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filterPrivacy="1" showInkAnnotation="0" codeName="ThisWorkbook" defaultThemeVersion="124226"/>
  <bookViews>
    <workbookView xWindow="288" yWindow="84" windowWidth="22440" windowHeight="7968"/>
  </bookViews>
  <sheets>
    <sheet name="Assurances décès-invalidité" sheetId="1" r:id="rId1"/>
    <sheet name="Synthèse comparative" sheetId="2" r:id="rId2"/>
    <sheet name="Feuil3" sheetId="3" r:id="rId3"/>
    <sheet name="Feuil1" sheetId="4" r:id="rId4"/>
    <sheet name="Feuil2" sheetId="5" r:id="rId5"/>
  </sheets>
  <calcPr calcId="145621"/>
</workbook>
</file>

<file path=xl/calcChain.xml><?xml version="1.0" encoding="utf-8"?>
<calcChain xmlns="http://schemas.openxmlformats.org/spreadsheetml/2006/main">
  <c r="CU421" i="1" l="1"/>
  <c r="CU420" i="1"/>
  <c r="CU419" i="1"/>
  <c r="CU418" i="1"/>
  <c r="CU417" i="1"/>
  <c r="CU416" i="1"/>
  <c r="CU415" i="1"/>
  <c r="CU414" i="1"/>
  <c r="CU413" i="1"/>
  <c r="CU412" i="1"/>
  <c r="CU411" i="1"/>
  <c r="CU410" i="1"/>
  <c r="CU409" i="1"/>
  <c r="CU408" i="1"/>
  <c r="CU407" i="1"/>
  <c r="CU406" i="1"/>
  <c r="CU405" i="1"/>
  <c r="CU404" i="1"/>
  <c r="CU403" i="1"/>
  <c r="CU402" i="1"/>
  <c r="CU401" i="1"/>
  <c r="CU400" i="1"/>
  <c r="CU399" i="1"/>
  <c r="CU398" i="1"/>
  <c r="CU397" i="1"/>
  <c r="CU396" i="1"/>
  <c r="CU395" i="1"/>
  <c r="CU394" i="1"/>
  <c r="CU393" i="1"/>
  <c r="CU392" i="1"/>
  <c r="CU391" i="1"/>
  <c r="CU390" i="1"/>
  <c r="CU389" i="1"/>
  <c r="CU388" i="1"/>
  <c r="CU387" i="1"/>
  <c r="CU386" i="1"/>
  <c r="CU385" i="1"/>
  <c r="CU384" i="1"/>
  <c r="CU383" i="1"/>
  <c r="CU382" i="1"/>
  <c r="CU381" i="1"/>
  <c r="CU380" i="1"/>
  <c r="CU379" i="1"/>
  <c r="CU378" i="1"/>
  <c r="CU377" i="1"/>
  <c r="CU376" i="1"/>
  <c r="CU375" i="1"/>
  <c r="CU374" i="1"/>
  <c r="CU373" i="1"/>
  <c r="CU372" i="1"/>
  <c r="CU371" i="1"/>
  <c r="CU370" i="1"/>
  <c r="CU369" i="1"/>
  <c r="CU368" i="1"/>
  <c r="CU367" i="1"/>
  <c r="CU366" i="1"/>
  <c r="CU365" i="1"/>
  <c r="CU364" i="1"/>
  <c r="CU363" i="1"/>
  <c r="CU362" i="1"/>
  <c r="CU361" i="1"/>
  <c r="CU360" i="1"/>
  <c r="CU359" i="1"/>
  <c r="CU358" i="1"/>
  <c r="CU357" i="1"/>
  <c r="CU356" i="1"/>
  <c r="CU355" i="1"/>
  <c r="CU354" i="1"/>
  <c r="CU353" i="1"/>
  <c r="CU352" i="1"/>
  <c r="CU351" i="1"/>
  <c r="CU350" i="1"/>
  <c r="CU349" i="1"/>
  <c r="CU348" i="1"/>
  <c r="CU347" i="1"/>
  <c r="CU346" i="1"/>
  <c r="CU345" i="1"/>
  <c r="CU344" i="1"/>
  <c r="CU343" i="1"/>
  <c r="CU342" i="1"/>
  <c r="CU341" i="1"/>
  <c r="CU340" i="1"/>
  <c r="CU339" i="1"/>
  <c r="CU338" i="1"/>
  <c r="CU337" i="1"/>
  <c r="CU336" i="1"/>
  <c r="CU335" i="1"/>
  <c r="CU334" i="1"/>
  <c r="CU333" i="1"/>
  <c r="CU332" i="1"/>
  <c r="CU331" i="1"/>
  <c r="CU330" i="1"/>
  <c r="CU329" i="1"/>
  <c r="CU328" i="1"/>
  <c r="CU327" i="1"/>
  <c r="CU326" i="1"/>
  <c r="CU325" i="1"/>
  <c r="CU324" i="1"/>
  <c r="CU323" i="1"/>
  <c r="CU322" i="1"/>
  <c r="CU321" i="1"/>
  <c r="CU320" i="1"/>
  <c r="CU319" i="1"/>
  <c r="CU318" i="1"/>
  <c r="CU317" i="1"/>
  <c r="CU316" i="1"/>
  <c r="CU315" i="1"/>
  <c r="CU314" i="1"/>
  <c r="CU313" i="1"/>
  <c r="CU312" i="1"/>
  <c r="CU311" i="1"/>
  <c r="CU310" i="1"/>
  <c r="CU309" i="1"/>
  <c r="CU308" i="1"/>
  <c r="CU307" i="1"/>
  <c r="CU306" i="1"/>
  <c r="CU305" i="1"/>
  <c r="CU304" i="1"/>
  <c r="CU303" i="1"/>
  <c r="CU302" i="1"/>
  <c r="LB62" i="1"/>
  <c r="FB62" i="1"/>
  <c r="AX62" i="1"/>
  <c r="JA421" i="1"/>
  <c r="JA420" i="1"/>
  <c r="JA419" i="1"/>
  <c r="JA418" i="1"/>
  <c r="JA417" i="1"/>
  <c r="JA416" i="1"/>
  <c r="JA415" i="1"/>
  <c r="JA414" i="1"/>
  <c r="JA413" i="1"/>
  <c r="JA412" i="1"/>
  <c r="JA411" i="1"/>
  <c r="JA410" i="1"/>
  <c r="JA409" i="1"/>
  <c r="JA408" i="1"/>
  <c r="JA407" i="1"/>
  <c r="JA406" i="1"/>
  <c r="JA405" i="1"/>
  <c r="JA404" i="1"/>
  <c r="JA403" i="1"/>
  <c r="JA402" i="1"/>
  <c r="JA401" i="1"/>
  <c r="JA400" i="1"/>
  <c r="JA399" i="1"/>
  <c r="JA398" i="1"/>
  <c r="JA397" i="1"/>
  <c r="JA396" i="1"/>
  <c r="JA395" i="1"/>
  <c r="JA394" i="1"/>
  <c r="JA393" i="1"/>
  <c r="JA392" i="1"/>
  <c r="JA391" i="1"/>
  <c r="JA390" i="1"/>
  <c r="JA389" i="1"/>
  <c r="JA388" i="1"/>
  <c r="JA387" i="1"/>
  <c r="JA386" i="1"/>
  <c r="JA385" i="1"/>
  <c r="JA384" i="1"/>
  <c r="JA383" i="1"/>
  <c r="JA382" i="1"/>
  <c r="JA381" i="1"/>
  <c r="JA380" i="1"/>
  <c r="JA379" i="1"/>
  <c r="JA378" i="1"/>
  <c r="JA377" i="1"/>
  <c r="JA376" i="1"/>
  <c r="JA375" i="1"/>
  <c r="JA374" i="1"/>
  <c r="JA373" i="1"/>
  <c r="JA372" i="1"/>
  <c r="JA371" i="1"/>
  <c r="JA370" i="1"/>
  <c r="JA369" i="1"/>
  <c r="JA368" i="1"/>
  <c r="JA367" i="1"/>
  <c r="JA366" i="1"/>
  <c r="JA365" i="1"/>
  <c r="JA364" i="1"/>
  <c r="JA363" i="1"/>
  <c r="JA362" i="1"/>
  <c r="JA361" i="1"/>
  <c r="JA360" i="1"/>
  <c r="JA359" i="1"/>
  <c r="JA358" i="1"/>
  <c r="JA357" i="1"/>
  <c r="JA356" i="1"/>
  <c r="JA355" i="1"/>
  <c r="JA354" i="1"/>
  <c r="JA353" i="1"/>
  <c r="JA352" i="1"/>
  <c r="JA351" i="1"/>
  <c r="JA350" i="1"/>
  <c r="JA349" i="1"/>
  <c r="JA348" i="1"/>
  <c r="JA347" i="1"/>
  <c r="JA346" i="1"/>
  <c r="JA345" i="1"/>
  <c r="JA344" i="1"/>
  <c r="JA343" i="1"/>
  <c r="JA342" i="1"/>
  <c r="JA341" i="1"/>
  <c r="JA340" i="1"/>
  <c r="JA339" i="1"/>
  <c r="JA338" i="1"/>
  <c r="JA337" i="1"/>
  <c r="JA336" i="1"/>
  <c r="JA335" i="1"/>
  <c r="JA334" i="1"/>
  <c r="JA333" i="1"/>
  <c r="JA332" i="1"/>
  <c r="JA331" i="1"/>
  <c r="JA330" i="1"/>
  <c r="JA329" i="1"/>
  <c r="JA328" i="1"/>
  <c r="JA327" i="1"/>
  <c r="JA326" i="1"/>
  <c r="JA325" i="1"/>
  <c r="JA324" i="1"/>
  <c r="JA323" i="1"/>
  <c r="JA322" i="1"/>
  <c r="JA321" i="1"/>
  <c r="JA320" i="1"/>
  <c r="JA319" i="1"/>
  <c r="JA318" i="1"/>
  <c r="JA317" i="1"/>
  <c r="JA316" i="1"/>
  <c r="JA315" i="1"/>
  <c r="JA314" i="1"/>
  <c r="JA313" i="1"/>
  <c r="JA312" i="1"/>
  <c r="JA311" i="1"/>
  <c r="JA310" i="1"/>
  <c r="JA309" i="1"/>
  <c r="JA308" i="1"/>
  <c r="JA307" i="1"/>
  <c r="JA306" i="1"/>
  <c r="JA305" i="1"/>
  <c r="JA304" i="1"/>
  <c r="JA303" i="1"/>
  <c r="JA302" i="1"/>
  <c r="GE421" i="1" l="1"/>
  <c r="GE420" i="1"/>
  <c r="GE419" i="1"/>
  <c r="GE418" i="1"/>
  <c r="GE417" i="1"/>
  <c r="GE416" i="1"/>
  <c r="GE415" i="1"/>
  <c r="GE414" i="1"/>
  <c r="GE413" i="1"/>
  <c r="GE412" i="1"/>
  <c r="GE411" i="1"/>
  <c r="GE410" i="1"/>
  <c r="GE409" i="1"/>
  <c r="GE408" i="1"/>
  <c r="GE407" i="1"/>
  <c r="GE406" i="1"/>
  <c r="GE405" i="1"/>
  <c r="GE404" i="1"/>
  <c r="GE403" i="1"/>
  <c r="GE402" i="1"/>
  <c r="GE401" i="1"/>
  <c r="GE400" i="1"/>
  <c r="GE399" i="1"/>
  <c r="GE398" i="1"/>
  <c r="GE397" i="1"/>
  <c r="GE396" i="1"/>
  <c r="GE395" i="1"/>
  <c r="GE394" i="1"/>
  <c r="GE393" i="1"/>
  <c r="GE392" i="1"/>
  <c r="GE391" i="1"/>
  <c r="GE390" i="1"/>
  <c r="GE389" i="1"/>
  <c r="GE388" i="1"/>
  <c r="GE387" i="1"/>
  <c r="GE386" i="1"/>
  <c r="GE385" i="1"/>
  <c r="GE384" i="1"/>
  <c r="GE383" i="1"/>
  <c r="GE382" i="1"/>
  <c r="GE381" i="1"/>
  <c r="GE380" i="1"/>
  <c r="GE379" i="1"/>
  <c r="GE378" i="1"/>
  <c r="GE377" i="1"/>
  <c r="GE376" i="1"/>
  <c r="GE375" i="1"/>
  <c r="GE374" i="1"/>
  <c r="GE373" i="1"/>
  <c r="GE372" i="1"/>
  <c r="GE371" i="1"/>
  <c r="GE370" i="1"/>
  <c r="GE369" i="1"/>
  <c r="GE368" i="1"/>
  <c r="GE367" i="1"/>
  <c r="GE366" i="1"/>
  <c r="GE365" i="1"/>
  <c r="GE364" i="1"/>
  <c r="GE363" i="1"/>
  <c r="GE362" i="1"/>
  <c r="GE350" i="1"/>
  <c r="GE338" i="1"/>
  <c r="GE326" i="1"/>
  <c r="GE314" i="1"/>
  <c r="GE302" i="1"/>
  <c r="CD421" i="1"/>
  <c r="CD420" i="1"/>
  <c r="CD419" i="1"/>
  <c r="CD418" i="1"/>
  <c r="CD417" i="1"/>
  <c r="CD416" i="1"/>
  <c r="CD415" i="1"/>
  <c r="CD414" i="1"/>
  <c r="CD413" i="1"/>
  <c r="CD412" i="1"/>
  <c r="CD411" i="1"/>
  <c r="CD410" i="1"/>
  <c r="CD409" i="1"/>
  <c r="CD408" i="1"/>
  <c r="CD407" i="1"/>
  <c r="CD406" i="1"/>
  <c r="CD405" i="1"/>
  <c r="CD404" i="1"/>
  <c r="CD403" i="1"/>
  <c r="CD402" i="1"/>
  <c r="CD401" i="1"/>
  <c r="CD400" i="1"/>
  <c r="CD399" i="1"/>
  <c r="CD398" i="1"/>
  <c r="CD397" i="1"/>
  <c r="CD396" i="1"/>
  <c r="CD395" i="1"/>
  <c r="CD394" i="1"/>
  <c r="CD393" i="1"/>
  <c r="CD392" i="1"/>
  <c r="CD391" i="1"/>
  <c r="CD390" i="1"/>
  <c r="CD389" i="1"/>
  <c r="CD388" i="1"/>
  <c r="CD387" i="1"/>
  <c r="CD386" i="1"/>
  <c r="CD385" i="1"/>
  <c r="CD384" i="1"/>
  <c r="CD383" i="1"/>
  <c r="CD382" i="1"/>
  <c r="CD381" i="1"/>
  <c r="CD380" i="1"/>
  <c r="CD379" i="1"/>
  <c r="CD378" i="1"/>
  <c r="CD377" i="1"/>
  <c r="CD376" i="1"/>
  <c r="CD375" i="1"/>
  <c r="CD374" i="1"/>
  <c r="CD373" i="1"/>
  <c r="CD372" i="1"/>
  <c r="CD371" i="1"/>
  <c r="CD370" i="1"/>
  <c r="CD369" i="1"/>
  <c r="CD368" i="1"/>
  <c r="CD367" i="1"/>
  <c r="CD366" i="1"/>
  <c r="CD365" i="1"/>
  <c r="CD364" i="1"/>
  <c r="CD363" i="1"/>
  <c r="CD362" i="1"/>
  <c r="CH421" i="1"/>
  <c r="CH420" i="1"/>
  <c r="CH419" i="1"/>
  <c r="CH418" i="1"/>
  <c r="CH417" i="1"/>
  <c r="CH416" i="1"/>
  <c r="CH415" i="1"/>
  <c r="CH414" i="1"/>
  <c r="CH413" i="1"/>
  <c r="CH412" i="1"/>
  <c r="CH411" i="1"/>
  <c r="CH410" i="1"/>
  <c r="CH409" i="1"/>
  <c r="CH408" i="1"/>
  <c r="CH407" i="1"/>
  <c r="CH406" i="1"/>
  <c r="CH405" i="1"/>
  <c r="CH404" i="1"/>
  <c r="CH403" i="1"/>
  <c r="CH402" i="1"/>
  <c r="CH401" i="1"/>
  <c r="CH400" i="1"/>
  <c r="CH399" i="1"/>
  <c r="CH398" i="1"/>
  <c r="CH397" i="1"/>
  <c r="CH396" i="1"/>
  <c r="CH395" i="1"/>
  <c r="CH394" i="1"/>
  <c r="CH393" i="1"/>
  <c r="CH392" i="1"/>
  <c r="CH391" i="1"/>
  <c r="CH390" i="1"/>
  <c r="CH389" i="1"/>
  <c r="CH388" i="1"/>
  <c r="CH387" i="1"/>
  <c r="CH386" i="1"/>
  <c r="CH385" i="1"/>
  <c r="CH384" i="1"/>
  <c r="CH383" i="1"/>
  <c r="CH382" i="1"/>
  <c r="CH381" i="1"/>
  <c r="CH380" i="1"/>
  <c r="CH379" i="1"/>
  <c r="CH378" i="1"/>
  <c r="CH377" i="1"/>
  <c r="CH376" i="1"/>
  <c r="CH375" i="1"/>
  <c r="CH374" i="1"/>
  <c r="CH373" i="1"/>
  <c r="CH372" i="1"/>
  <c r="CH371" i="1"/>
  <c r="CH370" i="1"/>
  <c r="CH369" i="1"/>
  <c r="CH368" i="1"/>
  <c r="CH367" i="1"/>
  <c r="CH366" i="1"/>
  <c r="CH365" i="1"/>
  <c r="CH364" i="1"/>
  <c r="CH363" i="1"/>
  <c r="CH362" i="1"/>
  <c r="EN421" i="1"/>
  <c r="EN420" i="1"/>
  <c r="EN419" i="1"/>
  <c r="EN418" i="1"/>
  <c r="EN417" i="1"/>
  <c r="EN416" i="1"/>
  <c r="EN415" i="1"/>
  <c r="EN414" i="1"/>
  <c r="EN413" i="1"/>
  <c r="EN412" i="1"/>
  <c r="EN411" i="1"/>
  <c r="EN410" i="1"/>
  <c r="EN409" i="1"/>
  <c r="EN408" i="1"/>
  <c r="EN407" i="1"/>
  <c r="EN406" i="1"/>
  <c r="EN405" i="1"/>
  <c r="EN404" i="1"/>
  <c r="EN403" i="1"/>
  <c r="EN402" i="1"/>
  <c r="EN401" i="1"/>
  <c r="EN400" i="1"/>
  <c r="EN399" i="1"/>
  <c r="EN398" i="1"/>
  <c r="EN397" i="1"/>
  <c r="EN396" i="1"/>
  <c r="EN395" i="1"/>
  <c r="EN394" i="1"/>
  <c r="EN393" i="1"/>
  <c r="EN392" i="1"/>
  <c r="EN391" i="1"/>
  <c r="EN390" i="1"/>
  <c r="EN389" i="1"/>
  <c r="EN388" i="1"/>
  <c r="EN387" i="1"/>
  <c r="EN386" i="1"/>
  <c r="EN385" i="1"/>
  <c r="EN384" i="1"/>
  <c r="EN383" i="1"/>
  <c r="EN382" i="1"/>
  <c r="EN381" i="1"/>
  <c r="EN380" i="1"/>
  <c r="EN379" i="1"/>
  <c r="EN378" i="1"/>
  <c r="EN377" i="1"/>
  <c r="EN376" i="1"/>
  <c r="EN375" i="1"/>
  <c r="EN374" i="1"/>
  <c r="EN373" i="1"/>
  <c r="EN372" i="1"/>
  <c r="EN371" i="1"/>
  <c r="EN370" i="1"/>
  <c r="EN369" i="1"/>
  <c r="EN368" i="1"/>
  <c r="EN367" i="1"/>
  <c r="EN366" i="1"/>
  <c r="EN365" i="1"/>
  <c r="EN364" i="1"/>
  <c r="EN363" i="1"/>
  <c r="EN362" i="1"/>
  <c r="CG421" i="1" l="1"/>
  <c r="CE421" i="1"/>
  <c r="CF421" i="1" s="1"/>
  <c r="CG420" i="1"/>
  <c r="CE420" i="1"/>
  <c r="CF420" i="1" s="1"/>
  <c r="CG419" i="1"/>
  <c r="CE419" i="1"/>
  <c r="CF419" i="1" s="1"/>
  <c r="CG418" i="1"/>
  <c r="CE418" i="1"/>
  <c r="CF418" i="1" s="1"/>
  <c r="CG417" i="1"/>
  <c r="CE417" i="1"/>
  <c r="CF417" i="1" s="1"/>
  <c r="CG416" i="1"/>
  <c r="CE416" i="1"/>
  <c r="CF416" i="1" s="1"/>
  <c r="CG415" i="1"/>
  <c r="CE415" i="1"/>
  <c r="CF415" i="1" s="1"/>
  <c r="CG414" i="1"/>
  <c r="CE414" i="1"/>
  <c r="CF414" i="1" s="1"/>
  <c r="CG413" i="1"/>
  <c r="CE413" i="1"/>
  <c r="CF413" i="1" s="1"/>
  <c r="CG412" i="1"/>
  <c r="CE412" i="1"/>
  <c r="CF412" i="1" s="1"/>
  <c r="CG411" i="1"/>
  <c r="CE411" i="1"/>
  <c r="CF411" i="1" s="1"/>
  <c r="CG410" i="1"/>
  <c r="CE410" i="1"/>
  <c r="CF410" i="1" s="1"/>
  <c r="CG409" i="1"/>
  <c r="CE409" i="1"/>
  <c r="CF409" i="1" s="1"/>
  <c r="CG408" i="1"/>
  <c r="CE408" i="1"/>
  <c r="CF408" i="1" s="1"/>
  <c r="CG407" i="1"/>
  <c r="CE407" i="1"/>
  <c r="CF407" i="1" s="1"/>
  <c r="CG406" i="1"/>
  <c r="CE406" i="1"/>
  <c r="CF406" i="1" s="1"/>
  <c r="CG405" i="1"/>
  <c r="CE405" i="1"/>
  <c r="CF405" i="1" s="1"/>
  <c r="CG404" i="1"/>
  <c r="CE404" i="1"/>
  <c r="CF404" i="1" s="1"/>
  <c r="CG403" i="1"/>
  <c r="CE403" i="1"/>
  <c r="CF403" i="1" s="1"/>
  <c r="CG402" i="1"/>
  <c r="CE402" i="1"/>
  <c r="CF402" i="1" s="1"/>
  <c r="CG401" i="1"/>
  <c r="CE401" i="1"/>
  <c r="CF401" i="1" s="1"/>
  <c r="CG400" i="1"/>
  <c r="CE400" i="1"/>
  <c r="CF400" i="1" s="1"/>
  <c r="CG399" i="1"/>
  <c r="CE399" i="1"/>
  <c r="CF399" i="1" s="1"/>
  <c r="CG398" i="1"/>
  <c r="CE398" i="1"/>
  <c r="CF398" i="1" s="1"/>
  <c r="CG397" i="1"/>
  <c r="CE397" i="1"/>
  <c r="CF397" i="1" s="1"/>
  <c r="CG396" i="1"/>
  <c r="CE396" i="1"/>
  <c r="CF396" i="1" s="1"/>
  <c r="CG395" i="1"/>
  <c r="CE395" i="1"/>
  <c r="CF395" i="1" s="1"/>
  <c r="CG394" i="1"/>
  <c r="CE394" i="1"/>
  <c r="CF394" i="1" s="1"/>
  <c r="CG393" i="1"/>
  <c r="CE393" i="1"/>
  <c r="CF393" i="1" s="1"/>
  <c r="CG392" i="1"/>
  <c r="CE392" i="1"/>
  <c r="CF392" i="1" s="1"/>
  <c r="CG391" i="1"/>
  <c r="CE391" i="1"/>
  <c r="CF391" i="1" s="1"/>
  <c r="CG390" i="1"/>
  <c r="CE390" i="1"/>
  <c r="CF390" i="1" s="1"/>
  <c r="CG389" i="1"/>
  <c r="CE389" i="1"/>
  <c r="CF389" i="1" s="1"/>
  <c r="CG388" i="1"/>
  <c r="CE388" i="1"/>
  <c r="CF388" i="1" s="1"/>
  <c r="CG387" i="1"/>
  <c r="CE387" i="1"/>
  <c r="CF387" i="1" s="1"/>
  <c r="CG386" i="1"/>
  <c r="CE386" i="1"/>
  <c r="CF386" i="1" s="1"/>
  <c r="CG385" i="1"/>
  <c r="CE385" i="1"/>
  <c r="CF385" i="1" s="1"/>
  <c r="CG384" i="1"/>
  <c r="CE384" i="1"/>
  <c r="CF384" i="1" s="1"/>
  <c r="CG383" i="1"/>
  <c r="CE383" i="1"/>
  <c r="CF383" i="1" s="1"/>
  <c r="CG382" i="1"/>
  <c r="CE382" i="1"/>
  <c r="CF382" i="1" s="1"/>
  <c r="CG381" i="1"/>
  <c r="CE381" i="1"/>
  <c r="CF381" i="1" s="1"/>
  <c r="CG380" i="1"/>
  <c r="CE380" i="1"/>
  <c r="CF380" i="1" s="1"/>
  <c r="CG379" i="1"/>
  <c r="CE379" i="1"/>
  <c r="CF379" i="1" s="1"/>
  <c r="CG378" i="1"/>
  <c r="CE378" i="1"/>
  <c r="CF378" i="1" s="1"/>
  <c r="CG377" i="1"/>
  <c r="CE377" i="1"/>
  <c r="CF377" i="1" s="1"/>
  <c r="CG376" i="1"/>
  <c r="CE376" i="1"/>
  <c r="CF376" i="1" s="1"/>
  <c r="CG375" i="1"/>
  <c r="CE375" i="1"/>
  <c r="CF375" i="1" s="1"/>
  <c r="CG374" i="1"/>
  <c r="CE374" i="1"/>
  <c r="CF374" i="1" s="1"/>
  <c r="CG373" i="1"/>
  <c r="CE373" i="1"/>
  <c r="CF373" i="1" s="1"/>
  <c r="CG372" i="1"/>
  <c r="CE372" i="1"/>
  <c r="CF372" i="1" s="1"/>
  <c r="CG371" i="1"/>
  <c r="CE371" i="1"/>
  <c r="CF371" i="1" s="1"/>
  <c r="CG370" i="1"/>
  <c r="CE370" i="1"/>
  <c r="CF370" i="1" s="1"/>
  <c r="CG369" i="1"/>
  <c r="CE369" i="1"/>
  <c r="CF369" i="1" s="1"/>
  <c r="CG368" i="1"/>
  <c r="CE368" i="1"/>
  <c r="CF368" i="1" s="1"/>
  <c r="CG367" i="1"/>
  <c r="CE367" i="1"/>
  <c r="CF367" i="1" s="1"/>
  <c r="CG366" i="1"/>
  <c r="CE366" i="1"/>
  <c r="CF366" i="1" s="1"/>
  <c r="CG365" i="1"/>
  <c r="CE365" i="1"/>
  <c r="CF365" i="1" s="1"/>
  <c r="CG364" i="1"/>
  <c r="CE364" i="1"/>
  <c r="CF364" i="1" s="1"/>
  <c r="CG363" i="1"/>
  <c r="CE363" i="1"/>
  <c r="CF363" i="1" s="1"/>
  <c r="CG362" i="1"/>
  <c r="CE362" i="1"/>
  <c r="CF362" i="1" s="1"/>
  <c r="AL34" i="1" l="1"/>
  <c r="AA27" i="1" l="1"/>
  <c r="N6" i="1" l="1"/>
  <c r="V18" i="2" l="1"/>
  <c r="V24" i="2" s="1"/>
  <c r="X18" i="2"/>
  <c r="X24" i="2" s="1"/>
  <c r="T18" i="2"/>
  <c r="T24" i="2" s="1"/>
  <c r="R18" i="2"/>
  <c r="R24" i="2" s="1"/>
  <c r="P18" i="2"/>
  <c r="P24" i="2" s="1"/>
  <c r="M18" i="2"/>
  <c r="M24" i="2" s="1"/>
  <c r="K18" i="2"/>
  <c r="K24" i="2" s="1"/>
  <c r="I18" i="2"/>
  <c r="G18" i="2"/>
  <c r="G24" i="2" s="1"/>
  <c r="E18" i="2"/>
  <c r="E24" i="2" s="1"/>
  <c r="I24" i="2" l="1"/>
  <c r="X19" i="2"/>
  <c r="F4" i="2"/>
  <c r="B4" i="2"/>
  <c r="B3" i="2" l="1"/>
  <c r="X3" i="2"/>
  <c r="X9" i="2" s="1"/>
  <c r="V3" i="2"/>
  <c r="V9" i="2" s="1"/>
  <c r="T3" i="2"/>
  <c r="T9" i="2" s="1"/>
  <c r="R3" i="2"/>
  <c r="R9" i="2" s="1"/>
  <c r="P3" i="2"/>
  <c r="P9" i="2" s="1"/>
  <c r="M3" i="2"/>
  <c r="M9" i="2" s="1"/>
  <c r="K3" i="2"/>
  <c r="K9" i="2" s="1"/>
  <c r="I3" i="2"/>
  <c r="I9" i="2" s="1"/>
  <c r="G3" i="2"/>
  <c r="G9" i="2" s="1"/>
  <c r="E3" i="2"/>
  <c r="E9" i="2" s="1"/>
  <c r="NN419" i="1" l="1"/>
  <c r="NN418" i="1"/>
  <c r="NN417" i="1"/>
  <c r="NN416" i="1"/>
  <c r="NN415" i="1"/>
  <c r="NN414" i="1"/>
  <c r="NN413" i="1"/>
  <c r="NN412" i="1"/>
  <c r="NN411" i="1"/>
  <c r="NN410" i="1"/>
  <c r="NN409" i="1"/>
  <c r="NN408" i="1"/>
  <c r="NN407" i="1"/>
  <c r="NN406" i="1"/>
  <c r="NN405" i="1"/>
  <c r="NN404" i="1"/>
  <c r="NN403" i="1"/>
  <c r="NN402" i="1"/>
  <c r="NN400" i="1"/>
  <c r="NN399" i="1"/>
  <c r="NN398" i="1"/>
  <c r="NN397" i="1"/>
  <c r="NN396" i="1"/>
  <c r="NN395" i="1"/>
  <c r="NN394" i="1"/>
  <c r="NN393" i="1"/>
  <c r="NN392" i="1"/>
  <c r="NN391" i="1"/>
  <c r="NN390" i="1"/>
  <c r="NN389" i="1"/>
  <c r="NN388" i="1"/>
  <c r="NN387" i="1"/>
  <c r="NN386" i="1"/>
  <c r="NN385" i="1"/>
  <c r="NN384" i="1"/>
  <c r="NN383" i="1"/>
  <c r="NN382" i="1"/>
  <c r="NN381" i="1"/>
  <c r="NN380" i="1"/>
  <c r="NN379" i="1"/>
  <c r="NN378" i="1"/>
  <c r="NN377" i="1"/>
  <c r="NN376" i="1"/>
  <c r="NN375" i="1"/>
  <c r="NN374" i="1"/>
  <c r="NN373" i="1"/>
  <c r="NN372" i="1"/>
  <c r="NN371" i="1"/>
  <c r="NN370" i="1"/>
  <c r="NN369" i="1"/>
  <c r="NN368" i="1"/>
  <c r="NN367" i="1"/>
  <c r="NN366" i="1"/>
  <c r="NN365" i="1"/>
  <c r="NN364" i="1"/>
  <c r="NN363" i="1"/>
  <c r="NN362" i="1"/>
  <c r="NN360" i="1"/>
  <c r="NN359" i="1"/>
  <c r="NN358" i="1"/>
  <c r="NN357" i="1"/>
  <c r="NN356" i="1"/>
  <c r="NN355" i="1"/>
  <c r="NN354" i="1"/>
  <c r="NN353" i="1"/>
  <c r="NN352" i="1"/>
  <c r="NN351" i="1"/>
  <c r="NN350" i="1"/>
  <c r="NN349" i="1"/>
  <c r="NN348" i="1"/>
  <c r="NN347" i="1"/>
  <c r="NN346" i="1"/>
  <c r="NN345" i="1"/>
  <c r="NN344" i="1"/>
  <c r="NN343" i="1"/>
  <c r="NN342" i="1"/>
  <c r="NN341" i="1"/>
  <c r="NN340" i="1"/>
  <c r="NN339" i="1"/>
  <c r="NN338" i="1"/>
  <c r="NN337" i="1"/>
  <c r="NN336" i="1"/>
  <c r="NN335" i="1"/>
  <c r="NN334" i="1"/>
  <c r="NN333" i="1"/>
  <c r="NN332" i="1"/>
  <c r="NN331" i="1"/>
  <c r="NN330" i="1"/>
  <c r="NN329" i="1"/>
  <c r="NN328" i="1"/>
  <c r="NN327" i="1"/>
  <c r="NN326" i="1"/>
  <c r="NN325" i="1"/>
  <c r="NN324" i="1"/>
  <c r="NN323" i="1"/>
  <c r="NN322" i="1"/>
  <c r="NN321" i="1"/>
  <c r="NN320" i="1"/>
  <c r="NN319" i="1"/>
  <c r="NN318" i="1"/>
  <c r="NN317" i="1"/>
  <c r="NN316" i="1"/>
  <c r="NN315" i="1"/>
  <c r="NN314" i="1"/>
  <c r="NN313" i="1"/>
  <c r="NN312" i="1"/>
  <c r="NN311" i="1"/>
  <c r="NN310" i="1"/>
  <c r="NN309" i="1"/>
  <c r="NN308" i="1"/>
  <c r="NN307" i="1"/>
  <c r="NN306" i="1"/>
  <c r="NN305" i="1"/>
  <c r="NN304" i="1"/>
  <c r="NN303" i="1"/>
  <c r="NN300" i="1"/>
  <c r="NN299" i="1"/>
  <c r="NN298" i="1"/>
  <c r="NN297" i="1"/>
  <c r="NN296" i="1"/>
  <c r="NN295" i="1"/>
  <c r="NN294" i="1"/>
  <c r="NN293" i="1"/>
  <c r="NN292" i="1"/>
  <c r="NN291" i="1"/>
  <c r="NN290" i="1"/>
  <c r="NN289" i="1"/>
  <c r="NN288" i="1"/>
  <c r="NN287" i="1"/>
  <c r="NN286" i="1"/>
  <c r="NN285" i="1"/>
  <c r="NN284" i="1"/>
  <c r="NN283" i="1"/>
  <c r="NN282" i="1"/>
  <c r="NN281" i="1"/>
  <c r="NN280" i="1"/>
  <c r="NN279" i="1"/>
  <c r="NN278" i="1"/>
  <c r="NN277" i="1"/>
  <c r="NN276" i="1"/>
  <c r="NN275" i="1"/>
  <c r="NN274" i="1"/>
  <c r="NN273" i="1"/>
  <c r="NN272" i="1"/>
  <c r="NN271" i="1"/>
  <c r="NN270" i="1"/>
  <c r="NN269" i="1"/>
  <c r="NN268" i="1"/>
  <c r="NN267" i="1"/>
  <c r="NN266" i="1"/>
  <c r="NN265" i="1"/>
  <c r="NN264" i="1"/>
  <c r="NN263" i="1"/>
  <c r="NN262" i="1"/>
  <c r="NN260" i="1"/>
  <c r="NN259" i="1"/>
  <c r="NN258" i="1"/>
  <c r="NN257" i="1"/>
  <c r="NN256" i="1"/>
  <c r="NN255" i="1"/>
  <c r="NN254" i="1"/>
  <c r="NN253" i="1"/>
  <c r="NN252" i="1"/>
  <c r="NN251" i="1"/>
  <c r="NN250" i="1"/>
  <c r="NN249" i="1"/>
  <c r="NN248" i="1"/>
  <c r="NN247" i="1"/>
  <c r="NN246" i="1"/>
  <c r="NN245" i="1"/>
  <c r="NN244" i="1"/>
  <c r="NN243" i="1"/>
  <c r="NN242" i="1"/>
  <c r="NN240" i="1"/>
  <c r="NN239" i="1"/>
  <c r="NN238" i="1"/>
  <c r="NN237" i="1"/>
  <c r="NN236" i="1"/>
  <c r="NN235" i="1"/>
  <c r="NN234" i="1"/>
  <c r="NN233" i="1"/>
  <c r="NN232" i="1"/>
  <c r="NN231" i="1"/>
  <c r="NN230" i="1"/>
  <c r="NN229" i="1"/>
  <c r="NN228" i="1"/>
  <c r="NN227" i="1"/>
  <c r="NN226" i="1"/>
  <c r="NN225" i="1"/>
  <c r="NN224" i="1"/>
  <c r="NN223" i="1"/>
  <c r="NN222" i="1"/>
  <c r="NN221" i="1"/>
  <c r="NN220" i="1"/>
  <c r="NN219" i="1"/>
  <c r="NN218" i="1"/>
  <c r="NN217" i="1"/>
  <c r="NN216" i="1"/>
  <c r="NN215" i="1"/>
  <c r="NN214" i="1"/>
  <c r="NN213" i="1"/>
  <c r="NN212" i="1"/>
  <c r="NN211" i="1"/>
  <c r="NN210" i="1"/>
  <c r="NN209" i="1"/>
  <c r="NN208" i="1"/>
  <c r="NN207" i="1"/>
  <c r="NN206" i="1"/>
  <c r="NN205" i="1"/>
  <c r="NN204" i="1"/>
  <c r="NN203" i="1"/>
  <c r="NN202" i="1"/>
  <c r="NN201" i="1"/>
  <c r="NN200" i="1"/>
  <c r="NN199" i="1"/>
  <c r="NN198" i="1"/>
  <c r="NN197" i="1"/>
  <c r="NN196" i="1"/>
  <c r="NN195" i="1"/>
  <c r="NN194" i="1"/>
  <c r="NN193" i="1"/>
  <c r="NN192" i="1"/>
  <c r="NN191" i="1"/>
  <c r="NN190" i="1"/>
  <c r="NN189" i="1"/>
  <c r="NN188" i="1"/>
  <c r="NN187" i="1"/>
  <c r="NN186" i="1"/>
  <c r="NN185" i="1"/>
  <c r="NN184" i="1"/>
  <c r="NN183" i="1"/>
  <c r="NN182" i="1"/>
  <c r="NN180" i="1"/>
  <c r="NN179" i="1"/>
  <c r="NN178" i="1"/>
  <c r="NN177" i="1"/>
  <c r="NN176" i="1"/>
  <c r="NN175" i="1"/>
  <c r="NN174" i="1"/>
  <c r="NN173" i="1"/>
  <c r="NN172" i="1"/>
  <c r="NN171" i="1"/>
  <c r="NN170" i="1"/>
  <c r="NN169" i="1"/>
  <c r="NN168" i="1"/>
  <c r="NN167" i="1"/>
  <c r="NN166" i="1"/>
  <c r="NN165" i="1"/>
  <c r="NN164" i="1"/>
  <c r="NN163" i="1"/>
  <c r="NN162" i="1"/>
  <c r="NN160" i="1"/>
  <c r="NN159" i="1"/>
  <c r="NN158" i="1"/>
  <c r="NN157" i="1"/>
  <c r="NN156" i="1"/>
  <c r="NN155" i="1"/>
  <c r="NN154" i="1"/>
  <c r="NN153" i="1"/>
  <c r="NN152" i="1"/>
  <c r="NN151" i="1"/>
  <c r="NN150" i="1"/>
  <c r="NN149" i="1"/>
  <c r="NN148" i="1"/>
  <c r="NN147" i="1"/>
  <c r="NN146" i="1"/>
  <c r="NN145" i="1"/>
  <c r="NN144" i="1"/>
  <c r="NN143" i="1"/>
  <c r="NN142" i="1"/>
  <c r="NN141" i="1"/>
  <c r="NN140" i="1"/>
  <c r="NN139" i="1"/>
  <c r="NN138" i="1"/>
  <c r="NN137" i="1"/>
  <c r="NN136" i="1"/>
  <c r="NN135" i="1"/>
  <c r="NN134" i="1"/>
  <c r="NN133" i="1"/>
  <c r="NN132" i="1"/>
  <c r="NN131" i="1"/>
  <c r="NN130" i="1"/>
  <c r="NN129" i="1"/>
  <c r="NN128" i="1"/>
  <c r="NN127" i="1"/>
  <c r="NN126" i="1"/>
  <c r="NN125" i="1"/>
  <c r="NN124" i="1"/>
  <c r="NN123" i="1"/>
  <c r="NN122" i="1"/>
  <c r="NN121" i="1"/>
  <c r="NN120" i="1"/>
  <c r="NN119" i="1"/>
  <c r="NN118" i="1"/>
  <c r="NN117" i="1"/>
  <c r="NN116" i="1"/>
  <c r="NN115" i="1"/>
  <c r="NN114" i="1"/>
  <c r="NN113" i="1"/>
  <c r="NN112" i="1"/>
  <c r="NN111" i="1"/>
  <c r="NN110" i="1"/>
  <c r="NN109" i="1"/>
  <c r="NN108" i="1"/>
  <c r="NN107" i="1"/>
  <c r="NN106" i="1"/>
  <c r="NN105" i="1"/>
  <c r="NN104" i="1"/>
  <c r="NN103" i="1"/>
  <c r="NN102" i="1"/>
  <c r="NN101" i="1"/>
  <c r="NN100" i="1"/>
  <c r="NN99" i="1"/>
  <c r="NN98" i="1"/>
  <c r="NN97" i="1"/>
  <c r="NN96" i="1"/>
  <c r="NN95" i="1"/>
  <c r="NN94" i="1"/>
  <c r="NN93" i="1"/>
  <c r="NN92" i="1"/>
  <c r="NN91" i="1"/>
  <c r="NN90" i="1"/>
  <c r="NN89" i="1"/>
  <c r="NN88" i="1"/>
  <c r="NN87" i="1"/>
  <c r="NN86" i="1"/>
  <c r="NN84" i="1"/>
  <c r="NN83" i="1"/>
  <c r="NN82" i="1"/>
  <c r="NN81" i="1"/>
  <c r="NN80" i="1"/>
  <c r="NN79" i="1"/>
  <c r="NN78" i="1"/>
  <c r="NN77" i="1"/>
  <c r="NN76" i="1"/>
  <c r="NN75" i="1"/>
  <c r="NN74" i="1"/>
  <c r="NN73" i="1"/>
  <c r="NN72" i="1"/>
  <c r="NN71" i="1"/>
  <c r="NN70" i="1"/>
  <c r="NN69" i="1"/>
  <c r="NN68" i="1"/>
  <c r="NN67" i="1"/>
  <c r="NN66" i="1"/>
  <c r="NN65" i="1"/>
  <c r="NN64" i="1"/>
  <c r="NN63" i="1"/>
  <c r="NN62" i="1"/>
  <c r="BB16" i="1" l="1"/>
  <c r="AX16" i="1"/>
  <c r="AT16" i="1"/>
  <c r="AP16" i="1"/>
  <c r="AL16" i="1"/>
  <c r="AG16" i="1"/>
  <c r="AI16" i="1"/>
  <c r="AE16" i="1"/>
  <c r="AC16" i="1"/>
  <c r="AA16" i="1" l="1"/>
  <c r="X16" i="1"/>
  <c r="V16" i="1"/>
  <c r="T16" i="1"/>
  <c r="R16" i="1"/>
  <c r="P16" i="1"/>
  <c r="M16" i="1"/>
  <c r="K16" i="1"/>
  <c r="I16" i="1"/>
  <c r="G16" i="1"/>
  <c r="E16" i="1" l="1"/>
  <c r="OR424" i="1" l="1"/>
  <c r="PN419" i="1"/>
  <c r="OZ419" i="1"/>
  <c r="PN418" i="1"/>
  <c r="OZ418" i="1"/>
  <c r="PN417" i="1"/>
  <c r="OZ417" i="1"/>
  <c r="PN416" i="1"/>
  <c r="OZ416" i="1"/>
  <c r="PN415" i="1"/>
  <c r="OZ415" i="1"/>
  <c r="PN414" i="1"/>
  <c r="OZ414" i="1"/>
  <c r="PN413" i="1"/>
  <c r="OZ413" i="1"/>
  <c r="PN412" i="1"/>
  <c r="OZ412" i="1"/>
  <c r="PN411" i="1"/>
  <c r="OZ411" i="1"/>
  <c r="PN410" i="1"/>
  <c r="OZ410" i="1"/>
  <c r="PN409" i="1"/>
  <c r="OZ409" i="1"/>
  <c r="PN408" i="1"/>
  <c r="OZ408" i="1"/>
  <c r="PN407" i="1"/>
  <c r="OZ407" i="1"/>
  <c r="PN406" i="1"/>
  <c r="OZ406" i="1"/>
  <c r="PN405" i="1"/>
  <c r="OZ405" i="1"/>
  <c r="PN404" i="1"/>
  <c r="OZ404" i="1"/>
  <c r="PN403" i="1"/>
  <c r="OZ403" i="1"/>
  <c r="PN402" i="1"/>
  <c r="OZ402" i="1"/>
  <c r="PN400" i="1"/>
  <c r="OZ400" i="1"/>
  <c r="PN399" i="1"/>
  <c r="OZ399" i="1"/>
  <c r="PN398" i="1"/>
  <c r="OZ398" i="1"/>
  <c r="PN397" i="1"/>
  <c r="OZ397" i="1"/>
  <c r="PN396" i="1"/>
  <c r="OZ396" i="1"/>
  <c r="PN395" i="1"/>
  <c r="OZ395" i="1"/>
  <c r="PN394" i="1"/>
  <c r="OZ394" i="1"/>
  <c r="PN393" i="1"/>
  <c r="OZ393" i="1"/>
  <c r="PN392" i="1"/>
  <c r="OZ392" i="1"/>
  <c r="PN391" i="1"/>
  <c r="OZ391" i="1"/>
  <c r="PN390" i="1"/>
  <c r="OZ390" i="1"/>
  <c r="PN389" i="1"/>
  <c r="OZ389" i="1"/>
  <c r="PN388" i="1"/>
  <c r="OZ388" i="1"/>
  <c r="PN387" i="1"/>
  <c r="OZ387" i="1"/>
  <c r="PN386" i="1"/>
  <c r="OZ386" i="1"/>
  <c r="PN385" i="1"/>
  <c r="OZ385" i="1"/>
  <c r="PN384" i="1"/>
  <c r="OZ384" i="1"/>
  <c r="PN383" i="1"/>
  <c r="OZ383" i="1"/>
  <c r="PN382" i="1"/>
  <c r="OZ382" i="1"/>
  <c r="PN381" i="1"/>
  <c r="OZ381" i="1"/>
  <c r="PN380" i="1"/>
  <c r="OZ380" i="1"/>
  <c r="PN379" i="1"/>
  <c r="OZ379" i="1"/>
  <c r="PN378" i="1"/>
  <c r="OZ378" i="1"/>
  <c r="PN377" i="1"/>
  <c r="OZ377" i="1"/>
  <c r="PN376" i="1"/>
  <c r="OZ376" i="1"/>
  <c r="PN375" i="1"/>
  <c r="OZ375" i="1"/>
  <c r="PN374" i="1"/>
  <c r="OZ374" i="1"/>
  <c r="PN373" i="1"/>
  <c r="OZ373" i="1"/>
  <c r="PN372" i="1"/>
  <c r="OZ372" i="1"/>
  <c r="PN371" i="1"/>
  <c r="OZ371" i="1"/>
  <c r="PN370" i="1"/>
  <c r="OZ370" i="1"/>
  <c r="PN369" i="1"/>
  <c r="OZ369" i="1"/>
  <c r="PN368" i="1"/>
  <c r="OZ368" i="1"/>
  <c r="PN367" i="1"/>
  <c r="OZ367" i="1"/>
  <c r="PN366" i="1"/>
  <c r="OZ366" i="1"/>
  <c r="PN365" i="1"/>
  <c r="OZ365" i="1"/>
  <c r="PN364" i="1"/>
  <c r="OZ364" i="1"/>
  <c r="PN363" i="1"/>
  <c r="OZ363" i="1"/>
  <c r="PN362" i="1"/>
  <c r="OZ362" i="1"/>
  <c r="PN360" i="1"/>
  <c r="OZ360" i="1"/>
  <c r="PN359" i="1"/>
  <c r="OZ359" i="1"/>
  <c r="PN358" i="1"/>
  <c r="OZ358" i="1"/>
  <c r="PN357" i="1"/>
  <c r="OZ357" i="1"/>
  <c r="PN356" i="1"/>
  <c r="OZ356" i="1"/>
  <c r="PN355" i="1"/>
  <c r="OZ355" i="1"/>
  <c r="PN354" i="1"/>
  <c r="OZ354" i="1"/>
  <c r="PN353" i="1"/>
  <c r="OZ353" i="1"/>
  <c r="PN352" i="1"/>
  <c r="OZ352" i="1"/>
  <c r="PN351" i="1"/>
  <c r="OZ351" i="1"/>
  <c r="PN350" i="1"/>
  <c r="OZ350" i="1"/>
  <c r="PN349" i="1"/>
  <c r="OZ349" i="1"/>
  <c r="PN348" i="1"/>
  <c r="OZ348" i="1"/>
  <c r="PN347" i="1"/>
  <c r="OZ347" i="1"/>
  <c r="PN346" i="1"/>
  <c r="OZ346" i="1"/>
  <c r="PN345" i="1"/>
  <c r="OZ345" i="1"/>
  <c r="PN344" i="1"/>
  <c r="OZ344" i="1"/>
  <c r="PN343" i="1"/>
  <c r="OZ343" i="1"/>
  <c r="PN342" i="1"/>
  <c r="OZ342" i="1"/>
  <c r="PN341" i="1"/>
  <c r="OZ341" i="1"/>
  <c r="PN340" i="1"/>
  <c r="OZ340" i="1"/>
  <c r="PN339" i="1"/>
  <c r="OZ339" i="1"/>
  <c r="PN338" i="1"/>
  <c r="OZ338" i="1"/>
  <c r="PN337" i="1"/>
  <c r="OZ337" i="1"/>
  <c r="PN336" i="1"/>
  <c r="OZ336" i="1"/>
  <c r="PN335" i="1"/>
  <c r="OZ335" i="1"/>
  <c r="PN334" i="1"/>
  <c r="OZ334" i="1"/>
  <c r="PN333" i="1"/>
  <c r="OZ333" i="1"/>
  <c r="PN332" i="1"/>
  <c r="OZ332" i="1"/>
  <c r="PN331" i="1"/>
  <c r="OZ331" i="1"/>
  <c r="PN330" i="1"/>
  <c r="OZ330" i="1"/>
  <c r="PN329" i="1"/>
  <c r="OZ329" i="1"/>
  <c r="PN328" i="1"/>
  <c r="OZ328" i="1"/>
  <c r="PN327" i="1"/>
  <c r="OZ327" i="1"/>
  <c r="PN326" i="1"/>
  <c r="OZ326" i="1"/>
  <c r="PN325" i="1"/>
  <c r="OZ325" i="1"/>
  <c r="PN324" i="1"/>
  <c r="OZ324" i="1"/>
  <c r="PN323" i="1"/>
  <c r="OZ323" i="1"/>
  <c r="PN322" i="1"/>
  <c r="OZ322" i="1"/>
  <c r="PN321" i="1"/>
  <c r="OZ321" i="1"/>
  <c r="PN320" i="1"/>
  <c r="OZ320" i="1"/>
  <c r="PN319" i="1"/>
  <c r="OZ319" i="1"/>
  <c r="PN318" i="1"/>
  <c r="OZ318" i="1"/>
  <c r="PN317" i="1"/>
  <c r="OZ317" i="1"/>
  <c r="PN316" i="1"/>
  <c r="OZ316" i="1"/>
  <c r="PN315" i="1"/>
  <c r="OZ315" i="1"/>
  <c r="PN314" i="1"/>
  <c r="OZ314" i="1"/>
  <c r="PN313" i="1"/>
  <c r="OZ313" i="1"/>
  <c r="PN312" i="1"/>
  <c r="OZ312" i="1"/>
  <c r="PN311" i="1"/>
  <c r="OZ311" i="1"/>
  <c r="PN310" i="1"/>
  <c r="OZ310" i="1"/>
  <c r="PN309" i="1"/>
  <c r="OZ309" i="1"/>
  <c r="PN308" i="1"/>
  <c r="OZ308" i="1"/>
  <c r="PN307" i="1"/>
  <c r="OZ307" i="1"/>
  <c r="PN306" i="1"/>
  <c r="OZ306" i="1"/>
  <c r="PN305" i="1"/>
  <c r="OZ305" i="1"/>
  <c r="PN304" i="1"/>
  <c r="OZ304" i="1"/>
  <c r="PN303" i="1"/>
  <c r="OZ303" i="1"/>
  <c r="PN302" i="1"/>
  <c r="OZ302" i="1"/>
  <c r="PN300" i="1"/>
  <c r="OZ300" i="1"/>
  <c r="PN299" i="1"/>
  <c r="OZ299" i="1"/>
  <c r="PN298" i="1"/>
  <c r="OZ298" i="1"/>
  <c r="PN297" i="1"/>
  <c r="OZ297" i="1"/>
  <c r="PN296" i="1"/>
  <c r="OZ296" i="1"/>
  <c r="PN295" i="1"/>
  <c r="OZ295" i="1"/>
  <c r="PN294" i="1"/>
  <c r="OZ294" i="1"/>
  <c r="PN293" i="1"/>
  <c r="OZ293" i="1"/>
  <c r="PN292" i="1"/>
  <c r="OZ292" i="1"/>
  <c r="PN291" i="1"/>
  <c r="OZ291" i="1"/>
  <c r="PN290" i="1"/>
  <c r="OZ290" i="1"/>
  <c r="PN289" i="1"/>
  <c r="OZ289" i="1"/>
  <c r="PN288" i="1"/>
  <c r="OZ288" i="1"/>
  <c r="PN287" i="1"/>
  <c r="OZ287" i="1"/>
  <c r="PN286" i="1"/>
  <c r="OZ286" i="1"/>
  <c r="PN285" i="1"/>
  <c r="OZ285" i="1"/>
  <c r="PN284" i="1"/>
  <c r="OZ284" i="1"/>
  <c r="PN283" i="1"/>
  <c r="OZ283" i="1"/>
  <c r="PN282" i="1"/>
  <c r="OZ282" i="1"/>
  <c r="PN281" i="1"/>
  <c r="OZ281" i="1"/>
  <c r="PN280" i="1"/>
  <c r="OZ280" i="1"/>
  <c r="PN279" i="1"/>
  <c r="OZ279" i="1"/>
  <c r="PN278" i="1"/>
  <c r="OZ278" i="1"/>
  <c r="PN277" i="1"/>
  <c r="OZ277" i="1"/>
  <c r="PN276" i="1"/>
  <c r="OZ276" i="1"/>
  <c r="PN275" i="1"/>
  <c r="OZ275" i="1"/>
  <c r="PN274" i="1"/>
  <c r="OZ274" i="1"/>
  <c r="PN273" i="1"/>
  <c r="OZ273" i="1"/>
  <c r="PN272" i="1"/>
  <c r="OZ272" i="1"/>
  <c r="PN271" i="1"/>
  <c r="OZ271" i="1"/>
  <c r="PN270" i="1"/>
  <c r="OZ270" i="1"/>
  <c r="PN269" i="1"/>
  <c r="OZ269" i="1"/>
  <c r="PN268" i="1"/>
  <c r="OZ268" i="1"/>
  <c r="PN267" i="1"/>
  <c r="OZ267" i="1"/>
  <c r="PN266" i="1"/>
  <c r="OZ266" i="1"/>
  <c r="PN265" i="1"/>
  <c r="OZ265" i="1"/>
  <c r="PN264" i="1"/>
  <c r="OZ264" i="1"/>
  <c r="PN263" i="1"/>
  <c r="OZ263" i="1"/>
  <c r="PN262" i="1"/>
  <c r="OZ262" i="1"/>
  <c r="PN260" i="1"/>
  <c r="OZ260" i="1"/>
  <c r="PN259" i="1"/>
  <c r="OZ259" i="1"/>
  <c r="PN258" i="1"/>
  <c r="OZ258" i="1"/>
  <c r="PN257" i="1"/>
  <c r="OZ257" i="1"/>
  <c r="PN256" i="1"/>
  <c r="OZ256" i="1"/>
  <c r="PN255" i="1"/>
  <c r="OZ255" i="1"/>
  <c r="PN254" i="1"/>
  <c r="OZ254" i="1"/>
  <c r="PN253" i="1"/>
  <c r="OZ253" i="1"/>
  <c r="PN252" i="1"/>
  <c r="OZ252" i="1"/>
  <c r="PN251" i="1"/>
  <c r="OZ251" i="1"/>
  <c r="PN250" i="1"/>
  <c r="OZ250" i="1"/>
  <c r="PN249" i="1"/>
  <c r="OZ249" i="1"/>
  <c r="PN248" i="1"/>
  <c r="OZ248" i="1"/>
  <c r="PN247" i="1"/>
  <c r="OZ247" i="1"/>
  <c r="PN246" i="1"/>
  <c r="OZ246" i="1"/>
  <c r="PN245" i="1"/>
  <c r="OZ245" i="1"/>
  <c r="PN244" i="1"/>
  <c r="OZ244" i="1"/>
  <c r="PN243" i="1"/>
  <c r="OZ243" i="1"/>
  <c r="PN242" i="1"/>
  <c r="OZ242" i="1"/>
  <c r="PN240" i="1"/>
  <c r="OZ240" i="1"/>
  <c r="PN239" i="1"/>
  <c r="OZ239" i="1"/>
  <c r="PN238" i="1"/>
  <c r="OZ238" i="1"/>
  <c r="PN237" i="1"/>
  <c r="OZ237" i="1"/>
  <c r="PN236" i="1"/>
  <c r="OZ236" i="1"/>
  <c r="PN235" i="1"/>
  <c r="OZ235" i="1"/>
  <c r="PN234" i="1"/>
  <c r="OZ234" i="1"/>
  <c r="PN233" i="1"/>
  <c r="OZ233" i="1"/>
  <c r="PN232" i="1"/>
  <c r="OZ232" i="1"/>
  <c r="PN231" i="1"/>
  <c r="OZ231" i="1"/>
  <c r="PN230" i="1"/>
  <c r="OZ230" i="1"/>
  <c r="PN229" i="1"/>
  <c r="OZ229" i="1"/>
  <c r="PN228" i="1"/>
  <c r="OZ228" i="1"/>
  <c r="PN227" i="1"/>
  <c r="OZ227" i="1"/>
  <c r="PN226" i="1"/>
  <c r="OZ226" i="1"/>
  <c r="PN225" i="1"/>
  <c r="OZ225" i="1"/>
  <c r="PN224" i="1"/>
  <c r="OZ224" i="1"/>
  <c r="PN223" i="1"/>
  <c r="OZ223" i="1"/>
  <c r="PN222" i="1"/>
  <c r="OZ222" i="1"/>
  <c r="PN221" i="1"/>
  <c r="OZ221" i="1"/>
  <c r="PN220" i="1"/>
  <c r="OZ220" i="1"/>
  <c r="PN219" i="1"/>
  <c r="OZ219" i="1"/>
  <c r="PN218" i="1"/>
  <c r="OZ218" i="1"/>
  <c r="PN217" i="1"/>
  <c r="OZ217" i="1"/>
  <c r="PN216" i="1"/>
  <c r="OZ216" i="1"/>
  <c r="PN215" i="1"/>
  <c r="OZ215" i="1"/>
  <c r="PN214" i="1"/>
  <c r="OZ214" i="1"/>
  <c r="PN213" i="1"/>
  <c r="OZ213" i="1"/>
  <c r="PN212" i="1"/>
  <c r="OZ212" i="1"/>
  <c r="PN211" i="1"/>
  <c r="OZ211" i="1"/>
  <c r="PN210" i="1"/>
  <c r="OZ210" i="1"/>
  <c r="PN209" i="1"/>
  <c r="OZ209" i="1"/>
  <c r="PN208" i="1"/>
  <c r="OZ208" i="1"/>
  <c r="PN207" i="1"/>
  <c r="OZ207" i="1"/>
  <c r="PN206" i="1"/>
  <c r="OZ206" i="1"/>
  <c r="PN205" i="1"/>
  <c r="OZ205" i="1"/>
  <c r="PN204" i="1"/>
  <c r="OZ204" i="1"/>
  <c r="PN203" i="1"/>
  <c r="OZ203" i="1"/>
  <c r="PN202" i="1"/>
  <c r="OZ202" i="1"/>
  <c r="PN201" i="1"/>
  <c r="OZ201" i="1"/>
  <c r="PN200" i="1"/>
  <c r="OZ200" i="1"/>
  <c r="PN199" i="1"/>
  <c r="OZ199" i="1"/>
  <c r="PN198" i="1"/>
  <c r="OZ198" i="1"/>
  <c r="PN197" i="1"/>
  <c r="OZ197" i="1"/>
  <c r="PN196" i="1"/>
  <c r="OZ196" i="1"/>
  <c r="PN195" i="1"/>
  <c r="OZ195" i="1"/>
  <c r="PN194" i="1"/>
  <c r="OZ194" i="1"/>
  <c r="PN193" i="1"/>
  <c r="OZ193" i="1"/>
  <c r="PN192" i="1"/>
  <c r="OZ192" i="1"/>
  <c r="PN191" i="1"/>
  <c r="OZ191" i="1"/>
  <c r="PN190" i="1"/>
  <c r="OZ190" i="1"/>
  <c r="PN189" i="1"/>
  <c r="OZ189" i="1"/>
  <c r="PN188" i="1"/>
  <c r="OZ188" i="1"/>
  <c r="PN187" i="1"/>
  <c r="OZ187" i="1"/>
  <c r="PN186" i="1"/>
  <c r="OZ186" i="1"/>
  <c r="PN185" i="1"/>
  <c r="OZ185" i="1"/>
  <c r="PN184" i="1"/>
  <c r="OZ184" i="1"/>
  <c r="PN183" i="1"/>
  <c r="OZ183" i="1"/>
  <c r="PN182" i="1"/>
  <c r="OZ182" i="1"/>
  <c r="PN181" i="1"/>
  <c r="OZ181" i="1"/>
  <c r="PN180" i="1"/>
  <c r="OZ180" i="1"/>
  <c r="PN179" i="1"/>
  <c r="OZ179" i="1"/>
  <c r="PN178" i="1"/>
  <c r="OZ178" i="1"/>
  <c r="PN177" i="1"/>
  <c r="OZ177" i="1"/>
  <c r="PN176" i="1"/>
  <c r="OZ176" i="1"/>
  <c r="PN175" i="1"/>
  <c r="OZ175" i="1"/>
  <c r="PN174" i="1"/>
  <c r="OZ174" i="1"/>
  <c r="PN173" i="1"/>
  <c r="OZ173" i="1"/>
  <c r="PN172" i="1"/>
  <c r="OZ172" i="1"/>
  <c r="PN171" i="1"/>
  <c r="OZ171" i="1"/>
  <c r="PN170" i="1"/>
  <c r="OZ170" i="1"/>
  <c r="PN169" i="1"/>
  <c r="OZ169" i="1"/>
  <c r="PN168" i="1"/>
  <c r="OZ168" i="1"/>
  <c r="PN167" i="1"/>
  <c r="OZ167" i="1"/>
  <c r="PN166" i="1"/>
  <c r="OZ166" i="1"/>
  <c r="PN165" i="1"/>
  <c r="OZ165" i="1"/>
  <c r="PN164" i="1"/>
  <c r="OZ164" i="1"/>
  <c r="PN163" i="1"/>
  <c r="OZ163" i="1"/>
  <c r="PN162" i="1"/>
  <c r="OZ162" i="1"/>
  <c r="PN161" i="1"/>
  <c r="OZ161" i="1"/>
  <c r="PN160" i="1"/>
  <c r="OZ160" i="1"/>
  <c r="PN159" i="1"/>
  <c r="OZ159" i="1"/>
  <c r="PN158" i="1"/>
  <c r="OZ158" i="1"/>
  <c r="PN157" i="1"/>
  <c r="OZ157" i="1"/>
  <c r="PN156" i="1"/>
  <c r="OZ156" i="1"/>
  <c r="PN155" i="1"/>
  <c r="OZ155" i="1"/>
  <c r="PN154" i="1"/>
  <c r="OZ154" i="1"/>
  <c r="PN153" i="1"/>
  <c r="OZ153" i="1"/>
  <c r="PN152" i="1"/>
  <c r="OZ152" i="1"/>
  <c r="PN151" i="1"/>
  <c r="OZ151" i="1"/>
  <c r="PN150" i="1"/>
  <c r="OZ150" i="1"/>
  <c r="PN149" i="1"/>
  <c r="OZ149" i="1"/>
  <c r="PN148" i="1"/>
  <c r="OZ148" i="1"/>
  <c r="PN147" i="1"/>
  <c r="OZ147" i="1"/>
  <c r="PN146" i="1"/>
  <c r="OZ146" i="1"/>
  <c r="PN145" i="1"/>
  <c r="OZ145" i="1"/>
  <c r="PN144" i="1"/>
  <c r="OZ144" i="1"/>
  <c r="PN143" i="1"/>
  <c r="OZ143" i="1"/>
  <c r="PN142" i="1"/>
  <c r="OZ142" i="1"/>
  <c r="PN141" i="1"/>
  <c r="OZ141" i="1"/>
  <c r="PN140" i="1"/>
  <c r="OZ140" i="1"/>
  <c r="PN139" i="1"/>
  <c r="OZ139" i="1"/>
  <c r="PN138" i="1"/>
  <c r="OZ138" i="1"/>
  <c r="PN137" i="1"/>
  <c r="OZ137" i="1"/>
  <c r="PN136" i="1"/>
  <c r="OZ136" i="1"/>
  <c r="PN135" i="1"/>
  <c r="OZ135" i="1"/>
  <c r="PN134" i="1"/>
  <c r="OZ134" i="1"/>
  <c r="PN133" i="1"/>
  <c r="OZ133" i="1"/>
  <c r="PN132" i="1"/>
  <c r="OZ132" i="1"/>
  <c r="PN131" i="1"/>
  <c r="OZ131" i="1"/>
  <c r="PN130" i="1"/>
  <c r="OZ130" i="1"/>
  <c r="PN129" i="1"/>
  <c r="OZ129" i="1"/>
  <c r="PN128" i="1"/>
  <c r="OZ128" i="1"/>
  <c r="PN127" i="1"/>
  <c r="OZ127" i="1"/>
  <c r="PN126" i="1"/>
  <c r="OZ126" i="1"/>
  <c r="PN125" i="1"/>
  <c r="OZ125" i="1"/>
  <c r="PN124" i="1"/>
  <c r="OZ124" i="1"/>
  <c r="PN123" i="1"/>
  <c r="OZ123" i="1"/>
  <c r="PN122" i="1"/>
  <c r="OZ122" i="1"/>
  <c r="PN121" i="1"/>
  <c r="OZ121" i="1"/>
  <c r="PN120" i="1"/>
  <c r="OZ120" i="1"/>
  <c r="PN119" i="1"/>
  <c r="OZ119" i="1"/>
  <c r="PN118" i="1"/>
  <c r="OZ118" i="1"/>
  <c r="PN117" i="1"/>
  <c r="OZ117" i="1"/>
  <c r="PN116" i="1"/>
  <c r="OZ116" i="1"/>
  <c r="PN115" i="1"/>
  <c r="OZ115" i="1"/>
  <c r="PN114" i="1"/>
  <c r="OZ114" i="1"/>
  <c r="PN113" i="1"/>
  <c r="OZ113" i="1"/>
  <c r="PN112" i="1"/>
  <c r="OZ112" i="1"/>
  <c r="PN111" i="1"/>
  <c r="OZ111" i="1"/>
  <c r="PN110" i="1"/>
  <c r="OZ110" i="1"/>
  <c r="PN109" i="1"/>
  <c r="OZ109" i="1"/>
  <c r="PN108" i="1"/>
  <c r="OZ108" i="1"/>
  <c r="PN107" i="1"/>
  <c r="OZ107" i="1"/>
  <c r="PN106" i="1"/>
  <c r="OZ106" i="1"/>
  <c r="PN105" i="1"/>
  <c r="OZ105" i="1"/>
  <c r="PN104" i="1"/>
  <c r="OZ104" i="1"/>
  <c r="PN103" i="1"/>
  <c r="OZ103" i="1"/>
  <c r="PN102" i="1"/>
  <c r="OZ102" i="1"/>
  <c r="PN101" i="1"/>
  <c r="OZ101" i="1"/>
  <c r="PN100" i="1"/>
  <c r="OZ100" i="1"/>
  <c r="PN99" i="1"/>
  <c r="OZ99" i="1"/>
  <c r="PN98" i="1"/>
  <c r="OZ98" i="1"/>
  <c r="PN97" i="1"/>
  <c r="OZ97" i="1"/>
  <c r="PN96" i="1"/>
  <c r="OZ96" i="1"/>
  <c r="PN95" i="1"/>
  <c r="OZ95" i="1"/>
  <c r="PN94" i="1"/>
  <c r="OZ94" i="1"/>
  <c r="PN93" i="1"/>
  <c r="OZ93" i="1"/>
  <c r="PN92" i="1"/>
  <c r="OZ92" i="1"/>
  <c r="PN91" i="1"/>
  <c r="OZ91" i="1"/>
  <c r="PN90" i="1"/>
  <c r="OZ90" i="1"/>
  <c r="PN89" i="1"/>
  <c r="OZ89" i="1"/>
  <c r="PN88" i="1"/>
  <c r="OZ88" i="1"/>
  <c r="PN87" i="1"/>
  <c r="OZ87" i="1"/>
  <c r="PN86" i="1"/>
  <c r="OZ86" i="1"/>
  <c r="PN85" i="1"/>
  <c r="OZ85" i="1"/>
  <c r="PN84" i="1"/>
  <c r="OZ84" i="1"/>
  <c r="PN83" i="1"/>
  <c r="OZ83" i="1"/>
  <c r="PN82" i="1"/>
  <c r="OZ82" i="1"/>
  <c r="PN81" i="1"/>
  <c r="OZ81" i="1"/>
  <c r="PN80" i="1"/>
  <c r="OZ80" i="1"/>
  <c r="PN79" i="1"/>
  <c r="OZ79" i="1"/>
  <c r="PN78" i="1"/>
  <c r="OZ78" i="1"/>
  <c r="PN77" i="1"/>
  <c r="OZ77" i="1"/>
  <c r="PN76" i="1"/>
  <c r="OZ76" i="1"/>
  <c r="PN75" i="1"/>
  <c r="OZ75" i="1"/>
  <c r="PN74" i="1"/>
  <c r="OZ74" i="1"/>
  <c r="PN73" i="1"/>
  <c r="OZ73" i="1"/>
  <c r="PN72" i="1"/>
  <c r="OZ72" i="1"/>
  <c r="PN71" i="1"/>
  <c r="OZ71" i="1"/>
  <c r="PN70" i="1"/>
  <c r="OZ70" i="1"/>
  <c r="PN69" i="1"/>
  <c r="OZ69" i="1"/>
  <c r="PN68" i="1"/>
  <c r="OZ68" i="1"/>
  <c r="PN67" i="1"/>
  <c r="OZ67" i="1"/>
  <c r="PN66" i="1"/>
  <c r="OZ66" i="1"/>
  <c r="PN65" i="1"/>
  <c r="OZ65" i="1"/>
  <c r="PN64" i="1"/>
  <c r="OZ64" i="1"/>
  <c r="PN63" i="1"/>
  <c r="OZ63" i="1"/>
  <c r="PN62" i="1"/>
  <c r="OZ62" i="1"/>
  <c r="PG61" i="1"/>
  <c r="PE62" i="1" s="1"/>
  <c r="OX61" i="1"/>
  <c r="OV62" i="1" s="1"/>
  <c r="PL61" i="1" l="1"/>
  <c r="PO61" i="1" s="1"/>
  <c r="PP61" i="1"/>
  <c r="OL419" i="1"/>
  <c r="OL418" i="1"/>
  <c r="OL417" i="1"/>
  <c r="OL416" i="1"/>
  <c r="OL415" i="1"/>
  <c r="OL414" i="1"/>
  <c r="OL413" i="1"/>
  <c r="OL412" i="1"/>
  <c r="OL411" i="1"/>
  <c r="OL410" i="1"/>
  <c r="OL409" i="1"/>
  <c r="OL408" i="1"/>
  <c r="OL407" i="1"/>
  <c r="OL406" i="1"/>
  <c r="OL405" i="1"/>
  <c r="OL404" i="1"/>
  <c r="OL403" i="1"/>
  <c r="OL402" i="1"/>
  <c r="OL400" i="1"/>
  <c r="OL399" i="1"/>
  <c r="OL398" i="1"/>
  <c r="OL397" i="1"/>
  <c r="OL396" i="1"/>
  <c r="OL395" i="1"/>
  <c r="OL394" i="1"/>
  <c r="OL393" i="1"/>
  <c r="OL392" i="1"/>
  <c r="OL391" i="1"/>
  <c r="OL390" i="1"/>
  <c r="OL389" i="1"/>
  <c r="OL388" i="1"/>
  <c r="OL387" i="1"/>
  <c r="OL386" i="1"/>
  <c r="OL385" i="1"/>
  <c r="OL384" i="1"/>
  <c r="OL383" i="1"/>
  <c r="OL382" i="1"/>
  <c r="OL381" i="1"/>
  <c r="OL380" i="1"/>
  <c r="OL379" i="1"/>
  <c r="OL378" i="1"/>
  <c r="OL377" i="1"/>
  <c r="OL376" i="1"/>
  <c r="OL375" i="1"/>
  <c r="OL374" i="1"/>
  <c r="OL373" i="1"/>
  <c r="OL372" i="1"/>
  <c r="OL371" i="1"/>
  <c r="OL370" i="1"/>
  <c r="OL369" i="1"/>
  <c r="OL368" i="1"/>
  <c r="OL367" i="1"/>
  <c r="OL366" i="1"/>
  <c r="OL365" i="1"/>
  <c r="OL364" i="1"/>
  <c r="OL363" i="1"/>
  <c r="OL362" i="1"/>
  <c r="OL360" i="1"/>
  <c r="OL359" i="1"/>
  <c r="OL358" i="1"/>
  <c r="OL357" i="1"/>
  <c r="OL356" i="1"/>
  <c r="OL355" i="1"/>
  <c r="OL354" i="1"/>
  <c r="OL353" i="1"/>
  <c r="OL352" i="1"/>
  <c r="OL351" i="1"/>
  <c r="OL350" i="1"/>
  <c r="OL349" i="1"/>
  <c r="OL348" i="1"/>
  <c r="OL347" i="1"/>
  <c r="OL346" i="1"/>
  <c r="OL345" i="1"/>
  <c r="OL344" i="1"/>
  <c r="OL343" i="1"/>
  <c r="OL342" i="1"/>
  <c r="OL341" i="1"/>
  <c r="OL340" i="1"/>
  <c r="OL339" i="1"/>
  <c r="OL338" i="1"/>
  <c r="OL337" i="1"/>
  <c r="OL336" i="1"/>
  <c r="OL335" i="1"/>
  <c r="OL334" i="1"/>
  <c r="OL333" i="1"/>
  <c r="OL332" i="1"/>
  <c r="OL331" i="1"/>
  <c r="OL330" i="1"/>
  <c r="OL329" i="1"/>
  <c r="OL328" i="1"/>
  <c r="OL327" i="1"/>
  <c r="OL326" i="1"/>
  <c r="OL325" i="1"/>
  <c r="OL324" i="1"/>
  <c r="OL323" i="1"/>
  <c r="OL322" i="1"/>
  <c r="OL321" i="1"/>
  <c r="OL320" i="1"/>
  <c r="OL319" i="1"/>
  <c r="OL318" i="1"/>
  <c r="OL317" i="1"/>
  <c r="OL316" i="1"/>
  <c r="OL315" i="1"/>
  <c r="OL314" i="1"/>
  <c r="OL313" i="1"/>
  <c r="OL312" i="1"/>
  <c r="OL311" i="1"/>
  <c r="OL310" i="1"/>
  <c r="OL309" i="1"/>
  <c r="OL308" i="1"/>
  <c r="OL307" i="1"/>
  <c r="OL306" i="1"/>
  <c r="OL305" i="1"/>
  <c r="OL304" i="1"/>
  <c r="OL303" i="1"/>
  <c r="OL302" i="1"/>
  <c r="OL300" i="1"/>
  <c r="OL299" i="1"/>
  <c r="OL298" i="1"/>
  <c r="OL297" i="1"/>
  <c r="OL296" i="1"/>
  <c r="OL295" i="1"/>
  <c r="OL294" i="1"/>
  <c r="OL293" i="1"/>
  <c r="OL292" i="1"/>
  <c r="OL291" i="1"/>
  <c r="OL290" i="1"/>
  <c r="OL289" i="1"/>
  <c r="OL288" i="1"/>
  <c r="OL287" i="1"/>
  <c r="OL286" i="1"/>
  <c r="OL285" i="1"/>
  <c r="OL284" i="1"/>
  <c r="OL283" i="1"/>
  <c r="OL282" i="1"/>
  <c r="OL281" i="1"/>
  <c r="OL280" i="1"/>
  <c r="OL279" i="1"/>
  <c r="OL278" i="1"/>
  <c r="OL277" i="1"/>
  <c r="OL276" i="1"/>
  <c r="OL275" i="1"/>
  <c r="OL274" i="1"/>
  <c r="OL273" i="1"/>
  <c r="OL272" i="1"/>
  <c r="OL271" i="1"/>
  <c r="OL270" i="1"/>
  <c r="OL269" i="1"/>
  <c r="OL268" i="1"/>
  <c r="OL267" i="1"/>
  <c r="OL266" i="1"/>
  <c r="OL265" i="1"/>
  <c r="OL264" i="1"/>
  <c r="OL263" i="1"/>
  <c r="OL262" i="1"/>
  <c r="OL260" i="1"/>
  <c r="OL259" i="1"/>
  <c r="OL258" i="1"/>
  <c r="OL257" i="1"/>
  <c r="OL256" i="1"/>
  <c r="OL255" i="1"/>
  <c r="OL254" i="1"/>
  <c r="OL253" i="1"/>
  <c r="OL252" i="1"/>
  <c r="OL251" i="1"/>
  <c r="OL250" i="1"/>
  <c r="OL249" i="1"/>
  <c r="OL248" i="1"/>
  <c r="OL247" i="1"/>
  <c r="OL246" i="1"/>
  <c r="OL245" i="1"/>
  <c r="OL244" i="1"/>
  <c r="OL243" i="1"/>
  <c r="OL242" i="1"/>
  <c r="OL240" i="1"/>
  <c r="OL239" i="1"/>
  <c r="OL238" i="1"/>
  <c r="OL237" i="1"/>
  <c r="OL236" i="1"/>
  <c r="OL235" i="1"/>
  <c r="OL234" i="1"/>
  <c r="OL233" i="1"/>
  <c r="OL232" i="1"/>
  <c r="OL231" i="1"/>
  <c r="OL230" i="1"/>
  <c r="OL229" i="1"/>
  <c r="OL228" i="1"/>
  <c r="OL227" i="1"/>
  <c r="OL226" i="1"/>
  <c r="OL225" i="1"/>
  <c r="OL224" i="1"/>
  <c r="OL223" i="1"/>
  <c r="OL222" i="1"/>
  <c r="OL221" i="1"/>
  <c r="OL220" i="1"/>
  <c r="OL219" i="1"/>
  <c r="OL218" i="1"/>
  <c r="OL217" i="1"/>
  <c r="OL216" i="1"/>
  <c r="OL215" i="1"/>
  <c r="OL214" i="1"/>
  <c r="OL213" i="1"/>
  <c r="OL212" i="1"/>
  <c r="OL211" i="1"/>
  <c r="OL210" i="1"/>
  <c r="OL209" i="1"/>
  <c r="OL208" i="1"/>
  <c r="OL207" i="1"/>
  <c r="OL206" i="1"/>
  <c r="OL205" i="1"/>
  <c r="OL204" i="1"/>
  <c r="OL203" i="1"/>
  <c r="OL202" i="1"/>
  <c r="OL201" i="1"/>
  <c r="OL200" i="1"/>
  <c r="OL199" i="1"/>
  <c r="OL198" i="1"/>
  <c r="OL197" i="1"/>
  <c r="OL196" i="1"/>
  <c r="OL195" i="1"/>
  <c r="OL194" i="1"/>
  <c r="OL193" i="1"/>
  <c r="OL192" i="1"/>
  <c r="OL191" i="1"/>
  <c r="OL190" i="1"/>
  <c r="OL189" i="1"/>
  <c r="OL188" i="1"/>
  <c r="OL187" i="1"/>
  <c r="OL186" i="1"/>
  <c r="OL185" i="1"/>
  <c r="OL184" i="1"/>
  <c r="OL183" i="1"/>
  <c r="OL182" i="1"/>
  <c r="OL181" i="1"/>
  <c r="OL180" i="1"/>
  <c r="OL179" i="1"/>
  <c r="OL178" i="1"/>
  <c r="OL177" i="1"/>
  <c r="OL176" i="1"/>
  <c r="OL175" i="1"/>
  <c r="OL174" i="1"/>
  <c r="OL173" i="1"/>
  <c r="OL172" i="1"/>
  <c r="OL171" i="1"/>
  <c r="OL170" i="1"/>
  <c r="OL169" i="1"/>
  <c r="OL168" i="1"/>
  <c r="OL167" i="1"/>
  <c r="OL166" i="1"/>
  <c r="OL165" i="1"/>
  <c r="OL164" i="1"/>
  <c r="OL163" i="1"/>
  <c r="OL162" i="1"/>
  <c r="OL161" i="1"/>
  <c r="OL160" i="1"/>
  <c r="OL159" i="1"/>
  <c r="OL158" i="1"/>
  <c r="OL157" i="1"/>
  <c r="OL156" i="1"/>
  <c r="OL155" i="1"/>
  <c r="OL154" i="1"/>
  <c r="OL153" i="1"/>
  <c r="OL152" i="1"/>
  <c r="OL151" i="1"/>
  <c r="OL150" i="1"/>
  <c r="OL149" i="1"/>
  <c r="OL148" i="1"/>
  <c r="OL147" i="1"/>
  <c r="OL146" i="1"/>
  <c r="OL145" i="1"/>
  <c r="OL144" i="1"/>
  <c r="OL143" i="1"/>
  <c r="OL142" i="1"/>
  <c r="OL141" i="1"/>
  <c r="OL140" i="1"/>
  <c r="OL139" i="1"/>
  <c r="OL138" i="1"/>
  <c r="OL137" i="1"/>
  <c r="OL136" i="1"/>
  <c r="OL135" i="1"/>
  <c r="OL134" i="1"/>
  <c r="OL133" i="1"/>
  <c r="OL132" i="1"/>
  <c r="OL131" i="1"/>
  <c r="OL130" i="1"/>
  <c r="OL129" i="1"/>
  <c r="OL128" i="1"/>
  <c r="OL127" i="1"/>
  <c r="OL126" i="1"/>
  <c r="OL125" i="1"/>
  <c r="OL124" i="1"/>
  <c r="OL123" i="1"/>
  <c r="OL122" i="1"/>
  <c r="OL121" i="1"/>
  <c r="OL120" i="1"/>
  <c r="OL119" i="1"/>
  <c r="OL118" i="1"/>
  <c r="OL117" i="1"/>
  <c r="OL116" i="1"/>
  <c r="OL115" i="1"/>
  <c r="OL114" i="1"/>
  <c r="OL113" i="1"/>
  <c r="OL112" i="1"/>
  <c r="OL111" i="1"/>
  <c r="OL110" i="1"/>
  <c r="OL109" i="1"/>
  <c r="OL108" i="1"/>
  <c r="OL107" i="1"/>
  <c r="OL106" i="1"/>
  <c r="OL105" i="1"/>
  <c r="OL104" i="1"/>
  <c r="OL103" i="1"/>
  <c r="OL102" i="1"/>
  <c r="OL101" i="1"/>
  <c r="OL100" i="1"/>
  <c r="OL99" i="1"/>
  <c r="OL98" i="1"/>
  <c r="OL97" i="1"/>
  <c r="OL96" i="1"/>
  <c r="OL95" i="1"/>
  <c r="OL94" i="1"/>
  <c r="OL93" i="1"/>
  <c r="OL92" i="1"/>
  <c r="OL91" i="1"/>
  <c r="OL90" i="1"/>
  <c r="OL89" i="1"/>
  <c r="OL88" i="1"/>
  <c r="OL87" i="1"/>
  <c r="OL86" i="1"/>
  <c r="OL85" i="1"/>
  <c r="OL84" i="1"/>
  <c r="OL83" i="1"/>
  <c r="OL82" i="1"/>
  <c r="OL81" i="1"/>
  <c r="OL80" i="1"/>
  <c r="OL79" i="1"/>
  <c r="OL78" i="1"/>
  <c r="OL77" i="1"/>
  <c r="OL76" i="1"/>
  <c r="OL75" i="1"/>
  <c r="OL74" i="1"/>
  <c r="OL73" i="1"/>
  <c r="OL72" i="1"/>
  <c r="OL71" i="1"/>
  <c r="OL70" i="1"/>
  <c r="OL69" i="1"/>
  <c r="OL68" i="1"/>
  <c r="OL67" i="1"/>
  <c r="OL66" i="1"/>
  <c r="OL65" i="1"/>
  <c r="OL64" i="1"/>
  <c r="OL63" i="1"/>
  <c r="OL62" i="1"/>
  <c r="PQ61" i="1" l="1"/>
  <c r="OF419" i="1"/>
  <c r="OF418" i="1"/>
  <c r="OF417" i="1"/>
  <c r="OF416" i="1"/>
  <c r="OF415" i="1"/>
  <c r="OF414" i="1"/>
  <c r="OF413" i="1"/>
  <c r="OF412" i="1"/>
  <c r="OF411" i="1"/>
  <c r="OF410" i="1"/>
  <c r="OF409" i="1"/>
  <c r="OF408" i="1"/>
  <c r="OF407" i="1"/>
  <c r="OF406" i="1"/>
  <c r="OF405" i="1"/>
  <c r="OF404" i="1"/>
  <c r="OF403" i="1"/>
  <c r="OF402" i="1"/>
  <c r="OF400" i="1"/>
  <c r="OF399" i="1"/>
  <c r="OF398" i="1"/>
  <c r="OF397" i="1"/>
  <c r="OF396" i="1"/>
  <c r="OF395" i="1"/>
  <c r="OF394" i="1"/>
  <c r="OF393" i="1"/>
  <c r="OF392" i="1"/>
  <c r="OF391" i="1"/>
  <c r="OF390" i="1"/>
  <c r="OF389" i="1"/>
  <c r="OF388" i="1"/>
  <c r="OF387" i="1"/>
  <c r="OF386" i="1"/>
  <c r="OF385" i="1"/>
  <c r="OF384" i="1"/>
  <c r="OF383" i="1"/>
  <c r="OF382" i="1"/>
  <c r="OF381" i="1"/>
  <c r="OF380" i="1"/>
  <c r="OF379" i="1"/>
  <c r="OF378" i="1"/>
  <c r="OF377" i="1"/>
  <c r="OF376" i="1"/>
  <c r="OF375" i="1"/>
  <c r="OF374" i="1"/>
  <c r="OF373" i="1"/>
  <c r="OF372" i="1"/>
  <c r="OF371" i="1"/>
  <c r="OF370" i="1"/>
  <c r="OF369" i="1"/>
  <c r="OF368" i="1"/>
  <c r="OF367" i="1"/>
  <c r="OF366" i="1"/>
  <c r="OF365" i="1"/>
  <c r="OF364" i="1"/>
  <c r="OF363" i="1"/>
  <c r="OF362" i="1"/>
  <c r="OF360" i="1"/>
  <c r="OF359" i="1"/>
  <c r="OF358" i="1"/>
  <c r="OF357" i="1"/>
  <c r="OF356" i="1"/>
  <c r="OF355" i="1"/>
  <c r="OF354" i="1"/>
  <c r="OF353" i="1"/>
  <c r="OF352" i="1"/>
  <c r="OF351" i="1"/>
  <c r="OF350" i="1"/>
  <c r="OF349" i="1"/>
  <c r="OF348" i="1"/>
  <c r="OF347" i="1"/>
  <c r="OF346" i="1"/>
  <c r="OF345" i="1"/>
  <c r="OF344" i="1"/>
  <c r="OF343" i="1"/>
  <c r="OF342" i="1"/>
  <c r="OF341" i="1"/>
  <c r="OF340" i="1"/>
  <c r="OF339" i="1"/>
  <c r="OF338" i="1"/>
  <c r="OF337" i="1"/>
  <c r="OF336" i="1"/>
  <c r="OF335" i="1"/>
  <c r="OF334" i="1"/>
  <c r="OF333" i="1"/>
  <c r="OF332" i="1"/>
  <c r="OF331" i="1"/>
  <c r="OF330" i="1"/>
  <c r="OF329" i="1"/>
  <c r="OF328" i="1"/>
  <c r="OF327" i="1"/>
  <c r="OF326" i="1"/>
  <c r="OF325" i="1"/>
  <c r="OF324" i="1"/>
  <c r="OF323" i="1"/>
  <c r="OF322" i="1"/>
  <c r="OF321" i="1"/>
  <c r="OF320" i="1"/>
  <c r="OF319" i="1"/>
  <c r="OF318" i="1"/>
  <c r="OF317" i="1"/>
  <c r="OF316" i="1"/>
  <c r="OF315" i="1"/>
  <c r="OF314" i="1"/>
  <c r="OF313" i="1"/>
  <c r="OF312" i="1"/>
  <c r="OF311" i="1"/>
  <c r="OF310" i="1"/>
  <c r="OF309" i="1"/>
  <c r="OF308" i="1"/>
  <c r="OF307" i="1"/>
  <c r="OF306" i="1"/>
  <c r="OF305" i="1"/>
  <c r="OF304" i="1"/>
  <c r="OF303" i="1"/>
  <c r="OF302" i="1"/>
  <c r="OF300" i="1"/>
  <c r="OF299" i="1"/>
  <c r="OF298" i="1"/>
  <c r="OF297" i="1"/>
  <c r="OF296" i="1"/>
  <c r="OF295" i="1"/>
  <c r="OF294" i="1"/>
  <c r="OF293" i="1"/>
  <c r="OF292" i="1"/>
  <c r="OF291" i="1"/>
  <c r="OF290" i="1"/>
  <c r="OF289" i="1"/>
  <c r="OF288" i="1"/>
  <c r="OF287" i="1"/>
  <c r="OF286" i="1"/>
  <c r="OF285" i="1"/>
  <c r="OF284" i="1"/>
  <c r="OF283" i="1"/>
  <c r="OF282" i="1"/>
  <c r="OF281" i="1"/>
  <c r="OF280" i="1"/>
  <c r="OF279" i="1"/>
  <c r="OF278" i="1"/>
  <c r="OF277" i="1"/>
  <c r="OF276" i="1"/>
  <c r="OF275" i="1"/>
  <c r="OF274" i="1"/>
  <c r="OF273" i="1"/>
  <c r="OF272" i="1"/>
  <c r="OF271" i="1"/>
  <c r="OF270" i="1"/>
  <c r="OF269" i="1"/>
  <c r="OF268" i="1"/>
  <c r="OF267" i="1"/>
  <c r="OF266" i="1"/>
  <c r="OF265" i="1"/>
  <c r="OF264" i="1"/>
  <c r="OF263" i="1"/>
  <c r="OF262" i="1"/>
  <c r="OF260" i="1"/>
  <c r="OF259" i="1"/>
  <c r="OF258" i="1"/>
  <c r="OF257" i="1"/>
  <c r="OF256" i="1"/>
  <c r="OF255" i="1"/>
  <c r="OF254" i="1"/>
  <c r="OF253" i="1"/>
  <c r="OF252" i="1"/>
  <c r="OF251" i="1"/>
  <c r="OF250" i="1"/>
  <c r="OF249" i="1"/>
  <c r="OF248" i="1"/>
  <c r="OF247" i="1"/>
  <c r="OF246" i="1"/>
  <c r="OF245" i="1"/>
  <c r="OF244" i="1"/>
  <c r="OF243" i="1"/>
  <c r="OF242" i="1"/>
  <c r="OF240" i="1"/>
  <c r="OF239" i="1"/>
  <c r="OF238" i="1"/>
  <c r="OF237" i="1"/>
  <c r="OF236" i="1"/>
  <c r="OF235" i="1"/>
  <c r="OF234" i="1"/>
  <c r="OF233" i="1"/>
  <c r="OF232" i="1"/>
  <c r="OF231" i="1"/>
  <c r="OF230" i="1"/>
  <c r="OF229" i="1"/>
  <c r="OF228" i="1"/>
  <c r="OF227" i="1"/>
  <c r="OF226" i="1"/>
  <c r="OF225" i="1"/>
  <c r="OF224" i="1"/>
  <c r="OF223" i="1"/>
  <c r="OF222" i="1"/>
  <c r="OF221" i="1"/>
  <c r="OF220" i="1"/>
  <c r="OF219" i="1"/>
  <c r="OF218" i="1"/>
  <c r="OF217" i="1"/>
  <c r="OF216" i="1"/>
  <c r="OF215" i="1"/>
  <c r="OF214" i="1"/>
  <c r="OF213" i="1"/>
  <c r="OF212" i="1"/>
  <c r="OF211" i="1"/>
  <c r="OF210" i="1"/>
  <c r="OF209" i="1"/>
  <c r="OF208" i="1"/>
  <c r="OF207" i="1"/>
  <c r="OF206" i="1"/>
  <c r="OF205" i="1"/>
  <c r="OF204" i="1"/>
  <c r="OF203" i="1"/>
  <c r="OF202" i="1"/>
  <c r="OF201" i="1"/>
  <c r="OF200" i="1"/>
  <c r="OF199" i="1"/>
  <c r="OF198" i="1"/>
  <c r="OF197" i="1"/>
  <c r="OF196" i="1"/>
  <c r="OF195" i="1"/>
  <c r="OF194" i="1"/>
  <c r="OF193" i="1"/>
  <c r="OF192" i="1"/>
  <c r="OF191" i="1"/>
  <c r="OF190" i="1"/>
  <c r="OF189" i="1"/>
  <c r="OF188" i="1"/>
  <c r="OF187" i="1"/>
  <c r="OF186" i="1"/>
  <c r="OF185" i="1"/>
  <c r="OF184" i="1"/>
  <c r="OF183" i="1"/>
  <c r="OF182" i="1"/>
  <c r="OF181" i="1"/>
  <c r="OF180" i="1"/>
  <c r="OF179" i="1"/>
  <c r="OF178" i="1"/>
  <c r="OF177" i="1"/>
  <c r="OF176" i="1"/>
  <c r="OF175" i="1"/>
  <c r="OF174" i="1"/>
  <c r="OF173" i="1"/>
  <c r="OF172" i="1"/>
  <c r="OF171" i="1"/>
  <c r="OF170" i="1"/>
  <c r="OF169" i="1"/>
  <c r="OF168" i="1"/>
  <c r="OF167" i="1"/>
  <c r="OF166" i="1"/>
  <c r="OF165" i="1"/>
  <c r="OF164" i="1"/>
  <c r="OF163" i="1"/>
  <c r="OF162" i="1"/>
  <c r="OF161" i="1"/>
  <c r="OF160" i="1"/>
  <c r="OF159" i="1"/>
  <c r="OF158" i="1"/>
  <c r="OF157" i="1"/>
  <c r="OF156" i="1"/>
  <c r="OF155" i="1"/>
  <c r="OF154" i="1"/>
  <c r="OF153" i="1"/>
  <c r="OF152" i="1"/>
  <c r="OF151" i="1"/>
  <c r="OF150" i="1"/>
  <c r="OF149" i="1"/>
  <c r="OF148" i="1"/>
  <c r="OF147" i="1"/>
  <c r="OF146" i="1"/>
  <c r="OF145" i="1"/>
  <c r="OF144" i="1"/>
  <c r="OF143" i="1"/>
  <c r="OF142" i="1"/>
  <c r="OF141" i="1"/>
  <c r="OF140" i="1"/>
  <c r="OF139" i="1"/>
  <c r="OF138" i="1"/>
  <c r="OF137" i="1"/>
  <c r="OF136" i="1"/>
  <c r="OF135" i="1"/>
  <c r="OF134" i="1"/>
  <c r="OF133" i="1"/>
  <c r="OF132" i="1"/>
  <c r="OF131" i="1"/>
  <c r="OF130" i="1"/>
  <c r="OF129" i="1"/>
  <c r="OF128" i="1"/>
  <c r="OF127" i="1"/>
  <c r="OF126" i="1"/>
  <c r="OF125" i="1"/>
  <c r="OF124" i="1"/>
  <c r="OF123" i="1"/>
  <c r="OF122" i="1"/>
  <c r="OF121" i="1"/>
  <c r="OF120" i="1"/>
  <c r="OF119" i="1"/>
  <c r="OF118" i="1"/>
  <c r="OF117" i="1"/>
  <c r="OF116" i="1"/>
  <c r="OF115" i="1"/>
  <c r="OF114" i="1"/>
  <c r="OF113" i="1"/>
  <c r="OF112" i="1"/>
  <c r="OF111" i="1"/>
  <c r="OF110" i="1"/>
  <c r="OF109" i="1"/>
  <c r="OF108" i="1"/>
  <c r="OF107" i="1"/>
  <c r="OF106" i="1"/>
  <c r="OF105" i="1"/>
  <c r="OF104" i="1"/>
  <c r="OF103" i="1"/>
  <c r="OF102" i="1"/>
  <c r="OF101" i="1"/>
  <c r="OF100" i="1"/>
  <c r="OF99" i="1"/>
  <c r="OF98" i="1"/>
  <c r="OF97" i="1"/>
  <c r="OF96" i="1"/>
  <c r="OF95" i="1"/>
  <c r="OF94" i="1"/>
  <c r="OF93" i="1"/>
  <c r="OF92" i="1"/>
  <c r="OF91" i="1"/>
  <c r="OF90" i="1"/>
  <c r="OF89" i="1"/>
  <c r="OF88" i="1"/>
  <c r="OF87" i="1"/>
  <c r="OF86" i="1"/>
  <c r="OF85" i="1"/>
  <c r="OF84" i="1"/>
  <c r="OF83" i="1"/>
  <c r="OF82" i="1"/>
  <c r="OF81" i="1"/>
  <c r="OF80" i="1"/>
  <c r="OF79" i="1"/>
  <c r="OF78" i="1"/>
  <c r="OF77" i="1"/>
  <c r="OF76" i="1"/>
  <c r="OF75" i="1"/>
  <c r="OF74" i="1"/>
  <c r="OF73" i="1"/>
  <c r="OF72" i="1"/>
  <c r="OF71" i="1"/>
  <c r="OF70" i="1"/>
  <c r="OF69" i="1"/>
  <c r="OF68" i="1"/>
  <c r="OF67" i="1"/>
  <c r="OF66" i="1"/>
  <c r="OF65" i="1"/>
  <c r="OF64" i="1"/>
  <c r="OF63" i="1"/>
  <c r="OF62" i="1"/>
  <c r="NX424" i="1" l="1"/>
  <c r="OD61" i="1"/>
  <c r="OB62" i="1" s="1"/>
  <c r="OJ61" i="1" l="1"/>
  <c r="OM61" i="1" s="1"/>
  <c r="ON61" i="1" s="1"/>
  <c r="AO60" i="1"/>
  <c r="OO61" i="1" l="1"/>
  <c r="BD56" i="1" l="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V56" i="1"/>
  <c r="AV55" i="1"/>
  <c r="AV54" i="1"/>
  <c r="AV53" i="1"/>
  <c r="AV52" i="1"/>
  <c r="AV51" i="1"/>
  <c r="AV50" i="1"/>
  <c r="AV49" i="1"/>
  <c r="AV48" i="1"/>
  <c r="AV47" i="1"/>
  <c r="AV46" i="1"/>
  <c r="AV45" i="1"/>
  <c r="AV44" i="1"/>
  <c r="AV43" i="1"/>
  <c r="AV42" i="1"/>
  <c r="AV41" i="1"/>
  <c r="AV40" i="1"/>
  <c r="AV39" i="1"/>
  <c r="AV38" i="1"/>
  <c r="AV37" i="1"/>
  <c r="AV36" i="1"/>
  <c r="AV35" i="1"/>
  <c r="AV34" i="1"/>
  <c r="AV33" i="1"/>
  <c r="AV32" i="1"/>
  <c r="AV31" i="1"/>
  <c r="AV30" i="1"/>
  <c r="AV29" i="1"/>
  <c r="AV28" i="1"/>
  <c r="AV27" i="1"/>
  <c r="AT56" i="1"/>
  <c r="AT55" i="1"/>
  <c r="AT54" i="1"/>
  <c r="AT53" i="1"/>
  <c r="AT52" i="1"/>
  <c r="AT51" i="1"/>
  <c r="AT50" i="1"/>
  <c r="AT49" i="1"/>
  <c r="AT48" i="1"/>
  <c r="AT47" i="1"/>
  <c r="AT46" i="1"/>
  <c r="AT45" i="1"/>
  <c r="AT44" i="1"/>
  <c r="AT43" i="1"/>
  <c r="AT42" i="1"/>
  <c r="AT41" i="1"/>
  <c r="AT40" i="1"/>
  <c r="AT39" i="1"/>
  <c r="AT38" i="1"/>
  <c r="AT37" i="1"/>
  <c r="AT36" i="1"/>
  <c r="AT35" i="1"/>
  <c r="AT34" i="1"/>
  <c r="AT33" i="1"/>
  <c r="AT32" i="1"/>
  <c r="AT31" i="1"/>
  <c r="AT30" i="1"/>
  <c r="AT29" i="1"/>
  <c r="AT28" i="1"/>
  <c r="AT2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AP2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L56" i="1"/>
  <c r="AL55" i="1"/>
  <c r="AL54" i="1"/>
  <c r="AL53" i="1"/>
  <c r="AL52" i="1"/>
  <c r="AL51" i="1"/>
  <c r="AL50" i="1"/>
  <c r="AL49" i="1"/>
  <c r="AL48" i="1"/>
  <c r="AL47" i="1"/>
  <c r="AL46" i="1"/>
  <c r="AL45" i="1"/>
  <c r="AL44" i="1"/>
  <c r="AL43" i="1"/>
  <c r="AL42" i="1"/>
  <c r="AL41" i="1"/>
  <c r="AL40" i="1"/>
  <c r="AL39" i="1"/>
  <c r="AL38" i="1"/>
  <c r="AL37" i="1"/>
  <c r="AL36" i="1"/>
  <c r="AL35" i="1"/>
  <c r="AL33" i="1"/>
  <c r="AL32" i="1"/>
  <c r="AL31" i="1"/>
  <c r="AL30" i="1"/>
  <c r="AL29" i="1"/>
  <c r="AL28" i="1"/>
  <c r="AL27" i="1"/>
  <c r="OW697" i="1" l="1"/>
  <c r="OW696" i="1"/>
  <c r="OW695" i="1"/>
  <c r="OW702" i="1"/>
  <c r="OW694" i="1"/>
  <c r="OW701" i="1"/>
  <c r="OW693" i="1"/>
  <c r="OW700" i="1"/>
  <c r="OW692" i="1"/>
  <c r="OW699" i="1"/>
  <c r="OW691" i="1"/>
  <c r="OW698" i="1"/>
  <c r="OW481" i="1"/>
  <c r="OW480" i="1"/>
  <c r="OW479" i="1"/>
  <c r="OW486" i="1"/>
  <c r="OW478" i="1"/>
  <c r="OW485" i="1"/>
  <c r="OW477" i="1"/>
  <c r="OW484" i="1"/>
  <c r="OW476" i="1"/>
  <c r="OW483" i="1"/>
  <c r="OW475" i="1"/>
  <c r="OW482" i="1"/>
  <c r="OW577" i="1"/>
  <c r="OW576" i="1"/>
  <c r="OW575" i="1"/>
  <c r="OW582" i="1"/>
  <c r="OW574" i="1"/>
  <c r="OW581" i="1"/>
  <c r="OW573" i="1"/>
  <c r="OW580" i="1"/>
  <c r="OW572" i="1"/>
  <c r="OW579" i="1"/>
  <c r="OW571" i="1"/>
  <c r="OW578" i="1"/>
  <c r="OW673" i="1"/>
  <c r="OW672" i="1"/>
  <c r="OW671" i="1"/>
  <c r="OW678" i="1"/>
  <c r="OW670" i="1"/>
  <c r="OW677" i="1"/>
  <c r="OW669" i="1"/>
  <c r="OW674" i="1"/>
  <c r="OW676" i="1"/>
  <c r="OW668" i="1"/>
  <c r="OW675" i="1"/>
  <c r="OW667" i="1"/>
  <c r="OW769" i="1"/>
  <c r="OW768" i="1"/>
  <c r="OW767" i="1"/>
  <c r="OW774" i="1"/>
  <c r="OW766" i="1"/>
  <c r="OW773" i="1"/>
  <c r="OW765" i="1"/>
  <c r="OW772" i="1"/>
  <c r="OW764" i="1"/>
  <c r="OW771" i="1"/>
  <c r="OW763" i="1"/>
  <c r="OW770" i="1"/>
  <c r="OW497" i="1"/>
  <c r="OW489" i="1"/>
  <c r="OW496" i="1"/>
  <c r="OW488" i="1"/>
  <c r="OW495" i="1"/>
  <c r="OW487" i="1"/>
  <c r="OW494" i="1"/>
  <c r="OW490" i="1"/>
  <c r="OW493" i="1"/>
  <c r="OW498" i="1"/>
  <c r="OW492" i="1"/>
  <c r="OW491" i="1"/>
  <c r="OW593" i="1"/>
  <c r="OW585" i="1"/>
  <c r="OW592" i="1"/>
  <c r="OW584" i="1"/>
  <c r="OW591" i="1"/>
  <c r="OW583" i="1"/>
  <c r="OW590" i="1"/>
  <c r="OW589" i="1"/>
  <c r="OW588" i="1"/>
  <c r="OW587" i="1"/>
  <c r="OW594" i="1"/>
  <c r="OW586" i="1"/>
  <c r="OW689" i="1"/>
  <c r="OW681" i="1"/>
  <c r="OW688" i="1"/>
  <c r="OW680" i="1"/>
  <c r="OW687" i="1"/>
  <c r="OW679" i="1"/>
  <c r="OW686" i="1"/>
  <c r="OW682" i="1"/>
  <c r="OW685" i="1"/>
  <c r="OW684" i="1"/>
  <c r="OW683" i="1"/>
  <c r="OW690" i="1"/>
  <c r="OW785" i="1"/>
  <c r="OW777" i="1"/>
  <c r="OW784" i="1"/>
  <c r="OW776" i="1"/>
  <c r="OW783" i="1"/>
  <c r="OW775" i="1"/>
  <c r="OW782" i="1"/>
  <c r="OW781" i="1"/>
  <c r="OW780" i="1"/>
  <c r="OW779" i="1"/>
  <c r="OW786" i="1"/>
  <c r="OW778" i="1"/>
  <c r="OW521" i="1"/>
  <c r="OW513" i="1"/>
  <c r="OW520" i="1"/>
  <c r="OW512" i="1"/>
  <c r="OW519" i="1"/>
  <c r="OW511" i="1"/>
  <c r="OW518" i="1"/>
  <c r="OW517" i="1"/>
  <c r="OW516" i="1"/>
  <c r="OW514" i="1"/>
  <c r="OW515" i="1"/>
  <c r="OW522" i="1"/>
  <c r="OW617" i="1"/>
  <c r="OW609" i="1"/>
  <c r="OW616" i="1"/>
  <c r="OW608" i="1"/>
  <c r="OW615" i="1"/>
  <c r="OW607" i="1"/>
  <c r="OW614" i="1"/>
  <c r="OW613" i="1"/>
  <c r="OW612" i="1"/>
  <c r="OW611" i="1"/>
  <c r="OW618" i="1"/>
  <c r="OW610" i="1"/>
  <c r="OW713" i="1"/>
  <c r="OW705" i="1"/>
  <c r="OW712" i="1"/>
  <c r="OW704" i="1"/>
  <c r="OW711" i="1"/>
  <c r="OW703" i="1"/>
  <c r="OW710" i="1"/>
  <c r="OW709" i="1"/>
  <c r="OW708" i="1"/>
  <c r="OW707" i="1"/>
  <c r="OW714" i="1"/>
  <c r="OW706" i="1"/>
  <c r="OW433" i="1"/>
  <c r="OW432" i="1"/>
  <c r="OW434" i="1"/>
  <c r="OW431" i="1"/>
  <c r="OW438" i="1"/>
  <c r="OW430" i="1"/>
  <c r="OW437" i="1"/>
  <c r="OW429" i="1"/>
  <c r="OW436" i="1"/>
  <c r="OW428" i="1"/>
  <c r="OW435" i="1"/>
  <c r="OW427" i="1"/>
  <c r="OW529" i="1"/>
  <c r="OW528" i="1"/>
  <c r="OW527" i="1"/>
  <c r="OW534" i="1"/>
  <c r="OW526" i="1"/>
  <c r="OW533" i="1"/>
  <c r="OW525" i="1"/>
  <c r="OW532" i="1"/>
  <c r="OW524" i="1"/>
  <c r="OW531" i="1"/>
  <c r="OW523" i="1"/>
  <c r="OW530" i="1"/>
  <c r="OW625" i="1"/>
  <c r="OW624" i="1"/>
  <c r="OW623" i="1"/>
  <c r="OW626" i="1"/>
  <c r="OW630" i="1"/>
  <c r="OW622" i="1"/>
  <c r="OW629" i="1"/>
  <c r="OW621" i="1"/>
  <c r="OW628" i="1"/>
  <c r="OW620" i="1"/>
  <c r="OW627" i="1"/>
  <c r="OW619" i="1"/>
  <c r="OW721" i="1"/>
  <c r="OW720" i="1"/>
  <c r="OW719" i="1"/>
  <c r="OW726" i="1"/>
  <c r="OW718" i="1"/>
  <c r="OW725" i="1"/>
  <c r="OW717" i="1"/>
  <c r="OW724" i="1"/>
  <c r="OW716" i="1"/>
  <c r="OW723" i="1"/>
  <c r="OW715" i="1"/>
  <c r="OW722" i="1"/>
  <c r="OW505" i="1"/>
  <c r="OW504" i="1"/>
  <c r="OW503" i="1"/>
  <c r="OW510" i="1"/>
  <c r="OW502" i="1"/>
  <c r="OW509" i="1"/>
  <c r="OW501" i="1"/>
  <c r="OW508" i="1"/>
  <c r="OW500" i="1"/>
  <c r="OW507" i="1"/>
  <c r="OW499" i="1"/>
  <c r="OW506" i="1"/>
  <c r="OW449" i="1"/>
  <c r="OW441" i="1"/>
  <c r="OW448" i="1"/>
  <c r="OW440" i="1"/>
  <c r="OW447" i="1"/>
  <c r="OW439" i="1"/>
  <c r="OW442" i="1"/>
  <c r="OW446" i="1"/>
  <c r="OW450" i="1"/>
  <c r="OW445" i="1"/>
  <c r="OW444" i="1"/>
  <c r="OW443" i="1"/>
  <c r="OW545" i="1"/>
  <c r="OW537" i="1"/>
  <c r="OW544" i="1"/>
  <c r="OW536" i="1"/>
  <c r="OW543" i="1"/>
  <c r="OW535" i="1"/>
  <c r="OW542" i="1"/>
  <c r="OW538" i="1"/>
  <c r="OW541" i="1"/>
  <c r="OW546" i="1"/>
  <c r="OW540" i="1"/>
  <c r="OW539" i="1"/>
  <c r="OW641" i="1"/>
  <c r="OW633" i="1"/>
  <c r="OW640" i="1"/>
  <c r="OW632" i="1"/>
  <c r="OW634" i="1"/>
  <c r="OW639" i="1"/>
  <c r="OW631" i="1"/>
  <c r="OW638" i="1"/>
  <c r="OW637" i="1"/>
  <c r="OW636" i="1"/>
  <c r="OW635" i="1"/>
  <c r="OW642" i="1"/>
  <c r="OW737" i="1"/>
  <c r="OW729" i="1"/>
  <c r="OW736" i="1"/>
  <c r="OW728" i="1"/>
  <c r="OW735" i="1"/>
  <c r="OW727" i="1"/>
  <c r="OW734" i="1"/>
  <c r="OW733" i="1"/>
  <c r="OW732" i="1"/>
  <c r="OW731" i="1"/>
  <c r="OW738" i="1"/>
  <c r="OW730" i="1"/>
  <c r="OW457" i="1"/>
  <c r="OW456" i="1"/>
  <c r="OW455" i="1"/>
  <c r="OW454" i="1"/>
  <c r="OW461" i="1"/>
  <c r="OW453" i="1"/>
  <c r="OW460" i="1"/>
  <c r="OW452" i="1"/>
  <c r="OW459" i="1"/>
  <c r="OW451" i="1"/>
  <c r="OW458" i="1"/>
  <c r="OW553" i="1"/>
  <c r="OW552" i="1"/>
  <c r="OW551" i="1"/>
  <c r="OW558" i="1"/>
  <c r="OW550" i="1"/>
  <c r="OW557" i="1"/>
  <c r="OW549" i="1"/>
  <c r="OW556" i="1"/>
  <c r="OW548" i="1"/>
  <c r="OW555" i="1"/>
  <c r="OW547" i="1"/>
  <c r="OW554" i="1"/>
  <c r="OW649" i="1"/>
  <c r="OW648" i="1"/>
  <c r="OW647" i="1"/>
  <c r="OW654" i="1"/>
  <c r="OW646" i="1"/>
  <c r="OW653" i="1"/>
  <c r="OW645" i="1"/>
  <c r="OW652" i="1"/>
  <c r="OW644" i="1"/>
  <c r="OW651" i="1"/>
  <c r="OW643" i="1"/>
  <c r="OW650" i="1"/>
  <c r="OW745" i="1"/>
  <c r="OW744" i="1"/>
  <c r="OW743" i="1"/>
  <c r="OW750" i="1"/>
  <c r="OW742" i="1"/>
  <c r="OW749" i="1"/>
  <c r="OW741" i="1"/>
  <c r="OW748" i="1"/>
  <c r="OW740" i="1"/>
  <c r="OW747" i="1"/>
  <c r="OW739" i="1"/>
  <c r="OW746" i="1"/>
  <c r="OW601" i="1"/>
  <c r="OW600" i="1"/>
  <c r="OW599" i="1"/>
  <c r="OW606" i="1"/>
  <c r="OW598" i="1"/>
  <c r="OW605" i="1"/>
  <c r="OW597" i="1"/>
  <c r="OW604" i="1"/>
  <c r="OW596" i="1"/>
  <c r="OW603" i="1"/>
  <c r="OW595" i="1"/>
  <c r="OW602" i="1"/>
  <c r="OW473" i="1"/>
  <c r="OW465" i="1"/>
  <c r="OW474" i="1"/>
  <c r="OW472" i="1"/>
  <c r="OW464" i="1"/>
  <c r="OW471" i="1"/>
  <c r="OW463" i="1"/>
  <c r="OW470" i="1"/>
  <c r="OW462" i="1"/>
  <c r="OW469" i="1"/>
  <c r="OW466" i="1"/>
  <c r="OW468" i="1"/>
  <c r="OW467" i="1"/>
  <c r="OW569" i="1"/>
  <c r="OW561" i="1"/>
  <c r="OW568" i="1"/>
  <c r="OW560" i="1"/>
  <c r="OW567" i="1"/>
  <c r="OW559" i="1"/>
  <c r="OW566" i="1"/>
  <c r="OW565" i="1"/>
  <c r="OW564" i="1"/>
  <c r="OW563" i="1"/>
  <c r="OW570" i="1"/>
  <c r="OW562" i="1"/>
  <c r="OW665" i="1"/>
  <c r="OW657" i="1"/>
  <c r="OW664" i="1"/>
  <c r="OW656" i="1"/>
  <c r="OW663" i="1"/>
  <c r="OW655" i="1"/>
  <c r="OW662" i="1"/>
  <c r="OW661" i="1"/>
  <c r="OW660" i="1"/>
  <c r="OW659" i="1"/>
  <c r="OW666" i="1"/>
  <c r="OW658" i="1"/>
  <c r="OW761" i="1"/>
  <c r="OW753" i="1"/>
  <c r="OW760" i="1"/>
  <c r="OW752" i="1"/>
  <c r="OW759" i="1"/>
  <c r="OW751" i="1"/>
  <c r="OW758" i="1"/>
  <c r="OW757" i="1"/>
  <c r="OW756" i="1"/>
  <c r="OW755" i="1"/>
  <c r="OW762" i="1"/>
  <c r="OW754" i="1"/>
  <c r="OV511" i="1"/>
  <c r="PI62" i="1"/>
  <c r="OV454" i="1"/>
  <c r="OV461" i="1"/>
  <c r="OV453" i="1"/>
  <c r="OV460" i="1"/>
  <c r="OV452" i="1"/>
  <c r="OV459" i="1"/>
  <c r="OV451" i="1"/>
  <c r="OV458" i="1"/>
  <c r="OV457" i="1"/>
  <c r="OV456" i="1"/>
  <c r="OV455" i="1"/>
  <c r="OV555" i="1"/>
  <c r="OV547" i="1"/>
  <c r="OV554" i="1"/>
  <c r="OV548" i="1"/>
  <c r="OV553" i="1"/>
  <c r="OV551" i="1"/>
  <c r="OV550" i="1"/>
  <c r="OV552" i="1"/>
  <c r="OV558" i="1"/>
  <c r="OV556" i="1"/>
  <c r="OV557" i="1"/>
  <c r="OV549" i="1"/>
  <c r="OV651" i="1"/>
  <c r="OV643" i="1"/>
  <c r="OV650" i="1"/>
  <c r="OV649" i="1"/>
  <c r="OV647" i="1"/>
  <c r="OV652" i="1"/>
  <c r="OV648" i="1"/>
  <c r="OV654" i="1"/>
  <c r="OV646" i="1"/>
  <c r="OV644" i="1"/>
  <c r="OV653" i="1"/>
  <c r="OV645" i="1"/>
  <c r="OV470" i="1"/>
  <c r="OV462" i="1"/>
  <c r="OV469" i="1"/>
  <c r="OV468" i="1"/>
  <c r="OV467" i="1"/>
  <c r="OV474" i="1"/>
  <c r="OV466" i="1"/>
  <c r="OV473" i="1"/>
  <c r="OV465" i="1"/>
  <c r="OV472" i="1"/>
  <c r="OV464" i="1"/>
  <c r="OV471" i="1"/>
  <c r="OV463" i="1"/>
  <c r="OV563" i="1"/>
  <c r="OV570" i="1"/>
  <c r="OV562" i="1"/>
  <c r="OV559" i="1"/>
  <c r="OV569" i="1"/>
  <c r="OV561" i="1"/>
  <c r="OV567" i="1"/>
  <c r="OV566" i="1"/>
  <c r="OV568" i="1"/>
  <c r="OV560" i="1"/>
  <c r="OV565" i="1"/>
  <c r="OV564" i="1"/>
  <c r="OV659" i="1"/>
  <c r="OV666" i="1"/>
  <c r="OV658" i="1"/>
  <c r="OV663" i="1"/>
  <c r="OV662" i="1"/>
  <c r="OV660" i="1"/>
  <c r="OV665" i="1"/>
  <c r="OV657" i="1"/>
  <c r="OV664" i="1"/>
  <c r="OV656" i="1"/>
  <c r="OV655" i="1"/>
  <c r="OV661" i="1"/>
  <c r="OV755" i="1"/>
  <c r="OV762" i="1"/>
  <c r="OV754" i="1"/>
  <c r="OV751" i="1"/>
  <c r="OV756" i="1"/>
  <c r="OV761" i="1"/>
  <c r="OV753" i="1"/>
  <c r="OV759" i="1"/>
  <c r="OV760" i="1"/>
  <c r="OV752" i="1"/>
  <c r="OV758" i="1"/>
  <c r="OV757" i="1"/>
  <c r="OV747" i="1"/>
  <c r="OV739" i="1"/>
  <c r="OV746" i="1"/>
  <c r="OV745" i="1"/>
  <c r="OV743" i="1"/>
  <c r="OV748" i="1"/>
  <c r="OV744" i="1"/>
  <c r="OV750" i="1"/>
  <c r="OV742" i="1"/>
  <c r="OV740" i="1"/>
  <c r="OV749" i="1"/>
  <c r="OV741" i="1"/>
  <c r="OV486" i="1"/>
  <c r="OV478" i="1"/>
  <c r="OV485" i="1"/>
  <c r="OV477" i="1"/>
  <c r="OV484" i="1"/>
  <c r="OV476" i="1"/>
  <c r="OV483" i="1"/>
  <c r="OV475" i="1"/>
  <c r="OV482" i="1"/>
  <c r="OV481" i="1"/>
  <c r="OV480" i="1"/>
  <c r="OV479" i="1"/>
  <c r="OV579" i="1"/>
  <c r="OV571" i="1"/>
  <c r="OV578" i="1"/>
  <c r="OV574" i="1"/>
  <c r="OV577" i="1"/>
  <c r="OV580" i="1"/>
  <c r="OV576" i="1"/>
  <c r="OV575" i="1"/>
  <c r="OV582" i="1"/>
  <c r="OV572" i="1"/>
  <c r="OV581" i="1"/>
  <c r="OV573" i="1"/>
  <c r="OV675" i="1"/>
  <c r="OV667" i="1"/>
  <c r="OV674" i="1"/>
  <c r="OV673" i="1"/>
  <c r="OV671" i="1"/>
  <c r="OV670" i="1"/>
  <c r="OV676" i="1"/>
  <c r="OV672" i="1"/>
  <c r="OV678" i="1"/>
  <c r="OV677" i="1"/>
  <c r="OV669" i="1"/>
  <c r="OV668" i="1"/>
  <c r="OV771" i="1"/>
  <c r="OV763" i="1"/>
  <c r="OV770" i="1"/>
  <c r="OV769" i="1"/>
  <c r="OV772" i="1"/>
  <c r="OV768" i="1"/>
  <c r="OV766" i="1"/>
  <c r="OV767" i="1"/>
  <c r="OV774" i="1"/>
  <c r="OV773" i="1"/>
  <c r="OV765" i="1"/>
  <c r="OV764" i="1"/>
  <c r="OV494" i="1"/>
  <c r="OV493" i="1"/>
  <c r="OV492" i="1"/>
  <c r="OV491" i="1"/>
  <c r="OV498" i="1"/>
  <c r="OV490" i="1"/>
  <c r="OV497" i="1"/>
  <c r="OV489" i="1"/>
  <c r="OV496" i="1"/>
  <c r="OV488" i="1"/>
  <c r="OV495" i="1"/>
  <c r="OV487" i="1"/>
  <c r="OV587" i="1"/>
  <c r="OV594" i="1"/>
  <c r="OV586" i="1"/>
  <c r="OV583" i="1"/>
  <c r="OV588" i="1"/>
  <c r="OV593" i="1"/>
  <c r="OV585" i="1"/>
  <c r="OV591" i="1"/>
  <c r="OV592" i="1"/>
  <c r="OV584" i="1"/>
  <c r="OV590" i="1"/>
  <c r="OV589" i="1"/>
  <c r="OV683" i="1"/>
  <c r="OV690" i="1"/>
  <c r="OV682" i="1"/>
  <c r="OV679" i="1"/>
  <c r="OV684" i="1"/>
  <c r="OV689" i="1"/>
  <c r="OV681" i="1"/>
  <c r="OV687" i="1"/>
  <c r="OV688" i="1"/>
  <c r="OV680" i="1"/>
  <c r="OV686" i="1"/>
  <c r="OV685" i="1"/>
  <c r="OV779" i="1"/>
  <c r="OV786" i="1"/>
  <c r="OV778" i="1"/>
  <c r="OV783" i="1"/>
  <c r="OV780" i="1"/>
  <c r="OV785" i="1"/>
  <c r="OV777" i="1"/>
  <c r="OV775" i="1"/>
  <c r="OV784" i="1"/>
  <c r="OV776" i="1"/>
  <c r="OV782" i="1"/>
  <c r="OV781" i="1"/>
  <c r="OV507" i="1"/>
  <c r="OV499" i="1"/>
  <c r="OV506" i="1"/>
  <c r="OV503" i="1"/>
  <c r="OV510" i="1"/>
  <c r="OV508" i="1"/>
  <c r="OV505" i="1"/>
  <c r="OV504" i="1"/>
  <c r="OV500" i="1"/>
  <c r="OV502" i="1"/>
  <c r="OV509" i="1"/>
  <c r="OV501" i="1"/>
  <c r="OV603" i="1"/>
  <c r="OV595" i="1"/>
  <c r="OV602" i="1"/>
  <c r="OV599" i="1"/>
  <c r="OV606" i="1"/>
  <c r="OV601" i="1"/>
  <c r="OV598" i="1"/>
  <c r="OV600" i="1"/>
  <c r="OV596" i="1"/>
  <c r="OV605" i="1"/>
  <c r="OV597" i="1"/>
  <c r="OV604" i="1"/>
  <c r="OV699" i="1"/>
  <c r="OV691" i="1"/>
  <c r="OV698" i="1"/>
  <c r="OV697" i="1"/>
  <c r="OV700" i="1"/>
  <c r="OV696" i="1"/>
  <c r="OV702" i="1"/>
  <c r="OV692" i="1"/>
  <c r="OV695" i="1"/>
  <c r="OV694" i="1"/>
  <c r="OV701" i="1"/>
  <c r="OV693" i="1"/>
  <c r="OV515" i="1"/>
  <c r="OV522" i="1"/>
  <c r="OV514" i="1"/>
  <c r="OV519" i="1"/>
  <c r="OV521" i="1"/>
  <c r="OV513" i="1"/>
  <c r="OV518" i="1"/>
  <c r="OV516" i="1"/>
  <c r="OV520" i="1"/>
  <c r="OV512" i="1"/>
  <c r="OV517" i="1"/>
  <c r="OV611" i="1"/>
  <c r="OV618" i="1"/>
  <c r="OV610" i="1"/>
  <c r="OV617" i="1"/>
  <c r="OV609" i="1"/>
  <c r="OV615" i="1"/>
  <c r="OV612" i="1"/>
  <c r="OV616" i="1"/>
  <c r="OV608" i="1"/>
  <c r="OV607" i="1"/>
  <c r="OV614" i="1"/>
  <c r="OV613" i="1"/>
  <c r="OV707" i="1"/>
  <c r="OV714" i="1"/>
  <c r="OV706" i="1"/>
  <c r="OV703" i="1"/>
  <c r="OV708" i="1"/>
  <c r="OV713" i="1"/>
  <c r="OV705" i="1"/>
  <c r="OV711" i="1"/>
  <c r="OV710" i="1"/>
  <c r="OV712" i="1"/>
  <c r="OV704" i="1"/>
  <c r="OV709" i="1"/>
  <c r="OV438" i="1"/>
  <c r="OV430" i="1"/>
  <c r="OV437" i="1"/>
  <c r="OV429" i="1"/>
  <c r="OV436" i="1"/>
  <c r="OV428" i="1"/>
  <c r="OV435" i="1"/>
  <c r="OV427" i="1"/>
  <c r="OS62" i="1" s="1"/>
  <c r="OV434" i="1"/>
  <c r="OV433" i="1"/>
  <c r="OV432" i="1"/>
  <c r="OV431" i="1"/>
  <c r="OV531" i="1"/>
  <c r="OV523" i="1"/>
  <c r="OV530" i="1"/>
  <c r="OV529" i="1"/>
  <c r="OV528" i="1"/>
  <c r="OV527" i="1"/>
  <c r="OV526" i="1"/>
  <c r="OV524" i="1"/>
  <c r="OV534" i="1"/>
  <c r="OV533" i="1"/>
  <c r="OV525" i="1"/>
  <c r="OV532" i="1"/>
  <c r="OV627" i="1"/>
  <c r="OV619" i="1"/>
  <c r="OV626" i="1"/>
  <c r="OV623" i="1"/>
  <c r="OV630" i="1"/>
  <c r="OV620" i="1"/>
  <c r="OV625" i="1"/>
  <c r="OV624" i="1"/>
  <c r="OV622" i="1"/>
  <c r="OV629" i="1"/>
  <c r="OV621" i="1"/>
  <c r="OV628" i="1"/>
  <c r="OV723" i="1"/>
  <c r="OV715" i="1"/>
  <c r="OV722" i="1"/>
  <c r="OV719" i="1"/>
  <c r="OV718" i="1"/>
  <c r="OV721" i="1"/>
  <c r="OV724" i="1"/>
  <c r="OV720" i="1"/>
  <c r="OV726" i="1"/>
  <c r="OV725" i="1"/>
  <c r="OV717" i="1"/>
  <c r="OV716" i="1"/>
  <c r="OV446" i="1"/>
  <c r="OV445" i="1"/>
  <c r="OV444" i="1"/>
  <c r="OV443" i="1"/>
  <c r="OV450" i="1"/>
  <c r="OV442" i="1"/>
  <c r="OV449" i="1"/>
  <c r="OV441" i="1"/>
  <c r="OV448" i="1"/>
  <c r="OV440" i="1"/>
  <c r="OV447" i="1"/>
  <c r="OV439" i="1"/>
  <c r="OV539" i="1"/>
  <c r="OV546" i="1"/>
  <c r="OV538" i="1"/>
  <c r="OV543" i="1"/>
  <c r="OV542" i="1"/>
  <c r="OV545" i="1"/>
  <c r="OV537" i="1"/>
  <c r="OV535" i="1"/>
  <c r="OV540" i="1"/>
  <c r="OV544" i="1"/>
  <c r="OV536" i="1"/>
  <c r="OV541" i="1"/>
  <c r="OV635" i="1"/>
  <c r="OV642" i="1"/>
  <c r="OV634" i="1"/>
  <c r="OV639" i="1"/>
  <c r="OV641" i="1"/>
  <c r="OV633" i="1"/>
  <c r="OV631" i="1"/>
  <c r="OV638" i="1"/>
  <c r="OV640" i="1"/>
  <c r="OV632" i="1"/>
  <c r="OV636" i="1"/>
  <c r="OV637" i="1"/>
  <c r="OV731" i="1"/>
  <c r="OV738" i="1"/>
  <c r="OV730" i="1"/>
  <c r="OV735" i="1"/>
  <c r="OV732" i="1"/>
  <c r="OV737" i="1"/>
  <c r="OV729" i="1"/>
  <c r="OV727" i="1"/>
  <c r="OV736" i="1"/>
  <c r="OV728" i="1"/>
  <c r="OV734" i="1"/>
  <c r="OV733" i="1"/>
  <c r="NA666" i="1"/>
  <c r="NA658" i="1"/>
  <c r="NA665" i="1"/>
  <c r="NA657" i="1"/>
  <c r="NA660" i="1"/>
  <c r="NA664" i="1"/>
  <c r="NA656" i="1"/>
  <c r="NA663" i="1"/>
  <c r="NA655" i="1"/>
  <c r="NA662" i="1"/>
  <c r="NA661" i="1"/>
  <c r="NA659" i="1"/>
  <c r="NA578" i="1"/>
  <c r="NA577" i="1"/>
  <c r="NA580" i="1"/>
  <c r="NA572" i="1"/>
  <c r="NA576" i="1"/>
  <c r="NA575" i="1"/>
  <c r="NA582" i="1"/>
  <c r="NA574" i="1"/>
  <c r="NA581" i="1"/>
  <c r="NA573" i="1"/>
  <c r="NA571" i="1"/>
  <c r="NA579" i="1"/>
  <c r="NA674" i="1"/>
  <c r="NA673" i="1"/>
  <c r="NA676" i="1"/>
  <c r="NA672" i="1"/>
  <c r="NA671" i="1"/>
  <c r="NA668" i="1"/>
  <c r="NA678" i="1"/>
  <c r="NA670" i="1"/>
  <c r="NA677" i="1"/>
  <c r="NA669" i="1"/>
  <c r="NA675" i="1"/>
  <c r="NA667" i="1"/>
  <c r="NA770" i="1"/>
  <c r="NA769" i="1"/>
  <c r="NA764" i="1"/>
  <c r="NA763" i="1"/>
  <c r="NA768" i="1"/>
  <c r="NA767" i="1"/>
  <c r="NA772" i="1"/>
  <c r="NA771" i="1"/>
  <c r="NA774" i="1"/>
  <c r="NA766" i="1"/>
  <c r="NA773" i="1"/>
  <c r="NA765" i="1"/>
  <c r="NA594" i="1"/>
  <c r="NA586" i="1"/>
  <c r="NA593" i="1"/>
  <c r="NA585" i="1"/>
  <c r="NA583" i="1"/>
  <c r="NA592" i="1"/>
  <c r="NA584" i="1"/>
  <c r="NA591" i="1"/>
  <c r="NA588" i="1"/>
  <c r="NA590" i="1"/>
  <c r="NA589" i="1"/>
  <c r="NA587" i="1"/>
  <c r="NA690" i="1"/>
  <c r="NA682" i="1"/>
  <c r="NA689" i="1"/>
  <c r="NA681" i="1"/>
  <c r="NA688" i="1"/>
  <c r="NA680" i="1"/>
  <c r="NA687" i="1"/>
  <c r="NA679" i="1"/>
  <c r="NA684" i="1"/>
  <c r="NA686" i="1"/>
  <c r="NA685" i="1"/>
  <c r="NA683" i="1"/>
  <c r="NA786" i="1"/>
  <c r="NA778" i="1"/>
  <c r="NA785" i="1"/>
  <c r="NA777" i="1"/>
  <c r="NA780" i="1"/>
  <c r="NA779" i="1"/>
  <c r="NA784" i="1"/>
  <c r="NA776" i="1"/>
  <c r="NA783" i="1"/>
  <c r="NA775" i="1"/>
  <c r="NA782" i="1"/>
  <c r="NA781" i="1"/>
  <c r="NA700" i="1"/>
  <c r="NA698" i="1"/>
  <c r="NA697" i="1"/>
  <c r="NA692" i="1"/>
  <c r="NA696" i="1"/>
  <c r="NA695" i="1"/>
  <c r="NA699" i="1"/>
  <c r="NA702" i="1"/>
  <c r="NA694" i="1"/>
  <c r="NA701" i="1"/>
  <c r="NA693" i="1"/>
  <c r="NA691" i="1"/>
  <c r="NA714" i="1"/>
  <c r="NA706" i="1"/>
  <c r="NA713" i="1"/>
  <c r="NA705" i="1"/>
  <c r="NA708" i="1"/>
  <c r="NA707" i="1"/>
  <c r="NA712" i="1"/>
  <c r="NA704" i="1"/>
  <c r="NA711" i="1"/>
  <c r="NA703" i="1"/>
  <c r="NA710" i="1"/>
  <c r="NA709" i="1"/>
  <c r="NA618" i="1"/>
  <c r="NA610" i="1"/>
  <c r="NA617" i="1"/>
  <c r="NA609" i="1"/>
  <c r="NA607" i="1"/>
  <c r="NA612" i="1"/>
  <c r="NA616" i="1"/>
  <c r="NA608" i="1"/>
  <c r="NA615" i="1"/>
  <c r="NA614" i="1"/>
  <c r="NA613" i="1"/>
  <c r="NA611" i="1"/>
  <c r="NA626" i="1"/>
  <c r="NA625" i="1"/>
  <c r="NA628" i="1"/>
  <c r="NA624" i="1"/>
  <c r="NA623" i="1"/>
  <c r="NA620" i="1"/>
  <c r="NA630" i="1"/>
  <c r="NA622" i="1"/>
  <c r="NA629" i="1"/>
  <c r="NA621" i="1"/>
  <c r="NA619" i="1"/>
  <c r="NA627" i="1"/>
  <c r="NA723" i="1"/>
  <c r="NA722" i="1"/>
  <c r="NA721" i="1"/>
  <c r="NA724" i="1"/>
  <c r="NA720" i="1"/>
  <c r="NA719" i="1"/>
  <c r="NA716" i="1"/>
  <c r="NA715" i="1"/>
  <c r="NA726" i="1"/>
  <c r="NA718" i="1"/>
  <c r="NA725" i="1"/>
  <c r="NA717" i="1"/>
  <c r="NA642" i="1"/>
  <c r="NA634" i="1"/>
  <c r="NA641" i="1"/>
  <c r="NA633" i="1"/>
  <c r="NA631" i="1"/>
  <c r="NA636" i="1"/>
  <c r="NA640" i="1"/>
  <c r="NA632" i="1"/>
  <c r="NA639" i="1"/>
  <c r="NA638" i="1"/>
  <c r="NA637" i="1"/>
  <c r="NA635" i="1"/>
  <c r="NA738" i="1"/>
  <c r="NA730" i="1"/>
  <c r="NA737" i="1"/>
  <c r="NA729" i="1"/>
  <c r="NA732" i="1"/>
  <c r="NA736" i="1"/>
  <c r="NA728" i="1"/>
  <c r="NA735" i="1"/>
  <c r="NA727" i="1"/>
  <c r="NA731" i="1"/>
  <c r="NA734" i="1"/>
  <c r="NA733" i="1"/>
  <c r="NA650" i="1"/>
  <c r="NA649" i="1"/>
  <c r="NA652" i="1"/>
  <c r="NA648" i="1"/>
  <c r="NA647" i="1"/>
  <c r="NA644" i="1"/>
  <c r="NA654" i="1"/>
  <c r="NA646" i="1"/>
  <c r="NA653" i="1"/>
  <c r="NA645" i="1"/>
  <c r="NA651" i="1"/>
  <c r="NA643" i="1"/>
  <c r="NA746" i="1"/>
  <c r="NA745" i="1"/>
  <c r="NA748" i="1"/>
  <c r="NA739" i="1"/>
  <c r="NA744" i="1"/>
  <c r="NA743" i="1"/>
  <c r="NA740" i="1"/>
  <c r="NA747" i="1"/>
  <c r="NA750" i="1"/>
  <c r="NA742" i="1"/>
  <c r="NA749" i="1"/>
  <c r="NA741" i="1"/>
  <c r="NA602" i="1"/>
  <c r="NA601" i="1"/>
  <c r="NA599" i="1"/>
  <c r="NA596" i="1"/>
  <c r="NA600" i="1"/>
  <c r="NA604" i="1"/>
  <c r="NA606" i="1"/>
  <c r="NA598" i="1"/>
  <c r="NA605" i="1"/>
  <c r="NA597" i="1"/>
  <c r="NA603" i="1"/>
  <c r="NA595" i="1"/>
  <c r="NA559" i="1"/>
  <c r="NA570" i="1"/>
  <c r="NA562" i="1"/>
  <c r="NA569" i="1"/>
  <c r="NA561" i="1"/>
  <c r="NA567" i="1"/>
  <c r="NA568" i="1"/>
  <c r="NA560" i="1"/>
  <c r="NA564" i="1"/>
  <c r="NA566" i="1"/>
  <c r="NA565" i="1"/>
  <c r="NA563" i="1"/>
  <c r="NA762" i="1"/>
  <c r="NA754" i="1"/>
  <c r="NA761" i="1"/>
  <c r="NA753" i="1"/>
  <c r="NA756" i="1"/>
  <c r="NA755" i="1"/>
  <c r="NA760" i="1"/>
  <c r="NA752" i="1"/>
  <c r="NA759" i="1"/>
  <c r="NA751" i="1"/>
  <c r="NA758" i="1"/>
  <c r="NA757" i="1"/>
  <c r="NA492" i="1"/>
  <c r="NA491" i="1"/>
  <c r="NA498" i="1"/>
  <c r="NA490" i="1"/>
  <c r="NA497" i="1"/>
  <c r="NA489" i="1"/>
  <c r="NA496" i="1"/>
  <c r="NA488" i="1"/>
  <c r="NA495" i="1"/>
  <c r="NA487" i="1"/>
  <c r="NA494" i="1"/>
  <c r="NA493" i="1"/>
  <c r="NA508" i="1"/>
  <c r="NA500" i="1"/>
  <c r="NA507" i="1"/>
  <c r="NA499" i="1"/>
  <c r="NA506" i="1"/>
  <c r="NA505" i="1"/>
  <c r="NA504" i="1"/>
  <c r="NA503" i="1"/>
  <c r="NA510" i="1"/>
  <c r="NA502" i="1"/>
  <c r="NA509" i="1"/>
  <c r="NA501" i="1"/>
  <c r="NA516" i="1"/>
  <c r="NA515" i="1"/>
  <c r="NA522" i="1"/>
  <c r="NA514" i="1"/>
  <c r="NA521" i="1"/>
  <c r="NA513" i="1"/>
  <c r="NA520" i="1"/>
  <c r="NA512" i="1"/>
  <c r="NA519" i="1"/>
  <c r="NA511" i="1"/>
  <c r="NA518" i="1"/>
  <c r="NA517" i="1"/>
  <c r="NA484" i="1"/>
  <c r="NA476" i="1"/>
  <c r="NA483" i="1"/>
  <c r="NA475" i="1"/>
  <c r="NA482" i="1"/>
  <c r="NA481" i="1"/>
  <c r="NA485" i="1"/>
  <c r="NA480" i="1"/>
  <c r="NA479" i="1"/>
  <c r="NA486" i="1"/>
  <c r="NA478" i="1"/>
  <c r="NA477" i="1"/>
  <c r="NA436" i="1"/>
  <c r="NA428" i="1"/>
  <c r="NA435" i="1"/>
  <c r="NA427" i="1"/>
  <c r="NA434" i="1"/>
  <c r="NA433" i="1"/>
  <c r="NA437" i="1"/>
  <c r="NA432" i="1"/>
  <c r="NA431" i="1"/>
  <c r="NA438" i="1"/>
  <c r="NA430" i="1"/>
  <c r="NA429" i="1"/>
  <c r="NA532" i="1"/>
  <c r="NA524" i="1"/>
  <c r="NA531" i="1"/>
  <c r="NA523" i="1"/>
  <c r="NA530" i="1"/>
  <c r="NA529" i="1"/>
  <c r="NA528" i="1"/>
  <c r="NA527" i="1"/>
  <c r="NA534" i="1"/>
  <c r="NA526" i="1"/>
  <c r="NA533" i="1"/>
  <c r="NA525" i="1"/>
  <c r="NA444" i="1"/>
  <c r="NA443" i="1"/>
  <c r="NA450" i="1"/>
  <c r="NA442" i="1"/>
  <c r="NA449" i="1"/>
  <c r="NA441" i="1"/>
  <c r="NA448" i="1"/>
  <c r="NA440" i="1"/>
  <c r="NA447" i="1"/>
  <c r="NA439" i="1"/>
  <c r="NA446" i="1"/>
  <c r="NA445" i="1"/>
  <c r="NA540" i="1"/>
  <c r="NA539" i="1"/>
  <c r="NA546" i="1"/>
  <c r="NA538" i="1"/>
  <c r="NA545" i="1"/>
  <c r="NA537" i="1"/>
  <c r="NA544" i="1"/>
  <c r="NA536" i="1"/>
  <c r="NA543" i="1"/>
  <c r="NA535" i="1"/>
  <c r="NA542" i="1"/>
  <c r="NA541" i="1"/>
  <c r="NA556" i="1"/>
  <c r="NA548" i="1"/>
  <c r="NA555" i="1"/>
  <c r="NA547" i="1"/>
  <c r="NA554" i="1"/>
  <c r="NA553" i="1"/>
  <c r="NA552" i="1"/>
  <c r="NA551" i="1"/>
  <c r="NA558" i="1"/>
  <c r="NA550" i="1"/>
  <c r="NA557" i="1"/>
  <c r="NA549" i="1"/>
  <c r="NA460" i="1"/>
  <c r="NA452" i="1"/>
  <c r="NA459" i="1"/>
  <c r="NA451" i="1"/>
  <c r="NA458" i="1"/>
  <c r="NA457" i="1"/>
  <c r="NA453" i="1"/>
  <c r="NA456" i="1"/>
  <c r="NA455" i="1"/>
  <c r="NA454" i="1"/>
  <c r="NA461" i="1"/>
  <c r="NA468" i="1"/>
  <c r="NA467" i="1"/>
  <c r="NA474" i="1"/>
  <c r="NA466" i="1"/>
  <c r="NA473" i="1"/>
  <c r="NA465" i="1"/>
  <c r="NA469" i="1"/>
  <c r="NA472" i="1"/>
  <c r="NA464" i="1"/>
  <c r="NA471" i="1"/>
  <c r="NA463" i="1"/>
  <c r="NA470" i="1"/>
  <c r="NA462" i="1"/>
  <c r="AO427" i="1" l="1"/>
  <c r="AP427" i="1" s="1"/>
  <c r="PB62" i="1"/>
  <c r="PP62" i="1" l="1"/>
  <c r="NO421" i="1"/>
  <c r="NO420" i="1"/>
  <c r="NO419" i="1"/>
  <c r="NP419" i="1" s="1"/>
  <c r="NO418" i="1"/>
  <c r="NP418" i="1" s="1"/>
  <c r="NO417" i="1"/>
  <c r="NP417" i="1" s="1"/>
  <c r="NO416" i="1"/>
  <c r="NP416" i="1" s="1"/>
  <c r="NO415" i="1"/>
  <c r="NP415" i="1" s="1"/>
  <c r="NO414" i="1"/>
  <c r="NP414" i="1" s="1"/>
  <c r="NO413" i="1"/>
  <c r="NP413" i="1" s="1"/>
  <c r="NO412" i="1"/>
  <c r="NP412" i="1" s="1"/>
  <c r="NO411" i="1"/>
  <c r="NP411" i="1" s="1"/>
  <c r="NO410" i="1"/>
  <c r="NP410" i="1" s="1"/>
  <c r="NO301" i="1"/>
  <c r="NO300" i="1"/>
  <c r="NP300" i="1" s="1"/>
  <c r="NO299" i="1"/>
  <c r="NP299" i="1" s="1"/>
  <c r="NO298" i="1"/>
  <c r="NP298" i="1" s="1"/>
  <c r="NO297" i="1"/>
  <c r="NP297" i="1" s="1"/>
  <c r="NO296" i="1"/>
  <c r="NP296" i="1" s="1"/>
  <c r="NO295" i="1"/>
  <c r="NP295" i="1" s="1"/>
  <c r="NO294" i="1"/>
  <c r="NP294" i="1" s="1"/>
  <c r="NO293" i="1"/>
  <c r="NP293" i="1" s="1"/>
  <c r="NO292" i="1"/>
  <c r="NP292" i="1" s="1"/>
  <c r="NO291" i="1"/>
  <c r="NP291" i="1" s="1"/>
  <c r="NO290" i="1"/>
  <c r="NP290" i="1" s="1"/>
  <c r="NO289" i="1"/>
  <c r="NP289" i="1" s="1"/>
  <c r="NO288" i="1"/>
  <c r="NP288" i="1" s="1"/>
  <c r="NO287" i="1"/>
  <c r="NP287" i="1" s="1"/>
  <c r="NO286" i="1"/>
  <c r="NP286" i="1" s="1"/>
  <c r="NO285" i="1"/>
  <c r="NP285" i="1" s="1"/>
  <c r="NO284" i="1"/>
  <c r="NP284" i="1" s="1"/>
  <c r="NO283" i="1"/>
  <c r="NP283" i="1" s="1"/>
  <c r="NO282" i="1"/>
  <c r="NP282" i="1" s="1"/>
  <c r="NO281" i="1"/>
  <c r="NP281" i="1" s="1"/>
  <c r="NO280" i="1"/>
  <c r="NP280" i="1" s="1"/>
  <c r="NO279" i="1"/>
  <c r="NP279" i="1" s="1"/>
  <c r="NO278" i="1"/>
  <c r="NP278" i="1" s="1"/>
  <c r="NI409" i="1"/>
  <c r="NI408" i="1"/>
  <c r="NI407" i="1"/>
  <c r="NI406" i="1"/>
  <c r="NI405" i="1"/>
  <c r="NI404" i="1"/>
  <c r="NI403" i="1"/>
  <c r="NI402" i="1"/>
  <c r="NI401" i="1"/>
  <c r="NI400" i="1"/>
  <c r="NI399" i="1"/>
  <c r="NI398" i="1"/>
  <c r="MY424" i="1" l="1"/>
  <c r="NR419" i="1"/>
  <c r="NS419" i="1"/>
  <c r="NF419" i="1"/>
  <c r="NR418" i="1"/>
  <c r="NS418" i="1"/>
  <c r="NF418" i="1"/>
  <c r="NR417" i="1"/>
  <c r="NS417" i="1"/>
  <c r="NF417" i="1"/>
  <c r="NR416" i="1"/>
  <c r="NS416" i="1"/>
  <c r="NF416" i="1"/>
  <c r="NR415" i="1"/>
  <c r="NS415" i="1"/>
  <c r="NF415" i="1"/>
  <c r="NR414" i="1"/>
  <c r="NS414" i="1"/>
  <c r="NF414" i="1"/>
  <c r="NR413" i="1"/>
  <c r="NS413" i="1"/>
  <c r="NF413" i="1"/>
  <c r="NR412" i="1"/>
  <c r="NS412" i="1"/>
  <c r="NF412" i="1"/>
  <c r="NR411" i="1"/>
  <c r="NS411" i="1"/>
  <c r="NF411" i="1"/>
  <c r="NR410" i="1"/>
  <c r="NS410" i="1"/>
  <c r="NF410" i="1"/>
  <c r="NR409" i="1"/>
  <c r="NS409" i="1"/>
  <c r="NF409" i="1"/>
  <c r="NR408" i="1"/>
  <c r="NS408" i="1"/>
  <c r="NF408" i="1"/>
  <c r="NR407" i="1"/>
  <c r="NS407" i="1"/>
  <c r="NF407" i="1"/>
  <c r="NR406" i="1"/>
  <c r="NS406" i="1"/>
  <c r="NF406" i="1"/>
  <c r="NR405" i="1"/>
  <c r="NS405" i="1"/>
  <c r="NF405" i="1"/>
  <c r="NR404" i="1"/>
  <c r="NS404" i="1"/>
  <c r="NF404" i="1"/>
  <c r="NR403" i="1"/>
  <c r="NS403" i="1"/>
  <c r="NF403" i="1"/>
  <c r="NR402" i="1"/>
  <c r="NS402" i="1"/>
  <c r="NF402" i="1"/>
  <c r="NR400" i="1"/>
  <c r="NS400" i="1"/>
  <c r="NF400" i="1"/>
  <c r="NR399" i="1"/>
  <c r="NS399" i="1"/>
  <c r="NF399" i="1"/>
  <c r="NR398" i="1"/>
  <c r="NS398" i="1"/>
  <c r="NF398" i="1"/>
  <c r="NR397" i="1"/>
  <c r="NS397" i="1"/>
  <c r="NF397" i="1"/>
  <c r="NR396" i="1"/>
  <c r="NS396" i="1"/>
  <c r="NF396" i="1"/>
  <c r="NR395" i="1"/>
  <c r="NS395" i="1"/>
  <c r="NF395" i="1"/>
  <c r="NR394" i="1"/>
  <c r="NS394" i="1"/>
  <c r="NF394" i="1"/>
  <c r="NR393" i="1"/>
  <c r="NS393" i="1"/>
  <c r="NF393" i="1"/>
  <c r="NR392" i="1"/>
  <c r="NS392" i="1"/>
  <c r="NF392" i="1"/>
  <c r="NR391" i="1"/>
  <c r="NS391" i="1"/>
  <c r="NF391" i="1"/>
  <c r="NR390" i="1"/>
  <c r="NS390" i="1"/>
  <c r="NF390" i="1"/>
  <c r="NR389" i="1"/>
  <c r="NS389" i="1"/>
  <c r="NF389" i="1"/>
  <c r="NR388" i="1"/>
  <c r="NS388" i="1"/>
  <c r="NF388" i="1"/>
  <c r="NR387" i="1"/>
  <c r="NS387" i="1"/>
  <c r="NF387" i="1"/>
  <c r="NR386" i="1"/>
  <c r="NS386" i="1"/>
  <c r="NF386" i="1"/>
  <c r="NR385" i="1"/>
  <c r="NS385" i="1"/>
  <c r="NF385" i="1"/>
  <c r="NR384" i="1"/>
  <c r="NS384" i="1"/>
  <c r="NF384" i="1"/>
  <c r="NR383" i="1"/>
  <c r="NS383" i="1"/>
  <c r="NF383" i="1"/>
  <c r="NR382" i="1"/>
  <c r="NS382" i="1"/>
  <c r="NF382" i="1"/>
  <c r="NR381" i="1"/>
  <c r="NS381" i="1"/>
  <c r="NF381" i="1"/>
  <c r="NR380" i="1"/>
  <c r="NS380" i="1"/>
  <c r="NF380" i="1"/>
  <c r="NR379" i="1"/>
  <c r="NS379" i="1"/>
  <c r="NF379" i="1"/>
  <c r="NR378" i="1"/>
  <c r="NS378" i="1"/>
  <c r="NF378" i="1"/>
  <c r="NR377" i="1"/>
  <c r="NS377" i="1"/>
  <c r="NF377" i="1"/>
  <c r="NR376" i="1"/>
  <c r="NS376" i="1"/>
  <c r="NF376" i="1"/>
  <c r="NR375" i="1"/>
  <c r="NS375" i="1"/>
  <c r="NF375" i="1"/>
  <c r="NR374" i="1"/>
  <c r="NS374" i="1"/>
  <c r="NF374" i="1"/>
  <c r="NR373" i="1"/>
  <c r="NS373" i="1"/>
  <c r="NF373" i="1"/>
  <c r="NR372" i="1"/>
  <c r="NS372" i="1"/>
  <c r="NF372" i="1"/>
  <c r="NR371" i="1"/>
  <c r="NS371" i="1"/>
  <c r="NF371" i="1"/>
  <c r="NR370" i="1"/>
  <c r="NS370" i="1"/>
  <c r="NF370" i="1"/>
  <c r="NR369" i="1"/>
  <c r="NS369" i="1"/>
  <c r="NF369" i="1"/>
  <c r="NR368" i="1"/>
  <c r="NS368" i="1"/>
  <c r="NF368" i="1"/>
  <c r="NR367" i="1"/>
  <c r="NS367" i="1"/>
  <c r="NF367" i="1"/>
  <c r="NR366" i="1"/>
  <c r="NS366" i="1"/>
  <c r="NF366" i="1"/>
  <c r="NR365" i="1"/>
  <c r="NS365" i="1"/>
  <c r="NF365" i="1"/>
  <c r="NR364" i="1"/>
  <c r="NS364" i="1"/>
  <c r="NF364" i="1"/>
  <c r="NR363" i="1"/>
  <c r="NS363" i="1"/>
  <c r="NF363" i="1"/>
  <c r="NR362" i="1"/>
  <c r="NS362" i="1"/>
  <c r="NF362" i="1"/>
  <c r="NR360" i="1"/>
  <c r="NS360" i="1"/>
  <c r="NF360" i="1"/>
  <c r="NR359" i="1"/>
  <c r="NS359" i="1"/>
  <c r="NF359" i="1"/>
  <c r="NR358" i="1"/>
  <c r="NS358" i="1"/>
  <c r="NF358" i="1"/>
  <c r="NR357" i="1"/>
  <c r="NS357" i="1"/>
  <c r="NF357" i="1"/>
  <c r="NR356" i="1"/>
  <c r="NS356" i="1"/>
  <c r="NF356" i="1"/>
  <c r="NR355" i="1"/>
  <c r="NS355" i="1"/>
  <c r="NF355" i="1"/>
  <c r="NR354" i="1"/>
  <c r="NS354" i="1"/>
  <c r="NF354" i="1"/>
  <c r="NR353" i="1"/>
  <c r="NS353" i="1"/>
  <c r="NF353" i="1"/>
  <c r="NR352" i="1"/>
  <c r="NS352" i="1"/>
  <c r="NF352" i="1"/>
  <c r="NR351" i="1"/>
  <c r="NS351" i="1"/>
  <c r="NF351" i="1"/>
  <c r="NR350" i="1"/>
  <c r="NS350" i="1"/>
  <c r="NF350" i="1"/>
  <c r="NR349" i="1"/>
  <c r="NS349" i="1"/>
  <c r="NF349" i="1"/>
  <c r="NR348" i="1"/>
  <c r="NS348" i="1"/>
  <c r="NF348" i="1"/>
  <c r="NR347" i="1"/>
  <c r="NS347" i="1"/>
  <c r="NF347" i="1"/>
  <c r="NR346" i="1"/>
  <c r="NS346" i="1"/>
  <c r="NF346" i="1"/>
  <c r="NR345" i="1"/>
  <c r="NS345" i="1"/>
  <c r="NF345" i="1"/>
  <c r="NR344" i="1"/>
  <c r="NS344" i="1"/>
  <c r="NF344" i="1"/>
  <c r="NR343" i="1"/>
  <c r="NS343" i="1"/>
  <c r="NF343" i="1"/>
  <c r="NR342" i="1"/>
  <c r="NS342" i="1"/>
  <c r="NF342" i="1"/>
  <c r="NR341" i="1"/>
  <c r="NS341" i="1"/>
  <c r="NF341" i="1"/>
  <c r="NR340" i="1"/>
  <c r="NS340" i="1"/>
  <c r="NF340" i="1"/>
  <c r="NR339" i="1"/>
  <c r="NS339" i="1"/>
  <c r="NF339" i="1"/>
  <c r="NR338" i="1"/>
  <c r="NS338" i="1"/>
  <c r="NF338" i="1"/>
  <c r="NR337" i="1"/>
  <c r="NS337" i="1"/>
  <c r="NF337" i="1"/>
  <c r="NR336" i="1"/>
  <c r="NS336" i="1"/>
  <c r="NF336" i="1"/>
  <c r="NR335" i="1"/>
  <c r="NS335" i="1"/>
  <c r="NF335" i="1"/>
  <c r="NR334" i="1"/>
  <c r="NS334" i="1"/>
  <c r="NF334" i="1"/>
  <c r="NR333" i="1"/>
  <c r="NS333" i="1"/>
  <c r="NF333" i="1"/>
  <c r="NR332" i="1"/>
  <c r="NS332" i="1"/>
  <c r="NF332" i="1"/>
  <c r="NR331" i="1"/>
  <c r="NS331" i="1"/>
  <c r="NF331" i="1"/>
  <c r="NR330" i="1"/>
  <c r="NS330" i="1"/>
  <c r="NF330" i="1"/>
  <c r="NR329" i="1"/>
  <c r="NS329" i="1"/>
  <c r="NF329" i="1"/>
  <c r="NR328" i="1"/>
  <c r="NS328" i="1"/>
  <c r="NF328" i="1"/>
  <c r="NR327" i="1"/>
  <c r="NS327" i="1"/>
  <c r="NF327" i="1"/>
  <c r="NR326" i="1"/>
  <c r="NS326" i="1"/>
  <c r="NF326" i="1"/>
  <c r="NR325" i="1"/>
  <c r="NS325" i="1"/>
  <c r="NF325" i="1"/>
  <c r="NR324" i="1"/>
  <c r="NS324" i="1"/>
  <c r="NF324" i="1"/>
  <c r="NR323" i="1"/>
  <c r="NS323" i="1"/>
  <c r="NF323" i="1"/>
  <c r="NR322" i="1"/>
  <c r="NS322" i="1"/>
  <c r="NF322" i="1"/>
  <c r="NR321" i="1"/>
  <c r="NS321" i="1"/>
  <c r="NF321" i="1"/>
  <c r="NR320" i="1"/>
  <c r="NS320" i="1"/>
  <c r="NF320" i="1"/>
  <c r="NR319" i="1"/>
  <c r="NS319" i="1"/>
  <c r="NF319" i="1"/>
  <c r="NR318" i="1"/>
  <c r="NS318" i="1"/>
  <c r="NF318" i="1"/>
  <c r="NR317" i="1"/>
  <c r="NS317" i="1"/>
  <c r="NF317" i="1"/>
  <c r="NR316" i="1"/>
  <c r="NS316" i="1"/>
  <c r="NF316" i="1"/>
  <c r="NR315" i="1"/>
  <c r="NS315" i="1"/>
  <c r="NF315" i="1"/>
  <c r="NR314" i="1"/>
  <c r="NS314" i="1"/>
  <c r="NF314" i="1"/>
  <c r="NR313" i="1"/>
  <c r="NS313" i="1"/>
  <c r="NF313" i="1"/>
  <c r="NR312" i="1"/>
  <c r="NS312" i="1"/>
  <c r="NF312" i="1"/>
  <c r="NR311" i="1"/>
  <c r="NS311" i="1"/>
  <c r="NF311" i="1"/>
  <c r="NR310" i="1"/>
  <c r="NS310" i="1"/>
  <c r="NF310" i="1"/>
  <c r="NR309" i="1"/>
  <c r="NS309" i="1"/>
  <c r="NF309" i="1"/>
  <c r="NR308" i="1"/>
  <c r="NS308" i="1"/>
  <c r="NF308" i="1"/>
  <c r="NR307" i="1"/>
  <c r="NS307" i="1"/>
  <c r="NF307" i="1"/>
  <c r="NR306" i="1"/>
  <c r="NS306" i="1"/>
  <c r="NF306" i="1"/>
  <c r="NR305" i="1"/>
  <c r="NS305" i="1"/>
  <c r="NF305" i="1"/>
  <c r="NR304" i="1"/>
  <c r="NS304" i="1"/>
  <c r="NF304" i="1"/>
  <c r="NR303" i="1"/>
  <c r="NS303" i="1"/>
  <c r="NF303" i="1"/>
  <c r="NR302" i="1"/>
  <c r="NF302" i="1"/>
  <c r="NR300" i="1"/>
  <c r="NS300" i="1"/>
  <c r="NF300" i="1"/>
  <c r="NR299" i="1"/>
  <c r="NS299" i="1"/>
  <c r="NF299" i="1"/>
  <c r="NR298" i="1"/>
  <c r="NS298" i="1"/>
  <c r="NF298" i="1"/>
  <c r="NR297" i="1"/>
  <c r="NS297" i="1"/>
  <c r="NF297" i="1"/>
  <c r="NR296" i="1"/>
  <c r="NS296" i="1"/>
  <c r="NF296" i="1"/>
  <c r="NR295" i="1"/>
  <c r="NS295" i="1"/>
  <c r="NF295" i="1"/>
  <c r="NR294" i="1"/>
  <c r="NS294" i="1"/>
  <c r="NF294" i="1"/>
  <c r="NR293" i="1"/>
  <c r="NS293" i="1"/>
  <c r="NF293" i="1"/>
  <c r="NR292" i="1"/>
  <c r="NF292" i="1"/>
  <c r="NR291" i="1"/>
  <c r="NF291" i="1"/>
  <c r="NR290" i="1"/>
  <c r="NS290" i="1"/>
  <c r="NF290" i="1"/>
  <c r="NR289" i="1"/>
  <c r="NS289" i="1"/>
  <c r="NF289" i="1"/>
  <c r="NR288" i="1"/>
  <c r="NS288" i="1"/>
  <c r="NF288" i="1"/>
  <c r="NR287" i="1"/>
  <c r="NS287" i="1"/>
  <c r="NF287" i="1"/>
  <c r="NR286" i="1"/>
  <c r="NS286" i="1"/>
  <c r="NF286" i="1"/>
  <c r="NR285" i="1"/>
  <c r="NS285" i="1"/>
  <c r="NF285" i="1"/>
  <c r="NR284" i="1"/>
  <c r="NF284" i="1"/>
  <c r="NR283" i="1"/>
  <c r="NF283" i="1"/>
  <c r="NR282" i="1"/>
  <c r="NS282" i="1"/>
  <c r="NF282" i="1"/>
  <c r="NR281" i="1"/>
  <c r="NS281" i="1"/>
  <c r="NF281" i="1"/>
  <c r="NR280" i="1"/>
  <c r="NS280" i="1"/>
  <c r="NF280" i="1"/>
  <c r="NR279" i="1"/>
  <c r="NS279" i="1"/>
  <c r="NF279" i="1"/>
  <c r="NR278" i="1"/>
  <c r="NS278" i="1"/>
  <c r="NF278" i="1"/>
  <c r="NR277" i="1"/>
  <c r="NS277" i="1"/>
  <c r="NF277" i="1"/>
  <c r="NR276" i="1"/>
  <c r="NF276" i="1"/>
  <c r="NR275" i="1"/>
  <c r="NS275" i="1"/>
  <c r="NF275" i="1"/>
  <c r="NR274" i="1"/>
  <c r="NS274" i="1"/>
  <c r="NF274" i="1"/>
  <c r="NR273" i="1"/>
  <c r="NS273" i="1"/>
  <c r="NF273" i="1"/>
  <c r="NR272" i="1"/>
  <c r="NS272" i="1"/>
  <c r="NF272" i="1"/>
  <c r="NR271" i="1"/>
  <c r="NS271" i="1"/>
  <c r="NF271" i="1"/>
  <c r="NR270" i="1"/>
  <c r="NS270" i="1"/>
  <c r="NF270" i="1"/>
  <c r="NR269" i="1"/>
  <c r="NS269" i="1"/>
  <c r="NF269" i="1"/>
  <c r="NR268" i="1"/>
  <c r="NS268" i="1"/>
  <c r="NF268" i="1"/>
  <c r="NR267" i="1"/>
  <c r="NF267" i="1"/>
  <c r="NR266" i="1"/>
  <c r="NS266" i="1"/>
  <c r="NF266" i="1"/>
  <c r="NR265" i="1"/>
  <c r="NS265" i="1"/>
  <c r="NF265" i="1"/>
  <c r="NR264" i="1"/>
  <c r="NS264" i="1"/>
  <c r="NF264" i="1"/>
  <c r="NR263" i="1"/>
  <c r="NS263" i="1"/>
  <c r="NF263" i="1"/>
  <c r="NR262" i="1"/>
  <c r="NS262" i="1"/>
  <c r="NF262" i="1"/>
  <c r="NR260" i="1"/>
  <c r="NS260" i="1"/>
  <c r="NF260" i="1"/>
  <c r="NR259" i="1"/>
  <c r="NS259" i="1"/>
  <c r="NF259" i="1"/>
  <c r="NR258" i="1"/>
  <c r="NS258" i="1"/>
  <c r="NF258" i="1"/>
  <c r="NR257" i="1"/>
  <c r="NS257" i="1"/>
  <c r="NF257" i="1"/>
  <c r="NR256" i="1"/>
  <c r="NF256" i="1"/>
  <c r="NR255" i="1"/>
  <c r="NS255" i="1"/>
  <c r="NF255" i="1"/>
  <c r="NR254" i="1"/>
  <c r="NS254" i="1"/>
  <c r="NF254" i="1"/>
  <c r="NR253" i="1"/>
  <c r="NS253" i="1"/>
  <c r="NF253" i="1"/>
  <c r="NR252" i="1"/>
  <c r="NS252" i="1"/>
  <c r="NF252" i="1"/>
  <c r="NR251" i="1"/>
  <c r="NS251" i="1"/>
  <c r="NF251" i="1"/>
  <c r="NR250" i="1"/>
  <c r="NS250" i="1"/>
  <c r="NF250" i="1"/>
  <c r="NR249" i="1"/>
  <c r="NS249" i="1"/>
  <c r="NF249" i="1"/>
  <c r="NR248" i="1"/>
  <c r="NF248" i="1"/>
  <c r="NR247" i="1"/>
  <c r="NS247" i="1"/>
  <c r="NF247" i="1"/>
  <c r="NR246" i="1"/>
  <c r="NS246" i="1"/>
  <c r="NF246" i="1"/>
  <c r="NR245" i="1"/>
  <c r="NS245" i="1"/>
  <c r="NF245" i="1"/>
  <c r="NR244" i="1"/>
  <c r="NS244" i="1"/>
  <c r="NF244" i="1"/>
  <c r="NR243" i="1"/>
  <c r="NF243" i="1"/>
  <c r="NR242" i="1"/>
  <c r="NS242" i="1"/>
  <c r="NF242" i="1"/>
  <c r="NR240" i="1"/>
  <c r="NF240" i="1"/>
  <c r="NR239" i="1"/>
  <c r="NS239" i="1"/>
  <c r="NF239" i="1"/>
  <c r="NR238" i="1"/>
  <c r="NS238" i="1"/>
  <c r="NF238" i="1"/>
  <c r="NR237" i="1"/>
  <c r="NS237" i="1"/>
  <c r="NF237" i="1"/>
  <c r="NR236" i="1"/>
  <c r="NS236" i="1"/>
  <c r="NF236" i="1"/>
  <c r="NR235" i="1"/>
  <c r="NF235" i="1"/>
  <c r="NR234" i="1"/>
  <c r="NS234" i="1"/>
  <c r="NF234" i="1"/>
  <c r="NR233" i="1"/>
  <c r="NS233" i="1"/>
  <c r="NF233" i="1"/>
  <c r="NR232" i="1"/>
  <c r="NS232" i="1"/>
  <c r="NF232" i="1"/>
  <c r="NR231" i="1"/>
  <c r="NF231" i="1"/>
  <c r="NR230" i="1"/>
  <c r="NS230" i="1"/>
  <c r="NF230" i="1"/>
  <c r="NR229" i="1"/>
  <c r="NS229" i="1"/>
  <c r="NF229" i="1"/>
  <c r="NR228" i="1"/>
  <c r="NF228" i="1"/>
  <c r="NR227" i="1"/>
  <c r="NS227" i="1"/>
  <c r="NF227" i="1"/>
  <c r="NR226" i="1"/>
  <c r="NS226" i="1"/>
  <c r="NF226" i="1"/>
  <c r="NR225" i="1"/>
  <c r="NS225" i="1"/>
  <c r="NF225" i="1"/>
  <c r="NR224" i="1"/>
  <c r="NS224" i="1"/>
  <c r="NF224" i="1"/>
  <c r="NR223" i="1"/>
  <c r="NF223" i="1"/>
  <c r="NR222" i="1"/>
  <c r="NS222" i="1"/>
  <c r="NF222" i="1"/>
  <c r="NR221" i="1"/>
  <c r="NS221" i="1"/>
  <c r="NF221" i="1"/>
  <c r="NR220" i="1"/>
  <c r="NF220" i="1"/>
  <c r="NR219" i="1"/>
  <c r="NF219" i="1"/>
  <c r="NR218" i="1"/>
  <c r="NS218" i="1"/>
  <c r="NF218" i="1"/>
  <c r="NR217" i="1"/>
  <c r="NS217" i="1"/>
  <c r="NF217" i="1"/>
  <c r="NR216" i="1"/>
  <c r="NS216" i="1"/>
  <c r="NF216" i="1"/>
  <c r="NR215" i="1"/>
  <c r="NF215" i="1"/>
  <c r="NR214" i="1"/>
  <c r="NS214" i="1"/>
  <c r="NF214" i="1"/>
  <c r="NR213" i="1"/>
  <c r="NS213" i="1"/>
  <c r="NF213" i="1"/>
  <c r="NR212" i="1"/>
  <c r="NS212" i="1"/>
  <c r="NF212" i="1"/>
  <c r="NR211" i="1"/>
  <c r="NS211" i="1"/>
  <c r="NF211" i="1"/>
  <c r="NR210" i="1"/>
  <c r="NS210" i="1"/>
  <c r="NF210" i="1"/>
  <c r="NR209" i="1"/>
  <c r="NS209" i="1"/>
  <c r="NF209" i="1"/>
  <c r="NR208" i="1"/>
  <c r="NS208" i="1"/>
  <c r="NF208" i="1"/>
  <c r="NR207" i="1"/>
  <c r="NF207" i="1"/>
  <c r="NR206" i="1"/>
  <c r="NS206" i="1"/>
  <c r="NF206" i="1"/>
  <c r="NR205" i="1"/>
  <c r="NS205" i="1"/>
  <c r="NF205" i="1"/>
  <c r="NR204" i="1"/>
  <c r="NS204" i="1"/>
  <c r="NF204" i="1"/>
  <c r="NR203" i="1"/>
  <c r="NS203" i="1"/>
  <c r="NF203" i="1"/>
  <c r="NR202" i="1"/>
  <c r="NS202" i="1"/>
  <c r="NF202" i="1"/>
  <c r="NR201" i="1"/>
  <c r="NS201" i="1"/>
  <c r="NF201" i="1"/>
  <c r="NR200" i="1"/>
  <c r="NS200" i="1"/>
  <c r="NF200" i="1"/>
  <c r="NR199" i="1"/>
  <c r="NS199" i="1"/>
  <c r="NF199" i="1"/>
  <c r="NR198" i="1"/>
  <c r="NF198" i="1"/>
  <c r="NR197" i="1"/>
  <c r="NS197" i="1"/>
  <c r="NF197" i="1"/>
  <c r="NR196" i="1"/>
  <c r="NF196" i="1"/>
  <c r="NR195" i="1"/>
  <c r="NS195" i="1"/>
  <c r="NF195" i="1"/>
  <c r="NR194" i="1"/>
  <c r="NS194" i="1"/>
  <c r="NF194" i="1"/>
  <c r="NR193" i="1"/>
  <c r="NS193" i="1"/>
  <c r="NF193" i="1"/>
  <c r="NR192" i="1"/>
  <c r="NS192" i="1"/>
  <c r="NF192" i="1"/>
  <c r="NR191" i="1"/>
  <c r="NS191" i="1"/>
  <c r="NF191" i="1"/>
  <c r="NR190" i="1"/>
  <c r="NF190" i="1"/>
  <c r="NR189" i="1"/>
  <c r="NF189" i="1"/>
  <c r="NR188" i="1"/>
  <c r="NF188" i="1"/>
  <c r="NR187" i="1"/>
  <c r="NS187" i="1"/>
  <c r="NF187" i="1"/>
  <c r="NR186" i="1"/>
  <c r="NS186" i="1"/>
  <c r="NF186" i="1"/>
  <c r="NR185" i="1"/>
  <c r="NS185" i="1"/>
  <c r="NF185" i="1"/>
  <c r="NR184" i="1"/>
  <c r="NS184" i="1"/>
  <c r="NF184" i="1"/>
  <c r="NR183" i="1"/>
  <c r="NF183" i="1"/>
  <c r="NR182" i="1"/>
  <c r="NS182" i="1"/>
  <c r="NF182" i="1"/>
  <c r="NR181" i="1"/>
  <c r="NF181" i="1"/>
  <c r="NR180" i="1"/>
  <c r="NS180" i="1"/>
  <c r="NF180" i="1"/>
  <c r="NR179" i="1"/>
  <c r="NS179" i="1"/>
  <c r="NF179" i="1"/>
  <c r="NR178" i="1"/>
  <c r="NS178" i="1"/>
  <c r="NF178" i="1"/>
  <c r="NR177" i="1"/>
  <c r="NF177" i="1"/>
  <c r="NR176" i="1"/>
  <c r="NS176" i="1"/>
  <c r="NF176" i="1"/>
  <c r="NR175" i="1"/>
  <c r="NS175" i="1"/>
  <c r="NF175" i="1"/>
  <c r="NR174" i="1"/>
  <c r="NF174" i="1"/>
  <c r="NR173" i="1"/>
  <c r="NS173" i="1"/>
  <c r="NF173" i="1"/>
  <c r="NR172" i="1"/>
  <c r="NS172" i="1"/>
  <c r="NF172" i="1"/>
  <c r="NR171" i="1"/>
  <c r="NS171" i="1"/>
  <c r="NF171" i="1"/>
  <c r="NR170" i="1"/>
  <c r="NS170" i="1"/>
  <c r="NF170" i="1"/>
  <c r="NR169" i="1"/>
  <c r="NF169" i="1"/>
  <c r="NR168" i="1"/>
  <c r="NS168" i="1"/>
  <c r="NF168" i="1"/>
  <c r="NR167" i="1"/>
  <c r="NS167" i="1"/>
  <c r="NF167" i="1"/>
  <c r="NR166" i="1"/>
  <c r="NF166" i="1"/>
  <c r="NR165" i="1"/>
  <c r="NS165" i="1"/>
  <c r="NF165" i="1"/>
  <c r="NR164" i="1"/>
  <c r="NS164" i="1"/>
  <c r="NF164" i="1"/>
  <c r="NR163" i="1"/>
  <c r="NS163" i="1"/>
  <c r="NF163" i="1"/>
  <c r="NR162" i="1"/>
  <c r="NS162" i="1"/>
  <c r="NF162" i="1"/>
  <c r="NR161" i="1"/>
  <c r="NF161" i="1"/>
  <c r="NR160" i="1"/>
  <c r="NS160" i="1"/>
  <c r="NF160" i="1"/>
  <c r="NR159" i="1"/>
  <c r="NS159" i="1"/>
  <c r="NF159" i="1"/>
  <c r="NR158" i="1"/>
  <c r="NF158" i="1"/>
  <c r="NR157" i="1"/>
  <c r="NF157" i="1"/>
  <c r="NR156" i="1"/>
  <c r="NS156" i="1"/>
  <c r="NF156" i="1"/>
  <c r="NR155" i="1"/>
  <c r="NS155" i="1"/>
  <c r="NF155" i="1"/>
  <c r="NR154" i="1"/>
  <c r="NF154" i="1"/>
  <c r="NR153" i="1"/>
  <c r="NS153" i="1"/>
  <c r="NF153" i="1"/>
  <c r="NR152" i="1"/>
  <c r="NS152" i="1"/>
  <c r="NF152" i="1"/>
  <c r="NR151" i="1"/>
  <c r="NF151" i="1"/>
  <c r="NR150" i="1"/>
  <c r="NF150" i="1"/>
  <c r="NR149" i="1"/>
  <c r="NF149" i="1"/>
  <c r="NR148" i="1"/>
  <c r="NS148" i="1"/>
  <c r="NF148" i="1"/>
  <c r="NR147" i="1"/>
  <c r="NS147" i="1"/>
  <c r="NF147" i="1"/>
  <c r="NR146" i="1"/>
  <c r="NF146" i="1"/>
  <c r="NR145" i="1"/>
  <c r="NF145" i="1"/>
  <c r="NR144" i="1"/>
  <c r="NF144" i="1"/>
  <c r="NR143" i="1"/>
  <c r="NS143" i="1"/>
  <c r="NF143" i="1"/>
  <c r="NR142" i="1"/>
  <c r="NS142" i="1"/>
  <c r="NF142" i="1"/>
  <c r="NR141" i="1"/>
  <c r="NF141" i="1"/>
  <c r="NR140" i="1"/>
  <c r="NS140" i="1"/>
  <c r="NF140" i="1"/>
  <c r="NR139" i="1"/>
  <c r="NS139" i="1"/>
  <c r="NF139" i="1"/>
  <c r="NR138" i="1"/>
  <c r="NS138" i="1"/>
  <c r="NF138" i="1"/>
  <c r="NR137" i="1"/>
  <c r="NF137" i="1"/>
  <c r="NR136" i="1"/>
  <c r="NS136" i="1"/>
  <c r="NF136" i="1"/>
  <c r="NR135" i="1"/>
  <c r="NS135" i="1"/>
  <c r="NF135" i="1"/>
  <c r="NR134" i="1"/>
  <c r="NS134" i="1"/>
  <c r="NF134" i="1"/>
  <c r="NR133" i="1"/>
  <c r="NS133" i="1"/>
  <c r="NF133" i="1"/>
  <c r="NR132" i="1"/>
  <c r="NF132" i="1"/>
  <c r="NR131" i="1"/>
  <c r="NS131" i="1"/>
  <c r="NF131" i="1"/>
  <c r="NR130" i="1"/>
  <c r="NS130" i="1"/>
  <c r="NF130" i="1"/>
  <c r="NR129" i="1"/>
  <c r="NF129" i="1"/>
  <c r="NR128" i="1"/>
  <c r="NS128" i="1"/>
  <c r="NF128" i="1"/>
  <c r="NR127" i="1"/>
  <c r="NS127" i="1"/>
  <c r="NF127" i="1"/>
  <c r="NR126" i="1"/>
  <c r="NS126" i="1"/>
  <c r="NF126" i="1"/>
  <c r="NR125" i="1"/>
  <c r="NS125" i="1"/>
  <c r="NF125" i="1"/>
  <c r="NR124" i="1"/>
  <c r="NF124" i="1"/>
  <c r="NR123" i="1"/>
  <c r="NS123" i="1"/>
  <c r="NF123" i="1"/>
  <c r="NR122" i="1"/>
  <c r="NS122" i="1"/>
  <c r="NF122" i="1"/>
  <c r="NR121" i="1"/>
  <c r="NF121" i="1"/>
  <c r="NR120" i="1"/>
  <c r="NS120" i="1"/>
  <c r="NF120" i="1"/>
  <c r="NR119" i="1"/>
  <c r="NS119" i="1"/>
  <c r="NF119" i="1"/>
  <c r="NR118" i="1"/>
  <c r="NS118" i="1"/>
  <c r="NF118" i="1"/>
  <c r="NR117" i="1"/>
  <c r="NS117" i="1"/>
  <c r="NF117" i="1"/>
  <c r="NR116" i="1"/>
  <c r="NF116" i="1"/>
  <c r="NR115" i="1"/>
  <c r="NS115" i="1"/>
  <c r="NF115" i="1"/>
  <c r="NR114" i="1"/>
  <c r="NS114" i="1"/>
  <c r="NF114" i="1"/>
  <c r="NR113" i="1"/>
  <c r="NF113" i="1"/>
  <c r="NR112" i="1"/>
  <c r="NS112" i="1"/>
  <c r="NF112" i="1"/>
  <c r="NR111" i="1"/>
  <c r="NS111" i="1"/>
  <c r="NF111" i="1"/>
  <c r="NR110" i="1"/>
  <c r="NS110" i="1"/>
  <c r="NF110" i="1"/>
  <c r="NR109" i="1"/>
  <c r="NF109" i="1"/>
  <c r="NR108" i="1"/>
  <c r="NS108" i="1"/>
  <c r="NF108" i="1"/>
  <c r="NR107" i="1"/>
  <c r="NS107" i="1"/>
  <c r="NF107" i="1"/>
  <c r="NR106" i="1"/>
  <c r="NS106" i="1"/>
  <c r="NF106" i="1"/>
  <c r="NR105" i="1"/>
  <c r="NS105" i="1"/>
  <c r="NF105" i="1"/>
  <c r="NR104" i="1"/>
  <c r="NF104" i="1"/>
  <c r="NR103" i="1"/>
  <c r="NS103" i="1"/>
  <c r="NF103" i="1"/>
  <c r="NR102" i="1"/>
  <c r="NS102" i="1"/>
  <c r="NF102" i="1"/>
  <c r="NR101" i="1"/>
  <c r="NS101" i="1"/>
  <c r="NF101" i="1"/>
  <c r="NR100" i="1"/>
  <c r="NS100" i="1"/>
  <c r="NF100" i="1"/>
  <c r="NR99" i="1"/>
  <c r="NF99" i="1"/>
  <c r="NR98" i="1"/>
  <c r="NS98" i="1"/>
  <c r="NF98" i="1"/>
  <c r="NR97" i="1"/>
  <c r="NS97" i="1"/>
  <c r="NF97" i="1"/>
  <c r="NR96" i="1"/>
  <c r="NF96" i="1"/>
  <c r="NR95" i="1"/>
  <c r="NS95" i="1"/>
  <c r="NF95" i="1"/>
  <c r="NR94" i="1"/>
  <c r="NS94" i="1"/>
  <c r="NF94" i="1"/>
  <c r="NR93" i="1"/>
  <c r="NS93" i="1"/>
  <c r="NF93" i="1"/>
  <c r="NR92" i="1"/>
  <c r="NS92" i="1"/>
  <c r="NF92" i="1"/>
  <c r="NR91" i="1"/>
  <c r="NF91" i="1"/>
  <c r="NR90" i="1"/>
  <c r="NS90" i="1"/>
  <c r="NF90" i="1"/>
  <c r="NR89" i="1"/>
  <c r="NS89" i="1"/>
  <c r="NF89" i="1"/>
  <c r="NR88" i="1"/>
  <c r="NS88" i="1"/>
  <c r="NF88" i="1"/>
  <c r="NR87" i="1"/>
  <c r="NS87" i="1"/>
  <c r="NF87" i="1"/>
  <c r="NR86" i="1"/>
  <c r="NS86" i="1"/>
  <c r="NF86" i="1"/>
  <c r="NR85" i="1"/>
  <c r="NF85" i="1"/>
  <c r="NR84" i="1"/>
  <c r="NS84" i="1"/>
  <c r="NF84" i="1"/>
  <c r="NR83" i="1"/>
  <c r="NS83" i="1"/>
  <c r="NF83" i="1"/>
  <c r="NR82" i="1"/>
  <c r="NS82" i="1"/>
  <c r="NF82" i="1"/>
  <c r="NR81" i="1"/>
  <c r="NS81" i="1"/>
  <c r="NF81" i="1"/>
  <c r="NR80" i="1"/>
  <c r="NS80" i="1"/>
  <c r="NF80" i="1"/>
  <c r="NR79" i="1"/>
  <c r="NS79" i="1"/>
  <c r="NF79" i="1"/>
  <c r="NR78" i="1"/>
  <c r="NF78" i="1"/>
  <c r="NR77" i="1"/>
  <c r="NS77" i="1"/>
  <c r="NF77" i="1"/>
  <c r="NR76" i="1"/>
  <c r="NS76" i="1"/>
  <c r="NF76" i="1"/>
  <c r="NR75" i="1"/>
  <c r="NS75" i="1"/>
  <c r="NF75" i="1"/>
  <c r="NR74" i="1"/>
  <c r="NS74" i="1"/>
  <c r="NF74" i="1"/>
  <c r="NR73" i="1"/>
  <c r="NS73" i="1"/>
  <c r="NF73" i="1"/>
  <c r="NR72" i="1"/>
  <c r="NS72" i="1"/>
  <c r="NF72" i="1"/>
  <c r="NR71" i="1"/>
  <c r="NS71" i="1"/>
  <c r="NF71" i="1"/>
  <c r="NR70" i="1"/>
  <c r="NS70" i="1"/>
  <c r="NF70" i="1"/>
  <c r="NR69" i="1"/>
  <c r="NS69" i="1"/>
  <c r="NF69" i="1"/>
  <c r="NR68" i="1"/>
  <c r="NS68" i="1"/>
  <c r="NF68" i="1"/>
  <c r="NR67" i="1"/>
  <c r="NF67" i="1"/>
  <c r="NR66" i="1"/>
  <c r="NS66" i="1"/>
  <c r="NF66" i="1"/>
  <c r="NR65" i="1"/>
  <c r="NS65" i="1"/>
  <c r="NF65" i="1"/>
  <c r="NR64" i="1"/>
  <c r="NF64" i="1"/>
  <c r="NR63" i="1"/>
  <c r="NS63" i="1"/>
  <c r="NF63" i="1"/>
  <c r="NR62" i="1"/>
  <c r="NS62" i="1"/>
  <c r="NK62" i="1"/>
  <c r="NF62" i="1"/>
  <c r="NM61" i="1"/>
  <c r="NQ61" i="1" s="1"/>
  <c r="NE61" i="1"/>
  <c r="NC62" i="1" l="1"/>
  <c r="NA62" i="1"/>
  <c r="MZ62" i="1"/>
  <c r="NS78" i="1"/>
  <c r="NS61" i="1"/>
  <c r="NS91" i="1"/>
  <c r="NS99" i="1"/>
  <c r="NS64" i="1"/>
  <c r="NS67" i="1"/>
  <c r="NS96" i="1"/>
  <c r="NS121" i="1"/>
  <c r="NS109" i="1"/>
  <c r="NS113" i="1"/>
  <c r="NS124" i="1"/>
  <c r="NS149" i="1"/>
  <c r="NS116" i="1"/>
  <c r="NS132" i="1"/>
  <c r="NS104" i="1"/>
  <c r="NS144" i="1"/>
  <c r="NS129" i="1"/>
  <c r="NS137" i="1"/>
  <c r="NS146" i="1"/>
  <c r="NS177" i="1"/>
  <c r="NS169" i="1"/>
  <c r="NS154" i="1"/>
  <c r="NS189" i="1"/>
  <c r="NS150" i="1"/>
  <c r="NS158" i="1"/>
  <c r="NS166" i="1"/>
  <c r="NS174" i="1"/>
  <c r="NS183" i="1"/>
  <c r="NS188" i="1"/>
  <c r="NS196" i="1"/>
  <c r="NS220" i="1"/>
  <c r="NS223" i="1"/>
  <c r="NS190" i="1"/>
  <c r="NS198" i="1"/>
  <c r="NS207" i="1"/>
  <c r="NS219" i="1"/>
  <c r="NS243" i="1"/>
  <c r="NS215" i="1"/>
  <c r="NS228" i="1"/>
  <c r="NS231" i="1"/>
  <c r="NS267" i="1"/>
  <c r="NS248" i="1"/>
  <c r="NS235" i="1"/>
  <c r="NS240" i="1"/>
  <c r="NS256" i="1"/>
  <c r="NS291" i="1"/>
  <c r="NS276" i="1"/>
  <c r="NS283" i="1"/>
  <c r="NS284" i="1"/>
  <c r="NS292" i="1"/>
  <c r="NB62" i="1" l="1"/>
  <c r="ND62" i="1" s="1"/>
  <c r="AK427" i="1"/>
  <c r="AL427" i="1" s="1"/>
  <c r="NH62" i="1"/>
  <c r="NT62" i="1" s="1"/>
  <c r="NT61" i="1"/>
  <c r="NU61" i="1" l="1"/>
  <c r="MS419" i="1"/>
  <c r="MS418" i="1"/>
  <c r="MS417" i="1"/>
  <c r="MS416" i="1"/>
  <c r="MS415" i="1"/>
  <c r="MS414" i="1"/>
  <c r="MS413" i="1"/>
  <c r="MS412" i="1"/>
  <c r="MS411" i="1"/>
  <c r="MS410" i="1"/>
  <c r="MS409" i="1"/>
  <c r="MS408" i="1"/>
  <c r="MS407" i="1"/>
  <c r="MS406" i="1"/>
  <c r="MS405" i="1"/>
  <c r="MS404" i="1"/>
  <c r="MS403" i="1"/>
  <c r="MS402" i="1"/>
  <c r="MS400" i="1"/>
  <c r="MS399" i="1"/>
  <c r="MS398" i="1"/>
  <c r="MS397" i="1"/>
  <c r="MS396" i="1"/>
  <c r="MS395" i="1"/>
  <c r="MS394" i="1"/>
  <c r="MS393" i="1"/>
  <c r="MS392" i="1"/>
  <c r="MS391" i="1"/>
  <c r="MS390" i="1"/>
  <c r="MS389" i="1"/>
  <c r="MS388" i="1"/>
  <c r="MS387" i="1"/>
  <c r="MS386" i="1"/>
  <c r="MS385" i="1"/>
  <c r="MS384" i="1"/>
  <c r="MS383" i="1"/>
  <c r="MS382" i="1"/>
  <c r="MS381" i="1"/>
  <c r="MS380" i="1"/>
  <c r="MS379" i="1"/>
  <c r="MS378" i="1"/>
  <c r="MS377" i="1"/>
  <c r="MS376" i="1"/>
  <c r="MS375" i="1"/>
  <c r="MS374" i="1"/>
  <c r="MS373" i="1"/>
  <c r="MS372" i="1"/>
  <c r="MS371" i="1"/>
  <c r="MS370" i="1"/>
  <c r="MS369" i="1"/>
  <c r="MS368" i="1"/>
  <c r="MS367" i="1"/>
  <c r="MS366" i="1"/>
  <c r="MS365" i="1"/>
  <c r="MS364" i="1"/>
  <c r="MS363" i="1"/>
  <c r="MS362" i="1"/>
  <c r="MS360" i="1"/>
  <c r="MS359" i="1"/>
  <c r="MS358" i="1"/>
  <c r="MS357" i="1"/>
  <c r="MS356" i="1"/>
  <c r="MS355" i="1"/>
  <c r="MS354" i="1"/>
  <c r="MS353" i="1"/>
  <c r="MS352" i="1"/>
  <c r="MS351" i="1"/>
  <c r="MS350" i="1"/>
  <c r="MS349" i="1"/>
  <c r="MS348" i="1"/>
  <c r="MS347" i="1"/>
  <c r="MS346" i="1"/>
  <c r="MS345" i="1"/>
  <c r="MS344" i="1"/>
  <c r="MS343" i="1"/>
  <c r="MS342" i="1"/>
  <c r="MS341" i="1"/>
  <c r="MS340" i="1"/>
  <c r="MS339" i="1"/>
  <c r="MS338" i="1"/>
  <c r="MS337" i="1"/>
  <c r="MS336" i="1"/>
  <c r="MS335" i="1"/>
  <c r="MS334" i="1"/>
  <c r="MS333" i="1"/>
  <c r="MS332" i="1"/>
  <c r="MS331" i="1"/>
  <c r="MS330" i="1"/>
  <c r="MS329" i="1"/>
  <c r="MS328" i="1"/>
  <c r="MS327" i="1"/>
  <c r="MS326" i="1"/>
  <c r="MS325" i="1"/>
  <c r="MS324" i="1"/>
  <c r="MS323" i="1"/>
  <c r="MS322" i="1"/>
  <c r="MS321" i="1"/>
  <c r="MS320" i="1"/>
  <c r="MS319" i="1"/>
  <c r="MS318" i="1"/>
  <c r="MS317" i="1"/>
  <c r="MS316" i="1"/>
  <c r="MS315" i="1"/>
  <c r="MS314" i="1"/>
  <c r="MS313" i="1"/>
  <c r="MS312" i="1"/>
  <c r="MS311" i="1"/>
  <c r="MS310" i="1"/>
  <c r="MS309" i="1"/>
  <c r="MS308" i="1"/>
  <c r="MS307" i="1"/>
  <c r="MS306" i="1"/>
  <c r="MS305" i="1"/>
  <c r="MS304" i="1"/>
  <c r="MS303" i="1"/>
  <c r="MS302" i="1"/>
  <c r="MS300" i="1"/>
  <c r="MS299" i="1"/>
  <c r="MS298" i="1"/>
  <c r="MS297" i="1"/>
  <c r="MS296" i="1"/>
  <c r="MS295" i="1"/>
  <c r="MS294" i="1"/>
  <c r="MS293" i="1"/>
  <c r="MS292" i="1"/>
  <c r="MS291" i="1"/>
  <c r="MS290" i="1"/>
  <c r="MS289" i="1"/>
  <c r="MS288" i="1"/>
  <c r="MS287" i="1"/>
  <c r="MS286" i="1"/>
  <c r="MS285" i="1"/>
  <c r="MS284" i="1"/>
  <c r="MS283" i="1"/>
  <c r="MS282" i="1"/>
  <c r="MS281" i="1"/>
  <c r="MS280" i="1"/>
  <c r="MS279" i="1"/>
  <c r="MS278" i="1"/>
  <c r="MS277" i="1"/>
  <c r="MS276" i="1"/>
  <c r="MS275" i="1"/>
  <c r="MS274" i="1"/>
  <c r="MS273" i="1"/>
  <c r="MS272" i="1"/>
  <c r="MS271" i="1"/>
  <c r="MS270" i="1"/>
  <c r="MS269" i="1"/>
  <c r="MS268" i="1"/>
  <c r="MS267" i="1"/>
  <c r="MS266" i="1"/>
  <c r="MS265" i="1"/>
  <c r="MS264" i="1"/>
  <c r="MS263" i="1"/>
  <c r="MS262" i="1"/>
  <c r="MS260" i="1"/>
  <c r="MS259" i="1"/>
  <c r="MS258" i="1"/>
  <c r="MS257" i="1"/>
  <c r="MS256" i="1"/>
  <c r="MS255" i="1"/>
  <c r="MS254" i="1"/>
  <c r="MS253" i="1"/>
  <c r="MS252" i="1"/>
  <c r="MS251" i="1"/>
  <c r="MS250" i="1"/>
  <c r="MS249" i="1"/>
  <c r="MS248" i="1"/>
  <c r="MS247" i="1"/>
  <c r="MS246" i="1"/>
  <c r="MS245" i="1"/>
  <c r="MS244" i="1"/>
  <c r="MS243" i="1"/>
  <c r="MS242" i="1"/>
  <c r="MS240" i="1"/>
  <c r="MS239" i="1"/>
  <c r="MS238" i="1"/>
  <c r="MS237" i="1"/>
  <c r="MS236" i="1"/>
  <c r="MS235" i="1"/>
  <c r="MS234" i="1"/>
  <c r="MS233" i="1"/>
  <c r="MS232" i="1"/>
  <c r="MS231" i="1"/>
  <c r="MS230" i="1"/>
  <c r="MS229" i="1"/>
  <c r="MS228" i="1"/>
  <c r="MS227" i="1"/>
  <c r="MS226" i="1"/>
  <c r="MS225" i="1"/>
  <c r="MS224" i="1"/>
  <c r="MS223" i="1"/>
  <c r="MS222" i="1"/>
  <c r="MS221" i="1"/>
  <c r="MS220" i="1"/>
  <c r="MS219" i="1"/>
  <c r="MS218" i="1"/>
  <c r="MS217" i="1"/>
  <c r="MS216" i="1"/>
  <c r="MS215" i="1"/>
  <c r="MS214" i="1"/>
  <c r="MS213" i="1"/>
  <c r="MS212" i="1"/>
  <c r="MS211" i="1"/>
  <c r="MS210" i="1"/>
  <c r="MS209" i="1"/>
  <c r="MS208" i="1"/>
  <c r="MS207" i="1"/>
  <c r="MS206" i="1"/>
  <c r="MS205" i="1"/>
  <c r="MS204" i="1"/>
  <c r="MS203" i="1"/>
  <c r="MS202" i="1"/>
  <c r="MS201" i="1"/>
  <c r="MS200" i="1"/>
  <c r="MS199" i="1"/>
  <c r="MS198" i="1"/>
  <c r="MS197" i="1"/>
  <c r="MS196" i="1"/>
  <c r="MS195" i="1"/>
  <c r="MS194" i="1"/>
  <c r="MS193" i="1"/>
  <c r="MS192" i="1"/>
  <c r="MS191" i="1"/>
  <c r="MS190" i="1"/>
  <c r="MS189" i="1"/>
  <c r="MS188" i="1"/>
  <c r="MS187" i="1"/>
  <c r="MS186" i="1"/>
  <c r="MS185" i="1"/>
  <c r="MS184" i="1"/>
  <c r="MS183" i="1"/>
  <c r="MS182" i="1"/>
  <c r="MS181" i="1"/>
  <c r="MS180" i="1"/>
  <c r="MS179" i="1"/>
  <c r="MS178" i="1"/>
  <c r="MS177" i="1"/>
  <c r="MS176" i="1"/>
  <c r="MS175" i="1"/>
  <c r="MS174" i="1"/>
  <c r="MS173" i="1"/>
  <c r="MS172" i="1"/>
  <c r="MS171" i="1"/>
  <c r="MS170" i="1"/>
  <c r="MS169" i="1"/>
  <c r="MS168" i="1"/>
  <c r="MS167" i="1"/>
  <c r="MS166" i="1"/>
  <c r="MS165" i="1"/>
  <c r="MS164" i="1"/>
  <c r="MS163" i="1"/>
  <c r="MS162" i="1"/>
  <c r="MS161" i="1"/>
  <c r="MS160" i="1"/>
  <c r="MS159" i="1"/>
  <c r="MS158" i="1"/>
  <c r="MS157" i="1"/>
  <c r="MS156" i="1"/>
  <c r="MS155" i="1"/>
  <c r="MS154" i="1"/>
  <c r="MS153" i="1"/>
  <c r="MS152" i="1"/>
  <c r="MS151" i="1"/>
  <c r="MS150" i="1"/>
  <c r="MS149" i="1"/>
  <c r="MS148" i="1"/>
  <c r="MS147" i="1"/>
  <c r="MS146" i="1"/>
  <c r="MS145" i="1"/>
  <c r="MS144" i="1"/>
  <c r="MS143" i="1"/>
  <c r="MS142" i="1"/>
  <c r="MS141" i="1"/>
  <c r="MS140" i="1"/>
  <c r="MS139" i="1"/>
  <c r="MS138" i="1"/>
  <c r="MS137" i="1"/>
  <c r="MS136" i="1"/>
  <c r="MS135" i="1"/>
  <c r="MS134" i="1"/>
  <c r="MS133" i="1"/>
  <c r="MS132" i="1"/>
  <c r="MS131" i="1"/>
  <c r="MS130" i="1"/>
  <c r="MS129" i="1"/>
  <c r="MS128" i="1"/>
  <c r="MS127" i="1"/>
  <c r="MS126" i="1"/>
  <c r="MS125" i="1"/>
  <c r="MS124" i="1"/>
  <c r="MS123" i="1"/>
  <c r="MS122" i="1"/>
  <c r="MS121" i="1"/>
  <c r="MS120" i="1"/>
  <c r="MS119" i="1"/>
  <c r="MS118" i="1"/>
  <c r="MS117" i="1"/>
  <c r="MS116" i="1"/>
  <c r="MS115" i="1"/>
  <c r="MS114" i="1"/>
  <c r="MS113" i="1"/>
  <c r="MS112" i="1"/>
  <c r="MS111" i="1"/>
  <c r="MS110" i="1"/>
  <c r="MS109" i="1"/>
  <c r="MS108" i="1"/>
  <c r="MS107" i="1"/>
  <c r="MS106" i="1"/>
  <c r="MS105" i="1"/>
  <c r="MS104" i="1"/>
  <c r="MS103" i="1"/>
  <c r="MS102" i="1"/>
  <c r="MS101" i="1"/>
  <c r="MS100" i="1"/>
  <c r="MS99" i="1"/>
  <c r="MS98" i="1"/>
  <c r="MS97" i="1"/>
  <c r="MS96" i="1"/>
  <c r="MS95" i="1"/>
  <c r="MS94" i="1"/>
  <c r="MS93" i="1"/>
  <c r="MS92" i="1"/>
  <c r="MS91" i="1"/>
  <c r="MS90" i="1"/>
  <c r="MS89" i="1"/>
  <c r="MS88" i="1"/>
  <c r="MS87" i="1"/>
  <c r="MS86" i="1"/>
  <c r="MS85" i="1"/>
  <c r="MS84" i="1"/>
  <c r="MS83" i="1"/>
  <c r="MS82" i="1"/>
  <c r="MS81" i="1"/>
  <c r="MS80" i="1"/>
  <c r="MS79" i="1"/>
  <c r="MS78" i="1"/>
  <c r="MS77" i="1"/>
  <c r="MS76" i="1"/>
  <c r="MS75" i="1"/>
  <c r="MS74" i="1"/>
  <c r="MS73" i="1"/>
  <c r="MS72" i="1"/>
  <c r="MS71" i="1"/>
  <c r="MS70" i="1"/>
  <c r="MS69" i="1"/>
  <c r="MS68" i="1"/>
  <c r="MS67" i="1"/>
  <c r="MS66" i="1"/>
  <c r="MS65" i="1"/>
  <c r="MS64" i="1"/>
  <c r="MS63" i="1"/>
  <c r="MS62" i="1"/>
  <c r="MN419" i="1"/>
  <c r="MN418" i="1"/>
  <c r="MN417" i="1"/>
  <c r="MN416" i="1"/>
  <c r="MN415" i="1"/>
  <c r="MN414" i="1"/>
  <c r="MN413" i="1"/>
  <c r="MN412" i="1"/>
  <c r="MN411" i="1"/>
  <c r="MN410" i="1"/>
  <c r="MN409" i="1"/>
  <c r="MN408" i="1"/>
  <c r="MN407" i="1"/>
  <c r="MN406" i="1"/>
  <c r="MN405" i="1"/>
  <c r="MN404" i="1"/>
  <c r="MN403" i="1"/>
  <c r="MN402" i="1"/>
  <c r="MN400" i="1"/>
  <c r="MN399" i="1"/>
  <c r="MN398" i="1"/>
  <c r="MN397" i="1"/>
  <c r="MN396" i="1"/>
  <c r="MN395" i="1"/>
  <c r="MN394" i="1"/>
  <c r="MN393" i="1"/>
  <c r="MN392" i="1"/>
  <c r="MN391" i="1"/>
  <c r="MN390" i="1"/>
  <c r="MN389" i="1"/>
  <c r="MN388" i="1"/>
  <c r="MN387" i="1"/>
  <c r="MN386" i="1"/>
  <c r="MN385" i="1"/>
  <c r="MN384" i="1"/>
  <c r="MN383" i="1"/>
  <c r="MN382" i="1"/>
  <c r="MN381" i="1"/>
  <c r="MN380" i="1"/>
  <c r="MN379" i="1"/>
  <c r="MN378" i="1"/>
  <c r="MN377" i="1"/>
  <c r="MN376" i="1"/>
  <c r="MN375" i="1"/>
  <c r="MN374" i="1"/>
  <c r="MN373" i="1"/>
  <c r="MN372" i="1"/>
  <c r="MN371" i="1"/>
  <c r="MN370" i="1"/>
  <c r="MN369" i="1"/>
  <c r="MN368" i="1"/>
  <c r="MN367" i="1"/>
  <c r="MN366" i="1"/>
  <c r="MN365" i="1"/>
  <c r="MN364" i="1"/>
  <c r="MN363" i="1"/>
  <c r="MN362" i="1"/>
  <c r="MN360" i="1"/>
  <c r="MN359" i="1"/>
  <c r="MN358" i="1"/>
  <c r="MN357" i="1"/>
  <c r="MN356" i="1"/>
  <c r="MN355" i="1"/>
  <c r="MN354" i="1"/>
  <c r="MN353" i="1"/>
  <c r="MN352" i="1"/>
  <c r="MN351" i="1"/>
  <c r="MN350" i="1"/>
  <c r="MN349" i="1"/>
  <c r="MN348" i="1"/>
  <c r="MN347" i="1"/>
  <c r="MN346" i="1"/>
  <c r="MN345" i="1"/>
  <c r="MN344" i="1"/>
  <c r="MN343" i="1"/>
  <c r="MN342" i="1"/>
  <c r="MN341" i="1"/>
  <c r="MN340" i="1"/>
  <c r="MN339" i="1"/>
  <c r="MN338" i="1"/>
  <c r="MN337" i="1"/>
  <c r="MN336" i="1"/>
  <c r="MN335" i="1"/>
  <c r="MN334" i="1"/>
  <c r="MN333" i="1"/>
  <c r="MN332" i="1"/>
  <c r="MN331" i="1"/>
  <c r="MN330" i="1"/>
  <c r="MN329" i="1"/>
  <c r="MN328" i="1"/>
  <c r="MN327" i="1"/>
  <c r="MN326" i="1"/>
  <c r="MN325" i="1"/>
  <c r="MN324" i="1"/>
  <c r="MN323" i="1"/>
  <c r="MN322" i="1"/>
  <c r="MN321" i="1"/>
  <c r="MN320" i="1"/>
  <c r="MN319" i="1"/>
  <c r="MN318" i="1"/>
  <c r="MN317" i="1"/>
  <c r="MN316" i="1"/>
  <c r="MN315" i="1"/>
  <c r="MN314" i="1"/>
  <c r="MN313" i="1"/>
  <c r="MN312" i="1"/>
  <c r="MN311" i="1"/>
  <c r="MN310" i="1"/>
  <c r="MN309" i="1"/>
  <c r="MN308" i="1"/>
  <c r="MN307" i="1"/>
  <c r="MN306" i="1"/>
  <c r="MN305" i="1"/>
  <c r="MN304" i="1"/>
  <c r="MN303" i="1"/>
  <c r="MN302" i="1"/>
  <c r="MN300" i="1"/>
  <c r="MN299" i="1"/>
  <c r="MN298" i="1"/>
  <c r="MN297" i="1"/>
  <c r="MN296" i="1"/>
  <c r="MN295" i="1"/>
  <c r="MN294" i="1"/>
  <c r="MN293" i="1"/>
  <c r="MN292" i="1"/>
  <c r="MN291" i="1"/>
  <c r="MN290" i="1"/>
  <c r="MN289" i="1"/>
  <c r="MN288" i="1"/>
  <c r="MN287" i="1"/>
  <c r="MN286" i="1"/>
  <c r="MN285" i="1"/>
  <c r="MN284" i="1"/>
  <c r="MN283" i="1"/>
  <c r="MN282" i="1"/>
  <c r="MN281" i="1"/>
  <c r="MN280" i="1"/>
  <c r="MN279" i="1"/>
  <c r="MN278" i="1"/>
  <c r="MN277" i="1"/>
  <c r="MN276" i="1"/>
  <c r="MN275" i="1"/>
  <c r="MN274" i="1"/>
  <c r="MN273" i="1"/>
  <c r="MN272" i="1"/>
  <c r="MN271" i="1"/>
  <c r="MN270" i="1"/>
  <c r="MN269" i="1"/>
  <c r="MN268" i="1"/>
  <c r="MN267" i="1"/>
  <c r="MN266" i="1"/>
  <c r="MN265" i="1"/>
  <c r="MN264" i="1"/>
  <c r="MN263" i="1"/>
  <c r="MN262" i="1"/>
  <c r="MN260" i="1"/>
  <c r="MN259" i="1"/>
  <c r="MN258" i="1"/>
  <c r="MN257" i="1"/>
  <c r="MN256" i="1"/>
  <c r="MN255" i="1"/>
  <c r="MN254" i="1"/>
  <c r="MN253" i="1"/>
  <c r="MN252" i="1"/>
  <c r="MN251" i="1"/>
  <c r="MN250" i="1"/>
  <c r="MN249" i="1"/>
  <c r="MN248" i="1"/>
  <c r="MN247" i="1"/>
  <c r="MN246" i="1"/>
  <c r="MN245" i="1"/>
  <c r="MN244" i="1"/>
  <c r="MN243" i="1"/>
  <c r="MN242" i="1"/>
  <c r="MN240" i="1"/>
  <c r="MN239" i="1"/>
  <c r="MN238" i="1"/>
  <c r="MN237" i="1"/>
  <c r="MN236" i="1"/>
  <c r="MN235" i="1"/>
  <c r="MN234" i="1"/>
  <c r="MN233" i="1"/>
  <c r="MN232" i="1"/>
  <c r="MN231" i="1"/>
  <c r="MN230" i="1"/>
  <c r="MN229" i="1"/>
  <c r="MN228" i="1"/>
  <c r="MN227" i="1"/>
  <c r="MN226" i="1"/>
  <c r="MN225" i="1"/>
  <c r="MN224" i="1"/>
  <c r="MN223" i="1"/>
  <c r="MN222" i="1"/>
  <c r="MN221" i="1"/>
  <c r="MN220" i="1"/>
  <c r="MN219" i="1"/>
  <c r="MN218" i="1"/>
  <c r="MN217" i="1"/>
  <c r="MN216" i="1"/>
  <c r="MN215" i="1"/>
  <c r="MN214" i="1"/>
  <c r="MN213" i="1"/>
  <c r="MN212" i="1"/>
  <c r="MN211" i="1"/>
  <c r="MN210" i="1"/>
  <c r="MN209" i="1"/>
  <c r="MN208" i="1"/>
  <c r="MN207" i="1"/>
  <c r="MN206" i="1"/>
  <c r="MN205" i="1"/>
  <c r="MN204" i="1"/>
  <c r="MN203" i="1"/>
  <c r="MN202" i="1"/>
  <c r="MN201" i="1"/>
  <c r="MN200" i="1"/>
  <c r="MN199" i="1"/>
  <c r="MN198" i="1"/>
  <c r="MN197" i="1"/>
  <c r="MN196" i="1"/>
  <c r="MN195" i="1"/>
  <c r="MN194" i="1"/>
  <c r="MN193" i="1"/>
  <c r="MN192" i="1"/>
  <c r="MN191" i="1"/>
  <c r="MN190" i="1"/>
  <c r="MN189" i="1"/>
  <c r="MN188" i="1"/>
  <c r="MN187" i="1"/>
  <c r="MN186" i="1"/>
  <c r="MN185" i="1"/>
  <c r="MN184" i="1"/>
  <c r="MN183" i="1"/>
  <c r="MN182" i="1"/>
  <c r="MN181" i="1"/>
  <c r="MN180" i="1"/>
  <c r="MN179" i="1"/>
  <c r="MN178" i="1"/>
  <c r="MN177" i="1"/>
  <c r="MN176" i="1"/>
  <c r="MN175" i="1"/>
  <c r="MN174" i="1"/>
  <c r="MN173" i="1"/>
  <c r="MN172" i="1"/>
  <c r="MN171" i="1"/>
  <c r="MN170" i="1"/>
  <c r="MN169" i="1"/>
  <c r="MN168" i="1"/>
  <c r="MN167" i="1"/>
  <c r="MN166" i="1"/>
  <c r="MN165" i="1"/>
  <c r="MN164" i="1"/>
  <c r="MN163" i="1"/>
  <c r="MN162" i="1"/>
  <c r="MN161" i="1"/>
  <c r="MN160" i="1"/>
  <c r="MN159" i="1"/>
  <c r="MN158" i="1"/>
  <c r="MN157" i="1"/>
  <c r="MN156" i="1"/>
  <c r="MN155" i="1"/>
  <c r="MN154" i="1"/>
  <c r="MN153" i="1"/>
  <c r="MN152" i="1"/>
  <c r="MN151" i="1"/>
  <c r="MN150" i="1"/>
  <c r="MN149" i="1"/>
  <c r="MN148" i="1"/>
  <c r="MN147" i="1"/>
  <c r="MN146" i="1"/>
  <c r="MN145" i="1"/>
  <c r="MN144" i="1"/>
  <c r="MN143" i="1"/>
  <c r="MN142" i="1"/>
  <c r="MN141" i="1"/>
  <c r="MN140" i="1"/>
  <c r="MN139" i="1"/>
  <c r="MN138" i="1"/>
  <c r="MN137" i="1"/>
  <c r="MN136" i="1"/>
  <c r="MN135" i="1"/>
  <c r="MN134" i="1"/>
  <c r="MN133" i="1"/>
  <c r="MN132" i="1"/>
  <c r="MN131" i="1"/>
  <c r="MN130" i="1"/>
  <c r="MN129" i="1"/>
  <c r="MN128" i="1"/>
  <c r="MN127" i="1"/>
  <c r="MN126" i="1"/>
  <c r="MN125" i="1"/>
  <c r="MN124" i="1"/>
  <c r="MN123" i="1"/>
  <c r="MN122" i="1"/>
  <c r="MN121" i="1"/>
  <c r="MN120" i="1"/>
  <c r="MN119" i="1"/>
  <c r="MN118" i="1"/>
  <c r="MN117" i="1"/>
  <c r="MN116" i="1"/>
  <c r="MN115" i="1"/>
  <c r="MN114" i="1"/>
  <c r="MN113" i="1"/>
  <c r="MN112" i="1"/>
  <c r="MN111" i="1"/>
  <c r="MN110" i="1"/>
  <c r="MN109" i="1"/>
  <c r="MN108" i="1"/>
  <c r="MN107" i="1"/>
  <c r="MN106" i="1"/>
  <c r="MN105" i="1"/>
  <c r="MN104" i="1"/>
  <c r="MN103" i="1"/>
  <c r="MN102" i="1"/>
  <c r="MN101" i="1"/>
  <c r="MN100" i="1"/>
  <c r="MN99" i="1"/>
  <c r="MN98" i="1"/>
  <c r="MN97" i="1"/>
  <c r="MN96" i="1"/>
  <c r="MN95" i="1"/>
  <c r="MN94" i="1"/>
  <c r="MN93" i="1"/>
  <c r="MN92" i="1"/>
  <c r="MN91" i="1"/>
  <c r="MN90" i="1"/>
  <c r="MN89" i="1"/>
  <c r="MN88" i="1"/>
  <c r="MN87" i="1"/>
  <c r="MN86" i="1"/>
  <c r="MN85" i="1"/>
  <c r="MN84" i="1"/>
  <c r="MN83" i="1"/>
  <c r="MN82" i="1"/>
  <c r="MN81" i="1"/>
  <c r="MN80" i="1"/>
  <c r="MN79" i="1"/>
  <c r="MN78" i="1"/>
  <c r="MN77" i="1"/>
  <c r="MN76" i="1"/>
  <c r="MN75" i="1"/>
  <c r="MN74" i="1"/>
  <c r="MN73" i="1"/>
  <c r="MN72" i="1"/>
  <c r="MN71" i="1"/>
  <c r="MN70" i="1"/>
  <c r="MN69" i="1"/>
  <c r="MN68" i="1"/>
  <c r="MN67" i="1"/>
  <c r="MN66" i="1"/>
  <c r="MN65" i="1"/>
  <c r="MN64" i="1"/>
  <c r="MN63" i="1"/>
  <c r="MN62" i="1"/>
  <c r="MG424" i="1" l="1"/>
  <c r="MM61" i="1"/>
  <c r="MK62" i="1" l="1"/>
  <c r="MR61" i="1"/>
  <c r="MT61" i="1" l="1"/>
  <c r="MU61" i="1" s="1"/>
  <c r="MV61" i="1" s="1"/>
  <c r="LP146" i="1"/>
  <c r="LP147" i="1"/>
  <c r="LP148" i="1"/>
  <c r="LP149" i="1"/>
  <c r="LP150" i="1"/>
  <c r="LP151" i="1"/>
  <c r="LP152" i="1"/>
  <c r="LP153" i="1"/>
  <c r="LP154" i="1"/>
  <c r="LP155" i="1"/>
  <c r="LP156" i="1"/>
  <c r="LP157" i="1"/>
  <c r="LP158" i="1"/>
  <c r="LP159" i="1"/>
  <c r="LP160" i="1"/>
  <c r="LP161" i="1"/>
  <c r="LP162" i="1"/>
  <c r="LP163" i="1"/>
  <c r="LP164" i="1"/>
  <c r="LP165" i="1"/>
  <c r="LP166" i="1"/>
  <c r="LP167" i="1"/>
  <c r="LP168" i="1"/>
  <c r="LP169" i="1"/>
  <c r="LP170" i="1"/>
  <c r="LP171" i="1"/>
  <c r="LP172" i="1"/>
  <c r="LP173" i="1"/>
  <c r="LP174" i="1"/>
  <c r="LP175" i="1"/>
  <c r="LP176" i="1"/>
  <c r="LP177" i="1"/>
  <c r="LP178" i="1"/>
  <c r="LP179" i="1"/>
  <c r="LP180" i="1"/>
  <c r="LP181" i="1"/>
  <c r="LP182" i="1"/>
  <c r="LP183" i="1"/>
  <c r="LP184" i="1"/>
  <c r="LP185" i="1"/>
  <c r="LP186" i="1"/>
  <c r="LP187" i="1"/>
  <c r="LP188" i="1"/>
  <c r="LP189" i="1"/>
  <c r="LP190" i="1"/>
  <c r="LP191" i="1"/>
  <c r="LP192" i="1"/>
  <c r="LP193" i="1"/>
  <c r="LP194" i="1"/>
  <c r="LP195" i="1"/>
  <c r="LP196" i="1"/>
  <c r="LP197" i="1"/>
  <c r="LP198" i="1"/>
  <c r="LP199" i="1"/>
  <c r="LP200" i="1"/>
  <c r="LP201" i="1"/>
  <c r="LP202" i="1"/>
  <c r="LP203" i="1"/>
  <c r="LP204" i="1"/>
  <c r="LP205" i="1"/>
  <c r="LP206" i="1"/>
  <c r="LP207" i="1"/>
  <c r="LP208" i="1"/>
  <c r="LP209" i="1"/>
  <c r="LP210" i="1"/>
  <c r="LP211" i="1"/>
  <c r="LP212" i="1"/>
  <c r="LP213" i="1"/>
  <c r="LP214" i="1"/>
  <c r="LP215" i="1"/>
  <c r="LP216" i="1"/>
  <c r="LP217" i="1"/>
  <c r="LP218" i="1"/>
  <c r="LP219" i="1"/>
  <c r="LP220" i="1"/>
  <c r="LP221" i="1"/>
  <c r="LP222" i="1"/>
  <c r="LP223" i="1"/>
  <c r="LP224" i="1"/>
  <c r="LP225" i="1"/>
  <c r="LP226" i="1"/>
  <c r="LP227" i="1"/>
  <c r="LP228" i="1"/>
  <c r="LP229" i="1"/>
  <c r="LP230" i="1"/>
  <c r="LP231" i="1"/>
  <c r="LP232" i="1"/>
  <c r="LP233" i="1"/>
  <c r="LP234" i="1"/>
  <c r="LP235" i="1"/>
  <c r="LP236" i="1"/>
  <c r="LP237" i="1"/>
  <c r="LP238" i="1"/>
  <c r="LP239" i="1"/>
  <c r="LP240" i="1"/>
  <c r="LP241" i="1"/>
  <c r="LP242" i="1"/>
  <c r="LP243" i="1"/>
  <c r="LP244" i="1"/>
  <c r="LP245" i="1"/>
  <c r="LP246" i="1"/>
  <c r="LP247" i="1"/>
  <c r="LP248" i="1"/>
  <c r="LP249" i="1"/>
  <c r="LP250" i="1"/>
  <c r="LP251" i="1"/>
  <c r="LP252" i="1"/>
  <c r="LP253" i="1"/>
  <c r="LP254" i="1"/>
  <c r="LP255" i="1"/>
  <c r="LP256" i="1"/>
  <c r="LP257" i="1"/>
  <c r="LP258" i="1"/>
  <c r="LP259" i="1"/>
  <c r="LP260" i="1"/>
  <c r="LP261" i="1"/>
  <c r="LP262" i="1"/>
  <c r="LP263" i="1"/>
  <c r="LP264" i="1"/>
  <c r="LP265" i="1"/>
  <c r="LP266" i="1"/>
  <c r="LP267" i="1"/>
  <c r="LP268" i="1"/>
  <c r="LP269" i="1"/>
  <c r="LP270" i="1"/>
  <c r="LP271" i="1"/>
  <c r="LP272" i="1"/>
  <c r="LP273" i="1"/>
  <c r="LP274" i="1"/>
  <c r="LP275" i="1"/>
  <c r="LP276" i="1"/>
  <c r="LP277" i="1"/>
  <c r="LP278" i="1"/>
  <c r="LP279" i="1"/>
  <c r="LP280" i="1"/>
  <c r="LP281" i="1"/>
  <c r="LP282" i="1"/>
  <c r="LP283" i="1"/>
  <c r="LP284" i="1"/>
  <c r="LP285" i="1"/>
  <c r="LP286" i="1"/>
  <c r="LP287" i="1"/>
  <c r="LP288" i="1"/>
  <c r="LP289" i="1"/>
  <c r="LP290" i="1"/>
  <c r="LP291" i="1"/>
  <c r="LP292" i="1"/>
  <c r="LP293" i="1"/>
  <c r="LP294" i="1"/>
  <c r="LP295" i="1"/>
  <c r="LP296" i="1"/>
  <c r="LP297" i="1"/>
  <c r="LP298" i="1"/>
  <c r="LP299" i="1"/>
  <c r="LP300" i="1"/>
  <c r="LP301" i="1"/>
  <c r="LP302" i="1"/>
  <c r="LP303" i="1"/>
  <c r="LP304" i="1"/>
  <c r="LP305" i="1"/>
  <c r="LP306" i="1"/>
  <c r="LP307" i="1"/>
  <c r="LP308" i="1"/>
  <c r="LP309" i="1"/>
  <c r="LP310" i="1"/>
  <c r="LP311" i="1"/>
  <c r="LP312" i="1"/>
  <c r="LP313" i="1"/>
  <c r="LP314" i="1"/>
  <c r="LP315" i="1"/>
  <c r="LP316" i="1"/>
  <c r="LP317" i="1"/>
  <c r="LP318" i="1"/>
  <c r="LP319" i="1"/>
  <c r="LP320" i="1"/>
  <c r="LP321" i="1"/>
  <c r="LP322" i="1"/>
  <c r="LP323" i="1"/>
  <c r="LP324" i="1"/>
  <c r="LP325" i="1"/>
  <c r="LP326" i="1"/>
  <c r="LP327" i="1"/>
  <c r="LP328" i="1"/>
  <c r="LP329" i="1"/>
  <c r="LP330" i="1"/>
  <c r="LP331" i="1"/>
  <c r="LP332" i="1"/>
  <c r="LP333" i="1"/>
  <c r="LP334" i="1"/>
  <c r="LP335" i="1"/>
  <c r="LP336" i="1"/>
  <c r="LP337" i="1"/>
  <c r="LP338" i="1"/>
  <c r="LP339" i="1"/>
  <c r="LP340" i="1"/>
  <c r="LP341" i="1"/>
  <c r="LP342" i="1"/>
  <c r="LP343" i="1"/>
  <c r="LP344" i="1"/>
  <c r="LP345" i="1"/>
  <c r="LP346" i="1"/>
  <c r="LP347" i="1"/>
  <c r="LP348" i="1"/>
  <c r="LP349" i="1"/>
  <c r="LP350" i="1"/>
  <c r="LP351" i="1"/>
  <c r="LP352" i="1"/>
  <c r="LP353" i="1"/>
  <c r="LP354" i="1"/>
  <c r="LP355" i="1"/>
  <c r="LP356" i="1"/>
  <c r="LP357" i="1"/>
  <c r="LP358" i="1"/>
  <c r="LP359" i="1"/>
  <c r="LP360" i="1"/>
  <c r="LP361" i="1"/>
  <c r="LP362" i="1"/>
  <c r="LP363" i="1"/>
  <c r="LP364" i="1"/>
  <c r="LP365" i="1"/>
  <c r="LP366" i="1"/>
  <c r="LP367" i="1"/>
  <c r="LP368" i="1"/>
  <c r="LP369" i="1"/>
  <c r="LP370" i="1"/>
  <c r="LP371" i="1"/>
  <c r="LP372" i="1"/>
  <c r="LP373" i="1"/>
  <c r="LP374" i="1"/>
  <c r="LP375" i="1"/>
  <c r="LP376" i="1"/>
  <c r="LP377" i="1"/>
  <c r="LP378" i="1"/>
  <c r="LP379" i="1"/>
  <c r="LP380" i="1"/>
  <c r="LP381" i="1"/>
  <c r="LP382" i="1"/>
  <c r="LP383" i="1"/>
  <c r="LP384" i="1"/>
  <c r="LP385" i="1"/>
  <c r="LP386" i="1"/>
  <c r="LP387" i="1"/>
  <c r="LP388" i="1"/>
  <c r="LP389" i="1"/>
  <c r="LP390" i="1"/>
  <c r="LP391" i="1"/>
  <c r="LP392" i="1"/>
  <c r="LP393" i="1"/>
  <c r="LP394" i="1"/>
  <c r="LP395" i="1"/>
  <c r="LP396" i="1"/>
  <c r="LP397" i="1"/>
  <c r="LP398" i="1"/>
  <c r="LP399" i="1"/>
  <c r="LP400" i="1"/>
  <c r="LP401" i="1"/>
  <c r="LP402" i="1"/>
  <c r="LP403" i="1"/>
  <c r="LP404" i="1"/>
  <c r="LP405" i="1"/>
  <c r="LP406" i="1"/>
  <c r="LP407" i="1"/>
  <c r="LP408" i="1"/>
  <c r="LP409" i="1"/>
  <c r="LP410" i="1"/>
  <c r="LP411" i="1"/>
  <c r="LP412" i="1"/>
  <c r="LP413" i="1"/>
  <c r="LP414" i="1"/>
  <c r="LP415" i="1"/>
  <c r="LP416" i="1"/>
  <c r="LP417" i="1"/>
  <c r="LP418" i="1"/>
  <c r="LP419" i="1"/>
  <c r="LP420" i="1"/>
  <c r="LP421" i="1"/>
  <c r="MA419" i="1"/>
  <c r="MA418" i="1"/>
  <c r="MA417" i="1"/>
  <c r="MA416" i="1"/>
  <c r="MA415" i="1"/>
  <c r="MA414" i="1"/>
  <c r="MA413" i="1"/>
  <c r="MA412" i="1"/>
  <c r="MA411" i="1"/>
  <c r="MA410" i="1"/>
  <c r="MA409" i="1"/>
  <c r="MA408" i="1"/>
  <c r="MA407" i="1"/>
  <c r="MA406" i="1"/>
  <c r="MA405" i="1"/>
  <c r="MA404" i="1"/>
  <c r="MA403" i="1"/>
  <c r="MA402" i="1"/>
  <c r="MA400" i="1"/>
  <c r="MA399" i="1"/>
  <c r="MA398" i="1"/>
  <c r="MA397" i="1"/>
  <c r="MA396" i="1"/>
  <c r="MA395" i="1"/>
  <c r="MA394" i="1"/>
  <c r="MA393" i="1"/>
  <c r="MA392" i="1"/>
  <c r="MA391" i="1"/>
  <c r="MA390" i="1"/>
  <c r="MA389" i="1"/>
  <c r="MA388" i="1"/>
  <c r="MA387" i="1"/>
  <c r="MA386" i="1"/>
  <c r="MA385" i="1"/>
  <c r="MA384" i="1"/>
  <c r="MA383" i="1"/>
  <c r="MA382" i="1"/>
  <c r="MA381" i="1"/>
  <c r="MA380" i="1"/>
  <c r="MA379" i="1"/>
  <c r="MA378" i="1"/>
  <c r="MA377" i="1"/>
  <c r="MA376" i="1"/>
  <c r="MA375" i="1"/>
  <c r="MA374" i="1"/>
  <c r="MA373" i="1"/>
  <c r="MA372" i="1"/>
  <c r="MA371" i="1"/>
  <c r="MA370" i="1"/>
  <c r="MA369" i="1"/>
  <c r="MA368" i="1"/>
  <c r="MA367" i="1"/>
  <c r="MA366" i="1"/>
  <c r="MA365" i="1"/>
  <c r="MA364" i="1"/>
  <c r="MA363" i="1"/>
  <c r="MA362" i="1"/>
  <c r="MA360" i="1"/>
  <c r="MA359" i="1"/>
  <c r="MA358" i="1"/>
  <c r="MA357" i="1"/>
  <c r="MA356" i="1"/>
  <c r="MA355" i="1"/>
  <c r="MA354" i="1"/>
  <c r="MA353" i="1"/>
  <c r="MA352" i="1"/>
  <c r="MA351" i="1"/>
  <c r="MA350" i="1"/>
  <c r="MA349" i="1"/>
  <c r="MA348" i="1"/>
  <c r="MA347" i="1"/>
  <c r="MA346" i="1"/>
  <c r="MA345" i="1"/>
  <c r="MA344" i="1"/>
  <c r="MA343" i="1"/>
  <c r="MA342" i="1"/>
  <c r="MA341" i="1"/>
  <c r="MA340" i="1"/>
  <c r="MA339" i="1"/>
  <c r="MA338" i="1"/>
  <c r="MA337" i="1"/>
  <c r="MA336" i="1"/>
  <c r="MA335" i="1"/>
  <c r="MA334" i="1"/>
  <c r="MA333" i="1"/>
  <c r="MA332" i="1"/>
  <c r="MA331" i="1"/>
  <c r="MA330" i="1"/>
  <c r="MA329" i="1"/>
  <c r="MA328" i="1"/>
  <c r="MA327" i="1"/>
  <c r="MA326" i="1"/>
  <c r="MA325" i="1"/>
  <c r="MA324" i="1"/>
  <c r="MA323" i="1"/>
  <c r="MA322" i="1"/>
  <c r="MA321" i="1"/>
  <c r="MA320" i="1"/>
  <c r="MA319" i="1"/>
  <c r="MA318" i="1"/>
  <c r="MA317" i="1"/>
  <c r="MA316" i="1"/>
  <c r="MA315" i="1"/>
  <c r="MA314" i="1"/>
  <c r="MA313" i="1"/>
  <c r="MA312" i="1"/>
  <c r="MA311" i="1"/>
  <c r="MA310" i="1"/>
  <c r="MA309" i="1"/>
  <c r="MA308" i="1"/>
  <c r="MA307" i="1"/>
  <c r="MA306" i="1"/>
  <c r="MA305" i="1"/>
  <c r="MA304" i="1"/>
  <c r="MA303" i="1"/>
  <c r="MA302" i="1"/>
  <c r="MA300" i="1"/>
  <c r="MA299" i="1"/>
  <c r="MA298" i="1"/>
  <c r="MA297" i="1"/>
  <c r="MA296" i="1"/>
  <c r="MA295" i="1"/>
  <c r="MA294" i="1"/>
  <c r="MA293" i="1"/>
  <c r="MA292" i="1"/>
  <c r="MA291" i="1"/>
  <c r="MA290" i="1"/>
  <c r="MA289" i="1"/>
  <c r="MA288" i="1"/>
  <c r="MA287" i="1"/>
  <c r="MA286" i="1"/>
  <c r="MA285" i="1"/>
  <c r="MA284" i="1"/>
  <c r="MA283" i="1"/>
  <c r="MA282" i="1"/>
  <c r="MA281" i="1"/>
  <c r="MA280" i="1"/>
  <c r="MA279" i="1"/>
  <c r="MA278" i="1"/>
  <c r="MA277" i="1"/>
  <c r="MA276" i="1"/>
  <c r="MA275" i="1"/>
  <c r="MA274" i="1"/>
  <c r="MA273" i="1"/>
  <c r="MA272" i="1"/>
  <c r="MA271" i="1"/>
  <c r="MA270" i="1"/>
  <c r="MA269" i="1"/>
  <c r="MA268" i="1"/>
  <c r="MA267" i="1"/>
  <c r="MA266" i="1"/>
  <c r="MA265" i="1"/>
  <c r="MA264" i="1"/>
  <c r="MA263" i="1"/>
  <c r="MA262" i="1"/>
  <c r="MA260" i="1"/>
  <c r="MA259" i="1"/>
  <c r="MA258" i="1"/>
  <c r="MA257" i="1"/>
  <c r="MA256" i="1"/>
  <c r="MA255" i="1"/>
  <c r="MA254" i="1"/>
  <c r="MA253" i="1"/>
  <c r="MA252" i="1"/>
  <c r="MA251" i="1"/>
  <c r="MA250" i="1"/>
  <c r="MA249" i="1"/>
  <c r="MA248" i="1"/>
  <c r="MA247" i="1"/>
  <c r="MA246" i="1"/>
  <c r="MA245" i="1"/>
  <c r="MA244" i="1"/>
  <c r="MA243" i="1"/>
  <c r="MA242" i="1"/>
  <c r="MA240" i="1"/>
  <c r="MA239" i="1"/>
  <c r="MA238" i="1"/>
  <c r="MA237" i="1"/>
  <c r="MA236" i="1"/>
  <c r="MA235" i="1"/>
  <c r="MA234" i="1"/>
  <c r="MA233" i="1"/>
  <c r="MA232" i="1"/>
  <c r="MA231" i="1"/>
  <c r="MA230" i="1"/>
  <c r="MA229" i="1"/>
  <c r="MA228" i="1"/>
  <c r="MA227" i="1"/>
  <c r="MA226" i="1"/>
  <c r="MA225" i="1"/>
  <c r="MA224" i="1"/>
  <c r="MA223" i="1"/>
  <c r="MA222" i="1"/>
  <c r="MA221" i="1"/>
  <c r="MA220" i="1"/>
  <c r="MA219" i="1"/>
  <c r="MA218" i="1"/>
  <c r="MA217" i="1"/>
  <c r="MA216" i="1"/>
  <c r="MA215" i="1"/>
  <c r="MA214" i="1"/>
  <c r="MA213" i="1"/>
  <c r="MA212" i="1"/>
  <c r="MA211" i="1"/>
  <c r="MA210" i="1"/>
  <c r="MA209" i="1"/>
  <c r="MA208" i="1"/>
  <c r="MA207" i="1"/>
  <c r="MA206" i="1"/>
  <c r="MA205" i="1"/>
  <c r="MA204" i="1"/>
  <c r="MA203" i="1"/>
  <c r="MA202" i="1"/>
  <c r="MA201" i="1"/>
  <c r="MA200" i="1"/>
  <c r="MA199" i="1"/>
  <c r="MA198" i="1"/>
  <c r="MA197" i="1"/>
  <c r="MA196" i="1"/>
  <c r="MA195" i="1"/>
  <c r="MA194" i="1"/>
  <c r="MA193" i="1"/>
  <c r="MA192" i="1"/>
  <c r="MA191" i="1"/>
  <c r="MA190" i="1"/>
  <c r="MA189" i="1"/>
  <c r="MA188" i="1"/>
  <c r="MA187" i="1"/>
  <c r="MA186" i="1"/>
  <c r="MA185" i="1"/>
  <c r="MA184" i="1"/>
  <c r="MA183" i="1"/>
  <c r="MA182" i="1"/>
  <c r="MA181" i="1"/>
  <c r="MA180" i="1"/>
  <c r="MA179" i="1"/>
  <c r="MA178" i="1"/>
  <c r="MA177" i="1"/>
  <c r="MA176" i="1"/>
  <c r="MA175" i="1"/>
  <c r="MA174" i="1"/>
  <c r="MA173" i="1"/>
  <c r="MA172" i="1"/>
  <c r="MA171" i="1"/>
  <c r="MA170" i="1"/>
  <c r="MA169" i="1"/>
  <c r="MA168" i="1"/>
  <c r="MA167" i="1"/>
  <c r="MA166" i="1"/>
  <c r="MA165" i="1"/>
  <c r="MA164" i="1"/>
  <c r="MA163" i="1"/>
  <c r="MA162" i="1"/>
  <c r="MA161" i="1"/>
  <c r="MA160" i="1"/>
  <c r="MA159" i="1"/>
  <c r="MA158" i="1"/>
  <c r="MA157" i="1"/>
  <c r="MA156" i="1"/>
  <c r="MA155" i="1"/>
  <c r="MA154" i="1"/>
  <c r="MA153" i="1"/>
  <c r="MA152" i="1"/>
  <c r="MA151" i="1"/>
  <c r="MA150" i="1"/>
  <c r="MA149" i="1"/>
  <c r="MA148" i="1"/>
  <c r="MA147" i="1"/>
  <c r="MA146" i="1"/>
  <c r="MA145" i="1"/>
  <c r="MA144" i="1"/>
  <c r="MA143" i="1"/>
  <c r="MA142" i="1"/>
  <c r="MA141" i="1"/>
  <c r="MA140" i="1"/>
  <c r="MA139" i="1"/>
  <c r="MA138" i="1"/>
  <c r="MA137" i="1"/>
  <c r="MA136" i="1"/>
  <c r="MA135" i="1"/>
  <c r="MA134" i="1"/>
  <c r="MA133" i="1"/>
  <c r="MA132" i="1"/>
  <c r="MA131" i="1"/>
  <c r="MA130" i="1"/>
  <c r="MA129" i="1"/>
  <c r="MA128" i="1"/>
  <c r="MA127" i="1"/>
  <c r="MA126" i="1"/>
  <c r="MA125" i="1"/>
  <c r="MA124" i="1"/>
  <c r="MA123" i="1"/>
  <c r="MA122" i="1"/>
  <c r="MA121" i="1"/>
  <c r="MA120" i="1"/>
  <c r="MA119" i="1"/>
  <c r="MA118" i="1"/>
  <c r="MA117" i="1"/>
  <c r="MA116" i="1"/>
  <c r="MA115" i="1"/>
  <c r="MA114" i="1"/>
  <c r="MA113" i="1"/>
  <c r="MA112" i="1"/>
  <c r="MA111" i="1"/>
  <c r="MA110" i="1"/>
  <c r="MA109" i="1"/>
  <c r="MA108" i="1"/>
  <c r="MA107" i="1"/>
  <c r="MA106" i="1"/>
  <c r="MA105" i="1"/>
  <c r="MA104" i="1"/>
  <c r="MA103" i="1"/>
  <c r="MA102" i="1"/>
  <c r="MA101" i="1"/>
  <c r="MA100" i="1"/>
  <c r="MA99" i="1"/>
  <c r="MA98" i="1"/>
  <c r="MA97" i="1"/>
  <c r="MA96" i="1"/>
  <c r="MA95" i="1"/>
  <c r="MA94" i="1"/>
  <c r="MA93" i="1"/>
  <c r="MA92" i="1"/>
  <c r="MA91" i="1"/>
  <c r="MA90" i="1"/>
  <c r="MA89" i="1"/>
  <c r="MA88" i="1"/>
  <c r="MA87" i="1"/>
  <c r="MA86" i="1"/>
  <c r="MA85" i="1"/>
  <c r="MA84" i="1"/>
  <c r="MA83" i="1"/>
  <c r="MA82" i="1"/>
  <c r="MA81" i="1"/>
  <c r="MA80" i="1"/>
  <c r="MA79" i="1"/>
  <c r="MA78" i="1"/>
  <c r="MA77" i="1"/>
  <c r="MA76" i="1"/>
  <c r="MA75" i="1"/>
  <c r="MA74" i="1"/>
  <c r="MA73" i="1"/>
  <c r="MA72" i="1"/>
  <c r="MA71" i="1"/>
  <c r="MA70" i="1"/>
  <c r="MA69" i="1"/>
  <c r="MA68" i="1"/>
  <c r="MA67" i="1"/>
  <c r="MA66" i="1"/>
  <c r="MA65" i="1"/>
  <c r="MA64" i="1"/>
  <c r="MA63" i="1"/>
  <c r="MA62" i="1"/>
  <c r="AC27" i="1" l="1"/>
  <c r="AJ27" i="1" l="1"/>
  <c r="AI27" i="1"/>
  <c r="AH27" i="1"/>
  <c r="AG27" i="1"/>
  <c r="AF27" i="1"/>
  <c r="AE27" i="1"/>
  <c r="AD27" i="1"/>
  <c r="AB27" i="1"/>
  <c r="KK60" i="1" l="1"/>
  <c r="HH62" i="1"/>
  <c r="NE62" i="1"/>
  <c r="NI62" i="1"/>
  <c r="NJ62" i="1" s="1"/>
  <c r="NO62" i="1"/>
  <c r="MP62" i="1"/>
  <c r="MI62" i="1"/>
  <c r="LP102" i="1"/>
  <c r="LP103" i="1"/>
  <c r="LP104" i="1"/>
  <c r="LP105" i="1"/>
  <c r="LP98" i="1"/>
  <c r="LP106" i="1"/>
  <c r="LP99" i="1"/>
  <c r="LP107" i="1"/>
  <c r="LP100" i="1"/>
  <c r="LP108" i="1"/>
  <c r="LP101" i="1"/>
  <c r="LP109" i="1"/>
  <c r="LP110" i="1"/>
  <c r="LP118" i="1"/>
  <c r="LP111" i="1"/>
  <c r="LP119" i="1"/>
  <c r="LP112" i="1"/>
  <c r="LP120" i="1"/>
  <c r="LP113" i="1"/>
  <c r="LP121" i="1"/>
  <c r="LP114" i="1"/>
  <c r="LP115" i="1"/>
  <c r="LP116" i="1"/>
  <c r="LP117" i="1"/>
  <c r="LP134" i="1"/>
  <c r="LP142" i="1"/>
  <c r="LP135" i="1"/>
  <c r="LP143" i="1"/>
  <c r="LP136" i="1"/>
  <c r="LP144" i="1"/>
  <c r="LP137" i="1"/>
  <c r="LP145" i="1"/>
  <c r="LP138" i="1"/>
  <c r="LP139" i="1"/>
  <c r="LP140" i="1"/>
  <c r="LP141" i="1"/>
  <c r="LP126" i="1"/>
  <c r="LP127" i="1"/>
  <c r="LP128" i="1"/>
  <c r="LP129" i="1"/>
  <c r="LP122" i="1"/>
  <c r="LP130" i="1"/>
  <c r="LP123" i="1"/>
  <c r="LP131" i="1"/>
  <c r="LP124" i="1"/>
  <c r="LP132" i="1"/>
  <c r="LP125" i="1"/>
  <c r="LP133" i="1"/>
  <c r="LP62" i="1"/>
  <c r="LP70" i="1"/>
  <c r="LP63" i="1"/>
  <c r="LP71" i="1"/>
  <c r="LP64" i="1"/>
  <c r="LP72" i="1"/>
  <c r="LP65" i="1"/>
  <c r="LP73" i="1"/>
  <c r="LP66" i="1"/>
  <c r="LP67" i="1"/>
  <c r="LP68" i="1"/>
  <c r="LP69" i="1"/>
  <c r="LP78" i="1"/>
  <c r="LP79" i="1"/>
  <c r="LP80" i="1"/>
  <c r="LP81" i="1"/>
  <c r="LP74" i="1"/>
  <c r="LP82" i="1"/>
  <c r="LP75" i="1"/>
  <c r="LP83" i="1"/>
  <c r="LP76" i="1"/>
  <c r="LP84" i="1"/>
  <c r="LP77" i="1"/>
  <c r="LP85" i="1"/>
  <c r="LP86" i="1"/>
  <c r="LP94" i="1"/>
  <c r="LP87" i="1"/>
  <c r="LP95" i="1"/>
  <c r="LP88" i="1"/>
  <c r="LP96" i="1"/>
  <c r="LP89" i="1"/>
  <c r="LP97" i="1"/>
  <c r="LP90" i="1"/>
  <c r="LP91" i="1"/>
  <c r="LP92" i="1"/>
  <c r="LP93" i="1"/>
  <c r="NP62" i="1" l="1"/>
  <c r="NQ62" i="1" s="1"/>
  <c r="NO63" i="1" s="1"/>
  <c r="MZ63" i="1"/>
  <c r="NA63" i="1"/>
  <c r="NL62" i="1"/>
  <c r="NM62" i="1" s="1"/>
  <c r="NU62" i="1"/>
  <c r="NC63" i="1"/>
  <c r="LN424" i="1"/>
  <c r="KI424" i="1"/>
  <c r="JL424" i="1"/>
  <c r="IQ424" i="1"/>
  <c r="HX424" i="1"/>
  <c r="HF424" i="1"/>
  <c r="GD424" i="1"/>
  <c r="FL424" i="1"/>
  <c r="EM424" i="1"/>
  <c r="DV424" i="1"/>
  <c r="DE424" i="1"/>
  <c r="CC424" i="1"/>
  <c r="BK424" i="1"/>
  <c r="AK424" i="1"/>
  <c r="T424" i="1"/>
  <c r="B424" i="1"/>
  <c r="NP63" i="1" l="1"/>
  <c r="NQ63" i="1" s="1"/>
  <c r="NO64" i="1" s="1"/>
  <c r="NB63" i="1"/>
  <c r="ND63" i="1" s="1"/>
  <c r="AK428" i="1"/>
  <c r="AL428" i="1" s="1"/>
  <c r="NH63" i="1"/>
  <c r="NT63" i="1" s="1"/>
  <c r="NI63" i="1"/>
  <c r="NK63" i="1"/>
  <c r="LU419" i="1"/>
  <c r="LU418" i="1"/>
  <c r="LU417" i="1"/>
  <c r="LU416" i="1"/>
  <c r="LU415" i="1"/>
  <c r="LU414" i="1"/>
  <c r="LU413" i="1"/>
  <c r="LU412" i="1"/>
  <c r="LU411" i="1"/>
  <c r="LU410" i="1"/>
  <c r="LU409" i="1"/>
  <c r="LU408" i="1"/>
  <c r="LU407" i="1"/>
  <c r="LU406" i="1"/>
  <c r="LU405" i="1"/>
  <c r="LU404" i="1"/>
  <c r="LU403" i="1"/>
  <c r="LU402" i="1"/>
  <c r="LU400" i="1"/>
  <c r="LU399" i="1"/>
  <c r="LU398" i="1"/>
  <c r="LU397" i="1"/>
  <c r="LU396" i="1"/>
  <c r="LU395" i="1"/>
  <c r="LU394" i="1"/>
  <c r="LU393" i="1"/>
  <c r="LU392" i="1"/>
  <c r="LU391" i="1"/>
  <c r="LU390" i="1"/>
  <c r="LU389" i="1"/>
  <c r="LU388" i="1"/>
  <c r="LU387" i="1"/>
  <c r="LU386" i="1"/>
  <c r="LU385" i="1"/>
  <c r="LU384" i="1"/>
  <c r="LU383" i="1"/>
  <c r="LU382" i="1"/>
  <c r="LU381" i="1"/>
  <c r="LU380" i="1"/>
  <c r="LU379" i="1"/>
  <c r="LU378" i="1"/>
  <c r="LU377" i="1"/>
  <c r="LU376" i="1"/>
  <c r="LU375" i="1"/>
  <c r="LU374" i="1"/>
  <c r="LU373" i="1"/>
  <c r="LU372" i="1"/>
  <c r="LU371" i="1"/>
  <c r="LU370" i="1"/>
  <c r="LU369" i="1"/>
  <c r="LU368" i="1"/>
  <c r="LU367" i="1"/>
  <c r="LU366" i="1"/>
  <c r="LU365" i="1"/>
  <c r="LU364" i="1"/>
  <c r="LU363" i="1"/>
  <c r="LU362" i="1"/>
  <c r="LU360" i="1"/>
  <c r="LU359" i="1"/>
  <c r="LU358" i="1"/>
  <c r="LU357" i="1"/>
  <c r="LU356" i="1"/>
  <c r="LU355" i="1"/>
  <c r="LU354" i="1"/>
  <c r="LU353" i="1"/>
  <c r="LU352" i="1"/>
  <c r="LU351" i="1"/>
  <c r="LU350" i="1"/>
  <c r="LU349" i="1"/>
  <c r="LU348" i="1"/>
  <c r="LU347" i="1"/>
  <c r="LU346" i="1"/>
  <c r="LU345" i="1"/>
  <c r="LU344" i="1"/>
  <c r="LU343" i="1"/>
  <c r="LU342" i="1"/>
  <c r="LU341" i="1"/>
  <c r="LU340" i="1"/>
  <c r="LU339" i="1"/>
  <c r="LU338" i="1"/>
  <c r="LU337" i="1"/>
  <c r="LU336" i="1"/>
  <c r="LU335" i="1"/>
  <c r="LU334" i="1"/>
  <c r="LU333" i="1"/>
  <c r="LU332" i="1"/>
  <c r="LU331" i="1"/>
  <c r="LU330" i="1"/>
  <c r="LU329" i="1"/>
  <c r="LU328" i="1"/>
  <c r="LU327" i="1"/>
  <c r="LU326" i="1"/>
  <c r="LU325" i="1"/>
  <c r="LU324" i="1"/>
  <c r="LU323" i="1"/>
  <c r="LU322" i="1"/>
  <c r="LU321" i="1"/>
  <c r="LU320" i="1"/>
  <c r="LU319" i="1"/>
  <c r="LU318" i="1"/>
  <c r="LU317" i="1"/>
  <c r="LU316" i="1"/>
  <c r="LU315" i="1"/>
  <c r="LU314" i="1"/>
  <c r="LU313" i="1"/>
  <c r="LU312" i="1"/>
  <c r="LU311" i="1"/>
  <c r="LU310" i="1"/>
  <c r="LU309" i="1"/>
  <c r="LU308" i="1"/>
  <c r="LU307" i="1"/>
  <c r="LU306" i="1"/>
  <c r="LU305" i="1"/>
  <c r="LU304" i="1"/>
  <c r="LU303" i="1"/>
  <c r="LU302" i="1"/>
  <c r="LU300" i="1"/>
  <c r="LU299" i="1"/>
  <c r="LU298" i="1"/>
  <c r="LU297" i="1"/>
  <c r="LU296" i="1"/>
  <c r="LU295" i="1"/>
  <c r="LU294" i="1"/>
  <c r="LU293" i="1"/>
  <c r="LU292" i="1"/>
  <c r="LU291" i="1"/>
  <c r="LU290" i="1"/>
  <c r="LU289" i="1"/>
  <c r="LU288" i="1"/>
  <c r="LU287" i="1"/>
  <c r="LU286" i="1"/>
  <c r="LU285" i="1"/>
  <c r="LU284" i="1"/>
  <c r="LU283" i="1"/>
  <c r="LU282" i="1"/>
  <c r="LU281" i="1"/>
  <c r="LU280" i="1"/>
  <c r="LU279" i="1"/>
  <c r="LU278" i="1"/>
  <c r="LU277" i="1"/>
  <c r="LU276" i="1"/>
  <c r="LU275" i="1"/>
  <c r="LU274" i="1"/>
  <c r="LU273" i="1"/>
  <c r="LU272" i="1"/>
  <c r="LU271" i="1"/>
  <c r="LU270" i="1"/>
  <c r="LU269" i="1"/>
  <c r="LU268" i="1"/>
  <c r="LU267" i="1"/>
  <c r="LU266" i="1"/>
  <c r="LU265" i="1"/>
  <c r="LU264" i="1"/>
  <c r="LU263" i="1"/>
  <c r="LU262" i="1"/>
  <c r="LU260" i="1"/>
  <c r="LU259" i="1"/>
  <c r="LU258" i="1"/>
  <c r="LU257" i="1"/>
  <c r="LU256" i="1"/>
  <c r="LU255" i="1"/>
  <c r="LU254" i="1"/>
  <c r="LU253" i="1"/>
  <c r="LU252" i="1"/>
  <c r="LU251" i="1"/>
  <c r="LU250" i="1"/>
  <c r="LU249" i="1"/>
  <c r="LU248" i="1"/>
  <c r="LU247" i="1"/>
  <c r="LU246" i="1"/>
  <c r="LU245" i="1"/>
  <c r="LU244" i="1"/>
  <c r="LU243" i="1"/>
  <c r="LU242" i="1"/>
  <c r="LU240" i="1"/>
  <c r="LU239" i="1"/>
  <c r="LU238" i="1"/>
  <c r="LU237" i="1"/>
  <c r="LU236" i="1"/>
  <c r="LU235" i="1"/>
  <c r="LU234" i="1"/>
  <c r="LU233" i="1"/>
  <c r="LU232" i="1"/>
  <c r="LU231" i="1"/>
  <c r="LU230" i="1"/>
  <c r="LU229" i="1"/>
  <c r="LU228" i="1"/>
  <c r="LU227" i="1"/>
  <c r="LU226" i="1"/>
  <c r="LU225" i="1"/>
  <c r="LU224" i="1"/>
  <c r="LU223" i="1"/>
  <c r="LU222" i="1"/>
  <c r="LU221" i="1"/>
  <c r="LU220" i="1"/>
  <c r="LU219" i="1"/>
  <c r="LU218" i="1"/>
  <c r="LU217" i="1"/>
  <c r="LU216" i="1"/>
  <c r="LU215" i="1"/>
  <c r="LU214" i="1"/>
  <c r="LU213" i="1"/>
  <c r="LU212" i="1"/>
  <c r="LU211" i="1"/>
  <c r="LU210" i="1"/>
  <c r="LU209" i="1"/>
  <c r="LU208" i="1"/>
  <c r="LU207" i="1"/>
  <c r="LU206" i="1"/>
  <c r="LU205" i="1"/>
  <c r="LU204" i="1"/>
  <c r="LU203" i="1"/>
  <c r="LU202" i="1"/>
  <c r="LU201" i="1"/>
  <c r="LU200" i="1"/>
  <c r="LU199" i="1"/>
  <c r="LU198" i="1"/>
  <c r="LU197" i="1"/>
  <c r="LU196" i="1"/>
  <c r="LU195" i="1"/>
  <c r="LU194" i="1"/>
  <c r="LU193" i="1"/>
  <c r="LU192" i="1"/>
  <c r="LU191" i="1"/>
  <c r="LU190" i="1"/>
  <c r="LU189" i="1"/>
  <c r="LU188" i="1"/>
  <c r="LU187" i="1"/>
  <c r="LU186" i="1"/>
  <c r="LU185" i="1"/>
  <c r="LU184" i="1"/>
  <c r="LU183" i="1"/>
  <c r="LU182" i="1"/>
  <c r="LU181" i="1"/>
  <c r="LU180" i="1"/>
  <c r="LU179" i="1"/>
  <c r="LU178" i="1"/>
  <c r="LU177" i="1"/>
  <c r="LU176" i="1"/>
  <c r="LU175" i="1"/>
  <c r="LU174" i="1"/>
  <c r="LU173" i="1"/>
  <c r="LU172" i="1"/>
  <c r="LU171" i="1"/>
  <c r="LU170" i="1"/>
  <c r="LU169" i="1"/>
  <c r="LU168" i="1"/>
  <c r="LU167" i="1"/>
  <c r="LU166" i="1"/>
  <c r="LU165" i="1"/>
  <c r="LU164" i="1"/>
  <c r="LU163" i="1"/>
  <c r="LU162" i="1"/>
  <c r="LU160" i="1"/>
  <c r="LU159" i="1"/>
  <c r="LU158" i="1"/>
  <c r="LU157" i="1"/>
  <c r="LU156" i="1"/>
  <c r="LU155" i="1"/>
  <c r="LU154" i="1"/>
  <c r="LU153" i="1"/>
  <c r="LU152" i="1"/>
  <c r="LU151" i="1"/>
  <c r="LU150" i="1"/>
  <c r="LU149" i="1"/>
  <c r="LU148" i="1"/>
  <c r="LU147" i="1"/>
  <c r="LU146" i="1"/>
  <c r="LU145" i="1"/>
  <c r="LU144" i="1"/>
  <c r="LU143" i="1"/>
  <c r="LU142" i="1"/>
  <c r="LU141" i="1"/>
  <c r="LU140" i="1"/>
  <c r="LU139" i="1"/>
  <c r="LU138" i="1"/>
  <c r="LU137" i="1"/>
  <c r="LU136" i="1"/>
  <c r="LU135" i="1"/>
  <c r="LU134" i="1"/>
  <c r="LU133" i="1"/>
  <c r="LU132" i="1"/>
  <c r="LU131" i="1"/>
  <c r="LU130" i="1"/>
  <c r="LU129" i="1"/>
  <c r="LU128" i="1"/>
  <c r="LU127" i="1"/>
  <c r="LU126" i="1"/>
  <c r="LU125" i="1"/>
  <c r="LU124" i="1"/>
  <c r="LU123" i="1"/>
  <c r="LU122" i="1"/>
  <c r="LU121" i="1"/>
  <c r="LU120" i="1"/>
  <c r="LU119" i="1"/>
  <c r="LU118" i="1"/>
  <c r="LU117" i="1"/>
  <c r="LU116" i="1"/>
  <c r="LU115" i="1"/>
  <c r="LU114" i="1"/>
  <c r="LU113" i="1"/>
  <c r="LU112" i="1"/>
  <c r="LU111" i="1"/>
  <c r="LU110" i="1"/>
  <c r="LU109" i="1"/>
  <c r="LU108" i="1"/>
  <c r="LU107" i="1"/>
  <c r="LU106" i="1"/>
  <c r="LU105" i="1"/>
  <c r="LU104" i="1"/>
  <c r="LU103" i="1"/>
  <c r="LU102" i="1"/>
  <c r="LU101" i="1"/>
  <c r="LU100" i="1"/>
  <c r="LU99" i="1"/>
  <c r="LU98" i="1"/>
  <c r="LU97" i="1"/>
  <c r="LU96" i="1"/>
  <c r="LU95" i="1"/>
  <c r="LU94" i="1"/>
  <c r="LU93" i="1"/>
  <c r="LU92" i="1"/>
  <c r="LU91" i="1"/>
  <c r="LU90" i="1"/>
  <c r="LU89" i="1"/>
  <c r="LU88" i="1"/>
  <c r="LU87" i="1"/>
  <c r="LU86" i="1"/>
  <c r="LU85" i="1"/>
  <c r="LU84" i="1"/>
  <c r="LU83" i="1"/>
  <c r="LU82" i="1"/>
  <c r="LU81" i="1"/>
  <c r="LU80" i="1"/>
  <c r="LU79" i="1"/>
  <c r="LU78" i="1"/>
  <c r="LU77" i="1"/>
  <c r="LU76" i="1"/>
  <c r="LU75" i="1"/>
  <c r="LU74" i="1"/>
  <c r="LU73" i="1"/>
  <c r="LU72" i="1"/>
  <c r="LU71" i="1"/>
  <c r="LU70" i="1"/>
  <c r="LU69" i="1"/>
  <c r="LU68" i="1"/>
  <c r="LU67" i="1"/>
  <c r="LU66" i="1"/>
  <c r="LU65" i="1"/>
  <c r="LU64" i="1"/>
  <c r="LU63" i="1"/>
  <c r="LU62" i="1"/>
  <c r="NP64" i="1" l="1"/>
  <c r="NQ64" i="1" s="1"/>
  <c r="NE63" i="1"/>
  <c r="MZ64" i="1" s="1"/>
  <c r="NJ63" i="1"/>
  <c r="NU63" i="1" s="1"/>
  <c r="LW421" i="1"/>
  <c r="LW420" i="1"/>
  <c r="LX420" i="1" s="1"/>
  <c r="LV420" i="1" s="1"/>
  <c r="LW419" i="1"/>
  <c r="LX419" i="1" s="1"/>
  <c r="LV419" i="1" s="1"/>
  <c r="LW418" i="1"/>
  <c r="LX418" i="1" s="1"/>
  <c r="LV418" i="1" s="1"/>
  <c r="LW417" i="1"/>
  <c r="LX417" i="1" s="1"/>
  <c r="LV417" i="1" s="1"/>
  <c r="LW416" i="1"/>
  <c r="LX416" i="1" s="1"/>
  <c r="LV416" i="1" s="1"/>
  <c r="LW415" i="1"/>
  <c r="LX415" i="1" s="1"/>
  <c r="LV415" i="1" s="1"/>
  <c r="LW414" i="1"/>
  <c r="LX414" i="1" s="1"/>
  <c r="LV414" i="1" s="1"/>
  <c r="LW413" i="1"/>
  <c r="LX413" i="1" s="1"/>
  <c r="LV413" i="1" s="1"/>
  <c r="LW412" i="1"/>
  <c r="LX412" i="1" s="1"/>
  <c r="LV412" i="1" s="1"/>
  <c r="LW411" i="1"/>
  <c r="LX411" i="1" s="1"/>
  <c r="LV411" i="1" s="1"/>
  <c r="LW410" i="1"/>
  <c r="LX410" i="1" s="1"/>
  <c r="LV410" i="1" s="1"/>
  <c r="LT61" i="1"/>
  <c r="LR62" i="1" s="1"/>
  <c r="NO65" i="1" l="1"/>
  <c r="NP65" i="1" s="1"/>
  <c r="NQ65" i="1" s="1"/>
  <c r="NO66" i="1" s="1"/>
  <c r="NP66" i="1" s="1"/>
  <c r="NC64" i="1"/>
  <c r="NL63" i="1"/>
  <c r="NM63" i="1" s="1"/>
  <c r="NI64" i="1" s="1"/>
  <c r="NA64" i="1"/>
  <c r="LY61" i="1"/>
  <c r="MB61" i="1" s="1"/>
  <c r="MC61" i="1" s="1"/>
  <c r="MD61" i="1" s="1"/>
  <c r="LB84" i="1"/>
  <c r="LB83" i="1"/>
  <c r="LB82" i="1"/>
  <c r="LB81" i="1"/>
  <c r="LB80" i="1"/>
  <c r="LB79" i="1"/>
  <c r="LB78" i="1"/>
  <c r="LB77" i="1"/>
  <c r="LB76" i="1"/>
  <c r="LB75" i="1"/>
  <c r="LB74" i="1"/>
  <c r="LB73" i="1"/>
  <c r="LB72" i="1"/>
  <c r="LB71" i="1"/>
  <c r="LB70" i="1"/>
  <c r="LB69" i="1"/>
  <c r="LB68" i="1"/>
  <c r="LB67" i="1"/>
  <c r="LB66" i="1"/>
  <c r="LB65" i="1"/>
  <c r="LB64" i="1"/>
  <c r="LB63" i="1"/>
  <c r="AK429" i="1" l="1"/>
  <c r="AL429" i="1" s="1"/>
  <c r="NB64" i="1"/>
  <c r="ND64" i="1" s="1"/>
  <c r="NK64" i="1"/>
  <c r="NH64" i="1"/>
  <c r="NT64" i="1" s="1"/>
  <c r="NQ66" i="1"/>
  <c r="NO67" i="1" s="1"/>
  <c r="NP67" i="1" s="1"/>
  <c r="NE64" i="1" l="1"/>
  <c r="MZ65" i="1" s="1"/>
  <c r="NJ64" i="1"/>
  <c r="NQ67" i="1"/>
  <c r="NO68" i="1" s="1"/>
  <c r="NP68" i="1" s="1"/>
  <c r="LG419" i="1"/>
  <c r="LG418" i="1"/>
  <c r="LG417" i="1"/>
  <c r="LG416" i="1"/>
  <c r="LG415" i="1"/>
  <c r="LG414" i="1"/>
  <c r="LG413" i="1"/>
  <c r="LG412" i="1"/>
  <c r="LG411" i="1"/>
  <c r="LG410" i="1"/>
  <c r="LG409" i="1"/>
  <c r="LG408" i="1"/>
  <c r="LG407" i="1"/>
  <c r="LG406" i="1"/>
  <c r="LG405" i="1"/>
  <c r="LG404" i="1"/>
  <c r="LG403" i="1"/>
  <c r="LG402" i="1"/>
  <c r="LG400" i="1"/>
  <c r="LG399" i="1"/>
  <c r="LG398" i="1"/>
  <c r="LG397" i="1"/>
  <c r="LG396" i="1"/>
  <c r="LG395" i="1"/>
  <c r="LG394" i="1"/>
  <c r="LG393" i="1"/>
  <c r="LG392" i="1"/>
  <c r="LG391" i="1"/>
  <c r="LG390" i="1"/>
  <c r="LG389" i="1"/>
  <c r="LG388" i="1"/>
  <c r="LG387" i="1"/>
  <c r="LG386" i="1"/>
  <c r="LG385" i="1"/>
  <c r="LG384" i="1"/>
  <c r="LG383" i="1"/>
  <c r="LG382" i="1"/>
  <c r="LG381" i="1"/>
  <c r="LG380" i="1"/>
  <c r="LG379" i="1"/>
  <c r="LG378" i="1"/>
  <c r="LG377" i="1"/>
  <c r="LG376" i="1"/>
  <c r="LG375" i="1"/>
  <c r="LG374" i="1"/>
  <c r="LG373" i="1"/>
  <c r="LG372" i="1"/>
  <c r="LG371" i="1"/>
  <c r="LG370" i="1"/>
  <c r="LG369" i="1"/>
  <c r="LG368" i="1"/>
  <c r="LG367" i="1"/>
  <c r="LG366" i="1"/>
  <c r="LG365" i="1"/>
  <c r="LG364" i="1"/>
  <c r="LG363" i="1"/>
  <c r="LG362" i="1"/>
  <c r="LG360" i="1"/>
  <c r="LG359" i="1"/>
  <c r="LG358" i="1"/>
  <c r="LG357" i="1"/>
  <c r="LG356" i="1"/>
  <c r="LG355" i="1"/>
  <c r="LG354" i="1"/>
  <c r="LG353" i="1"/>
  <c r="LG352" i="1"/>
  <c r="LG351" i="1"/>
  <c r="LG350" i="1"/>
  <c r="LG349" i="1"/>
  <c r="LG348" i="1"/>
  <c r="LG347" i="1"/>
  <c r="LG346" i="1"/>
  <c r="LG345" i="1"/>
  <c r="LG344" i="1"/>
  <c r="LG343" i="1"/>
  <c r="LG342" i="1"/>
  <c r="LG341" i="1"/>
  <c r="LG340" i="1"/>
  <c r="LG339" i="1"/>
  <c r="LG338" i="1"/>
  <c r="LG337" i="1"/>
  <c r="LG336" i="1"/>
  <c r="LG335" i="1"/>
  <c r="LG334" i="1"/>
  <c r="LG333" i="1"/>
  <c r="LG332" i="1"/>
  <c r="LG331" i="1"/>
  <c r="LG330" i="1"/>
  <c r="LG329" i="1"/>
  <c r="LG328" i="1"/>
  <c r="LG327" i="1"/>
  <c r="LG326" i="1"/>
  <c r="LG325" i="1"/>
  <c r="LG324" i="1"/>
  <c r="LG323" i="1"/>
  <c r="LG322" i="1"/>
  <c r="LG321" i="1"/>
  <c r="LG320" i="1"/>
  <c r="LG319" i="1"/>
  <c r="LG318" i="1"/>
  <c r="LG317" i="1"/>
  <c r="LG316" i="1"/>
  <c r="LG315" i="1"/>
  <c r="LG314" i="1"/>
  <c r="LG313" i="1"/>
  <c r="LG312" i="1"/>
  <c r="LG311" i="1"/>
  <c r="LG310" i="1"/>
  <c r="LG309" i="1"/>
  <c r="LG308" i="1"/>
  <c r="LG307" i="1"/>
  <c r="LG306" i="1"/>
  <c r="LG305" i="1"/>
  <c r="LG304" i="1"/>
  <c r="LG303" i="1"/>
  <c r="LG302" i="1"/>
  <c r="LG300" i="1"/>
  <c r="LG299" i="1"/>
  <c r="LG298" i="1"/>
  <c r="LG297" i="1"/>
  <c r="LG296" i="1"/>
  <c r="LG295" i="1"/>
  <c r="LG294" i="1"/>
  <c r="LG293" i="1"/>
  <c r="LG292" i="1"/>
  <c r="LG291" i="1"/>
  <c r="LG290" i="1"/>
  <c r="LG289" i="1"/>
  <c r="LG288" i="1"/>
  <c r="LG287" i="1"/>
  <c r="LG286" i="1"/>
  <c r="LG285" i="1"/>
  <c r="LG284" i="1"/>
  <c r="LG283" i="1"/>
  <c r="LG282" i="1"/>
  <c r="LG281" i="1"/>
  <c r="LG280" i="1"/>
  <c r="LG279" i="1"/>
  <c r="LG278" i="1"/>
  <c r="LG277" i="1"/>
  <c r="LG276" i="1"/>
  <c r="LG275" i="1"/>
  <c r="LG274" i="1"/>
  <c r="LG273" i="1"/>
  <c r="LG272" i="1"/>
  <c r="LG271" i="1"/>
  <c r="LG270" i="1"/>
  <c r="LG269" i="1"/>
  <c r="LG268" i="1"/>
  <c r="LG267" i="1"/>
  <c r="LG266" i="1"/>
  <c r="LG265" i="1"/>
  <c r="LG264" i="1"/>
  <c r="LG263" i="1"/>
  <c r="LG262" i="1"/>
  <c r="LG260" i="1"/>
  <c r="LG259" i="1"/>
  <c r="LG258" i="1"/>
  <c r="LG257" i="1"/>
  <c r="LG256" i="1"/>
  <c r="LG255" i="1"/>
  <c r="LG254" i="1"/>
  <c r="LG253" i="1"/>
  <c r="LG252" i="1"/>
  <c r="LG251" i="1"/>
  <c r="LG250" i="1"/>
  <c r="LG249" i="1"/>
  <c r="LG248" i="1"/>
  <c r="LG247" i="1"/>
  <c r="LG246" i="1"/>
  <c r="LG245" i="1"/>
  <c r="LG244" i="1"/>
  <c r="LG243" i="1"/>
  <c r="LG242" i="1"/>
  <c r="LG240" i="1"/>
  <c r="LG239" i="1"/>
  <c r="LG238" i="1"/>
  <c r="LG237" i="1"/>
  <c r="LG236" i="1"/>
  <c r="LG235" i="1"/>
  <c r="LG234" i="1"/>
  <c r="LG233" i="1"/>
  <c r="LG232" i="1"/>
  <c r="LG231" i="1"/>
  <c r="LG230" i="1"/>
  <c r="LG229" i="1"/>
  <c r="LG228" i="1"/>
  <c r="LG227" i="1"/>
  <c r="LG226" i="1"/>
  <c r="LG225" i="1"/>
  <c r="LG224" i="1"/>
  <c r="LG223" i="1"/>
  <c r="LG222" i="1"/>
  <c r="LG221" i="1"/>
  <c r="LG220" i="1"/>
  <c r="LG219" i="1"/>
  <c r="LG218" i="1"/>
  <c r="LG217" i="1"/>
  <c r="LG216" i="1"/>
  <c r="LG215" i="1"/>
  <c r="LG214" i="1"/>
  <c r="LG213" i="1"/>
  <c r="LG212" i="1"/>
  <c r="LG211" i="1"/>
  <c r="LG210" i="1"/>
  <c r="LG209" i="1"/>
  <c r="LG208" i="1"/>
  <c r="LG207" i="1"/>
  <c r="LG206" i="1"/>
  <c r="LG205" i="1"/>
  <c r="LG204" i="1"/>
  <c r="LG203" i="1"/>
  <c r="LG202" i="1"/>
  <c r="LG201" i="1"/>
  <c r="LG200" i="1"/>
  <c r="LG199" i="1"/>
  <c r="LG198" i="1"/>
  <c r="LG197" i="1"/>
  <c r="LG196" i="1"/>
  <c r="LG195" i="1"/>
  <c r="LG194" i="1"/>
  <c r="LG193" i="1"/>
  <c r="LG192" i="1"/>
  <c r="LG191" i="1"/>
  <c r="LG190" i="1"/>
  <c r="LG189" i="1"/>
  <c r="LG188" i="1"/>
  <c r="LG187" i="1"/>
  <c r="LG186" i="1"/>
  <c r="LG185" i="1"/>
  <c r="LG184" i="1"/>
  <c r="LG183" i="1"/>
  <c r="LG182" i="1"/>
  <c r="LG181" i="1"/>
  <c r="LG180" i="1"/>
  <c r="LG179" i="1"/>
  <c r="LG178" i="1"/>
  <c r="LG177" i="1"/>
  <c r="LG176" i="1"/>
  <c r="LG175" i="1"/>
  <c r="LG174" i="1"/>
  <c r="LG173" i="1"/>
  <c r="LG172" i="1"/>
  <c r="LG171" i="1"/>
  <c r="LG170" i="1"/>
  <c r="LG169" i="1"/>
  <c r="LG168" i="1"/>
  <c r="LG167" i="1"/>
  <c r="LG166" i="1"/>
  <c r="LG165" i="1"/>
  <c r="LG164" i="1"/>
  <c r="LG163" i="1"/>
  <c r="LG162" i="1"/>
  <c r="LG160" i="1"/>
  <c r="LG159" i="1"/>
  <c r="LG158" i="1"/>
  <c r="LG157" i="1"/>
  <c r="LG156" i="1"/>
  <c r="LG155" i="1"/>
  <c r="LG154" i="1"/>
  <c r="LG153" i="1"/>
  <c r="LG152" i="1"/>
  <c r="LG151" i="1"/>
  <c r="LG150" i="1"/>
  <c r="LG149" i="1"/>
  <c r="LG148" i="1"/>
  <c r="LG147" i="1"/>
  <c r="LG146" i="1"/>
  <c r="LG145" i="1"/>
  <c r="LG144" i="1"/>
  <c r="LG143" i="1"/>
  <c r="LG142" i="1"/>
  <c r="LG141" i="1"/>
  <c r="LG140" i="1"/>
  <c r="LG139" i="1"/>
  <c r="LG138" i="1"/>
  <c r="LG137" i="1"/>
  <c r="LG136" i="1"/>
  <c r="LG135" i="1"/>
  <c r="LG134" i="1"/>
  <c r="LG133" i="1"/>
  <c r="LG132" i="1"/>
  <c r="LG131" i="1"/>
  <c r="LG130" i="1"/>
  <c r="LG129" i="1"/>
  <c r="LG128" i="1"/>
  <c r="LG127" i="1"/>
  <c r="LG126" i="1"/>
  <c r="LG125" i="1"/>
  <c r="LG124" i="1"/>
  <c r="LG123" i="1"/>
  <c r="LG122" i="1"/>
  <c r="LG121" i="1"/>
  <c r="LG120" i="1"/>
  <c r="LG119" i="1"/>
  <c r="LG118" i="1"/>
  <c r="LG117" i="1"/>
  <c r="LG116" i="1"/>
  <c r="LG115" i="1"/>
  <c r="LG114" i="1"/>
  <c r="LG113" i="1"/>
  <c r="LG112" i="1"/>
  <c r="LG111" i="1"/>
  <c r="LG110" i="1"/>
  <c r="LG109" i="1"/>
  <c r="LG108" i="1"/>
  <c r="LG107" i="1"/>
  <c r="LG106" i="1"/>
  <c r="LG105" i="1"/>
  <c r="LG104" i="1"/>
  <c r="LG103" i="1"/>
  <c r="LG102" i="1"/>
  <c r="LG101" i="1"/>
  <c r="LG100" i="1"/>
  <c r="LG99" i="1"/>
  <c r="LG98" i="1"/>
  <c r="LG97" i="1"/>
  <c r="LG96" i="1"/>
  <c r="LG95" i="1"/>
  <c r="LG94" i="1"/>
  <c r="LG93" i="1"/>
  <c r="LG92" i="1"/>
  <c r="LG91" i="1"/>
  <c r="LG90" i="1"/>
  <c r="LG89" i="1"/>
  <c r="LG88" i="1"/>
  <c r="LG87" i="1"/>
  <c r="LG86" i="1"/>
  <c r="LG85" i="1"/>
  <c r="LG84" i="1"/>
  <c r="LG83" i="1"/>
  <c r="LG82" i="1"/>
  <c r="LG81" i="1"/>
  <c r="LG80" i="1"/>
  <c r="LG79" i="1"/>
  <c r="LG78" i="1"/>
  <c r="LG77" i="1"/>
  <c r="LG76" i="1"/>
  <c r="LG75" i="1"/>
  <c r="LG74" i="1"/>
  <c r="LG73" i="1"/>
  <c r="LG72" i="1"/>
  <c r="LG71" i="1"/>
  <c r="LG70" i="1"/>
  <c r="LG69" i="1"/>
  <c r="LG68" i="1"/>
  <c r="LG67" i="1"/>
  <c r="LG66" i="1"/>
  <c r="LG65" i="1"/>
  <c r="LG64" i="1"/>
  <c r="LG63" i="1"/>
  <c r="LG62" i="1"/>
  <c r="LH419" i="1"/>
  <c r="LH418" i="1"/>
  <c r="LH417" i="1"/>
  <c r="LH416" i="1"/>
  <c r="LH415" i="1"/>
  <c r="LH414" i="1"/>
  <c r="LH413" i="1"/>
  <c r="LH412" i="1"/>
  <c r="LH411" i="1"/>
  <c r="LH410" i="1"/>
  <c r="LH409" i="1"/>
  <c r="LH408" i="1"/>
  <c r="LH407" i="1"/>
  <c r="LH406" i="1"/>
  <c r="LH405" i="1"/>
  <c r="LH404" i="1"/>
  <c r="LH403" i="1"/>
  <c r="LH402" i="1"/>
  <c r="LH401" i="1"/>
  <c r="LH400" i="1"/>
  <c r="LH399" i="1"/>
  <c r="LH398" i="1"/>
  <c r="LH397" i="1"/>
  <c r="LH396" i="1"/>
  <c r="LH395" i="1"/>
  <c r="LH394" i="1"/>
  <c r="LH393" i="1"/>
  <c r="LH392" i="1"/>
  <c r="LH391" i="1"/>
  <c r="LH390" i="1"/>
  <c r="LH389" i="1"/>
  <c r="LH388" i="1"/>
  <c r="LH387" i="1"/>
  <c r="LH386" i="1"/>
  <c r="LH385" i="1"/>
  <c r="LH384" i="1"/>
  <c r="LH383" i="1"/>
  <c r="LH382" i="1"/>
  <c r="LH381" i="1"/>
  <c r="LH380" i="1"/>
  <c r="LH379" i="1"/>
  <c r="LH378" i="1"/>
  <c r="LH377" i="1"/>
  <c r="LH376" i="1"/>
  <c r="LH375" i="1"/>
  <c r="LH374" i="1"/>
  <c r="LH373" i="1"/>
  <c r="LH372" i="1"/>
  <c r="LH371" i="1"/>
  <c r="LH370" i="1"/>
  <c r="LH369" i="1"/>
  <c r="LH368" i="1"/>
  <c r="LH367" i="1"/>
  <c r="LH366" i="1"/>
  <c r="LH365" i="1"/>
  <c r="LH364" i="1"/>
  <c r="LH363" i="1"/>
  <c r="LH362" i="1"/>
  <c r="LH361" i="1"/>
  <c r="LH360" i="1"/>
  <c r="LH359" i="1"/>
  <c r="LH358" i="1"/>
  <c r="LH357" i="1"/>
  <c r="LH356" i="1"/>
  <c r="LH355" i="1"/>
  <c r="LH354" i="1"/>
  <c r="LH353" i="1"/>
  <c r="LH352" i="1"/>
  <c r="LH351" i="1"/>
  <c r="LH350" i="1"/>
  <c r="LH349" i="1"/>
  <c r="LH348" i="1"/>
  <c r="LH347" i="1"/>
  <c r="LH346" i="1"/>
  <c r="LH345" i="1"/>
  <c r="LH344" i="1"/>
  <c r="LH343" i="1"/>
  <c r="LH342" i="1"/>
  <c r="LH341" i="1"/>
  <c r="LH340" i="1"/>
  <c r="LH339" i="1"/>
  <c r="LH338" i="1"/>
  <c r="LH337" i="1"/>
  <c r="LH336" i="1"/>
  <c r="LH335" i="1"/>
  <c r="LH334" i="1"/>
  <c r="LH333" i="1"/>
  <c r="LH332" i="1"/>
  <c r="LH331" i="1"/>
  <c r="LH330" i="1"/>
  <c r="LH329" i="1"/>
  <c r="LH328" i="1"/>
  <c r="LH327" i="1"/>
  <c r="LH326" i="1"/>
  <c r="LH325" i="1"/>
  <c r="LH324" i="1"/>
  <c r="LH323" i="1"/>
  <c r="LH322" i="1"/>
  <c r="LH321" i="1"/>
  <c r="LH320" i="1"/>
  <c r="LH319" i="1"/>
  <c r="LH318" i="1"/>
  <c r="LH317" i="1"/>
  <c r="LH316" i="1"/>
  <c r="LH315" i="1"/>
  <c r="LH314" i="1"/>
  <c r="LH313" i="1"/>
  <c r="LH312" i="1"/>
  <c r="LH311" i="1"/>
  <c r="LH310" i="1"/>
  <c r="LH309" i="1"/>
  <c r="LH308" i="1"/>
  <c r="LH307" i="1"/>
  <c r="LH306" i="1"/>
  <c r="LH305" i="1"/>
  <c r="LH304" i="1"/>
  <c r="LH303" i="1"/>
  <c r="LH300" i="1"/>
  <c r="LH299" i="1"/>
  <c r="LH298" i="1"/>
  <c r="LH297" i="1"/>
  <c r="LH296" i="1"/>
  <c r="LH295" i="1"/>
  <c r="LH294" i="1"/>
  <c r="LH293" i="1"/>
  <c r="LH292" i="1"/>
  <c r="LH291" i="1"/>
  <c r="LH290" i="1"/>
  <c r="LH289" i="1"/>
  <c r="LH288" i="1"/>
  <c r="LH287" i="1"/>
  <c r="LH286" i="1"/>
  <c r="LH285" i="1"/>
  <c r="LH284" i="1"/>
  <c r="LH283" i="1"/>
  <c r="LH282" i="1"/>
  <c r="LH281" i="1"/>
  <c r="LH280" i="1"/>
  <c r="LH279" i="1"/>
  <c r="LH278" i="1"/>
  <c r="LH277" i="1"/>
  <c r="LH276" i="1"/>
  <c r="LH275" i="1"/>
  <c r="LH274" i="1"/>
  <c r="LH273" i="1"/>
  <c r="LH272" i="1"/>
  <c r="LH271" i="1"/>
  <c r="LH270" i="1"/>
  <c r="LH269" i="1"/>
  <c r="LH268" i="1"/>
  <c r="LH267" i="1"/>
  <c r="LH266" i="1"/>
  <c r="LH265" i="1"/>
  <c r="LH264" i="1"/>
  <c r="LH263" i="1"/>
  <c r="LH262" i="1"/>
  <c r="LH260" i="1"/>
  <c r="LH259" i="1"/>
  <c r="LH258" i="1"/>
  <c r="LH257" i="1"/>
  <c r="LH256" i="1"/>
  <c r="LH255" i="1"/>
  <c r="LH254" i="1"/>
  <c r="LH253" i="1"/>
  <c r="LH252" i="1"/>
  <c r="LH251" i="1"/>
  <c r="LH250" i="1"/>
  <c r="LH249" i="1"/>
  <c r="LH248" i="1"/>
  <c r="LH247" i="1"/>
  <c r="LH246" i="1"/>
  <c r="LH245" i="1"/>
  <c r="LH244" i="1"/>
  <c r="LH243" i="1"/>
  <c r="LH239" i="1"/>
  <c r="LH238" i="1"/>
  <c r="LH237" i="1"/>
  <c r="LH236" i="1"/>
  <c r="LH235" i="1"/>
  <c r="LH234" i="1"/>
  <c r="LH233" i="1"/>
  <c r="LH232" i="1"/>
  <c r="LH231" i="1"/>
  <c r="LH230" i="1"/>
  <c r="LH229" i="1"/>
  <c r="LH228" i="1"/>
  <c r="LH227" i="1"/>
  <c r="LH226" i="1"/>
  <c r="LH225" i="1"/>
  <c r="LH224" i="1"/>
  <c r="LH223" i="1"/>
  <c r="LH222" i="1"/>
  <c r="LH221" i="1"/>
  <c r="LH220" i="1"/>
  <c r="LH219" i="1"/>
  <c r="LH218" i="1"/>
  <c r="LH217" i="1"/>
  <c r="LH216" i="1"/>
  <c r="LH215" i="1"/>
  <c r="LH214" i="1"/>
  <c r="LH213" i="1"/>
  <c r="LH212" i="1"/>
  <c r="LH211" i="1"/>
  <c r="LH210" i="1"/>
  <c r="LH209" i="1"/>
  <c r="LH208" i="1"/>
  <c r="LH207" i="1"/>
  <c r="LH206" i="1"/>
  <c r="LH205" i="1"/>
  <c r="LH204" i="1"/>
  <c r="LH203" i="1"/>
  <c r="LH202" i="1"/>
  <c r="LH201" i="1"/>
  <c r="LH200" i="1"/>
  <c r="LH199" i="1"/>
  <c r="LH198" i="1"/>
  <c r="LH197" i="1"/>
  <c r="LH196" i="1"/>
  <c r="LH195" i="1"/>
  <c r="LH194" i="1"/>
  <c r="LH193" i="1"/>
  <c r="LH192" i="1"/>
  <c r="LH191" i="1"/>
  <c r="LH190" i="1"/>
  <c r="LH189" i="1"/>
  <c r="LH188" i="1"/>
  <c r="LH187" i="1"/>
  <c r="LH186" i="1"/>
  <c r="LH185" i="1"/>
  <c r="LH184" i="1"/>
  <c r="LH183" i="1"/>
  <c r="LH182" i="1"/>
  <c r="LH180" i="1"/>
  <c r="LH179" i="1"/>
  <c r="LH178" i="1"/>
  <c r="LH177" i="1"/>
  <c r="LH176" i="1"/>
  <c r="LH175" i="1"/>
  <c r="LH174" i="1"/>
  <c r="LH173" i="1"/>
  <c r="LH172" i="1"/>
  <c r="LH171" i="1"/>
  <c r="LH170" i="1"/>
  <c r="LH169" i="1"/>
  <c r="LH168" i="1"/>
  <c r="LH167" i="1"/>
  <c r="LH166" i="1"/>
  <c r="LH165" i="1"/>
  <c r="LH164" i="1"/>
  <c r="LH163" i="1"/>
  <c r="LH162" i="1"/>
  <c r="LH161" i="1"/>
  <c r="LH160" i="1"/>
  <c r="LH159" i="1"/>
  <c r="LH158" i="1"/>
  <c r="LH156" i="1"/>
  <c r="LH155" i="1"/>
  <c r="LH154" i="1"/>
  <c r="LH153" i="1"/>
  <c r="LH152" i="1"/>
  <c r="LH151" i="1"/>
  <c r="LH150" i="1"/>
  <c r="LH149" i="1"/>
  <c r="LH148" i="1"/>
  <c r="LH147" i="1"/>
  <c r="LH146" i="1"/>
  <c r="LH144" i="1"/>
  <c r="LH143" i="1"/>
  <c r="LH142" i="1"/>
  <c r="LH141" i="1"/>
  <c r="LH140" i="1"/>
  <c r="LH139" i="1"/>
  <c r="LH138" i="1"/>
  <c r="LH137" i="1"/>
  <c r="LH136" i="1"/>
  <c r="LH135" i="1"/>
  <c r="LH134" i="1"/>
  <c r="LH133" i="1"/>
  <c r="LH132" i="1"/>
  <c r="LH131" i="1"/>
  <c r="LH130" i="1"/>
  <c r="LH129" i="1"/>
  <c r="LH128" i="1"/>
  <c r="LH127" i="1"/>
  <c r="LH126" i="1"/>
  <c r="LH125" i="1"/>
  <c r="LH124" i="1"/>
  <c r="LH123" i="1"/>
  <c r="LH122" i="1"/>
  <c r="LH120" i="1"/>
  <c r="LH119" i="1"/>
  <c r="LH118" i="1"/>
  <c r="LH117" i="1"/>
  <c r="LH116" i="1"/>
  <c r="LH115" i="1"/>
  <c r="LH114" i="1"/>
  <c r="LH113" i="1"/>
  <c r="LH112" i="1"/>
  <c r="LH111" i="1"/>
  <c r="LH110" i="1"/>
  <c r="LH109" i="1"/>
  <c r="LH108" i="1"/>
  <c r="LH107" i="1"/>
  <c r="LH106" i="1"/>
  <c r="LH105" i="1"/>
  <c r="LH104" i="1"/>
  <c r="LH103" i="1"/>
  <c r="LH102" i="1"/>
  <c r="LH101" i="1"/>
  <c r="LH100" i="1"/>
  <c r="LH99" i="1"/>
  <c r="LH98" i="1"/>
  <c r="LH96" i="1"/>
  <c r="LH95" i="1"/>
  <c r="LH94" i="1"/>
  <c r="LH93" i="1"/>
  <c r="LH92" i="1"/>
  <c r="LH91" i="1"/>
  <c r="LH90" i="1"/>
  <c r="LH89" i="1"/>
  <c r="LH88" i="1"/>
  <c r="LH87" i="1"/>
  <c r="LH84" i="1"/>
  <c r="LH83" i="1"/>
  <c r="LH82" i="1"/>
  <c r="LH81" i="1"/>
  <c r="LH80" i="1"/>
  <c r="LH79" i="1"/>
  <c r="LH78" i="1"/>
  <c r="LH77" i="1"/>
  <c r="LH76" i="1"/>
  <c r="LH75" i="1"/>
  <c r="LH74" i="1"/>
  <c r="LH72" i="1"/>
  <c r="LH71" i="1"/>
  <c r="LH70" i="1"/>
  <c r="LH69" i="1"/>
  <c r="LH68" i="1"/>
  <c r="LH67" i="1"/>
  <c r="LH66" i="1"/>
  <c r="LH65" i="1"/>
  <c r="LH64" i="1"/>
  <c r="LH63" i="1"/>
  <c r="LH62" i="1"/>
  <c r="KS419" i="1"/>
  <c r="KS418" i="1"/>
  <c r="KS417" i="1"/>
  <c r="KS416" i="1"/>
  <c r="KS415" i="1"/>
  <c r="KS414" i="1"/>
  <c r="KS413" i="1"/>
  <c r="KS412" i="1"/>
  <c r="KS411" i="1"/>
  <c r="KS410" i="1"/>
  <c r="KS409" i="1"/>
  <c r="KS408" i="1"/>
  <c r="KS407" i="1"/>
  <c r="KS406" i="1"/>
  <c r="KS405" i="1"/>
  <c r="KS404" i="1"/>
  <c r="KS403" i="1"/>
  <c r="KS402" i="1"/>
  <c r="KS401" i="1"/>
  <c r="KS400" i="1"/>
  <c r="KS399" i="1"/>
  <c r="KS398" i="1"/>
  <c r="KS397" i="1"/>
  <c r="KS396" i="1"/>
  <c r="KS395" i="1"/>
  <c r="KS394" i="1"/>
  <c r="KS393" i="1"/>
  <c r="KS392" i="1"/>
  <c r="KS391" i="1"/>
  <c r="KS390" i="1"/>
  <c r="KS389" i="1"/>
  <c r="KS388" i="1"/>
  <c r="KS387" i="1"/>
  <c r="KS386" i="1"/>
  <c r="KS385" i="1"/>
  <c r="KS384" i="1"/>
  <c r="KS383" i="1"/>
  <c r="KS382" i="1"/>
  <c r="KS381" i="1"/>
  <c r="KS380" i="1"/>
  <c r="KS379" i="1"/>
  <c r="KS378" i="1"/>
  <c r="KS377" i="1"/>
  <c r="KS376" i="1"/>
  <c r="KS375" i="1"/>
  <c r="KS374" i="1"/>
  <c r="KS373" i="1"/>
  <c r="KS372" i="1"/>
  <c r="KS371" i="1"/>
  <c r="KS370" i="1"/>
  <c r="KS369" i="1"/>
  <c r="KS368" i="1"/>
  <c r="KS367" i="1"/>
  <c r="KS366" i="1"/>
  <c r="KS365" i="1"/>
  <c r="KS364" i="1"/>
  <c r="KS363" i="1"/>
  <c r="KS362" i="1"/>
  <c r="KS361" i="1"/>
  <c r="KS360" i="1"/>
  <c r="KS359" i="1"/>
  <c r="KS358" i="1"/>
  <c r="KS357" i="1"/>
  <c r="KS356" i="1"/>
  <c r="KS355" i="1"/>
  <c r="KS354" i="1"/>
  <c r="KS353" i="1"/>
  <c r="KS352" i="1"/>
  <c r="KS351" i="1"/>
  <c r="KS350" i="1"/>
  <c r="KS349" i="1"/>
  <c r="KS348" i="1"/>
  <c r="KS347" i="1"/>
  <c r="KS346" i="1"/>
  <c r="KS345" i="1"/>
  <c r="KS344" i="1"/>
  <c r="KS343" i="1"/>
  <c r="KS342" i="1"/>
  <c r="KS341" i="1"/>
  <c r="KS340" i="1"/>
  <c r="KS339" i="1"/>
  <c r="KS338" i="1"/>
  <c r="KS337" i="1"/>
  <c r="KS336" i="1"/>
  <c r="KS335" i="1"/>
  <c r="KS334" i="1"/>
  <c r="KS333" i="1"/>
  <c r="KS332" i="1"/>
  <c r="KS331" i="1"/>
  <c r="KS330" i="1"/>
  <c r="KS329" i="1"/>
  <c r="KS328" i="1"/>
  <c r="KS327" i="1"/>
  <c r="KS326" i="1"/>
  <c r="KS325" i="1"/>
  <c r="KS324" i="1"/>
  <c r="KS323" i="1"/>
  <c r="KS322" i="1"/>
  <c r="KS321" i="1"/>
  <c r="KS320" i="1"/>
  <c r="KS319" i="1"/>
  <c r="KS318" i="1"/>
  <c r="KS317" i="1"/>
  <c r="KS316" i="1"/>
  <c r="KS315" i="1"/>
  <c r="KS314" i="1"/>
  <c r="KS313" i="1"/>
  <c r="KS312" i="1"/>
  <c r="KS311" i="1"/>
  <c r="KS310" i="1"/>
  <c r="KS309" i="1"/>
  <c r="KS308" i="1"/>
  <c r="KS307" i="1"/>
  <c r="KS306" i="1"/>
  <c r="KS305" i="1"/>
  <c r="KS304" i="1"/>
  <c r="KS303" i="1"/>
  <c r="KS300" i="1"/>
  <c r="KS299" i="1"/>
  <c r="KS298" i="1"/>
  <c r="KS297" i="1"/>
  <c r="KS296" i="1"/>
  <c r="KS295" i="1"/>
  <c r="KS294" i="1"/>
  <c r="KS293" i="1"/>
  <c r="KS292" i="1"/>
  <c r="KS291" i="1"/>
  <c r="KS290" i="1"/>
  <c r="KS289" i="1"/>
  <c r="KS288" i="1"/>
  <c r="KS287" i="1"/>
  <c r="KS286" i="1"/>
  <c r="KS285" i="1"/>
  <c r="KS284" i="1"/>
  <c r="KS283" i="1"/>
  <c r="KS282" i="1"/>
  <c r="KS281" i="1"/>
  <c r="KS280" i="1"/>
  <c r="KS279" i="1"/>
  <c r="KS278" i="1"/>
  <c r="KS277" i="1"/>
  <c r="KS276" i="1"/>
  <c r="KS275" i="1"/>
  <c r="KS274" i="1"/>
  <c r="KS273" i="1"/>
  <c r="KS272" i="1"/>
  <c r="KS271" i="1"/>
  <c r="KS270" i="1"/>
  <c r="KS269" i="1"/>
  <c r="KS268" i="1"/>
  <c r="KS267" i="1"/>
  <c r="KS266" i="1"/>
  <c r="KS265" i="1"/>
  <c r="KS264" i="1"/>
  <c r="KS263" i="1"/>
  <c r="KS262" i="1"/>
  <c r="KS260" i="1"/>
  <c r="KS259" i="1"/>
  <c r="KS258" i="1"/>
  <c r="KS257" i="1"/>
  <c r="KS256" i="1"/>
  <c r="KS255" i="1"/>
  <c r="KS254" i="1"/>
  <c r="KS253" i="1"/>
  <c r="KS252" i="1"/>
  <c r="KS251" i="1"/>
  <c r="KS250" i="1"/>
  <c r="KS249" i="1"/>
  <c r="KS248" i="1"/>
  <c r="KS247" i="1"/>
  <c r="KS246" i="1"/>
  <c r="KS245" i="1"/>
  <c r="KS244" i="1"/>
  <c r="KS243" i="1"/>
  <c r="KS239" i="1"/>
  <c r="KS238" i="1"/>
  <c r="KS237" i="1"/>
  <c r="KS236" i="1"/>
  <c r="KS235" i="1"/>
  <c r="KS234" i="1"/>
  <c r="KS233" i="1"/>
  <c r="KS232" i="1"/>
  <c r="KS231" i="1"/>
  <c r="KS230" i="1"/>
  <c r="KS229" i="1"/>
  <c r="KS228" i="1"/>
  <c r="KS227" i="1"/>
  <c r="KS226" i="1"/>
  <c r="KS225" i="1"/>
  <c r="KS224" i="1"/>
  <c r="KS223" i="1"/>
  <c r="KS222" i="1"/>
  <c r="KS221" i="1"/>
  <c r="KS220" i="1"/>
  <c r="KS219" i="1"/>
  <c r="KS218" i="1"/>
  <c r="KS217" i="1"/>
  <c r="KS216" i="1"/>
  <c r="KS215" i="1"/>
  <c r="KS214" i="1"/>
  <c r="KS213" i="1"/>
  <c r="KS212" i="1"/>
  <c r="KS211" i="1"/>
  <c r="KS210" i="1"/>
  <c r="KS209" i="1"/>
  <c r="KS208" i="1"/>
  <c r="KS207" i="1"/>
  <c r="KS206" i="1"/>
  <c r="KS205" i="1"/>
  <c r="KS204" i="1"/>
  <c r="KS203" i="1"/>
  <c r="KS202" i="1"/>
  <c r="KS201" i="1"/>
  <c r="KS200" i="1"/>
  <c r="KS199" i="1"/>
  <c r="KS198" i="1"/>
  <c r="KS197" i="1"/>
  <c r="KS196" i="1"/>
  <c r="KS195" i="1"/>
  <c r="KS194" i="1"/>
  <c r="KS193" i="1"/>
  <c r="KS192" i="1"/>
  <c r="KS191" i="1"/>
  <c r="KS190" i="1"/>
  <c r="KS189" i="1"/>
  <c r="KS188" i="1"/>
  <c r="KS187" i="1"/>
  <c r="KS186" i="1"/>
  <c r="KS185" i="1"/>
  <c r="KS184" i="1"/>
  <c r="KS183" i="1"/>
  <c r="KS182" i="1"/>
  <c r="KS180" i="1"/>
  <c r="KS179" i="1"/>
  <c r="KS178" i="1"/>
  <c r="KS177" i="1"/>
  <c r="KS176" i="1"/>
  <c r="KS175" i="1"/>
  <c r="KS174" i="1"/>
  <c r="KS173" i="1"/>
  <c r="KS172" i="1"/>
  <c r="KS171" i="1"/>
  <c r="KS170" i="1"/>
  <c r="KS169" i="1"/>
  <c r="KS168" i="1"/>
  <c r="KS167" i="1"/>
  <c r="KS166" i="1"/>
  <c r="KS165" i="1"/>
  <c r="KS164" i="1"/>
  <c r="KS163" i="1"/>
  <c r="KS162" i="1"/>
  <c r="KS161" i="1"/>
  <c r="KS160" i="1"/>
  <c r="KS159" i="1"/>
  <c r="KS158" i="1"/>
  <c r="KS156" i="1"/>
  <c r="KS155" i="1"/>
  <c r="KS154" i="1"/>
  <c r="KS153" i="1"/>
  <c r="KS152" i="1"/>
  <c r="KS151" i="1"/>
  <c r="KS150" i="1"/>
  <c r="KS149" i="1"/>
  <c r="KS148" i="1"/>
  <c r="KS147" i="1"/>
  <c r="KS146" i="1"/>
  <c r="KS144" i="1"/>
  <c r="KS143" i="1"/>
  <c r="KS142" i="1"/>
  <c r="KS141" i="1"/>
  <c r="KS140" i="1"/>
  <c r="KS139" i="1"/>
  <c r="KS138" i="1"/>
  <c r="KS137" i="1"/>
  <c r="KS136" i="1"/>
  <c r="KS135" i="1"/>
  <c r="KS134" i="1"/>
  <c r="KS133" i="1"/>
  <c r="KS132" i="1"/>
  <c r="KS131" i="1"/>
  <c r="KS130" i="1"/>
  <c r="KS129" i="1"/>
  <c r="KS128" i="1"/>
  <c r="KS127" i="1"/>
  <c r="KS126" i="1"/>
  <c r="KS125" i="1"/>
  <c r="KS124" i="1"/>
  <c r="KS123" i="1"/>
  <c r="KS122" i="1"/>
  <c r="KS120" i="1"/>
  <c r="KS119" i="1"/>
  <c r="KS118" i="1"/>
  <c r="KS117" i="1"/>
  <c r="KS116" i="1"/>
  <c r="KS115" i="1"/>
  <c r="KS114" i="1"/>
  <c r="KS113" i="1"/>
  <c r="KS112" i="1"/>
  <c r="KS111" i="1"/>
  <c r="KS110" i="1"/>
  <c r="KS109" i="1"/>
  <c r="KS108" i="1"/>
  <c r="KS107" i="1"/>
  <c r="KS106" i="1"/>
  <c r="KS105" i="1"/>
  <c r="KS104" i="1"/>
  <c r="KS103" i="1"/>
  <c r="KS102" i="1"/>
  <c r="KS101" i="1"/>
  <c r="KS100" i="1"/>
  <c r="KS99" i="1"/>
  <c r="KS98" i="1"/>
  <c r="KS96" i="1"/>
  <c r="KS95" i="1"/>
  <c r="KS94" i="1"/>
  <c r="KS93" i="1"/>
  <c r="KS92" i="1"/>
  <c r="KS91" i="1"/>
  <c r="KS90" i="1"/>
  <c r="KS89" i="1"/>
  <c r="KS88" i="1"/>
  <c r="KS87" i="1"/>
  <c r="KS84" i="1"/>
  <c r="KS83" i="1"/>
  <c r="KS82" i="1"/>
  <c r="KS81" i="1"/>
  <c r="KS80" i="1"/>
  <c r="KS79" i="1"/>
  <c r="KS78" i="1"/>
  <c r="KS77" i="1"/>
  <c r="KS76" i="1"/>
  <c r="KS75" i="1"/>
  <c r="KS74" i="1"/>
  <c r="KS72" i="1"/>
  <c r="KS71" i="1"/>
  <c r="KS70" i="1"/>
  <c r="KS69" i="1"/>
  <c r="KS68" i="1"/>
  <c r="KS67" i="1"/>
  <c r="KS66" i="1"/>
  <c r="KS65" i="1"/>
  <c r="KS64" i="1"/>
  <c r="KS63" i="1"/>
  <c r="KS62" i="1"/>
  <c r="KC419" i="1"/>
  <c r="KC418" i="1"/>
  <c r="KC417" i="1"/>
  <c r="KC416" i="1"/>
  <c r="KC415" i="1"/>
  <c r="KC414" i="1"/>
  <c r="KC413" i="1"/>
  <c r="KC412" i="1"/>
  <c r="KC411" i="1"/>
  <c r="KC410" i="1"/>
  <c r="KC409" i="1"/>
  <c r="KC408" i="1"/>
  <c r="KC407" i="1"/>
  <c r="KC406" i="1"/>
  <c r="KC405" i="1"/>
  <c r="KC404" i="1"/>
  <c r="KC403" i="1"/>
  <c r="KC402" i="1"/>
  <c r="KC401" i="1"/>
  <c r="KC400" i="1"/>
  <c r="KC399" i="1"/>
  <c r="KC398" i="1"/>
  <c r="KC397" i="1"/>
  <c r="KC396" i="1"/>
  <c r="KC395" i="1"/>
  <c r="KC394" i="1"/>
  <c r="KC393" i="1"/>
  <c r="KC392" i="1"/>
  <c r="KC391" i="1"/>
  <c r="KC390" i="1"/>
  <c r="KC389" i="1"/>
  <c r="KC388" i="1"/>
  <c r="KC387" i="1"/>
  <c r="KC386" i="1"/>
  <c r="KC385" i="1"/>
  <c r="KC384" i="1"/>
  <c r="KC383" i="1"/>
  <c r="KC382" i="1"/>
  <c r="KC381" i="1"/>
  <c r="KC380" i="1"/>
  <c r="KC379" i="1"/>
  <c r="KC378" i="1"/>
  <c r="KC377" i="1"/>
  <c r="KC376" i="1"/>
  <c r="KC375" i="1"/>
  <c r="KC374" i="1"/>
  <c r="KC373" i="1"/>
  <c r="KC372" i="1"/>
  <c r="KC371" i="1"/>
  <c r="KC370" i="1"/>
  <c r="KC369" i="1"/>
  <c r="KC368" i="1"/>
  <c r="KC367" i="1"/>
  <c r="KC366" i="1"/>
  <c r="KC365" i="1"/>
  <c r="KC364" i="1"/>
  <c r="KC363" i="1"/>
  <c r="KC362" i="1"/>
  <c r="KC361" i="1"/>
  <c r="KC360" i="1"/>
  <c r="KC359" i="1"/>
  <c r="KC358" i="1"/>
  <c r="KC357" i="1"/>
  <c r="KC356" i="1"/>
  <c r="KC355" i="1"/>
  <c r="KC354" i="1"/>
  <c r="KC353" i="1"/>
  <c r="KC352" i="1"/>
  <c r="KC351" i="1"/>
  <c r="KC350" i="1"/>
  <c r="KC349" i="1"/>
  <c r="KC348" i="1"/>
  <c r="KC347" i="1"/>
  <c r="KC346" i="1"/>
  <c r="KC345" i="1"/>
  <c r="KC344" i="1"/>
  <c r="KC343" i="1"/>
  <c r="KC342" i="1"/>
  <c r="KC341" i="1"/>
  <c r="KC340" i="1"/>
  <c r="KC339" i="1"/>
  <c r="KC338" i="1"/>
  <c r="KC337" i="1"/>
  <c r="KC336" i="1"/>
  <c r="KC335" i="1"/>
  <c r="KC334" i="1"/>
  <c r="KC333" i="1"/>
  <c r="KC332" i="1"/>
  <c r="KC331" i="1"/>
  <c r="KC330" i="1"/>
  <c r="KC329" i="1"/>
  <c r="KC328" i="1"/>
  <c r="KC327" i="1"/>
  <c r="KC326" i="1"/>
  <c r="KC325" i="1"/>
  <c r="KC324" i="1"/>
  <c r="KC323" i="1"/>
  <c r="KC322" i="1"/>
  <c r="KC321" i="1"/>
  <c r="KC320" i="1"/>
  <c r="KC319" i="1"/>
  <c r="KC318" i="1"/>
  <c r="KC317" i="1"/>
  <c r="KC316" i="1"/>
  <c r="KC315" i="1"/>
  <c r="KC314" i="1"/>
  <c r="KC313" i="1"/>
  <c r="KC312" i="1"/>
  <c r="KC311" i="1"/>
  <c r="KC310" i="1"/>
  <c r="KC309" i="1"/>
  <c r="KC308" i="1"/>
  <c r="KC307" i="1"/>
  <c r="KC306" i="1"/>
  <c r="KC305" i="1"/>
  <c r="KC304" i="1"/>
  <c r="KC303" i="1"/>
  <c r="KC300" i="1"/>
  <c r="KC299" i="1"/>
  <c r="KC298" i="1"/>
  <c r="KC297" i="1"/>
  <c r="KC296" i="1"/>
  <c r="KC295" i="1"/>
  <c r="KC294" i="1"/>
  <c r="KC293" i="1"/>
  <c r="KC292" i="1"/>
  <c r="KC291" i="1"/>
  <c r="KC290" i="1"/>
  <c r="KC289" i="1"/>
  <c r="KC288" i="1"/>
  <c r="KC287" i="1"/>
  <c r="KC286" i="1"/>
  <c r="KC285" i="1"/>
  <c r="KC284" i="1"/>
  <c r="KC283" i="1"/>
  <c r="KC282" i="1"/>
  <c r="KC281" i="1"/>
  <c r="KC280" i="1"/>
  <c r="KC279" i="1"/>
  <c r="KC278" i="1"/>
  <c r="KC277" i="1"/>
  <c r="KC276" i="1"/>
  <c r="KC275" i="1"/>
  <c r="KC274" i="1"/>
  <c r="KC273" i="1"/>
  <c r="KC272" i="1"/>
  <c r="KC271" i="1"/>
  <c r="KC270" i="1"/>
  <c r="KC269" i="1"/>
  <c r="KC268" i="1"/>
  <c r="KC267" i="1"/>
  <c r="KC266" i="1"/>
  <c r="KC265" i="1"/>
  <c r="KC264" i="1"/>
  <c r="KC263" i="1"/>
  <c r="KC262" i="1"/>
  <c r="KC260" i="1"/>
  <c r="KC259" i="1"/>
  <c r="KC258" i="1"/>
  <c r="KC257" i="1"/>
  <c r="KC256" i="1"/>
  <c r="KC255" i="1"/>
  <c r="KC254" i="1"/>
  <c r="KC253" i="1"/>
  <c r="KC252" i="1"/>
  <c r="KC251" i="1"/>
  <c r="KC250" i="1"/>
  <c r="KC249" i="1"/>
  <c r="KC248" i="1"/>
  <c r="KC247" i="1"/>
  <c r="KC246" i="1"/>
  <c r="KC245" i="1"/>
  <c r="KC244" i="1"/>
  <c r="KC243" i="1"/>
  <c r="KC239" i="1"/>
  <c r="KC238" i="1"/>
  <c r="KC237" i="1"/>
  <c r="KC236" i="1"/>
  <c r="KC235" i="1"/>
  <c r="KC234" i="1"/>
  <c r="KC233" i="1"/>
  <c r="KC232" i="1"/>
  <c r="KC231" i="1"/>
  <c r="KC230" i="1"/>
  <c r="KC229" i="1"/>
  <c r="KC228" i="1"/>
  <c r="KC227" i="1"/>
  <c r="KC226" i="1"/>
  <c r="KC225" i="1"/>
  <c r="KC224" i="1"/>
  <c r="KC223" i="1"/>
  <c r="KC222" i="1"/>
  <c r="KC221" i="1"/>
  <c r="KC220" i="1"/>
  <c r="KC219" i="1"/>
  <c r="KC218" i="1"/>
  <c r="KC217" i="1"/>
  <c r="KC216" i="1"/>
  <c r="KC215" i="1"/>
  <c r="KC214" i="1"/>
  <c r="KC213" i="1"/>
  <c r="KC212" i="1"/>
  <c r="KC211" i="1"/>
  <c r="KC210" i="1"/>
  <c r="KC209" i="1"/>
  <c r="KC208" i="1"/>
  <c r="KC207" i="1"/>
  <c r="KC206" i="1"/>
  <c r="KC205" i="1"/>
  <c r="KC204" i="1"/>
  <c r="KC203" i="1"/>
  <c r="KC202" i="1"/>
  <c r="KC201" i="1"/>
  <c r="KC200" i="1"/>
  <c r="KC199" i="1"/>
  <c r="KC198" i="1"/>
  <c r="KC197" i="1"/>
  <c r="KC196" i="1"/>
  <c r="KC195" i="1"/>
  <c r="KC194" i="1"/>
  <c r="KC193" i="1"/>
  <c r="KC192" i="1"/>
  <c r="KC191" i="1"/>
  <c r="KC190" i="1"/>
  <c r="KC189" i="1"/>
  <c r="KC188" i="1"/>
  <c r="KC187" i="1"/>
  <c r="KC186" i="1"/>
  <c r="KC185" i="1"/>
  <c r="KC184" i="1"/>
  <c r="KC183" i="1"/>
  <c r="KC182" i="1"/>
  <c r="KC180" i="1"/>
  <c r="KC179" i="1"/>
  <c r="KC178" i="1"/>
  <c r="KC177" i="1"/>
  <c r="KC176" i="1"/>
  <c r="KC175" i="1"/>
  <c r="KC174" i="1"/>
  <c r="KC173" i="1"/>
  <c r="KC172" i="1"/>
  <c r="KC171" i="1"/>
  <c r="KC170" i="1"/>
  <c r="KC169" i="1"/>
  <c r="KC168" i="1"/>
  <c r="KC167" i="1"/>
  <c r="KC166" i="1"/>
  <c r="KC165" i="1"/>
  <c r="KC164" i="1"/>
  <c r="KC163" i="1"/>
  <c r="KC162" i="1"/>
  <c r="KC161" i="1"/>
  <c r="KC160" i="1"/>
  <c r="KC159" i="1"/>
  <c r="KC158" i="1"/>
  <c r="KC156" i="1"/>
  <c r="KC155" i="1"/>
  <c r="KC154" i="1"/>
  <c r="KC153" i="1"/>
  <c r="KC152" i="1"/>
  <c r="KC151" i="1"/>
  <c r="KC150" i="1"/>
  <c r="KC149" i="1"/>
  <c r="KC148" i="1"/>
  <c r="KC147" i="1"/>
  <c r="KC146" i="1"/>
  <c r="KC144" i="1"/>
  <c r="KC143" i="1"/>
  <c r="KC142" i="1"/>
  <c r="KC141" i="1"/>
  <c r="KC140" i="1"/>
  <c r="KC139" i="1"/>
  <c r="KC138" i="1"/>
  <c r="KC137" i="1"/>
  <c r="KC136" i="1"/>
  <c r="KC135" i="1"/>
  <c r="KC134" i="1"/>
  <c r="KC133" i="1"/>
  <c r="KC132" i="1"/>
  <c r="KC131" i="1"/>
  <c r="KC130" i="1"/>
  <c r="KC129" i="1"/>
  <c r="KC128" i="1"/>
  <c r="KC127" i="1"/>
  <c r="KC126" i="1"/>
  <c r="KC125" i="1"/>
  <c r="KC124" i="1"/>
  <c r="KC123" i="1"/>
  <c r="KC122" i="1"/>
  <c r="KC120" i="1"/>
  <c r="KC119" i="1"/>
  <c r="KC118" i="1"/>
  <c r="KC117" i="1"/>
  <c r="KC116" i="1"/>
  <c r="KC115" i="1"/>
  <c r="KC114" i="1"/>
  <c r="KC113" i="1"/>
  <c r="KC112" i="1"/>
  <c r="KC111" i="1"/>
  <c r="KC110" i="1"/>
  <c r="KC109" i="1"/>
  <c r="KC108" i="1"/>
  <c r="KC107" i="1"/>
  <c r="KC106" i="1"/>
  <c r="KC105" i="1"/>
  <c r="KC104" i="1"/>
  <c r="KC103" i="1"/>
  <c r="KC102" i="1"/>
  <c r="KC101" i="1"/>
  <c r="KC100" i="1"/>
  <c r="KC99" i="1"/>
  <c r="KC98" i="1"/>
  <c r="KC96" i="1"/>
  <c r="KC95" i="1"/>
  <c r="KC94" i="1"/>
  <c r="KC93" i="1"/>
  <c r="KC92" i="1"/>
  <c r="KC91" i="1"/>
  <c r="KC90" i="1"/>
  <c r="KC89" i="1"/>
  <c r="KC88" i="1"/>
  <c r="KC87" i="1"/>
  <c r="KC84" i="1"/>
  <c r="KC83" i="1"/>
  <c r="KC82" i="1"/>
  <c r="KC81" i="1"/>
  <c r="KC80" i="1"/>
  <c r="KC79" i="1"/>
  <c r="KC78" i="1"/>
  <c r="KC77" i="1"/>
  <c r="KC76" i="1"/>
  <c r="KC75" i="1"/>
  <c r="KC74" i="1"/>
  <c r="KC72" i="1"/>
  <c r="KC71" i="1"/>
  <c r="KC70" i="1"/>
  <c r="KC69" i="1"/>
  <c r="KC68" i="1"/>
  <c r="KC67" i="1"/>
  <c r="KC66" i="1"/>
  <c r="KC65" i="1"/>
  <c r="KC64" i="1"/>
  <c r="KC63" i="1"/>
  <c r="KC62" i="1"/>
  <c r="JV419" i="1"/>
  <c r="JV418" i="1"/>
  <c r="JV417" i="1"/>
  <c r="JV416" i="1"/>
  <c r="JV415" i="1"/>
  <c r="JV414" i="1"/>
  <c r="JV413" i="1"/>
  <c r="JV412" i="1"/>
  <c r="JV411" i="1"/>
  <c r="JV410" i="1"/>
  <c r="JV409" i="1"/>
  <c r="JV408" i="1"/>
  <c r="JV407" i="1"/>
  <c r="JV406" i="1"/>
  <c r="JV405" i="1"/>
  <c r="JV404" i="1"/>
  <c r="JV403" i="1"/>
  <c r="JV402" i="1"/>
  <c r="JV401" i="1"/>
  <c r="JV400" i="1"/>
  <c r="JV399" i="1"/>
  <c r="JV398" i="1"/>
  <c r="JV397" i="1"/>
  <c r="JV396" i="1"/>
  <c r="JV395" i="1"/>
  <c r="JV394" i="1"/>
  <c r="JV393" i="1"/>
  <c r="JV392" i="1"/>
  <c r="JV391" i="1"/>
  <c r="JV390" i="1"/>
  <c r="JV389" i="1"/>
  <c r="JV388" i="1"/>
  <c r="JV387" i="1"/>
  <c r="JV386" i="1"/>
  <c r="JV385" i="1"/>
  <c r="JV384" i="1"/>
  <c r="JV383" i="1"/>
  <c r="JV382" i="1"/>
  <c r="JV381" i="1"/>
  <c r="JV380" i="1"/>
  <c r="JV379" i="1"/>
  <c r="JV378" i="1"/>
  <c r="JV377" i="1"/>
  <c r="JV376" i="1"/>
  <c r="JV375" i="1"/>
  <c r="JV374" i="1"/>
  <c r="JV373" i="1"/>
  <c r="JV372" i="1"/>
  <c r="JV371" i="1"/>
  <c r="JV370" i="1"/>
  <c r="JV369" i="1"/>
  <c r="JV368" i="1"/>
  <c r="JV367" i="1"/>
  <c r="JV366" i="1"/>
  <c r="JV365" i="1"/>
  <c r="JV364" i="1"/>
  <c r="JV363" i="1"/>
  <c r="JV362" i="1"/>
  <c r="JV361" i="1"/>
  <c r="JV360" i="1"/>
  <c r="JV359" i="1"/>
  <c r="JV358" i="1"/>
  <c r="JV357" i="1"/>
  <c r="JV356" i="1"/>
  <c r="JV355" i="1"/>
  <c r="JV354" i="1"/>
  <c r="JV353" i="1"/>
  <c r="JV352" i="1"/>
  <c r="JV351" i="1"/>
  <c r="JV350" i="1"/>
  <c r="JV349" i="1"/>
  <c r="JV348" i="1"/>
  <c r="JV347" i="1"/>
  <c r="JV346" i="1"/>
  <c r="JV345" i="1"/>
  <c r="JV344" i="1"/>
  <c r="JV343" i="1"/>
  <c r="JV342" i="1"/>
  <c r="JV341" i="1"/>
  <c r="JV340" i="1"/>
  <c r="JV339" i="1"/>
  <c r="JV338" i="1"/>
  <c r="JV337" i="1"/>
  <c r="JV336" i="1"/>
  <c r="JV335" i="1"/>
  <c r="JV334" i="1"/>
  <c r="JV333" i="1"/>
  <c r="JV332" i="1"/>
  <c r="JV331" i="1"/>
  <c r="JV330" i="1"/>
  <c r="JV329" i="1"/>
  <c r="JV328" i="1"/>
  <c r="JV327" i="1"/>
  <c r="JV326" i="1"/>
  <c r="JV325" i="1"/>
  <c r="JV324" i="1"/>
  <c r="JV323" i="1"/>
  <c r="JV322" i="1"/>
  <c r="JV321" i="1"/>
  <c r="JV320" i="1"/>
  <c r="JV319" i="1"/>
  <c r="JV318" i="1"/>
  <c r="JV317" i="1"/>
  <c r="JV316" i="1"/>
  <c r="JV315" i="1"/>
  <c r="JV314" i="1"/>
  <c r="JV313" i="1"/>
  <c r="JV312" i="1"/>
  <c r="JV311" i="1"/>
  <c r="JV310" i="1"/>
  <c r="JV309" i="1"/>
  <c r="JV308" i="1"/>
  <c r="JV307" i="1"/>
  <c r="JV306" i="1"/>
  <c r="JV305" i="1"/>
  <c r="JV304" i="1"/>
  <c r="JV303" i="1"/>
  <c r="JV300" i="1"/>
  <c r="JV299" i="1"/>
  <c r="JV298" i="1"/>
  <c r="JV297" i="1"/>
  <c r="JV296" i="1"/>
  <c r="JV295" i="1"/>
  <c r="JV294" i="1"/>
  <c r="JV293" i="1"/>
  <c r="JV292" i="1"/>
  <c r="JV291" i="1"/>
  <c r="JV290" i="1"/>
  <c r="JV289" i="1"/>
  <c r="JV288" i="1"/>
  <c r="JV287" i="1"/>
  <c r="JV286" i="1"/>
  <c r="JV285" i="1"/>
  <c r="JV284" i="1"/>
  <c r="JV283" i="1"/>
  <c r="JV282" i="1"/>
  <c r="JV281" i="1"/>
  <c r="JV280" i="1"/>
  <c r="JV279" i="1"/>
  <c r="JV278" i="1"/>
  <c r="JV277" i="1"/>
  <c r="JV276" i="1"/>
  <c r="JV275" i="1"/>
  <c r="JV274" i="1"/>
  <c r="JV273" i="1"/>
  <c r="JV272" i="1"/>
  <c r="JV271" i="1"/>
  <c r="JV270" i="1"/>
  <c r="JV269" i="1"/>
  <c r="JV268" i="1"/>
  <c r="JV267" i="1"/>
  <c r="JV266" i="1"/>
  <c r="JV265" i="1"/>
  <c r="JV264" i="1"/>
  <c r="JV263" i="1"/>
  <c r="JV262" i="1"/>
  <c r="JV260" i="1"/>
  <c r="JV259" i="1"/>
  <c r="JV258" i="1"/>
  <c r="JV257" i="1"/>
  <c r="JV256" i="1"/>
  <c r="JV255" i="1"/>
  <c r="JV254" i="1"/>
  <c r="JV253" i="1"/>
  <c r="JV252" i="1"/>
  <c r="JV251" i="1"/>
  <c r="JV250" i="1"/>
  <c r="JV249" i="1"/>
  <c r="JV248" i="1"/>
  <c r="JV247" i="1"/>
  <c r="JV246" i="1"/>
  <c r="JV245" i="1"/>
  <c r="JV244" i="1"/>
  <c r="JV243" i="1"/>
  <c r="JV239" i="1"/>
  <c r="JV238" i="1"/>
  <c r="JV237" i="1"/>
  <c r="JV236" i="1"/>
  <c r="JV235" i="1"/>
  <c r="JV234" i="1"/>
  <c r="JV233" i="1"/>
  <c r="JV232" i="1"/>
  <c r="JV231" i="1"/>
  <c r="JV230" i="1"/>
  <c r="JV229" i="1"/>
  <c r="JV228" i="1"/>
  <c r="JV227" i="1"/>
  <c r="JV226" i="1"/>
  <c r="JV225" i="1"/>
  <c r="JV224" i="1"/>
  <c r="JV223" i="1"/>
  <c r="JV222" i="1"/>
  <c r="JV221" i="1"/>
  <c r="JV220" i="1"/>
  <c r="JV219" i="1"/>
  <c r="JV218" i="1"/>
  <c r="JV217" i="1"/>
  <c r="JV216" i="1"/>
  <c r="JV215" i="1"/>
  <c r="JV214" i="1"/>
  <c r="JV213" i="1"/>
  <c r="JV212" i="1"/>
  <c r="JV211" i="1"/>
  <c r="JV210" i="1"/>
  <c r="JV209" i="1"/>
  <c r="JV208" i="1"/>
  <c r="JV207" i="1"/>
  <c r="JV206" i="1"/>
  <c r="JV205" i="1"/>
  <c r="JV204" i="1"/>
  <c r="JV203" i="1"/>
  <c r="JV202" i="1"/>
  <c r="JV201" i="1"/>
  <c r="JV200" i="1"/>
  <c r="JV199" i="1"/>
  <c r="JV198" i="1"/>
  <c r="JV197" i="1"/>
  <c r="JV196" i="1"/>
  <c r="JV195" i="1"/>
  <c r="JV194" i="1"/>
  <c r="JV193" i="1"/>
  <c r="JV192" i="1"/>
  <c r="JV191" i="1"/>
  <c r="JV190" i="1"/>
  <c r="JV189" i="1"/>
  <c r="JV188" i="1"/>
  <c r="JV187" i="1"/>
  <c r="JV186" i="1"/>
  <c r="JV185" i="1"/>
  <c r="JV184" i="1"/>
  <c r="JV183" i="1"/>
  <c r="JV182" i="1"/>
  <c r="JV180" i="1"/>
  <c r="JV179" i="1"/>
  <c r="JV178" i="1"/>
  <c r="JV177" i="1"/>
  <c r="JV176" i="1"/>
  <c r="JV175" i="1"/>
  <c r="JV174" i="1"/>
  <c r="JV173" i="1"/>
  <c r="JV172" i="1"/>
  <c r="JV171" i="1"/>
  <c r="JV170" i="1"/>
  <c r="JV169" i="1"/>
  <c r="JV168" i="1"/>
  <c r="JV167" i="1"/>
  <c r="JV166" i="1"/>
  <c r="JV165" i="1"/>
  <c r="JV164" i="1"/>
  <c r="JV163" i="1"/>
  <c r="JV162" i="1"/>
  <c r="JV161" i="1"/>
  <c r="JV160" i="1"/>
  <c r="JV159" i="1"/>
  <c r="JV158" i="1"/>
  <c r="JV156" i="1"/>
  <c r="JV155" i="1"/>
  <c r="JV154" i="1"/>
  <c r="JV153" i="1"/>
  <c r="JV152" i="1"/>
  <c r="JV151" i="1"/>
  <c r="JV150" i="1"/>
  <c r="JV149" i="1"/>
  <c r="JV148" i="1"/>
  <c r="JV147" i="1"/>
  <c r="JV146" i="1"/>
  <c r="JV144" i="1"/>
  <c r="JV143" i="1"/>
  <c r="JV142" i="1"/>
  <c r="JV141" i="1"/>
  <c r="JV140" i="1"/>
  <c r="JV139" i="1"/>
  <c r="JV138" i="1"/>
  <c r="JV137" i="1"/>
  <c r="JV136" i="1"/>
  <c r="JV135" i="1"/>
  <c r="JV134" i="1"/>
  <c r="JV133" i="1"/>
  <c r="JV132" i="1"/>
  <c r="JV131" i="1"/>
  <c r="JV130" i="1"/>
  <c r="JV129" i="1"/>
  <c r="JV128" i="1"/>
  <c r="JV127" i="1"/>
  <c r="JV126" i="1"/>
  <c r="JV125" i="1"/>
  <c r="JV124" i="1"/>
  <c r="JV123" i="1"/>
  <c r="JV122" i="1"/>
  <c r="JV120" i="1"/>
  <c r="JV119" i="1"/>
  <c r="JV118" i="1"/>
  <c r="JV117" i="1"/>
  <c r="JV116" i="1"/>
  <c r="JV115" i="1"/>
  <c r="JV114" i="1"/>
  <c r="JV113" i="1"/>
  <c r="JV112" i="1"/>
  <c r="JV111" i="1"/>
  <c r="JV110" i="1"/>
  <c r="JV109" i="1"/>
  <c r="JV108" i="1"/>
  <c r="JV107" i="1"/>
  <c r="JV106" i="1"/>
  <c r="JV105" i="1"/>
  <c r="JV104" i="1"/>
  <c r="JV103" i="1"/>
  <c r="JV102" i="1"/>
  <c r="JV101" i="1"/>
  <c r="JV100" i="1"/>
  <c r="JV99" i="1"/>
  <c r="JV98" i="1"/>
  <c r="JV96" i="1"/>
  <c r="JV95" i="1"/>
  <c r="JV94" i="1"/>
  <c r="JV93" i="1"/>
  <c r="JV92" i="1"/>
  <c r="JV91" i="1"/>
  <c r="JV90" i="1"/>
  <c r="JV89" i="1"/>
  <c r="JV88" i="1"/>
  <c r="JV87" i="1"/>
  <c r="JV84" i="1"/>
  <c r="JV83" i="1"/>
  <c r="JV82" i="1"/>
  <c r="JV81" i="1"/>
  <c r="JV80" i="1"/>
  <c r="JV79" i="1"/>
  <c r="JV78" i="1"/>
  <c r="JV77" i="1"/>
  <c r="JV76" i="1"/>
  <c r="JV75" i="1"/>
  <c r="JV74" i="1"/>
  <c r="JV72" i="1"/>
  <c r="JV71" i="1"/>
  <c r="JV70" i="1"/>
  <c r="JV69" i="1"/>
  <c r="JV68" i="1"/>
  <c r="JV67" i="1"/>
  <c r="JV66" i="1"/>
  <c r="JV65" i="1"/>
  <c r="JV64" i="1"/>
  <c r="JV63" i="1"/>
  <c r="JV62" i="1"/>
  <c r="NC65" i="1" l="1"/>
  <c r="NH65" i="1"/>
  <c r="NT65" i="1" s="1"/>
  <c r="NA65" i="1"/>
  <c r="NU64" i="1"/>
  <c r="NL64" i="1"/>
  <c r="NM64" i="1" s="1"/>
  <c r="NQ68" i="1"/>
  <c r="NO69" i="1" s="1"/>
  <c r="NP69" i="1" s="1"/>
  <c r="AK430" i="1" l="1"/>
  <c r="AL430" i="1" s="1"/>
  <c r="NB65" i="1"/>
  <c r="ND65" i="1" s="1"/>
  <c r="NI65" i="1"/>
  <c r="NJ65" i="1" s="1"/>
  <c r="NK65" i="1"/>
  <c r="NQ69" i="1"/>
  <c r="NO70" i="1" s="1"/>
  <c r="NP70" i="1" s="1"/>
  <c r="KQ419" i="1"/>
  <c r="KQ418" i="1"/>
  <c r="KQ417" i="1"/>
  <c r="KQ416" i="1"/>
  <c r="KQ415" i="1"/>
  <c r="KQ414" i="1"/>
  <c r="KQ413" i="1"/>
  <c r="KQ412" i="1"/>
  <c r="KQ411" i="1"/>
  <c r="KQ410" i="1"/>
  <c r="KQ409" i="1"/>
  <c r="KQ408" i="1"/>
  <c r="KQ407" i="1"/>
  <c r="KQ406" i="1"/>
  <c r="KQ405" i="1"/>
  <c r="KQ404" i="1"/>
  <c r="KQ403" i="1"/>
  <c r="KQ402" i="1"/>
  <c r="KQ400" i="1"/>
  <c r="KQ399" i="1"/>
  <c r="KQ398" i="1"/>
  <c r="KQ397" i="1"/>
  <c r="KQ396" i="1"/>
  <c r="KQ395" i="1"/>
  <c r="KQ394" i="1"/>
  <c r="KQ393" i="1"/>
  <c r="KQ392" i="1"/>
  <c r="KQ391" i="1"/>
  <c r="KQ390" i="1"/>
  <c r="KQ389" i="1"/>
  <c r="KQ388" i="1"/>
  <c r="KQ387" i="1"/>
  <c r="KQ386" i="1"/>
  <c r="KQ385" i="1"/>
  <c r="KQ384" i="1"/>
  <c r="KQ383" i="1"/>
  <c r="KQ382" i="1"/>
  <c r="KQ381" i="1"/>
  <c r="KQ380" i="1"/>
  <c r="KQ379" i="1"/>
  <c r="KQ378" i="1"/>
  <c r="KQ377" i="1"/>
  <c r="KQ376" i="1"/>
  <c r="KQ375" i="1"/>
  <c r="KQ374" i="1"/>
  <c r="KQ373" i="1"/>
  <c r="KQ372" i="1"/>
  <c r="KQ371" i="1"/>
  <c r="KQ370" i="1"/>
  <c r="KQ369" i="1"/>
  <c r="KQ368" i="1"/>
  <c r="KQ367" i="1"/>
  <c r="KQ366" i="1"/>
  <c r="KQ365" i="1"/>
  <c r="KQ364" i="1"/>
  <c r="KQ363" i="1"/>
  <c r="KQ362" i="1"/>
  <c r="KQ360" i="1"/>
  <c r="KQ359" i="1"/>
  <c r="KQ358" i="1"/>
  <c r="KQ357" i="1"/>
  <c r="KQ356" i="1"/>
  <c r="KQ355" i="1"/>
  <c r="KQ354" i="1"/>
  <c r="KQ353" i="1"/>
  <c r="KQ352" i="1"/>
  <c r="KQ351" i="1"/>
  <c r="KQ350" i="1"/>
  <c r="KQ349" i="1"/>
  <c r="KQ348" i="1"/>
  <c r="KQ347" i="1"/>
  <c r="KQ346" i="1"/>
  <c r="KQ345" i="1"/>
  <c r="KQ344" i="1"/>
  <c r="KQ343" i="1"/>
  <c r="KQ342" i="1"/>
  <c r="KQ341" i="1"/>
  <c r="KQ340" i="1"/>
  <c r="KQ339" i="1"/>
  <c r="KQ338" i="1"/>
  <c r="KQ337" i="1"/>
  <c r="KQ336" i="1"/>
  <c r="KQ335" i="1"/>
  <c r="KQ334" i="1"/>
  <c r="KQ333" i="1"/>
  <c r="KQ332" i="1"/>
  <c r="KQ331" i="1"/>
  <c r="KQ330" i="1"/>
  <c r="KQ329" i="1"/>
  <c r="KQ328" i="1"/>
  <c r="KQ327" i="1"/>
  <c r="KQ326" i="1"/>
  <c r="KQ325" i="1"/>
  <c r="KQ324" i="1"/>
  <c r="KQ323" i="1"/>
  <c r="KQ322" i="1"/>
  <c r="KQ321" i="1"/>
  <c r="KQ320" i="1"/>
  <c r="KQ319" i="1"/>
  <c r="KQ318" i="1"/>
  <c r="KQ317" i="1"/>
  <c r="KQ316" i="1"/>
  <c r="KQ315" i="1"/>
  <c r="KQ314" i="1"/>
  <c r="KQ313" i="1"/>
  <c r="KQ312" i="1"/>
  <c r="KQ311" i="1"/>
  <c r="KQ310" i="1"/>
  <c r="KQ309" i="1"/>
  <c r="KQ308" i="1"/>
  <c r="KQ307" i="1"/>
  <c r="KQ306" i="1"/>
  <c r="KQ305" i="1"/>
  <c r="KQ304" i="1"/>
  <c r="KQ303" i="1"/>
  <c r="KQ302" i="1"/>
  <c r="KQ300" i="1"/>
  <c r="KQ299" i="1"/>
  <c r="KQ298" i="1"/>
  <c r="KQ297" i="1"/>
  <c r="KQ296" i="1"/>
  <c r="KQ295" i="1"/>
  <c r="KQ294" i="1"/>
  <c r="KQ293" i="1"/>
  <c r="KQ292" i="1"/>
  <c r="KQ290" i="1"/>
  <c r="KQ289" i="1"/>
  <c r="KQ288" i="1"/>
  <c r="KQ287" i="1"/>
  <c r="KQ286" i="1"/>
  <c r="KQ285" i="1"/>
  <c r="KQ284" i="1"/>
  <c r="KQ283" i="1"/>
  <c r="KQ282" i="1"/>
  <c r="KQ281" i="1"/>
  <c r="KQ280" i="1"/>
  <c r="KQ279" i="1"/>
  <c r="KQ278" i="1"/>
  <c r="KQ277" i="1"/>
  <c r="KQ276" i="1"/>
  <c r="KQ275" i="1"/>
  <c r="KQ274" i="1"/>
  <c r="KQ273" i="1"/>
  <c r="KQ272" i="1"/>
  <c r="KQ271" i="1"/>
  <c r="KQ270" i="1"/>
  <c r="KQ269" i="1"/>
  <c r="KQ268" i="1"/>
  <c r="KQ267" i="1"/>
  <c r="KQ266" i="1"/>
  <c r="KQ265" i="1"/>
  <c r="KQ264" i="1"/>
  <c r="KQ263" i="1"/>
  <c r="KQ262" i="1"/>
  <c r="KQ260" i="1"/>
  <c r="KQ259" i="1"/>
  <c r="KQ258" i="1"/>
  <c r="KQ257" i="1"/>
  <c r="KQ256" i="1"/>
  <c r="KQ255" i="1"/>
  <c r="KQ254" i="1"/>
  <c r="KQ253" i="1"/>
  <c r="KQ252" i="1"/>
  <c r="KQ251" i="1"/>
  <c r="KQ250" i="1"/>
  <c r="KQ249" i="1"/>
  <c r="KQ248" i="1"/>
  <c r="KQ247" i="1"/>
  <c r="KQ246" i="1"/>
  <c r="KQ245" i="1"/>
  <c r="KQ244" i="1"/>
  <c r="KQ243" i="1"/>
  <c r="KQ242" i="1"/>
  <c r="KQ240" i="1"/>
  <c r="KQ239" i="1"/>
  <c r="KQ238" i="1"/>
  <c r="KQ237" i="1"/>
  <c r="KQ236" i="1"/>
  <c r="KQ235" i="1"/>
  <c r="KQ234" i="1"/>
  <c r="KQ233" i="1"/>
  <c r="KQ232" i="1"/>
  <c r="KQ231" i="1"/>
  <c r="KQ230" i="1"/>
  <c r="KQ229" i="1"/>
  <c r="KQ228" i="1"/>
  <c r="KQ227" i="1"/>
  <c r="KQ226" i="1"/>
  <c r="KQ225" i="1"/>
  <c r="KQ224" i="1"/>
  <c r="KQ223" i="1"/>
  <c r="KQ222" i="1"/>
  <c r="KQ221" i="1"/>
  <c r="KQ220" i="1"/>
  <c r="KQ219" i="1"/>
  <c r="KQ218" i="1"/>
  <c r="KQ217" i="1"/>
  <c r="KQ216" i="1"/>
  <c r="KQ215" i="1"/>
  <c r="KQ214" i="1"/>
  <c r="KQ213" i="1"/>
  <c r="KQ212" i="1"/>
  <c r="KQ211" i="1"/>
  <c r="KQ210" i="1"/>
  <c r="KQ209" i="1"/>
  <c r="KQ208" i="1"/>
  <c r="KQ207" i="1"/>
  <c r="KQ206" i="1"/>
  <c r="KQ205" i="1"/>
  <c r="KQ204" i="1"/>
  <c r="KQ203" i="1"/>
  <c r="KQ202" i="1"/>
  <c r="KQ201" i="1"/>
  <c r="KQ200" i="1"/>
  <c r="KQ199" i="1"/>
  <c r="KQ198" i="1"/>
  <c r="KQ197" i="1"/>
  <c r="KQ196" i="1"/>
  <c r="KQ195" i="1"/>
  <c r="KQ194" i="1"/>
  <c r="KQ193" i="1"/>
  <c r="KQ192" i="1"/>
  <c r="KQ191" i="1"/>
  <c r="KQ190" i="1"/>
  <c r="KQ189" i="1"/>
  <c r="KQ188" i="1"/>
  <c r="KQ187" i="1"/>
  <c r="KQ186" i="1"/>
  <c r="KQ185" i="1"/>
  <c r="KQ184" i="1"/>
  <c r="KQ183" i="1"/>
  <c r="KQ182" i="1"/>
  <c r="KQ181" i="1"/>
  <c r="KQ180" i="1"/>
  <c r="KQ179" i="1"/>
  <c r="KQ178" i="1"/>
  <c r="KQ177" i="1"/>
  <c r="KQ176" i="1"/>
  <c r="KQ175" i="1"/>
  <c r="KQ174" i="1"/>
  <c r="KQ173" i="1"/>
  <c r="KQ172" i="1"/>
  <c r="KQ171" i="1"/>
  <c r="KQ170" i="1"/>
  <c r="KQ169" i="1"/>
  <c r="KQ168" i="1"/>
  <c r="KQ167" i="1"/>
  <c r="KQ166" i="1"/>
  <c r="KQ165" i="1"/>
  <c r="KQ164" i="1"/>
  <c r="KQ163" i="1"/>
  <c r="KQ162" i="1"/>
  <c r="KQ160" i="1"/>
  <c r="KQ159" i="1"/>
  <c r="KQ158" i="1"/>
  <c r="KQ157" i="1"/>
  <c r="KQ156" i="1"/>
  <c r="KQ155" i="1"/>
  <c r="KQ154" i="1"/>
  <c r="KQ153" i="1"/>
  <c r="KQ152" i="1"/>
  <c r="KQ151" i="1"/>
  <c r="KQ150" i="1"/>
  <c r="KQ149" i="1"/>
  <c r="KQ148" i="1"/>
  <c r="KQ147" i="1"/>
  <c r="KQ146" i="1"/>
  <c r="KQ145" i="1"/>
  <c r="KQ144" i="1"/>
  <c r="KQ143" i="1"/>
  <c r="KQ142" i="1"/>
  <c r="KQ141" i="1"/>
  <c r="KQ140" i="1"/>
  <c r="KQ139" i="1"/>
  <c r="KQ138" i="1"/>
  <c r="KQ137" i="1"/>
  <c r="KQ136" i="1"/>
  <c r="KQ135" i="1"/>
  <c r="KQ134" i="1"/>
  <c r="KQ133" i="1"/>
  <c r="KQ132" i="1"/>
  <c r="KQ131" i="1"/>
  <c r="KQ130" i="1"/>
  <c r="KQ129" i="1"/>
  <c r="KQ128" i="1"/>
  <c r="KQ127" i="1"/>
  <c r="KQ126" i="1"/>
  <c r="KQ125" i="1"/>
  <c r="KQ124" i="1"/>
  <c r="KQ123" i="1"/>
  <c r="KQ122" i="1"/>
  <c r="KQ121" i="1"/>
  <c r="KQ120" i="1"/>
  <c r="KQ119" i="1"/>
  <c r="KQ118" i="1"/>
  <c r="KQ117" i="1"/>
  <c r="KQ116" i="1"/>
  <c r="KQ115" i="1"/>
  <c r="KQ114" i="1"/>
  <c r="KQ113" i="1"/>
  <c r="KQ112" i="1"/>
  <c r="KQ111" i="1"/>
  <c r="KQ110" i="1"/>
  <c r="KQ109" i="1"/>
  <c r="KQ108" i="1"/>
  <c r="KQ107" i="1"/>
  <c r="KQ106" i="1"/>
  <c r="KQ105" i="1"/>
  <c r="KQ104" i="1"/>
  <c r="KQ103" i="1"/>
  <c r="KQ102" i="1"/>
  <c r="KQ101" i="1"/>
  <c r="KQ100" i="1"/>
  <c r="KQ99" i="1"/>
  <c r="KQ98" i="1"/>
  <c r="KQ97" i="1"/>
  <c r="KQ96" i="1"/>
  <c r="KQ95" i="1"/>
  <c r="KQ94" i="1"/>
  <c r="KQ93" i="1"/>
  <c r="KQ92" i="1"/>
  <c r="KQ91" i="1"/>
  <c r="KQ90" i="1"/>
  <c r="KQ89" i="1"/>
  <c r="KQ88" i="1"/>
  <c r="KQ87" i="1"/>
  <c r="KQ86" i="1"/>
  <c r="KQ85" i="1"/>
  <c r="LI84" i="1"/>
  <c r="KQ84" i="1"/>
  <c r="LI83" i="1"/>
  <c r="KQ83" i="1"/>
  <c r="LI82" i="1"/>
  <c r="KQ82" i="1"/>
  <c r="LI81" i="1"/>
  <c r="KQ81" i="1"/>
  <c r="LI80" i="1"/>
  <c r="KQ80" i="1"/>
  <c r="LI79" i="1"/>
  <c r="KQ79" i="1"/>
  <c r="LI78" i="1"/>
  <c r="KQ78" i="1"/>
  <c r="LI77" i="1"/>
  <c r="KQ77" i="1"/>
  <c r="LI76" i="1"/>
  <c r="KQ76" i="1"/>
  <c r="LI75" i="1"/>
  <c r="KQ75" i="1"/>
  <c r="LI74" i="1"/>
  <c r="KQ74" i="1"/>
  <c r="LI73" i="1"/>
  <c r="KQ73" i="1"/>
  <c r="LI72" i="1"/>
  <c r="KQ72" i="1"/>
  <c r="LI71" i="1"/>
  <c r="KQ71" i="1"/>
  <c r="LI70" i="1"/>
  <c r="KQ70" i="1"/>
  <c r="LI69" i="1"/>
  <c r="KQ69" i="1"/>
  <c r="LI68" i="1"/>
  <c r="KQ68" i="1"/>
  <c r="LI67" i="1"/>
  <c r="KQ67" i="1"/>
  <c r="LI66" i="1"/>
  <c r="KQ66" i="1"/>
  <c r="LI65" i="1"/>
  <c r="KQ65" i="1"/>
  <c r="KQ64" i="1"/>
  <c r="LI63" i="1"/>
  <c r="KQ63" i="1"/>
  <c r="LI62" i="1"/>
  <c r="KQ62" i="1"/>
  <c r="KZ61" i="1"/>
  <c r="KX62" i="1" s="1"/>
  <c r="KO61" i="1"/>
  <c r="KM62" i="1" s="1"/>
  <c r="KV60" i="1"/>
  <c r="KJ117" i="1" l="1"/>
  <c r="KJ109" i="1"/>
  <c r="KJ101" i="1"/>
  <c r="KJ93" i="1"/>
  <c r="KJ85" i="1"/>
  <c r="KJ116" i="1"/>
  <c r="KJ108" i="1"/>
  <c r="KJ100" i="1"/>
  <c r="KJ92" i="1"/>
  <c r="KJ84" i="1"/>
  <c r="KJ76" i="1"/>
  <c r="KJ68" i="1"/>
  <c r="AE433" i="1" s="1"/>
  <c r="AF433" i="1" s="1"/>
  <c r="KJ115" i="1"/>
  <c r="KJ107" i="1"/>
  <c r="KJ99" i="1"/>
  <c r="KJ91" i="1"/>
  <c r="KJ83" i="1"/>
  <c r="KJ75" i="1"/>
  <c r="AE440" i="1" s="1"/>
  <c r="AF440" i="1" s="1"/>
  <c r="KJ67" i="1"/>
  <c r="AE432" i="1" s="1"/>
  <c r="AF432" i="1" s="1"/>
  <c r="KJ69" i="1"/>
  <c r="AE434" i="1" s="1"/>
  <c r="AF434" i="1" s="1"/>
  <c r="KJ114" i="1"/>
  <c r="KJ106" i="1"/>
  <c r="KJ98" i="1"/>
  <c r="KJ90" i="1"/>
  <c r="KJ82" i="1"/>
  <c r="KJ74" i="1"/>
  <c r="KJ66" i="1"/>
  <c r="KJ121" i="1"/>
  <c r="KJ113" i="1"/>
  <c r="KJ105" i="1"/>
  <c r="KJ97" i="1"/>
  <c r="KJ89" i="1"/>
  <c r="KJ81" i="1"/>
  <c r="AE446" i="1" s="1"/>
  <c r="AF446" i="1" s="1"/>
  <c r="KJ73" i="1"/>
  <c r="AE438" i="1" s="1"/>
  <c r="AF438" i="1" s="1"/>
  <c r="KJ65" i="1"/>
  <c r="AE430" i="1" s="1"/>
  <c r="AF430" i="1" s="1"/>
  <c r="KJ63" i="1"/>
  <c r="KJ120" i="1"/>
  <c r="KJ112" i="1"/>
  <c r="KJ104" i="1"/>
  <c r="KJ96" i="1"/>
  <c r="KJ88" i="1"/>
  <c r="KJ80" i="1"/>
  <c r="KJ72" i="1"/>
  <c r="KJ64" i="1"/>
  <c r="KJ119" i="1"/>
  <c r="KJ111" i="1"/>
  <c r="KJ103" i="1"/>
  <c r="KJ95" i="1"/>
  <c r="KJ87" i="1"/>
  <c r="KJ79" i="1"/>
  <c r="KJ71" i="1"/>
  <c r="KJ118" i="1"/>
  <c r="KJ110" i="1"/>
  <c r="KJ102" i="1"/>
  <c r="KJ94" i="1"/>
  <c r="KJ86" i="1"/>
  <c r="KJ78" i="1"/>
  <c r="KJ70" i="1"/>
  <c r="AE435" i="1" s="1"/>
  <c r="AF435" i="1" s="1"/>
  <c r="KJ62" i="1"/>
  <c r="KU62" i="1" s="1"/>
  <c r="KJ77" i="1"/>
  <c r="AE442" i="1" s="1"/>
  <c r="AF442" i="1" s="1"/>
  <c r="NE65" i="1"/>
  <c r="NL65" i="1"/>
  <c r="NM65" i="1" s="1"/>
  <c r="NU65" i="1"/>
  <c r="NQ70" i="1"/>
  <c r="NO71" i="1" s="1"/>
  <c r="NP71" i="1" s="1"/>
  <c r="LI64" i="1"/>
  <c r="LE61" i="1"/>
  <c r="KB419" i="1"/>
  <c r="KB418" i="1"/>
  <c r="KB417" i="1"/>
  <c r="KB416" i="1"/>
  <c r="KB415" i="1"/>
  <c r="KB414" i="1"/>
  <c r="KB413" i="1"/>
  <c r="KB412" i="1"/>
  <c r="KB411" i="1"/>
  <c r="KB410" i="1"/>
  <c r="KB409" i="1"/>
  <c r="KB408" i="1"/>
  <c r="KB407" i="1"/>
  <c r="KB406" i="1"/>
  <c r="KB405" i="1"/>
  <c r="KB404" i="1"/>
  <c r="KB403" i="1"/>
  <c r="KB402" i="1"/>
  <c r="KB400" i="1"/>
  <c r="KB399" i="1"/>
  <c r="KB398" i="1"/>
  <c r="KB397" i="1"/>
  <c r="KB396" i="1"/>
  <c r="KB395" i="1"/>
  <c r="KB394" i="1"/>
  <c r="KB393" i="1"/>
  <c r="KB392" i="1"/>
  <c r="KB391" i="1"/>
  <c r="KB390" i="1"/>
  <c r="KB389" i="1"/>
  <c r="KB388" i="1"/>
  <c r="KB387" i="1"/>
  <c r="KB386" i="1"/>
  <c r="KB385" i="1"/>
  <c r="KB384" i="1"/>
  <c r="KB383" i="1"/>
  <c r="KB382" i="1"/>
  <c r="KB381" i="1"/>
  <c r="KB380" i="1"/>
  <c r="KB379" i="1"/>
  <c r="KB378" i="1"/>
  <c r="KB377" i="1"/>
  <c r="KB376" i="1"/>
  <c r="KB375" i="1"/>
  <c r="KB374" i="1"/>
  <c r="KB373" i="1"/>
  <c r="KB372" i="1"/>
  <c r="KB371" i="1"/>
  <c r="KB370" i="1"/>
  <c r="KB369" i="1"/>
  <c r="KB368" i="1"/>
  <c r="KB367" i="1"/>
  <c r="KB366" i="1"/>
  <c r="KB365" i="1"/>
  <c r="KB364" i="1"/>
  <c r="KB363" i="1"/>
  <c r="KB362" i="1"/>
  <c r="KB360" i="1"/>
  <c r="KB359" i="1"/>
  <c r="KB358" i="1"/>
  <c r="KB357" i="1"/>
  <c r="KB356" i="1"/>
  <c r="KB355" i="1"/>
  <c r="KB354" i="1"/>
  <c r="KB353" i="1"/>
  <c r="KB352" i="1"/>
  <c r="KB351" i="1"/>
  <c r="KB350" i="1"/>
  <c r="KB349" i="1"/>
  <c r="KB348" i="1"/>
  <c r="KB347" i="1"/>
  <c r="KB346" i="1"/>
  <c r="KB345" i="1"/>
  <c r="KB344" i="1"/>
  <c r="KB343" i="1"/>
  <c r="KB342" i="1"/>
  <c r="KB341" i="1"/>
  <c r="KB340" i="1"/>
  <c r="KB339" i="1"/>
  <c r="KB338" i="1"/>
  <c r="KB337" i="1"/>
  <c r="KB336" i="1"/>
  <c r="KB335" i="1"/>
  <c r="KB334" i="1"/>
  <c r="KB333" i="1"/>
  <c r="KB332" i="1"/>
  <c r="KB331" i="1"/>
  <c r="KB330" i="1"/>
  <c r="KB329" i="1"/>
  <c r="KB328" i="1"/>
  <c r="KB327" i="1"/>
  <c r="KB326" i="1"/>
  <c r="KB325" i="1"/>
  <c r="KB324" i="1"/>
  <c r="KB323" i="1"/>
  <c r="KB322" i="1"/>
  <c r="KB321" i="1"/>
  <c r="KB320" i="1"/>
  <c r="KB319" i="1"/>
  <c r="KB318" i="1"/>
  <c r="KB317" i="1"/>
  <c r="KB316" i="1"/>
  <c r="KB315" i="1"/>
  <c r="KB314" i="1"/>
  <c r="KB313" i="1"/>
  <c r="KB312" i="1"/>
  <c r="KB311" i="1"/>
  <c r="KB310" i="1"/>
  <c r="KB309" i="1"/>
  <c r="KB308" i="1"/>
  <c r="KB307" i="1"/>
  <c r="KB306" i="1"/>
  <c r="KB305" i="1"/>
  <c r="KB304" i="1"/>
  <c r="KB303" i="1"/>
  <c r="KB302" i="1"/>
  <c r="KB300" i="1"/>
  <c r="KB299" i="1"/>
  <c r="KB298" i="1"/>
  <c r="KB297" i="1"/>
  <c r="KB296" i="1"/>
  <c r="KB295" i="1"/>
  <c r="KB294" i="1"/>
  <c r="KB293" i="1"/>
  <c r="KB292" i="1"/>
  <c r="KB290" i="1"/>
  <c r="KB289" i="1"/>
  <c r="KB288" i="1"/>
  <c r="KB287" i="1"/>
  <c r="KB286" i="1"/>
  <c r="KB285" i="1"/>
  <c r="KB284" i="1"/>
  <c r="KB283" i="1"/>
  <c r="KB282" i="1"/>
  <c r="KB281" i="1"/>
  <c r="KB280" i="1"/>
  <c r="KB279" i="1"/>
  <c r="KB278" i="1"/>
  <c r="KB277" i="1"/>
  <c r="KB276" i="1"/>
  <c r="KB275" i="1"/>
  <c r="KB274" i="1"/>
  <c r="KB273" i="1"/>
  <c r="KB272" i="1"/>
  <c r="KB271" i="1"/>
  <c r="KB270" i="1"/>
  <c r="KB269" i="1"/>
  <c r="KB268" i="1"/>
  <c r="KB267" i="1"/>
  <c r="KB266" i="1"/>
  <c r="KB265" i="1"/>
  <c r="KB264" i="1"/>
  <c r="KB263" i="1"/>
  <c r="KB262" i="1"/>
  <c r="KB260" i="1"/>
  <c r="KB259" i="1"/>
  <c r="KB258" i="1"/>
  <c r="KB257" i="1"/>
  <c r="KB256" i="1"/>
  <c r="KB255" i="1"/>
  <c r="KB254" i="1"/>
  <c r="KB253" i="1"/>
  <c r="KB252" i="1"/>
  <c r="KB251" i="1"/>
  <c r="KB250" i="1"/>
  <c r="KB249" i="1"/>
  <c r="KB248" i="1"/>
  <c r="KB247" i="1"/>
  <c r="KB246" i="1"/>
  <c r="KB245" i="1"/>
  <c r="KB244" i="1"/>
  <c r="KB243" i="1"/>
  <c r="KB242" i="1"/>
  <c r="KB240" i="1"/>
  <c r="KB239" i="1"/>
  <c r="KB238" i="1"/>
  <c r="KB237" i="1"/>
  <c r="KB236" i="1"/>
  <c r="KB235" i="1"/>
  <c r="KB234" i="1"/>
  <c r="KB233" i="1"/>
  <c r="KB232" i="1"/>
  <c r="KB231" i="1"/>
  <c r="KB230" i="1"/>
  <c r="KB229" i="1"/>
  <c r="KB228" i="1"/>
  <c r="KB227" i="1"/>
  <c r="KB226" i="1"/>
  <c r="KB225" i="1"/>
  <c r="KB224" i="1"/>
  <c r="KB223" i="1"/>
  <c r="KB222" i="1"/>
  <c r="KB221" i="1"/>
  <c r="KB220" i="1"/>
  <c r="KB219" i="1"/>
  <c r="KB218" i="1"/>
  <c r="KB217" i="1"/>
  <c r="KB216" i="1"/>
  <c r="KB215" i="1"/>
  <c r="KB214" i="1"/>
  <c r="KB213" i="1"/>
  <c r="KB212" i="1"/>
  <c r="KB211" i="1"/>
  <c r="KB210" i="1"/>
  <c r="KB209" i="1"/>
  <c r="KB208" i="1"/>
  <c r="KB207" i="1"/>
  <c r="KB206" i="1"/>
  <c r="KB205" i="1"/>
  <c r="KB204" i="1"/>
  <c r="KB203" i="1"/>
  <c r="KB202" i="1"/>
  <c r="KB201" i="1"/>
  <c r="KB200" i="1"/>
  <c r="KB199" i="1"/>
  <c r="KB198" i="1"/>
  <c r="KB197" i="1"/>
  <c r="KB196" i="1"/>
  <c r="KB195" i="1"/>
  <c r="KB194" i="1"/>
  <c r="KB193" i="1"/>
  <c r="KB192" i="1"/>
  <c r="KB191" i="1"/>
  <c r="KB190" i="1"/>
  <c r="KB189" i="1"/>
  <c r="KB188" i="1"/>
  <c r="KB187" i="1"/>
  <c r="KB186" i="1"/>
  <c r="KB185" i="1"/>
  <c r="KB184" i="1"/>
  <c r="KB183" i="1"/>
  <c r="KB182" i="1"/>
  <c r="KB181" i="1"/>
  <c r="KB180" i="1"/>
  <c r="KB179" i="1"/>
  <c r="KB178" i="1"/>
  <c r="KB177" i="1"/>
  <c r="KB176" i="1"/>
  <c r="KB175" i="1"/>
  <c r="KB174" i="1"/>
  <c r="KB173" i="1"/>
  <c r="KB172" i="1"/>
  <c r="KB171" i="1"/>
  <c r="KB170" i="1"/>
  <c r="KB169" i="1"/>
  <c r="KB168" i="1"/>
  <c r="KB167" i="1"/>
  <c r="KB166" i="1"/>
  <c r="KB165" i="1"/>
  <c r="KB164" i="1"/>
  <c r="KB163" i="1"/>
  <c r="KB162" i="1"/>
  <c r="KB160" i="1"/>
  <c r="KB159" i="1"/>
  <c r="KB158" i="1"/>
  <c r="KB157" i="1"/>
  <c r="KB156" i="1"/>
  <c r="KB155" i="1"/>
  <c r="KB154" i="1"/>
  <c r="KB153" i="1"/>
  <c r="KB152" i="1"/>
  <c r="KB151" i="1"/>
  <c r="KB150" i="1"/>
  <c r="KB149" i="1"/>
  <c r="KB148" i="1"/>
  <c r="KB147" i="1"/>
  <c r="KB146" i="1"/>
  <c r="KB145" i="1"/>
  <c r="KB144" i="1"/>
  <c r="KB143" i="1"/>
  <c r="KB142" i="1"/>
  <c r="KB141" i="1"/>
  <c r="KB140" i="1"/>
  <c r="KB139" i="1"/>
  <c r="KB138" i="1"/>
  <c r="KB137" i="1"/>
  <c r="KB136" i="1"/>
  <c r="KB135" i="1"/>
  <c r="KB134" i="1"/>
  <c r="KB133" i="1"/>
  <c r="KB132" i="1"/>
  <c r="KB131" i="1"/>
  <c r="KB130" i="1"/>
  <c r="KB129" i="1"/>
  <c r="KB128" i="1"/>
  <c r="KB127" i="1"/>
  <c r="KB126" i="1"/>
  <c r="KB125" i="1"/>
  <c r="KB124" i="1"/>
  <c r="KB123" i="1"/>
  <c r="KB122" i="1"/>
  <c r="KB121" i="1"/>
  <c r="KB120" i="1"/>
  <c r="KB119" i="1"/>
  <c r="KB118" i="1"/>
  <c r="KB117" i="1"/>
  <c r="KB116" i="1"/>
  <c r="KB115" i="1"/>
  <c r="KB114" i="1"/>
  <c r="KB113" i="1"/>
  <c r="KB112" i="1"/>
  <c r="KB111" i="1"/>
  <c r="KB110" i="1"/>
  <c r="KB109" i="1"/>
  <c r="KB108" i="1"/>
  <c r="KB107" i="1"/>
  <c r="KB106" i="1"/>
  <c r="KB105" i="1"/>
  <c r="KB104" i="1"/>
  <c r="KB103" i="1"/>
  <c r="KB102" i="1"/>
  <c r="KB101" i="1"/>
  <c r="KB100" i="1"/>
  <c r="KB99" i="1"/>
  <c r="KB98" i="1"/>
  <c r="KB97" i="1"/>
  <c r="KB96" i="1"/>
  <c r="KB95" i="1"/>
  <c r="KB94" i="1"/>
  <c r="KB93" i="1"/>
  <c r="KB92" i="1"/>
  <c r="KB91" i="1"/>
  <c r="KB90" i="1"/>
  <c r="KB89" i="1"/>
  <c r="KB88" i="1"/>
  <c r="KB87" i="1"/>
  <c r="KB86" i="1"/>
  <c r="KB85" i="1"/>
  <c r="KB84" i="1"/>
  <c r="KB83" i="1"/>
  <c r="KB82" i="1"/>
  <c r="KB81" i="1"/>
  <c r="KB80" i="1"/>
  <c r="KB79" i="1"/>
  <c r="KB78" i="1"/>
  <c r="KB77" i="1"/>
  <c r="KB76" i="1"/>
  <c r="KB75" i="1"/>
  <c r="KB74" i="1"/>
  <c r="KB73" i="1"/>
  <c r="KB72" i="1"/>
  <c r="KB71" i="1"/>
  <c r="KB70" i="1"/>
  <c r="KB69" i="1"/>
  <c r="KB68" i="1"/>
  <c r="KB67" i="1"/>
  <c r="KB66" i="1"/>
  <c r="KB65" i="1"/>
  <c r="KB64" i="1"/>
  <c r="KB63" i="1"/>
  <c r="KB62" i="1"/>
  <c r="JT419" i="1"/>
  <c r="JT418" i="1"/>
  <c r="JT417" i="1"/>
  <c r="JT416" i="1"/>
  <c r="JT415" i="1"/>
  <c r="JT414" i="1"/>
  <c r="JT413" i="1"/>
  <c r="JT412" i="1"/>
  <c r="JT411" i="1"/>
  <c r="JT410" i="1"/>
  <c r="JT409" i="1"/>
  <c r="JT408" i="1"/>
  <c r="JT407" i="1"/>
  <c r="JT406" i="1"/>
  <c r="JT405" i="1"/>
  <c r="JT404" i="1"/>
  <c r="JT403" i="1"/>
  <c r="JT402" i="1"/>
  <c r="JT400" i="1"/>
  <c r="JT399" i="1"/>
  <c r="JT398" i="1"/>
  <c r="JT397" i="1"/>
  <c r="JT396" i="1"/>
  <c r="JT395" i="1"/>
  <c r="JT394" i="1"/>
  <c r="JT393" i="1"/>
  <c r="JT392" i="1"/>
  <c r="JT391" i="1"/>
  <c r="JT390" i="1"/>
  <c r="JT389" i="1"/>
  <c r="JT388" i="1"/>
  <c r="JT387" i="1"/>
  <c r="JT386" i="1"/>
  <c r="JT385" i="1"/>
  <c r="JT384" i="1"/>
  <c r="JT383" i="1"/>
  <c r="JT382" i="1"/>
  <c r="JT381" i="1"/>
  <c r="JT380" i="1"/>
  <c r="JT379" i="1"/>
  <c r="JT378" i="1"/>
  <c r="JT377" i="1"/>
  <c r="JT376" i="1"/>
  <c r="JT375" i="1"/>
  <c r="JT374" i="1"/>
  <c r="JT373" i="1"/>
  <c r="JT372" i="1"/>
  <c r="JT371" i="1"/>
  <c r="JT370" i="1"/>
  <c r="JT369" i="1"/>
  <c r="JT368" i="1"/>
  <c r="JT367" i="1"/>
  <c r="JT366" i="1"/>
  <c r="JT365" i="1"/>
  <c r="JT364" i="1"/>
  <c r="JT363" i="1"/>
  <c r="JT362" i="1"/>
  <c r="JT360" i="1"/>
  <c r="JT359" i="1"/>
  <c r="JT358" i="1"/>
  <c r="JT357" i="1"/>
  <c r="JT356" i="1"/>
  <c r="JT355" i="1"/>
  <c r="JT354" i="1"/>
  <c r="JT353" i="1"/>
  <c r="JT352" i="1"/>
  <c r="JT351" i="1"/>
  <c r="JT350" i="1"/>
  <c r="JT349" i="1"/>
  <c r="JT348" i="1"/>
  <c r="JT347" i="1"/>
  <c r="JT346" i="1"/>
  <c r="JT345" i="1"/>
  <c r="JT344" i="1"/>
  <c r="JT343" i="1"/>
  <c r="JT342" i="1"/>
  <c r="JT341" i="1"/>
  <c r="JT340" i="1"/>
  <c r="JT339" i="1"/>
  <c r="JT338" i="1"/>
  <c r="JT337" i="1"/>
  <c r="JT336" i="1"/>
  <c r="JT335" i="1"/>
  <c r="JT334" i="1"/>
  <c r="JT333" i="1"/>
  <c r="JT332" i="1"/>
  <c r="JT331" i="1"/>
  <c r="JT330" i="1"/>
  <c r="JT329" i="1"/>
  <c r="JT328" i="1"/>
  <c r="JT327" i="1"/>
  <c r="JT326" i="1"/>
  <c r="JT325" i="1"/>
  <c r="JT324" i="1"/>
  <c r="JT323" i="1"/>
  <c r="JT322" i="1"/>
  <c r="JT321" i="1"/>
  <c r="JT320" i="1"/>
  <c r="JT319" i="1"/>
  <c r="JT318" i="1"/>
  <c r="JT317" i="1"/>
  <c r="JT316" i="1"/>
  <c r="JT315" i="1"/>
  <c r="JT314" i="1"/>
  <c r="JT313" i="1"/>
  <c r="JT312" i="1"/>
  <c r="JT311" i="1"/>
  <c r="JT310" i="1"/>
  <c r="JT309" i="1"/>
  <c r="JT308" i="1"/>
  <c r="JT307" i="1"/>
  <c r="JT306" i="1"/>
  <c r="JT305" i="1"/>
  <c r="JT304" i="1"/>
  <c r="JT303" i="1"/>
  <c r="JT302" i="1"/>
  <c r="JT300" i="1"/>
  <c r="JT299" i="1"/>
  <c r="JT298" i="1"/>
  <c r="JT297" i="1"/>
  <c r="JT296" i="1"/>
  <c r="JT295" i="1"/>
  <c r="JT294" i="1"/>
  <c r="JT293" i="1"/>
  <c r="JT292" i="1"/>
  <c r="JT290" i="1"/>
  <c r="JT289" i="1"/>
  <c r="JT288" i="1"/>
  <c r="JT287" i="1"/>
  <c r="JT286" i="1"/>
  <c r="JT285" i="1"/>
  <c r="JT284" i="1"/>
  <c r="JT283" i="1"/>
  <c r="JT282" i="1"/>
  <c r="JT281" i="1"/>
  <c r="JT280" i="1"/>
  <c r="JT279" i="1"/>
  <c r="JT278" i="1"/>
  <c r="JT277" i="1"/>
  <c r="JT276" i="1"/>
  <c r="JT275" i="1"/>
  <c r="JT274" i="1"/>
  <c r="JT273" i="1"/>
  <c r="JT272" i="1"/>
  <c r="JT271" i="1"/>
  <c r="JT270" i="1"/>
  <c r="JT269" i="1"/>
  <c r="JT268" i="1"/>
  <c r="JT267" i="1"/>
  <c r="JT266" i="1"/>
  <c r="JT265" i="1"/>
  <c r="JT264" i="1"/>
  <c r="JT263" i="1"/>
  <c r="JT262" i="1"/>
  <c r="JT260" i="1"/>
  <c r="JT259" i="1"/>
  <c r="JT258" i="1"/>
  <c r="JT257" i="1"/>
  <c r="JT256" i="1"/>
  <c r="JT255" i="1"/>
  <c r="JT254" i="1"/>
  <c r="JT253" i="1"/>
  <c r="JT252" i="1"/>
  <c r="JT251" i="1"/>
  <c r="JT250" i="1"/>
  <c r="JT249" i="1"/>
  <c r="JT248" i="1"/>
  <c r="JT247" i="1"/>
  <c r="JT246" i="1"/>
  <c r="JT245" i="1"/>
  <c r="JT244" i="1"/>
  <c r="JT243" i="1"/>
  <c r="JT242" i="1"/>
  <c r="JT240" i="1"/>
  <c r="JT239" i="1"/>
  <c r="JT238" i="1"/>
  <c r="JT237" i="1"/>
  <c r="JT236" i="1"/>
  <c r="JT235" i="1"/>
  <c r="JT234" i="1"/>
  <c r="JT233" i="1"/>
  <c r="JT232" i="1"/>
  <c r="JT231" i="1"/>
  <c r="JT230" i="1"/>
  <c r="JT229" i="1"/>
  <c r="JT228" i="1"/>
  <c r="JT227" i="1"/>
  <c r="JT226" i="1"/>
  <c r="JT225" i="1"/>
  <c r="JT224" i="1"/>
  <c r="JT223" i="1"/>
  <c r="JT222" i="1"/>
  <c r="JT221" i="1"/>
  <c r="JT220" i="1"/>
  <c r="JT219" i="1"/>
  <c r="JT218" i="1"/>
  <c r="JT217" i="1"/>
  <c r="JT216" i="1"/>
  <c r="JT215" i="1"/>
  <c r="JT214" i="1"/>
  <c r="JT213" i="1"/>
  <c r="JT212" i="1"/>
  <c r="JT211" i="1"/>
  <c r="JT210" i="1"/>
  <c r="JT209" i="1"/>
  <c r="JT208" i="1"/>
  <c r="JT207" i="1"/>
  <c r="JT206" i="1"/>
  <c r="JT205" i="1"/>
  <c r="JT204" i="1"/>
  <c r="JT203" i="1"/>
  <c r="JT202" i="1"/>
  <c r="JT201" i="1"/>
  <c r="JT200" i="1"/>
  <c r="JT199" i="1"/>
  <c r="JT198" i="1"/>
  <c r="JT197" i="1"/>
  <c r="JT196" i="1"/>
  <c r="JT195" i="1"/>
  <c r="JT194" i="1"/>
  <c r="JT193" i="1"/>
  <c r="JT192" i="1"/>
  <c r="JT191" i="1"/>
  <c r="JT190" i="1"/>
  <c r="JT189" i="1"/>
  <c r="JT188" i="1"/>
  <c r="JT187" i="1"/>
  <c r="JT186" i="1"/>
  <c r="JT185" i="1"/>
  <c r="JT184" i="1"/>
  <c r="JT183" i="1"/>
  <c r="JT182" i="1"/>
  <c r="JT181" i="1"/>
  <c r="JT180" i="1"/>
  <c r="JT179" i="1"/>
  <c r="JT178" i="1"/>
  <c r="JT177" i="1"/>
  <c r="JT176" i="1"/>
  <c r="JT175" i="1"/>
  <c r="JT174" i="1"/>
  <c r="JT173" i="1"/>
  <c r="JT172" i="1"/>
  <c r="JT171" i="1"/>
  <c r="JT170" i="1"/>
  <c r="JT169" i="1"/>
  <c r="JT168" i="1"/>
  <c r="JT167" i="1"/>
  <c r="JT166" i="1"/>
  <c r="JT165" i="1"/>
  <c r="JT164" i="1"/>
  <c r="JT163" i="1"/>
  <c r="JT162" i="1"/>
  <c r="JT160" i="1"/>
  <c r="JT159" i="1"/>
  <c r="JT158" i="1"/>
  <c r="JT157" i="1"/>
  <c r="JT156" i="1"/>
  <c r="JT155" i="1"/>
  <c r="JT154" i="1"/>
  <c r="JT153" i="1"/>
  <c r="JT152" i="1"/>
  <c r="JT151" i="1"/>
  <c r="JT150" i="1"/>
  <c r="JT149" i="1"/>
  <c r="JT148" i="1"/>
  <c r="JT147" i="1"/>
  <c r="JT146" i="1"/>
  <c r="JT145" i="1"/>
  <c r="JT144" i="1"/>
  <c r="JT143" i="1"/>
  <c r="JT142" i="1"/>
  <c r="JT141" i="1"/>
  <c r="JT140" i="1"/>
  <c r="JT139" i="1"/>
  <c r="JT138" i="1"/>
  <c r="JT137" i="1"/>
  <c r="JT136" i="1"/>
  <c r="JT135" i="1"/>
  <c r="JT134" i="1"/>
  <c r="JT133" i="1"/>
  <c r="JT132" i="1"/>
  <c r="JT131" i="1"/>
  <c r="JT130" i="1"/>
  <c r="JT129" i="1"/>
  <c r="JT128" i="1"/>
  <c r="JT127" i="1"/>
  <c r="JT126" i="1"/>
  <c r="JT125" i="1"/>
  <c r="JT124" i="1"/>
  <c r="JT123" i="1"/>
  <c r="JT122" i="1"/>
  <c r="JT121" i="1"/>
  <c r="JT120" i="1"/>
  <c r="JT119" i="1"/>
  <c r="JT118" i="1"/>
  <c r="JT117" i="1"/>
  <c r="JT116" i="1"/>
  <c r="JT115" i="1"/>
  <c r="JT114" i="1"/>
  <c r="JT113" i="1"/>
  <c r="JT112" i="1"/>
  <c r="JT111" i="1"/>
  <c r="JT110" i="1"/>
  <c r="JT109" i="1"/>
  <c r="JT108" i="1"/>
  <c r="JT107" i="1"/>
  <c r="JT106" i="1"/>
  <c r="JT105" i="1"/>
  <c r="JT104" i="1"/>
  <c r="JT103" i="1"/>
  <c r="JT102" i="1"/>
  <c r="JT101" i="1"/>
  <c r="JT100" i="1"/>
  <c r="JT99" i="1"/>
  <c r="JT98" i="1"/>
  <c r="JT97" i="1"/>
  <c r="JT96" i="1"/>
  <c r="JT95" i="1"/>
  <c r="JT94" i="1"/>
  <c r="JT93" i="1"/>
  <c r="JT92" i="1"/>
  <c r="JT91" i="1"/>
  <c r="JT90" i="1"/>
  <c r="JT89" i="1"/>
  <c r="JT88" i="1"/>
  <c r="JT87" i="1"/>
  <c r="JT86" i="1"/>
  <c r="JT85" i="1"/>
  <c r="JT84" i="1"/>
  <c r="JT83" i="1"/>
  <c r="JT82" i="1"/>
  <c r="JT81" i="1"/>
  <c r="JT80" i="1"/>
  <c r="JT79" i="1"/>
  <c r="JT78" i="1"/>
  <c r="JT77" i="1"/>
  <c r="JT76" i="1"/>
  <c r="JT75" i="1"/>
  <c r="JT74" i="1"/>
  <c r="JT73" i="1"/>
  <c r="JT72" i="1"/>
  <c r="JT71" i="1"/>
  <c r="JT70" i="1"/>
  <c r="JT69" i="1"/>
  <c r="JT68" i="1"/>
  <c r="JT67" i="1"/>
  <c r="JT66" i="1"/>
  <c r="JT65" i="1"/>
  <c r="JT64" i="1"/>
  <c r="JT63" i="1"/>
  <c r="JT62" i="1"/>
  <c r="KU67" i="1" l="1"/>
  <c r="KU73" i="1"/>
  <c r="LJ73" i="1" s="1"/>
  <c r="KU65" i="1"/>
  <c r="LJ65" i="1" s="1"/>
  <c r="KU75" i="1"/>
  <c r="LJ75" i="1" s="1"/>
  <c r="KU81" i="1"/>
  <c r="LJ81" i="1" s="1"/>
  <c r="KU68" i="1"/>
  <c r="LJ68" i="1" s="1"/>
  <c r="KU69" i="1"/>
  <c r="LJ69" i="1" s="1"/>
  <c r="AE448" i="1"/>
  <c r="AF448" i="1" s="1"/>
  <c r="KU83" i="1"/>
  <c r="LJ83" i="1" s="1"/>
  <c r="KU70" i="1"/>
  <c r="LJ70" i="1" s="1"/>
  <c r="AE427" i="1"/>
  <c r="AF427" i="1" s="1"/>
  <c r="LJ62" i="1"/>
  <c r="AE437" i="1"/>
  <c r="AF437" i="1" s="1"/>
  <c r="KU72" i="1"/>
  <c r="LJ72" i="1" s="1"/>
  <c r="AE431" i="1"/>
  <c r="AF431" i="1" s="1"/>
  <c r="KU66" i="1"/>
  <c r="LJ66" i="1" s="1"/>
  <c r="AE445" i="1"/>
  <c r="AF445" i="1" s="1"/>
  <c r="KU80" i="1"/>
  <c r="LJ80" i="1" s="1"/>
  <c r="AE439" i="1"/>
  <c r="AF439" i="1" s="1"/>
  <c r="KU74" i="1"/>
  <c r="LJ74" i="1" s="1"/>
  <c r="AE443" i="1"/>
  <c r="AF443" i="1" s="1"/>
  <c r="KU78" i="1"/>
  <c r="LJ78" i="1" s="1"/>
  <c r="AE447" i="1"/>
  <c r="AF447" i="1" s="1"/>
  <c r="KU82" i="1"/>
  <c r="LJ82" i="1" s="1"/>
  <c r="AE441" i="1"/>
  <c r="AF441" i="1" s="1"/>
  <c r="KU76" i="1"/>
  <c r="LJ76" i="1" s="1"/>
  <c r="AE428" i="1"/>
  <c r="AF428" i="1" s="1"/>
  <c r="KU63" i="1"/>
  <c r="LJ63" i="1" s="1"/>
  <c r="AE449" i="1"/>
  <c r="AF449" i="1" s="1"/>
  <c r="KU84" i="1"/>
  <c r="LJ84" i="1" s="1"/>
  <c r="AE436" i="1"/>
  <c r="AF436" i="1" s="1"/>
  <c r="KU71" i="1"/>
  <c r="LJ71" i="1" s="1"/>
  <c r="AE429" i="1"/>
  <c r="AF429" i="1" s="1"/>
  <c r="KU64" i="1"/>
  <c r="LJ64" i="1" s="1"/>
  <c r="KU77" i="1"/>
  <c r="LJ77" i="1" s="1"/>
  <c r="AE444" i="1"/>
  <c r="AF444" i="1" s="1"/>
  <c r="KU79" i="1"/>
  <c r="LJ79" i="1" s="1"/>
  <c r="MZ66" i="1"/>
  <c r="AK431" i="1" s="1"/>
  <c r="AL431" i="1" s="1"/>
  <c r="NC66" i="1"/>
  <c r="NA66" i="1"/>
  <c r="NI66" i="1"/>
  <c r="NK66" i="1"/>
  <c r="NQ71" i="1"/>
  <c r="NO72" i="1" s="1"/>
  <c r="NP72" i="1" s="1"/>
  <c r="LI61" i="1"/>
  <c r="LJ67" i="1"/>
  <c r="JF62" i="1"/>
  <c r="JF63" i="1"/>
  <c r="JF64" i="1"/>
  <c r="JF65" i="1"/>
  <c r="JF66" i="1"/>
  <c r="JF67" i="1"/>
  <c r="JF68" i="1"/>
  <c r="JF69" i="1"/>
  <c r="JF70" i="1"/>
  <c r="JF71" i="1"/>
  <c r="JF72" i="1"/>
  <c r="JF74" i="1"/>
  <c r="JF75" i="1"/>
  <c r="JF76" i="1"/>
  <c r="JF77" i="1"/>
  <c r="JF78" i="1"/>
  <c r="JF79" i="1"/>
  <c r="JF80" i="1"/>
  <c r="JF81" i="1"/>
  <c r="JF82" i="1"/>
  <c r="JF83" i="1"/>
  <c r="JF84" i="1"/>
  <c r="JF87" i="1"/>
  <c r="JF88" i="1"/>
  <c r="JF89" i="1"/>
  <c r="JF90" i="1"/>
  <c r="JF91" i="1"/>
  <c r="JF92" i="1"/>
  <c r="JF93" i="1"/>
  <c r="JF94" i="1"/>
  <c r="JF95" i="1"/>
  <c r="JF96" i="1"/>
  <c r="JF98" i="1"/>
  <c r="JF99" i="1"/>
  <c r="JF100" i="1"/>
  <c r="JF101" i="1"/>
  <c r="JF102" i="1"/>
  <c r="JF103" i="1"/>
  <c r="JF104" i="1"/>
  <c r="JF105" i="1"/>
  <c r="JF106" i="1"/>
  <c r="JF107" i="1"/>
  <c r="JF108" i="1"/>
  <c r="JF109" i="1"/>
  <c r="JF110" i="1"/>
  <c r="JF111" i="1"/>
  <c r="JF112" i="1"/>
  <c r="JF113" i="1"/>
  <c r="JF114" i="1"/>
  <c r="JF115" i="1"/>
  <c r="JF116" i="1"/>
  <c r="JF117" i="1"/>
  <c r="JF118" i="1"/>
  <c r="JF119" i="1"/>
  <c r="JF120" i="1"/>
  <c r="JF122" i="1"/>
  <c r="JF123" i="1"/>
  <c r="JF124" i="1"/>
  <c r="JF125" i="1"/>
  <c r="JF126" i="1"/>
  <c r="JF127" i="1"/>
  <c r="JF128" i="1"/>
  <c r="JF129" i="1"/>
  <c r="JF130" i="1"/>
  <c r="JF131" i="1"/>
  <c r="JF132" i="1"/>
  <c r="JF134" i="1"/>
  <c r="JF135" i="1"/>
  <c r="JF136" i="1"/>
  <c r="JF137" i="1"/>
  <c r="JF138" i="1"/>
  <c r="JF139" i="1"/>
  <c r="JF140" i="1"/>
  <c r="JF141" i="1"/>
  <c r="JF142" i="1"/>
  <c r="JF143" i="1"/>
  <c r="JF144" i="1"/>
  <c r="JF146" i="1"/>
  <c r="JF147" i="1"/>
  <c r="JF148" i="1"/>
  <c r="JF149" i="1"/>
  <c r="JF150" i="1"/>
  <c r="JF151" i="1"/>
  <c r="JF152" i="1"/>
  <c r="JF153" i="1"/>
  <c r="JF154" i="1"/>
  <c r="JF155" i="1"/>
  <c r="JF156" i="1"/>
  <c r="JF158" i="1"/>
  <c r="JF159" i="1"/>
  <c r="JF160" i="1"/>
  <c r="JF161" i="1"/>
  <c r="JF162" i="1"/>
  <c r="JF163" i="1"/>
  <c r="JF164" i="1"/>
  <c r="JF165" i="1"/>
  <c r="JF166" i="1"/>
  <c r="JF167" i="1"/>
  <c r="JF168" i="1"/>
  <c r="JF169" i="1"/>
  <c r="JF170" i="1"/>
  <c r="JF171" i="1"/>
  <c r="JF172" i="1"/>
  <c r="JF173" i="1"/>
  <c r="JF174" i="1"/>
  <c r="JF175" i="1"/>
  <c r="JF176" i="1"/>
  <c r="JF177" i="1"/>
  <c r="JF178" i="1"/>
  <c r="JF179" i="1"/>
  <c r="JF180" i="1"/>
  <c r="JF182" i="1"/>
  <c r="JF183" i="1"/>
  <c r="JF184" i="1"/>
  <c r="JF185" i="1"/>
  <c r="JF186" i="1"/>
  <c r="JF187" i="1"/>
  <c r="JF188" i="1"/>
  <c r="JF189" i="1"/>
  <c r="JF190" i="1"/>
  <c r="JF191" i="1"/>
  <c r="JF192" i="1"/>
  <c r="JF193" i="1"/>
  <c r="JF194" i="1"/>
  <c r="JF195" i="1"/>
  <c r="JF196" i="1"/>
  <c r="JF197" i="1"/>
  <c r="JF198" i="1"/>
  <c r="JF199" i="1"/>
  <c r="JF200" i="1"/>
  <c r="JF201" i="1"/>
  <c r="JF202" i="1"/>
  <c r="JF203" i="1"/>
  <c r="JF204" i="1"/>
  <c r="JF205" i="1"/>
  <c r="JF206" i="1"/>
  <c r="JF207" i="1"/>
  <c r="JF208" i="1"/>
  <c r="JF209" i="1"/>
  <c r="JF210" i="1"/>
  <c r="JF211" i="1"/>
  <c r="JF212" i="1"/>
  <c r="JF213" i="1"/>
  <c r="JF214" i="1"/>
  <c r="JF215" i="1"/>
  <c r="JF216" i="1"/>
  <c r="JF217" i="1"/>
  <c r="JF218" i="1"/>
  <c r="JF219" i="1"/>
  <c r="JF220" i="1"/>
  <c r="JF221" i="1"/>
  <c r="JF222" i="1"/>
  <c r="JF223" i="1"/>
  <c r="JF224" i="1"/>
  <c r="JF225" i="1"/>
  <c r="JF226" i="1"/>
  <c r="JF227" i="1"/>
  <c r="JF228" i="1"/>
  <c r="JF229" i="1"/>
  <c r="JF230" i="1"/>
  <c r="JF231" i="1"/>
  <c r="JF232" i="1"/>
  <c r="JF233" i="1"/>
  <c r="JF234" i="1"/>
  <c r="JF235" i="1"/>
  <c r="JF236" i="1"/>
  <c r="JF237" i="1"/>
  <c r="JF238" i="1"/>
  <c r="JF239" i="1"/>
  <c r="JF243" i="1"/>
  <c r="JF244" i="1"/>
  <c r="JF245" i="1"/>
  <c r="JF246" i="1"/>
  <c r="JF247" i="1"/>
  <c r="JF248" i="1"/>
  <c r="JF249" i="1"/>
  <c r="JF250" i="1"/>
  <c r="JF251" i="1"/>
  <c r="JF252" i="1"/>
  <c r="JF253" i="1"/>
  <c r="JF254" i="1"/>
  <c r="JF255" i="1"/>
  <c r="JF256" i="1"/>
  <c r="JF257" i="1"/>
  <c r="JF258" i="1"/>
  <c r="JF259" i="1"/>
  <c r="JF260" i="1"/>
  <c r="JF262" i="1"/>
  <c r="JF263" i="1"/>
  <c r="JF264" i="1"/>
  <c r="JF265" i="1"/>
  <c r="JF266" i="1"/>
  <c r="JF267" i="1"/>
  <c r="JF268" i="1"/>
  <c r="JF269" i="1"/>
  <c r="JF270" i="1"/>
  <c r="JF271" i="1"/>
  <c r="JF272" i="1"/>
  <c r="JF273" i="1"/>
  <c r="JF274" i="1"/>
  <c r="JF275" i="1"/>
  <c r="JF276" i="1"/>
  <c r="JF277" i="1"/>
  <c r="JF278" i="1"/>
  <c r="JF279" i="1"/>
  <c r="JF280" i="1"/>
  <c r="JF281" i="1"/>
  <c r="JF282" i="1"/>
  <c r="JF283" i="1"/>
  <c r="JF284" i="1"/>
  <c r="JF285" i="1"/>
  <c r="JF286" i="1"/>
  <c r="JF287" i="1"/>
  <c r="JF288" i="1"/>
  <c r="JF289" i="1"/>
  <c r="JF290" i="1"/>
  <c r="JF291" i="1"/>
  <c r="JF292" i="1"/>
  <c r="JF293" i="1"/>
  <c r="JF294" i="1"/>
  <c r="JF295" i="1"/>
  <c r="JF296" i="1"/>
  <c r="JF297" i="1"/>
  <c r="JF298" i="1"/>
  <c r="JF299" i="1"/>
  <c r="JF300" i="1"/>
  <c r="JF303" i="1"/>
  <c r="JF304" i="1"/>
  <c r="JF305" i="1"/>
  <c r="JF306" i="1"/>
  <c r="JF307" i="1"/>
  <c r="JF308" i="1"/>
  <c r="JF309" i="1"/>
  <c r="JF310" i="1"/>
  <c r="JF311" i="1"/>
  <c r="JF312" i="1"/>
  <c r="JF313" i="1"/>
  <c r="JF314" i="1"/>
  <c r="JF315" i="1"/>
  <c r="JF316" i="1"/>
  <c r="JF317" i="1"/>
  <c r="JF318" i="1"/>
  <c r="JF319" i="1"/>
  <c r="JF320" i="1"/>
  <c r="JF321" i="1"/>
  <c r="JF322" i="1"/>
  <c r="JF323" i="1"/>
  <c r="JF324" i="1"/>
  <c r="JF325" i="1"/>
  <c r="JF326" i="1"/>
  <c r="JF327" i="1"/>
  <c r="JF328" i="1"/>
  <c r="JF329" i="1"/>
  <c r="JF330" i="1"/>
  <c r="JF331" i="1"/>
  <c r="JF332" i="1"/>
  <c r="JF333" i="1"/>
  <c r="JF334" i="1"/>
  <c r="JF335" i="1"/>
  <c r="JF336" i="1"/>
  <c r="JF337" i="1"/>
  <c r="JF338" i="1"/>
  <c r="JF339" i="1"/>
  <c r="JF340" i="1"/>
  <c r="JF341" i="1"/>
  <c r="JF342" i="1"/>
  <c r="JF343" i="1"/>
  <c r="JF344" i="1"/>
  <c r="JF345" i="1"/>
  <c r="JF346" i="1"/>
  <c r="JF347" i="1"/>
  <c r="JF348" i="1"/>
  <c r="JF349" i="1"/>
  <c r="JF350" i="1"/>
  <c r="JF351" i="1"/>
  <c r="JF352" i="1"/>
  <c r="JF353" i="1"/>
  <c r="JF354" i="1"/>
  <c r="JF355" i="1"/>
  <c r="JF356" i="1"/>
  <c r="JF357" i="1"/>
  <c r="JF358" i="1"/>
  <c r="JF359" i="1"/>
  <c r="JF360" i="1"/>
  <c r="JF361" i="1"/>
  <c r="JF362" i="1"/>
  <c r="JF363" i="1"/>
  <c r="JF364" i="1"/>
  <c r="JF365" i="1"/>
  <c r="JF366" i="1"/>
  <c r="JF367" i="1"/>
  <c r="JF368" i="1"/>
  <c r="JF369" i="1"/>
  <c r="JF370" i="1"/>
  <c r="JF371" i="1"/>
  <c r="JF372" i="1"/>
  <c r="JF373" i="1"/>
  <c r="JF374" i="1"/>
  <c r="JF375" i="1"/>
  <c r="JF376" i="1"/>
  <c r="JF377" i="1"/>
  <c r="JF378" i="1"/>
  <c r="JF379" i="1"/>
  <c r="JF380" i="1"/>
  <c r="JF381" i="1"/>
  <c r="JF382" i="1"/>
  <c r="JF383" i="1"/>
  <c r="JF384" i="1"/>
  <c r="JF385" i="1"/>
  <c r="JF386" i="1"/>
  <c r="JF387" i="1"/>
  <c r="JF388" i="1"/>
  <c r="JF389" i="1"/>
  <c r="JF390" i="1"/>
  <c r="JF391" i="1"/>
  <c r="JF392" i="1"/>
  <c r="JF393" i="1"/>
  <c r="JF394" i="1"/>
  <c r="JF395" i="1"/>
  <c r="JF396" i="1"/>
  <c r="JF397" i="1"/>
  <c r="JF398" i="1"/>
  <c r="JF399" i="1"/>
  <c r="JF400" i="1"/>
  <c r="JF401" i="1"/>
  <c r="JF402" i="1"/>
  <c r="JF403" i="1"/>
  <c r="JF404" i="1"/>
  <c r="JF405" i="1"/>
  <c r="JF406" i="1"/>
  <c r="JF407" i="1"/>
  <c r="JF408" i="1"/>
  <c r="JF409" i="1"/>
  <c r="JF410" i="1"/>
  <c r="JF411" i="1"/>
  <c r="JF412" i="1"/>
  <c r="JF413" i="1"/>
  <c r="JF414" i="1"/>
  <c r="JF415" i="1"/>
  <c r="JF416" i="1"/>
  <c r="JF417" i="1"/>
  <c r="JF418" i="1"/>
  <c r="JF419" i="1"/>
  <c r="JR61" i="1"/>
  <c r="JP62" i="1" s="1"/>
  <c r="NB66" i="1" l="1"/>
  <c r="ND66" i="1" s="1"/>
  <c r="NE66" i="1" s="1"/>
  <c r="NA67" i="1" s="1"/>
  <c r="NH66" i="1"/>
  <c r="NT66" i="1" s="1"/>
  <c r="NQ72" i="1"/>
  <c r="NO73" i="1" s="1"/>
  <c r="NP73" i="1" s="1"/>
  <c r="LJ61" i="1"/>
  <c r="JZ61" i="1"/>
  <c r="NC67" i="1" l="1"/>
  <c r="MZ67" i="1"/>
  <c r="NB67" i="1" s="1"/>
  <c r="ND67" i="1" s="1"/>
  <c r="NJ66" i="1"/>
  <c r="NQ73" i="1"/>
  <c r="NO74" i="1" s="1"/>
  <c r="NP74" i="1" s="1"/>
  <c r="LK61" i="1"/>
  <c r="KD61" i="1"/>
  <c r="KE61" i="1" s="1"/>
  <c r="KF61" i="1" s="1"/>
  <c r="NH67" i="1" l="1"/>
  <c r="NT67" i="1" s="1"/>
  <c r="AK432" i="1"/>
  <c r="AL432" i="1" s="1"/>
  <c r="NU66" i="1"/>
  <c r="NL66" i="1"/>
  <c r="NM66" i="1" s="1"/>
  <c r="NE67" i="1"/>
  <c r="MZ68" i="1" s="1"/>
  <c r="NQ74" i="1"/>
  <c r="NO75" i="1" s="1"/>
  <c r="NP75" i="1" s="1"/>
  <c r="ID61" i="1"/>
  <c r="IB62" i="1" s="1"/>
  <c r="NI67" i="1" l="1"/>
  <c r="NJ67" i="1" s="1"/>
  <c r="NU67" i="1" s="1"/>
  <c r="NK67" i="1"/>
  <c r="NA68" i="1"/>
  <c r="NB68" i="1" s="1"/>
  <c r="NC68" i="1"/>
  <c r="NQ75" i="1"/>
  <c r="NO76" i="1" s="1"/>
  <c r="NP76" i="1" s="1"/>
  <c r="II61" i="1"/>
  <c r="NL67" i="1" l="1"/>
  <c r="NM67" i="1" s="1"/>
  <c r="NI68" i="1" s="1"/>
  <c r="ND68" i="1"/>
  <c r="NH68" i="1"/>
  <c r="NT68" i="1" s="1"/>
  <c r="AK433" i="1"/>
  <c r="AL433" i="1" s="1"/>
  <c r="NQ76" i="1"/>
  <c r="NO77" i="1" s="1"/>
  <c r="NP77" i="1" s="1"/>
  <c r="IZ419" i="1"/>
  <c r="IZ418" i="1"/>
  <c r="IZ417" i="1"/>
  <c r="IZ416" i="1"/>
  <c r="IZ415" i="1"/>
  <c r="IZ414" i="1"/>
  <c r="IZ413" i="1"/>
  <c r="IZ412" i="1"/>
  <c r="IZ411" i="1"/>
  <c r="IZ410" i="1"/>
  <c r="IZ409" i="1"/>
  <c r="IZ408" i="1"/>
  <c r="IZ407" i="1"/>
  <c r="IZ406" i="1"/>
  <c r="IZ405" i="1"/>
  <c r="IZ404" i="1"/>
  <c r="IZ403" i="1"/>
  <c r="IZ402" i="1"/>
  <c r="IZ401" i="1"/>
  <c r="IZ400" i="1"/>
  <c r="IZ399" i="1"/>
  <c r="IZ398" i="1"/>
  <c r="IZ397" i="1"/>
  <c r="IZ396" i="1"/>
  <c r="IZ395" i="1"/>
  <c r="IZ394" i="1"/>
  <c r="IZ393" i="1"/>
  <c r="IZ392" i="1"/>
  <c r="IZ391" i="1"/>
  <c r="IZ390" i="1"/>
  <c r="IZ389" i="1"/>
  <c r="IZ388" i="1"/>
  <c r="IZ387" i="1"/>
  <c r="IZ386" i="1"/>
  <c r="IZ385" i="1"/>
  <c r="IZ384" i="1"/>
  <c r="IZ383" i="1"/>
  <c r="IZ382" i="1"/>
  <c r="IZ381" i="1"/>
  <c r="IZ380" i="1"/>
  <c r="IZ379" i="1"/>
  <c r="IZ378" i="1"/>
  <c r="IZ377" i="1"/>
  <c r="IZ376" i="1"/>
  <c r="IZ375" i="1"/>
  <c r="IZ374" i="1"/>
  <c r="IZ373" i="1"/>
  <c r="IZ372" i="1"/>
  <c r="IZ371" i="1"/>
  <c r="IZ370" i="1"/>
  <c r="IZ369" i="1"/>
  <c r="IZ368" i="1"/>
  <c r="IZ367" i="1"/>
  <c r="IZ366" i="1"/>
  <c r="IZ365" i="1"/>
  <c r="IZ364" i="1"/>
  <c r="IZ363" i="1"/>
  <c r="IZ362" i="1"/>
  <c r="IZ361" i="1"/>
  <c r="IZ360" i="1"/>
  <c r="IZ359" i="1"/>
  <c r="IZ358" i="1"/>
  <c r="IZ357" i="1"/>
  <c r="IZ356" i="1"/>
  <c r="IZ355" i="1"/>
  <c r="IZ354" i="1"/>
  <c r="IZ353" i="1"/>
  <c r="IZ352" i="1"/>
  <c r="IZ351" i="1"/>
  <c r="IZ350" i="1"/>
  <c r="IZ349" i="1"/>
  <c r="IZ348" i="1"/>
  <c r="IZ347" i="1"/>
  <c r="IZ346" i="1"/>
  <c r="IZ345" i="1"/>
  <c r="IZ344" i="1"/>
  <c r="IZ343" i="1"/>
  <c r="IZ342" i="1"/>
  <c r="IZ341" i="1"/>
  <c r="IZ340" i="1"/>
  <c r="IZ339" i="1"/>
  <c r="IZ338" i="1"/>
  <c r="IZ337" i="1"/>
  <c r="IZ336" i="1"/>
  <c r="IZ335" i="1"/>
  <c r="IZ334" i="1"/>
  <c r="IZ333" i="1"/>
  <c r="IZ332" i="1"/>
  <c r="IZ331" i="1"/>
  <c r="IZ330" i="1"/>
  <c r="IZ329" i="1"/>
  <c r="IZ328" i="1"/>
  <c r="IZ327" i="1"/>
  <c r="IZ326" i="1"/>
  <c r="IZ325" i="1"/>
  <c r="IZ324" i="1"/>
  <c r="IZ323" i="1"/>
  <c r="IZ322" i="1"/>
  <c r="IZ321" i="1"/>
  <c r="IZ320" i="1"/>
  <c r="IZ319" i="1"/>
  <c r="IZ318" i="1"/>
  <c r="IZ317" i="1"/>
  <c r="IZ316" i="1"/>
  <c r="IZ315" i="1"/>
  <c r="IZ314" i="1"/>
  <c r="IZ313" i="1"/>
  <c r="IZ312" i="1"/>
  <c r="IZ311" i="1"/>
  <c r="IZ310" i="1"/>
  <c r="IZ309" i="1"/>
  <c r="IZ308" i="1"/>
  <c r="IZ307" i="1"/>
  <c r="IZ306" i="1"/>
  <c r="IZ305" i="1"/>
  <c r="IZ304" i="1"/>
  <c r="IZ303" i="1"/>
  <c r="IZ300" i="1"/>
  <c r="IZ299" i="1"/>
  <c r="IZ298" i="1"/>
  <c r="IZ297" i="1"/>
  <c r="IZ296" i="1"/>
  <c r="IZ295" i="1"/>
  <c r="IZ294" i="1"/>
  <c r="IZ293" i="1"/>
  <c r="IZ292" i="1"/>
  <c r="IZ291" i="1"/>
  <c r="IZ290" i="1"/>
  <c r="IZ289" i="1"/>
  <c r="IZ288" i="1"/>
  <c r="IZ287" i="1"/>
  <c r="IZ286" i="1"/>
  <c r="IZ285" i="1"/>
  <c r="IZ284" i="1"/>
  <c r="IZ283" i="1"/>
  <c r="IZ282" i="1"/>
  <c r="IZ281" i="1"/>
  <c r="IZ280" i="1"/>
  <c r="IZ279" i="1"/>
  <c r="IZ278" i="1"/>
  <c r="IZ277" i="1"/>
  <c r="IZ276" i="1"/>
  <c r="IZ275" i="1"/>
  <c r="IZ274" i="1"/>
  <c r="IZ273" i="1"/>
  <c r="IZ272" i="1"/>
  <c r="IZ271" i="1"/>
  <c r="IZ270" i="1"/>
  <c r="IZ269" i="1"/>
  <c r="IZ268" i="1"/>
  <c r="IZ267" i="1"/>
  <c r="IZ266" i="1"/>
  <c r="IZ265" i="1"/>
  <c r="IZ264" i="1"/>
  <c r="IZ263" i="1"/>
  <c r="IZ262" i="1"/>
  <c r="IZ260" i="1"/>
  <c r="IZ259" i="1"/>
  <c r="IZ258" i="1"/>
  <c r="IZ257" i="1"/>
  <c r="IZ256" i="1"/>
  <c r="IZ255" i="1"/>
  <c r="IZ254" i="1"/>
  <c r="IZ253" i="1"/>
  <c r="IZ252" i="1"/>
  <c r="IZ251" i="1"/>
  <c r="IZ250" i="1"/>
  <c r="IZ249" i="1"/>
  <c r="IZ248" i="1"/>
  <c r="IZ247" i="1"/>
  <c r="IZ246" i="1"/>
  <c r="IZ245" i="1"/>
  <c r="IZ244" i="1"/>
  <c r="IZ243" i="1"/>
  <c r="IZ239" i="1"/>
  <c r="IZ238" i="1"/>
  <c r="IZ237" i="1"/>
  <c r="IZ236" i="1"/>
  <c r="IZ235" i="1"/>
  <c r="IZ234" i="1"/>
  <c r="IZ233" i="1"/>
  <c r="IZ232" i="1"/>
  <c r="IZ231" i="1"/>
  <c r="IZ230" i="1"/>
  <c r="IZ229" i="1"/>
  <c r="IZ228" i="1"/>
  <c r="IZ227" i="1"/>
  <c r="IZ226" i="1"/>
  <c r="IZ225" i="1"/>
  <c r="IZ224" i="1"/>
  <c r="IZ223" i="1"/>
  <c r="IZ222" i="1"/>
  <c r="IZ221" i="1"/>
  <c r="IZ220" i="1"/>
  <c r="IZ219" i="1"/>
  <c r="IZ218" i="1"/>
  <c r="IZ217" i="1"/>
  <c r="IZ216" i="1"/>
  <c r="IZ215" i="1"/>
  <c r="IZ214" i="1"/>
  <c r="IZ213" i="1"/>
  <c r="IZ212" i="1"/>
  <c r="IZ211" i="1"/>
  <c r="IZ210" i="1"/>
  <c r="IZ209" i="1"/>
  <c r="IZ208" i="1"/>
  <c r="IZ207" i="1"/>
  <c r="IZ206" i="1"/>
  <c r="IZ205" i="1"/>
  <c r="IZ204" i="1"/>
  <c r="IZ203" i="1"/>
  <c r="IZ202" i="1"/>
  <c r="IZ201" i="1"/>
  <c r="IZ200" i="1"/>
  <c r="IZ199" i="1"/>
  <c r="IZ198" i="1"/>
  <c r="IZ197" i="1"/>
  <c r="IZ196" i="1"/>
  <c r="IZ195" i="1"/>
  <c r="IZ194" i="1"/>
  <c r="IZ193" i="1"/>
  <c r="IZ192" i="1"/>
  <c r="IZ191" i="1"/>
  <c r="IZ190" i="1"/>
  <c r="IZ189" i="1"/>
  <c r="IZ188" i="1"/>
  <c r="IZ187" i="1"/>
  <c r="IZ186" i="1"/>
  <c r="IZ185" i="1"/>
  <c r="IZ184" i="1"/>
  <c r="IZ183" i="1"/>
  <c r="IZ182" i="1"/>
  <c r="IZ180" i="1"/>
  <c r="IZ179" i="1"/>
  <c r="IZ178" i="1"/>
  <c r="IZ177" i="1"/>
  <c r="IZ176" i="1"/>
  <c r="IZ175" i="1"/>
  <c r="IZ174" i="1"/>
  <c r="IZ173" i="1"/>
  <c r="IZ172" i="1"/>
  <c r="IZ171" i="1"/>
  <c r="IZ170" i="1"/>
  <c r="IZ169" i="1"/>
  <c r="IZ168" i="1"/>
  <c r="IZ167" i="1"/>
  <c r="IZ166" i="1"/>
  <c r="IZ165" i="1"/>
  <c r="IZ164" i="1"/>
  <c r="IZ163" i="1"/>
  <c r="IZ162" i="1"/>
  <c r="IZ161" i="1"/>
  <c r="IZ160" i="1"/>
  <c r="IZ159" i="1"/>
  <c r="IZ158" i="1"/>
  <c r="IZ156" i="1"/>
  <c r="IZ155" i="1"/>
  <c r="IZ154" i="1"/>
  <c r="IZ153" i="1"/>
  <c r="IZ152" i="1"/>
  <c r="IZ151" i="1"/>
  <c r="IZ150" i="1"/>
  <c r="IZ149" i="1"/>
  <c r="IZ148" i="1"/>
  <c r="IZ147" i="1"/>
  <c r="IZ146" i="1"/>
  <c r="IZ144" i="1"/>
  <c r="IZ143" i="1"/>
  <c r="IZ142" i="1"/>
  <c r="IZ141" i="1"/>
  <c r="IZ140" i="1"/>
  <c r="IZ139" i="1"/>
  <c r="IZ138" i="1"/>
  <c r="IZ137" i="1"/>
  <c r="IZ136" i="1"/>
  <c r="IZ135" i="1"/>
  <c r="IZ134" i="1"/>
  <c r="IZ132" i="1"/>
  <c r="IZ131" i="1"/>
  <c r="IZ130" i="1"/>
  <c r="IZ129" i="1"/>
  <c r="IZ128" i="1"/>
  <c r="IZ127" i="1"/>
  <c r="IZ126" i="1"/>
  <c r="IZ125" i="1"/>
  <c r="IZ124" i="1"/>
  <c r="IZ123" i="1"/>
  <c r="IZ122" i="1"/>
  <c r="IZ120" i="1"/>
  <c r="IZ119" i="1"/>
  <c r="IZ118" i="1"/>
  <c r="IZ117" i="1"/>
  <c r="IZ116" i="1"/>
  <c r="IZ115" i="1"/>
  <c r="IZ114" i="1"/>
  <c r="IZ113" i="1"/>
  <c r="IZ112" i="1"/>
  <c r="IZ111" i="1"/>
  <c r="IZ110" i="1"/>
  <c r="IZ109" i="1"/>
  <c r="IZ108" i="1"/>
  <c r="IZ107" i="1"/>
  <c r="IZ106" i="1"/>
  <c r="IZ105" i="1"/>
  <c r="IZ104" i="1"/>
  <c r="IZ103" i="1"/>
  <c r="IZ102" i="1"/>
  <c r="IZ101" i="1"/>
  <c r="IZ100" i="1"/>
  <c r="IZ99" i="1"/>
  <c r="IZ98" i="1"/>
  <c r="IZ96" i="1"/>
  <c r="IZ95" i="1"/>
  <c r="IZ94" i="1"/>
  <c r="IZ93" i="1"/>
  <c r="IZ92" i="1"/>
  <c r="IZ91" i="1"/>
  <c r="IZ90" i="1"/>
  <c r="IZ89" i="1"/>
  <c r="IZ88" i="1"/>
  <c r="IZ87" i="1"/>
  <c r="IZ84" i="1"/>
  <c r="IZ83" i="1"/>
  <c r="IZ82" i="1"/>
  <c r="IZ81" i="1"/>
  <c r="IZ80" i="1"/>
  <c r="IZ79" i="1"/>
  <c r="IZ78" i="1"/>
  <c r="IZ77" i="1"/>
  <c r="IZ76" i="1"/>
  <c r="IZ75" i="1"/>
  <c r="IZ74" i="1"/>
  <c r="IZ72" i="1"/>
  <c r="IZ71" i="1"/>
  <c r="IZ70" i="1"/>
  <c r="IZ69" i="1"/>
  <c r="IZ68" i="1"/>
  <c r="IZ67" i="1"/>
  <c r="IZ66" i="1"/>
  <c r="IZ65" i="1"/>
  <c r="IZ64" i="1"/>
  <c r="IZ63" i="1"/>
  <c r="IZ62" i="1"/>
  <c r="IX419" i="1"/>
  <c r="IX418" i="1"/>
  <c r="IX417" i="1"/>
  <c r="IX416" i="1"/>
  <c r="IX415" i="1"/>
  <c r="IX414" i="1"/>
  <c r="IX413" i="1"/>
  <c r="IX412" i="1"/>
  <c r="IX411" i="1"/>
  <c r="IX410" i="1"/>
  <c r="IX409" i="1"/>
  <c r="IX408" i="1"/>
  <c r="IX407" i="1"/>
  <c r="IX406" i="1"/>
  <c r="IX405" i="1"/>
  <c r="IX404" i="1"/>
  <c r="IX403" i="1"/>
  <c r="IX402" i="1"/>
  <c r="IX400" i="1"/>
  <c r="IX399" i="1"/>
  <c r="IX398" i="1"/>
  <c r="IX397" i="1"/>
  <c r="IX396" i="1"/>
  <c r="IX395" i="1"/>
  <c r="IX394" i="1"/>
  <c r="IX393" i="1"/>
  <c r="IX392" i="1"/>
  <c r="IX391" i="1"/>
  <c r="IX390" i="1"/>
  <c r="IX389" i="1"/>
  <c r="IX388" i="1"/>
  <c r="IX387" i="1"/>
  <c r="IX386" i="1"/>
  <c r="IX385" i="1"/>
  <c r="IX384" i="1"/>
  <c r="IX383" i="1"/>
  <c r="IX382" i="1"/>
  <c r="IX381" i="1"/>
  <c r="IX380" i="1"/>
  <c r="IX379" i="1"/>
  <c r="IX378" i="1"/>
  <c r="IX377" i="1"/>
  <c r="IX376" i="1"/>
  <c r="IX375" i="1"/>
  <c r="IX374" i="1"/>
  <c r="IX373" i="1"/>
  <c r="IX372" i="1"/>
  <c r="IX371" i="1"/>
  <c r="IX370" i="1"/>
  <c r="IX369" i="1"/>
  <c r="IX368" i="1"/>
  <c r="IX367" i="1"/>
  <c r="IX366" i="1"/>
  <c r="IX365" i="1"/>
  <c r="IX364" i="1"/>
  <c r="IX363" i="1"/>
  <c r="IX362" i="1"/>
  <c r="IX360" i="1"/>
  <c r="IX359" i="1"/>
  <c r="IX358" i="1"/>
  <c r="IX357" i="1"/>
  <c r="IX356" i="1"/>
  <c r="IX355" i="1"/>
  <c r="IX354" i="1"/>
  <c r="IX353" i="1"/>
  <c r="IX352" i="1"/>
  <c r="IX351" i="1"/>
  <c r="IX350" i="1"/>
  <c r="IX349" i="1"/>
  <c r="IX348" i="1"/>
  <c r="IX347" i="1"/>
  <c r="IX346" i="1"/>
  <c r="IX345" i="1"/>
  <c r="IX344" i="1"/>
  <c r="IX343" i="1"/>
  <c r="IX342" i="1"/>
  <c r="IX341" i="1"/>
  <c r="IX340" i="1"/>
  <c r="IX339" i="1"/>
  <c r="IX338" i="1"/>
  <c r="IX337" i="1"/>
  <c r="IX336" i="1"/>
  <c r="IX335" i="1"/>
  <c r="IX334" i="1"/>
  <c r="IX333" i="1"/>
  <c r="IX332" i="1"/>
  <c r="IX331" i="1"/>
  <c r="IX330" i="1"/>
  <c r="IX329" i="1"/>
  <c r="IX328" i="1"/>
  <c r="IX327" i="1"/>
  <c r="IX326" i="1"/>
  <c r="IX325" i="1"/>
  <c r="IX324" i="1"/>
  <c r="IX323" i="1"/>
  <c r="IX322" i="1"/>
  <c r="IX321" i="1"/>
  <c r="IX320" i="1"/>
  <c r="IX319" i="1"/>
  <c r="IX318" i="1"/>
  <c r="IX317" i="1"/>
  <c r="IX316" i="1"/>
  <c r="IX315" i="1"/>
  <c r="IX314" i="1"/>
  <c r="IX313" i="1"/>
  <c r="IX312" i="1"/>
  <c r="IX311" i="1"/>
  <c r="IX310" i="1"/>
  <c r="IX309" i="1"/>
  <c r="IX308" i="1"/>
  <c r="IX307" i="1"/>
  <c r="IX306" i="1"/>
  <c r="IX305" i="1"/>
  <c r="IX304" i="1"/>
  <c r="IX303" i="1"/>
  <c r="IX302" i="1"/>
  <c r="IX300" i="1"/>
  <c r="IX299" i="1"/>
  <c r="IX298" i="1"/>
  <c r="IX297" i="1"/>
  <c r="IX296" i="1"/>
  <c r="IX295" i="1"/>
  <c r="IX294" i="1"/>
  <c r="IX293" i="1"/>
  <c r="IX292" i="1"/>
  <c r="IX290" i="1"/>
  <c r="IX289" i="1"/>
  <c r="IX288" i="1"/>
  <c r="IX287" i="1"/>
  <c r="IX286" i="1"/>
  <c r="IX285" i="1"/>
  <c r="IX284" i="1"/>
  <c r="IX283" i="1"/>
  <c r="IX282" i="1"/>
  <c r="IX281" i="1"/>
  <c r="IX280" i="1"/>
  <c r="IX279" i="1"/>
  <c r="IX278" i="1"/>
  <c r="IX277" i="1"/>
  <c r="IX276" i="1"/>
  <c r="IX275" i="1"/>
  <c r="IX274" i="1"/>
  <c r="IX273" i="1"/>
  <c r="IX272" i="1"/>
  <c r="IX271" i="1"/>
  <c r="IX270" i="1"/>
  <c r="IX269" i="1"/>
  <c r="IX268" i="1"/>
  <c r="IX267" i="1"/>
  <c r="IX266" i="1"/>
  <c r="IX265" i="1"/>
  <c r="IX264" i="1"/>
  <c r="IX263" i="1"/>
  <c r="IX262" i="1"/>
  <c r="IX260" i="1"/>
  <c r="IX259" i="1"/>
  <c r="IX258" i="1"/>
  <c r="IX257" i="1"/>
  <c r="IX256" i="1"/>
  <c r="IX255" i="1"/>
  <c r="IX254" i="1"/>
  <c r="IX253" i="1"/>
  <c r="IX252" i="1"/>
  <c r="IX251" i="1"/>
  <c r="IX250" i="1"/>
  <c r="IX249" i="1"/>
  <c r="IX248" i="1"/>
  <c r="IX247" i="1"/>
  <c r="IX246" i="1"/>
  <c r="IX245" i="1"/>
  <c r="IX244" i="1"/>
  <c r="IX243" i="1"/>
  <c r="IX242" i="1"/>
  <c r="IX240" i="1"/>
  <c r="IX239" i="1"/>
  <c r="IX238" i="1"/>
  <c r="IX237" i="1"/>
  <c r="IX236" i="1"/>
  <c r="IX235" i="1"/>
  <c r="IX234" i="1"/>
  <c r="IX233" i="1"/>
  <c r="IX232" i="1"/>
  <c r="IX231" i="1"/>
  <c r="IX230" i="1"/>
  <c r="IX229" i="1"/>
  <c r="IX228" i="1"/>
  <c r="IX227" i="1"/>
  <c r="IX226" i="1"/>
  <c r="IX225" i="1"/>
  <c r="IX224" i="1"/>
  <c r="IX223" i="1"/>
  <c r="IX222" i="1"/>
  <c r="IX221" i="1"/>
  <c r="IX220" i="1"/>
  <c r="IX219" i="1"/>
  <c r="IX218" i="1"/>
  <c r="IX217" i="1"/>
  <c r="IX216" i="1"/>
  <c r="IX215" i="1"/>
  <c r="IX214" i="1"/>
  <c r="IX213" i="1"/>
  <c r="IX212" i="1"/>
  <c r="IX211" i="1"/>
  <c r="IX210" i="1"/>
  <c r="IX209" i="1"/>
  <c r="IX208" i="1"/>
  <c r="IX207" i="1"/>
  <c r="IX206" i="1"/>
  <c r="IX205" i="1"/>
  <c r="IX204" i="1"/>
  <c r="IX203" i="1"/>
  <c r="IX202" i="1"/>
  <c r="IX201" i="1"/>
  <c r="IX200" i="1"/>
  <c r="IX199" i="1"/>
  <c r="IX198" i="1"/>
  <c r="IX197" i="1"/>
  <c r="IX196" i="1"/>
  <c r="IX195" i="1"/>
  <c r="IX194" i="1"/>
  <c r="IX193" i="1"/>
  <c r="IX192" i="1"/>
  <c r="IX191" i="1"/>
  <c r="IX190" i="1"/>
  <c r="IX189" i="1"/>
  <c r="IX188" i="1"/>
  <c r="IX187" i="1"/>
  <c r="IX186" i="1"/>
  <c r="IX185" i="1"/>
  <c r="IX184" i="1"/>
  <c r="IX183" i="1"/>
  <c r="IX182" i="1"/>
  <c r="IX181" i="1"/>
  <c r="IX180" i="1"/>
  <c r="IX179" i="1"/>
  <c r="IX178" i="1"/>
  <c r="IX177" i="1"/>
  <c r="IX176" i="1"/>
  <c r="IX175" i="1"/>
  <c r="IX174" i="1"/>
  <c r="IX173" i="1"/>
  <c r="IX172" i="1"/>
  <c r="IX171" i="1"/>
  <c r="IX170" i="1"/>
  <c r="IX169" i="1"/>
  <c r="IX168" i="1"/>
  <c r="IX167" i="1"/>
  <c r="IX166" i="1"/>
  <c r="IX165" i="1"/>
  <c r="IX164" i="1"/>
  <c r="IX163" i="1"/>
  <c r="IX162" i="1"/>
  <c r="IX160" i="1"/>
  <c r="IX159" i="1"/>
  <c r="IX158" i="1"/>
  <c r="IX157" i="1"/>
  <c r="IX156" i="1"/>
  <c r="IX155" i="1"/>
  <c r="IX154" i="1"/>
  <c r="IX153" i="1"/>
  <c r="IX152" i="1"/>
  <c r="IX151" i="1"/>
  <c r="IX150" i="1"/>
  <c r="IX149" i="1"/>
  <c r="IX148" i="1"/>
  <c r="IX147" i="1"/>
  <c r="IX146" i="1"/>
  <c r="IX145" i="1"/>
  <c r="IX144" i="1"/>
  <c r="IX143" i="1"/>
  <c r="IX142" i="1"/>
  <c r="IX141" i="1"/>
  <c r="IX140" i="1"/>
  <c r="IX139" i="1"/>
  <c r="IX138" i="1"/>
  <c r="IX137" i="1"/>
  <c r="IX136" i="1"/>
  <c r="IX135" i="1"/>
  <c r="IX134" i="1"/>
  <c r="IX133" i="1"/>
  <c r="IX132" i="1"/>
  <c r="IX131" i="1"/>
  <c r="IX130" i="1"/>
  <c r="IX129" i="1"/>
  <c r="IX128" i="1"/>
  <c r="IX127" i="1"/>
  <c r="IX126" i="1"/>
  <c r="IX125" i="1"/>
  <c r="IX124" i="1"/>
  <c r="IX123" i="1"/>
  <c r="IX122" i="1"/>
  <c r="IX121" i="1"/>
  <c r="IX120" i="1"/>
  <c r="IX119" i="1"/>
  <c r="IX118" i="1"/>
  <c r="IX117" i="1"/>
  <c r="IX116" i="1"/>
  <c r="IX115" i="1"/>
  <c r="IX114" i="1"/>
  <c r="IX113" i="1"/>
  <c r="IX112" i="1"/>
  <c r="IX111" i="1"/>
  <c r="IX110" i="1"/>
  <c r="IX109" i="1"/>
  <c r="IX108" i="1"/>
  <c r="IX107" i="1"/>
  <c r="IX106" i="1"/>
  <c r="IX105" i="1"/>
  <c r="IX104" i="1"/>
  <c r="IX103" i="1"/>
  <c r="IX102" i="1"/>
  <c r="IX101" i="1"/>
  <c r="IX100" i="1"/>
  <c r="IX99" i="1"/>
  <c r="IX98" i="1"/>
  <c r="IX97" i="1"/>
  <c r="IX96" i="1"/>
  <c r="IX95" i="1"/>
  <c r="IX94" i="1"/>
  <c r="IX93" i="1"/>
  <c r="IX92" i="1"/>
  <c r="IX91" i="1"/>
  <c r="IX90" i="1"/>
  <c r="IX89" i="1"/>
  <c r="IX88" i="1"/>
  <c r="IX87" i="1"/>
  <c r="IX86" i="1"/>
  <c r="IX85" i="1"/>
  <c r="IX84" i="1"/>
  <c r="IX83" i="1"/>
  <c r="IX82" i="1"/>
  <c r="IX81" i="1"/>
  <c r="IX80" i="1"/>
  <c r="IX79" i="1"/>
  <c r="IX78" i="1"/>
  <c r="IX77" i="1"/>
  <c r="IX76" i="1"/>
  <c r="IX75" i="1"/>
  <c r="IX74" i="1"/>
  <c r="IX73" i="1"/>
  <c r="IX72" i="1"/>
  <c r="IX71" i="1"/>
  <c r="IX70" i="1"/>
  <c r="IX69" i="1"/>
  <c r="IX68" i="1"/>
  <c r="IX67" i="1"/>
  <c r="IX66" i="1"/>
  <c r="IX65" i="1"/>
  <c r="IX64" i="1"/>
  <c r="IX63" i="1"/>
  <c r="IX62" i="1"/>
  <c r="NK68" i="1" l="1"/>
  <c r="NE68" i="1"/>
  <c r="MZ69" i="1" s="1"/>
  <c r="NH69" i="1" s="1"/>
  <c r="NT69" i="1" s="1"/>
  <c r="NJ68" i="1"/>
  <c r="NQ77" i="1"/>
  <c r="NO78" i="1" s="1"/>
  <c r="NP78" i="1" s="1"/>
  <c r="I9" i="1"/>
  <c r="AZ10" i="1" s="1"/>
  <c r="B8" i="1" l="1"/>
  <c r="C3" i="2" s="1"/>
  <c r="U19" i="2"/>
  <c r="NL68" i="1"/>
  <c r="NM68" i="1" s="1"/>
  <c r="NI69" i="1" s="1"/>
  <c r="NJ69" i="1" s="1"/>
  <c r="NC69" i="1"/>
  <c r="NA69" i="1"/>
  <c r="NB69" i="1" s="1"/>
  <c r="AK434" i="1"/>
  <c r="AL434" i="1" s="1"/>
  <c r="NU68" i="1"/>
  <c r="NQ78" i="1"/>
  <c r="NO79" i="1" s="1"/>
  <c r="NP79" i="1" s="1"/>
  <c r="IJ419" i="1"/>
  <c r="IJ418" i="1"/>
  <c r="IJ417" i="1"/>
  <c r="IJ416" i="1"/>
  <c r="IJ415" i="1"/>
  <c r="IJ414" i="1"/>
  <c r="IJ413" i="1"/>
  <c r="IJ412" i="1"/>
  <c r="IJ411" i="1"/>
  <c r="IJ410" i="1"/>
  <c r="IJ409" i="1"/>
  <c r="IJ408" i="1"/>
  <c r="IJ407" i="1"/>
  <c r="IJ406" i="1"/>
  <c r="IJ405" i="1"/>
  <c r="IJ404" i="1"/>
  <c r="IJ403" i="1"/>
  <c r="IJ402" i="1"/>
  <c r="IJ400" i="1"/>
  <c r="IJ399" i="1"/>
  <c r="IJ398" i="1"/>
  <c r="IJ397" i="1"/>
  <c r="IJ396" i="1"/>
  <c r="IJ395" i="1"/>
  <c r="IJ394" i="1"/>
  <c r="IJ393" i="1"/>
  <c r="IJ392" i="1"/>
  <c r="IJ391" i="1"/>
  <c r="IJ390" i="1"/>
  <c r="IJ389" i="1"/>
  <c r="IJ388" i="1"/>
  <c r="IJ387" i="1"/>
  <c r="IJ386" i="1"/>
  <c r="IJ385" i="1"/>
  <c r="IJ384" i="1"/>
  <c r="IJ383" i="1"/>
  <c r="IJ382" i="1"/>
  <c r="IJ381" i="1"/>
  <c r="IJ380" i="1"/>
  <c r="IJ379" i="1"/>
  <c r="IJ378" i="1"/>
  <c r="IJ377" i="1"/>
  <c r="IJ376" i="1"/>
  <c r="IJ375" i="1"/>
  <c r="IJ374" i="1"/>
  <c r="IJ373" i="1"/>
  <c r="IJ372" i="1"/>
  <c r="IJ371" i="1"/>
  <c r="IJ370" i="1"/>
  <c r="IJ369" i="1"/>
  <c r="IJ368" i="1"/>
  <c r="IJ367" i="1"/>
  <c r="IJ366" i="1"/>
  <c r="IJ365" i="1"/>
  <c r="IJ364" i="1"/>
  <c r="IJ363" i="1"/>
  <c r="IJ362" i="1"/>
  <c r="IJ360" i="1"/>
  <c r="IJ359" i="1"/>
  <c r="IJ358" i="1"/>
  <c r="IJ357" i="1"/>
  <c r="IJ356" i="1"/>
  <c r="IJ355" i="1"/>
  <c r="IJ354" i="1"/>
  <c r="IJ353" i="1"/>
  <c r="IJ352" i="1"/>
  <c r="IJ351" i="1"/>
  <c r="IJ350" i="1"/>
  <c r="IJ349" i="1"/>
  <c r="IJ348" i="1"/>
  <c r="IJ347" i="1"/>
  <c r="IJ346" i="1"/>
  <c r="IJ345" i="1"/>
  <c r="IJ344" i="1"/>
  <c r="IJ343" i="1"/>
  <c r="IJ342" i="1"/>
  <c r="IJ341" i="1"/>
  <c r="IJ340" i="1"/>
  <c r="IJ339" i="1"/>
  <c r="IJ338" i="1"/>
  <c r="IJ337" i="1"/>
  <c r="IJ336" i="1"/>
  <c r="IJ335" i="1"/>
  <c r="IJ334" i="1"/>
  <c r="IJ333" i="1"/>
  <c r="IJ332" i="1"/>
  <c r="IJ331" i="1"/>
  <c r="IJ330" i="1"/>
  <c r="IJ329" i="1"/>
  <c r="IJ328" i="1"/>
  <c r="IJ327" i="1"/>
  <c r="IJ326" i="1"/>
  <c r="IJ325" i="1"/>
  <c r="IJ324" i="1"/>
  <c r="IJ323" i="1"/>
  <c r="IJ322" i="1"/>
  <c r="IJ321" i="1"/>
  <c r="IJ320" i="1"/>
  <c r="IJ319" i="1"/>
  <c r="IJ318" i="1"/>
  <c r="IJ317" i="1"/>
  <c r="IJ316" i="1"/>
  <c r="IJ315" i="1"/>
  <c r="IJ314" i="1"/>
  <c r="IJ313" i="1"/>
  <c r="IJ312" i="1"/>
  <c r="IJ311" i="1"/>
  <c r="IJ310" i="1"/>
  <c r="IJ309" i="1"/>
  <c r="IJ308" i="1"/>
  <c r="IJ307" i="1"/>
  <c r="IJ306" i="1"/>
  <c r="IJ305" i="1"/>
  <c r="IJ304" i="1"/>
  <c r="IJ303" i="1"/>
  <c r="IJ300" i="1"/>
  <c r="IJ299" i="1"/>
  <c r="IJ298" i="1"/>
  <c r="IJ297" i="1"/>
  <c r="IJ296" i="1"/>
  <c r="IJ295" i="1"/>
  <c r="IJ294" i="1"/>
  <c r="IJ293" i="1"/>
  <c r="IJ292" i="1"/>
  <c r="IJ290" i="1"/>
  <c r="IJ289" i="1"/>
  <c r="IJ288" i="1"/>
  <c r="IJ287" i="1"/>
  <c r="IJ286" i="1"/>
  <c r="IJ285" i="1"/>
  <c r="IJ284" i="1"/>
  <c r="IJ283" i="1"/>
  <c r="IJ282" i="1"/>
  <c r="IJ281" i="1"/>
  <c r="IJ280" i="1"/>
  <c r="IJ279" i="1"/>
  <c r="IJ278" i="1"/>
  <c r="IJ277" i="1"/>
  <c r="IJ276" i="1"/>
  <c r="IJ275" i="1"/>
  <c r="IJ274" i="1"/>
  <c r="IJ273" i="1"/>
  <c r="IJ272" i="1"/>
  <c r="IJ271" i="1"/>
  <c r="IJ270" i="1"/>
  <c r="IJ269" i="1"/>
  <c r="IJ268" i="1"/>
  <c r="IJ267" i="1"/>
  <c r="IJ266" i="1"/>
  <c r="IJ265" i="1"/>
  <c r="IJ264" i="1"/>
  <c r="IJ263" i="1"/>
  <c r="IJ262" i="1"/>
  <c r="IJ260" i="1"/>
  <c r="IJ259" i="1"/>
  <c r="IJ258" i="1"/>
  <c r="IJ257" i="1"/>
  <c r="IJ256" i="1"/>
  <c r="IJ255" i="1"/>
  <c r="IJ254" i="1"/>
  <c r="IJ253" i="1"/>
  <c r="IJ252" i="1"/>
  <c r="IJ251" i="1"/>
  <c r="IJ250" i="1"/>
  <c r="IJ249" i="1"/>
  <c r="IJ248" i="1"/>
  <c r="IJ247" i="1"/>
  <c r="IJ246" i="1"/>
  <c r="IJ245" i="1"/>
  <c r="IJ244" i="1"/>
  <c r="IJ243" i="1"/>
  <c r="IJ242" i="1"/>
  <c r="IJ240" i="1"/>
  <c r="IJ239" i="1"/>
  <c r="IJ238" i="1"/>
  <c r="IJ237" i="1"/>
  <c r="IJ236" i="1"/>
  <c r="IJ235" i="1"/>
  <c r="IJ234" i="1"/>
  <c r="IJ233" i="1"/>
  <c r="IJ232" i="1"/>
  <c r="IJ231" i="1"/>
  <c r="IJ230" i="1"/>
  <c r="IJ229" i="1"/>
  <c r="IJ228" i="1"/>
  <c r="IJ227" i="1"/>
  <c r="IJ226" i="1"/>
  <c r="IJ225" i="1"/>
  <c r="IJ224" i="1"/>
  <c r="IJ223" i="1"/>
  <c r="IJ222" i="1"/>
  <c r="IJ221" i="1"/>
  <c r="IJ220" i="1"/>
  <c r="IJ219" i="1"/>
  <c r="IJ218" i="1"/>
  <c r="IJ217" i="1"/>
  <c r="IJ216" i="1"/>
  <c r="IJ215" i="1"/>
  <c r="IJ214" i="1"/>
  <c r="IJ213" i="1"/>
  <c r="IJ212" i="1"/>
  <c r="IJ211" i="1"/>
  <c r="IJ210" i="1"/>
  <c r="IJ209" i="1"/>
  <c r="IJ208" i="1"/>
  <c r="IJ207" i="1"/>
  <c r="IJ206" i="1"/>
  <c r="IJ205" i="1"/>
  <c r="IJ204" i="1"/>
  <c r="IJ203" i="1"/>
  <c r="IJ202" i="1"/>
  <c r="IJ201" i="1"/>
  <c r="IJ200" i="1"/>
  <c r="IJ199" i="1"/>
  <c r="IJ198" i="1"/>
  <c r="IJ197" i="1"/>
  <c r="IJ196" i="1"/>
  <c r="IJ195" i="1"/>
  <c r="IJ194" i="1"/>
  <c r="IJ193" i="1"/>
  <c r="IJ192" i="1"/>
  <c r="IJ191" i="1"/>
  <c r="IJ190" i="1"/>
  <c r="IJ189" i="1"/>
  <c r="IJ188" i="1"/>
  <c r="IJ187" i="1"/>
  <c r="IJ186" i="1"/>
  <c r="IJ185" i="1"/>
  <c r="IJ184" i="1"/>
  <c r="IJ183" i="1"/>
  <c r="IJ182" i="1"/>
  <c r="IJ181" i="1"/>
  <c r="IJ180" i="1"/>
  <c r="IJ179" i="1"/>
  <c r="IJ178" i="1"/>
  <c r="IJ177" i="1"/>
  <c r="IJ176" i="1"/>
  <c r="IJ175" i="1"/>
  <c r="IJ174" i="1"/>
  <c r="IJ173" i="1"/>
  <c r="IJ172" i="1"/>
  <c r="IJ171" i="1"/>
  <c r="IJ170" i="1"/>
  <c r="IJ169" i="1"/>
  <c r="IJ168" i="1"/>
  <c r="IJ167" i="1"/>
  <c r="IJ166" i="1"/>
  <c r="IJ165" i="1"/>
  <c r="IJ164" i="1"/>
  <c r="IJ163" i="1"/>
  <c r="IJ162" i="1"/>
  <c r="IJ160" i="1"/>
  <c r="IJ159" i="1"/>
  <c r="IJ158" i="1"/>
  <c r="IJ157" i="1"/>
  <c r="IJ156" i="1"/>
  <c r="IJ155" i="1"/>
  <c r="IJ154" i="1"/>
  <c r="IJ153" i="1"/>
  <c r="IJ152" i="1"/>
  <c r="IJ151" i="1"/>
  <c r="IJ150" i="1"/>
  <c r="IJ149" i="1"/>
  <c r="IJ148" i="1"/>
  <c r="IJ147" i="1"/>
  <c r="IJ146" i="1"/>
  <c r="IJ145" i="1"/>
  <c r="IJ144" i="1"/>
  <c r="IJ143" i="1"/>
  <c r="IJ142" i="1"/>
  <c r="IJ141" i="1"/>
  <c r="IJ140" i="1"/>
  <c r="IJ139" i="1"/>
  <c r="IJ138" i="1"/>
  <c r="IJ137" i="1"/>
  <c r="IJ136" i="1"/>
  <c r="IJ135" i="1"/>
  <c r="IJ134" i="1"/>
  <c r="IJ133" i="1"/>
  <c r="IJ132" i="1"/>
  <c r="IJ131" i="1"/>
  <c r="IJ130" i="1"/>
  <c r="IJ129" i="1"/>
  <c r="IJ128" i="1"/>
  <c r="IJ127" i="1"/>
  <c r="IJ126" i="1"/>
  <c r="IJ125" i="1"/>
  <c r="IJ124" i="1"/>
  <c r="IJ123" i="1"/>
  <c r="IJ122" i="1"/>
  <c r="IJ121" i="1"/>
  <c r="IJ120" i="1"/>
  <c r="IJ119" i="1"/>
  <c r="IJ118" i="1"/>
  <c r="IJ117" i="1"/>
  <c r="IJ116" i="1"/>
  <c r="IJ115" i="1"/>
  <c r="IJ114" i="1"/>
  <c r="IJ113" i="1"/>
  <c r="IJ112" i="1"/>
  <c r="IJ111" i="1"/>
  <c r="IJ110" i="1"/>
  <c r="IJ109" i="1"/>
  <c r="IJ108" i="1"/>
  <c r="IJ107" i="1"/>
  <c r="IJ106" i="1"/>
  <c r="IJ105" i="1"/>
  <c r="IJ104" i="1"/>
  <c r="IJ103" i="1"/>
  <c r="IJ102" i="1"/>
  <c r="IJ101" i="1"/>
  <c r="IJ100" i="1"/>
  <c r="IJ99" i="1"/>
  <c r="IJ98" i="1"/>
  <c r="IJ97" i="1"/>
  <c r="IJ96" i="1"/>
  <c r="IJ95" i="1"/>
  <c r="IJ94" i="1"/>
  <c r="IJ93" i="1"/>
  <c r="IJ92" i="1"/>
  <c r="IJ91" i="1"/>
  <c r="IJ90" i="1"/>
  <c r="IJ89" i="1"/>
  <c r="IJ88" i="1"/>
  <c r="IJ87" i="1"/>
  <c r="IJ86" i="1"/>
  <c r="IJ85" i="1"/>
  <c r="IJ84" i="1"/>
  <c r="IJ83" i="1"/>
  <c r="IJ82" i="1"/>
  <c r="IJ81" i="1"/>
  <c r="IJ80" i="1"/>
  <c r="IJ79" i="1"/>
  <c r="IJ78" i="1"/>
  <c r="IJ77" i="1"/>
  <c r="IJ76" i="1"/>
  <c r="IJ75" i="1"/>
  <c r="IJ74" i="1"/>
  <c r="IJ73" i="1"/>
  <c r="IJ72" i="1"/>
  <c r="IJ71" i="1"/>
  <c r="IJ70" i="1"/>
  <c r="IJ69" i="1"/>
  <c r="IJ68" i="1"/>
  <c r="IJ67" i="1"/>
  <c r="IJ66" i="1"/>
  <c r="IJ65" i="1"/>
  <c r="IJ64" i="1"/>
  <c r="IJ63" i="1"/>
  <c r="IJ62" i="1"/>
  <c r="IE419" i="1"/>
  <c r="IE418" i="1"/>
  <c r="IE417" i="1"/>
  <c r="IE416" i="1"/>
  <c r="IE415" i="1"/>
  <c r="IE414" i="1"/>
  <c r="IE413" i="1"/>
  <c r="IE412" i="1"/>
  <c r="IE411" i="1"/>
  <c r="IE410" i="1"/>
  <c r="IE409" i="1"/>
  <c r="IE408" i="1"/>
  <c r="IE407" i="1"/>
  <c r="IE406" i="1"/>
  <c r="IE405" i="1"/>
  <c r="IE404" i="1"/>
  <c r="IE403" i="1"/>
  <c r="IE402" i="1"/>
  <c r="IE400" i="1"/>
  <c r="IE399" i="1"/>
  <c r="IE398" i="1"/>
  <c r="IE397" i="1"/>
  <c r="IE396" i="1"/>
  <c r="IE395" i="1"/>
  <c r="IE394" i="1"/>
  <c r="IE393" i="1"/>
  <c r="IE392" i="1"/>
  <c r="IE391" i="1"/>
  <c r="IE390" i="1"/>
  <c r="IE389" i="1"/>
  <c r="IE388" i="1"/>
  <c r="IE387" i="1"/>
  <c r="IE386" i="1"/>
  <c r="IE385" i="1"/>
  <c r="IE384" i="1"/>
  <c r="IE383" i="1"/>
  <c r="IE382" i="1"/>
  <c r="IE381" i="1"/>
  <c r="IE380" i="1"/>
  <c r="IE379" i="1"/>
  <c r="IE378" i="1"/>
  <c r="IE377" i="1"/>
  <c r="IE376" i="1"/>
  <c r="IE375" i="1"/>
  <c r="IE374" i="1"/>
  <c r="IE373" i="1"/>
  <c r="IE372" i="1"/>
  <c r="IE371" i="1"/>
  <c r="IE370" i="1"/>
  <c r="IE369" i="1"/>
  <c r="IE368" i="1"/>
  <c r="IE367" i="1"/>
  <c r="IE366" i="1"/>
  <c r="IE365" i="1"/>
  <c r="IE364" i="1"/>
  <c r="IE363" i="1"/>
  <c r="IE362" i="1"/>
  <c r="IE360" i="1"/>
  <c r="IE359" i="1"/>
  <c r="IE358" i="1"/>
  <c r="IE357" i="1"/>
  <c r="IE356" i="1"/>
  <c r="IE355" i="1"/>
  <c r="IE354" i="1"/>
  <c r="IE353" i="1"/>
  <c r="IE352" i="1"/>
  <c r="IE351" i="1"/>
  <c r="IE350" i="1"/>
  <c r="IE349" i="1"/>
  <c r="IE348" i="1"/>
  <c r="IE347" i="1"/>
  <c r="IE346" i="1"/>
  <c r="IE345" i="1"/>
  <c r="IE344" i="1"/>
  <c r="IE343" i="1"/>
  <c r="IE342" i="1"/>
  <c r="IE341" i="1"/>
  <c r="IE340" i="1"/>
  <c r="IE339" i="1"/>
  <c r="IE338" i="1"/>
  <c r="IE337" i="1"/>
  <c r="IE336" i="1"/>
  <c r="IE335" i="1"/>
  <c r="IE334" i="1"/>
  <c r="IE333" i="1"/>
  <c r="IE332" i="1"/>
  <c r="IE331" i="1"/>
  <c r="IE330" i="1"/>
  <c r="IE329" i="1"/>
  <c r="IE328" i="1"/>
  <c r="IE327" i="1"/>
  <c r="IE326" i="1"/>
  <c r="IE325" i="1"/>
  <c r="IE324" i="1"/>
  <c r="IE323" i="1"/>
  <c r="IE322" i="1"/>
  <c r="IE321" i="1"/>
  <c r="IE320" i="1"/>
  <c r="IE319" i="1"/>
  <c r="IE318" i="1"/>
  <c r="IE317" i="1"/>
  <c r="IE316" i="1"/>
  <c r="IE315" i="1"/>
  <c r="IE314" i="1"/>
  <c r="IE313" i="1"/>
  <c r="IE312" i="1"/>
  <c r="IE311" i="1"/>
  <c r="IE310" i="1"/>
  <c r="IE309" i="1"/>
  <c r="IE308" i="1"/>
  <c r="IE307" i="1"/>
  <c r="IE306" i="1"/>
  <c r="IE305" i="1"/>
  <c r="IE304" i="1"/>
  <c r="IE303" i="1"/>
  <c r="IE300" i="1"/>
  <c r="IE299" i="1"/>
  <c r="IE298" i="1"/>
  <c r="IE297" i="1"/>
  <c r="IE296" i="1"/>
  <c r="IE295" i="1"/>
  <c r="IE294" i="1"/>
  <c r="IE293" i="1"/>
  <c r="IE292" i="1"/>
  <c r="IE290" i="1"/>
  <c r="IE289" i="1"/>
  <c r="IE288" i="1"/>
  <c r="IE287" i="1"/>
  <c r="IE286" i="1"/>
  <c r="IE285" i="1"/>
  <c r="IE284" i="1"/>
  <c r="IE283" i="1"/>
  <c r="IE282" i="1"/>
  <c r="IE281" i="1"/>
  <c r="IE280" i="1"/>
  <c r="IE279" i="1"/>
  <c r="IE278" i="1"/>
  <c r="IE277" i="1"/>
  <c r="IE276" i="1"/>
  <c r="IE275" i="1"/>
  <c r="IE274" i="1"/>
  <c r="IE273" i="1"/>
  <c r="IE272" i="1"/>
  <c r="IE271" i="1"/>
  <c r="IE270" i="1"/>
  <c r="IE269" i="1"/>
  <c r="IE268" i="1"/>
  <c r="IE267" i="1"/>
  <c r="IE266" i="1"/>
  <c r="IE265" i="1"/>
  <c r="IE264" i="1"/>
  <c r="IE263" i="1"/>
  <c r="IE262" i="1"/>
  <c r="IE260" i="1"/>
  <c r="IE259" i="1"/>
  <c r="IE258" i="1"/>
  <c r="IE257" i="1"/>
  <c r="IE256" i="1"/>
  <c r="IE255" i="1"/>
  <c r="IE254" i="1"/>
  <c r="IE253" i="1"/>
  <c r="IE252" i="1"/>
  <c r="IE251" i="1"/>
  <c r="IE250" i="1"/>
  <c r="IE249" i="1"/>
  <c r="IE248" i="1"/>
  <c r="IE247" i="1"/>
  <c r="IE246" i="1"/>
  <c r="IE245" i="1"/>
  <c r="IE244" i="1"/>
  <c r="IE243" i="1"/>
  <c r="IE242" i="1"/>
  <c r="IE240" i="1"/>
  <c r="IE239" i="1"/>
  <c r="IE238" i="1"/>
  <c r="IE237" i="1"/>
  <c r="IE236" i="1"/>
  <c r="IE235" i="1"/>
  <c r="IE234" i="1"/>
  <c r="IE233" i="1"/>
  <c r="IE232" i="1"/>
  <c r="IE231" i="1"/>
  <c r="IE230" i="1"/>
  <c r="IE229" i="1"/>
  <c r="IE228" i="1"/>
  <c r="IE227" i="1"/>
  <c r="IE226" i="1"/>
  <c r="IE225" i="1"/>
  <c r="IE224" i="1"/>
  <c r="IE223" i="1"/>
  <c r="IE222" i="1"/>
  <c r="IE221" i="1"/>
  <c r="IE220" i="1"/>
  <c r="IE219" i="1"/>
  <c r="IE218" i="1"/>
  <c r="IE217" i="1"/>
  <c r="IE216" i="1"/>
  <c r="IE215" i="1"/>
  <c r="IE214" i="1"/>
  <c r="IE213" i="1"/>
  <c r="IE212" i="1"/>
  <c r="IE211" i="1"/>
  <c r="IE210" i="1"/>
  <c r="IE209" i="1"/>
  <c r="IE208" i="1"/>
  <c r="IE207" i="1"/>
  <c r="IE206" i="1"/>
  <c r="IE205" i="1"/>
  <c r="IE204" i="1"/>
  <c r="IE203" i="1"/>
  <c r="IE202" i="1"/>
  <c r="IE201" i="1"/>
  <c r="IE200" i="1"/>
  <c r="IE199" i="1"/>
  <c r="IE198" i="1"/>
  <c r="IE197" i="1"/>
  <c r="IE196" i="1"/>
  <c r="IE195" i="1"/>
  <c r="IE194" i="1"/>
  <c r="IE193" i="1"/>
  <c r="IE192" i="1"/>
  <c r="IE191" i="1"/>
  <c r="IE190" i="1"/>
  <c r="IE189" i="1"/>
  <c r="IE188" i="1"/>
  <c r="IE187" i="1"/>
  <c r="IE186" i="1"/>
  <c r="IE185" i="1"/>
  <c r="IE184" i="1"/>
  <c r="IE183" i="1"/>
  <c r="IE182" i="1"/>
  <c r="IE181" i="1"/>
  <c r="IE180" i="1"/>
  <c r="IE179" i="1"/>
  <c r="IE178" i="1"/>
  <c r="IE177" i="1"/>
  <c r="IE176" i="1"/>
  <c r="IE175" i="1"/>
  <c r="IE174" i="1"/>
  <c r="IE173" i="1"/>
  <c r="IE172" i="1"/>
  <c r="IE171" i="1"/>
  <c r="IE170" i="1"/>
  <c r="IE169" i="1"/>
  <c r="IE168" i="1"/>
  <c r="IE167" i="1"/>
  <c r="IE166" i="1"/>
  <c r="IE165" i="1"/>
  <c r="IE164" i="1"/>
  <c r="IE163" i="1"/>
  <c r="IE162" i="1"/>
  <c r="IE160" i="1"/>
  <c r="IE159" i="1"/>
  <c r="IE158" i="1"/>
  <c r="IE157" i="1"/>
  <c r="IE156" i="1"/>
  <c r="IE155" i="1"/>
  <c r="IE154" i="1"/>
  <c r="IE153" i="1"/>
  <c r="IE152" i="1"/>
  <c r="IE151" i="1"/>
  <c r="IE150" i="1"/>
  <c r="IE149" i="1"/>
  <c r="IE148" i="1"/>
  <c r="IE147" i="1"/>
  <c r="IE146" i="1"/>
  <c r="IE145" i="1"/>
  <c r="IE144" i="1"/>
  <c r="IE143" i="1"/>
  <c r="IE142" i="1"/>
  <c r="IE141" i="1"/>
  <c r="IE140" i="1"/>
  <c r="IE139" i="1"/>
  <c r="IE138" i="1"/>
  <c r="IE137" i="1"/>
  <c r="IE136" i="1"/>
  <c r="IE135" i="1"/>
  <c r="IE134" i="1"/>
  <c r="IE133" i="1"/>
  <c r="IE132" i="1"/>
  <c r="IE131" i="1"/>
  <c r="IE130" i="1"/>
  <c r="IE129" i="1"/>
  <c r="IE128" i="1"/>
  <c r="IE127" i="1"/>
  <c r="IE126" i="1"/>
  <c r="IE125" i="1"/>
  <c r="IE124" i="1"/>
  <c r="IE123" i="1"/>
  <c r="IE122" i="1"/>
  <c r="IE121" i="1"/>
  <c r="IE120" i="1"/>
  <c r="IE119" i="1"/>
  <c r="IE118" i="1"/>
  <c r="IE117" i="1"/>
  <c r="IE116" i="1"/>
  <c r="IE115" i="1"/>
  <c r="IE114" i="1"/>
  <c r="IE113" i="1"/>
  <c r="IE112" i="1"/>
  <c r="IE111" i="1"/>
  <c r="IE110" i="1"/>
  <c r="IE109" i="1"/>
  <c r="IE108" i="1"/>
  <c r="IE107" i="1"/>
  <c r="IE106" i="1"/>
  <c r="IE105" i="1"/>
  <c r="IE104" i="1"/>
  <c r="IE103" i="1"/>
  <c r="IE102" i="1"/>
  <c r="IE101" i="1"/>
  <c r="IE100" i="1"/>
  <c r="IE99" i="1"/>
  <c r="IE98" i="1"/>
  <c r="IE97" i="1"/>
  <c r="IE96" i="1"/>
  <c r="IE95" i="1"/>
  <c r="IE94" i="1"/>
  <c r="IE93" i="1"/>
  <c r="IE92" i="1"/>
  <c r="IE91" i="1"/>
  <c r="IE90" i="1"/>
  <c r="IE89" i="1"/>
  <c r="IE88" i="1"/>
  <c r="IE87" i="1"/>
  <c r="IE86" i="1"/>
  <c r="IE85" i="1"/>
  <c r="IE84" i="1"/>
  <c r="IE83" i="1"/>
  <c r="IE82" i="1"/>
  <c r="IE81" i="1"/>
  <c r="IE80" i="1"/>
  <c r="IE79" i="1"/>
  <c r="IE78" i="1"/>
  <c r="IE77" i="1"/>
  <c r="IE76" i="1"/>
  <c r="IE75" i="1"/>
  <c r="IE74" i="1"/>
  <c r="IE73" i="1"/>
  <c r="IE72" i="1"/>
  <c r="IE71" i="1"/>
  <c r="IE70" i="1"/>
  <c r="IE69" i="1"/>
  <c r="IE68" i="1"/>
  <c r="IE67" i="1"/>
  <c r="IE66" i="1"/>
  <c r="IE65" i="1"/>
  <c r="IE64" i="1"/>
  <c r="IE63" i="1"/>
  <c r="IE62" i="1"/>
  <c r="NK69" i="1" l="1"/>
  <c r="NL69" i="1" s="1"/>
  <c r="NM69" i="1" s="1"/>
  <c r="ND69" i="1"/>
  <c r="NE69" i="1" s="1"/>
  <c r="NC70" i="1" s="1"/>
  <c r="NU69" i="1"/>
  <c r="NQ79" i="1"/>
  <c r="NO80" i="1" s="1"/>
  <c r="NP80" i="1" s="1"/>
  <c r="JE419" i="1"/>
  <c r="JE418" i="1"/>
  <c r="JE417" i="1"/>
  <c r="JE416" i="1"/>
  <c r="JE415" i="1"/>
  <c r="JE414" i="1"/>
  <c r="JE413" i="1"/>
  <c r="JE412" i="1"/>
  <c r="JE411" i="1"/>
  <c r="JE410" i="1"/>
  <c r="JE409" i="1"/>
  <c r="JE408" i="1"/>
  <c r="JE407" i="1"/>
  <c r="JE406" i="1"/>
  <c r="JE405" i="1"/>
  <c r="JE404" i="1"/>
  <c r="JE403" i="1"/>
  <c r="JE402" i="1"/>
  <c r="JE400" i="1"/>
  <c r="JE399" i="1"/>
  <c r="JE398" i="1"/>
  <c r="JE397" i="1"/>
  <c r="JE396" i="1"/>
  <c r="JE395" i="1"/>
  <c r="JE394" i="1"/>
  <c r="JE393" i="1"/>
  <c r="JE392" i="1"/>
  <c r="JE391" i="1"/>
  <c r="JE390" i="1"/>
  <c r="JE389" i="1"/>
  <c r="JE388" i="1"/>
  <c r="JE387" i="1"/>
  <c r="JE386" i="1"/>
  <c r="JE385" i="1"/>
  <c r="JE384" i="1"/>
  <c r="JE383" i="1"/>
  <c r="JE382" i="1"/>
  <c r="JE381" i="1"/>
  <c r="JE380" i="1"/>
  <c r="JE379" i="1"/>
  <c r="JE378" i="1"/>
  <c r="JE377" i="1"/>
  <c r="JE376" i="1"/>
  <c r="JE375" i="1"/>
  <c r="JE374" i="1"/>
  <c r="JE373" i="1"/>
  <c r="JE372" i="1"/>
  <c r="JE371" i="1"/>
  <c r="JE370" i="1"/>
  <c r="JE369" i="1"/>
  <c r="JE368" i="1"/>
  <c r="JE367" i="1"/>
  <c r="JE366" i="1"/>
  <c r="JE365" i="1"/>
  <c r="JE364" i="1"/>
  <c r="JE363" i="1"/>
  <c r="JE362" i="1"/>
  <c r="JE360" i="1"/>
  <c r="JE359" i="1"/>
  <c r="JE358" i="1"/>
  <c r="JE357" i="1"/>
  <c r="JE356" i="1"/>
  <c r="JE355" i="1"/>
  <c r="JE354" i="1"/>
  <c r="JE353" i="1"/>
  <c r="JE352" i="1"/>
  <c r="JE351" i="1"/>
  <c r="JE350" i="1"/>
  <c r="JE349" i="1"/>
  <c r="JE348" i="1"/>
  <c r="JE347" i="1"/>
  <c r="JE346" i="1"/>
  <c r="JE345" i="1"/>
  <c r="JE344" i="1"/>
  <c r="JE343" i="1"/>
  <c r="JE342" i="1"/>
  <c r="JE341" i="1"/>
  <c r="JE340" i="1"/>
  <c r="JE339" i="1"/>
  <c r="JE338" i="1"/>
  <c r="JE337" i="1"/>
  <c r="JE336" i="1"/>
  <c r="JE335" i="1"/>
  <c r="JE334" i="1"/>
  <c r="JE333" i="1"/>
  <c r="JE332" i="1"/>
  <c r="JE331" i="1"/>
  <c r="JE330" i="1"/>
  <c r="JE329" i="1"/>
  <c r="JE328" i="1"/>
  <c r="JE327" i="1"/>
  <c r="JE326" i="1"/>
  <c r="JE325" i="1"/>
  <c r="JE324" i="1"/>
  <c r="JE323" i="1"/>
  <c r="JE322" i="1"/>
  <c r="JE321" i="1"/>
  <c r="JE320" i="1"/>
  <c r="JE319" i="1"/>
  <c r="JE318" i="1"/>
  <c r="JE317" i="1"/>
  <c r="JE316" i="1"/>
  <c r="JE315" i="1"/>
  <c r="JE314" i="1"/>
  <c r="JE313" i="1"/>
  <c r="JE312" i="1"/>
  <c r="JE311" i="1"/>
  <c r="JE310" i="1"/>
  <c r="JE309" i="1"/>
  <c r="JE308" i="1"/>
  <c r="JE307" i="1"/>
  <c r="JE306" i="1"/>
  <c r="JE305" i="1"/>
  <c r="JE304" i="1"/>
  <c r="JE303" i="1"/>
  <c r="JE302" i="1"/>
  <c r="JE300" i="1"/>
  <c r="JE299" i="1"/>
  <c r="JE298" i="1"/>
  <c r="JE297" i="1"/>
  <c r="JE296" i="1"/>
  <c r="JE295" i="1"/>
  <c r="JE294" i="1"/>
  <c r="JE293" i="1"/>
  <c r="JE292" i="1"/>
  <c r="JE290" i="1"/>
  <c r="JE289" i="1"/>
  <c r="JE288" i="1"/>
  <c r="JE287" i="1"/>
  <c r="JE286" i="1"/>
  <c r="JE285" i="1"/>
  <c r="JE284" i="1"/>
  <c r="JE283" i="1"/>
  <c r="JE282" i="1"/>
  <c r="JE281" i="1"/>
  <c r="JE280" i="1"/>
  <c r="JE279" i="1"/>
  <c r="JE278" i="1"/>
  <c r="JE277" i="1"/>
  <c r="JE276" i="1"/>
  <c r="JE275" i="1"/>
  <c r="JE274" i="1"/>
  <c r="JE273" i="1"/>
  <c r="JE272" i="1"/>
  <c r="JE271" i="1"/>
  <c r="JE270" i="1"/>
  <c r="JE269" i="1"/>
  <c r="JE268" i="1"/>
  <c r="JE267" i="1"/>
  <c r="JE266" i="1"/>
  <c r="JE265" i="1"/>
  <c r="JE264" i="1"/>
  <c r="JE263" i="1"/>
  <c r="JE262" i="1"/>
  <c r="JE260" i="1"/>
  <c r="JE259" i="1"/>
  <c r="JE258" i="1"/>
  <c r="JE257" i="1"/>
  <c r="JE256" i="1"/>
  <c r="JE255" i="1"/>
  <c r="JE254" i="1"/>
  <c r="JE253" i="1"/>
  <c r="JE252" i="1"/>
  <c r="JE251" i="1"/>
  <c r="JE250" i="1"/>
  <c r="JE249" i="1"/>
  <c r="JE248" i="1"/>
  <c r="JE247" i="1"/>
  <c r="JE246" i="1"/>
  <c r="JE245" i="1"/>
  <c r="JE244" i="1"/>
  <c r="JE243" i="1"/>
  <c r="JE242" i="1"/>
  <c r="JE240" i="1"/>
  <c r="JE239" i="1"/>
  <c r="JE238" i="1"/>
  <c r="JE237" i="1"/>
  <c r="JE236" i="1"/>
  <c r="JE235" i="1"/>
  <c r="JE234" i="1"/>
  <c r="JE233" i="1"/>
  <c r="JE232" i="1"/>
  <c r="JE231" i="1"/>
  <c r="JE230" i="1"/>
  <c r="JE229" i="1"/>
  <c r="JE228" i="1"/>
  <c r="JE227" i="1"/>
  <c r="JE226" i="1"/>
  <c r="JE225" i="1"/>
  <c r="JE224" i="1"/>
  <c r="JE223" i="1"/>
  <c r="JE222" i="1"/>
  <c r="JE221" i="1"/>
  <c r="JE220" i="1"/>
  <c r="JE219" i="1"/>
  <c r="JE218" i="1"/>
  <c r="JE217" i="1"/>
  <c r="JE216" i="1"/>
  <c r="JE215" i="1"/>
  <c r="JE214" i="1"/>
  <c r="JE213" i="1"/>
  <c r="JE212" i="1"/>
  <c r="JE211" i="1"/>
  <c r="JE210" i="1"/>
  <c r="JE209" i="1"/>
  <c r="JE208" i="1"/>
  <c r="JE207" i="1"/>
  <c r="JE206" i="1"/>
  <c r="JE205" i="1"/>
  <c r="JE204" i="1"/>
  <c r="JE203" i="1"/>
  <c r="JE202" i="1"/>
  <c r="JE201" i="1"/>
  <c r="JE200" i="1"/>
  <c r="JE199" i="1"/>
  <c r="JE198" i="1"/>
  <c r="JE197" i="1"/>
  <c r="JE196" i="1"/>
  <c r="JE195" i="1"/>
  <c r="JE194" i="1"/>
  <c r="JE193" i="1"/>
  <c r="JE192" i="1"/>
  <c r="JE191" i="1"/>
  <c r="JE190" i="1"/>
  <c r="JE189" i="1"/>
  <c r="JE188" i="1"/>
  <c r="JE187" i="1"/>
  <c r="JE186" i="1"/>
  <c r="JE185" i="1"/>
  <c r="JE184" i="1"/>
  <c r="JE183" i="1"/>
  <c r="JE182" i="1"/>
  <c r="JE181" i="1"/>
  <c r="JE180" i="1"/>
  <c r="JE179" i="1"/>
  <c r="JE178" i="1"/>
  <c r="JE177" i="1"/>
  <c r="JE176" i="1"/>
  <c r="JE175" i="1"/>
  <c r="JE174" i="1"/>
  <c r="JE173" i="1"/>
  <c r="JE172" i="1"/>
  <c r="JE171" i="1"/>
  <c r="JE170" i="1"/>
  <c r="JE169" i="1"/>
  <c r="JE168" i="1"/>
  <c r="JE167" i="1"/>
  <c r="JE166" i="1"/>
  <c r="JE165" i="1"/>
  <c r="JE164" i="1"/>
  <c r="JE163" i="1"/>
  <c r="JE162" i="1"/>
  <c r="JE160" i="1"/>
  <c r="JE159" i="1"/>
  <c r="JE158" i="1"/>
  <c r="JE157" i="1"/>
  <c r="JE156" i="1"/>
  <c r="JE155" i="1"/>
  <c r="JE154" i="1"/>
  <c r="JE153" i="1"/>
  <c r="JE152" i="1"/>
  <c r="JE151" i="1"/>
  <c r="JE150" i="1"/>
  <c r="JE149" i="1"/>
  <c r="JE148" i="1"/>
  <c r="JE147" i="1"/>
  <c r="JE146" i="1"/>
  <c r="JE145" i="1"/>
  <c r="JE144" i="1"/>
  <c r="JE143" i="1"/>
  <c r="JE142" i="1"/>
  <c r="JE141" i="1"/>
  <c r="JE140" i="1"/>
  <c r="JE139" i="1"/>
  <c r="JE138" i="1"/>
  <c r="JE137" i="1"/>
  <c r="JE136" i="1"/>
  <c r="JE135" i="1"/>
  <c r="JE134" i="1"/>
  <c r="JE133" i="1"/>
  <c r="JE132" i="1"/>
  <c r="JE131" i="1"/>
  <c r="JE130" i="1"/>
  <c r="JE129" i="1"/>
  <c r="JE128" i="1"/>
  <c r="JE127" i="1"/>
  <c r="JE126" i="1"/>
  <c r="JE125" i="1"/>
  <c r="JE124" i="1"/>
  <c r="JE123" i="1"/>
  <c r="JE122" i="1"/>
  <c r="JE121" i="1"/>
  <c r="JE120" i="1"/>
  <c r="JE119" i="1"/>
  <c r="JE118" i="1"/>
  <c r="JE117" i="1"/>
  <c r="JE116" i="1"/>
  <c r="JE115" i="1"/>
  <c r="JE114" i="1"/>
  <c r="JE113" i="1"/>
  <c r="JE112" i="1"/>
  <c r="JE111" i="1"/>
  <c r="JE110" i="1"/>
  <c r="JE109" i="1"/>
  <c r="JE108" i="1"/>
  <c r="JE107" i="1"/>
  <c r="JE106" i="1"/>
  <c r="JE105" i="1"/>
  <c r="JE104" i="1"/>
  <c r="JE103" i="1"/>
  <c r="JE102" i="1"/>
  <c r="JE101" i="1"/>
  <c r="JE100" i="1"/>
  <c r="JE99" i="1"/>
  <c r="JE98" i="1"/>
  <c r="JE97" i="1"/>
  <c r="JE96" i="1"/>
  <c r="JE95" i="1"/>
  <c r="JE94" i="1"/>
  <c r="JE93" i="1"/>
  <c r="JE92" i="1"/>
  <c r="JE91" i="1"/>
  <c r="JE90" i="1"/>
  <c r="JE89" i="1"/>
  <c r="JE88" i="1"/>
  <c r="JE87" i="1"/>
  <c r="JE86" i="1"/>
  <c r="JE85" i="1"/>
  <c r="JE84" i="1"/>
  <c r="JE83" i="1"/>
  <c r="JE82" i="1"/>
  <c r="JE81" i="1"/>
  <c r="JE80" i="1"/>
  <c r="JE79" i="1"/>
  <c r="JE78" i="1"/>
  <c r="JE77" i="1"/>
  <c r="JE76" i="1"/>
  <c r="JE75" i="1"/>
  <c r="JE74" i="1"/>
  <c r="JE73" i="1"/>
  <c r="JE72" i="1"/>
  <c r="JE71" i="1"/>
  <c r="JE70" i="1"/>
  <c r="JE69" i="1"/>
  <c r="JE68" i="1"/>
  <c r="JE67" i="1"/>
  <c r="JE66" i="1"/>
  <c r="JE65" i="1"/>
  <c r="JE64" i="1"/>
  <c r="JE63" i="1"/>
  <c r="JE62" i="1"/>
  <c r="BE783" i="1"/>
  <c r="BE782" i="1"/>
  <c r="BE781" i="1"/>
  <c r="BE780" i="1"/>
  <c r="BE779" i="1"/>
  <c r="BE778" i="1"/>
  <c r="BE777" i="1"/>
  <c r="BE776" i="1"/>
  <c r="BE775" i="1"/>
  <c r="BE774" i="1"/>
  <c r="BE773" i="1"/>
  <c r="BE772" i="1"/>
  <c r="BE771" i="1"/>
  <c r="BE770" i="1"/>
  <c r="BE769" i="1"/>
  <c r="BE768" i="1"/>
  <c r="BE767" i="1"/>
  <c r="BE766" i="1"/>
  <c r="BE764" i="1"/>
  <c r="BE763" i="1"/>
  <c r="BE762" i="1"/>
  <c r="BE761" i="1"/>
  <c r="BE760" i="1"/>
  <c r="BE759" i="1"/>
  <c r="BE758" i="1"/>
  <c r="BE757" i="1"/>
  <c r="BE756" i="1"/>
  <c r="BE755" i="1"/>
  <c r="BE754" i="1"/>
  <c r="BE753" i="1"/>
  <c r="BE752" i="1"/>
  <c r="BE751" i="1"/>
  <c r="BE750" i="1"/>
  <c r="BE749" i="1"/>
  <c r="BE748" i="1"/>
  <c r="BE747" i="1"/>
  <c r="BE746" i="1"/>
  <c r="BE745" i="1"/>
  <c r="BE744" i="1"/>
  <c r="BE743" i="1"/>
  <c r="BE742" i="1"/>
  <c r="BE741" i="1"/>
  <c r="BE740" i="1"/>
  <c r="BE739" i="1"/>
  <c r="BE738" i="1"/>
  <c r="BE737" i="1"/>
  <c r="BE736" i="1"/>
  <c r="BE735" i="1"/>
  <c r="BE734" i="1"/>
  <c r="BE733" i="1"/>
  <c r="BE732" i="1"/>
  <c r="BE731" i="1"/>
  <c r="BE730" i="1"/>
  <c r="BE729" i="1"/>
  <c r="BE728" i="1"/>
  <c r="BE727" i="1"/>
  <c r="BE726" i="1"/>
  <c r="BE724" i="1"/>
  <c r="BE723" i="1"/>
  <c r="BE722" i="1"/>
  <c r="BE721" i="1"/>
  <c r="BE720" i="1"/>
  <c r="BE719" i="1"/>
  <c r="BE718" i="1"/>
  <c r="BE717" i="1"/>
  <c r="BE716" i="1"/>
  <c r="BE715" i="1"/>
  <c r="BE714" i="1"/>
  <c r="BE713" i="1"/>
  <c r="BE712" i="1"/>
  <c r="BE711" i="1"/>
  <c r="BE710" i="1"/>
  <c r="BE709" i="1"/>
  <c r="BE708" i="1"/>
  <c r="BE707" i="1"/>
  <c r="BE706" i="1"/>
  <c r="BE705" i="1"/>
  <c r="BE704" i="1"/>
  <c r="BE703" i="1"/>
  <c r="BE702" i="1"/>
  <c r="BE701" i="1"/>
  <c r="BE700" i="1"/>
  <c r="BE699" i="1"/>
  <c r="BE698" i="1"/>
  <c r="BE697" i="1"/>
  <c r="BE696" i="1"/>
  <c r="BE695" i="1"/>
  <c r="BE694" i="1"/>
  <c r="BE693" i="1"/>
  <c r="BE692" i="1"/>
  <c r="BE691" i="1"/>
  <c r="BE690" i="1"/>
  <c r="BE689" i="1"/>
  <c r="BE688" i="1"/>
  <c r="BE687" i="1"/>
  <c r="BE686" i="1"/>
  <c r="BE685" i="1"/>
  <c r="BE684" i="1"/>
  <c r="BE683" i="1"/>
  <c r="BE682" i="1"/>
  <c r="BE681" i="1"/>
  <c r="BE680" i="1"/>
  <c r="BE679" i="1"/>
  <c r="BE678" i="1"/>
  <c r="BE677" i="1"/>
  <c r="BE676" i="1"/>
  <c r="BE675" i="1"/>
  <c r="BE674" i="1"/>
  <c r="BE673" i="1"/>
  <c r="BE672" i="1"/>
  <c r="BE671" i="1"/>
  <c r="BE670" i="1"/>
  <c r="BE669" i="1"/>
  <c r="BE668" i="1"/>
  <c r="BE667" i="1"/>
  <c r="BE666" i="1"/>
  <c r="BE664" i="1"/>
  <c r="BE663" i="1"/>
  <c r="BE662" i="1"/>
  <c r="BE661" i="1"/>
  <c r="BE660" i="1"/>
  <c r="BE659" i="1"/>
  <c r="BE658" i="1"/>
  <c r="BE657" i="1"/>
  <c r="BE656" i="1"/>
  <c r="BE654" i="1"/>
  <c r="BE653" i="1"/>
  <c r="BE652" i="1"/>
  <c r="BE651" i="1"/>
  <c r="BE650" i="1"/>
  <c r="BE649" i="1"/>
  <c r="BE648" i="1"/>
  <c r="BE647" i="1"/>
  <c r="BE646" i="1"/>
  <c r="BE645" i="1"/>
  <c r="BE644" i="1"/>
  <c r="BE643" i="1"/>
  <c r="BE642" i="1"/>
  <c r="BE641" i="1"/>
  <c r="BE640" i="1"/>
  <c r="BE639" i="1"/>
  <c r="BE638" i="1"/>
  <c r="BE637" i="1"/>
  <c r="BE636" i="1"/>
  <c r="BE635" i="1"/>
  <c r="BE634" i="1"/>
  <c r="BE633" i="1"/>
  <c r="BE632" i="1"/>
  <c r="BE631" i="1"/>
  <c r="BE630" i="1"/>
  <c r="BE629" i="1"/>
  <c r="BE628" i="1"/>
  <c r="BE627" i="1"/>
  <c r="BE626" i="1"/>
  <c r="BE624" i="1"/>
  <c r="BE623" i="1"/>
  <c r="BE622" i="1"/>
  <c r="BE621" i="1"/>
  <c r="BE620" i="1"/>
  <c r="BE619" i="1"/>
  <c r="BE618" i="1"/>
  <c r="BE617" i="1"/>
  <c r="BE616" i="1"/>
  <c r="BE615" i="1"/>
  <c r="BE614" i="1"/>
  <c r="BE613" i="1"/>
  <c r="BE612" i="1"/>
  <c r="BE611" i="1"/>
  <c r="BE610" i="1"/>
  <c r="BE609" i="1"/>
  <c r="BE608" i="1"/>
  <c r="BE607" i="1"/>
  <c r="BE606" i="1"/>
  <c r="BE604" i="1"/>
  <c r="BE603" i="1"/>
  <c r="BE602" i="1"/>
  <c r="BE601" i="1"/>
  <c r="BE600" i="1"/>
  <c r="BE599" i="1"/>
  <c r="BE598" i="1"/>
  <c r="BE597" i="1"/>
  <c r="BE596" i="1"/>
  <c r="BE595" i="1"/>
  <c r="BE594" i="1"/>
  <c r="BE593" i="1"/>
  <c r="BE592" i="1"/>
  <c r="BE591" i="1"/>
  <c r="BE590" i="1"/>
  <c r="BE589" i="1"/>
  <c r="BE588" i="1"/>
  <c r="BE587" i="1"/>
  <c r="BE586" i="1"/>
  <c r="BE585" i="1"/>
  <c r="BE584" i="1"/>
  <c r="BE583" i="1"/>
  <c r="BE582" i="1"/>
  <c r="BE581" i="1"/>
  <c r="BE580" i="1"/>
  <c r="BE579" i="1"/>
  <c r="BE578" i="1"/>
  <c r="BE577" i="1"/>
  <c r="BE576" i="1"/>
  <c r="BE575" i="1"/>
  <c r="BE574" i="1"/>
  <c r="BE573" i="1"/>
  <c r="BE572" i="1"/>
  <c r="BE571" i="1"/>
  <c r="BE570" i="1"/>
  <c r="BE569" i="1"/>
  <c r="BE568" i="1"/>
  <c r="BE567" i="1"/>
  <c r="BE566" i="1"/>
  <c r="BE565" i="1"/>
  <c r="BE564" i="1"/>
  <c r="BE563" i="1"/>
  <c r="BE562" i="1"/>
  <c r="BE561" i="1"/>
  <c r="BE560" i="1"/>
  <c r="BE559" i="1"/>
  <c r="BE558" i="1"/>
  <c r="BE557" i="1"/>
  <c r="BE556" i="1"/>
  <c r="BE555" i="1"/>
  <c r="BE554" i="1"/>
  <c r="BE553" i="1"/>
  <c r="BE552" i="1"/>
  <c r="BE551" i="1"/>
  <c r="BE550" i="1"/>
  <c r="BE549" i="1"/>
  <c r="BE548" i="1"/>
  <c r="BE547" i="1"/>
  <c r="BE546" i="1"/>
  <c r="BE545" i="1"/>
  <c r="BE544" i="1"/>
  <c r="BE543" i="1"/>
  <c r="BE542" i="1"/>
  <c r="BE541" i="1"/>
  <c r="BE540" i="1"/>
  <c r="BE539" i="1"/>
  <c r="BE538" i="1"/>
  <c r="BE537" i="1"/>
  <c r="BE536" i="1"/>
  <c r="BE535" i="1"/>
  <c r="BE534" i="1"/>
  <c r="BE533" i="1"/>
  <c r="BE532" i="1"/>
  <c r="BE531" i="1"/>
  <c r="BE530" i="1"/>
  <c r="BE529" i="1"/>
  <c r="BE528" i="1"/>
  <c r="BE527" i="1"/>
  <c r="BE526" i="1"/>
  <c r="BE524" i="1"/>
  <c r="BE523" i="1"/>
  <c r="BE522" i="1"/>
  <c r="BE521" i="1"/>
  <c r="BE520" i="1"/>
  <c r="BE519" i="1"/>
  <c r="BE518" i="1"/>
  <c r="BE517" i="1"/>
  <c r="BE516" i="1"/>
  <c r="BE515" i="1"/>
  <c r="BE514" i="1"/>
  <c r="BE513" i="1"/>
  <c r="BE512" i="1"/>
  <c r="BE511" i="1"/>
  <c r="BE510" i="1"/>
  <c r="BE509" i="1"/>
  <c r="BE508" i="1"/>
  <c r="BE507" i="1"/>
  <c r="BE506" i="1"/>
  <c r="BE505" i="1"/>
  <c r="BE504" i="1"/>
  <c r="BE503" i="1"/>
  <c r="BE502" i="1"/>
  <c r="BE501" i="1"/>
  <c r="BE500" i="1"/>
  <c r="BE499" i="1"/>
  <c r="BE498" i="1"/>
  <c r="BE497" i="1"/>
  <c r="BE496" i="1"/>
  <c r="BE495" i="1"/>
  <c r="BE494" i="1"/>
  <c r="BE493" i="1"/>
  <c r="BE492" i="1"/>
  <c r="BE491" i="1"/>
  <c r="BE490" i="1"/>
  <c r="BE489" i="1"/>
  <c r="BE488" i="1"/>
  <c r="BE487" i="1"/>
  <c r="BE486" i="1"/>
  <c r="BE485" i="1"/>
  <c r="BE484" i="1"/>
  <c r="BE483"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7" i="1"/>
  <c r="BE456" i="1"/>
  <c r="BE455" i="1"/>
  <c r="BE454" i="1"/>
  <c r="BE453" i="1"/>
  <c r="BE452" i="1"/>
  <c r="BE451" i="1"/>
  <c r="BE450" i="1"/>
  <c r="BE449" i="1"/>
  <c r="BE448" i="1"/>
  <c r="BE447" i="1"/>
  <c r="BE446" i="1"/>
  <c r="BE445" i="1"/>
  <c r="BE444" i="1"/>
  <c r="BE443" i="1"/>
  <c r="BE442" i="1"/>
  <c r="BE441" i="1"/>
  <c r="BE440" i="1"/>
  <c r="BE439" i="1"/>
  <c r="BE438" i="1"/>
  <c r="BE437" i="1"/>
  <c r="BE436" i="1"/>
  <c r="BE435" i="1"/>
  <c r="BE434" i="1"/>
  <c r="BE433" i="1"/>
  <c r="BE432" i="1"/>
  <c r="BE431" i="1"/>
  <c r="BE430" i="1"/>
  <c r="BE429" i="1"/>
  <c r="BE428" i="1"/>
  <c r="BE427" i="1"/>
  <c r="IW61" i="1"/>
  <c r="MZ70" i="1" l="1"/>
  <c r="AK435" i="1" s="1"/>
  <c r="AL435" i="1" s="1"/>
  <c r="NA70" i="1"/>
  <c r="NI70" i="1"/>
  <c r="NK70" i="1"/>
  <c r="NQ80" i="1"/>
  <c r="NO81" i="1" s="1"/>
  <c r="NP81" i="1" s="1"/>
  <c r="IY62" i="1"/>
  <c r="IU62" i="1"/>
  <c r="JD61" i="1"/>
  <c r="NH70" i="1" l="1"/>
  <c r="NT70" i="1" s="1"/>
  <c r="NB70" i="1"/>
  <c r="ND70" i="1" s="1"/>
  <c r="NQ81" i="1"/>
  <c r="NO82" i="1" s="1"/>
  <c r="NP82" i="1" s="1"/>
  <c r="JB62" i="1"/>
  <c r="IG62" i="1"/>
  <c r="HZ62" i="1"/>
  <c r="JG61" i="1"/>
  <c r="IO62" i="1"/>
  <c r="NE70" i="1" l="1"/>
  <c r="NC71" i="1" s="1"/>
  <c r="NJ70" i="1"/>
  <c r="NQ82" i="1"/>
  <c r="NO83" i="1" s="1"/>
  <c r="NP83" i="1" s="1"/>
  <c r="JH61" i="1"/>
  <c r="MZ71" i="1" l="1"/>
  <c r="NA71" i="1"/>
  <c r="NL70" i="1"/>
  <c r="NM70" i="1" s="1"/>
  <c r="NU70" i="1"/>
  <c r="NQ83" i="1"/>
  <c r="NO84" i="1" s="1"/>
  <c r="NP84" i="1" s="1"/>
  <c r="LW69" i="1"/>
  <c r="LW68" i="1"/>
  <c r="LW67" i="1"/>
  <c r="LW66" i="1"/>
  <c r="LW73" i="1"/>
  <c r="LW65" i="1"/>
  <c r="LW72" i="1"/>
  <c r="LW64" i="1"/>
  <c r="LW71" i="1"/>
  <c r="LW63" i="1"/>
  <c r="LW70" i="1"/>
  <c r="LW62" i="1"/>
  <c r="LW357" i="1"/>
  <c r="LW356" i="1"/>
  <c r="LW355" i="1"/>
  <c r="LW354" i="1"/>
  <c r="LW361" i="1"/>
  <c r="LW353" i="1"/>
  <c r="LW360" i="1"/>
  <c r="LW352" i="1"/>
  <c r="LW359" i="1"/>
  <c r="LW351" i="1"/>
  <c r="LW358" i="1"/>
  <c r="LW350" i="1"/>
  <c r="LW373" i="1"/>
  <c r="LW365" i="1"/>
  <c r="LW372" i="1"/>
  <c r="LW364" i="1"/>
  <c r="LW371" i="1"/>
  <c r="LW363" i="1"/>
  <c r="LW370" i="1"/>
  <c r="LW362" i="1"/>
  <c r="LW369" i="1"/>
  <c r="LW368" i="1"/>
  <c r="LW367" i="1"/>
  <c r="LW366" i="1"/>
  <c r="LW381" i="1"/>
  <c r="LW380" i="1"/>
  <c r="LW379" i="1"/>
  <c r="LW378" i="1"/>
  <c r="LW385" i="1"/>
  <c r="LW377" i="1"/>
  <c r="LW384" i="1"/>
  <c r="LW376" i="1"/>
  <c r="LW383" i="1"/>
  <c r="LW375" i="1"/>
  <c r="LW382" i="1"/>
  <c r="LW374" i="1"/>
  <c r="LW397" i="1"/>
  <c r="LW389" i="1"/>
  <c r="LW396" i="1"/>
  <c r="LW388" i="1"/>
  <c r="LW395" i="1"/>
  <c r="LW387" i="1"/>
  <c r="LW394" i="1"/>
  <c r="LW386" i="1"/>
  <c r="LW393" i="1"/>
  <c r="LW392" i="1"/>
  <c r="LW391" i="1"/>
  <c r="LW390" i="1"/>
  <c r="LW349" i="1"/>
  <c r="LW341" i="1"/>
  <c r="LW348" i="1"/>
  <c r="LW340" i="1"/>
  <c r="LW347" i="1"/>
  <c r="LW339" i="1"/>
  <c r="LW346" i="1"/>
  <c r="LW338" i="1"/>
  <c r="LW345" i="1"/>
  <c r="LW344" i="1"/>
  <c r="LW343" i="1"/>
  <c r="LW342" i="1"/>
  <c r="LW309" i="1"/>
  <c r="LW308" i="1"/>
  <c r="LW307" i="1"/>
  <c r="LW306" i="1"/>
  <c r="LW313" i="1"/>
  <c r="LW305" i="1"/>
  <c r="LW312" i="1"/>
  <c r="LW304" i="1"/>
  <c r="LW311" i="1"/>
  <c r="LW303" i="1"/>
  <c r="LW310" i="1"/>
  <c r="LW302" i="1"/>
  <c r="LW405" i="1"/>
  <c r="LX405" i="1" s="1"/>
  <c r="LV405" i="1" s="1"/>
  <c r="LW404" i="1"/>
  <c r="LX404" i="1" s="1"/>
  <c r="LV404" i="1" s="1"/>
  <c r="LW403" i="1"/>
  <c r="LX403" i="1" s="1"/>
  <c r="LV403" i="1" s="1"/>
  <c r="LW402" i="1"/>
  <c r="LX402" i="1" s="1"/>
  <c r="LV402" i="1" s="1"/>
  <c r="LW409" i="1"/>
  <c r="LX409" i="1" s="1"/>
  <c r="LV409" i="1" s="1"/>
  <c r="LW401" i="1"/>
  <c r="LW408" i="1"/>
  <c r="LX408" i="1" s="1"/>
  <c r="LV408" i="1" s="1"/>
  <c r="LW400" i="1"/>
  <c r="LW407" i="1"/>
  <c r="LX407" i="1" s="1"/>
  <c r="LV407" i="1" s="1"/>
  <c r="LW399" i="1"/>
  <c r="LW406" i="1"/>
  <c r="LX406" i="1" s="1"/>
  <c r="LV406" i="1" s="1"/>
  <c r="LW398" i="1"/>
  <c r="LW325" i="1"/>
  <c r="LW317" i="1"/>
  <c r="LW324" i="1"/>
  <c r="LW316" i="1"/>
  <c r="LW323" i="1"/>
  <c r="LW315" i="1"/>
  <c r="LW322" i="1"/>
  <c r="LW314" i="1"/>
  <c r="LW321" i="1"/>
  <c r="LW320" i="1"/>
  <c r="LW319" i="1"/>
  <c r="LW318" i="1"/>
  <c r="LW333" i="1"/>
  <c r="LW332" i="1"/>
  <c r="LW331" i="1"/>
  <c r="LW330" i="1"/>
  <c r="LW337" i="1"/>
  <c r="LW329" i="1"/>
  <c r="LW336" i="1"/>
  <c r="LW328" i="1"/>
  <c r="LW335" i="1"/>
  <c r="LW327" i="1"/>
  <c r="LW334" i="1"/>
  <c r="LW326" i="1"/>
  <c r="LW165" i="1"/>
  <c r="LW164" i="1"/>
  <c r="LW163" i="1"/>
  <c r="LW162" i="1"/>
  <c r="LW169" i="1"/>
  <c r="LW161" i="1"/>
  <c r="LW168" i="1"/>
  <c r="LW160" i="1"/>
  <c r="LW167" i="1"/>
  <c r="LW159" i="1"/>
  <c r="LW166" i="1"/>
  <c r="LW158" i="1"/>
  <c r="LW261" i="1"/>
  <c r="LW260" i="1"/>
  <c r="LW259" i="1"/>
  <c r="LW258" i="1"/>
  <c r="LW265" i="1"/>
  <c r="LW257" i="1"/>
  <c r="LW264" i="1"/>
  <c r="LW256" i="1"/>
  <c r="LW263" i="1"/>
  <c r="LW255" i="1"/>
  <c r="LW262" i="1"/>
  <c r="LW254" i="1"/>
  <c r="LW157" i="1"/>
  <c r="LW149" i="1"/>
  <c r="LW156" i="1"/>
  <c r="LW148" i="1"/>
  <c r="LW155" i="1"/>
  <c r="LW147" i="1"/>
  <c r="LW154" i="1"/>
  <c r="LW146" i="1"/>
  <c r="LW153" i="1"/>
  <c r="LW152" i="1"/>
  <c r="LW151" i="1"/>
  <c r="LW150" i="1"/>
  <c r="LW85" i="1"/>
  <c r="LW77" i="1"/>
  <c r="LW84" i="1"/>
  <c r="LW76" i="1"/>
  <c r="LW83" i="1"/>
  <c r="LW75" i="1"/>
  <c r="LW82" i="1"/>
  <c r="LW74" i="1"/>
  <c r="LW81" i="1"/>
  <c r="LW80" i="1"/>
  <c r="LW79" i="1"/>
  <c r="LW78" i="1"/>
  <c r="LW181" i="1"/>
  <c r="LW173" i="1"/>
  <c r="LW180" i="1"/>
  <c r="LW172" i="1"/>
  <c r="LW179" i="1"/>
  <c r="LW171" i="1"/>
  <c r="LW178" i="1"/>
  <c r="LW170" i="1"/>
  <c r="LW177" i="1"/>
  <c r="LW176" i="1"/>
  <c r="LW175" i="1"/>
  <c r="LW174" i="1"/>
  <c r="LW277" i="1"/>
  <c r="LW269" i="1"/>
  <c r="LW276" i="1"/>
  <c r="LW268" i="1"/>
  <c r="LW275" i="1"/>
  <c r="LW267" i="1"/>
  <c r="LW274" i="1"/>
  <c r="LW266" i="1"/>
  <c r="LW273" i="1"/>
  <c r="LW272" i="1"/>
  <c r="LW271" i="1"/>
  <c r="LW270" i="1"/>
  <c r="LW93" i="1"/>
  <c r="LW92" i="1"/>
  <c r="LW91" i="1"/>
  <c r="LW90" i="1"/>
  <c r="LW97" i="1"/>
  <c r="LW89" i="1"/>
  <c r="LW96" i="1"/>
  <c r="LW88" i="1"/>
  <c r="LW95" i="1"/>
  <c r="LW87" i="1"/>
  <c r="LW94" i="1"/>
  <c r="LW86" i="1"/>
  <c r="LW189" i="1"/>
  <c r="LW188" i="1"/>
  <c r="LW187" i="1"/>
  <c r="LW186" i="1"/>
  <c r="LW193" i="1"/>
  <c r="LW185" i="1"/>
  <c r="LW192" i="1"/>
  <c r="LW184" i="1"/>
  <c r="LW191" i="1"/>
  <c r="LW183" i="1"/>
  <c r="LW190" i="1"/>
  <c r="LW182" i="1"/>
  <c r="LW285" i="1"/>
  <c r="LW284" i="1"/>
  <c r="LW283" i="1"/>
  <c r="LW282" i="1"/>
  <c r="LW289" i="1"/>
  <c r="LW281" i="1"/>
  <c r="LW288" i="1"/>
  <c r="LW280" i="1"/>
  <c r="LW287" i="1"/>
  <c r="LW279" i="1"/>
  <c r="LW286" i="1"/>
  <c r="LW278" i="1"/>
  <c r="LW205" i="1"/>
  <c r="LW197" i="1"/>
  <c r="LW204" i="1"/>
  <c r="LW196" i="1"/>
  <c r="LW203" i="1"/>
  <c r="LW195" i="1"/>
  <c r="LW202" i="1"/>
  <c r="LW194" i="1"/>
  <c r="LW201" i="1"/>
  <c r="LW200" i="1"/>
  <c r="LW199" i="1"/>
  <c r="LW198" i="1"/>
  <c r="LW117" i="1"/>
  <c r="LW116" i="1"/>
  <c r="LW115" i="1"/>
  <c r="LW114" i="1"/>
  <c r="LW121" i="1"/>
  <c r="LW113" i="1"/>
  <c r="LW120" i="1"/>
  <c r="LW112" i="1"/>
  <c r="LW119" i="1"/>
  <c r="LW111" i="1"/>
  <c r="LW118" i="1"/>
  <c r="LW110" i="1"/>
  <c r="LW301" i="1"/>
  <c r="LW293" i="1"/>
  <c r="LW300" i="1"/>
  <c r="LW292" i="1"/>
  <c r="LW299" i="1"/>
  <c r="LW291" i="1"/>
  <c r="LW298" i="1"/>
  <c r="LW290" i="1"/>
  <c r="LW297" i="1"/>
  <c r="LW296" i="1"/>
  <c r="LW295" i="1"/>
  <c r="LW294" i="1"/>
  <c r="LW213" i="1"/>
  <c r="LW212" i="1"/>
  <c r="LW211" i="1"/>
  <c r="LW210" i="1"/>
  <c r="LW217" i="1"/>
  <c r="LW209" i="1"/>
  <c r="LW216" i="1"/>
  <c r="LW208" i="1"/>
  <c r="LW215" i="1"/>
  <c r="LW207" i="1"/>
  <c r="LW214" i="1"/>
  <c r="LW206" i="1"/>
  <c r="LW133" i="1"/>
  <c r="LW125" i="1"/>
  <c r="LW132" i="1"/>
  <c r="LW124" i="1"/>
  <c r="LW131" i="1"/>
  <c r="LW123" i="1"/>
  <c r="LW130" i="1"/>
  <c r="LW122" i="1"/>
  <c r="LW129" i="1"/>
  <c r="LW128" i="1"/>
  <c r="LW127" i="1"/>
  <c r="LW126" i="1"/>
  <c r="LW229" i="1"/>
  <c r="LW221" i="1"/>
  <c r="LW228" i="1"/>
  <c r="LW220" i="1"/>
  <c r="LW227" i="1"/>
  <c r="LW219" i="1"/>
  <c r="LW226" i="1"/>
  <c r="LW218" i="1"/>
  <c r="LW225" i="1"/>
  <c r="LW224" i="1"/>
  <c r="LW223" i="1"/>
  <c r="LW222" i="1"/>
  <c r="LW253" i="1"/>
  <c r="LW245" i="1"/>
  <c r="LW252" i="1"/>
  <c r="LW244" i="1"/>
  <c r="LW251" i="1"/>
  <c r="LW243" i="1"/>
  <c r="LW250" i="1"/>
  <c r="LW242" i="1"/>
  <c r="LW249" i="1"/>
  <c r="LW248" i="1"/>
  <c r="LW247" i="1"/>
  <c r="LW246" i="1"/>
  <c r="LW109" i="1"/>
  <c r="LW101" i="1"/>
  <c r="LW108" i="1"/>
  <c r="LW100" i="1"/>
  <c r="LW107" i="1"/>
  <c r="LW99" i="1"/>
  <c r="LW106" i="1"/>
  <c r="LW98" i="1"/>
  <c r="LW105" i="1"/>
  <c r="LW104" i="1"/>
  <c r="LW103" i="1"/>
  <c r="LW102" i="1"/>
  <c r="LW141" i="1"/>
  <c r="LW140" i="1"/>
  <c r="LW139" i="1"/>
  <c r="LW138" i="1"/>
  <c r="LW145" i="1"/>
  <c r="LW137" i="1"/>
  <c r="LW144" i="1"/>
  <c r="LW136" i="1"/>
  <c r="LW143" i="1"/>
  <c r="LW135" i="1"/>
  <c r="LW142" i="1"/>
  <c r="LW134" i="1"/>
  <c r="LW237" i="1"/>
  <c r="LW236" i="1"/>
  <c r="LW235" i="1"/>
  <c r="LW234" i="1"/>
  <c r="LW241" i="1"/>
  <c r="LW233" i="1"/>
  <c r="LW240" i="1"/>
  <c r="LW232" i="1"/>
  <c r="LW239" i="1"/>
  <c r="LW231" i="1"/>
  <c r="LW238" i="1"/>
  <c r="LW230" i="1"/>
  <c r="JI61" i="1"/>
  <c r="IK61" i="1"/>
  <c r="NB71" i="1" l="1"/>
  <c r="ND71" i="1" s="1"/>
  <c r="NE71" i="1" s="1"/>
  <c r="NC72" i="1" s="1"/>
  <c r="AK436" i="1"/>
  <c r="AL436" i="1" s="1"/>
  <c r="NH71" i="1"/>
  <c r="NT71" i="1" s="1"/>
  <c r="NI71" i="1"/>
  <c r="NK71" i="1"/>
  <c r="NQ84" i="1"/>
  <c r="NO85" i="1" s="1"/>
  <c r="LW422" i="1"/>
  <c r="IL61" i="1"/>
  <c r="NJ71" i="1" l="1"/>
  <c r="NU71" i="1" s="1"/>
  <c r="MZ72" i="1"/>
  <c r="AK437" i="1" s="1"/>
  <c r="AL437" i="1" s="1"/>
  <c r="NA72" i="1"/>
  <c r="IS60" i="1"/>
  <c r="IS62" i="1"/>
  <c r="IM61" i="1"/>
  <c r="HR419" i="1"/>
  <c r="HR418" i="1"/>
  <c r="HR417" i="1"/>
  <c r="HR416" i="1"/>
  <c r="HR415" i="1"/>
  <c r="HR414" i="1"/>
  <c r="HR413" i="1"/>
  <c r="HR412" i="1"/>
  <c r="HR411" i="1"/>
  <c r="HR410" i="1"/>
  <c r="HR409" i="1"/>
  <c r="HR408" i="1"/>
  <c r="HR407" i="1"/>
  <c r="HR406" i="1"/>
  <c r="HR405" i="1"/>
  <c r="HR404" i="1"/>
  <c r="HR403" i="1"/>
  <c r="HR402" i="1"/>
  <c r="HR400" i="1"/>
  <c r="HR399" i="1"/>
  <c r="HR398" i="1"/>
  <c r="HR397" i="1"/>
  <c r="HR396" i="1"/>
  <c r="HR395" i="1"/>
  <c r="HR394" i="1"/>
  <c r="HR393" i="1"/>
  <c r="HR392" i="1"/>
  <c r="HR391" i="1"/>
  <c r="HR390" i="1"/>
  <c r="HR389" i="1"/>
  <c r="HR388" i="1"/>
  <c r="HR387" i="1"/>
  <c r="HR386" i="1"/>
  <c r="HR385" i="1"/>
  <c r="HR384" i="1"/>
  <c r="HR383" i="1"/>
  <c r="HR382" i="1"/>
  <c r="HR381" i="1"/>
  <c r="HR380" i="1"/>
  <c r="HR379" i="1"/>
  <c r="HR378" i="1"/>
  <c r="HR377" i="1"/>
  <c r="HR376" i="1"/>
  <c r="HR375" i="1"/>
  <c r="HR374" i="1"/>
  <c r="HR373" i="1"/>
  <c r="HR372" i="1"/>
  <c r="HR371" i="1"/>
  <c r="HR370" i="1"/>
  <c r="HR369" i="1"/>
  <c r="HR368" i="1"/>
  <c r="HR367" i="1"/>
  <c r="HR366" i="1"/>
  <c r="HR365" i="1"/>
  <c r="HR364" i="1"/>
  <c r="HR363" i="1"/>
  <c r="HR362" i="1"/>
  <c r="HR360" i="1"/>
  <c r="HR359" i="1"/>
  <c r="HR358" i="1"/>
  <c r="HR357" i="1"/>
  <c r="HR356" i="1"/>
  <c r="HR355" i="1"/>
  <c r="HR354" i="1"/>
  <c r="HR353" i="1"/>
  <c r="HR352" i="1"/>
  <c r="HR351" i="1"/>
  <c r="HR350" i="1"/>
  <c r="HR349" i="1"/>
  <c r="HR348" i="1"/>
  <c r="HR347" i="1"/>
  <c r="HR346" i="1"/>
  <c r="HR345" i="1"/>
  <c r="HR344" i="1"/>
  <c r="HR343" i="1"/>
  <c r="HR342" i="1"/>
  <c r="HR341" i="1"/>
  <c r="HR340" i="1"/>
  <c r="HR339" i="1"/>
  <c r="HR338" i="1"/>
  <c r="HR337" i="1"/>
  <c r="HR336" i="1"/>
  <c r="HR335" i="1"/>
  <c r="HR334" i="1"/>
  <c r="HR333" i="1"/>
  <c r="HR332" i="1"/>
  <c r="HR331" i="1"/>
  <c r="HR330" i="1"/>
  <c r="HR329" i="1"/>
  <c r="HR328" i="1"/>
  <c r="HR327" i="1"/>
  <c r="HR326" i="1"/>
  <c r="HR325" i="1"/>
  <c r="HR324" i="1"/>
  <c r="HR323" i="1"/>
  <c r="HR322" i="1"/>
  <c r="HR321" i="1"/>
  <c r="HR320" i="1"/>
  <c r="HR319" i="1"/>
  <c r="HR318" i="1"/>
  <c r="HR317" i="1"/>
  <c r="HR316" i="1"/>
  <c r="HR315" i="1"/>
  <c r="HR314" i="1"/>
  <c r="HR313" i="1"/>
  <c r="HR312" i="1"/>
  <c r="HR311" i="1"/>
  <c r="HR310" i="1"/>
  <c r="HR309" i="1"/>
  <c r="HR308" i="1"/>
  <c r="HR307" i="1"/>
  <c r="HR306" i="1"/>
  <c r="HR305" i="1"/>
  <c r="HR304" i="1"/>
  <c r="HR303" i="1"/>
  <c r="HR302" i="1"/>
  <c r="HR300" i="1"/>
  <c r="HR299" i="1"/>
  <c r="HR298" i="1"/>
  <c r="HR297" i="1"/>
  <c r="HR296" i="1"/>
  <c r="HR295" i="1"/>
  <c r="HR294" i="1"/>
  <c r="HR293" i="1"/>
  <c r="HR292" i="1"/>
  <c r="HR290" i="1"/>
  <c r="HR289" i="1"/>
  <c r="HR288" i="1"/>
  <c r="HR287" i="1"/>
  <c r="HR286" i="1"/>
  <c r="HR285" i="1"/>
  <c r="HR284" i="1"/>
  <c r="HR283" i="1"/>
  <c r="HR282" i="1"/>
  <c r="HR281" i="1"/>
  <c r="HR280" i="1"/>
  <c r="HR279" i="1"/>
  <c r="HR278" i="1"/>
  <c r="HR277" i="1"/>
  <c r="HR276" i="1"/>
  <c r="HR275" i="1"/>
  <c r="HR274" i="1"/>
  <c r="HR273" i="1"/>
  <c r="HR272" i="1"/>
  <c r="HR271" i="1"/>
  <c r="HR270" i="1"/>
  <c r="HR269" i="1"/>
  <c r="HR268" i="1"/>
  <c r="HR267" i="1"/>
  <c r="HR266" i="1"/>
  <c r="HR265" i="1"/>
  <c r="HR264" i="1"/>
  <c r="HR263" i="1"/>
  <c r="HR262" i="1"/>
  <c r="HR260" i="1"/>
  <c r="HR259" i="1"/>
  <c r="HR258" i="1"/>
  <c r="HR257" i="1"/>
  <c r="HR256" i="1"/>
  <c r="HR255" i="1"/>
  <c r="HR254" i="1"/>
  <c r="HR253" i="1"/>
  <c r="HR252" i="1"/>
  <c r="HR251" i="1"/>
  <c r="HR250" i="1"/>
  <c r="HR249" i="1"/>
  <c r="HR248" i="1"/>
  <c r="HR247" i="1"/>
  <c r="HR246" i="1"/>
  <c r="HR245" i="1"/>
  <c r="HR244" i="1"/>
  <c r="HR243" i="1"/>
  <c r="HR242" i="1"/>
  <c r="HR240" i="1"/>
  <c r="HR239" i="1"/>
  <c r="HR238" i="1"/>
  <c r="HR237" i="1"/>
  <c r="HR236" i="1"/>
  <c r="HR235" i="1"/>
  <c r="HR234" i="1"/>
  <c r="HR233" i="1"/>
  <c r="HR232" i="1"/>
  <c r="HR231" i="1"/>
  <c r="HR230" i="1"/>
  <c r="HR229" i="1"/>
  <c r="HR228" i="1"/>
  <c r="HR227" i="1"/>
  <c r="HR226" i="1"/>
  <c r="HR225" i="1"/>
  <c r="HR224" i="1"/>
  <c r="HR223" i="1"/>
  <c r="HR222" i="1"/>
  <c r="HR221" i="1"/>
  <c r="HR220" i="1"/>
  <c r="HR219" i="1"/>
  <c r="HR218" i="1"/>
  <c r="HR217" i="1"/>
  <c r="HR216" i="1"/>
  <c r="HR215" i="1"/>
  <c r="HR214" i="1"/>
  <c r="HR213" i="1"/>
  <c r="HR212" i="1"/>
  <c r="HR211" i="1"/>
  <c r="HR210" i="1"/>
  <c r="HR209" i="1"/>
  <c r="HR208" i="1"/>
  <c r="HR207" i="1"/>
  <c r="HR206" i="1"/>
  <c r="HR205" i="1"/>
  <c r="HR204" i="1"/>
  <c r="HR203" i="1"/>
  <c r="HR202" i="1"/>
  <c r="HR201" i="1"/>
  <c r="HR200" i="1"/>
  <c r="HR199" i="1"/>
  <c r="HR198" i="1"/>
  <c r="HR197" i="1"/>
  <c r="HR196" i="1"/>
  <c r="HR195" i="1"/>
  <c r="HR194" i="1"/>
  <c r="HR193" i="1"/>
  <c r="HR192" i="1"/>
  <c r="HR191" i="1"/>
  <c r="HR190" i="1"/>
  <c r="HR189" i="1"/>
  <c r="HR188" i="1"/>
  <c r="HR187" i="1"/>
  <c r="HR186" i="1"/>
  <c r="HR185" i="1"/>
  <c r="HR184" i="1"/>
  <c r="HR183" i="1"/>
  <c r="HR182" i="1"/>
  <c r="HR181" i="1"/>
  <c r="HR180" i="1"/>
  <c r="HR179" i="1"/>
  <c r="HR178" i="1"/>
  <c r="HR177" i="1"/>
  <c r="HR176" i="1"/>
  <c r="HR175" i="1"/>
  <c r="HR174" i="1"/>
  <c r="HR173" i="1"/>
  <c r="HR172" i="1"/>
  <c r="HR171" i="1"/>
  <c r="HR170" i="1"/>
  <c r="HR169" i="1"/>
  <c r="HR168" i="1"/>
  <c r="HR167" i="1"/>
  <c r="HR166" i="1"/>
  <c r="HR165" i="1"/>
  <c r="HR164" i="1"/>
  <c r="HR163" i="1"/>
  <c r="HR162" i="1"/>
  <c r="HR160" i="1"/>
  <c r="HR159" i="1"/>
  <c r="HR158" i="1"/>
  <c r="HR157" i="1"/>
  <c r="HR156" i="1"/>
  <c r="HR155" i="1"/>
  <c r="HR154" i="1"/>
  <c r="HR153" i="1"/>
  <c r="HR152" i="1"/>
  <c r="HR151" i="1"/>
  <c r="HR150" i="1"/>
  <c r="HR149" i="1"/>
  <c r="HR148" i="1"/>
  <c r="HR147" i="1"/>
  <c r="HR146" i="1"/>
  <c r="HR145" i="1"/>
  <c r="HR144" i="1"/>
  <c r="HR143" i="1"/>
  <c r="HR142" i="1"/>
  <c r="HR141" i="1"/>
  <c r="HR140" i="1"/>
  <c r="HR139" i="1"/>
  <c r="HR138" i="1"/>
  <c r="HR137" i="1"/>
  <c r="HR136" i="1"/>
  <c r="HR135" i="1"/>
  <c r="HR134" i="1"/>
  <c r="HR133" i="1"/>
  <c r="HR132" i="1"/>
  <c r="HR131" i="1"/>
  <c r="HR130" i="1"/>
  <c r="HR129" i="1"/>
  <c r="HR128" i="1"/>
  <c r="HR127" i="1"/>
  <c r="HR126" i="1"/>
  <c r="HR125" i="1"/>
  <c r="HR124" i="1"/>
  <c r="HR123" i="1"/>
  <c r="HR122" i="1"/>
  <c r="HR121" i="1"/>
  <c r="HR120" i="1"/>
  <c r="HR119" i="1"/>
  <c r="HR118" i="1"/>
  <c r="HR117" i="1"/>
  <c r="HR116" i="1"/>
  <c r="HR115" i="1"/>
  <c r="HR114" i="1"/>
  <c r="HR113" i="1"/>
  <c r="HR112" i="1"/>
  <c r="HR111" i="1"/>
  <c r="HR110" i="1"/>
  <c r="HR109" i="1"/>
  <c r="HR108" i="1"/>
  <c r="HR107" i="1"/>
  <c r="HR106" i="1"/>
  <c r="HR105" i="1"/>
  <c r="HR104" i="1"/>
  <c r="HR103" i="1"/>
  <c r="HR102" i="1"/>
  <c r="HR101" i="1"/>
  <c r="HR100" i="1"/>
  <c r="HR99" i="1"/>
  <c r="HR98" i="1"/>
  <c r="HR97" i="1"/>
  <c r="HR96" i="1"/>
  <c r="HR95" i="1"/>
  <c r="HR94" i="1"/>
  <c r="HR93" i="1"/>
  <c r="HR92" i="1"/>
  <c r="HR91" i="1"/>
  <c r="HR90" i="1"/>
  <c r="HR89" i="1"/>
  <c r="HR88" i="1"/>
  <c r="HR87" i="1"/>
  <c r="HR86" i="1"/>
  <c r="HR85" i="1"/>
  <c r="HR84" i="1"/>
  <c r="HR83" i="1"/>
  <c r="HR82" i="1"/>
  <c r="HR81" i="1"/>
  <c r="HR80" i="1"/>
  <c r="HR79" i="1"/>
  <c r="HR78" i="1"/>
  <c r="HR77" i="1"/>
  <c r="HR76" i="1"/>
  <c r="HR75" i="1"/>
  <c r="HR74" i="1"/>
  <c r="HR73" i="1"/>
  <c r="HR72" i="1"/>
  <c r="HR71" i="1"/>
  <c r="HR70" i="1"/>
  <c r="HR69" i="1"/>
  <c r="HR68" i="1"/>
  <c r="HR67" i="1"/>
  <c r="HR66" i="1"/>
  <c r="HR65" i="1"/>
  <c r="HR64" i="1"/>
  <c r="HR63" i="1"/>
  <c r="HR62" i="1"/>
  <c r="JA119" i="1" l="1"/>
  <c r="JA111" i="1"/>
  <c r="JA103" i="1"/>
  <c r="JA95" i="1"/>
  <c r="JA87" i="1"/>
  <c r="JA79" i="1"/>
  <c r="JA71" i="1"/>
  <c r="JA63" i="1"/>
  <c r="JG63" i="1" s="1"/>
  <c r="JA102" i="1"/>
  <c r="JA70" i="1"/>
  <c r="JA69" i="1"/>
  <c r="JA118" i="1"/>
  <c r="JA110" i="1"/>
  <c r="JA86" i="1"/>
  <c r="JA62" i="1"/>
  <c r="IR62" i="1"/>
  <c r="IT62" i="1" s="1"/>
  <c r="JA117" i="1"/>
  <c r="JA109" i="1"/>
  <c r="JA101" i="1"/>
  <c r="JA93" i="1"/>
  <c r="JA116" i="1"/>
  <c r="JA108" i="1"/>
  <c r="JA100" i="1"/>
  <c r="JA92" i="1"/>
  <c r="JA84" i="1"/>
  <c r="JA76" i="1"/>
  <c r="JA68" i="1"/>
  <c r="JA106" i="1"/>
  <c r="JA82" i="1"/>
  <c r="JA89" i="1"/>
  <c r="JA85" i="1"/>
  <c r="JA115" i="1"/>
  <c r="JA107" i="1"/>
  <c r="JA99" i="1"/>
  <c r="JA91" i="1"/>
  <c r="JA83" i="1"/>
  <c r="JA75" i="1"/>
  <c r="JA67" i="1"/>
  <c r="JA98" i="1"/>
  <c r="JA74" i="1"/>
  <c r="JA81" i="1"/>
  <c r="JA77" i="1"/>
  <c r="JA114" i="1"/>
  <c r="JA90" i="1"/>
  <c r="JA66" i="1"/>
  <c r="JA73" i="1"/>
  <c r="JA121" i="1"/>
  <c r="JA113" i="1"/>
  <c r="JA105" i="1"/>
  <c r="JA97" i="1"/>
  <c r="JA65" i="1"/>
  <c r="JA120" i="1"/>
  <c r="JA112" i="1"/>
  <c r="JA104" i="1"/>
  <c r="JA96" i="1"/>
  <c r="JA88" i="1"/>
  <c r="JA80" i="1"/>
  <c r="JA72" i="1"/>
  <c r="JA64" i="1"/>
  <c r="JA94" i="1"/>
  <c r="JA78" i="1"/>
  <c r="IR80" i="1"/>
  <c r="IR72" i="1"/>
  <c r="IR79" i="1"/>
  <c r="IR71" i="1"/>
  <c r="IR63" i="1"/>
  <c r="IR70" i="1"/>
  <c r="IR77" i="1"/>
  <c r="IR69" i="1"/>
  <c r="IR78" i="1"/>
  <c r="IR84" i="1"/>
  <c r="IR76" i="1"/>
  <c r="IR68" i="1"/>
  <c r="IR74" i="1"/>
  <c r="IR83" i="1"/>
  <c r="IR75" i="1"/>
  <c r="IR67" i="1"/>
  <c r="IR82" i="1"/>
  <c r="IR66" i="1"/>
  <c r="IR81" i="1"/>
  <c r="IR73" i="1"/>
  <c r="IR65" i="1"/>
  <c r="IR64" i="1"/>
  <c r="NL71" i="1"/>
  <c r="NM71" i="1" s="1"/>
  <c r="NI72" i="1" s="1"/>
  <c r="NH72" i="1"/>
  <c r="NT72" i="1" s="1"/>
  <c r="NB72" i="1"/>
  <c r="ND72" i="1" s="1"/>
  <c r="HH421" i="1"/>
  <c r="HH420" i="1"/>
  <c r="HH419" i="1"/>
  <c r="HH418" i="1"/>
  <c r="HH417" i="1"/>
  <c r="HH416" i="1"/>
  <c r="HH415" i="1"/>
  <c r="HH414" i="1"/>
  <c r="HH413" i="1"/>
  <c r="HH412" i="1"/>
  <c r="HH411" i="1"/>
  <c r="HH410" i="1"/>
  <c r="HH409" i="1"/>
  <c r="HH408" i="1"/>
  <c r="HH407" i="1"/>
  <c r="HH406" i="1"/>
  <c r="HH405" i="1"/>
  <c r="HH404" i="1"/>
  <c r="HH403" i="1"/>
  <c r="HH402" i="1"/>
  <c r="HH401" i="1"/>
  <c r="HH400" i="1"/>
  <c r="HH399" i="1"/>
  <c r="HH398" i="1"/>
  <c r="HH397" i="1"/>
  <c r="HH396" i="1"/>
  <c r="HH395" i="1"/>
  <c r="HH394" i="1"/>
  <c r="HH393" i="1"/>
  <c r="HH392" i="1"/>
  <c r="HH391" i="1"/>
  <c r="HH390" i="1"/>
  <c r="HH389" i="1"/>
  <c r="HH388" i="1"/>
  <c r="HH387" i="1"/>
  <c r="HH386" i="1"/>
  <c r="HH385" i="1"/>
  <c r="HH384" i="1"/>
  <c r="HH383" i="1"/>
  <c r="HH382" i="1"/>
  <c r="HH381" i="1"/>
  <c r="HH380" i="1"/>
  <c r="HH379" i="1"/>
  <c r="HH378" i="1"/>
  <c r="HH377" i="1"/>
  <c r="HH376" i="1"/>
  <c r="HH375" i="1"/>
  <c r="HH374" i="1"/>
  <c r="HH373" i="1"/>
  <c r="HH372" i="1"/>
  <c r="HH371" i="1"/>
  <c r="HH370" i="1"/>
  <c r="HH369" i="1"/>
  <c r="HH368" i="1"/>
  <c r="HH367" i="1"/>
  <c r="HH366" i="1"/>
  <c r="HH365" i="1"/>
  <c r="HH364" i="1"/>
  <c r="HH363" i="1"/>
  <c r="HH362" i="1"/>
  <c r="HH361" i="1"/>
  <c r="HH360" i="1"/>
  <c r="HH359" i="1"/>
  <c r="HH358" i="1"/>
  <c r="HH357" i="1"/>
  <c r="HH356" i="1"/>
  <c r="HH355" i="1"/>
  <c r="HH354" i="1"/>
  <c r="HH353" i="1"/>
  <c r="HH352" i="1"/>
  <c r="HH351" i="1"/>
  <c r="HH350" i="1"/>
  <c r="HH349" i="1"/>
  <c r="HH348" i="1"/>
  <c r="HH347" i="1"/>
  <c r="HH346" i="1"/>
  <c r="HH345" i="1"/>
  <c r="HH344" i="1"/>
  <c r="HH343" i="1"/>
  <c r="HH342" i="1"/>
  <c r="HH341" i="1"/>
  <c r="HH340" i="1"/>
  <c r="HH339" i="1"/>
  <c r="HH338" i="1"/>
  <c r="HH337" i="1"/>
  <c r="HH336" i="1"/>
  <c r="HH335" i="1"/>
  <c r="HH334" i="1"/>
  <c r="HH333" i="1"/>
  <c r="HH332" i="1"/>
  <c r="HH331" i="1"/>
  <c r="HH330" i="1"/>
  <c r="HH329" i="1"/>
  <c r="HH328" i="1"/>
  <c r="HH327" i="1"/>
  <c r="HH326" i="1"/>
  <c r="HH325" i="1"/>
  <c r="HH324" i="1"/>
  <c r="HH323" i="1"/>
  <c r="HH322" i="1"/>
  <c r="HH321" i="1"/>
  <c r="HH320" i="1"/>
  <c r="HH319" i="1"/>
  <c r="HH318" i="1"/>
  <c r="HH317" i="1"/>
  <c r="HH316" i="1"/>
  <c r="HH315" i="1"/>
  <c r="HH314" i="1"/>
  <c r="HH313" i="1"/>
  <c r="HH312" i="1"/>
  <c r="HH311" i="1"/>
  <c r="HH310" i="1"/>
  <c r="HH309" i="1"/>
  <c r="HH308" i="1"/>
  <c r="HH307" i="1"/>
  <c r="HH306" i="1"/>
  <c r="HH305" i="1"/>
  <c r="HH304" i="1"/>
  <c r="HH303" i="1"/>
  <c r="HH302" i="1"/>
  <c r="HH301" i="1"/>
  <c r="HH300" i="1"/>
  <c r="HH299" i="1"/>
  <c r="HH298" i="1"/>
  <c r="HH297" i="1"/>
  <c r="HH296" i="1"/>
  <c r="HH295" i="1"/>
  <c r="HH294" i="1"/>
  <c r="HH293" i="1"/>
  <c r="HH292" i="1"/>
  <c r="HH291" i="1"/>
  <c r="HH290" i="1"/>
  <c r="HH289" i="1"/>
  <c r="HH288" i="1"/>
  <c r="HH287" i="1"/>
  <c r="HH286" i="1"/>
  <c r="HH285" i="1"/>
  <c r="HH284" i="1"/>
  <c r="HH283" i="1"/>
  <c r="HH282" i="1"/>
  <c r="HH281" i="1"/>
  <c r="HH280" i="1"/>
  <c r="HH279" i="1"/>
  <c r="HH278" i="1"/>
  <c r="HH277" i="1"/>
  <c r="HH276" i="1"/>
  <c r="HH275" i="1"/>
  <c r="HH274" i="1"/>
  <c r="HH273" i="1"/>
  <c r="HH272" i="1"/>
  <c r="HH271" i="1"/>
  <c r="HH270" i="1"/>
  <c r="HH269" i="1"/>
  <c r="HH268" i="1"/>
  <c r="HH267" i="1"/>
  <c r="HH266" i="1"/>
  <c r="HH265" i="1"/>
  <c r="HH264" i="1"/>
  <c r="HH263" i="1"/>
  <c r="HH262" i="1"/>
  <c r="HH261" i="1"/>
  <c r="HH260" i="1"/>
  <c r="HH259" i="1"/>
  <c r="HH258" i="1"/>
  <c r="HH257" i="1"/>
  <c r="HH256" i="1"/>
  <c r="HH255" i="1"/>
  <c r="HH254" i="1"/>
  <c r="HH253" i="1"/>
  <c r="HH252" i="1"/>
  <c r="HH251" i="1"/>
  <c r="HH250" i="1"/>
  <c r="HH249" i="1"/>
  <c r="HH248" i="1"/>
  <c r="HH247" i="1"/>
  <c r="HH246" i="1"/>
  <c r="HH245" i="1"/>
  <c r="HH244" i="1"/>
  <c r="HH243" i="1"/>
  <c r="HH242" i="1"/>
  <c r="HH241" i="1"/>
  <c r="HH240" i="1"/>
  <c r="HH239" i="1"/>
  <c r="HH238" i="1"/>
  <c r="HH237" i="1"/>
  <c r="HH236" i="1"/>
  <c r="HH235" i="1"/>
  <c r="HH234" i="1"/>
  <c r="HH233" i="1"/>
  <c r="HH232" i="1"/>
  <c r="HH231" i="1"/>
  <c r="HH230" i="1"/>
  <c r="HH229" i="1"/>
  <c r="HH228" i="1"/>
  <c r="HH227" i="1"/>
  <c r="HH226" i="1"/>
  <c r="HH225" i="1"/>
  <c r="HH224" i="1"/>
  <c r="HH223" i="1"/>
  <c r="HH222" i="1"/>
  <c r="HH221" i="1"/>
  <c r="HH220" i="1"/>
  <c r="HH219" i="1"/>
  <c r="HH218" i="1"/>
  <c r="HH217" i="1"/>
  <c r="HH216" i="1"/>
  <c r="HH215" i="1"/>
  <c r="HH214" i="1"/>
  <c r="HH213" i="1"/>
  <c r="HH212" i="1"/>
  <c r="HH211" i="1"/>
  <c r="HH210" i="1"/>
  <c r="HH209" i="1"/>
  <c r="HH208" i="1"/>
  <c r="HH207" i="1"/>
  <c r="HH206" i="1"/>
  <c r="HH205" i="1"/>
  <c r="HH204" i="1"/>
  <c r="HH203" i="1"/>
  <c r="HH202" i="1"/>
  <c r="HH201" i="1"/>
  <c r="HH200" i="1"/>
  <c r="HH199" i="1"/>
  <c r="HH198" i="1"/>
  <c r="HH197" i="1"/>
  <c r="HH196" i="1"/>
  <c r="HH195" i="1"/>
  <c r="HH194" i="1"/>
  <c r="HH193" i="1"/>
  <c r="HH192" i="1"/>
  <c r="HH191" i="1"/>
  <c r="HH190" i="1"/>
  <c r="HH189" i="1"/>
  <c r="HH188" i="1"/>
  <c r="HH187" i="1"/>
  <c r="HH186" i="1"/>
  <c r="HH185" i="1"/>
  <c r="HH184" i="1"/>
  <c r="HH183" i="1"/>
  <c r="HH182" i="1"/>
  <c r="HH181" i="1"/>
  <c r="HH180" i="1"/>
  <c r="HH179" i="1"/>
  <c r="HH178" i="1"/>
  <c r="HH177" i="1"/>
  <c r="HH176" i="1"/>
  <c r="HH175" i="1"/>
  <c r="HH174" i="1"/>
  <c r="HH173" i="1"/>
  <c r="HH172" i="1"/>
  <c r="HH171" i="1"/>
  <c r="HH170" i="1"/>
  <c r="HH169" i="1"/>
  <c r="HH168" i="1"/>
  <c r="HH167" i="1"/>
  <c r="HH166" i="1"/>
  <c r="HH165" i="1"/>
  <c r="HH164" i="1"/>
  <c r="HH163" i="1"/>
  <c r="HH162" i="1"/>
  <c r="HH161" i="1"/>
  <c r="HH160" i="1"/>
  <c r="HH159" i="1"/>
  <c r="HH158" i="1"/>
  <c r="HH157" i="1"/>
  <c r="HH156" i="1"/>
  <c r="HH155" i="1"/>
  <c r="HH154" i="1"/>
  <c r="HH153" i="1"/>
  <c r="HH152" i="1"/>
  <c r="HH151" i="1"/>
  <c r="HH150" i="1"/>
  <c r="HH149" i="1"/>
  <c r="HH148" i="1"/>
  <c r="HH147" i="1"/>
  <c r="HH146" i="1"/>
  <c r="HH145" i="1"/>
  <c r="HH144" i="1"/>
  <c r="HH143" i="1"/>
  <c r="HH142" i="1"/>
  <c r="HH141" i="1"/>
  <c r="HH140" i="1"/>
  <c r="HH139" i="1"/>
  <c r="HH138" i="1"/>
  <c r="HH137" i="1"/>
  <c r="HH136" i="1"/>
  <c r="HH135" i="1"/>
  <c r="HH134" i="1"/>
  <c r="HH133" i="1"/>
  <c r="HH132" i="1"/>
  <c r="HH131" i="1"/>
  <c r="HH130" i="1"/>
  <c r="HH129" i="1"/>
  <c r="HH128" i="1"/>
  <c r="HH127" i="1"/>
  <c r="HH126" i="1"/>
  <c r="HH125" i="1"/>
  <c r="HH124" i="1"/>
  <c r="HH123" i="1"/>
  <c r="HH122" i="1"/>
  <c r="HH121" i="1"/>
  <c r="HH120" i="1"/>
  <c r="HH119" i="1"/>
  <c r="HH118" i="1"/>
  <c r="HH117" i="1"/>
  <c r="HH116" i="1"/>
  <c r="HH115" i="1"/>
  <c r="HH114" i="1"/>
  <c r="HH113" i="1"/>
  <c r="HH112" i="1"/>
  <c r="HH111" i="1"/>
  <c r="HH110" i="1"/>
  <c r="HH109" i="1"/>
  <c r="HH108" i="1"/>
  <c r="HH107" i="1"/>
  <c r="HH106" i="1"/>
  <c r="HH105" i="1"/>
  <c r="HH104" i="1"/>
  <c r="HH103" i="1"/>
  <c r="HH102" i="1"/>
  <c r="HH101" i="1"/>
  <c r="HH100" i="1"/>
  <c r="HH99" i="1"/>
  <c r="HH98" i="1"/>
  <c r="HH97" i="1"/>
  <c r="HH96" i="1"/>
  <c r="HH95" i="1"/>
  <c r="HH94" i="1"/>
  <c r="HH93" i="1"/>
  <c r="HH92" i="1"/>
  <c r="HH91" i="1"/>
  <c r="HH90" i="1"/>
  <c r="HH89" i="1"/>
  <c r="HH88" i="1"/>
  <c r="HH87" i="1"/>
  <c r="HH86" i="1"/>
  <c r="HH85" i="1"/>
  <c r="HH84" i="1"/>
  <c r="HH83" i="1"/>
  <c r="HH82" i="1"/>
  <c r="HH81" i="1"/>
  <c r="HH80" i="1"/>
  <c r="HH79" i="1"/>
  <c r="HH78" i="1"/>
  <c r="HH77" i="1"/>
  <c r="HH76" i="1"/>
  <c r="HH75" i="1"/>
  <c r="HH74" i="1"/>
  <c r="HH73" i="1"/>
  <c r="HH72" i="1"/>
  <c r="HH71" i="1"/>
  <c r="HH70" i="1"/>
  <c r="HH69" i="1"/>
  <c r="HH68" i="1"/>
  <c r="HH67" i="1"/>
  <c r="HH66" i="1"/>
  <c r="HH65" i="1"/>
  <c r="HH64" i="1"/>
  <c r="HH63" i="1"/>
  <c r="HM419" i="1"/>
  <c r="HM418" i="1"/>
  <c r="HM417" i="1"/>
  <c r="HM416" i="1"/>
  <c r="HM415" i="1"/>
  <c r="HM414" i="1"/>
  <c r="HM413" i="1"/>
  <c r="HM412" i="1"/>
  <c r="HM411" i="1"/>
  <c r="HM410" i="1"/>
  <c r="HM409" i="1"/>
  <c r="HM408" i="1"/>
  <c r="HM407" i="1"/>
  <c r="HM406" i="1"/>
  <c r="HM405" i="1"/>
  <c r="HM404" i="1"/>
  <c r="HM403" i="1"/>
  <c r="HM402" i="1"/>
  <c r="HM400" i="1"/>
  <c r="HM399" i="1"/>
  <c r="HM398" i="1"/>
  <c r="HM397" i="1"/>
  <c r="HM396" i="1"/>
  <c r="HM395" i="1"/>
  <c r="HM394" i="1"/>
  <c r="HM393" i="1"/>
  <c r="HM392" i="1"/>
  <c r="HM391" i="1"/>
  <c r="HM390" i="1"/>
  <c r="HM389" i="1"/>
  <c r="HM388" i="1"/>
  <c r="HM387" i="1"/>
  <c r="HM386" i="1"/>
  <c r="HM385" i="1"/>
  <c r="HM384" i="1"/>
  <c r="HM383" i="1"/>
  <c r="HM382" i="1"/>
  <c r="HM381" i="1"/>
  <c r="HM380" i="1"/>
  <c r="HM379" i="1"/>
  <c r="HM378" i="1"/>
  <c r="HM377" i="1"/>
  <c r="HM376" i="1"/>
  <c r="HM375" i="1"/>
  <c r="HM374" i="1"/>
  <c r="HM373" i="1"/>
  <c r="HM372" i="1"/>
  <c r="HM371" i="1"/>
  <c r="HM370" i="1"/>
  <c r="HM369" i="1"/>
  <c r="HM368" i="1"/>
  <c r="HM367" i="1"/>
  <c r="HM366" i="1"/>
  <c r="HM365" i="1"/>
  <c r="HM364" i="1"/>
  <c r="HM363" i="1"/>
  <c r="HM362" i="1"/>
  <c r="HM360" i="1"/>
  <c r="HM359" i="1"/>
  <c r="HM358" i="1"/>
  <c r="HM357" i="1"/>
  <c r="HM356" i="1"/>
  <c r="HM355" i="1"/>
  <c r="HM354" i="1"/>
  <c r="HM353" i="1"/>
  <c r="HM352" i="1"/>
  <c r="HM351" i="1"/>
  <c r="HM350" i="1"/>
  <c r="HM349" i="1"/>
  <c r="HM348" i="1"/>
  <c r="HM347" i="1"/>
  <c r="HM346" i="1"/>
  <c r="HM345" i="1"/>
  <c r="HM344" i="1"/>
  <c r="HM343" i="1"/>
  <c r="HM342" i="1"/>
  <c r="HM341" i="1"/>
  <c r="HM340" i="1"/>
  <c r="HM339" i="1"/>
  <c r="HM338" i="1"/>
  <c r="HM337" i="1"/>
  <c r="HM336" i="1"/>
  <c r="HM335" i="1"/>
  <c r="HM334" i="1"/>
  <c r="HM333" i="1"/>
  <c r="HM332" i="1"/>
  <c r="HM331" i="1"/>
  <c r="HM330" i="1"/>
  <c r="HM329" i="1"/>
  <c r="HM328" i="1"/>
  <c r="HM327" i="1"/>
  <c r="HM326" i="1"/>
  <c r="HM325" i="1"/>
  <c r="HM324" i="1"/>
  <c r="HM323" i="1"/>
  <c r="HM322" i="1"/>
  <c r="HM321" i="1"/>
  <c r="HM320" i="1"/>
  <c r="HM319" i="1"/>
  <c r="HM318" i="1"/>
  <c r="HM317" i="1"/>
  <c r="HM316" i="1"/>
  <c r="HM315" i="1"/>
  <c r="HM314" i="1"/>
  <c r="HM313" i="1"/>
  <c r="HM312" i="1"/>
  <c r="HM311" i="1"/>
  <c r="HM310" i="1"/>
  <c r="HM309" i="1"/>
  <c r="HM308" i="1"/>
  <c r="HM307" i="1"/>
  <c r="HM306" i="1"/>
  <c r="HM305" i="1"/>
  <c r="HM304" i="1"/>
  <c r="HM303" i="1"/>
  <c r="HM302" i="1"/>
  <c r="HM300" i="1"/>
  <c r="HM299" i="1"/>
  <c r="HM298" i="1"/>
  <c r="HM297" i="1"/>
  <c r="HM296" i="1"/>
  <c r="HM295" i="1"/>
  <c r="HM294" i="1"/>
  <c r="HM293" i="1"/>
  <c r="HM292" i="1"/>
  <c r="HM290" i="1"/>
  <c r="HM289" i="1"/>
  <c r="HM288" i="1"/>
  <c r="HM287" i="1"/>
  <c r="HM286" i="1"/>
  <c r="HM285" i="1"/>
  <c r="HM284" i="1"/>
  <c r="HM283" i="1"/>
  <c r="HM282" i="1"/>
  <c r="HM281" i="1"/>
  <c r="HM280" i="1"/>
  <c r="HM279" i="1"/>
  <c r="HM278" i="1"/>
  <c r="HM277" i="1"/>
  <c r="HM276" i="1"/>
  <c r="HM275" i="1"/>
  <c r="HM274" i="1"/>
  <c r="HM273" i="1"/>
  <c r="HM272" i="1"/>
  <c r="HM271" i="1"/>
  <c r="HM270" i="1"/>
  <c r="HM269" i="1"/>
  <c r="HM268" i="1"/>
  <c r="HM267" i="1"/>
  <c r="HM266" i="1"/>
  <c r="HM265" i="1"/>
  <c r="HM264" i="1"/>
  <c r="HM263" i="1"/>
  <c r="HM262" i="1"/>
  <c r="HM260" i="1"/>
  <c r="HM259" i="1"/>
  <c r="HM258" i="1"/>
  <c r="HM257" i="1"/>
  <c r="HM256" i="1"/>
  <c r="HM255" i="1"/>
  <c r="HM254" i="1"/>
  <c r="HM253" i="1"/>
  <c r="HM252" i="1"/>
  <c r="HM251" i="1"/>
  <c r="HM250" i="1"/>
  <c r="HM249" i="1"/>
  <c r="HM248" i="1"/>
  <c r="HM247" i="1"/>
  <c r="HM246" i="1"/>
  <c r="HM245" i="1"/>
  <c r="HM244" i="1"/>
  <c r="HM243" i="1"/>
  <c r="HM242" i="1"/>
  <c r="HM240" i="1"/>
  <c r="HM239" i="1"/>
  <c r="HM238" i="1"/>
  <c r="HM237" i="1"/>
  <c r="HM236" i="1"/>
  <c r="HM235" i="1"/>
  <c r="HM234" i="1"/>
  <c r="HM233" i="1"/>
  <c r="HM232" i="1"/>
  <c r="HM231" i="1"/>
  <c r="HM230" i="1"/>
  <c r="HM229" i="1"/>
  <c r="HM228" i="1"/>
  <c r="HM227" i="1"/>
  <c r="HM226" i="1"/>
  <c r="HM225" i="1"/>
  <c r="HM224" i="1"/>
  <c r="HM223" i="1"/>
  <c r="HM222" i="1"/>
  <c r="HM221" i="1"/>
  <c r="HM220" i="1"/>
  <c r="HM219" i="1"/>
  <c r="HM218" i="1"/>
  <c r="HM217" i="1"/>
  <c r="HM216" i="1"/>
  <c r="HM215" i="1"/>
  <c r="HM214" i="1"/>
  <c r="HM213" i="1"/>
  <c r="HM212" i="1"/>
  <c r="HM211" i="1"/>
  <c r="HM210" i="1"/>
  <c r="HM209" i="1"/>
  <c r="HM208" i="1"/>
  <c r="HM207" i="1"/>
  <c r="HM206" i="1"/>
  <c r="HM205" i="1"/>
  <c r="HM204" i="1"/>
  <c r="HM203" i="1"/>
  <c r="HM202" i="1"/>
  <c r="HM201" i="1"/>
  <c r="HM200" i="1"/>
  <c r="HM199" i="1"/>
  <c r="HM198" i="1"/>
  <c r="HM197" i="1"/>
  <c r="HM196" i="1"/>
  <c r="HM195" i="1"/>
  <c r="HM194" i="1"/>
  <c r="HM193" i="1"/>
  <c r="HM192" i="1"/>
  <c r="HM191" i="1"/>
  <c r="HM190" i="1"/>
  <c r="HM189" i="1"/>
  <c r="HM188" i="1"/>
  <c r="HM187" i="1"/>
  <c r="HM186" i="1"/>
  <c r="HM185" i="1"/>
  <c r="HM184" i="1"/>
  <c r="HM183" i="1"/>
  <c r="HM182" i="1"/>
  <c r="HM181" i="1"/>
  <c r="HM180" i="1"/>
  <c r="HM179" i="1"/>
  <c r="HM178" i="1"/>
  <c r="HM177" i="1"/>
  <c r="HM176" i="1"/>
  <c r="HM175" i="1"/>
  <c r="HM174" i="1"/>
  <c r="HM173" i="1"/>
  <c r="HM172" i="1"/>
  <c r="HM171" i="1"/>
  <c r="HM170" i="1"/>
  <c r="HM169" i="1"/>
  <c r="HM168" i="1"/>
  <c r="HM167" i="1"/>
  <c r="HM166" i="1"/>
  <c r="HM165" i="1"/>
  <c r="HM164" i="1"/>
  <c r="HM163" i="1"/>
  <c r="HM162" i="1"/>
  <c r="HM160" i="1"/>
  <c r="HM159" i="1"/>
  <c r="HM158" i="1"/>
  <c r="HM157" i="1"/>
  <c r="HM156" i="1"/>
  <c r="HM155" i="1"/>
  <c r="HM154" i="1"/>
  <c r="HM153" i="1"/>
  <c r="HM152" i="1"/>
  <c r="HM151" i="1"/>
  <c r="HM150" i="1"/>
  <c r="HM149" i="1"/>
  <c r="HM148" i="1"/>
  <c r="HM147" i="1"/>
  <c r="HM146" i="1"/>
  <c r="HM145" i="1"/>
  <c r="HM144" i="1"/>
  <c r="HM143" i="1"/>
  <c r="HM142" i="1"/>
  <c r="HM141" i="1"/>
  <c r="HM140" i="1"/>
  <c r="HM139" i="1"/>
  <c r="HM138" i="1"/>
  <c r="HM137" i="1"/>
  <c r="HM136" i="1"/>
  <c r="HM135" i="1"/>
  <c r="HM134" i="1"/>
  <c r="HM133" i="1"/>
  <c r="HM132" i="1"/>
  <c r="HM131" i="1"/>
  <c r="HM130" i="1"/>
  <c r="HM129" i="1"/>
  <c r="HM128" i="1"/>
  <c r="HM127" i="1"/>
  <c r="HM126" i="1"/>
  <c r="HM125" i="1"/>
  <c r="HM124" i="1"/>
  <c r="HM123" i="1"/>
  <c r="HM122" i="1"/>
  <c r="HM121" i="1"/>
  <c r="HM120" i="1"/>
  <c r="HM119" i="1"/>
  <c r="HM118" i="1"/>
  <c r="HM117" i="1"/>
  <c r="HM116" i="1"/>
  <c r="HM115" i="1"/>
  <c r="HM114" i="1"/>
  <c r="HM113" i="1"/>
  <c r="HM112" i="1"/>
  <c r="HM111" i="1"/>
  <c r="HM110" i="1"/>
  <c r="HM109" i="1"/>
  <c r="HM108" i="1"/>
  <c r="HM107" i="1"/>
  <c r="HM106" i="1"/>
  <c r="HM105" i="1"/>
  <c r="HM104" i="1"/>
  <c r="HM103" i="1"/>
  <c r="HM102" i="1"/>
  <c r="HM101" i="1"/>
  <c r="HM100" i="1"/>
  <c r="HM99" i="1"/>
  <c r="HM98" i="1"/>
  <c r="HM97" i="1"/>
  <c r="HM96" i="1"/>
  <c r="HM95" i="1"/>
  <c r="HM94" i="1"/>
  <c r="HM93" i="1"/>
  <c r="HM92" i="1"/>
  <c r="HM91" i="1"/>
  <c r="HM90" i="1"/>
  <c r="HM89" i="1"/>
  <c r="HM88" i="1"/>
  <c r="HM87" i="1"/>
  <c r="HM86" i="1"/>
  <c r="HM85" i="1"/>
  <c r="HM84" i="1"/>
  <c r="HM83" i="1"/>
  <c r="HM82" i="1"/>
  <c r="HM81" i="1"/>
  <c r="HM80" i="1"/>
  <c r="HM79" i="1"/>
  <c r="HM78" i="1"/>
  <c r="HM77" i="1"/>
  <c r="HM76" i="1"/>
  <c r="HM75" i="1"/>
  <c r="HM74" i="1"/>
  <c r="HM73" i="1"/>
  <c r="HM72" i="1"/>
  <c r="HM71" i="1"/>
  <c r="HM70" i="1"/>
  <c r="HM69" i="1"/>
  <c r="HM68" i="1"/>
  <c r="HM67" i="1"/>
  <c r="HM66" i="1"/>
  <c r="HM65" i="1"/>
  <c r="HM64" i="1"/>
  <c r="HM63" i="1"/>
  <c r="HM62" i="1"/>
  <c r="JG62" i="1" l="1"/>
  <c r="JC62" i="1"/>
  <c r="JD62" i="1" s="1"/>
  <c r="AA431" i="1"/>
  <c r="AB431" i="1" s="1"/>
  <c r="AA448" i="1"/>
  <c r="AB448" i="1" s="1"/>
  <c r="AA428" i="1"/>
  <c r="AB428" i="1" s="1"/>
  <c r="AA439" i="1"/>
  <c r="AB439" i="1" s="1"/>
  <c r="AA437" i="1"/>
  <c r="AB437" i="1" s="1"/>
  <c r="AA436" i="1"/>
  <c r="AB436" i="1" s="1"/>
  <c r="AA447" i="1"/>
  <c r="AB447" i="1" s="1"/>
  <c r="AA430" i="1"/>
  <c r="AB430" i="1" s="1"/>
  <c r="AA449" i="1"/>
  <c r="AB449" i="1" s="1"/>
  <c r="AA444" i="1"/>
  <c r="AB444" i="1" s="1"/>
  <c r="AA446" i="1"/>
  <c r="AB446" i="1" s="1"/>
  <c r="AA443" i="1"/>
  <c r="AB443" i="1" s="1"/>
  <c r="AA429" i="1"/>
  <c r="AB429" i="1" s="1"/>
  <c r="AA445" i="1"/>
  <c r="AB445" i="1" s="1"/>
  <c r="AA432" i="1"/>
  <c r="AB432" i="1" s="1"/>
  <c r="AA434" i="1"/>
  <c r="AB434" i="1" s="1"/>
  <c r="AA442" i="1"/>
  <c r="AB442" i="1" s="1"/>
  <c r="AA435" i="1"/>
  <c r="AB435" i="1" s="1"/>
  <c r="AA441" i="1"/>
  <c r="AB441" i="1" s="1"/>
  <c r="AA438" i="1"/>
  <c r="AB438" i="1" s="1"/>
  <c r="AA440" i="1"/>
  <c r="AB440" i="1" s="1"/>
  <c r="AA433" i="1"/>
  <c r="AB433" i="1" s="1"/>
  <c r="NK72" i="1"/>
  <c r="NJ72" i="1"/>
  <c r="NU72" i="1" s="1"/>
  <c r="NE72" i="1"/>
  <c r="MZ73" i="1" s="1"/>
  <c r="IV62" i="1"/>
  <c r="AA427" i="1"/>
  <c r="JG64" i="1"/>
  <c r="HO421" i="1"/>
  <c r="HO420" i="1"/>
  <c r="HO419" i="1"/>
  <c r="HO418" i="1"/>
  <c r="HO417" i="1"/>
  <c r="HO416" i="1"/>
  <c r="HO415" i="1"/>
  <c r="HO414" i="1"/>
  <c r="HO413" i="1"/>
  <c r="HO412" i="1"/>
  <c r="HO411" i="1"/>
  <c r="HO410" i="1"/>
  <c r="HO409" i="1"/>
  <c r="HO408" i="1"/>
  <c r="HO407" i="1"/>
  <c r="HO406" i="1"/>
  <c r="HO405" i="1"/>
  <c r="HO404" i="1"/>
  <c r="HO403" i="1"/>
  <c r="HO402" i="1"/>
  <c r="HO401" i="1"/>
  <c r="HO400" i="1"/>
  <c r="HO399" i="1"/>
  <c r="HO398" i="1"/>
  <c r="HO397" i="1"/>
  <c r="HO396" i="1"/>
  <c r="HO395" i="1"/>
  <c r="HO394" i="1"/>
  <c r="HO393" i="1"/>
  <c r="HO392" i="1"/>
  <c r="HO391" i="1"/>
  <c r="HO390" i="1"/>
  <c r="HO389" i="1"/>
  <c r="HO388" i="1"/>
  <c r="HO387" i="1"/>
  <c r="HO386" i="1"/>
  <c r="HO385" i="1"/>
  <c r="HO384" i="1"/>
  <c r="HO383" i="1"/>
  <c r="HO382" i="1"/>
  <c r="HO381" i="1"/>
  <c r="HO380" i="1"/>
  <c r="HO379" i="1"/>
  <c r="HO378" i="1"/>
  <c r="HO377" i="1"/>
  <c r="HO376" i="1"/>
  <c r="HO375" i="1"/>
  <c r="HO374" i="1"/>
  <c r="HO373" i="1"/>
  <c r="HO372" i="1"/>
  <c r="HO371" i="1"/>
  <c r="HO370" i="1"/>
  <c r="HO369" i="1"/>
  <c r="HO368" i="1"/>
  <c r="HO367" i="1"/>
  <c r="HO366" i="1"/>
  <c r="HO365" i="1"/>
  <c r="HO364" i="1"/>
  <c r="HO363" i="1"/>
  <c r="HO362" i="1"/>
  <c r="HO361" i="1"/>
  <c r="HO360" i="1"/>
  <c r="HO359" i="1"/>
  <c r="HO358" i="1"/>
  <c r="HO357" i="1"/>
  <c r="HO356" i="1"/>
  <c r="HO355" i="1"/>
  <c r="HO354" i="1"/>
  <c r="HO353" i="1"/>
  <c r="HO352" i="1"/>
  <c r="HO351" i="1"/>
  <c r="HO350" i="1"/>
  <c r="HO349" i="1"/>
  <c r="HO348" i="1"/>
  <c r="HO347" i="1"/>
  <c r="HO346" i="1"/>
  <c r="HO345" i="1"/>
  <c r="HO344" i="1"/>
  <c r="HO343" i="1"/>
  <c r="HO342" i="1"/>
  <c r="HO341" i="1"/>
  <c r="HO340" i="1"/>
  <c r="HO339" i="1"/>
  <c r="HO338" i="1"/>
  <c r="HO337" i="1"/>
  <c r="HO336" i="1"/>
  <c r="HO335" i="1"/>
  <c r="HO334" i="1"/>
  <c r="HO333" i="1"/>
  <c r="HO332" i="1"/>
  <c r="HO331" i="1"/>
  <c r="HO330" i="1"/>
  <c r="HO329" i="1"/>
  <c r="HO328" i="1"/>
  <c r="HO327" i="1"/>
  <c r="HO326" i="1"/>
  <c r="HO325" i="1"/>
  <c r="HO324" i="1"/>
  <c r="HO323" i="1"/>
  <c r="HO322" i="1"/>
  <c r="HO321" i="1"/>
  <c r="HO320" i="1"/>
  <c r="HO319" i="1"/>
  <c r="HO318" i="1"/>
  <c r="HO317" i="1"/>
  <c r="HO316" i="1"/>
  <c r="HO315" i="1"/>
  <c r="HO314" i="1"/>
  <c r="HO313" i="1"/>
  <c r="HO312" i="1"/>
  <c r="HO311" i="1"/>
  <c r="HO310" i="1"/>
  <c r="HO309" i="1"/>
  <c r="HO308" i="1"/>
  <c r="HO307" i="1"/>
  <c r="HO306" i="1"/>
  <c r="HO305" i="1"/>
  <c r="HO304" i="1"/>
  <c r="HO303" i="1"/>
  <c r="HO302" i="1"/>
  <c r="HO301" i="1"/>
  <c r="HO300" i="1"/>
  <c r="HO299" i="1"/>
  <c r="HO298" i="1"/>
  <c r="HO297" i="1"/>
  <c r="HO296" i="1"/>
  <c r="HO295" i="1"/>
  <c r="HO294" i="1"/>
  <c r="HO293" i="1"/>
  <c r="HO292" i="1"/>
  <c r="HO291" i="1"/>
  <c r="HO290" i="1"/>
  <c r="HO289" i="1"/>
  <c r="HO288" i="1"/>
  <c r="HO287" i="1"/>
  <c r="HO286" i="1"/>
  <c r="HO285" i="1"/>
  <c r="HO284" i="1"/>
  <c r="HO283" i="1"/>
  <c r="HO282" i="1"/>
  <c r="HO281" i="1"/>
  <c r="HO280" i="1"/>
  <c r="HO279" i="1"/>
  <c r="HO278" i="1"/>
  <c r="HO277" i="1"/>
  <c r="HO276" i="1"/>
  <c r="HO275" i="1"/>
  <c r="HO274" i="1"/>
  <c r="HO273" i="1"/>
  <c r="HO272" i="1"/>
  <c r="HO271" i="1"/>
  <c r="HO270" i="1"/>
  <c r="HO269" i="1"/>
  <c r="HO268" i="1"/>
  <c r="HO267" i="1"/>
  <c r="HO266" i="1"/>
  <c r="HO265" i="1"/>
  <c r="HO264" i="1"/>
  <c r="HO263" i="1"/>
  <c r="HO262" i="1"/>
  <c r="HO261" i="1"/>
  <c r="HO260" i="1"/>
  <c r="HO259" i="1"/>
  <c r="HO258" i="1"/>
  <c r="HO257" i="1"/>
  <c r="HO256" i="1"/>
  <c r="HO255" i="1"/>
  <c r="HO254" i="1"/>
  <c r="HO253" i="1"/>
  <c r="HO252" i="1"/>
  <c r="HO251" i="1"/>
  <c r="HO250" i="1"/>
  <c r="HO249" i="1"/>
  <c r="HO248" i="1"/>
  <c r="HO247" i="1"/>
  <c r="HO246" i="1"/>
  <c r="HO245" i="1"/>
  <c r="HO244" i="1"/>
  <c r="HO243" i="1"/>
  <c r="HO242" i="1"/>
  <c r="HO241" i="1"/>
  <c r="HO240" i="1"/>
  <c r="HO239" i="1"/>
  <c r="HO238" i="1"/>
  <c r="HO237" i="1"/>
  <c r="HO236" i="1"/>
  <c r="HO235" i="1"/>
  <c r="HO234" i="1"/>
  <c r="HO233" i="1"/>
  <c r="HO232" i="1"/>
  <c r="HO231" i="1"/>
  <c r="HO230" i="1"/>
  <c r="HO229" i="1"/>
  <c r="HO228" i="1"/>
  <c r="HO227" i="1"/>
  <c r="HO226" i="1"/>
  <c r="HO225" i="1"/>
  <c r="HO224" i="1"/>
  <c r="HO223" i="1"/>
  <c r="HO222" i="1"/>
  <c r="HO221" i="1"/>
  <c r="HO220" i="1"/>
  <c r="HO219" i="1"/>
  <c r="HO218" i="1"/>
  <c r="HO217" i="1"/>
  <c r="HO216" i="1"/>
  <c r="HO215" i="1"/>
  <c r="HO214" i="1"/>
  <c r="HO213" i="1"/>
  <c r="HO212" i="1"/>
  <c r="HO211" i="1"/>
  <c r="HO210" i="1"/>
  <c r="HO209" i="1"/>
  <c r="HO208" i="1"/>
  <c r="HO207" i="1"/>
  <c r="HO206" i="1"/>
  <c r="HO205" i="1"/>
  <c r="HO204" i="1"/>
  <c r="HO203" i="1"/>
  <c r="HO202" i="1"/>
  <c r="HO201" i="1"/>
  <c r="HO200" i="1"/>
  <c r="HO199" i="1"/>
  <c r="HO198" i="1"/>
  <c r="HO197" i="1"/>
  <c r="HO196" i="1"/>
  <c r="HO195" i="1"/>
  <c r="HO194" i="1"/>
  <c r="HO193" i="1"/>
  <c r="HO192" i="1"/>
  <c r="HO191" i="1"/>
  <c r="HO190" i="1"/>
  <c r="HO189" i="1"/>
  <c r="HO188" i="1"/>
  <c r="HO187" i="1"/>
  <c r="HO186" i="1"/>
  <c r="HO185" i="1"/>
  <c r="HO184" i="1"/>
  <c r="HO183" i="1"/>
  <c r="HO182" i="1"/>
  <c r="HO181" i="1"/>
  <c r="HO180" i="1"/>
  <c r="HO179" i="1"/>
  <c r="HO178" i="1"/>
  <c r="HO177" i="1"/>
  <c r="HO176" i="1"/>
  <c r="HO175" i="1"/>
  <c r="HO174" i="1"/>
  <c r="HO173" i="1"/>
  <c r="HO172" i="1"/>
  <c r="HO171" i="1"/>
  <c r="HO170" i="1"/>
  <c r="HO169" i="1"/>
  <c r="HO168" i="1"/>
  <c r="HO167" i="1"/>
  <c r="HO166" i="1"/>
  <c r="HO165" i="1"/>
  <c r="HO164" i="1"/>
  <c r="HO163" i="1"/>
  <c r="HO162" i="1"/>
  <c r="HO161" i="1"/>
  <c r="HO160" i="1"/>
  <c r="HO159" i="1"/>
  <c r="HO158" i="1"/>
  <c r="HO157" i="1"/>
  <c r="HO156" i="1"/>
  <c r="HO155" i="1"/>
  <c r="HO154" i="1"/>
  <c r="HO153" i="1"/>
  <c r="HO152" i="1"/>
  <c r="HO151" i="1"/>
  <c r="HO150" i="1"/>
  <c r="HO149" i="1"/>
  <c r="HO148" i="1"/>
  <c r="HO147" i="1"/>
  <c r="HO146" i="1"/>
  <c r="HO140" i="1"/>
  <c r="HO135" i="1"/>
  <c r="HO132" i="1"/>
  <c r="HO127" i="1"/>
  <c r="HO124" i="1"/>
  <c r="HO119" i="1"/>
  <c r="HO116" i="1"/>
  <c r="HO111" i="1"/>
  <c r="HO108" i="1"/>
  <c r="HO103" i="1"/>
  <c r="HO100" i="1"/>
  <c r="HO95" i="1"/>
  <c r="HO92" i="1"/>
  <c r="HO87" i="1"/>
  <c r="HO84" i="1"/>
  <c r="HO79" i="1"/>
  <c r="HO76" i="1"/>
  <c r="HO71" i="1"/>
  <c r="HO68" i="1"/>
  <c r="HO63" i="1"/>
  <c r="JB63" i="1" l="1"/>
  <c r="JC63" i="1" s="1"/>
  <c r="JD63" i="1" s="1"/>
  <c r="JB64" i="1" s="1"/>
  <c r="JC64" i="1" s="1"/>
  <c r="NL72" i="1"/>
  <c r="NM72" i="1" s="1"/>
  <c r="NI73" i="1" s="1"/>
  <c r="NH73" i="1"/>
  <c r="NT73" i="1" s="1"/>
  <c r="AK438" i="1"/>
  <c r="AL438" i="1" s="1"/>
  <c r="NC73" i="1"/>
  <c r="NA73" i="1"/>
  <c r="NB73" i="1" s="1"/>
  <c r="AB427" i="1"/>
  <c r="HO62" i="1"/>
  <c r="HO70" i="1"/>
  <c r="HO78" i="1"/>
  <c r="HO86" i="1"/>
  <c r="HO94" i="1"/>
  <c r="HO102" i="1"/>
  <c r="HO110" i="1"/>
  <c r="HO118" i="1"/>
  <c r="HO126" i="1"/>
  <c r="HO134" i="1"/>
  <c r="HO142" i="1"/>
  <c r="HO143" i="1"/>
  <c r="HO64" i="1"/>
  <c r="HO72" i="1"/>
  <c r="HO80" i="1"/>
  <c r="HO88" i="1"/>
  <c r="HO96" i="1"/>
  <c r="HO104" i="1"/>
  <c r="HO112" i="1"/>
  <c r="HO120" i="1"/>
  <c r="HO128" i="1"/>
  <c r="HO136" i="1"/>
  <c r="HO144" i="1"/>
  <c r="HO65" i="1"/>
  <c r="HO73" i="1"/>
  <c r="HO81" i="1"/>
  <c r="HO89" i="1"/>
  <c r="HO97" i="1"/>
  <c r="HO105" i="1"/>
  <c r="HO113" i="1"/>
  <c r="HO121" i="1"/>
  <c r="HO129" i="1"/>
  <c r="HO137" i="1"/>
  <c r="HO145" i="1"/>
  <c r="HO66" i="1"/>
  <c r="HO74" i="1"/>
  <c r="HO82" i="1"/>
  <c r="HO90" i="1"/>
  <c r="HO98" i="1"/>
  <c r="HO106" i="1"/>
  <c r="HO114" i="1"/>
  <c r="HO122" i="1"/>
  <c r="HO130" i="1"/>
  <c r="HO138" i="1"/>
  <c r="HO67" i="1"/>
  <c r="HO75" i="1"/>
  <c r="HO83" i="1"/>
  <c r="HO91" i="1"/>
  <c r="HO99" i="1"/>
  <c r="HO107" i="1"/>
  <c r="HO115" i="1"/>
  <c r="HO123" i="1"/>
  <c r="HO131" i="1"/>
  <c r="HO139" i="1"/>
  <c r="HO69" i="1"/>
  <c r="HO77" i="1"/>
  <c r="HO85" i="1"/>
  <c r="HO93" i="1"/>
  <c r="HO101" i="1"/>
  <c r="HO109" i="1"/>
  <c r="HO117" i="1"/>
  <c r="HO125" i="1"/>
  <c r="HO133" i="1"/>
  <c r="HO141" i="1"/>
  <c r="HL61" i="1"/>
  <c r="HQ61" i="1" s="1"/>
  <c r="ND73" i="1" l="1"/>
  <c r="NE73" i="1" s="1"/>
  <c r="NA74" i="1" s="1"/>
  <c r="NJ73" i="1"/>
  <c r="NU73" i="1" s="1"/>
  <c r="NK73" i="1"/>
  <c r="JD64" i="1"/>
  <c r="HS61" i="1"/>
  <c r="HH422" i="1"/>
  <c r="HJ62" i="1"/>
  <c r="HO422" i="1"/>
  <c r="AX420" i="1"/>
  <c r="AX419" i="1"/>
  <c r="AX418" i="1"/>
  <c r="AX417" i="1"/>
  <c r="AX416" i="1"/>
  <c r="AX415" i="1"/>
  <c r="AX414" i="1"/>
  <c r="AX413" i="1"/>
  <c r="AX412" i="1"/>
  <c r="AX411" i="1"/>
  <c r="AX410" i="1"/>
  <c r="AX409" i="1"/>
  <c r="AX408" i="1"/>
  <c r="AX407" i="1"/>
  <c r="AX406" i="1"/>
  <c r="AX405" i="1"/>
  <c r="AX404" i="1"/>
  <c r="AX403" i="1"/>
  <c r="AX402" i="1"/>
  <c r="AX401" i="1"/>
  <c r="AX400" i="1"/>
  <c r="AX399" i="1"/>
  <c r="AX398" i="1"/>
  <c r="AX397" i="1"/>
  <c r="AX396" i="1"/>
  <c r="AX395" i="1"/>
  <c r="AX394" i="1"/>
  <c r="AX393" i="1"/>
  <c r="AX392" i="1"/>
  <c r="AX391" i="1"/>
  <c r="AX390" i="1"/>
  <c r="AX389" i="1"/>
  <c r="AX388" i="1"/>
  <c r="AX387" i="1"/>
  <c r="AX386" i="1"/>
  <c r="AX385" i="1"/>
  <c r="AX384" i="1"/>
  <c r="AX383" i="1"/>
  <c r="AX382" i="1"/>
  <c r="AX381" i="1"/>
  <c r="AX380" i="1"/>
  <c r="AX379" i="1"/>
  <c r="AX378" i="1"/>
  <c r="AX377" i="1"/>
  <c r="AX376" i="1"/>
  <c r="AX375" i="1"/>
  <c r="AX374" i="1"/>
  <c r="AX373" i="1"/>
  <c r="AX372" i="1"/>
  <c r="AX371" i="1"/>
  <c r="AX370" i="1"/>
  <c r="AX369" i="1"/>
  <c r="AX368" i="1"/>
  <c r="AX367" i="1"/>
  <c r="AX366" i="1"/>
  <c r="AX365" i="1"/>
  <c r="AX364" i="1"/>
  <c r="AX363" i="1"/>
  <c r="AX362" i="1"/>
  <c r="AX361" i="1"/>
  <c r="AX360" i="1"/>
  <c r="AX359" i="1"/>
  <c r="AX358" i="1"/>
  <c r="AX357" i="1"/>
  <c r="AX356" i="1"/>
  <c r="AX355" i="1"/>
  <c r="AX354" i="1"/>
  <c r="AX353" i="1"/>
  <c r="AX352" i="1"/>
  <c r="AX351" i="1"/>
  <c r="AX350" i="1"/>
  <c r="AX349" i="1"/>
  <c r="AX348" i="1"/>
  <c r="AX347" i="1"/>
  <c r="AX346" i="1"/>
  <c r="AX345" i="1"/>
  <c r="AX344" i="1"/>
  <c r="AX343" i="1"/>
  <c r="AX342" i="1"/>
  <c r="AX341" i="1"/>
  <c r="AX340" i="1"/>
  <c r="AX339" i="1"/>
  <c r="AX338" i="1"/>
  <c r="AX337" i="1"/>
  <c r="AX336" i="1"/>
  <c r="AX335" i="1"/>
  <c r="AX334" i="1"/>
  <c r="AX333" i="1"/>
  <c r="AX332" i="1"/>
  <c r="AX331" i="1"/>
  <c r="AX330" i="1"/>
  <c r="AX329" i="1"/>
  <c r="AX328" i="1"/>
  <c r="AX327" i="1"/>
  <c r="AX326" i="1"/>
  <c r="AX325" i="1"/>
  <c r="AX324" i="1"/>
  <c r="AX323" i="1"/>
  <c r="AX322" i="1"/>
  <c r="AX321" i="1"/>
  <c r="AX320" i="1"/>
  <c r="AX319" i="1"/>
  <c r="AX318" i="1"/>
  <c r="AX317" i="1"/>
  <c r="AX316" i="1"/>
  <c r="AX315" i="1"/>
  <c r="AX314" i="1"/>
  <c r="AX313" i="1"/>
  <c r="AX312" i="1"/>
  <c r="AX311" i="1"/>
  <c r="AX310" i="1"/>
  <c r="AX309" i="1"/>
  <c r="AX308" i="1"/>
  <c r="AX307" i="1"/>
  <c r="AX306" i="1"/>
  <c r="AX305" i="1"/>
  <c r="AX304" i="1"/>
  <c r="AX303"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0" i="1"/>
  <c r="AX259" i="1"/>
  <c r="AX258" i="1"/>
  <c r="AX257" i="1"/>
  <c r="AX256" i="1"/>
  <c r="AX255" i="1"/>
  <c r="AX254" i="1"/>
  <c r="AX253" i="1"/>
  <c r="AX252" i="1"/>
  <c r="AX251" i="1"/>
  <c r="AX250" i="1"/>
  <c r="AX249" i="1"/>
  <c r="AX248" i="1"/>
  <c r="AX247" i="1"/>
  <c r="AX246" i="1"/>
  <c r="AX245" i="1"/>
  <c r="AX244" i="1"/>
  <c r="AX243" i="1"/>
  <c r="AX242"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0" i="1"/>
  <c r="AX179" i="1"/>
  <c r="AX178" i="1"/>
  <c r="AX177" i="1"/>
  <c r="AX176" i="1"/>
  <c r="AX175" i="1"/>
  <c r="AX174" i="1"/>
  <c r="AX173" i="1"/>
  <c r="AX172" i="1"/>
  <c r="AX171" i="1"/>
  <c r="AX170" i="1"/>
  <c r="AX169" i="1"/>
  <c r="AX168" i="1"/>
  <c r="AX167" i="1"/>
  <c r="AX166" i="1"/>
  <c r="AX165" i="1"/>
  <c r="AX164" i="1"/>
  <c r="AX163" i="1"/>
  <c r="AX162" i="1"/>
  <c r="AX160" i="1"/>
  <c r="AX159" i="1"/>
  <c r="AX158" i="1"/>
  <c r="AX156" i="1"/>
  <c r="AX155" i="1"/>
  <c r="AX154" i="1"/>
  <c r="AX153" i="1"/>
  <c r="AX152" i="1"/>
  <c r="AX150" i="1"/>
  <c r="AX149" i="1"/>
  <c r="AX148" i="1"/>
  <c r="AX147" i="1"/>
  <c r="AX146" i="1"/>
  <c r="AX144" i="1"/>
  <c r="AX143" i="1"/>
  <c r="AX142"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4" i="1"/>
  <c r="AX83" i="1"/>
  <c r="AX82" i="1"/>
  <c r="AX81" i="1"/>
  <c r="AX80" i="1"/>
  <c r="AX79" i="1"/>
  <c r="AX78" i="1"/>
  <c r="AX77" i="1"/>
  <c r="AX76" i="1"/>
  <c r="AX75" i="1"/>
  <c r="AX74" i="1"/>
  <c r="AX73" i="1"/>
  <c r="AX72" i="1"/>
  <c r="AX71" i="1"/>
  <c r="AX70" i="1"/>
  <c r="AX69" i="1"/>
  <c r="AX68" i="1"/>
  <c r="AX67" i="1"/>
  <c r="AX66" i="1"/>
  <c r="AX65" i="1"/>
  <c r="AX64" i="1"/>
  <c r="AX63" i="1"/>
  <c r="MZ74" i="1" l="1"/>
  <c r="AK439" i="1" s="1"/>
  <c r="AL439" i="1" s="1"/>
  <c r="NC74" i="1"/>
  <c r="NL73" i="1"/>
  <c r="NM73" i="1" s="1"/>
  <c r="NK74" i="1" s="1"/>
  <c r="JG65" i="1"/>
  <c r="JB65" i="1"/>
  <c r="JC65" i="1" s="1"/>
  <c r="HT61" i="1"/>
  <c r="BF419" i="1"/>
  <c r="BF418" i="1"/>
  <c r="BF417" i="1"/>
  <c r="BF416" i="1"/>
  <c r="BF414" i="1"/>
  <c r="BF413" i="1"/>
  <c r="BF412" i="1"/>
  <c r="BF411" i="1"/>
  <c r="BF406" i="1"/>
  <c r="BF405" i="1"/>
  <c r="BF404" i="1"/>
  <c r="BF403" i="1"/>
  <c r="BF402" i="1"/>
  <c r="BF400" i="1"/>
  <c r="BF399" i="1"/>
  <c r="BF398" i="1"/>
  <c r="BF396" i="1"/>
  <c r="BF395" i="1"/>
  <c r="BF394" i="1"/>
  <c r="BF393" i="1"/>
  <c r="BF392" i="1"/>
  <c r="BF391" i="1"/>
  <c r="BF390" i="1"/>
  <c r="BF389" i="1"/>
  <c r="BF388" i="1"/>
  <c r="BF387" i="1"/>
  <c r="BF386" i="1"/>
  <c r="BF384" i="1"/>
  <c r="BF383" i="1"/>
  <c r="BF382" i="1"/>
  <c r="BF381" i="1"/>
  <c r="BF380" i="1"/>
  <c r="BF379" i="1"/>
  <c r="BF378" i="1"/>
  <c r="BF377" i="1"/>
  <c r="BF376" i="1"/>
  <c r="BF375" i="1"/>
  <c r="BF374" i="1"/>
  <c r="BF370" i="1"/>
  <c r="BF369" i="1"/>
  <c r="BF368" i="1"/>
  <c r="BF367" i="1"/>
  <c r="BF366" i="1"/>
  <c r="BF365" i="1"/>
  <c r="BF364" i="1"/>
  <c r="BF363" i="1"/>
  <c r="BF362" i="1"/>
  <c r="BF360" i="1"/>
  <c r="BF359" i="1"/>
  <c r="BF358" i="1"/>
  <c r="BF357" i="1"/>
  <c r="BF356" i="1"/>
  <c r="BF355" i="1"/>
  <c r="BF354" i="1"/>
  <c r="BF353" i="1"/>
  <c r="BF352" i="1"/>
  <c r="BF351" i="1"/>
  <c r="BF350" i="1"/>
  <c r="BF347" i="1"/>
  <c r="BF346" i="1"/>
  <c r="BF345" i="1"/>
  <c r="BF344" i="1"/>
  <c r="BF343" i="1"/>
  <c r="BF342" i="1"/>
  <c r="BF341" i="1"/>
  <c r="BF340" i="1"/>
  <c r="BF339" i="1"/>
  <c r="BF336" i="1"/>
  <c r="BF335" i="1"/>
  <c r="BF334" i="1"/>
  <c r="BF333" i="1"/>
  <c r="BF332" i="1"/>
  <c r="BF331" i="1"/>
  <c r="BF330" i="1"/>
  <c r="BF329" i="1"/>
  <c r="BF328" i="1"/>
  <c r="BF327" i="1"/>
  <c r="BF326" i="1"/>
  <c r="BF324" i="1"/>
  <c r="BF323" i="1"/>
  <c r="BF322" i="1"/>
  <c r="BF321" i="1"/>
  <c r="BF320" i="1"/>
  <c r="BF319" i="1"/>
  <c r="BF318" i="1"/>
  <c r="BF317" i="1"/>
  <c r="BF316" i="1"/>
  <c r="BF315" i="1"/>
  <c r="BF314" i="1"/>
  <c r="BF312" i="1"/>
  <c r="BF310" i="1"/>
  <c r="BF309" i="1"/>
  <c r="BF308" i="1"/>
  <c r="BF307" i="1"/>
  <c r="BF305" i="1"/>
  <c r="BF304" i="1"/>
  <c r="BF303" i="1"/>
  <c r="BF300" i="1"/>
  <c r="BF299" i="1"/>
  <c r="BF298" i="1"/>
  <c r="BF297" i="1"/>
  <c r="BF296" i="1"/>
  <c r="BF295" i="1"/>
  <c r="BF294" i="1"/>
  <c r="BF293" i="1"/>
  <c r="BF292"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0" i="1"/>
  <c r="BF259" i="1"/>
  <c r="BF258" i="1"/>
  <c r="BF257" i="1"/>
  <c r="BF256" i="1"/>
  <c r="BF255" i="1"/>
  <c r="BF254" i="1"/>
  <c r="BF253" i="1"/>
  <c r="BF252" i="1"/>
  <c r="BF251" i="1"/>
  <c r="BF250" i="1"/>
  <c r="BF249" i="1"/>
  <c r="BF248" i="1"/>
  <c r="BF247" i="1"/>
  <c r="BF246" i="1"/>
  <c r="BF245" i="1"/>
  <c r="BF244" i="1"/>
  <c r="BF243" i="1"/>
  <c r="BF242"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9" i="1"/>
  <c r="BF208" i="1"/>
  <c r="BF207" i="1"/>
  <c r="BF206"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0" i="1"/>
  <c r="BF179" i="1"/>
  <c r="BF178" i="1"/>
  <c r="BF177" i="1"/>
  <c r="BF176" i="1"/>
  <c r="BF175" i="1"/>
  <c r="BF174" i="1"/>
  <c r="BF173" i="1"/>
  <c r="BF172" i="1"/>
  <c r="BF171" i="1"/>
  <c r="BF170" i="1"/>
  <c r="BF169" i="1"/>
  <c r="BF168" i="1"/>
  <c r="BF167" i="1"/>
  <c r="BF166" i="1"/>
  <c r="BF165" i="1"/>
  <c r="BF164" i="1"/>
  <c r="BF163" i="1"/>
  <c r="BF162" i="1"/>
  <c r="BF160" i="1"/>
  <c r="BF159" i="1"/>
  <c r="BF158" i="1"/>
  <c r="BF156" i="1"/>
  <c r="BF155" i="1"/>
  <c r="BF154" i="1"/>
  <c r="BF153" i="1"/>
  <c r="BF152" i="1"/>
  <c r="BF150" i="1"/>
  <c r="BF149" i="1"/>
  <c r="BF148" i="1"/>
  <c r="BF147" i="1"/>
  <c r="BF146" i="1"/>
  <c r="BF144" i="1"/>
  <c r="BF143" i="1"/>
  <c r="BF142"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9" i="1"/>
  <c r="BF108" i="1"/>
  <c r="BF107" i="1"/>
  <c r="BF106" i="1"/>
  <c r="BF105" i="1"/>
  <c r="BF104" i="1"/>
  <c r="BF103" i="1"/>
  <c r="BF102" i="1"/>
  <c r="BF101" i="1"/>
  <c r="BF100" i="1"/>
  <c r="BF99" i="1"/>
  <c r="BF98" i="1"/>
  <c r="BF97" i="1"/>
  <c r="BF96" i="1"/>
  <c r="BF95" i="1"/>
  <c r="BF94" i="1"/>
  <c r="BF93" i="1"/>
  <c r="BF92" i="1"/>
  <c r="BF91" i="1"/>
  <c r="BF90" i="1"/>
  <c r="BF89" i="1"/>
  <c r="BF88" i="1"/>
  <c r="BF87" i="1"/>
  <c r="BF86" i="1"/>
  <c r="BF84" i="1"/>
  <c r="BF83" i="1"/>
  <c r="BF82" i="1"/>
  <c r="BF81" i="1"/>
  <c r="BF80" i="1"/>
  <c r="BF79" i="1"/>
  <c r="BF78" i="1"/>
  <c r="BF77" i="1"/>
  <c r="BF76" i="1"/>
  <c r="BF75" i="1"/>
  <c r="BF74" i="1"/>
  <c r="BF72" i="1"/>
  <c r="BF71" i="1"/>
  <c r="BF70" i="1"/>
  <c r="BF69" i="1"/>
  <c r="BF68" i="1"/>
  <c r="BF67" i="1"/>
  <c r="BF66" i="1"/>
  <c r="BF65" i="1"/>
  <c r="BF64" i="1"/>
  <c r="BF63" i="1"/>
  <c r="NB74" i="1" l="1"/>
  <c r="ND74" i="1" s="1"/>
  <c r="NE74" i="1" s="1"/>
  <c r="NC75" i="1" s="1"/>
  <c r="NH74" i="1"/>
  <c r="NT74" i="1" s="1"/>
  <c r="NI74" i="1"/>
  <c r="HU61" i="1"/>
  <c r="GU420" i="1"/>
  <c r="GU419" i="1"/>
  <c r="HA419" i="1" s="1"/>
  <c r="GU418" i="1"/>
  <c r="HA418" i="1" s="1"/>
  <c r="GU417" i="1"/>
  <c r="HA417" i="1" s="1"/>
  <c r="GU416" i="1"/>
  <c r="HA416" i="1" s="1"/>
  <c r="GU415" i="1"/>
  <c r="GU414" i="1"/>
  <c r="HA414" i="1" s="1"/>
  <c r="GU413" i="1"/>
  <c r="HA413" i="1" s="1"/>
  <c r="GU412" i="1"/>
  <c r="HA412" i="1" s="1"/>
  <c r="GU411" i="1"/>
  <c r="HA411" i="1" s="1"/>
  <c r="GU410" i="1"/>
  <c r="GU409" i="1"/>
  <c r="GU408" i="1"/>
  <c r="GU407" i="1"/>
  <c r="GU406" i="1"/>
  <c r="HA406" i="1" s="1"/>
  <c r="GU405" i="1"/>
  <c r="HA405" i="1" s="1"/>
  <c r="GU404" i="1"/>
  <c r="HA404" i="1" s="1"/>
  <c r="GU403" i="1"/>
  <c r="HA403" i="1" s="1"/>
  <c r="GU402" i="1"/>
  <c r="HA402" i="1" s="1"/>
  <c r="GU401" i="1"/>
  <c r="GU400" i="1"/>
  <c r="HA400" i="1" s="1"/>
  <c r="GU399" i="1"/>
  <c r="HA399" i="1" s="1"/>
  <c r="GU398" i="1"/>
  <c r="HA398" i="1" s="1"/>
  <c r="GU397" i="1"/>
  <c r="GU396" i="1"/>
  <c r="HA396" i="1" s="1"/>
  <c r="GU395" i="1"/>
  <c r="HA395" i="1" s="1"/>
  <c r="GU394" i="1"/>
  <c r="HA394" i="1" s="1"/>
  <c r="GU393" i="1"/>
  <c r="HA393" i="1" s="1"/>
  <c r="GU392" i="1"/>
  <c r="HA392" i="1" s="1"/>
  <c r="GU391" i="1"/>
  <c r="HA391" i="1" s="1"/>
  <c r="GU390" i="1"/>
  <c r="HA390" i="1" s="1"/>
  <c r="GU389" i="1"/>
  <c r="HA389" i="1" s="1"/>
  <c r="GU388" i="1"/>
  <c r="HA388" i="1" s="1"/>
  <c r="GU387" i="1"/>
  <c r="HA387" i="1" s="1"/>
  <c r="GU386" i="1"/>
  <c r="HA386" i="1" s="1"/>
  <c r="GU385" i="1"/>
  <c r="GU384" i="1"/>
  <c r="HA384" i="1" s="1"/>
  <c r="GU383" i="1"/>
  <c r="HA383" i="1" s="1"/>
  <c r="GU382" i="1"/>
  <c r="HA382" i="1" s="1"/>
  <c r="GU381" i="1"/>
  <c r="HA381" i="1" s="1"/>
  <c r="GU380" i="1"/>
  <c r="HA380" i="1" s="1"/>
  <c r="GU379" i="1"/>
  <c r="HA379" i="1" s="1"/>
  <c r="GU378" i="1"/>
  <c r="HA378" i="1" s="1"/>
  <c r="GU377" i="1"/>
  <c r="HA377" i="1" s="1"/>
  <c r="GU376" i="1"/>
  <c r="HA376" i="1" s="1"/>
  <c r="GU375" i="1"/>
  <c r="HA375" i="1" s="1"/>
  <c r="GU374" i="1"/>
  <c r="HA374" i="1" s="1"/>
  <c r="GU373" i="1"/>
  <c r="GU372" i="1"/>
  <c r="GU371" i="1"/>
  <c r="GU370" i="1"/>
  <c r="HA370" i="1" s="1"/>
  <c r="GU369" i="1"/>
  <c r="HA369" i="1" s="1"/>
  <c r="GU368" i="1"/>
  <c r="HA368" i="1" s="1"/>
  <c r="GU367" i="1"/>
  <c r="HA367" i="1" s="1"/>
  <c r="GU366" i="1"/>
  <c r="HA366" i="1" s="1"/>
  <c r="GU365" i="1"/>
  <c r="HA365" i="1" s="1"/>
  <c r="GU364" i="1"/>
  <c r="HA364" i="1" s="1"/>
  <c r="GU363" i="1"/>
  <c r="HA363" i="1" s="1"/>
  <c r="GU362" i="1"/>
  <c r="HA362" i="1" s="1"/>
  <c r="GU361" i="1"/>
  <c r="GU360" i="1"/>
  <c r="HA360" i="1" s="1"/>
  <c r="GU359" i="1"/>
  <c r="HA359" i="1" s="1"/>
  <c r="GU358" i="1"/>
  <c r="HA358" i="1" s="1"/>
  <c r="GU357" i="1"/>
  <c r="HA357" i="1" s="1"/>
  <c r="GU356" i="1"/>
  <c r="HA356" i="1" s="1"/>
  <c r="GU355" i="1"/>
  <c r="HA355" i="1" s="1"/>
  <c r="GU354" i="1"/>
  <c r="HA354" i="1" s="1"/>
  <c r="GU353" i="1"/>
  <c r="HA353" i="1" s="1"/>
  <c r="GU352" i="1"/>
  <c r="HA352" i="1" s="1"/>
  <c r="GU351" i="1"/>
  <c r="HA351" i="1" s="1"/>
  <c r="GU350" i="1"/>
  <c r="HA350" i="1" s="1"/>
  <c r="GU349" i="1"/>
  <c r="GU348" i="1"/>
  <c r="GU347" i="1"/>
  <c r="HA347" i="1" s="1"/>
  <c r="GU346" i="1"/>
  <c r="HA346" i="1" s="1"/>
  <c r="GU345" i="1"/>
  <c r="HA345" i="1" s="1"/>
  <c r="GU344" i="1"/>
  <c r="HA344" i="1" s="1"/>
  <c r="GU343" i="1"/>
  <c r="HA343" i="1" s="1"/>
  <c r="GU342" i="1"/>
  <c r="HA342" i="1" s="1"/>
  <c r="GU341" i="1"/>
  <c r="HA341" i="1" s="1"/>
  <c r="GU340" i="1"/>
  <c r="HA340" i="1" s="1"/>
  <c r="GU339" i="1"/>
  <c r="HA339" i="1" s="1"/>
  <c r="GU338" i="1"/>
  <c r="GU337" i="1"/>
  <c r="GU336" i="1"/>
  <c r="HA336" i="1" s="1"/>
  <c r="GU335" i="1"/>
  <c r="HA335" i="1" s="1"/>
  <c r="GU334" i="1"/>
  <c r="HA334" i="1" s="1"/>
  <c r="GU333" i="1"/>
  <c r="HA333" i="1" s="1"/>
  <c r="GU332" i="1"/>
  <c r="HA332" i="1" s="1"/>
  <c r="GU331" i="1"/>
  <c r="HA331" i="1" s="1"/>
  <c r="GU330" i="1"/>
  <c r="HA330" i="1" s="1"/>
  <c r="GU329" i="1"/>
  <c r="HA329" i="1" s="1"/>
  <c r="GU328" i="1"/>
  <c r="HA328" i="1" s="1"/>
  <c r="GU327" i="1"/>
  <c r="HA327" i="1" s="1"/>
  <c r="GU326" i="1"/>
  <c r="HA326" i="1" s="1"/>
  <c r="GU325" i="1"/>
  <c r="GU324" i="1"/>
  <c r="HA324" i="1" s="1"/>
  <c r="GU323" i="1"/>
  <c r="HA323" i="1" s="1"/>
  <c r="GU322" i="1"/>
  <c r="HA322" i="1" s="1"/>
  <c r="GU321" i="1"/>
  <c r="HA321" i="1" s="1"/>
  <c r="GU320" i="1"/>
  <c r="HA320" i="1" s="1"/>
  <c r="GU319" i="1"/>
  <c r="HA319" i="1" s="1"/>
  <c r="GU318" i="1"/>
  <c r="HA318" i="1" s="1"/>
  <c r="GU317" i="1"/>
  <c r="HA317" i="1" s="1"/>
  <c r="GU316" i="1"/>
  <c r="HA316" i="1" s="1"/>
  <c r="GU315" i="1"/>
  <c r="HA315" i="1" s="1"/>
  <c r="GU314" i="1"/>
  <c r="HA314" i="1" s="1"/>
  <c r="GU313" i="1"/>
  <c r="GU312" i="1"/>
  <c r="HA312" i="1" s="1"/>
  <c r="GU311" i="1"/>
  <c r="HA311" i="1" s="1"/>
  <c r="GU310" i="1"/>
  <c r="HA310" i="1" s="1"/>
  <c r="GU309" i="1"/>
  <c r="HA309" i="1" s="1"/>
  <c r="GU308" i="1"/>
  <c r="HA308" i="1" s="1"/>
  <c r="GU307" i="1"/>
  <c r="HA307" i="1" s="1"/>
  <c r="GU306" i="1"/>
  <c r="GU305" i="1"/>
  <c r="HA305" i="1" s="1"/>
  <c r="GU304" i="1"/>
  <c r="HA304" i="1" s="1"/>
  <c r="GU303" i="1"/>
  <c r="HA303" i="1" s="1"/>
  <c r="GU300" i="1"/>
  <c r="HA300" i="1" s="1"/>
  <c r="GU299" i="1"/>
  <c r="HA299" i="1" s="1"/>
  <c r="GU298" i="1"/>
  <c r="HA298" i="1" s="1"/>
  <c r="GU297" i="1"/>
  <c r="HA297" i="1" s="1"/>
  <c r="GU296" i="1"/>
  <c r="HA296" i="1" s="1"/>
  <c r="GU295" i="1"/>
  <c r="HA295" i="1" s="1"/>
  <c r="GU294" i="1"/>
  <c r="HA294" i="1" s="1"/>
  <c r="GU293" i="1"/>
  <c r="HA293" i="1" s="1"/>
  <c r="GU292" i="1"/>
  <c r="HA292" i="1" s="1"/>
  <c r="GU291" i="1"/>
  <c r="GU290" i="1"/>
  <c r="HA290" i="1" s="1"/>
  <c r="GU289" i="1"/>
  <c r="HA289" i="1" s="1"/>
  <c r="GU288" i="1"/>
  <c r="HA288" i="1" s="1"/>
  <c r="GU287" i="1"/>
  <c r="HA287" i="1" s="1"/>
  <c r="GU286" i="1"/>
  <c r="HA286" i="1" s="1"/>
  <c r="GU285" i="1"/>
  <c r="HA285" i="1" s="1"/>
  <c r="GU284" i="1"/>
  <c r="HA284" i="1" s="1"/>
  <c r="GU283" i="1"/>
  <c r="HA283" i="1" s="1"/>
  <c r="GU282" i="1"/>
  <c r="HA282" i="1" s="1"/>
  <c r="GU281" i="1"/>
  <c r="HA281" i="1" s="1"/>
  <c r="GU280" i="1"/>
  <c r="HA280" i="1" s="1"/>
  <c r="GU279" i="1"/>
  <c r="HA279" i="1" s="1"/>
  <c r="GU278" i="1"/>
  <c r="HA278" i="1" s="1"/>
  <c r="GU277" i="1"/>
  <c r="HA277" i="1" s="1"/>
  <c r="GU276" i="1"/>
  <c r="HA276" i="1" s="1"/>
  <c r="GU275" i="1"/>
  <c r="HA275" i="1" s="1"/>
  <c r="GU274" i="1"/>
  <c r="HA274" i="1" s="1"/>
  <c r="GU273" i="1"/>
  <c r="HA273" i="1" s="1"/>
  <c r="GU272" i="1"/>
  <c r="HA272" i="1" s="1"/>
  <c r="GU271" i="1"/>
  <c r="HA271" i="1" s="1"/>
  <c r="GU270" i="1"/>
  <c r="HA270" i="1" s="1"/>
  <c r="GU269" i="1"/>
  <c r="HA269" i="1" s="1"/>
  <c r="GU268" i="1"/>
  <c r="HA268" i="1" s="1"/>
  <c r="GU267" i="1"/>
  <c r="HA267" i="1" s="1"/>
  <c r="GU266" i="1"/>
  <c r="HA266" i="1" s="1"/>
  <c r="GU265" i="1"/>
  <c r="HA265" i="1" s="1"/>
  <c r="GU264" i="1"/>
  <c r="HA264" i="1" s="1"/>
  <c r="GU263" i="1"/>
  <c r="HA263" i="1" s="1"/>
  <c r="GU262" i="1"/>
  <c r="HA262" i="1" s="1"/>
  <c r="GU260" i="1"/>
  <c r="HA260" i="1" s="1"/>
  <c r="GU259" i="1"/>
  <c r="HA259" i="1" s="1"/>
  <c r="GU258" i="1"/>
  <c r="HA258" i="1" s="1"/>
  <c r="GU257" i="1"/>
  <c r="HA257" i="1" s="1"/>
  <c r="GU256" i="1"/>
  <c r="HA256" i="1" s="1"/>
  <c r="GU255" i="1"/>
  <c r="HA255" i="1" s="1"/>
  <c r="GU254" i="1"/>
  <c r="HA254" i="1" s="1"/>
  <c r="GU253" i="1"/>
  <c r="HA253" i="1" s="1"/>
  <c r="GU252" i="1"/>
  <c r="HA252" i="1" s="1"/>
  <c r="GU251" i="1"/>
  <c r="HA251" i="1" s="1"/>
  <c r="GU250" i="1"/>
  <c r="HA250" i="1" s="1"/>
  <c r="GU249" i="1"/>
  <c r="HA249" i="1" s="1"/>
  <c r="GU248" i="1"/>
  <c r="HA248" i="1" s="1"/>
  <c r="GU247" i="1"/>
  <c r="HA247" i="1" s="1"/>
  <c r="GU246" i="1"/>
  <c r="HA246" i="1" s="1"/>
  <c r="GU245" i="1"/>
  <c r="HA245" i="1" s="1"/>
  <c r="GU244" i="1"/>
  <c r="HA244" i="1" s="1"/>
  <c r="GU243" i="1"/>
  <c r="HA243" i="1" s="1"/>
  <c r="GU242" i="1"/>
  <c r="HA242" i="1" s="1"/>
  <c r="GU240" i="1"/>
  <c r="HA240" i="1" s="1"/>
  <c r="GU239" i="1"/>
  <c r="HA239" i="1" s="1"/>
  <c r="GU238" i="1"/>
  <c r="HA238" i="1" s="1"/>
  <c r="GU237" i="1"/>
  <c r="HA237" i="1" s="1"/>
  <c r="GU236" i="1"/>
  <c r="HA236" i="1" s="1"/>
  <c r="GU235" i="1"/>
  <c r="HA235" i="1" s="1"/>
  <c r="GU234" i="1"/>
  <c r="HA234" i="1" s="1"/>
  <c r="GU233" i="1"/>
  <c r="HA233" i="1" s="1"/>
  <c r="GU232" i="1"/>
  <c r="HA232" i="1" s="1"/>
  <c r="GU231" i="1"/>
  <c r="HA231" i="1" s="1"/>
  <c r="GU230" i="1"/>
  <c r="HA230" i="1" s="1"/>
  <c r="GU229" i="1"/>
  <c r="HA229" i="1" s="1"/>
  <c r="GU228" i="1"/>
  <c r="HA228" i="1" s="1"/>
  <c r="GU227" i="1"/>
  <c r="HA227" i="1" s="1"/>
  <c r="GU226" i="1"/>
  <c r="HA226" i="1" s="1"/>
  <c r="GU225" i="1"/>
  <c r="HA225" i="1" s="1"/>
  <c r="GU224" i="1"/>
  <c r="HA224" i="1" s="1"/>
  <c r="GU223" i="1"/>
  <c r="HA223" i="1" s="1"/>
  <c r="GU222" i="1"/>
  <c r="HA222" i="1" s="1"/>
  <c r="GU221" i="1"/>
  <c r="HA221" i="1" s="1"/>
  <c r="GU220" i="1"/>
  <c r="HA220" i="1" s="1"/>
  <c r="GU219" i="1"/>
  <c r="HA219" i="1" s="1"/>
  <c r="GU218" i="1"/>
  <c r="HA218" i="1" s="1"/>
  <c r="GU217" i="1"/>
  <c r="HA217" i="1" s="1"/>
  <c r="GU216" i="1"/>
  <c r="HA216" i="1" s="1"/>
  <c r="GU215" i="1"/>
  <c r="HA215" i="1" s="1"/>
  <c r="GU214" i="1"/>
  <c r="HA214" i="1" s="1"/>
  <c r="GU213" i="1"/>
  <c r="HA213" i="1" s="1"/>
  <c r="GU212" i="1"/>
  <c r="HA212" i="1" s="1"/>
  <c r="GU211" i="1"/>
  <c r="HA211" i="1" s="1"/>
  <c r="GU210" i="1"/>
  <c r="HA210" i="1" s="1"/>
  <c r="GU209" i="1"/>
  <c r="HA209" i="1" s="1"/>
  <c r="GU208" i="1"/>
  <c r="HA208" i="1" s="1"/>
  <c r="GU207" i="1"/>
  <c r="HA207" i="1" s="1"/>
  <c r="GU206" i="1"/>
  <c r="HA206" i="1" s="1"/>
  <c r="GU205" i="1"/>
  <c r="HA205" i="1" s="1"/>
  <c r="GU204" i="1"/>
  <c r="HA204" i="1" s="1"/>
  <c r="GU203" i="1"/>
  <c r="HA203" i="1" s="1"/>
  <c r="GU202" i="1"/>
  <c r="HA202" i="1" s="1"/>
  <c r="GU201" i="1"/>
  <c r="HA201" i="1" s="1"/>
  <c r="GU200" i="1"/>
  <c r="HA200" i="1" s="1"/>
  <c r="GU199" i="1"/>
  <c r="HA199" i="1" s="1"/>
  <c r="GU198" i="1"/>
  <c r="HA198" i="1" s="1"/>
  <c r="GU197" i="1"/>
  <c r="HA197" i="1" s="1"/>
  <c r="GU196" i="1"/>
  <c r="HA196" i="1" s="1"/>
  <c r="GU195" i="1"/>
  <c r="HA195" i="1" s="1"/>
  <c r="GU194" i="1"/>
  <c r="HA194" i="1" s="1"/>
  <c r="GU193" i="1"/>
  <c r="HA193" i="1" s="1"/>
  <c r="GU192" i="1"/>
  <c r="HA192" i="1" s="1"/>
  <c r="GU191" i="1"/>
  <c r="HA191" i="1" s="1"/>
  <c r="GU190" i="1"/>
  <c r="HA190" i="1" s="1"/>
  <c r="GU189" i="1"/>
  <c r="HA189" i="1" s="1"/>
  <c r="GU188" i="1"/>
  <c r="HA188" i="1" s="1"/>
  <c r="GU187" i="1"/>
  <c r="HA187" i="1" s="1"/>
  <c r="GU186" i="1"/>
  <c r="HA186" i="1" s="1"/>
  <c r="GU185" i="1"/>
  <c r="HA185" i="1" s="1"/>
  <c r="GU184" i="1"/>
  <c r="HA184" i="1" s="1"/>
  <c r="GU183" i="1"/>
  <c r="HA183" i="1" s="1"/>
  <c r="GU182" i="1"/>
  <c r="HA182" i="1" s="1"/>
  <c r="GU180" i="1"/>
  <c r="HA180" i="1" s="1"/>
  <c r="GU179" i="1"/>
  <c r="HA179" i="1" s="1"/>
  <c r="GU178" i="1"/>
  <c r="HA178" i="1" s="1"/>
  <c r="GU177" i="1"/>
  <c r="HA177" i="1" s="1"/>
  <c r="GU176" i="1"/>
  <c r="HA176" i="1" s="1"/>
  <c r="GU175" i="1"/>
  <c r="HA175" i="1" s="1"/>
  <c r="GU174" i="1"/>
  <c r="HA174" i="1" s="1"/>
  <c r="GU173" i="1"/>
  <c r="HA173" i="1" s="1"/>
  <c r="GU172" i="1"/>
  <c r="HA172" i="1" s="1"/>
  <c r="GU171" i="1"/>
  <c r="HA171" i="1" s="1"/>
  <c r="GU170" i="1"/>
  <c r="HA170" i="1" s="1"/>
  <c r="GU169" i="1"/>
  <c r="HA169" i="1" s="1"/>
  <c r="GU168" i="1"/>
  <c r="HA168" i="1" s="1"/>
  <c r="GU167" i="1"/>
  <c r="HA167" i="1" s="1"/>
  <c r="GU166" i="1"/>
  <c r="HA166" i="1" s="1"/>
  <c r="GU165" i="1"/>
  <c r="HA165" i="1" s="1"/>
  <c r="GU164" i="1"/>
  <c r="HA164" i="1" s="1"/>
  <c r="GU163" i="1"/>
  <c r="HA163" i="1" s="1"/>
  <c r="GU162" i="1"/>
  <c r="HA162" i="1" s="1"/>
  <c r="GU160" i="1"/>
  <c r="HA160" i="1" s="1"/>
  <c r="GU159" i="1"/>
  <c r="HA159" i="1" s="1"/>
  <c r="GU158" i="1"/>
  <c r="HA158" i="1" s="1"/>
  <c r="GU156" i="1"/>
  <c r="HA156" i="1" s="1"/>
  <c r="GU155" i="1"/>
  <c r="HA155" i="1" s="1"/>
  <c r="GU154" i="1"/>
  <c r="HA154" i="1" s="1"/>
  <c r="GU153" i="1"/>
  <c r="HA153" i="1" s="1"/>
  <c r="GU152" i="1"/>
  <c r="HA152" i="1" s="1"/>
  <c r="GU150" i="1"/>
  <c r="HA150" i="1" s="1"/>
  <c r="GU149" i="1"/>
  <c r="HA149" i="1" s="1"/>
  <c r="GU148" i="1"/>
  <c r="HA148" i="1" s="1"/>
  <c r="GU147" i="1"/>
  <c r="HA147" i="1" s="1"/>
  <c r="GU146" i="1"/>
  <c r="HA146" i="1" s="1"/>
  <c r="GU144" i="1"/>
  <c r="HA144" i="1" s="1"/>
  <c r="GU143" i="1"/>
  <c r="HA143" i="1" s="1"/>
  <c r="GU142" i="1"/>
  <c r="HA142" i="1" s="1"/>
  <c r="GU140" i="1"/>
  <c r="HA140" i="1" s="1"/>
  <c r="GU139" i="1"/>
  <c r="HA139" i="1" s="1"/>
  <c r="GU138" i="1"/>
  <c r="HA138" i="1" s="1"/>
  <c r="GU137" i="1"/>
  <c r="HA137" i="1" s="1"/>
  <c r="GU136" i="1"/>
  <c r="HA136" i="1" s="1"/>
  <c r="GU135" i="1"/>
  <c r="HA135" i="1" s="1"/>
  <c r="GU134" i="1"/>
  <c r="HA134" i="1" s="1"/>
  <c r="GU133" i="1"/>
  <c r="HA133" i="1" s="1"/>
  <c r="GU132" i="1"/>
  <c r="HA132" i="1" s="1"/>
  <c r="GU131" i="1"/>
  <c r="HA131" i="1" s="1"/>
  <c r="GU130" i="1"/>
  <c r="HA130" i="1" s="1"/>
  <c r="GU129" i="1"/>
  <c r="HA129" i="1" s="1"/>
  <c r="GU128" i="1"/>
  <c r="HA128" i="1" s="1"/>
  <c r="GU127" i="1"/>
  <c r="HA127" i="1" s="1"/>
  <c r="GU126" i="1"/>
  <c r="HA126" i="1" s="1"/>
  <c r="GU125" i="1"/>
  <c r="HA125" i="1" s="1"/>
  <c r="GU124" i="1"/>
  <c r="HA124" i="1" s="1"/>
  <c r="GU123" i="1"/>
  <c r="HA123" i="1" s="1"/>
  <c r="GU122" i="1"/>
  <c r="HA122" i="1" s="1"/>
  <c r="GU121" i="1"/>
  <c r="HA121" i="1" s="1"/>
  <c r="GU120" i="1"/>
  <c r="HA120" i="1" s="1"/>
  <c r="GU119" i="1"/>
  <c r="HA119" i="1" s="1"/>
  <c r="GU118" i="1"/>
  <c r="HA118" i="1" s="1"/>
  <c r="GU117" i="1"/>
  <c r="HA117" i="1" s="1"/>
  <c r="GU116" i="1"/>
  <c r="HA116" i="1" s="1"/>
  <c r="GU115" i="1"/>
  <c r="HA115" i="1" s="1"/>
  <c r="GU114" i="1"/>
  <c r="HA114" i="1" s="1"/>
  <c r="GU113" i="1"/>
  <c r="HA113" i="1" s="1"/>
  <c r="GU112" i="1"/>
  <c r="HA112" i="1" s="1"/>
  <c r="GU111" i="1"/>
  <c r="HA111" i="1" s="1"/>
  <c r="GU110" i="1"/>
  <c r="HA110" i="1" s="1"/>
  <c r="GU109" i="1"/>
  <c r="HA109" i="1" s="1"/>
  <c r="GU108" i="1"/>
  <c r="HA108" i="1" s="1"/>
  <c r="GU107" i="1"/>
  <c r="HA107" i="1" s="1"/>
  <c r="GU106" i="1"/>
  <c r="HA106" i="1" s="1"/>
  <c r="GU105" i="1"/>
  <c r="HA105" i="1" s="1"/>
  <c r="GU104" i="1"/>
  <c r="HA104" i="1" s="1"/>
  <c r="GU103" i="1"/>
  <c r="HA103" i="1" s="1"/>
  <c r="GU102" i="1"/>
  <c r="HA102" i="1" s="1"/>
  <c r="GU101" i="1"/>
  <c r="HA101" i="1" s="1"/>
  <c r="GU100" i="1"/>
  <c r="HA100" i="1" s="1"/>
  <c r="GU99" i="1"/>
  <c r="HA99" i="1" s="1"/>
  <c r="GU98" i="1"/>
  <c r="HA98" i="1" s="1"/>
  <c r="GU97" i="1"/>
  <c r="HA97" i="1" s="1"/>
  <c r="GU96" i="1"/>
  <c r="HA96" i="1" s="1"/>
  <c r="GU95" i="1"/>
  <c r="HA95" i="1" s="1"/>
  <c r="GU94" i="1"/>
  <c r="HA94" i="1" s="1"/>
  <c r="GU93" i="1"/>
  <c r="HA93" i="1" s="1"/>
  <c r="GU92" i="1"/>
  <c r="HA92" i="1" s="1"/>
  <c r="GU91" i="1"/>
  <c r="HA91" i="1" s="1"/>
  <c r="GU90" i="1"/>
  <c r="HA90" i="1" s="1"/>
  <c r="GU89" i="1"/>
  <c r="HA89" i="1" s="1"/>
  <c r="GU88" i="1"/>
  <c r="HA88" i="1" s="1"/>
  <c r="GU87" i="1"/>
  <c r="HA87" i="1" s="1"/>
  <c r="GU86" i="1"/>
  <c r="HA86" i="1" s="1"/>
  <c r="GU84" i="1"/>
  <c r="HA84" i="1" s="1"/>
  <c r="GU83" i="1"/>
  <c r="HA83" i="1" s="1"/>
  <c r="GU82" i="1"/>
  <c r="HA82" i="1" s="1"/>
  <c r="GU81" i="1"/>
  <c r="HA81" i="1" s="1"/>
  <c r="GU80" i="1"/>
  <c r="HA80" i="1" s="1"/>
  <c r="GU79" i="1"/>
  <c r="HA79" i="1" s="1"/>
  <c r="GU78" i="1"/>
  <c r="HA78" i="1" s="1"/>
  <c r="GU77" i="1"/>
  <c r="HA77" i="1" s="1"/>
  <c r="GU76" i="1"/>
  <c r="HA76" i="1" s="1"/>
  <c r="GU75" i="1"/>
  <c r="HA75" i="1" s="1"/>
  <c r="GU74" i="1"/>
  <c r="HA74" i="1" s="1"/>
  <c r="GU73" i="1"/>
  <c r="GU72" i="1"/>
  <c r="HA72" i="1" s="1"/>
  <c r="GU71" i="1"/>
  <c r="HA71" i="1" s="1"/>
  <c r="GU70" i="1"/>
  <c r="HA70" i="1" s="1"/>
  <c r="GU69" i="1"/>
  <c r="HA69" i="1" s="1"/>
  <c r="GU68" i="1"/>
  <c r="HA68" i="1" s="1"/>
  <c r="GU67" i="1"/>
  <c r="HA67" i="1" s="1"/>
  <c r="GU66" i="1"/>
  <c r="HA66" i="1" s="1"/>
  <c r="GU65" i="1"/>
  <c r="HA65" i="1" s="1"/>
  <c r="GU64" i="1"/>
  <c r="HA64" i="1" s="1"/>
  <c r="GU63" i="1"/>
  <c r="HA63" i="1" s="1"/>
  <c r="GU62" i="1"/>
  <c r="NA75" i="1" l="1"/>
  <c r="MZ75" i="1"/>
  <c r="AK440" i="1" s="1"/>
  <c r="AL440" i="1" s="1"/>
  <c r="NJ74" i="1"/>
  <c r="NL74" i="1" s="1"/>
  <c r="NM74" i="1" s="1"/>
  <c r="NI75" i="1" s="1"/>
  <c r="JD65" i="1"/>
  <c r="GZ419" i="1"/>
  <c r="GL419" i="1"/>
  <c r="GN419" i="1"/>
  <c r="GZ418" i="1"/>
  <c r="GL418" i="1"/>
  <c r="GZ417" i="1"/>
  <c r="GL417" i="1"/>
  <c r="GN417" i="1"/>
  <c r="GZ416" i="1"/>
  <c r="GL416" i="1"/>
  <c r="GN416" i="1"/>
  <c r="GZ414" i="1"/>
  <c r="GL414" i="1"/>
  <c r="GN414" i="1"/>
  <c r="GZ413" i="1"/>
  <c r="GL413" i="1"/>
  <c r="GZ412" i="1"/>
  <c r="GL412" i="1"/>
  <c r="GN412" i="1"/>
  <c r="GZ411" i="1"/>
  <c r="GL411" i="1"/>
  <c r="GZ406" i="1"/>
  <c r="GL406" i="1"/>
  <c r="GN406" i="1"/>
  <c r="GZ405" i="1"/>
  <c r="GL405" i="1"/>
  <c r="GZ404" i="1"/>
  <c r="GL404" i="1"/>
  <c r="GN404" i="1"/>
  <c r="GZ403" i="1"/>
  <c r="GL403" i="1"/>
  <c r="GZ402" i="1"/>
  <c r="GL402" i="1"/>
  <c r="GZ400" i="1"/>
  <c r="GL400" i="1"/>
  <c r="GN400" i="1"/>
  <c r="U765" i="1" s="1"/>
  <c r="V765" i="1" s="1"/>
  <c r="GZ399" i="1"/>
  <c r="GL399" i="1"/>
  <c r="GN399" i="1"/>
  <c r="GZ398" i="1"/>
  <c r="GL398" i="1"/>
  <c r="GN398" i="1"/>
  <c r="GZ396" i="1"/>
  <c r="GL396" i="1"/>
  <c r="GN396" i="1"/>
  <c r="GZ395" i="1"/>
  <c r="GL395" i="1"/>
  <c r="GN395" i="1"/>
  <c r="GZ394" i="1"/>
  <c r="GL394" i="1"/>
  <c r="GZ393" i="1"/>
  <c r="GL393" i="1"/>
  <c r="GN393" i="1"/>
  <c r="GZ392" i="1"/>
  <c r="GL392" i="1"/>
  <c r="GN392" i="1"/>
  <c r="GZ391" i="1"/>
  <c r="GL391" i="1"/>
  <c r="GN391" i="1"/>
  <c r="GZ390" i="1"/>
  <c r="GL390" i="1"/>
  <c r="GN390" i="1"/>
  <c r="GZ389" i="1"/>
  <c r="GL389" i="1"/>
  <c r="GZ388" i="1"/>
  <c r="GL388" i="1"/>
  <c r="GN388" i="1"/>
  <c r="GZ387" i="1"/>
  <c r="GL387" i="1"/>
  <c r="GN387" i="1"/>
  <c r="GZ386" i="1"/>
  <c r="GL386" i="1"/>
  <c r="GZ384" i="1"/>
  <c r="GL384" i="1"/>
  <c r="GN384" i="1"/>
  <c r="GZ383" i="1"/>
  <c r="GL383" i="1"/>
  <c r="GN383" i="1"/>
  <c r="GZ382" i="1"/>
  <c r="GL382" i="1"/>
  <c r="GN382" i="1"/>
  <c r="GZ381" i="1"/>
  <c r="GL381" i="1"/>
  <c r="GZ380" i="1"/>
  <c r="GL380" i="1"/>
  <c r="GN380" i="1"/>
  <c r="GZ379" i="1"/>
  <c r="GL379" i="1"/>
  <c r="GN379" i="1"/>
  <c r="GZ378" i="1"/>
  <c r="GL378" i="1"/>
  <c r="GZ377" i="1"/>
  <c r="GL377" i="1"/>
  <c r="GN377" i="1"/>
  <c r="GZ376" i="1"/>
  <c r="GL376" i="1"/>
  <c r="GN376" i="1"/>
  <c r="GZ375" i="1"/>
  <c r="GL375" i="1"/>
  <c r="GN375" i="1"/>
  <c r="U740" i="1" s="1"/>
  <c r="V740" i="1" s="1"/>
  <c r="GZ374" i="1"/>
  <c r="GL374" i="1"/>
  <c r="GN374" i="1"/>
  <c r="GZ370" i="1"/>
  <c r="GL370" i="1"/>
  <c r="GZ369" i="1"/>
  <c r="GL369" i="1"/>
  <c r="GN369" i="1"/>
  <c r="GZ368" i="1"/>
  <c r="GL368" i="1"/>
  <c r="GN368" i="1"/>
  <c r="GZ367" i="1"/>
  <c r="GL367" i="1"/>
  <c r="GZ366" i="1"/>
  <c r="GL366" i="1"/>
  <c r="GN366" i="1"/>
  <c r="GZ365" i="1"/>
  <c r="GL365" i="1"/>
  <c r="GZ364" i="1"/>
  <c r="GL364" i="1"/>
  <c r="GN364" i="1"/>
  <c r="GZ363" i="1"/>
  <c r="GL363" i="1"/>
  <c r="GN363" i="1"/>
  <c r="U728" i="1" s="1"/>
  <c r="V728" i="1" s="1"/>
  <c r="GZ362" i="1"/>
  <c r="GL362" i="1"/>
  <c r="GZ360" i="1"/>
  <c r="GL360" i="1"/>
  <c r="GZ359" i="1"/>
  <c r="GL359" i="1"/>
  <c r="GZ358" i="1"/>
  <c r="GL358" i="1"/>
  <c r="GZ357" i="1"/>
  <c r="GL357" i="1"/>
  <c r="GZ356" i="1"/>
  <c r="GL356" i="1"/>
  <c r="GZ355" i="1"/>
  <c r="GL355" i="1"/>
  <c r="GZ354" i="1"/>
  <c r="GL354" i="1"/>
  <c r="GZ353" i="1"/>
  <c r="GL353" i="1"/>
  <c r="GZ352" i="1"/>
  <c r="GL352" i="1"/>
  <c r="GZ351" i="1"/>
  <c r="GL351" i="1"/>
  <c r="GZ350" i="1"/>
  <c r="GL350" i="1"/>
  <c r="GZ347" i="1"/>
  <c r="GL347" i="1"/>
  <c r="GZ346" i="1"/>
  <c r="GL346" i="1"/>
  <c r="GZ345" i="1"/>
  <c r="GL345" i="1"/>
  <c r="GZ344" i="1"/>
  <c r="GL344" i="1"/>
  <c r="GZ343" i="1"/>
  <c r="GL343" i="1"/>
  <c r="GZ342" i="1"/>
  <c r="GL342" i="1"/>
  <c r="GZ341" i="1"/>
  <c r="GL341" i="1"/>
  <c r="GZ340" i="1"/>
  <c r="GL340" i="1"/>
  <c r="GZ339" i="1"/>
  <c r="GL339" i="1"/>
  <c r="GZ336" i="1"/>
  <c r="GL336" i="1"/>
  <c r="GZ335" i="1"/>
  <c r="GL335" i="1"/>
  <c r="GZ334" i="1"/>
  <c r="GL334" i="1"/>
  <c r="GZ333" i="1"/>
  <c r="GL333" i="1"/>
  <c r="GZ332" i="1"/>
  <c r="GL332" i="1"/>
  <c r="GZ331" i="1"/>
  <c r="GL331" i="1"/>
  <c r="GZ330" i="1"/>
  <c r="GL330" i="1"/>
  <c r="GZ329" i="1"/>
  <c r="GL329" i="1"/>
  <c r="GZ328" i="1"/>
  <c r="GL328" i="1"/>
  <c r="GZ327" i="1"/>
  <c r="GL327" i="1"/>
  <c r="GZ326" i="1"/>
  <c r="GL326" i="1"/>
  <c r="GZ324" i="1"/>
  <c r="GL324" i="1"/>
  <c r="GZ323" i="1"/>
  <c r="GL323" i="1"/>
  <c r="GZ322" i="1"/>
  <c r="GL322" i="1"/>
  <c r="GZ321" i="1"/>
  <c r="GL321" i="1"/>
  <c r="GZ320" i="1"/>
  <c r="GL320" i="1"/>
  <c r="GZ319" i="1"/>
  <c r="GL319" i="1"/>
  <c r="GZ318" i="1"/>
  <c r="GL318" i="1"/>
  <c r="GZ317" i="1"/>
  <c r="GL317" i="1"/>
  <c r="GZ316" i="1"/>
  <c r="GL316" i="1"/>
  <c r="GZ315" i="1"/>
  <c r="GL315" i="1"/>
  <c r="GZ314" i="1"/>
  <c r="GL314" i="1"/>
  <c r="GZ312" i="1"/>
  <c r="GL312" i="1"/>
  <c r="GZ310" i="1"/>
  <c r="GL310" i="1"/>
  <c r="GZ309" i="1"/>
  <c r="GL309" i="1"/>
  <c r="GZ308" i="1"/>
  <c r="GL308" i="1"/>
  <c r="GZ307" i="1"/>
  <c r="GL307" i="1"/>
  <c r="GZ305" i="1"/>
  <c r="GL305" i="1"/>
  <c r="GZ304" i="1"/>
  <c r="GL304" i="1"/>
  <c r="GZ303" i="1"/>
  <c r="GL303" i="1"/>
  <c r="GZ302" i="1"/>
  <c r="GL302" i="1"/>
  <c r="GZ300" i="1"/>
  <c r="GL300" i="1"/>
  <c r="GZ299" i="1"/>
  <c r="GL299" i="1"/>
  <c r="GZ298" i="1"/>
  <c r="GL298" i="1"/>
  <c r="GZ297" i="1"/>
  <c r="GL297" i="1"/>
  <c r="GZ296" i="1"/>
  <c r="GL296" i="1"/>
  <c r="GZ295" i="1"/>
  <c r="GL295" i="1"/>
  <c r="GZ294" i="1"/>
  <c r="GL294" i="1"/>
  <c r="GZ293" i="1"/>
  <c r="GL293" i="1"/>
  <c r="GZ292" i="1"/>
  <c r="GL292" i="1"/>
  <c r="GZ290" i="1"/>
  <c r="GL290" i="1"/>
  <c r="GZ289" i="1"/>
  <c r="GL289" i="1"/>
  <c r="GZ288" i="1"/>
  <c r="GL288" i="1"/>
  <c r="GZ287" i="1"/>
  <c r="GL287" i="1"/>
  <c r="GZ286" i="1"/>
  <c r="GL286" i="1"/>
  <c r="GZ285" i="1"/>
  <c r="GL285" i="1"/>
  <c r="GZ284" i="1"/>
  <c r="GL284" i="1"/>
  <c r="GZ283" i="1"/>
  <c r="GL283" i="1"/>
  <c r="GZ282" i="1"/>
  <c r="GL282" i="1"/>
  <c r="GZ281" i="1"/>
  <c r="GL281" i="1"/>
  <c r="GZ280" i="1"/>
  <c r="GL280" i="1"/>
  <c r="GZ279" i="1"/>
  <c r="GL279" i="1"/>
  <c r="GZ278" i="1"/>
  <c r="GL278" i="1"/>
  <c r="GZ277" i="1"/>
  <c r="GL277" i="1"/>
  <c r="GZ276" i="1"/>
  <c r="GL276" i="1"/>
  <c r="GZ275" i="1"/>
  <c r="GL275" i="1"/>
  <c r="GZ274" i="1"/>
  <c r="GL274" i="1"/>
  <c r="GZ273" i="1"/>
  <c r="GL273" i="1"/>
  <c r="GZ272" i="1"/>
  <c r="GL272" i="1"/>
  <c r="GZ271" i="1"/>
  <c r="GL271" i="1"/>
  <c r="GZ270" i="1"/>
  <c r="GL270" i="1"/>
  <c r="GZ269" i="1"/>
  <c r="GL269" i="1"/>
  <c r="GZ268" i="1"/>
  <c r="GL268" i="1"/>
  <c r="GZ267" i="1"/>
  <c r="GL267" i="1"/>
  <c r="GZ266" i="1"/>
  <c r="GL266" i="1"/>
  <c r="GZ265" i="1"/>
  <c r="GL265" i="1"/>
  <c r="GZ264" i="1"/>
  <c r="GL264" i="1"/>
  <c r="GZ263" i="1"/>
  <c r="GL263" i="1"/>
  <c r="GZ262" i="1"/>
  <c r="GL262" i="1"/>
  <c r="GZ260" i="1"/>
  <c r="GL260" i="1"/>
  <c r="GZ259" i="1"/>
  <c r="GL259" i="1"/>
  <c r="GZ258" i="1"/>
  <c r="GL258" i="1"/>
  <c r="GZ257" i="1"/>
  <c r="GL257" i="1"/>
  <c r="GZ256" i="1"/>
  <c r="GL256" i="1"/>
  <c r="GZ255" i="1"/>
  <c r="GL255" i="1"/>
  <c r="GZ254" i="1"/>
  <c r="GL254" i="1"/>
  <c r="GZ253" i="1"/>
  <c r="GL253" i="1"/>
  <c r="GZ252" i="1"/>
  <c r="GL252" i="1"/>
  <c r="GZ251" i="1"/>
  <c r="GL251" i="1"/>
  <c r="GZ250" i="1"/>
  <c r="GL250" i="1"/>
  <c r="GZ249" i="1"/>
  <c r="GL249" i="1"/>
  <c r="GZ248" i="1"/>
  <c r="GL248" i="1"/>
  <c r="GZ247" i="1"/>
  <c r="GL247" i="1"/>
  <c r="GZ246" i="1"/>
  <c r="GL246" i="1"/>
  <c r="GZ245" i="1"/>
  <c r="GL245" i="1"/>
  <c r="GZ244" i="1"/>
  <c r="GL244" i="1"/>
  <c r="GZ243" i="1"/>
  <c r="GL243" i="1"/>
  <c r="GZ242" i="1"/>
  <c r="GL242" i="1"/>
  <c r="GZ240" i="1"/>
  <c r="GL240" i="1"/>
  <c r="GZ239" i="1"/>
  <c r="GL239" i="1"/>
  <c r="GZ238" i="1"/>
  <c r="GL238" i="1"/>
  <c r="GZ237" i="1"/>
  <c r="GL237" i="1"/>
  <c r="GZ236" i="1"/>
  <c r="GL236" i="1"/>
  <c r="GZ235" i="1"/>
  <c r="GL235" i="1"/>
  <c r="GZ234" i="1"/>
  <c r="GL234" i="1"/>
  <c r="GZ233" i="1"/>
  <c r="GL233" i="1"/>
  <c r="GZ232" i="1"/>
  <c r="GL232" i="1"/>
  <c r="GZ231" i="1"/>
  <c r="GL231" i="1"/>
  <c r="GZ230" i="1"/>
  <c r="GL230" i="1"/>
  <c r="GZ229" i="1"/>
  <c r="GL229" i="1"/>
  <c r="GZ228" i="1"/>
  <c r="GL228" i="1"/>
  <c r="GZ227" i="1"/>
  <c r="GL227" i="1"/>
  <c r="GZ226" i="1"/>
  <c r="GL226" i="1"/>
  <c r="GZ225" i="1"/>
  <c r="GL225" i="1"/>
  <c r="GZ224" i="1"/>
  <c r="GL224" i="1"/>
  <c r="GZ223" i="1"/>
  <c r="GL223" i="1"/>
  <c r="GZ222" i="1"/>
  <c r="GL222" i="1"/>
  <c r="GZ221" i="1"/>
  <c r="GL221" i="1"/>
  <c r="GZ220" i="1"/>
  <c r="GL220" i="1"/>
  <c r="GZ219" i="1"/>
  <c r="GL219" i="1"/>
  <c r="GZ218" i="1"/>
  <c r="GL218" i="1"/>
  <c r="GZ217" i="1"/>
  <c r="GL217" i="1"/>
  <c r="GZ216" i="1"/>
  <c r="GL216" i="1"/>
  <c r="GZ215" i="1"/>
  <c r="GL215" i="1"/>
  <c r="GZ214" i="1"/>
  <c r="GL214" i="1"/>
  <c r="GZ213" i="1"/>
  <c r="GL213" i="1"/>
  <c r="GZ212" i="1"/>
  <c r="GL212" i="1"/>
  <c r="GZ211" i="1"/>
  <c r="GL211" i="1"/>
  <c r="GZ210" i="1"/>
  <c r="GL210" i="1"/>
  <c r="GZ209" i="1"/>
  <c r="GL209" i="1"/>
  <c r="GZ208" i="1"/>
  <c r="GL208" i="1"/>
  <c r="GZ207" i="1"/>
  <c r="GL207" i="1"/>
  <c r="GZ206" i="1"/>
  <c r="GL206" i="1"/>
  <c r="GZ205" i="1"/>
  <c r="GL205" i="1"/>
  <c r="GZ204" i="1"/>
  <c r="GL204" i="1"/>
  <c r="GZ203" i="1"/>
  <c r="GL203" i="1"/>
  <c r="GZ202" i="1"/>
  <c r="GL202" i="1"/>
  <c r="GZ201" i="1"/>
  <c r="GL201" i="1"/>
  <c r="GZ200" i="1"/>
  <c r="GL200" i="1"/>
  <c r="GZ199" i="1"/>
  <c r="GL199" i="1"/>
  <c r="GZ198" i="1"/>
  <c r="GL198" i="1"/>
  <c r="GZ197" i="1"/>
  <c r="GL197" i="1"/>
  <c r="GZ196" i="1"/>
  <c r="GL196" i="1"/>
  <c r="GZ195" i="1"/>
  <c r="GL195" i="1"/>
  <c r="GZ194" i="1"/>
  <c r="GL194" i="1"/>
  <c r="GZ193" i="1"/>
  <c r="GL193" i="1"/>
  <c r="GZ192" i="1"/>
  <c r="GL192" i="1"/>
  <c r="GZ191" i="1"/>
  <c r="GL191" i="1"/>
  <c r="GZ190" i="1"/>
  <c r="GL190" i="1"/>
  <c r="GZ189" i="1"/>
  <c r="GL189" i="1"/>
  <c r="GZ188" i="1"/>
  <c r="GL188" i="1"/>
  <c r="GZ187" i="1"/>
  <c r="GL187" i="1"/>
  <c r="GZ186" i="1"/>
  <c r="GL186" i="1"/>
  <c r="GZ185" i="1"/>
  <c r="GL185" i="1"/>
  <c r="GZ184" i="1"/>
  <c r="GL184" i="1"/>
  <c r="GZ183" i="1"/>
  <c r="GL183" i="1"/>
  <c r="GZ182" i="1"/>
  <c r="GL182" i="1"/>
  <c r="GZ180" i="1"/>
  <c r="GL180" i="1"/>
  <c r="GZ179" i="1"/>
  <c r="GL179" i="1"/>
  <c r="GZ178" i="1"/>
  <c r="GL178" i="1"/>
  <c r="GZ177" i="1"/>
  <c r="GL177" i="1"/>
  <c r="GZ176" i="1"/>
  <c r="GL176" i="1"/>
  <c r="GZ175" i="1"/>
  <c r="GL175" i="1"/>
  <c r="GZ174" i="1"/>
  <c r="GL174" i="1"/>
  <c r="GZ173" i="1"/>
  <c r="GL173" i="1"/>
  <c r="GZ172" i="1"/>
  <c r="GL172" i="1"/>
  <c r="GZ171" i="1"/>
  <c r="GL171" i="1"/>
  <c r="GZ170" i="1"/>
  <c r="GL170" i="1"/>
  <c r="GZ169" i="1"/>
  <c r="GL169" i="1"/>
  <c r="GZ168" i="1"/>
  <c r="GL168" i="1"/>
  <c r="GZ167" i="1"/>
  <c r="GL167" i="1"/>
  <c r="GZ166" i="1"/>
  <c r="GL166" i="1"/>
  <c r="GZ165" i="1"/>
  <c r="GL165" i="1"/>
  <c r="GZ164" i="1"/>
  <c r="GL164" i="1"/>
  <c r="GZ163" i="1"/>
  <c r="GL163" i="1"/>
  <c r="GZ162" i="1"/>
  <c r="GL162" i="1"/>
  <c r="GZ160" i="1"/>
  <c r="GL160" i="1"/>
  <c r="GZ159" i="1"/>
  <c r="GL159" i="1"/>
  <c r="GZ158" i="1"/>
  <c r="GL158" i="1"/>
  <c r="GZ157" i="1"/>
  <c r="GL157" i="1"/>
  <c r="GZ156" i="1"/>
  <c r="GL156" i="1"/>
  <c r="GZ155" i="1"/>
  <c r="GL155" i="1"/>
  <c r="GZ154" i="1"/>
  <c r="GL154" i="1"/>
  <c r="GZ153" i="1"/>
  <c r="GL153" i="1"/>
  <c r="GZ152" i="1"/>
  <c r="GL152" i="1"/>
  <c r="GZ151" i="1"/>
  <c r="GL151" i="1"/>
  <c r="GZ150" i="1"/>
  <c r="GL150" i="1"/>
  <c r="GZ149" i="1"/>
  <c r="GL149" i="1"/>
  <c r="GZ148" i="1"/>
  <c r="GL148" i="1"/>
  <c r="GZ147" i="1"/>
  <c r="GL147" i="1"/>
  <c r="GZ146" i="1"/>
  <c r="GL146" i="1"/>
  <c r="GZ145" i="1"/>
  <c r="GL145" i="1"/>
  <c r="GZ144" i="1"/>
  <c r="GL144" i="1"/>
  <c r="GZ143" i="1"/>
  <c r="GL143" i="1"/>
  <c r="GZ142" i="1"/>
  <c r="GL142" i="1"/>
  <c r="GZ141" i="1"/>
  <c r="GL141" i="1"/>
  <c r="GZ140" i="1"/>
  <c r="GL140" i="1"/>
  <c r="GZ139" i="1"/>
  <c r="GL139" i="1"/>
  <c r="GZ138" i="1"/>
  <c r="GL138" i="1"/>
  <c r="GZ137" i="1"/>
  <c r="GL137" i="1"/>
  <c r="GZ136" i="1"/>
  <c r="GL136" i="1"/>
  <c r="GZ135" i="1"/>
  <c r="GL135" i="1"/>
  <c r="GZ134" i="1"/>
  <c r="GL134" i="1"/>
  <c r="GZ133" i="1"/>
  <c r="GL133" i="1"/>
  <c r="GZ132" i="1"/>
  <c r="GL132" i="1"/>
  <c r="GZ131" i="1"/>
  <c r="GL131" i="1"/>
  <c r="GZ130" i="1"/>
  <c r="GL130" i="1"/>
  <c r="GZ129" i="1"/>
  <c r="GL129" i="1"/>
  <c r="GZ128" i="1"/>
  <c r="GL128" i="1"/>
  <c r="GZ127" i="1"/>
  <c r="GL127" i="1"/>
  <c r="GZ126" i="1"/>
  <c r="GL126" i="1"/>
  <c r="GZ125" i="1"/>
  <c r="GL125" i="1"/>
  <c r="GZ124" i="1"/>
  <c r="GL124" i="1"/>
  <c r="GZ123" i="1"/>
  <c r="GL123" i="1"/>
  <c r="GZ122" i="1"/>
  <c r="GL122" i="1"/>
  <c r="GZ121" i="1"/>
  <c r="GL121" i="1"/>
  <c r="GZ120" i="1"/>
  <c r="GL120" i="1"/>
  <c r="GZ119" i="1"/>
  <c r="GL119" i="1"/>
  <c r="GZ118" i="1"/>
  <c r="GL118" i="1"/>
  <c r="GZ117" i="1"/>
  <c r="GL117" i="1"/>
  <c r="GZ116" i="1"/>
  <c r="GL116" i="1"/>
  <c r="GZ115" i="1"/>
  <c r="GL115" i="1"/>
  <c r="GZ114" i="1"/>
  <c r="GL114" i="1"/>
  <c r="GZ113" i="1"/>
  <c r="GL113" i="1"/>
  <c r="GZ112" i="1"/>
  <c r="GL112" i="1"/>
  <c r="GZ111" i="1"/>
  <c r="GL111" i="1"/>
  <c r="GZ110" i="1"/>
  <c r="GL110" i="1"/>
  <c r="GZ109" i="1"/>
  <c r="GL109" i="1"/>
  <c r="GZ108" i="1"/>
  <c r="GL108" i="1"/>
  <c r="GZ107" i="1"/>
  <c r="GL107" i="1"/>
  <c r="GZ106" i="1"/>
  <c r="GL106" i="1"/>
  <c r="GZ105" i="1"/>
  <c r="GL105" i="1"/>
  <c r="GZ104" i="1"/>
  <c r="GL104" i="1"/>
  <c r="GZ103" i="1"/>
  <c r="GL103" i="1"/>
  <c r="GZ102" i="1"/>
  <c r="GL102" i="1"/>
  <c r="GZ101" i="1"/>
  <c r="GL101" i="1"/>
  <c r="GZ100" i="1"/>
  <c r="GL100" i="1"/>
  <c r="GZ99" i="1"/>
  <c r="GL99" i="1"/>
  <c r="GZ98" i="1"/>
  <c r="GL98" i="1"/>
  <c r="GZ97" i="1"/>
  <c r="GL97" i="1"/>
  <c r="GZ96" i="1"/>
  <c r="GL96" i="1"/>
  <c r="GZ95" i="1"/>
  <c r="GL95" i="1"/>
  <c r="GZ94" i="1"/>
  <c r="GL94" i="1"/>
  <c r="GZ93" i="1"/>
  <c r="GL93" i="1"/>
  <c r="GZ92" i="1"/>
  <c r="GL92" i="1"/>
  <c r="GZ91" i="1"/>
  <c r="GL91" i="1"/>
  <c r="GZ90" i="1"/>
  <c r="GL90" i="1"/>
  <c r="GZ89" i="1"/>
  <c r="GL89" i="1"/>
  <c r="GZ88" i="1"/>
  <c r="GL88" i="1"/>
  <c r="GZ87" i="1"/>
  <c r="GL87" i="1"/>
  <c r="GZ86" i="1"/>
  <c r="GL86" i="1"/>
  <c r="GZ85" i="1"/>
  <c r="GL85" i="1"/>
  <c r="GZ84" i="1"/>
  <c r="GL84" i="1"/>
  <c r="GZ83" i="1"/>
  <c r="GL83" i="1"/>
  <c r="GZ82" i="1"/>
  <c r="GL82" i="1"/>
  <c r="GZ81" i="1"/>
  <c r="GL81" i="1"/>
  <c r="GZ80" i="1"/>
  <c r="GL80" i="1"/>
  <c r="GZ79" i="1"/>
  <c r="GL79" i="1"/>
  <c r="GZ78" i="1"/>
  <c r="GL78" i="1"/>
  <c r="GZ77" i="1"/>
  <c r="GL77" i="1"/>
  <c r="GZ76" i="1"/>
  <c r="GL76" i="1"/>
  <c r="GZ75" i="1"/>
  <c r="GL75" i="1"/>
  <c r="GZ74" i="1"/>
  <c r="GL74" i="1"/>
  <c r="GZ72" i="1"/>
  <c r="GL72" i="1"/>
  <c r="GZ71" i="1"/>
  <c r="GL71" i="1"/>
  <c r="GZ70" i="1"/>
  <c r="GL70" i="1"/>
  <c r="GZ69" i="1"/>
  <c r="GL69" i="1"/>
  <c r="GZ68" i="1"/>
  <c r="GL68" i="1"/>
  <c r="GZ67" i="1"/>
  <c r="GL67" i="1"/>
  <c r="GZ66" i="1"/>
  <c r="GL66" i="1"/>
  <c r="GZ65" i="1"/>
  <c r="GL65" i="1"/>
  <c r="GZ64" i="1"/>
  <c r="GL64" i="1"/>
  <c r="GZ63" i="1"/>
  <c r="GL63" i="1"/>
  <c r="GS61" i="1"/>
  <c r="GJ61" i="1"/>
  <c r="GK69" i="1" l="1"/>
  <c r="GF69" i="1" s="1"/>
  <c r="GE62" i="1"/>
  <c r="OY71" i="1"/>
  <c r="OT71" i="1" s="1"/>
  <c r="OY63" i="1"/>
  <c r="OT63" i="1" s="1"/>
  <c r="OY64" i="1"/>
  <c r="OT64" i="1" s="1"/>
  <c r="OY66" i="1"/>
  <c r="OT66" i="1" s="1"/>
  <c r="OY69" i="1"/>
  <c r="OT69" i="1" s="1"/>
  <c r="OY72" i="1"/>
  <c r="OT72" i="1" s="1"/>
  <c r="OY67" i="1"/>
  <c r="OT67" i="1" s="1"/>
  <c r="OY70" i="1"/>
  <c r="OT70" i="1" s="1"/>
  <c r="OY62" i="1"/>
  <c r="OT62" i="1" s="1"/>
  <c r="OU62" i="1" s="1"/>
  <c r="OW62" i="1" s="1"/>
  <c r="OX62" i="1" s="1"/>
  <c r="OY68" i="1"/>
  <c r="OT68" i="1" s="1"/>
  <c r="OY73" i="1"/>
  <c r="OT73" i="1" s="1"/>
  <c r="OY65" i="1"/>
  <c r="OT65" i="1" s="1"/>
  <c r="PH66" i="1"/>
  <c r="PC66" i="1" s="1"/>
  <c r="PH69" i="1"/>
  <c r="PC69" i="1" s="1"/>
  <c r="PH70" i="1"/>
  <c r="PC70" i="1" s="1"/>
  <c r="PH72" i="1"/>
  <c r="PC72" i="1" s="1"/>
  <c r="PH64" i="1"/>
  <c r="PC64" i="1" s="1"/>
  <c r="PH62" i="1"/>
  <c r="PC62" i="1" s="1"/>
  <c r="PD62" i="1" s="1"/>
  <c r="PH67" i="1"/>
  <c r="PC67" i="1" s="1"/>
  <c r="PH73" i="1"/>
  <c r="PC73" i="1" s="1"/>
  <c r="PH65" i="1"/>
  <c r="PC65" i="1" s="1"/>
  <c r="PH68" i="1"/>
  <c r="PC68" i="1" s="1"/>
  <c r="PH71" i="1"/>
  <c r="PC71" i="1" s="1"/>
  <c r="PH63" i="1"/>
  <c r="PC63" i="1" s="1"/>
  <c r="NB75" i="1"/>
  <c r="ND75" i="1" s="1"/>
  <c r="NE75" i="1" s="1"/>
  <c r="MZ76" i="1" s="1"/>
  <c r="NH75" i="1"/>
  <c r="NT75" i="1" s="1"/>
  <c r="NK75" i="1"/>
  <c r="NU74" i="1"/>
  <c r="JG66" i="1"/>
  <c r="JB66" i="1"/>
  <c r="JC66" i="1" s="1"/>
  <c r="GH62" i="1"/>
  <c r="GK62" i="1"/>
  <c r="GF62" i="1" s="1"/>
  <c r="GK70" i="1"/>
  <c r="GF70" i="1" s="1"/>
  <c r="GK63" i="1"/>
  <c r="GF63" i="1" s="1"/>
  <c r="GK71" i="1"/>
  <c r="GF71" i="1" s="1"/>
  <c r="GK64" i="1"/>
  <c r="GF64" i="1" s="1"/>
  <c r="GK72" i="1"/>
  <c r="GF72" i="1" s="1"/>
  <c r="GK65" i="1"/>
  <c r="GF65" i="1" s="1"/>
  <c r="GK73" i="1"/>
  <c r="GF73" i="1" s="1"/>
  <c r="GK66" i="1"/>
  <c r="GF66" i="1" s="1"/>
  <c r="GK67" i="1"/>
  <c r="GF67" i="1" s="1"/>
  <c r="GT73" i="1"/>
  <c r="GO73" i="1" s="1"/>
  <c r="GT65" i="1"/>
  <c r="GO65" i="1" s="1"/>
  <c r="GT64" i="1"/>
  <c r="GO64" i="1" s="1"/>
  <c r="GT70" i="1"/>
  <c r="GO70" i="1" s="1"/>
  <c r="GT72" i="1"/>
  <c r="GO72" i="1" s="1"/>
  <c r="GT62" i="1"/>
  <c r="GO62" i="1" s="1"/>
  <c r="GT71" i="1"/>
  <c r="GO71" i="1" s="1"/>
  <c r="GT63" i="1"/>
  <c r="GO63" i="1" s="1"/>
  <c r="GT68" i="1"/>
  <c r="GO68" i="1" s="1"/>
  <c r="GT66" i="1"/>
  <c r="GO66" i="1" s="1"/>
  <c r="GT69" i="1"/>
  <c r="GO69" i="1" s="1"/>
  <c r="GT67" i="1"/>
  <c r="GO67" i="1" s="1"/>
  <c r="GK68" i="1"/>
  <c r="GF68" i="1" s="1"/>
  <c r="HB379" i="1"/>
  <c r="U744" i="1"/>
  <c r="V744" i="1" s="1"/>
  <c r="HB395" i="1"/>
  <c r="U760" i="1"/>
  <c r="V760" i="1" s="1"/>
  <c r="HB406" i="1"/>
  <c r="U771" i="1"/>
  <c r="V771" i="1" s="1"/>
  <c r="HB417" i="1"/>
  <c r="U782" i="1"/>
  <c r="V782" i="1" s="1"/>
  <c r="HB368" i="1"/>
  <c r="U733" i="1"/>
  <c r="V733" i="1" s="1"/>
  <c r="HB377" i="1"/>
  <c r="U742" i="1"/>
  <c r="V742" i="1" s="1"/>
  <c r="HB391" i="1"/>
  <c r="U756" i="1"/>
  <c r="V756" i="1" s="1"/>
  <c r="HB393" i="1"/>
  <c r="U758" i="1"/>
  <c r="V758" i="1" s="1"/>
  <c r="HB404" i="1"/>
  <c r="U769" i="1"/>
  <c r="V769" i="1" s="1"/>
  <c r="HB366" i="1"/>
  <c r="U731" i="1"/>
  <c r="V731" i="1" s="1"/>
  <c r="HB382" i="1"/>
  <c r="U747" i="1"/>
  <c r="V747" i="1" s="1"/>
  <c r="HB384" i="1"/>
  <c r="U749" i="1"/>
  <c r="V749" i="1" s="1"/>
  <c r="HB380" i="1"/>
  <c r="U745" i="1"/>
  <c r="V745" i="1" s="1"/>
  <c r="HB387" i="1"/>
  <c r="U752" i="1"/>
  <c r="V752" i="1" s="1"/>
  <c r="HB398" i="1"/>
  <c r="U763" i="1"/>
  <c r="V763" i="1" s="1"/>
  <c r="HB364" i="1"/>
  <c r="U729" i="1"/>
  <c r="V729" i="1" s="1"/>
  <c r="HB369" i="1"/>
  <c r="U734" i="1"/>
  <c r="V734" i="1" s="1"/>
  <c r="HB396" i="1"/>
  <c r="U761" i="1"/>
  <c r="V761" i="1" s="1"/>
  <c r="HB414" i="1"/>
  <c r="U779" i="1"/>
  <c r="V779" i="1" s="1"/>
  <c r="HB416" i="1"/>
  <c r="U781" i="1"/>
  <c r="V781" i="1" s="1"/>
  <c r="HB376" i="1"/>
  <c r="U741" i="1"/>
  <c r="V741" i="1" s="1"/>
  <c r="HB390" i="1"/>
  <c r="U755" i="1"/>
  <c r="V755" i="1" s="1"/>
  <c r="HB392" i="1"/>
  <c r="U757" i="1"/>
  <c r="V757" i="1" s="1"/>
  <c r="HB412" i="1"/>
  <c r="U777" i="1"/>
  <c r="V777" i="1" s="1"/>
  <c r="HB374" i="1"/>
  <c r="U739" i="1"/>
  <c r="V739" i="1" s="1"/>
  <c r="HB383" i="1"/>
  <c r="U748" i="1"/>
  <c r="V748" i="1" s="1"/>
  <c r="HB388" i="1"/>
  <c r="U753" i="1"/>
  <c r="V753" i="1" s="1"/>
  <c r="HB399" i="1"/>
  <c r="U764" i="1"/>
  <c r="V764" i="1" s="1"/>
  <c r="HB419" i="1"/>
  <c r="U784" i="1"/>
  <c r="V784" i="1" s="1"/>
  <c r="HB363" i="1"/>
  <c r="HB375" i="1"/>
  <c r="GN367" i="1"/>
  <c r="U732" i="1" s="1"/>
  <c r="V732" i="1" s="1"/>
  <c r="HB400" i="1"/>
  <c r="GN411" i="1"/>
  <c r="U776" i="1" s="1"/>
  <c r="V776" i="1" s="1"/>
  <c r="GN403" i="1"/>
  <c r="U768" i="1" s="1"/>
  <c r="V768" i="1" s="1"/>
  <c r="GX61" i="1"/>
  <c r="GQ62" i="1"/>
  <c r="GN365" i="1"/>
  <c r="U730" i="1" s="1"/>
  <c r="V730" i="1" s="1"/>
  <c r="GN381" i="1"/>
  <c r="U746" i="1" s="1"/>
  <c r="V746" i="1" s="1"/>
  <c r="GN389" i="1"/>
  <c r="U754" i="1" s="1"/>
  <c r="V754" i="1" s="1"/>
  <c r="GN405" i="1"/>
  <c r="U770" i="1" s="1"/>
  <c r="V770" i="1" s="1"/>
  <c r="GN413" i="1"/>
  <c r="U778" i="1" s="1"/>
  <c r="V778" i="1" s="1"/>
  <c r="GN362" i="1"/>
  <c r="U727" i="1" s="1"/>
  <c r="V727" i="1" s="1"/>
  <c r="GN370" i="1"/>
  <c r="U735" i="1" s="1"/>
  <c r="V735" i="1" s="1"/>
  <c r="GN378" i="1"/>
  <c r="U743" i="1" s="1"/>
  <c r="V743" i="1" s="1"/>
  <c r="GN386" i="1"/>
  <c r="U751" i="1" s="1"/>
  <c r="V751" i="1" s="1"/>
  <c r="GN394" i="1"/>
  <c r="U759" i="1" s="1"/>
  <c r="V759" i="1" s="1"/>
  <c r="GN402" i="1"/>
  <c r="U767" i="1" s="1"/>
  <c r="V767" i="1" s="1"/>
  <c r="GN418" i="1"/>
  <c r="U783" i="1" s="1"/>
  <c r="V783" i="1" s="1"/>
  <c r="PF62" i="1" l="1"/>
  <c r="PG62" i="1" s="1"/>
  <c r="PQ62" i="1"/>
  <c r="OS63" i="1"/>
  <c r="OV63" i="1"/>
  <c r="GG62" i="1"/>
  <c r="GI62" i="1" s="1"/>
  <c r="PM72" i="1"/>
  <c r="PJ72" i="1" s="1"/>
  <c r="PM64" i="1"/>
  <c r="PJ64" i="1" s="1"/>
  <c r="PM65" i="1"/>
  <c r="PJ65" i="1" s="1"/>
  <c r="PM67" i="1"/>
  <c r="PJ67" i="1" s="1"/>
  <c r="PM73" i="1"/>
  <c r="PJ73" i="1" s="1"/>
  <c r="PM70" i="1"/>
  <c r="PJ70" i="1" s="1"/>
  <c r="PM62" i="1"/>
  <c r="PJ62" i="1" s="1"/>
  <c r="PK62" i="1" s="1"/>
  <c r="PM68" i="1"/>
  <c r="PJ68" i="1" s="1"/>
  <c r="PM71" i="1"/>
  <c r="PJ71" i="1" s="1"/>
  <c r="PM63" i="1"/>
  <c r="PJ63" i="1" s="1"/>
  <c r="PM66" i="1"/>
  <c r="PJ66" i="1" s="1"/>
  <c r="PM69" i="1"/>
  <c r="PJ69" i="1" s="1"/>
  <c r="NJ75" i="1"/>
  <c r="NL75" i="1" s="1"/>
  <c r="NM75" i="1" s="1"/>
  <c r="NK76" i="1" s="1"/>
  <c r="AK441" i="1"/>
  <c r="AL441" i="1" s="1"/>
  <c r="NH76" i="1"/>
  <c r="NT76" i="1" s="1"/>
  <c r="NA76" i="1"/>
  <c r="NB76" i="1" s="1"/>
  <c r="NC76" i="1"/>
  <c r="GY72" i="1"/>
  <c r="GY64" i="1"/>
  <c r="GY63" i="1"/>
  <c r="GY71" i="1"/>
  <c r="GY70" i="1"/>
  <c r="GY62" i="1"/>
  <c r="GV62" i="1" s="1"/>
  <c r="GY65" i="1"/>
  <c r="GY69" i="1"/>
  <c r="GY67" i="1"/>
  <c r="GY68" i="1"/>
  <c r="GY73" i="1"/>
  <c r="GY66" i="1"/>
  <c r="HB378" i="1"/>
  <c r="HB370" i="1"/>
  <c r="HB389" i="1"/>
  <c r="HB362" i="1"/>
  <c r="HB403" i="1"/>
  <c r="HB411" i="1"/>
  <c r="HB418" i="1"/>
  <c r="HB413" i="1"/>
  <c r="HB367" i="1"/>
  <c r="HB381" i="1"/>
  <c r="HB405" i="1"/>
  <c r="HB394" i="1"/>
  <c r="HB402" i="1"/>
  <c r="HB386" i="1"/>
  <c r="HB365" i="1"/>
  <c r="HA61" i="1"/>
  <c r="FO419" i="1"/>
  <c r="GA419" i="1" s="1"/>
  <c r="FO418" i="1"/>
  <c r="GA418" i="1" s="1"/>
  <c r="FO417" i="1"/>
  <c r="GA417" i="1" s="1"/>
  <c r="FO416" i="1"/>
  <c r="GA416" i="1" s="1"/>
  <c r="FO414" i="1"/>
  <c r="GA414" i="1" s="1"/>
  <c r="FO413" i="1"/>
  <c r="GA413" i="1" s="1"/>
  <c r="FO412" i="1"/>
  <c r="GA412" i="1" s="1"/>
  <c r="FO411" i="1"/>
  <c r="GA411" i="1" s="1"/>
  <c r="FO406" i="1"/>
  <c r="GA406" i="1" s="1"/>
  <c r="FO405" i="1"/>
  <c r="GA405" i="1" s="1"/>
  <c r="FO404" i="1"/>
  <c r="GA404" i="1" s="1"/>
  <c r="FO403" i="1"/>
  <c r="GA403" i="1" s="1"/>
  <c r="FO402" i="1"/>
  <c r="GA402" i="1" s="1"/>
  <c r="FO400" i="1"/>
  <c r="GA400" i="1" s="1"/>
  <c r="FO399" i="1"/>
  <c r="GA399" i="1" s="1"/>
  <c r="FO398" i="1"/>
  <c r="GA398" i="1" s="1"/>
  <c r="FO396" i="1"/>
  <c r="GA396" i="1" s="1"/>
  <c r="FO395" i="1"/>
  <c r="GA395" i="1" s="1"/>
  <c r="FO394" i="1"/>
  <c r="GA394" i="1" s="1"/>
  <c r="FO393" i="1"/>
  <c r="GA393" i="1" s="1"/>
  <c r="FO392" i="1"/>
  <c r="GA392" i="1" s="1"/>
  <c r="FO391" i="1"/>
  <c r="GA391" i="1" s="1"/>
  <c r="FO390" i="1"/>
  <c r="GA390" i="1" s="1"/>
  <c r="FO389" i="1"/>
  <c r="GA389" i="1" s="1"/>
  <c r="FO388" i="1"/>
  <c r="GA388" i="1" s="1"/>
  <c r="FO387" i="1"/>
  <c r="GA387" i="1" s="1"/>
  <c r="FO386" i="1"/>
  <c r="GA386" i="1" s="1"/>
  <c r="FO384" i="1"/>
  <c r="GA384" i="1" s="1"/>
  <c r="FO383" i="1"/>
  <c r="GA383" i="1" s="1"/>
  <c r="FO382" i="1"/>
  <c r="GA382" i="1" s="1"/>
  <c r="FO381" i="1"/>
  <c r="GA381" i="1" s="1"/>
  <c r="FO380" i="1"/>
  <c r="GA380" i="1" s="1"/>
  <c r="FO379" i="1"/>
  <c r="GA379" i="1" s="1"/>
  <c r="FO378" i="1"/>
  <c r="GA378" i="1" s="1"/>
  <c r="FO377" i="1"/>
  <c r="GA377" i="1" s="1"/>
  <c r="FO376" i="1"/>
  <c r="GA376" i="1" s="1"/>
  <c r="FO375" i="1"/>
  <c r="GA375" i="1" s="1"/>
  <c r="FO374" i="1"/>
  <c r="GA374" i="1" s="1"/>
  <c r="FO370" i="1"/>
  <c r="GA370" i="1" s="1"/>
  <c r="FO369" i="1"/>
  <c r="GA369" i="1" s="1"/>
  <c r="FO368" i="1"/>
  <c r="GA368" i="1" s="1"/>
  <c r="FO367" i="1"/>
  <c r="GA367" i="1" s="1"/>
  <c r="FO366" i="1"/>
  <c r="GA366" i="1" s="1"/>
  <c r="FO365" i="1"/>
  <c r="GA365" i="1" s="1"/>
  <c r="FO364" i="1"/>
  <c r="GA364" i="1" s="1"/>
  <c r="FO363" i="1"/>
  <c r="GA363" i="1" s="1"/>
  <c r="FO362" i="1"/>
  <c r="GA362" i="1" s="1"/>
  <c r="FO360" i="1"/>
  <c r="GA360" i="1" s="1"/>
  <c r="FO359" i="1"/>
  <c r="GA359" i="1" s="1"/>
  <c r="FO358" i="1"/>
  <c r="GA358" i="1" s="1"/>
  <c r="FO357" i="1"/>
  <c r="FO356" i="1"/>
  <c r="FO355" i="1"/>
  <c r="FO354" i="1"/>
  <c r="FO353" i="1"/>
  <c r="GA353" i="1" s="1"/>
  <c r="FO352" i="1"/>
  <c r="FO351" i="1"/>
  <c r="FO350" i="1"/>
  <c r="GA350" i="1" s="1"/>
  <c r="FO347" i="1"/>
  <c r="GA347" i="1" s="1"/>
  <c r="FO346" i="1"/>
  <c r="GA346" i="1" s="1"/>
  <c r="FO345" i="1"/>
  <c r="GA345" i="1" s="1"/>
  <c r="FO344" i="1"/>
  <c r="GA344" i="1" s="1"/>
  <c r="FO343" i="1"/>
  <c r="GA343" i="1" s="1"/>
  <c r="FO342" i="1"/>
  <c r="GA342" i="1" s="1"/>
  <c r="FO341" i="1"/>
  <c r="GA341" i="1" s="1"/>
  <c r="FO340" i="1"/>
  <c r="GA340" i="1" s="1"/>
  <c r="FO339" i="1"/>
  <c r="GA339" i="1" s="1"/>
  <c r="FO336" i="1"/>
  <c r="GA336" i="1" s="1"/>
  <c r="FO335" i="1"/>
  <c r="FO334" i="1"/>
  <c r="GA334" i="1" s="1"/>
  <c r="FO333" i="1"/>
  <c r="GA333" i="1" s="1"/>
  <c r="FO332" i="1"/>
  <c r="GA332" i="1" s="1"/>
  <c r="FO331" i="1"/>
  <c r="GA331" i="1" s="1"/>
  <c r="FO330" i="1"/>
  <c r="GA330" i="1" s="1"/>
  <c r="FO329" i="1"/>
  <c r="GA329" i="1" s="1"/>
  <c r="FO328" i="1"/>
  <c r="GA328" i="1" s="1"/>
  <c r="FO327" i="1"/>
  <c r="GA327" i="1" s="1"/>
  <c r="FO326" i="1"/>
  <c r="GA326" i="1" s="1"/>
  <c r="FO324" i="1"/>
  <c r="GA324" i="1" s="1"/>
  <c r="FO323" i="1"/>
  <c r="GA323" i="1" s="1"/>
  <c r="FO322" i="1"/>
  <c r="GA322" i="1" s="1"/>
  <c r="FO321" i="1"/>
  <c r="GA321" i="1" s="1"/>
  <c r="FO320" i="1"/>
  <c r="GA320" i="1" s="1"/>
  <c r="FO319" i="1"/>
  <c r="FO318" i="1"/>
  <c r="GA318" i="1" s="1"/>
  <c r="FO317" i="1"/>
  <c r="GA317" i="1" s="1"/>
  <c r="FO316" i="1"/>
  <c r="GA316" i="1" s="1"/>
  <c r="FO315" i="1"/>
  <c r="GA315" i="1" s="1"/>
  <c r="FO314" i="1"/>
  <c r="FO312" i="1"/>
  <c r="GA312" i="1" s="1"/>
  <c r="FO310" i="1"/>
  <c r="GA310" i="1" s="1"/>
  <c r="FO309" i="1"/>
  <c r="GA309" i="1" s="1"/>
  <c r="FO308" i="1"/>
  <c r="GA308" i="1" s="1"/>
  <c r="FO307" i="1"/>
  <c r="FO305" i="1"/>
  <c r="GA305" i="1" s="1"/>
  <c r="FO304" i="1"/>
  <c r="GA304" i="1" s="1"/>
  <c r="FO303" i="1"/>
  <c r="GA303" i="1" s="1"/>
  <c r="FO300" i="1"/>
  <c r="GA300" i="1" s="1"/>
  <c r="FO299" i="1"/>
  <c r="GA299" i="1" s="1"/>
  <c r="FO298" i="1"/>
  <c r="FO297" i="1"/>
  <c r="FO296" i="1"/>
  <c r="FO295" i="1"/>
  <c r="GA295" i="1" s="1"/>
  <c r="FO294" i="1"/>
  <c r="GA294" i="1" s="1"/>
  <c r="FO293" i="1"/>
  <c r="GA293" i="1" s="1"/>
  <c r="FO292" i="1"/>
  <c r="FO290" i="1"/>
  <c r="GA290" i="1" s="1"/>
  <c r="FO289" i="1"/>
  <c r="FO288" i="1"/>
  <c r="GA288" i="1" s="1"/>
  <c r="FO287" i="1"/>
  <c r="GA287" i="1" s="1"/>
  <c r="FO286" i="1"/>
  <c r="GA286" i="1" s="1"/>
  <c r="FO285" i="1"/>
  <c r="FO284" i="1"/>
  <c r="FO283" i="1"/>
  <c r="GA283" i="1" s="1"/>
  <c r="FO282" i="1"/>
  <c r="GA282" i="1" s="1"/>
  <c r="FO281" i="1"/>
  <c r="GA281" i="1" s="1"/>
  <c r="FO280" i="1"/>
  <c r="GA280" i="1" s="1"/>
  <c r="FO279" i="1"/>
  <c r="FO278" i="1"/>
  <c r="FO277" i="1"/>
  <c r="GA277" i="1" s="1"/>
  <c r="FO276" i="1"/>
  <c r="FO275" i="1"/>
  <c r="GA275" i="1" s="1"/>
  <c r="FO274" i="1"/>
  <c r="GA274" i="1" s="1"/>
  <c r="FO273" i="1"/>
  <c r="GA273" i="1" s="1"/>
  <c r="FO272" i="1"/>
  <c r="GA272" i="1" s="1"/>
  <c r="FO271" i="1"/>
  <c r="FO270" i="1"/>
  <c r="GA270" i="1" s="1"/>
  <c r="FO269" i="1"/>
  <c r="GA269" i="1" s="1"/>
  <c r="FO268" i="1"/>
  <c r="FO267" i="1"/>
  <c r="GA267" i="1" s="1"/>
  <c r="FO266" i="1"/>
  <c r="GA266" i="1" s="1"/>
  <c r="FO265" i="1"/>
  <c r="GA265" i="1" s="1"/>
  <c r="FO264" i="1"/>
  <c r="FO263" i="1"/>
  <c r="FO262" i="1"/>
  <c r="GA262" i="1" s="1"/>
  <c r="FO260" i="1"/>
  <c r="FO259" i="1"/>
  <c r="GA259" i="1" s="1"/>
  <c r="FO258" i="1"/>
  <c r="FO257" i="1"/>
  <c r="GA257" i="1" s="1"/>
  <c r="FO256" i="1"/>
  <c r="GA256" i="1" s="1"/>
  <c r="FO255" i="1"/>
  <c r="FO254" i="1"/>
  <c r="FO253" i="1"/>
  <c r="GA253" i="1" s="1"/>
  <c r="FO252" i="1"/>
  <c r="FO251" i="1"/>
  <c r="GA251" i="1" s="1"/>
  <c r="FO250" i="1"/>
  <c r="GA250" i="1" s="1"/>
  <c r="FO249" i="1"/>
  <c r="FO248" i="1"/>
  <c r="GA248" i="1" s="1"/>
  <c r="FO247" i="1"/>
  <c r="GA247" i="1" s="1"/>
  <c r="FO246" i="1"/>
  <c r="GA246" i="1" s="1"/>
  <c r="FO245" i="1"/>
  <c r="GA245" i="1" s="1"/>
  <c r="FO244" i="1"/>
  <c r="GA244" i="1" s="1"/>
  <c r="FO243" i="1"/>
  <c r="GA243" i="1" s="1"/>
  <c r="FO242" i="1"/>
  <c r="FO240" i="1"/>
  <c r="GA240" i="1" s="1"/>
  <c r="FO239" i="1"/>
  <c r="GA239" i="1" s="1"/>
  <c r="FO238" i="1"/>
  <c r="GA238" i="1" s="1"/>
  <c r="FO237" i="1"/>
  <c r="GA237" i="1" s="1"/>
  <c r="FO236" i="1"/>
  <c r="GA236" i="1" s="1"/>
  <c r="FO235" i="1"/>
  <c r="GA235" i="1" s="1"/>
  <c r="FO234" i="1"/>
  <c r="GA234" i="1" s="1"/>
  <c r="FO233" i="1"/>
  <c r="FO232" i="1"/>
  <c r="GA232" i="1" s="1"/>
  <c r="FO231" i="1"/>
  <c r="GA231" i="1" s="1"/>
  <c r="FO230" i="1"/>
  <c r="GA230" i="1" s="1"/>
  <c r="FO229" i="1"/>
  <c r="GA229" i="1" s="1"/>
  <c r="FO228" i="1"/>
  <c r="FO227" i="1"/>
  <c r="GA227" i="1" s="1"/>
  <c r="FO226" i="1"/>
  <c r="GA226" i="1" s="1"/>
  <c r="FO225" i="1"/>
  <c r="FO224" i="1"/>
  <c r="GA224" i="1" s="1"/>
  <c r="FO223" i="1"/>
  <c r="GA223" i="1" s="1"/>
  <c r="FO222" i="1"/>
  <c r="GA222" i="1" s="1"/>
  <c r="FO221" i="1"/>
  <c r="GA221" i="1" s="1"/>
  <c r="FO220" i="1"/>
  <c r="FO219" i="1"/>
  <c r="GA219" i="1" s="1"/>
  <c r="FO218" i="1"/>
  <c r="GA218" i="1" s="1"/>
  <c r="FO217" i="1"/>
  <c r="FO216" i="1"/>
  <c r="GA216" i="1" s="1"/>
  <c r="FO215" i="1"/>
  <c r="FO214" i="1"/>
  <c r="GA214" i="1" s="1"/>
  <c r="FO213" i="1"/>
  <c r="FO212" i="1"/>
  <c r="FO211" i="1"/>
  <c r="GA211" i="1" s="1"/>
  <c r="FO210" i="1"/>
  <c r="FO209" i="1"/>
  <c r="FO208" i="1"/>
  <c r="GA208" i="1" s="1"/>
  <c r="FO207" i="1"/>
  <c r="FO206" i="1"/>
  <c r="GA206" i="1" s="1"/>
  <c r="FO205" i="1"/>
  <c r="GA205" i="1" s="1"/>
  <c r="FO204" i="1"/>
  <c r="FO203" i="1"/>
  <c r="GA203" i="1" s="1"/>
  <c r="FO202" i="1"/>
  <c r="GA202" i="1" s="1"/>
  <c r="FO201" i="1"/>
  <c r="FO200" i="1"/>
  <c r="GA200" i="1" s="1"/>
  <c r="FO199" i="1"/>
  <c r="FO198" i="1"/>
  <c r="GA198" i="1" s="1"/>
  <c r="FO197" i="1"/>
  <c r="GA197" i="1" s="1"/>
  <c r="FO196" i="1"/>
  <c r="GA196" i="1" s="1"/>
  <c r="FO195" i="1"/>
  <c r="GA195" i="1" s="1"/>
  <c r="FO194" i="1"/>
  <c r="FO193" i="1"/>
  <c r="FO192" i="1"/>
  <c r="GA192" i="1" s="1"/>
  <c r="FO191" i="1"/>
  <c r="GA191" i="1" s="1"/>
  <c r="FO190" i="1"/>
  <c r="GA190" i="1" s="1"/>
  <c r="FO189" i="1"/>
  <c r="GA189" i="1" s="1"/>
  <c r="FO188" i="1"/>
  <c r="FO187" i="1"/>
  <c r="GA187" i="1" s="1"/>
  <c r="FO186" i="1"/>
  <c r="GA186" i="1" s="1"/>
  <c r="FO185" i="1"/>
  <c r="GA185" i="1" s="1"/>
  <c r="FO184" i="1"/>
  <c r="GA184" i="1" s="1"/>
  <c r="FO183" i="1"/>
  <c r="GA183" i="1" s="1"/>
  <c r="FO182" i="1"/>
  <c r="GA182" i="1" s="1"/>
  <c r="FO180" i="1"/>
  <c r="FO179" i="1"/>
  <c r="GA179" i="1" s="1"/>
  <c r="FO178" i="1"/>
  <c r="GA178" i="1" s="1"/>
  <c r="FO177" i="1"/>
  <c r="GA177" i="1" s="1"/>
  <c r="FO176" i="1"/>
  <c r="GA176" i="1" s="1"/>
  <c r="FO175" i="1"/>
  <c r="GA175" i="1" s="1"/>
  <c r="FO174" i="1"/>
  <c r="FO173" i="1"/>
  <c r="GA173" i="1" s="1"/>
  <c r="FO172" i="1"/>
  <c r="FO171" i="1"/>
  <c r="FO170" i="1"/>
  <c r="FO169" i="1"/>
  <c r="GA169" i="1" s="1"/>
  <c r="FO168" i="1"/>
  <c r="GA168" i="1" s="1"/>
  <c r="FO167" i="1"/>
  <c r="GA167" i="1" s="1"/>
  <c r="FO166" i="1"/>
  <c r="GA166" i="1" s="1"/>
  <c r="FO165" i="1"/>
  <c r="FO164" i="1"/>
  <c r="FO163" i="1"/>
  <c r="GA163" i="1" s="1"/>
  <c r="FO162" i="1"/>
  <c r="FO160" i="1"/>
  <c r="GA160" i="1" s="1"/>
  <c r="FO159" i="1"/>
  <c r="FO158" i="1"/>
  <c r="GA158" i="1" s="1"/>
  <c r="FO156" i="1"/>
  <c r="GA156" i="1" s="1"/>
  <c r="FO155" i="1"/>
  <c r="GA155" i="1" s="1"/>
  <c r="FO154" i="1"/>
  <c r="GA154" i="1" s="1"/>
  <c r="FO153" i="1"/>
  <c r="GA153" i="1" s="1"/>
  <c r="FO152" i="1"/>
  <c r="GA152" i="1" s="1"/>
  <c r="FO150" i="1"/>
  <c r="FO149" i="1"/>
  <c r="FO148" i="1"/>
  <c r="GA148" i="1" s="1"/>
  <c r="FO147" i="1"/>
  <c r="GA147" i="1" s="1"/>
  <c r="FO146" i="1"/>
  <c r="FO144" i="1"/>
  <c r="GA144" i="1" s="1"/>
  <c r="FO143" i="1"/>
  <c r="FO142" i="1"/>
  <c r="FO140" i="1"/>
  <c r="GA140" i="1" s="1"/>
  <c r="FO139" i="1"/>
  <c r="GA139" i="1" s="1"/>
  <c r="FO138" i="1"/>
  <c r="GA138" i="1" s="1"/>
  <c r="FO137" i="1"/>
  <c r="GA137" i="1" s="1"/>
  <c r="FO136" i="1"/>
  <c r="GA136" i="1" s="1"/>
  <c r="FO135" i="1"/>
  <c r="GA135" i="1" s="1"/>
  <c r="FO134" i="1"/>
  <c r="GA134" i="1" s="1"/>
  <c r="FO133" i="1"/>
  <c r="FO132" i="1"/>
  <c r="FO131" i="1"/>
  <c r="GA131" i="1" s="1"/>
  <c r="FO130" i="1"/>
  <c r="FO129" i="1"/>
  <c r="GA129" i="1" s="1"/>
  <c r="FO128" i="1"/>
  <c r="GA128" i="1" s="1"/>
  <c r="FO127" i="1"/>
  <c r="GA127" i="1" s="1"/>
  <c r="FO126" i="1"/>
  <c r="GA126" i="1" s="1"/>
  <c r="FO125" i="1"/>
  <c r="FO124" i="1"/>
  <c r="GA124" i="1" s="1"/>
  <c r="FO123" i="1"/>
  <c r="GA123" i="1" s="1"/>
  <c r="FO122" i="1"/>
  <c r="GA122" i="1" s="1"/>
  <c r="FO121" i="1"/>
  <c r="GA121" i="1" s="1"/>
  <c r="FO120" i="1"/>
  <c r="GA120" i="1" s="1"/>
  <c r="FO119" i="1"/>
  <c r="FO118" i="1"/>
  <c r="FO117" i="1"/>
  <c r="FO116" i="1"/>
  <c r="GA116" i="1" s="1"/>
  <c r="FO115" i="1"/>
  <c r="FO114" i="1"/>
  <c r="GA114" i="1" s="1"/>
  <c r="FO113" i="1"/>
  <c r="GA113" i="1" s="1"/>
  <c r="FO112" i="1"/>
  <c r="GA112" i="1" s="1"/>
  <c r="FO111" i="1"/>
  <c r="GA111" i="1" s="1"/>
  <c r="FO110" i="1"/>
  <c r="FO109" i="1"/>
  <c r="FO108" i="1"/>
  <c r="GA108" i="1" s="1"/>
  <c r="FO107" i="1"/>
  <c r="FO106" i="1"/>
  <c r="FO105" i="1"/>
  <c r="GA105" i="1" s="1"/>
  <c r="FO104" i="1"/>
  <c r="GA104" i="1" s="1"/>
  <c r="FO103" i="1"/>
  <c r="GA103" i="1" s="1"/>
  <c r="FO102" i="1"/>
  <c r="FO101" i="1"/>
  <c r="FO100" i="1"/>
  <c r="GA100" i="1" s="1"/>
  <c r="FO99" i="1"/>
  <c r="FO98" i="1"/>
  <c r="FO97" i="1"/>
  <c r="GA97" i="1" s="1"/>
  <c r="FO96" i="1"/>
  <c r="FO95" i="1"/>
  <c r="GA95" i="1" s="1"/>
  <c r="FO94" i="1"/>
  <c r="FO93" i="1"/>
  <c r="FO92" i="1"/>
  <c r="GA92" i="1" s="1"/>
  <c r="FO91" i="1"/>
  <c r="FO90" i="1"/>
  <c r="FO89" i="1"/>
  <c r="GA89" i="1" s="1"/>
  <c r="FO88" i="1"/>
  <c r="FO87" i="1"/>
  <c r="GA87" i="1" s="1"/>
  <c r="FO86" i="1"/>
  <c r="FO84" i="1"/>
  <c r="GA84" i="1" s="1"/>
  <c r="FO83" i="1"/>
  <c r="FO82" i="1"/>
  <c r="GA82" i="1" s="1"/>
  <c r="FO81" i="1"/>
  <c r="FO80" i="1"/>
  <c r="FO79" i="1"/>
  <c r="GA79" i="1" s="1"/>
  <c r="FO78" i="1"/>
  <c r="FO77" i="1"/>
  <c r="FO76" i="1"/>
  <c r="GA76" i="1" s="1"/>
  <c r="FO75" i="1"/>
  <c r="FO74" i="1"/>
  <c r="FO72" i="1"/>
  <c r="FO71" i="1"/>
  <c r="GA71" i="1" s="1"/>
  <c r="FO70" i="1"/>
  <c r="FO69" i="1"/>
  <c r="FO68" i="1"/>
  <c r="GA68" i="1" s="1"/>
  <c r="FO67" i="1"/>
  <c r="GA67" i="1" s="1"/>
  <c r="FO66" i="1"/>
  <c r="FO65" i="1"/>
  <c r="FO64" i="1"/>
  <c r="FO63" i="1"/>
  <c r="GA63" i="1" s="1"/>
  <c r="FR61" i="1"/>
  <c r="FP62" i="1" s="1"/>
  <c r="FF419" i="1"/>
  <c r="FF418" i="1"/>
  <c r="FF417" i="1"/>
  <c r="FF416" i="1"/>
  <c r="FF414" i="1"/>
  <c r="FF413" i="1"/>
  <c r="FF412" i="1"/>
  <c r="FF411" i="1"/>
  <c r="FF406" i="1"/>
  <c r="FF405" i="1"/>
  <c r="FF404" i="1"/>
  <c r="FF403" i="1"/>
  <c r="FF402" i="1"/>
  <c r="FF400" i="1"/>
  <c r="FF399" i="1"/>
  <c r="FF398" i="1"/>
  <c r="FF396" i="1"/>
  <c r="FF395" i="1"/>
  <c r="FF394" i="1"/>
  <c r="FF393" i="1"/>
  <c r="FF392" i="1"/>
  <c r="FF391" i="1"/>
  <c r="FF390" i="1"/>
  <c r="FF389" i="1"/>
  <c r="FF388" i="1"/>
  <c r="FF387" i="1"/>
  <c r="FF386" i="1"/>
  <c r="FF384" i="1"/>
  <c r="FF383" i="1"/>
  <c r="FF382" i="1"/>
  <c r="FF381" i="1"/>
  <c r="FF380" i="1"/>
  <c r="FF379" i="1"/>
  <c r="FF378" i="1"/>
  <c r="FF377" i="1"/>
  <c r="FF376" i="1"/>
  <c r="FF375" i="1"/>
  <c r="FF374" i="1"/>
  <c r="FF370" i="1"/>
  <c r="FF369" i="1"/>
  <c r="FF368" i="1"/>
  <c r="FF367" i="1"/>
  <c r="FF366" i="1"/>
  <c r="FF365" i="1"/>
  <c r="FF364" i="1"/>
  <c r="FF363" i="1"/>
  <c r="FF362" i="1"/>
  <c r="FF360" i="1"/>
  <c r="FF359" i="1"/>
  <c r="FF358" i="1"/>
  <c r="FF357" i="1"/>
  <c r="FF356" i="1"/>
  <c r="FF355" i="1"/>
  <c r="FF354" i="1"/>
  <c r="FF353" i="1"/>
  <c r="FF352" i="1"/>
  <c r="FF351" i="1"/>
  <c r="FF350" i="1"/>
  <c r="FF347" i="1"/>
  <c r="FF346" i="1"/>
  <c r="FF345" i="1"/>
  <c r="FF344" i="1"/>
  <c r="FF343" i="1"/>
  <c r="FF342" i="1"/>
  <c r="FF341" i="1"/>
  <c r="FF340" i="1"/>
  <c r="FF339" i="1"/>
  <c r="FF336" i="1"/>
  <c r="FF335" i="1"/>
  <c r="FF334" i="1"/>
  <c r="FF333" i="1"/>
  <c r="FF332" i="1"/>
  <c r="FF331" i="1"/>
  <c r="FF330" i="1"/>
  <c r="FF329" i="1"/>
  <c r="FF328" i="1"/>
  <c r="FF327" i="1"/>
  <c r="FF326" i="1"/>
  <c r="FF324" i="1"/>
  <c r="FF323" i="1"/>
  <c r="FF322" i="1"/>
  <c r="FF321" i="1"/>
  <c r="FF320" i="1"/>
  <c r="FF319" i="1"/>
  <c r="FF318" i="1"/>
  <c r="FF317" i="1"/>
  <c r="FF316" i="1"/>
  <c r="FF315" i="1"/>
  <c r="FF314" i="1"/>
  <c r="FF312" i="1"/>
  <c r="FF310" i="1"/>
  <c r="FF309" i="1"/>
  <c r="FF308" i="1"/>
  <c r="FF307" i="1"/>
  <c r="FF305" i="1"/>
  <c r="FF304" i="1"/>
  <c r="FF303" i="1"/>
  <c r="FF302" i="1"/>
  <c r="FF300" i="1"/>
  <c r="FF299" i="1"/>
  <c r="FF298" i="1"/>
  <c r="FF297" i="1"/>
  <c r="FF296" i="1"/>
  <c r="FF295" i="1"/>
  <c r="FF294" i="1"/>
  <c r="FF293" i="1"/>
  <c r="FF292" i="1"/>
  <c r="FF290" i="1"/>
  <c r="FF289" i="1"/>
  <c r="FF288" i="1"/>
  <c r="FF287" i="1"/>
  <c r="FF286" i="1"/>
  <c r="FF285" i="1"/>
  <c r="FF284" i="1"/>
  <c r="FF283" i="1"/>
  <c r="FF282" i="1"/>
  <c r="FF281" i="1"/>
  <c r="FF280" i="1"/>
  <c r="FF279" i="1"/>
  <c r="FF278" i="1"/>
  <c r="FF277" i="1"/>
  <c r="FF276" i="1"/>
  <c r="FF275" i="1"/>
  <c r="FF274" i="1"/>
  <c r="FF273" i="1"/>
  <c r="FF272" i="1"/>
  <c r="FF271" i="1"/>
  <c r="FF270" i="1"/>
  <c r="FF269" i="1"/>
  <c r="FF268" i="1"/>
  <c r="FF267" i="1"/>
  <c r="FF266" i="1"/>
  <c r="FF265" i="1"/>
  <c r="FF264" i="1"/>
  <c r="FF263" i="1"/>
  <c r="FF262" i="1"/>
  <c r="FF260" i="1"/>
  <c r="FF259" i="1"/>
  <c r="FF258" i="1"/>
  <c r="FF257" i="1"/>
  <c r="FF256" i="1"/>
  <c r="FF255" i="1"/>
  <c r="FF254" i="1"/>
  <c r="FF253" i="1"/>
  <c r="FF252" i="1"/>
  <c r="FF251" i="1"/>
  <c r="FF250" i="1"/>
  <c r="FF249" i="1"/>
  <c r="FF248" i="1"/>
  <c r="FF247" i="1"/>
  <c r="FF246" i="1"/>
  <c r="FF245" i="1"/>
  <c r="FF244" i="1"/>
  <c r="FF243" i="1"/>
  <c r="FF242" i="1"/>
  <c r="FF240" i="1"/>
  <c r="FF239" i="1"/>
  <c r="FF238" i="1"/>
  <c r="FF237" i="1"/>
  <c r="FF236" i="1"/>
  <c r="FF235" i="1"/>
  <c r="FF234" i="1"/>
  <c r="FF233" i="1"/>
  <c r="FF232" i="1"/>
  <c r="FF231" i="1"/>
  <c r="FF230" i="1"/>
  <c r="FF229" i="1"/>
  <c r="FF228" i="1"/>
  <c r="FF227" i="1"/>
  <c r="FF226" i="1"/>
  <c r="FF225" i="1"/>
  <c r="FF224" i="1"/>
  <c r="FF223" i="1"/>
  <c r="FF222" i="1"/>
  <c r="FF221" i="1"/>
  <c r="FF220" i="1"/>
  <c r="FF219" i="1"/>
  <c r="FF218" i="1"/>
  <c r="FF217" i="1"/>
  <c r="FF216" i="1"/>
  <c r="FF215" i="1"/>
  <c r="FF214" i="1"/>
  <c r="FF213" i="1"/>
  <c r="FF212" i="1"/>
  <c r="FF211" i="1"/>
  <c r="FF210" i="1"/>
  <c r="FF209" i="1"/>
  <c r="FF208" i="1"/>
  <c r="FF207" i="1"/>
  <c r="FF206" i="1"/>
  <c r="FF205" i="1"/>
  <c r="FF204" i="1"/>
  <c r="FF203" i="1"/>
  <c r="FF202" i="1"/>
  <c r="FF201" i="1"/>
  <c r="FF200" i="1"/>
  <c r="FF199" i="1"/>
  <c r="FF198" i="1"/>
  <c r="FF197" i="1"/>
  <c r="FF196" i="1"/>
  <c r="FF195" i="1"/>
  <c r="FF194" i="1"/>
  <c r="FF193" i="1"/>
  <c r="FF192" i="1"/>
  <c r="FF191" i="1"/>
  <c r="FF190" i="1"/>
  <c r="FF189" i="1"/>
  <c r="FF188" i="1"/>
  <c r="FF187" i="1"/>
  <c r="FF186" i="1"/>
  <c r="FF185" i="1"/>
  <c r="FF184" i="1"/>
  <c r="FF183" i="1"/>
  <c r="FF182" i="1"/>
  <c r="FF180" i="1"/>
  <c r="FF179" i="1"/>
  <c r="FF178" i="1"/>
  <c r="FF177" i="1"/>
  <c r="FF176" i="1"/>
  <c r="FF175" i="1"/>
  <c r="FF174" i="1"/>
  <c r="FF173" i="1"/>
  <c r="FF172" i="1"/>
  <c r="FF171" i="1"/>
  <c r="FF170" i="1"/>
  <c r="FF169" i="1"/>
  <c r="FF168" i="1"/>
  <c r="FF167" i="1"/>
  <c r="FF166" i="1"/>
  <c r="FF165" i="1"/>
  <c r="FF164" i="1"/>
  <c r="FF163" i="1"/>
  <c r="FF162" i="1"/>
  <c r="FF160" i="1"/>
  <c r="FF159" i="1"/>
  <c r="FF158" i="1"/>
  <c r="FF157" i="1"/>
  <c r="FF156" i="1"/>
  <c r="FF155" i="1"/>
  <c r="FF154" i="1"/>
  <c r="FF153" i="1"/>
  <c r="FF152" i="1"/>
  <c r="FF151" i="1"/>
  <c r="FF150" i="1"/>
  <c r="FF149" i="1"/>
  <c r="FF148" i="1"/>
  <c r="FF147" i="1"/>
  <c r="FF146" i="1"/>
  <c r="FF145" i="1"/>
  <c r="FF144" i="1"/>
  <c r="FF143" i="1"/>
  <c r="FF142" i="1"/>
  <c r="FF141" i="1"/>
  <c r="FF140" i="1"/>
  <c r="FF139" i="1"/>
  <c r="FF138" i="1"/>
  <c r="FF137" i="1"/>
  <c r="FF136" i="1"/>
  <c r="FF135" i="1"/>
  <c r="FF134" i="1"/>
  <c r="FF133" i="1"/>
  <c r="FF132" i="1"/>
  <c r="FF131" i="1"/>
  <c r="FF130" i="1"/>
  <c r="FF129" i="1"/>
  <c r="FF128" i="1"/>
  <c r="FF127" i="1"/>
  <c r="FF126" i="1"/>
  <c r="FF125" i="1"/>
  <c r="FF124" i="1"/>
  <c r="FF123" i="1"/>
  <c r="FF122" i="1"/>
  <c r="FF121" i="1"/>
  <c r="FF120" i="1"/>
  <c r="FF119" i="1"/>
  <c r="FF118" i="1"/>
  <c r="FF117" i="1"/>
  <c r="FF116" i="1"/>
  <c r="FF115" i="1"/>
  <c r="FF114" i="1"/>
  <c r="FF113" i="1"/>
  <c r="FF112" i="1"/>
  <c r="FF111" i="1"/>
  <c r="FF110" i="1"/>
  <c r="FF109" i="1"/>
  <c r="FF108" i="1"/>
  <c r="FF107" i="1"/>
  <c r="FF106" i="1"/>
  <c r="FF105" i="1"/>
  <c r="FF104" i="1"/>
  <c r="FF103" i="1"/>
  <c r="FF102" i="1"/>
  <c r="FF101" i="1"/>
  <c r="FF100" i="1"/>
  <c r="FF99" i="1"/>
  <c r="FF98" i="1"/>
  <c r="FF97" i="1"/>
  <c r="FF96" i="1"/>
  <c r="FF95" i="1"/>
  <c r="FF94" i="1"/>
  <c r="FF93" i="1"/>
  <c r="FF92" i="1"/>
  <c r="FF91" i="1"/>
  <c r="FF90" i="1"/>
  <c r="FF89" i="1"/>
  <c r="FF88" i="1"/>
  <c r="FF87" i="1"/>
  <c r="FF86" i="1"/>
  <c r="FF85" i="1"/>
  <c r="FF84" i="1"/>
  <c r="FF83" i="1"/>
  <c r="FF82" i="1"/>
  <c r="FF81" i="1"/>
  <c r="FF80" i="1"/>
  <c r="FF79" i="1"/>
  <c r="FF78" i="1"/>
  <c r="FF77" i="1"/>
  <c r="FF76" i="1"/>
  <c r="FF75" i="1"/>
  <c r="FF74" i="1"/>
  <c r="FF72" i="1"/>
  <c r="FF71" i="1"/>
  <c r="FF70" i="1"/>
  <c r="FF69" i="1"/>
  <c r="FF68" i="1"/>
  <c r="FF67" i="1"/>
  <c r="FF66" i="1"/>
  <c r="FF65" i="1"/>
  <c r="FF64" i="1"/>
  <c r="FF63" i="1"/>
  <c r="ET419" i="1"/>
  <c r="ET418" i="1"/>
  <c r="ET417" i="1"/>
  <c r="ET416" i="1"/>
  <c r="ET414" i="1"/>
  <c r="ET413" i="1"/>
  <c r="ET412" i="1"/>
  <c r="ET411" i="1"/>
  <c r="ET406" i="1"/>
  <c r="ET405" i="1"/>
  <c r="ET404" i="1"/>
  <c r="ET403" i="1"/>
  <c r="ET402" i="1"/>
  <c r="ET400" i="1"/>
  <c r="ET399" i="1"/>
  <c r="ET398" i="1"/>
  <c r="ET396" i="1"/>
  <c r="ET395" i="1"/>
  <c r="ET394" i="1"/>
  <c r="ET393" i="1"/>
  <c r="ET392" i="1"/>
  <c r="ET391" i="1"/>
  <c r="ET390" i="1"/>
  <c r="ET389" i="1"/>
  <c r="ET388" i="1"/>
  <c r="ET387" i="1"/>
  <c r="ET386" i="1"/>
  <c r="ET384" i="1"/>
  <c r="ET383" i="1"/>
  <c r="ET382" i="1"/>
  <c r="ET381" i="1"/>
  <c r="ET380" i="1"/>
  <c r="ET379" i="1"/>
  <c r="ET378" i="1"/>
  <c r="ET377" i="1"/>
  <c r="ET376" i="1"/>
  <c r="ET375" i="1"/>
  <c r="ET374" i="1"/>
  <c r="ET370" i="1"/>
  <c r="ET369" i="1"/>
  <c r="ET368" i="1"/>
  <c r="ET367" i="1"/>
  <c r="ET366" i="1"/>
  <c r="ET365" i="1"/>
  <c r="ET364" i="1"/>
  <c r="ET363" i="1"/>
  <c r="ET362" i="1"/>
  <c r="ET360" i="1"/>
  <c r="ET359" i="1"/>
  <c r="ET358" i="1"/>
  <c r="ET357" i="1"/>
  <c r="ET356" i="1"/>
  <c r="ET355" i="1"/>
  <c r="ET354" i="1"/>
  <c r="ET353" i="1"/>
  <c r="ET352" i="1"/>
  <c r="ET351" i="1"/>
  <c r="ET350" i="1"/>
  <c r="ET347" i="1"/>
  <c r="ET346" i="1"/>
  <c r="ET345" i="1"/>
  <c r="ET344" i="1"/>
  <c r="ET343" i="1"/>
  <c r="ET342" i="1"/>
  <c r="ET341" i="1"/>
  <c r="ET340" i="1"/>
  <c r="ET339" i="1"/>
  <c r="ET336" i="1"/>
  <c r="ET335" i="1"/>
  <c r="ET334" i="1"/>
  <c r="ET333" i="1"/>
  <c r="ET332" i="1"/>
  <c r="ET331" i="1"/>
  <c r="ET330" i="1"/>
  <c r="ET329" i="1"/>
  <c r="ET328" i="1"/>
  <c r="ET327" i="1"/>
  <c r="ET326" i="1"/>
  <c r="ET324" i="1"/>
  <c r="ET323" i="1"/>
  <c r="ET322" i="1"/>
  <c r="ET321" i="1"/>
  <c r="ET320" i="1"/>
  <c r="ET319" i="1"/>
  <c r="ET318" i="1"/>
  <c r="ET317" i="1"/>
  <c r="ET316" i="1"/>
  <c r="ET315" i="1"/>
  <c r="ET314" i="1"/>
  <c r="ET312" i="1"/>
  <c r="ET310" i="1"/>
  <c r="ET309" i="1"/>
  <c r="ET308" i="1"/>
  <c r="ET307" i="1"/>
  <c r="ET305" i="1"/>
  <c r="ET304" i="1"/>
  <c r="ET303" i="1"/>
  <c r="ET302" i="1"/>
  <c r="ET300" i="1"/>
  <c r="ET299" i="1"/>
  <c r="ET298" i="1"/>
  <c r="ET297" i="1"/>
  <c r="ET296" i="1"/>
  <c r="ET295" i="1"/>
  <c r="ET294" i="1"/>
  <c r="ET293" i="1"/>
  <c r="ET292" i="1"/>
  <c r="ET290" i="1"/>
  <c r="ET289" i="1"/>
  <c r="ET288" i="1"/>
  <c r="ET287" i="1"/>
  <c r="ET286" i="1"/>
  <c r="ET285" i="1"/>
  <c r="ET284" i="1"/>
  <c r="ET283" i="1"/>
  <c r="ET282" i="1"/>
  <c r="ET281" i="1"/>
  <c r="ET280" i="1"/>
  <c r="ET279" i="1"/>
  <c r="ET278" i="1"/>
  <c r="ET277" i="1"/>
  <c r="ET276" i="1"/>
  <c r="ET275" i="1"/>
  <c r="ET274" i="1"/>
  <c r="ET273" i="1"/>
  <c r="ET272" i="1"/>
  <c r="ET271" i="1"/>
  <c r="ET270" i="1"/>
  <c r="ET269" i="1"/>
  <c r="ET268" i="1"/>
  <c r="ET267" i="1"/>
  <c r="ET266" i="1"/>
  <c r="ET265" i="1"/>
  <c r="ET264" i="1"/>
  <c r="ET263" i="1"/>
  <c r="ET262" i="1"/>
  <c r="ET260" i="1"/>
  <c r="ET259" i="1"/>
  <c r="ET258" i="1"/>
  <c r="ET257" i="1"/>
  <c r="ET256" i="1"/>
  <c r="ET255" i="1"/>
  <c r="ET254" i="1"/>
  <c r="ET253" i="1"/>
  <c r="ET252" i="1"/>
  <c r="ET251" i="1"/>
  <c r="ET250" i="1"/>
  <c r="ET249" i="1"/>
  <c r="ET248" i="1"/>
  <c r="ET247" i="1"/>
  <c r="ET246" i="1"/>
  <c r="ET245" i="1"/>
  <c r="ET244" i="1"/>
  <c r="ET243" i="1"/>
  <c r="ET242" i="1"/>
  <c r="ET240" i="1"/>
  <c r="ET239" i="1"/>
  <c r="ET238" i="1"/>
  <c r="ET237" i="1"/>
  <c r="ET236" i="1"/>
  <c r="ET235" i="1"/>
  <c r="ET234" i="1"/>
  <c r="ET233" i="1"/>
  <c r="ET232" i="1"/>
  <c r="ET231" i="1"/>
  <c r="ET230" i="1"/>
  <c r="ET229" i="1"/>
  <c r="ET228" i="1"/>
  <c r="ET227" i="1"/>
  <c r="ET226" i="1"/>
  <c r="ET225" i="1"/>
  <c r="ET224" i="1"/>
  <c r="ET223" i="1"/>
  <c r="ET222" i="1"/>
  <c r="ET221" i="1"/>
  <c r="ET220" i="1"/>
  <c r="ET219" i="1"/>
  <c r="ET218" i="1"/>
  <c r="ET217" i="1"/>
  <c r="ET216" i="1"/>
  <c r="ET215" i="1"/>
  <c r="ET214" i="1"/>
  <c r="ET213" i="1"/>
  <c r="ET212" i="1"/>
  <c r="ET211" i="1"/>
  <c r="ET210" i="1"/>
  <c r="ET209" i="1"/>
  <c r="ET208" i="1"/>
  <c r="ET207" i="1"/>
  <c r="ET206" i="1"/>
  <c r="ET205" i="1"/>
  <c r="ET204" i="1"/>
  <c r="ET203" i="1"/>
  <c r="ET202" i="1"/>
  <c r="ET201" i="1"/>
  <c r="ET200" i="1"/>
  <c r="ET199" i="1"/>
  <c r="ET198" i="1"/>
  <c r="ET197" i="1"/>
  <c r="ET196" i="1"/>
  <c r="ET195" i="1"/>
  <c r="ET194" i="1"/>
  <c r="ET193" i="1"/>
  <c r="ET192" i="1"/>
  <c r="ET191" i="1"/>
  <c r="ET190" i="1"/>
  <c r="ET189" i="1"/>
  <c r="ET188" i="1"/>
  <c r="ET187" i="1"/>
  <c r="ET186" i="1"/>
  <c r="ET185" i="1"/>
  <c r="ET184" i="1"/>
  <c r="ET183" i="1"/>
  <c r="ET182" i="1"/>
  <c r="ET180" i="1"/>
  <c r="ET179" i="1"/>
  <c r="ET178" i="1"/>
  <c r="ET177" i="1"/>
  <c r="ET176" i="1"/>
  <c r="ET175" i="1"/>
  <c r="ET174" i="1"/>
  <c r="ET173" i="1"/>
  <c r="ET172" i="1"/>
  <c r="ET171" i="1"/>
  <c r="ET170" i="1"/>
  <c r="ET169" i="1"/>
  <c r="ET168" i="1"/>
  <c r="ET167" i="1"/>
  <c r="ET166" i="1"/>
  <c r="ET165" i="1"/>
  <c r="ET164" i="1"/>
  <c r="ET163" i="1"/>
  <c r="ET162" i="1"/>
  <c r="ET160" i="1"/>
  <c r="ET159" i="1"/>
  <c r="ET158" i="1"/>
  <c r="ET157" i="1"/>
  <c r="ET156" i="1"/>
  <c r="ET155" i="1"/>
  <c r="ET154" i="1"/>
  <c r="ET153" i="1"/>
  <c r="ET152" i="1"/>
  <c r="ET151" i="1"/>
  <c r="ET150" i="1"/>
  <c r="ET149" i="1"/>
  <c r="ET148" i="1"/>
  <c r="ET147" i="1"/>
  <c r="ET146" i="1"/>
  <c r="ET145" i="1"/>
  <c r="ET144" i="1"/>
  <c r="ET143" i="1"/>
  <c r="ET142" i="1"/>
  <c r="ET141" i="1"/>
  <c r="ET140" i="1"/>
  <c r="ET139" i="1"/>
  <c r="ET138" i="1"/>
  <c r="ET137" i="1"/>
  <c r="ET136" i="1"/>
  <c r="ET135" i="1"/>
  <c r="ET134" i="1"/>
  <c r="ET133" i="1"/>
  <c r="ET132" i="1"/>
  <c r="ET131" i="1"/>
  <c r="ET130" i="1"/>
  <c r="ET129" i="1"/>
  <c r="ET128" i="1"/>
  <c r="ET127" i="1"/>
  <c r="ET126" i="1"/>
  <c r="ET125" i="1"/>
  <c r="ET124" i="1"/>
  <c r="ET123" i="1"/>
  <c r="ET122" i="1"/>
  <c r="ET121" i="1"/>
  <c r="ET120" i="1"/>
  <c r="ET119" i="1"/>
  <c r="ET118" i="1"/>
  <c r="ET117" i="1"/>
  <c r="ET116" i="1"/>
  <c r="ET115" i="1"/>
  <c r="ET114" i="1"/>
  <c r="ET113" i="1"/>
  <c r="ET112" i="1"/>
  <c r="ET111" i="1"/>
  <c r="ET110" i="1"/>
  <c r="ET109" i="1"/>
  <c r="ET108" i="1"/>
  <c r="ET107" i="1"/>
  <c r="ET106" i="1"/>
  <c r="ET105" i="1"/>
  <c r="ET104" i="1"/>
  <c r="ET103" i="1"/>
  <c r="ET102" i="1"/>
  <c r="ET101" i="1"/>
  <c r="ET100" i="1"/>
  <c r="ET99" i="1"/>
  <c r="ET98" i="1"/>
  <c r="ET97" i="1"/>
  <c r="ET96" i="1"/>
  <c r="ET95" i="1"/>
  <c r="ET94" i="1"/>
  <c r="ET93" i="1"/>
  <c r="ET92" i="1"/>
  <c r="ET91" i="1"/>
  <c r="ET90" i="1"/>
  <c r="ET89" i="1"/>
  <c r="ET88" i="1"/>
  <c r="ET87" i="1"/>
  <c r="ET86" i="1"/>
  <c r="ET85" i="1"/>
  <c r="ET84" i="1"/>
  <c r="ET83" i="1"/>
  <c r="ET82" i="1"/>
  <c r="ET81" i="1"/>
  <c r="ET80" i="1"/>
  <c r="ET79" i="1"/>
  <c r="ET78" i="1"/>
  <c r="ET77" i="1"/>
  <c r="ET76" i="1"/>
  <c r="ET75" i="1"/>
  <c r="ET74" i="1"/>
  <c r="ET72" i="1"/>
  <c r="ET71" i="1"/>
  <c r="ET70" i="1"/>
  <c r="ET69" i="1"/>
  <c r="ET68" i="1"/>
  <c r="ET67" i="1"/>
  <c r="ET66" i="1"/>
  <c r="ET65" i="1"/>
  <c r="ET64" i="1"/>
  <c r="ET63" i="1"/>
  <c r="AO428" i="1" l="1"/>
  <c r="AP428" i="1" s="1"/>
  <c r="OU63" i="1"/>
  <c r="OW63" i="1" s="1"/>
  <c r="OX63" i="1" s="1"/>
  <c r="PB63" i="1"/>
  <c r="PE63" i="1"/>
  <c r="NI76" i="1"/>
  <c r="NJ76" i="1" s="1"/>
  <c r="NU76" i="1" s="1"/>
  <c r="NU75" i="1"/>
  <c r="ND76" i="1"/>
  <c r="NE76" i="1" s="1"/>
  <c r="JD66" i="1"/>
  <c r="GN62" i="1"/>
  <c r="FW61" i="1"/>
  <c r="FY61" i="1" s="1"/>
  <c r="FZ61" i="1" s="1"/>
  <c r="GJ62" i="1"/>
  <c r="GE63" i="1" s="1"/>
  <c r="HB61" i="1"/>
  <c r="GW62" i="1"/>
  <c r="GA307" i="1"/>
  <c r="GA356" i="1"/>
  <c r="GA319" i="1"/>
  <c r="GA335" i="1"/>
  <c r="GA314" i="1"/>
  <c r="GA352" i="1"/>
  <c r="GA355" i="1"/>
  <c r="GA357" i="1"/>
  <c r="GA351" i="1"/>
  <c r="GA354" i="1"/>
  <c r="GA242" i="1"/>
  <c r="GA264" i="1"/>
  <c r="GA81" i="1"/>
  <c r="GA119" i="1"/>
  <c r="GA213" i="1"/>
  <c r="GA174" i="1"/>
  <c r="GA65" i="1"/>
  <c r="GA132" i="1"/>
  <c r="GA143" i="1"/>
  <c r="GA171" i="1"/>
  <c r="GA289" i="1"/>
  <c r="GA74" i="1"/>
  <c r="GA90" i="1"/>
  <c r="GA98" i="1"/>
  <c r="GA292" i="1"/>
  <c r="GA150" i="1"/>
  <c r="GA80" i="1"/>
  <c r="GA106" i="1"/>
  <c r="GA75" i="1"/>
  <c r="GA117" i="1"/>
  <c r="GA91" i="1"/>
  <c r="GA96" i="1"/>
  <c r="GA83" i="1"/>
  <c r="GA72" i="1"/>
  <c r="GA88" i="1"/>
  <c r="GA130" i="1"/>
  <c r="GA66" i="1"/>
  <c r="GA70" i="1"/>
  <c r="GA78" i="1"/>
  <c r="GA86" i="1"/>
  <c r="GA94" i="1"/>
  <c r="GA102" i="1"/>
  <c r="GA164" i="1"/>
  <c r="GA69" i="1"/>
  <c r="GA77" i="1"/>
  <c r="GA93" i="1"/>
  <c r="GA101" i="1"/>
  <c r="GA159" i="1"/>
  <c r="GA99" i="1"/>
  <c r="GA109" i="1"/>
  <c r="GA146" i="1"/>
  <c r="GA149" i="1"/>
  <c r="GA64" i="1"/>
  <c r="GA118" i="1"/>
  <c r="GA142" i="1"/>
  <c r="GA107" i="1"/>
  <c r="GA110" i="1"/>
  <c r="GA133" i="1"/>
  <c r="GA115" i="1"/>
  <c r="GA125" i="1"/>
  <c r="GA172" i="1"/>
  <c r="GA201" i="1"/>
  <c r="GA210" i="1"/>
  <c r="GA162" i="1"/>
  <c r="GA204" i="1"/>
  <c r="GA165" i="1"/>
  <c r="GA170" i="1"/>
  <c r="GA193" i="1"/>
  <c r="GA252" i="1"/>
  <c r="GA217" i="1"/>
  <c r="GA233" i="1"/>
  <c r="GA209" i="1"/>
  <c r="GA220" i="1"/>
  <c r="GA228" i="1"/>
  <c r="GA180" i="1"/>
  <c r="GA188" i="1"/>
  <c r="GA194" i="1"/>
  <c r="GA212" i="1"/>
  <c r="GA225" i="1"/>
  <c r="GA215" i="1"/>
  <c r="GA199" i="1"/>
  <c r="GA207" i="1"/>
  <c r="GA249" i="1"/>
  <c r="GA276" i="1"/>
  <c r="GA254" i="1"/>
  <c r="GA260" i="1"/>
  <c r="GA268" i="1"/>
  <c r="GA284" i="1"/>
  <c r="GA258" i="1"/>
  <c r="GA255" i="1"/>
  <c r="GA263" i="1"/>
  <c r="GA271" i="1"/>
  <c r="GA279" i="1"/>
  <c r="GA278" i="1"/>
  <c r="GA285" i="1"/>
  <c r="GA296" i="1"/>
  <c r="GA298" i="1"/>
  <c r="GA297" i="1"/>
  <c r="CY419" i="1"/>
  <c r="CY418" i="1"/>
  <c r="CY417" i="1"/>
  <c r="CY416" i="1"/>
  <c r="CY414" i="1"/>
  <c r="CY413" i="1"/>
  <c r="CY412" i="1"/>
  <c r="CY411" i="1"/>
  <c r="CY406" i="1"/>
  <c r="CY405" i="1"/>
  <c r="CY404" i="1"/>
  <c r="CY403" i="1"/>
  <c r="CY402" i="1"/>
  <c r="CY400" i="1"/>
  <c r="CY399" i="1"/>
  <c r="CY398" i="1"/>
  <c r="CY396" i="1"/>
  <c r="CY395" i="1"/>
  <c r="CY394" i="1"/>
  <c r="CY393" i="1"/>
  <c r="CY392" i="1"/>
  <c r="CY391" i="1"/>
  <c r="CY390" i="1"/>
  <c r="CY389" i="1"/>
  <c r="CY388" i="1"/>
  <c r="CY387" i="1"/>
  <c r="CY386" i="1"/>
  <c r="CY384" i="1"/>
  <c r="CY383" i="1"/>
  <c r="CY382" i="1"/>
  <c r="CY381" i="1"/>
  <c r="CY380" i="1"/>
  <c r="CY379" i="1"/>
  <c r="CY378" i="1"/>
  <c r="CY377" i="1"/>
  <c r="CY376" i="1"/>
  <c r="CY375" i="1"/>
  <c r="CY374" i="1"/>
  <c r="CY370" i="1"/>
  <c r="CY369" i="1"/>
  <c r="CY368" i="1"/>
  <c r="CY367" i="1"/>
  <c r="CY366" i="1"/>
  <c r="CY365" i="1"/>
  <c r="CY364" i="1"/>
  <c r="CY363" i="1"/>
  <c r="CY362" i="1"/>
  <c r="CY360" i="1"/>
  <c r="CY359" i="1"/>
  <c r="CY358" i="1"/>
  <c r="CY357" i="1"/>
  <c r="CY356" i="1"/>
  <c r="CY355" i="1"/>
  <c r="CY354" i="1"/>
  <c r="CY353" i="1"/>
  <c r="CY352" i="1"/>
  <c r="CY351" i="1"/>
  <c r="CY350" i="1"/>
  <c r="CY347" i="1"/>
  <c r="CY346" i="1"/>
  <c r="CY345" i="1"/>
  <c r="CY344" i="1"/>
  <c r="CY343" i="1"/>
  <c r="CY342" i="1"/>
  <c r="CY341" i="1"/>
  <c r="CY340" i="1"/>
  <c r="CY339" i="1"/>
  <c r="CY336" i="1"/>
  <c r="CY335" i="1"/>
  <c r="CY334" i="1"/>
  <c r="CY333" i="1"/>
  <c r="CY332" i="1"/>
  <c r="CY331" i="1"/>
  <c r="CY330" i="1"/>
  <c r="CY329" i="1"/>
  <c r="CY328" i="1"/>
  <c r="CY327" i="1"/>
  <c r="CY326" i="1"/>
  <c r="CY324" i="1"/>
  <c r="CY323" i="1"/>
  <c r="CY322" i="1"/>
  <c r="CY321" i="1"/>
  <c r="CY320" i="1"/>
  <c r="CY319" i="1"/>
  <c r="CY318" i="1"/>
  <c r="CY317" i="1"/>
  <c r="CY316" i="1"/>
  <c r="CY315" i="1"/>
  <c r="CY314" i="1"/>
  <c r="CY312" i="1"/>
  <c r="CY310" i="1"/>
  <c r="CY309" i="1"/>
  <c r="CY308" i="1"/>
  <c r="CY307" i="1"/>
  <c r="CY305" i="1"/>
  <c r="CY304" i="1"/>
  <c r="CY303" i="1"/>
  <c r="CY302" i="1"/>
  <c r="CY300" i="1"/>
  <c r="CY299" i="1"/>
  <c r="CY298" i="1"/>
  <c r="CY297" i="1"/>
  <c r="CY296" i="1"/>
  <c r="CY295" i="1"/>
  <c r="CY294" i="1"/>
  <c r="CY293" i="1"/>
  <c r="CY292" i="1"/>
  <c r="CY290" i="1"/>
  <c r="CY289" i="1"/>
  <c r="CY288" i="1"/>
  <c r="CY287" i="1"/>
  <c r="CY286" i="1"/>
  <c r="CY285" i="1"/>
  <c r="CY284" i="1"/>
  <c r="CY283" i="1"/>
  <c r="CY282" i="1"/>
  <c r="CY281" i="1"/>
  <c r="CY280" i="1"/>
  <c r="CY279" i="1"/>
  <c r="CY278" i="1"/>
  <c r="CY277" i="1"/>
  <c r="CY276" i="1"/>
  <c r="CY275" i="1"/>
  <c r="CY274" i="1"/>
  <c r="CY273" i="1"/>
  <c r="CY272" i="1"/>
  <c r="CY271" i="1"/>
  <c r="CY270" i="1"/>
  <c r="CY269" i="1"/>
  <c r="CY268" i="1"/>
  <c r="CY267" i="1"/>
  <c r="CY266" i="1"/>
  <c r="CY265" i="1"/>
  <c r="CY264" i="1"/>
  <c r="CY263" i="1"/>
  <c r="CY262" i="1"/>
  <c r="CY260" i="1"/>
  <c r="CY259" i="1"/>
  <c r="CY258" i="1"/>
  <c r="CY257" i="1"/>
  <c r="CY256" i="1"/>
  <c r="CY255" i="1"/>
  <c r="CY254" i="1"/>
  <c r="CY253" i="1"/>
  <c r="CY252" i="1"/>
  <c r="CY251" i="1"/>
  <c r="CY250" i="1"/>
  <c r="CY249" i="1"/>
  <c r="CY248" i="1"/>
  <c r="CY247" i="1"/>
  <c r="CY246" i="1"/>
  <c r="CY245" i="1"/>
  <c r="CY244" i="1"/>
  <c r="CY243" i="1"/>
  <c r="CY242" i="1"/>
  <c r="CY240" i="1"/>
  <c r="CY239" i="1"/>
  <c r="CY238" i="1"/>
  <c r="CY237" i="1"/>
  <c r="CY236" i="1"/>
  <c r="CY235" i="1"/>
  <c r="CY234" i="1"/>
  <c r="CY233" i="1"/>
  <c r="CY232" i="1"/>
  <c r="CY231" i="1"/>
  <c r="CY230" i="1"/>
  <c r="CY229" i="1"/>
  <c r="CY228" i="1"/>
  <c r="CY227" i="1"/>
  <c r="CY226" i="1"/>
  <c r="CY225" i="1"/>
  <c r="CY224" i="1"/>
  <c r="CY223" i="1"/>
  <c r="CY222" i="1"/>
  <c r="CY221" i="1"/>
  <c r="CY220" i="1"/>
  <c r="CY219" i="1"/>
  <c r="CY218" i="1"/>
  <c r="CY217" i="1"/>
  <c r="CY216" i="1"/>
  <c r="CY215" i="1"/>
  <c r="CY214" i="1"/>
  <c r="CY213" i="1"/>
  <c r="CY212" i="1"/>
  <c r="CY211" i="1"/>
  <c r="CY210" i="1"/>
  <c r="CY209" i="1"/>
  <c r="CY208" i="1"/>
  <c r="CY207" i="1"/>
  <c r="CY206" i="1"/>
  <c r="CY205" i="1"/>
  <c r="CY204" i="1"/>
  <c r="CY203" i="1"/>
  <c r="CY202" i="1"/>
  <c r="CY201" i="1"/>
  <c r="CY200" i="1"/>
  <c r="CY199" i="1"/>
  <c r="CY198" i="1"/>
  <c r="CY197" i="1"/>
  <c r="CY196" i="1"/>
  <c r="CY195" i="1"/>
  <c r="CY194" i="1"/>
  <c r="CY193" i="1"/>
  <c r="CY192" i="1"/>
  <c r="CY191" i="1"/>
  <c r="CY190" i="1"/>
  <c r="CY189" i="1"/>
  <c r="CY188" i="1"/>
  <c r="CY187" i="1"/>
  <c r="CY186" i="1"/>
  <c r="CY185" i="1"/>
  <c r="CY184" i="1"/>
  <c r="CY183" i="1"/>
  <c r="CY182" i="1"/>
  <c r="CY180" i="1"/>
  <c r="CY179" i="1"/>
  <c r="CY178" i="1"/>
  <c r="CY177" i="1"/>
  <c r="CY176" i="1"/>
  <c r="CY175" i="1"/>
  <c r="CY174" i="1"/>
  <c r="CY173" i="1"/>
  <c r="CY172" i="1"/>
  <c r="CY171" i="1"/>
  <c r="CY170" i="1"/>
  <c r="CY169" i="1"/>
  <c r="CY168" i="1"/>
  <c r="CY167" i="1"/>
  <c r="CY166" i="1"/>
  <c r="CY165" i="1"/>
  <c r="CY164" i="1"/>
  <c r="CY163" i="1"/>
  <c r="CY162" i="1"/>
  <c r="CY160" i="1"/>
  <c r="CY159" i="1"/>
  <c r="CY158" i="1"/>
  <c r="CY157" i="1"/>
  <c r="CY156" i="1"/>
  <c r="CY155" i="1"/>
  <c r="CY154" i="1"/>
  <c r="CY153" i="1"/>
  <c r="CY152" i="1"/>
  <c r="CY151" i="1"/>
  <c r="CY150" i="1"/>
  <c r="CY149" i="1"/>
  <c r="CY148" i="1"/>
  <c r="CY147" i="1"/>
  <c r="CY146" i="1"/>
  <c r="CY145" i="1"/>
  <c r="CY144" i="1"/>
  <c r="CY143" i="1"/>
  <c r="CY142" i="1"/>
  <c r="CY141" i="1"/>
  <c r="CY140" i="1"/>
  <c r="CY139" i="1"/>
  <c r="CY138" i="1"/>
  <c r="CY137" i="1"/>
  <c r="CY136" i="1"/>
  <c r="CY135" i="1"/>
  <c r="CY134" i="1"/>
  <c r="CY133" i="1"/>
  <c r="CY132" i="1"/>
  <c r="CY131" i="1"/>
  <c r="CY130" i="1"/>
  <c r="CY129" i="1"/>
  <c r="CY128" i="1"/>
  <c r="CY127" i="1"/>
  <c r="CY126" i="1"/>
  <c r="CY125" i="1"/>
  <c r="CY124" i="1"/>
  <c r="CY123" i="1"/>
  <c r="CY122" i="1"/>
  <c r="CY121" i="1"/>
  <c r="CY120" i="1"/>
  <c r="CY119" i="1"/>
  <c r="CY118" i="1"/>
  <c r="CY117" i="1"/>
  <c r="CY116" i="1"/>
  <c r="CY115" i="1"/>
  <c r="CY114" i="1"/>
  <c r="CY113" i="1"/>
  <c r="CY112" i="1"/>
  <c r="CY111" i="1"/>
  <c r="CY110" i="1"/>
  <c r="CY109" i="1"/>
  <c r="CY108" i="1"/>
  <c r="CY107" i="1"/>
  <c r="CY106" i="1"/>
  <c r="CY105" i="1"/>
  <c r="CY104" i="1"/>
  <c r="CY103" i="1"/>
  <c r="CY102" i="1"/>
  <c r="CY101" i="1"/>
  <c r="CY100" i="1"/>
  <c r="CY99" i="1"/>
  <c r="CY98" i="1"/>
  <c r="CY97" i="1"/>
  <c r="CY96" i="1"/>
  <c r="CY95" i="1"/>
  <c r="CY94" i="1"/>
  <c r="CY93" i="1"/>
  <c r="CY92" i="1"/>
  <c r="CY91" i="1"/>
  <c r="CY90" i="1"/>
  <c r="CY89" i="1"/>
  <c r="CY88" i="1"/>
  <c r="CY87" i="1"/>
  <c r="CY86" i="1"/>
  <c r="CY84" i="1"/>
  <c r="CY83" i="1"/>
  <c r="CY82" i="1"/>
  <c r="CY81" i="1"/>
  <c r="CY80" i="1"/>
  <c r="CY79" i="1"/>
  <c r="CY78" i="1"/>
  <c r="CY77" i="1"/>
  <c r="CY76" i="1"/>
  <c r="CY75" i="1"/>
  <c r="CY74" i="1"/>
  <c r="CY72" i="1"/>
  <c r="CY71" i="1"/>
  <c r="CY70" i="1"/>
  <c r="CY69" i="1"/>
  <c r="CY68" i="1"/>
  <c r="CY67" i="1"/>
  <c r="CY66" i="1"/>
  <c r="CY65" i="1"/>
  <c r="CY64" i="1"/>
  <c r="CY63" i="1"/>
  <c r="PD63" i="1" l="1"/>
  <c r="PQ63" i="1" s="1"/>
  <c r="PP63" i="1"/>
  <c r="OS64" i="1"/>
  <c r="OV64" i="1"/>
  <c r="GL62" i="1"/>
  <c r="NL76" i="1"/>
  <c r="NM76" i="1" s="1"/>
  <c r="NI77" i="1" s="1"/>
  <c r="NA77" i="1"/>
  <c r="NC77" i="1"/>
  <c r="MZ77" i="1"/>
  <c r="JG67" i="1"/>
  <c r="JB67" i="1"/>
  <c r="JC67" i="1" s="1"/>
  <c r="U427" i="1"/>
  <c r="V427" i="1" s="1"/>
  <c r="HB62" i="1"/>
  <c r="GX62" i="1"/>
  <c r="GZ62" i="1" s="1"/>
  <c r="HA62" i="1" s="1"/>
  <c r="HC61" i="1"/>
  <c r="GH63" i="1"/>
  <c r="GA61" i="1"/>
  <c r="CK419" i="1"/>
  <c r="CK418" i="1"/>
  <c r="CK417" i="1"/>
  <c r="CK416" i="1"/>
  <c r="CK414" i="1"/>
  <c r="CK413" i="1"/>
  <c r="CK412" i="1"/>
  <c r="CK411" i="1"/>
  <c r="CK406" i="1"/>
  <c r="CK405" i="1"/>
  <c r="CK404" i="1"/>
  <c r="CK403" i="1"/>
  <c r="CK402" i="1"/>
  <c r="CK400" i="1"/>
  <c r="CK399" i="1"/>
  <c r="CK398" i="1"/>
  <c r="CK396" i="1"/>
  <c r="CK395" i="1"/>
  <c r="CK394" i="1"/>
  <c r="CK393" i="1"/>
  <c r="CK392" i="1"/>
  <c r="CK391" i="1"/>
  <c r="CK390" i="1"/>
  <c r="CK389" i="1"/>
  <c r="CK388" i="1"/>
  <c r="CK387" i="1"/>
  <c r="CK386" i="1"/>
  <c r="CK384" i="1"/>
  <c r="CK383" i="1"/>
  <c r="CK382" i="1"/>
  <c r="CK381" i="1"/>
  <c r="CK380" i="1"/>
  <c r="CK379" i="1"/>
  <c r="CK378" i="1"/>
  <c r="CK377" i="1"/>
  <c r="CK376" i="1"/>
  <c r="CK375" i="1"/>
  <c r="CK374" i="1"/>
  <c r="CK370" i="1"/>
  <c r="CK369" i="1"/>
  <c r="CK368" i="1"/>
  <c r="CK367" i="1"/>
  <c r="CK366" i="1"/>
  <c r="CK365" i="1"/>
  <c r="CK364" i="1"/>
  <c r="CK363" i="1"/>
  <c r="CK362" i="1"/>
  <c r="CK360" i="1"/>
  <c r="CK359" i="1"/>
  <c r="CK358" i="1"/>
  <c r="CK357" i="1"/>
  <c r="CK356" i="1"/>
  <c r="CK355" i="1"/>
  <c r="CK354" i="1"/>
  <c r="CK353" i="1"/>
  <c r="CK352" i="1"/>
  <c r="CK351" i="1"/>
  <c r="CK350" i="1"/>
  <c r="CK347" i="1"/>
  <c r="CK346" i="1"/>
  <c r="CK345" i="1"/>
  <c r="CK344" i="1"/>
  <c r="CK343" i="1"/>
  <c r="CK342" i="1"/>
  <c r="CK341" i="1"/>
  <c r="CK340" i="1"/>
  <c r="CK339" i="1"/>
  <c r="CK336" i="1"/>
  <c r="CK335" i="1"/>
  <c r="CK334" i="1"/>
  <c r="CK333" i="1"/>
  <c r="CK332" i="1"/>
  <c r="CK331" i="1"/>
  <c r="CK330" i="1"/>
  <c r="CK329" i="1"/>
  <c r="CK328" i="1"/>
  <c r="CK327" i="1"/>
  <c r="CK326" i="1"/>
  <c r="CK324" i="1"/>
  <c r="CK323" i="1"/>
  <c r="CK322" i="1"/>
  <c r="CK321" i="1"/>
  <c r="CK320" i="1"/>
  <c r="CK319" i="1"/>
  <c r="CK318" i="1"/>
  <c r="CK317" i="1"/>
  <c r="CK316" i="1"/>
  <c r="CK315" i="1"/>
  <c r="CK314" i="1"/>
  <c r="CK312" i="1"/>
  <c r="CK310" i="1"/>
  <c r="CK309" i="1"/>
  <c r="CK308" i="1"/>
  <c r="CK307" i="1"/>
  <c r="CK305" i="1"/>
  <c r="CK304" i="1"/>
  <c r="CK303" i="1"/>
  <c r="CK302" i="1"/>
  <c r="CK300" i="1"/>
  <c r="CK299" i="1"/>
  <c r="CK298" i="1"/>
  <c r="CK297" i="1"/>
  <c r="CK296" i="1"/>
  <c r="CK295" i="1"/>
  <c r="CK294" i="1"/>
  <c r="CK293" i="1"/>
  <c r="CK292" i="1"/>
  <c r="CK290" i="1"/>
  <c r="CK289" i="1"/>
  <c r="CK288" i="1"/>
  <c r="CK287" i="1"/>
  <c r="CK286" i="1"/>
  <c r="CK285" i="1"/>
  <c r="CK284" i="1"/>
  <c r="CK283" i="1"/>
  <c r="CK282" i="1"/>
  <c r="CK281" i="1"/>
  <c r="CK280" i="1"/>
  <c r="CK279" i="1"/>
  <c r="CK278" i="1"/>
  <c r="CK277" i="1"/>
  <c r="CK276" i="1"/>
  <c r="CK275" i="1"/>
  <c r="CK274" i="1"/>
  <c r="CK273" i="1"/>
  <c r="CK272" i="1"/>
  <c r="CK271" i="1"/>
  <c r="CK270" i="1"/>
  <c r="CK269" i="1"/>
  <c r="CK268" i="1"/>
  <c r="CK267" i="1"/>
  <c r="CK266" i="1"/>
  <c r="CK265" i="1"/>
  <c r="CK264" i="1"/>
  <c r="CK263" i="1"/>
  <c r="CK262" i="1"/>
  <c r="CK260" i="1"/>
  <c r="CK259" i="1"/>
  <c r="CK258" i="1"/>
  <c r="CK257" i="1"/>
  <c r="CK256" i="1"/>
  <c r="CK255" i="1"/>
  <c r="CK254" i="1"/>
  <c r="CK253" i="1"/>
  <c r="CK252" i="1"/>
  <c r="CK251" i="1"/>
  <c r="CK250" i="1"/>
  <c r="CK249" i="1"/>
  <c r="CK248" i="1"/>
  <c r="CK247" i="1"/>
  <c r="CK246" i="1"/>
  <c r="CK245" i="1"/>
  <c r="CK244" i="1"/>
  <c r="CK243" i="1"/>
  <c r="CK242" i="1"/>
  <c r="CK240" i="1"/>
  <c r="CK239" i="1"/>
  <c r="CK238" i="1"/>
  <c r="CK237" i="1"/>
  <c r="CK236" i="1"/>
  <c r="CK235" i="1"/>
  <c r="CK234" i="1"/>
  <c r="CK233" i="1"/>
  <c r="CK232" i="1"/>
  <c r="CK231" i="1"/>
  <c r="CK230" i="1"/>
  <c r="CK229" i="1"/>
  <c r="CK228" i="1"/>
  <c r="CK227" i="1"/>
  <c r="CK226" i="1"/>
  <c r="CK225" i="1"/>
  <c r="CK224" i="1"/>
  <c r="CK223" i="1"/>
  <c r="CK222" i="1"/>
  <c r="CK221" i="1"/>
  <c r="CK220" i="1"/>
  <c r="CK219" i="1"/>
  <c r="CK218" i="1"/>
  <c r="CK217" i="1"/>
  <c r="CK216" i="1"/>
  <c r="CK215" i="1"/>
  <c r="CK214" i="1"/>
  <c r="CK213" i="1"/>
  <c r="CK212" i="1"/>
  <c r="CK211" i="1"/>
  <c r="CK210" i="1"/>
  <c r="CK209" i="1"/>
  <c r="CK208" i="1"/>
  <c r="CK207" i="1"/>
  <c r="CK206" i="1"/>
  <c r="CK205" i="1"/>
  <c r="CK204" i="1"/>
  <c r="CK203" i="1"/>
  <c r="CK202" i="1"/>
  <c r="CK201" i="1"/>
  <c r="CK200" i="1"/>
  <c r="CK199" i="1"/>
  <c r="CK198" i="1"/>
  <c r="CK197" i="1"/>
  <c r="CK196" i="1"/>
  <c r="CK195" i="1"/>
  <c r="CK194" i="1"/>
  <c r="CK193" i="1"/>
  <c r="CK192" i="1"/>
  <c r="CK191" i="1"/>
  <c r="CK190" i="1"/>
  <c r="CK189" i="1"/>
  <c r="CK188" i="1"/>
  <c r="CK187" i="1"/>
  <c r="CK186" i="1"/>
  <c r="CK185" i="1"/>
  <c r="CK184" i="1"/>
  <c r="CK183" i="1"/>
  <c r="CK182" i="1"/>
  <c r="CK180" i="1"/>
  <c r="CK179" i="1"/>
  <c r="CK178" i="1"/>
  <c r="CK177" i="1"/>
  <c r="CK176" i="1"/>
  <c r="CK175" i="1"/>
  <c r="CK174" i="1"/>
  <c r="CK173" i="1"/>
  <c r="CK172" i="1"/>
  <c r="CK171" i="1"/>
  <c r="CK170" i="1"/>
  <c r="CK169" i="1"/>
  <c r="CK168" i="1"/>
  <c r="CK167" i="1"/>
  <c r="CK166" i="1"/>
  <c r="CK165" i="1"/>
  <c r="CK164" i="1"/>
  <c r="CK163" i="1"/>
  <c r="CK162" i="1"/>
  <c r="CK160" i="1"/>
  <c r="CK159" i="1"/>
  <c r="CK158" i="1"/>
  <c r="CK157" i="1"/>
  <c r="CK156" i="1"/>
  <c r="CK155" i="1"/>
  <c r="CK154" i="1"/>
  <c r="CK153" i="1"/>
  <c r="CK152" i="1"/>
  <c r="CK151" i="1"/>
  <c r="CK150" i="1"/>
  <c r="CK149" i="1"/>
  <c r="CK148" i="1"/>
  <c r="CK147" i="1"/>
  <c r="CK146" i="1"/>
  <c r="CK145" i="1"/>
  <c r="CK144" i="1"/>
  <c r="CK143" i="1"/>
  <c r="CK142" i="1"/>
  <c r="CK141" i="1"/>
  <c r="CK140" i="1"/>
  <c r="CK139" i="1"/>
  <c r="CK138" i="1"/>
  <c r="CK137" i="1"/>
  <c r="CK136" i="1"/>
  <c r="CK135" i="1"/>
  <c r="CK134" i="1"/>
  <c r="CK133" i="1"/>
  <c r="CK132" i="1"/>
  <c r="CK131" i="1"/>
  <c r="CK130" i="1"/>
  <c r="CK129" i="1"/>
  <c r="CK128" i="1"/>
  <c r="CK127" i="1"/>
  <c r="CK126" i="1"/>
  <c r="CK125" i="1"/>
  <c r="CK124" i="1"/>
  <c r="CK123" i="1"/>
  <c r="CK122" i="1"/>
  <c r="CK121" i="1"/>
  <c r="CK120" i="1"/>
  <c r="CK119" i="1"/>
  <c r="CK118" i="1"/>
  <c r="CK117" i="1"/>
  <c r="CK116" i="1"/>
  <c r="CK115" i="1"/>
  <c r="CK114" i="1"/>
  <c r="CK113" i="1"/>
  <c r="CK112" i="1"/>
  <c r="CK111" i="1"/>
  <c r="CK110" i="1"/>
  <c r="CK109" i="1"/>
  <c r="CK108" i="1"/>
  <c r="CK107" i="1"/>
  <c r="CK106" i="1"/>
  <c r="CK105" i="1"/>
  <c r="CK104" i="1"/>
  <c r="CK103" i="1"/>
  <c r="CK102" i="1"/>
  <c r="CK101" i="1"/>
  <c r="CK100" i="1"/>
  <c r="CK99" i="1"/>
  <c r="CK98" i="1"/>
  <c r="CK97" i="1"/>
  <c r="CK96" i="1"/>
  <c r="CK95" i="1"/>
  <c r="CK94" i="1"/>
  <c r="CK93" i="1"/>
  <c r="CK92" i="1"/>
  <c r="CK91" i="1"/>
  <c r="CK90" i="1"/>
  <c r="CK89" i="1"/>
  <c r="CK88" i="1"/>
  <c r="CK87" i="1"/>
  <c r="CK86" i="1"/>
  <c r="CK84" i="1"/>
  <c r="CK83" i="1"/>
  <c r="CK82" i="1"/>
  <c r="CK81" i="1"/>
  <c r="CK80" i="1"/>
  <c r="CK79" i="1"/>
  <c r="CK78" i="1"/>
  <c r="CK77" i="1"/>
  <c r="CK76" i="1"/>
  <c r="CK75" i="1"/>
  <c r="CK74" i="1"/>
  <c r="CK72" i="1"/>
  <c r="CK71" i="1"/>
  <c r="CK70" i="1"/>
  <c r="CK69" i="1"/>
  <c r="CK68" i="1"/>
  <c r="CK67" i="1"/>
  <c r="CK66" i="1"/>
  <c r="CK65" i="1"/>
  <c r="CK64" i="1"/>
  <c r="CK63" i="1"/>
  <c r="AO429" i="1" l="1"/>
  <c r="AP429" i="1" s="1"/>
  <c r="OU64" i="1"/>
  <c r="OW64" i="1" s="1"/>
  <c r="OX64" i="1" s="1"/>
  <c r="PB64" i="1"/>
  <c r="PF63" i="1"/>
  <c r="PG63" i="1" s="1"/>
  <c r="GG63" i="1"/>
  <c r="GN63" i="1"/>
  <c r="GP63" i="1" s="1"/>
  <c r="NK77" i="1"/>
  <c r="NH77" i="1"/>
  <c r="AK442" i="1"/>
  <c r="AL442" i="1" s="1"/>
  <c r="NB77" i="1"/>
  <c r="ND77" i="1" s="1"/>
  <c r="JD67" i="1"/>
  <c r="JB68" i="1" s="1"/>
  <c r="JC68" i="1" s="1"/>
  <c r="JG68" i="1"/>
  <c r="GV63" i="1"/>
  <c r="FB420" i="1"/>
  <c r="FB419" i="1"/>
  <c r="FG419" i="1" s="1"/>
  <c r="FB418" i="1"/>
  <c r="FG418" i="1" s="1"/>
  <c r="FB417" i="1"/>
  <c r="FG417" i="1" s="1"/>
  <c r="FB416" i="1"/>
  <c r="FG416" i="1" s="1"/>
  <c r="FB415" i="1"/>
  <c r="FB414" i="1"/>
  <c r="FG414" i="1" s="1"/>
  <c r="FB413" i="1"/>
  <c r="FG413" i="1" s="1"/>
  <c r="FB412" i="1"/>
  <c r="FG412" i="1" s="1"/>
  <c r="FB411" i="1"/>
  <c r="FG411" i="1" s="1"/>
  <c r="FB410" i="1"/>
  <c r="FB409" i="1"/>
  <c r="FB408" i="1"/>
  <c r="FB407" i="1"/>
  <c r="FB406" i="1"/>
  <c r="FG406" i="1" s="1"/>
  <c r="FB405" i="1"/>
  <c r="FG405" i="1" s="1"/>
  <c r="FB404" i="1"/>
  <c r="FG404" i="1" s="1"/>
  <c r="FB403" i="1"/>
  <c r="FG403" i="1" s="1"/>
  <c r="FB402" i="1"/>
  <c r="FG402" i="1" s="1"/>
  <c r="FB401" i="1"/>
  <c r="FB400" i="1"/>
  <c r="FG400" i="1" s="1"/>
  <c r="FB399" i="1"/>
  <c r="FG399" i="1" s="1"/>
  <c r="FB398" i="1"/>
  <c r="FG398" i="1" s="1"/>
  <c r="FB397" i="1"/>
  <c r="FB396" i="1"/>
  <c r="FG396" i="1" s="1"/>
  <c r="FB395" i="1"/>
  <c r="FG395" i="1" s="1"/>
  <c r="FB394" i="1"/>
  <c r="FG394" i="1" s="1"/>
  <c r="FB393" i="1"/>
  <c r="FG393" i="1" s="1"/>
  <c r="FB392" i="1"/>
  <c r="FG392" i="1" s="1"/>
  <c r="FB391" i="1"/>
  <c r="FG391" i="1" s="1"/>
  <c r="FB390" i="1"/>
  <c r="FG390" i="1" s="1"/>
  <c r="FB389" i="1"/>
  <c r="FG389" i="1" s="1"/>
  <c r="FB388" i="1"/>
  <c r="FG388" i="1" s="1"/>
  <c r="FB387" i="1"/>
  <c r="FG387" i="1" s="1"/>
  <c r="FB386" i="1"/>
  <c r="FG386" i="1" s="1"/>
  <c r="FB385" i="1"/>
  <c r="FB384" i="1"/>
  <c r="FG384" i="1" s="1"/>
  <c r="FB383" i="1"/>
  <c r="FG383" i="1" s="1"/>
  <c r="FB382" i="1"/>
  <c r="FG382" i="1" s="1"/>
  <c r="FB381" i="1"/>
  <c r="FG381" i="1" s="1"/>
  <c r="FB380" i="1"/>
  <c r="FG380" i="1" s="1"/>
  <c r="FB379" i="1"/>
  <c r="FG379" i="1" s="1"/>
  <c r="FB378" i="1"/>
  <c r="FG378" i="1" s="1"/>
  <c r="FB377" i="1"/>
  <c r="FG377" i="1" s="1"/>
  <c r="FB376" i="1"/>
  <c r="FG376" i="1" s="1"/>
  <c r="FB375" i="1"/>
  <c r="FG375" i="1" s="1"/>
  <c r="FB374" i="1"/>
  <c r="FG374" i="1" s="1"/>
  <c r="FB373" i="1"/>
  <c r="FB372" i="1"/>
  <c r="FB371" i="1"/>
  <c r="FB370" i="1"/>
  <c r="FG370" i="1" s="1"/>
  <c r="FB369" i="1"/>
  <c r="FG369" i="1" s="1"/>
  <c r="FB368" i="1"/>
  <c r="FG368" i="1" s="1"/>
  <c r="FB367" i="1"/>
  <c r="FG367" i="1" s="1"/>
  <c r="FB366" i="1"/>
  <c r="FG366" i="1" s="1"/>
  <c r="FB365" i="1"/>
  <c r="FG365" i="1" s="1"/>
  <c r="FB364" i="1"/>
  <c r="FG364" i="1" s="1"/>
  <c r="FB363" i="1"/>
  <c r="FG363" i="1" s="1"/>
  <c r="FB362" i="1"/>
  <c r="FG362" i="1" s="1"/>
  <c r="FB361" i="1"/>
  <c r="FB360" i="1"/>
  <c r="FG360" i="1" s="1"/>
  <c r="FB359" i="1"/>
  <c r="FG359" i="1" s="1"/>
  <c r="FB358" i="1"/>
  <c r="FG358" i="1" s="1"/>
  <c r="FB357" i="1"/>
  <c r="FG357" i="1" s="1"/>
  <c r="FB356" i="1"/>
  <c r="FG356" i="1" s="1"/>
  <c r="FB355" i="1"/>
  <c r="FG355" i="1" s="1"/>
  <c r="FB354" i="1"/>
  <c r="FG354" i="1" s="1"/>
  <c r="FB353" i="1"/>
  <c r="FG353" i="1" s="1"/>
  <c r="FB352" i="1"/>
  <c r="FG352" i="1" s="1"/>
  <c r="FB351" i="1"/>
  <c r="FG351" i="1" s="1"/>
  <c r="FB350" i="1"/>
  <c r="FG350" i="1" s="1"/>
  <c r="FB349" i="1"/>
  <c r="FB348" i="1"/>
  <c r="FB347" i="1"/>
  <c r="FG347" i="1" s="1"/>
  <c r="FB346" i="1"/>
  <c r="FG346" i="1" s="1"/>
  <c r="FB345" i="1"/>
  <c r="FG345" i="1" s="1"/>
  <c r="FB344" i="1"/>
  <c r="FG344" i="1" s="1"/>
  <c r="FB343" i="1"/>
  <c r="FG343" i="1" s="1"/>
  <c r="FB342" i="1"/>
  <c r="FG342" i="1" s="1"/>
  <c r="FB341" i="1"/>
  <c r="FG341" i="1" s="1"/>
  <c r="FB340" i="1"/>
  <c r="FG340" i="1" s="1"/>
  <c r="FB339" i="1"/>
  <c r="FG339" i="1" s="1"/>
  <c r="FB338" i="1"/>
  <c r="FB337" i="1"/>
  <c r="FB336" i="1"/>
  <c r="FG336" i="1" s="1"/>
  <c r="FB335" i="1"/>
  <c r="FG335" i="1" s="1"/>
  <c r="FB334" i="1"/>
  <c r="FG334" i="1" s="1"/>
  <c r="FB333" i="1"/>
  <c r="FG333" i="1" s="1"/>
  <c r="FB332" i="1"/>
  <c r="FG332" i="1" s="1"/>
  <c r="FB331" i="1"/>
  <c r="FG331" i="1" s="1"/>
  <c r="FB330" i="1"/>
  <c r="FG330" i="1" s="1"/>
  <c r="FB329" i="1"/>
  <c r="FG329" i="1" s="1"/>
  <c r="FB328" i="1"/>
  <c r="FG328" i="1" s="1"/>
  <c r="FB327" i="1"/>
  <c r="FG327" i="1" s="1"/>
  <c r="FB326" i="1"/>
  <c r="FG326" i="1" s="1"/>
  <c r="FB325" i="1"/>
  <c r="FB324" i="1"/>
  <c r="FG324" i="1" s="1"/>
  <c r="FB323" i="1"/>
  <c r="FG323" i="1" s="1"/>
  <c r="FB322" i="1"/>
  <c r="FG322" i="1" s="1"/>
  <c r="FB321" i="1"/>
  <c r="FG321" i="1" s="1"/>
  <c r="FB320" i="1"/>
  <c r="FG320" i="1" s="1"/>
  <c r="FB319" i="1"/>
  <c r="FG319" i="1" s="1"/>
  <c r="FB318" i="1"/>
  <c r="FG318" i="1" s="1"/>
  <c r="FB317" i="1"/>
  <c r="FG317" i="1" s="1"/>
  <c r="FB316" i="1"/>
  <c r="FG316" i="1" s="1"/>
  <c r="FB315" i="1"/>
  <c r="FG315" i="1" s="1"/>
  <c r="FB314" i="1"/>
  <c r="FG314" i="1" s="1"/>
  <c r="FB313" i="1"/>
  <c r="FB312" i="1"/>
  <c r="FG312" i="1" s="1"/>
  <c r="FB311" i="1"/>
  <c r="FG311" i="1" s="1"/>
  <c r="FB310" i="1"/>
  <c r="FG310" i="1" s="1"/>
  <c r="FB309" i="1"/>
  <c r="FG309" i="1" s="1"/>
  <c r="FB308" i="1"/>
  <c r="FG308" i="1" s="1"/>
  <c r="FB307" i="1"/>
  <c r="FG307" i="1" s="1"/>
  <c r="FB306" i="1"/>
  <c r="FB305" i="1"/>
  <c r="FG305" i="1" s="1"/>
  <c r="FB304" i="1"/>
  <c r="FG304" i="1" s="1"/>
  <c r="FB303" i="1"/>
  <c r="FG303" i="1" s="1"/>
  <c r="FB300" i="1"/>
  <c r="FG300" i="1" s="1"/>
  <c r="FB299" i="1"/>
  <c r="FG299" i="1" s="1"/>
  <c r="FB298" i="1"/>
  <c r="FG298" i="1" s="1"/>
  <c r="FB297" i="1"/>
  <c r="FG297" i="1" s="1"/>
  <c r="FB296" i="1"/>
  <c r="FG296" i="1" s="1"/>
  <c r="FB295" i="1"/>
  <c r="FG295" i="1" s="1"/>
  <c r="FB294" i="1"/>
  <c r="FG294" i="1" s="1"/>
  <c r="FB293" i="1"/>
  <c r="FG293" i="1" s="1"/>
  <c r="FB292" i="1"/>
  <c r="FG292" i="1" s="1"/>
  <c r="FB291" i="1"/>
  <c r="FB290" i="1"/>
  <c r="FG290" i="1" s="1"/>
  <c r="FB289" i="1"/>
  <c r="FG289" i="1" s="1"/>
  <c r="FB288" i="1"/>
  <c r="FG288" i="1" s="1"/>
  <c r="FB287" i="1"/>
  <c r="FG287" i="1" s="1"/>
  <c r="FB286" i="1"/>
  <c r="FG286" i="1" s="1"/>
  <c r="FB285" i="1"/>
  <c r="FG285" i="1" s="1"/>
  <c r="FB284" i="1"/>
  <c r="FG284" i="1" s="1"/>
  <c r="FB283" i="1"/>
  <c r="FG283" i="1" s="1"/>
  <c r="FB282" i="1"/>
  <c r="FG282" i="1" s="1"/>
  <c r="FB281" i="1"/>
  <c r="FG281" i="1" s="1"/>
  <c r="FB280" i="1"/>
  <c r="FG280" i="1" s="1"/>
  <c r="FB279" i="1"/>
  <c r="FG279" i="1" s="1"/>
  <c r="FB278" i="1"/>
  <c r="FG278" i="1" s="1"/>
  <c r="FB277" i="1"/>
  <c r="FG277" i="1" s="1"/>
  <c r="FB276" i="1"/>
  <c r="FG276" i="1" s="1"/>
  <c r="FB275" i="1"/>
  <c r="FG275" i="1" s="1"/>
  <c r="FB274" i="1"/>
  <c r="FG274" i="1" s="1"/>
  <c r="FB273" i="1"/>
  <c r="FG273" i="1" s="1"/>
  <c r="FB272" i="1"/>
  <c r="FG272" i="1" s="1"/>
  <c r="FB271" i="1"/>
  <c r="FG271" i="1" s="1"/>
  <c r="FB270" i="1"/>
  <c r="FG270" i="1" s="1"/>
  <c r="FB269" i="1"/>
  <c r="FG269" i="1" s="1"/>
  <c r="FB268" i="1"/>
  <c r="FG268" i="1" s="1"/>
  <c r="FB267" i="1"/>
  <c r="FG267" i="1" s="1"/>
  <c r="FB266" i="1"/>
  <c r="FG266" i="1" s="1"/>
  <c r="FB265" i="1"/>
  <c r="FG265" i="1" s="1"/>
  <c r="FB264" i="1"/>
  <c r="FG264" i="1" s="1"/>
  <c r="FB263" i="1"/>
  <c r="FG263" i="1" s="1"/>
  <c r="FB262" i="1"/>
  <c r="FG262" i="1" s="1"/>
  <c r="FB260" i="1"/>
  <c r="FG260" i="1" s="1"/>
  <c r="FB259" i="1"/>
  <c r="FG259" i="1" s="1"/>
  <c r="FB258" i="1"/>
  <c r="FG258" i="1" s="1"/>
  <c r="FB257" i="1"/>
  <c r="FG257" i="1" s="1"/>
  <c r="FB256" i="1"/>
  <c r="FG256" i="1" s="1"/>
  <c r="FB255" i="1"/>
  <c r="FG255" i="1" s="1"/>
  <c r="FB254" i="1"/>
  <c r="FG254" i="1" s="1"/>
  <c r="FB253" i="1"/>
  <c r="FG253" i="1" s="1"/>
  <c r="FB252" i="1"/>
  <c r="FG252" i="1" s="1"/>
  <c r="FB251" i="1"/>
  <c r="FG251" i="1" s="1"/>
  <c r="FB250" i="1"/>
  <c r="FG250" i="1" s="1"/>
  <c r="FB249" i="1"/>
  <c r="FG249" i="1" s="1"/>
  <c r="FB248" i="1"/>
  <c r="FG248" i="1" s="1"/>
  <c r="FB247" i="1"/>
  <c r="FG247" i="1" s="1"/>
  <c r="FB246" i="1"/>
  <c r="FG246" i="1" s="1"/>
  <c r="FB245" i="1"/>
  <c r="FG245" i="1" s="1"/>
  <c r="FB244" i="1"/>
  <c r="FG244" i="1" s="1"/>
  <c r="FB243" i="1"/>
  <c r="FG243" i="1" s="1"/>
  <c r="FB242" i="1"/>
  <c r="FG242" i="1" s="1"/>
  <c r="FB240" i="1"/>
  <c r="FG240" i="1" s="1"/>
  <c r="FB239" i="1"/>
  <c r="FG239" i="1" s="1"/>
  <c r="FB238" i="1"/>
  <c r="FG238" i="1" s="1"/>
  <c r="FB237" i="1"/>
  <c r="FG237" i="1" s="1"/>
  <c r="FB236" i="1"/>
  <c r="FG236" i="1" s="1"/>
  <c r="FB235" i="1"/>
  <c r="FG235" i="1" s="1"/>
  <c r="FB234" i="1"/>
  <c r="FG234" i="1" s="1"/>
  <c r="FB233" i="1"/>
  <c r="FG233" i="1" s="1"/>
  <c r="FB232" i="1"/>
  <c r="FG232" i="1" s="1"/>
  <c r="FB231" i="1"/>
  <c r="FG231" i="1" s="1"/>
  <c r="FB230" i="1"/>
  <c r="FG230" i="1" s="1"/>
  <c r="FB229" i="1"/>
  <c r="FG229" i="1" s="1"/>
  <c r="FB228" i="1"/>
  <c r="FG228" i="1" s="1"/>
  <c r="FB227" i="1"/>
  <c r="FG227" i="1" s="1"/>
  <c r="FB226" i="1"/>
  <c r="FG226" i="1" s="1"/>
  <c r="FB225" i="1"/>
  <c r="FG225" i="1" s="1"/>
  <c r="FB224" i="1"/>
  <c r="FG224" i="1" s="1"/>
  <c r="FB223" i="1"/>
  <c r="FG223" i="1" s="1"/>
  <c r="FB222" i="1"/>
  <c r="FG222" i="1" s="1"/>
  <c r="FB221" i="1"/>
  <c r="FG221" i="1" s="1"/>
  <c r="FB220" i="1"/>
  <c r="FG220" i="1" s="1"/>
  <c r="FB219" i="1"/>
  <c r="FG219" i="1" s="1"/>
  <c r="FB218" i="1"/>
  <c r="FG218" i="1" s="1"/>
  <c r="FB217" i="1"/>
  <c r="FG217" i="1" s="1"/>
  <c r="FB216" i="1"/>
  <c r="FG216" i="1" s="1"/>
  <c r="FB215" i="1"/>
  <c r="FG215" i="1" s="1"/>
  <c r="FB214" i="1"/>
  <c r="FG214" i="1" s="1"/>
  <c r="FB213" i="1"/>
  <c r="FG213" i="1" s="1"/>
  <c r="FB212" i="1"/>
  <c r="FG212" i="1" s="1"/>
  <c r="FB211" i="1"/>
  <c r="FG211" i="1" s="1"/>
  <c r="FB210" i="1"/>
  <c r="FG210" i="1" s="1"/>
  <c r="FB209" i="1"/>
  <c r="FG209" i="1" s="1"/>
  <c r="FB208" i="1"/>
  <c r="FG208" i="1" s="1"/>
  <c r="FB207" i="1"/>
  <c r="FG207" i="1" s="1"/>
  <c r="FB206" i="1"/>
  <c r="FG206" i="1" s="1"/>
  <c r="FB205" i="1"/>
  <c r="FG205" i="1" s="1"/>
  <c r="FB204" i="1"/>
  <c r="FG204" i="1" s="1"/>
  <c r="FB203" i="1"/>
  <c r="FG203" i="1" s="1"/>
  <c r="FB202" i="1"/>
  <c r="FG202" i="1" s="1"/>
  <c r="FB201" i="1"/>
  <c r="FG201" i="1" s="1"/>
  <c r="FB200" i="1"/>
  <c r="FG200" i="1" s="1"/>
  <c r="FB199" i="1"/>
  <c r="FG199" i="1" s="1"/>
  <c r="FB198" i="1"/>
  <c r="FG198" i="1" s="1"/>
  <c r="FB197" i="1"/>
  <c r="FG197" i="1" s="1"/>
  <c r="FB196" i="1"/>
  <c r="FG196" i="1" s="1"/>
  <c r="FB195" i="1"/>
  <c r="FG195" i="1" s="1"/>
  <c r="FB194" i="1"/>
  <c r="FG194" i="1" s="1"/>
  <c r="FB193" i="1"/>
  <c r="FG193" i="1" s="1"/>
  <c r="FB192" i="1"/>
  <c r="FG192" i="1" s="1"/>
  <c r="FB191" i="1"/>
  <c r="FG191" i="1" s="1"/>
  <c r="FB190" i="1"/>
  <c r="FG190" i="1" s="1"/>
  <c r="FB189" i="1"/>
  <c r="FG189" i="1" s="1"/>
  <c r="FB188" i="1"/>
  <c r="FG188" i="1" s="1"/>
  <c r="FB187" i="1"/>
  <c r="FG187" i="1" s="1"/>
  <c r="FB186" i="1"/>
  <c r="FG186" i="1" s="1"/>
  <c r="FB185" i="1"/>
  <c r="FG185" i="1" s="1"/>
  <c r="FB184" i="1"/>
  <c r="FG184" i="1" s="1"/>
  <c r="FB183" i="1"/>
  <c r="FG183" i="1" s="1"/>
  <c r="FB182" i="1"/>
  <c r="FG182" i="1" s="1"/>
  <c r="FB180" i="1"/>
  <c r="FG180" i="1" s="1"/>
  <c r="FB179" i="1"/>
  <c r="FG179" i="1" s="1"/>
  <c r="FB178" i="1"/>
  <c r="FG178" i="1" s="1"/>
  <c r="FB177" i="1"/>
  <c r="FG177" i="1" s="1"/>
  <c r="FB176" i="1"/>
  <c r="FG176" i="1" s="1"/>
  <c r="FB175" i="1"/>
  <c r="FG175" i="1" s="1"/>
  <c r="FB174" i="1"/>
  <c r="FG174" i="1" s="1"/>
  <c r="FB173" i="1"/>
  <c r="FG173" i="1" s="1"/>
  <c r="FB172" i="1"/>
  <c r="FG172" i="1" s="1"/>
  <c r="FB171" i="1"/>
  <c r="FG171" i="1" s="1"/>
  <c r="FB170" i="1"/>
  <c r="FG170" i="1" s="1"/>
  <c r="FB169" i="1"/>
  <c r="FG169" i="1" s="1"/>
  <c r="FB168" i="1"/>
  <c r="FG168" i="1" s="1"/>
  <c r="FB167" i="1"/>
  <c r="FG167" i="1" s="1"/>
  <c r="FB166" i="1"/>
  <c r="FG166" i="1" s="1"/>
  <c r="FB165" i="1"/>
  <c r="FG165" i="1" s="1"/>
  <c r="FB164" i="1"/>
  <c r="FG164" i="1" s="1"/>
  <c r="FB163" i="1"/>
  <c r="FG163" i="1" s="1"/>
  <c r="FB162" i="1"/>
  <c r="FG162" i="1" s="1"/>
  <c r="FB160" i="1"/>
  <c r="FG160" i="1" s="1"/>
  <c r="FB159" i="1"/>
  <c r="FG159" i="1" s="1"/>
  <c r="FB158" i="1"/>
  <c r="FG158" i="1" s="1"/>
  <c r="FB156" i="1"/>
  <c r="FG156" i="1" s="1"/>
  <c r="FB155" i="1"/>
  <c r="FG155" i="1" s="1"/>
  <c r="FB154" i="1"/>
  <c r="FG154" i="1" s="1"/>
  <c r="FB153" i="1"/>
  <c r="FG153" i="1" s="1"/>
  <c r="FB152" i="1"/>
  <c r="FG152" i="1" s="1"/>
  <c r="FB150" i="1"/>
  <c r="FG150" i="1" s="1"/>
  <c r="FB149" i="1"/>
  <c r="FG149" i="1" s="1"/>
  <c r="FB148" i="1"/>
  <c r="FG148" i="1" s="1"/>
  <c r="FB147" i="1"/>
  <c r="FG147" i="1" s="1"/>
  <c r="FB146" i="1"/>
  <c r="FG146" i="1" s="1"/>
  <c r="FB144" i="1"/>
  <c r="FG144" i="1" s="1"/>
  <c r="FB143" i="1"/>
  <c r="FG143" i="1" s="1"/>
  <c r="FB142" i="1"/>
  <c r="FG142" i="1" s="1"/>
  <c r="FB140" i="1"/>
  <c r="FG140" i="1" s="1"/>
  <c r="FB139" i="1"/>
  <c r="FG139" i="1" s="1"/>
  <c r="FB138" i="1"/>
  <c r="FG138" i="1" s="1"/>
  <c r="FB137" i="1"/>
  <c r="FG137" i="1" s="1"/>
  <c r="FB136" i="1"/>
  <c r="FG136" i="1" s="1"/>
  <c r="FB135" i="1"/>
  <c r="FG135" i="1" s="1"/>
  <c r="FB134" i="1"/>
  <c r="FG134" i="1" s="1"/>
  <c r="FB133" i="1"/>
  <c r="FG133" i="1" s="1"/>
  <c r="FB132" i="1"/>
  <c r="FG132" i="1" s="1"/>
  <c r="FB131" i="1"/>
  <c r="FG131" i="1" s="1"/>
  <c r="FB130" i="1"/>
  <c r="FG130" i="1" s="1"/>
  <c r="FB129" i="1"/>
  <c r="FG129" i="1" s="1"/>
  <c r="FB128" i="1"/>
  <c r="FG128" i="1" s="1"/>
  <c r="FB127" i="1"/>
  <c r="FG127" i="1" s="1"/>
  <c r="FB126" i="1"/>
  <c r="FG126" i="1" s="1"/>
  <c r="FB125" i="1"/>
  <c r="FG125" i="1" s="1"/>
  <c r="FB124" i="1"/>
  <c r="FG124" i="1" s="1"/>
  <c r="FB123" i="1"/>
  <c r="FG123" i="1" s="1"/>
  <c r="FB122" i="1"/>
  <c r="FG122" i="1" s="1"/>
  <c r="FB121" i="1"/>
  <c r="FG121" i="1" s="1"/>
  <c r="FB120" i="1"/>
  <c r="FG120" i="1" s="1"/>
  <c r="FB119" i="1"/>
  <c r="FG119" i="1" s="1"/>
  <c r="FB118" i="1"/>
  <c r="FG118" i="1" s="1"/>
  <c r="FB117" i="1"/>
  <c r="FG117" i="1" s="1"/>
  <c r="FB116" i="1"/>
  <c r="FG116" i="1" s="1"/>
  <c r="FB115" i="1"/>
  <c r="FG115" i="1" s="1"/>
  <c r="FB114" i="1"/>
  <c r="FG114" i="1" s="1"/>
  <c r="FB113" i="1"/>
  <c r="FG113" i="1" s="1"/>
  <c r="FB112" i="1"/>
  <c r="FG112" i="1" s="1"/>
  <c r="FB111" i="1"/>
  <c r="FG111" i="1" s="1"/>
  <c r="FB110" i="1"/>
  <c r="FG110" i="1" s="1"/>
  <c r="FB109" i="1"/>
  <c r="FG109" i="1" s="1"/>
  <c r="FB108" i="1"/>
  <c r="FG108" i="1" s="1"/>
  <c r="FB107" i="1"/>
  <c r="FG107" i="1" s="1"/>
  <c r="FB106" i="1"/>
  <c r="FG106" i="1" s="1"/>
  <c r="FB105" i="1"/>
  <c r="FG105" i="1" s="1"/>
  <c r="FB104" i="1"/>
  <c r="FG104" i="1" s="1"/>
  <c r="FB103" i="1"/>
  <c r="FG103" i="1" s="1"/>
  <c r="FB102" i="1"/>
  <c r="FG102" i="1" s="1"/>
  <c r="FB101" i="1"/>
  <c r="FG101" i="1" s="1"/>
  <c r="FB100" i="1"/>
  <c r="FG100" i="1" s="1"/>
  <c r="FB99" i="1"/>
  <c r="FG99" i="1" s="1"/>
  <c r="FB98" i="1"/>
  <c r="FG98" i="1" s="1"/>
  <c r="FB97" i="1"/>
  <c r="FG97" i="1" s="1"/>
  <c r="FB96" i="1"/>
  <c r="FG96" i="1" s="1"/>
  <c r="FB95" i="1"/>
  <c r="FG95" i="1" s="1"/>
  <c r="FB94" i="1"/>
  <c r="FG94" i="1" s="1"/>
  <c r="FB93" i="1"/>
  <c r="FG93" i="1" s="1"/>
  <c r="FB92" i="1"/>
  <c r="FG92" i="1" s="1"/>
  <c r="FB91" i="1"/>
  <c r="FG91" i="1" s="1"/>
  <c r="FB90" i="1"/>
  <c r="FG90" i="1" s="1"/>
  <c r="FB89" i="1"/>
  <c r="FG89" i="1" s="1"/>
  <c r="FB88" i="1"/>
  <c r="FG88" i="1" s="1"/>
  <c r="FB87" i="1"/>
  <c r="FG87" i="1" s="1"/>
  <c r="FB86" i="1"/>
  <c r="FG86" i="1" s="1"/>
  <c r="FB84" i="1"/>
  <c r="FG84" i="1" s="1"/>
  <c r="FB83" i="1"/>
  <c r="FG83" i="1" s="1"/>
  <c r="FB82" i="1"/>
  <c r="FG82" i="1" s="1"/>
  <c r="FB81" i="1"/>
  <c r="FG81" i="1" s="1"/>
  <c r="FB80" i="1"/>
  <c r="FG80" i="1" s="1"/>
  <c r="FB79" i="1"/>
  <c r="FG79" i="1" s="1"/>
  <c r="FB78" i="1"/>
  <c r="FG78" i="1" s="1"/>
  <c r="FB77" i="1"/>
  <c r="FG77" i="1" s="1"/>
  <c r="FB76" i="1"/>
  <c r="FG76" i="1" s="1"/>
  <c r="FB75" i="1"/>
  <c r="FG75" i="1" s="1"/>
  <c r="FB74" i="1"/>
  <c r="FG74" i="1" s="1"/>
  <c r="FB72" i="1"/>
  <c r="FG72" i="1" s="1"/>
  <c r="FB71" i="1"/>
  <c r="FG71" i="1" s="1"/>
  <c r="FB70" i="1"/>
  <c r="FG70" i="1" s="1"/>
  <c r="FB69" i="1"/>
  <c r="FG69" i="1" s="1"/>
  <c r="FB68" i="1"/>
  <c r="FG68" i="1" s="1"/>
  <c r="FB67" i="1"/>
  <c r="FG67" i="1" s="1"/>
  <c r="FB66" i="1"/>
  <c r="FG66" i="1" s="1"/>
  <c r="FB65" i="1"/>
  <c r="FG65" i="1" s="1"/>
  <c r="FB64" i="1"/>
  <c r="FG64" i="1" s="1"/>
  <c r="FB63" i="1"/>
  <c r="FG63" i="1" s="1"/>
  <c r="PE64" i="1" l="1"/>
  <c r="PD64" i="1"/>
  <c r="PQ64" i="1" s="1"/>
  <c r="PP64" i="1"/>
  <c r="OS65" i="1"/>
  <c r="OV65" i="1"/>
  <c r="U428" i="1"/>
  <c r="V428" i="1" s="1"/>
  <c r="HB63" i="1"/>
  <c r="NE77" i="1"/>
  <c r="MZ78" i="1" s="1"/>
  <c r="NT77" i="1"/>
  <c r="NJ77" i="1"/>
  <c r="JD68" i="1"/>
  <c r="JB69" i="1" s="1"/>
  <c r="JC69" i="1" s="1"/>
  <c r="JG69" i="1"/>
  <c r="GI63" i="1"/>
  <c r="GW63" i="1"/>
  <c r="HC63" i="1"/>
  <c r="PF64" i="1" l="1"/>
  <c r="PG64" i="1" s="1"/>
  <c r="PE65" i="1" s="1"/>
  <c r="AO430" i="1"/>
  <c r="AP430" i="1" s="1"/>
  <c r="OU65" i="1"/>
  <c r="OW65" i="1" s="1"/>
  <c r="OX65" i="1" s="1"/>
  <c r="PB65" i="1"/>
  <c r="NL77" i="1"/>
  <c r="NM77" i="1" s="1"/>
  <c r="NU77" i="1"/>
  <c r="AK443" i="1"/>
  <c r="AL443" i="1" s="1"/>
  <c r="NH78" i="1"/>
  <c r="NT78" i="1" s="1"/>
  <c r="NA78" i="1"/>
  <c r="NB78" i="1" s="1"/>
  <c r="NC78" i="1"/>
  <c r="JD69" i="1"/>
  <c r="JB70" i="1" s="1"/>
  <c r="JC70" i="1" s="1"/>
  <c r="JG70" i="1"/>
  <c r="EV369" i="1"/>
  <c r="Q734" i="1" s="1"/>
  <c r="R734" i="1" s="1"/>
  <c r="EV377" i="1"/>
  <c r="Q742" i="1" s="1"/>
  <c r="R742" i="1" s="1"/>
  <c r="EV393" i="1"/>
  <c r="Q758" i="1" s="1"/>
  <c r="R758" i="1" s="1"/>
  <c r="EV417" i="1"/>
  <c r="Q782" i="1" s="1"/>
  <c r="R782" i="1" s="1"/>
  <c r="EV362" i="1"/>
  <c r="Q727" i="1" s="1"/>
  <c r="R727" i="1" s="1"/>
  <c r="EV370" i="1"/>
  <c r="Q735" i="1" s="1"/>
  <c r="R735" i="1" s="1"/>
  <c r="EV378" i="1"/>
  <c r="Q743" i="1" s="1"/>
  <c r="R743" i="1" s="1"/>
  <c r="EV386" i="1"/>
  <c r="Q751" i="1" s="1"/>
  <c r="R751" i="1" s="1"/>
  <c r="EV394" i="1"/>
  <c r="Q759" i="1" s="1"/>
  <c r="R759" i="1" s="1"/>
  <c r="EV402" i="1"/>
  <c r="Q767" i="1" s="1"/>
  <c r="R767" i="1" s="1"/>
  <c r="EV418" i="1"/>
  <c r="Q783" i="1" s="1"/>
  <c r="R783" i="1" s="1"/>
  <c r="EV363" i="1"/>
  <c r="Q728" i="1" s="1"/>
  <c r="R728" i="1" s="1"/>
  <c r="EV379" i="1"/>
  <c r="Q744" i="1" s="1"/>
  <c r="R744" i="1" s="1"/>
  <c r="EV387" i="1"/>
  <c r="Q752" i="1" s="1"/>
  <c r="R752" i="1" s="1"/>
  <c r="EV395" i="1"/>
  <c r="Q760" i="1" s="1"/>
  <c r="R760" i="1" s="1"/>
  <c r="EV403" i="1"/>
  <c r="Q768" i="1" s="1"/>
  <c r="R768" i="1" s="1"/>
  <c r="EV411" i="1"/>
  <c r="Q776" i="1" s="1"/>
  <c r="R776" i="1" s="1"/>
  <c r="EV419" i="1"/>
  <c r="Q784" i="1" s="1"/>
  <c r="R784" i="1" s="1"/>
  <c r="EV364" i="1"/>
  <c r="Q729" i="1" s="1"/>
  <c r="R729" i="1" s="1"/>
  <c r="EV380" i="1"/>
  <c r="Q745" i="1" s="1"/>
  <c r="R745" i="1" s="1"/>
  <c r="EV388" i="1"/>
  <c r="Q753" i="1" s="1"/>
  <c r="R753" i="1" s="1"/>
  <c r="EV396" i="1"/>
  <c r="Q761" i="1" s="1"/>
  <c r="R761" i="1" s="1"/>
  <c r="EV404" i="1"/>
  <c r="Q769" i="1" s="1"/>
  <c r="R769" i="1" s="1"/>
  <c r="EV412" i="1"/>
  <c r="Q777" i="1" s="1"/>
  <c r="R777" i="1" s="1"/>
  <c r="EV365" i="1"/>
  <c r="Q730" i="1" s="1"/>
  <c r="R730" i="1" s="1"/>
  <c r="EV381" i="1"/>
  <c r="Q746" i="1" s="1"/>
  <c r="R746" i="1" s="1"/>
  <c r="EV389" i="1"/>
  <c r="Q754" i="1" s="1"/>
  <c r="R754" i="1" s="1"/>
  <c r="EV405" i="1"/>
  <c r="Q770" i="1" s="1"/>
  <c r="R770" i="1" s="1"/>
  <c r="EV413" i="1"/>
  <c r="Q778" i="1" s="1"/>
  <c r="R778" i="1" s="1"/>
  <c r="EV366" i="1"/>
  <c r="Q731" i="1" s="1"/>
  <c r="R731" i="1" s="1"/>
  <c r="EV374" i="1"/>
  <c r="Q739" i="1" s="1"/>
  <c r="R739" i="1" s="1"/>
  <c r="EV382" i="1"/>
  <c r="Q747" i="1" s="1"/>
  <c r="R747" i="1" s="1"/>
  <c r="EV390" i="1"/>
  <c r="Q755" i="1" s="1"/>
  <c r="R755" i="1" s="1"/>
  <c r="EV398" i="1"/>
  <c r="Q763" i="1" s="1"/>
  <c r="R763" i="1" s="1"/>
  <c r="EV406" i="1"/>
  <c r="Q771" i="1" s="1"/>
  <c r="R771" i="1" s="1"/>
  <c r="EV414" i="1"/>
  <c r="Q779" i="1" s="1"/>
  <c r="R779" i="1" s="1"/>
  <c r="EV367" i="1"/>
  <c r="Q732" i="1" s="1"/>
  <c r="R732" i="1" s="1"/>
  <c r="EV375" i="1"/>
  <c r="Q740" i="1" s="1"/>
  <c r="R740" i="1" s="1"/>
  <c r="EV383" i="1"/>
  <c r="Q748" i="1" s="1"/>
  <c r="R748" i="1" s="1"/>
  <c r="EV391" i="1"/>
  <c r="Q756" i="1" s="1"/>
  <c r="R756" i="1" s="1"/>
  <c r="EV399" i="1"/>
  <c r="Q764" i="1" s="1"/>
  <c r="R764" i="1" s="1"/>
  <c r="EV368" i="1"/>
  <c r="Q733" i="1" s="1"/>
  <c r="R733" i="1" s="1"/>
  <c r="EV376" i="1"/>
  <c r="Q741" i="1" s="1"/>
  <c r="R741" i="1" s="1"/>
  <c r="EV384" i="1"/>
  <c r="Q749" i="1" s="1"/>
  <c r="R749" i="1" s="1"/>
  <c r="EV392" i="1"/>
  <c r="Q757" i="1" s="1"/>
  <c r="R757" i="1" s="1"/>
  <c r="EV400" i="1"/>
  <c r="Q765" i="1" s="1"/>
  <c r="R765" i="1" s="1"/>
  <c r="EV416" i="1"/>
  <c r="Q781" i="1" s="1"/>
  <c r="R781" i="1" s="1"/>
  <c r="GX63" i="1"/>
  <c r="GJ63" i="1"/>
  <c r="GE64" i="1" s="1"/>
  <c r="ES61" i="1"/>
  <c r="EN62" i="1" l="1"/>
  <c r="EO62" i="1"/>
  <c r="PD65" i="1"/>
  <c r="PQ65" i="1" s="1"/>
  <c r="PP65" i="1"/>
  <c r="OS66" i="1"/>
  <c r="OV66" i="1"/>
  <c r="PF65" i="1"/>
  <c r="PG65" i="1" s="1"/>
  <c r="GG64" i="1"/>
  <c r="GN64" i="1"/>
  <c r="ND78" i="1"/>
  <c r="NE78" i="1" s="1"/>
  <c r="NA79" i="1" s="1"/>
  <c r="NI78" i="1"/>
  <c r="NJ78" i="1" s="1"/>
  <c r="NK78" i="1"/>
  <c r="LZ408" i="1"/>
  <c r="LZ373" i="1"/>
  <c r="LZ378" i="1"/>
  <c r="LZ404" i="1"/>
  <c r="LZ386" i="1"/>
  <c r="LZ363" i="1"/>
  <c r="LZ401" i="1"/>
  <c r="LZ417" i="1"/>
  <c r="LZ366" i="1"/>
  <c r="LZ393" i="1"/>
  <c r="LZ399" i="1"/>
  <c r="LZ376" i="1"/>
  <c r="LZ370" i="1"/>
  <c r="LZ407" i="1"/>
  <c r="LZ397" i="1"/>
  <c r="LZ403" i="1"/>
  <c r="LZ381" i="1"/>
  <c r="LZ371" i="1"/>
  <c r="LZ391" i="1"/>
  <c r="LZ388" i="1"/>
  <c r="LZ414" i="1"/>
  <c r="LZ392" i="1"/>
  <c r="LZ418" i="1"/>
  <c r="LZ387" i="1"/>
  <c r="LZ372" i="1"/>
  <c r="LZ411" i="1"/>
  <c r="LZ406" i="1"/>
  <c r="LZ364" i="1"/>
  <c r="LZ384" i="1"/>
  <c r="LZ409" i="1"/>
  <c r="LZ420" i="1"/>
  <c r="LZ369" i="1"/>
  <c r="LZ385" i="1"/>
  <c r="LZ367" i="1"/>
  <c r="LZ402" i="1"/>
  <c r="LZ416" i="1"/>
  <c r="LZ368" i="1"/>
  <c r="LZ390" i="1"/>
  <c r="LZ380" i="1"/>
  <c r="LZ415" i="1"/>
  <c r="LZ383" i="1"/>
  <c r="LZ398" i="1"/>
  <c r="LZ405" i="1"/>
  <c r="LZ410" i="1"/>
  <c r="LZ395" i="1"/>
  <c r="LZ419" i="1"/>
  <c r="LZ394" i="1"/>
  <c r="LZ389" i="1"/>
  <c r="LZ379" i="1"/>
  <c r="LZ412" i="1"/>
  <c r="LZ396" i="1"/>
  <c r="LZ374" i="1"/>
  <c r="LZ365" i="1"/>
  <c r="LZ375" i="1"/>
  <c r="LZ413" i="1"/>
  <c r="LZ377" i="1"/>
  <c r="LZ382" i="1"/>
  <c r="LZ362" i="1"/>
  <c r="LZ400" i="1"/>
  <c r="JD70" i="1"/>
  <c r="JB71" i="1" s="1"/>
  <c r="JC71" i="1" s="1"/>
  <c r="JG71" i="1"/>
  <c r="EQ62" i="1"/>
  <c r="GV64" i="1"/>
  <c r="GH64" i="1"/>
  <c r="FA61" i="1"/>
  <c r="EY62" i="1" s="1"/>
  <c r="EP62" i="1" l="1"/>
  <c r="ER62" i="1" s="1"/>
  <c r="PE66" i="1"/>
  <c r="AO431" i="1"/>
  <c r="AP431" i="1" s="1"/>
  <c r="OU66" i="1"/>
  <c r="OW66" i="1" s="1"/>
  <c r="OX66" i="1" s="1"/>
  <c r="PB66" i="1"/>
  <c r="U429" i="1"/>
  <c r="V429" i="1" s="1"/>
  <c r="HB64" i="1"/>
  <c r="MZ79" i="1"/>
  <c r="AK444" i="1" s="1"/>
  <c r="AL444" i="1" s="1"/>
  <c r="NC79" i="1"/>
  <c r="NU78" i="1"/>
  <c r="NL78" i="1"/>
  <c r="NM78" i="1" s="1"/>
  <c r="JD71" i="1"/>
  <c r="JB72" i="1" s="1"/>
  <c r="JC72" i="1" s="1"/>
  <c r="JG72" i="1"/>
  <c r="GP64" i="1"/>
  <c r="GW64" i="1"/>
  <c r="FE61" i="1"/>
  <c r="EW62" i="1"/>
  <c r="DY419" i="1"/>
  <c r="EJ419" i="1" s="1"/>
  <c r="DY418" i="1"/>
  <c r="EJ418" i="1" s="1"/>
  <c r="DY417" i="1"/>
  <c r="EJ417" i="1" s="1"/>
  <c r="DY416" i="1"/>
  <c r="EJ416" i="1" s="1"/>
  <c r="DY414" i="1"/>
  <c r="EJ414" i="1" s="1"/>
  <c r="DY413" i="1"/>
  <c r="EJ413" i="1" s="1"/>
  <c r="DY412" i="1"/>
  <c r="EJ412" i="1" s="1"/>
  <c r="DY411" i="1"/>
  <c r="EJ411" i="1" s="1"/>
  <c r="DY406" i="1"/>
  <c r="EJ406" i="1" s="1"/>
  <c r="DY405" i="1"/>
  <c r="EJ405" i="1" s="1"/>
  <c r="DY404" i="1"/>
  <c r="EJ404" i="1" s="1"/>
  <c r="DY403" i="1"/>
  <c r="EJ403" i="1" s="1"/>
  <c r="DY402" i="1"/>
  <c r="EJ402" i="1" s="1"/>
  <c r="DY400" i="1"/>
  <c r="EJ400" i="1" s="1"/>
  <c r="DY399" i="1"/>
  <c r="EJ399" i="1" s="1"/>
  <c r="DY398" i="1"/>
  <c r="EJ398" i="1" s="1"/>
  <c r="DY396" i="1"/>
  <c r="EJ396" i="1" s="1"/>
  <c r="DY395" i="1"/>
  <c r="EJ395" i="1" s="1"/>
  <c r="DY394" i="1"/>
  <c r="EJ394" i="1" s="1"/>
  <c r="DY393" i="1"/>
  <c r="EJ393" i="1" s="1"/>
  <c r="DY392" i="1"/>
  <c r="EJ392" i="1" s="1"/>
  <c r="DY391" i="1"/>
  <c r="EJ391" i="1" s="1"/>
  <c r="DY390" i="1"/>
  <c r="EJ390" i="1" s="1"/>
  <c r="DY389" i="1"/>
  <c r="EJ389" i="1" s="1"/>
  <c r="DY388" i="1"/>
  <c r="EJ388" i="1" s="1"/>
  <c r="DY387" i="1"/>
  <c r="EJ387" i="1" s="1"/>
  <c r="DY386" i="1"/>
  <c r="EJ386" i="1" s="1"/>
  <c r="DY384" i="1"/>
  <c r="EJ384" i="1" s="1"/>
  <c r="DY383" i="1"/>
  <c r="EJ383" i="1" s="1"/>
  <c r="DY382" i="1"/>
  <c r="EJ382" i="1" s="1"/>
  <c r="DY381" i="1"/>
  <c r="EJ381" i="1" s="1"/>
  <c r="DY380" i="1"/>
  <c r="EJ380" i="1" s="1"/>
  <c r="DY379" i="1"/>
  <c r="DY378" i="1"/>
  <c r="EJ378" i="1" s="1"/>
  <c r="DY377" i="1"/>
  <c r="EJ377" i="1" s="1"/>
  <c r="DY376" i="1"/>
  <c r="EJ376" i="1" s="1"/>
  <c r="DY375" i="1"/>
  <c r="EJ375" i="1" s="1"/>
  <c r="DY374" i="1"/>
  <c r="EJ374" i="1" s="1"/>
  <c r="DY370" i="1"/>
  <c r="EJ370" i="1" s="1"/>
  <c r="DY369" i="1"/>
  <c r="EJ369" i="1" s="1"/>
  <c r="DY368" i="1"/>
  <c r="EJ368" i="1" s="1"/>
  <c r="DY367" i="1"/>
  <c r="EJ367" i="1" s="1"/>
  <c r="DY366" i="1"/>
  <c r="DY365" i="1"/>
  <c r="DY364" i="1"/>
  <c r="DY363" i="1"/>
  <c r="DY362" i="1"/>
  <c r="DY360" i="1"/>
  <c r="DY359" i="1"/>
  <c r="DY358" i="1"/>
  <c r="EJ358" i="1" s="1"/>
  <c r="DY357" i="1"/>
  <c r="EJ357" i="1" s="1"/>
  <c r="DY356" i="1"/>
  <c r="EJ356" i="1" s="1"/>
  <c r="DY355" i="1"/>
  <c r="EJ355" i="1" s="1"/>
  <c r="DY354" i="1"/>
  <c r="EJ354" i="1" s="1"/>
  <c r="DY353" i="1"/>
  <c r="EJ353" i="1" s="1"/>
  <c r="DY352" i="1"/>
  <c r="EJ352" i="1" s="1"/>
  <c r="DY351" i="1"/>
  <c r="EJ351" i="1" s="1"/>
  <c r="DY350" i="1"/>
  <c r="DY347" i="1"/>
  <c r="EJ347" i="1" s="1"/>
  <c r="DY346" i="1"/>
  <c r="EJ346" i="1" s="1"/>
  <c r="DY345" i="1"/>
  <c r="EJ345" i="1" s="1"/>
  <c r="DY344" i="1"/>
  <c r="EJ344" i="1" s="1"/>
  <c r="DY343" i="1"/>
  <c r="EJ343" i="1" s="1"/>
  <c r="DY342" i="1"/>
  <c r="EJ342" i="1" s="1"/>
  <c r="DY341" i="1"/>
  <c r="EJ341" i="1" s="1"/>
  <c r="DY340" i="1"/>
  <c r="EJ340" i="1" s="1"/>
  <c r="DY339" i="1"/>
  <c r="EJ339" i="1" s="1"/>
  <c r="DY336" i="1"/>
  <c r="EJ336" i="1" s="1"/>
  <c r="DY335" i="1"/>
  <c r="EJ335" i="1" s="1"/>
  <c r="DY334" i="1"/>
  <c r="EJ334" i="1" s="1"/>
  <c r="DY333" i="1"/>
  <c r="EJ333" i="1" s="1"/>
  <c r="DY332" i="1"/>
  <c r="EJ332" i="1" s="1"/>
  <c r="DY331" i="1"/>
  <c r="EJ331" i="1" s="1"/>
  <c r="DY330" i="1"/>
  <c r="EJ330" i="1" s="1"/>
  <c r="DY329" i="1"/>
  <c r="EJ329" i="1" s="1"/>
  <c r="DY328" i="1"/>
  <c r="EJ328" i="1" s="1"/>
  <c r="DY327" i="1"/>
  <c r="EJ327" i="1" s="1"/>
  <c r="DY326" i="1"/>
  <c r="EJ326" i="1" s="1"/>
  <c r="DY324" i="1"/>
  <c r="EJ324" i="1" s="1"/>
  <c r="DY323" i="1"/>
  <c r="EJ323" i="1" s="1"/>
  <c r="DY322" i="1"/>
  <c r="EJ322" i="1" s="1"/>
  <c r="DY321" i="1"/>
  <c r="EJ321" i="1" s="1"/>
  <c r="DY320" i="1"/>
  <c r="EJ320" i="1" s="1"/>
  <c r="DY319" i="1"/>
  <c r="EJ319" i="1" s="1"/>
  <c r="DY318" i="1"/>
  <c r="EJ318" i="1" s="1"/>
  <c r="DY317" i="1"/>
  <c r="EJ317" i="1" s="1"/>
  <c r="DY316" i="1"/>
  <c r="EJ316" i="1" s="1"/>
  <c r="DY315" i="1"/>
  <c r="EJ315" i="1" s="1"/>
  <c r="DY314" i="1"/>
  <c r="EJ314" i="1" s="1"/>
  <c r="DY312" i="1"/>
  <c r="EJ312" i="1" s="1"/>
  <c r="DY310" i="1"/>
  <c r="EJ310" i="1" s="1"/>
  <c r="DY309" i="1"/>
  <c r="EJ309" i="1" s="1"/>
  <c r="DY308" i="1"/>
  <c r="EJ308" i="1" s="1"/>
  <c r="DY307" i="1"/>
  <c r="EJ307" i="1" s="1"/>
  <c r="DY305" i="1"/>
  <c r="EJ305" i="1" s="1"/>
  <c r="DY304" i="1"/>
  <c r="EJ304" i="1" s="1"/>
  <c r="DY303" i="1"/>
  <c r="EJ303" i="1" s="1"/>
  <c r="DY300" i="1"/>
  <c r="EJ300" i="1" s="1"/>
  <c r="DY299" i="1"/>
  <c r="EJ299" i="1" s="1"/>
  <c r="DY298" i="1"/>
  <c r="EJ298" i="1" s="1"/>
  <c r="DY297" i="1"/>
  <c r="EJ297" i="1" s="1"/>
  <c r="DY296" i="1"/>
  <c r="EJ296" i="1" s="1"/>
  <c r="DY295" i="1"/>
  <c r="EJ295" i="1" s="1"/>
  <c r="DY294" i="1"/>
  <c r="EJ294" i="1" s="1"/>
  <c r="DY293" i="1"/>
  <c r="EJ293" i="1" s="1"/>
  <c r="DY292" i="1"/>
  <c r="EJ292" i="1" s="1"/>
  <c r="DY290" i="1"/>
  <c r="EJ290" i="1" s="1"/>
  <c r="DY289" i="1"/>
  <c r="EJ289" i="1" s="1"/>
  <c r="DY288" i="1"/>
  <c r="EJ288" i="1" s="1"/>
  <c r="DY287" i="1"/>
  <c r="EJ287" i="1" s="1"/>
  <c r="DY286" i="1"/>
  <c r="EJ286" i="1" s="1"/>
  <c r="DY285" i="1"/>
  <c r="EJ285" i="1" s="1"/>
  <c r="DY284" i="1"/>
  <c r="EJ284" i="1" s="1"/>
  <c r="DY283" i="1"/>
  <c r="EJ283" i="1" s="1"/>
  <c r="DY282" i="1"/>
  <c r="DY281" i="1"/>
  <c r="EJ281" i="1" s="1"/>
  <c r="DY280" i="1"/>
  <c r="DY279" i="1"/>
  <c r="DY278" i="1"/>
  <c r="EJ278" i="1" s="1"/>
  <c r="DY277" i="1"/>
  <c r="EJ277" i="1" s="1"/>
  <c r="DY276" i="1"/>
  <c r="EJ276" i="1" s="1"/>
  <c r="DY275" i="1"/>
  <c r="EJ275" i="1" s="1"/>
  <c r="DY274" i="1"/>
  <c r="DY273" i="1"/>
  <c r="DY272" i="1"/>
  <c r="DY271" i="1"/>
  <c r="DY270" i="1"/>
  <c r="EJ270" i="1" s="1"/>
  <c r="DY269" i="1"/>
  <c r="EJ269" i="1" s="1"/>
  <c r="DY268" i="1"/>
  <c r="EJ268" i="1" s="1"/>
  <c r="DY267" i="1"/>
  <c r="EJ267" i="1" s="1"/>
  <c r="DY266" i="1"/>
  <c r="EJ266" i="1" s="1"/>
  <c r="DY265" i="1"/>
  <c r="EJ265" i="1" s="1"/>
  <c r="DY264" i="1"/>
  <c r="EJ264" i="1" s="1"/>
  <c r="DY263" i="1"/>
  <c r="EJ263" i="1" s="1"/>
  <c r="DY262" i="1"/>
  <c r="EJ262" i="1" s="1"/>
  <c r="DY260" i="1"/>
  <c r="EJ260" i="1" s="1"/>
  <c r="DY259" i="1"/>
  <c r="EJ259" i="1" s="1"/>
  <c r="DY258" i="1"/>
  <c r="EJ258" i="1" s="1"/>
  <c r="DY257" i="1"/>
  <c r="EJ257" i="1" s="1"/>
  <c r="DY256" i="1"/>
  <c r="EJ256" i="1" s="1"/>
  <c r="DY255" i="1"/>
  <c r="EJ255" i="1" s="1"/>
  <c r="DY254" i="1"/>
  <c r="EJ254" i="1" s="1"/>
  <c r="DY253" i="1"/>
  <c r="EJ253" i="1" s="1"/>
  <c r="DY252" i="1"/>
  <c r="EJ252" i="1" s="1"/>
  <c r="DY251" i="1"/>
  <c r="EJ251" i="1" s="1"/>
  <c r="DY250" i="1"/>
  <c r="EJ250" i="1" s="1"/>
  <c r="DY249" i="1"/>
  <c r="EJ249" i="1" s="1"/>
  <c r="DY248" i="1"/>
  <c r="EJ248" i="1" s="1"/>
  <c r="DY247" i="1"/>
  <c r="EJ247" i="1" s="1"/>
  <c r="DY246" i="1"/>
  <c r="EJ246" i="1" s="1"/>
  <c r="DY245" i="1"/>
  <c r="EJ245" i="1" s="1"/>
  <c r="DY244" i="1"/>
  <c r="EJ244" i="1" s="1"/>
  <c r="DY243" i="1"/>
  <c r="EJ243" i="1" s="1"/>
  <c r="DY242" i="1"/>
  <c r="EJ242" i="1" s="1"/>
  <c r="DY240" i="1"/>
  <c r="EJ240" i="1" s="1"/>
  <c r="DY239" i="1"/>
  <c r="EJ239" i="1" s="1"/>
  <c r="DY238" i="1"/>
  <c r="EJ238" i="1" s="1"/>
  <c r="DY237" i="1"/>
  <c r="EJ237" i="1" s="1"/>
  <c r="DY236" i="1"/>
  <c r="EJ236" i="1" s="1"/>
  <c r="DY235" i="1"/>
  <c r="EJ235" i="1" s="1"/>
  <c r="DY234" i="1"/>
  <c r="DY233" i="1"/>
  <c r="DY232" i="1"/>
  <c r="EJ232" i="1" s="1"/>
  <c r="DY231" i="1"/>
  <c r="EJ231" i="1" s="1"/>
  <c r="DY230" i="1"/>
  <c r="DY229" i="1"/>
  <c r="DY228" i="1"/>
  <c r="EJ228" i="1" s="1"/>
  <c r="DY227" i="1"/>
  <c r="EJ227" i="1" s="1"/>
  <c r="DY226" i="1"/>
  <c r="DY225" i="1"/>
  <c r="EJ225" i="1" s="1"/>
  <c r="DY224" i="1"/>
  <c r="EJ224" i="1" s="1"/>
  <c r="DY223" i="1"/>
  <c r="DY222" i="1"/>
  <c r="DY221" i="1"/>
  <c r="DY220" i="1"/>
  <c r="EJ220" i="1" s="1"/>
  <c r="DY219" i="1"/>
  <c r="DY218" i="1"/>
  <c r="DY217" i="1"/>
  <c r="EJ217" i="1" s="1"/>
  <c r="DY216" i="1"/>
  <c r="EJ216" i="1" s="1"/>
  <c r="DY215" i="1"/>
  <c r="EJ215" i="1" s="1"/>
  <c r="DY214" i="1"/>
  <c r="DY213" i="1"/>
  <c r="EJ213" i="1" s="1"/>
  <c r="DY212" i="1"/>
  <c r="EJ212" i="1" s="1"/>
  <c r="DY211" i="1"/>
  <c r="EJ211" i="1" s="1"/>
  <c r="DY210" i="1"/>
  <c r="DY209" i="1"/>
  <c r="DY208" i="1"/>
  <c r="EJ208" i="1" s="1"/>
  <c r="DY207" i="1"/>
  <c r="EJ207" i="1" s="1"/>
  <c r="DY206" i="1"/>
  <c r="EJ206" i="1" s="1"/>
  <c r="DY205" i="1"/>
  <c r="EJ205" i="1" s="1"/>
  <c r="DY204" i="1"/>
  <c r="DY203" i="1"/>
  <c r="DY202" i="1"/>
  <c r="EJ202" i="1" s="1"/>
  <c r="DY201" i="1"/>
  <c r="EJ201" i="1" s="1"/>
  <c r="DY200" i="1"/>
  <c r="EJ200" i="1" s="1"/>
  <c r="DY199" i="1"/>
  <c r="EJ199" i="1" s="1"/>
  <c r="DY198" i="1"/>
  <c r="EJ198" i="1" s="1"/>
  <c r="DY197" i="1"/>
  <c r="EJ197" i="1" s="1"/>
  <c r="DY196" i="1"/>
  <c r="DY195" i="1"/>
  <c r="DY194" i="1"/>
  <c r="EJ194" i="1" s="1"/>
  <c r="DY193" i="1"/>
  <c r="EJ193" i="1" s="1"/>
  <c r="DY192" i="1"/>
  <c r="EJ192" i="1" s="1"/>
  <c r="DY191" i="1"/>
  <c r="EJ191" i="1" s="1"/>
  <c r="DY190" i="1"/>
  <c r="EJ190" i="1" s="1"/>
  <c r="DY189" i="1"/>
  <c r="EJ189" i="1" s="1"/>
  <c r="DY188" i="1"/>
  <c r="DY187" i="1"/>
  <c r="DY186" i="1"/>
  <c r="EJ186" i="1" s="1"/>
  <c r="DY185" i="1"/>
  <c r="EJ185" i="1" s="1"/>
  <c r="DY184" i="1"/>
  <c r="EJ184" i="1" s="1"/>
  <c r="DY183" i="1"/>
  <c r="EJ183" i="1" s="1"/>
  <c r="DY182" i="1"/>
  <c r="EJ182" i="1" s="1"/>
  <c r="DY180" i="1"/>
  <c r="DY179" i="1"/>
  <c r="DY178" i="1"/>
  <c r="EJ178" i="1" s="1"/>
  <c r="DY177" i="1"/>
  <c r="EJ177" i="1" s="1"/>
  <c r="DY176" i="1"/>
  <c r="EJ176" i="1" s="1"/>
  <c r="DY175" i="1"/>
  <c r="EJ175" i="1" s="1"/>
  <c r="DY174" i="1"/>
  <c r="EJ174" i="1" s="1"/>
  <c r="DY173" i="1"/>
  <c r="EJ173" i="1" s="1"/>
  <c r="DY172" i="1"/>
  <c r="DY171" i="1"/>
  <c r="DY170" i="1"/>
  <c r="EJ170" i="1" s="1"/>
  <c r="DY169" i="1"/>
  <c r="EJ169" i="1" s="1"/>
  <c r="DY168" i="1"/>
  <c r="DY167" i="1"/>
  <c r="EJ167" i="1" s="1"/>
  <c r="DY166" i="1"/>
  <c r="EJ166" i="1" s="1"/>
  <c r="DY165" i="1"/>
  <c r="EJ165" i="1" s="1"/>
  <c r="DY164" i="1"/>
  <c r="DY163" i="1"/>
  <c r="DY162" i="1"/>
  <c r="EJ162" i="1" s="1"/>
  <c r="DY160" i="1"/>
  <c r="DY159" i="1"/>
  <c r="DY158" i="1"/>
  <c r="EJ158" i="1" s="1"/>
  <c r="DY156" i="1"/>
  <c r="EJ156" i="1" s="1"/>
  <c r="DY155" i="1"/>
  <c r="EJ155" i="1" s="1"/>
  <c r="DY154" i="1"/>
  <c r="EJ154" i="1" s="1"/>
  <c r="DY153" i="1"/>
  <c r="EJ153" i="1" s="1"/>
  <c r="DY152" i="1"/>
  <c r="DY150" i="1"/>
  <c r="EJ150" i="1" s="1"/>
  <c r="DY149" i="1"/>
  <c r="DY148" i="1"/>
  <c r="EJ148" i="1" s="1"/>
  <c r="DY147" i="1"/>
  <c r="EJ147" i="1" s="1"/>
  <c r="DY146" i="1"/>
  <c r="EJ146" i="1" s="1"/>
  <c r="DY144" i="1"/>
  <c r="DY143" i="1"/>
  <c r="DY142" i="1"/>
  <c r="EJ142" i="1" s="1"/>
  <c r="DY140" i="1"/>
  <c r="EJ140" i="1" s="1"/>
  <c r="DY139" i="1"/>
  <c r="EJ139" i="1" s="1"/>
  <c r="DY138" i="1"/>
  <c r="EJ138" i="1" s="1"/>
  <c r="DY137" i="1"/>
  <c r="EJ137" i="1" s="1"/>
  <c r="DY136" i="1"/>
  <c r="DY135" i="1"/>
  <c r="DY134" i="1"/>
  <c r="EJ134" i="1" s="1"/>
  <c r="DY133" i="1"/>
  <c r="DY132" i="1"/>
  <c r="EJ132" i="1" s="1"/>
  <c r="DY131" i="1"/>
  <c r="EJ131" i="1" s="1"/>
  <c r="DY130" i="1"/>
  <c r="EJ130" i="1" s="1"/>
  <c r="DY129" i="1"/>
  <c r="EJ129" i="1" s="1"/>
  <c r="DY128" i="1"/>
  <c r="DY127" i="1"/>
  <c r="DY126" i="1"/>
  <c r="EJ126" i="1" s="1"/>
  <c r="DY125" i="1"/>
  <c r="DY124" i="1"/>
  <c r="EJ124" i="1" s="1"/>
  <c r="DY123" i="1"/>
  <c r="EJ123" i="1" s="1"/>
  <c r="DY122" i="1"/>
  <c r="EJ122" i="1" s="1"/>
  <c r="DY121" i="1"/>
  <c r="EJ121" i="1" s="1"/>
  <c r="DY120" i="1"/>
  <c r="DY119" i="1"/>
  <c r="DY118" i="1"/>
  <c r="EJ118" i="1" s="1"/>
  <c r="DY117" i="1"/>
  <c r="DY116" i="1"/>
  <c r="EJ116" i="1" s="1"/>
  <c r="DY115" i="1"/>
  <c r="EJ115" i="1" s="1"/>
  <c r="DY114" i="1"/>
  <c r="EJ114" i="1" s="1"/>
  <c r="DY113" i="1"/>
  <c r="EJ113" i="1" s="1"/>
  <c r="DY112" i="1"/>
  <c r="DY111" i="1"/>
  <c r="DY110" i="1"/>
  <c r="EJ110" i="1" s="1"/>
  <c r="DY109" i="1"/>
  <c r="DY108" i="1"/>
  <c r="EJ108" i="1" s="1"/>
  <c r="DY107" i="1"/>
  <c r="EJ107" i="1" s="1"/>
  <c r="DY106" i="1"/>
  <c r="EJ106" i="1" s="1"/>
  <c r="DY105" i="1"/>
  <c r="DY104" i="1"/>
  <c r="DY103" i="1"/>
  <c r="EJ103" i="1" s="1"/>
  <c r="DY102" i="1"/>
  <c r="EJ102" i="1" s="1"/>
  <c r="DY101" i="1"/>
  <c r="EJ101" i="1" s="1"/>
  <c r="DY100" i="1"/>
  <c r="DY99" i="1"/>
  <c r="EJ99" i="1" s="1"/>
  <c r="DY98" i="1"/>
  <c r="EJ98" i="1" s="1"/>
  <c r="DY97" i="1"/>
  <c r="EJ97" i="1" s="1"/>
  <c r="DY96" i="1"/>
  <c r="DY95" i="1"/>
  <c r="DY94" i="1"/>
  <c r="EJ94" i="1" s="1"/>
  <c r="DY93" i="1"/>
  <c r="DY92" i="1"/>
  <c r="EJ92" i="1" s="1"/>
  <c r="DY91" i="1"/>
  <c r="EJ91" i="1" s="1"/>
  <c r="DY90" i="1"/>
  <c r="EJ90" i="1" s="1"/>
  <c r="DY89" i="1"/>
  <c r="EJ89" i="1" s="1"/>
  <c r="DY88" i="1"/>
  <c r="EJ88" i="1" s="1"/>
  <c r="DY87" i="1"/>
  <c r="EJ87" i="1" s="1"/>
  <c r="DY86" i="1"/>
  <c r="EJ86" i="1" s="1"/>
  <c r="DY84" i="1"/>
  <c r="DY83" i="1"/>
  <c r="EJ83" i="1" s="1"/>
  <c r="DY82" i="1"/>
  <c r="EJ82" i="1" s="1"/>
  <c r="DY81" i="1"/>
  <c r="EJ81" i="1" s="1"/>
  <c r="DY80" i="1"/>
  <c r="DY79" i="1"/>
  <c r="EJ79" i="1" s="1"/>
  <c r="DY78" i="1"/>
  <c r="EJ78" i="1" s="1"/>
  <c r="DY77" i="1"/>
  <c r="DY76" i="1"/>
  <c r="EJ76" i="1" s="1"/>
  <c r="DY75" i="1"/>
  <c r="EJ75" i="1" s="1"/>
  <c r="DY74" i="1"/>
  <c r="EJ74" i="1" s="1"/>
  <c r="DY72" i="1"/>
  <c r="EJ72" i="1" s="1"/>
  <c r="DY71" i="1"/>
  <c r="EJ71" i="1" s="1"/>
  <c r="DY70" i="1"/>
  <c r="EJ70" i="1" s="1"/>
  <c r="DY69" i="1"/>
  <c r="DY68" i="1"/>
  <c r="DY67" i="1"/>
  <c r="EJ67" i="1" s="1"/>
  <c r="DY66" i="1"/>
  <c r="DY65" i="1"/>
  <c r="EJ65" i="1" s="1"/>
  <c r="DY64" i="1"/>
  <c r="EJ64" i="1" s="1"/>
  <c r="DY63" i="1"/>
  <c r="EB61" i="1"/>
  <c r="DX62" i="1" s="1"/>
  <c r="PD66" i="1" l="1"/>
  <c r="PQ66" i="1" s="1"/>
  <c r="PP66" i="1"/>
  <c r="OS67" i="1"/>
  <c r="OV67" i="1"/>
  <c r="NH79" i="1"/>
  <c r="NT79" i="1" s="1"/>
  <c r="NB79" i="1"/>
  <c r="ND79" i="1" s="1"/>
  <c r="NE79" i="1" s="1"/>
  <c r="NA80" i="1" s="1"/>
  <c r="NI79" i="1"/>
  <c r="NK79" i="1"/>
  <c r="LZ312" i="1"/>
  <c r="LZ325" i="1"/>
  <c r="LZ345" i="1"/>
  <c r="LZ308" i="1"/>
  <c r="LZ303" i="1"/>
  <c r="LZ328" i="1"/>
  <c r="LZ321" i="1"/>
  <c r="LZ305" i="1"/>
  <c r="LZ314" i="1"/>
  <c r="LZ347" i="1"/>
  <c r="LZ322" i="1"/>
  <c r="LZ329" i="1"/>
  <c r="LZ324" i="1"/>
  <c r="LZ311" i="1"/>
  <c r="LZ344" i="1"/>
  <c r="LZ332" i="1"/>
  <c r="LZ335" i="1"/>
  <c r="LZ333" i="1"/>
  <c r="LZ355" i="1"/>
  <c r="LZ352" i="1"/>
  <c r="LZ331" i="1"/>
  <c r="LZ342" i="1"/>
  <c r="LZ326" i="1"/>
  <c r="LZ327" i="1"/>
  <c r="LZ357" i="1"/>
  <c r="LZ353" i="1"/>
  <c r="LZ323" i="1"/>
  <c r="LZ338" i="1"/>
  <c r="LZ318" i="1"/>
  <c r="LZ350" i="1"/>
  <c r="LZ358" i="1"/>
  <c r="LZ310" i="1"/>
  <c r="LZ336" i="1"/>
  <c r="LZ320" i="1"/>
  <c r="LZ302" i="1"/>
  <c r="LZ334" i="1"/>
  <c r="LZ307" i="1"/>
  <c r="LZ315" i="1"/>
  <c r="LZ309" i="1"/>
  <c r="LZ346" i="1"/>
  <c r="LZ317" i="1"/>
  <c r="LZ341" i="1"/>
  <c r="LZ343" i="1"/>
  <c r="LZ359" i="1"/>
  <c r="LZ319" i="1"/>
  <c r="LZ339" i="1"/>
  <c r="LZ354" i="1"/>
  <c r="LZ348" i="1"/>
  <c r="LZ337" i="1"/>
  <c r="LZ351" i="1"/>
  <c r="LZ313" i="1"/>
  <c r="LZ340" i="1"/>
  <c r="LZ356" i="1"/>
  <c r="LZ330" i="1"/>
  <c r="LZ349" i="1"/>
  <c r="LZ304" i="1"/>
  <c r="LZ360" i="1"/>
  <c r="LZ316" i="1"/>
  <c r="LZ306" i="1"/>
  <c r="JD72" i="1"/>
  <c r="JB73" i="1" s="1"/>
  <c r="JC73" i="1" s="1"/>
  <c r="JG73" i="1"/>
  <c r="FG61" i="1"/>
  <c r="FH61" i="1" s="1"/>
  <c r="FC62" i="1"/>
  <c r="FD62" i="1" s="1"/>
  <c r="GX64" i="1"/>
  <c r="HC64" i="1"/>
  <c r="GI64" i="1"/>
  <c r="ES62" i="1"/>
  <c r="EN63" i="1" s="1"/>
  <c r="EJ280" i="1"/>
  <c r="EJ282" i="1"/>
  <c r="EJ274" i="1"/>
  <c r="EJ279" i="1"/>
  <c r="EJ273" i="1"/>
  <c r="EJ272" i="1"/>
  <c r="EJ271" i="1"/>
  <c r="EJ362" i="1"/>
  <c r="EJ366" i="1"/>
  <c r="EJ379" i="1"/>
  <c r="EJ365" i="1"/>
  <c r="EJ360" i="1"/>
  <c r="EJ364" i="1"/>
  <c r="EJ350" i="1"/>
  <c r="EJ359" i="1"/>
  <c r="EJ363" i="1"/>
  <c r="EJ80" i="1"/>
  <c r="EJ63" i="1"/>
  <c r="EJ66" i="1"/>
  <c r="EJ69" i="1"/>
  <c r="EJ77" i="1"/>
  <c r="EJ105" i="1"/>
  <c r="EJ95" i="1"/>
  <c r="EJ84" i="1"/>
  <c r="DZ62" i="1"/>
  <c r="EF61" i="1"/>
  <c r="ED62" i="1" s="1"/>
  <c r="EJ68" i="1"/>
  <c r="EJ96" i="1"/>
  <c r="EJ93" i="1"/>
  <c r="EJ100" i="1"/>
  <c r="EJ104" i="1"/>
  <c r="EJ112" i="1"/>
  <c r="EJ120" i="1"/>
  <c r="EJ128" i="1"/>
  <c r="EJ136" i="1"/>
  <c r="EJ144" i="1"/>
  <c r="EJ152" i="1"/>
  <c r="EJ160" i="1"/>
  <c r="EJ109" i="1"/>
  <c r="EJ117" i="1"/>
  <c r="EJ125" i="1"/>
  <c r="EJ133" i="1"/>
  <c r="EJ149" i="1"/>
  <c r="EJ111" i="1"/>
  <c r="EJ119" i="1"/>
  <c r="EJ127" i="1"/>
  <c r="EJ135" i="1"/>
  <c r="EJ143" i="1"/>
  <c r="EJ159" i="1"/>
  <c r="EJ168" i="1"/>
  <c r="EJ163" i="1"/>
  <c r="EJ164" i="1"/>
  <c r="EJ172" i="1"/>
  <c r="EJ180" i="1"/>
  <c r="EJ188" i="1"/>
  <c r="EJ196" i="1"/>
  <c r="EJ204" i="1"/>
  <c r="EJ219" i="1"/>
  <c r="EJ226" i="1"/>
  <c r="EJ229" i="1"/>
  <c r="EJ223" i="1"/>
  <c r="EJ209" i="1"/>
  <c r="EJ171" i="1"/>
  <c r="EJ179" i="1"/>
  <c r="EJ187" i="1"/>
  <c r="EJ195" i="1"/>
  <c r="EJ203" i="1"/>
  <c r="EJ210" i="1"/>
  <c r="EJ214" i="1"/>
  <c r="EJ221" i="1"/>
  <c r="EJ230" i="1"/>
  <c r="EJ218" i="1"/>
  <c r="EJ222" i="1"/>
  <c r="EJ234" i="1"/>
  <c r="EJ233" i="1"/>
  <c r="DM421" i="1"/>
  <c r="DM420" i="1"/>
  <c r="DM419" i="1"/>
  <c r="DM418" i="1"/>
  <c r="DM417" i="1"/>
  <c r="DM416" i="1"/>
  <c r="DM415" i="1"/>
  <c r="DM414" i="1"/>
  <c r="DM413" i="1"/>
  <c r="DM412" i="1"/>
  <c r="DM411" i="1"/>
  <c r="DM410" i="1"/>
  <c r="DM409" i="1"/>
  <c r="DM408" i="1"/>
  <c r="DM407" i="1"/>
  <c r="DM406" i="1"/>
  <c r="DM405" i="1"/>
  <c r="DM404" i="1"/>
  <c r="DM403" i="1"/>
  <c r="DM402" i="1"/>
  <c r="DM401" i="1"/>
  <c r="DM400" i="1"/>
  <c r="DM399" i="1"/>
  <c r="DM398" i="1"/>
  <c r="DM397" i="1"/>
  <c r="DM396" i="1"/>
  <c r="DM395" i="1"/>
  <c r="DM394" i="1"/>
  <c r="DM393" i="1"/>
  <c r="DM392" i="1"/>
  <c r="DM391" i="1"/>
  <c r="DM390" i="1"/>
  <c r="DM389" i="1"/>
  <c r="DM388" i="1"/>
  <c r="DM387" i="1"/>
  <c r="DM386" i="1"/>
  <c r="DM385" i="1"/>
  <c r="DM384" i="1"/>
  <c r="DM383" i="1"/>
  <c r="DM382" i="1"/>
  <c r="DM381" i="1"/>
  <c r="DM380" i="1"/>
  <c r="DM379" i="1"/>
  <c r="DM378" i="1"/>
  <c r="DM377" i="1"/>
  <c r="DM376" i="1"/>
  <c r="DM375" i="1"/>
  <c r="DM374" i="1"/>
  <c r="DM373" i="1"/>
  <c r="DM372" i="1"/>
  <c r="DM371" i="1"/>
  <c r="DM370" i="1"/>
  <c r="DM369" i="1"/>
  <c r="DM368" i="1"/>
  <c r="DM367" i="1"/>
  <c r="DM366" i="1"/>
  <c r="DM365" i="1"/>
  <c r="DM364" i="1"/>
  <c r="DM363" i="1"/>
  <c r="DM362" i="1"/>
  <c r="DM361" i="1"/>
  <c r="DM360" i="1"/>
  <c r="DM359" i="1"/>
  <c r="DM358" i="1"/>
  <c r="DM357" i="1"/>
  <c r="DM356" i="1"/>
  <c r="DM355" i="1"/>
  <c r="DM354" i="1"/>
  <c r="DM353" i="1"/>
  <c r="DM352" i="1"/>
  <c r="DM351" i="1"/>
  <c r="DM350" i="1"/>
  <c r="DM349" i="1"/>
  <c r="DM348" i="1"/>
  <c r="DM347" i="1"/>
  <c r="DM346" i="1"/>
  <c r="DM345" i="1"/>
  <c r="DM344" i="1"/>
  <c r="DM343" i="1"/>
  <c r="DM342" i="1"/>
  <c r="DM341" i="1"/>
  <c r="DM340" i="1"/>
  <c r="DM339" i="1"/>
  <c r="DM338" i="1"/>
  <c r="DM337" i="1"/>
  <c r="DM336" i="1"/>
  <c r="DM335" i="1"/>
  <c r="DM334" i="1"/>
  <c r="DM333" i="1"/>
  <c r="DM332" i="1"/>
  <c r="DM331" i="1"/>
  <c r="DM330" i="1"/>
  <c r="DM329" i="1"/>
  <c r="DM328" i="1"/>
  <c r="DM327" i="1"/>
  <c r="DM326" i="1"/>
  <c r="DM325" i="1"/>
  <c r="DM324" i="1"/>
  <c r="DM323" i="1"/>
  <c r="DM322" i="1"/>
  <c r="DM321" i="1"/>
  <c r="DM320" i="1"/>
  <c r="DM319" i="1"/>
  <c r="DM318" i="1"/>
  <c r="DM317" i="1"/>
  <c r="DM316" i="1"/>
  <c r="DM315" i="1"/>
  <c r="DM314" i="1"/>
  <c r="DM313" i="1"/>
  <c r="DM312" i="1"/>
  <c r="DM311" i="1"/>
  <c r="DM310" i="1"/>
  <c r="DM309" i="1"/>
  <c r="DM308" i="1"/>
  <c r="DM307" i="1"/>
  <c r="DM306" i="1"/>
  <c r="DM305" i="1"/>
  <c r="DM304" i="1"/>
  <c r="DM303" i="1"/>
  <c r="DM302" i="1"/>
  <c r="DM301" i="1"/>
  <c r="DM300" i="1"/>
  <c r="DM299" i="1"/>
  <c r="DM298" i="1"/>
  <c r="DM297" i="1"/>
  <c r="DM296" i="1"/>
  <c r="DM295" i="1"/>
  <c r="DM294" i="1"/>
  <c r="DM293" i="1"/>
  <c r="DM292" i="1"/>
  <c r="DM291" i="1"/>
  <c r="DM290" i="1"/>
  <c r="DM289" i="1"/>
  <c r="DM288" i="1"/>
  <c r="DM287" i="1"/>
  <c r="DM286" i="1"/>
  <c r="DM285" i="1"/>
  <c r="DM284" i="1"/>
  <c r="DM283" i="1"/>
  <c r="DM282" i="1"/>
  <c r="DM281" i="1"/>
  <c r="DM280" i="1"/>
  <c r="DM279" i="1"/>
  <c r="DM278" i="1"/>
  <c r="DM277" i="1"/>
  <c r="DM276" i="1"/>
  <c r="DM275" i="1"/>
  <c r="DM274" i="1"/>
  <c r="DM273" i="1"/>
  <c r="DM272" i="1"/>
  <c r="DM271" i="1"/>
  <c r="DM270" i="1"/>
  <c r="DM269" i="1"/>
  <c r="DM268" i="1"/>
  <c r="DM267" i="1"/>
  <c r="DM266" i="1"/>
  <c r="DM265" i="1"/>
  <c r="DM264" i="1"/>
  <c r="DM263" i="1"/>
  <c r="DM262" i="1"/>
  <c r="DM261" i="1"/>
  <c r="DM260" i="1"/>
  <c r="DM259" i="1"/>
  <c r="DM258" i="1"/>
  <c r="DM257" i="1"/>
  <c r="DM256" i="1"/>
  <c r="DM255" i="1"/>
  <c r="DM254" i="1"/>
  <c r="DM253" i="1"/>
  <c r="DM252" i="1"/>
  <c r="DM251" i="1"/>
  <c r="DM250" i="1"/>
  <c r="DM249" i="1"/>
  <c r="DM248" i="1"/>
  <c r="DM247" i="1"/>
  <c r="DM246" i="1"/>
  <c r="DM245" i="1"/>
  <c r="DM244" i="1"/>
  <c r="DM243" i="1"/>
  <c r="DM242" i="1"/>
  <c r="DM241" i="1"/>
  <c r="DM240" i="1"/>
  <c r="DM239" i="1"/>
  <c r="DM238" i="1"/>
  <c r="DM237" i="1"/>
  <c r="DM236" i="1"/>
  <c r="DM235" i="1"/>
  <c r="DM234" i="1"/>
  <c r="DM233" i="1"/>
  <c r="DM232" i="1"/>
  <c r="DM231" i="1"/>
  <c r="DM230" i="1"/>
  <c r="DM229" i="1"/>
  <c r="DM228" i="1"/>
  <c r="DM227" i="1"/>
  <c r="DM226" i="1"/>
  <c r="DM225" i="1"/>
  <c r="DM224" i="1"/>
  <c r="DM223" i="1"/>
  <c r="DM222" i="1"/>
  <c r="DM221" i="1"/>
  <c r="DM220" i="1"/>
  <c r="DM219" i="1"/>
  <c r="DM218" i="1"/>
  <c r="DM217" i="1"/>
  <c r="DM216" i="1"/>
  <c r="DM215" i="1"/>
  <c r="DM214" i="1"/>
  <c r="DM213" i="1"/>
  <c r="DM212" i="1"/>
  <c r="DM211" i="1"/>
  <c r="DM210" i="1"/>
  <c r="DM209" i="1"/>
  <c r="DM208" i="1"/>
  <c r="DM207" i="1"/>
  <c r="DM206" i="1"/>
  <c r="DM205" i="1"/>
  <c r="DM204" i="1"/>
  <c r="DM203" i="1"/>
  <c r="DM202" i="1"/>
  <c r="DM201" i="1"/>
  <c r="DM200" i="1"/>
  <c r="DM199" i="1"/>
  <c r="DM198" i="1"/>
  <c r="DM197" i="1"/>
  <c r="DM196" i="1"/>
  <c r="DM195" i="1"/>
  <c r="DM194" i="1"/>
  <c r="DM193" i="1"/>
  <c r="DM192" i="1"/>
  <c r="DM191" i="1"/>
  <c r="DM190" i="1"/>
  <c r="DM189" i="1"/>
  <c r="DM188" i="1"/>
  <c r="DM187" i="1"/>
  <c r="DM186" i="1"/>
  <c r="DM185" i="1"/>
  <c r="DM184" i="1"/>
  <c r="DM183" i="1"/>
  <c r="DM182" i="1"/>
  <c r="DM181" i="1"/>
  <c r="DM180" i="1"/>
  <c r="DM179" i="1"/>
  <c r="DM178" i="1"/>
  <c r="DM177" i="1"/>
  <c r="DM176" i="1"/>
  <c r="DM175" i="1"/>
  <c r="DM174" i="1"/>
  <c r="DM173" i="1"/>
  <c r="DM172" i="1"/>
  <c r="DM171" i="1"/>
  <c r="DM170" i="1"/>
  <c r="DM169" i="1"/>
  <c r="DM168" i="1"/>
  <c r="DM167" i="1"/>
  <c r="DM166" i="1"/>
  <c r="DM165" i="1"/>
  <c r="DM164" i="1"/>
  <c r="DM163" i="1"/>
  <c r="DM162" i="1"/>
  <c r="DM161" i="1"/>
  <c r="DM160" i="1"/>
  <c r="DM159" i="1"/>
  <c r="DM158" i="1"/>
  <c r="DM157" i="1"/>
  <c r="DM156" i="1"/>
  <c r="DM155" i="1"/>
  <c r="DM154" i="1"/>
  <c r="DM153" i="1"/>
  <c r="DM152" i="1"/>
  <c r="DM151" i="1"/>
  <c r="DM150" i="1"/>
  <c r="DM149" i="1"/>
  <c r="DM148" i="1"/>
  <c r="DM147" i="1"/>
  <c r="DM146" i="1"/>
  <c r="DM145" i="1"/>
  <c r="DM144" i="1"/>
  <c r="DM143" i="1"/>
  <c r="DM142" i="1"/>
  <c r="DM141" i="1"/>
  <c r="DM140" i="1"/>
  <c r="DM139" i="1"/>
  <c r="DM138" i="1"/>
  <c r="DM137" i="1"/>
  <c r="DM136" i="1"/>
  <c r="DM135" i="1"/>
  <c r="DM134" i="1"/>
  <c r="DM133" i="1"/>
  <c r="DM132" i="1"/>
  <c r="DM131" i="1"/>
  <c r="DM130" i="1"/>
  <c r="DM129" i="1"/>
  <c r="DM128" i="1"/>
  <c r="DM127" i="1"/>
  <c r="DM126" i="1"/>
  <c r="DM125" i="1"/>
  <c r="DM124" i="1"/>
  <c r="DM123" i="1"/>
  <c r="DM122" i="1"/>
  <c r="DM121" i="1"/>
  <c r="DM120" i="1"/>
  <c r="DM119" i="1"/>
  <c r="DM118" i="1"/>
  <c r="DM117" i="1"/>
  <c r="DM116" i="1"/>
  <c r="DM115" i="1"/>
  <c r="DM114" i="1"/>
  <c r="DM113" i="1"/>
  <c r="DM112" i="1"/>
  <c r="DM111" i="1"/>
  <c r="DM110" i="1"/>
  <c r="DM109" i="1"/>
  <c r="DM108" i="1"/>
  <c r="DM107" i="1"/>
  <c r="DM106" i="1"/>
  <c r="DM105" i="1"/>
  <c r="DM104" i="1"/>
  <c r="DM103" i="1"/>
  <c r="DM102" i="1"/>
  <c r="DM101" i="1"/>
  <c r="DM100" i="1"/>
  <c r="DM99" i="1"/>
  <c r="DM98" i="1"/>
  <c r="DM97" i="1"/>
  <c r="DM96" i="1"/>
  <c r="DM95" i="1"/>
  <c r="DM94" i="1"/>
  <c r="DM93" i="1"/>
  <c r="DM92" i="1"/>
  <c r="DM91" i="1"/>
  <c r="DM90" i="1"/>
  <c r="DM89" i="1"/>
  <c r="DM88" i="1"/>
  <c r="DM87" i="1"/>
  <c r="DM86" i="1"/>
  <c r="DM85" i="1"/>
  <c r="DM84" i="1"/>
  <c r="DM83" i="1"/>
  <c r="DM82" i="1"/>
  <c r="DM81" i="1"/>
  <c r="DM80" i="1"/>
  <c r="DM79" i="1"/>
  <c r="DM78" i="1"/>
  <c r="DM77" i="1"/>
  <c r="DM76" i="1"/>
  <c r="DM75" i="1"/>
  <c r="DM74" i="1"/>
  <c r="DM73" i="1"/>
  <c r="DM72" i="1"/>
  <c r="DM71" i="1"/>
  <c r="DM70" i="1"/>
  <c r="DM69" i="1"/>
  <c r="DM68" i="1"/>
  <c r="DM67" i="1"/>
  <c r="DM66" i="1"/>
  <c r="DM65" i="1"/>
  <c r="DM64" i="1"/>
  <c r="DM63" i="1"/>
  <c r="DM62" i="1"/>
  <c r="DG421" i="1"/>
  <c r="DG420" i="1"/>
  <c r="DG419" i="1"/>
  <c r="DG418" i="1"/>
  <c r="DG417" i="1"/>
  <c r="DG416" i="1"/>
  <c r="DG415" i="1"/>
  <c r="DG414" i="1"/>
  <c r="DG413" i="1"/>
  <c r="DG412" i="1"/>
  <c r="DG411" i="1"/>
  <c r="DG410" i="1"/>
  <c r="DG409" i="1"/>
  <c r="DG408" i="1"/>
  <c r="DG407" i="1"/>
  <c r="DG406" i="1"/>
  <c r="DG405" i="1"/>
  <c r="DG404" i="1"/>
  <c r="DG403" i="1"/>
  <c r="DG402" i="1"/>
  <c r="DG401" i="1"/>
  <c r="DG400" i="1"/>
  <c r="DG399" i="1"/>
  <c r="DG398" i="1"/>
  <c r="DG397" i="1"/>
  <c r="DG396" i="1"/>
  <c r="DG395" i="1"/>
  <c r="DG394" i="1"/>
  <c r="DG393" i="1"/>
  <c r="DG392" i="1"/>
  <c r="DG391" i="1"/>
  <c r="DG390" i="1"/>
  <c r="DG389" i="1"/>
  <c r="DG388" i="1"/>
  <c r="DG387" i="1"/>
  <c r="DG386" i="1"/>
  <c r="DG385" i="1"/>
  <c r="DG384" i="1"/>
  <c r="DG383" i="1"/>
  <c r="DG382" i="1"/>
  <c r="DG381" i="1"/>
  <c r="DG380" i="1"/>
  <c r="DG379" i="1"/>
  <c r="DG378" i="1"/>
  <c r="DG377" i="1"/>
  <c r="DG376" i="1"/>
  <c r="DG375" i="1"/>
  <c r="DG374" i="1"/>
  <c r="DG373" i="1"/>
  <c r="DG372" i="1"/>
  <c r="DG371" i="1"/>
  <c r="DG370" i="1"/>
  <c r="DG369" i="1"/>
  <c r="DG368" i="1"/>
  <c r="DG367" i="1"/>
  <c r="DG366" i="1"/>
  <c r="DG365" i="1"/>
  <c r="DG364" i="1"/>
  <c r="DG363" i="1"/>
  <c r="DG362" i="1"/>
  <c r="DG361" i="1"/>
  <c r="DG360" i="1"/>
  <c r="DG359" i="1"/>
  <c r="DG358" i="1"/>
  <c r="DG357" i="1"/>
  <c r="DG356" i="1"/>
  <c r="DG355" i="1"/>
  <c r="DG354" i="1"/>
  <c r="DG353" i="1"/>
  <c r="DG352" i="1"/>
  <c r="DG351" i="1"/>
  <c r="DG350" i="1"/>
  <c r="DG349" i="1"/>
  <c r="DG348" i="1"/>
  <c r="DG347" i="1"/>
  <c r="DG346" i="1"/>
  <c r="DG345" i="1"/>
  <c r="DG344" i="1"/>
  <c r="DG343" i="1"/>
  <c r="DG342" i="1"/>
  <c r="DG341" i="1"/>
  <c r="DG340" i="1"/>
  <c r="DG339" i="1"/>
  <c r="DG338" i="1"/>
  <c r="DG337" i="1"/>
  <c r="DG336" i="1"/>
  <c r="DG335" i="1"/>
  <c r="DG334" i="1"/>
  <c r="DG333" i="1"/>
  <c r="DG332" i="1"/>
  <c r="DG331" i="1"/>
  <c r="DG330" i="1"/>
  <c r="DG329" i="1"/>
  <c r="DG328" i="1"/>
  <c r="DG327" i="1"/>
  <c r="DG326" i="1"/>
  <c r="DG325" i="1"/>
  <c r="DG324" i="1"/>
  <c r="DG323" i="1"/>
  <c r="DG322" i="1"/>
  <c r="DG321" i="1"/>
  <c r="DG320" i="1"/>
  <c r="DG319" i="1"/>
  <c r="DG318" i="1"/>
  <c r="DG317" i="1"/>
  <c r="DG316" i="1"/>
  <c r="DG315" i="1"/>
  <c r="DG314" i="1"/>
  <c r="DG313" i="1"/>
  <c r="DG312" i="1"/>
  <c r="DG311" i="1"/>
  <c r="DG310" i="1"/>
  <c r="DG309" i="1"/>
  <c r="DG308" i="1"/>
  <c r="DG307" i="1"/>
  <c r="DG306" i="1"/>
  <c r="DG305" i="1"/>
  <c r="DG304" i="1"/>
  <c r="DG303" i="1"/>
  <c r="DG302" i="1"/>
  <c r="DG301" i="1"/>
  <c r="DG300" i="1"/>
  <c r="DG299" i="1"/>
  <c r="DG298" i="1"/>
  <c r="DG297" i="1"/>
  <c r="DG296" i="1"/>
  <c r="DG295" i="1"/>
  <c r="DG294" i="1"/>
  <c r="DG293" i="1"/>
  <c r="DG292" i="1"/>
  <c r="DG291" i="1"/>
  <c r="DG290" i="1"/>
  <c r="DG289" i="1"/>
  <c r="DG288" i="1"/>
  <c r="DG287" i="1"/>
  <c r="DG286" i="1"/>
  <c r="DG285" i="1"/>
  <c r="DG284" i="1"/>
  <c r="DG283" i="1"/>
  <c r="DG282" i="1"/>
  <c r="DG281" i="1"/>
  <c r="DG280" i="1"/>
  <c r="DG279" i="1"/>
  <c r="DG278" i="1"/>
  <c r="DG277" i="1"/>
  <c r="DG276" i="1"/>
  <c r="DG275" i="1"/>
  <c r="DG274" i="1"/>
  <c r="DG273" i="1"/>
  <c r="DG272" i="1"/>
  <c r="DG271" i="1"/>
  <c r="DG270" i="1"/>
  <c r="DG269" i="1"/>
  <c r="DG268" i="1"/>
  <c r="DG267" i="1"/>
  <c r="DG266" i="1"/>
  <c r="DG265" i="1"/>
  <c r="DG264" i="1"/>
  <c r="DG263" i="1"/>
  <c r="DG262" i="1"/>
  <c r="DG261" i="1"/>
  <c r="DG260" i="1"/>
  <c r="DG259" i="1"/>
  <c r="DG258" i="1"/>
  <c r="DG257" i="1"/>
  <c r="DG256" i="1"/>
  <c r="DG255" i="1"/>
  <c r="DG254" i="1"/>
  <c r="DG253" i="1"/>
  <c r="DG252" i="1"/>
  <c r="DG251" i="1"/>
  <c r="DG250" i="1"/>
  <c r="DG249" i="1"/>
  <c r="DG248" i="1"/>
  <c r="DG247" i="1"/>
  <c r="DG246" i="1"/>
  <c r="DG245" i="1"/>
  <c r="DG244" i="1"/>
  <c r="DG243" i="1"/>
  <c r="DG242" i="1"/>
  <c r="PF66" i="1" l="1"/>
  <c r="PG66" i="1" s="1"/>
  <c r="AO432" i="1"/>
  <c r="AP432" i="1" s="1"/>
  <c r="OU67" i="1"/>
  <c r="OW67" i="1" s="1"/>
  <c r="OX67" i="1" s="1"/>
  <c r="PB67" i="1"/>
  <c r="ET62" i="1"/>
  <c r="EV63" i="1"/>
  <c r="Q428" i="1" s="1"/>
  <c r="R428" i="1" s="1"/>
  <c r="NJ79" i="1"/>
  <c r="NU79" i="1" s="1"/>
  <c r="NC80" i="1"/>
  <c r="MZ80" i="1"/>
  <c r="AK445" i="1" s="1"/>
  <c r="AL445" i="1" s="1"/>
  <c r="JD73" i="1"/>
  <c r="JG74" i="1"/>
  <c r="GV65" i="1"/>
  <c r="GJ64" i="1"/>
  <c r="GE65" i="1" s="1"/>
  <c r="EQ63" i="1"/>
  <c r="EO63" i="1"/>
  <c r="FI61" i="1"/>
  <c r="EG61" i="1"/>
  <c r="DG241" i="1"/>
  <c r="DG240" i="1"/>
  <c r="DG239" i="1"/>
  <c r="DG238" i="1"/>
  <c r="DG237" i="1"/>
  <c r="DG236" i="1"/>
  <c r="DG235" i="1"/>
  <c r="DG234" i="1"/>
  <c r="DG233" i="1"/>
  <c r="DG232" i="1"/>
  <c r="DG231" i="1"/>
  <c r="DG230" i="1"/>
  <c r="DG229" i="1"/>
  <c r="DG228" i="1"/>
  <c r="DG227" i="1"/>
  <c r="DG226" i="1"/>
  <c r="DG225" i="1"/>
  <c r="DG224" i="1"/>
  <c r="DG223" i="1"/>
  <c r="DG222" i="1"/>
  <c r="DG221" i="1"/>
  <c r="DG220" i="1"/>
  <c r="DG219" i="1"/>
  <c r="DG218" i="1"/>
  <c r="DG217" i="1"/>
  <c r="DG216" i="1"/>
  <c r="DG215" i="1"/>
  <c r="DG214" i="1"/>
  <c r="DG213" i="1"/>
  <c r="DG212" i="1"/>
  <c r="DG211" i="1"/>
  <c r="DG210" i="1"/>
  <c r="DG209" i="1"/>
  <c r="DG208" i="1"/>
  <c r="DG207" i="1"/>
  <c r="DG206" i="1"/>
  <c r="DG205" i="1"/>
  <c r="DG204" i="1"/>
  <c r="DG203" i="1"/>
  <c r="DG202" i="1"/>
  <c r="DG201" i="1"/>
  <c r="DG200" i="1"/>
  <c r="DG199" i="1"/>
  <c r="DG198" i="1"/>
  <c r="DG197" i="1"/>
  <c r="DG196" i="1"/>
  <c r="DG195" i="1"/>
  <c r="DG194" i="1"/>
  <c r="DG193" i="1"/>
  <c r="DG192" i="1"/>
  <c r="DG191" i="1"/>
  <c r="DG190" i="1"/>
  <c r="DG189" i="1"/>
  <c r="DG188" i="1"/>
  <c r="DG187" i="1"/>
  <c r="DG186" i="1"/>
  <c r="DG185" i="1"/>
  <c r="DG184" i="1"/>
  <c r="DG183" i="1"/>
  <c r="DG182" i="1"/>
  <c r="DG181" i="1"/>
  <c r="DG180" i="1"/>
  <c r="DG179" i="1"/>
  <c r="DG178" i="1"/>
  <c r="DG177" i="1"/>
  <c r="DG176" i="1"/>
  <c r="DG175" i="1"/>
  <c r="DG174" i="1"/>
  <c r="DG173" i="1"/>
  <c r="DG172" i="1"/>
  <c r="DG171" i="1"/>
  <c r="DG170" i="1"/>
  <c r="DG169" i="1"/>
  <c r="DG168" i="1"/>
  <c r="DG167" i="1"/>
  <c r="DG166" i="1"/>
  <c r="DG165" i="1"/>
  <c r="DG164" i="1"/>
  <c r="DG163" i="1"/>
  <c r="DG162" i="1"/>
  <c r="DG161" i="1"/>
  <c r="DG160" i="1"/>
  <c r="DG159" i="1"/>
  <c r="DG158" i="1"/>
  <c r="DG157" i="1"/>
  <c r="DG156" i="1"/>
  <c r="DG155" i="1"/>
  <c r="DG154" i="1"/>
  <c r="DG153" i="1"/>
  <c r="DG152" i="1"/>
  <c r="DG151" i="1"/>
  <c r="DG150" i="1"/>
  <c r="DG149" i="1"/>
  <c r="DG148" i="1"/>
  <c r="DG147" i="1"/>
  <c r="DG146" i="1"/>
  <c r="DG145" i="1"/>
  <c r="DG144" i="1"/>
  <c r="DG143" i="1"/>
  <c r="DG142" i="1"/>
  <c r="DG141" i="1"/>
  <c r="DG140" i="1"/>
  <c r="DG139" i="1"/>
  <c r="DG138" i="1"/>
  <c r="DG137" i="1"/>
  <c r="DG136" i="1"/>
  <c r="DG135" i="1"/>
  <c r="DG134" i="1"/>
  <c r="DG133" i="1"/>
  <c r="DG132" i="1"/>
  <c r="DG131" i="1"/>
  <c r="DG130" i="1"/>
  <c r="DG129" i="1"/>
  <c r="DG128" i="1"/>
  <c r="DG127" i="1"/>
  <c r="DG126" i="1"/>
  <c r="DG125" i="1"/>
  <c r="DG124" i="1"/>
  <c r="DG123" i="1"/>
  <c r="DG122" i="1"/>
  <c r="DG121" i="1"/>
  <c r="DG120" i="1"/>
  <c r="DG119" i="1"/>
  <c r="DG118" i="1"/>
  <c r="DG117" i="1"/>
  <c r="DG116" i="1"/>
  <c r="DG115" i="1"/>
  <c r="DG114" i="1"/>
  <c r="DG113" i="1"/>
  <c r="DG112" i="1"/>
  <c r="DG111" i="1"/>
  <c r="DG110" i="1"/>
  <c r="DG109" i="1"/>
  <c r="DG108" i="1"/>
  <c r="DG107" i="1"/>
  <c r="DG106" i="1"/>
  <c r="DG105" i="1"/>
  <c r="DG104" i="1"/>
  <c r="DG103" i="1"/>
  <c r="DG102" i="1"/>
  <c r="DG101" i="1"/>
  <c r="DG100" i="1"/>
  <c r="DG99" i="1"/>
  <c r="DG98" i="1"/>
  <c r="DG97" i="1"/>
  <c r="DG96" i="1"/>
  <c r="DG95" i="1"/>
  <c r="DG94" i="1"/>
  <c r="DG93" i="1"/>
  <c r="DG92" i="1"/>
  <c r="DG91" i="1"/>
  <c r="DG90" i="1"/>
  <c r="DG89" i="1"/>
  <c r="DG88" i="1"/>
  <c r="DG87" i="1"/>
  <c r="DG86" i="1"/>
  <c r="DG85" i="1"/>
  <c r="DG84" i="1"/>
  <c r="DG83" i="1"/>
  <c r="DG82" i="1"/>
  <c r="DG81" i="1"/>
  <c r="DG80" i="1"/>
  <c r="DG79" i="1"/>
  <c r="DG78" i="1"/>
  <c r="DG77" i="1"/>
  <c r="DG76" i="1"/>
  <c r="DG75" i="1"/>
  <c r="DG74" i="1"/>
  <c r="DG73" i="1"/>
  <c r="DG72" i="1"/>
  <c r="DG71" i="1"/>
  <c r="DG70" i="1"/>
  <c r="DG69" i="1"/>
  <c r="DG68" i="1"/>
  <c r="DG67" i="1"/>
  <c r="DG66" i="1"/>
  <c r="DG65" i="1"/>
  <c r="DG64" i="1"/>
  <c r="DG63" i="1"/>
  <c r="DG62" i="1"/>
  <c r="DH419" i="1"/>
  <c r="DS419" i="1" s="1"/>
  <c r="DH418" i="1"/>
  <c r="DS418" i="1" s="1"/>
  <c r="DH417" i="1"/>
  <c r="DS417" i="1" s="1"/>
  <c r="DH416" i="1"/>
  <c r="DH414" i="1"/>
  <c r="DS414" i="1" s="1"/>
  <c r="DH413" i="1"/>
  <c r="DS413" i="1" s="1"/>
  <c r="DH412" i="1"/>
  <c r="DS412" i="1" s="1"/>
  <c r="DH411" i="1"/>
  <c r="DS411" i="1" s="1"/>
  <c r="DH406" i="1"/>
  <c r="DS406" i="1" s="1"/>
  <c r="DH405" i="1"/>
  <c r="DS405" i="1" s="1"/>
  <c r="DH404" i="1"/>
  <c r="DS404" i="1" s="1"/>
  <c r="DH403" i="1"/>
  <c r="DS403" i="1" s="1"/>
  <c r="DH402" i="1"/>
  <c r="DS402" i="1" s="1"/>
  <c r="DH400" i="1"/>
  <c r="DS400" i="1" s="1"/>
  <c r="DH399" i="1"/>
  <c r="DS399" i="1" s="1"/>
  <c r="DH398" i="1"/>
  <c r="DS398" i="1" s="1"/>
  <c r="DH396" i="1"/>
  <c r="DS396" i="1" s="1"/>
  <c r="DH395" i="1"/>
  <c r="DS395" i="1" s="1"/>
  <c r="DH394" i="1"/>
  <c r="DS394" i="1" s="1"/>
  <c r="DH393" i="1"/>
  <c r="DH392" i="1"/>
  <c r="DS392" i="1" s="1"/>
  <c r="DH391" i="1"/>
  <c r="DS391" i="1" s="1"/>
  <c r="DH390" i="1"/>
  <c r="DS390" i="1" s="1"/>
  <c r="DH389" i="1"/>
  <c r="DS389" i="1" s="1"/>
  <c r="DH388" i="1"/>
  <c r="DS388" i="1" s="1"/>
  <c r="DH387" i="1"/>
  <c r="DS387" i="1" s="1"/>
  <c r="DH386" i="1"/>
  <c r="DS386" i="1" s="1"/>
  <c r="DH384" i="1"/>
  <c r="DH383" i="1"/>
  <c r="DS383" i="1" s="1"/>
  <c r="DH382" i="1"/>
  <c r="DS382" i="1" s="1"/>
  <c r="DH381" i="1"/>
  <c r="DH380" i="1"/>
  <c r="DS380" i="1" s="1"/>
  <c r="DH379" i="1"/>
  <c r="DS379" i="1" s="1"/>
  <c r="DH378" i="1"/>
  <c r="DS378" i="1" s="1"/>
  <c r="DH377" i="1"/>
  <c r="DS377" i="1" s="1"/>
  <c r="DH376" i="1"/>
  <c r="DS376" i="1" s="1"/>
  <c r="DH375" i="1"/>
  <c r="DS375" i="1" s="1"/>
  <c r="DH374" i="1"/>
  <c r="DS374" i="1" s="1"/>
  <c r="DH370" i="1"/>
  <c r="DS370" i="1" s="1"/>
  <c r="DH369" i="1"/>
  <c r="DS369" i="1" s="1"/>
  <c r="DH368" i="1"/>
  <c r="DS368" i="1" s="1"/>
  <c r="DH367" i="1"/>
  <c r="DS367" i="1" s="1"/>
  <c r="DH366" i="1"/>
  <c r="DS366" i="1" s="1"/>
  <c r="DH365" i="1"/>
  <c r="DS365" i="1" s="1"/>
  <c r="DH364" i="1"/>
  <c r="DS364" i="1" s="1"/>
  <c r="DH363" i="1"/>
  <c r="DS363" i="1" s="1"/>
  <c r="DH362" i="1"/>
  <c r="DS362" i="1" s="1"/>
  <c r="DH360" i="1"/>
  <c r="DH359" i="1"/>
  <c r="DS359" i="1" s="1"/>
  <c r="DH358" i="1"/>
  <c r="DS358" i="1" s="1"/>
  <c r="DH357" i="1"/>
  <c r="DH356" i="1"/>
  <c r="DS356" i="1" s="1"/>
  <c r="DH355" i="1"/>
  <c r="DS355" i="1" s="1"/>
  <c r="DH354" i="1"/>
  <c r="DS354" i="1" s="1"/>
  <c r="DH353" i="1"/>
  <c r="DS353" i="1" s="1"/>
  <c r="DH352" i="1"/>
  <c r="DS352" i="1" s="1"/>
  <c r="DH351" i="1"/>
  <c r="DS351" i="1" s="1"/>
  <c r="DH350" i="1"/>
  <c r="DS350" i="1" s="1"/>
  <c r="DH347" i="1"/>
  <c r="DS347" i="1" s="1"/>
  <c r="DH346" i="1"/>
  <c r="DS346" i="1" s="1"/>
  <c r="DH345" i="1"/>
  <c r="DS345" i="1" s="1"/>
  <c r="DH344" i="1"/>
  <c r="DS344" i="1" s="1"/>
  <c r="DH343" i="1"/>
  <c r="DS343" i="1" s="1"/>
  <c r="DH342" i="1"/>
  <c r="DS342" i="1" s="1"/>
  <c r="DH341" i="1"/>
  <c r="DS341" i="1" s="1"/>
  <c r="DH340" i="1"/>
  <c r="DS340" i="1" s="1"/>
  <c r="DH339" i="1"/>
  <c r="DS339" i="1" s="1"/>
  <c r="DH336" i="1"/>
  <c r="DS336" i="1" s="1"/>
  <c r="DH335" i="1"/>
  <c r="DS335" i="1" s="1"/>
  <c r="DH334" i="1"/>
  <c r="DS334" i="1" s="1"/>
  <c r="DH333" i="1"/>
  <c r="DH332" i="1"/>
  <c r="DS332" i="1" s="1"/>
  <c r="DH331" i="1"/>
  <c r="DS331" i="1" s="1"/>
  <c r="DH330" i="1"/>
  <c r="DS330" i="1" s="1"/>
  <c r="DH329" i="1"/>
  <c r="DS329" i="1" s="1"/>
  <c r="DH328" i="1"/>
  <c r="DH327" i="1"/>
  <c r="DS327" i="1" s="1"/>
  <c r="DH326" i="1"/>
  <c r="DS326" i="1" s="1"/>
  <c r="DH324" i="1"/>
  <c r="DS324" i="1" s="1"/>
  <c r="DH323" i="1"/>
  <c r="DH322" i="1"/>
  <c r="DH321" i="1"/>
  <c r="DH320" i="1"/>
  <c r="DH319" i="1"/>
  <c r="DH318" i="1"/>
  <c r="DS318" i="1" s="1"/>
  <c r="DH317" i="1"/>
  <c r="DH316" i="1"/>
  <c r="DH315" i="1"/>
  <c r="DS315" i="1" s="1"/>
  <c r="DH314" i="1"/>
  <c r="DH312" i="1"/>
  <c r="DS312" i="1" s="1"/>
  <c r="DH310" i="1"/>
  <c r="DH309" i="1"/>
  <c r="DH308" i="1"/>
  <c r="DS308" i="1" s="1"/>
  <c r="DH307" i="1"/>
  <c r="DS307" i="1" s="1"/>
  <c r="DH305" i="1"/>
  <c r="DH304" i="1"/>
  <c r="DH303" i="1"/>
  <c r="DH300" i="1"/>
  <c r="DH299" i="1"/>
  <c r="DH298" i="1"/>
  <c r="DS298" i="1" s="1"/>
  <c r="DH297" i="1"/>
  <c r="DS297" i="1" s="1"/>
  <c r="DH296" i="1"/>
  <c r="DS296" i="1" s="1"/>
  <c r="DH295" i="1"/>
  <c r="DH294" i="1"/>
  <c r="DH293" i="1"/>
  <c r="DS293" i="1" s="1"/>
  <c r="DH292" i="1"/>
  <c r="DS292" i="1" s="1"/>
  <c r="DH290" i="1"/>
  <c r="DS290" i="1" s="1"/>
  <c r="DH289" i="1"/>
  <c r="DS289" i="1" s="1"/>
  <c r="DH288" i="1"/>
  <c r="DS288" i="1" s="1"/>
  <c r="DH287" i="1"/>
  <c r="DH286" i="1"/>
  <c r="DS286" i="1" s="1"/>
  <c r="DH285" i="1"/>
  <c r="DS285" i="1" s="1"/>
  <c r="DH284" i="1"/>
  <c r="DS284" i="1" s="1"/>
  <c r="DH283" i="1"/>
  <c r="DS283" i="1" s="1"/>
  <c r="DH282" i="1"/>
  <c r="DH281" i="1"/>
  <c r="DS281" i="1" s="1"/>
  <c r="DH280" i="1"/>
  <c r="DS280" i="1" s="1"/>
  <c r="DH279" i="1"/>
  <c r="DH278" i="1"/>
  <c r="DF278" i="1" s="1"/>
  <c r="M643" i="1" s="1"/>
  <c r="DH277" i="1"/>
  <c r="DS277" i="1" s="1"/>
  <c r="DH276" i="1"/>
  <c r="DH275" i="1"/>
  <c r="DS275" i="1" s="1"/>
  <c r="DH274" i="1"/>
  <c r="DF274" i="1" s="1"/>
  <c r="M639" i="1" s="1"/>
  <c r="DH273" i="1"/>
  <c r="DS273" i="1" s="1"/>
  <c r="DH272" i="1"/>
  <c r="DS272" i="1" s="1"/>
  <c r="DH271" i="1"/>
  <c r="DS271" i="1" s="1"/>
  <c r="DH270" i="1"/>
  <c r="DH269" i="1"/>
  <c r="DH268" i="1"/>
  <c r="DS268" i="1" s="1"/>
  <c r="DH267" i="1"/>
  <c r="DF267" i="1" s="1"/>
  <c r="M632" i="1" s="1"/>
  <c r="DH266" i="1"/>
  <c r="DS266" i="1" s="1"/>
  <c r="DH265" i="1"/>
  <c r="DS265" i="1" s="1"/>
  <c r="DH264" i="1"/>
  <c r="DS264" i="1" s="1"/>
  <c r="DH263" i="1"/>
  <c r="DS263" i="1" s="1"/>
  <c r="DH262" i="1"/>
  <c r="DH260" i="1"/>
  <c r="DS260" i="1" s="1"/>
  <c r="DH259" i="1"/>
  <c r="DS259" i="1" s="1"/>
  <c r="DH258" i="1"/>
  <c r="DS258" i="1" s="1"/>
  <c r="DH257" i="1"/>
  <c r="DS257" i="1" s="1"/>
  <c r="DH256" i="1"/>
  <c r="DS256" i="1" s="1"/>
  <c r="DH255" i="1"/>
  <c r="DS255" i="1" s="1"/>
  <c r="DH254" i="1"/>
  <c r="DH253" i="1"/>
  <c r="DH252" i="1"/>
  <c r="DS252" i="1" s="1"/>
  <c r="DH251" i="1"/>
  <c r="DS251" i="1" s="1"/>
  <c r="DH250" i="1"/>
  <c r="DS250" i="1" s="1"/>
  <c r="DH249" i="1"/>
  <c r="DH248" i="1"/>
  <c r="DH247" i="1"/>
  <c r="DS247" i="1" s="1"/>
  <c r="DH246" i="1"/>
  <c r="DH245" i="1"/>
  <c r="DH244" i="1"/>
  <c r="DS244" i="1" s="1"/>
  <c r="DH243" i="1"/>
  <c r="DH240" i="1"/>
  <c r="DH239" i="1"/>
  <c r="DS239" i="1" s="1"/>
  <c r="DH238" i="1"/>
  <c r="DH237" i="1"/>
  <c r="DS237" i="1" s="1"/>
  <c r="DH236" i="1"/>
  <c r="DS236" i="1" s="1"/>
  <c r="DH235" i="1"/>
  <c r="DH234" i="1"/>
  <c r="DS234" i="1" s="1"/>
  <c r="DH233" i="1"/>
  <c r="DS233" i="1" s="1"/>
  <c r="DH232" i="1"/>
  <c r="DH231" i="1"/>
  <c r="DS231" i="1" s="1"/>
  <c r="DH230" i="1"/>
  <c r="DH229" i="1"/>
  <c r="DH228" i="1"/>
  <c r="DS228" i="1" s="1"/>
  <c r="DH227" i="1"/>
  <c r="DH226" i="1"/>
  <c r="DS226" i="1" s="1"/>
  <c r="DH225" i="1"/>
  <c r="DS225" i="1" s="1"/>
  <c r="DH224" i="1"/>
  <c r="DH223" i="1"/>
  <c r="DS223" i="1" s="1"/>
  <c r="DH222" i="1"/>
  <c r="DH221" i="1"/>
  <c r="DH220" i="1"/>
  <c r="DS220" i="1" s="1"/>
  <c r="DH219" i="1"/>
  <c r="DH218" i="1"/>
  <c r="DS218" i="1" s="1"/>
  <c r="DH217" i="1"/>
  <c r="DS217" i="1" s="1"/>
  <c r="DH216" i="1"/>
  <c r="DH215" i="1"/>
  <c r="DH214" i="1"/>
  <c r="DH213" i="1"/>
  <c r="DH212" i="1"/>
  <c r="DS212" i="1" s="1"/>
  <c r="DH211" i="1"/>
  <c r="DH210" i="1"/>
  <c r="DH209" i="1"/>
  <c r="DH208" i="1"/>
  <c r="DH207" i="1"/>
  <c r="DS207" i="1" s="1"/>
  <c r="DH206" i="1"/>
  <c r="DH205" i="1"/>
  <c r="DS205" i="1" s="1"/>
  <c r="DH204" i="1"/>
  <c r="DS204" i="1" s="1"/>
  <c r="DH203" i="1"/>
  <c r="DH202" i="1"/>
  <c r="DS202" i="1" s="1"/>
  <c r="DH201" i="1"/>
  <c r="DS201" i="1" s="1"/>
  <c r="DH200" i="1"/>
  <c r="DH199" i="1"/>
  <c r="DS199" i="1" s="1"/>
  <c r="DH198" i="1"/>
  <c r="DH197" i="1"/>
  <c r="DH196" i="1"/>
  <c r="DS196" i="1" s="1"/>
  <c r="DH195" i="1"/>
  <c r="DH194" i="1"/>
  <c r="DS194" i="1" s="1"/>
  <c r="DH193" i="1"/>
  <c r="DS193" i="1" s="1"/>
  <c r="DH192" i="1"/>
  <c r="DH191" i="1"/>
  <c r="DS191" i="1" s="1"/>
  <c r="DH190" i="1"/>
  <c r="DH189" i="1"/>
  <c r="DH188" i="1"/>
  <c r="DS188" i="1" s="1"/>
  <c r="DH187" i="1"/>
  <c r="DS187" i="1" s="1"/>
  <c r="DH186" i="1"/>
  <c r="DS186" i="1" s="1"/>
  <c r="DH185" i="1"/>
  <c r="DS185" i="1" s="1"/>
  <c r="DH184" i="1"/>
  <c r="DS184" i="1" s="1"/>
  <c r="DH183" i="1"/>
  <c r="DS183" i="1" s="1"/>
  <c r="DH182" i="1"/>
  <c r="DH180" i="1"/>
  <c r="DH179" i="1"/>
  <c r="DS179" i="1" s="1"/>
  <c r="DH178" i="1"/>
  <c r="DS178" i="1" s="1"/>
  <c r="DH177" i="1"/>
  <c r="DS177" i="1" s="1"/>
  <c r="DH176" i="1"/>
  <c r="DH175" i="1"/>
  <c r="DS175" i="1" s="1"/>
  <c r="DH174" i="1"/>
  <c r="DH173" i="1"/>
  <c r="DS173" i="1" s="1"/>
  <c r="DH172" i="1"/>
  <c r="DH171" i="1"/>
  <c r="DS171" i="1" s="1"/>
  <c r="DH170" i="1"/>
  <c r="DS170" i="1" s="1"/>
  <c r="DH169" i="1"/>
  <c r="DS169" i="1" s="1"/>
  <c r="DH168" i="1"/>
  <c r="DS168" i="1" s="1"/>
  <c r="DH167" i="1"/>
  <c r="DS167" i="1" s="1"/>
  <c r="DH166" i="1"/>
  <c r="DH165" i="1"/>
  <c r="DS165" i="1" s="1"/>
  <c r="DH164" i="1"/>
  <c r="DH163" i="1"/>
  <c r="DS163" i="1" s="1"/>
  <c r="DH162" i="1"/>
  <c r="DS162" i="1" s="1"/>
  <c r="DH160" i="1"/>
  <c r="DS160" i="1" s="1"/>
  <c r="DH159" i="1"/>
  <c r="DS159" i="1" s="1"/>
  <c r="DH158" i="1"/>
  <c r="DH156" i="1"/>
  <c r="DH155" i="1"/>
  <c r="DS155" i="1" s="1"/>
  <c r="DH154" i="1"/>
  <c r="DH153" i="1"/>
  <c r="DS153" i="1" s="1"/>
  <c r="DH152" i="1"/>
  <c r="DH150" i="1"/>
  <c r="DH149" i="1"/>
  <c r="DH148" i="1"/>
  <c r="DS148" i="1" s="1"/>
  <c r="DH147" i="1"/>
  <c r="DS147" i="1" s="1"/>
  <c r="DH146" i="1"/>
  <c r="DH144" i="1"/>
  <c r="DS144" i="1" s="1"/>
  <c r="DH143" i="1"/>
  <c r="DS143" i="1" s="1"/>
  <c r="DH142" i="1"/>
  <c r="DH140" i="1"/>
  <c r="DS140" i="1" s="1"/>
  <c r="DH139" i="1"/>
  <c r="DS139" i="1" s="1"/>
  <c r="DH138" i="1"/>
  <c r="DH137" i="1"/>
  <c r="DH136" i="1"/>
  <c r="DH135" i="1"/>
  <c r="DS135" i="1" s="1"/>
  <c r="DH134" i="1"/>
  <c r="DS134" i="1" s="1"/>
  <c r="DH133" i="1"/>
  <c r="DH132" i="1"/>
  <c r="DS132" i="1" s="1"/>
  <c r="DH131" i="1"/>
  <c r="DS131" i="1" s="1"/>
  <c r="DH130" i="1"/>
  <c r="DH129" i="1"/>
  <c r="DS129" i="1" s="1"/>
  <c r="DH128" i="1"/>
  <c r="DH127" i="1"/>
  <c r="DS127" i="1" s="1"/>
  <c r="DH126" i="1"/>
  <c r="DS126" i="1" s="1"/>
  <c r="DH125" i="1"/>
  <c r="DH124" i="1"/>
  <c r="DS124" i="1" s="1"/>
  <c r="DH123" i="1"/>
  <c r="DS123" i="1" s="1"/>
  <c r="DH122" i="1"/>
  <c r="DS122" i="1" s="1"/>
  <c r="DH121" i="1"/>
  <c r="DS121" i="1" s="1"/>
  <c r="DH120" i="1"/>
  <c r="DH119" i="1"/>
  <c r="DS119" i="1" s="1"/>
  <c r="DH118" i="1"/>
  <c r="DS118" i="1" s="1"/>
  <c r="DH117" i="1"/>
  <c r="DH116" i="1"/>
  <c r="DS116" i="1" s="1"/>
  <c r="DH115" i="1"/>
  <c r="DS115" i="1" s="1"/>
  <c r="DH114" i="1"/>
  <c r="DH113" i="1"/>
  <c r="DS113" i="1" s="1"/>
  <c r="DH112" i="1"/>
  <c r="DH111" i="1"/>
  <c r="DS111" i="1" s="1"/>
  <c r="DH110" i="1"/>
  <c r="DS110" i="1" s="1"/>
  <c r="DH109" i="1"/>
  <c r="DH108" i="1"/>
  <c r="DS108" i="1" s="1"/>
  <c r="DH107" i="1"/>
  <c r="DS107" i="1" s="1"/>
  <c r="DH106" i="1"/>
  <c r="DS106" i="1" s="1"/>
  <c r="DH105" i="1"/>
  <c r="DS105" i="1" s="1"/>
  <c r="DH104" i="1"/>
  <c r="DH103" i="1"/>
  <c r="DS103" i="1" s="1"/>
  <c r="DH102" i="1"/>
  <c r="DS102" i="1" s="1"/>
  <c r="DH101" i="1"/>
  <c r="DH100" i="1"/>
  <c r="DS100" i="1" s="1"/>
  <c r="DH99" i="1"/>
  <c r="DS99" i="1" s="1"/>
  <c r="DH98" i="1"/>
  <c r="DH97" i="1"/>
  <c r="DS97" i="1" s="1"/>
  <c r="DH96" i="1"/>
  <c r="DH95" i="1"/>
  <c r="DS95" i="1" s="1"/>
  <c r="DH94" i="1"/>
  <c r="DS94" i="1" s="1"/>
  <c r="DH93" i="1"/>
  <c r="DS93" i="1" s="1"/>
  <c r="DH92" i="1"/>
  <c r="DS92" i="1" s="1"/>
  <c r="DH91" i="1"/>
  <c r="DS91" i="1" s="1"/>
  <c r="DH90" i="1"/>
  <c r="DS90" i="1" s="1"/>
  <c r="DH89" i="1"/>
  <c r="DS89" i="1" s="1"/>
  <c r="DH88" i="1"/>
  <c r="DH87" i="1"/>
  <c r="DH86" i="1"/>
  <c r="DS86" i="1" s="1"/>
  <c r="DH84" i="1"/>
  <c r="DH83" i="1"/>
  <c r="DH82" i="1"/>
  <c r="DH81" i="1"/>
  <c r="DH80" i="1"/>
  <c r="DH79" i="1"/>
  <c r="DH78" i="1"/>
  <c r="DS78" i="1" s="1"/>
  <c r="DH77" i="1"/>
  <c r="DS77" i="1" s="1"/>
  <c r="DH76" i="1"/>
  <c r="DH75" i="1"/>
  <c r="DH74" i="1"/>
  <c r="DH72" i="1"/>
  <c r="DH71" i="1"/>
  <c r="DS71" i="1" s="1"/>
  <c r="DH70" i="1"/>
  <c r="DS70" i="1" s="1"/>
  <c r="DH69" i="1"/>
  <c r="DH68" i="1"/>
  <c r="DH67" i="1"/>
  <c r="DS67" i="1" s="1"/>
  <c r="DH66" i="1"/>
  <c r="DS66" i="1" s="1"/>
  <c r="DH65" i="1"/>
  <c r="DH64" i="1"/>
  <c r="DH63" i="1"/>
  <c r="DS63" i="1" s="1"/>
  <c r="DK61" i="1"/>
  <c r="DO61" i="1" s="1"/>
  <c r="PD67" i="1" l="1"/>
  <c r="PQ67" i="1" s="1"/>
  <c r="PP67" i="1"/>
  <c r="OS68" i="1"/>
  <c r="OV68" i="1"/>
  <c r="PE67" i="1"/>
  <c r="GG65" i="1"/>
  <c r="GN65" i="1"/>
  <c r="EP63" i="1"/>
  <c r="ER63" i="1" s="1"/>
  <c r="JB74" i="1"/>
  <c r="JC74" i="1" s="1"/>
  <c r="JD74" i="1" s="1"/>
  <c r="JB75" i="1" s="1"/>
  <c r="JC75" i="1" s="1"/>
  <c r="JF73" i="1"/>
  <c r="NL79" i="1"/>
  <c r="NM79" i="1" s="1"/>
  <c r="NK80" i="1" s="1"/>
  <c r="NB80" i="1"/>
  <c r="ND80" i="1" s="1"/>
  <c r="NE80" i="1" s="1"/>
  <c r="MZ81" i="1" s="1"/>
  <c r="AK446" i="1" s="1"/>
  <c r="AL446" i="1" s="1"/>
  <c r="NH80" i="1"/>
  <c r="NT80" i="1" s="1"/>
  <c r="JG75" i="1"/>
  <c r="DF192" i="1"/>
  <c r="M557" i="1" s="1"/>
  <c r="DF200" i="1"/>
  <c r="M565" i="1" s="1"/>
  <c r="DF208" i="1"/>
  <c r="M573" i="1" s="1"/>
  <c r="DF216" i="1"/>
  <c r="M581" i="1" s="1"/>
  <c r="DF224" i="1"/>
  <c r="M589" i="1" s="1"/>
  <c r="DF232" i="1"/>
  <c r="M597" i="1" s="1"/>
  <c r="DF240" i="1"/>
  <c r="M605" i="1" s="1"/>
  <c r="DF104" i="1"/>
  <c r="M469" i="1" s="1"/>
  <c r="DF120" i="1"/>
  <c r="M485" i="1" s="1"/>
  <c r="DF136" i="1"/>
  <c r="M501" i="1" s="1"/>
  <c r="DF152" i="1"/>
  <c r="M517" i="1" s="1"/>
  <c r="DF176" i="1"/>
  <c r="M541" i="1" s="1"/>
  <c r="DF79" i="1"/>
  <c r="M444" i="1" s="1"/>
  <c r="DF87" i="1"/>
  <c r="M452" i="1" s="1"/>
  <c r="DF88" i="1"/>
  <c r="M453" i="1" s="1"/>
  <c r="DF64" i="1"/>
  <c r="M429" i="1" s="1"/>
  <c r="DF197" i="1"/>
  <c r="M562" i="1" s="1"/>
  <c r="DF189" i="1"/>
  <c r="M554" i="1" s="1"/>
  <c r="DF213" i="1"/>
  <c r="M578" i="1" s="1"/>
  <c r="DF221" i="1"/>
  <c r="M586" i="1" s="1"/>
  <c r="DF229" i="1"/>
  <c r="M594" i="1" s="1"/>
  <c r="GW65" i="1"/>
  <c r="GH65" i="1"/>
  <c r="DF101" i="1"/>
  <c r="M466" i="1" s="1"/>
  <c r="DF109" i="1"/>
  <c r="M474" i="1" s="1"/>
  <c r="DF117" i="1"/>
  <c r="M482" i="1" s="1"/>
  <c r="DF125" i="1"/>
  <c r="M490" i="1" s="1"/>
  <c r="DF133" i="1"/>
  <c r="M498" i="1" s="1"/>
  <c r="DF149" i="1"/>
  <c r="M514" i="1" s="1"/>
  <c r="DF142" i="1"/>
  <c r="M507" i="1" s="1"/>
  <c r="DF150" i="1"/>
  <c r="M515" i="1" s="1"/>
  <c r="DF166" i="1"/>
  <c r="M531" i="1" s="1"/>
  <c r="DF182" i="1"/>
  <c r="M547" i="1" s="1"/>
  <c r="DF206" i="1"/>
  <c r="M571" i="1" s="1"/>
  <c r="DF222" i="1"/>
  <c r="M587" i="1" s="1"/>
  <c r="DF156" i="1"/>
  <c r="M521" i="1" s="1"/>
  <c r="DF164" i="1"/>
  <c r="M529" i="1" s="1"/>
  <c r="DF172" i="1"/>
  <c r="M537" i="1" s="1"/>
  <c r="DF180" i="1"/>
  <c r="M545" i="1" s="1"/>
  <c r="DF195" i="1"/>
  <c r="M560" i="1" s="1"/>
  <c r="DF211" i="1"/>
  <c r="M576" i="1" s="1"/>
  <c r="DF219" i="1"/>
  <c r="M584" i="1" s="1"/>
  <c r="DF227" i="1"/>
  <c r="M592" i="1" s="1"/>
  <c r="DF235" i="1"/>
  <c r="M600" i="1" s="1"/>
  <c r="DF75" i="1"/>
  <c r="M440" i="1" s="1"/>
  <c r="DF83" i="1"/>
  <c r="M448" i="1" s="1"/>
  <c r="DF74" i="1"/>
  <c r="M439" i="1" s="1"/>
  <c r="DF82" i="1"/>
  <c r="M447" i="1" s="1"/>
  <c r="DF114" i="1"/>
  <c r="M479" i="1" s="1"/>
  <c r="DF130" i="1"/>
  <c r="M495" i="1" s="1"/>
  <c r="DF138" i="1"/>
  <c r="M503" i="1" s="1"/>
  <c r="DF65" i="1"/>
  <c r="M430" i="1" s="1"/>
  <c r="DF209" i="1"/>
  <c r="M574" i="1" s="1"/>
  <c r="EH61" i="1"/>
  <c r="DQ274" i="1"/>
  <c r="DQ278" i="1"/>
  <c r="DQ267" i="1"/>
  <c r="DF378" i="1"/>
  <c r="M743" i="1" s="1"/>
  <c r="DF328" i="1"/>
  <c r="M693" i="1" s="1"/>
  <c r="DF63" i="1"/>
  <c r="M428" i="1" s="1"/>
  <c r="DF360" i="1"/>
  <c r="M725" i="1" s="1"/>
  <c r="DF399" i="1"/>
  <c r="M764" i="1" s="1"/>
  <c r="DF405" i="1"/>
  <c r="M770" i="1" s="1"/>
  <c r="DS195" i="1"/>
  <c r="DF353" i="1"/>
  <c r="M718" i="1" s="1"/>
  <c r="DF307" i="1"/>
  <c r="M672" i="1" s="1"/>
  <c r="DS360" i="1"/>
  <c r="DF365" i="1"/>
  <c r="M730" i="1" s="1"/>
  <c r="DF379" i="1"/>
  <c r="M744" i="1" s="1"/>
  <c r="DF336" i="1"/>
  <c r="M701" i="1" s="1"/>
  <c r="DS125" i="1"/>
  <c r="DF236" i="1"/>
  <c r="M601" i="1" s="1"/>
  <c r="DF346" i="1"/>
  <c r="M711" i="1" s="1"/>
  <c r="DF368" i="1"/>
  <c r="M733" i="1" s="1"/>
  <c r="DF147" i="1"/>
  <c r="M512" i="1" s="1"/>
  <c r="DS197" i="1"/>
  <c r="DF309" i="1"/>
  <c r="M674" i="1" s="1"/>
  <c r="DF201" i="1"/>
  <c r="M566" i="1" s="1"/>
  <c r="DF246" i="1"/>
  <c r="M611" i="1" s="1"/>
  <c r="DF367" i="1"/>
  <c r="M732" i="1" s="1"/>
  <c r="DF292" i="1"/>
  <c r="M657" i="1" s="1"/>
  <c r="DF416" i="1"/>
  <c r="M781" i="1" s="1"/>
  <c r="DF153" i="1"/>
  <c r="M518" i="1" s="1"/>
  <c r="DS229" i="1"/>
  <c r="DF300" i="1"/>
  <c r="M665" i="1" s="1"/>
  <c r="DS109" i="1"/>
  <c r="DF144" i="1"/>
  <c r="M509" i="1" s="1"/>
  <c r="DS176" i="1"/>
  <c r="DF243" i="1"/>
  <c r="M608" i="1" s="1"/>
  <c r="DF265" i="1"/>
  <c r="M630" i="1" s="1"/>
  <c r="DF275" i="1"/>
  <c r="M640" i="1" s="1"/>
  <c r="DF285" i="1"/>
  <c r="M650" i="1" s="1"/>
  <c r="DF67" i="1"/>
  <c r="M432" i="1" s="1"/>
  <c r="DF184" i="1"/>
  <c r="M549" i="1" s="1"/>
  <c r="DF196" i="1"/>
  <c r="M561" i="1" s="1"/>
  <c r="DS309" i="1"/>
  <c r="DF77" i="1"/>
  <c r="M442" i="1" s="1"/>
  <c r="DF115" i="1"/>
  <c r="M480" i="1" s="1"/>
  <c r="DF314" i="1"/>
  <c r="M679" i="1" s="1"/>
  <c r="DF380" i="1"/>
  <c r="M745" i="1" s="1"/>
  <c r="DF318" i="1"/>
  <c r="M683" i="1" s="1"/>
  <c r="DF70" i="1"/>
  <c r="M435" i="1" s="1"/>
  <c r="DF257" i="1"/>
  <c r="M622" i="1" s="1"/>
  <c r="DF259" i="1"/>
  <c r="M624" i="1" s="1"/>
  <c r="DS267" i="1"/>
  <c r="DF303" i="1"/>
  <c r="M668" i="1" s="1"/>
  <c r="DS328" i="1"/>
  <c r="DF384" i="1"/>
  <c r="M749" i="1" s="1"/>
  <c r="DF126" i="1"/>
  <c r="M491" i="1" s="1"/>
  <c r="DF131" i="1"/>
  <c r="M496" i="1" s="1"/>
  <c r="DF308" i="1"/>
  <c r="M673" i="1" s="1"/>
  <c r="DF370" i="1"/>
  <c r="M735" i="1" s="1"/>
  <c r="DF381" i="1"/>
  <c r="M746" i="1" s="1"/>
  <c r="DF400" i="1"/>
  <c r="M765" i="1" s="1"/>
  <c r="DF179" i="1"/>
  <c r="M544" i="1" s="1"/>
  <c r="DF185" i="1"/>
  <c r="M550" i="1" s="1"/>
  <c r="DF248" i="1"/>
  <c r="M613" i="1" s="1"/>
  <c r="DS248" i="1"/>
  <c r="DF252" i="1"/>
  <c r="M617" i="1" s="1"/>
  <c r="DF254" i="1"/>
  <c r="M619" i="1" s="1"/>
  <c r="DF272" i="1"/>
  <c r="M637" i="1" s="1"/>
  <c r="DS274" i="1"/>
  <c r="DF276" i="1"/>
  <c r="M641" i="1" s="1"/>
  <c r="DS276" i="1"/>
  <c r="DF315" i="1"/>
  <c r="M680" i="1" s="1"/>
  <c r="DS323" i="1"/>
  <c r="DF94" i="1"/>
  <c r="M459" i="1" s="1"/>
  <c r="DF99" i="1"/>
  <c r="M464" i="1" s="1"/>
  <c r="DF122" i="1"/>
  <c r="M487" i="1" s="1"/>
  <c r="DF168" i="1"/>
  <c r="M533" i="1" s="1"/>
  <c r="DS172" i="1"/>
  <c r="DF188" i="1"/>
  <c r="M553" i="1" s="1"/>
  <c r="DS192" i="1"/>
  <c r="DS300" i="1"/>
  <c r="DF78" i="1"/>
  <c r="M443" i="1" s="1"/>
  <c r="DF90" i="1"/>
  <c r="M455" i="1" s="1"/>
  <c r="DF106" i="1"/>
  <c r="M471" i="1" s="1"/>
  <c r="DS304" i="1"/>
  <c r="DS319" i="1"/>
  <c r="DS156" i="1"/>
  <c r="DS221" i="1"/>
  <c r="DF244" i="1"/>
  <c r="M609" i="1" s="1"/>
  <c r="DF260" i="1"/>
  <c r="M625" i="1" s="1"/>
  <c r="DF304" i="1"/>
  <c r="M669" i="1" s="1"/>
  <c r="DS310" i="1"/>
  <c r="DS314" i="1"/>
  <c r="DS322" i="1"/>
  <c r="DS305" i="1"/>
  <c r="DF317" i="1"/>
  <c r="M682" i="1" s="1"/>
  <c r="DS320" i="1"/>
  <c r="DF288" i="1"/>
  <c r="M653" i="1" s="1"/>
  <c r="DS74" i="1"/>
  <c r="DF160" i="1"/>
  <c r="M525" i="1" s="1"/>
  <c r="DF281" i="1"/>
  <c r="M646" i="1" s="1"/>
  <c r="DS303" i="1"/>
  <c r="DS316" i="1"/>
  <c r="DF316" i="1"/>
  <c r="M681" i="1" s="1"/>
  <c r="DF320" i="1"/>
  <c r="M685" i="1" s="1"/>
  <c r="DS321" i="1"/>
  <c r="DF339" i="1"/>
  <c r="M704" i="1" s="1"/>
  <c r="DF347" i="1"/>
  <c r="M712" i="1" s="1"/>
  <c r="DF350" i="1"/>
  <c r="M715" i="1" s="1"/>
  <c r="DS381" i="1"/>
  <c r="DF393" i="1"/>
  <c r="M758" i="1" s="1"/>
  <c r="DF394" i="1"/>
  <c r="M759" i="1" s="1"/>
  <c r="DF340" i="1"/>
  <c r="M705" i="1" s="1"/>
  <c r="DF342" i="1"/>
  <c r="M707" i="1" s="1"/>
  <c r="DF345" i="1"/>
  <c r="M710" i="1" s="1"/>
  <c r="DF357" i="1"/>
  <c r="M722" i="1" s="1"/>
  <c r="DS357" i="1"/>
  <c r="DF382" i="1"/>
  <c r="M747" i="1" s="1"/>
  <c r="DF395" i="1"/>
  <c r="M760" i="1" s="1"/>
  <c r="DF396" i="1"/>
  <c r="M761" i="1" s="1"/>
  <c r="DF398" i="1"/>
  <c r="M763" i="1" s="1"/>
  <c r="DF412" i="1"/>
  <c r="M777" i="1" s="1"/>
  <c r="DF341" i="1"/>
  <c r="M706" i="1" s="1"/>
  <c r="DF343" i="1"/>
  <c r="M708" i="1" s="1"/>
  <c r="DF344" i="1"/>
  <c r="M709" i="1" s="1"/>
  <c r="DF383" i="1"/>
  <c r="M748" i="1" s="1"/>
  <c r="DS384" i="1"/>
  <c r="DF413" i="1"/>
  <c r="M778" i="1" s="1"/>
  <c r="DS416" i="1"/>
  <c r="DF110" i="1"/>
  <c r="M475" i="1" s="1"/>
  <c r="DF333" i="1"/>
  <c r="M698" i="1" s="1"/>
  <c r="DS333" i="1"/>
  <c r="DF335" i="1"/>
  <c r="M700" i="1" s="1"/>
  <c r="DF374" i="1"/>
  <c r="M739" i="1" s="1"/>
  <c r="DF389" i="1"/>
  <c r="M754" i="1" s="1"/>
  <c r="DF375" i="1"/>
  <c r="M740" i="1" s="1"/>
  <c r="DF377" i="1"/>
  <c r="M742" i="1" s="1"/>
  <c r="DF392" i="1"/>
  <c r="M757" i="1" s="1"/>
  <c r="DF406" i="1"/>
  <c r="M771" i="1" s="1"/>
  <c r="DF230" i="1"/>
  <c r="M595" i="1" s="1"/>
  <c r="DF238" i="1"/>
  <c r="M603" i="1" s="1"/>
  <c r="DF237" i="1"/>
  <c r="M602" i="1" s="1"/>
  <c r="DF158" i="1"/>
  <c r="M523" i="1" s="1"/>
  <c r="DF146" i="1"/>
  <c r="M511" i="1" s="1"/>
  <c r="DF98" i="1"/>
  <c r="M463" i="1" s="1"/>
  <c r="DF93" i="1"/>
  <c r="M458" i="1" s="1"/>
  <c r="DM422" i="1"/>
  <c r="DS82" i="1"/>
  <c r="DS98" i="1"/>
  <c r="DS114" i="1"/>
  <c r="DS130" i="1"/>
  <c r="DS149" i="1"/>
  <c r="DS152" i="1"/>
  <c r="DS164" i="1"/>
  <c r="DF174" i="1"/>
  <c r="M539" i="1" s="1"/>
  <c r="DF187" i="1"/>
  <c r="M552" i="1" s="1"/>
  <c r="DS189" i="1"/>
  <c r="DF193" i="1"/>
  <c r="M558" i="1" s="1"/>
  <c r="DS200" i="1"/>
  <c r="DF204" i="1"/>
  <c r="M569" i="1" s="1"/>
  <c r="DS208" i="1"/>
  <c r="DS216" i="1"/>
  <c r="DS235" i="1"/>
  <c r="DS240" i="1"/>
  <c r="DS64" i="1"/>
  <c r="DF96" i="1"/>
  <c r="M461" i="1" s="1"/>
  <c r="DS101" i="1"/>
  <c r="DF112" i="1"/>
  <c r="M477" i="1" s="1"/>
  <c r="DS117" i="1"/>
  <c r="DF128" i="1"/>
  <c r="M493" i="1" s="1"/>
  <c r="DS133" i="1"/>
  <c r="DF140" i="1"/>
  <c r="M505" i="1" s="1"/>
  <c r="DF165" i="1"/>
  <c r="M530" i="1" s="1"/>
  <c r="DS180" i="1"/>
  <c r="DF190" i="1"/>
  <c r="M555" i="1" s="1"/>
  <c r="DS211" i="1"/>
  <c r="DF217" i="1"/>
  <c r="M582" i="1" s="1"/>
  <c r="DS219" i="1"/>
  <c r="DS224" i="1"/>
  <c r="DS227" i="1"/>
  <c r="DS232" i="1"/>
  <c r="DF86" i="1"/>
  <c r="M451" i="1" s="1"/>
  <c r="DF102" i="1"/>
  <c r="M467" i="1" s="1"/>
  <c r="DF118" i="1"/>
  <c r="M483" i="1" s="1"/>
  <c r="DF134" i="1"/>
  <c r="M499" i="1" s="1"/>
  <c r="DF137" i="1"/>
  <c r="M502" i="1" s="1"/>
  <c r="DF173" i="1"/>
  <c r="M538" i="1" s="1"/>
  <c r="DF198" i="1"/>
  <c r="M563" i="1" s="1"/>
  <c r="DF203" i="1"/>
  <c r="M568" i="1" s="1"/>
  <c r="DF212" i="1"/>
  <c r="M577" i="1" s="1"/>
  <c r="DF220" i="1"/>
  <c r="M585" i="1" s="1"/>
  <c r="DF225" i="1"/>
  <c r="M590" i="1" s="1"/>
  <c r="DF228" i="1"/>
  <c r="M593" i="1" s="1"/>
  <c r="DF233" i="1"/>
  <c r="M598" i="1" s="1"/>
  <c r="DS243" i="1"/>
  <c r="DF251" i="1"/>
  <c r="M616" i="1" s="1"/>
  <c r="DF71" i="1"/>
  <c r="M436" i="1" s="1"/>
  <c r="DF155" i="1"/>
  <c r="M520" i="1" s="1"/>
  <c r="DS249" i="1"/>
  <c r="DF249" i="1"/>
  <c r="M614" i="1" s="1"/>
  <c r="DS87" i="1"/>
  <c r="DF91" i="1"/>
  <c r="M456" i="1" s="1"/>
  <c r="DF107" i="1"/>
  <c r="M472" i="1" s="1"/>
  <c r="DF123" i="1"/>
  <c r="M488" i="1" s="1"/>
  <c r="DF139" i="1"/>
  <c r="M504" i="1" s="1"/>
  <c r="DF163" i="1"/>
  <c r="M528" i="1" s="1"/>
  <c r="DF169" i="1"/>
  <c r="M534" i="1" s="1"/>
  <c r="DF205" i="1"/>
  <c r="M570" i="1" s="1"/>
  <c r="DF245" i="1"/>
  <c r="M610" i="1" s="1"/>
  <c r="DS245" i="1"/>
  <c r="DF171" i="1"/>
  <c r="M536" i="1" s="1"/>
  <c r="DF177" i="1"/>
  <c r="M542" i="1" s="1"/>
  <c r="DF270" i="1"/>
  <c r="M635" i="1" s="1"/>
  <c r="DF277" i="1"/>
  <c r="M642" i="1" s="1"/>
  <c r="DF294" i="1"/>
  <c r="M659" i="1" s="1"/>
  <c r="DF296" i="1"/>
  <c r="M661" i="1" s="1"/>
  <c r="DF297" i="1"/>
  <c r="M662" i="1" s="1"/>
  <c r="DF312" i="1"/>
  <c r="M677" i="1" s="1"/>
  <c r="DF321" i="1"/>
  <c r="M686" i="1" s="1"/>
  <c r="DF323" i="1"/>
  <c r="M688" i="1" s="1"/>
  <c r="DF326" i="1"/>
  <c r="M691" i="1" s="1"/>
  <c r="DF329" i="1"/>
  <c r="M694" i="1" s="1"/>
  <c r="DF351" i="1"/>
  <c r="M716" i="1" s="1"/>
  <c r="DF354" i="1"/>
  <c r="M719" i="1" s="1"/>
  <c r="DF356" i="1"/>
  <c r="M721" i="1" s="1"/>
  <c r="DF376" i="1"/>
  <c r="M741" i="1" s="1"/>
  <c r="DS393" i="1"/>
  <c r="DF403" i="1"/>
  <c r="M768" i="1" s="1"/>
  <c r="DF418" i="1"/>
  <c r="M783" i="1" s="1"/>
  <c r="DF66" i="1"/>
  <c r="M431" i="1" s="1"/>
  <c r="DF264" i="1"/>
  <c r="M629" i="1" s="1"/>
  <c r="DS317" i="1"/>
  <c r="DS278" i="1"/>
  <c r="DF262" i="1"/>
  <c r="M627" i="1" s="1"/>
  <c r="DF293" i="1"/>
  <c r="M658" i="1" s="1"/>
  <c r="DF305" i="1"/>
  <c r="M670" i="1" s="1"/>
  <c r="DF310" i="1"/>
  <c r="M675" i="1" s="1"/>
  <c r="DF319" i="1"/>
  <c r="M684" i="1" s="1"/>
  <c r="DF322" i="1"/>
  <c r="M687" i="1" s="1"/>
  <c r="DF327" i="1"/>
  <c r="M692" i="1" s="1"/>
  <c r="DF330" i="1"/>
  <c r="M695" i="1" s="1"/>
  <c r="DF332" i="1"/>
  <c r="M697" i="1" s="1"/>
  <c r="DF352" i="1"/>
  <c r="M717" i="1" s="1"/>
  <c r="DF363" i="1"/>
  <c r="M728" i="1" s="1"/>
  <c r="DF366" i="1"/>
  <c r="M731" i="1" s="1"/>
  <c r="DF369" i="1"/>
  <c r="M734" i="1" s="1"/>
  <c r="DF387" i="1"/>
  <c r="M752" i="1" s="1"/>
  <c r="DF411" i="1"/>
  <c r="M776" i="1" s="1"/>
  <c r="DF414" i="1"/>
  <c r="M779" i="1" s="1"/>
  <c r="DF417" i="1"/>
  <c r="M782" i="1" s="1"/>
  <c r="DF419" i="1"/>
  <c r="M784" i="1" s="1"/>
  <c r="DF253" i="1"/>
  <c r="M618" i="1" s="1"/>
  <c r="DS253" i="1"/>
  <c r="DF256" i="1"/>
  <c r="M621" i="1" s="1"/>
  <c r="DF268" i="1"/>
  <c r="M633" i="1" s="1"/>
  <c r="DF279" i="1"/>
  <c r="M644" i="1" s="1"/>
  <c r="DF287" i="1"/>
  <c r="M652" i="1" s="1"/>
  <c r="DS287" i="1"/>
  <c r="DF289" i="1"/>
  <c r="M654" i="1" s="1"/>
  <c r="DF324" i="1"/>
  <c r="M689" i="1" s="1"/>
  <c r="DF355" i="1"/>
  <c r="M720" i="1" s="1"/>
  <c r="DF358" i="1"/>
  <c r="M723" i="1" s="1"/>
  <c r="DF390" i="1"/>
  <c r="M755" i="1" s="1"/>
  <c r="DF402" i="1"/>
  <c r="M767" i="1" s="1"/>
  <c r="DF404" i="1"/>
  <c r="M769" i="1" s="1"/>
  <c r="DF269" i="1"/>
  <c r="M634" i="1" s="1"/>
  <c r="DS269" i="1"/>
  <c r="DF282" i="1"/>
  <c r="M647" i="1" s="1"/>
  <c r="DS282" i="1"/>
  <c r="DF331" i="1"/>
  <c r="M696" i="1" s="1"/>
  <c r="DF334" i="1"/>
  <c r="M699" i="1" s="1"/>
  <c r="DF359" i="1"/>
  <c r="M724" i="1" s="1"/>
  <c r="DF362" i="1"/>
  <c r="M727" i="1" s="1"/>
  <c r="DF364" i="1"/>
  <c r="M729" i="1" s="1"/>
  <c r="DF386" i="1"/>
  <c r="M751" i="1" s="1"/>
  <c r="DF388" i="1"/>
  <c r="M753" i="1" s="1"/>
  <c r="DF391" i="1"/>
  <c r="M756" i="1" s="1"/>
  <c r="DF68" i="1"/>
  <c r="M433" i="1" s="1"/>
  <c r="DP61" i="1"/>
  <c r="DF72" i="1"/>
  <c r="M437" i="1" s="1"/>
  <c r="DS72" i="1"/>
  <c r="DS83" i="1"/>
  <c r="DS69" i="1"/>
  <c r="DI62" i="1"/>
  <c r="DS65" i="1"/>
  <c r="DS68" i="1"/>
  <c r="DF69" i="1"/>
  <c r="M434" i="1" s="1"/>
  <c r="DS79" i="1"/>
  <c r="DF81" i="1"/>
  <c r="M446" i="1" s="1"/>
  <c r="DS81" i="1"/>
  <c r="DS75" i="1"/>
  <c r="DS76" i="1"/>
  <c r="DF76" i="1"/>
  <c r="M441" i="1" s="1"/>
  <c r="DF80" i="1"/>
  <c r="M445" i="1" s="1"/>
  <c r="DS84" i="1"/>
  <c r="DF84" i="1"/>
  <c r="M449" i="1" s="1"/>
  <c r="DG422" i="1"/>
  <c r="LZ423" i="1" s="1"/>
  <c r="DS154" i="1"/>
  <c r="DF154" i="1"/>
  <c r="M519" i="1" s="1"/>
  <c r="DF95" i="1"/>
  <c r="M460" i="1" s="1"/>
  <c r="DF103" i="1"/>
  <c r="M468" i="1" s="1"/>
  <c r="DF111" i="1"/>
  <c r="M476" i="1" s="1"/>
  <c r="DF119" i="1"/>
  <c r="M484" i="1" s="1"/>
  <c r="DF127" i="1"/>
  <c r="M492" i="1" s="1"/>
  <c r="DF135" i="1"/>
  <c r="M500" i="1" s="1"/>
  <c r="DS142" i="1"/>
  <c r="DF143" i="1"/>
  <c r="M508" i="1" s="1"/>
  <c r="DS80" i="1"/>
  <c r="DS88" i="1"/>
  <c r="DF92" i="1"/>
  <c r="M457" i="1" s="1"/>
  <c r="DS96" i="1"/>
  <c r="DF100" i="1"/>
  <c r="M465" i="1" s="1"/>
  <c r="DS104" i="1"/>
  <c r="DF108" i="1"/>
  <c r="M473" i="1" s="1"/>
  <c r="DS112" i="1"/>
  <c r="DF116" i="1"/>
  <c r="M481" i="1" s="1"/>
  <c r="DS120" i="1"/>
  <c r="DF124" i="1"/>
  <c r="M489" i="1" s="1"/>
  <c r="DS128" i="1"/>
  <c r="DF132" i="1"/>
  <c r="M497" i="1" s="1"/>
  <c r="DS136" i="1"/>
  <c r="DS138" i="1"/>
  <c r="DS150" i="1"/>
  <c r="DF89" i="1"/>
  <c r="M454" i="1" s="1"/>
  <c r="DF97" i="1"/>
  <c r="M462" i="1" s="1"/>
  <c r="DF105" i="1"/>
  <c r="M470" i="1" s="1"/>
  <c r="DF113" i="1"/>
  <c r="M478" i="1" s="1"/>
  <c r="DF121" i="1"/>
  <c r="M486" i="1" s="1"/>
  <c r="DF129" i="1"/>
  <c r="M494" i="1" s="1"/>
  <c r="DS137" i="1"/>
  <c r="DS146" i="1"/>
  <c r="DF148" i="1"/>
  <c r="M513" i="1" s="1"/>
  <c r="DS203" i="1"/>
  <c r="DS158" i="1"/>
  <c r="DF162" i="1"/>
  <c r="M527" i="1" s="1"/>
  <c r="DS166" i="1"/>
  <c r="DF170" i="1"/>
  <c r="M535" i="1" s="1"/>
  <c r="DS174" i="1"/>
  <c r="DF178" i="1"/>
  <c r="M543" i="1" s="1"/>
  <c r="DS182" i="1"/>
  <c r="DF186" i="1"/>
  <c r="M551" i="1" s="1"/>
  <c r="DS190" i="1"/>
  <c r="DF194" i="1"/>
  <c r="M559" i="1" s="1"/>
  <c r="DS198" i="1"/>
  <c r="DF202" i="1"/>
  <c r="M567" i="1" s="1"/>
  <c r="DS209" i="1"/>
  <c r="DF159" i="1"/>
  <c r="M524" i="1" s="1"/>
  <c r="DF167" i="1"/>
  <c r="M532" i="1" s="1"/>
  <c r="DF175" i="1"/>
  <c r="M540" i="1" s="1"/>
  <c r="DF183" i="1"/>
  <c r="M548" i="1" s="1"/>
  <c r="DF191" i="1"/>
  <c r="M556" i="1" s="1"/>
  <c r="DF199" i="1"/>
  <c r="M564" i="1" s="1"/>
  <c r="DS213" i="1"/>
  <c r="DF215" i="1"/>
  <c r="M580" i="1" s="1"/>
  <c r="DS215" i="1"/>
  <c r="DF214" i="1"/>
  <c r="M579" i="1" s="1"/>
  <c r="DF207" i="1"/>
  <c r="M572" i="1" s="1"/>
  <c r="DS210" i="1"/>
  <c r="DF210" i="1"/>
  <c r="M575" i="1" s="1"/>
  <c r="DS279" i="1"/>
  <c r="DS294" i="1"/>
  <c r="DS299" i="1"/>
  <c r="DF299" i="1"/>
  <c r="M664" i="1" s="1"/>
  <c r="DS206" i="1"/>
  <c r="DS214" i="1"/>
  <c r="DF218" i="1"/>
  <c r="M583" i="1" s="1"/>
  <c r="DS222" i="1"/>
  <c r="DF226" i="1"/>
  <c r="M591" i="1" s="1"/>
  <c r="DS230" i="1"/>
  <c r="DF234" i="1"/>
  <c r="M599" i="1" s="1"/>
  <c r="DS238" i="1"/>
  <c r="DS246" i="1"/>
  <c r="DF250" i="1"/>
  <c r="M615" i="1" s="1"/>
  <c r="DS254" i="1"/>
  <c r="DF258" i="1"/>
  <c r="M623" i="1" s="1"/>
  <c r="DS262" i="1"/>
  <c r="DF266" i="1"/>
  <c r="M631" i="1" s="1"/>
  <c r="DS270" i="1"/>
  <c r="DF280" i="1"/>
  <c r="M645" i="1" s="1"/>
  <c r="DF284" i="1"/>
  <c r="M649" i="1" s="1"/>
  <c r="DF223" i="1"/>
  <c r="M588" i="1" s="1"/>
  <c r="DF231" i="1"/>
  <c r="M596" i="1" s="1"/>
  <c r="DF239" i="1"/>
  <c r="M604" i="1" s="1"/>
  <c r="DF247" i="1"/>
  <c r="M612" i="1" s="1"/>
  <c r="DF255" i="1"/>
  <c r="M620" i="1" s="1"/>
  <c r="DF263" i="1"/>
  <c r="M628" i="1" s="1"/>
  <c r="DF271" i="1"/>
  <c r="M636" i="1" s="1"/>
  <c r="DF273" i="1"/>
  <c r="M638" i="1" s="1"/>
  <c r="DF286" i="1"/>
  <c r="M651" i="1" s="1"/>
  <c r="DF290" i="1"/>
  <c r="M655" i="1" s="1"/>
  <c r="DF295" i="1"/>
  <c r="M660" i="1" s="1"/>
  <c r="DS295" i="1"/>
  <c r="DF298" i="1"/>
  <c r="M663" i="1" s="1"/>
  <c r="DF283" i="1"/>
  <c r="M648" i="1" s="1"/>
  <c r="PF67" i="1" l="1"/>
  <c r="PG67" i="1" s="1"/>
  <c r="PE68" i="1" s="1"/>
  <c r="AO433" i="1"/>
  <c r="AP433" i="1" s="1"/>
  <c r="OU68" i="1"/>
  <c r="OW68" i="1" s="1"/>
  <c r="OX68" i="1" s="1"/>
  <c r="PB68" i="1"/>
  <c r="U430" i="1"/>
  <c r="V430" i="1" s="1"/>
  <c r="HB65" i="1"/>
  <c r="NI80" i="1"/>
  <c r="NJ80" i="1" s="1"/>
  <c r="NL80" i="1" s="1"/>
  <c r="NM80" i="1" s="1"/>
  <c r="NH81" i="1"/>
  <c r="NT81" i="1" s="1"/>
  <c r="NA81" i="1"/>
  <c r="NB81" i="1" s="1"/>
  <c r="NC81" i="1"/>
  <c r="P18" i="1"/>
  <c r="P11" i="2" s="1"/>
  <c r="JD75" i="1"/>
  <c r="JB76" i="1" s="1"/>
  <c r="JC76" i="1" s="1"/>
  <c r="JG76" i="1"/>
  <c r="DQ208" i="1"/>
  <c r="DQ240" i="1"/>
  <c r="DQ152" i="1"/>
  <c r="DQ192" i="1"/>
  <c r="DQ232" i="1"/>
  <c r="DQ216" i="1"/>
  <c r="DQ224" i="1"/>
  <c r="DQ200" i="1"/>
  <c r="DQ176" i="1"/>
  <c r="DQ104" i="1"/>
  <c r="DQ136" i="1"/>
  <c r="DQ120" i="1"/>
  <c r="DQ79" i="1"/>
  <c r="DQ64" i="1"/>
  <c r="DQ117" i="1"/>
  <c r="DQ125" i="1"/>
  <c r="DQ87" i="1"/>
  <c r="DQ88" i="1"/>
  <c r="DQ189" i="1"/>
  <c r="DQ166" i="1"/>
  <c r="DQ221" i="1"/>
  <c r="DQ182" i="1"/>
  <c r="DQ229" i="1"/>
  <c r="DQ197" i="1"/>
  <c r="DQ213" i="1"/>
  <c r="GP65" i="1"/>
  <c r="GX65" i="1"/>
  <c r="DQ222" i="1"/>
  <c r="DQ109" i="1"/>
  <c r="DQ150" i="1"/>
  <c r="DQ149" i="1"/>
  <c r="DQ156" i="1"/>
  <c r="DQ180" i="1"/>
  <c r="DQ227" i="1"/>
  <c r="DQ133" i="1"/>
  <c r="DQ142" i="1"/>
  <c r="DQ164" i="1"/>
  <c r="DQ206" i="1"/>
  <c r="DQ101" i="1"/>
  <c r="DQ235" i="1"/>
  <c r="DQ172" i="1"/>
  <c r="DQ195" i="1"/>
  <c r="DQ211" i="1"/>
  <c r="DQ82" i="1"/>
  <c r="DQ219" i="1"/>
  <c r="DQ138" i="1"/>
  <c r="DQ74" i="1"/>
  <c r="DQ75" i="1"/>
  <c r="DQ130" i="1"/>
  <c r="DQ114" i="1"/>
  <c r="DQ83" i="1"/>
  <c r="DQ65" i="1"/>
  <c r="DQ209" i="1"/>
  <c r="EJ61" i="1"/>
  <c r="DQ417" i="1"/>
  <c r="DQ266" i="1"/>
  <c r="DQ159" i="1"/>
  <c r="DQ148" i="1"/>
  <c r="DQ97" i="1"/>
  <c r="DQ111" i="1"/>
  <c r="DQ84" i="1"/>
  <c r="DQ68" i="1"/>
  <c r="DQ358" i="1"/>
  <c r="DQ414" i="1"/>
  <c r="DQ293" i="1"/>
  <c r="DQ297" i="1"/>
  <c r="DQ169" i="1"/>
  <c r="DQ212" i="1"/>
  <c r="DQ295" i="1"/>
  <c r="DQ239" i="1"/>
  <c r="DQ226" i="1"/>
  <c r="DQ215" i="1"/>
  <c r="DQ89" i="1"/>
  <c r="DQ116" i="1"/>
  <c r="DQ103" i="1"/>
  <c r="DQ391" i="1"/>
  <c r="DQ355" i="1"/>
  <c r="DQ411" i="1"/>
  <c r="DQ332" i="1"/>
  <c r="DQ262" i="1"/>
  <c r="DQ66" i="1"/>
  <c r="DQ351" i="1"/>
  <c r="DQ296" i="1"/>
  <c r="DQ171" i="1"/>
  <c r="DQ163" i="1"/>
  <c r="DQ71" i="1"/>
  <c r="DQ128" i="1"/>
  <c r="DQ96" i="1"/>
  <c r="DQ174" i="1"/>
  <c r="DQ413" i="1"/>
  <c r="DQ343" i="1"/>
  <c r="DQ395" i="1"/>
  <c r="DQ78" i="1"/>
  <c r="DQ252" i="1"/>
  <c r="DQ381" i="1"/>
  <c r="DQ259" i="1"/>
  <c r="DQ275" i="1"/>
  <c r="DQ367" i="1"/>
  <c r="DQ336" i="1"/>
  <c r="DQ328" i="1"/>
  <c r="DQ298" i="1"/>
  <c r="DQ210" i="1"/>
  <c r="DQ170" i="1"/>
  <c r="DQ95" i="1"/>
  <c r="DQ81" i="1"/>
  <c r="DQ388" i="1"/>
  <c r="DQ324" i="1"/>
  <c r="DQ268" i="1"/>
  <c r="DQ330" i="1"/>
  <c r="DQ418" i="1"/>
  <c r="DQ329" i="1"/>
  <c r="DQ294" i="1"/>
  <c r="DQ139" i="1"/>
  <c r="DQ251" i="1"/>
  <c r="DQ137" i="1"/>
  <c r="DQ93" i="1"/>
  <c r="DQ389" i="1"/>
  <c r="DQ341" i="1"/>
  <c r="DQ382" i="1"/>
  <c r="DQ350" i="1"/>
  <c r="DQ260" i="1"/>
  <c r="DQ122" i="1"/>
  <c r="DQ179" i="1"/>
  <c r="DQ370" i="1"/>
  <c r="DQ257" i="1"/>
  <c r="DQ115" i="1"/>
  <c r="DQ67" i="1"/>
  <c r="DQ265" i="1"/>
  <c r="DQ153" i="1"/>
  <c r="DQ368" i="1"/>
  <c r="DQ378" i="1"/>
  <c r="DQ290" i="1"/>
  <c r="DQ202" i="1"/>
  <c r="DQ143" i="1"/>
  <c r="DQ269" i="1"/>
  <c r="DQ387" i="1"/>
  <c r="DQ327" i="1"/>
  <c r="DQ123" i="1"/>
  <c r="DQ203" i="1"/>
  <c r="DQ134" i="1"/>
  <c r="DQ165" i="1"/>
  <c r="DQ204" i="1"/>
  <c r="DQ98" i="1"/>
  <c r="DQ406" i="1"/>
  <c r="DQ394" i="1"/>
  <c r="DQ320" i="1"/>
  <c r="DQ317" i="1"/>
  <c r="DQ248" i="1"/>
  <c r="DQ131" i="1"/>
  <c r="DQ243" i="1"/>
  <c r="DQ416" i="1"/>
  <c r="DQ246" i="1"/>
  <c r="DQ353" i="1"/>
  <c r="DQ255" i="1"/>
  <c r="DQ258" i="1"/>
  <c r="DQ223" i="1"/>
  <c r="DQ199" i="1"/>
  <c r="DQ108" i="1"/>
  <c r="DQ154" i="1"/>
  <c r="DQ386" i="1"/>
  <c r="DQ326" i="1"/>
  <c r="DQ284" i="1"/>
  <c r="DQ162" i="1"/>
  <c r="DQ80" i="1"/>
  <c r="DQ364" i="1"/>
  <c r="DQ404" i="1"/>
  <c r="DQ322" i="1"/>
  <c r="DQ277" i="1"/>
  <c r="DQ107" i="1"/>
  <c r="DQ233" i="1"/>
  <c r="DQ217" i="1"/>
  <c r="DQ393" i="1"/>
  <c r="DQ347" i="1"/>
  <c r="DQ316" i="1"/>
  <c r="DQ304" i="1"/>
  <c r="DQ244" i="1"/>
  <c r="DQ188" i="1"/>
  <c r="DQ276" i="1"/>
  <c r="DQ126" i="1"/>
  <c r="DQ77" i="1"/>
  <c r="DQ346" i="1"/>
  <c r="DQ299" i="1"/>
  <c r="DQ231" i="1"/>
  <c r="DQ286" i="1"/>
  <c r="DQ218" i="1"/>
  <c r="DQ282" i="1"/>
  <c r="DQ256" i="1"/>
  <c r="DQ403" i="1"/>
  <c r="DQ273" i="1"/>
  <c r="DQ250" i="1"/>
  <c r="DQ191" i="1"/>
  <c r="DQ194" i="1"/>
  <c r="DQ129" i="1"/>
  <c r="DQ69" i="1"/>
  <c r="DQ289" i="1"/>
  <c r="DQ369" i="1"/>
  <c r="DQ323" i="1"/>
  <c r="DQ245" i="1"/>
  <c r="DQ155" i="1"/>
  <c r="DQ198" i="1"/>
  <c r="DQ118" i="1"/>
  <c r="DQ146" i="1"/>
  <c r="DQ374" i="1"/>
  <c r="DQ383" i="1"/>
  <c r="DQ357" i="1"/>
  <c r="DQ283" i="1"/>
  <c r="DQ271" i="1"/>
  <c r="DQ280" i="1"/>
  <c r="DQ207" i="1"/>
  <c r="DQ183" i="1"/>
  <c r="DQ121" i="1"/>
  <c r="DQ132" i="1"/>
  <c r="DQ100" i="1"/>
  <c r="DQ135" i="1"/>
  <c r="DQ76" i="1"/>
  <c r="DQ72" i="1"/>
  <c r="DQ362" i="1"/>
  <c r="DQ402" i="1"/>
  <c r="DQ253" i="1"/>
  <c r="DQ366" i="1"/>
  <c r="DQ319" i="1"/>
  <c r="DQ376" i="1"/>
  <c r="DQ321" i="1"/>
  <c r="DQ270" i="1"/>
  <c r="DQ91" i="1"/>
  <c r="DQ228" i="1"/>
  <c r="DQ102" i="1"/>
  <c r="DQ112" i="1"/>
  <c r="DQ193" i="1"/>
  <c r="DQ158" i="1"/>
  <c r="DQ392" i="1"/>
  <c r="DQ412" i="1"/>
  <c r="DQ345" i="1"/>
  <c r="DQ288" i="1"/>
  <c r="DQ315" i="1"/>
  <c r="DQ400" i="1"/>
  <c r="DQ309" i="1"/>
  <c r="DQ236" i="1"/>
  <c r="DQ360" i="1"/>
  <c r="DQ263" i="1"/>
  <c r="DQ214" i="1"/>
  <c r="DQ175" i="1"/>
  <c r="DQ186" i="1"/>
  <c r="DQ113" i="1"/>
  <c r="DQ127" i="1"/>
  <c r="DQ359" i="1"/>
  <c r="DQ390" i="1"/>
  <c r="DQ287" i="1"/>
  <c r="DQ419" i="1"/>
  <c r="DQ363" i="1"/>
  <c r="DQ310" i="1"/>
  <c r="DQ312" i="1"/>
  <c r="DQ205" i="1"/>
  <c r="DQ225" i="1"/>
  <c r="DQ86" i="1"/>
  <c r="DQ237" i="1"/>
  <c r="DQ377" i="1"/>
  <c r="DQ333" i="1"/>
  <c r="DQ342" i="1"/>
  <c r="DQ339" i="1"/>
  <c r="DQ160" i="1"/>
  <c r="DQ168" i="1"/>
  <c r="DQ99" i="1"/>
  <c r="DQ272" i="1"/>
  <c r="DQ303" i="1"/>
  <c r="DQ70" i="1"/>
  <c r="DQ314" i="1"/>
  <c r="DQ144" i="1"/>
  <c r="DQ201" i="1"/>
  <c r="DQ379" i="1"/>
  <c r="DQ307" i="1"/>
  <c r="DQ63" i="1"/>
  <c r="DQ352" i="1"/>
  <c r="DQ305" i="1"/>
  <c r="DQ356" i="1"/>
  <c r="DQ249" i="1"/>
  <c r="DQ220" i="1"/>
  <c r="DQ173" i="1"/>
  <c r="DQ190" i="1"/>
  <c r="DQ140" i="1"/>
  <c r="DQ187" i="1"/>
  <c r="DQ238" i="1"/>
  <c r="DQ375" i="1"/>
  <c r="DQ335" i="1"/>
  <c r="DQ110" i="1"/>
  <c r="DQ398" i="1"/>
  <c r="DQ340" i="1"/>
  <c r="DQ106" i="1"/>
  <c r="DQ94" i="1"/>
  <c r="DQ380" i="1"/>
  <c r="DQ196" i="1"/>
  <c r="DQ300" i="1"/>
  <c r="DQ292" i="1"/>
  <c r="DQ365" i="1"/>
  <c r="DQ405" i="1"/>
  <c r="DQ234" i="1"/>
  <c r="DQ167" i="1"/>
  <c r="DQ105" i="1"/>
  <c r="DQ124" i="1"/>
  <c r="DQ92" i="1"/>
  <c r="DQ119" i="1"/>
  <c r="DQ334" i="1"/>
  <c r="DQ279" i="1"/>
  <c r="DQ264" i="1"/>
  <c r="DQ247" i="1"/>
  <c r="DQ178" i="1"/>
  <c r="DQ331" i="1"/>
  <c r="DQ354" i="1"/>
  <c r="DQ177" i="1"/>
  <c r="DQ230" i="1"/>
  <c r="DQ344" i="1"/>
  <c r="DQ396" i="1"/>
  <c r="DQ281" i="1"/>
  <c r="DQ90" i="1"/>
  <c r="DQ254" i="1"/>
  <c r="DQ185" i="1"/>
  <c r="DQ308" i="1"/>
  <c r="DQ384" i="1"/>
  <c r="DQ318" i="1"/>
  <c r="DQ184" i="1"/>
  <c r="DQ285" i="1"/>
  <c r="DQ147" i="1"/>
  <c r="DQ399" i="1"/>
  <c r="DQ61" i="1"/>
  <c r="CT420" i="1"/>
  <c r="CT419" i="1"/>
  <c r="CZ419" i="1" s="1"/>
  <c r="CT418" i="1"/>
  <c r="CZ418" i="1" s="1"/>
  <c r="CT417" i="1"/>
  <c r="CZ417" i="1" s="1"/>
  <c r="CT416" i="1"/>
  <c r="CZ416" i="1" s="1"/>
  <c r="CT415" i="1"/>
  <c r="CT414" i="1"/>
  <c r="CZ414" i="1" s="1"/>
  <c r="CT413" i="1"/>
  <c r="CZ413" i="1" s="1"/>
  <c r="CT412" i="1"/>
  <c r="CZ412" i="1" s="1"/>
  <c r="CT411" i="1"/>
  <c r="CZ411" i="1" s="1"/>
  <c r="CT410" i="1"/>
  <c r="CT409" i="1"/>
  <c r="CT408" i="1"/>
  <c r="CT407" i="1"/>
  <c r="CT406" i="1"/>
  <c r="CZ406" i="1" s="1"/>
  <c r="CT405" i="1"/>
  <c r="CZ405" i="1" s="1"/>
  <c r="CT404" i="1"/>
  <c r="CZ404" i="1" s="1"/>
  <c r="CT403" i="1"/>
  <c r="CZ403" i="1" s="1"/>
  <c r="CT402" i="1"/>
  <c r="CZ402" i="1" s="1"/>
  <c r="CT401" i="1"/>
  <c r="CT400" i="1"/>
  <c r="CZ400" i="1" s="1"/>
  <c r="CT399" i="1"/>
  <c r="CZ399" i="1" s="1"/>
  <c r="CT398" i="1"/>
  <c r="CZ398" i="1" s="1"/>
  <c r="CT397" i="1"/>
  <c r="CT396" i="1"/>
  <c r="CZ396" i="1" s="1"/>
  <c r="CT395" i="1"/>
  <c r="CZ395" i="1" s="1"/>
  <c r="CT394" i="1"/>
  <c r="CZ394" i="1" s="1"/>
  <c r="CT393" i="1"/>
  <c r="CZ393" i="1" s="1"/>
  <c r="CT392" i="1"/>
  <c r="CZ392" i="1" s="1"/>
  <c r="CT391" i="1"/>
  <c r="CZ391" i="1" s="1"/>
  <c r="CT390" i="1"/>
  <c r="CZ390" i="1" s="1"/>
  <c r="CT389" i="1"/>
  <c r="CZ389" i="1" s="1"/>
  <c r="CT388" i="1"/>
  <c r="CZ388" i="1" s="1"/>
  <c r="CT387" i="1"/>
  <c r="CZ387" i="1" s="1"/>
  <c r="CT386" i="1"/>
  <c r="CZ386" i="1" s="1"/>
  <c r="CT385" i="1"/>
  <c r="CT384" i="1"/>
  <c r="CZ384" i="1" s="1"/>
  <c r="CT383" i="1"/>
  <c r="CZ383" i="1" s="1"/>
  <c r="CT382" i="1"/>
  <c r="CZ382" i="1" s="1"/>
  <c r="CT381" i="1"/>
  <c r="CZ381" i="1" s="1"/>
  <c r="CT380" i="1"/>
  <c r="CZ380" i="1" s="1"/>
  <c r="CT379" i="1"/>
  <c r="CZ379" i="1" s="1"/>
  <c r="CT378" i="1"/>
  <c r="CZ378" i="1" s="1"/>
  <c r="CT377" i="1"/>
  <c r="CZ377" i="1" s="1"/>
  <c r="CT376" i="1"/>
  <c r="CZ376" i="1" s="1"/>
  <c r="CT375" i="1"/>
  <c r="CZ375" i="1" s="1"/>
  <c r="CT374" i="1"/>
  <c r="CZ374" i="1" s="1"/>
  <c r="CT373" i="1"/>
  <c r="CT372" i="1"/>
  <c r="CT371" i="1"/>
  <c r="CT370" i="1"/>
  <c r="CZ370" i="1" s="1"/>
  <c r="CT369" i="1"/>
  <c r="CZ369" i="1" s="1"/>
  <c r="CT368" i="1"/>
  <c r="CZ368" i="1" s="1"/>
  <c r="CT367" i="1"/>
  <c r="CZ367" i="1" s="1"/>
  <c r="CT366" i="1"/>
  <c r="CZ366" i="1" s="1"/>
  <c r="CT365" i="1"/>
  <c r="CZ365" i="1" s="1"/>
  <c r="CT364" i="1"/>
  <c r="CZ364" i="1" s="1"/>
  <c r="CT363" i="1"/>
  <c r="CZ363" i="1" s="1"/>
  <c r="CT362" i="1"/>
  <c r="CZ362" i="1" s="1"/>
  <c r="CT361" i="1"/>
  <c r="CT360" i="1"/>
  <c r="CZ360" i="1" s="1"/>
  <c r="CT359" i="1"/>
  <c r="CZ359" i="1" s="1"/>
  <c r="CT358" i="1"/>
  <c r="CZ358" i="1" s="1"/>
  <c r="CT357" i="1"/>
  <c r="CZ357" i="1" s="1"/>
  <c r="CT356" i="1"/>
  <c r="CZ356" i="1" s="1"/>
  <c r="CT355" i="1"/>
  <c r="CZ355" i="1" s="1"/>
  <c r="CT354" i="1"/>
  <c r="CZ354" i="1" s="1"/>
  <c r="CT353" i="1"/>
  <c r="CZ353" i="1" s="1"/>
  <c r="CT352" i="1"/>
  <c r="CZ352" i="1" s="1"/>
  <c r="CT351" i="1"/>
  <c r="CZ351" i="1" s="1"/>
  <c r="CT350" i="1"/>
  <c r="CZ350" i="1" s="1"/>
  <c r="CT349" i="1"/>
  <c r="CT348" i="1"/>
  <c r="CT347" i="1"/>
  <c r="CZ347" i="1" s="1"/>
  <c r="CT346" i="1"/>
  <c r="CZ346" i="1" s="1"/>
  <c r="CT345" i="1"/>
  <c r="CZ345" i="1" s="1"/>
  <c r="CT344" i="1"/>
  <c r="CZ344" i="1" s="1"/>
  <c r="CT343" i="1"/>
  <c r="CZ343" i="1" s="1"/>
  <c r="CT342" i="1"/>
  <c r="CZ342" i="1" s="1"/>
  <c r="CT341" i="1"/>
  <c r="CZ341" i="1" s="1"/>
  <c r="CT340" i="1"/>
  <c r="CZ340" i="1" s="1"/>
  <c r="CT339" i="1"/>
  <c r="CZ339" i="1" s="1"/>
  <c r="CT338" i="1"/>
  <c r="CT337" i="1"/>
  <c r="CT336" i="1"/>
  <c r="CZ336" i="1" s="1"/>
  <c r="CT335" i="1"/>
  <c r="CZ335" i="1" s="1"/>
  <c r="CT334" i="1"/>
  <c r="CZ334" i="1" s="1"/>
  <c r="CT333" i="1"/>
  <c r="CZ333" i="1" s="1"/>
  <c r="CT332" i="1"/>
  <c r="CZ332" i="1" s="1"/>
  <c r="CT331" i="1"/>
  <c r="CZ331" i="1" s="1"/>
  <c r="CT330" i="1"/>
  <c r="CZ330" i="1" s="1"/>
  <c r="CT329" i="1"/>
  <c r="CZ329" i="1" s="1"/>
  <c r="CT328" i="1"/>
  <c r="CZ328" i="1" s="1"/>
  <c r="CT327" i="1"/>
  <c r="CZ327" i="1" s="1"/>
  <c r="CT326" i="1"/>
  <c r="CZ326" i="1" s="1"/>
  <c r="CT325" i="1"/>
  <c r="CT324" i="1"/>
  <c r="CZ324" i="1" s="1"/>
  <c r="CT323" i="1"/>
  <c r="CZ323" i="1" s="1"/>
  <c r="CT322" i="1"/>
  <c r="CZ322" i="1" s="1"/>
  <c r="CT321" i="1"/>
  <c r="CZ321" i="1" s="1"/>
  <c r="CT320" i="1"/>
  <c r="CZ320" i="1" s="1"/>
  <c r="CT319" i="1"/>
  <c r="CZ319" i="1" s="1"/>
  <c r="CT318" i="1"/>
  <c r="CZ318" i="1" s="1"/>
  <c r="CT317" i="1"/>
  <c r="CZ317" i="1" s="1"/>
  <c r="CT316" i="1"/>
  <c r="CZ316" i="1" s="1"/>
  <c r="CT315" i="1"/>
  <c r="CZ315" i="1" s="1"/>
  <c r="CT314" i="1"/>
  <c r="CZ314" i="1" s="1"/>
  <c r="CT313" i="1"/>
  <c r="CT312" i="1"/>
  <c r="CZ312" i="1" s="1"/>
  <c r="CT311" i="1"/>
  <c r="CT310" i="1"/>
  <c r="CZ310" i="1" s="1"/>
  <c r="CT309" i="1"/>
  <c r="CZ309" i="1" s="1"/>
  <c r="CT308" i="1"/>
  <c r="CZ308" i="1" s="1"/>
  <c r="CT307" i="1"/>
  <c r="CZ307" i="1" s="1"/>
  <c r="CT306" i="1"/>
  <c r="CT305" i="1"/>
  <c r="CZ305" i="1" s="1"/>
  <c r="CT304" i="1"/>
  <c r="CZ304" i="1" s="1"/>
  <c r="CT303" i="1"/>
  <c r="CZ303" i="1" s="1"/>
  <c r="CT300" i="1"/>
  <c r="CZ300" i="1" s="1"/>
  <c r="CT299" i="1"/>
  <c r="CZ299" i="1" s="1"/>
  <c r="CT298" i="1"/>
  <c r="CZ298" i="1" s="1"/>
  <c r="CT297" i="1"/>
  <c r="CZ297" i="1" s="1"/>
  <c r="CT296" i="1"/>
  <c r="CZ296" i="1" s="1"/>
  <c r="CT295" i="1"/>
  <c r="CZ295" i="1" s="1"/>
  <c r="CT294" i="1"/>
  <c r="CZ294" i="1" s="1"/>
  <c r="CT293" i="1"/>
  <c r="CZ293" i="1" s="1"/>
  <c r="CT292" i="1"/>
  <c r="CZ292" i="1" s="1"/>
  <c r="CT291" i="1"/>
  <c r="CT290" i="1"/>
  <c r="CZ290" i="1" s="1"/>
  <c r="CT289" i="1"/>
  <c r="CZ289" i="1" s="1"/>
  <c r="CT288" i="1"/>
  <c r="CZ288" i="1" s="1"/>
  <c r="CT287" i="1"/>
  <c r="CZ287" i="1" s="1"/>
  <c r="CT286" i="1"/>
  <c r="CZ286" i="1" s="1"/>
  <c r="CT285" i="1"/>
  <c r="CZ285" i="1" s="1"/>
  <c r="CT284" i="1"/>
  <c r="CZ284" i="1" s="1"/>
  <c r="CT283" i="1"/>
  <c r="CZ283" i="1" s="1"/>
  <c r="CT282" i="1"/>
  <c r="CZ282" i="1" s="1"/>
  <c r="CT281" i="1"/>
  <c r="CZ281" i="1" s="1"/>
  <c r="CT280" i="1"/>
  <c r="CZ280" i="1" s="1"/>
  <c r="CT279" i="1"/>
  <c r="CZ279" i="1" s="1"/>
  <c r="CT278" i="1"/>
  <c r="CZ278" i="1" s="1"/>
  <c r="CT277" i="1"/>
  <c r="CZ277" i="1" s="1"/>
  <c r="CT276" i="1"/>
  <c r="CZ276" i="1" s="1"/>
  <c r="CT275" i="1"/>
  <c r="CZ275" i="1" s="1"/>
  <c r="CT274" i="1"/>
  <c r="CZ274" i="1" s="1"/>
  <c r="CT273" i="1"/>
  <c r="CZ273" i="1" s="1"/>
  <c r="CT272" i="1"/>
  <c r="CZ272" i="1" s="1"/>
  <c r="CT271" i="1"/>
  <c r="CZ271" i="1" s="1"/>
  <c r="CT270" i="1"/>
  <c r="CZ270" i="1" s="1"/>
  <c r="CT269" i="1"/>
  <c r="CZ269" i="1" s="1"/>
  <c r="CT268" i="1"/>
  <c r="CZ268" i="1" s="1"/>
  <c r="CT267" i="1"/>
  <c r="CZ267" i="1" s="1"/>
  <c r="CT266" i="1"/>
  <c r="CZ266" i="1" s="1"/>
  <c r="CT265" i="1"/>
  <c r="CZ265" i="1" s="1"/>
  <c r="CT264" i="1"/>
  <c r="CZ264" i="1" s="1"/>
  <c r="CT263" i="1"/>
  <c r="CZ263" i="1" s="1"/>
  <c r="CT262" i="1"/>
  <c r="CZ262" i="1" s="1"/>
  <c r="CT260" i="1"/>
  <c r="CZ260" i="1" s="1"/>
  <c r="CT259" i="1"/>
  <c r="CZ259" i="1" s="1"/>
  <c r="CT258" i="1"/>
  <c r="CZ258" i="1" s="1"/>
  <c r="CT257" i="1"/>
  <c r="CZ257" i="1" s="1"/>
  <c r="CT256" i="1"/>
  <c r="CZ256" i="1" s="1"/>
  <c r="CT255" i="1"/>
  <c r="CZ255" i="1" s="1"/>
  <c r="CT254" i="1"/>
  <c r="CZ254" i="1" s="1"/>
  <c r="CT253" i="1"/>
  <c r="CZ253" i="1" s="1"/>
  <c r="CT252" i="1"/>
  <c r="CZ252" i="1" s="1"/>
  <c r="CT251" i="1"/>
  <c r="CZ251" i="1" s="1"/>
  <c r="CT250" i="1"/>
  <c r="CZ250" i="1" s="1"/>
  <c r="CT249" i="1"/>
  <c r="CZ249" i="1" s="1"/>
  <c r="CT248" i="1"/>
  <c r="CZ248" i="1" s="1"/>
  <c r="CT247" i="1"/>
  <c r="CZ247" i="1" s="1"/>
  <c r="CT246" i="1"/>
  <c r="CZ246" i="1" s="1"/>
  <c r="CT245" i="1"/>
  <c r="CZ245" i="1" s="1"/>
  <c r="CT244" i="1"/>
  <c r="CZ244" i="1" s="1"/>
  <c r="CT243" i="1"/>
  <c r="CZ243" i="1" s="1"/>
  <c r="CT240" i="1"/>
  <c r="CZ240" i="1" s="1"/>
  <c r="CT239" i="1"/>
  <c r="CZ239" i="1" s="1"/>
  <c r="CT238" i="1"/>
  <c r="CZ238" i="1" s="1"/>
  <c r="CT237" i="1"/>
  <c r="CZ237" i="1" s="1"/>
  <c r="CT236" i="1"/>
  <c r="CZ236" i="1" s="1"/>
  <c r="CT235" i="1"/>
  <c r="CZ235" i="1" s="1"/>
  <c r="CT234" i="1"/>
  <c r="CZ234" i="1" s="1"/>
  <c r="CT233" i="1"/>
  <c r="CZ233" i="1" s="1"/>
  <c r="CT232" i="1"/>
  <c r="CZ232" i="1" s="1"/>
  <c r="CT231" i="1"/>
  <c r="CZ231" i="1" s="1"/>
  <c r="CT230" i="1"/>
  <c r="CZ230" i="1" s="1"/>
  <c r="CT229" i="1"/>
  <c r="CZ229" i="1" s="1"/>
  <c r="CT228" i="1"/>
  <c r="CZ228" i="1" s="1"/>
  <c r="CT227" i="1"/>
  <c r="CZ227" i="1" s="1"/>
  <c r="CT226" i="1"/>
  <c r="CZ226" i="1" s="1"/>
  <c r="CT225" i="1"/>
  <c r="CZ225" i="1" s="1"/>
  <c r="CT224" i="1"/>
  <c r="CZ224" i="1" s="1"/>
  <c r="CT223" i="1"/>
  <c r="CZ223" i="1" s="1"/>
  <c r="CT222" i="1"/>
  <c r="CZ222" i="1" s="1"/>
  <c r="CT221" i="1"/>
  <c r="CZ221" i="1" s="1"/>
  <c r="CT220" i="1"/>
  <c r="CZ220" i="1" s="1"/>
  <c r="CT219" i="1"/>
  <c r="CZ219" i="1" s="1"/>
  <c r="CT218" i="1"/>
  <c r="CZ218" i="1" s="1"/>
  <c r="CT217" i="1"/>
  <c r="CZ217" i="1" s="1"/>
  <c r="CT216" i="1"/>
  <c r="CZ216" i="1" s="1"/>
  <c r="CT215" i="1"/>
  <c r="CZ215" i="1" s="1"/>
  <c r="CT214" i="1"/>
  <c r="CZ214" i="1" s="1"/>
  <c r="CT213" i="1"/>
  <c r="CZ213" i="1" s="1"/>
  <c r="CT212" i="1"/>
  <c r="CZ212" i="1" s="1"/>
  <c r="CT211" i="1"/>
  <c r="CZ211" i="1" s="1"/>
  <c r="CT210" i="1"/>
  <c r="CZ210" i="1" s="1"/>
  <c r="CT209" i="1"/>
  <c r="CZ209" i="1" s="1"/>
  <c r="CT208" i="1"/>
  <c r="CZ208" i="1" s="1"/>
  <c r="CT207" i="1"/>
  <c r="CZ207" i="1" s="1"/>
  <c r="CT206" i="1"/>
  <c r="CZ206" i="1" s="1"/>
  <c r="CT205" i="1"/>
  <c r="CZ205" i="1" s="1"/>
  <c r="CT204" i="1"/>
  <c r="CZ204" i="1" s="1"/>
  <c r="CT203" i="1"/>
  <c r="CZ203" i="1" s="1"/>
  <c r="CT202" i="1"/>
  <c r="CZ202" i="1" s="1"/>
  <c r="CT201" i="1"/>
  <c r="CZ201" i="1" s="1"/>
  <c r="CT200" i="1"/>
  <c r="CZ200" i="1" s="1"/>
  <c r="CT199" i="1"/>
  <c r="CZ199" i="1" s="1"/>
  <c r="CT198" i="1"/>
  <c r="CZ198" i="1" s="1"/>
  <c r="CT197" i="1"/>
  <c r="CZ197" i="1" s="1"/>
  <c r="CT196" i="1"/>
  <c r="CZ196" i="1" s="1"/>
  <c r="CT195" i="1"/>
  <c r="CZ195" i="1" s="1"/>
  <c r="CT194" i="1"/>
  <c r="CZ194" i="1" s="1"/>
  <c r="CT193" i="1"/>
  <c r="CZ193" i="1" s="1"/>
  <c r="CT192" i="1"/>
  <c r="CZ192" i="1" s="1"/>
  <c r="CT191" i="1"/>
  <c r="CZ191" i="1" s="1"/>
  <c r="CT190" i="1"/>
  <c r="CZ190" i="1" s="1"/>
  <c r="CT189" i="1"/>
  <c r="CZ189" i="1" s="1"/>
  <c r="CT188" i="1"/>
  <c r="CZ188" i="1" s="1"/>
  <c r="CT187" i="1"/>
  <c r="CZ187" i="1" s="1"/>
  <c r="CT186" i="1"/>
  <c r="CZ186" i="1" s="1"/>
  <c r="CT185" i="1"/>
  <c r="CZ185" i="1" s="1"/>
  <c r="CT184" i="1"/>
  <c r="CZ184" i="1" s="1"/>
  <c r="CT183" i="1"/>
  <c r="CZ183" i="1" s="1"/>
  <c r="CT182" i="1"/>
  <c r="CZ182" i="1" s="1"/>
  <c r="CT180" i="1"/>
  <c r="CZ180" i="1" s="1"/>
  <c r="CT179" i="1"/>
  <c r="CZ179" i="1" s="1"/>
  <c r="CT178" i="1"/>
  <c r="CZ178" i="1" s="1"/>
  <c r="CT177" i="1"/>
  <c r="CZ177" i="1" s="1"/>
  <c r="CT176" i="1"/>
  <c r="CZ176" i="1" s="1"/>
  <c r="CT175" i="1"/>
  <c r="CZ175" i="1" s="1"/>
  <c r="CT174" i="1"/>
  <c r="CZ174" i="1" s="1"/>
  <c r="CT173" i="1"/>
  <c r="CZ173" i="1" s="1"/>
  <c r="CT172" i="1"/>
  <c r="CZ172" i="1" s="1"/>
  <c r="CT171" i="1"/>
  <c r="CZ171" i="1" s="1"/>
  <c r="CT170" i="1"/>
  <c r="CZ170" i="1" s="1"/>
  <c r="CT169" i="1"/>
  <c r="CZ169" i="1" s="1"/>
  <c r="CT168" i="1"/>
  <c r="CZ168" i="1" s="1"/>
  <c r="CT167" i="1"/>
  <c r="CZ167" i="1" s="1"/>
  <c r="CT166" i="1"/>
  <c r="CZ166" i="1" s="1"/>
  <c r="CT165" i="1"/>
  <c r="CZ165" i="1" s="1"/>
  <c r="CT164" i="1"/>
  <c r="CZ164" i="1" s="1"/>
  <c r="CT163" i="1"/>
  <c r="CZ163" i="1" s="1"/>
  <c r="CT162" i="1"/>
  <c r="CZ162" i="1" s="1"/>
  <c r="CT160" i="1"/>
  <c r="CZ160" i="1" s="1"/>
  <c r="CT159" i="1"/>
  <c r="CZ159" i="1" s="1"/>
  <c r="CT158" i="1"/>
  <c r="CZ158" i="1" s="1"/>
  <c r="CT156" i="1"/>
  <c r="CZ156" i="1" s="1"/>
  <c r="CT155" i="1"/>
  <c r="CZ155" i="1" s="1"/>
  <c r="CT154" i="1"/>
  <c r="CZ154" i="1" s="1"/>
  <c r="CT153" i="1"/>
  <c r="CZ153" i="1" s="1"/>
  <c r="CT152" i="1"/>
  <c r="CZ152" i="1" s="1"/>
  <c r="CT150" i="1"/>
  <c r="CZ150" i="1" s="1"/>
  <c r="CT149" i="1"/>
  <c r="CZ149" i="1" s="1"/>
  <c r="CT148" i="1"/>
  <c r="CZ148" i="1" s="1"/>
  <c r="CT147" i="1"/>
  <c r="CZ147" i="1" s="1"/>
  <c r="CT146" i="1"/>
  <c r="CZ146" i="1" s="1"/>
  <c r="CT144" i="1"/>
  <c r="CZ144" i="1" s="1"/>
  <c r="CT143" i="1"/>
  <c r="CZ143" i="1" s="1"/>
  <c r="CT142" i="1"/>
  <c r="CZ142" i="1" s="1"/>
  <c r="CT140" i="1"/>
  <c r="CZ140" i="1" s="1"/>
  <c r="CT139" i="1"/>
  <c r="CZ139" i="1" s="1"/>
  <c r="CT138" i="1"/>
  <c r="CZ138" i="1" s="1"/>
  <c r="CT137" i="1"/>
  <c r="CZ137" i="1" s="1"/>
  <c r="CT136" i="1"/>
  <c r="CZ136" i="1" s="1"/>
  <c r="CT135" i="1"/>
  <c r="CZ135" i="1" s="1"/>
  <c r="CT134" i="1"/>
  <c r="CZ134" i="1" s="1"/>
  <c r="CT133" i="1"/>
  <c r="CZ133" i="1" s="1"/>
  <c r="CT132" i="1"/>
  <c r="CZ132" i="1" s="1"/>
  <c r="CT131" i="1"/>
  <c r="CZ131" i="1" s="1"/>
  <c r="CT130" i="1"/>
  <c r="CZ130" i="1" s="1"/>
  <c r="CT129" i="1"/>
  <c r="CZ129" i="1" s="1"/>
  <c r="CT128" i="1"/>
  <c r="CZ128" i="1" s="1"/>
  <c r="CT127" i="1"/>
  <c r="CZ127" i="1" s="1"/>
  <c r="CT126" i="1"/>
  <c r="CZ126" i="1" s="1"/>
  <c r="CT125" i="1"/>
  <c r="CZ125" i="1" s="1"/>
  <c r="CT124" i="1"/>
  <c r="CZ124" i="1" s="1"/>
  <c r="CT123" i="1"/>
  <c r="CZ123" i="1" s="1"/>
  <c r="CT122" i="1"/>
  <c r="CZ122" i="1" s="1"/>
  <c r="CT121" i="1"/>
  <c r="CZ121" i="1" s="1"/>
  <c r="CT120" i="1"/>
  <c r="CZ120" i="1" s="1"/>
  <c r="CT119" i="1"/>
  <c r="CZ119" i="1" s="1"/>
  <c r="CT118" i="1"/>
  <c r="CZ118" i="1" s="1"/>
  <c r="CT117" i="1"/>
  <c r="CZ117" i="1" s="1"/>
  <c r="CT116" i="1"/>
  <c r="CZ116" i="1" s="1"/>
  <c r="CT115" i="1"/>
  <c r="CZ115" i="1" s="1"/>
  <c r="CT114" i="1"/>
  <c r="CZ114" i="1" s="1"/>
  <c r="CT113" i="1"/>
  <c r="CZ113" i="1" s="1"/>
  <c r="CT112" i="1"/>
  <c r="CZ112" i="1" s="1"/>
  <c r="CT111" i="1"/>
  <c r="CZ111" i="1" s="1"/>
  <c r="CT110" i="1"/>
  <c r="CZ110" i="1" s="1"/>
  <c r="CT109" i="1"/>
  <c r="CZ109" i="1" s="1"/>
  <c r="CT108" i="1"/>
  <c r="CZ108" i="1" s="1"/>
  <c r="CT107" i="1"/>
  <c r="CZ107" i="1" s="1"/>
  <c r="CT106" i="1"/>
  <c r="CZ106" i="1" s="1"/>
  <c r="CT105" i="1"/>
  <c r="CZ105" i="1" s="1"/>
  <c r="CT104" i="1"/>
  <c r="CZ104" i="1" s="1"/>
  <c r="CT103" i="1"/>
  <c r="CZ103" i="1" s="1"/>
  <c r="CT102" i="1"/>
  <c r="CZ102" i="1" s="1"/>
  <c r="CT101" i="1"/>
  <c r="CZ101" i="1" s="1"/>
  <c r="CT100" i="1"/>
  <c r="CZ100" i="1" s="1"/>
  <c r="CT99" i="1"/>
  <c r="CZ99" i="1" s="1"/>
  <c r="CT98" i="1"/>
  <c r="CZ98" i="1" s="1"/>
  <c r="CT97" i="1"/>
  <c r="CZ97" i="1" s="1"/>
  <c r="CT96" i="1"/>
  <c r="CZ96" i="1" s="1"/>
  <c r="CT95" i="1"/>
  <c r="CZ95" i="1" s="1"/>
  <c r="CT94" i="1"/>
  <c r="CZ94" i="1" s="1"/>
  <c r="CT93" i="1"/>
  <c r="CZ93" i="1" s="1"/>
  <c r="CT92" i="1"/>
  <c r="CZ92" i="1" s="1"/>
  <c r="CT91" i="1"/>
  <c r="CZ91" i="1" s="1"/>
  <c r="CT90" i="1"/>
  <c r="CZ90" i="1" s="1"/>
  <c r="CT89" i="1"/>
  <c r="CZ89" i="1" s="1"/>
  <c r="CT88" i="1"/>
  <c r="CZ88" i="1" s="1"/>
  <c r="CT87" i="1"/>
  <c r="CZ87" i="1" s="1"/>
  <c r="CT86" i="1"/>
  <c r="CZ86" i="1" s="1"/>
  <c r="CT84" i="1"/>
  <c r="CZ84" i="1" s="1"/>
  <c r="CT83" i="1"/>
  <c r="CZ83" i="1" s="1"/>
  <c r="CT82" i="1"/>
  <c r="CZ82" i="1" s="1"/>
  <c r="CT81" i="1"/>
  <c r="CZ81" i="1" s="1"/>
  <c r="CT80" i="1"/>
  <c r="CZ80" i="1" s="1"/>
  <c r="CT79" i="1"/>
  <c r="CZ79" i="1" s="1"/>
  <c r="CT78" i="1"/>
  <c r="CZ78" i="1" s="1"/>
  <c r="CT77" i="1"/>
  <c r="CZ77" i="1" s="1"/>
  <c r="CT76" i="1"/>
  <c r="CZ76" i="1" s="1"/>
  <c r="CT75" i="1"/>
  <c r="CZ75" i="1" s="1"/>
  <c r="CT74" i="1"/>
  <c r="CZ74" i="1" s="1"/>
  <c r="CT72" i="1"/>
  <c r="CZ72" i="1" s="1"/>
  <c r="CT71" i="1"/>
  <c r="CZ71" i="1" s="1"/>
  <c r="CT70" i="1"/>
  <c r="CZ70" i="1" s="1"/>
  <c r="CT69" i="1"/>
  <c r="CZ69" i="1" s="1"/>
  <c r="CT68" i="1"/>
  <c r="CZ68" i="1" s="1"/>
  <c r="CT67" i="1"/>
  <c r="CZ67" i="1" s="1"/>
  <c r="CT66" i="1"/>
  <c r="CZ66" i="1" s="1"/>
  <c r="CT65" i="1"/>
  <c r="CZ65" i="1" s="1"/>
  <c r="CT64" i="1"/>
  <c r="CZ64" i="1" s="1"/>
  <c r="CT63" i="1"/>
  <c r="CZ63" i="1" s="1"/>
  <c r="CT62" i="1"/>
  <c r="PD68" i="1" l="1"/>
  <c r="PQ68" i="1" s="1"/>
  <c r="PP68" i="1"/>
  <c r="OS69" i="1"/>
  <c r="OV69" i="1"/>
  <c r="ND81" i="1"/>
  <c r="NE81" i="1" s="1"/>
  <c r="NC82" i="1" s="1"/>
  <c r="NU80" i="1"/>
  <c r="NK81" i="1"/>
  <c r="NI81" i="1"/>
  <c r="NJ81" i="1" s="1"/>
  <c r="JD76" i="1"/>
  <c r="JB77" i="1" s="1"/>
  <c r="JC77" i="1" s="1"/>
  <c r="JG77" i="1"/>
  <c r="GV66" i="1"/>
  <c r="HC65" i="1"/>
  <c r="GI65" i="1"/>
  <c r="ES63" i="1"/>
  <c r="EN64" i="1" s="1"/>
  <c r="DS61" i="1"/>
  <c r="CM419" i="1"/>
  <c r="K784" i="1" s="1"/>
  <c r="L784" i="1" s="1"/>
  <c r="CM418" i="1"/>
  <c r="K783" i="1" s="1"/>
  <c r="L783" i="1" s="1"/>
  <c r="CM417" i="1"/>
  <c r="K782" i="1" s="1"/>
  <c r="L782" i="1" s="1"/>
  <c r="CM416" i="1"/>
  <c r="K781" i="1" s="1"/>
  <c r="L781" i="1" s="1"/>
  <c r="CM414" i="1"/>
  <c r="K779" i="1" s="1"/>
  <c r="L779" i="1" s="1"/>
  <c r="CM413" i="1"/>
  <c r="K778" i="1" s="1"/>
  <c r="L778" i="1" s="1"/>
  <c r="CM412" i="1"/>
  <c r="K777" i="1" s="1"/>
  <c r="L777" i="1" s="1"/>
  <c r="CM411" i="1"/>
  <c r="K776" i="1" s="1"/>
  <c r="L776" i="1" s="1"/>
  <c r="CM406" i="1"/>
  <c r="K771" i="1" s="1"/>
  <c r="L771" i="1" s="1"/>
  <c r="CM405" i="1"/>
  <c r="K770" i="1" s="1"/>
  <c r="L770" i="1" s="1"/>
  <c r="CM404" i="1"/>
  <c r="K769" i="1" s="1"/>
  <c r="L769" i="1" s="1"/>
  <c r="CM403" i="1"/>
  <c r="K768" i="1" s="1"/>
  <c r="L768" i="1" s="1"/>
  <c r="CM402" i="1"/>
  <c r="K767" i="1" s="1"/>
  <c r="L767" i="1" s="1"/>
  <c r="CM400" i="1"/>
  <c r="K765" i="1" s="1"/>
  <c r="L765" i="1" s="1"/>
  <c r="CM399" i="1"/>
  <c r="K764" i="1" s="1"/>
  <c r="L764" i="1" s="1"/>
  <c r="CM398" i="1"/>
  <c r="K763" i="1" s="1"/>
  <c r="L763" i="1" s="1"/>
  <c r="CM396" i="1"/>
  <c r="K761" i="1" s="1"/>
  <c r="L761" i="1" s="1"/>
  <c r="CM395" i="1"/>
  <c r="K760" i="1" s="1"/>
  <c r="L760" i="1" s="1"/>
  <c r="CM394" i="1"/>
  <c r="K759" i="1" s="1"/>
  <c r="L759" i="1" s="1"/>
  <c r="CM393" i="1"/>
  <c r="K758" i="1" s="1"/>
  <c r="L758" i="1" s="1"/>
  <c r="CM392" i="1"/>
  <c r="K757" i="1" s="1"/>
  <c r="L757" i="1" s="1"/>
  <c r="CM391" i="1"/>
  <c r="K756" i="1" s="1"/>
  <c r="L756" i="1" s="1"/>
  <c r="CM390" i="1"/>
  <c r="K755" i="1" s="1"/>
  <c r="L755" i="1" s="1"/>
  <c r="CM389" i="1"/>
  <c r="K754" i="1" s="1"/>
  <c r="L754" i="1" s="1"/>
  <c r="CM388" i="1"/>
  <c r="K753" i="1" s="1"/>
  <c r="L753" i="1" s="1"/>
  <c r="CM387" i="1"/>
  <c r="K752" i="1" s="1"/>
  <c r="L752" i="1" s="1"/>
  <c r="CM386" i="1"/>
  <c r="K751" i="1" s="1"/>
  <c r="L751" i="1" s="1"/>
  <c r="CM384" i="1"/>
  <c r="K749" i="1" s="1"/>
  <c r="L749" i="1" s="1"/>
  <c r="CM383" i="1"/>
  <c r="K748" i="1" s="1"/>
  <c r="L748" i="1" s="1"/>
  <c r="CM382" i="1"/>
  <c r="K747" i="1" s="1"/>
  <c r="L747" i="1" s="1"/>
  <c r="CM381" i="1"/>
  <c r="K746" i="1" s="1"/>
  <c r="L746" i="1" s="1"/>
  <c r="CM380" i="1"/>
  <c r="K745" i="1" s="1"/>
  <c r="L745" i="1" s="1"/>
  <c r="CM379" i="1"/>
  <c r="K744" i="1" s="1"/>
  <c r="L744" i="1" s="1"/>
  <c r="CM378" i="1"/>
  <c r="K743" i="1" s="1"/>
  <c r="L743" i="1" s="1"/>
  <c r="CM377" i="1"/>
  <c r="K742" i="1" s="1"/>
  <c r="L742" i="1" s="1"/>
  <c r="CM376" i="1"/>
  <c r="K741" i="1" s="1"/>
  <c r="L741" i="1" s="1"/>
  <c r="CM375" i="1"/>
  <c r="K740" i="1" s="1"/>
  <c r="L740" i="1" s="1"/>
  <c r="CM374" i="1"/>
  <c r="K739" i="1" s="1"/>
  <c r="L739" i="1" s="1"/>
  <c r="CM370" i="1"/>
  <c r="K735" i="1" s="1"/>
  <c r="L735" i="1" s="1"/>
  <c r="CM369" i="1"/>
  <c r="K734" i="1" s="1"/>
  <c r="L734" i="1" s="1"/>
  <c r="CM368" i="1"/>
  <c r="K733" i="1" s="1"/>
  <c r="L733" i="1" s="1"/>
  <c r="CM367" i="1"/>
  <c r="K732" i="1" s="1"/>
  <c r="L732" i="1" s="1"/>
  <c r="CM366" i="1"/>
  <c r="K731" i="1" s="1"/>
  <c r="L731" i="1" s="1"/>
  <c r="CM365" i="1"/>
  <c r="K730" i="1" s="1"/>
  <c r="L730" i="1" s="1"/>
  <c r="CM364" i="1"/>
  <c r="K729" i="1" s="1"/>
  <c r="L729" i="1" s="1"/>
  <c r="CM363" i="1"/>
  <c r="K728" i="1" s="1"/>
  <c r="L728" i="1" s="1"/>
  <c r="CM362" i="1"/>
  <c r="K727" i="1" s="1"/>
  <c r="L727" i="1" s="1"/>
  <c r="CI61" i="1"/>
  <c r="CG62" i="1" s="1"/>
  <c r="CE60" i="1"/>
  <c r="CD62" i="1" s="1"/>
  <c r="CM62" i="1" s="1"/>
  <c r="PF68" i="1" l="1"/>
  <c r="PG68" i="1" s="1"/>
  <c r="PE69" i="1" s="1"/>
  <c r="AO434" i="1"/>
  <c r="AP434" i="1" s="1"/>
  <c r="OU69" i="1"/>
  <c r="OW69" i="1" s="1"/>
  <c r="OX69" i="1" s="1"/>
  <c r="PB69" i="1"/>
  <c r="EV64" i="1"/>
  <c r="Q429" i="1" s="1"/>
  <c r="R429" i="1" s="1"/>
  <c r="MZ82" i="1"/>
  <c r="AK447" i="1" s="1"/>
  <c r="AL447" i="1" s="1"/>
  <c r="NA82" i="1"/>
  <c r="NU81" i="1"/>
  <c r="NL81" i="1"/>
  <c r="NM81" i="1" s="1"/>
  <c r="JD77" i="1"/>
  <c r="JB78" i="1" s="1"/>
  <c r="JC78" i="1" s="1"/>
  <c r="JG78" i="1"/>
  <c r="GJ65" i="1"/>
  <c r="GE66" i="1" s="1"/>
  <c r="GW66" i="1"/>
  <c r="EQ64" i="1"/>
  <c r="EO64" i="1"/>
  <c r="EP64" i="1" s="1"/>
  <c r="PD69" i="1" l="1"/>
  <c r="PQ69" i="1" s="1"/>
  <c r="PP69" i="1"/>
  <c r="OS70" i="1"/>
  <c r="OV70" i="1"/>
  <c r="GG66" i="1"/>
  <c r="GN66" i="1"/>
  <c r="NB82" i="1"/>
  <c r="ND82" i="1" s="1"/>
  <c r="NE82" i="1" s="1"/>
  <c r="NA83" i="1" s="1"/>
  <c r="NH82" i="1"/>
  <c r="NT82" i="1" s="1"/>
  <c r="NI82" i="1"/>
  <c r="NK82" i="1"/>
  <c r="JD78" i="1"/>
  <c r="JB79" i="1" s="1"/>
  <c r="JC79" i="1" s="1"/>
  <c r="JG79" i="1"/>
  <c r="GX66" i="1"/>
  <c r="GH66" i="1"/>
  <c r="ER64" i="1"/>
  <c r="DA418" i="1"/>
  <c r="DA417" i="1"/>
  <c r="DA394" i="1"/>
  <c r="DA393" i="1"/>
  <c r="DA386" i="1"/>
  <c r="DA378" i="1"/>
  <c r="DA377" i="1"/>
  <c r="DA370" i="1"/>
  <c r="DA369" i="1"/>
  <c r="DA362" i="1"/>
  <c r="CN60" i="1"/>
  <c r="DA419" i="1"/>
  <c r="DA416" i="1"/>
  <c r="DA414" i="1"/>
  <c r="DA413" i="1"/>
  <c r="DA412" i="1"/>
  <c r="DA411" i="1"/>
  <c r="DA406" i="1"/>
  <c r="DA405" i="1"/>
  <c r="DA404" i="1"/>
  <c r="DA403" i="1"/>
  <c r="DA402" i="1"/>
  <c r="DA400" i="1"/>
  <c r="DA399" i="1"/>
  <c r="DA398" i="1"/>
  <c r="DA396" i="1"/>
  <c r="DA395" i="1"/>
  <c r="DA392" i="1"/>
  <c r="DA391" i="1"/>
  <c r="DA390" i="1"/>
  <c r="DA389" i="1"/>
  <c r="DA388" i="1"/>
  <c r="DA387" i="1"/>
  <c r="DA384" i="1"/>
  <c r="DA383" i="1"/>
  <c r="DA382" i="1"/>
  <c r="DA381" i="1"/>
  <c r="DA380" i="1"/>
  <c r="DA379" i="1"/>
  <c r="DA376" i="1"/>
  <c r="DA375" i="1"/>
  <c r="DA374" i="1"/>
  <c r="DA368" i="1"/>
  <c r="DA367" i="1"/>
  <c r="DA366" i="1"/>
  <c r="DA365" i="1"/>
  <c r="DA364" i="1"/>
  <c r="DA363" i="1"/>
  <c r="CR61" i="1"/>
  <c r="PF69" i="1" l="1"/>
  <c r="PG69" i="1" s="1"/>
  <c r="PE70" i="1" s="1"/>
  <c r="AO435" i="1"/>
  <c r="AP435" i="1" s="1"/>
  <c r="OU70" i="1"/>
  <c r="OW70" i="1" s="1"/>
  <c r="OX70" i="1" s="1"/>
  <c r="PB70" i="1"/>
  <c r="U431" i="1"/>
  <c r="V431" i="1" s="1"/>
  <c r="HB66" i="1"/>
  <c r="GP66" i="1"/>
  <c r="HC66" i="1" s="1"/>
  <c r="NJ82" i="1"/>
  <c r="NL82" i="1" s="1"/>
  <c r="NM82" i="1" s="1"/>
  <c r="MZ83" i="1"/>
  <c r="NH83" i="1" s="1"/>
  <c r="NT83" i="1" s="1"/>
  <c r="NC83" i="1"/>
  <c r="CS68" i="1"/>
  <c r="CN68" i="1" s="1"/>
  <c r="KP69" i="1"/>
  <c r="LA70" i="1"/>
  <c r="KV70" i="1" s="1"/>
  <c r="KW70" i="1" s="1"/>
  <c r="KP64" i="1"/>
  <c r="KP73" i="1"/>
  <c r="KP67" i="1"/>
  <c r="LA71" i="1"/>
  <c r="KV71" i="1" s="1"/>
  <c r="KW71" i="1" s="1"/>
  <c r="KP70" i="1"/>
  <c r="LA68" i="1"/>
  <c r="KV68" i="1" s="1"/>
  <c r="KW68" i="1" s="1"/>
  <c r="LA62" i="1"/>
  <c r="KV62" i="1" s="1"/>
  <c r="KW62" i="1" s="1"/>
  <c r="LA65" i="1"/>
  <c r="KV65" i="1" s="1"/>
  <c r="KW65" i="1" s="1"/>
  <c r="LK65" i="1" s="1"/>
  <c r="LA72" i="1"/>
  <c r="KV72" i="1" s="1"/>
  <c r="KW72" i="1" s="1"/>
  <c r="KP71" i="1"/>
  <c r="KP68" i="1"/>
  <c r="LA66" i="1"/>
  <c r="KV66" i="1" s="1"/>
  <c r="KW66" i="1" s="1"/>
  <c r="LK66" i="1" s="1"/>
  <c r="KP65" i="1"/>
  <c r="LA63" i="1"/>
  <c r="KV63" i="1" s="1"/>
  <c r="KW63" i="1" s="1"/>
  <c r="LK63" i="1" s="1"/>
  <c r="KP62" i="1"/>
  <c r="LA69" i="1"/>
  <c r="KV69" i="1" s="1"/>
  <c r="KW69" i="1" s="1"/>
  <c r="KP72" i="1"/>
  <c r="KP66" i="1"/>
  <c r="LA64" i="1"/>
  <c r="KV64" i="1" s="1"/>
  <c r="KW64" i="1" s="1"/>
  <c r="LK64" i="1" s="1"/>
  <c r="KP63" i="1"/>
  <c r="LA73" i="1"/>
  <c r="KV73" i="1" s="1"/>
  <c r="KW73" i="1" s="1"/>
  <c r="LA67" i="1"/>
  <c r="KV67" i="1" s="1"/>
  <c r="KW67" i="1" s="1"/>
  <c r="JD79" i="1"/>
  <c r="JB80" i="1" s="1"/>
  <c r="JC80" i="1" s="1"/>
  <c r="JG80" i="1"/>
  <c r="GV67" i="1"/>
  <c r="GW67" i="1" s="1"/>
  <c r="GX67" i="1" s="1"/>
  <c r="GI66" i="1"/>
  <c r="CS67" i="1"/>
  <c r="CN67" i="1" s="1"/>
  <c r="CJ66" i="1"/>
  <c r="CE66" i="1" s="1"/>
  <c r="CJ73" i="1"/>
  <c r="CE73" i="1" s="1"/>
  <c r="CJ65" i="1"/>
  <c r="CE65" i="1" s="1"/>
  <c r="CJ64" i="1"/>
  <c r="CE64" i="1" s="1"/>
  <c r="CJ71" i="1"/>
  <c r="CE71" i="1" s="1"/>
  <c r="CJ63" i="1"/>
  <c r="CE63" i="1" s="1"/>
  <c r="CJ68" i="1"/>
  <c r="CE68" i="1" s="1"/>
  <c r="CJ70" i="1"/>
  <c r="CE70" i="1" s="1"/>
  <c r="CJ62" i="1"/>
  <c r="CE62" i="1" s="1"/>
  <c r="CF62" i="1" s="1"/>
  <c r="CH62" i="1" s="1"/>
  <c r="CJ69" i="1"/>
  <c r="CE69" i="1" s="1"/>
  <c r="CJ67" i="1"/>
  <c r="CE67" i="1" s="1"/>
  <c r="CJ72" i="1"/>
  <c r="CE72" i="1" s="1"/>
  <c r="CS69" i="1"/>
  <c r="CN69" i="1" s="1"/>
  <c r="CS62" i="1"/>
  <c r="CN62" i="1" s="1"/>
  <c r="CS70" i="1"/>
  <c r="CN70" i="1" s="1"/>
  <c r="CS63" i="1"/>
  <c r="CN63" i="1" s="1"/>
  <c r="CS71" i="1"/>
  <c r="CN71" i="1" s="1"/>
  <c r="CS64" i="1"/>
  <c r="CN64" i="1" s="1"/>
  <c r="CS72" i="1"/>
  <c r="CN72" i="1" s="1"/>
  <c r="CS65" i="1"/>
  <c r="CN65" i="1" s="1"/>
  <c r="CS73" i="1"/>
  <c r="CN73" i="1" s="1"/>
  <c r="CS66" i="1"/>
  <c r="CN66" i="1" s="1"/>
  <c r="CP62" i="1"/>
  <c r="CW61" i="1"/>
  <c r="BN419" i="1"/>
  <c r="BN418" i="1"/>
  <c r="BZ418" i="1" s="1"/>
  <c r="BN417" i="1"/>
  <c r="BN416" i="1"/>
  <c r="BZ416" i="1" s="1"/>
  <c r="BN414" i="1"/>
  <c r="BZ414" i="1" s="1"/>
  <c r="BN413" i="1"/>
  <c r="BZ413" i="1" s="1"/>
  <c r="BN412" i="1"/>
  <c r="BZ412" i="1" s="1"/>
  <c r="BN411" i="1"/>
  <c r="BZ411" i="1" s="1"/>
  <c r="BN406" i="1"/>
  <c r="BZ406" i="1" s="1"/>
  <c r="BN405" i="1"/>
  <c r="BZ405" i="1" s="1"/>
  <c r="BN404" i="1"/>
  <c r="BZ404" i="1" s="1"/>
  <c r="BN403" i="1"/>
  <c r="BZ403" i="1" s="1"/>
  <c r="BN402" i="1"/>
  <c r="BZ402" i="1" s="1"/>
  <c r="BN400" i="1"/>
  <c r="BZ400" i="1" s="1"/>
  <c r="BN399" i="1"/>
  <c r="BZ399" i="1" s="1"/>
  <c r="BN398" i="1"/>
  <c r="BZ398" i="1" s="1"/>
  <c r="BN396" i="1"/>
  <c r="BZ396" i="1" s="1"/>
  <c r="BN395" i="1"/>
  <c r="BZ395" i="1" s="1"/>
  <c r="BN394" i="1"/>
  <c r="BZ394" i="1" s="1"/>
  <c r="BN393" i="1"/>
  <c r="BN392" i="1"/>
  <c r="BN391" i="1"/>
  <c r="BZ391" i="1" s="1"/>
  <c r="BN390" i="1"/>
  <c r="BZ390" i="1" s="1"/>
  <c r="BN389" i="1"/>
  <c r="BZ389" i="1" s="1"/>
  <c r="BN388" i="1"/>
  <c r="BZ388" i="1" s="1"/>
  <c r="BN387" i="1"/>
  <c r="BN386" i="1"/>
  <c r="BN384" i="1"/>
  <c r="BN383" i="1"/>
  <c r="BZ383" i="1" s="1"/>
  <c r="BN382" i="1"/>
  <c r="BZ382" i="1" s="1"/>
  <c r="BN381" i="1"/>
  <c r="BN380" i="1"/>
  <c r="BZ380" i="1" s="1"/>
  <c r="BN379" i="1"/>
  <c r="BZ379" i="1" s="1"/>
  <c r="BN378" i="1"/>
  <c r="BN377" i="1"/>
  <c r="BZ377" i="1" s="1"/>
  <c r="BN376" i="1"/>
  <c r="BZ376" i="1" s="1"/>
  <c r="BN375" i="1"/>
  <c r="BN374" i="1"/>
  <c r="BZ374" i="1" s="1"/>
  <c r="BN370" i="1"/>
  <c r="BZ370" i="1" s="1"/>
  <c r="BN369" i="1"/>
  <c r="BZ369" i="1" s="1"/>
  <c r="BN368" i="1"/>
  <c r="BZ368" i="1" s="1"/>
  <c r="BN367" i="1"/>
  <c r="BZ367" i="1" s="1"/>
  <c r="BN366" i="1"/>
  <c r="BZ366" i="1" s="1"/>
  <c r="BN365" i="1"/>
  <c r="BZ365" i="1" s="1"/>
  <c r="BN364" i="1"/>
  <c r="BZ364" i="1" s="1"/>
  <c r="BN363" i="1"/>
  <c r="BZ363" i="1" s="1"/>
  <c r="BN362" i="1"/>
  <c r="BZ362" i="1" s="1"/>
  <c r="BN360" i="1"/>
  <c r="BZ360" i="1" s="1"/>
  <c r="BN359" i="1"/>
  <c r="BZ359" i="1" s="1"/>
  <c r="BN358" i="1"/>
  <c r="BZ358" i="1" s="1"/>
  <c r="BN357" i="1"/>
  <c r="BZ357" i="1" s="1"/>
  <c r="BN356" i="1"/>
  <c r="BZ356" i="1" s="1"/>
  <c r="BN355" i="1"/>
  <c r="BZ355" i="1" s="1"/>
  <c r="BN354" i="1"/>
  <c r="BZ354" i="1" s="1"/>
  <c r="BN353" i="1"/>
  <c r="BN352" i="1"/>
  <c r="BZ352" i="1" s="1"/>
  <c r="BN351" i="1"/>
  <c r="BZ351" i="1" s="1"/>
  <c r="BN350" i="1"/>
  <c r="BZ350" i="1" s="1"/>
  <c r="BN347" i="1"/>
  <c r="BN346" i="1"/>
  <c r="BZ346" i="1" s="1"/>
  <c r="BN345" i="1"/>
  <c r="BZ345" i="1" s="1"/>
  <c r="BN344" i="1"/>
  <c r="BZ344" i="1" s="1"/>
  <c r="BN343" i="1"/>
  <c r="BZ343" i="1" s="1"/>
  <c r="BN342" i="1"/>
  <c r="BN341" i="1"/>
  <c r="BZ341" i="1" s="1"/>
  <c r="BN340" i="1"/>
  <c r="BZ340" i="1" s="1"/>
  <c r="BN339" i="1"/>
  <c r="BN336" i="1"/>
  <c r="BN335" i="1"/>
  <c r="BN334" i="1"/>
  <c r="BZ334" i="1" s="1"/>
  <c r="BN333" i="1"/>
  <c r="BN332" i="1"/>
  <c r="BZ332" i="1" s="1"/>
  <c r="BN331" i="1"/>
  <c r="BZ331" i="1" s="1"/>
  <c r="BN330" i="1"/>
  <c r="BZ330" i="1" s="1"/>
  <c r="BN329" i="1"/>
  <c r="BN328" i="1"/>
  <c r="BZ328" i="1" s="1"/>
  <c r="BN327" i="1"/>
  <c r="BN326" i="1"/>
  <c r="BZ326" i="1" s="1"/>
  <c r="BN324" i="1"/>
  <c r="BN323" i="1"/>
  <c r="BZ323" i="1" s="1"/>
  <c r="BN322" i="1"/>
  <c r="BZ322" i="1" s="1"/>
  <c r="BN321" i="1"/>
  <c r="BN320" i="1"/>
  <c r="BZ320" i="1" s="1"/>
  <c r="BN319" i="1"/>
  <c r="BZ319" i="1" s="1"/>
  <c r="BN318" i="1"/>
  <c r="BZ318" i="1" s="1"/>
  <c r="BN317" i="1"/>
  <c r="BZ317" i="1" s="1"/>
  <c r="BN316" i="1"/>
  <c r="BZ316" i="1" s="1"/>
  <c r="BN315" i="1"/>
  <c r="BZ315" i="1" s="1"/>
  <c r="BN314" i="1"/>
  <c r="BZ314" i="1" s="1"/>
  <c r="BN312" i="1"/>
  <c r="BZ312" i="1" s="1"/>
  <c r="BN310" i="1"/>
  <c r="BZ310" i="1" s="1"/>
  <c r="BN309" i="1"/>
  <c r="BZ309" i="1" s="1"/>
  <c r="BN308" i="1"/>
  <c r="BZ308" i="1" s="1"/>
  <c r="BN307" i="1"/>
  <c r="BZ307" i="1" s="1"/>
  <c r="BN305" i="1"/>
  <c r="BZ305" i="1" s="1"/>
  <c r="BN304" i="1"/>
  <c r="BN303" i="1"/>
  <c r="BZ303" i="1" s="1"/>
  <c r="BN300" i="1"/>
  <c r="BZ300" i="1" s="1"/>
  <c r="BN299" i="1"/>
  <c r="BZ299" i="1" s="1"/>
  <c r="BN298" i="1"/>
  <c r="BN297" i="1"/>
  <c r="BN296" i="1"/>
  <c r="BZ296" i="1" s="1"/>
  <c r="BN295" i="1"/>
  <c r="BZ295" i="1" s="1"/>
  <c r="BN294" i="1"/>
  <c r="BN293" i="1"/>
  <c r="BN292" i="1"/>
  <c r="BZ292" i="1" s="1"/>
  <c r="BN290" i="1"/>
  <c r="BN289" i="1"/>
  <c r="BZ289" i="1" s="1"/>
  <c r="BN288" i="1"/>
  <c r="BZ288" i="1" s="1"/>
  <c r="BN287" i="1"/>
  <c r="BZ287" i="1" s="1"/>
  <c r="BN286" i="1"/>
  <c r="BN285" i="1"/>
  <c r="BZ285" i="1" s="1"/>
  <c r="BN284" i="1"/>
  <c r="BZ284" i="1" s="1"/>
  <c r="BN283" i="1"/>
  <c r="BZ283" i="1" s="1"/>
  <c r="BN282" i="1"/>
  <c r="BN281" i="1"/>
  <c r="BZ281" i="1" s="1"/>
  <c r="BN280" i="1"/>
  <c r="BZ280" i="1" s="1"/>
  <c r="BN279" i="1"/>
  <c r="BZ279" i="1" s="1"/>
  <c r="BN278" i="1"/>
  <c r="BZ278" i="1" s="1"/>
  <c r="BN277" i="1"/>
  <c r="BZ277" i="1" s="1"/>
  <c r="BN276" i="1"/>
  <c r="BZ276" i="1" s="1"/>
  <c r="BN275" i="1"/>
  <c r="BZ275" i="1" s="1"/>
  <c r="BN274" i="1"/>
  <c r="BN273" i="1"/>
  <c r="BZ273" i="1" s="1"/>
  <c r="BN272" i="1"/>
  <c r="BZ272" i="1" s="1"/>
  <c r="BN271" i="1"/>
  <c r="BZ271" i="1" s="1"/>
  <c r="BN270" i="1"/>
  <c r="BZ270" i="1" s="1"/>
  <c r="BN269" i="1"/>
  <c r="BZ269" i="1" s="1"/>
  <c r="BN268" i="1"/>
  <c r="BZ268" i="1" s="1"/>
  <c r="BN267" i="1"/>
  <c r="BN266" i="1"/>
  <c r="BN265" i="1"/>
  <c r="BZ265" i="1" s="1"/>
  <c r="BN264" i="1"/>
  <c r="BZ264" i="1" s="1"/>
  <c r="BN263" i="1"/>
  <c r="BZ263" i="1" s="1"/>
  <c r="BN262" i="1"/>
  <c r="BZ262" i="1" s="1"/>
  <c r="BN260" i="1"/>
  <c r="BZ260" i="1" s="1"/>
  <c r="BN259" i="1"/>
  <c r="BN258" i="1"/>
  <c r="BN257" i="1"/>
  <c r="BZ257" i="1" s="1"/>
  <c r="BN256" i="1"/>
  <c r="BZ256" i="1" s="1"/>
  <c r="BN255" i="1"/>
  <c r="BZ255" i="1" s="1"/>
  <c r="BN254" i="1"/>
  <c r="BN253" i="1"/>
  <c r="BZ253" i="1" s="1"/>
  <c r="BN252" i="1"/>
  <c r="BZ252" i="1" s="1"/>
  <c r="BN251" i="1"/>
  <c r="BN250" i="1"/>
  <c r="BN249" i="1"/>
  <c r="BZ249" i="1" s="1"/>
  <c r="BN248" i="1"/>
  <c r="BZ248" i="1" s="1"/>
  <c r="BN247" i="1"/>
  <c r="BZ247" i="1" s="1"/>
  <c r="BN246" i="1"/>
  <c r="BZ246" i="1" s="1"/>
  <c r="BN245" i="1"/>
  <c r="BN244" i="1"/>
  <c r="BZ244" i="1" s="1"/>
  <c r="BN243" i="1"/>
  <c r="BZ243" i="1" s="1"/>
  <c r="BN240" i="1"/>
  <c r="BN239" i="1"/>
  <c r="BZ239" i="1" s="1"/>
  <c r="BN238" i="1"/>
  <c r="BN237" i="1"/>
  <c r="BN236" i="1"/>
  <c r="BN235" i="1"/>
  <c r="BZ235" i="1" s="1"/>
  <c r="BN234" i="1"/>
  <c r="BN233" i="1"/>
  <c r="BZ233" i="1" s="1"/>
  <c r="BN232" i="1"/>
  <c r="BZ232" i="1" s="1"/>
  <c r="BN231" i="1"/>
  <c r="BZ231" i="1" s="1"/>
  <c r="BN230" i="1"/>
  <c r="BZ230" i="1" s="1"/>
  <c r="BN229" i="1"/>
  <c r="BZ229" i="1" s="1"/>
  <c r="BN228" i="1"/>
  <c r="BZ228" i="1" s="1"/>
  <c r="BN227" i="1"/>
  <c r="BZ227" i="1" s="1"/>
  <c r="BN226" i="1"/>
  <c r="BN225" i="1"/>
  <c r="BZ225" i="1" s="1"/>
  <c r="BN224" i="1"/>
  <c r="BZ224" i="1" s="1"/>
  <c r="BN223" i="1"/>
  <c r="BZ223" i="1" s="1"/>
  <c r="BN222" i="1"/>
  <c r="BZ222" i="1" s="1"/>
  <c r="BN221" i="1"/>
  <c r="BZ221" i="1" s="1"/>
  <c r="BN220" i="1"/>
  <c r="BZ220" i="1" s="1"/>
  <c r="BN219" i="1"/>
  <c r="BN218" i="1"/>
  <c r="BZ218" i="1" s="1"/>
  <c r="BN217" i="1"/>
  <c r="BZ217" i="1" s="1"/>
  <c r="BN216" i="1"/>
  <c r="BZ216" i="1" s="1"/>
  <c r="BN215" i="1"/>
  <c r="BZ215" i="1" s="1"/>
  <c r="BN214" i="1"/>
  <c r="BZ214" i="1" s="1"/>
  <c r="BN213" i="1"/>
  <c r="BZ213" i="1" s="1"/>
  <c r="BN212" i="1"/>
  <c r="BZ212" i="1" s="1"/>
  <c r="BN211" i="1"/>
  <c r="BN210" i="1"/>
  <c r="BZ210" i="1" s="1"/>
  <c r="BN209" i="1"/>
  <c r="BZ209" i="1" s="1"/>
  <c r="BN208" i="1"/>
  <c r="BZ208" i="1" s="1"/>
  <c r="BN207" i="1"/>
  <c r="BZ207" i="1" s="1"/>
  <c r="BN206" i="1"/>
  <c r="BZ206" i="1" s="1"/>
  <c r="BN205" i="1"/>
  <c r="BN204" i="1"/>
  <c r="BZ204" i="1" s="1"/>
  <c r="BN203" i="1"/>
  <c r="BN202" i="1"/>
  <c r="BZ202" i="1" s="1"/>
  <c r="BN201" i="1"/>
  <c r="BZ201" i="1" s="1"/>
  <c r="BN200" i="1"/>
  <c r="BZ200" i="1" s="1"/>
  <c r="BN199" i="1"/>
  <c r="BZ199" i="1" s="1"/>
  <c r="BN198" i="1"/>
  <c r="BZ198" i="1" s="1"/>
  <c r="BN197" i="1"/>
  <c r="BN196" i="1"/>
  <c r="BN195" i="1"/>
  <c r="BN194" i="1"/>
  <c r="BZ194" i="1" s="1"/>
  <c r="BN193" i="1"/>
  <c r="BZ193" i="1" s="1"/>
  <c r="BN192" i="1"/>
  <c r="BZ192" i="1" s="1"/>
  <c r="BN191" i="1"/>
  <c r="BZ191" i="1" s="1"/>
  <c r="BN190" i="1"/>
  <c r="BN189" i="1"/>
  <c r="BZ189" i="1" s="1"/>
  <c r="BN188" i="1"/>
  <c r="BZ188" i="1" s="1"/>
  <c r="BN187" i="1"/>
  <c r="BN186" i="1"/>
  <c r="BZ186" i="1" s="1"/>
  <c r="BN185" i="1"/>
  <c r="BZ185" i="1" s="1"/>
  <c r="BN184" i="1"/>
  <c r="BZ184" i="1" s="1"/>
  <c r="BN183" i="1"/>
  <c r="BZ183" i="1" s="1"/>
  <c r="BN182" i="1"/>
  <c r="BN180" i="1"/>
  <c r="BZ180" i="1" s="1"/>
  <c r="BN179" i="1"/>
  <c r="BN178" i="1"/>
  <c r="BZ178" i="1" s="1"/>
  <c r="BN177" i="1"/>
  <c r="BZ177" i="1" s="1"/>
  <c r="BN176" i="1"/>
  <c r="BZ176" i="1" s="1"/>
  <c r="BN175" i="1"/>
  <c r="BN174" i="1"/>
  <c r="BN173" i="1"/>
  <c r="BZ173" i="1" s="1"/>
  <c r="BN172" i="1"/>
  <c r="BZ172" i="1" s="1"/>
  <c r="BN171" i="1"/>
  <c r="BN170" i="1"/>
  <c r="BZ170" i="1" s="1"/>
  <c r="BN169" i="1"/>
  <c r="BZ169" i="1" s="1"/>
  <c r="BN168" i="1"/>
  <c r="BZ168" i="1" s="1"/>
  <c r="BN167" i="1"/>
  <c r="BN166" i="1"/>
  <c r="BN165" i="1"/>
  <c r="BZ165" i="1" s="1"/>
  <c r="BN164" i="1"/>
  <c r="BZ164" i="1" s="1"/>
  <c r="BN163" i="1"/>
  <c r="BN162" i="1"/>
  <c r="BZ162" i="1" s="1"/>
  <c r="BN160" i="1"/>
  <c r="BZ160" i="1" s="1"/>
  <c r="BN159" i="1"/>
  <c r="BN158" i="1"/>
  <c r="BN156" i="1"/>
  <c r="BN155" i="1"/>
  <c r="BZ155" i="1" s="1"/>
  <c r="BN154" i="1"/>
  <c r="BZ154" i="1" s="1"/>
  <c r="BN153" i="1"/>
  <c r="BN152" i="1"/>
  <c r="BN150" i="1"/>
  <c r="BN149" i="1"/>
  <c r="BZ149" i="1" s="1"/>
  <c r="BN148" i="1"/>
  <c r="BZ148" i="1" s="1"/>
  <c r="BN147" i="1"/>
  <c r="BZ147" i="1" s="1"/>
  <c r="BN146" i="1"/>
  <c r="BZ146" i="1" s="1"/>
  <c r="BN144" i="1"/>
  <c r="BN143" i="1"/>
  <c r="BZ143" i="1" s="1"/>
  <c r="BN142" i="1"/>
  <c r="BZ142" i="1" s="1"/>
  <c r="BN140" i="1"/>
  <c r="BZ140" i="1" s="1"/>
  <c r="BN139" i="1"/>
  <c r="BZ139" i="1" s="1"/>
  <c r="BN138" i="1"/>
  <c r="BZ138" i="1" s="1"/>
  <c r="BN137" i="1"/>
  <c r="BN136" i="1"/>
  <c r="BN135" i="1"/>
  <c r="BZ135" i="1" s="1"/>
  <c r="BN134" i="1"/>
  <c r="BZ134" i="1" s="1"/>
  <c r="BN133" i="1"/>
  <c r="BZ133" i="1" s="1"/>
  <c r="BN132" i="1"/>
  <c r="BZ132" i="1" s="1"/>
  <c r="BN131" i="1"/>
  <c r="BZ131" i="1" s="1"/>
  <c r="BN130" i="1"/>
  <c r="BZ130" i="1" s="1"/>
  <c r="BN129" i="1"/>
  <c r="BN128" i="1"/>
  <c r="BN127" i="1"/>
  <c r="BZ127" i="1" s="1"/>
  <c r="BN126" i="1"/>
  <c r="BN125" i="1"/>
  <c r="BZ125" i="1" s="1"/>
  <c r="BN124" i="1"/>
  <c r="BZ124" i="1" s="1"/>
  <c r="BN123" i="1"/>
  <c r="BZ123" i="1" s="1"/>
  <c r="BN122" i="1"/>
  <c r="BZ122" i="1" s="1"/>
  <c r="BN121" i="1"/>
  <c r="BN120" i="1"/>
  <c r="BN119" i="1"/>
  <c r="BZ119" i="1" s="1"/>
  <c r="BN118" i="1"/>
  <c r="BZ118" i="1" s="1"/>
  <c r="BN117" i="1"/>
  <c r="BZ117" i="1" s="1"/>
  <c r="BN116" i="1"/>
  <c r="BN115" i="1"/>
  <c r="BZ115" i="1" s="1"/>
  <c r="BN114" i="1"/>
  <c r="BZ114" i="1" s="1"/>
  <c r="BN113" i="1"/>
  <c r="BN112" i="1"/>
  <c r="BN111" i="1"/>
  <c r="BN110" i="1"/>
  <c r="BZ110" i="1" s="1"/>
  <c r="BN109" i="1"/>
  <c r="BZ109" i="1" s="1"/>
  <c r="BN108" i="1"/>
  <c r="BZ108" i="1" s="1"/>
  <c r="BN107" i="1"/>
  <c r="BN106" i="1"/>
  <c r="BZ106" i="1" s="1"/>
  <c r="BN105" i="1"/>
  <c r="BZ105" i="1" s="1"/>
  <c r="BN104" i="1"/>
  <c r="BZ104" i="1" s="1"/>
  <c r="BN103" i="1"/>
  <c r="BN102" i="1"/>
  <c r="BN101" i="1"/>
  <c r="BZ101" i="1" s="1"/>
  <c r="BN100" i="1"/>
  <c r="BZ100" i="1" s="1"/>
  <c r="BN99" i="1"/>
  <c r="BN98" i="1"/>
  <c r="BZ98" i="1" s="1"/>
  <c r="BN97" i="1"/>
  <c r="BZ97" i="1" s="1"/>
  <c r="BN96" i="1"/>
  <c r="BZ96" i="1" s="1"/>
  <c r="BN95" i="1"/>
  <c r="BN94" i="1"/>
  <c r="BN93" i="1"/>
  <c r="BZ93" i="1" s="1"/>
  <c r="BN92" i="1"/>
  <c r="BZ92" i="1" s="1"/>
  <c r="BN91" i="1"/>
  <c r="BN90" i="1"/>
  <c r="BZ90" i="1" s="1"/>
  <c r="BN89" i="1"/>
  <c r="BZ89" i="1" s="1"/>
  <c r="BN88" i="1"/>
  <c r="BZ88" i="1" s="1"/>
  <c r="BN87" i="1"/>
  <c r="BN86" i="1"/>
  <c r="BN84" i="1"/>
  <c r="BZ84" i="1" s="1"/>
  <c r="BN83" i="1"/>
  <c r="BN82" i="1"/>
  <c r="BZ82" i="1" s="1"/>
  <c r="BN81" i="1"/>
  <c r="BZ81" i="1" s="1"/>
  <c r="BN80" i="1"/>
  <c r="BZ80" i="1" s="1"/>
  <c r="BN79" i="1"/>
  <c r="BZ79" i="1" s="1"/>
  <c r="BN78" i="1"/>
  <c r="BN77" i="1"/>
  <c r="BZ77" i="1" s="1"/>
  <c r="BN76" i="1"/>
  <c r="BZ76" i="1" s="1"/>
  <c r="BN75" i="1"/>
  <c r="BN74" i="1"/>
  <c r="BZ74" i="1" s="1"/>
  <c r="BN72" i="1"/>
  <c r="BZ72" i="1" s="1"/>
  <c r="BN71" i="1"/>
  <c r="BZ71" i="1" s="1"/>
  <c r="BN70" i="1"/>
  <c r="BZ70" i="1" s="1"/>
  <c r="BN69" i="1"/>
  <c r="BZ69" i="1" s="1"/>
  <c r="BN68" i="1"/>
  <c r="BZ68" i="1" s="1"/>
  <c r="BN67" i="1"/>
  <c r="BZ67" i="1" s="1"/>
  <c r="BN66" i="1"/>
  <c r="BZ66" i="1" s="1"/>
  <c r="BN65" i="1"/>
  <c r="BZ65" i="1" s="1"/>
  <c r="BN64" i="1"/>
  <c r="BZ64" i="1" s="1"/>
  <c r="BN63" i="1"/>
  <c r="BZ63" i="1" s="1"/>
  <c r="BQ61" i="1"/>
  <c r="OE70" i="1" l="1"/>
  <c r="NZ70" i="1" s="1"/>
  <c r="OE66" i="1"/>
  <c r="NZ66" i="1" s="1"/>
  <c r="OE62" i="1"/>
  <c r="NZ62" i="1" s="1"/>
  <c r="OK73" i="1"/>
  <c r="OH73" i="1" s="1"/>
  <c r="OK69" i="1"/>
  <c r="OH69" i="1" s="1"/>
  <c r="OK65" i="1"/>
  <c r="OH65" i="1" s="1"/>
  <c r="OE69" i="1"/>
  <c r="NZ69" i="1" s="1"/>
  <c r="OE65" i="1"/>
  <c r="NZ65" i="1" s="1"/>
  <c r="OE73" i="1"/>
  <c r="NZ73" i="1" s="1"/>
  <c r="OK72" i="1"/>
  <c r="OH72" i="1" s="1"/>
  <c r="OK68" i="1"/>
  <c r="OH68" i="1" s="1"/>
  <c r="OK64" i="1"/>
  <c r="OH64" i="1" s="1"/>
  <c r="OE72" i="1"/>
  <c r="NZ72" i="1" s="1"/>
  <c r="OE68" i="1"/>
  <c r="NZ68" i="1" s="1"/>
  <c r="OE64" i="1"/>
  <c r="NZ64" i="1" s="1"/>
  <c r="OK71" i="1"/>
  <c r="OH71" i="1" s="1"/>
  <c r="OK63" i="1"/>
  <c r="OH63" i="1" s="1"/>
  <c r="OE71" i="1"/>
  <c r="NZ71" i="1" s="1"/>
  <c r="OE67" i="1"/>
  <c r="NZ67" i="1" s="1"/>
  <c r="OE63" i="1"/>
  <c r="NZ63" i="1" s="1"/>
  <c r="OK70" i="1"/>
  <c r="OH70" i="1" s="1"/>
  <c r="OK67" i="1"/>
  <c r="OH67" i="1" s="1"/>
  <c r="OK66" i="1"/>
  <c r="OH66" i="1" s="1"/>
  <c r="OK62" i="1"/>
  <c r="OH62" i="1" s="1"/>
  <c r="PD70" i="1"/>
  <c r="PQ70" i="1" s="1"/>
  <c r="PP70" i="1"/>
  <c r="OS71" i="1"/>
  <c r="OV71" i="1"/>
  <c r="PF70" i="1"/>
  <c r="PG70" i="1" s="1"/>
  <c r="NU82" i="1"/>
  <c r="AK448" i="1"/>
  <c r="AL448" i="1" s="1"/>
  <c r="NB83" i="1"/>
  <c r="ND83" i="1" s="1"/>
  <c r="NI83" i="1"/>
  <c r="NJ83" i="1" s="1"/>
  <c r="NK83" i="1"/>
  <c r="LK73" i="1"/>
  <c r="KR65" i="1"/>
  <c r="KK65" i="1"/>
  <c r="KL65" i="1" s="1"/>
  <c r="KR70" i="1"/>
  <c r="KK70" i="1"/>
  <c r="KL70" i="1" s="1"/>
  <c r="LF71" i="1"/>
  <c r="LC71" i="1" s="1"/>
  <c r="LD71" i="1" s="1"/>
  <c r="LF68" i="1"/>
  <c r="LC68" i="1" s="1"/>
  <c r="LD68" i="1" s="1"/>
  <c r="LF65" i="1"/>
  <c r="LC65" i="1" s="1"/>
  <c r="LD65" i="1" s="1"/>
  <c r="LF62" i="1"/>
  <c r="LC62" i="1" s="1"/>
  <c r="LF66" i="1"/>
  <c r="LC66" i="1" s="1"/>
  <c r="LD66" i="1" s="1"/>
  <c r="LF63" i="1"/>
  <c r="LC63" i="1" s="1"/>
  <c r="LD63" i="1" s="1"/>
  <c r="LF72" i="1"/>
  <c r="LC72" i="1" s="1"/>
  <c r="LD72" i="1" s="1"/>
  <c r="LF69" i="1"/>
  <c r="LC69" i="1" s="1"/>
  <c r="LD69" i="1" s="1"/>
  <c r="LF73" i="1"/>
  <c r="LC73" i="1" s="1"/>
  <c r="LD73" i="1" s="1"/>
  <c r="LF67" i="1"/>
  <c r="LC67" i="1" s="1"/>
  <c r="LD67" i="1" s="1"/>
  <c r="LF64" i="1"/>
  <c r="LC64" i="1" s="1"/>
  <c r="LD64" i="1" s="1"/>
  <c r="LF70" i="1"/>
  <c r="LC70" i="1" s="1"/>
  <c r="LD70" i="1" s="1"/>
  <c r="KR63" i="1"/>
  <c r="KK63" i="1"/>
  <c r="KL63" i="1" s="1"/>
  <c r="LK71" i="1"/>
  <c r="KR68" i="1"/>
  <c r="KK68" i="1"/>
  <c r="KL68" i="1" s="1"/>
  <c r="KR67" i="1"/>
  <c r="KK67" i="1"/>
  <c r="KL67" i="1" s="1"/>
  <c r="KR66" i="1"/>
  <c r="KK66" i="1"/>
  <c r="KL66" i="1" s="1"/>
  <c r="KR71" i="1"/>
  <c r="KK71" i="1"/>
  <c r="KL71" i="1" s="1"/>
  <c r="KR73" i="1"/>
  <c r="KK73" i="1"/>
  <c r="KL73" i="1" s="1"/>
  <c r="KR72" i="1"/>
  <c r="KK72" i="1"/>
  <c r="KL72" i="1" s="1"/>
  <c r="LK72" i="1"/>
  <c r="KR64" i="1"/>
  <c r="KK64" i="1"/>
  <c r="KL64" i="1" s="1"/>
  <c r="LK69" i="1"/>
  <c r="LK70" i="1"/>
  <c r="KR62" i="1"/>
  <c r="KK62" i="1"/>
  <c r="KL62" i="1" s="1"/>
  <c r="KN62" i="1" s="1"/>
  <c r="KY62" i="1"/>
  <c r="KZ62" i="1" s="1"/>
  <c r="LK62" i="1"/>
  <c r="KR69" i="1"/>
  <c r="KK69" i="1"/>
  <c r="KL69" i="1" s="1"/>
  <c r="LK67" i="1"/>
  <c r="LK68" i="1"/>
  <c r="KA69" i="1"/>
  <c r="JX69" i="1" s="1"/>
  <c r="JS67" i="1"/>
  <c r="KA63" i="1"/>
  <c r="JX63" i="1" s="1"/>
  <c r="JS68" i="1"/>
  <c r="JS71" i="1"/>
  <c r="JS66" i="1"/>
  <c r="KA62" i="1"/>
  <c r="JX62" i="1" s="1"/>
  <c r="JS62" i="1"/>
  <c r="JN62" i="1" s="1"/>
  <c r="JS65" i="1"/>
  <c r="JS73" i="1"/>
  <c r="KA71" i="1"/>
  <c r="JX71" i="1" s="1"/>
  <c r="KA70" i="1"/>
  <c r="JX70" i="1" s="1"/>
  <c r="JS69" i="1"/>
  <c r="KA66" i="1"/>
  <c r="JX66" i="1" s="1"/>
  <c r="JS63" i="1"/>
  <c r="KA72" i="1"/>
  <c r="JX72" i="1" s="1"/>
  <c r="KA64" i="1"/>
  <c r="JX64" i="1" s="1"/>
  <c r="JS70" i="1"/>
  <c r="KA67" i="1"/>
  <c r="JX67" i="1" s="1"/>
  <c r="JS64" i="1"/>
  <c r="JS72" i="1"/>
  <c r="KA73" i="1"/>
  <c r="JX73" i="1" s="1"/>
  <c r="KA65" i="1"/>
  <c r="JX65" i="1" s="1"/>
  <c r="KA68" i="1"/>
  <c r="JX68" i="1" s="1"/>
  <c r="JD80" i="1"/>
  <c r="JB81" i="1" s="1"/>
  <c r="JC81" i="1" s="1"/>
  <c r="JG81" i="1"/>
  <c r="CK62" i="1"/>
  <c r="BO62" i="1"/>
  <c r="FX72" i="1"/>
  <c r="FU72" i="1" s="1"/>
  <c r="FX70" i="1"/>
  <c r="FU70" i="1" s="1"/>
  <c r="FX68" i="1"/>
  <c r="FU68" i="1" s="1"/>
  <c r="FX66" i="1"/>
  <c r="FU66" i="1" s="1"/>
  <c r="FX64" i="1"/>
  <c r="FU64" i="1" s="1"/>
  <c r="FX62" i="1"/>
  <c r="FU62" i="1" s="1"/>
  <c r="FS73" i="1"/>
  <c r="FN73" i="1" s="1"/>
  <c r="FS69" i="1"/>
  <c r="FN69" i="1" s="1"/>
  <c r="FM69" i="1" s="1"/>
  <c r="FS72" i="1"/>
  <c r="FN72" i="1" s="1"/>
  <c r="FM72" i="1" s="1"/>
  <c r="FS70" i="1"/>
  <c r="FN70" i="1" s="1"/>
  <c r="FM70" i="1" s="1"/>
  <c r="FS68" i="1"/>
  <c r="FN68" i="1" s="1"/>
  <c r="FM68" i="1" s="1"/>
  <c r="FS66" i="1"/>
  <c r="FN66" i="1" s="1"/>
  <c r="FM66" i="1" s="1"/>
  <c r="FS64" i="1"/>
  <c r="FN64" i="1" s="1"/>
  <c r="FM64" i="1" s="1"/>
  <c r="FS62" i="1"/>
  <c r="FN62" i="1" s="1"/>
  <c r="FS71" i="1"/>
  <c r="FN71" i="1" s="1"/>
  <c r="FM71" i="1" s="1"/>
  <c r="FS67" i="1"/>
  <c r="FN67" i="1" s="1"/>
  <c r="FM67" i="1" s="1"/>
  <c r="FS65" i="1"/>
  <c r="FN65" i="1" s="1"/>
  <c r="FM65" i="1" s="1"/>
  <c r="FS63" i="1"/>
  <c r="FN63" i="1" s="1"/>
  <c r="FM63" i="1" s="1"/>
  <c r="FX71" i="1"/>
  <c r="FU71" i="1" s="1"/>
  <c r="FX69" i="1"/>
  <c r="FU69" i="1" s="1"/>
  <c r="FX67" i="1"/>
  <c r="FU67" i="1" s="1"/>
  <c r="FX65" i="1"/>
  <c r="FU65" i="1" s="1"/>
  <c r="FX63" i="1"/>
  <c r="FU63" i="1" s="1"/>
  <c r="FX73" i="1"/>
  <c r="FU73" i="1" s="1"/>
  <c r="GV68" i="1"/>
  <c r="GW68" i="1" s="1"/>
  <c r="GX68" i="1" s="1"/>
  <c r="GJ66" i="1"/>
  <c r="GE67" i="1" s="1"/>
  <c r="ES64" i="1"/>
  <c r="EN65" i="1" s="1"/>
  <c r="CX66" i="1"/>
  <c r="CX73" i="1"/>
  <c r="CU73" i="1" s="1"/>
  <c r="CX65" i="1"/>
  <c r="CX72" i="1"/>
  <c r="CX64" i="1"/>
  <c r="CX63" i="1"/>
  <c r="CX62" i="1"/>
  <c r="CX71" i="1"/>
  <c r="CX70" i="1"/>
  <c r="CX69" i="1"/>
  <c r="CX68" i="1"/>
  <c r="CX67" i="1"/>
  <c r="BR62" i="1"/>
  <c r="BM62" i="1" s="1"/>
  <c r="BR70" i="1"/>
  <c r="BM70" i="1" s="1"/>
  <c r="BW62" i="1"/>
  <c r="BT62" i="1" s="1"/>
  <c r="BW70" i="1"/>
  <c r="BT70" i="1" s="1"/>
  <c r="BV61" i="1"/>
  <c r="BX61" i="1" s="1"/>
  <c r="BY61" i="1" s="1"/>
  <c r="BZ61" i="1" s="1"/>
  <c r="BR63" i="1"/>
  <c r="BM63" i="1" s="1"/>
  <c r="BR71" i="1"/>
  <c r="BM71" i="1" s="1"/>
  <c r="BW63" i="1"/>
  <c r="BT63" i="1" s="1"/>
  <c r="BW71" i="1"/>
  <c r="BT71" i="1" s="1"/>
  <c r="BR64" i="1"/>
  <c r="BM64" i="1" s="1"/>
  <c r="BR72" i="1"/>
  <c r="BM72" i="1" s="1"/>
  <c r="BW64" i="1"/>
  <c r="BT64" i="1" s="1"/>
  <c r="BW72" i="1"/>
  <c r="BT72" i="1" s="1"/>
  <c r="BR65" i="1"/>
  <c r="BM65" i="1" s="1"/>
  <c r="BR73" i="1"/>
  <c r="BM73" i="1" s="1"/>
  <c r="BW65" i="1"/>
  <c r="BT65" i="1" s="1"/>
  <c r="BW73" i="1"/>
  <c r="BT73" i="1" s="1"/>
  <c r="BR66" i="1"/>
  <c r="BM66" i="1" s="1"/>
  <c r="BW66" i="1"/>
  <c r="BT66" i="1" s="1"/>
  <c r="BR67" i="1"/>
  <c r="BM67" i="1" s="1"/>
  <c r="BW67" i="1"/>
  <c r="BT67" i="1" s="1"/>
  <c r="BR68" i="1"/>
  <c r="BM68" i="1" s="1"/>
  <c r="BW68" i="1"/>
  <c r="BT68" i="1" s="1"/>
  <c r="BR69" i="1"/>
  <c r="BM69" i="1" s="1"/>
  <c r="BW69" i="1"/>
  <c r="BT69" i="1" s="1"/>
  <c r="CZ61" i="1"/>
  <c r="BZ353" i="1"/>
  <c r="BZ304" i="1"/>
  <c r="BZ321" i="1"/>
  <c r="BZ336" i="1"/>
  <c r="BZ386" i="1"/>
  <c r="BZ339" i="1"/>
  <c r="BZ327" i="1"/>
  <c r="BZ329" i="1"/>
  <c r="BZ342" i="1"/>
  <c r="BZ387" i="1"/>
  <c r="BZ324" i="1"/>
  <c r="BZ335" i="1"/>
  <c r="BZ333" i="1"/>
  <c r="BZ375" i="1"/>
  <c r="BZ378" i="1"/>
  <c r="BZ347" i="1"/>
  <c r="BZ381" i="1"/>
  <c r="BZ384" i="1"/>
  <c r="BZ392" i="1"/>
  <c r="BZ419" i="1"/>
  <c r="BZ393" i="1"/>
  <c r="BZ417" i="1"/>
  <c r="BZ153" i="1"/>
  <c r="BZ102" i="1"/>
  <c r="BZ83" i="1"/>
  <c r="BZ87" i="1"/>
  <c r="BZ99" i="1"/>
  <c r="BZ107" i="1"/>
  <c r="BZ86" i="1"/>
  <c r="BZ91" i="1"/>
  <c r="BZ95" i="1"/>
  <c r="BZ150" i="1"/>
  <c r="BZ78" i="1"/>
  <c r="BZ94" i="1"/>
  <c r="BZ75" i="1"/>
  <c r="BZ113" i="1"/>
  <c r="BZ163" i="1"/>
  <c r="BZ179" i="1"/>
  <c r="BZ103" i="1"/>
  <c r="BZ129" i="1"/>
  <c r="BZ136" i="1"/>
  <c r="BZ111" i="1"/>
  <c r="BZ116" i="1"/>
  <c r="BZ144" i="1"/>
  <c r="BZ156" i="1"/>
  <c r="BZ166" i="1"/>
  <c r="BZ121" i="1"/>
  <c r="BZ126" i="1"/>
  <c r="BZ128" i="1"/>
  <c r="BZ137" i="1"/>
  <c r="BZ171" i="1"/>
  <c r="BZ112" i="1"/>
  <c r="BZ120" i="1"/>
  <c r="BZ152" i="1"/>
  <c r="BZ167" i="1"/>
  <c r="BZ197" i="1"/>
  <c r="BZ195" i="1"/>
  <c r="BZ175" i="1"/>
  <c r="BZ187" i="1"/>
  <c r="BZ158" i="1"/>
  <c r="BZ159" i="1"/>
  <c r="BZ203" i="1"/>
  <c r="BZ174" i="1"/>
  <c r="BZ182" i="1"/>
  <c r="BZ190" i="1"/>
  <c r="BZ254" i="1"/>
  <c r="BZ211" i="1"/>
  <c r="BZ234" i="1"/>
  <c r="BZ196" i="1"/>
  <c r="BZ205" i="1"/>
  <c r="BZ219" i="1"/>
  <c r="BZ226" i="1"/>
  <c r="BZ236" i="1"/>
  <c r="BZ250" i="1"/>
  <c r="BZ267" i="1"/>
  <c r="BZ240" i="1"/>
  <c r="BZ259" i="1"/>
  <c r="BZ237" i="1"/>
  <c r="BZ282" i="1"/>
  <c r="BZ238" i="1"/>
  <c r="BZ266" i="1"/>
  <c r="BZ274" i="1"/>
  <c r="BZ245" i="1"/>
  <c r="BZ258" i="1"/>
  <c r="BZ251" i="1"/>
  <c r="BZ297" i="1"/>
  <c r="BZ286" i="1"/>
  <c r="BZ293" i="1"/>
  <c r="BZ290" i="1"/>
  <c r="BZ294" i="1"/>
  <c r="BZ298" i="1"/>
  <c r="CU69" i="1" l="1"/>
  <c r="CV69" i="1" s="1"/>
  <c r="CU70" i="1"/>
  <c r="CV70" i="1" s="1"/>
  <c r="CU66" i="1"/>
  <c r="CV66" i="1" s="1"/>
  <c r="CU71" i="1"/>
  <c r="CV71" i="1" s="1"/>
  <c r="CU62" i="1"/>
  <c r="CV62" i="1" s="1"/>
  <c r="PE71" i="1"/>
  <c r="CU63" i="1"/>
  <c r="CV63" i="1" s="1"/>
  <c r="CU64" i="1"/>
  <c r="CV64" i="1" s="1"/>
  <c r="AO436" i="1"/>
  <c r="AP436" i="1" s="1"/>
  <c r="OU71" i="1"/>
  <c r="OW71" i="1" s="1"/>
  <c r="OX71" i="1" s="1"/>
  <c r="PB71" i="1"/>
  <c r="CU67" i="1"/>
  <c r="CV67" i="1" s="1"/>
  <c r="CU72" i="1"/>
  <c r="CV72" i="1" s="1"/>
  <c r="CU68" i="1"/>
  <c r="CV68" i="1" s="1"/>
  <c r="CU65" i="1"/>
  <c r="CV65" i="1" s="1"/>
  <c r="GG67" i="1"/>
  <c r="GN67" i="1"/>
  <c r="GP67" i="1" s="1"/>
  <c r="EV65" i="1"/>
  <c r="LD62" i="1"/>
  <c r="LE62" i="1" s="1"/>
  <c r="LE63" i="1" s="1"/>
  <c r="LE64" i="1" s="1"/>
  <c r="LE65" i="1" s="1"/>
  <c r="LE66" i="1" s="1"/>
  <c r="LE67" i="1" s="1"/>
  <c r="LE68" i="1" s="1"/>
  <c r="LE69" i="1" s="1"/>
  <c r="LE70" i="1" s="1"/>
  <c r="LE71" i="1" s="1"/>
  <c r="LE72" i="1" s="1"/>
  <c r="LE73" i="1" s="1"/>
  <c r="LH73" i="1" s="1"/>
  <c r="NE83" i="1"/>
  <c r="NC84" i="1" s="1"/>
  <c r="NU83" i="1"/>
  <c r="NL83" i="1"/>
  <c r="NM83" i="1" s="1"/>
  <c r="KO62" i="1"/>
  <c r="KM63" i="1" s="1"/>
  <c r="KN63" i="1" s="1"/>
  <c r="KO63" i="1" s="1"/>
  <c r="JU70" i="1"/>
  <c r="JN70" i="1"/>
  <c r="JU73" i="1"/>
  <c r="JN73" i="1"/>
  <c r="JU67" i="1"/>
  <c r="JN67" i="1"/>
  <c r="JU65" i="1"/>
  <c r="JN65" i="1"/>
  <c r="JU62" i="1"/>
  <c r="KX63" i="1"/>
  <c r="KY63" i="1" s="1"/>
  <c r="KZ63" i="1" s="1"/>
  <c r="JU63" i="1"/>
  <c r="JN63" i="1"/>
  <c r="JU66" i="1"/>
  <c r="JN66" i="1"/>
  <c r="JU72" i="1"/>
  <c r="JN72" i="1"/>
  <c r="JU69" i="1"/>
  <c r="JN69" i="1"/>
  <c r="JU71" i="1"/>
  <c r="JN71" i="1"/>
  <c r="JU64" i="1"/>
  <c r="JN64" i="1"/>
  <c r="JU68" i="1"/>
  <c r="JN68" i="1"/>
  <c r="JD81" i="1"/>
  <c r="JB82" i="1" s="1"/>
  <c r="JC82" i="1" s="1"/>
  <c r="JG82" i="1"/>
  <c r="JH83" i="1"/>
  <c r="JH77" i="1"/>
  <c r="JH73" i="1"/>
  <c r="JH70" i="1"/>
  <c r="JH67" i="1"/>
  <c r="JH74" i="1"/>
  <c r="JH84" i="1"/>
  <c r="JH66" i="1"/>
  <c r="JH80" i="1"/>
  <c r="JH76" i="1"/>
  <c r="JH69" i="1"/>
  <c r="JH72" i="1"/>
  <c r="JH68" i="1"/>
  <c r="JH75" i="1"/>
  <c r="JH79" i="1"/>
  <c r="JH82" i="1"/>
  <c r="JH78" i="1"/>
  <c r="JH71" i="1"/>
  <c r="JH81" i="1"/>
  <c r="S436" i="1"/>
  <c r="T436" i="1" s="1"/>
  <c r="FZ71" i="1"/>
  <c r="S429" i="1"/>
  <c r="T429" i="1" s="1"/>
  <c r="FZ64" i="1"/>
  <c r="S431" i="1"/>
  <c r="T431" i="1" s="1"/>
  <c r="FZ66" i="1"/>
  <c r="S433" i="1"/>
  <c r="T433" i="1" s="1"/>
  <c r="FZ68" i="1"/>
  <c r="S428" i="1"/>
  <c r="T428" i="1" s="1"/>
  <c r="FZ63" i="1"/>
  <c r="S435" i="1"/>
  <c r="T435" i="1" s="1"/>
  <c r="FZ70" i="1"/>
  <c r="S430" i="1"/>
  <c r="T430" i="1" s="1"/>
  <c r="FZ65" i="1"/>
  <c r="S437" i="1"/>
  <c r="T437" i="1" s="1"/>
  <c r="FZ72" i="1"/>
  <c r="S432" i="1"/>
  <c r="T432" i="1" s="1"/>
  <c r="FZ67" i="1"/>
  <c r="S434" i="1"/>
  <c r="T434" i="1" s="1"/>
  <c r="FZ69" i="1"/>
  <c r="GV69" i="1"/>
  <c r="GW69" i="1" s="1"/>
  <c r="GX69" i="1" s="1"/>
  <c r="GH67" i="1"/>
  <c r="EO65" i="1"/>
  <c r="EP65" i="1" s="1"/>
  <c r="EQ65" i="1"/>
  <c r="FH418" i="1"/>
  <c r="FH412" i="1"/>
  <c r="FH402" i="1"/>
  <c r="FH399" i="1"/>
  <c r="FH396" i="1"/>
  <c r="FH386" i="1"/>
  <c r="FH383" i="1"/>
  <c r="FH380" i="1"/>
  <c r="FH370" i="1"/>
  <c r="FH367" i="1"/>
  <c r="FH405" i="1"/>
  <c r="FH392" i="1"/>
  <c r="FH389" i="1"/>
  <c r="FH376" i="1"/>
  <c r="FH363" i="1"/>
  <c r="FH414" i="1"/>
  <c r="FH411" i="1"/>
  <c r="FH398" i="1"/>
  <c r="FH395" i="1"/>
  <c r="FH382" i="1"/>
  <c r="FH379" i="1"/>
  <c r="FH366" i="1"/>
  <c r="FH417" i="1"/>
  <c r="FH369" i="1"/>
  <c r="FH362" i="1"/>
  <c r="FH404" i="1"/>
  <c r="FH394" i="1"/>
  <c r="FH391" i="1"/>
  <c r="FH388" i="1"/>
  <c r="FH378" i="1"/>
  <c r="FH375" i="1"/>
  <c r="FH416" i="1"/>
  <c r="FH413" i="1"/>
  <c r="FH400" i="1"/>
  <c r="FH384" i="1"/>
  <c r="FH381" i="1"/>
  <c r="FH368" i="1"/>
  <c r="FH365" i="1"/>
  <c r="FH419" i="1"/>
  <c r="FH406" i="1"/>
  <c r="FH403" i="1"/>
  <c r="FH390" i="1"/>
  <c r="FH387" i="1"/>
  <c r="FH374" i="1"/>
  <c r="FH393" i="1"/>
  <c r="FH377" i="1"/>
  <c r="FH364" i="1"/>
  <c r="AL418" i="1"/>
  <c r="G783" i="1" s="1"/>
  <c r="H783" i="1" s="1"/>
  <c r="AL402" i="1"/>
  <c r="G767" i="1" s="1"/>
  <c r="H767" i="1" s="1"/>
  <c r="AL394" i="1"/>
  <c r="G759" i="1" s="1"/>
  <c r="H759" i="1" s="1"/>
  <c r="AL386" i="1"/>
  <c r="G751" i="1" s="1"/>
  <c r="H751" i="1" s="1"/>
  <c r="AL378" i="1"/>
  <c r="G743" i="1" s="1"/>
  <c r="H743" i="1" s="1"/>
  <c r="AL370" i="1"/>
  <c r="G735" i="1" s="1"/>
  <c r="H735" i="1" s="1"/>
  <c r="AL362" i="1"/>
  <c r="G727" i="1" s="1"/>
  <c r="H727" i="1" s="1"/>
  <c r="AL353" i="1"/>
  <c r="G718" i="1" s="1"/>
  <c r="H718" i="1" s="1"/>
  <c r="AL345" i="1"/>
  <c r="G710" i="1" s="1"/>
  <c r="H710" i="1" s="1"/>
  <c r="AL329" i="1"/>
  <c r="G694" i="1" s="1"/>
  <c r="H694" i="1" s="1"/>
  <c r="AL369" i="1"/>
  <c r="G734" i="1" s="1"/>
  <c r="H734" i="1" s="1"/>
  <c r="AL344" i="1"/>
  <c r="G709" i="1" s="1"/>
  <c r="H709" i="1" s="1"/>
  <c r="AL320" i="1"/>
  <c r="G685" i="1" s="1"/>
  <c r="H685" i="1" s="1"/>
  <c r="AL335" i="1"/>
  <c r="G700" i="1" s="1"/>
  <c r="H700" i="1" s="1"/>
  <c r="AL303" i="1"/>
  <c r="G668" i="1" s="1"/>
  <c r="H668" i="1" s="1"/>
  <c r="AL417" i="1"/>
  <c r="G782" i="1" s="1"/>
  <c r="H782" i="1" s="1"/>
  <c r="AL393" i="1"/>
  <c r="G758" i="1" s="1"/>
  <c r="H758" i="1" s="1"/>
  <c r="AL377" i="1"/>
  <c r="G742" i="1" s="1"/>
  <c r="H742" i="1" s="1"/>
  <c r="AL360" i="1"/>
  <c r="G725" i="1" s="1"/>
  <c r="H725" i="1" s="1"/>
  <c r="AL336" i="1"/>
  <c r="G701" i="1" s="1"/>
  <c r="H701" i="1" s="1"/>
  <c r="AL312" i="1"/>
  <c r="G677" i="1" s="1"/>
  <c r="H677" i="1" s="1"/>
  <c r="AL319" i="1"/>
  <c r="G684" i="1" s="1"/>
  <c r="H684" i="1" s="1"/>
  <c r="AL416" i="1"/>
  <c r="G781" i="1" s="1"/>
  <c r="H781" i="1" s="1"/>
  <c r="AL400" i="1"/>
  <c r="G765" i="1" s="1"/>
  <c r="H765" i="1" s="1"/>
  <c r="AL392" i="1"/>
  <c r="G757" i="1" s="1"/>
  <c r="H757" i="1" s="1"/>
  <c r="AL384" i="1"/>
  <c r="G749" i="1" s="1"/>
  <c r="H749" i="1" s="1"/>
  <c r="AL376" i="1"/>
  <c r="G741" i="1" s="1"/>
  <c r="H741" i="1" s="1"/>
  <c r="AL368" i="1"/>
  <c r="G733" i="1" s="1"/>
  <c r="H733" i="1" s="1"/>
  <c r="AL359" i="1"/>
  <c r="G724" i="1" s="1"/>
  <c r="H724" i="1" s="1"/>
  <c r="AL351" i="1"/>
  <c r="G716" i="1" s="1"/>
  <c r="H716" i="1" s="1"/>
  <c r="AL343" i="1"/>
  <c r="G708" i="1" s="1"/>
  <c r="H708" i="1" s="1"/>
  <c r="AL399" i="1"/>
  <c r="G764" i="1" s="1"/>
  <c r="H764" i="1" s="1"/>
  <c r="AL391" i="1"/>
  <c r="G756" i="1" s="1"/>
  <c r="H756" i="1" s="1"/>
  <c r="AL383" i="1"/>
  <c r="G748" i="1" s="1"/>
  <c r="H748" i="1" s="1"/>
  <c r="AL375" i="1"/>
  <c r="G740" i="1" s="1"/>
  <c r="H740" i="1" s="1"/>
  <c r="AL367" i="1"/>
  <c r="G732" i="1" s="1"/>
  <c r="H732" i="1" s="1"/>
  <c r="AL358" i="1"/>
  <c r="G723" i="1" s="1"/>
  <c r="H723" i="1" s="1"/>
  <c r="AL350" i="1"/>
  <c r="G715" i="1" s="1"/>
  <c r="H715" i="1" s="1"/>
  <c r="AL342" i="1"/>
  <c r="G707" i="1" s="1"/>
  <c r="H707" i="1" s="1"/>
  <c r="AL334" i="1"/>
  <c r="G699" i="1" s="1"/>
  <c r="H699" i="1" s="1"/>
  <c r="AL326" i="1"/>
  <c r="G691" i="1" s="1"/>
  <c r="H691" i="1" s="1"/>
  <c r="AL318" i="1"/>
  <c r="G683" i="1" s="1"/>
  <c r="H683" i="1" s="1"/>
  <c r="AL310" i="1"/>
  <c r="G675" i="1" s="1"/>
  <c r="H675" i="1" s="1"/>
  <c r="AL309" i="1"/>
  <c r="G674" i="1" s="1"/>
  <c r="H674" i="1" s="1"/>
  <c r="AL356" i="1"/>
  <c r="G721" i="1" s="1"/>
  <c r="H721" i="1" s="1"/>
  <c r="AL332" i="1"/>
  <c r="G697" i="1" s="1"/>
  <c r="H697" i="1" s="1"/>
  <c r="AL308" i="1"/>
  <c r="G673" i="1" s="1"/>
  <c r="H673" i="1" s="1"/>
  <c r="AL323" i="1"/>
  <c r="G688" i="1" s="1"/>
  <c r="H688" i="1" s="1"/>
  <c r="AL414" i="1"/>
  <c r="G779" i="1" s="1"/>
  <c r="H779" i="1" s="1"/>
  <c r="AL406" i="1"/>
  <c r="G771" i="1" s="1"/>
  <c r="H771" i="1" s="1"/>
  <c r="AL398" i="1"/>
  <c r="G763" i="1" s="1"/>
  <c r="H763" i="1" s="1"/>
  <c r="AL390" i="1"/>
  <c r="G755" i="1" s="1"/>
  <c r="H755" i="1" s="1"/>
  <c r="AL382" i="1"/>
  <c r="G747" i="1" s="1"/>
  <c r="H747" i="1" s="1"/>
  <c r="AL374" i="1"/>
  <c r="G739" i="1" s="1"/>
  <c r="H739" i="1" s="1"/>
  <c r="AL366" i="1"/>
  <c r="G731" i="1" s="1"/>
  <c r="H731" i="1" s="1"/>
  <c r="AL357" i="1"/>
  <c r="G722" i="1" s="1"/>
  <c r="H722" i="1" s="1"/>
  <c r="AL341" i="1"/>
  <c r="G706" i="1" s="1"/>
  <c r="H706" i="1" s="1"/>
  <c r="AL333" i="1"/>
  <c r="G698" i="1" s="1"/>
  <c r="H698" i="1" s="1"/>
  <c r="AL317" i="1"/>
  <c r="G682" i="1" s="1"/>
  <c r="H682" i="1" s="1"/>
  <c r="AL365" i="1"/>
  <c r="G730" i="1" s="1"/>
  <c r="H730" i="1" s="1"/>
  <c r="AL340" i="1"/>
  <c r="G705" i="1" s="1"/>
  <c r="H705" i="1" s="1"/>
  <c r="AL316" i="1"/>
  <c r="G681" i="1" s="1"/>
  <c r="H681" i="1" s="1"/>
  <c r="AL331" i="1"/>
  <c r="G696" i="1" s="1"/>
  <c r="H696" i="1" s="1"/>
  <c r="AL413" i="1"/>
  <c r="G778" i="1" s="1"/>
  <c r="H778" i="1" s="1"/>
  <c r="AL405" i="1"/>
  <c r="G770" i="1" s="1"/>
  <c r="H770" i="1" s="1"/>
  <c r="AL389" i="1"/>
  <c r="G754" i="1" s="1"/>
  <c r="H754" i="1" s="1"/>
  <c r="AL381" i="1"/>
  <c r="G746" i="1" s="1"/>
  <c r="H746" i="1" s="1"/>
  <c r="AL324" i="1"/>
  <c r="G689" i="1" s="1"/>
  <c r="H689" i="1" s="1"/>
  <c r="AL339" i="1"/>
  <c r="G704" i="1" s="1"/>
  <c r="H704" i="1" s="1"/>
  <c r="AL307" i="1"/>
  <c r="G672" i="1" s="1"/>
  <c r="H672" i="1" s="1"/>
  <c r="AL412" i="1"/>
  <c r="G777" i="1" s="1"/>
  <c r="H777" i="1" s="1"/>
  <c r="AL404" i="1"/>
  <c r="G769" i="1" s="1"/>
  <c r="H769" i="1" s="1"/>
  <c r="AL396" i="1"/>
  <c r="G761" i="1" s="1"/>
  <c r="H761" i="1" s="1"/>
  <c r="AL388" i="1"/>
  <c r="G753" i="1" s="1"/>
  <c r="H753" i="1" s="1"/>
  <c r="AL380" i="1"/>
  <c r="G745" i="1" s="1"/>
  <c r="H745" i="1" s="1"/>
  <c r="AL364" i="1"/>
  <c r="G729" i="1" s="1"/>
  <c r="H729" i="1" s="1"/>
  <c r="AL355" i="1"/>
  <c r="G720" i="1" s="1"/>
  <c r="H720" i="1" s="1"/>
  <c r="AL347" i="1"/>
  <c r="G712" i="1" s="1"/>
  <c r="H712" i="1" s="1"/>
  <c r="AL315" i="1"/>
  <c r="G680" i="1" s="1"/>
  <c r="H680" i="1" s="1"/>
  <c r="AL419" i="1"/>
  <c r="G784" i="1" s="1"/>
  <c r="H784" i="1" s="1"/>
  <c r="AL411" i="1"/>
  <c r="G776" i="1" s="1"/>
  <c r="H776" i="1" s="1"/>
  <c r="AL403" i="1"/>
  <c r="G768" i="1" s="1"/>
  <c r="H768" i="1" s="1"/>
  <c r="AL395" i="1"/>
  <c r="G760" i="1" s="1"/>
  <c r="H760" i="1" s="1"/>
  <c r="AL387" i="1"/>
  <c r="G752" i="1" s="1"/>
  <c r="H752" i="1" s="1"/>
  <c r="AL379" i="1"/>
  <c r="G744" i="1" s="1"/>
  <c r="H744" i="1" s="1"/>
  <c r="AL363" i="1"/>
  <c r="G728" i="1" s="1"/>
  <c r="H728" i="1" s="1"/>
  <c r="AL354" i="1"/>
  <c r="G719" i="1" s="1"/>
  <c r="H719" i="1" s="1"/>
  <c r="AL346" i="1"/>
  <c r="G711" i="1" s="1"/>
  <c r="H711" i="1" s="1"/>
  <c r="AL330" i="1"/>
  <c r="G695" i="1" s="1"/>
  <c r="H695" i="1" s="1"/>
  <c r="AL322" i="1"/>
  <c r="G687" i="1" s="1"/>
  <c r="H687" i="1" s="1"/>
  <c r="AL314" i="1"/>
  <c r="G679" i="1" s="1"/>
  <c r="H679" i="1" s="1"/>
  <c r="AL321" i="1"/>
  <c r="G686" i="1" s="1"/>
  <c r="H686" i="1" s="1"/>
  <c r="AL305" i="1"/>
  <c r="G670" i="1" s="1"/>
  <c r="H670" i="1" s="1"/>
  <c r="AL352" i="1"/>
  <c r="G717" i="1" s="1"/>
  <c r="H717" i="1" s="1"/>
  <c r="AL328" i="1"/>
  <c r="G693" i="1" s="1"/>
  <c r="H693" i="1" s="1"/>
  <c r="AL304" i="1"/>
  <c r="G669" i="1" s="1"/>
  <c r="H669" i="1" s="1"/>
  <c r="AL327" i="1"/>
  <c r="G692" i="1" s="1"/>
  <c r="H692" i="1" s="1"/>
  <c r="DA61" i="1"/>
  <c r="AL295" i="1"/>
  <c r="G660" i="1" s="1"/>
  <c r="H660" i="1" s="1"/>
  <c r="AL287" i="1"/>
  <c r="G652" i="1" s="1"/>
  <c r="H652" i="1" s="1"/>
  <c r="AL279" i="1"/>
  <c r="G644" i="1" s="1"/>
  <c r="H644" i="1" s="1"/>
  <c r="AL271" i="1"/>
  <c r="G636" i="1" s="1"/>
  <c r="H636" i="1" s="1"/>
  <c r="AL263" i="1"/>
  <c r="G628" i="1" s="1"/>
  <c r="H628" i="1" s="1"/>
  <c r="AL255" i="1"/>
  <c r="G620" i="1" s="1"/>
  <c r="H620" i="1" s="1"/>
  <c r="AL247" i="1"/>
  <c r="G612" i="1" s="1"/>
  <c r="H612" i="1" s="1"/>
  <c r="AL237" i="1"/>
  <c r="G602" i="1" s="1"/>
  <c r="H602" i="1" s="1"/>
  <c r="AL229" i="1"/>
  <c r="G594" i="1" s="1"/>
  <c r="H594" i="1" s="1"/>
  <c r="AL221" i="1"/>
  <c r="G586" i="1" s="1"/>
  <c r="H586" i="1" s="1"/>
  <c r="AL213" i="1"/>
  <c r="G578" i="1" s="1"/>
  <c r="H578" i="1" s="1"/>
  <c r="AL205" i="1"/>
  <c r="G570" i="1" s="1"/>
  <c r="H570" i="1" s="1"/>
  <c r="AL197" i="1"/>
  <c r="G562" i="1" s="1"/>
  <c r="H562" i="1" s="1"/>
  <c r="AL189" i="1"/>
  <c r="G554" i="1" s="1"/>
  <c r="H554" i="1" s="1"/>
  <c r="AL173" i="1"/>
  <c r="G538" i="1" s="1"/>
  <c r="H538" i="1" s="1"/>
  <c r="AL125" i="1"/>
  <c r="G490" i="1" s="1"/>
  <c r="H490" i="1" s="1"/>
  <c r="AL109" i="1"/>
  <c r="G474" i="1" s="1"/>
  <c r="H474" i="1" s="1"/>
  <c r="AL93" i="1"/>
  <c r="G458" i="1" s="1"/>
  <c r="H458" i="1" s="1"/>
  <c r="AL69" i="1"/>
  <c r="G434" i="1" s="1"/>
  <c r="H434" i="1" s="1"/>
  <c r="AL204" i="1"/>
  <c r="G569" i="1" s="1"/>
  <c r="H569" i="1" s="1"/>
  <c r="AL188" i="1"/>
  <c r="G553" i="1" s="1"/>
  <c r="H553" i="1" s="1"/>
  <c r="AL164" i="1"/>
  <c r="G529" i="1" s="1"/>
  <c r="H529" i="1" s="1"/>
  <c r="AL140" i="1"/>
  <c r="G505" i="1" s="1"/>
  <c r="H505" i="1" s="1"/>
  <c r="AL116" i="1"/>
  <c r="G481" i="1" s="1"/>
  <c r="H481" i="1" s="1"/>
  <c r="AL92" i="1"/>
  <c r="G457" i="1" s="1"/>
  <c r="H457" i="1" s="1"/>
  <c r="AL68" i="1"/>
  <c r="G433" i="1" s="1"/>
  <c r="H433" i="1" s="1"/>
  <c r="AL163" i="1"/>
  <c r="G528" i="1" s="1"/>
  <c r="H528" i="1" s="1"/>
  <c r="AL131" i="1"/>
  <c r="G496" i="1" s="1"/>
  <c r="H496" i="1" s="1"/>
  <c r="AL99" i="1"/>
  <c r="G464" i="1" s="1"/>
  <c r="H464" i="1" s="1"/>
  <c r="AL294" i="1"/>
  <c r="G659" i="1" s="1"/>
  <c r="H659" i="1" s="1"/>
  <c r="AL286" i="1"/>
  <c r="G651" i="1" s="1"/>
  <c r="H651" i="1" s="1"/>
  <c r="AL278" i="1"/>
  <c r="G643" i="1" s="1"/>
  <c r="H643" i="1" s="1"/>
  <c r="AL270" i="1"/>
  <c r="G635" i="1" s="1"/>
  <c r="H635" i="1" s="1"/>
  <c r="AL262" i="1"/>
  <c r="G627" i="1" s="1"/>
  <c r="H627" i="1" s="1"/>
  <c r="AL254" i="1"/>
  <c r="G619" i="1" s="1"/>
  <c r="H619" i="1" s="1"/>
  <c r="AL246" i="1"/>
  <c r="G611" i="1" s="1"/>
  <c r="H611" i="1" s="1"/>
  <c r="AL236" i="1"/>
  <c r="G601" i="1" s="1"/>
  <c r="H601" i="1" s="1"/>
  <c r="AL228" i="1"/>
  <c r="G593" i="1" s="1"/>
  <c r="H593" i="1" s="1"/>
  <c r="AL220" i="1"/>
  <c r="G585" i="1" s="1"/>
  <c r="H585" i="1" s="1"/>
  <c r="AL212" i="1"/>
  <c r="G577" i="1" s="1"/>
  <c r="H577" i="1" s="1"/>
  <c r="AL196" i="1"/>
  <c r="G561" i="1" s="1"/>
  <c r="H561" i="1" s="1"/>
  <c r="AL172" i="1"/>
  <c r="G537" i="1" s="1"/>
  <c r="H537" i="1" s="1"/>
  <c r="AL148" i="1"/>
  <c r="G513" i="1" s="1"/>
  <c r="H513" i="1" s="1"/>
  <c r="AL124" i="1"/>
  <c r="G489" i="1" s="1"/>
  <c r="H489" i="1" s="1"/>
  <c r="AL100" i="1"/>
  <c r="G465" i="1" s="1"/>
  <c r="H465" i="1" s="1"/>
  <c r="AL76" i="1"/>
  <c r="G441" i="1" s="1"/>
  <c r="H441" i="1" s="1"/>
  <c r="AL171" i="1"/>
  <c r="G536" i="1" s="1"/>
  <c r="H536" i="1" s="1"/>
  <c r="AL139" i="1"/>
  <c r="G504" i="1" s="1"/>
  <c r="H504" i="1" s="1"/>
  <c r="AL107" i="1"/>
  <c r="G472" i="1" s="1"/>
  <c r="H472" i="1" s="1"/>
  <c r="AL75" i="1"/>
  <c r="G440" i="1" s="1"/>
  <c r="H440" i="1" s="1"/>
  <c r="AL293" i="1"/>
  <c r="G658" i="1" s="1"/>
  <c r="H658" i="1" s="1"/>
  <c r="AL285" i="1"/>
  <c r="G650" i="1" s="1"/>
  <c r="H650" i="1" s="1"/>
  <c r="AL277" i="1"/>
  <c r="G642" i="1" s="1"/>
  <c r="H642" i="1" s="1"/>
  <c r="AL269" i="1"/>
  <c r="G634" i="1" s="1"/>
  <c r="H634" i="1" s="1"/>
  <c r="AL253" i="1"/>
  <c r="G618" i="1" s="1"/>
  <c r="H618" i="1" s="1"/>
  <c r="AL245" i="1"/>
  <c r="G610" i="1" s="1"/>
  <c r="H610" i="1" s="1"/>
  <c r="AL235" i="1"/>
  <c r="G600" i="1" s="1"/>
  <c r="H600" i="1" s="1"/>
  <c r="AL227" i="1"/>
  <c r="G592" i="1" s="1"/>
  <c r="H592" i="1" s="1"/>
  <c r="AL219" i="1"/>
  <c r="G584" i="1" s="1"/>
  <c r="H584" i="1" s="1"/>
  <c r="AL211" i="1"/>
  <c r="G576" i="1" s="1"/>
  <c r="H576" i="1" s="1"/>
  <c r="AL203" i="1"/>
  <c r="G568" i="1" s="1"/>
  <c r="H568" i="1" s="1"/>
  <c r="AL195" i="1"/>
  <c r="G560" i="1" s="1"/>
  <c r="H560" i="1" s="1"/>
  <c r="AL187" i="1"/>
  <c r="G552" i="1" s="1"/>
  <c r="H552" i="1" s="1"/>
  <c r="AL179" i="1"/>
  <c r="G544" i="1" s="1"/>
  <c r="H544" i="1" s="1"/>
  <c r="AL147" i="1"/>
  <c r="G512" i="1" s="1"/>
  <c r="H512" i="1" s="1"/>
  <c r="AL115" i="1"/>
  <c r="G480" i="1" s="1"/>
  <c r="H480" i="1" s="1"/>
  <c r="AL83" i="1"/>
  <c r="G448" i="1" s="1"/>
  <c r="H448" i="1" s="1"/>
  <c r="AL292" i="1"/>
  <c r="G657" i="1" s="1"/>
  <c r="H657" i="1" s="1"/>
  <c r="AL284" i="1"/>
  <c r="G649" i="1" s="1"/>
  <c r="H649" i="1" s="1"/>
  <c r="AL276" i="1"/>
  <c r="G641" i="1" s="1"/>
  <c r="H641" i="1" s="1"/>
  <c r="AL268" i="1"/>
  <c r="G633" i="1" s="1"/>
  <c r="H633" i="1" s="1"/>
  <c r="AL260" i="1"/>
  <c r="G625" i="1" s="1"/>
  <c r="H625" i="1" s="1"/>
  <c r="AL252" i="1"/>
  <c r="G617" i="1" s="1"/>
  <c r="H617" i="1" s="1"/>
  <c r="AL244" i="1"/>
  <c r="G609" i="1" s="1"/>
  <c r="H609" i="1" s="1"/>
  <c r="AL234" i="1"/>
  <c r="G599" i="1" s="1"/>
  <c r="H599" i="1" s="1"/>
  <c r="AL226" i="1"/>
  <c r="G591" i="1" s="1"/>
  <c r="H591" i="1" s="1"/>
  <c r="AL218" i="1"/>
  <c r="G583" i="1" s="1"/>
  <c r="H583" i="1" s="1"/>
  <c r="AL210" i="1"/>
  <c r="G575" i="1" s="1"/>
  <c r="H575" i="1" s="1"/>
  <c r="AL202" i="1"/>
  <c r="G567" i="1" s="1"/>
  <c r="H567" i="1" s="1"/>
  <c r="AL194" i="1"/>
  <c r="G559" i="1" s="1"/>
  <c r="H559" i="1" s="1"/>
  <c r="AL186" i="1"/>
  <c r="G551" i="1" s="1"/>
  <c r="H551" i="1" s="1"/>
  <c r="AL178" i="1"/>
  <c r="G543" i="1" s="1"/>
  <c r="H543" i="1" s="1"/>
  <c r="AL170" i="1"/>
  <c r="G535" i="1" s="1"/>
  <c r="H535" i="1" s="1"/>
  <c r="AL162" i="1"/>
  <c r="G527" i="1" s="1"/>
  <c r="H527" i="1" s="1"/>
  <c r="AL154" i="1"/>
  <c r="G519" i="1" s="1"/>
  <c r="H519" i="1" s="1"/>
  <c r="AL146" i="1"/>
  <c r="G511" i="1" s="1"/>
  <c r="H511" i="1" s="1"/>
  <c r="AL138" i="1"/>
  <c r="G503" i="1" s="1"/>
  <c r="H503" i="1" s="1"/>
  <c r="AL130" i="1"/>
  <c r="G495" i="1" s="1"/>
  <c r="H495" i="1" s="1"/>
  <c r="AL122" i="1"/>
  <c r="G487" i="1" s="1"/>
  <c r="H487" i="1" s="1"/>
  <c r="AL114" i="1"/>
  <c r="G479" i="1" s="1"/>
  <c r="H479" i="1" s="1"/>
  <c r="AL106" i="1"/>
  <c r="G471" i="1" s="1"/>
  <c r="H471" i="1" s="1"/>
  <c r="AL98" i="1"/>
  <c r="G463" i="1" s="1"/>
  <c r="H463" i="1" s="1"/>
  <c r="AL90" i="1"/>
  <c r="G455" i="1" s="1"/>
  <c r="H455" i="1" s="1"/>
  <c r="AL82" i="1"/>
  <c r="G447" i="1" s="1"/>
  <c r="H447" i="1" s="1"/>
  <c r="AL74" i="1"/>
  <c r="G439" i="1" s="1"/>
  <c r="H439" i="1" s="1"/>
  <c r="AL66" i="1"/>
  <c r="G431" i="1" s="1"/>
  <c r="H431" i="1" s="1"/>
  <c r="AL129" i="1"/>
  <c r="G494" i="1" s="1"/>
  <c r="H494" i="1" s="1"/>
  <c r="AL113" i="1"/>
  <c r="G478" i="1" s="1"/>
  <c r="H478" i="1" s="1"/>
  <c r="AL97" i="1"/>
  <c r="G462" i="1" s="1"/>
  <c r="H462" i="1" s="1"/>
  <c r="AL81" i="1"/>
  <c r="G446" i="1" s="1"/>
  <c r="H446" i="1" s="1"/>
  <c r="AL65" i="1"/>
  <c r="G430" i="1" s="1"/>
  <c r="H430" i="1" s="1"/>
  <c r="AL192" i="1"/>
  <c r="G557" i="1" s="1"/>
  <c r="H557" i="1" s="1"/>
  <c r="AL168" i="1"/>
  <c r="G533" i="1" s="1"/>
  <c r="H533" i="1" s="1"/>
  <c r="AL144" i="1"/>
  <c r="G509" i="1" s="1"/>
  <c r="H509" i="1" s="1"/>
  <c r="AL120" i="1"/>
  <c r="G485" i="1" s="1"/>
  <c r="H485" i="1" s="1"/>
  <c r="AL96" i="1"/>
  <c r="G461" i="1" s="1"/>
  <c r="H461" i="1" s="1"/>
  <c r="AL72" i="1"/>
  <c r="G437" i="1" s="1"/>
  <c r="H437" i="1" s="1"/>
  <c r="AL167" i="1"/>
  <c r="G532" i="1" s="1"/>
  <c r="H532" i="1" s="1"/>
  <c r="AL135" i="1"/>
  <c r="G500" i="1" s="1"/>
  <c r="H500" i="1" s="1"/>
  <c r="AL103" i="1"/>
  <c r="G468" i="1" s="1"/>
  <c r="H468" i="1" s="1"/>
  <c r="AL71" i="1"/>
  <c r="G436" i="1" s="1"/>
  <c r="H436" i="1" s="1"/>
  <c r="AL299" i="1"/>
  <c r="G664" i="1" s="1"/>
  <c r="H664" i="1" s="1"/>
  <c r="AL283" i="1"/>
  <c r="G648" i="1" s="1"/>
  <c r="H648" i="1" s="1"/>
  <c r="AL275" i="1"/>
  <c r="G640" i="1" s="1"/>
  <c r="H640" i="1" s="1"/>
  <c r="AL267" i="1"/>
  <c r="G632" i="1" s="1"/>
  <c r="H632" i="1" s="1"/>
  <c r="AL259" i="1"/>
  <c r="G624" i="1" s="1"/>
  <c r="H624" i="1" s="1"/>
  <c r="AL251" i="1"/>
  <c r="G616" i="1" s="1"/>
  <c r="H616" i="1" s="1"/>
  <c r="AL243" i="1"/>
  <c r="G608" i="1" s="1"/>
  <c r="H608" i="1" s="1"/>
  <c r="AL233" i="1"/>
  <c r="G598" i="1" s="1"/>
  <c r="H598" i="1" s="1"/>
  <c r="AL225" i="1"/>
  <c r="G590" i="1" s="1"/>
  <c r="H590" i="1" s="1"/>
  <c r="AL217" i="1"/>
  <c r="G582" i="1" s="1"/>
  <c r="H582" i="1" s="1"/>
  <c r="AL209" i="1"/>
  <c r="G574" i="1" s="1"/>
  <c r="H574" i="1" s="1"/>
  <c r="AL201" i="1"/>
  <c r="G566" i="1" s="1"/>
  <c r="H566" i="1" s="1"/>
  <c r="AL193" i="1"/>
  <c r="G558" i="1" s="1"/>
  <c r="H558" i="1" s="1"/>
  <c r="AL185" i="1"/>
  <c r="G550" i="1" s="1"/>
  <c r="H550" i="1" s="1"/>
  <c r="AL177" i="1"/>
  <c r="G542" i="1" s="1"/>
  <c r="H542" i="1" s="1"/>
  <c r="AL169" i="1"/>
  <c r="G534" i="1" s="1"/>
  <c r="H534" i="1" s="1"/>
  <c r="AL153" i="1"/>
  <c r="G518" i="1" s="1"/>
  <c r="H518" i="1" s="1"/>
  <c r="AL137" i="1"/>
  <c r="G502" i="1" s="1"/>
  <c r="H502" i="1" s="1"/>
  <c r="AL121" i="1"/>
  <c r="G486" i="1" s="1"/>
  <c r="H486" i="1" s="1"/>
  <c r="AL105" i="1"/>
  <c r="G470" i="1" s="1"/>
  <c r="H470" i="1" s="1"/>
  <c r="AL89" i="1"/>
  <c r="G454" i="1" s="1"/>
  <c r="H454" i="1" s="1"/>
  <c r="AL200" i="1"/>
  <c r="G565" i="1" s="1"/>
  <c r="H565" i="1" s="1"/>
  <c r="AL176" i="1"/>
  <c r="G541" i="1" s="1"/>
  <c r="H541" i="1" s="1"/>
  <c r="AL152" i="1"/>
  <c r="G517" i="1" s="1"/>
  <c r="H517" i="1" s="1"/>
  <c r="AL128" i="1"/>
  <c r="G493" i="1" s="1"/>
  <c r="H493" i="1" s="1"/>
  <c r="AL104" i="1"/>
  <c r="G469" i="1" s="1"/>
  <c r="H469" i="1" s="1"/>
  <c r="AL80" i="1"/>
  <c r="G445" i="1" s="1"/>
  <c r="H445" i="1" s="1"/>
  <c r="AL64" i="1"/>
  <c r="G429" i="1" s="1"/>
  <c r="H429" i="1" s="1"/>
  <c r="AL159" i="1"/>
  <c r="G524" i="1" s="1"/>
  <c r="H524" i="1" s="1"/>
  <c r="AL127" i="1"/>
  <c r="G492" i="1" s="1"/>
  <c r="H492" i="1" s="1"/>
  <c r="AL95" i="1"/>
  <c r="G460" i="1" s="1"/>
  <c r="H460" i="1" s="1"/>
  <c r="AL63" i="1"/>
  <c r="G428" i="1" s="1"/>
  <c r="H428" i="1" s="1"/>
  <c r="AL298" i="1"/>
  <c r="G663" i="1" s="1"/>
  <c r="H663" i="1" s="1"/>
  <c r="AL290" i="1"/>
  <c r="G655" i="1" s="1"/>
  <c r="H655" i="1" s="1"/>
  <c r="AL282" i="1"/>
  <c r="G647" i="1" s="1"/>
  <c r="H647" i="1" s="1"/>
  <c r="AL274" i="1"/>
  <c r="G639" i="1" s="1"/>
  <c r="H639" i="1" s="1"/>
  <c r="AL266" i="1"/>
  <c r="G631" i="1" s="1"/>
  <c r="H631" i="1" s="1"/>
  <c r="AL258" i="1"/>
  <c r="G623" i="1" s="1"/>
  <c r="H623" i="1" s="1"/>
  <c r="AL250" i="1"/>
  <c r="G615" i="1" s="1"/>
  <c r="H615" i="1" s="1"/>
  <c r="AL240" i="1"/>
  <c r="G605" i="1" s="1"/>
  <c r="H605" i="1" s="1"/>
  <c r="AL232" i="1"/>
  <c r="G597" i="1" s="1"/>
  <c r="H597" i="1" s="1"/>
  <c r="AL224" i="1"/>
  <c r="G589" i="1" s="1"/>
  <c r="H589" i="1" s="1"/>
  <c r="AL216" i="1"/>
  <c r="G581" i="1" s="1"/>
  <c r="H581" i="1" s="1"/>
  <c r="AL208" i="1"/>
  <c r="G573" i="1" s="1"/>
  <c r="H573" i="1" s="1"/>
  <c r="AL184" i="1"/>
  <c r="G549" i="1" s="1"/>
  <c r="H549" i="1" s="1"/>
  <c r="AL160" i="1"/>
  <c r="G525" i="1" s="1"/>
  <c r="H525" i="1" s="1"/>
  <c r="AL136" i="1"/>
  <c r="G501" i="1" s="1"/>
  <c r="H501" i="1" s="1"/>
  <c r="AL112" i="1"/>
  <c r="G477" i="1" s="1"/>
  <c r="H477" i="1" s="1"/>
  <c r="AL88" i="1"/>
  <c r="G453" i="1" s="1"/>
  <c r="H453" i="1" s="1"/>
  <c r="AL175" i="1"/>
  <c r="G540" i="1" s="1"/>
  <c r="H540" i="1" s="1"/>
  <c r="AL143" i="1"/>
  <c r="G508" i="1" s="1"/>
  <c r="H508" i="1" s="1"/>
  <c r="AL111" i="1"/>
  <c r="G476" i="1" s="1"/>
  <c r="H476" i="1" s="1"/>
  <c r="AL79" i="1"/>
  <c r="G444" i="1" s="1"/>
  <c r="H444" i="1" s="1"/>
  <c r="AL297" i="1"/>
  <c r="G662" i="1" s="1"/>
  <c r="H662" i="1" s="1"/>
  <c r="AL289" i="1"/>
  <c r="G654" i="1" s="1"/>
  <c r="H654" i="1" s="1"/>
  <c r="AL281" i="1"/>
  <c r="G646" i="1" s="1"/>
  <c r="H646" i="1" s="1"/>
  <c r="AL273" i="1"/>
  <c r="G638" i="1" s="1"/>
  <c r="H638" i="1" s="1"/>
  <c r="AL265" i="1"/>
  <c r="G630" i="1" s="1"/>
  <c r="H630" i="1" s="1"/>
  <c r="AL257" i="1"/>
  <c r="G622" i="1" s="1"/>
  <c r="H622" i="1" s="1"/>
  <c r="AL249" i="1"/>
  <c r="G614" i="1" s="1"/>
  <c r="H614" i="1" s="1"/>
  <c r="AL239" i="1"/>
  <c r="G604" i="1" s="1"/>
  <c r="H604" i="1" s="1"/>
  <c r="AL231" i="1"/>
  <c r="G596" i="1" s="1"/>
  <c r="H596" i="1" s="1"/>
  <c r="AL223" i="1"/>
  <c r="G588" i="1" s="1"/>
  <c r="H588" i="1" s="1"/>
  <c r="AL215" i="1"/>
  <c r="G580" i="1" s="1"/>
  <c r="H580" i="1" s="1"/>
  <c r="AL207" i="1"/>
  <c r="G572" i="1" s="1"/>
  <c r="H572" i="1" s="1"/>
  <c r="AL199" i="1"/>
  <c r="G564" i="1" s="1"/>
  <c r="H564" i="1" s="1"/>
  <c r="AL191" i="1"/>
  <c r="G556" i="1" s="1"/>
  <c r="H556" i="1" s="1"/>
  <c r="AL183" i="1"/>
  <c r="G548" i="1" s="1"/>
  <c r="H548" i="1" s="1"/>
  <c r="AL119" i="1"/>
  <c r="G484" i="1" s="1"/>
  <c r="H484" i="1" s="1"/>
  <c r="AL87" i="1"/>
  <c r="G452" i="1" s="1"/>
  <c r="H452" i="1" s="1"/>
  <c r="AL296" i="1"/>
  <c r="G661" i="1" s="1"/>
  <c r="H661" i="1" s="1"/>
  <c r="AL288" i="1"/>
  <c r="G653" i="1" s="1"/>
  <c r="H653" i="1" s="1"/>
  <c r="AL280" i="1"/>
  <c r="G645" i="1" s="1"/>
  <c r="H645" i="1" s="1"/>
  <c r="AL272" i="1"/>
  <c r="G637" i="1" s="1"/>
  <c r="H637" i="1" s="1"/>
  <c r="AL264" i="1"/>
  <c r="G629" i="1" s="1"/>
  <c r="H629" i="1" s="1"/>
  <c r="AL256" i="1"/>
  <c r="G621" i="1" s="1"/>
  <c r="H621" i="1" s="1"/>
  <c r="AL248" i="1"/>
  <c r="G613" i="1" s="1"/>
  <c r="H613" i="1" s="1"/>
  <c r="AL238" i="1"/>
  <c r="G603" i="1" s="1"/>
  <c r="H603" i="1" s="1"/>
  <c r="AL230" i="1"/>
  <c r="G595" i="1" s="1"/>
  <c r="H595" i="1" s="1"/>
  <c r="AL222" i="1"/>
  <c r="G587" i="1" s="1"/>
  <c r="H587" i="1" s="1"/>
  <c r="AL214" i="1"/>
  <c r="G579" i="1" s="1"/>
  <c r="H579" i="1" s="1"/>
  <c r="AL206" i="1"/>
  <c r="G571" i="1" s="1"/>
  <c r="H571" i="1" s="1"/>
  <c r="AL198" i="1"/>
  <c r="G563" i="1" s="1"/>
  <c r="H563" i="1" s="1"/>
  <c r="AL190" i="1"/>
  <c r="G555" i="1" s="1"/>
  <c r="H555" i="1" s="1"/>
  <c r="AL182" i="1"/>
  <c r="G547" i="1" s="1"/>
  <c r="H547" i="1" s="1"/>
  <c r="AL174" i="1"/>
  <c r="G539" i="1" s="1"/>
  <c r="H539" i="1" s="1"/>
  <c r="AL166" i="1"/>
  <c r="G531" i="1" s="1"/>
  <c r="H531" i="1" s="1"/>
  <c r="AL158" i="1"/>
  <c r="G523" i="1" s="1"/>
  <c r="H523" i="1" s="1"/>
  <c r="AL150" i="1"/>
  <c r="G515" i="1" s="1"/>
  <c r="H515" i="1" s="1"/>
  <c r="AL142" i="1"/>
  <c r="G507" i="1" s="1"/>
  <c r="H507" i="1" s="1"/>
  <c r="AL134" i="1"/>
  <c r="G499" i="1" s="1"/>
  <c r="H499" i="1" s="1"/>
  <c r="AL126" i="1"/>
  <c r="G491" i="1" s="1"/>
  <c r="H491" i="1" s="1"/>
  <c r="AL118" i="1"/>
  <c r="G483" i="1" s="1"/>
  <c r="H483" i="1" s="1"/>
  <c r="AL110" i="1"/>
  <c r="G475" i="1" s="1"/>
  <c r="H475" i="1" s="1"/>
  <c r="AL102" i="1"/>
  <c r="G467" i="1" s="1"/>
  <c r="H467" i="1" s="1"/>
  <c r="AL94" i="1"/>
  <c r="G459" i="1" s="1"/>
  <c r="H459" i="1" s="1"/>
  <c r="AL86" i="1"/>
  <c r="G451" i="1" s="1"/>
  <c r="H451" i="1" s="1"/>
  <c r="AL78" i="1"/>
  <c r="G443" i="1" s="1"/>
  <c r="H443" i="1" s="1"/>
  <c r="AL70" i="1"/>
  <c r="G435" i="1" s="1"/>
  <c r="H435" i="1" s="1"/>
  <c r="AL165" i="1"/>
  <c r="G530" i="1" s="1"/>
  <c r="H530" i="1" s="1"/>
  <c r="AL149" i="1"/>
  <c r="G514" i="1" s="1"/>
  <c r="H514" i="1" s="1"/>
  <c r="AL133" i="1"/>
  <c r="G498" i="1" s="1"/>
  <c r="H498" i="1" s="1"/>
  <c r="AL117" i="1"/>
  <c r="G482" i="1" s="1"/>
  <c r="H482" i="1" s="1"/>
  <c r="AL101" i="1"/>
  <c r="G466" i="1" s="1"/>
  <c r="H466" i="1" s="1"/>
  <c r="AL77" i="1"/>
  <c r="G442" i="1" s="1"/>
  <c r="H442" i="1" s="1"/>
  <c r="AL180" i="1"/>
  <c r="G545" i="1" s="1"/>
  <c r="H545" i="1" s="1"/>
  <c r="AL156" i="1"/>
  <c r="G521" i="1" s="1"/>
  <c r="H521" i="1" s="1"/>
  <c r="AL132" i="1"/>
  <c r="G497" i="1" s="1"/>
  <c r="H497" i="1" s="1"/>
  <c r="AL108" i="1"/>
  <c r="G473" i="1" s="1"/>
  <c r="H473" i="1" s="1"/>
  <c r="AL84" i="1"/>
  <c r="G449" i="1" s="1"/>
  <c r="H449" i="1" s="1"/>
  <c r="AL155" i="1"/>
  <c r="G520" i="1" s="1"/>
  <c r="H520" i="1" s="1"/>
  <c r="AL123" i="1"/>
  <c r="G488" i="1" s="1"/>
  <c r="H488" i="1" s="1"/>
  <c r="AL91" i="1"/>
  <c r="G456" i="1" s="1"/>
  <c r="H456" i="1" s="1"/>
  <c r="AL67" i="1"/>
  <c r="G432" i="1" s="1"/>
  <c r="H432" i="1" s="1"/>
  <c r="W63" i="1"/>
  <c r="W64" i="1"/>
  <c r="W65" i="1"/>
  <c r="W66" i="1"/>
  <c r="W67" i="1"/>
  <c r="W68" i="1"/>
  <c r="W69" i="1"/>
  <c r="W70" i="1"/>
  <c r="W71" i="1"/>
  <c r="W72" i="1"/>
  <c r="W74" i="1"/>
  <c r="W75" i="1"/>
  <c r="W76" i="1"/>
  <c r="W77" i="1"/>
  <c r="W78" i="1"/>
  <c r="W79" i="1"/>
  <c r="W80" i="1"/>
  <c r="W81" i="1"/>
  <c r="W82" i="1"/>
  <c r="W83" i="1"/>
  <c r="W84"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2" i="1"/>
  <c r="W143" i="1"/>
  <c r="W144" i="1"/>
  <c r="W146" i="1"/>
  <c r="W147" i="1"/>
  <c r="W148" i="1"/>
  <c r="W149" i="1"/>
  <c r="W150" i="1"/>
  <c r="W152" i="1"/>
  <c r="W153" i="1"/>
  <c r="W154" i="1"/>
  <c r="W155" i="1"/>
  <c r="W156" i="1"/>
  <c r="W158" i="1"/>
  <c r="W159" i="1"/>
  <c r="W160" i="1"/>
  <c r="W162" i="1"/>
  <c r="W163" i="1"/>
  <c r="W164" i="1"/>
  <c r="W165" i="1"/>
  <c r="W166" i="1"/>
  <c r="W167" i="1"/>
  <c r="W168" i="1"/>
  <c r="W169" i="1"/>
  <c r="W170" i="1"/>
  <c r="W171" i="1"/>
  <c r="W172" i="1"/>
  <c r="W173" i="1"/>
  <c r="W174" i="1"/>
  <c r="W175" i="1"/>
  <c r="W176" i="1"/>
  <c r="W177" i="1"/>
  <c r="W178" i="1"/>
  <c r="W179" i="1"/>
  <c r="W180"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3" i="1"/>
  <c r="W244" i="1"/>
  <c r="W245" i="1"/>
  <c r="W246" i="1"/>
  <c r="W247" i="1"/>
  <c r="W248" i="1"/>
  <c r="W249" i="1"/>
  <c r="W250" i="1"/>
  <c r="W251" i="1"/>
  <c r="W252" i="1"/>
  <c r="W253" i="1"/>
  <c r="W254" i="1"/>
  <c r="W255" i="1"/>
  <c r="W256" i="1"/>
  <c r="W257" i="1"/>
  <c r="W258" i="1"/>
  <c r="W259" i="1"/>
  <c r="W260"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2" i="1"/>
  <c r="W293" i="1"/>
  <c r="W294" i="1"/>
  <c r="W295" i="1"/>
  <c r="W296" i="1"/>
  <c r="W297" i="1"/>
  <c r="W298" i="1"/>
  <c r="W299" i="1"/>
  <c r="W303" i="1"/>
  <c r="W304" i="1"/>
  <c r="W305" i="1"/>
  <c r="W307" i="1"/>
  <c r="W308" i="1"/>
  <c r="W309" i="1"/>
  <c r="W310" i="1"/>
  <c r="W312" i="1"/>
  <c r="W314" i="1"/>
  <c r="W315" i="1"/>
  <c r="W316" i="1"/>
  <c r="W317" i="1"/>
  <c r="W318" i="1"/>
  <c r="W319" i="1"/>
  <c r="W320" i="1"/>
  <c r="W321" i="1"/>
  <c r="W322" i="1"/>
  <c r="W323" i="1"/>
  <c r="W324" i="1"/>
  <c r="W326" i="1"/>
  <c r="W327" i="1"/>
  <c r="W328" i="1"/>
  <c r="W329" i="1"/>
  <c r="W330" i="1"/>
  <c r="W331" i="1"/>
  <c r="W332" i="1"/>
  <c r="W333" i="1"/>
  <c r="W334" i="1"/>
  <c r="W335" i="1"/>
  <c r="W336" i="1"/>
  <c r="W339" i="1"/>
  <c r="W340" i="1"/>
  <c r="W341" i="1"/>
  <c r="W342" i="1"/>
  <c r="W343" i="1"/>
  <c r="W344" i="1"/>
  <c r="W345" i="1"/>
  <c r="W346" i="1"/>
  <c r="W347" i="1"/>
  <c r="W350" i="1"/>
  <c r="W351" i="1"/>
  <c r="W352" i="1"/>
  <c r="W353" i="1"/>
  <c r="W354" i="1"/>
  <c r="W355" i="1"/>
  <c r="W356" i="1"/>
  <c r="W357" i="1"/>
  <c r="W358" i="1"/>
  <c r="W359" i="1"/>
  <c r="W360" i="1"/>
  <c r="W362" i="1"/>
  <c r="W363" i="1"/>
  <c r="W364" i="1"/>
  <c r="W365" i="1"/>
  <c r="W366" i="1"/>
  <c r="W367" i="1"/>
  <c r="W368" i="1"/>
  <c r="W369" i="1"/>
  <c r="W370" i="1"/>
  <c r="W374" i="1"/>
  <c r="W375" i="1"/>
  <c r="W376" i="1"/>
  <c r="W377" i="1"/>
  <c r="W378" i="1"/>
  <c r="W379" i="1"/>
  <c r="W380" i="1"/>
  <c r="W381" i="1"/>
  <c r="W382" i="1"/>
  <c r="W383" i="1"/>
  <c r="W384" i="1"/>
  <c r="W386" i="1"/>
  <c r="W387" i="1"/>
  <c r="W388" i="1"/>
  <c r="W389" i="1"/>
  <c r="W390" i="1"/>
  <c r="W391" i="1"/>
  <c r="W392" i="1"/>
  <c r="W393" i="1"/>
  <c r="W394" i="1"/>
  <c r="W395" i="1"/>
  <c r="W396" i="1"/>
  <c r="W398" i="1"/>
  <c r="W399" i="1"/>
  <c r="W400" i="1"/>
  <c r="W402" i="1"/>
  <c r="W403" i="1"/>
  <c r="W404" i="1"/>
  <c r="W405" i="1"/>
  <c r="W406" i="1"/>
  <c r="W411" i="1"/>
  <c r="W412" i="1"/>
  <c r="W413" i="1"/>
  <c r="W414" i="1"/>
  <c r="W416" i="1"/>
  <c r="W417" i="1"/>
  <c r="W418" i="1"/>
  <c r="W419" i="1"/>
  <c r="AW61" i="1"/>
  <c r="PD71" i="1" l="1"/>
  <c r="PQ71" i="1" s="1"/>
  <c r="PP71" i="1"/>
  <c r="OS72" i="1"/>
  <c r="OV72" i="1"/>
  <c r="HB67" i="1"/>
  <c r="U432" i="1"/>
  <c r="V432" i="1" s="1"/>
  <c r="Q430" i="1"/>
  <c r="R430" i="1" s="1"/>
  <c r="FH65" i="1"/>
  <c r="NA84" i="1"/>
  <c r="MZ84" i="1"/>
  <c r="NI84" i="1"/>
  <c r="NK84" i="1"/>
  <c r="KM64" i="1"/>
  <c r="KN64" i="1" s="1"/>
  <c r="KX64" i="1"/>
  <c r="KY64" i="1" s="1"/>
  <c r="KZ64" i="1" s="1"/>
  <c r="JD82" i="1"/>
  <c r="JB83" i="1" s="1"/>
  <c r="JC83" i="1" s="1"/>
  <c r="JG83" i="1"/>
  <c r="JH65" i="1"/>
  <c r="JH64" i="1"/>
  <c r="JH62" i="1"/>
  <c r="JH63" i="1"/>
  <c r="BG370" i="1"/>
  <c r="BG366" i="1"/>
  <c r="BG400" i="1"/>
  <c r="BG379" i="1"/>
  <c r="BG390" i="1"/>
  <c r="BG358" i="1"/>
  <c r="BG399" i="1"/>
  <c r="BG398" i="1"/>
  <c r="BG369" i="1"/>
  <c r="BG307" i="1"/>
  <c r="BG405" i="1"/>
  <c r="BG378" i="1"/>
  <c r="BG367" i="1"/>
  <c r="BG393" i="1"/>
  <c r="BG362" i="1"/>
  <c r="GV70" i="1"/>
  <c r="GW70" i="1" s="1"/>
  <c r="GX70" i="1" s="1"/>
  <c r="GI67" i="1"/>
  <c r="GJ67" i="1" s="1"/>
  <c r="GE68" i="1" s="1"/>
  <c r="BG412" i="1"/>
  <c r="BG350" i="1"/>
  <c r="BG377" i="1"/>
  <c r="BG392" i="1"/>
  <c r="BG317" i="1"/>
  <c r="BG389" i="1"/>
  <c r="BG347" i="1"/>
  <c r="HC67" i="1"/>
  <c r="BG351" i="1"/>
  <c r="BG341" i="1"/>
  <c r="BG386" i="1"/>
  <c r="BG416" i="1"/>
  <c r="BG413" i="1"/>
  <c r="BG395" i="1"/>
  <c r="BG417" i="1"/>
  <c r="BG331" i="1"/>
  <c r="BG319" i="1"/>
  <c r="BG329" i="1"/>
  <c r="BG394" i="1"/>
  <c r="BG403" i="1"/>
  <c r="BG383" i="1"/>
  <c r="BG411" i="1"/>
  <c r="BG346" i="1"/>
  <c r="BG357" i="1"/>
  <c r="BG326" i="1"/>
  <c r="BG402" i="1"/>
  <c r="BG334" i="1"/>
  <c r="BG376" i="1"/>
  <c r="BG419" i="1"/>
  <c r="BG345" i="1"/>
  <c r="BG354" i="1"/>
  <c r="BG305" i="1"/>
  <c r="BG303" i="1"/>
  <c r="BG396" i="1"/>
  <c r="ER65" i="1"/>
  <c r="BG404" i="1"/>
  <c r="BG384" i="1"/>
  <c r="BG353" i="1"/>
  <c r="BG381" i="1"/>
  <c r="BG418" i="1"/>
  <c r="BG335" i="1"/>
  <c r="BG363" i="1"/>
  <c r="BG342" i="1"/>
  <c r="BG374" i="1"/>
  <c r="FH63" i="1"/>
  <c r="FH64" i="1"/>
  <c r="AS62" i="1"/>
  <c r="AO62" i="1"/>
  <c r="BE61" i="1"/>
  <c r="BA62" i="1" s="1"/>
  <c r="BB62" i="1" s="1"/>
  <c r="DB61" i="1"/>
  <c r="BG340" i="1"/>
  <c r="BG344" i="1"/>
  <c r="BG308" i="1"/>
  <c r="BG352" i="1"/>
  <c r="BG324" i="1"/>
  <c r="BG320" i="1"/>
  <c r="BG364" i="1"/>
  <c r="BG336" i="1"/>
  <c r="BG314" i="1"/>
  <c r="BG318" i="1"/>
  <c r="BG322" i="1"/>
  <c r="BG323" i="1"/>
  <c r="BG332" i="1"/>
  <c r="BG309" i="1"/>
  <c r="BG368" i="1"/>
  <c r="BG315" i="1"/>
  <c r="BG328" i="1"/>
  <c r="BG360" i="1"/>
  <c r="BG356" i="1"/>
  <c r="BG388" i="1"/>
  <c r="BG333" i="1"/>
  <c r="BG316" i="1"/>
  <c r="BG304" i="1"/>
  <c r="BG339" i="1"/>
  <c r="BG330" i="1"/>
  <c r="BG343" i="1"/>
  <c r="BG365" i="1"/>
  <c r="BG375" i="1"/>
  <c r="BG380" i="1"/>
  <c r="BG355" i="1"/>
  <c r="BG387" i="1"/>
  <c r="BG327" i="1"/>
  <c r="BG310" i="1"/>
  <c r="BG382" i="1"/>
  <c r="BG391" i="1"/>
  <c r="BG414" i="1"/>
  <c r="BG312" i="1"/>
  <c r="BG359" i="1"/>
  <c r="BG321" i="1"/>
  <c r="BG406" i="1"/>
  <c r="AH419" i="1"/>
  <c r="AH418" i="1"/>
  <c r="AH417" i="1"/>
  <c r="AH416" i="1"/>
  <c r="AH414" i="1"/>
  <c r="AH413" i="1"/>
  <c r="AH412" i="1"/>
  <c r="AH411" i="1"/>
  <c r="AH406" i="1"/>
  <c r="AH405" i="1"/>
  <c r="AH404" i="1"/>
  <c r="AH403" i="1"/>
  <c r="AH402" i="1"/>
  <c r="AH400" i="1"/>
  <c r="AH399" i="1"/>
  <c r="AH398" i="1"/>
  <c r="AH396" i="1"/>
  <c r="AH395" i="1"/>
  <c r="AH394" i="1"/>
  <c r="AH393" i="1"/>
  <c r="AH392" i="1"/>
  <c r="AH391" i="1"/>
  <c r="AH390" i="1"/>
  <c r="AH389" i="1"/>
  <c r="AH388" i="1"/>
  <c r="AH387" i="1"/>
  <c r="AH386" i="1"/>
  <c r="AH384" i="1"/>
  <c r="AH383" i="1"/>
  <c r="AH382" i="1"/>
  <c r="AH381" i="1"/>
  <c r="AH380" i="1"/>
  <c r="AH379" i="1"/>
  <c r="AH378" i="1"/>
  <c r="AH377" i="1"/>
  <c r="AH376" i="1"/>
  <c r="AH375" i="1"/>
  <c r="AH374" i="1"/>
  <c r="AH370" i="1"/>
  <c r="AH369" i="1"/>
  <c r="AH368" i="1"/>
  <c r="AH367" i="1"/>
  <c r="AH366" i="1"/>
  <c r="AH365" i="1"/>
  <c r="AH364" i="1"/>
  <c r="AH363" i="1"/>
  <c r="AH362" i="1"/>
  <c r="AH360" i="1"/>
  <c r="AH359" i="1"/>
  <c r="AH358" i="1"/>
  <c r="AH357" i="1"/>
  <c r="AH356" i="1"/>
  <c r="AH355" i="1"/>
  <c r="AH354" i="1"/>
  <c r="AH353" i="1"/>
  <c r="AH352" i="1"/>
  <c r="AH351" i="1"/>
  <c r="AH350" i="1"/>
  <c r="AH347" i="1"/>
  <c r="AH346" i="1"/>
  <c r="AH345" i="1"/>
  <c r="AH344" i="1"/>
  <c r="AH343" i="1"/>
  <c r="AH342" i="1"/>
  <c r="AH341" i="1"/>
  <c r="AH340" i="1"/>
  <c r="AH339" i="1"/>
  <c r="AH336" i="1"/>
  <c r="AH335" i="1"/>
  <c r="AH334" i="1"/>
  <c r="AH333" i="1"/>
  <c r="AH332" i="1"/>
  <c r="AH331" i="1"/>
  <c r="AH330" i="1"/>
  <c r="AH329" i="1"/>
  <c r="AH328" i="1"/>
  <c r="AH327" i="1"/>
  <c r="AH326" i="1"/>
  <c r="AH324" i="1"/>
  <c r="AH323" i="1"/>
  <c r="AH322" i="1"/>
  <c r="AH321" i="1"/>
  <c r="AH320" i="1"/>
  <c r="AH319" i="1"/>
  <c r="AH318" i="1"/>
  <c r="AH317" i="1"/>
  <c r="AH316" i="1"/>
  <c r="AH315" i="1"/>
  <c r="AH314" i="1"/>
  <c r="AH312" i="1"/>
  <c r="AH310" i="1"/>
  <c r="AH309" i="1"/>
  <c r="AH308" i="1"/>
  <c r="AH307" i="1"/>
  <c r="AH305" i="1"/>
  <c r="AH304" i="1"/>
  <c r="AH303" i="1"/>
  <c r="AH299" i="1"/>
  <c r="AH297" i="1"/>
  <c r="AH296" i="1"/>
  <c r="AH294" i="1"/>
  <c r="AH290" i="1"/>
  <c r="AH289" i="1"/>
  <c r="AH283" i="1"/>
  <c r="AH282" i="1"/>
  <c r="AH281" i="1"/>
  <c r="AH280" i="1"/>
  <c r="AH278" i="1"/>
  <c r="AH275" i="1"/>
  <c r="AH274" i="1"/>
  <c r="AH273" i="1"/>
  <c r="AH271" i="1"/>
  <c r="AH270" i="1"/>
  <c r="AH266" i="1"/>
  <c r="AH264" i="1"/>
  <c r="AH263" i="1"/>
  <c r="AH262" i="1"/>
  <c r="AH258" i="1"/>
  <c r="AH256" i="1"/>
  <c r="AH255" i="1"/>
  <c r="AH254" i="1"/>
  <c r="AH250" i="1"/>
  <c r="AH249" i="1"/>
  <c r="AH247" i="1"/>
  <c r="AH246" i="1"/>
  <c r="AH245" i="1"/>
  <c r="AH240" i="1"/>
  <c r="AH239" i="1"/>
  <c r="AH238" i="1"/>
  <c r="AH237" i="1"/>
  <c r="AH236" i="1"/>
  <c r="AH233" i="1"/>
  <c r="AH232" i="1"/>
  <c r="AH231" i="1"/>
  <c r="AH230" i="1"/>
  <c r="AH229" i="1"/>
  <c r="AH228" i="1"/>
  <c r="AH223" i="1"/>
  <c r="AH222" i="1"/>
  <c r="AH221" i="1"/>
  <c r="AH220" i="1"/>
  <c r="AH217" i="1"/>
  <c r="AH216" i="1"/>
  <c r="AH214" i="1"/>
  <c r="AH213" i="1"/>
  <c r="AH212" i="1"/>
  <c r="AH209" i="1"/>
  <c r="AH208" i="1"/>
  <c r="AH206" i="1"/>
  <c r="AH202" i="1"/>
  <c r="AH201" i="1"/>
  <c r="AH200" i="1"/>
  <c r="AH198" i="1"/>
  <c r="AH195" i="1"/>
  <c r="AH193" i="1"/>
  <c r="AH190" i="1"/>
  <c r="AH186" i="1"/>
  <c r="AH185" i="1"/>
  <c r="AH184" i="1"/>
  <c r="AH182" i="1"/>
  <c r="AH179" i="1"/>
  <c r="AH178" i="1"/>
  <c r="AH177" i="1"/>
  <c r="AH176" i="1"/>
  <c r="AH171" i="1"/>
  <c r="AH169" i="1"/>
  <c r="AH168" i="1"/>
  <c r="AH163" i="1"/>
  <c r="AH162" i="1"/>
  <c r="AH160" i="1"/>
  <c r="AH158" i="1"/>
  <c r="AH155" i="1"/>
  <c r="AH154" i="1"/>
  <c r="AH150" i="1"/>
  <c r="AH146" i="1"/>
  <c r="AH144" i="1"/>
  <c r="AH143" i="1"/>
  <c r="AH138" i="1"/>
  <c r="AH136" i="1"/>
  <c r="AH135" i="1"/>
  <c r="AH132" i="1"/>
  <c r="AH131" i="1"/>
  <c r="AH130" i="1"/>
  <c r="AH128" i="1"/>
  <c r="AH127" i="1"/>
  <c r="AH124" i="1"/>
  <c r="AH121" i="1"/>
  <c r="AH120" i="1"/>
  <c r="AH119" i="1"/>
  <c r="AH114" i="1"/>
  <c r="AH112" i="1"/>
  <c r="AH111" i="1"/>
  <c r="AH107" i="1"/>
  <c r="AH104" i="1"/>
  <c r="AH103" i="1"/>
  <c r="AH102" i="1"/>
  <c r="AH99" i="1"/>
  <c r="AH98" i="1"/>
  <c r="AH97" i="1"/>
  <c r="AH95" i="1"/>
  <c r="AH94" i="1"/>
  <c r="AH91" i="1"/>
  <c r="AH90" i="1"/>
  <c r="AH89" i="1"/>
  <c r="AH88" i="1"/>
  <c r="AH87" i="1"/>
  <c r="AH86" i="1"/>
  <c r="AH83" i="1"/>
  <c r="AH82" i="1"/>
  <c r="AH81" i="1"/>
  <c r="AH80" i="1"/>
  <c r="AH79" i="1"/>
  <c r="AH78" i="1"/>
  <c r="AH77" i="1"/>
  <c r="AH75" i="1"/>
  <c r="AH72" i="1"/>
  <c r="AH71" i="1"/>
  <c r="AH69" i="1"/>
  <c r="AH67" i="1"/>
  <c r="AH66" i="1"/>
  <c r="AH64" i="1"/>
  <c r="AH63" i="1"/>
  <c r="Z61" i="1"/>
  <c r="V62" i="1" s="1"/>
  <c r="E419" i="1"/>
  <c r="P419" i="1" s="1"/>
  <c r="E418" i="1"/>
  <c r="P418" i="1" s="1"/>
  <c r="E417" i="1"/>
  <c r="P417" i="1" s="1"/>
  <c r="E414" i="1"/>
  <c r="P414" i="1" s="1"/>
  <c r="E413" i="1"/>
  <c r="P413" i="1" s="1"/>
  <c r="E411" i="1"/>
  <c r="P411" i="1" s="1"/>
  <c r="E406" i="1"/>
  <c r="P406" i="1" s="1"/>
  <c r="E405" i="1"/>
  <c r="P405" i="1" s="1"/>
  <c r="E403" i="1"/>
  <c r="P403" i="1" s="1"/>
  <c r="E402" i="1"/>
  <c r="P402" i="1" s="1"/>
  <c r="E399" i="1"/>
  <c r="P399" i="1" s="1"/>
  <c r="E398" i="1"/>
  <c r="P398" i="1" s="1"/>
  <c r="E395" i="1"/>
  <c r="P395" i="1" s="1"/>
  <c r="E394" i="1"/>
  <c r="P394" i="1" s="1"/>
  <c r="E393" i="1"/>
  <c r="P393" i="1" s="1"/>
  <c r="E391" i="1"/>
  <c r="P391" i="1" s="1"/>
  <c r="E390" i="1"/>
  <c r="P390" i="1" s="1"/>
  <c r="E389" i="1"/>
  <c r="P389" i="1" s="1"/>
  <c r="E387" i="1"/>
  <c r="P387" i="1" s="1"/>
  <c r="E386" i="1"/>
  <c r="P386" i="1" s="1"/>
  <c r="E383" i="1"/>
  <c r="P383" i="1" s="1"/>
  <c r="E382" i="1"/>
  <c r="P382" i="1" s="1"/>
  <c r="E381" i="1"/>
  <c r="P381" i="1" s="1"/>
  <c r="E379" i="1"/>
  <c r="P379" i="1" s="1"/>
  <c r="E378" i="1"/>
  <c r="P378" i="1" s="1"/>
  <c r="E377" i="1"/>
  <c r="P377" i="1" s="1"/>
  <c r="E375" i="1"/>
  <c r="P375" i="1" s="1"/>
  <c r="E374" i="1"/>
  <c r="P374" i="1" s="1"/>
  <c r="E370" i="1"/>
  <c r="P370" i="1" s="1"/>
  <c r="E369" i="1"/>
  <c r="P369" i="1" s="1"/>
  <c r="E367" i="1"/>
  <c r="P367" i="1" s="1"/>
  <c r="E366" i="1"/>
  <c r="P366" i="1" s="1"/>
  <c r="E365" i="1"/>
  <c r="P365" i="1" s="1"/>
  <c r="E363" i="1"/>
  <c r="P363" i="1" s="1"/>
  <c r="E362" i="1"/>
  <c r="P362" i="1" s="1"/>
  <c r="E359" i="1"/>
  <c r="P359" i="1" s="1"/>
  <c r="E358" i="1"/>
  <c r="P358" i="1" s="1"/>
  <c r="E357" i="1"/>
  <c r="P357" i="1" s="1"/>
  <c r="E355" i="1"/>
  <c r="P355" i="1" s="1"/>
  <c r="E354" i="1"/>
  <c r="P354" i="1" s="1"/>
  <c r="E353" i="1"/>
  <c r="P353" i="1" s="1"/>
  <c r="E351" i="1"/>
  <c r="P351" i="1" s="1"/>
  <c r="E350" i="1"/>
  <c r="P350" i="1" s="1"/>
  <c r="E347" i="1"/>
  <c r="P347" i="1" s="1"/>
  <c r="E346" i="1"/>
  <c r="P346" i="1" s="1"/>
  <c r="E345" i="1"/>
  <c r="P345" i="1" s="1"/>
  <c r="E344" i="1"/>
  <c r="P344" i="1" s="1"/>
  <c r="E343" i="1"/>
  <c r="P343" i="1" s="1"/>
  <c r="E342" i="1"/>
  <c r="P342" i="1" s="1"/>
  <c r="E341" i="1"/>
  <c r="P341" i="1" s="1"/>
  <c r="E340" i="1"/>
  <c r="P340" i="1" s="1"/>
  <c r="E339" i="1"/>
  <c r="P339" i="1" s="1"/>
  <c r="E336" i="1"/>
  <c r="P336" i="1" s="1"/>
  <c r="E335" i="1"/>
  <c r="P335" i="1" s="1"/>
  <c r="E334" i="1"/>
  <c r="P334" i="1" s="1"/>
  <c r="E333" i="1"/>
  <c r="P333" i="1" s="1"/>
  <c r="E332" i="1"/>
  <c r="P332" i="1" s="1"/>
  <c r="E331" i="1"/>
  <c r="P331" i="1" s="1"/>
  <c r="E330" i="1"/>
  <c r="P330" i="1" s="1"/>
  <c r="E329" i="1"/>
  <c r="P329" i="1" s="1"/>
  <c r="E328" i="1"/>
  <c r="P328" i="1" s="1"/>
  <c r="E327" i="1"/>
  <c r="P327" i="1" s="1"/>
  <c r="E326" i="1"/>
  <c r="P326" i="1" s="1"/>
  <c r="E324" i="1"/>
  <c r="P324" i="1" s="1"/>
  <c r="E323" i="1"/>
  <c r="P323" i="1" s="1"/>
  <c r="E322" i="1"/>
  <c r="P322" i="1" s="1"/>
  <c r="E321" i="1"/>
  <c r="P321" i="1" s="1"/>
  <c r="E320" i="1"/>
  <c r="P320" i="1" s="1"/>
  <c r="E319" i="1"/>
  <c r="P319" i="1" s="1"/>
  <c r="E318" i="1"/>
  <c r="P318" i="1" s="1"/>
  <c r="E317" i="1"/>
  <c r="P317" i="1" s="1"/>
  <c r="E316" i="1"/>
  <c r="P316" i="1" s="1"/>
  <c r="E315" i="1"/>
  <c r="P315" i="1" s="1"/>
  <c r="E314" i="1"/>
  <c r="P314" i="1" s="1"/>
  <c r="E312" i="1"/>
  <c r="P312" i="1" s="1"/>
  <c r="E310" i="1"/>
  <c r="P310" i="1" s="1"/>
  <c r="E309" i="1"/>
  <c r="P309" i="1" s="1"/>
  <c r="E308" i="1"/>
  <c r="P308" i="1" s="1"/>
  <c r="E307" i="1"/>
  <c r="P307" i="1" s="1"/>
  <c r="E305" i="1"/>
  <c r="P305" i="1" s="1"/>
  <c r="E304" i="1"/>
  <c r="P304" i="1" s="1"/>
  <c r="E303" i="1"/>
  <c r="P303" i="1" s="1"/>
  <c r="E299" i="1"/>
  <c r="P299" i="1" s="1"/>
  <c r="E298" i="1"/>
  <c r="P298" i="1" s="1"/>
  <c r="E297" i="1"/>
  <c r="P297" i="1" s="1"/>
  <c r="E296" i="1"/>
  <c r="P296" i="1" s="1"/>
  <c r="E295" i="1"/>
  <c r="P295" i="1" s="1"/>
  <c r="E294" i="1"/>
  <c r="P294" i="1" s="1"/>
  <c r="E293" i="1"/>
  <c r="P293" i="1" s="1"/>
  <c r="E292" i="1"/>
  <c r="P292" i="1" s="1"/>
  <c r="E290" i="1"/>
  <c r="P290" i="1" s="1"/>
  <c r="E289" i="1"/>
  <c r="P289" i="1" s="1"/>
  <c r="E288" i="1"/>
  <c r="P288" i="1" s="1"/>
  <c r="E287" i="1"/>
  <c r="P287" i="1" s="1"/>
  <c r="E286" i="1"/>
  <c r="P286" i="1" s="1"/>
  <c r="E285" i="1"/>
  <c r="P285" i="1" s="1"/>
  <c r="E284" i="1"/>
  <c r="P284" i="1" s="1"/>
  <c r="E283" i="1"/>
  <c r="P283" i="1" s="1"/>
  <c r="E282" i="1"/>
  <c r="P282" i="1" s="1"/>
  <c r="E281" i="1"/>
  <c r="P281" i="1" s="1"/>
  <c r="E280" i="1"/>
  <c r="P280" i="1" s="1"/>
  <c r="E279" i="1"/>
  <c r="P279" i="1" s="1"/>
  <c r="E278" i="1"/>
  <c r="P278" i="1" s="1"/>
  <c r="E277" i="1"/>
  <c r="P277" i="1" s="1"/>
  <c r="E276" i="1"/>
  <c r="P276" i="1" s="1"/>
  <c r="E275" i="1"/>
  <c r="P275" i="1" s="1"/>
  <c r="E274" i="1"/>
  <c r="P274" i="1" s="1"/>
  <c r="E273" i="1"/>
  <c r="P273" i="1" s="1"/>
  <c r="E272" i="1"/>
  <c r="P272" i="1" s="1"/>
  <c r="E271" i="1"/>
  <c r="P271" i="1" s="1"/>
  <c r="E270" i="1"/>
  <c r="P270" i="1" s="1"/>
  <c r="E269" i="1"/>
  <c r="P269" i="1" s="1"/>
  <c r="E268" i="1"/>
  <c r="P268" i="1" s="1"/>
  <c r="E267" i="1"/>
  <c r="P267" i="1" s="1"/>
  <c r="E266" i="1"/>
  <c r="P266" i="1" s="1"/>
  <c r="E265" i="1"/>
  <c r="P265" i="1" s="1"/>
  <c r="E264" i="1"/>
  <c r="P264" i="1" s="1"/>
  <c r="E263" i="1"/>
  <c r="P263" i="1" s="1"/>
  <c r="E262" i="1"/>
  <c r="P262" i="1" s="1"/>
  <c r="E259" i="1"/>
  <c r="P259" i="1" s="1"/>
  <c r="E258" i="1"/>
  <c r="P258" i="1" s="1"/>
  <c r="E257" i="1"/>
  <c r="P257" i="1" s="1"/>
  <c r="E256" i="1"/>
  <c r="P256" i="1" s="1"/>
  <c r="E255" i="1"/>
  <c r="P255" i="1" s="1"/>
  <c r="E254" i="1"/>
  <c r="P254" i="1" s="1"/>
  <c r="E253" i="1"/>
  <c r="P253" i="1" s="1"/>
  <c r="E252" i="1"/>
  <c r="P252" i="1" s="1"/>
  <c r="E251" i="1"/>
  <c r="P251" i="1" s="1"/>
  <c r="E250" i="1"/>
  <c r="P250" i="1" s="1"/>
  <c r="E249" i="1"/>
  <c r="P249" i="1" s="1"/>
  <c r="E248" i="1"/>
  <c r="P248" i="1" s="1"/>
  <c r="E247" i="1"/>
  <c r="P247" i="1" s="1"/>
  <c r="E245" i="1"/>
  <c r="P245" i="1" s="1"/>
  <c r="E244" i="1"/>
  <c r="P244" i="1" s="1"/>
  <c r="E243" i="1"/>
  <c r="P243" i="1" s="1"/>
  <c r="E240" i="1"/>
  <c r="P240" i="1" s="1"/>
  <c r="E239" i="1"/>
  <c r="P239" i="1" s="1"/>
  <c r="E238" i="1"/>
  <c r="P238" i="1" s="1"/>
  <c r="E237" i="1"/>
  <c r="P237" i="1" s="1"/>
  <c r="E236" i="1"/>
  <c r="P236" i="1" s="1"/>
  <c r="E235" i="1"/>
  <c r="P235" i="1" s="1"/>
  <c r="E234" i="1"/>
  <c r="P234" i="1" s="1"/>
  <c r="E233" i="1"/>
  <c r="P233" i="1" s="1"/>
  <c r="E232" i="1"/>
  <c r="P232" i="1" s="1"/>
  <c r="E231" i="1"/>
  <c r="P231" i="1" s="1"/>
  <c r="E230" i="1"/>
  <c r="P230" i="1" s="1"/>
  <c r="E229" i="1"/>
  <c r="P229" i="1" s="1"/>
  <c r="E228" i="1"/>
  <c r="P228" i="1" s="1"/>
  <c r="E227" i="1"/>
  <c r="P227" i="1" s="1"/>
  <c r="E226" i="1"/>
  <c r="P226" i="1" s="1"/>
  <c r="E225" i="1"/>
  <c r="P225" i="1" s="1"/>
  <c r="E224" i="1"/>
  <c r="P224" i="1" s="1"/>
  <c r="E223" i="1"/>
  <c r="P223" i="1" s="1"/>
  <c r="E222" i="1"/>
  <c r="P222" i="1" s="1"/>
  <c r="E220" i="1"/>
  <c r="P220" i="1" s="1"/>
  <c r="E219" i="1"/>
  <c r="P219" i="1" s="1"/>
  <c r="E218" i="1"/>
  <c r="P218" i="1" s="1"/>
  <c r="E217" i="1"/>
  <c r="P217" i="1" s="1"/>
  <c r="E216" i="1"/>
  <c r="P216" i="1" s="1"/>
  <c r="E215" i="1"/>
  <c r="P215" i="1" s="1"/>
  <c r="E214" i="1"/>
  <c r="P214" i="1" s="1"/>
  <c r="E213" i="1"/>
  <c r="P213" i="1" s="1"/>
  <c r="E212" i="1"/>
  <c r="P212" i="1" s="1"/>
  <c r="E211" i="1"/>
  <c r="P211" i="1" s="1"/>
  <c r="E210" i="1"/>
  <c r="P210" i="1" s="1"/>
  <c r="E209" i="1"/>
  <c r="P209" i="1" s="1"/>
  <c r="E208" i="1"/>
  <c r="P208" i="1" s="1"/>
  <c r="E207" i="1"/>
  <c r="P207" i="1" s="1"/>
  <c r="E206" i="1"/>
  <c r="P206" i="1" s="1"/>
  <c r="E205" i="1"/>
  <c r="P205" i="1" s="1"/>
  <c r="E204" i="1"/>
  <c r="P204" i="1" s="1"/>
  <c r="E203" i="1"/>
  <c r="P203" i="1" s="1"/>
  <c r="E202" i="1"/>
  <c r="P202" i="1" s="1"/>
  <c r="E201" i="1"/>
  <c r="P201" i="1" s="1"/>
  <c r="E200" i="1"/>
  <c r="P200" i="1" s="1"/>
  <c r="E199" i="1"/>
  <c r="P199" i="1" s="1"/>
  <c r="E198" i="1"/>
  <c r="P198" i="1" s="1"/>
  <c r="E197" i="1"/>
  <c r="P197" i="1" s="1"/>
  <c r="E196" i="1"/>
  <c r="P196" i="1" s="1"/>
  <c r="E195" i="1"/>
  <c r="P195" i="1" s="1"/>
  <c r="E194" i="1"/>
  <c r="P194" i="1" s="1"/>
  <c r="E193" i="1"/>
  <c r="P193" i="1" s="1"/>
  <c r="E192" i="1"/>
  <c r="P192" i="1" s="1"/>
  <c r="E191" i="1"/>
  <c r="P191" i="1" s="1"/>
  <c r="E190" i="1"/>
  <c r="P190" i="1" s="1"/>
  <c r="E189" i="1"/>
  <c r="P189" i="1" s="1"/>
  <c r="E188" i="1"/>
  <c r="P188" i="1" s="1"/>
  <c r="E187" i="1"/>
  <c r="P187" i="1" s="1"/>
  <c r="E186" i="1"/>
  <c r="P186" i="1" s="1"/>
  <c r="E185" i="1"/>
  <c r="P185" i="1" s="1"/>
  <c r="E184" i="1"/>
  <c r="P184" i="1" s="1"/>
  <c r="E183" i="1"/>
  <c r="P183" i="1" s="1"/>
  <c r="E182" i="1"/>
  <c r="P182" i="1" s="1"/>
  <c r="E180" i="1"/>
  <c r="P180" i="1" s="1"/>
  <c r="E179" i="1"/>
  <c r="P179" i="1" s="1"/>
  <c r="E178" i="1"/>
  <c r="P178" i="1" s="1"/>
  <c r="E177" i="1"/>
  <c r="P177" i="1" s="1"/>
  <c r="E176" i="1"/>
  <c r="P176" i="1" s="1"/>
  <c r="E175" i="1"/>
  <c r="P175" i="1" s="1"/>
  <c r="E174" i="1"/>
  <c r="P174" i="1" s="1"/>
  <c r="E173" i="1"/>
  <c r="P173" i="1" s="1"/>
  <c r="E172" i="1"/>
  <c r="P172" i="1" s="1"/>
  <c r="E171" i="1"/>
  <c r="P171" i="1" s="1"/>
  <c r="E170" i="1"/>
  <c r="P170" i="1" s="1"/>
  <c r="E169" i="1"/>
  <c r="P169" i="1" s="1"/>
  <c r="E168" i="1"/>
  <c r="P168" i="1" s="1"/>
  <c r="E167" i="1"/>
  <c r="P167" i="1" s="1"/>
  <c r="E166" i="1"/>
  <c r="P166" i="1" s="1"/>
  <c r="E165" i="1"/>
  <c r="P165" i="1" s="1"/>
  <c r="E164" i="1"/>
  <c r="P164" i="1" s="1"/>
  <c r="E163" i="1"/>
  <c r="P163" i="1" s="1"/>
  <c r="E162" i="1"/>
  <c r="P162" i="1" s="1"/>
  <c r="E160" i="1"/>
  <c r="P160" i="1" s="1"/>
  <c r="E159" i="1"/>
  <c r="P159" i="1" s="1"/>
  <c r="E158" i="1"/>
  <c r="P158" i="1" s="1"/>
  <c r="E156" i="1"/>
  <c r="P156" i="1" s="1"/>
  <c r="E155" i="1"/>
  <c r="P155" i="1" s="1"/>
  <c r="E154" i="1"/>
  <c r="P154" i="1" s="1"/>
  <c r="E153" i="1"/>
  <c r="P153" i="1" s="1"/>
  <c r="E152" i="1"/>
  <c r="P152" i="1" s="1"/>
  <c r="E150" i="1"/>
  <c r="P150" i="1" s="1"/>
  <c r="E149" i="1"/>
  <c r="P149" i="1" s="1"/>
  <c r="E148" i="1"/>
  <c r="P148" i="1" s="1"/>
  <c r="E147" i="1"/>
  <c r="P147" i="1" s="1"/>
  <c r="E146" i="1"/>
  <c r="P146" i="1" s="1"/>
  <c r="E144" i="1"/>
  <c r="P144" i="1" s="1"/>
  <c r="E143" i="1"/>
  <c r="P143" i="1" s="1"/>
  <c r="E142" i="1"/>
  <c r="P142" i="1" s="1"/>
  <c r="E140" i="1"/>
  <c r="P140" i="1" s="1"/>
  <c r="E139" i="1"/>
  <c r="P139" i="1" s="1"/>
  <c r="E138" i="1"/>
  <c r="P138" i="1" s="1"/>
  <c r="E137" i="1"/>
  <c r="P137" i="1" s="1"/>
  <c r="E136" i="1"/>
  <c r="P136" i="1" s="1"/>
  <c r="E135" i="1"/>
  <c r="P135" i="1" s="1"/>
  <c r="E134" i="1"/>
  <c r="P134" i="1" s="1"/>
  <c r="E133" i="1"/>
  <c r="P133" i="1" s="1"/>
  <c r="E132" i="1"/>
  <c r="P132" i="1" s="1"/>
  <c r="E131" i="1"/>
  <c r="P131" i="1" s="1"/>
  <c r="E130" i="1"/>
  <c r="P130" i="1" s="1"/>
  <c r="E129" i="1"/>
  <c r="P129" i="1" s="1"/>
  <c r="E128" i="1"/>
  <c r="P128" i="1" s="1"/>
  <c r="E127" i="1"/>
  <c r="P127" i="1" s="1"/>
  <c r="E126" i="1"/>
  <c r="P126" i="1" s="1"/>
  <c r="E125" i="1"/>
  <c r="P125" i="1" s="1"/>
  <c r="E124" i="1"/>
  <c r="P124" i="1" s="1"/>
  <c r="E123" i="1"/>
  <c r="P123" i="1" s="1"/>
  <c r="E122" i="1"/>
  <c r="P122" i="1" s="1"/>
  <c r="E121" i="1"/>
  <c r="P121" i="1" s="1"/>
  <c r="E120" i="1"/>
  <c r="P120" i="1" s="1"/>
  <c r="E119" i="1"/>
  <c r="P119" i="1" s="1"/>
  <c r="E118" i="1"/>
  <c r="P118" i="1" s="1"/>
  <c r="E117" i="1"/>
  <c r="P117" i="1" s="1"/>
  <c r="E116" i="1"/>
  <c r="P116" i="1" s="1"/>
  <c r="E115" i="1"/>
  <c r="P115" i="1" s="1"/>
  <c r="E114" i="1"/>
  <c r="P114" i="1" s="1"/>
  <c r="E113" i="1"/>
  <c r="P113" i="1" s="1"/>
  <c r="E112" i="1"/>
  <c r="P112" i="1" s="1"/>
  <c r="E111" i="1"/>
  <c r="P111" i="1" s="1"/>
  <c r="E110" i="1"/>
  <c r="P110" i="1" s="1"/>
  <c r="E109" i="1"/>
  <c r="P109" i="1" s="1"/>
  <c r="E108" i="1"/>
  <c r="P108" i="1" s="1"/>
  <c r="E107" i="1"/>
  <c r="P107" i="1" s="1"/>
  <c r="E106" i="1"/>
  <c r="P106" i="1" s="1"/>
  <c r="E105" i="1"/>
  <c r="P105" i="1" s="1"/>
  <c r="E104" i="1"/>
  <c r="P104" i="1" s="1"/>
  <c r="E103" i="1"/>
  <c r="P103" i="1" s="1"/>
  <c r="E102" i="1"/>
  <c r="P102" i="1" s="1"/>
  <c r="E101" i="1"/>
  <c r="P101" i="1" s="1"/>
  <c r="E100" i="1"/>
  <c r="P100" i="1" s="1"/>
  <c r="E99" i="1"/>
  <c r="P99" i="1" s="1"/>
  <c r="E98" i="1"/>
  <c r="P98" i="1" s="1"/>
  <c r="E97" i="1"/>
  <c r="P97" i="1" s="1"/>
  <c r="E96" i="1"/>
  <c r="P96" i="1" s="1"/>
  <c r="E95" i="1"/>
  <c r="P95" i="1" s="1"/>
  <c r="E94" i="1"/>
  <c r="P94" i="1" s="1"/>
  <c r="E93" i="1"/>
  <c r="P93" i="1" s="1"/>
  <c r="E92" i="1"/>
  <c r="P92" i="1" s="1"/>
  <c r="E91" i="1"/>
  <c r="P91" i="1" s="1"/>
  <c r="E90" i="1"/>
  <c r="P90" i="1" s="1"/>
  <c r="E89" i="1"/>
  <c r="P89" i="1" s="1"/>
  <c r="E88" i="1"/>
  <c r="P88" i="1" s="1"/>
  <c r="E87" i="1"/>
  <c r="P87" i="1" s="1"/>
  <c r="E86" i="1"/>
  <c r="P86" i="1" s="1"/>
  <c r="E84" i="1"/>
  <c r="P84" i="1" s="1"/>
  <c r="E83" i="1"/>
  <c r="P83" i="1" s="1"/>
  <c r="E82" i="1"/>
  <c r="P82" i="1" s="1"/>
  <c r="E81" i="1"/>
  <c r="P81" i="1" s="1"/>
  <c r="E80" i="1"/>
  <c r="P80" i="1" s="1"/>
  <c r="E79" i="1"/>
  <c r="P79" i="1" s="1"/>
  <c r="E78" i="1"/>
  <c r="P78" i="1" s="1"/>
  <c r="E77" i="1"/>
  <c r="P77" i="1" s="1"/>
  <c r="E76" i="1"/>
  <c r="P76" i="1" s="1"/>
  <c r="E75" i="1"/>
  <c r="P75" i="1" s="1"/>
  <c r="E74" i="1"/>
  <c r="P74" i="1" s="1"/>
  <c r="E72" i="1"/>
  <c r="P72" i="1" s="1"/>
  <c r="E71" i="1"/>
  <c r="P71" i="1" s="1"/>
  <c r="E70" i="1"/>
  <c r="P70" i="1" s="1"/>
  <c r="E69" i="1"/>
  <c r="P69" i="1" s="1"/>
  <c r="E68" i="1"/>
  <c r="P68" i="1" s="1"/>
  <c r="E67" i="1"/>
  <c r="P67" i="1" s="1"/>
  <c r="E66" i="1"/>
  <c r="P66" i="1" s="1"/>
  <c r="E65" i="1"/>
  <c r="P65" i="1" s="1"/>
  <c r="E64" i="1"/>
  <c r="P64" i="1" s="1"/>
  <c r="E63" i="1"/>
  <c r="P63" i="1" s="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242" i="1"/>
  <c r="AO437" i="1" l="1"/>
  <c r="AP437" i="1" s="1"/>
  <c r="OU72" i="1"/>
  <c r="OW72" i="1" s="1"/>
  <c r="OX72" i="1" s="1"/>
  <c r="PB72" i="1"/>
  <c r="PF71" i="1"/>
  <c r="PG71" i="1" s="1"/>
  <c r="GH68" i="1"/>
  <c r="AK449" i="1"/>
  <c r="AL449" i="1" s="1"/>
  <c r="NH84" i="1"/>
  <c r="NT84" i="1" s="1"/>
  <c r="NB84" i="1"/>
  <c r="ND84" i="1" s="1"/>
  <c r="KO64" i="1"/>
  <c r="KM65" i="1" s="1"/>
  <c r="KN65" i="1" s="1"/>
  <c r="KX65" i="1"/>
  <c r="KY65" i="1" s="1"/>
  <c r="KZ65" i="1" s="1"/>
  <c r="JD83" i="1"/>
  <c r="JB84" i="1" s="1"/>
  <c r="JC84" i="1" s="1"/>
  <c r="JG84" i="1"/>
  <c r="JI62" i="1"/>
  <c r="IW62" i="1"/>
  <c r="IY63" i="1" s="1"/>
  <c r="GV71" i="1"/>
  <c r="GW71" i="1" s="1"/>
  <c r="GX71" i="1" s="1"/>
  <c r="N428" i="1"/>
  <c r="BF61" i="1"/>
  <c r="BG61" i="1" s="1"/>
  <c r="AH140" i="1"/>
  <c r="AH148" i="1"/>
  <c r="AH192" i="1"/>
  <c r="AH70" i="1"/>
  <c r="AH74" i="1"/>
  <c r="AH106" i="1"/>
  <c r="AH129" i="1"/>
  <c r="AH108" i="1"/>
  <c r="AH115" i="1"/>
  <c r="AH123" i="1"/>
  <c r="AH187" i="1"/>
  <c r="AH139" i="1"/>
  <c r="AH147" i="1"/>
  <c r="AH116" i="1"/>
  <c r="AH174" i="1"/>
  <c r="AH122" i="1"/>
  <c r="AH170" i="1"/>
  <c r="AH225" i="1"/>
  <c r="AH252" i="1"/>
  <c r="AH253" i="1"/>
  <c r="AH260" i="1"/>
  <c r="AH268" i="1"/>
  <c r="AH269" i="1"/>
  <c r="AH277" i="1"/>
  <c r="AH285" i="1"/>
  <c r="AH194" i="1"/>
  <c r="AH203" i="1"/>
  <c r="AH276" i="1"/>
  <c r="AH292" i="1"/>
  <c r="AH293" i="1"/>
  <c r="AH244" i="1"/>
  <c r="AH257" i="1"/>
  <c r="AH265" i="1"/>
  <c r="AH173" i="1"/>
  <c r="AH224" i="1"/>
  <c r="AH288" i="1"/>
  <c r="AH298" i="1"/>
  <c r="AH101" i="1"/>
  <c r="AH134" i="1"/>
  <c r="AH117" i="1"/>
  <c r="AD61" i="1"/>
  <c r="AB62" i="1" s="1"/>
  <c r="AH65" i="1"/>
  <c r="AH68" i="1"/>
  <c r="AH76" i="1"/>
  <c r="AH84" i="1"/>
  <c r="AH92" i="1"/>
  <c r="AH126" i="1"/>
  <c r="AH133" i="1"/>
  <c r="AH166" i="1"/>
  <c r="AH207" i="1"/>
  <c r="X62" i="1"/>
  <c r="AH110" i="1"/>
  <c r="AH109" i="1"/>
  <c r="AH210" i="1"/>
  <c r="AH93" i="1"/>
  <c r="AH96" i="1"/>
  <c r="AH100" i="1"/>
  <c r="AH118" i="1"/>
  <c r="AH125" i="1"/>
  <c r="AH142" i="1"/>
  <c r="AH159" i="1"/>
  <c r="AH191" i="1"/>
  <c r="AH196" i="1"/>
  <c r="AH156" i="1"/>
  <c r="AH167" i="1"/>
  <c r="AH172" i="1"/>
  <c r="AH205" i="1"/>
  <c r="AH211" i="1"/>
  <c r="AH105" i="1"/>
  <c r="AH113" i="1"/>
  <c r="AH137" i="1"/>
  <c r="AH183" i="1"/>
  <c r="AH188" i="1"/>
  <c r="AH284" i="1"/>
  <c r="AH197" i="1"/>
  <c r="AH215" i="1"/>
  <c r="AH149" i="1"/>
  <c r="AH152" i="1"/>
  <c r="AH199" i="1"/>
  <c r="AH204" i="1"/>
  <c r="AH175" i="1"/>
  <c r="AH180" i="1"/>
  <c r="AH218" i="1"/>
  <c r="AH153" i="1"/>
  <c r="AH164" i="1"/>
  <c r="AH165" i="1"/>
  <c r="AH189" i="1"/>
  <c r="AH272" i="1"/>
  <c r="AH286" i="1"/>
  <c r="AH234" i="1"/>
  <c r="AH226" i="1"/>
  <c r="AH248" i="1"/>
  <c r="AH219" i="1"/>
  <c r="AH227" i="1"/>
  <c r="AH235" i="1"/>
  <c r="AH243" i="1"/>
  <c r="AH251" i="1"/>
  <c r="AH259" i="1"/>
  <c r="AH267" i="1"/>
  <c r="AH279" i="1"/>
  <c r="AH295" i="1"/>
  <c r="AH287" i="1"/>
  <c r="E352" i="1"/>
  <c r="P352" i="1" s="1"/>
  <c r="E360" i="1"/>
  <c r="P360" i="1" s="1"/>
  <c r="E368" i="1"/>
  <c r="P368" i="1" s="1"/>
  <c r="E376" i="1"/>
  <c r="P376" i="1" s="1"/>
  <c r="E384" i="1"/>
  <c r="P384" i="1" s="1"/>
  <c r="E392" i="1"/>
  <c r="P392" i="1" s="1"/>
  <c r="E400" i="1"/>
  <c r="P400" i="1" s="1"/>
  <c r="E416" i="1"/>
  <c r="P416" i="1" s="1"/>
  <c r="E356" i="1"/>
  <c r="P356" i="1" s="1"/>
  <c r="E364" i="1"/>
  <c r="P364" i="1" s="1"/>
  <c r="E380" i="1"/>
  <c r="P380" i="1" s="1"/>
  <c r="E388" i="1"/>
  <c r="P388" i="1" s="1"/>
  <c r="E396" i="1"/>
  <c r="P396" i="1" s="1"/>
  <c r="E404" i="1"/>
  <c r="P404" i="1" s="1"/>
  <c r="E412" i="1"/>
  <c r="P412" i="1" s="1"/>
  <c r="J422"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182" i="1"/>
  <c r="D421" i="1"/>
  <c r="PE72" i="1" l="1"/>
  <c r="PD72" i="1"/>
  <c r="PQ72" i="1" s="1"/>
  <c r="PP72" i="1"/>
  <c r="OS73" i="1"/>
  <c r="OV73" i="1"/>
  <c r="GG68" i="1"/>
  <c r="GI68" i="1" s="1"/>
  <c r="GJ68" i="1" s="1"/>
  <c r="GE69" i="1" s="1"/>
  <c r="GN68" i="1"/>
  <c r="NE84" i="1"/>
  <c r="NJ84" i="1"/>
  <c r="KO65" i="1"/>
  <c r="KM66" i="1" s="1"/>
  <c r="KN66" i="1" s="1"/>
  <c r="KX66" i="1"/>
  <c r="KY66" i="1" s="1"/>
  <c r="KZ66" i="1" s="1"/>
  <c r="KX67" i="1" s="1"/>
  <c r="KY67" i="1" s="1"/>
  <c r="KZ67" i="1" s="1"/>
  <c r="KX68" i="1" s="1"/>
  <c r="KY68" i="1" s="1"/>
  <c r="KZ68" i="1" s="1"/>
  <c r="KX69" i="1" s="1"/>
  <c r="KY69" i="1" s="1"/>
  <c r="KZ69" i="1" s="1"/>
  <c r="KX70" i="1" s="1"/>
  <c r="KY70" i="1" s="1"/>
  <c r="KZ70" i="1" s="1"/>
  <c r="KX71" i="1" s="1"/>
  <c r="KY71" i="1" s="1"/>
  <c r="KZ71" i="1" s="1"/>
  <c r="KX72" i="1" s="1"/>
  <c r="KY72" i="1" s="1"/>
  <c r="KZ72" i="1" s="1"/>
  <c r="KX73" i="1" s="1"/>
  <c r="KY73" i="1" s="1"/>
  <c r="KZ73" i="1" s="1"/>
  <c r="KX74" i="1" s="1"/>
  <c r="JD84" i="1"/>
  <c r="JB85" i="1" s="1"/>
  <c r="IS63" i="1"/>
  <c r="IT63" i="1" s="1"/>
  <c r="IU63" i="1"/>
  <c r="GV72" i="1"/>
  <c r="GW72" i="1" s="1"/>
  <c r="GX72" i="1" s="1"/>
  <c r="ES65" i="1"/>
  <c r="EN66" i="1" s="1"/>
  <c r="BH61" i="1"/>
  <c r="AE61" i="1"/>
  <c r="C324" i="1"/>
  <c r="C340" i="1"/>
  <c r="C412" i="1"/>
  <c r="C327" i="1"/>
  <c r="C67" i="1"/>
  <c r="C75" i="1"/>
  <c r="C191" i="1"/>
  <c r="C375" i="1"/>
  <c r="C68" i="1"/>
  <c r="C122" i="1"/>
  <c r="C154" i="1"/>
  <c r="C162" i="1"/>
  <c r="C149" i="1"/>
  <c r="C202" i="1"/>
  <c r="C226" i="1"/>
  <c r="C247" i="1"/>
  <c r="C263" i="1"/>
  <c r="C276" i="1"/>
  <c r="C108" i="1"/>
  <c r="C383" i="1"/>
  <c r="C79" i="1"/>
  <c r="C74" i="1"/>
  <c r="C266" i="1"/>
  <c r="C188" i="1"/>
  <c r="C220" i="1"/>
  <c r="C253" i="1"/>
  <c r="C134" i="1"/>
  <c r="C142" i="1"/>
  <c r="C166" i="1"/>
  <c r="C174" i="1"/>
  <c r="C183" i="1"/>
  <c r="C274" i="1"/>
  <c r="C323" i="1"/>
  <c r="C328" i="1"/>
  <c r="C418" i="1"/>
  <c r="C71" i="1"/>
  <c r="C76" i="1"/>
  <c r="C137" i="1"/>
  <c r="C153" i="1"/>
  <c r="C66" i="1"/>
  <c r="C95" i="1"/>
  <c r="C187" i="1"/>
  <c r="C265" i="1"/>
  <c r="C287" i="1"/>
  <c r="C343" i="1"/>
  <c r="C362" i="1"/>
  <c r="C206" i="1"/>
  <c r="C214" i="1"/>
  <c r="C251" i="1"/>
  <c r="C264" i="1"/>
  <c r="C94" i="1"/>
  <c r="C126" i="1"/>
  <c r="C158" i="1"/>
  <c r="C215" i="1"/>
  <c r="C234" i="1"/>
  <c r="C239" i="1"/>
  <c r="C250" i="1"/>
  <c r="C272" i="1"/>
  <c r="C278" i="1"/>
  <c r="C303" i="1"/>
  <c r="C308" i="1"/>
  <c r="C319" i="1"/>
  <c r="C322" i="1"/>
  <c r="C341" i="1"/>
  <c r="C363" i="1"/>
  <c r="C376" i="1"/>
  <c r="C379" i="1"/>
  <c r="C402" i="1"/>
  <c r="C413" i="1"/>
  <c r="C404" i="1"/>
  <c r="C100" i="1"/>
  <c r="C132" i="1"/>
  <c r="C135" i="1"/>
  <c r="C167" i="1"/>
  <c r="C189" i="1"/>
  <c r="C197" i="1"/>
  <c r="C200" i="1"/>
  <c r="C244" i="1"/>
  <c r="C252" i="1"/>
  <c r="C258" i="1"/>
  <c r="C335" i="1"/>
  <c r="C310" i="1"/>
  <c r="C354" i="1"/>
  <c r="C370" i="1"/>
  <c r="C390" i="1"/>
  <c r="C90" i="1"/>
  <c r="C98" i="1"/>
  <c r="C106" i="1"/>
  <c r="C114" i="1"/>
  <c r="C170" i="1"/>
  <c r="C178" i="1"/>
  <c r="C219" i="1"/>
  <c r="C271" i="1"/>
  <c r="C279" i="1"/>
  <c r="C326" i="1"/>
  <c r="C351" i="1"/>
  <c r="C395" i="1"/>
  <c r="C400" i="1"/>
  <c r="C91" i="1"/>
  <c r="C123" i="1"/>
  <c r="C168" i="1"/>
  <c r="C176" i="1"/>
  <c r="C201" i="1"/>
  <c r="C209" i="1"/>
  <c r="C290" i="1"/>
  <c r="C339" i="1"/>
  <c r="C353" i="1"/>
  <c r="C369" i="1"/>
  <c r="C314" i="1"/>
  <c r="C419" i="1"/>
  <c r="C70" i="1"/>
  <c r="C93" i="1"/>
  <c r="C104" i="1"/>
  <c r="C109" i="1"/>
  <c r="C130" i="1"/>
  <c r="C199" i="1"/>
  <c r="C212" i="1"/>
  <c r="C273" i="1"/>
  <c r="C294" i="1"/>
  <c r="C358" i="1"/>
  <c r="C367" i="1"/>
  <c r="C378" i="1"/>
  <c r="C387" i="1"/>
  <c r="C63" i="1"/>
  <c r="C107" i="1"/>
  <c r="C120" i="1"/>
  <c r="C125" i="1"/>
  <c r="C138" i="1"/>
  <c r="C146" i="1"/>
  <c r="C159" i="1"/>
  <c r="C169" i="1"/>
  <c r="C177" i="1"/>
  <c r="C194" i="1"/>
  <c r="C210" i="1"/>
  <c r="C233" i="1"/>
  <c r="C238" i="1"/>
  <c r="C243" i="1"/>
  <c r="C255" i="1"/>
  <c r="C267" i="1"/>
  <c r="C282" i="1"/>
  <c r="C296" i="1"/>
  <c r="C299" i="1"/>
  <c r="C305" i="1"/>
  <c r="C331" i="1"/>
  <c r="C346" i="1"/>
  <c r="C355" i="1"/>
  <c r="C360" i="1"/>
  <c r="C392" i="1"/>
  <c r="C88" i="1"/>
  <c r="C64" i="1"/>
  <c r="C84" i="1"/>
  <c r="C92" i="1"/>
  <c r="C110" i="1"/>
  <c r="C147" i="1"/>
  <c r="C195" i="1"/>
  <c r="C208" i="1"/>
  <c r="C223" i="1"/>
  <c r="C275" i="1"/>
  <c r="C293" i="1"/>
  <c r="C298" i="1"/>
  <c r="C307" i="1"/>
  <c r="C312" i="1"/>
  <c r="C315" i="1"/>
  <c r="C330" i="1"/>
  <c r="C342" i="1"/>
  <c r="C357" i="1"/>
  <c r="C374" i="1"/>
  <c r="C391" i="1"/>
  <c r="C403" i="1"/>
  <c r="C77" i="1"/>
  <c r="C82" i="1"/>
  <c r="C111" i="1"/>
  <c r="C116" i="1"/>
  <c r="C124" i="1"/>
  <c r="C150" i="1"/>
  <c r="C155" i="1"/>
  <c r="C211" i="1"/>
  <c r="C229" i="1"/>
  <c r="C232" i="1"/>
  <c r="C268" i="1"/>
  <c r="C280" i="1"/>
  <c r="C283" i="1"/>
  <c r="C292" i="1"/>
  <c r="C295" i="1"/>
  <c r="C309" i="1"/>
  <c r="C321" i="1"/>
  <c r="C344" i="1"/>
  <c r="C347" i="1"/>
  <c r="C356" i="1"/>
  <c r="C359" i="1"/>
  <c r="C394" i="1"/>
  <c r="C399" i="1"/>
  <c r="C405" i="1"/>
  <c r="C411" i="1"/>
  <c r="C416" i="1"/>
  <c r="C127" i="1"/>
  <c r="C179" i="1"/>
  <c r="C227" i="1"/>
  <c r="C259" i="1"/>
  <c r="C396" i="1"/>
  <c r="C102" i="1"/>
  <c r="C78" i="1"/>
  <c r="C83" i="1"/>
  <c r="C115" i="1"/>
  <c r="C117" i="1"/>
  <c r="C139" i="1"/>
  <c r="C165" i="1"/>
  <c r="C186" i="1"/>
  <c r="C190" i="1"/>
  <c r="C205" i="1"/>
  <c r="C217" i="1"/>
  <c r="C224" i="1"/>
  <c r="C228" i="1"/>
  <c r="C231" i="1"/>
  <c r="C235" i="1"/>
  <c r="C254" i="1"/>
  <c r="C269" i="1"/>
  <c r="C281" i="1"/>
  <c r="C284" i="1"/>
  <c r="C288" i="1"/>
  <c r="C318" i="1"/>
  <c r="C333" i="1"/>
  <c r="C345" i="1"/>
  <c r="C352" i="1"/>
  <c r="C382" i="1"/>
  <c r="C386" i="1"/>
  <c r="C389" i="1"/>
  <c r="C393" i="1"/>
  <c r="C103" i="1"/>
  <c r="C163" i="1"/>
  <c r="C175" i="1"/>
  <c r="C216" i="1"/>
  <c r="C69" i="1"/>
  <c r="C317" i="1"/>
  <c r="C329" i="1"/>
  <c r="C332" i="1"/>
  <c r="C336" i="1"/>
  <c r="C366" i="1"/>
  <c r="C381" i="1"/>
  <c r="C388" i="1"/>
  <c r="C398" i="1"/>
  <c r="C414" i="1"/>
  <c r="C96" i="1"/>
  <c r="C118" i="1"/>
  <c r="C128" i="1"/>
  <c r="C173" i="1"/>
  <c r="C193" i="1"/>
  <c r="C204" i="1"/>
  <c r="C207" i="1"/>
  <c r="C230" i="1"/>
  <c r="C245" i="1"/>
  <c r="C257" i="1"/>
  <c r="C86" i="1"/>
  <c r="C72" i="1"/>
  <c r="C99" i="1"/>
  <c r="C101" i="1"/>
  <c r="C131" i="1"/>
  <c r="C133" i="1"/>
  <c r="C152" i="1"/>
  <c r="C171" i="1"/>
  <c r="C185" i="1"/>
  <c r="C192" i="1"/>
  <c r="C196" i="1"/>
  <c r="C203" i="1"/>
  <c r="C218" i="1"/>
  <c r="C222" i="1"/>
  <c r="C237" i="1"/>
  <c r="C249" i="1"/>
  <c r="C256" i="1"/>
  <c r="C286" i="1"/>
  <c r="C316" i="1"/>
  <c r="C320" i="1"/>
  <c r="C350" i="1"/>
  <c r="C365" i="1"/>
  <c r="C377" i="1"/>
  <c r="C380" i="1"/>
  <c r="C384" i="1"/>
  <c r="C417" i="1"/>
  <c r="C87" i="1"/>
  <c r="C119" i="1"/>
  <c r="C143" i="1"/>
  <c r="C184" i="1"/>
  <c r="C248" i="1"/>
  <c r="C270" i="1"/>
  <c r="C285" i="1"/>
  <c r="C297" i="1"/>
  <c r="C304" i="1"/>
  <c r="C334" i="1"/>
  <c r="C364" i="1"/>
  <c r="C368" i="1"/>
  <c r="C406" i="1"/>
  <c r="C80" i="1"/>
  <c r="C112" i="1"/>
  <c r="C160" i="1"/>
  <c r="C198" i="1"/>
  <c r="C213" i="1"/>
  <c r="C225" i="1"/>
  <c r="C236" i="1"/>
  <c r="C262" i="1"/>
  <c r="C277" i="1"/>
  <c r="C289" i="1"/>
  <c r="C136" i="1"/>
  <c r="C140" i="1"/>
  <c r="C144" i="1"/>
  <c r="C65" i="1"/>
  <c r="C81" i="1"/>
  <c r="C89" i="1"/>
  <c r="C97" i="1"/>
  <c r="C105" i="1"/>
  <c r="C113" i="1"/>
  <c r="C121" i="1"/>
  <c r="C129" i="1"/>
  <c r="C148" i="1"/>
  <c r="C156" i="1"/>
  <c r="C164" i="1"/>
  <c r="C172" i="1"/>
  <c r="C180" i="1"/>
  <c r="D422" i="1"/>
  <c r="E18" i="1" s="1"/>
  <c r="E11" i="2" s="1"/>
  <c r="C182" i="1"/>
  <c r="H61" i="1"/>
  <c r="AO438" i="1" l="1"/>
  <c r="AP438" i="1" s="1"/>
  <c r="OU73" i="1"/>
  <c r="OW73" i="1" s="1"/>
  <c r="OX73" i="1" s="1"/>
  <c r="PB73" i="1"/>
  <c r="PF72" i="1"/>
  <c r="PG72" i="1" s="1"/>
  <c r="GH69" i="1"/>
  <c r="U433" i="1"/>
  <c r="V433" i="1" s="1"/>
  <c r="HB68" i="1"/>
  <c r="GP68" i="1"/>
  <c r="HC68" i="1" s="1"/>
  <c r="GG69" i="1"/>
  <c r="GN69" i="1"/>
  <c r="EV66" i="1"/>
  <c r="Q431" i="1" s="1"/>
  <c r="R431" i="1" s="1"/>
  <c r="IV63" i="1"/>
  <c r="NU84" i="1"/>
  <c r="NL84" i="1"/>
  <c r="NM84" i="1" s="1"/>
  <c r="NC85" i="1"/>
  <c r="NA85" i="1"/>
  <c r="KO66" i="1"/>
  <c r="KM67" i="1" s="1"/>
  <c r="KN67" i="1" s="1"/>
  <c r="EV62" i="1"/>
  <c r="EX62" i="1" s="1"/>
  <c r="EZ62" i="1" s="1"/>
  <c r="FA62" i="1" s="1"/>
  <c r="AL62" i="1"/>
  <c r="AP62" i="1" s="1"/>
  <c r="AT62" i="1" s="1"/>
  <c r="AW62" i="1" s="1"/>
  <c r="GV73" i="1"/>
  <c r="GW73" i="1" s="1"/>
  <c r="GX73" i="1" s="1"/>
  <c r="EO66" i="1"/>
  <c r="EP66" i="1" s="1"/>
  <c r="EQ66" i="1"/>
  <c r="N248" i="1"/>
  <c r="C613" i="1"/>
  <c r="D613" i="1" s="1"/>
  <c r="N86" i="1"/>
  <c r="C451" i="1"/>
  <c r="D451" i="1" s="1"/>
  <c r="N127" i="1"/>
  <c r="C492" i="1"/>
  <c r="D492" i="1" s="1"/>
  <c r="N255" i="1"/>
  <c r="C620" i="1"/>
  <c r="D620" i="1" s="1"/>
  <c r="N105" i="1"/>
  <c r="C470" i="1"/>
  <c r="D470" i="1" s="1"/>
  <c r="N160" i="1"/>
  <c r="C525" i="1"/>
  <c r="D525" i="1" s="1"/>
  <c r="N172" i="1"/>
  <c r="C537" i="1"/>
  <c r="D537" i="1" s="1"/>
  <c r="N97" i="1"/>
  <c r="C462" i="1"/>
  <c r="D462" i="1" s="1"/>
  <c r="N289" i="1"/>
  <c r="C654" i="1"/>
  <c r="D654" i="1" s="1"/>
  <c r="N334" i="1"/>
  <c r="C699" i="1"/>
  <c r="D699" i="1" s="1"/>
  <c r="N119" i="1"/>
  <c r="C484" i="1"/>
  <c r="D484" i="1" s="1"/>
  <c r="N350" i="1"/>
  <c r="C715" i="1"/>
  <c r="D715" i="1" s="1"/>
  <c r="N222" i="1"/>
  <c r="C587" i="1"/>
  <c r="D587" i="1" s="1"/>
  <c r="N133" i="1"/>
  <c r="C498" i="1"/>
  <c r="D498" i="1" s="1"/>
  <c r="N230" i="1"/>
  <c r="C595" i="1"/>
  <c r="D595" i="1" s="1"/>
  <c r="N414" i="1"/>
  <c r="C779" i="1"/>
  <c r="D779" i="1" s="1"/>
  <c r="N317" i="1"/>
  <c r="C682" i="1"/>
  <c r="D682" i="1" s="1"/>
  <c r="N393" i="1"/>
  <c r="C758" i="1"/>
  <c r="D758" i="1" s="1"/>
  <c r="N318" i="1"/>
  <c r="C683" i="1"/>
  <c r="D683" i="1" s="1"/>
  <c r="N228" i="1"/>
  <c r="C593" i="1"/>
  <c r="D593" i="1" s="1"/>
  <c r="N139" i="1"/>
  <c r="C504" i="1"/>
  <c r="D504" i="1" s="1"/>
  <c r="N396" i="1"/>
  <c r="C761" i="1"/>
  <c r="D761" i="1" s="1"/>
  <c r="N405" i="1"/>
  <c r="C770" i="1"/>
  <c r="D770" i="1" s="1"/>
  <c r="N309" i="1"/>
  <c r="C674" i="1"/>
  <c r="D674" i="1" s="1"/>
  <c r="N229" i="1"/>
  <c r="C594" i="1"/>
  <c r="D594" i="1" s="1"/>
  <c r="N77" i="1"/>
  <c r="C442" i="1"/>
  <c r="D442" i="1" s="1"/>
  <c r="N312" i="1"/>
  <c r="C677" i="1"/>
  <c r="D677" i="1" s="1"/>
  <c r="N195" i="1"/>
  <c r="C560" i="1"/>
  <c r="D560" i="1" s="1"/>
  <c r="N392" i="1"/>
  <c r="C757" i="1"/>
  <c r="D757" i="1" s="1"/>
  <c r="N296" i="1"/>
  <c r="C661" i="1"/>
  <c r="D661" i="1" s="1"/>
  <c r="N233" i="1"/>
  <c r="C598" i="1"/>
  <c r="D598" i="1" s="1"/>
  <c r="N125" i="1"/>
  <c r="C490" i="1"/>
  <c r="D490" i="1" s="1"/>
  <c r="N367" i="1"/>
  <c r="C732" i="1"/>
  <c r="D732" i="1" s="1"/>
  <c r="N104" i="1"/>
  <c r="C469" i="1"/>
  <c r="D469" i="1" s="1"/>
  <c r="N369" i="1"/>
  <c r="C734" i="1"/>
  <c r="D734" i="1" s="1"/>
  <c r="N123" i="1"/>
  <c r="C488" i="1"/>
  <c r="D488" i="1" s="1"/>
  <c r="N271" i="1"/>
  <c r="C636" i="1"/>
  <c r="D636" i="1" s="1"/>
  <c r="N258" i="1"/>
  <c r="C623" i="1"/>
  <c r="D623" i="1" s="1"/>
  <c r="N132" i="1"/>
  <c r="C497" i="1"/>
  <c r="D497" i="1" s="1"/>
  <c r="N363" i="1"/>
  <c r="C728" i="1"/>
  <c r="D728" i="1" s="1"/>
  <c r="N250" i="1"/>
  <c r="C615" i="1"/>
  <c r="D615" i="1" s="1"/>
  <c r="N251" i="1"/>
  <c r="C616" i="1"/>
  <c r="D616" i="1" s="1"/>
  <c r="N187" i="1"/>
  <c r="C552" i="1"/>
  <c r="D552" i="1" s="1"/>
  <c r="N418" i="1"/>
  <c r="C783" i="1"/>
  <c r="D783" i="1" s="1"/>
  <c r="N134" i="1"/>
  <c r="C499" i="1"/>
  <c r="D499" i="1" s="1"/>
  <c r="N383" i="1"/>
  <c r="C748" i="1"/>
  <c r="D748" i="1" s="1"/>
  <c r="N149" i="1"/>
  <c r="C514" i="1"/>
  <c r="D514" i="1" s="1"/>
  <c r="N67" i="1"/>
  <c r="C432" i="1"/>
  <c r="D432" i="1" s="1"/>
  <c r="N182" i="1"/>
  <c r="C547" i="1"/>
  <c r="D547" i="1" s="1"/>
  <c r="N277" i="1"/>
  <c r="C642" i="1"/>
  <c r="D642" i="1" s="1"/>
  <c r="N218" i="1"/>
  <c r="C583" i="1"/>
  <c r="D583" i="1" s="1"/>
  <c r="N288" i="1"/>
  <c r="C653" i="1"/>
  <c r="D653" i="1" s="1"/>
  <c r="N147" i="1"/>
  <c r="C512" i="1"/>
  <c r="D512" i="1" s="1"/>
  <c r="N93" i="1"/>
  <c r="C458" i="1"/>
  <c r="D458" i="1" s="1"/>
  <c r="N252" i="1"/>
  <c r="C617" i="1"/>
  <c r="D617" i="1" s="1"/>
  <c r="N214" i="1"/>
  <c r="C579" i="1"/>
  <c r="D579" i="1" s="1"/>
  <c r="N95" i="1"/>
  <c r="C460" i="1"/>
  <c r="D460" i="1" s="1"/>
  <c r="N162" i="1"/>
  <c r="C527" i="1"/>
  <c r="D527" i="1" s="1"/>
  <c r="N327" i="1"/>
  <c r="C692" i="1"/>
  <c r="D692" i="1" s="1"/>
  <c r="N364" i="1"/>
  <c r="C729" i="1"/>
  <c r="D729" i="1" s="1"/>
  <c r="N112" i="1"/>
  <c r="C477" i="1"/>
  <c r="D477" i="1" s="1"/>
  <c r="N320" i="1"/>
  <c r="C685" i="1"/>
  <c r="D685" i="1" s="1"/>
  <c r="N117" i="1"/>
  <c r="C482" i="1"/>
  <c r="D482" i="1" s="1"/>
  <c r="N399" i="1"/>
  <c r="C764" i="1"/>
  <c r="D764" i="1" s="1"/>
  <c r="N307" i="1"/>
  <c r="C672" i="1"/>
  <c r="D672" i="1" s="1"/>
  <c r="N120" i="1"/>
  <c r="C485" i="1"/>
  <c r="D485" i="1" s="1"/>
  <c r="N91" i="1"/>
  <c r="C456" i="1"/>
  <c r="D456" i="1" s="1"/>
  <c r="N390" i="1"/>
  <c r="C755" i="1"/>
  <c r="D755" i="1" s="1"/>
  <c r="N341" i="1"/>
  <c r="C706" i="1"/>
  <c r="D706" i="1" s="1"/>
  <c r="N328" i="1"/>
  <c r="C693" i="1"/>
  <c r="D693" i="1" s="1"/>
  <c r="N156" i="1"/>
  <c r="C521" i="1"/>
  <c r="D521" i="1" s="1"/>
  <c r="N262" i="1"/>
  <c r="C627" i="1"/>
  <c r="D627" i="1" s="1"/>
  <c r="N80" i="1"/>
  <c r="C445" i="1"/>
  <c r="D445" i="1" s="1"/>
  <c r="N297" i="1"/>
  <c r="C662" i="1"/>
  <c r="D662" i="1" s="1"/>
  <c r="N417" i="1"/>
  <c r="C782" i="1"/>
  <c r="D782" i="1" s="1"/>
  <c r="N316" i="1"/>
  <c r="C681" i="1"/>
  <c r="D681" i="1" s="1"/>
  <c r="N203" i="1"/>
  <c r="C568" i="1"/>
  <c r="D568" i="1" s="1"/>
  <c r="N101" i="1"/>
  <c r="C466" i="1"/>
  <c r="D466" i="1" s="1"/>
  <c r="N204" i="1"/>
  <c r="C569" i="1"/>
  <c r="D569" i="1" s="1"/>
  <c r="N388" i="1"/>
  <c r="C753" i="1"/>
  <c r="D753" i="1" s="1"/>
  <c r="N69" i="1"/>
  <c r="C434" i="1"/>
  <c r="D434" i="1" s="1"/>
  <c r="N386" i="1"/>
  <c r="C751" i="1"/>
  <c r="D751" i="1" s="1"/>
  <c r="N284" i="1"/>
  <c r="C649" i="1"/>
  <c r="D649" i="1" s="1"/>
  <c r="N217" i="1"/>
  <c r="C582" i="1"/>
  <c r="D582" i="1" s="1"/>
  <c r="N115" i="1"/>
  <c r="C480" i="1"/>
  <c r="D480" i="1" s="1"/>
  <c r="N259" i="1"/>
  <c r="C624" i="1"/>
  <c r="D624" i="1" s="1"/>
  <c r="N394" i="1"/>
  <c r="C759" i="1"/>
  <c r="D759" i="1" s="1"/>
  <c r="N295" i="1"/>
  <c r="C660" i="1"/>
  <c r="D660" i="1" s="1"/>
  <c r="N155" i="1"/>
  <c r="C520" i="1"/>
  <c r="D520" i="1" s="1"/>
  <c r="N391" i="1"/>
  <c r="C756" i="1"/>
  <c r="D756" i="1" s="1"/>
  <c r="N298" i="1"/>
  <c r="C663" i="1"/>
  <c r="D663" i="1" s="1"/>
  <c r="N110" i="1"/>
  <c r="C475" i="1"/>
  <c r="D475" i="1" s="1"/>
  <c r="N355" i="1"/>
  <c r="C720" i="1"/>
  <c r="D720" i="1" s="1"/>
  <c r="N282" i="1"/>
  <c r="C647" i="1"/>
  <c r="D647" i="1" s="1"/>
  <c r="N194" i="1"/>
  <c r="C559" i="1"/>
  <c r="D559" i="1" s="1"/>
  <c r="N107" i="1"/>
  <c r="C472" i="1"/>
  <c r="D472" i="1" s="1"/>
  <c r="N294" i="1"/>
  <c r="C659" i="1"/>
  <c r="D659" i="1" s="1"/>
  <c r="N70" i="1"/>
  <c r="C435" i="1"/>
  <c r="D435" i="1" s="1"/>
  <c r="N339" i="1"/>
  <c r="C704" i="1"/>
  <c r="D704" i="1" s="1"/>
  <c r="N400" i="1"/>
  <c r="C765" i="1"/>
  <c r="D765" i="1" s="1"/>
  <c r="N178" i="1"/>
  <c r="C543" i="1"/>
  <c r="D543" i="1" s="1"/>
  <c r="N370" i="1"/>
  <c r="C735" i="1"/>
  <c r="D735" i="1" s="1"/>
  <c r="N244" i="1"/>
  <c r="C609" i="1"/>
  <c r="D609" i="1" s="1"/>
  <c r="N404" i="1"/>
  <c r="C769" i="1"/>
  <c r="D769" i="1" s="1"/>
  <c r="N322" i="1"/>
  <c r="C687" i="1"/>
  <c r="D687" i="1" s="1"/>
  <c r="N234" i="1"/>
  <c r="C599" i="1"/>
  <c r="D599" i="1" s="1"/>
  <c r="N206" i="1"/>
  <c r="C571" i="1"/>
  <c r="D571" i="1" s="1"/>
  <c r="N66" i="1"/>
  <c r="C431" i="1"/>
  <c r="D431" i="1" s="1"/>
  <c r="N323" i="1"/>
  <c r="C688" i="1"/>
  <c r="D688" i="1" s="1"/>
  <c r="N220" i="1"/>
  <c r="C585" i="1"/>
  <c r="D585" i="1" s="1"/>
  <c r="N276" i="1"/>
  <c r="C641" i="1"/>
  <c r="D641" i="1" s="1"/>
  <c r="N154" i="1"/>
  <c r="C519" i="1"/>
  <c r="D519" i="1" s="1"/>
  <c r="N412" i="1"/>
  <c r="C777" i="1"/>
  <c r="D777" i="1" s="1"/>
  <c r="N213" i="1"/>
  <c r="C578" i="1"/>
  <c r="D578" i="1" s="1"/>
  <c r="N89" i="1"/>
  <c r="C454" i="1"/>
  <c r="D454" i="1" s="1"/>
  <c r="N304" i="1"/>
  <c r="C669" i="1"/>
  <c r="D669" i="1" s="1"/>
  <c r="N131" i="1"/>
  <c r="C496" i="1"/>
  <c r="D496" i="1" s="1"/>
  <c r="N398" i="1"/>
  <c r="C763" i="1"/>
  <c r="D763" i="1" s="1"/>
  <c r="N389" i="1"/>
  <c r="C754" i="1"/>
  <c r="D754" i="1" s="1"/>
  <c r="N403" i="1"/>
  <c r="C768" i="1"/>
  <c r="D768" i="1" s="1"/>
  <c r="N358" i="1"/>
  <c r="C723" i="1"/>
  <c r="D723" i="1" s="1"/>
  <c r="N219" i="1"/>
  <c r="C584" i="1"/>
  <c r="D584" i="1" s="1"/>
  <c r="N239" i="1"/>
  <c r="C604" i="1"/>
  <c r="D604" i="1" s="1"/>
  <c r="N253" i="1"/>
  <c r="C618" i="1"/>
  <c r="D618" i="1" s="1"/>
  <c r="N81" i="1"/>
  <c r="C446" i="1"/>
  <c r="D446" i="1" s="1"/>
  <c r="N406" i="1"/>
  <c r="C771" i="1"/>
  <c r="D771" i="1" s="1"/>
  <c r="N196" i="1"/>
  <c r="C561" i="1"/>
  <c r="D561" i="1" s="1"/>
  <c r="N99" i="1"/>
  <c r="C464" i="1"/>
  <c r="D464" i="1" s="1"/>
  <c r="N193" i="1"/>
  <c r="C558" i="1"/>
  <c r="D558" i="1" s="1"/>
  <c r="N381" i="1"/>
  <c r="C746" i="1"/>
  <c r="D746" i="1" s="1"/>
  <c r="N216" i="1"/>
  <c r="C581" i="1"/>
  <c r="D581" i="1" s="1"/>
  <c r="N382" i="1"/>
  <c r="C747" i="1"/>
  <c r="D747" i="1" s="1"/>
  <c r="N281" i="1"/>
  <c r="C646" i="1"/>
  <c r="D646" i="1" s="1"/>
  <c r="N205" i="1"/>
  <c r="C570" i="1"/>
  <c r="D570" i="1" s="1"/>
  <c r="N227" i="1"/>
  <c r="C592" i="1"/>
  <c r="D592" i="1" s="1"/>
  <c r="N359" i="1"/>
  <c r="C724" i="1"/>
  <c r="D724" i="1" s="1"/>
  <c r="N292" i="1"/>
  <c r="C657" i="1"/>
  <c r="D657" i="1" s="1"/>
  <c r="N150" i="1"/>
  <c r="C515" i="1"/>
  <c r="D515" i="1" s="1"/>
  <c r="N374" i="1"/>
  <c r="C739" i="1"/>
  <c r="D739" i="1" s="1"/>
  <c r="N293" i="1"/>
  <c r="C658" i="1"/>
  <c r="D658" i="1" s="1"/>
  <c r="N92" i="1"/>
  <c r="C457" i="1"/>
  <c r="D457" i="1" s="1"/>
  <c r="N346" i="1"/>
  <c r="C711" i="1"/>
  <c r="D711" i="1" s="1"/>
  <c r="N267" i="1"/>
  <c r="C632" i="1"/>
  <c r="D632" i="1" s="1"/>
  <c r="N177" i="1"/>
  <c r="C542" i="1"/>
  <c r="D542" i="1" s="1"/>
  <c r="N63" i="1"/>
  <c r="C428" i="1"/>
  <c r="D428" i="1" s="1"/>
  <c r="N273" i="1"/>
  <c r="C638" i="1"/>
  <c r="D638" i="1" s="1"/>
  <c r="N419" i="1"/>
  <c r="C784" i="1"/>
  <c r="D784" i="1" s="1"/>
  <c r="N290" i="1"/>
  <c r="C655" i="1"/>
  <c r="D655" i="1" s="1"/>
  <c r="N395" i="1"/>
  <c r="C760" i="1"/>
  <c r="D760" i="1" s="1"/>
  <c r="N170" i="1"/>
  <c r="C535" i="1"/>
  <c r="D535" i="1" s="1"/>
  <c r="N354" i="1"/>
  <c r="C719" i="1"/>
  <c r="D719" i="1" s="1"/>
  <c r="N200" i="1"/>
  <c r="C565" i="1"/>
  <c r="D565" i="1" s="1"/>
  <c r="N413" i="1"/>
  <c r="C778" i="1"/>
  <c r="D778" i="1" s="1"/>
  <c r="N319" i="1"/>
  <c r="C684" i="1"/>
  <c r="D684" i="1" s="1"/>
  <c r="N215" i="1"/>
  <c r="C580" i="1"/>
  <c r="D580" i="1" s="1"/>
  <c r="N362" i="1"/>
  <c r="C727" i="1"/>
  <c r="D727" i="1" s="1"/>
  <c r="N153" i="1"/>
  <c r="C518" i="1"/>
  <c r="D518" i="1" s="1"/>
  <c r="N274" i="1"/>
  <c r="C639" i="1"/>
  <c r="D639" i="1" s="1"/>
  <c r="N188" i="1"/>
  <c r="C553" i="1"/>
  <c r="D553" i="1" s="1"/>
  <c r="N263" i="1"/>
  <c r="C628" i="1"/>
  <c r="D628" i="1" s="1"/>
  <c r="N122" i="1"/>
  <c r="C487" i="1"/>
  <c r="D487" i="1" s="1"/>
  <c r="N340" i="1"/>
  <c r="C705" i="1"/>
  <c r="D705" i="1" s="1"/>
  <c r="N121" i="1"/>
  <c r="C486" i="1"/>
  <c r="D486" i="1" s="1"/>
  <c r="N164" i="1"/>
  <c r="C529" i="1"/>
  <c r="D529" i="1" s="1"/>
  <c r="N87" i="1"/>
  <c r="C452" i="1"/>
  <c r="D452" i="1" s="1"/>
  <c r="N207" i="1"/>
  <c r="C572" i="1"/>
  <c r="D572" i="1" s="1"/>
  <c r="N224" i="1"/>
  <c r="C589" i="1"/>
  <c r="D589" i="1" s="1"/>
  <c r="N211" i="1"/>
  <c r="C576" i="1"/>
  <c r="D576" i="1" s="1"/>
  <c r="N360" i="1"/>
  <c r="C725" i="1"/>
  <c r="D725" i="1" s="1"/>
  <c r="N210" i="1"/>
  <c r="C575" i="1"/>
  <c r="D575" i="1" s="1"/>
  <c r="N353" i="1"/>
  <c r="C718" i="1"/>
  <c r="D718" i="1" s="1"/>
  <c r="N100" i="1"/>
  <c r="C465" i="1"/>
  <c r="D465" i="1" s="1"/>
  <c r="N108" i="1"/>
  <c r="C473" i="1"/>
  <c r="D473" i="1" s="1"/>
  <c r="N148" i="1"/>
  <c r="C513" i="1"/>
  <c r="D513" i="1" s="1"/>
  <c r="N236" i="1"/>
  <c r="C601" i="1"/>
  <c r="D601" i="1" s="1"/>
  <c r="N285" i="1"/>
  <c r="C650" i="1"/>
  <c r="D650" i="1" s="1"/>
  <c r="N129" i="1"/>
  <c r="C494" i="1"/>
  <c r="D494" i="1" s="1"/>
  <c r="N65" i="1"/>
  <c r="C430" i="1"/>
  <c r="D430" i="1" s="1"/>
  <c r="N225" i="1"/>
  <c r="C590" i="1"/>
  <c r="D590" i="1" s="1"/>
  <c r="N368" i="1"/>
  <c r="C733" i="1"/>
  <c r="D733" i="1" s="1"/>
  <c r="N270" i="1"/>
  <c r="C635" i="1"/>
  <c r="D635" i="1" s="1"/>
  <c r="N384" i="1"/>
  <c r="C749" i="1"/>
  <c r="D749" i="1" s="1"/>
  <c r="N286" i="1"/>
  <c r="C651" i="1"/>
  <c r="D651" i="1" s="1"/>
  <c r="N192" i="1"/>
  <c r="C557" i="1"/>
  <c r="D557" i="1" s="1"/>
  <c r="N72" i="1"/>
  <c r="C437" i="1"/>
  <c r="D437" i="1" s="1"/>
  <c r="N173" i="1"/>
  <c r="C538" i="1"/>
  <c r="D538" i="1" s="1"/>
  <c r="N366" i="1"/>
  <c r="C731" i="1"/>
  <c r="D731" i="1" s="1"/>
  <c r="N175" i="1"/>
  <c r="C540" i="1"/>
  <c r="D540" i="1" s="1"/>
  <c r="N352" i="1"/>
  <c r="C717" i="1"/>
  <c r="D717" i="1" s="1"/>
  <c r="N269" i="1"/>
  <c r="C634" i="1"/>
  <c r="D634" i="1" s="1"/>
  <c r="N190" i="1"/>
  <c r="C555" i="1"/>
  <c r="D555" i="1" s="1"/>
  <c r="N83" i="1"/>
  <c r="C448" i="1"/>
  <c r="D448" i="1" s="1"/>
  <c r="N179" i="1"/>
  <c r="C544" i="1"/>
  <c r="D544" i="1" s="1"/>
  <c r="N356" i="1"/>
  <c r="C721" i="1"/>
  <c r="D721" i="1" s="1"/>
  <c r="N283" i="1"/>
  <c r="C648" i="1"/>
  <c r="D648" i="1" s="1"/>
  <c r="N124" i="1"/>
  <c r="C489" i="1"/>
  <c r="D489" i="1" s="1"/>
  <c r="N357" i="1"/>
  <c r="C722" i="1"/>
  <c r="D722" i="1" s="1"/>
  <c r="N275" i="1"/>
  <c r="C640" i="1"/>
  <c r="D640" i="1" s="1"/>
  <c r="N84" i="1"/>
  <c r="C449" i="1"/>
  <c r="D449" i="1" s="1"/>
  <c r="N169" i="1"/>
  <c r="C534" i="1"/>
  <c r="D534" i="1" s="1"/>
  <c r="N212" i="1"/>
  <c r="C577" i="1"/>
  <c r="D577" i="1" s="1"/>
  <c r="N209" i="1"/>
  <c r="C574" i="1"/>
  <c r="D574" i="1" s="1"/>
  <c r="N114" i="1"/>
  <c r="C479" i="1"/>
  <c r="D479" i="1" s="1"/>
  <c r="N310" i="1"/>
  <c r="C675" i="1"/>
  <c r="D675" i="1" s="1"/>
  <c r="N197" i="1"/>
  <c r="C562" i="1"/>
  <c r="D562" i="1" s="1"/>
  <c r="N402" i="1"/>
  <c r="C767" i="1"/>
  <c r="D767" i="1" s="1"/>
  <c r="N308" i="1"/>
  <c r="C673" i="1"/>
  <c r="D673" i="1" s="1"/>
  <c r="N158" i="1"/>
  <c r="C523" i="1"/>
  <c r="D523" i="1" s="1"/>
  <c r="N343" i="1"/>
  <c r="C708" i="1"/>
  <c r="D708" i="1" s="1"/>
  <c r="N183" i="1"/>
  <c r="C548" i="1"/>
  <c r="D548" i="1" s="1"/>
  <c r="N266" i="1"/>
  <c r="C631" i="1"/>
  <c r="D631" i="1" s="1"/>
  <c r="N247" i="1"/>
  <c r="C612" i="1"/>
  <c r="D612" i="1" s="1"/>
  <c r="N68" i="1"/>
  <c r="C433" i="1"/>
  <c r="D433" i="1" s="1"/>
  <c r="N324" i="1"/>
  <c r="C689" i="1"/>
  <c r="D689" i="1" s="1"/>
  <c r="N256" i="1"/>
  <c r="C621" i="1"/>
  <c r="D621" i="1" s="1"/>
  <c r="N163" i="1"/>
  <c r="C528" i="1"/>
  <c r="D528" i="1" s="1"/>
  <c r="N78" i="1"/>
  <c r="C443" i="1"/>
  <c r="D443" i="1" s="1"/>
  <c r="N280" i="1"/>
  <c r="C645" i="1"/>
  <c r="D645" i="1" s="1"/>
  <c r="N342" i="1"/>
  <c r="C707" i="1"/>
  <c r="D707" i="1" s="1"/>
  <c r="N331" i="1"/>
  <c r="C696" i="1"/>
  <c r="D696" i="1" s="1"/>
  <c r="N201" i="1"/>
  <c r="C566" i="1"/>
  <c r="D566" i="1" s="1"/>
  <c r="N126" i="1"/>
  <c r="C491" i="1"/>
  <c r="D491" i="1" s="1"/>
  <c r="N380" i="1"/>
  <c r="C745" i="1"/>
  <c r="D745" i="1" s="1"/>
  <c r="N128" i="1"/>
  <c r="C493" i="1"/>
  <c r="D493" i="1" s="1"/>
  <c r="N254" i="1"/>
  <c r="C619" i="1"/>
  <c r="D619" i="1" s="1"/>
  <c r="N116" i="1"/>
  <c r="C481" i="1"/>
  <c r="D481" i="1" s="1"/>
  <c r="N64" i="1"/>
  <c r="C429" i="1"/>
  <c r="D429" i="1" s="1"/>
  <c r="N199" i="1"/>
  <c r="C564" i="1"/>
  <c r="D564" i="1" s="1"/>
  <c r="N106" i="1"/>
  <c r="C471" i="1"/>
  <c r="D471" i="1" s="1"/>
  <c r="N379" i="1"/>
  <c r="C744" i="1"/>
  <c r="D744" i="1" s="1"/>
  <c r="N137" i="1"/>
  <c r="C502" i="1"/>
  <c r="D502" i="1" s="1"/>
  <c r="N226" i="1"/>
  <c r="C591" i="1"/>
  <c r="D591" i="1" s="1"/>
  <c r="N113" i="1"/>
  <c r="C478" i="1"/>
  <c r="D478" i="1" s="1"/>
  <c r="N140" i="1"/>
  <c r="C505" i="1"/>
  <c r="D505" i="1" s="1"/>
  <c r="N198" i="1"/>
  <c r="C563" i="1"/>
  <c r="D563" i="1" s="1"/>
  <c r="N184" i="1"/>
  <c r="C549" i="1"/>
  <c r="D549" i="1" s="1"/>
  <c r="N377" i="1"/>
  <c r="C742" i="1"/>
  <c r="D742" i="1" s="1"/>
  <c r="N249" i="1"/>
  <c r="C614" i="1"/>
  <c r="D614" i="1" s="1"/>
  <c r="N171" i="1"/>
  <c r="C536" i="1"/>
  <c r="D536" i="1" s="1"/>
  <c r="N257" i="1"/>
  <c r="C622" i="1"/>
  <c r="D622" i="1" s="1"/>
  <c r="N118" i="1"/>
  <c r="C483" i="1"/>
  <c r="D483" i="1" s="1"/>
  <c r="N332" i="1"/>
  <c r="C697" i="1"/>
  <c r="D697" i="1" s="1"/>
  <c r="N103" i="1"/>
  <c r="C468" i="1"/>
  <c r="D468" i="1" s="1"/>
  <c r="N345" i="1"/>
  <c r="C710" i="1"/>
  <c r="D710" i="1" s="1"/>
  <c r="N235" i="1"/>
  <c r="C600" i="1"/>
  <c r="D600" i="1" s="1"/>
  <c r="N165" i="1"/>
  <c r="C530" i="1"/>
  <c r="D530" i="1" s="1"/>
  <c r="N102" i="1"/>
  <c r="C467" i="1"/>
  <c r="D467" i="1" s="1"/>
  <c r="N416" i="1"/>
  <c r="C781" i="1"/>
  <c r="D781" i="1" s="1"/>
  <c r="N344" i="1"/>
  <c r="C709" i="1"/>
  <c r="D709" i="1" s="1"/>
  <c r="N268" i="1"/>
  <c r="C633" i="1"/>
  <c r="D633" i="1" s="1"/>
  <c r="N111" i="1"/>
  <c r="C476" i="1"/>
  <c r="D476" i="1" s="1"/>
  <c r="N330" i="1"/>
  <c r="C695" i="1"/>
  <c r="D695" i="1" s="1"/>
  <c r="N223" i="1"/>
  <c r="C588" i="1"/>
  <c r="D588" i="1" s="1"/>
  <c r="N88" i="1"/>
  <c r="C453" i="1"/>
  <c r="D453" i="1" s="1"/>
  <c r="N305" i="1"/>
  <c r="C670" i="1"/>
  <c r="D670" i="1" s="1"/>
  <c r="N243" i="1"/>
  <c r="C608" i="1"/>
  <c r="D608" i="1" s="1"/>
  <c r="N146" i="1"/>
  <c r="C511" i="1"/>
  <c r="D511" i="1" s="1"/>
  <c r="N387" i="1"/>
  <c r="C752" i="1"/>
  <c r="D752" i="1" s="1"/>
  <c r="N130" i="1"/>
  <c r="C495" i="1"/>
  <c r="D495" i="1" s="1"/>
  <c r="N176" i="1"/>
  <c r="C541" i="1"/>
  <c r="D541" i="1" s="1"/>
  <c r="N326" i="1"/>
  <c r="C691" i="1"/>
  <c r="D691" i="1" s="1"/>
  <c r="N98" i="1"/>
  <c r="C463" i="1"/>
  <c r="D463" i="1" s="1"/>
  <c r="N167" i="1"/>
  <c r="C532" i="1"/>
  <c r="D532" i="1" s="1"/>
  <c r="N376" i="1"/>
  <c r="C741" i="1"/>
  <c r="D741" i="1" s="1"/>
  <c r="N278" i="1"/>
  <c r="C643" i="1"/>
  <c r="D643" i="1" s="1"/>
  <c r="N94" i="1"/>
  <c r="C459" i="1"/>
  <c r="D459" i="1" s="1"/>
  <c r="N287" i="1"/>
  <c r="C652" i="1"/>
  <c r="D652" i="1" s="1"/>
  <c r="N76" i="1"/>
  <c r="C441" i="1"/>
  <c r="D441" i="1" s="1"/>
  <c r="N166" i="1"/>
  <c r="C531" i="1"/>
  <c r="D531" i="1" s="1"/>
  <c r="N74" i="1"/>
  <c r="C439" i="1"/>
  <c r="D439" i="1" s="1"/>
  <c r="N202" i="1"/>
  <c r="C567" i="1"/>
  <c r="D567" i="1" s="1"/>
  <c r="N191" i="1"/>
  <c r="C556" i="1"/>
  <c r="D556" i="1" s="1"/>
  <c r="N144" i="1"/>
  <c r="C509" i="1"/>
  <c r="D509" i="1" s="1"/>
  <c r="N185" i="1"/>
  <c r="C550" i="1"/>
  <c r="D550" i="1" s="1"/>
  <c r="N336" i="1"/>
  <c r="C701" i="1"/>
  <c r="D701" i="1" s="1"/>
  <c r="N186" i="1"/>
  <c r="C551" i="1"/>
  <c r="D551" i="1" s="1"/>
  <c r="N347" i="1"/>
  <c r="C712" i="1"/>
  <c r="D712" i="1" s="1"/>
  <c r="N159" i="1"/>
  <c r="C524" i="1"/>
  <c r="D524" i="1" s="1"/>
  <c r="N314" i="1"/>
  <c r="C679" i="1"/>
  <c r="D679" i="1" s="1"/>
  <c r="N351" i="1"/>
  <c r="C716" i="1"/>
  <c r="D716" i="1" s="1"/>
  <c r="N189" i="1"/>
  <c r="C554" i="1"/>
  <c r="D554" i="1" s="1"/>
  <c r="N303" i="1"/>
  <c r="C668" i="1"/>
  <c r="D668" i="1" s="1"/>
  <c r="N174" i="1"/>
  <c r="C539" i="1"/>
  <c r="D539" i="1" s="1"/>
  <c r="N375" i="1"/>
  <c r="C740" i="1"/>
  <c r="D740" i="1" s="1"/>
  <c r="N180" i="1"/>
  <c r="C545" i="1"/>
  <c r="D545" i="1" s="1"/>
  <c r="N136" i="1"/>
  <c r="C501" i="1"/>
  <c r="D501" i="1" s="1"/>
  <c r="N143" i="1"/>
  <c r="C508" i="1"/>
  <c r="D508" i="1" s="1"/>
  <c r="N365" i="1"/>
  <c r="C730" i="1"/>
  <c r="D730" i="1" s="1"/>
  <c r="N237" i="1"/>
  <c r="C602" i="1"/>
  <c r="D602" i="1" s="1"/>
  <c r="N152" i="1"/>
  <c r="C517" i="1"/>
  <c r="D517" i="1" s="1"/>
  <c r="N245" i="1"/>
  <c r="C610" i="1"/>
  <c r="D610" i="1" s="1"/>
  <c r="N96" i="1"/>
  <c r="C461" i="1"/>
  <c r="D461" i="1" s="1"/>
  <c r="N329" i="1"/>
  <c r="C694" i="1"/>
  <c r="D694" i="1" s="1"/>
  <c r="N333" i="1"/>
  <c r="C698" i="1"/>
  <c r="D698" i="1" s="1"/>
  <c r="N231" i="1"/>
  <c r="C596" i="1"/>
  <c r="D596" i="1" s="1"/>
  <c r="N411" i="1"/>
  <c r="C776" i="1"/>
  <c r="D776" i="1" s="1"/>
  <c r="N321" i="1"/>
  <c r="C686" i="1"/>
  <c r="D686" i="1" s="1"/>
  <c r="N232" i="1"/>
  <c r="C597" i="1"/>
  <c r="D597" i="1" s="1"/>
  <c r="N82" i="1"/>
  <c r="C447" i="1"/>
  <c r="D447" i="1" s="1"/>
  <c r="N315" i="1"/>
  <c r="C680" i="1"/>
  <c r="D680" i="1" s="1"/>
  <c r="N208" i="1"/>
  <c r="C573" i="1"/>
  <c r="D573" i="1" s="1"/>
  <c r="N299" i="1"/>
  <c r="C664" i="1"/>
  <c r="D664" i="1" s="1"/>
  <c r="N238" i="1"/>
  <c r="C603" i="1"/>
  <c r="D603" i="1" s="1"/>
  <c r="N138" i="1"/>
  <c r="C503" i="1"/>
  <c r="D503" i="1" s="1"/>
  <c r="N378" i="1"/>
  <c r="C743" i="1"/>
  <c r="D743" i="1" s="1"/>
  <c r="N109" i="1"/>
  <c r="C474" i="1"/>
  <c r="D474" i="1" s="1"/>
  <c r="N168" i="1"/>
  <c r="C533" i="1"/>
  <c r="D533" i="1" s="1"/>
  <c r="N279" i="1"/>
  <c r="C644" i="1"/>
  <c r="D644" i="1" s="1"/>
  <c r="N90" i="1"/>
  <c r="C455" i="1"/>
  <c r="D455" i="1" s="1"/>
  <c r="N335" i="1"/>
  <c r="C700" i="1"/>
  <c r="D700" i="1" s="1"/>
  <c r="N135" i="1"/>
  <c r="C500" i="1"/>
  <c r="D500" i="1" s="1"/>
  <c r="N272" i="1"/>
  <c r="C637" i="1"/>
  <c r="D637" i="1" s="1"/>
  <c r="N264" i="1"/>
  <c r="C629" i="1"/>
  <c r="D629" i="1" s="1"/>
  <c r="N265" i="1"/>
  <c r="C630" i="1"/>
  <c r="D630" i="1" s="1"/>
  <c r="N71" i="1"/>
  <c r="C436" i="1"/>
  <c r="D436" i="1" s="1"/>
  <c r="N142" i="1"/>
  <c r="C507" i="1"/>
  <c r="D507" i="1" s="1"/>
  <c r="N79" i="1"/>
  <c r="C444" i="1"/>
  <c r="D444" i="1" s="1"/>
  <c r="N75" i="1"/>
  <c r="C440" i="1"/>
  <c r="D440" i="1" s="1"/>
  <c r="AF61" i="1"/>
  <c r="L61" i="1"/>
  <c r="F62" i="1"/>
  <c r="PE73" i="1" l="1"/>
  <c r="PD73" i="1"/>
  <c r="PQ73" i="1" s="1"/>
  <c r="PP73" i="1"/>
  <c r="OS74" i="1"/>
  <c r="OV74" i="1"/>
  <c r="U434" i="1"/>
  <c r="V434" i="1" s="1"/>
  <c r="HB69" i="1"/>
  <c r="GP69" i="1"/>
  <c r="HC69" i="1" s="1"/>
  <c r="GI69" i="1"/>
  <c r="GJ69" i="1" s="1"/>
  <c r="GE70" i="1" s="1"/>
  <c r="FH66" i="1"/>
  <c r="JI63" i="1"/>
  <c r="GZ73" i="1"/>
  <c r="HA73" i="1" s="1"/>
  <c r="PM84" i="1"/>
  <c r="PJ84" i="1" s="1"/>
  <c r="PM74" i="1"/>
  <c r="PJ74" i="1" s="1"/>
  <c r="PM85" i="1"/>
  <c r="PJ85" i="1" s="1"/>
  <c r="PM76" i="1"/>
  <c r="PJ76" i="1" s="1"/>
  <c r="PM79" i="1"/>
  <c r="PJ79" i="1" s="1"/>
  <c r="PM78" i="1"/>
  <c r="PJ78" i="1" s="1"/>
  <c r="PM77" i="1"/>
  <c r="PJ77" i="1" s="1"/>
  <c r="PM80" i="1"/>
  <c r="PJ80" i="1" s="1"/>
  <c r="PM83" i="1"/>
  <c r="PJ83" i="1" s="1"/>
  <c r="PM82" i="1"/>
  <c r="PJ82" i="1" s="1"/>
  <c r="PM81" i="1"/>
  <c r="PJ81" i="1" s="1"/>
  <c r="PM75" i="1"/>
  <c r="PJ75" i="1" s="1"/>
  <c r="NI85" i="1"/>
  <c r="NK85" i="1"/>
  <c r="KO67" i="1"/>
  <c r="KM68" i="1" s="1"/>
  <c r="KN68" i="1" s="1"/>
  <c r="KO68" i="1" s="1"/>
  <c r="IW63" i="1"/>
  <c r="IY64" i="1" s="1"/>
  <c r="BH62" i="1"/>
  <c r="AS63" i="1"/>
  <c r="AO63" i="1"/>
  <c r="AP63" i="1" s="1"/>
  <c r="FI62" i="1"/>
  <c r="EW63" i="1"/>
  <c r="EX63" i="1" s="1"/>
  <c r="EY63" i="1"/>
  <c r="E62" i="1"/>
  <c r="G62" i="1" s="1"/>
  <c r="H62" i="1" s="1"/>
  <c r="F63" i="1" s="1"/>
  <c r="G63" i="1" s="1"/>
  <c r="H63" i="1" s="1"/>
  <c r="F64" i="1" s="1"/>
  <c r="G64" i="1" s="1"/>
  <c r="H64" i="1" s="1"/>
  <c r="BG62" i="1"/>
  <c r="G427" i="1"/>
  <c r="H427" i="1" s="1"/>
  <c r="Q427" i="1"/>
  <c r="R427" i="1" s="1"/>
  <c r="FH62" i="1"/>
  <c r="FV419" i="1"/>
  <c r="FV415" i="1"/>
  <c r="FV411" i="1"/>
  <c r="FV407" i="1"/>
  <c r="FV403" i="1"/>
  <c r="FV399" i="1"/>
  <c r="FV395" i="1"/>
  <c r="FV391" i="1"/>
  <c r="FV387" i="1"/>
  <c r="FV383" i="1"/>
  <c r="FV379" i="1"/>
  <c r="FV375" i="1"/>
  <c r="FV371" i="1"/>
  <c r="FV367" i="1"/>
  <c r="FV363" i="1"/>
  <c r="FV310" i="1"/>
  <c r="FV306" i="1"/>
  <c r="FV297" i="1"/>
  <c r="FV293" i="1"/>
  <c r="FV289" i="1"/>
  <c r="FV285" i="1"/>
  <c r="FV281" i="1"/>
  <c r="FV277" i="1"/>
  <c r="FV273" i="1"/>
  <c r="FV269" i="1"/>
  <c r="FV265" i="1"/>
  <c r="FV257" i="1"/>
  <c r="FV253" i="1"/>
  <c r="FV249" i="1"/>
  <c r="FV245" i="1"/>
  <c r="FV240" i="1"/>
  <c r="FV236" i="1"/>
  <c r="FV232" i="1"/>
  <c r="FV228" i="1"/>
  <c r="FV224" i="1"/>
  <c r="FV220" i="1"/>
  <c r="FV216" i="1"/>
  <c r="FV212" i="1"/>
  <c r="FV208" i="1"/>
  <c r="FV204" i="1"/>
  <c r="FV200" i="1"/>
  <c r="FV196" i="1"/>
  <c r="FV192" i="1"/>
  <c r="FV188" i="1"/>
  <c r="FV184" i="1"/>
  <c r="FV180" i="1"/>
  <c r="FV176" i="1"/>
  <c r="FV172" i="1"/>
  <c r="FV168" i="1"/>
  <c r="FV164" i="1"/>
  <c r="FV160" i="1"/>
  <c r="FV156" i="1"/>
  <c r="FV152" i="1"/>
  <c r="FV148" i="1"/>
  <c r="FV144" i="1"/>
  <c r="FV140" i="1"/>
  <c r="FV136" i="1"/>
  <c r="FV132" i="1"/>
  <c r="FV128" i="1"/>
  <c r="FV124" i="1"/>
  <c r="FV120" i="1"/>
  <c r="FV116" i="1"/>
  <c r="FV112" i="1"/>
  <c r="FV108" i="1"/>
  <c r="FV104" i="1"/>
  <c r="FV100" i="1"/>
  <c r="FV96" i="1"/>
  <c r="FV92" i="1"/>
  <c r="FV88" i="1"/>
  <c r="FV84" i="1"/>
  <c r="FV80" i="1"/>
  <c r="FV76" i="1"/>
  <c r="FV126" i="1"/>
  <c r="FV86" i="1"/>
  <c r="FV351" i="1"/>
  <c r="FV358" i="1"/>
  <c r="FV354" i="1"/>
  <c r="FV350" i="1"/>
  <c r="FV346" i="1"/>
  <c r="FV342" i="1"/>
  <c r="FV338" i="1"/>
  <c r="FV334" i="1"/>
  <c r="FV330" i="1"/>
  <c r="FV326" i="1"/>
  <c r="FV322" i="1"/>
  <c r="FV318" i="1"/>
  <c r="FV314" i="1"/>
  <c r="FV305" i="1"/>
  <c r="FV122" i="1"/>
  <c r="FV78" i="1"/>
  <c r="FV355" i="1"/>
  <c r="FV418" i="1"/>
  <c r="FV414" i="1"/>
  <c r="FV410" i="1"/>
  <c r="FV406" i="1"/>
  <c r="FV402" i="1"/>
  <c r="FV398" i="1"/>
  <c r="FV394" i="1"/>
  <c r="FV390" i="1"/>
  <c r="FV386" i="1"/>
  <c r="FV382" i="1"/>
  <c r="FV378" i="1"/>
  <c r="FV374" i="1"/>
  <c r="FV370" i="1"/>
  <c r="FV366" i="1"/>
  <c r="FV362" i="1"/>
  <c r="FV309" i="1"/>
  <c r="FV300" i="1"/>
  <c r="FV296" i="1"/>
  <c r="FV292" i="1"/>
  <c r="FV288" i="1"/>
  <c r="FV284" i="1"/>
  <c r="FV280" i="1"/>
  <c r="FV276" i="1"/>
  <c r="FV272" i="1"/>
  <c r="FV268" i="1"/>
  <c r="FV264" i="1"/>
  <c r="FV260" i="1"/>
  <c r="FV256" i="1"/>
  <c r="FV252" i="1"/>
  <c r="FV248" i="1"/>
  <c r="FV244" i="1"/>
  <c r="FV239" i="1"/>
  <c r="FV235" i="1"/>
  <c r="FV231" i="1"/>
  <c r="FV227" i="1"/>
  <c r="FV223" i="1"/>
  <c r="FV219" i="1"/>
  <c r="FV215" i="1"/>
  <c r="FV211" i="1"/>
  <c r="FV207" i="1"/>
  <c r="FV203" i="1"/>
  <c r="FV199" i="1"/>
  <c r="FV195" i="1"/>
  <c r="FV191" i="1"/>
  <c r="FV187" i="1"/>
  <c r="FV183" i="1"/>
  <c r="FV179" i="1"/>
  <c r="FV175" i="1"/>
  <c r="FV171" i="1"/>
  <c r="FV167" i="1"/>
  <c r="FV163" i="1"/>
  <c r="FV159" i="1"/>
  <c r="FV155" i="1"/>
  <c r="FV147" i="1"/>
  <c r="FV143" i="1"/>
  <c r="FV139" i="1"/>
  <c r="FV135" i="1"/>
  <c r="FV131" i="1"/>
  <c r="FV127" i="1"/>
  <c r="FV123" i="1"/>
  <c r="FV119" i="1"/>
  <c r="FV115" i="1"/>
  <c r="FV111" i="1"/>
  <c r="FV107" i="1"/>
  <c r="FV103" i="1"/>
  <c r="FV99" i="1"/>
  <c r="FV95" i="1"/>
  <c r="FV91" i="1"/>
  <c r="FV87" i="1"/>
  <c r="FV83" i="1"/>
  <c r="FV79" i="1"/>
  <c r="FV75" i="1"/>
  <c r="FV118" i="1"/>
  <c r="FV90" i="1"/>
  <c r="FV347" i="1"/>
  <c r="FV357" i="1"/>
  <c r="FV353" i="1"/>
  <c r="FV349" i="1"/>
  <c r="FV345" i="1"/>
  <c r="FV341" i="1"/>
  <c r="FV337" i="1"/>
  <c r="FV333" i="1"/>
  <c r="FV329" i="1"/>
  <c r="FV325" i="1"/>
  <c r="FV321" i="1"/>
  <c r="FV317" i="1"/>
  <c r="FV313" i="1"/>
  <c r="FV304" i="1"/>
  <c r="FV114" i="1"/>
  <c r="FV82" i="1"/>
  <c r="FV343" i="1"/>
  <c r="FV417" i="1"/>
  <c r="FV413" i="1"/>
  <c r="FV409" i="1"/>
  <c r="FV405" i="1"/>
  <c r="FV401" i="1"/>
  <c r="FV397" i="1"/>
  <c r="FV393" i="1"/>
  <c r="FV389" i="1"/>
  <c r="FV385" i="1"/>
  <c r="FV381" i="1"/>
  <c r="FV377" i="1"/>
  <c r="FV373" i="1"/>
  <c r="FV369" i="1"/>
  <c r="FV365" i="1"/>
  <c r="FV361" i="1"/>
  <c r="FV308" i="1"/>
  <c r="FV299" i="1"/>
  <c r="FV295" i="1"/>
  <c r="FV291" i="1"/>
  <c r="FV287" i="1"/>
  <c r="FV283" i="1"/>
  <c r="FV279" i="1"/>
  <c r="FV275" i="1"/>
  <c r="FV271" i="1"/>
  <c r="FV267" i="1"/>
  <c r="FV263" i="1"/>
  <c r="FV259" i="1"/>
  <c r="FV255" i="1"/>
  <c r="FV251" i="1"/>
  <c r="FV247" i="1"/>
  <c r="FV243" i="1"/>
  <c r="FV238" i="1"/>
  <c r="FV234" i="1"/>
  <c r="FV230" i="1"/>
  <c r="FV226" i="1"/>
  <c r="FV222" i="1"/>
  <c r="FV218" i="1"/>
  <c r="FV214" i="1"/>
  <c r="FV210" i="1"/>
  <c r="FV206" i="1"/>
  <c r="FV202" i="1"/>
  <c r="FV198" i="1"/>
  <c r="FV194" i="1"/>
  <c r="FV190" i="1"/>
  <c r="FV186" i="1"/>
  <c r="FV182" i="1"/>
  <c r="FV178" i="1"/>
  <c r="FV174" i="1"/>
  <c r="FV170" i="1"/>
  <c r="FV166" i="1"/>
  <c r="FV162" i="1"/>
  <c r="FV158" i="1"/>
  <c r="FV154" i="1"/>
  <c r="FV150" i="1"/>
  <c r="FV146" i="1"/>
  <c r="FV142" i="1"/>
  <c r="FV138" i="1"/>
  <c r="FV134" i="1"/>
  <c r="FV130" i="1"/>
  <c r="FV110" i="1"/>
  <c r="FV106" i="1"/>
  <c r="FV102" i="1"/>
  <c r="FV98" i="1"/>
  <c r="FV94" i="1"/>
  <c r="FV74" i="1"/>
  <c r="FV331" i="1"/>
  <c r="FV360" i="1"/>
  <c r="FV356" i="1"/>
  <c r="FV352" i="1"/>
  <c r="FV348" i="1"/>
  <c r="FV344" i="1"/>
  <c r="FV340" i="1"/>
  <c r="FV336" i="1"/>
  <c r="FV332" i="1"/>
  <c r="FV328" i="1"/>
  <c r="FV324" i="1"/>
  <c r="FV320" i="1"/>
  <c r="FV316" i="1"/>
  <c r="FV312" i="1"/>
  <c r="FV303" i="1"/>
  <c r="FV339" i="1"/>
  <c r="FV327" i="1"/>
  <c r="FV319" i="1"/>
  <c r="FV311" i="1"/>
  <c r="FV302" i="1"/>
  <c r="FV420" i="1"/>
  <c r="FV416" i="1"/>
  <c r="FV412" i="1"/>
  <c r="FV408" i="1"/>
  <c r="FV404" i="1"/>
  <c r="FV400" i="1"/>
  <c r="FV396" i="1"/>
  <c r="FV392" i="1"/>
  <c r="FV388" i="1"/>
  <c r="FV384" i="1"/>
  <c r="FV380" i="1"/>
  <c r="FV376" i="1"/>
  <c r="FV372" i="1"/>
  <c r="FV368" i="1"/>
  <c r="FV364" i="1"/>
  <c r="FV307" i="1"/>
  <c r="FV298" i="1"/>
  <c r="FV294" i="1"/>
  <c r="FV290" i="1"/>
  <c r="FV286" i="1"/>
  <c r="FV282" i="1"/>
  <c r="FV278" i="1"/>
  <c r="FV274" i="1"/>
  <c r="FV270" i="1"/>
  <c r="FV266" i="1"/>
  <c r="FV262" i="1"/>
  <c r="FV258" i="1"/>
  <c r="FV254" i="1"/>
  <c r="FV250" i="1"/>
  <c r="FV246" i="1"/>
  <c r="FV242" i="1"/>
  <c r="FV237" i="1"/>
  <c r="FV233" i="1"/>
  <c r="FV229" i="1"/>
  <c r="FV225" i="1"/>
  <c r="FV221" i="1"/>
  <c r="FV217" i="1"/>
  <c r="FV213" i="1"/>
  <c r="FV209" i="1"/>
  <c r="FV205" i="1"/>
  <c r="FV201" i="1"/>
  <c r="FV197" i="1"/>
  <c r="FV193" i="1"/>
  <c r="FV189" i="1"/>
  <c r="FV185" i="1"/>
  <c r="FV177" i="1"/>
  <c r="FV173" i="1"/>
  <c r="FV169" i="1"/>
  <c r="FV165" i="1"/>
  <c r="FV153" i="1"/>
  <c r="FV149" i="1"/>
  <c r="FV137" i="1"/>
  <c r="FV133" i="1"/>
  <c r="FV129" i="1"/>
  <c r="FV125" i="1"/>
  <c r="FV121" i="1"/>
  <c r="FV117" i="1"/>
  <c r="FV113" i="1"/>
  <c r="FV109" i="1"/>
  <c r="FV105" i="1"/>
  <c r="FV101" i="1"/>
  <c r="FV97" i="1"/>
  <c r="FV93" i="1"/>
  <c r="FV89" i="1"/>
  <c r="FV81" i="1"/>
  <c r="FV77" i="1"/>
  <c r="FV359" i="1"/>
  <c r="FV335" i="1"/>
  <c r="FV323" i="1"/>
  <c r="FV315" i="1"/>
  <c r="FV73" i="1"/>
  <c r="FT73" i="1" s="1"/>
  <c r="FY73" i="1" s="1"/>
  <c r="FV72" i="1"/>
  <c r="FT72" i="1" s="1"/>
  <c r="FY72" i="1" s="1"/>
  <c r="FV70" i="1"/>
  <c r="FT70" i="1" s="1"/>
  <c r="FY70" i="1" s="1"/>
  <c r="FV68" i="1"/>
  <c r="FT68" i="1" s="1"/>
  <c r="FY68" i="1" s="1"/>
  <c r="FV66" i="1"/>
  <c r="FT66" i="1" s="1"/>
  <c r="FY66" i="1" s="1"/>
  <c r="FV64" i="1"/>
  <c r="FT64" i="1" s="1"/>
  <c r="FY64" i="1" s="1"/>
  <c r="FV62" i="1"/>
  <c r="FV71" i="1"/>
  <c r="FT71" i="1" s="1"/>
  <c r="FY71" i="1" s="1"/>
  <c r="FV69" i="1"/>
  <c r="FT69" i="1" s="1"/>
  <c r="FY69" i="1" s="1"/>
  <c r="FV67" i="1"/>
  <c r="FT67" i="1" s="1"/>
  <c r="FY67" i="1" s="1"/>
  <c r="FV65" i="1"/>
  <c r="FT65" i="1" s="1"/>
  <c r="FY65" i="1" s="1"/>
  <c r="FV63" i="1"/>
  <c r="FT63" i="1" s="1"/>
  <c r="FY63" i="1" s="1"/>
  <c r="GY82" i="1"/>
  <c r="GV82" i="1" s="1"/>
  <c r="GY74" i="1"/>
  <c r="GV74" i="1" s="1"/>
  <c r="GW74" i="1" s="1"/>
  <c r="GX74" i="1" s="1"/>
  <c r="GY81" i="1"/>
  <c r="GV81" i="1" s="1"/>
  <c r="GY85" i="1"/>
  <c r="GV85" i="1" s="1"/>
  <c r="GY75" i="1"/>
  <c r="GV75" i="1" s="1"/>
  <c r="GY84" i="1"/>
  <c r="GV84" i="1" s="1"/>
  <c r="GY83" i="1"/>
  <c r="GV83" i="1" s="1"/>
  <c r="GY77" i="1"/>
  <c r="GV77" i="1" s="1"/>
  <c r="GY76" i="1"/>
  <c r="GV76" i="1" s="1"/>
  <c r="GY80" i="1"/>
  <c r="GV80" i="1" s="1"/>
  <c r="GY79" i="1"/>
  <c r="GV79" i="1" s="1"/>
  <c r="GY78" i="1"/>
  <c r="GV78" i="1" s="1"/>
  <c r="ER66" i="1"/>
  <c r="EE419" i="1"/>
  <c r="EE415" i="1"/>
  <c r="EE411" i="1"/>
  <c r="EE407" i="1"/>
  <c r="EE403" i="1"/>
  <c r="EE399" i="1"/>
  <c r="EE395" i="1"/>
  <c r="EE391" i="1"/>
  <c r="EE387" i="1"/>
  <c r="EE383" i="1"/>
  <c r="EE379" i="1"/>
  <c r="EE375" i="1"/>
  <c r="EE371" i="1"/>
  <c r="EE367" i="1"/>
  <c r="EE363" i="1"/>
  <c r="EE359" i="1"/>
  <c r="EE355" i="1"/>
  <c r="EE351" i="1"/>
  <c r="EE347" i="1"/>
  <c r="EE343" i="1"/>
  <c r="EE339" i="1"/>
  <c r="EE335" i="1"/>
  <c r="EE331" i="1"/>
  <c r="EE327" i="1"/>
  <c r="EE323" i="1"/>
  <c r="EE319" i="1"/>
  <c r="EE315" i="1"/>
  <c r="EE311" i="1"/>
  <c r="EE307" i="1"/>
  <c r="EE303" i="1"/>
  <c r="EE299" i="1"/>
  <c r="EE295" i="1"/>
  <c r="EE291" i="1"/>
  <c r="EE287" i="1"/>
  <c r="EE283" i="1"/>
  <c r="EE279" i="1"/>
  <c r="EE275" i="1"/>
  <c r="EE271" i="1"/>
  <c r="EE267" i="1"/>
  <c r="EE263" i="1"/>
  <c r="EE259" i="1"/>
  <c r="EE255" i="1"/>
  <c r="EE251" i="1"/>
  <c r="EE247" i="1"/>
  <c r="EE243" i="1"/>
  <c r="EE238" i="1"/>
  <c r="EE234" i="1"/>
  <c r="EE230" i="1"/>
  <c r="EE226" i="1"/>
  <c r="EE222" i="1"/>
  <c r="EE218" i="1"/>
  <c r="EE214" i="1"/>
  <c r="EE210" i="1"/>
  <c r="EE206" i="1"/>
  <c r="EE202" i="1"/>
  <c r="EE198" i="1"/>
  <c r="EE194" i="1"/>
  <c r="EE190" i="1"/>
  <c r="EE186" i="1"/>
  <c r="EE182" i="1"/>
  <c r="EE178" i="1"/>
  <c r="EE174" i="1"/>
  <c r="EE170" i="1"/>
  <c r="EE166" i="1"/>
  <c r="EE162" i="1"/>
  <c r="EE418" i="1"/>
  <c r="EE414" i="1"/>
  <c r="EE410" i="1"/>
  <c r="EE406" i="1"/>
  <c r="EE402" i="1"/>
  <c r="EE398" i="1"/>
  <c r="EE394" i="1"/>
  <c r="EE390" i="1"/>
  <c r="EE386" i="1"/>
  <c r="EE382" i="1"/>
  <c r="EE378" i="1"/>
  <c r="EE374" i="1"/>
  <c r="EE370" i="1"/>
  <c r="EE366" i="1"/>
  <c r="EE362" i="1"/>
  <c r="EE358" i="1"/>
  <c r="EE354" i="1"/>
  <c r="EE350" i="1"/>
  <c r="EE346" i="1"/>
  <c r="EE342" i="1"/>
  <c r="EE338" i="1"/>
  <c r="EE334" i="1"/>
  <c r="EE330" i="1"/>
  <c r="EE326" i="1"/>
  <c r="EE322" i="1"/>
  <c r="EE318" i="1"/>
  <c r="EE314" i="1"/>
  <c r="EE310" i="1"/>
  <c r="EE306" i="1"/>
  <c r="EE302" i="1"/>
  <c r="EE298" i="1"/>
  <c r="EE294" i="1"/>
  <c r="EE290" i="1"/>
  <c r="EE286" i="1"/>
  <c r="EE282" i="1"/>
  <c r="EE278" i="1"/>
  <c r="EE274" i="1"/>
  <c r="EE270" i="1"/>
  <c r="EE266" i="1"/>
  <c r="EE262" i="1"/>
  <c r="EE258" i="1"/>
  <c r="EE254" i="1"/>
  <c r="EE250" i="1"/>
  <c r="EE246" i="1"/>
  <c r="EE242" i="1"/>
  <c r="EE237" i="1"/>
  <c r="EE233" i="1"/>
  <c r="EE229" i="1"/>
  <c r="EE225" i="1"/>
  <c r="EE221" i="1"/>
  <c r="EE217" i="1"/>
  <c r="EE213" i="1"/>
  <c r="EE209" i="1"/>
  <c r="EE205" i="1"/>
  <c r="EE201" i="1"/>
  <c r="EE197" i="1"/>
  <c r="EE193" i="1"/>
  <c r="EE189" i="1"/>
  <c r="EE185" i="1"/>
  <c r="EE177" i="1"/>
  <c r="EE173" i="1"/>
  <c r="EE169" i="1"/>
  <c r="EE165" i="1"/>
  <c r="EE153" i="1"/>
  <c r="EE149" i="1"/>
  <c r="EE137" i="1"/>
  <c r="EE133" i="1"/>
  <c r="EE129" i="1"/>
  <c r="EE125" i="1"/>
  <c r="EE121" i="1"/>
  <c r="EE117" i="1"/>
  <c r="EE113" i="1"/>
  <c r="EE109" i="1"/>
  <c r="EE417" i="1"/>
  <c r="EE413" i="1"/>
  <c r="EE409" i="1"/>
  <c r="EE405" i="1"/>
  <c r="EE401" i="1"/>
  <c r="EE397" i="1"/>
  <c r="EE393" i="1"/>
  <c r="EE389" i="1"/>
  <c r="EE385" i="1"/>
  <c r="EE381" i="1"/>
  <c r="EE377" i="1"/>
  <c r="EE373" i="1"/>
  <c r="EE369" i="1"/>
  <c r="EE365" i="1"/>
  <c r="EE361" i="1"/>
  <c r="EE357" i="1"/>
  <c r="EE353" i="1"/>
  <c r="EE349" i="1"/>
  <c r="EE345" i="1"/>
  <c r="EE341" i="1"/>
  <c r="EE337" i="1"/>
  <c r="EE333" i="1"/>
  <c r="EE329" i="1"/>
  <c r="EE325" i="1"/>
  <c r="EE321" i="1"/>
  <c r="EE317" i="1"/>
  <c r="EE313" i="1"/>
  <c r="EE309" i="1"/>
  <c r="EE305" i="1"/>
  <c r="EE297" i="1"/>
  <c r="EE293" i="1"/>
  <c r="EE289" i="1"/>
  <c r="EE285" i="1"/>
  <c r="EE281" i="1"/>
  <c r="EE277" i="1"/>
  <c r="EE273" i="1"/>
  <c r="EE269" i="1"/>
  <c r="EE265" i="1"/>
  <c r="EE257" i="1"/>
  <c r="EE253" i="1"/>
  <c r="EE249" i="1"/>
  <c r="EE245" i="1"/>
  <c r="EE240" i="1"/>
  <c r="EE236" i="1"/>
  <c r="EE232" i="1"/>
  <c r="EE228" i="1"/>
  <c r="EE224" i="1"/>
  <c r="EE220" i="1"/>
  <c r="EE216" i="1"/>
  <c r="EE212" i="1"/>
  <c r="EE208" i="1"/>
  <c r="EE204" i="1"/>
  <c r="EE200" i="1"/>
  <c r="EE196" i="1"/>
  <c r="EE192" i="1"/>
  <c r="EE188" i="1"/>
  <c r="EE184" i="1"/>
  <c r="EE180" i="1"/>
  <c r="EE176" i="1"/>
  <c r="EE172" i="1"/>
  <c r="EE168" i="1"/>
  <c r="EE164" i="1"/>
  <c r="EE160" i="1"/>
  <c r="EE420" i="1"/>
  <c r="EE416" i="1"/>
  <c r="EE412" i="1"/>
  <c r="EE408" i="1"/>
  <c r="EE404" i="1"/>
  <c r="EE400" i="1"/>
  <c r="EE396" i="1"/>
  <c r="EE392" i="1"/>
  <c r="EE388" i="1"/>
  <c r="EE384" i="1"/>
  <c r="EE380" i="1"/>
  <c r="EE376" i="1"/>
  <c r="EE372" i="1"/>
  <c r="EE368" i="1"/>
  <c r="EE364" i="1"/>
  <c r="EE360" i="1"/>
  <c r="EE356" i="1"/>
  <c r="EE352" i="1"/>
  <c r="EE348" i="1"/>
  <c r="EE344" i="1"/>
  <c r="EE340" i="1"/>
  <c r="EE336" i="1"/>
  <c r="EE332" i="1"/>
  <c r="EE328" i="1"/>
  <c r="EE324" i="1"/>
  <c r="EE320" i="1"/>
  <c r="EE316" i="1"/>
  <c r="EE312" i="1"/>
  <c r="EE308" i="1"/>
  <c r="EE304" i="1"/>
  <c r="EE300" i="1"/>
  <c r="EE296" i="1"/>
  <c r="EE292" i="1"/>
  <c r="EE288" i="1"/>
  <c r="EE284" i="1"/>
  <c r="EE280" i="1"/>
  <c r="EE276" i="1"/>
  <c r="EE272" i="1"/>
  <c r="EE268" i="1"/>
  <c r="EE264" i="1"/>
  <c r="EE260" i="1"/>
  <c r="EE256" i="1"/>
  <c r="EE252" i="1"/>
  <c r="EE248" i="1"/>
  <c r="EE244" i="1"/>
  <c r="EE239" i="1"/>
  <c r="EE235" i="1"/>
  <c r="EE231" i="1"/>
  <c r="EE227" i="1"/>
  <c r="EE223" i="1"/>
  <c r="EE219" i="1"/>
  <c r="EE215" i="1"/>
  <c r="EE211" i="1"/>
  <c r="EE207" i="1"/>
  <c r="EE203" i="1"/>
  <c r="EE199" i="1"/>
  <c r="EE195" i="1"/>
  <c r="EE191" i="1"/>
  <c r="EE187" i="1"/>
  <c r="EE183" i="1"/>
  <c r="EE179" i="1"/>
  <c r="EE175" i="1"/>
  <c r="EE171" i="1"/>
  <c r="EE167" i="1"/>
  <c r="EE163" i="1"/>
  <c r="EE159" i="1"/>
  <c r="EE155" i="1"/>
  <c r="EE147" i="1"/>
  <c r="EE143" i="1"/>
  <c r="EE139" i="1"/>
  <c r="EE135" i="1"/>
  <c r="EE131" i="1"/>
  <c r="EE127" i="1"/>
  <c r="EE123" i="1"/>
  <c r="EE119" i="1"/>
  <c r="EE115" i="1"/>
  <c r="EE111" i="1"/>
  <c r="EE107" i="1"/>
  <c r="EE154" i="1"/>
  <c r="EE138" i="1"/>
  <c r="EE122" i="1"/>
  <c r="EE106" i="1"/>
  <c r="EE102" i="1"/>
  <c r="EE98" i="1"/>
  <c r="EE94" i="1"/>
  <c r="EE90" i="1"/>
  <c r="EE86" i="1"/>
  <c r="EE78" i="1"/>
  <c r="EE70" i="1"/>
  <c r="EE62" i="1"/>
  <c r="EE148" i="1"/>
  <c r="EE132" i="1"/>
  <c r="EE116" i="1"/>
  <c r="EE158" i="1"/>
  <c r="EE142" i="1"/>
  <c r="EE126" i="1"/>
  <c r="EE110" i="1"/>
  <c r="EE105" i="1"/>
  <c r="EE101" i="1"/>
  <c r="EE97" i="1"/>
  <c r="EE93" i="1"/>
  <c r="EE89" i="1"/>
  <c r="EE81" i="1"/>
  <c r="EE77" i="1"/>
  <c r="EE69" i="1"/>
  <c r="EE65" i="1"/>
  <c r="EE152" i="1"/>
  <c r="EE136" i="1"/>
  <c r="EE120" i="1"/>
  <c r="EE92" i="1"/>
  <c r="EE84" i="1"/>
  <c r="EE76" i="1"/>
  <c r="EE68" i="1"/>
  <c r="EE146" i="1"/>
  <c r="EE130" i="1"/>
  <c r="EE114" i="1"/>
  <c r="EE104" i="1"/>
  <c r="EE100" i="1"/>
  <c r="EE96" i="1"/>
  <c r="EE88" i="1"/>
  <c r="EE80" i="1"/>
  <c r="EE72" i="1"/>
  <c r="EE64" i="1"/>
  <c r="EE63" i="1"/>
  <c r="EE156" i="1"/>
  <c r="EE140" i="1"/>
  <c r="EE124" i="1"/>
  <c r="EE108" i="1"/>
  <c r="EE150" i="1"/>
  <c r="EE134" i="1"/>
  <c r="EE118" i="1"/>
  <c r="EE103" i="1"/>
  <c r="EE99" i="1"/>
  <c r="EE95" i="1"/>
  <c r="EE91" i="1"/>
  <c r="EE87" i="1"/>
  <c r="EE83" i="1"/>
  <c r="EE79" i="1"/>
  <c r="EE75" i="1"/>
  <c r="EE71" i="1"/>
  <c r="EE67" i="1"/>
  <c r="EE144" i="1"/>
  <c r="EE128" i="1"/>
  <c r="EE112" i="1"/>
  <c r="EE82" i="1"/>
  <c r="EE74" i="1"/>
  <c r="EE66" i="1"/>
  <c r="DN419" i="1"/>
  <c r="DL419" i="1" s="1"/>
  <c r="DP419" i="1" s="1"/>
  <c r="DN415" i="1"/>
  <c r="DL415" i="1" s="1"/>
  <c r="DP415" i="1" s="1"/>
  <c r="DN411" i="1"/>
  <c r="DL411" i="1" s="1"/>
  <c r="DP411" i="1" s="1"/>
  <c r="DN407" i="1"/>
  <c r="DL407" i="1" s="1"/>
  <c r="DP407" i="1" s="1"/>
  <c r="DN403" i="1"/>
  <c r="DL403" i="1" s="1"/>
  <c r="DP403" i="1" s="1"/>
  <c r="DN399" i="1"/>
  <c r="DL399" i="1" s="1"/>
  <c r="DP399" i="1" s="1"/>
  <c r="DN395" i="1"/>
  <c r="DL395" i="1" s="1"/>
  <c r="DP395" i="1" s="1"/>
  <c r="DN391" i="1"/>
  <c r="DL391" i="1" s="1"/>
  <c r="DP391" i="1" s="1"/>
  <c r="DN387" i="1"/>
  <c r="DL387" i="1" s="1"/>
  <c r="DP387" i="1" s="1"/>
  <c r="DN383" i="1"/>
  <c r="DL383" i="1" s="1"/>
  <c r="DP383" i="1" s="1"/>
  <c r="DN379" i="1"/>
  <c r="DL379" i="1" s="1"/>
  <c r="DP379" i="1" s="1"/>
  <c r="DN375" i="1"/>
  <c r="DL375" i="1" s="1"/>
  <c r="DP375" i="1" s="1"/>
  <c r="DN371" i="1"/>
  <c r="DL371" i="1" s="1"/>
  <c r="DP371" i="1" s="1"/>
  <c r="DN367" i="1"/>
  <c r="DL367" i="1" s="1"/>
  <c r="DP367" i="1" s="1"/>
  <c r="DN363" i="1"/>
  <c r="DL363" i="1" s="1"/>
  <c r="DP363" i="1" s="1"/>
  <c r="DN359" i="1"/>
  <c r="DL359" i="1" s="1"/>
  <c r="DP359" i="1" s="1"/>
  <c r="DN355" i="1"/>
  <c r="DL355" i="1" s="1"/>
  <c r="DP355" i="1" s="1"/>
  <c r="DN351" i="1"/>
  <c r="DL351" i="1" s="1"/>
  <c r="DP351" i="1" s="1"/>
  <c r="DN347" i="1"/>
  <c r="DL347" i="1" s="1"/>
  <c r="DP347" i="1" s="1"/>
  <c r="DN343" i="1"/>
  <c r="DL343" i="1" s="1"/>
  <c r="DP343" i="1" s="1"/>
  <c r="DN339" i="1"/>
  <c r="DL339" i="1" s="1"/>
  <c r="DP339" i="1" s="1"/>
  <c r="DN335" i="1"/>
  <c r="DL335" i="1" s="1"/>
  <c r="DP335" i="1" s="1"/>
  <c r="DN331" i="1"/>
  <c r="DL331" i="1" s="1"/>
  <c r="DP331" i="1" s="1"/>
  <c r="DN327" i="1"/>
  <c r="DL327" i="1" s="1"/>
  <c r="DP327" i="1" s="1"/>
  <c r="DN323" i="1"/>
  <c r="DL323" i="1" s="1"/>
  <c r="DP323" i="1" s="1"/>
  <c r="DN319" i="1"/>
  <c r="DL319" i="1" s="1"/>
  <c r="DP319" i="1" s="1"/>
  <c r="DN315" i="1"/>
  <c r="DL315" i="1" s="1"/>
  <c r="DP315" i="1" s="1"/>
  <c r="DN311" i="1"/>
  <c r="DL311" i="1" s="1"/>
  <c r="DP311" i="1" s="1"/>
  <c r="DN307" i="1"/>
  <c r="DL307" i="1" s="1"/>
  <c r="DP307" i="1" s="1"/>
  <c r="DN303" i="1"/>
  <c r="DL303" i="1" s="1"/>
  <c r="DP303" i="1" s="1"/>
  <c r="DN299" i="1"/>
  <c r="DL299" i="1" s="1"/>
  <c r="DP299" i="1" s="1"/>
  <c r="DN295" i="1"/>
  <c r="DL295" i="1" s="1"/>
  <c r="DP295" i="1" s="1"/>
  <c r="DN291" i="1"/>
  <c r="DL291" i="1" s="1"/>
  <c r="DP291" i="1" s="1"/>
  <c r="DN287" i="1"/>
  <c r="DL287" i="1" s="1"/>
  <c r="DP287" i="1" s="1"/>
  <c r="DN283" i="1"/>
  <c r="DL283" i="1" s="1"/>
  <c r="DP283" i="1" s="1"/>
  <c r="DN279" i="1"/>
  <c r="DL279" i="1" s="1"/>
  <c r="DP279" i="1" s="1"/>
  <c r="DN275" i="1"/>
  <c r="DL275" i="1" s="1"/>
  <c r="DP275" i="1" s="1"/>
  <c r="DN271" i="1"/>
  <c r="DL271" i="1" s="1"/>
  <c r="DP271" i="1" s="1"/>
  <c r="DN267" i="1"/>
  <c r="DL267" i="1" s="1"/>
  <c r="DP267" i="1" s="1"/>
  <c r="DN263" i="1"/>
  <c r="DL263" i="1" s="1"/>
  <c r="DP263" i="1" s="1"/>
  <c r="DN259" i="1"/>
  <c r="DL259" i="1" s="1"/>
  <c r="DP259" i="1" s="1"/>
  <c r="DN255" i="1"/>
  <c r="DL255" i="1" s="1"/>
  <c r="DP255" i="1" s="1"/>
  <c r="DN251" i="1"/>
  <c r="DL251" i="1" s="1"/>
  <c r="DP251" i="1" s="1"/>
  <c r="DN247" i="1"/>
  <c r="DL247" i="1" s="1"/>
  <c r="DP247" i="1" s="1"/>
  <c r="DN243" i="1"/>
  <c r="DL243" i="1" s="1"/>
  <c r="DP243" i="1" s="1"/>
  <c r="DN237" i="1"/>
  <c r="DL237" i="1" s="1"/>
  <c r="DP237" i="1" s="1"/>
  <c r="DN233" i="1"/>
  <c r="DL233" i="1" s="1"/>
  <c r="DP233" i="1" s="1"/>
  <c r="DN229" i="1"/>
  <c r="DL229" i="1" s="1"/>
  <c r="DP229" i="1" s="1"/>
  <c r="DN225" i="1"/>
  <c r="DL225" i="1" s="1"/>
  <c r="DP225" i="1" s="1"/>
  <c r="DN221" i="1"/>
  <c r="DL221" i="1" s="1"/>
  <c r="DP221" i="1" s="1"/>
  <c r="DN217" i="1"/>
  <c r="DL217" i="1" s="1"/>
  <c r="DP217" i="1" s="1"/>
  <c r="DN213" i="1"/>
  <c r="DL213" i="1" s="1"/>
  <c r="DP213" i="1" s="1"/>
  <c r="DN209" i="1"/>
  <c r="DL209" i="1" s="1"/>
  <c r="DP209" i="1" s="1"/>
  <c r="DN205" i="1"/>
  <c r="DL205" i="1" s="1"/>
  <c r="DP205" i="1" s="1"/>
  <c r="DN201" i="1"/>
  <c r="DL201" i="1" s="1"/>
  <c r="DP201" i="1" s="1"/>
  <c r="DN197" i="1"/>
  <c r="DL197" i="1" s="1"/>
  <c r="DP197" i="1" s="1"/>
  <c r="DN193" i="1"/>
  <c r="DL193" i="1" s="1"/>
  <c r="DP193" i="1" s="1"/>
  <c r="DN189" i="1"/>
  <c r="DL189" i="1" s="1"/>
  <c r="DP189" i="1" s="1"/>
  <c r="DN185" i="1"/>
  <c r="DL185" i="1" s="1"/>
  <c r="DP185" i="1" s="1"/>
  <c r="DN177" i="1"/>
  <c r="DL177" i="1" s="1"/>
  <c r="DP177" i="1" s="1"/>
  <c r="DN173" i="1"/>
  <c r="DL173" i="1" s="1"/>
  <c r="DP173" i="1" s="1"/>
  <c r="DN169" i="1"/>
  <c r="DL169" i="1" s="1"/>
  <c r="DP169" i="1" s="1"/>
  <c r="DN165" i="1"/>
  <c r="DL165" i="1" s="1"/>
  <c r="DP165" i="1" s="1"/>
  <c r="DN153" i="1"/>
  <c r="DL153" i="1" s="1"/>
  <c r="DP153" i="1" s="1"/>
  <c r="DN149" i="1"/>
  <c r="DL149" i="1" s="1"/>
  <c r="DP149" i="1" s="1"/>
  <c r="DN137" i="1"/>
  <c r="DL137" i="1" s="1"/>
  <c r="DP137" i="1" s="1"/>
  <c r="DN133" i="1"/>
  <c r="DL133" i="1" s="1"/>
  <c r="DP133" i="1" s="1"/>
  <c r="DN129" i="1"/>
  <c r="DL129" i="1" s="1"/>
  <c r="DP129" i="1" s="1"/>
  <c r="DN125" i="1"/>
  <c r="DL125" i="1" s="1"/>
  <c r="DP125" i="1" s="1"/>
  <c r="DN121" i="1"/>
  <c r="DL121" i="1" s="1"/>
  <c r="DP121" i="1" s="1"/>
  <c r="DN117" i="1"/>
  <c r="DL117" i="1" s="1"/>
  <c r="DP117" i="1" s="1"/>
  <c r="DN113" i="1"/>
  <c r="DL113" i="1" s="1"/>
  <c r="DP113" i="1" s="1"/>
  <c r="DN109" i="1"/>
  <c r="DL109" i="1" s="1"/>
  <c r="DP109" i="1" s="1"/>
  <c r="DN105" i="1"/>
  <c r="DL105" i="1" s="1"/>
  <c r="DP105" i="1" s="1"/>
  <c r="DN101" i="1"/>
  <c r="DL101" i="1" s="1"/>
  <c r="DP101" i="1" s="1"/>
  <c r="DN97" i="1"/>
  <c r="DL97" i="1" s="1"/>
  <c r="DP97" i="1" s="1"/>
  <c r="DN93" i="1"/>
  <c r="DL93" i="1" s="1"/>
  <c r="DP93" i="1" s="1"/>
  <c r="DN89" i="1"/>
  <c r="DL89" i="1" s="1"/>
  <c r="DP89" i="1" s="1"/>
  <c r="DN418" i="1"/>
  <c r="DL418" i="1" s="1"/>
  <c r="DP418" i="1" s="1"/>
  <c r="DN414" i="1"/>
  <c r="DL414" i="1" s="1"/>
  <c r="DP414" i="1" s="1"/>
  <c r="DN410" i="1"/>
  <c r="DL410" i="1" s="1"/>
  <c r="DP410" i="1" s="1"/>
  <c r="DN406" i="1"/>
  <c r="DL406" i="1" s="1"/>
  <c r="DP406" i="1" s="1"/>
  <c r="DN402" i="1"/>
  <c r="DL402" i="1" s="1"/>
  <c r="DP402" i="1" s="1"/>
  <c r="DN398" i="1"/>
  <c r="DL398" i="1" s="1"/>
  <c r="DP398" i="1" s="1"/>
  <c r="DN394" i="1"/>
  <c r="DL394" i="1" s="1"/>
  <c r="DP394" i="1" s="1"/>
  <c r="DN390" i="1"/>
  <c r="DL390" i="1" s="1"/>
  <c r="DP390" i="1" s="1"/>
  <c r="DN386" i="1"/>
  <c r="DL386" i="1" s="1"/>
  <c r="DP386" i="1" s="1"/>
  <c r="DN382" i="1"/>
  <c r="DL382" i="1" s="1"/>
  <c r="DP382" i="1" s="1"/>
  <c r="DN378" i="1"/>
  <c r="DL378" i="1" s="1"/>
  <c r="DP378" i="1" s="1"/>
  <c r="DN374" i="1"/>
  <c r="DL374" i="1" s="1"/>
  <c r="DP374" i="1" s="1"/>
  <c r="DN370" i="1"/>
  <c r="DL370" i="1" s="1"/>
  <c r="DP370" i="1" s="1"/>
  <c r="DN366" i="1"/>
  <c r="DL366" i="1" s="1"/>
  <c r="DP366" i="1" s="1"/>
  <c r="DN362" i="1"/>
  <c r="DL362" i="1" s="1"/>
  <c r="DP362" i="1" s="1"/>
  <c r="DN358" i="1"/>
  <c r="DL358" i="1" s="1"/>
  <c r="DP358" i="1" s="1"/>
  <c r="DN354" i="1"/>
  <c r="DL354" i="1" s="1"/>
  <c r="DP354" i="1" s="1"/>
  <c r="DN350" i="1"/>
  <c r="DL350" i="1" s="1"/>
  <c r="DP350" i="1" s="1"/>
  <c r="DN346" i="1"/>
  <c r="DL346" i="1" s="1"/>
  <c r="DP346" i="1" s="1"/>
  <c r="DN342" i="1"/>
  <c r="DL342" i="1" s="1"/>
  <c r="DP342" i="1" s="1"/>
  <c r="DN338" i="1"/>
  <c r="DL338" i="1" s="1"/>
  <c r="DP338" i="1" s="1"/>
  <c r="DN334" i="1"/>
  <c r="DL334" i="1" s="1"/>
  <c r="DP334" i="1" s="1"/>
  <c r="DN330" i="1"/>
  <c r="DL330" i="1" s="1"/>
  <c r="DP330" i="1" s="1"/>
  <c r="DN326" i="1"/>
  <c r="DL326" i="1" s="1"/>
  <c r="DP326" i="1" s="1"/>
  <c r="DN322" i="1"/>
  <c r="DL322" i="1" s="1"/>
  <c r="DP322" i="1" s="1"/>
  <c r="DN318" i="1"/>
  <c r="DL318" i="1" s="1"/>
  <c r="DP318" i="1" s="1"/>
  <c r="DN314" i="1"/>
  <c r="DL314" i="1" s="1"/>
  <c r="DP314" i="1" s="1"/>
  <c r="DN310" i="1"/>
  <c r="DL310" i="1" s="1"/>
  <c r="DP310" i="1" s="1"/>
  <c r="DN306" i="1"/>
  <c r="DL306" i="1" s="1"/>
  <c r="DP306" i="1" s="1"/>
  <c r="DN302" i="1"/>
  <c r="DL302" i="1" s="1"/>
  <c r="DP302" i="1" s="1"/>
  <c r="DN298" i="1"/>
  <c r="DL298" i="1" s="1"/>
  <c r="DP298" i="1" s="1"/>
  <c r="DN294" i="1"/>
  <c r="DL294" i="1" s="1"/>
  <c r="DP294" i="1" s="1"/>
  <c r="DN290" i="1"/>
  <c r="DL290" i="1" s="1"/>
  <c r="DP290" i="1" s="1"/>
  <c r="DN286" i="1"/>
  <c r="DL286" i="1" s="1"/>
  <c r="DP286" i="1" s="1"/>
  <c r="DN282" i="1"/>
  <c r="DL282" i="1" s="1"/>
  <c r="DP282" i="1" s="1"/>
  <c r="DN278" i="1"/>
  <c r="DL278" i="1" s="1"/>
  <c r="DP278" i="1" s="1"/>
  <c r="DN274" i="1"/>
  <c r="DL274" i="1" s="1"/>
  <c r="DP274" i="1" s="1"/>
  <c r="DN270" i="1"/>
  <c r="DL270" i="1" s="1"/>
  <c r="DP270" i="1" s="1"/>
  <c r="DN266" i="1"/>
  <c r="DL266" i="1" s="1"/>
  <c r="DP266" i="1" s="1"/>
  <c r="DN262" i="1"/>
  <c r="DL262" i="1" s="1"/>
  <c r="DP262" i="1" s="1"/>
  <c r="DN258" i="1"/>
  <c r="DL258" i="1" s="1"/>
  <c r="DP258" i="1" s="1"/>
  <c r="DN254" i="1"/>
  <c r="DL254" i="1" s="1"/>
  <c r="DP254" i="1" s="1"/>
  <c r="DN250" i="1"/>
  <c r="DL250" i="1" s="1"/>
  <c r="DP250" i="1" s="1"/>
  <c r="DN246" i="1"/>
  <c r="DL246" i="1" s="1"/>
  <c r="DP246" i="1" s="1"/>
  <c r="DN240" i="1"/>
  <c r="DL240" i="1" s="1"/>
  <c r="DP240" i="1" s="1"/>
  <c r="DN236" i="1"/>
  <c r="DL236" i="1" s="1"/>
  <c r="DP236" i="1" s="1"/>
  <c r="DN232" i="1"/>
  <c r="DL232" i="1" s="1"/>
  <c r="DP232" i="1" s="1"/>
  <c r="DN228" i="1"/>
  <c r="DL228" i="1" s="1"/>
  <c r="DP228" i="1" s="1"/>
  <c r="DN224" i="1"/>
  <c r="DL224" i="1" s="1"/>
  <c r="DP224" i="1" s="1"/>
  <c r="DN220" i="1"/>
  <c r="DL220" i="1" s="1"/>
  <c r="DP220" i="1" s="1"/>
  <c r="DN216" i="1"/>
  <c r="DL216" i="1" s="1"/>
  <c r="DP216" i="1" s="1"/>
  <c r="DN212" i="1"/>
  <c r="DL212" i="1" s="1"/>
  <c r="DP212" i="1" s="1"/>
  <c r="DN208" i="1"/>
  <c r="DL208" i="1" s="1"/>
  <c r="DP208" i="1" s="1"/>
  <c r="DN204" i="1"/>
  <c r="DL204" i="1" s="1"/>
  <c r="DP204" i="1" s="1"/>
  <c r="DN200" i="1"/>
  <c r="DL200" i="1" s="1"/>
  <c r="DP200" i="1" s="1"/>
  <c r="DN196" i="1"/>
  <c r="DL196" i="1" s="1"/>
  <c r="DP196" i="1" s="1"/>
  <c r="DN192" i="1"/>
  <c r="DL192" i="1" s="1"/>
  <c r="DP192" i="1" s="1"/>
  <c r="DN188" i="1"/>
  <c r="DL188" i="1" s="1"/>
  <c r="DP188" i="1" s="1"/>
  <c r="DN184" i="1"/>
  <c r="DL184" i="1" s="1"/>
  <c r="DP184" i="1" s="1"/>
  <c r="DN180" i="1"/>
  <c r="DL180" i="1" s="1"/>
  <c r="DP180" i="1" s="1"/>
  <c r="DN176" i="1"/>
  <c r="DL176" i="1" s="1"/>
  <c r="DP176" i="1" s="1"/>
  <c r="DN172" i="1"/>
  <c r="DL172" i="1" s="1"/>
  <c r="DP172" i="1" s="1"/>
  <c r="DN168" i="1"/>
  <c r="DL168" i="1" s="1"/>
  <c r="DP168" i="1" s="1"/>
  <c r="DN164" i="1"/>
  <c r="DL164" i="1" s="1"/>
  <c r="DP164" i="1" s="1"/>
  <c r="DN160" i="1"/>
  <c r="DL160" i="1" s="1"/>
  <c r="DP160" i="1" s="1"/>
  <c r="DN156" i="1"/>
  <c r="DL156" i="1" s="1"/>
  <c r="DP156" i="1" s="1"/>
  <c r="DN152" i="1"/>
  <c r="DL152" i="1" s="1"/>
  <c r="DP152" i="1" s="1"/>
  <c r="DN148" i="1"/>
  <c r="DL148" i="1" s="1"/>
  <c r="DP148" i="1" s="1"/>
  <c r="DN144" i="1"/>
  <c r="DL144" i="1" s="1"/>
  <c r="DP144" i="1" s="1"/>
  <c r="DN140" i="1"/>
  <c r="DL140" i="1" s="1"/>
  <c r="DP140" i="1" s="1"/>
  <c r="DN136" i="1"/>
  <c r="DL136" i="1" s="1"/>
  <c r="DP136" i="1" s="1"/>
  <c r="DN132" i="1"/>
  <c r="DL132" i="1" s="1"/>
  <c r="DP132" i="1" s="1"/>
  <c r="DN128" i="1"/>
  <c r="DL128" i="1" s="1"/>
  <c r="DP128" i="1" s="1"/>
  <c r="DN124" i="1"/>
  <c r="DL124" i="1" s="1"/>
  <c r="DP124" i="1" s="1"/>
  <c r="DN120" i="1"/>
  <c r="DL120" i="1" s="1"/>
  <c r="DP120" i="1" s="1"/>
  <c r="DN116" i="1"/>
  <c r="DL116" i="1" s="1"/>
  <c r="DP116" i="1" s="1"/>
  <c r="DN112" i="1"/>
  <c r="DL112" i="1" s="1"/>
  <c r="DP112" i="1" s="1"/>
  <c r="DN108" i="1"/>
  <c r="DL108" i="1" s="1"/>
  <c r="DP108" i="1" s="1"/>
  <c r="DN104" i="1"/>
  <c r="DL104" i="1" s="1"/>
  <c r="DP104" i="1" s="1"/>
  <c r="DN100" i="1"/>
  <c r="DL100" i="1" s="1"/>
  <c r="DP100" i="1" s="1"/>
  <c r="DN96" i="1"/>
  <c r="DL96" i="1" s="1"/>
  <c r="DP96" i="1" s="1"/>
  <c r="DN92" i="1"/>
  <c r="DL92" i="1" s="1"/>
  <c r="DP92" i="1" s="1"/>
  <c r="DN88" i="1"/>
  <c r="DL88" i="1" s="1"/>
  <c r="DP88" i="1" s="1"/>
  <c r="DN84" i="1"/>
  <c r="DL84" i="1" s="1"/>
  <c r="DP84" i="1" s="1"/>
  <c r="DN80" i="1"/>
  <c r="DL80" i="1" s="1"/>
  <c r="DP80" i="1" s="1"/>
  <c r="DN76" i="1"/>
  <c r="DL76" i="1" s="1"/>
  <c r="DP76" i="1" s="1"/>
  <c r="DN417" i="1"/>
  <c r="DL417" i="1" s="1"/>
  <c r="DP417" i="1" s="1"/>
  <c r="DN413" i="1"/>
  <c r="DL413" i="1" s="1"/>
  <c r="DP413" i="1" s="1"/>
  <c r="DN409" i="1"/>
  <c r="DL409" i="1" s="1"/>
  <c r="DP409" i="1" s="1"/>
  <c r="DN405" i="1"/>
  <c r="DL405" i="1" s="1"/>
  <c r="DP405" i="1" s="1"/>
  <c r="DN401" i="1"/>
  <c r="DL401" i="1" s="1"/>
  <c r="DP401" i="1" s="1"/>
  <c r="DN397" i="1"/>
  <c r="DL397" i="1" s="1"/>
  <c r="DP397" i="1" s="1"/>
  <c r="DN393" i="1"/>
  <c r="DL393" i="1" s="1"/>
  <c r="DP393" i="1" s="1"/>
  <c r="DN389" i="1"/>
  <c r="DL389" i="1" s="1"/>
  <c r="DP389" i="1" s="1"/>
  <c r="DN385" i="1"/>
  <c r="DL385" i="1" s="1"/>
  <c r="DP385" i="1" s="1"/>
  <c r="DN381" i="1"/>
  <c r="DL381" i="1" s="1"/>
  <c r="DP381" i="1" s="1"/>
  <c r="DN377" i="1"/>
  <c r="DL377" i="1" s="1"/>
  <c r="DP377" i="1" s="1"/>
  <c r="DN373" i="1"/>
  <c r="DL373" i="1" s="1"/>
  <c r="DP373" i="1" s="1"/>
  <c r="DN369" i="1"/>
  <c r="DL369" i="1" s="1"/>
  <c r="DP369" i="1" s="1"/>
  <c r="DN365" i="1"/>
  <c r="DL365" i="1" s="1"/>
  <c r="DP365" i="1" s="1"/>
  <c r="DN361" i="1"/>
  <c r="DL361" i="1" s="1"/>
  <c r="DP361" i="1" s="1"/>
  <c r="DN357" i="1"/>
  <c r="DL357" i="1" s="1"/>
  <c r="DP357" i="1" s="1"/>
  <c r="DN353" i="1"/>
  <c r="DL353" i="1" s="1"/>
  <c r="DP353" i="1" s="1"/>
  <c r="DN349" i="1"/>
  <c r="DL349" i="1" s="1"/>
  <c r="DP349" i="1" s="1"/>
  <c r="DN345" i="1"/>
  <c r="DL345" i="1" s="1"/>
  <c r="DP345" i="1" s="1"/>
  <c r="DN341" i="1"/>
  <c r="DL341" i="1" s="1"/>
  <c r="DP341" i="1" s="1"/>
  <c r="DN337" i="1"/>
  <c r="DL337" i="1" s="1"/>
  <c r="DP337" i="1" s="1"/>
  <c r="DN333" i="1"/>
  <c r="DL333" i="1" s="1"/>
  <c r="DP333" i="1" s="1"/>
  <c r="DN329" i="1"/>
  <c r="DL329" i="1" s="1"/>
  <c r="DP329" i="1" s="1"/>
  <c r="DN325" i="1"/>
  <c r="DL325" i="1" s="1"/>
  <c r="DP325" i="1" s="1"/>
  <c r="DN321" i="1"/>
  <c r="DL321" i="1" s="1"/>
  <c r="DP321" i="1" s="1"/>
  <c r="DN317" i="1"/>
  <c r="DL317" i="1" s="1"/>
  <c r="DP317" i="1" s="1"/>
  <c r="DN313" i="1"/>
  <c r="DL313" i="1" s="1"/>
  <c r="DP313" i="1" s="1"/>
  <c r="DN309" i="1"/>
  <c r="DL309" i="1" s="1"/>
  <c r="DP309" i="1" s="1"/>
  <c r="DN305" i="1"/>
  <c r="DL305" i="1" s="1"/>
  <c r="DP305" i="1" s="1"/>
  <c r="DN297" i="1"/>
  <c r="DL297" i="1" s="1"/>
  <c r="DP297" i="1" s="1"/>
  <c r="DN293" i="1"/>
  <c r="DL293" i="1" s="1"/>
  <c r="DP293" i="1" s="1"/>
  <c r="DN289" i="1"/>
  <c r="DL289" i="1" s="1"/>
  <c r="DP289" i="1" s="1"/>
  <c r="DN285" i="1"/>
  <c r="DL285" i="1" s="1"/>
  <c r="DP285" i="1" s="1"/>
  <c r="DN281" i="1"/>
  <c r="DL281" i="1" s="1"/>
  <c r="DP281" i="1" s="1"/>
  <c r="DN277" i="1"/>
  <c r="DL277" i="1" s="1"/>
  <c r="DP277" i="1" s="1"/>
  <c r="DN273" i="1"/>
  <c r="DL273" i="1" s="1"/>
  <c r="DP273" i="1" s="1"/>
  <c r="DN269" i="1"/>
  <c r="DL269" i="1" s="1"/>
  <c r="DP269" i="1" s="1"/>
  <c r="DN265" i="1"/>
  <c r="DL265" i="1" s="1"/>
  <c r="DP265" i="1" s="1"/>
  <c r="DN257" i="1"/>
  <c r="DL257" i="1" s="1"/>
  <c r="DP257" i="1" s="1"/>
  <c r="DN253" i="1"/>
  <c r="DL253" i="1" s="1"/>
  <c r="DP253" i="1" s="1"/>
  <c r="DN249" i="1"/>
  <c r="DL249" i="1" s="1"/>
  <c r="DP249" i="1" s="1"/>
  <c r="DN245" i="1"/>
  <c r="DL245" i="1" s="1"/>
  <c r="DP245" i="1" s="1"/>
  <c r="DN239" i="1"/>
  <c r="DL239" i="1" s="1"/>
  <c r="DP239" i="1" s="1"/>
  <c r="DN235" i="1"/>
  <c r="DL235" i="1" s="1"/>
  <c r="DP235" i="1" s="1"/>
  <c r="DN231" i="1"/>
  <c r="DL231" i="1" s="1"/>
  <c r="DP231" i="1" s="1"/>
  <c r="DN227" i="1"/>
  <c r="DL227" i="1" s="1"/>
  <c r="DP227" i="1" s="1"/>
  <c r="DN223" i="1"/>
  <c r="DL223" i="1" s="1"/>
  <c r="DP223" i="1" s="1"/>
  <c r="DN219" i="1"/>
  <c r="DL219" i="1" s="1"/>
  <c r="DP219" i="1" s="1"/>
  <c r="DN215" i="1"/>
  <c r="DL215" i="1" s="1"/>
  <c r="DP215" i="1" s="1"/>
  <c r="DN211" i="1"/>
  <c r="DL211" i="1" s="1"/>
  <c r="DP211" i="1" s="1"/>
  <c r="DN207" i="1"/>
  <c r="DL207" i="1" s="1"/>
  <c r="DP207" i="1" s="1"/>
  <c r="DN203" i="1"/>
  <c r="DL203" i="1" s="1"/>
  <c r="DP203" i="1" s="1"/>
  <c r="DN199" i="1"/>
  <c r="DL199" i="1" s="1"/>
  <c r="DP199" i="1" s="1"/>
  <c r="DN195" i="1"/>
  <c r="DL195" i="1" s="1"/>
  <c r="DP195" i="1" s="1"/>
  <c r="DN191" i="1"/>
  <c r="DL191" i="1" s="1"/>
  <c r="DP191" i="1" s="1"/>
  <c r="DN187" i="1"/>
  <c r="DL187" i="1" s="1"/>
  <c r="DP187" i="1" s="1"/>
  <c r="DN183" i="1"/>
  <c r="DL183" i="1" s="1"/>
  <c r="DP183" i="1" s="1"/>
  <c r="DN179" i="1"/>
  <c r="DL179" i="1" s="1"/>
  <c r="DP179" i="1" s="1"/>
  <c r="DN175" i="1"/>
  <c r="DL175" i="1" s="1"/>
  <c r="DP175" i="1" s="1"/>
  <c r="DN171" i="1"/>
  <c r="DL171" i="1" s="1"/>
  <c r="DP171" i="1" s="1"/>
  <c r="DN167" i="1"/>
  <c r="DL167" i="1" s="1"/>
  <c r="DP167" i="1" s="1"/>
  <c r="DN163" i="1"/>
  <c r="DL163" i="1" s="1"/>
  <c r="DP163" i="1" s="1"/>
  <c r="DN159" i="1"/>
  <c r="DL159" i="1" s="1"/>
  <c r="DP159" i="1" s="1"/>
  <c r="DN155" i="1"/>
  <c r="DL155" i="1" s="1"/>
  <c r="DP155" i="1" s="1"/>
  <c r="DN147" i="1"/>
  <c r="DL147" i="1" s="1"/>
  <c r="DP147" i="1" s="1"/>
  <c r="DN143" i="1"/>
  <c r="DL143" i="1" s="1"/>
  <c r="DP143" i="1" s="1"/>
  <c r="DN139" i="1"/>
  <c r="DL139" i="1" s="1"/>
  <c r="DP139" i="1" s="1"/>
  <c r="DN135" i="1"/>
  <c r="DL135" i="1" s="1"/>
  <c r="DP135" i="1" s="1"/>
  <c r="DN131" i="1"/>
  <c r="DL131" i="1" s="1"/>
  <c r="DP131" i="1" s="1"/>
  <c r="DN127" i="1"/>
  <c r="DL127" i="1" s="1"/>
  <c r="DP127" i="1" s="1"/>
  <c r="DN123" i="1"/>
  <c r="DL123" i="1" s="1"/>
  <c r="DP123" i="1" s="1"/>
  <c r="DN119" i="1"/>
  <c r="DL119" i="1" s="1"/>
  <c r="DP119" i="1" s="1"/>
  <c r="DN115" i="1"/>
  <c r="DL115" i="1" s="1"/>
  <c r="DP115" i="1" s="1"/>
  <c r="DN111" i="1"/>
  <c r="DL111" i="1" s="1"/>
  <c r="DP111" i="1" s="1"/>
  <c r="DN107" i="1"/>
  <c r="DL107" i="1" s="1"/>
  <c r="DP107" i="1" s="1"/>
  <c r="DN103" i="1"/>
  <c r="DL103" i="1" s="1"/>
  <c r="DP103" i="1" s="1"/>
  <c r="DN99" i="1"/>
  <c r="DL99" i="1" s="1"/>
  <c r="DP99" i="1" s="1"/>
  <c r="DN95" i="1"/>
  <c r="DL95" i="1" s="1"/>
  <c r="DP95" i="1" s="1"/>
  <c r="DN91" i="1"/>
  <c r="DL91" i="1" s="1"/>
  <c r="DP91" i="1" s="1"/>
  <c r="DN87" i="1"/>
  <c r="DL87" i="1" s="1"/>
  <c r="DP87" i="1" s="1"/>
  <c r="DN420" i="1"/>
  <c r="DL420" i="1" s="1"/>
  <c r="DP420" i="1" s="1"/>
  <c r="DN416" i="1"/>
  <c r="DL416" i="1" s="1"/>
  <c r="DP416" i="1" s="1"/>
  <c r="DN412" i="1"/>
  <c r="DL412" i="1" s="1"/>
  <c r="DP412" i="1" s="1"/>
  <c r="DN408" i="1"/>
  <c r="DL408" i="1" s="1"/>
  <c r="DP408" i="1" s="1"/>
  <c r="DN404" i="1"/>
  <c r="DL404" i="1" s="1"/>
  <c r="DP404" i="1" s="1"/>
  <c r="DN400" i="1"/>
  <c r="DL400" i="1" s="1"/>
  <c r="DP400" i="1" s="1"/>
  <c r="DN396" i="1"/>
  <c r="DL396" i="1" s="1"/>
  <c r="DP396" i="1" s="1"/>
  <c r="DN392" i="1"/>
  <c r="DL392" i="1" s="1"/>
  <c r="DP392" i="1" s="1"/>
  <c r="DN388" i="1"/>
  <c r="DL388" i="1" s="1"/>
  <c r="DP388" i="1" s="1"/>
  <c r="DN384" i="1"/>
  <c r="DL384" i="1" s="1"/>
  <c r="DP384" i="1" s="1"/>
  <c r="DN380" i="1"/>
  <c r="DL380" i="1" s="1"/>
  <c r="DP380" i="1" s="1"/>
  <c r="DN376" i="1"/>
  <c r="DL376" i="1" s="1"/>
  <c r="DP376" i="1" s="1"/>
  <c r="DN372" i="1"/>
  <c r="DL372" i="1" s="1"/>
  <c r="DP372" i="1" s="1"/>
  <c r="DN368" i="1"/>
  <c r="DL368" i="1" s="1"/>
  <c r="DP368" i="1" s="1"/>
  <c r="DN364" i="1"/>
  <c r="DL364" i="1" s="1"/>
  <c r="DP364" i="1" s="1"/>
  <c r="DN360" i="1"/>
  <c r="DL360" i="1" s="1"/>
  <c r="DP360" i="1" s="1"/>
  <c r="DN356" i="1"/>
  <c r="DL356" i="1" s="1"/>
  <c r="DP356" i="1" s="1"/>
  <c r="DN352" i="1"/>
  <c r="DL352" i="1" s="1"/>
  <c r="DP352" i="1" s="1"/>
  <c r="DN348" i="1"/>
  <c r="DL348" i="1" s="1"/>
  <c r="DP348" i="1" s="1"/>
  <c r="DN344" i="1"/>
  <c r="DL344" i="1" s="1"/>
  <c r="DP344" i="1" s="1"/>
  <c r="DN340" i="1"/>
  <c r="DL340" i="1" s="1"/>
  <c r="DP340" i="1" s="1"/>
  <c r="DN336" i="1"/>
  <c r="DL336" i="1" s="1"/>
  <c r="DP336" i="1" s="1"/>
  <c r="DN332" i="1"/>
  <c r="DL332" i="1" s="1"/>
  <c r="DP332" i="1" s="1"/>
  <c r="DN328" i="1"/>
  <c r="DL328" i="1" s="1"/>
  <c r="DP328" i="1" s="1"/>
  <c r="DN324" i="1"/>
  <c r="DL324" i="1" s="1"/>
  <c r="DP324" i="1" s="1"/>
  <c r="DN320" i="1"/>
  <c r="DL320" i="1" s="1"/>
  <c r="DP320" i="1" s="1"/>
  <c r="DN316" i="1"/>
  <c r="DL316" i="1" s="1"/>
  <c r="DP316" i="1" s="1"/>
  <c r="DN312" i="1"/>
  <c r="DL312" i="1" s="1"/>
  <c r="DP312" i="1" s="1"/>
  <c r="DN308" i="1"/>
  <c r="DL308" i="1" s="1"/>
  <c r="DP308" i="1" s="1"/>
  <c r="DN304" i="1"/>
  <c r="DL304" i="1" s="1"/>
  <c r="DP304" i="1" s="1"/>
  <c r="DN300" i="1"/>
  <c r="DL300" i="1" s="1"/>
  <c r="DP300" i="1" s="1"/>
  <c r="DN296" i="1"/>
  <c r="DL296" i="1" s="1"/>
  <c r="DP296" i="1" s="1"/>
  <c r="DN292" i="1"/>
  <c r="DL292" i="1" s="1"/>
  <c r="DP292" i="1" s="1"/>
  <c r="DN288" i="1"/>
  <c r="DL288" i="1" s="1"/>
  <c r="DP288" i="1" s="1"/>
  <c r="DN284" i="1"/>
  <c r="DL284" i="1" s="1"/>
  <c r="DP284" i="1" s="1"/>
  <c r="DN280" i="1"/>
  <c r="DL280" i="1" s="1"/>
  <c r="DP280" i="1" s="1"/>
  <c r="DN276" i="1"/>
  <c r="DL276" i="1" s="1"/>
  <c r="DP276" i="1" s="1"/>
  <c r="DN272" i="1"/>
  <c r="DL272" i="1" s="1"/>
  <c r="DP272" i="1" s="1"/>
  <c r="DN268" i="1"/>
  <c r="DL268" i="1" s="1"/>
  <c r="DP268" i="1" s="1"/>
  <c r="DN264" i="1"/>
  <c r="DL264" i="1" s="1"/>
  <c r="DP264" i="1" s="1"/>
  <c r="DN260" i="1"/>
  <c r="DL260" i="1" s="1"/>
  <c r="DP260" i="1" s="1"/>
  <c r="DN256" i="1"/>
  <c r="DL256" i="1" s="1"/>
  <c r="DP256" i="1" s="1"/>
  <c r="DN252" i="1"/>
  <c r="DL252" i="1" s="1"/>
  <c r="DP252" i="1" s="1"/>
  <c r="DN248" i="1"/>
  <c r="DL248" i="1" s="1"/>
  <c r="DP248" i="1" s="1"/>
  <c r="DN244" i="1"/>
  <c r="DL244" i="1" s="1"/>
  <c r="DP244" i="1" s="1"/>
  <c r="DN238" i="1"/>
  <c r="DL238" i="1" s="1"/>
  <c r="DP238" i="1" s="1"/>
  <c r="DN234" i="1"/>
  <c r="DL234" i="1" s="1"/>
  <c r="DP234" i="1" s="1"/>
  <c r="DN230" i="1"/>
  <c r="DL230" i="1" s="1"/>
  <c r="DP230" i="1" s="1"/>
  <c r="DN226" i="1"/>
  <c r="DL226" i="1" s="1"/>
  <c r="DP226" i="1" s="1"/>
  <c r="DN222" i="1"/>
  <c r="DL222" i="1" s="1"/>
  <c r="DP222" i="1" s="1"/>
  <c r="DN218" i="1"/>
  <c r="DL218" i="1" s="1"/>
  <c r="DP218" i="1" s="1"/>
  <c r="DN214" i="1"/>
  <c r="DL214" i="1" s="1"/>
  <c r="DP214" i="1" s="1"/>
  <c r="DN210" i="1"/>
  <c r="DL210" i="1" s="1"/>
  <c r="DP210" i="1" s="1"/>
  <c r="DN206" i="1"/>
  <c r="DL206" i="1" s="1"/>
  <c r="DP206" i="1" s="1"/>
  <c r="DN202" i="1"/>
  <c r="DL202" i="1" s="1"/>
  <c r="DP202" i="1" s="1"/>
  <c r="DN198" i="1"/>
  <c r="DL198" i="1" s="1"/>
  <c r="DP198" i="1" s="1"/>
  <c r="DN194" i="1"/>
  <c r="DL194" i="1" s="1"/>
  <c r="DP194" i="1" s="1"/>
  <c r="DN190" i="1"/>
  <c r="DL190" i="1" s="1"/>
  <c r="DP190" i="1" s="1"/>
  <c r="DN186" i="1"/>
  <c r="DL186" i="1" s="1"/>
  <c r="DP186" i="1" s="1"/>
  <c r="DN182" i="1"/>
  <c r="DL182" i="1" s="1"/>
  <c r="DP182" i="1" s="1"/>
  <c r="DN178" i="1"/>
  <c r="DL178" i="1" s="1"/>
  <c r="DP178" i="1" s="1"/>
  <c r="DN174" i="1"/>
  <c r="DL174" i="1" s="1"/>
  <c r="DP174" i="1" s="1"/>
  <c r="DN170" i="1"/>
  <c r="DL170" i="1" s="1"/>
  <c r="DP170" i="1" s="1"/>
  <c r="DN166" i="1"/>
  <c r="DL166" i="1" s="1"/>
  <c r="DP166" i="1" s="1"/>
  <c r="DN162" i="1"/>
  <c r="DL162" i="1" s="1"/>
  <c r="DP162" i="1" s="1"/>
  <c r="DN158" i="1"/>
  <c r="DL158" i="1" s="1"/>
  <c r="DP158" i="1" s="1"/>
  <c r="DN154" i="1"/>
  <c r="DL154" i="1" s="1"/>
  <c r="DP154" i="1" s="1"/>
  <c r="DN150" i="1"/>
  <c r="DL150" i="1" s="1"/>
  <c r="DP150" i="1" s="1"/>
  <c r="DN146" i="1"/>
  <c r="DL146" i="1" s="1"/>
  <c r="DP146" i="1" s="1"/>
  <c r="DN142" i="1"/>
  <c r="DL142" i="1" s="1"/>
  <c r="DP142" i="1" s="1"/>
  <c r="DN138" i="1"/>
  <c r="DL138" i="1" s="1"/>
  <c r="DP138" i="1" s="1"/>
  <c r="DN134" i="1"/>
  <c r="DL134" i="1" s="1"/>
  <c r="DP134" i="1" s="1"/>
  <c r="DN130" i="1"/>
  <c r="DL130" i="1" s="1"/>
  <c r="DP130" i="1" s="1"/>
  <c r="DN126" i="1"/>
  <c r="DL126" i="1" s="1"/>
  <c r="DP126" i="1" s="1"/>
  <c r="DN122" i="1"/>
  <c r="DL122" i="1" s="1"/>
  <c r="DP122" i="1" s="1"/>
  <c r="DN118" i="1"/>
  <c r="DL118" i="1" s="1"/>
  <c r="DP118" i="1" s="1"/>
  <c r="DN114" i="1"/>
  <c r="DL114" i="1" s="1"/>
  <c r="DP114" i="1" s="1"/>
  <c r="DN110" i="1"/>
  <c r="DL110" i="1" s="1"/>
  <c r="DP110" i="1" s="1"/>
  <c r="DN106" i="1"/>
  <c r="DL106" i="1" s="1"/>
  <c r="DP106" i="1" s="1"/>
  <c r="DN102" i="1"/>
  <c r="DL102" i="1" s="1"/>
  <c r="DP102" i="1" s="1"/>
  <c r="DN98" i="1"/>
  <c r="DL98" i="1" s="1"/>
  <c r="DP98" i="1" s="1"/>
  <c r="DN94" i="1"/>
  <c r="DL94" i="1" s="1"/>
  <c r="DP94" i="1" s="1"/>
  <c r="DN90" i="1"/>
  <c r="DL90" i="1" s="1"/>
  <c r="DP90" i="1" s="1"/>
  <c r="DN86" i="1"/>
  <c r="DL86" i="1" s="1"/>
  <c r="DP86" i="1" s="1"/>
  <c r="DN82" i="1"/>
  <c r="DL82" i="1" s="1"/>
  <c r="DP82" i="1" s="1"/>
  <c r="DN78" i="1"/>
  <c r="DL78" i="1" s="1"/>
  <c r="DP78" i="1" s="1"/>
  <c r="DN77" i="1"/>
  <c r="DL77" i="1" s="1"/>
  <c r="DP77" i="1" s="1"/>
  <c r="DN67" i="1"/>
  <c r="DL67" i="1" s="1"/>
  <c r="DP67" i="1" s="1"/>
  <c r="DN72" i="1"/>
  <c r="DL72" i="1" s="1"/>
  <c r="DP72" i="1" s="1"/>
  <c r="DN68" i="1"/>
  <c r="DL68" i="1" s="1"/>
  <c r="DP68" i="1" s="1"/>
  <c r="DN64" i="1"/>
  <c r="DL64" i="1" s="1"/>
  <c r="DP64" i="1" s="1"/>
  <c r="DN71" i="1"/>
  <c r="DL71" i="1" s="1"/>
  <c r="DP71" i="1" s="1"/>
  <c r="DN63" i="1"/>
  <c r="DL63" i="1" s="1"/>
  <c r="DP63" i="1" s="1"/>
  <c r="DN81" i="1"/>
  <c r="DL81" i="1" s="1"/>
  <c r="DP81" i="1" s="1"/>
  <c r="DN75" i="1"/>
  <c r="DL75" i="1" s="1"/>
  <c r="DP75" i="1" s="1"/>
  <c r="DN79" i="1"/>
  <c r="DL79" i="1" s="1"/>
  <c r="DP79" i="1" s="1"/>
  <c r="DN74" i="1"/>
  <c r="DL74" i="1" s="1"/>
  <c r="DP74" i="1" s="1"/>
  <c r="DN70" i="1"/>
  <c r="DL70" i="1" s="1"/>
  <c r="DP70" i="1" s="1"/>
  <c r="DN66" i="1"/>
  <c r="DL66" i="1" s="1"/>
  <c r="DP66" i="1" s="1"/>
  <c r="DN62" i="1"/>
  <c r="DN83" i="1"/>
  <c r="DL83" i="1" s="1"/>
  <c r="DP83" i="1" s="1"/>
  <c r="DN69" i="1"/>
  <c r="DL69" i="1" s="1"/>
  <c r="DP69" i="1" s="1"/>
  <c r="DN65" i="1"/>
  <c r="DL65" i="1" s="1"/>
  <c r="DP65" i="1" s="1"/>
  <c r="DN242" i="1"/>
  <c r="DL242" i="1" s="1"/>
  <c r="DP242" i="1" s="1"/>
  <c r="BU357" i="1"/>
  <c r="BU353" i="1"/>
  <c r="BU349" i="1"/>
  <c r="BU345" i="1"/>
  <c r="BU341" i="1"/>
  <c r="BU337" i="1"/>
  <c r="BU333" i="1"/>
  <c r="BU329" i="1"/>
  <c r="BU325" i="1"/>
  <c r="BU321" i="1"/>
  <c r="BU317" i="1"/>
  <c r="BU313" i="1"/>
  <c r="BU309" i="1"/>
  <c r="BU305" i="1"/>
  <c r="BU417" i="1"/>
  <c r="BU413" i="1"/>
  <c r="BU409" i="1"/>
  <c r="BU405" i="1"/>
  <c r="BU401" i="1"/>
  <c r="BU397" i="1"/>
  <c r="BU393" i="1"/>
  <c r="BU389" i="1"/>
  <c r="BU385" i="1"/>
  <c r="BU381" i="1"/>
  <c r="BU377" i="1"/>
  <c r="BU373" i="1"/>
  <c r="BU369" i="1"/>
  <c r="BU365" i="1"/>
  <c r="BU361" i="1"/>
  <c r="BU360" i="1"/>
  <c r="BU356" i="1"/>
  <c r="BU352" i="1"/>
  <c r="BU348" i="1"/>
  <c r="BU344" i="1"/>
  <c r="BU340" i="1"/>
  <c r="BU336" i="1"/>
  <c r="BU332" i="1"/>
  <c r="BU328" i="1"/>
  <c r="BU324" i="1"/>
  <c r="BU320" i="1"/>
  <c r="BU316" i="1"/>
  <c r="BU312" i="1"/>
  <c r="BU308" i="1"/>
  <c r="BU304" i="1"/>
  <c r="BU420" i="1"/>
  <c r="BU416" i="1"/>
  <c r="BU412" i="1"/>
  <c r="BU408" i="1"/>
  <c r="BU404" i="1"/>
  <c r="BU400" i="1"/>
  <c r="BU396" i="1"/>
  <c r="BU392" i="1"/>
  <c r="BU388" i="1"/>
  <c r="BU384" i="1"/>
  <c r="BU380" i="1"/>
  <c r="BU376" i="1"/>
  <c r="BU372" i="1"/>
  <c r="BU368" i="1"/>
  <c r="BU364" i="1"/>
  <c r="BU359" i="1"/>
  <c r="BU355" i="1"/>
  <c r="BU351" i="1"/>
  <c r="BU347" i="1"/>
  <c r="BU343" i="1"/>
  <c r="BU339" i="1"/>
  <c r="BU335" i="1"/>
  <c r="BU331" i="1"/>
  <c r="BU327" i="1"/>
  <c r="BU323" i="1"/>
  <c r="BU319" i="1"/>
  <c r="BU315" i="1"/>
  <c r="BU311" i="1"/>
  <c r="BU307" i="1"/>
  <c r="BU303" i="1"/>
  <c r="BU419" i="1"/>
  <c r="BU415" i="1"/>
  <c r="BU411" i="1"/>
  <c r="BU407" i="1"/>
  <c r="BU403" i="1"/>
  <c r="BU399" i="1"/>
  <c r="BU395" i="1"/>
  <c r="BU391" i="1"/>
  <c r="BU387" i="1"/>
  <c r="BU383" i="1"/>
  <c r="BU379" i="1"/>
  <c r="BU375" i="1"/>
  <c r="BU371" i="1"/>
  <c r="BU367" i="1"/>
  <c r="BU363" i="1"/>
  <c r="BU358" i="1"/>
  <c r="BU354" i="1"/>
  <c r="BU350" i="1"/>
  <c r="BU346" i="1"/>
  <c r="BU342" i="1"/>
  <c r="BU338" i="1"/>
  <c r="BU334" i="1"/>
  <c r="BU330" i="1"/>
  <c r="BU326" i="1"/>
  <c r="BU322" i="1"/>
  <c r="BU318" i="1"/>
  <c r="BU314" i="1"/>
  <c r="BU310" i="1"/>
  <c r="BU306" i="1"/>
  <c r="BU302" i="1"/>
  <c r="BU418" i="1"/>
  <c r="BU414" i="1"/>
  <c r="BU410" i="1"/>
  <c r="BU406" i="1"/>
  <c r="BU402" i="1"/>
  <c r="BU398" i="1"/>
  <c r="BU394" i="1"/>
  <c r="BU390" i="1"/>
  <c r="BU386" i="1"/>
  <c r="BU382" i="1"/>
  <c r="BU378" i="1"/>
  <c r="BU374" i="1"/>
  <c r="BU370" i="1"/>
  <c r="BU366" i="1"/>
  <c r="BU362" i="1"/>
  <c r="AC420" i="1"/>
  <c r="AC359" i="1"/>
  <c r="AC355" i="1"/>
  <c r="AC351" i="1"/>
  <c r="AC347" i="1"/>
  <c r="AC343" i="1"/>
  <c r="AC339" i="1"/>
  <c r="AC335" i="1"/>
  <c r="AC331" i="1"/>
  <c r="AC327" i="1"/>
  <c r="AC323" i="1"/>
  <c r="AC319" i="1"/>
  <c r="AC315" i="1"/>
  <c r="AC311" i="1"/>
  <c r="AC307" i="1"/>
  <c r="AC303" i="1"/>
  <c r="K415" i="1"/>
  <c r="I415" i="1" s="1"/>
  <c r="M415" i="1" s="1"/>
  <c r="K407" i="1"/>
  <c r="I407" i="1" s="1"/>
  <c r="M407" i="1" s="1"/>
  <c r="K399" i="1"/>
  <c r="I399" i="1" s="1"/>
  <c r="M399" i="1" s="1"/>
  <c r="K391" i="1"/>
  <c r="I391" i="1" s="1"/>
  <c r="M391" i="1" s="1"/>
  <c r="K383" i="1"/>
  <c r="I383" i="1" s="1"/>
  <c r="M383" i="1" s="1"/>
  <c r="K375" i="1"/>
  <c r="I375" i="1" s="1"/>
  <c r="M375" i="1" s="1"/>
  <c r="K367" i="1"/>
  <c r="I367" i="1" s="1"/>
  <c r="M367" i="1" s="1"/>
  <c r="K359" i="1"/>
  <c r="I359" i="1" s="1"/>
  <c r="M359" i="1" s="1"/>
  <c r="K351" i="1"/>
  <c r="I351" i="1" s="1"/>
  <c r="M351" i="1" s="1"/>
  <c r="K343" i="1"/>
  <c r="I343" i="1" s="1"/>
  <c r="M343" i="1" s="1"/>
  <c r="K335" i="1"/>
  <c r="I335" i="1" s="1"/>
  <c r="M335" i="1" s="1"/>
  <c r="K327" i="1"/>
  <c r="I327" i="1" s="1"/>
  <c r="M327" i="1" s="1"/>
  <c r="K319" i="1"/>
  <c r="I319" i="1" s="1"/>
  <c r="M319" i="1" s="1"/>
  <c r="K311" i="1"/>
  <c r="I311" i="1" s="1"/>
  <c r="M311" i="1" s="1"/>
  <c r="K303" i="1"/>
  <c r="I303" i="1" s="1"/>
  <c r="M303" i="1" s="1"/>
  <c r="AC419" i="1"/>
  <c r="AC415" i="1"/>
  <c r="AC411" i="1"/>
  <c r="AC407" i="1"/>
  <c r="AC403" i="1"/>
  <c r="AC399" i="1"/>
  <c r="AC395" i="1"/>
  <c r="AC391" i="1"/>
  <c r="AC387" i="1"/>
  <c r="AC383" i="1"/>
  <c r="AC379" i="1"/>
  <c r="AC375" i="1"/>
  <c r="AC371" i="1"/>
  <c r="AC367" i="1"/>
  <c r="AC363" i="1"/>
  <c r="K414" i="1"/>
  <c r="I414" i="1" s="1"/>
  <c r="M414" i="1" s="1"/>
  <c r="K406" i="1"/>
  <c r="I406" i="1" s="1"/>
  <c r="M406" i="1" s="1"/>
  <c r="K398" i="1"/>
  <c r="I398" i="1" s="1"/>
  <c r="M398" i="1" s="1"/>
  <c r="K390" i="1"/>
  <c r="I390" i="1" s="1"/>
  <c r="M390" i="1" s="1"/>
  <c r="K382" i="1"/>
  <c r="I382" i="1" s="1"/>
  <c r="M382" i="1" s="1"/>
  <c r="K374" i="1"/>
  <c r="I374" i="1" s="1"/>
  <c r="M374" i="1" s="1"/>
  <c r="K366" i="1"/>
  <c r="I366" i="1" s="1"/>
  <c r="M366" i="1" s="1"/>
  <c r="K358" i="1"/>
  <c r="I358" i="1" s="1"/>
  <c r="M358" i="1" s="1"/>
  <c r="K350" i="1"/>
  <c r="I350" i="1" s="1"/>
  <c r="M350" i="1" s="1"/>
  <c r="K342" i="1"/>
  <c r="I342" i="1" s="1"/>
  <c r="M342" i="1" s="1"/>
  <c r="K334" i="1"/>
  <c r="I334" i="1" s="1"/>
  <c r="M334" i="1" s="1"/>
  <c r="K326" i="1"/>
  <c r="I326" i="1" s="1"/>
  <c r="M326" i="1" s="1"/>
  <c r="K318" i="1"/>
  <c r="I318" i="1" s="1"/>
  <c r="M318" i="1" s="1"/>
  <c r="K310" i="1"/>
  <c r="I310" i="1" s="1"/>
  <c r="M310" i="1" s="1"/>
  <c r="K302" i="1"/>
  <c r="I302" i="1" s="1"/>
  <c r="M302" i="1" s="1"/>
  <c r="AC358" i="1"/>
  <c r="AC354" i="1"/>
  <c r="AC350" i="1"/>
  <c r="AC346" i="1"/>
  <c r="AC342" i="1"/>
  <c r="AC338" i="1"/>
  <c r="AC334" i="1"/>
  <c r="AC330" i="1"/>
  <c r="AC326" i="1"/>
  <c r="AC322" i="1"/>
  <c r="AC318" i="1"/>
  <c r="AC314" i="1"/>
  <c r="AC310" i="1"/>
  <c r="AC306" i="1"/>
  <c r="AC302" i="1"/>
  <c r="K413" i="1"/>
  <c r="I413" i="1" s="1"/>
  <c r="M413" i="1" s="1"/>
  <c r="K405" i="1"/>
  <c r="I405" i="1" s="1"/>
  <c r="M405" i="1" s="1"/>
  <c r="K397" i="1"/>
  <c r="I397" i="1" s="1"/>
  <c r="M397" i="1" s="1"/>
  <c r="K389" i="1"/>
  <c r="I389" i="1" s="1"/>
  <c r="M389" i="1" s="1"/>
  <c r="K381" i="1"/>
  <c r="I381" i="1" s="1"/>
  <c r="M381" i="1" s="1"/>
  <c r="K373" i="1"/>
  <c r="I373" i="1" s="1"/>
  <c r="M373" i="1" s="1"/>
  <c r="K365" i="1"/>
  <c r="I365" i="1" s="1"/>
  <c r="M365" i="1" s="1"/>
  <c r="K357" i="1"/>
  <c r="I357" i="1" s="1"/>
  <c r="M357" i="1" s="1"/>
  <c r="K349" i="1"/>
  <c r="I349" i="1" s="1"/>
  <c r="M349" i="1" s="1"/>
  <c r="K341" i="1"/>
  <c r="I341" i="1" s="1"/>
  <c r="M341" i="1" s="1"/>
  <c r="K333" i="1"/>
  <c r="I333" i="1" s="1"/>
  <c r="M333" i="1" s="1"/>
  <c r="K325" i="1"/>
  <c r="I325" i="1" s="1"/>
  <c r="M325" i="1" s="1"/>
  <c r="K317" i="1"/>
  <c r="I317" i="1" s="1"/>
  <c r="M317" i="1" s="1"/>
  <c r="K309" i="1"/>
  <c r="I309" i="1" s="1"/>
  <c r="M309" i="1" s="1"/>
  <c r="AC418" i="1"/>
  <c r="AC414" i="1"/>
  <c r="AC410" i="1"/>
  <c r="AC406" i="1"/>
  <c r="AC402" i="1"/>
  <c r="AC398" i="1"/>
  <c r="AC394" i="1"/>
  <c r="AC390" i="1"/>
  <c r="AC386" i="1"/>
  <c r="AC382" i="1"/>
  <c r="AC378" i="1"/>
  <c r="AC374" i="1"/>
  <c r="AC370" i="1"/>
  <c r="AC366" i="1"/>
  <c r="AC362" i="1"/>
  <c r="K420" i="1"/>
  <c r="I420" i="1" s="1"/>
  <c r="M420" i="1" s="1"/>
  <c r="K412" i="1"/>
  <c r="I412" i="1" s="1"/>
  <c r="M412" i="1" s="1"/>
  <c r="K404" i="1"/>
  <c r="I404" i="1" s="1"/>
  <c r="M404" i="1" s="1"/>
  <c r="K396" i="1"/>
  <c r="I396" i="1" s="1"/>
  <c r="M396" i="1" s="1"/>
  <c r="K388" i="1"/>
  <c r="I388" i="1" s="1"/>
  <c r="M388" i="1" s="1"/>
  <c r="K380" i="1"/>
  <c r="I380" i="1" s="1"/>
  <c r="M380" i="1" s="1"/>
  <c r="K372" i="1"/>
  <c r="I372" i="1" s="1"/>
  <c r="M372" i="1" s="1"/>
  <c r="K364" i="1"/>
  <c r="I364" i="1" s="1"/>
  <c r="M364" i="1" s="1"/>
  <c r="K356" i="1"/>
  <c r="I356" i="1" s="1"/>
  <c r="M356" i="1" s="1"/>
  <c r="K348" i="1"/>
  <c r="I348" i="1" s="1"/>
  <c r="M348" i="1" s="1"/>
  <c r="K340" i="1"/>
  <c r="I340" i="1" s="1"/>
  <c r="M340" i="1" s="1"/>
  <c r="K332" i="1"/>
  <c r="I332" i="1" s="1"/>
  <c r="M332" i="1" s="1"/>
  <c r="K324" i="1"/>
  <c r="I324" i="1" s="1"/>
  <c r="M324" i="1" s="1"/>
  <c r="K316" i="1"/>
  <c r="I316" i="1" s="1"/>
  <c r="M316" i="1" s="1"/>
  <c r="K308" i="1"/>
  <c r="I308" i="1" s="1"/>
  <c r="M308" i="1" s="1"/>
  <c r="AC357" i="1"/>
  <c r="AC353" i="1"/>
  <c r="AC349" i="1"/>
  <c r="AC345" i="1"/>
  <c r="AC341" i="1"/>
  <c r="AC337" i="1"/>
  <c r="AC333" i="1"/>
  <c r="AC329" i="1"/>
  <c r="AC325" i="1"/>
  <c r="AC321" i="1"/>
  <c r="AC317" i="1"/>
  <c r="AC313" i="1"/>
  <c r="AC309" i="1"/>
  <c r="AC305" i="1"/>
  <c r="K419" i="1"/>
  <c r="I419" i="1" s="1"/>
  <c r="M419" i="1" s="1"/>
  <c r="K411" i="1"/>
  <c r="I411" i="1" s="1"/>
  <c r="M411" i="1" s="1"/>
  <c r="K403" i="1"/>
  <c r="I403" i="1" s="1"/>
  <c r="M403" i="1" s="1"/>
  <c r="K395" i="1"/>
  <c r="I395" i="1" s="1"/>
  <c r="M395" i="1" s="1"/>
  <c r="K387" i="1"/>
  <c r="I387" i="1" s="1"/>
  <c r="M387" i="1" s="1"/>
  <c r="K379" i="1"/>
  <c r="I379" i="1" s="1"/>
  <c r="M379" i="1" s="1"/>
  <c r="K371" i="1"/>
  <c r="I371" i="1" s="1"/>
  <c r="M371" i="1" s="1"/>
  <c r="K363" i="1"/>
  <c r="I363" i="1" s="1"/>
  <c r="M363" i="1" s="1"/>
  <c r="K355" i="1"/>
  <c r="I355" i="1" s="1"/>
  <c r="M355" i="1" s="1"/>
  <c r="K347" i="1"/>
  <c r="I347" i="1" s="1"/>
  <c r="M347" i="1" s="1"/>
  <c r="K339" i="1"/>
  <c r="I339" i="1" s="1"/>
  <c r="M339" i="1" s="1"/>
  <c r="K331" i="1"/>
  <c r="I331" i="1" s="1"/>
  <c r="M331" i="1" s="1"/>
  <c r="K323" i="1"/>
  <c r="I323" i="1" s="1"/>
  <c r="M323" i="1" s="1"/>
  <c r="K315" i="1"/>
  <c r="I315" i="1" s="1"/>
  <c r="M315" i="1" s="1"/>
  <c r="K307" i="1"/>
  <c r="I307" i="1" s="1"/>
  <c r="M307" i="1" s="1"/>
  <c r="AC417" i="1"/>
  <c r="AC413" i="1"/>
  <c r="AC409" i="1"/>
  <c r="AC405" i="1"/>
  <c r="AC401" i="1"/>
  <c r="AC397" i="1"/>
  <c r="AC393" i="1"/>
  <c r="AC389" i="1"/>
  <c r="AC385" i="1"/>
  <c r="AC381" i="1"/>
  <c r="AC377" i="1"/>
  <c r="AC373" i="1"/>
  <c r="AC369" i="1"/>
  <c r="AC365" i="1"/>
  <c r="AC361" i="1"/>
  <c r="K418" i="1"/>
  <c r="I418" i="1" s="1"/>
  <c r="M418" i="1" s="1"/>
  <c r="K410" i="1"/>
  <c r="I410" i="1" s="1"/>
  <c r="M410" i="1" s="1"/>
  <c r="K402" i="1"/>
  <c r="I402" i="1" s="1"/>
  <c r="M402" i="1" s="1"/>
  <c r="K394" i="1"/>
  <c r="I394" i="1" s="1"/>
  <c r="M394" i="1" s="1"/>
  <c r="K386" i="1"/>
  <c r="I386" i="1" s="1"/>
  <c r="M386" i="1" s="1"/>
  <c r="K378" i="1"/>
  <c r="I378" i="1" s="1"/>
  <c r="M378" i="1" s="1"/>
  <c r="K370" i="1"/>
  <c r="I370" i="1" s="1"/>
  <c r="M370" i="1" s="1"/>
  <c r="K362" i="1"/>
  <c r="I362" i="1" s="1"/>
  <c r="M362" i="1" s="1"/>
  <c r="K354" i="1"/>
  <c r="I354" i="1" s="1"/>
  <c r="M354" i="1" s="1"/>
  <c r="K346" i="1"/>
  <c r="I346" i="1" s="1"/>
  <c r="M346" i="1" s="1"/>
  <c r="K338" i="1"/>
  <c r="I338" i="1" s="1"/>
  <c r="M338" i="1" s="1"/>
  <c r="K330" i="1"/>
  <c r="I330" i="1" s="1"/>
  <c r="M330" i="1" s="1"/>
  <c r="K322" i="1"/>
  <c r="I322" i="1" s="1"/>
  <c r="M322" i="1" s="1"/>
  <c r="K314" i="1"/>
  <c r="I314" i="1" s="1"/>
  <c r="M314" i="1" s="1"/>
  <c r="K306" i="1"/>
  <c r="I306" i="1" s="1"/>
  <c r="M306" i="1" s="1"/>
  <c r="AC360" i="1"/>
  <c r="AC356" i="1"/>
  <c r="AC352" i="1"/>
  <c r="AC348" i="1"/>
  <c r="AC344" i="1"/>
  <c r="AC340" i="1"/>
  <c r="AC336" i="1"/>
  <c r="AC332" i="1"/>
  <c r="AC328" i="1"/>
  <c r="AC324" i="1"/>
  <c r="AC320" i="1"/>
  <c r="AC316" i="1"/>
  <c r="AC312" i="1"/>
  <c r="AC308" i="1"/>
  <c r="AC304" i="1"/>
  <c r="K417" i="1"/>
  <c r="I417" i="1" s="1"/>
  <c r="M417" i="1" s="1"/>
  <c r="K409" i="1"/>
  <c r="I409" i="1" s="1"/>
  <c r="M409" i="1" s="1"/>
  <c r="K401" i="1"/>
  <c r="I401" i="1" s="1"/>
  <c r="M401" i="1" s="1"/>
  <c r="K393" i="1"/>
  <c r="I393" i="1" s="1"/>
  <c r="M393" i="1" s="1"/>
  <c r="K385" i="1"/>
  <c r="I385" i="1" s="1"/>
  <c r="M385" i="1" s="1"/>
  <c r="K377" i="1"/>
  <c r="I377" i="1" s="1"/>
  <c r="M377" i="1" s="1"/>
  <c r="K369" i="1"/>
  <c r="I369" i="1" s="1"/>
  <c r="M369" i="1" s="1"/>
  <c r="K361" i="1"/>
  <c r="I361" i="1" s="1"/>
  <c r="M361" i="1" s="1"/>
  <c r="K353" i="1"/>
  <c r="I353" i="1" s="1"/>
  <c r="M353" i="1" s="1"/>
  <c r="K345" i="1"/>
  <c r="I345" i="1" s="1"/>
  <c r="M345" i="1" s="1"/>
  <c r="K337" i="1"/>
  <c r="I337" i="1" s="1"/>
  <c r="M337" i="1" s="1"/>
  <c r="K329" i="1"/>
  <c r="I329" i="1" s="1"/>
  <c r="M329" i="1" s="1"/>
  <c r="K321" i="1"/>
  <c r="I321" i="1" s="1"/>
  <c r="M321" i="1" s="1"/>
  <c r="K313" i="1"/>
  <c r="I313" i="1" s="1"/>
  <c r="M313" i="1" s="1"/>
  <c r="K305" i="1"/>
  <c r="I305" i="1" s="1"/>
  <c r="M305" i="1" s="1"/>
  <c r="AC416" i="1"/>
  <c r="AC412" i="1"/>
  <c r="AC408" i="1"/>
  <c r="AC404" i="1"/>
  <c r="AC400" i="1"/>
  <c r="AC396" i="1"/>
  <c r="AC392" i="1"/>
  <c r="AC388" i="1"/>
  <c r="AC384" i="1"/>
  <c r="AC380" i="1"/>
  <c r="AC376" i="1"/>
  <c r="AC372" i="1"/>
  <c r="AC368" i="1"/>
  <c r="AC364" i="1"/>
  <c r="K416" i="1"/>
  <c r="I416" i="1" s="1"/>
  <c r="M416" i="1" s="1"/>
  <c r="K408" i="1"/>
  <c r="I408" i="1" s="1"/>
  <c r="M408" i="1" s="1"/>
  <c r="K400" i="1"/>
  <c r="I400" i="1" s="1"/>
  <c r="M400" i="1" s="1"/>
  <c r="K392" i="1"/>
  <c r="I392" i="1" s="1"/>
  <c r="M392" i="1" s="1"/>
  <c r="K384" i="1"/>
  <c r="I384" i="1" s="1"/>
  <c r="M384" i="1" s="1"/>
  <c r="K376" i="1"/>
  <c r="I376" i="1" s="1"/>
  <c r="M376" i="1" s="1"/>
  <c r="K368" i="1"/>
  <c r="I368" i="1" s="1"/>
  <c r="M368" i="1" s="1"/>
  <c r="K360" i="1"/>
  <c r="I360" i="1" s="1"/>
  <c r="M360" i="1" s="1"/>
  <c r="K352" i="1"/>
  <c r="I352" i="1" s="1"/>
  <c r="M352" i="1" s="1"/>
  <c r="K344" i="1"/>
  <c r="I344" i="1" s="1"/>
  <c r="M344" i="1" s="1"/>
  <c r="K336" i="1"/>
  <c r="I336" i="1" s="1"/>
  <c r="M336" i="1" s="1"/>
  <c r="K328" i="1"/>
  <c r="I328" i="1" s="1"/>
  <c r="M328" i="1" s="1"/>
  <c r="K320" i="1"/>
  <c r="I320" i="1" s="1"/>
  <c r="M320" i="1" s="1"/>
  <c r="K312" i="1"/>
  <c r="I312" i="1" s="1"/>
  <c r="M312" i="1" s="1"/>
  <c r="K304" i="1"/>
  <c r="I304" i="1" s="1"/>
  <c r="M304" i="1" s="1"/>
  <c r="BU299" i="1"/>
  <c r="BU295" i="1"/>
  <c r="BU291" i="1"/>
  <c r="BU287" i="1"/>
  <c r="BU283" i="1"/>
  <c r="BU279" i="1"/>
  <c r="BU275" i="1"/>
  <c r="BU271" i="1"/>
  <c r="BU267" i="1"/>
  <c r="BU263" i="1"/>
  <c r="BU259" i="1"/>
  <c r="BU255" i="1"/>
  <c r="BU251" i="1"/>
  <c r="BU247" i="1"/>
  <c r="BU243" i="1"/>
  <c r="BU298" i="1"/>
  <c r="BU294" i="1"/>
  <c r="BU290" i="1"/>
  <c r="BU286" i="1"/>
  <c r="BU282" i="1"/>
  <c r="BU278" i="1"/>
  <c r="BU274" i="1"/>
  <c r="BU270" i="1"/>
  <c r="BU266" i="1"/>
  <c r="BU262" i="1"/>
  <c r="BU258" i="1"/>
  <c r="BU254" i="1"/>
  <c r="BU250" i="1"/>
  <c r="BU246" i="1"/>
  <c r="BU297" i="1"/>
  <c r="BU293" i="1"/>
  <c r="BU289" i="1"/>
  <c r="BU285" i="1"/>
  <c r="BU281" i="1"/>
  <c r="BU277" i="1"/>
  <c r="BU273" i="1"/>
  <c r="BU269" i="1"/>
  <c r="BU265" i="1"/>
  <c r="BU257" i="1"/>
  <c r="BU253" i="1"/>
  <c r="BU249" i="1"/>
  <c r="BU245" i="1"/>
  <c r="BU300" i="1"/>
  <c r="BU296" i="1"/>
  <c r="BU292" i="1"/>
  <c r="BU288" i="1"/>
  <c r="BU284" i="1"/>
  <c r="BU280" i="1"/>
  <c r="BU276" i="1"/>
  <c r="BU272" i="1"/>
  <c r="BU268" i="1"/>
  <c r="BU264" i="1"/>
  <c r="BU260" i="1"/>
  <c r="BU256" i="1"/>
  <c r="BU252" i="1"/>
  <c r="BU248" i="1"/>
  <c r="BU244" i="1"/>
  <c r="BU239" i="1"/>
  <c r="BU235" i="1"/>
  <c r="BU231" i="1"/>
  <c r="BU227" i="1"/>
  <c r="BU223" i="1"/>
  <c r="BU219" i="1"/>
  <c r="BU215" i="1"/>
  <c r="BU211" i="1"/>
  <c r="BU207" i="1"/>
  <c r="BU203" i="1"/>
  <c r="BU199" i="1"/>
  <c r="BU195" i="1"/>
  <c r="BU191" i="1"/>
  <c r="BU187" i="1"/>
  <c r="BU183" i="1"/>
  <c r="BU179" i="1"/>
  <c r="BU175" i="1"/>
  <c r="BU171" i="1"/>
  <c r="BU167" i="1"/>
  <c r="BU163" i="1"/>
  <c r="BU159" i="1"/>
  <c r="BU155" i="1"/>
  <c r="BU147" i="1"/>
  <c r="BU143" i="1"/>
  <c r="BU139" i="1"/>
  <c r="BU135" i="1"/>
  <c r="BU131" i="1"/>
  <c r="BU127" i="1"/>
  <c r="BU123" i="1"/>
  <c r="BU119" i="1"/>
  <c r="BU115" i="1"/>
  <c r="BU111" i="1"/>
  <c r="BU107" i="1"/>
  <c r="BU103" i="1"/>
  <c r="BU99" i="1"/>
  <c r="BU95" i="1"/>
  <c r="BU91" i="1"/>
  <c r="BU87" i="1"/>
  <c r="BU83" i="1"/>
  <c r="BU79" i="1"/>
  <c r="BU75" i="1"/>
  <c r="BU71" i="1"/>
  <c r="BU67" i="1"/>
  <c r="BS67" i="1" s="1"/>
  <c r="BX67" i="1" s="1"/>
  <c r="BU63" i="1"/>
  <c r="BS63" i="1" s="1"/>
  <c r="BX63" i="1" s="1"/>
  <c r="BU238" i="1"/>
  <c r="BU234" i="1"/>
  <c r="BU230" i="1"/>
  <c r="BU226" i="1"/>
  <c r="BU222" i="1"/>
  <c r="BU218" i="1"/>
  <c r="BU214" i="1"/>
  <c r="BU210" i="1"/>
  <c r="BU206" i="1"/>
  <c r="BU202" i="1"/>
  <c r="BU198" i="1"/>
  <c r="BU194" i="1"/>
  <c r="BU190" i="1"/>
  <c r="BU186" i="1"/>
  <c r="BU182" i="1"/>
  <c r="BU178" i="1"/>
  <c r="BU174" i="1"/>
  <c r="BU170" i="1"/>
  <c r="BU166" i="1"/>
  <c r="BU162" i="1"/>
  <c r="BU158" i="1"/>
  <c r="BU154" i="1"/>
  <c r="BU150" i="1"/>
  <c r="BU146" i="1"/>
  <c r="BU142" i="1"/>
  <c r="BU138" i="1"/>
  <c r="BU134" i="1"/>
  <c r="BU130" i="1"/>
  <c r="BU126" i="1"/>
  <c r="BU122" i="1"/>
  <c r="BU118" i="1"/>
  <c r="BU114" i="1"/>
  <c r="BU110" i="1"/>
  <c r="BU106" i="1"/>
  <c r="BU102" i="1"/>
  <c r="BU98" i="1"/>
  <c r="BU94" i="1"/>
  <c r="BU90" i="1"/>
  <c r="BU86" i="1"/>
  <c r="BU82" i="1"/>
  <c r="BU78" i="1"/>
  <c r="BU74" i="1"/>
  <c r="BU70" i="1"/>
  <c r="BU66" i="1"/>
  <c r="BS66" i="1" s="1"/>
  <c r="BX66" i="1" s="1"/>
  <c r="BU62" i="1"/>
  <c r="BU237" i="1"/>
  <c r="BU233" i="1"/>
  <c r="BU229" i="1"/>
  <c r="BU225" i="1"/>
  <c r="BU221" i="1"/>
  <c r="BU217" i="1"/>
  <c r="BU213" i="1"/>
  <c r="BU209" i="1"/>
  <c r="BU205" i="1"/>
  <c r="BU201" i="1"/>
  <c r="BU197" i="1"/>
  <c r="BU193" i="1"/>
  <c r="BU189" i="1"/>
  <c r="BU185" i="1"/>
  <c r="BU177" i="1"/>
  <c r="BU173" i="1"/>
  <c r="BU169" i="1"/>
  <c r="BU165" i="1"/>
  <c r="BU153" i="1"/>
  <c r="BU149" i="1"/>
  <c r="BU137" i="1"/>
  <c r="BU133" i="1"/>
  <c r="BU129" i="1"/>
  <c r="BU125" i="1"/>
  <c r="BU121" i="1"/>
  <c r="BU117" i="1"/>
  <c r="BU113" i="1"/>
  <c r="BU109" i="1"/>
  <c r="BU105" i="1"/>
  <c r="BU101" i="1"/>
  <c r="BU97" i="1"/>
  <c r="BU93" i="1"/>
  <c r="BU89" i="1"/>
  <c r="BU81" i="1"/>
  <c r="BU77" i="1"/>
  <c r="BU69" i="1"/>
  <c r="BS69" i="1" s="1"/>
  <c r="BX69" i="1" s="1"/>
  <c r="BU65" i="1"/>
  <c r="BS65" i="1" s="1"/>
  <c r="BX65" i="1" s="1"/>
  <c r="BU240" i="1"/>
  <c r="BU236" i="1"/>
  <c r="BU232" i="1"/>
  <c r="BU228" i="1"/>
  <c r="BU224" i="1"/>
  <c r="BU220" i="1"/>
  <c r="BU216" i="1"/>
  <c r="BU212" i="1"/>
  <c r="BU208" i="1"/>
  <c r="BU204" i="1"/>
  <c r="BU200" i="1"/>
  <c r="BU196" i="1"/>
  <c r="BU192" i="1"/>
  <c r="BU188" i="1"/>
  <c r="BU184" i="1"/>
  <c r="BU180" i="1"/>
  <c r="BU176" i="1"/>
  <c r="BU172" i="1"/>
  <c r="BU168" i="1"/>
  <c r="BU164" i="1"/>
  <c r="BU160" i="1"/>
  <c r="BU156" i="1"/>
  <c r="BU152" i="1"/>
  <c r="BU148" i="1"/>
  <c r="BU144" i="1"/>
  <c r="BU140" i="1"/>
  <c r="BU136" i="1"/>
  <c r="BU132" i="1"/>
  <c r="BU128" i="1"/>
  <c r="BU124" i="1"/>
  <c r="BU120" i="1"/>
  <c r="BU116" i="1"/>
  <c r="BU112" i="1"/>
  <c r="BU108" i="1"/>
  <c r="BU104" i="1"/>
  <c r="BU100" i="1"/>
  <c r="BU96" i="1"/>
  <c r="BU92" i="1"/>
  <c r="BU88" i="1"/>
  <c r="BU84" i="1"/>
  <c r="BU80" i="1"/>
  <c r="BU76" i="1"/>
  <c r="BU72" i="1"/>
  <c r="BU68" i="1"/>
  <c r="BS68" i="1" s="1"/>
  <c r="BX68" i="1" s="1"/>
  <c r="BU64" i="1"/>
  <c r="BS64" i="1" s="1"/>
  <c r="BX64" i="1" s="1"/>
  <c r="BG63" i="1"/>
  <c r="AC160" i="1"/>
  <c r="AC156" i="1"/>
  <c r="AC152" i="1"/>
  <c r="AC148" i="1"/>
  <c r="AC144" i="1"/>
  <c r="AC140" i="1"/>
  <c r="AC136" i="1"/>
  <c r="AC132" i="1"/>
  <c r="AC128" i="1"/>
  <c r="AC124" i="1"/>
  <c r="AC120" i="1"/>
  <c r="AC116" i="1"/>
  <c r="AC112" i="1"/>
  <c r="AC81" i="1"/>
  <c r="AC77" i="1"/>
  <c r="AC69" i="1"/>
  <c r="AC65" i="1"/>
  <c r="K297" i="1"/>
  <c r="I297" i="1" s="1"/>
  <c r="M297" i="1" s="1"/>
  <c r="K289" i="1"/>
  <c r="I289" i="1" s="1"/>
  <c r="M289" i="1" s="1"/>
  <c r="K281" i="1"/>
  <c r="I281" i="1" s="1"/>
  <c r="M281" i="1" s="1"/>
  <c r="K273" i="1"/>
  <c r="I273" i="1" s="1"/>
  <c r="M273" i="1" s="1"/>
  <c r="K265" i="1"/>
  <c r="I265" i="1" s="1"/>
  <c r="M265" i="1" s="1"/>
  <c r="K256" i="1"/>
  <c r="I256" i="1" s="1"/>
  <c r="M256" i="1" s="1"/>
  <c r="K248" i="1"/>
  <c r="I248" i="1" s="1"/>
  <c r="M248" i="1" s="1"/>
  <c r="K237" i="1"/>
  <c r="I237" i="1" s="1"/>
  <c r="M237" i="1" s="1"/>
  <c r="K229" i="1"/>
  <c r="I229" i="1" s="1"/>
  <c r="M229" i="1" s="1"/>
  <c r="K220" i="1"/>
  <c r="I220" i="1" s="1"/>
  <c r="M220" i="1" s="1"/>
  <c r="K212" i="1"/>
  <c r="I212" i="1" s="1"/>
  <c r="M212" i="1" s="1"/>
  <c r="K204" i="1"/>
  <c r="I204" i="1" s="1"/>
  <c r="M204" i="1" s="1"/>
  <c r="K196" i="1"/>
  <c r="I196" i="1" s="1"/>
  <c r="M196" i="1" s="1"/>
  <c r="K188" i="1"/>
  <c r="I188" i="1" s="1"/>
  <c r="M188" i="1" s="1"/>
  <c r="AC296" i="1"/>
  <c r="AC292" i="1"/>
  <c r="AC288" i="1"/>
  <c r="AC284" i="1"/>
  <c r="AC280" i="1"/>
  <c r="AC276" i="1"/>
  <c r="AC272" i="1"/>
  <c r="AC268" i="1"/>
  <c r="AC264" i="1"/>
  <c r="AC260" i="1"/>
  <c r="AC256" i="1"/>
  <c r="AC252" i="1"/>
  <c r="AC248" i="1"/>
  <c r="AC244" i="1"/>
  <c r="AC239" i="1"/>
  <c r="AC235" i="1"/>
  <c r="AC231" i="1"/>
  <c r="AC227" i="1"/>
  <c r="AC223" i="1"/>
  <c r="AC219" i="1"/>
  <c r="AC215" i="1"/>
  <c r="AC211" i="1"/>
  <c r="AC207" i="1"/>
  <c r="AC203" i="1"/>
  <c r="AC199" i="1"/>
  <c r="AC195" i="1"/>
  <c r="AC191" i="1"/>
  <c r="AC187" i="1"/>
  <c r="AC183" i="1"/>
  <c r="AC179" i="1"/>
  <c r="AC175" i="1"/>
  <c r="AC171" i="1"/>
  <c r="AC167" i="1"/>
  <c r="AC108" i="1"/>
  <c r="AC104" i="1"/>
  <c r="AC100" i="1"/>
  <c r="AC96" i="1"/>
  <c r="AC92" i="1"/>
  <c r="AC88" i="1"/>
  <c r="AC84" i="1"/>
  <c r="K296" i="1"/>
  <c r="I296" i="1" s="1"/>
  <c r="M296" i="1" s="1"/>
  <c r="K288" i="1"/>
  <c r="I288" i="1" s="1"/>
  <c r="M288" i="1" s="1"/>
  <c r="K280" i="1"/>
  <c r="I280" i="1" s="1"/>
  <c r="M280" i="1" s="1"/>
  <c r="K272" i="1"/>
  <c r="I272" i="1" s="1"/>
  <c r="M272" i="1" s="1"/>
  <c r="K264" i="1"/>
  <c r="I264" i="1" s="1"/>
  <c r="M264" i="1" s="1"/>
  <c r="K255" i="1"/>
  <c r="I255" i="1" s="1"/>
  <c r="M255" i="1" s="1"/>
  <c r="K247" i="1"/>
  <c r="I247" i="1" s="1"/>
  <c r="M247" i="1" s="1"/>
  <c r="K236" i="1"/>
  <c r="I236" i="1" s="1"/>
  <c r="M236" i="1" s="1"/>
  <c r="K228" i="1"/>
  <c r="I228" i="1" s="1"/>
  <c r="M228" i="1" s="1"/>
  <c r="K219" i="1"/>
  <c r="I219" i="1" s="1"/>
  <c r="M219" i="1" s="1"/>
  <c r="K211" i="1"/>
  <c r="I211" i="1" s="1"/>
  <c r="M211" i="1" s="1"/>
  <c r="K203" i="1"/>
  <c r="I203" i="1" s="1"/>
  <c r="M203" i="1" s="1"/>
  <c r="K195" i="1"/>
  <c r="I195" i="1" s="1"/>
  <c r="M195" i="1" s="1"/>
  <c r="K187" i="1"/>
  <c r="I187" i="1" s="1"/>
  <c r="M187" i="1" s="1"/>
  <c r="AC163" i="1"/>
  <c r="AC159" i="1"/>
  <c r="AC155" i="1"/>
  <c r="AC147" i="1"/>
  <c r="AC143" i="1"/>
  <c r="AC139" i="1"/>
  <c r="AC135" i="1"/>
  <c r="AC131" i="1"/>
  <c r="AC127" i="1"/>
  <c r="AC123" i="1"/>
  <c r="AC119" i="1"/>
  <c r="AC115" i="1"/>
  <c r="AC80" i="1"/>
  <c r="AC76" i="1"/>
  <c r="AC72" i="1"/>
  <c r="AC68" i="1"/>
  <c r="AC64" i="1"/>
  <c r="K295" i="1"/>
  <c r="I295" i="1" s="1"/>
  <c r="M295" i="1" s="1"/>
  <c r="K287" i="1"/>
  <c r="I287" i="1" s="1"/>
  <c r="M287" i="1" s="1"/>
  <c r="K279" i="1"/>
  <c r="I279" i="1" s="1"/>
  <c r="M279" i="1" s="1"/>
  <c r="K271" i="1"/>
  <c r="I271" i="1" s="1"/>
  <c r="M271" i="1" s="1"/>
  <c r="K263" i="1"/>
  <c r="I263" i="1" s="1"/>
  <c r="M263" i="1" s="1"/>
  <c r="K254" i="1"/>
  <c r="I254" i="1" s="1"/>
  <c r="M254" i="1" s="1"/>
  <c r="K245" i="1"/>
  <c r="I245" i="1" s="1"/>
  <c r="M245" i="1" s="1"/>
  <c r="K235" i="1"/>
  <c r="I235" i="1" s="1"/>
  <c r="M235" i="1" s="1"/>
  <c r="K227" i="1"/>
  <c r="I227" i="1" s="1"/>
  <c r="M227" i="1" s="1"/>
  <c r="K218" i="1"/>
  <c r="I218" i="1" s="1"/>
  <c r="M218" i="1" s="1"/>
  <c r="K210" i="1"/>
  <c r="I210" i="1" s="1"/>
  <c r="M210" i="1" s="1"/>
  <c r="K202" i="1"/>
  <c r="I202" i="1" s="1"/>
  <c r="M202" i="1" s="1"/>
  <c r="K194" i="1"/>
  <c r="I194" i="1" s="1"/>
  <c r="M194" i="1" s="1"/>
  <c r="K186" i="1"/>
  <c r="I186" i="1" s="1"/>
  <c r="M186" i="1" s="1"/>
  <c r="AC299" i="1"/>
  <c r="AC295" i="1"/>
  <c r="AC291" i="1"/>
  <c r="AC287" i="1"/>
  <c r="AC283" i="1"/>
  <c r="AC279" i="1"/>
  <c r="AC275" i="1"/>
  <c r="AC271" i="1"/>
  <c r="AC267" i="1"/>
  <c r="AC263" i="1"/>
  <c r="AC259" i="1"/>
  <c r="AC255" i="1"/>
  <c r="AC251" i="1"/>
  <c r="AC247" i="1"/>
  <c r="AC243" i="1"/>
  <c r="AC238" i="1"/>
  <c r="AC234" i="1"/>
  <c r="AC230" i="1"/>
  <c r="AC226" i="1"/>
  <c r="AC222" i="1"/>
  <c r="AC218" i="1"/>
  <c r="AC214" i="1"/>
  <c r="AC210" i="1"/>
  <c r="AC206" i="1"/>
  <c r="AC202" i="1"/>
  <c r="AC198" i="1"/>
  <c r="AC194" i="1"/>
  <c r="AC190" i="1"/>
  <c r="AC186" i="1"/>
  <c r="AC182" i="1"/>
  <c r="AC178" i="1"/>
  <c r="AC174" i="1"/>
  <c r="AC170" i="1"/>
  <c r="AC166" i="1"/>
  <c r="AC111" i="1"/>
  <c r="AC107" i="1"/>
  <c r="AC103" i="1"/>
  <c r="AC99" i="1"/>
  <c r="AC95" i="1"/>
  <c r="AC91" i="1"/>
  <c r="AC87" i="1"/>
  <c r="AC83" i="1"/>
  <c r="K294" i="1"/>
  <c r="I294" i="1" s="1"/>
  <c r="M294" i="1" s="1"/>
  <c r="K286" i="1"/>
  <c r="I286" i="1" s="1"/>
  <c r="M286" i="1" s="1"/>
  <c r="K278" i="1"/>
  <c r="I278" i="1" s="1"/>
  <c r="M278" i="1" s="1"/>
  <c r="K270" i="1"/>
  <c r="I270" i="1" s="1"/>
  <c r="M270" i="1" s="1"/>
  <c r="K262" i="1"/>
  <c r="I262" i="1" s="1"/>
  <c r="M262" i="1" s="1"/>
  <c r="K253" i="1"/>
  <c r="I253" i="1" s="1"/>
  <c r="M253" i="1" s="1"/>
  <c r="K244" i="1"/>
  <c r="I244" i="1" s="1"/>
  <c r="M244" i="1" s="1"/>
  <c r="K234" i="1"/>
  <c r="I234" i="1" s="1"/>
  <c r="M234" i="1" s="1"/>
  <c r="K226" i="1"/>
  <c r="I226" i="1" s="1"/>
  <c r="M226" i="1" s="1"/>
  <c r="K217" i="1"/>
  <c r="I217" i="1" s="1"/>
  <c r="M217" i="1" s="1"/>
  <c r="K209" i="1"/>
  <c r="I209" i="1" s="1"/>
  <c r="M209" i="1" s="1"/>
  <c r="K201" i="1"/>
  <c r="I201" i="1" s="1"/>
  <c r="M201" i="1" s="1"/>
  <c r="K193" i="1"/>
  <c r="I193" i="1" s="1"/>
  <c r="M193" i="1" s="1"/>
  <c r="K185" i="1"/>
  <c r="I185" i="1" s="1"/>
  <c r="M185" i="1" s="1"/>
  <c r="AC162" i="1"/>
  <c r="AC158" i="1"/>
  <c r="AC154" i="1"/>
  <c r="AC150" i="1"/>
  <c r="AC146" i="1"/>
  <c r="AC142" i="1"/>
  <c r="AC138" i="1"/>
  <c r="AC134" i="1"/>
  <c r="AC130" i="1"/>
  <c r="AC126" i="1"/>
  <c r="AC122" i="1"/>
  <c r="AC118" i="1"/>
  <c r="AC114" i="1"/>
  <c r="AC79" i="1"/>
  <c r="AC75" i="1"/>
  <c r="AC71" i="1"/>
  <c r="AC67" i="1"/>
  <c r="AC63" i="1"/>
  <c r="K293" i="1"/>
  <c r="I293" i="1" s="1"/>
  <c r="M293" i="1" s="1"/>
  <c r="K285" i="1"/>
  <c r="I285" i="1" s="1"/>
  <c r="M285" i="1" s="1"/>
  <c r="K277" i="1"/>
  <c r="I277" i="1" s="1"/>
  <c r="M277" i="1" s="1"/>
  <c r="K269" i="1"/>
  <c r="I269" i="1" s="1"/>
  <c r="M269" i="1" s="1"/>
  <c r="K252" i="1"/>
  <c r="I252" i="1" s="1"/>
  <c r="M252" i="1" s="1"/>
  <c r="K243" i="1"/>
  <c r="I243" i="1" s="1"/>
  <c r="M243" i="1" s="1"/>
  <c r="K233" i="1"/>
  <c r="I233" i="1" s="1"/>
  <c r="M233" i="1" s="1"/>
  <c r="K225" i="1"/>
  <c r="I225" i="1" s="1"/>
  <c r="M225" i="1" s="1"/>
  <c r="K216" i="1"/>
  <c r="I216" i="1" s="1"/>
  <c r="M216" i="1" s="1"/>
  <c r="K208" i="1"/>
  <c r="I208" i="1" s="1"/>
  <c r="M208" i="1" s="1"/>
  <c r="K200" i="1"/>
  <c r="I200" i="1" s="1"/>
  <c r="M200" i="1" s="1"/>
  <c r="K192" i="1"/>
  <c r="I192" i="1" s="1"/>
  <c r="M192" i="1" s="1"/>
  <c r="K184" i="1"/>
  <c r="I184" i="1" s="1"/>
  <c r="M184" i="1" s="1"/>
  <c r="AC298" i="1"/>
  <c r="AC294" i="1"/>
  <c r="AC290" i="1"/>
  <c r="AC286" i="1"/>
  <c r="AC282" i="1"/>
  <c r="AC278" i="1"/>
  <c r="AC274" i="1"/>
  <c r="AC270" i="1"/>
  <c r="AC266" i="1"/>
  <c r="AC262" i="1"/>
  <c r="AC258" i="1"/>
  <c r="AC254" i="1"/>
  <c r="AC250" i="1"/>
  <c r="AC246" i="1"/>
  <c r="AC237" i="1"/>
  <c r="AC233" i="1"/>
  <c r="AC229" i="1"/>
  <c r="AC225" i="1"/>
  <c r="AC221" i="1"/>
  <c r="AC217" i="1"/>
  <c r="AC213" i="1"/>
  <c r="AC209" i="1"/>
  <c r="AC205" i="1"/>
  <c r="AC201" i="1"/>
  <c r="AC197" i="1"/>
  <c r="AC193" i="1"/>
  <c r="AC189" i="1"/>
  <c r="AC185" i="1"/>
  <c r="AC177" i="1"/>
  <c r="AC173" i="1"/>
  <c r="AC169" i="1"/>
  <c r="AC165" i="1"/>
  <c r="AC110" i="1"/>
  <c r="AC106" i="1"/>
  <c r="AC102" i="1"/>
  <c r="AC98" i="1"/>
  <c r="AC94" i="1"/>
  <c r="AC90" i="1"/>
  <c r="AC86" i="1"/>
  <c r="K292" i="1"/>
  <c r="I292" i="1" s="1"/>
  <c r="M292" i="1" s="1"/>
  <c r="K284" i="1"/>
  <c r="I284" i="1" s="1"/>
  <c r="M284" i="1" s="1"/>
  <c r="K276" i="1"/>
  <c r="I276" i="1" s="1"/>
  <c r="M276" i="1" s="1"/>
  <c r="K268" i="1"/>
  <c r="I268" i="1" s="1"/>
  <c r="M268" i="1" s="1"/>
  <c r="K259" i="1"/>
  <c r="I259" i="1" s="1"/>
  <c r="M259" i="1" s="1"/>
  <c r="K251" i="1"/>
  <c r="I251" i="1" s="1"/>
  <c r="M251" i="1" s="1"/>
  <c r="K240" i="1"/>
  <c r="I240" i="1" s="1"/>
  <c r="M240" i="1" s="1"/>
  <c r="K232" i="1"/>
  <c r="I232" i="1" s="1"/>
  <c r="M232" i="1" s="1"/>
  <c r="K224" i="1"/>
  <c r="I224" i="1" s="1"/>
  <c r="M224" i="1" s="1"/>
  <c r="K215" i="1"/>
  <c r="I215" i="1" s="1"/>
  <c r="M215" i="1" s="1"/>
  <c r="K207" i="1"/>
  <c r="I207" i="1" s="1"/>
  <c r="M207" i="1" s="1"/>
  <c r="K199" i="1"/>
  <c r="I199" i="1" s="1"/>
  <c r="M199" i="1" s="1"/>
  <c r="K191" i="1"/>
  <c r="I191" i="1" s="1"/>
  <c r="M191" i="1" s="1"/>
  <c r="K183" i="1"/>
  <c r="I183" i="1" s="1"/>
  <c r="M183" i="1" s="1"/>
  <c r="AC153" i="1"/>
  <c r="AC149" i="1"/>
  <c r="AC137" i="1"/>
  <c r="AC133" i="1"/>
  <c r="AC129" i="1"/>
  <c r="AC125" i="1"/>
  <c r="AC121" i="1"/>
  <c r="AC117" i="1"/>
  <c r="AC113" i="1"/>
  <c r="AC82" i="1"/>
  <c r="AC78" i="1"/>
  <c r="AC74" i="1"/>
  <c r="AC70" i="1"/>
  <c r="AC66" i="1"/>
  <c r="AC62" i="1"/>
  <c r="K299" i="1"/>
  <c r="I299" i="1" s="1"/>
  <c r="M299" i="1" s="1"/>
  <c r="K291" i="1"/>
  <c r="I291" i="1" s="1"/>
  <c r="M291" i="1" s="1"/>
  <c r="K283" i="1"/>
  <c r="I283" i="1" s="1"/>
  <c r="M283" i="1" s="1"/>
  <c r="K275" i="1"/>
  <c r="I275" i="1" s="1"/>
  <c r="M275" i="1" s="1"/>
  <c r="K267" i="1"/>
  <c r="I267" i="1" s="1"/>
  <c r="M267" i="1" s="1"/>
  <c r="K258" i="1"/>
  <c r="I258" i="1" s="1"/>
  <c r="M258" i="1" s="1"/>
  <c r="K250" i="1"/>
  <c r="I250" i="1" s="1"/>
  <c r="M250" i="1" s="1"/>
  <c r="K239" i="1"/>
  <c r="I239" i="1" s="1"/>
  <c r="M239" i="1" s="1"/>
  <c r="K231" i="1"/>
  <c r="I231" i="1" s="1"/>
  <c r="M231" i="1" s="1"/>
  <c r="K223" i="1"/>
  <c r="I223" i="1" s="1"/>
  <c r="M223" i="1" s="1"/>
  <c r="K214" i="1"/>
  <c r="I214" i="1" s="1"/>
  <c r="M214" i="1" s="1"/>
  <c r="K206" i="1"/>
  <c r="I206" i="1" s="1"/>
  <c r="M206" i="1" s="1"/>
  <c r="K198" i="1"/>
  <c r="I198" i="1" s="1"/>
  <c r="M198" i="1" s="1"/>
  <c r="K190" i="1"/>
  <c r="I190" i="1" s="1"/>
  <c r="M190" i="1" s="1"/>
  <c r="K182" i="1"/>
  <c r="I182" i="1" s="1"/>
  <c r="M182" i="1" s="1"/>
  <c r="AC297" i="1"/>
  <c r="AC293" i="1"/>
  <c r="AC289" i="1"/>
  <c r="AC285" i="1"/>
  <c r="AC281" i="1"/>
  <c r="AC277" i="1"/>
  <c r="AC273" i="1"/>
  <c r="AC269" i="1"/>
  <c r="AC265" i="1"/>
  <c r="AC257" i="1"/>
  <c r="AC253" i="1"/>
  <c r="AC249" i="1"/>
  <c r="AC245" i="1"/>
  <c r="AC240" i="1"/>
  <c r="AC236" i="1"/>
  <c r="AC232" i="1"/>
  <c r="AC228" i="1"/>
  <c r="AC224" i="1"/>
  <c r="AC220" i="1"/>
  <c r="AC216" i="1"/>
  <c r="AC212" i="1"/>
  <c r="AC208" i="1"/>
  <c r="AC204" i="1"/>
  <c r="AC200" i="1"/>
  <c r="AC196" i="1"/>
  <c r="AC192" i="1"/>
  <c r="AC188" i="1"/>
  <c r="AC184" i="1"/>
  <c r="AC180" i="1"/>
  <c r="AC176" i="1"/>
  <c r="AC172" i="1"/>
  <c r="AC168" i="1"/>
  <c r="AC164" i="1"/>
  <c r="AC109" i="1"/>
  <c r="AC105" i="1"/>
  <c r="AC101" i="1"/>
  <c r="AC97" i="1"/>
  <c r="AC93" i="1"/>
  <c r="AC89" i="1"/>
  <c r="K298" i="1"/>
  <c r="I298" i="1" s="1"/>
  <c r="M298" i="1" s="1"/>
  <c r="K290" i="1"/>
  <c r="I290" i="1" s="1"/>
  <c r="M290" i="1" s="1"/>
  <c r="K282" i="1"/>
  <c r="I282" i="1" s="1"/>
  <c r="M282" i="1" s="1"/>
  <c r="K274" i="1"/>
  <c r="I274" i="1" s="1"/>
  <c r="M274" i="1" s="1"/>
  <c r="K266" i="1"/>
  <c r="I266" i="1" s="1"/>
  <c r="M266" i="1" s="1"/>
  <c r="K257" i="1"/>
  <c r="I257" i="1" s="1"/>
  <c r="M257" i="1" s="1"/>
  <c r="K249" i="1"/>
  <c r="I249" i="1" s="1"/>
  <c r="M249" i="1" s="1"/>
  <c r="K238" i="1"/>
  <c r="I238" i="1" s="1"/>
  <c r="M238" i="1" s="1"/>
  <c r="K230" i="1"/>
  <c r="I230" i="1" s="1"/>
  <c r="M230" i="1" s="1"/>
  <c r="K222" i="1"/>
  <c r="I222" i="1" s="1"/>
  <c r="M222" i="1" s="1"/>
  <c r="K213" i="1"/>
  <c r="I213" i="1" s="1"/>
  <c r="M213" i="1" s="1"/>
  <c r="K205" i="1"/>
  <c r="I205" i="1" s="1"/>
  <c r="M205" i="1" s="1"/>
  <c r="K197" i="1"/>
  <c r="I197" i="1" s="1"/>
  <c r="M197" i="1" s="1"/>
  <c r="K189" i="1"/>
  <c r="I189" i="1" s="1"/>
  <c r="M189" i="1" s="1"/>
  <c r="AH61" i="1"/>
  <c r="K178" i="1"/>
  <c r="I178" i="1" s="1"/>
  <c r="M178" i="1" s="1"/>
  <c r="K171" i="1"/>
  <c r="I171" i="1" s="1"/>
  <c r="M171" i="1" s="1"/>
  <c r="K160" i="1"/>
  <c r="I160" i="1" s="1"/>
  <c r="M160" i="1" s="1"/>
  <c r="K149" i="1"/>
  <c r="I149" i="1" s="1"/>
  <c r="M149" i="1" s="1"/>
  <c r="K139" i="1"/>
  <c r="I139" i="1" s="1"/>
  <c r="M139" i="1" s="1"/>
  <c r="K128" i="1"/>
  <c r="I128" i="1" s="1"/>
  <c r="M128" i="1" s="1"/>
  <c r="K117" i="1"/>
  <c r="I117" i="1" s="1"/>
  <c r="M117" i="1" s="1"/>
  <c r="K107" i="1"/>
  <c r="I107" i="1" s="1"/>
  <c r="M107" i="1" s="1"/>
  <c r="K96" i="1"/>
  <c r="I96" i="1" s="1"/>
  <c r="M96" i="1" s="1"/>
  <c r="K75" i="1"/>
  <c r="I75" i="1" s="1"/>
  <c r="M75" i="1" s="1"/>
  <c r="K64" i="1"/>
  <c r="I64" i="1" s="1"/>
  <c r="M64" i="1" s="1"/>
  <c r="K180" i="1"/>
  <c r="I180" i="1" s="1"/>
  <c r="M180" i="1" s="1"/>
  <c r="K169" i="1"/>
  <c r="I169" i="1" s="1"/>
  <c r="M169" i="1" s="1"/>
  <c r="K159" i="1"/>
  <c r="I159" i="1" s="1"/>
  <c r="M159" i="1" s="1"/>
  <c r="K148" i="1"/>
  <c r="I148" i="1" s="1"/>
  <c r="M148" i="1" s="1"/>
  <c r="K137" i="1"/>
  <c r="I137" i="1" s="1"/>
  <c r="M137" i="1" s="1"/>
  <c r="K127" i="1"/>
  <c r="I127" i="1" s="1"/>
  <c r="M127" i="1" s="1"/>
  <c r="K116" i="1"/>
  <c r="I116" i="1" s="1"/>
  <c r="M116" i="1" s="1"/>
  <c r="K105" i="1"/>
  <c r="I105" i="1" s="1"/>
  <c r="M105" i="1" s="1"/>
  <c r="K95" i="1"/>
  <c r="I95" i="1" s="1"/>
  <c r="M95" i="1" s="1"/>
  <c r="K84" i="1"/>
  <c r="I84" i="1" s="1"/>
  <c r="M84" i="1" s="1"/>
  <c r="K63" i="1"/>
  <c r="I63" i="1" s="1"/>
  <c r="M63" i="1" s="1"/>
  <c r="K179" i="1"/>
  <c r="I179" i="1" s="1"/>
  <c r="M179" i="1" s="1"/>
  <c r="K168" i="1"/>
  <c r="I168" i="1" s="1"/>
  <c r="M168" i="1" s="1"/>
  <c r="K147" i="1"/>
  <c r="I147" i="1" s="1"/>
  <c r="M147" i="1" s="1"/>
  <c r="K136" i="1"/>
  <c r="I136" i="1" s="1"/>
  <c r="M136" i="1" s="1"/>
  <c r="K125" i="1"/>
  <c r="I125" i="1" s="1"/>
  <c r="M125" i="1" s="1"/>
  <c r="K115" i="1"/>
  <c r="I115" i="1" s="1"/>
  <c r="M115" i="1" s="1"/>
  <c r="K104" i="1"/>
  <c r="I104" i="1" s="1"/>
  <c r="M104" i="1" s="1"/>
  <c r="K93" i="1"/>
  <c r="I93" i="1" s="1"/>
  <c r="M93" i="1" s="1"/>
  <c r="K83" i="1"/>
  <c r="I83" i="1" s="1"/>
  <c r="M83" i="1" s="1"/>
  <c r="K72" i="1"/>
  <c r="I72" i="1" s="1"/>
  <c r="M72" i="1" s="1"/>
  <c r="K177" i="1"/>
  <c r="I177" i="1" s="1"/>
  <c r="M177" i="1" s="1"/>
  <c r="K167" i="1"/>
  <c r="I167" i="1" s="1"/>
  <c r="M167" i="1" s="1"/>
  <c r="K156" i="1"/>
  <c r="I156" i="1" s="1"/>
  <c r="M156" i="1" s="1"/>
  <c r="K135" i="1"/>
  <c r="I135" i="1" s="1"/>
  <c r="M135" i="1" s="1"/>
  <c r="K124" i="1"/>
  <c r="I124" i="1" s="1"/>
  <c r="M124" i="1" s="1"/>
  <c r="K113" i="1"/>
  <c r="I113" i="1" s="1"/>
  <c r="M113" i="1" s="1"/>
  <c r="K103" i="1"/>
  <c r="I103" i="1" s="1"/>
  <c r="M103" i="1" s="1"/>
  <c r="K92" i="1"/>
  <c r="I92" i="1" s="1"/>
  <c r="M92" i="1" s="1"/>
  <c r="K81" i="1"/>
  <c r="I81" i="1" s="1"/>
  <c r="M81" i="1" s="1"/>
  <c r="K71" i="1"/>
  <c r="I71" i="1" s="1"/>
  <c r="M71" i="1" s="1"/>
  <c r="M61" i="1"/>
  <c r="N61" i="1" s="1"/>
  <c r="P61" i="1" s="1"/>
  <c r="K176" i="1"/>
  <c r="I176" i="1" s="1"/>
  <c r="M176" i="1" s="1"/>
  <c r="K165" i="1"/>
  <c r="I165" i="1" s="1"/>
  <c r="M165" i="1" s="1"/>
  <c r="K155" i="1"/>
  <c r="I155" i="1" s="1"/>
  <c r="M155" i="1" s="1"/>
  <c r="K144" i="1"/>
  <c r="I144" i="1" s="1"/>
  <c r="M144" i="1" s="1"/>
  <c r="K133" i="1"/>
  <c r="I133" i="1" s="1"/>
  <c r="M133" i="1" s="1"/>
  <c r="K123" i="1"/>
  <c r="I123" i="1" s="1"/>
  <c r="M123" i="1" s="1"/>
  <c r="K112" i="1"/>
  <c r="I112" i="1" s="1"/>
  <c r="M112" i="1" s="1"/>
  <c r="K101" i="1"/>
  <c r="I101" i="1" s="1"/>
  <c r="M101" i="1" s="1"/>
  <c r="K91" i="1"/>
  <c r="I91" i="1" s="1"/>
  <c r="M91" i="1" s="1"/>
  <c r="K80" i="1"/>
  <c r="I80" i="1" s="1"/>
  <c r="M80" i="1" s="1"/>
  <c r="K69" i="1"/>
  <c r="I69" i="1" s="1"/>
  <c r="M69" i="1" s="1"/>
  <c r="K175" i="1"/>
  <c r="I175" i="1" s="1"/>
  <c r="M175" i="1" s="1"/>
  <c r="K164" i="1"/>
  <c r="I164" i="1" s="1"/>
  <c r="M164" i="1" s="1"/>
  <c r="K153" i="1"/>
  <c r="I153" i="1" s="1"/>
  <c r="M153" i="1" s="1"/>
  <c r="K143" i="1"/>
  <c r="I143" i="1" s="1"/>
  <c r="M143" i="1" s="1"/>
  <c r="K132" i="1"/>
  <c r="I132" i="1" s="1"/>
  <c r="M132" i="1" s="1"/>
  <c r="K121" i="1"/>
  <c r="I121" i="1" s="1"/>
  <c r="M121" i="1" s="1"/>
  <c r="K111" i="1"/>
  <c r="I111" i="1" s="1"/>
  <c r="M111" i="1" s="1"/>
  <c r="K100" i="1"/>
  <c r="I100" i="1" s="1"/>
  <c r="M100" i="1" s="1"/>
  <c r="K89" i="1"/>
  <c r="I89" i="1" s="1"/>
  <c r="M89" i="1" s="1"/>
  <c r="K79" i="1"/>
  <c r="I79" i="1" s="1"/>
  <c r="M79" i="1" s="1"/>
  <c r="K68" i="1"/>
  <c r="I68" i="1" s="1"/>
  <c r="M68" i="1" s="1"/>
  <c r="K173" i="1"/>
  <c r="I173" i="1" s="1"/>
  <c r="M173" i="1" s="1"/>
  <c r="K163" i="1"/>
  <c r="I163" i="1" s="1"/>
  <c r="M163" i="1" s="1"/>
  <c r="K152" i="1"/>
  <c r="I152" i="1" s="1"/>
  <c r="M152" i="1" s="1"/>
  <c r="K131" i="1"/>
  <c r="I131" i="1" s="1"/>
  <c r="M131" i="1" s="1"/>
  <c r="K120" i="1"/>
  <c r="I120" i="1" s="1"/>
  <c r="M120" i="1" s="1"/>
  <c r="K109" i="1"/>
  <c r="I109" i="1" s="1"/>
  <c r="M109" i="1" s="1"/>
  <c r="K99" i="1"/>
  <c r="I99" i="1" s="1"/>
  <c r="M99" i="1" s="1"/>
  <c r="K88" i="1"/>
  <c r="I88" i="1" s="1"/>
  <c r="M88" i="1" s="1"/>
  <c r="K77" i="1"/>
  <c r="I77" i="1" s="1"/>
  <c r="M77" i="1" s="1"/>
  <c r="K67" i="1"/>
  <c r="I67" i="1" s="1"/>
  <c r="M67" i="1" s="1"/>
  <c r="K172" i="1"/>
  <c r="I172" i="1" s="1"/>
  <c r="M172" i="1" s="1"/>
  <c r="K140" i="1"/>
  <c r="I140" i="1" s="1"/>
  <c r="M140" i="1" s="1"/>
  <c r="K129" i="1"/>
  <c r="I129" i="1" s="1"/>
  <c r="M129" i="1" s="1"/>
  <c r="K119" i="1"/>
  <c r="I119" i="1" s="1"/>
  <c r="M119" i="1" s="1"/>
  <c r="K108" i="1"/>
  <c r="I108" i="1" s="1"/>
  <c r="M108" i="1" s="1"/>
  <c r="K97" i="1"/>
  <c r="I97" i="1" s="1"/>
  <c r="M97" i="1" s="1"/>
  <c r="K87" i="1"/>
  <c r="I87" i="1" s="1"/>
  <c r="M87" i="1" s="1"/>
  <c r="K76" i="1"/>
  <c r="I76" i="1" s="1"/>
  <c r="M76" i="1" s="1"/>
  <c r="K65" i="1"/>
  <c r="I65" i="1" s="1"/>
  <c r="M65" i="1" s="1"/>
  <c r="K78" i="1"/>
  <c r="I78" i="1" s="1"/>
  <c r="M78" i="1" s="1"/>
  <c r="K142" i="1"/>
  <c r="I142" i="1" s="1"/>
  <c r="M142" i="1" s="1"/>
  <c r="K106" i="1"/>
  <c r="I106" i="1" s="1"/>
  <c r="M106" i="1" s="1"/>
  <c r="K170" i="1"/>
  <c r="I170" i="1" s="1"/>
  <c r="M170" i="1" s="1"/>
  <c r="K86" i="1"/>
  <c r="I86" i="1" s="1"/>
  <c r="M86" i="1" s="1"/>
  <c r="K150" i="1"/>
  <c r="I150" i="1" s="1"/>
  <c r="M150" i="1" s="1"/>
  <c r="K114" i="1"/>
  <c r="I114" i="1" s="1"/>
  <c r="M114" i="1" s="1"/>
  <c r="K94" i="1"/>
  <c r="I94" i="1" s="1"/>
  <c r="M94" i="1" s="1"/>
  <c r="K158" i="1"/>
  <c r="I158" i="1" s="1"/>
  <c r="M158" i="1" s="1"/>
  <c r="K122" i="1"/>
  <c r="I122" i="1" s="1"/>
  <c r="M122" i="1" s="1"/>
  <c r="K102" i="1"/>
  <c r="I102" i="1" s="1"/>
  <c r="M102" i="1" s="1"/>
  <c r="K166" i="1"/>
  <c r="I166" i="1" s="1"/>
  <c r="M166" i="1" s="1"/>
  <c r="K66" i="1"/>
  <c r="I66" i="1" s="1"/>
  <c r="M66" i="1" s="1"/>
  <c r="K130" i="1"/>
  <c r="I130" i="1" s="1"/>
  <c r="M130" i="1" s="1"/>
  <c r="K110" i="1"/>
  <c r="I110" i="1" s="1"/>
  <c r="M110" i="1" s="1"/>
  <c r="K174" i="1"/>
  <c r="I174" i="1" s="1"/>
  <c r="M174" i="1" s="1"/>
  <c r="K74" i="1"/>
  <c r="I74" i="1" s="1"/>
  <c r="M74" i="1" s="1"/>
  <c r="K138" i="1"/>
  <c r="I138" i="1" s="1"/>
  <c r="M138" i="1" s="1"/>
  <c r="K118" i="1"/>
  <c r="I118" i="1" s="1"/>
  <c r="M118" i="1" s="1"/>
  <c r="K82" i="1"/>
  <c r="I82" i="1" s="1"/>
  <c r="M82" i="1" s="1"/>
  <c r="K146" i="1"/>
  <c r="I146" i="1" s="1"/>
  <c r="M146" i="1" s="1"/>
  <c r="K62" i="1"/>
  <c r="K126" i="1"/>
  <c r="I126" i="1" s="1"/>
  <c r="M126" i="1" s="1"/>
  <c r="K90" i="1"/>
  <c r="I90" i="1" s="1"/>
  <c r="M90" i="1" s="1"/>
  <c r="K154" i="1"/>
  <c r="I154" i="1" s="1"/>
  <c r="M154" i="1" s="1"/>
  <c r="K70" i="1"/>
  <c r="I70" i="1" s="1"/>
  <c r="M70" i="1" s="1"/>
  <c r="K134" i="1"/>
  <c r="I134" i="1" s="1"/>
  <c r="M134" i="1" s="1"/>
  <c r="K98" i="1"/>
  <c r="I98" i="1" s="1"/>
  <c r="M98" i="1" s="1"/>
  <c r="K162" i="1"/>
  <c r="I162" i="1" s="1"/>
  <c r="M162" i="1" s="1"/>
  <c r="PF73" i="1" l="1"/>
  <c r="PG73" i="1" s="1"/>
  <c r="PE74" i="1" s="1"/>
  <c r="PB74" i="1"/>
  <c r="PP74" i="1" s="1"/>
  <c r="AO439" i="1"/>
  <c r="AP439" i="1" s="1"/>
  <c r="GH70" i="1"/>
  <c r="LZ100" i="1"/>
  <c r="LZ242" i="1"/>
  <c r="LZ230" i="1"/>
  <c r="LZ98" i="1"/>
  <c r="LZ102" i="1"/>
  <c r="LZ244" i="1"/>
  <c r="LZ136" i="1"/>
  <c r="LZ134" i="1"/>
  <c r="LZ234" i="1"/>
  <c r="LZ206" i="1"/>
  <c r="IU64" i="1"/>
  <c r="IS64" i="1"/>
  <c r="IT64" i="1" s="1"/>
  <c r="KM69" i="1"/>
  <c r="KN69" i="1" s="1"/>
  <c r="KO69" i="1" s="1"/>
  <c r="FI63" i="1"/>
  <c r="EZ63" i="1"/>
  <c r="FA63" i="1" s="1"/>
  <c r="AT63" i="1"/>
  <c r="AW63" i="1" s="1"/>
  <c r="BH63" i="1"/>
  <c r="P62" i="1"/>
  <c r="C62" i="1"/>
  <c r="FT62" i="1"/>
  <c r="FY62" i="1" s="1"/>
  <c r="FW62" i="1"/>
  <c r="FW63" i="1" s="1"/>
  <c r="FW64" i="1" s="1"/>
  <c r="FW65" i="1" s="1"/>
  <c r="FW66" i="1" s="1"/>
  <c r="FW67" i="1" s="1"/>
  <c r="FW68" i="1" s="1"/>
  <c r="FW69" i="1" s="1"/>
  <c r="FW70" i="1" s="1"/>
  <c r="FW71" i="1" s="1"/>
  <c r="FW72" i="1" s="1"/>
  <c r="FW73" i="1" s="1"/>
  <c r="FW74" i="1" s="1"/>
  <c r="FW75" i="1" s="1"/>
  <c r="FW76" i="1" s="1"/>
  <c r="FW77" i="1" s="1"/>
  <c r="FW78" i="1" s="1"/>
  <c r="FW79" i="1" s="1"/>
  <c r="FW80" i="1" s="1"/>
  <c r="FW81" i="1" s="1"/>
  <c r="FW82" i="1" s="1"/>
  <c r="FW83" i="1" s="1"/>
  <c r="FW84" i="1" s="1"/>
  <c r="GW75" i="1"/>
  <c r="GX75" i="1" s="1"/>
  <c r="FE62" i="1"/>
  <c r="EF62" i="1"/>
  <c r="EC62" i="1"/>
  <c r="EG62" i="1" s="1"/>
  <c r="DL62" i="1"/>
  <c r="DO62" i="1"/>
  <c r="DO63" i="1" s="1"/>
  <c r="DO64" i="1" s="1"/>
  <c r="DO65" i="1" s="1"/>
  <c r="DO66" i="1" s="1"/>
  <c r="DO67" i="1" s="1"/>
  <c r="DO68" i="1" s="1"/>
  <c r="DO69" i="1" s="1"/>
  <c r="DO70" i="1" s="1"/>
  <c r="DO71" i="1" s="1"/>
  <c r="DO72" i="1" s="1"/>
  <c r="N429" i="1"/>
  <c r="BV62" i="1"/>
  <c r="BV63" i="1" s="1"/>
  <c r="BV64" i="1" s="1"/>
  <c r="BV65" i="1" s="1"/>
  <c r="BV66" i="1" s="1"/>
  <c r="BV67" i="1" s="1"/>
  <c r="BV68" i="1" s="1"/>
  <c r="BV69" i="1" s="1"/>
  <c r="BV70" i="1" s="1"/>
  <c r="BS62" i="1"/>
  <c r="BX62" i="1" s="1"/>
  <c r="BE62" i="1"/>
  <c r="CW62" i="1"/>
  <c r="CY62" i="1" s="1"/>
  <c r="CZ62" i="1" s="1"/>
  <c r="BS70" i="1"/>
  <c r="BX70" i="1" s="1"/>
  <c r="AA62" i="1"/>
  <c r="AE62" i="1" s="1"/>
  <c r="AD62" i="1"/>
  <c r="L62" i="1"/>
  <c r="L63" i="1" s="1"/>
  <c r="L64" i="1" s="1"/>
  <c r="L65" i="1" s="1"/>
  <c r="L66" i="1" s="1"/>
  <c r="L67" i="1" s="1"/>
  <c r="L68" i="1" s="1"/>
  <c r="L69" i="1" s="1"/>
  <c r="L70" i="1" s="1"/>
  <c r="L71" i="1" s="1"/>
  <c r="L72" i="1" s="1"/>
  <c r="I62" i="1"/>
  <c r="F65" i="1"/>
  <c r="G65" i="1" s="1"/>
  <c r="H65" i="1" s="1"/>
  <c r="GG70" i="1" l="1"/>
  <c r="GI70" i="1" s="1"/>
  <c r="GJ70" i="1" s="1"/>
  <c r="GE71" i="1" s="1"/>
  <c r="GN70" i="1"/>
  <c r="FV85" i="1"/>
  <c r="FW85" i="1" s="1"/>
  <c r="FW86" i="1" s="1"/>
  <c r="FW87" i="1" s="1"/>
  <c r="FW88" i="1" s="1"/>
  <c r="FW89" i="1" s="1"/>
  <c r="FW90" i="1" s="1"/>
  <c r="FW91" i="1" s="1"/>
  <c r="FW92" i="1" s="1"/>
  <c r="FW93" i="1" s="1"/>
  <c r="FW94" i="1" s="1"/>
  <c r="FW95" i="1" s="1"/>
  <c r="FW96" i="1" s="1"/>
  <c r="FW97" i="1" s="1"/>
  <c r="FW98" i="1" s="1"/>
  <c r="FW99" i="1" s="1"/>
  <c r="FW100" i="1" s="1"/>
  <c r="FW101" i="1" s="1"/>
  <c r="FW102" i="1" s="1"/>
  <c r="FW103" i="1" s="1"/>
  <c r="FW104" i="1" s="1"/>
  <c r="FW105" i="1" s="1"/>
  <c r="FW106" i="1" s="1"/>
  <c r="FW107" i="1" s="1"/>
  <c r="FW108" i="1" s="1"/>
  <c r="FW109" i="1" s="1"/>
  <c r="FW110" i="1" s="1"/>
  <c r="FW111" i="1" s="1"/>
  <c r="FW112" i="1" s="1"/>
  <c r="FW113" i="1" s="1"/>
  <c r="FW114" i="1" s="1"/>
  <c r="FW115" i="1" s="1"/>
  <c r="FW116" i="1" s="1"/>
  <c r="FW117" i="1" s="1"/>
  <c r="FW118" i="1" s="1"/>
  <c r="FW119" i="1" s="1"/>
  <c r="FW120" i="1" s="1"/>
  <c r="FW121" i="1" s="1"/>
  <c r="FW122" i="1" s="1"/>
  <c r="FW123" i="1" s="1"/>
  <c r="FW124" i="1" s="1"/>
  <c r="FW125" i="1" s="1"/>
  <c r="FW126" i="1" s="1"/>
  <c r="FW127" i="1" s="1"/>
  <c r="FW128" i="1" s="1"/>
  <c r="FW129" i="1" s="1"/>
  <c r="FW130" i="1" s="1"/>
  <c r="FW131" i="1" s="1"/>
  <c r="FW132" i="1" s="1"/>
  <c r="FW133" i="1" s="1"/>
  <c r="FW134" i="1" s="1"/>
  <c r="FW135" i="1" s="1"/>
  <c r="FW136" i="1" s="1"/>
  <c r="FW137" i="1" s="1"/>
  <c r="FW138" i="1" s="1"/>
  <c r="FW139" i="1" s="1"/>
  <c r="FW140" i="1" s="1"/>
  <c r="FV141" i="1"/>
  <c r="FV145" i="1"/>
  <c r="JI64" i="1"/>
  <c r="IV64" i="1"/>
  <c r="FV157" i="1"/>
  <c r="LZ123" i="1"/>
  <c r="LZ122" i="1"/>
  <c r="LZ189" i="1"/>
  <c r="LZ65" i="1"/>
  <c r="LZ210" i="1"/>
  <c r="LZ245" i="1"/>
  <c r="LZ294" i="1"/>
  <c r="LZ277" i="1"/>
  <c r="LZ89" i="1"/>
  <c r="LZ204" i="1"/>
  <c r="LZ205" i="1"/>
  <c r="LZ130" i="1"/>
  <c r="LZ220" i="1"/>
  <c r="LZ161" i="1"/>
  <c r="LZ113" i="1"/>
  <c r="LZ128" i="1"/>
  <c r="LZ144" i="1"/>
  <c r="LZ222" i="1"/>
  <c r="LZ101" i="1"/>
  <c r="LZ143" i="1"/>
  <c r="LZ221" i="1"/>
  <c r="LZ236" i="1"/>
  <c r="LZ238" i="1"/>
  <c r="LZ107" i="1"/>
  <c r="LZ269" i="1"/>
  <c r="LZ297" i="1"/>
  <c r="LZ251" i="1"/>
  <c r="LZ140" i="1"/>
  <c r="LZ226" i="1"/>
  <c r="LZ255" i="1"/>
  <c r="LZ264" i="1"/>
  <c r="LZ227" i="1"/>
  <c r="LZ219" i="1"/>
  <c r="LZ183" i="1"/>
  <c r="LZ271" i="1"/>
  <c r="LZ249" i="1"/>
  <c r="LZ81" i="1"/>
  <c r="LZ290" i="1"/>
  <c r="LZ127" i="1"/>
  <c r="LZ281" i="1"/>
  <c r="LZ276" i="1"/>
  <c r="LZ291" i="1"/>
  <c r="LZ77" i="1"/>
  <c r="KM70" i="1"/>
  <c r="KN70" i="1" s="1"/>
  <c r="KO70" i="1" s="1"/>
  <c r="AS64" i="1"/>
  <c r="AO64" i="1"/>
  <c r="AP64" i="1" s="1"/>
  <c r="BH64" i="1" s="1"/>
  <c r="EW64" i="1"/>
  <c r="EX64" i="1" s="1"/>
  <c r="EY64" i="1"/>
  <c r="BA63" i="1"/>
  <c r="BB63" i="1" s="1"/>
  <c r="BE63" i="1" s="1"/>
  <c r="BA64" i="1" s="1"/>
  <c r="BB64" i="1" s="1"/>
  <c r="BF62" i="1"/>
  <c r="BE426" i="1"/>
  <c r="FC63" i="1"/>
  <c r="FD63" i="1" s="1"/>
  <c r="FF62" i="1"/>
  <c r="FG62" i="1" s="1"/>
  <c r="C427" i="1"/>
  <c r="D427" i="1" s="1"/>
  <c r="N62" i="1"/>
  <c r="GW76" i="1"/>
  <c r="GX76" i="1" s="1"/>
  <c r="K73" i="1"/>
  <c r="I73" i="1" s="1"/>
  <c r="M73" i="1" s="1"/>
  <c r="DN73" i="1"/>
  <c r="DL73" i="1" s="1"/>
  <c r="DP73" i="1" s="1"/>
  <c r="ES66" i="1"/>
  <c r="EN67" i="1" s="1"/>
  <c r="ED63" i="1"/>
  <c r="EC63" i="1" s="1"/>
  <c r="EG63" i="1" s="1"/>
  <c r="EF63" i="1"/>
  <c r="DP62" i="1"/>
  <c r="CW63" i="1"/>
  <c r="BS71" i="1"/>
  <c r="BX71" i="1" s="1"/>
  <c r="BV71" i="1"/>
  <c r="AB63" i="1"/>
  <c r="AA63" i="1" s="1"/>
  <c r="AE63" i="1" s="1"/>
  <c r="AD63" i="1"/>
  <c r="M62" i="1"/>
  <c r="F66" i="1"/>
  <c r="G66" i="1" s="1"/>
  <c r="H66" i="1" s="1"/>
  <c r="U435" i="1" l="1"/>
  <c r="V435" i="1" s="1"/>
  <c r="HB70" i="1"/>
  <c r="GP70" i="1"/>
  <c r="HC70" i="1" s="1"/>
  <c r="GH71" i="1"/>
  <c r="EV67" i="1"/>
  <c r="Q432" i="1" s="1"/>
  <c r="R432" i="1" s="1"/>
  <c r="FW141" i="1"/>
  <c r="FW142" i="1" s="1"/>
  <c r="FW143" i="1" s="1"/>
  <c r="FW144" i="1" s="1"/>
  <c r="FW145" i="1" s="1"/>
  <c r="FW146" i="1" s="1"/>
  <c r="FW147" i="1" s="1"/>
  <c r="FW148" i="1" s="1"/>
  <c r="FW149" i="1" s="1"/>
  <c r="FW150" i="1" s="1"/>
  <c r="IW64" i="1"/>
  <c r="IY65" i="1" s="1"/>
  <c r="KM71" i="1"/>
  <c r="KN71" i="1" s="1"/>
  <c r="KO71" i="1" s="1"/>
  <c r="FE63" i="1"/>
  <c r="FC64" i="1" s="1"/>
  <c r="FD64" i="1" s="1"/>
  <c r="AT64" i="1"/>
  <c r="AW64" i="1" s="1"/>
  <c r="AS65" i="1" s="1"/>
  <c r="EZ64" i="1"/>
  <c r="FA64" i="1" s="1"/>
  <c r="FI64" i="1"/>
  <c r="GW77" i="1"/>
  <c r="GX77" i="1" s="1"/>
  <c r="DO73" i="1"/>
  <c r="DO74" i="1" s="1"/>
  <c r="DO75" i="1" s="1"/>
  <c r="DO76" i="1" s="1"/>
  <c r="DO77" i="1" s="1"/>
  <c r="DO78" i="1" s="1"/>
  <c r="DO79" i="1" s="1"/>
  <c r="DO80" i="1" s="1"/>
  <c r="DO81" i="1" s="1"/>
  <c r="DO82" i="1" s="1"/>
  <c r="DO83" i="1" s="1"/>
  <c r="DO84" i="1" s="1"/>
  <c r="L73" i="1"/>
  <c r="L74" i="1" s="1"/>
  <c r="L75" i="1" s="1"/>
  <c r="L76" i="1" s="1"/>
  <c r="L77" i="1" s="1"/>
  <c r="L78" i="1" s="1"/>
  <c r="L79" i="1" s="1"/>
  <c r="L80" i="1" s="1"/>
  <c r="L81" i="1" s="1"/>
  <c r="L82" i="1" s="1"/>
  <c r="L83" i="1" s="1"/>
  <c r="L84" i="1" s="1"/>
  <c r="EQ67" i="1"/>
  <c r="EO67" i="1"/>
  <c r="EP67" i="1" s="1"/>
  <c r="ED64" i="1"/>
  <c r="EC64" i="1" s="1"/>
  <c r="EG64" i="1" s="1"/>
  <c r="EF64" i="1"/>
  <c r="CW64" i="1"/>
  <c r="BE64" i="1"/>
  <c r="BA65" i="1" s="1"/>
  <c r="BB65" i="1" s="1"/>
  <c r="BS72" i="1"/>
  <c r="BX72" i="1" s="1"/>
  <c r="BV72" i="1"/>
  <c r="BU73" i="1" s="1"/>
  <c r="BG64" i="1"/>
  <c r="AD64" i="1"/>
  <c r="AB64" i="1"/>
  <c r="AA64" i="1" s="1"/>
  <c r="AE64" i="1" s="1"/>
  <c r="K260" i="1"/>
  <c r="F67" i="1"/>
  <c r="G67" i="1" s="1"/>
  <c r="H67" i="1" s="1"/>
  <c r="GG71" i="1" l="1"/>
  <c r="GI71" i="1" s="1"/>
  <c r="GJ71" i="1" s="1"/>
  <c r="GE72" i="1" s="1"/>
  <c r="GN71" i="1"/>
  <c r="FH67" i="1"/>
  <c r="DN85" i="1"/>
  <c r="DL85" i="1" s="1"/>
  <c r="DP85" i="1" s="1"/>
  <c r="K85" i="1"/>
  <c r="I85" i="1" s="1"/>
  <c r="M85" i="1" s="1"/>
  <c r="FV151" i="1"/>
  <c r="FW151" i="1" s="1"/>
  <c r="FW152" i="1" s="1"/>
  <c r="FW153" i="1" s="1"/>
  <c r="FW154" i="1" s="1"/>
  <c r="FW155" i="1" s="1"/>
  <c r="FW156" i="1" s="1"/>
  <c r="FW157" i="1" s="1"/>
  <c r="FW158" i="1" s="1"/>
  <c r="FW159" i="1" s="1"/>
  <c r="FW160" i="1" s="1"/>
  <c r="FV161" i="1" s="1"/>
  <c r="K141" i="1"/>
  <c r="I141" i="1" s="1"/>
  <c r="M141" i="1" s="1"/>
  <c r="DN141" i="1"/>
  <c r="DL141" i="1" s="1"/>
  <c r="DP141" i="1" s="1"/>
  <c r="IU65" i="1"/>
  <c r="IS65" i="1"/>
  <c r="IT65" i="1" s="1"/>
  <c r="JI65" i="1" s="1"/>
  <c r="K145" i="1"/>
  <c r="I145" i="1" s="1"/>
  <c r="M145" i="1" s="1"/>
  <c r="DN145" i="1"/>
  <c r="DL145" i="1" s="1"/>
  <c r="DP145" i="1" s="1"/>
  <c r="K157" i="1"/>
  <c r="I157" i="1" s="1"/>
  <c r="M157" i="1" s="1"/>
  <c r="DN157" i="1"/>
  <c r="DL157" i="1" s="1"/>
  <c r="DP157" i="1" s="1"/>
  <c r="GL73" i="1"/>
  <c r="KM72" i="1"/>
  <c r="KN72" i="1" s="1"/>
  <c r="KO72" i="1" s="1"/>
  <c r="FE64" i="1"/>
  <c r="FC65" i="1" s="1"/>
  <c r="FD65" i="1" s="1"/>
  <c r="FE65" i="1" s="1"/>
  <c r="FC66" i="1" s="1"/>
  <c r="FD66" i="1" s="1"/>
  <c r="AO65" i="1"/>
  <c r="AP65" i="1" s="1"/>
  <c r="AT65" i="1" s="1"/>
  <c r="AW65" i="1" s="1"/>
  <c r="EW65" i="1"/>
  <c r="EX65" i="1" s="1"/>
  <c r="EY65" i="1"/>
  <c r="GW78" i="1"/>
  <c r="GX78" i="1" s="1"/>
  <c r="ER67" i="1"/>
  <c r="ES67" i="1" s="1"/>
  <c r="EN68" i="1" s="1"/>
  <c r="ED65" i="1"/>
  <c r="EC65" i="1" s="1"/>
  <c r="EG65" i="1" s="1"/>
  <c r="EF65" i="1"/>
  <c r="CW65" i="1"/>
  <c r="BE65" i="1"/>
  <c r="BA66" i="1" s="1"/>
  <c r="BB66" i="1" s="1"/>
  <c r="BS73" i="1"/>
  <c r="BX73" i="1" s="1"/>
  <c r="BV73" i="1"/>
  <c r="AD65" i="1"/>
  <c r="AB65" i="1"/>
  <c r="AA65" i="1" s="1"/>
  <c r="AE65" i="1" s="1"/>
  <c r="K221" i="1"/>
  <c r="I221" i="1" s="1"/>
  <c r="M221" i="1" s="1"/>
  <c r="I260" i="1"/>
  <c r="F68" i="1"/>
  <c r="G68" i="1" s="1"/>
  <c r="H68" i="1" s="1"/>
  <c r="GH72" i="1" l="1"/>
  <c r="HB71" i="1"/>
  <c r="U436" i="1"/>
  <c r="V436" i="1" s="1"/>
  <c r="GP71" i="1"/>
  <c r="HC71" i="1" s="1"/>
  <c r="EQ68" i="1"/>
  <c r="EV68" i="1"/>
  <c r="L85" i="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DO85" i="1"/>
  <c r="DO86" i="1" s="1"/>
  <c r="DO87" i="1" s="1"/>
  <c r="DO88" i="1" s="1"/>
  <c r="DO89" i="1" s="1"/>
  <c r="DO90" i="1" s="1"/>
  <c r="DO91" i="1" s="1"/>
  <c r="DO92" i="1" s="1"/>
  <c r="DO93" i="1" s="1"/>
  <c r="DO94" i="1" s="1"/>
  <c r="DO95" i="1" s="1"/>
  <c r="DO96" i="1" s="1"/>
  <c r="DO97" i="1" s="1"/>
  <c r="DO98" i="1" s="1"/>
  <c r="DO99" i="1" s="1"/>
  <c r="DO100" i="1" s="1"/>
  <c r="DO101" i="1" s="1"/>
  <c r="DO102" i="1" s="1"/>
  <c r="DO103" i="1" s="1"/>
  <c r="DO104" i="1" s="1"/>
  <c r="DO105" i="1" s="1"/>
  <c r="DO106" i="1" s="1"/>
  <c r="DO107" i="1" s="1"/>
  <c r="DO108" i="1" s="1"/>
  <c r="DO109" i="1" s="1"/>
  <c r="DO110" i="1" s="1"/>
  <c r="DO111" i="1" s="1"/>
  <c r="DO112" i="1" s="1"/>
  <c r="DO113" i="1" s="1"/>
  <c r="DO114" i="1" s="1"/>
  <c r="DO115" i="1" s="1"/>
  <c r="DO116" i="1" s="1"/>
  <c r="DO117" i="1" s="1"/>
  <c r="DO118" i="1" s="1"/>
  <c r="DO119" i="1" s="1"/>
  <c r="DO120" i="1" s="1"/>
  <c r="DO121" i="1" s="1"/>
  <c r="DO122" i="1" s="1"/>
  <c r="DO123" i="1" s="1"/>
  <c r="DO124" i="1" s="1"/>
  <c r="DO125" i="1" s="1"/>
  <c r="DO126" i="1" s="1"/>
  <c r="DO127" i="1" s="1"/>
  <c r="DO128" i="1" s="1"/>
  <c r="DO129" i="1" s="1"/>
  <c r="DO130" i="1" s="1"/>
  <c r="DO131" i="1" s="1"/>
  <c r="DO132" i="1" s="1"/>
  <c r="DO133" i="1" s="1"/>
  <c r="DO134" i="1" s="1"/>
  <c r="DO135" i="1" s="1"/>
  <c r="DO136" i="1" s="1"/>
  <c r="DO137" i="1" s="1"/>
  <c r="DO138" i="1" s="1"/>
  <c r="DO139" i="1" s="1"/>
  <c r="DO140" i="1" s="1"/>
  <c r="DO141" i="1" s="1"/>
  <c r="DO142" i="1" s="1"/>
  <c r="DO143" i="1" s="1"/>
  <c r="DO144" i="1" s="1"/>
  <c r="DO145" i="1" s="1"/>
  <c r="DO146" i="1" s="1"/>
  <c r="DO147" i="1" s="1"/>
  <c r="DO148" i="1" s="1"/>
  <c r="DO149" i="1" s="1"/>
  <c r="DO150" i="1" s="1"/>
  <c r="FW161" i="1"/>
  <c r="FW162" i="1" s="1"/>
  <c r="FW163" i="1" s="1"/>
  <c r="FW164" i="1" s="1"/>
  <c r="FW165" i="1" s="1"/>
  <c r="FW166" i="1" s="1"/>
  <c r="FW167" i="1" s="1"/>
  <c r="FW168" i="1" s="1"/>
  <c r="FW169" i="1" s="1"/>
  <c r="FW170" i="1" s="1"/>
  <c r="FW171" i="1" s="1"/>
  <c r="FW172" i="1" s="1"/>
  <c r="FW173" i="1" s="1"/>
  <c r="FW174" i="1" s="1"/>
  <c r="FW175" i="1" s="1"/>
  <c r="FW176" i="1" s="1"/>
  <c r="FW177" i="1" s="1"/>
  <c r="FW178" i="1" s="1"/>
  <c r="FW179" i="1" s="1"/>
  <c r="FW180" i="1" s="1"/>
  <c r="IV65" i="1"/>
  <c r="IW65" i="1" s="1"/>
  <c r="IY66" i="1" s="1"/>
  <c r="OK83" i="1"/>
  <c r="OH83" i="1" s="1"/>
  <c r="OK81" i="1"/>
  <c r="OK85" i="1"/>
  <c r="OK79" i="1"/>
  <c r="OH79" i="1" s="1"/>
  <c r="OK77" i="1"/>
  <c r="OH77" i="1" s="1"/>
  <c r="OK75" i="1"/>
  <c r="OH75" i="1" s="1"/>
  <c r="OK84" i="1"/>
  <c r="OH84" i="1" s="1"/>
  <c r="OK82" i="1"/>
  <c r="OK80" i="1"/>
  <c r="OH80" i="1" s="1"/>
  <c r="OK78" i="1"/>
  <c r="OK76" i="1"/>
  <c r="OH76" i="1" s="1"/>
  <c r="OK74" i="1"/>
  <c r="KM73" i="1"/>
  <c r="KN73" i="1" s="1"/>
  <c r="KO73" i="1" s="1"/>
  <c r="KA76" i="1"/>
  <c r="JX76" i="1" s="1"/>
  <c r="KA81" i="1"/>
  <c r="JX81" i="1" s="1"/>
  <c r="KA79" i="1"/>
  <c r="JX79" i="1" s="1"/>
  <c r="KA83" i="1"/>
  <c r="JX83" i="1" s="1"/>
  <c r="KA78" i="1"/>
  <c r="JX78" i="1" s="1"/>
  <c r="KA84" i="1"/>
  <c r="JX84" i="1" s="1"/>
  <c r="KA77" i="1"/>
  <c r="JX77" i="1" s="1"/>
  <c r="KA74" i="1"/>
  <c r="JX74" i="1" s="1"/>
  <c r="KA82" i="1"/>
  <c r="JX82" i="1" s="1"/>
  <c r="KA85" i="1"/>
  <c r="JX85" i="1" s="1"/>
  <c r="KA80" i="1"/>
  <c r="JX80" i="1" s="1"/>
  <c r="KA75" i="1"/>
  <c r="JX75" i="1" s="1"/>
  <c r="AO66" i="1"/>
  <c r="AP66" i="1" s="1"/>
  <c r="AS66" i="1"/>
  <c r="FI65" i="1"/>
  <c r="EZ65" i="1"/>
  <c r="FA65" i="1" s="1"/>
  <c r="GW79" i="1"/>
  <c r="GX79" i="1" s="1"/>
  <c r="FX75" i="1"/>
  <c r="FX84" i="1"/>
  <c r="FX85" i="1"/>
  <c r="FX82" i="1"/>
  <c r="FX79" i="1"/>
  <c r="FX80" i="1"/>
  <c r="FX76" i="1"/>
  <c r="FX83" i="1"/>
  <c r="FX77" i="1"/>
  <c r="FX74" i="1"/>
  <c r="FU74" i="1" s="1"/>
  <c r="FX81" i="1"/>
  <c r="FX78" i="1"/>
  <c r="EO68" i="1"/>
  <c r="EP68" i="1" s="1"/>
  <c r="FE66" i="1"/>
  <c r="FC67" i="1" s="1"/>
  <c r="FD67" i="1" s="1"/>
  <c r="ED66" i="1"/>
  <c r="EC66" i="1" s="1"/>
  <c r="EG66" i="1" s="1"/>
  <c r="EF66" i="1"/>
  <c r="N430" i="1"/>
  <c r="BE66" i="1"/>
  <c r="BA67" i="1" s="1"/>
  <c r="BB67" i="1" s="1"/>
  <c r="CW66" i="1"/>
  <c r="BW80" i="1"/>
  <c r="BT80" i="1" s="1"/>
  <c r="BW79" i="1"/>
  <c r="BT79" i="1" s="1"/>
  <c r="BW78" i="1"/>
  <c r="BT78" i="1" s="1"/>
  <c r="BW85" i="1"/>
  <c r="BT85" i="1" s="1"/>
  <c r="BW77" i="1"/>
  <c r="BT77" i="1" s="1"/>
  <c r="BW84" i="1"/>
  <c r="BT84" i="1" s="1"/>
  <c r="BW76" i="1"/>
  <c r="BT76" i="1" s="1"/>
  <c r="BW83" i="1"/>
  <c r="BT83" i="1" s="1"/>
  <c r="BW75" i="1"/>
  <c r="BT75" i="1" s="1"/>
  <c r="BW82" i="1"/>
  <c r="BT82" i="1" s="1"/>
  <c r="BW74" i="1"/>
  <c r="BT74" i="1" s="1"/>
  <c r="BS74" i="1" s="1"/>
  <c r="BX74" i="1" s="1"/>
  <c r="BW81" i="1"/>
  <c r="BT81" i="1" s="1"/>
  <c r="BV74" i="1"/>
  <c r="BH65" i="1"/>
  <c r="AD66" i="1"/>
  <c r="AB66" i="1"/>
  <c r="AA66" i="1" s="1"/>
  <c r="AE66" i="1" s="1"/>
  <c r="M260" i="1"/>
  <c r="F69" i="1"/>
  <c r="G69" i="1" s="1"/>
  <c r="H69" i="1" s="1"/>
  <c r="GG72" i="1" l="1"/>
  <c r="GI72" i="1" s="1"/>
  <c r="GJ72" i="1" s="1"/>
  <c r="GE73" i="1" s="1"/>
  <c r="GN72" i="1"/>
  <c r="FV181" i="1"/>
  <c r="FW181" i="1" s="1"/>
  <c r="FW182" i="1" s="1"/>
  <c r="FW183" i="1" s="1"/>
  <c r="FW184" i="1" s="1"/>
  <c r="FW185" i="1" s="1"/>
  <c r="FW186" i="1" s="1"/>
  <c r="FW187" i="1" s="1"/>
  <c r="FW188" i="1" s="1"/>
  <c r="FW189" i="1" s="1"/>
  <c r="FW190" i="1" s="1"/>
  <c r="FW191" i="1" s="1"/>
  <c r="FW192" i="1" s="1"/>
  <c r="FW193" i="1" s="1"/>
  <c r="FW194" i="1" s="1"/>
  <c r="FW195" i="1" s="1"/>
  <c r="FW196" i="1" s="1"/>
  <c r="FW197" i="1" s="1"/>
  <c r="FW198" i="1" s="1"/>
  <c r="FW199" i="1" s="1"/>
  <c r="FW200" i="1" s="1"/>
  <c r="FW201" i="1" s="1"/>
  <c r="FW202" i="1" s="1"/>
  <c r="FW203" i="1" s="1"/>
  <c r="FW204" i="1" s="1"/>
  <c r="FW205" i="1" s="1"/>
  <c r="FW206" i="1" s="1"/>
  <c r="FW207" i="1" s="1"/>
  <c r="FW208" i="1" s="1"/>
  <c r="FW209" i="1" s="1"/>
  <c r="FW210" i="1" s="1"/>
  <c r="FW211" i="1" s="1"/>
  <c r="FW212" i="1" s="1"/>
  <c r="FW213" i="1" s="1"/>
  <c r="FW214" i="1" s="1"/>
  <c r="FW215" i="1" s="1"/>
  <c r="FW216" i="1" s="1"/>
  <c r="FW217" i="1" s="1"/>
  <c r="FW218" i="1" s="1"/>
  <c r="FW219" i="1" s="1"/>
  <c r="FW220" i="1" s="1"/>
  <c r="FW221" i="1" s="1"/>
  <c r="FW222" i="1" s="1"/>
  <c r="FW223" i="1" s="1"/>
  <c r="FW224" i="1" s="1"/>
  <c r="FW225" i="1" s="1"/>
  <c r="FW226" i="1" s="1"/>
  <c r="FW227" i="1" s="1"/>
  <c r="FW228" i="1" s="1"/>
  <c r="FW229" i="1" s="1"/>
  <c r="FW230" i="1" s="1"/>
  <c r="FW231" i="1" s="1"/>
  <c r="FW232" i="1" s="1"/>
  <c r="FW233" i="1" s="1"/>
  <c r="FW234" i="1" s="1"/>
  <c r="FW235" i="1" s="1"/>
  <c r="FW236" i="1" s="1"/>
  <c r="FW237" i="1" s="1"/>
  <c r="FW238" i="1" s="1"/>
  <c r="FW239" i="1" s="1"/>
  <c r="FW240" i="1" s="1"/>
  <c r="Q433" i="1"/>
  <c r="R433" i="1" s="1"/>
  <c r="FH68" i="1"/>
  <c r="KM74" i="1"/>
  <c r="KS73" i="1"/>
  <c r="DN151" i="1"/>
  <c r="DL151" i="1" s="1"/>
  <c r="DP151" i="1" s="1"/>
  <c r="K151" i="1"/>
  <c r="I151" i="1" s="1"/>
  <c r="M151" i="1" s="1"/>
  <c r="IS66" i="1"/>
  <c r="IT66" i="1" s="1"/>
  <c r="JI66" i="1" s="1"/>
  <c r="IU66" i="1"/>
  <c r="OH82" i="1"/>
  <c r="OH74" i="1"/>
  <c r="OH85" i="1"/>
  <c r="OH78" i="1"/>
  <c r="OH81" i="1"/>
  <c r="AT66" i="1"/>
  <c r="AW66" i="1" s="1"/>
  <c r="AO67" i="1" s="1"/>
  <c r="AP67" i="1" s="1"/>
  <c r="EW66" i="1"/>
  <c r="EX66" i="1" s="1"/>
  <c r="EY66" i="1"/>
  <c r="GW80" i="1"/>
  <c r="GX80" i="1" s="1"/>
  <c r="FU76" i="1"/>
  <c r="FT76" i="1" s="1"/>
  <c r="FY76" i="1" s="1"/>
  <c r="FU80" i="1"/>
  <c r="FT80" i="1" s="1"/>
  <c r="FY80" i="1" s="1"/>
  <c r="FU79" i="1"/>
  <c r="FT79" i="1" s="1"/>
  <c r="FY79" i="1" s="1"/>
  <c r="FU78" i="1"/>
  <c r="FT78" i="1" s="1"/>
  <c r="FY78" i="1" s="1"/>
  <c r="FU82" i="1"/>
  <c r="FT82" i="1" s="1"/>
  <c r="FY82" i="1" s="1"/>
  <c r="FU83" i="1"/>
  <c r="FT83" i="1" s="1"/>
  <c r="FY83" i="1" s="1"/>
  <c r="FU81" i="1"/>
  <c r="FT81" i="1" s="1"/>
  <c r="FY81" i="1" s="1"/>
  <c r="FU85" i="1"/>
  <c r="FT85" i="1" s="1"/>
  <c r="FY85" i="1" s="1"/>
  <c r="FU84" i="1"/>
  <c r="FT84" i="1" s="1"/>
  <c r="FY84" i="1" s="1"/>
  <c r="FU77" i="1"/>
  <c r="FT77" i="1" s="1"/>
  <c r="FY77" i="1" s="1"/>
  <c r="FU75" i="1"/>
  <c r="FT75" i="1" s="1"/>
  <c r="FY75" i="1" s="1"/>
  <c r="FT74" i="1"/>
  <c r="ER68" i="1"/>
  <c r="ES68" i="1" s="1"/>
  <c r="EN69" i="1" s="1"/>
  <c r="ED67" i="1"/>
  <c r="EC67" i="1" s="1"/>
  <c r="EG67" i="1" s="1"/>
  <c r="EF67" i="1"/>
  <c r="FE67" i="1"/>
  <c r="FC68" i="1" s="1"/>
  <c r="FD68" i="1" s="1"/>
  <c r="CW67" i="1"/>
  <c r="BE67" i="1"/>
  <c r="BA68" i="1" s="1"/>
  <c r="BB68" i="1" s="1"/>
  <c r="BS75" i="1"/>
  <c r="BX75" i="1" s="1"/>
  <c r="BV75" i="1"/>
  <c r="BG65" i="1"/>
  <c r="AB67" i="1"/>
  <c r="AA67" i="1" s="1"/>
  <c r="AE67" i="1" s="1"/>
  <c r="AD67" i="1"/>
  <c r="K246" i="1"/>
  <c r="F70" i="1"/>
  <c r="GH73" i="1" l="1"/>
  <c r="GG73" i="1"/>
  <c r="U437" i="1"/>
  <c r="V437" i="1" s="1"/>
  <c r="HB72" i="1"/>
  <c r="GP72" i="1"/>
  <c r="HC72" i="1" s="1"/>
  <c r="FV241" i="1"/>
  <c r="FW241" i="1" s="1"/>
  <c r="FW242" i="1" s="1"/>
  <c r="FW243" i="1" s="1"/>
  <c r="FW244" i="1" s="1"/>
  <c r="FW245" i="1" s="1"/>
  <c r="FW246" i="1" s="1"/>
  <c r="FW247" i="1" s="1"/>
  <c r="FW248" i="1" s="1"/>
  <c r="FW249" i="1" s="1"/>
  <c r="FW250" i="1" s="1"/>
  <c r="FW251" i="1" s="1"/>
  <c r="FW252" i="1" s="1"/>
  <c r="FW253" i="1" s="1"/>
  <c r="FW254" i="1" s="1"/>
  <c r="FW255" i="1" s="1"/>
  <c r="FW256" i="1" s="1"/>
  <c r="FW257" i="1" s="1"/>
  <c r="FW258" i="1" s="1"/>
  <c r="FW259" i="1" s="1"/>
  <c r="FW260" i="1" s="1"/>
  <c r="FV261" i="1" s="1"/>
  <c r="EV69" i="1"/>
  <c r="Q434" i="1" s="1"/>
  <c r="R434" i="1" s="1"/>
  <c r="L151" i="1"/>
  <c r="L152" i="1" s="1"/>
  <c r="L153" i="1" s="1"/>
  <c r="L154" i="1" s="1"/>
  <c r="L155" i="1" s="1"/>
  <c r="L156" i="1" s="1"/>
  <c r="L157" i="1" s="1"/>
  <c r="L158" i="1" s="1"/>
  <c r="L159" i="1" s="1"/>
  <c r="L160" i="1" s="1"/>
  <c r="DO151" i="1"/>
  <c r="DO152" i="1" s="1"/>
  <c r="DO153" i="1" s="1"/>
  <c r="DO154" i="1" s="1"/>
  <c r="DO155" i="1" s="1"/>
  <c r="DO156" i="1" s="1"/>
  <c r="DO157" i="1" s="1"/>
  <c r="DO158" i="1" s="1"/>
  <c r="DO159" i="1" s="1"/>
  <c r="DO160" i="1" s="1"/>
  <c r="IV66" i="1"/>
  <c r="IW66" i="1" s="1"/>
  <c r="IY67" i="1" s="1"/>
  <c r="AS67" i="1"/>
  <c r="AT67" i="1" s="1"/>
  <c r="AW67" i="1" s="1"/>
  <c r="FI66" i="1"/>
  <c r="EZ66" i="1"/>
  <c r="FA66" i="1" s="1"/>
  <c r="GW81" i="1"/>
  <c r="GX81" i="1" s="1"/>
  <c r="FY74" i="1"/>
  <c r="EQ69" i="1"/>
  <c r="EO69" i="1"/>
  <c r="EP69" i="1" s="1"/>
  <c r="FE68" i="1"/>
  <c r="FC69" i="1" s="1"/>
  <c r="FD69" i="1" s="1"/>
  <c r="ED68" i="1"/>
  <c r="EC68" i="1" s="1"/>
  <c r="EG68" i="1" s="1"/>
  <c r="EF68" i="1"/>
  <c r="K242" i="1"/>
  <c r="I242" i="1" s="1"/>
  <c r="M242" i="1" s="1"/>
  <c r="BE68" i="1"/>
  <c r="BA69" i="1" s="1"/>
  <c r="BB69" i="1" s="1"/>
  <c r="CW68" i="1"/>
  <c r="BS76" i="1"/>
  <c r="BX76" i="1" s="1"/>
  <c r="BV76" i="1"/>
  <c r="AD68" i="1"/>
  <c r="AB68" i="1"/>
  <c r="AA68" i="1" s="1"/>
  <c r="AE68" i="1" s="1"/>
  <c r="I246" i="1"/>
  <c r="G70" i="1"/>
  <c r="H70" i="1" s="1"/>
  <c r="K161" i="1" l="1"/>
  <c r="I161" i="1" s="1"/>
  <c r="M161" i="1" s="1"/>
  <c r="DN161" i="1"/>
  <c r="DL161" i="1" s="1"/>
  <c r="DP161" i="1" s="1"/>
  <c r="GI73" i="1"/>
  <c r="GJ73" i="1" s="1"/>
  <c r="FW261" i="1"/>
  <c r="FW262" i="1" s="1"/>
  <c r="FW263" i="1" s="1"/>
  <c r="FW264" i="1" s="1"/>
  <c r="FW265" i="1" s="1"/>
  <c r="FW266" i="1" s="1"/>
  <c r="FW267" i="1" s="1"/>
  <c r="FW268" i="1" s="1"/>
  <c r="FW269" i="1" s="1"/>
  <c r="FW270" i="1" s="1"/>
  <c r="FW271" i="1" s="1"/>
  <c r="FW272" i="1" s="1"/>
  <c r="FW273" i="1" s="1"/>
  <c r="FW274" i="1" s="1"/>
  <c r="FW275" i="1" s="1"/>
  <c r="FW276" i="1" s="1"/>
  <c r="FW277" i="1" s="1"/>
  <c r="FW278" i="1" s="1"/>
  <c r="FW279" i="1" s="1"/>
  <c r="FW280" i="1" s="1"/>
  <c r="FW281" i="1" s="1"/>
  <c r="FW282" i="1" s="1"/>
  <c r="FW283" i="1" s="1"/>
  <c r="FW284" i="1" s="1"/>
  <c r="FW285" i="1" s="1"/>
  <c r="FW286" i="1" s="1"/>
  <c r="FW287" i="1" s="1"/>
  <c r="FW288" i="1" s="1"/>
  <c r="FW289" i="1" s="1"/>
  <c r="FW290" i="1" s="1"/>
  <c r="FW291" i="1" s="1"/>
  <c r="FW292" i="1" s="1"/>
  <c r="FW293" i="1" s="1"/>
  <c r="FW294" i="1" s="1"/>
  <c r="FW295" i="1" s="1"/>
  <c r="FW296" i="1" s="1"/>
  <c r="FW297" i="1" s="1"/>
  <c r="FW298" i="1" s="1"/>
  <c r="FW299" i="1" s="1"/>
  <c r="FW300" i="1" s="1"/>
  <c r="FV301" i="1" s="1"/>
  <c r="DN181" i="1"/>
  <c r="DL181" i="1" s="1"/>
  <c r="DP181" i="1" s="1"/>
  <c r="K181" i="1"/>
  <c r="I181" i="1" s="1"/>
  <c r="M181" i="1" s="1"/>
  <c r="FH69" i="1"/>
  <c r="IS67" i="1"/>
  <c r="IT67" i="1" s="1"/>
  <c r="JI67" i="1" s="1"/>
  <c r="IU67" i="1"/>
  <c r="AS68" i="1"/>
  <c r="AO68" i="1"/>
  <c r="AP68" i="1" s="1"/>
  <c r="EW67" i="1"/>
  <c r="EX67" i="1" s="1"/>
  <c r="EY67" i="1"/>
  <c r="GW82" i="1"/>
  <c r="GX82" i="1" s="1"/>
  <c r="ER69" i="1"/>
  <c r="ES69" i="1" s="1"/>
  <c r="EN70" i="1" s="1"/>
  <c r="ED69" i="1"/>
  <c r="EC69" i="1" s="1"/>
  <c r="EG69" i="1" s="1"/>
  <c r="EF69" i="1"/>
  <c r="FE69" i="1"/>
  <c r="FC70" i="1" s="1"/>
  <c r="FD70" i="1" s="1"/>
  <c r="N431" i="1"/>
  <c r="CW69" i="1"/>
  <c r="BE69" i="1"/>
  <c r="BA70" i="1" s="1"/>
  <c r="BB70" i="1" s="1"/>
  <c r="BS77" i="1"/>
  <c r="BX77" i="1" s="1"/>
  <c r="BV77" i="1"/>
  <c r="K300" i="1"/>
  <c r="BH66" i="1"/>
  <c r="BG66" i="1"/>
  <c r="AD69" i="1"/>
  <c r="AB69" i="1"/>
  <c r="AA69" i="1" s="1"/>
  <c r="AE69" i="1" s="1"/>
  <c r="M246" i="1"/>
  <c r="F71" i="1"/>
  <c r="DO161" i="1" l="1"/>
  <c r="DO162" i="1" s="1"/>
  <c r="DO163" i="1" s="1"/>
  <c r="DO164" i="1" s="1"/>
  <c r="DO165" i="1" s="1"/>
  <c r="DO166" i="1" s="1"/>
  <c r="DO167" i="1" s="1"/>
  <c r="DO168" i="1" s="1"/>
  <c r="DO169" i="1" s="1"/>
  <c r="DO170" i="1" s="1"/>
  <c r="DO171" i="1" s="1"/>
  <c r="DO172" i="1" s="1"/>
  <c r="DO173" i="1" s="1"/>
  <c r="DO174" i="1" s="1"/>
  <c r="DO175" i="1" s="1"/>
  <c r="DO176" i="1" s="1"/>
  <c r="DO177" i="1" s="1"/>
  <c r="DO178" i="1" s="1"/>
  <c r="DO179" i="1" s="1"/>
  <c r="DO180" i="1" s="1"/>
  <c r="DO181" i="1" s="1"/>
  <c r="DO182" i="1" s="1"/>
  <c r="DO183" i="1" s="1"/>
  <c r="DO184" i="1" s="1"/>
  <c r="DO185" i="1" s="1"/>
  <c r="DO186" i="1" s="1"/>
  <c r="DO187" i="1" s="1"/>
  <c r="DO188" i="1" s="1"/>
  <c r="DO189" i="1" s="1"/>
  <c r="DO190" i="1" s="1"/>
  <c r="DO191" i="1" s="1"/>
  <c r="DO192" i="1" s="1"/>
  <c r="DO193" i="1" s="1"/>
  <c r="DO194" i="1" s="1"/>
  <c r="DO195" i="1" s="1"/>
  <c r="DO196" i="1" s="1"/>
  <c r="DO197" i="1" s="1"/>
  <c r="DO198" i="1" s="1"/>
  <c r="DO199" i="1" s="1"/>
  <c r="DO200" i="1" s="1"/>
  <c r="DO201" i="1" s="1"/>
  <c r="DO202" i="1" s="1"/>
  <c r="DO203" i="1" s="1"/>
  <c r="DO204" i="1" s="1"/>
  <c r="DO205" i="1" s="1"/>
  <c r="DO206" i="1" s="1"/>
  <c r="DO207" i="1" s="1"/>
  <c r="DO208" i="1" s="1"/>
  <c r="DO209" i="1" s="1"/>
  <c r="DO210" i="1" s="1"/>
  <c r="DO211" i="1" s="1"/>
  <c r="DO212" i="1" s="1"/>
  <c r="DO213" i="1" s="1"/>
  <c r="DO214" i="1" s="1"/>
  <c r="DO215" i="1" s="1"/>
  <c r="DO216" i="1" s="1"/>
  <c r="DO217" i="1" s="1"/>
  <c r="DO218" i="1" s="1"/>
  <c r="DO219" i="1" s="1"/>
  <c r="DO220" i="1" s="1"/>
  <c r="DO221" i="1" s="1"/>
  <c r="DO222" i="1" s="1"/>
  <c r="DO223" i="1" s="1"/>
  <c r="DO224" i="1" s="1"/>
  <c r="DO225" i="1" s="1"/>
  <c r="DO226" i="1" s="1"/>
  <c r="DO227" i="1" s="1"/>
  <c r="DO228" i="1" s="1"/>
  <c r="DO229" i="1" s="1"/>
  <c r="DO230" i="1" s="1"/>
  <c r="DO231" i="1" s="1"/>
  <c r="DO232" i="1" s="1"/>
  <c r="DO233" i="1" s="1"/>
  <c r="DO234" i="1" s="1"/>
  <c r="DO235" i="1" s="1"/>
  <c r="DO236" i="1" s="1"/>
  <c r="DO237" i="1" s="1"/>
  <c r="DO238" i="1" s="1"/>
  <c r="DO239" i="1" s="1"/>
  <c r="DO240" i="1" s="1"/>
  <c r="L161" i="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GE74" i="1"/>
  <c r="GN74" i="1" s="1"/>
  <c r="GH74" i="1"/>
  <c r="OY76" i="1"/>
  <c r="OT76" i="1" s="1"/>
  <c r="OY82" i="1"/>
  <c r="OT82" i="1" s="1"/>
  <c r="GK80" i="1"/>
  <c r="GF80" i="1" s="1"/>
  <c r="GK81" i="1"/>
  <c r="GF81" i="1" s="1"/>
  <c r="GK85" i="1"/>
  <c r="GF85" i="1" s="1"/>
  <c r="GK74" i="1"/>
  <c r="GF74" i="1" s="1"/>
  <c r="GK78" i="1"/>
  <c r="GF78" i="1" s="1"/>
  <c r="GK84" i="1"/>
  <c r="GF84" i="1" s="1"/>
  <c r="OY84" i="1"/>
  <c r="OT84" i="1" s="1"/>
  <c r="GK77" i="1"/>
  <c r="GF77" i="1" s="1"/>
  <c r="GK82" i="1"/>
  <c r="GF82" i="1" s="1"/>
  <c r="OY77" i="1"/>
  <c r="OT77" i="1" s="1"/>
  <c r="OY85" i="1"/>
  <c r="OT85" i="1" s="1"/>
  <c r="OY74" i="1"/>
  <c r="OT74" i="1" s="1"/>
  <c r="OU74" i="1" s="1"/>
  <c r="OW74" i="1" s="1"/>
  <c r="OX74" i="1" s="1"/>
  <c r="OS75" i="1" s="1"/>
  <c r="OY75" i="1"/>
  <c r="OT75" i="1" s="1"/>
  <c r="OY78" i="1"/>
  <c r="OT78" i="1" s="1"/>
  <c r="GK75" i="1"/>
  <c r="GF75" i="1" s="1"/>
  <c r="OY81" i="1"/>
  <c r="OT81" i="1" s="1"/>
  <c r="GK76" i="1"/>
  <c r="GF76" i="1" s="1"/>
  <c r="OY79" i="1"/>
  <c r="OT79" i="1" s="1"/>
  <c r="OY83" i="1"/>
  <c r="OT83" i="1" s="1"/>
  <c r="GK83" i="1"/>
  <c r="GF83" i="1" s="1"/>
  <c r="GK79" i="1"/>
  <c r="GF79" i="1" s="1"/>
  <c r="OY80" i="1"/>
  <c r="OT80" i="1" s="1"/>
  <c r="FW301" i="1"/>
  <c r="FW302" i="1" s="1"/>
  <c r="FW303" i="1" s="1"/>
  <c r="FW304" i="1" s="1"/>
  <c r="FW305" i="1" s="1"/>
  <c r="FW306" i="1" s="1"/>
  <c r="FW307" i="1" s="1"/>
  <c r="FW308" i="1" s="1"/>
  <c r="FW309" i="1" s="1"/>
  <c r="FW310" i="1" s="1"/>
  <c r="FW311" i="1" s="1"/>
  <c r="FW312" i="1" s="1"/>
  <c r="FW313" i="1" s="1"/>
  <c r="FW314" i="1" s="1"/>
  <c r="FW315" i="1" s="1"/>
  <c r="FW316" i="1" s="1"/>
  <c r="FW317" i="1" s="1"/>
  <c r="FW318" i="1" s="1"/>
  <c r="FW319" i="1" s="1"/>
  <c r="FW320" i="1" s="1"/>
  <c r="FW321" i="1" s="1"/>
  <c r="FW322" i="1" s="1"/>
  <c r="FW323" i="1" s="1"/>
  <c r="FW324" i="1" s="1"/>
  <c r="FW325" i="1" s="1"/>
  <c r="FW326" i="1" s="1"/>
  <c r="FW327" i="1" s="1"/>
  <c r="FW328" i="1" s="1"/>
  <c r="FW329" i="1" s="1"/>
  <c r="FW330" i="1" s="1"/>
  <c r="FW331" i="1" s="1"/>
  <c r="FW332" i="1" s="1"/>
  <c r="FW333" i="1" s="1"/>
  <c r="FW334" i="1" s="1"/>
  <c r="FW335" i="1" s="1"/>
  <c r="FW336" i="1" s="1"/>
  <c r="FW337" i="1" s="1"/>
  <c r="FW338" i="1" s="1"/>
  <c r="FW339" i="1" s="1"/>
  <c r="FW340" i="1" s="1"/>
  <c r="FW341" i="1" s="1"/>
  <c r="FW342" i="1" s="1"/>
  <c r="FW343" i="1" s="1"/>
  <c r="FW344" i="1" s="1"/>
  <c r="FW345" i="1" s="1"/>
  <c r="FW346" i="1" s="1"/>
  <c r="FW347" i="1" s="1"/>
  <c r="FW348" i="1" s="1"/>
  <c r="FW349" i="1" s="1"/>
  <c r="FW350" i="1" s="1"/>
  <c r="FW351" i="1" s="1"/>
  <c r="FW352" i="1" s="1"/>
  <c r="FW353" i="1" s="1"/>
  <c r="FW354" i="1" s="1"/>
  <c r="FW355" i="1" s="1"/>
  <c r="FW356" i="1" s="1"/>
  <c r="FW357" i="1" s="1"/>
  <c r="FW358" i="1" s="1"/>
  <c r="FW359" i="1" s="1"/>
  <c r="FW360" i="1" s="1"/>
  <c r="FW361" i="1" s="1"/>
  <c r="FW362" i="1" s="1"/>
  <c r="FW363" i="1" s="1"/>
  <c r="FW364" i="1" s="1"/>
  <c r="FW365" i="1" s="1"/>
  <c r="FW366" i="1" s="1"/>
  <c r="FW367" i="1" s="1"/>
  <c r="FW368" i="1" s="1"/>
  <c r="FW369" i="1" s="1"/>
  <c r="FW370" i="1" s="1"/>
  <c r="FW371" i="1" s="1"/>
  <c r="FW372" i="1" s="1"/>
  <c r="FW373" i="1" s="1"/>
  <c r="FW374" i="1" s="1"/>
  <c r="FW375" i="1" s="1"/>
  <c r="FW376" i="1" s="1"/>
  <c r="FW377" i="1" s="1"/>
  <c r="FW378" i="1" s="1"/>
  <c r="FW379" i="1" s="1"/>
  <c r="FW380" i="1" s="1"/>
  <c r="FW381" i="1" s="1"/>
  <c r="FW382" i="1" s="1"/>
  <c r="FW383" i="1" s="1"/>
  <c r="FW384" i="1" s="1"/>
  <c r="FW385" i="1" s="1"/>
  <c r="FW386" i="1" s="1"/>
  <c r="FW387" i="1" s="1"/>
  <c r="FW388" i="1" s="1"/>
  <c r="FW389" i="1" s="1"/>
  <c r="FW390" i="1" s="1"/>
  <c r="FW391" i="1" s="1"/>
  <c r="FW392" i="1" s="1"/>
  <c r="FW393" i="1" s="1"/>
  <c r="FW394" i="1" s="1"/>
  <c r="FW395" i="1" s="1"/>
  <c r="FW396" i="1" s="1"/>
  <c r="FW397" i="1" s="1"/>
  <c r="FW398" i="1" s="1"/>
  <c r="FW399" i="1" s="1"/>
  <c r="FW400" i="1" s="1"/>
  <c r="FW401" i="1" s="1"/>
  <c r="FW402" i="1" s="1"/>
  <c r="FW403" i="1" s="1"/>
  <c r="FW404" i="1" s="1"/>
  <c r="FW405" i="1" s="1"/>
  <c r="FW406" i="1" s="1"/>
  <c r="FW407" i="1" s="1"/>
  <c r="FW408" i="1" s="1"/>
  <c r="FW409" i="1" s="1"/>
  <c r="FW410" i="1" s="1"/>
  <c r="FW411" i="1" s="1"/>
  <c r="FW412" i="1" s="1"/>
  <c r="FW413" i="1" s="1"/>
  <c r="FW414" i="1" s="1"/>
  <c r="FW415" i="1" s="1"/>
  <c r="FW416" i="1" s="1"/>
  <c r="FW417" i="1" s="1"/>
  <c r="FW418" i="1" s="1"/>
  <c r="FW419" i="1" s="1"/>
  <c r="FW420" i="1" s="1"/>
  <c r="EV70" i="1"/>
  <c r="Q435" i="1" s="1"/>
  <c r="R435" i="1" s="1"/>
  <c r="FV421" i="1"/>
  <c r="FV422" i="1" s="1"/>
  <c r="IV67" i="1"/>
  <c r="IW67" i="1" s="1"/>
  <c r="IY68" i="1" s="1"/>
  <c r="AT68" i="1"/>
  <c r="AW68" i="1" s="1"/>
  <c r="AO69" i="1" s="1"/>
  <c r="AP69" i="1" s="1"/>
  <c r="FI67" i="1"/>
  <c r="EZ67" i="1"/>
  <c r="FA67" i="1" s="1"/>
  <c r="GW83" i="1"/>
  <c r="GX83" i="1" s="1"/>
  <c r="EO70" i="1"/>
  <c r="EP70" i="1" s="1"/>
  <c r="EQ70" i="1"/>
  <c r="FE70" i="1"/>
  <c r="FC71" i="1" s="1"/>
  <c r="FD71" i="1" s="1"/>
  <c r="ED70" i="1"/>
  <c r="EC70" i="1" s="1"/>
  <c r="EG70" i="1" s="1"/>
  <c r="EF70" i="1"/>
  <c r="BE70" i="1"/>
  <c r="BA71" i="1" s="1"/>
  <c r="BB71" i="1" s="1"/>
  <c r="CW70" i="1"/>
  <c r="BS78" i="1"/>
  <c r="BX78" i="1" s="1"/>
  <c r="BV78" i="1"/>
  <c r="I300" i="1"/>
  <c r="BG67" i="1"/>
  <c r="AB70" i="1"/>
  <c r="AA70" i="1" s="1"/>
  <c r="AE70" i="1" s="1"/>
  <c r="AD70" i="1"/>
  <c r="G71" i="1"/>
  <c r="H71" i="1" s="1"/>
  <c r="HB74" i="1" l="1"/>
  <c r="U439" i="1"/>
  <c r="V439" i="1" s="1"/>
  <c r="GG74" i="1"/>
  <c r="GI74" i="1" s="1"/>
  <c r="GJ74" i="1" s="1"/>
  <c r="OV75" i="1"/>
  <c r="AO440" i="1"/>
  <c r="AP440" i="1" s="1"/>
  <c r="PB75" i="1"/>
  <c r="PP75" i="1" s="1"/>
  <c r="OU75" i="1"/>
  <c r="OW75" i="1" s="1"/>
  <c r="OX75" i="1" s="1"/>
  <c r="K241" i="1"/>
  <c r="I241" i="1" s="1"/>
  <c r="M241" i="1" s="1"/>
  <c r="DN241" i="1"/>
  <c r="DL241" i="1" s="1"/>
  <c r="DP241" i="1" s="1"/>
  <c r="FH70" i="1"/>
  <c r="FW421" i="1"/>
  <c r="IS68" i="1"/>
  <c r="IT68" i="1" s="1"/>
  <c r="JI68" i="1" s="1"/>
  <c r="IU68" i="1"/>
  <c r="DN301" i="1"/>
  <c r="K301" i="1"/>
  <c r="AS69" i="1"/>
  <c r="AT69" i="1" s="1"/>
  <c r="AW69" i="1" s="1"/>
  <c r="AS70" i="1" s="1"/>
  <c r="EW68" i="1"/>
  <c r="EX68" i="1" s="1"/>
  <c r="EY68" i="1"/>
  <c r="CK73" i="1"/>
  <c r="GW84" i="1"/>
  <c r="GX84" i="1" s="1"/>
  <c r="ER70" i="1"/>
  <c r="ES70" i="1" s="1"/>
  <c r="EN71" i="1" s="1"/>
  <c r="ED71" i="1"/>
  <c r="EC71" i="1" s="1"/>
  <c r="EG71" i="1" s="1"/>
  <c r="EF71" i="1"/>
  <c r="FE71" i="1"/>
  <c r="FC72" i="1" s="1"/>
  <c r="FD72" i="1" s="1"/>
  <c r="CW71" i="1"/>
  <c r="BE71" i="1"/>
  <c r="BA72" i="1" s="1"/>
  <c r="BB72" i="1" s="1"/>
  <c r="BS79" i="1"/>
  <c r="BX79" i="1" s="1"/>
  <c r="BV79" i="1"/>
  <c r="M300" i="1"/>
  <c r="BH67" i="1"/>
  <c r="BG68" i="1"/>
  <c r="AB71" i="1"/>
  <c r="AA71" i="1" s="1"/>
  <c r="AE71" i="1" s="1"/>
  <c r="AD71" i="1"/>
  <c r="F72" i="1"/>
  <c r="G72" i="1" s="1"/>
  <c r="H72" i="1" s="1"/>
  <c r="GE75" i="1" l="1"/>
  <c r="GN75" i="1" s="1"/>
  <c r="GH75" i="1"/>
  <c r="OS76" i="1"/>
  <c r="OV76" i="1"/>
  <c r="L241" i="1"/>
  <c r="L242" i="1" s="1"/>
  <c r="L243" i="1" s="1"/>
  <c r="L244" i="1" s="1"/>
  <c r="L245" i="1" s="1"/>
  <c r="L246" i="1" s="1"/>
  <c r="L247" i="1" s="1"/>
  <c r="L248" i="1" s="1"/>
  <c r="L249" i="1" s="1"/>
  <c r="L250" i="1" s="1"/>
  <c r="L251" i="1" s="1"/>
  <c r="L252" i="1" s="1"/>
  <c r="L253" i="1" s="1"/>
  <c r="L254" i="1" s="1"/>
  <c r="L255" i="1" s="1"/>
  <c r="L256" i="1" s="1"/>
  <c r="L257" i="1" s="1"/>
  <c r="L258" i="1" s="1"/>
  <c r="L259" i="1" s="1"/>
  <c r="L260" i="1" s="1"/>
  <c r="DO241" i="1"/>
  <c r="DO242" i="1" s="1"/>
  <c r="DO243" i="1" s="1"/>
  <c r="DO244" i="1" s="1"/>
  <c r="DO245" i="1" s="1"/>
  <c r="DO246" i="1" s="1"/>
  <c r="DO247" i="1" s="1"/>
  <c r="DO248" i="1" s="1"/>
  <c r="DO249" i="1" s="1"/>
  <c r="DO250" i="1" s="1"/>
  <c r="DO251" i="1" s="1"/>
  <c r="DO252" i="1" s="1"/>
  <c r="DO253" i="1" s="1"/>
  <c r="DO254" i="1" s="1"/>
  <c r="DO255" i="1" s="1"/>
  <c r="DO256" i="1" s="1"/>
  <c r="DO257" i="1" s="1"/>
  <c r="DO258" i="1" s="1"/>
  <c r="DO259" i="1" s="1"/>
  <c r="DO260" i="1" s="1"/>
  <c r="EV71" i="1"/>
  <c r="Q436" i="1" s="1"/>
  <c r="R436" i="1" s="1"/>
  <c r="IV68" i="1"/>
  <c r="IW68" i="1" s="1"/>
  <c r="IY69" i="1" s="1"/>
  <c r="DL301" i="1"/>
  <c r="I301" i="1"/>
  <c r="AO70" i="1"/>
  <c r="AP70" i="1" s="1"/>
  <c r="AT70" i="1" s="1"/>
  <c r="AW70" i="1" s="1"/>
  <c r="AS71" i="1" s="1"/>
  <c r="FI68" i="1"/>
  <c r="EZ68" i="1"/>
  <c r="FA68" i="1" s="1"/>
  <c r="EO71" i="1"/>
  <c r="EP71" i="1" s="1"/>
  <c r="EQ71" i="1"/>
  <c r="FE72" i="1"/>
  <c r="FC73" i="1" s="1"/>
  <c r="ED72" i="1"/>
  <c r="EC72" i="1" s="1"/>
  <c r="EG72" i="1" s="1"/>
  <c r="EF72" i="1"/>
  <c r="EE73" i="1" s="1"/>
  <c r="BE72" i="1"/>
  <c r="BA73" i="1" s="1"/>
  <c r="BB73" i="1" s="1"/>
  <c r="CW72" i="1"/>
  <c r="BS80" i="1"/>
  <c r="BX80" i="1" s="1"/>
  <c r="BV80" i="1"/>
  <c r="BG69" i="1"/>
  <c r="AB72" i="1"/>
  <c r="AA72" i="1" s="1"/>
  <c r="AE72" i="1" s="1"/>
  <c r="AD72" i="1"/>
  <c r="AC73" i="1" s="1"/>
  <c r="F73" i="1"/>
  <c r="U440" i="1" l="1"/>
  <c r="V440" i="1" s="1"/>
  <c r="HB75" i="1"/>
  <c r="GG75" i="1"/>
  <c r="GI75" i="1" s="1"/>
  <c r="GJ75" i="1" s="1"/>
  <c r="DN261" i="1"/>
  <c r="DL261" i="1" s="1"/>
  <c r="DP261" i="1" s="1"/>
  <c r="K261" i="1"/>
  <c r="I261" i="1" s="1"/>
  <c r="M261" i="1" s="1"/>
  <c r="AO441" i="1"/>
  <c r="AP441" i="1" s="1"/>
  <c r="OU76" i="1"/>
  <c r="OW76" i="1" s="1"/>
  <c r="OX76" i="1" s="1"/>
  <c r="PB76" i="1"/>
  <c r="PP76" i="1" s="1"/>
  <c r="FH71" i="1"/>
  <c r="DN421" i="1"/>
  <c r="K421" i="1"/>
  <c r="IS69" i="1"/>
  <c r="IT69" i="1" s="1"/>
  <c r="IU69" i="1"/>
  <c r="DP301" i="1"/>
  <c r="M301" i="1"/>
  <c r="AO71" i="1"/>
  <c r="AP71" i="1" s="1"/>
  <c r="AT71" i="1" s="1"/>
  <c r="AW71" i="1" s="1"/>
  <c r="AS72" i="1" s="1"/>
  <c r="EW69" i="1"/>
  <c r="EX69" i="1" s="1"/>
  <c r="EY69" i="1"/>
  <c r="BL72" i="1"/>
  <c r="BY72" i="1" s="1"/>
  <c r="ER71" i="1"/>
  <c r="ES71" i="1" s="1"/>
  <c r="EN72" i="1" s="1"/>
  <c r="ED73" i="1"/>
  <c r="EC73" i="1" s="1"/>
  <c r="EG73" i="1" s="1"/>
  <c r="EF73" i="1"/>
  <c r="BE73" i="1"/>
  <c r="BS81" i="1"/>
  <c r="BX81" i="1" s="1"/>
  <c r="BV81" i="1"/>
  <c r="BH68" i="1"/>
  <c r="BG70" i="1"/>
  <c r="AD73" i="1"/>
  <c r="AB73" i="1"/>
  <c r="AA73" i="1" s="1"/>
  <c r="AE73" i="1" s="1"/>
  <c r="GH76" i="1" l="1"/>
  <c r="GE76" i="1"/>
  <c r="GN76" i="1" s="1"/>
  <c r="U441" i="1" s="1"/>
  <c r="V441" i="1" s="1"/>
  <c r="DO261" i="1"/>
  <c r="DO262" i="1" s="1"/>
  <c r="DO263" i="1" s="1"/>
  <c r="DO264" i="1" s="1"/>
  <c r="DO265" i="1" s="1"/>
  <c r="DO266" i="1" s="1"/>
  <c r="DO267" i="1" s="1"/>
  <c r="DO268" i="1" s="1"/>
  <c r="DO269" i="1" s="1"/>
  <c r="DO270" i="1" s="1"/>
  <c r="DO271" i="1" s="1"/>
  <c r="DO272" i="1" s="1"/>
  <c r="DO273" i="1" s="1"/>
  <c r="DO274" i="1" s="1"/>
  <c r="DO275" i="1" s="1"/>
  <c r="DO276" i="1" s="1"/>
  <c r="DO277" i="1" s="1"/>
  <c r="DO278" i="1" s="1"/>
  <c r="DO279" i="1" s="1"/>
  <c r="DO280" i="1" s="1"/>
  <c r="DO281" i="1" s="1"/>
  <c r="DO282" i="1" s="1"/>
  <c r="DO283" i="1" s="1"/>
  <c r="DO284" i="1" s="1"/>
  <c r="DO285" i="1" s="1"/>
  <c r="DO286" i="1" s="1"/>
  <c r="DO287" i="1" s="1"/>
  <c r="DO288" i="1" s="1"/>
  <c r="DO289" i="1" s="1"/>
  <c r="DO290" i="1" s="1"/>
  <c r="DO291" i="1" s="1"/>
  <c r="DO292" i="1" s="1"/>
  <c r="DO293" i="1" s="1"/>
  <c r="DO294" i="1" s="1"/>
  <c r="DO295" i="1" s="1"/>
  <c r="DO296" i="1" s="1"/>
  <c r="DO297" i="1" s="1"/>
  <c r="DO298" i="1" s="1"/>
  <c r="DO299" i="1" s="1"/>
  <c r="DO300" i="1" s="1"/>
  <c r="DO301" i="1" s="1"/>
  <c r="DO302" i="1" s="1"/>
  <c r="DO303" i="1" s="1"/>
  <c r="DO304" i="1" s="1"/>
  <c r="DO305" i="1" s="1"/>
  <c r="DO306" i="1" s="1"/>
  <c r="DO307" i="1" s="1"/>
  <c r="DO308" i="1" s="1"/>
  <c r="DO309" i="1" s="1"/>
  <c r="DO310" i="1" s="1"/>
  <c r="DO311" i="1" s="1"/>
  <c r="DO312" i="1" s="1"/>
  <c r="DO313" i="1" s="1"/>
  <c r="DO314" i="1" s="1"/>
  <c r="DO315" i="1" s="1"/>
  <c r="DO316" i="1" s="1"/>
  <c r="DO317" i="1" s="1"/>
  <c r="DO318" i="1" s="1"/>
  <c r="DO319" i="1" s="1"/>
  <c r="DO320" i="1" s="1"/>
  <c r="DO321" i="1" s="1"/>
  <c r="DO322" i="1" s="1"/>
  <c r="DO323" i="1" s="1"/>
  <c r="DO324" i="1" s="1"/>
  <c r="DO325" i="1" s="1"/>
  <c r="DO326" i="1" s="1"/>
  <c r="DO327" i="1" s="1"/>
  <c r="DO328" i="1" s="1"/>
  <c r="DO329" i="1" s="1"/>
  <c r="DO330" i="1" s="1"/>
  <c r="DO331" i="1" s="1"/>
  <c r="DO332" i="1" s="1"/>
  <c r="DO333" i="1" s="1"/>
  <c r="DO334" i="1" s="1"/>
  <c r="DO335" i="1" s="1"/>
  <c r="DO336" i="1" s="1"/>
  <c r="DO337" i="1" s="1"/>
  <c r="DO338" i="1" s="1"/>
  <c r="DO339" i="1" s="1"/>
  <c r="DO340" i="1" s="1"/>
  <c r="DO341" i="1" s="1"/>
  <c r="DO342" i="1" s="1"/>
  <c r="DO343" i="1" s="1"/>
  <c r="DO344" i="1" s="1"/>
  <c r="DO345" i="1" s="1"/>
  <c r="DO346" i="1" s="1"/>
  <c r="DO347" i="1" s="1"/>
  <c r="DO348" i="1" s="1"/>
  <c r="DO349" i="1" s="1"/>
  <c r="DO350" i="1" s="1"/>
  <c r="DO351" i="1" s="1"/>
  <c r="DO352" i="1" s="1"/>
  <c r="DO353" i="1" s="1"/>
  <c r="DO354" i="1" s="1"/>
  <c r="DO355" i="1" s="1"/>
  <c r="DO356" i="1" s="1"/>
  <c r="DO357" i="1" s="1"/>
  <c r="DO358" i="1" s="1"/>
  <c r="DO359" i="1" s="1"/>
  <c r="DO360" i="1" s="1"/>
  <c r="DO361" i="1" s="1"/>
  <c r="DO362" i="1" s="1"/>
  <c r="DO363" i="1" s="1"/>
  <c r="DO364" i="1" s="1"/>
  <c r="DO365" i="1" s="1"/>
  <c r="DO366" i="1" s="1"/>
  <c r="DO367" i="1" s="1"/>
  <c r="DO368" i="1" s="1"/>
  <c r="DO369" i="1" s="1"/>
  <c r="DO370" i="1" s="1"/>
  <c r="DO371" i="1" s="1"/>
  <c r="DO372" i="1" s="1"/>
  <c r="DO373" i="1" s="1"/>
  <c r="DO374" i="1" s="1"/>
  <c r="DO375" i="1" s="1"/>
  <c r="DO376" i="1" s="1"/>
  <c r="DO377" i="1" s="1"/>
  <c r="DO378" i="1" s="1"/>
  <c r="DO379" i="1" s="1"/>
  <c r="DO380" i="1" s="1"/>
  <c r="DO381" i="1" s="1"/>
  <c r="DO382" i="1" s="1"/>
  <c r="DO383" i="1" s="1"/>
  <c r="DO384" i="1" s="1"/>
  <c r="DO385" i="1" s="1"/>
  <c r="DO386" i="1" s="1"/>
  <c r="DO387" i="1" s="1"/>
  <c r="DO388" i="1" s="1"/>
  <c r="DO389" i="1" s="1"/>
  <c r="DO390" i="1" s="1"/>
  <c r="DO391" i="1" s="1"/>
  <c r="DO392" i="1" s="1"/>
  <c r="DO393" i="1" s="1"/>
  <c r="DO394" i="1" s="1"/>
  <c r="DO395" i="1" s="1"/>
  <c r="DO396" i="1" s="1"/>
  <c r="DO397" i="1" s="1"/>
  <c r="DO398" i="1" s="1"/>
  <c r="DO399" i="1" s="1"/>
  <c r="DO400" i="1" s="1"/>
  <c r="DO401" i="1" s="1"/>
  <c r="DO402" i="1" s="1"/>
  <c r="DO403" i="1" s="1"/>
  <c r="DO404" i="1" s="1"/>
  <c r="DO405" i="1" s="1"/>
  <c r="DO406" i="1" s="1"/>
  <c r="DO407" i="1" s="1"/>
  <c r="DO408" i="1" s="1"/>
  <c r="DO409" i="1" s="1"/>
  <c r="DO410" i="1" s="1"/>
  <c r="DO411" i="1" s="1"/>
  <c r="DO412" i="1" s="1"/>
  <c r="DO413" i="1" s="1"/>
  <c r="DO414" i="1" s="1"/>
  <c r="DO415" i="1" s="1"/>
  <c r="DO416" i="1" s="1"/>
  <c r="DO417" i="1" s="1"/>
  <c r="DO418" i="1" s="1"/>
  <c r="DO419" i="1" s="1"/>
  <c r="DO420" i="1" s="1"/>
  <c r="L261" i="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OS77" i="1"/>
  <c r="OV77" i="1"/>
  <c r="EV72" i="1"/>
  <c r="I421" i="1"/>
  <c r="K422" i="1"/>
  <c r="I423" i="1" s="1"/>
  <c r="L421" i="1"/>
  <c r="DL421" i="1"/>
  <c r="DN422" i="1"/>
  <c r="DL423" i="1" s="1"/>
  <c r="DO421" i="1"/>
  <c r="IV69" i="1"/>
  <c r="IW69" i="1" s="1"/>
  <c r="IY70" i="1" s="1"/>
  <c r="JI69" i="1"/>
  <c r="AO72" i="1"/>
  <c r="AP72" i="1" s="1"/>
  <c r="AT72" i="1" s="1"/>
  <c r="AW72" i="1" s="1"/>
  <c r="AO73" i="1" s="1"/>
  <c r="EZ69" i="1"/>
  <c r="FA69" i="1" s="1"/>
  <c r="FI69" i="1"/>
  <c r="BA74" i="1"/>
  <c r="BB74" i="1" s="1"/>
  <c r="BE74" i="1" s="1"/>
  <c r="BA75" i="1" s="1"/>
  <c r="BB75" i="1" s="1"/>
  <c r="BF73" i="1"/>
  <c r="I437" i="1"/>
  <c r="J437" i="1" s="1"/>
  <c r="EQ72" i="1"/>
  <c r="EO72" i="1"/>
  <c r="EP72" i="1" s="1"/>
  <c r="ED74" i="1"/>
  <c r="EC74" i="1" s="1"/>
  <c r="EG74" i="1" s="1"/>
  <c r="EF74" i="1"/>
  <c r="BS82" i="1"/>
  <c r="BX82" i="1" s="1"/>
  <c r="BV82" i="1"/>
  <c r="BG71" i="1"/>
  <c r="AD74" i="1"/>
  <c r="AB74" i="1"/>
  <c r="AA74" i="1" s="1"/>
  <c r="AE74" i="1" s="1"/>
  <c r="GG76" i="1" l="1"/>
  <c r="GI76" i="1" s="1"/>
  <c r="GJ76" i="1" s="1"/>
  <c r="HB76" i="1"/>
  <c r="AO442" i="1"/>
  <c r="AP442" i="1" s="1"/>
  <c r="PB77" i="1"/>
  <c r="PP77" i="1" s="1"/>
  <c r="OU77" i="1"/>
  <c r="OW77" i="1" s="1"/>
  <c r="OX77" i="1" s="1"/>
  <c r="Q437" i="1"/>
  <c r="R437" i="1" s="1"/>
  <c r="FH72" i="1"/>
  <c r="DP421" i="1"/>
  <c r="DP422" i="1" s="1"/>
  <c r="DP60" i="1" s="1"/>
  <c r="P17" i="1" s="1"/>
  <c r="P10" i="2" s="1"/>
  <c r="DL422" i="1"/>
  <c r="M421" i="1"/>
  <c r="M422" i="1" s="1"/>
  <c r="M60" i="1" s="1"/>
  <c r="E17" i="1" s="1"/>
  <c r="E10" i="2" s="1"/>
  <c r="I422" i="1"/>
  <c r="IS70" i="1"/>
  <c r="IT70" i="1" s="1"/>
  <c r="IU70" i="1"/>
  <c r="AS73" i="1"/>
  <c r="EW70" i="1"/>
  <c r="EX70" i="1" s="1"/>
  <c r="EY70" i="1"/>
  <c r="ER72" i="1"/>
  <c r="ES72" i="1" s="1"/>
  <c r="EN73" i="1" s="1"/>
  <c r="ED75" i="1"/>
  <c r="EC75" i="1" s="1"/>
  <c r="EG75" i="1" s="1"/>
  <c r="EF75" i="1"/>
  <c r="BE75" i="1"/>
  <c r="BA76" i="1" s="1"/>
  <c r="BB76" i="1" s="1"/>
  <c r="BS83" i="1"/>
  <c r="BX83" i="1" s="1"/>
  <c r="BV83" i="1"/>
  <c r="BH69" i="1"/>
  <c r="BG72" i="1"/>
  <c r="AD75" i="1"/>
  <c r="AB75" i="1"/>
  <c r="AA75" i="1" s="1"/>
  <c r="AE75" i="1" s="1"/>
  <c r="GE77" i="1" l="1"/>
  <c r="GN77" i="1" s="1"/>
  <c r="GH77" i="1"/>
  <c r="OS78" i="1"/>
  <c r="OV78" i="1"/>
  <c r="EO73" i="1"/>
  <c r="IV70" i="1"/>
  <c r="IW70" i="1" s="1"/>
  <c r="IY71" i="1" s="1"/>
  <c r="JI70" i="1"/>
  <c r="FI70" i="1"/>
  <c r="EZ70" i="1"/>
  <c r="FA70" i="1" s="1"/>
  <c r="EQ73" i="1"/>
  <c r="ED76" i="1"/>
  <c r="EC76" i="1" s="1"/>
  <c r="EG76" i="1" s="1"/>
  <c r="EF76" i="1"/>
  <c r="BE76" i="1"/>
  <c r="BA77" i="1" s="1"/>
  <c r="BB77" i="1" s="1"/>
  <c r="BS84" i="1"/>
  <c r="BX84" i="1" s="1"/>
  <c r="BV84" i="1"/>
  <c r="BU85" i="1" s="1"/>
  <c r="AD76" i="1"/>
  <c r="AB76" i="1"/>
  <c r="AA76" i="1" s="1"/>
  <c r="AE76" i="1" s="1"/>
  <c r="U442" i="1" l="1"/>
  <c r="V442" i="1" s="1"/>
  <c r="HB77" i="1"/>
  <c r="GG77" i="1"/>
  <c r="GI77" i="1" s="1"/>
  <c r="GJ77" i="1" s="1"/>
  <c r="GE78" i="1" s="1"/>
  <c r="GN78" i="1" s="1"/>
  <c r="HB78" i="1" s="1"/>
  <c r="AO443" i="1"/>
  <c r="AP443" i="1" s="1"/>
  <c r="OU78" i="1"/>
  <c r="OW78" i="1" s="1"/>
  <c r="OX78" i="1" s="1"/>
  <c r="OS79" i="1" s="1"/>
  <c r="AO444" i="1" s="1"/>
  <c r="AP444" i="1" s="1"/>
  <c r="PB78" i="1"/>
  <c r="PP78" i="1" s="1"/>
  <c r="IS71" i="1"/>
  <c r="IT71" i="1" s="1"/>
  <c r="JI71" i="1" s="1"/>
  <c r="IU71" i="1"/>
  <c r="EW71" i="1"/>
  <c r="EX71" i="1" s="1"/>
  <c r="EY71" i="1"/>
  <c r="ED77" i="1"/>
  <c r="EC77" i="1" s="1"/>
  <c r="EG77" i="1" s="1"/>
  <c r="EF77" i="1"/>
  <c r="BE77" i="1"/>
  <c r="BA78" i="1" s="1"/>
  <c r="BB78" i="1" s="1"/>
  <c r="BS85" i="1"/>
  <c r="BX85" i="1" s="1"/>
  <c r="BV85" i="1"/>
  <c r="BH70" i="1"/>
  <c r="BG74" i="1"/>
  <c r="AD77" i="1"/>
  <c r="AB77" i="1"/>
  <c r="AA77" i="1" s="1"/>
  <c r="AE77" i="1" s="1"/>
  <c r="GH78" i="1" l="1"/>
  <c r="U443" i="1"/>
  <c r="V443" i="1" s="1"/>
  <c r="GG78" i="1"/>
  <c r="OV79" i="1"/>
  <c r="OU79" i="1"/>
  <c r="PB79" i="1"/>
  <c r="PP79" i="1" s="1"/>
  <c r="IV71" i="1"/>
  <c r="IW71" i="1" s="1"/>
  <c r="IY72" i="1" s="1"/>
  <c r="OK94" i="1"/>
  <c r="OK92" i="1"/>
  <c r="OH92" i="1" s="1"/>
  <c r="OK88" i="1"/>
  <c r="OH88" i="1" s="1"/>
  <c r="OK90" i="1"/>
  <c r="OK97" i="1"/>
  <c r="OH97" i="1" s="1"/>
  <c r="OK95" i="1"/>
  <c r="OH95" i="1" s="1"/>
  <c r="OK86" i="1"/>
  <c r="OH86" i="1" s="1"/>
  <c r="OK93" i="1"/>
  <c r="OK91" i="1"/>
  <c r="OH91" i="1" s="1"/>
  <c r="OK89" i="1"/>
  <c r="OH89" i="1" s="1"/>
  <c r="OK87" i="1"/>
  <c r="OH87" i="1" s="1"/>
  <c r="OK96" i="1"/>
  <c r="OH96" i="1" s="1"/>
  <c r="KA90" i="1"/>
  <c r="JX90" i="1" s="1"/>
  <c r="KA87" i="1"/>
  <c r="JX87" i="1" s="1"/>
  <c r="KA86" i="1"/>
  <c r="JX86" i="1" s="1"/>
  <c r="KA95" i="1"/>
  <c r="JX95" i="1" s="1"/>
  <c r="KA88" i="1"/>
  <c r="JX88" i="1" s="1"/>
  <c r="KA93" i="1"/>
  <c r="JX93" i="1" s="1"/>
  <c r="KA94" i="1"/>
  <c r="JX94" i="1" s="1"/>
  <c r="KA91" i="1"/>
  <c r="JX91" i="1" s="1"/>
  <c r="KA89" i="1"/>
  <c r="JX89" i="1" s="1"/>
  <c r="KA97" i="1"/>
  <c r="JX97" i="1" s="1"/>
  <c r="KA96" i="1"/>
  <c r="JX96" i="1" s="1"/>
  <c r="KA92" i="1"/>
  <c r="JX92" i="1" s="1"/>
  <c r="EZ71" i="1"/>
  <c r="FA71" i="1" s="1"/>
  <c r="FI71" i="1"/>
  <c r="FX93" i="1"/>
  <c r="FX90" i="1"/>
  <c r="FX96" i="1"/>
  <c r="FX87" i="1"/>
  <c r="FX88" i="1"/>
  <c r="FX97" i="1"/>
  <c r="FX94" i="1"/>
  <c r="FX91" i="1"/>
  <c r="FX89" i="1"/>
  <c r="FX86" i="1"/>
  <c r="FU86" i="1" s="1"/>
  <c r="FX95" i="1"/>
  <c r="FX92" i="1"/>
  <c r="ED78" i="1"/>
  <c r="EC78" i="1" s="1"/>
  <c r="EG78" i="1" s="1"/>
  <c r="EF78" i="1"/>
  <c r="BE78" i="1"/>
  <c r="BA79" i="1" s="1"/>
  <c r="BB79" i="1" s="1"/>
  <c r="BW96" i="1"/>
  <c r="BT96" i="1" s="1"/>
  <c r="BW88" i="1"/>
  <c r="BT88" i="1" s="1"/>
  <c r="BW95" i="1"/>
  <c r="BT95" i="1" s="1"/>
  <c r="BW87" i="1"/>
  <c r="BT87" i="1" s="1"/>
  <c r="BW94" i="1"/>
  <c r="BT94" i="1" s="1"/>
  <c r="BW86" i="1"/>
  <c r="BT86" i="1" s="1"/>
  <c r="BS86" i="1" s="1"/>
  <c r="BX86" i="1" s="1"/>
  <c r="BW93" i="1"/>
  <c r="BT93" i="1" s="1"/>
  <c r="BW92" i="1"/>
  <c r="BT92" i="1" s="1"/>
  <c r="BW91" i="1"/>
  <c r="BT91" i="1" s="1"/>
  <c r="BW90" i="1"/>
  <c r="BT90" i="1" s="1"/>
  <c r="BW97" i="1"/>
  <c r="BT97" i="1" s="1"/>
  <c r="BW89" i="1"/>
  <c r="BT89" i="1" s="1"/>
  <c r="BV86" i="1"/>
  <c r="BG75" i="1"/>
  <c r="AD78" i="1"/>
  <c r="AB78" i="1"/>
  <c r="AA78" i="1" s="1"/>
  <c r="AE78" i="1" s="1"/>
  <c r="GI78" i="1" l="1"/>
  <c r="GJ78" i="1" s="1"/>
  <c r="GE79" i="1" s="1"/>
  <c r="GN79" i="1" s="1"/>
  <c r="IU72" i="1"/>
  <c r="IS72" i="1"/>
  <c r="IT72" i="1" s="1"/>
  <c r="JI72" i="1" s="1"/>
  <c r="OW79" i="1"/>
  <c r="OX79" i="1" s="1"/>
  <c r="OS80" i="1" s="1"/>
  <c r="AO445" i="1" s="1"/>
  <c r="AP445" i="1" s="1"/>
  <c r="OH93" i="1"/>
  <c r="OH90" i="1"/>
  <c r="OH94" i="1"/>
  <c r="EW72" i="1"/>
  <c r="EX72" i="1" s="1"/>
  <c r="EY72" i="1"/>
  <c r="FU91" i="1"/>
  <c r="FT91" i="1" s="1"/>
  <c r="FY91" i="1" s="1"/>
  <c r="FU94" i="1"/>
  <c r="FT94" i="1" s="1"/>
  <c r="FY94" i="1" s="1"/>
  <c r="FU88" i="1"/>
  <c r="FT88" i="1" s="1"/>
  <c r="FY88" i="1" s="1"/>
  <c r="FU92" i="1"/>
  <c r="FT92" i="1" s="1"/>
  <c r="FY92" i="1" s="1"/>
  <c r="FU87" i="1"/>
  <c r="FT87" i="1" s="1"/>
  <c r="FY87" i="1" s="1"/>
  <c r="FU95" i="1"/>
  <c r="FT95" i="1" s="1"/>
  <c r="FY95" i="1" s="1"/>
  <c r="FU96" i="1"/>
  <c r="FT96" i="1" s="1"/>
  <c r="FY96" i="1" s="1"/>
  <c r="FU97" i="1"/>
  <c r="FT97" i="1" s="1"/>
  <c r="FY97" i="1" s="1"/>
  <c r="FU90" i="1"/>
  <c r="FT90" i="1" s="1"/>
  <c r="FY90" i="1" s="1"/>
  <c r="FU89" i="1"/>
  <c r="FT89" i="1" s="1"/>
  <c r="FY89" i="1" s="1"/>
  <c r="FU93" i="1"/>
  <c r="FT93" i="1" s="1"/>
  <c r="FY93" i="1" s="1"/>
  <c r="FT86" i="1"/>
  <c r="ED79" i="1"/>
  <c r="EC79" i="1" s="1"/>
  <c r="EG79" i="1" s="1"/>
  <c r="EF79" i="1"/>
  <c r="BE79" i="1"/>
  <c r="BA80" i="1" s="1"/>
  <c r="BB80" i="1" s="1"/>
  <c r="BS87" i="1"/>
  <c r="BX87" i="1" s="1"/>
  <c r="BV87" i="1"/>
  <c r="BH71" i="1"/>
  <c r="BG76" i="1"/>
  <c r="AD79" i="1"/>
  <c r="AB79" i="1"/>
  <c r="AA79" i="1" s="1"/>
  <c r="AE79" i="1" s="1"/>
  <c r="GH79" i="1" l="1"/>
  <c r="U444" i="1"/>
  <c r="V444" i="1" s="1"/>
  <c r="HB79" i="1"/>
  <c r="GG79" i="1"/>
  <c r="IV72" i="1"/>
  <c r="IW72" i="1" s="1"/>
  <c r="IY73" i="1" s="1"/>
  <c r="OU80" i="1"/>
  <c r="PB80" i="1"/>
  <c r="OV80" i="1"/>
  <c r="FI72" i="1"/>
  <c r="EZ72" i="1"/>
  <c r="FA72" i="1" s="1"/>
  <c r="FY86" i="1"/>
  <c r="ED80" i="1"/>
  <c r="EC80" i="1" s="1"/>
  <c r="EG80" i="1" s="1"/>
  <c r="EF80" i="1"/>
  <c r="BE80" i="1"/>
  <c r="BA81" i="1" s="1"/>
  <c r="BB81" i="1" s="1"/>
  <c r="BS88" i="1"/>
  <c r="BX88" i="1" s="1"/>
  <c r="BV88" i="1"/>
  <c r="BG77" i="1"/>
  <c r="AD80" i="1"/>
  <c r="AB80" i="1"/>
  <c r="AA80" i="1" s="1"/>
  <c r="AE80" i="1" s="1"/>
  <c r="GI79" i="1" l="1"/>
  <c r="GJ79" i="1" s="1"/>
  <c r="GE80" i="1" s="1"/>
  <c r="GN80" i="1" s="1"/>
  <c r="IS73" i="1"/>
  <c r="IT73" i="1" s="1"/>
  <c r="IU73" i="1"/>
  <c r="PP80" i="1"/>
  <c r="EW73" i="1"/>
  <c r="EY73" i="1"/>
  <c r="ED81" i="1"/>
  <c r="EC81" i="1" s="1"/>
  <c r="EG81" i="1" s="1"/>
  <c r="EF81" i="1"/>
  <c r="BE81" i="1"/>
  <c r="BA82" i="1" s="1"/>
  <c r="BB82" i="1" s="1"/>
  <c r="BS89" i="1"/>
  <c r="BX89" i="1" s="1"/>
  <c r="BV89" i="1"/>
  <c r="BG78" i="1"/>
  <c r="AD81" i="1"/>
  <c r="AB81" i="1"/>
  <c r="AA81" i="1" s="1"/>
  <c r="AE81" i="1" s="1"/>
  <c r="GH80" i="1" l="1"/>
  <c r="U445" i="1"/>
  <c r="V445" i="1" s="1"/>
  <c r="HB80" i="1"/>
  <c r="GG80" i="1"/>
  <c r="IV73" i="1"/>
  <c r="IW73" i="1" s="1"/>
  <c r="JI73" i="1"/>
  <c r="OW80" i="1"/>
  <c r="OX80" i="1" s="1"/>
  <c r="OS81" i="1" s="1"/>
  <c r="AO446" i="1" s="1"/>
  <c r="AP446" i="1" s="1"/>
  <c r="ED82" i="1"/>
  <c r="EC82" i="1" s="1"/>
  <c r="EG82" i="1" s="1"/>
  <c r="EF82" i="1"/>
  <c r="BE82" i="1"/>
  <c r="BA83" i="1" s="1"/>
  <c r="BB83" i="1" s="1"/>
  <c r="BS90" i="1"/>
  <c r="BX90" i="1" s="1"/>
  <c r="BV90" i="1"/>
  <c r="BH72" i="1"/>
  <c r="BG79" i="1"/>
  <c r="AD82" i="1"/>
  <c r="AB82" i="1"/>
  <c r="AA82" i="1" s="1"/>
  <c r="AE82" i="1" s="1"/>
  <c r="GI80" i="1" l="1"/>
  <c r="GJ80" i="1" s="1"/>
  <c r="GH81" i="1" s="1"/>
  <c r="IY74" i="1"/>
  <c r="IZ73" i="1"/>
  <c r="IS74" i="1"/>
  <c r="IT74" i="1" s="1"/>
  <c r="IU74" i="1"/>
  <c r="OU81" i="1"/>
  <c r="PB81" i="1"/>
  <c r="OV81" i="1"/>
  <c r="ED83" i="1"/>
  <c r="EC83" i="1" s="1"/>
  <c r="EG83" i="1" s="1"/>
  <c r="EF83" i="1"/>
  <c r="BE83" i="1"/>
  <c r="BA84" i="1" s="1"/>
  <c r="BB84" i="1" s="1"/>
  <c r="BS91" i="1"/>
  <c r="BX91" i="1" s="1"/>
  <c r="BV91" i="1"/>
  <c r="BG80" i="1"/>
  <c r="AD83" i="1"/>
  <c r="AB83" i="1"/>
  <c r="AA83" i="1" s="1"/>
  <c r="AE83" i="1" s="1"/>
  <c r="GE81" i="1" l="1"/>
  <c r="GN81" i="1" s="1"/>
  <c r="HB81" i="1" s="1"/>
  <c r="IV74" i="1"/>
  <c r="IW74" i="1" s="1"/>
  <c r="IY75" i="1" s="1"/>
  <c r="JI74" i="1"/>
  <c r="PP81" i="1"/>
  <c r="ED84" i="1"/>
  <c r="EC84" i="1" s="1"/>
  <c r="EG84" i="1" s="1"/>
  <c r="EF84" i="1"/>
  <c r="EE85" i="1" s="1"/>
  <c r="BE84" i="1"/>
  <c r="BA85" i="1" s="1"/>
  <c r="BS92" i="1"/>
  <c r="BX92" i="1" s="1"/>
  <c r="BV92" i="1"/>
  <c r="BG81" i="1"/>
  <c r="AD84" i="1"/>
  <c r="AC85" i="1" s="1"/>
  <c r="AB84" i="1"/>
  <c r="AA84" i="1" s="1"/>
  <c r="AE84" i="1" s="1"/>
  <c r="U446" i="1" l="1"/>
  <c r="V446" i="1" s="1"/>
  <c r="GG81" i="1"/>
  <c r="GI81" i="1" s="1"/>
  <c r="GJ81" i="1" s="1"/>
  <c r="GH82" i="1" s="1"/>
  <c r="IS75" i="1"/>
  <c r="IT75" i="1" s="1"/>
  <c r="JI75" i="1" s="1"/>
  <c r="IU75" i="1"/>
  <c r="OW81" i="1"/>
  <c r="OX81" i="1" s="1"/>
  <c r="OS82" i="1" s="1"/>
  <c r="AO447" i="1" s="1"/>
  <c r="AP447" i="1" s="1"/>
  <c r="ED85" i="1"/>
  <c r="EC85" i="1" s="1"/>
  <c r="EG85" i="1" s="1"/>
  <c r="EF85" i="1"/>
  <c r="BS93" i="1"/>
  <c r="BX93" i="1" s="1"/>
  <c r="BV93" i="1"/>
  <c r="BG82" i="1"/>
  <c r="AD85" i="1"/>
  <c r="AB85" i="1"/>
  <c r="AA85" i="1" s="1"/>
  <c r="AE85" i="1" s="1"/>
  <c r="GE82" i="1" l="1"/>
  <c r="GN82" i="1" s="1"/>
  <c r="U447" i="1" s="1"/>
  <c r="V447" i="1" s="1"/>
  <c r="IV75" i="1"/>
  <c r="IW75" i="1" s="1"/>
  <c r="IY76" i="1" s="1"/>
  <c r="OU82" i="1"/>
  <c r="PB82" i="1"/>
  <c r="OV82" i="1"/>
  <c r="ED86" i="1"/>
  <c r="EC86" i="1" s="1"/>
  <c r="EG86" i="1" s="1"/>
  <c r="EF86" i="1"/>
  <c r="BS94" i="1"/>
  <c r="BX94" i="1" s="1"/>
  <c r="BV94" i="1"/>
  <c r="BG83" i="1"/>
  <c r="AD86" i="1"/>
  <c r="AB86" i="1"/>
  <c r="AA86" i="1" s="1"/>
  <c r="AE86" i="1" s="1"/>
  <c r="GG82" i="1" l="1"/>
  <c r="GI82" i="1" s="1"/>
  <c r="GJ82" i="1" s="1"/>
  <c r="GH83" i="1" s="1"/>
  <c r="HB82" i="1"/>
  <c r="IU76" i="1"/>
  <c r="IS76" i="1"/>
  <c r="IT76" i="1" s="1"/>
  <c r="PP82" i="1"/>
  <c r="ED87" i="1"/>
  <c r="EC87" i="1" s="1"/>
  <c r="EG87" i="1" s="1"/>
  <c r="EF87" i="1"/>
  <c r="BS95" i="1"/>
  <c r="BX95" i="1" s="1"/>
  <c r="BV95" i="1"/>
  <c r="BG84" i="1"/>
  <c r="AD87" i="1"/>
  <c r="AB87" i="1"/>
  <c r="AA87" i="1" s="1"/>
  <c r="AE87" i="1" s="1"/>
  <c r="GE83" i="1" l="1"/>
  <c r="GN83" i="1" s="1"/>
  <c r="U448" i="1" s="1"/>
  <c r="V448" i="1" s="1"/>
  <c r="IV76" i="1"/>
  <c r="IW76" i="1" s="1"/>
  <c r="IY77" i="1" s="1"/>
  <c r="JI76" i="1"/>
  <c r="OW82" i="1"/>
  <c r="OX82" i="1" s="1"/>
  <c r="OS83" i="1" s="1"/>
  <c r="AO448" i="1" s="1"/>
  <c r="AP448" i="1" s="1"/>
  <c r="ED88" i="1"/>
  <c r="EC88" i="1" s="1"/>
  <c r="EG88" i="1" s="1"/>
  <c r="EF88" i="1"/>
  <c r="BS96" i="1"/>
  <c r="BX96" i="1" s="1"/>
  <c r="BV96" i="1"/>
  <c r="AD88" i="1"/>
  <c r="AB88" i="1"/>
  <c r="AA88" i="1" s="1"/>
  <c r="AE88" i="1" s="1"/>
  <c r="HB83" i="1" l="1"/>
  <c r="GG83" i="1"/>
  <c r="GI83" i="1" s="1"/>
  <c r="GJ83" i="1" s="1"/>
  <c r="GE84" i="1" s="1"/>
  <c r="IS77" i="1"/>
  <c r="IT77" i="1" s="1"/>
  <c r="JI77" i="1" s="1"/>
  <c r="IU77" i="1"/>
  <c r="OU83" i="1"/>
  <c r="PB83" i="1"/>
  <c r="OV83" i="1"/>
  <c r="ED89" i="1"/>
  <c r="EC89" i="1" s="1"/>
  <c r="EG89" i="1" s="1"/>
  <c r="EF89" i="1"/>
  <c r="BS97" i="1"/>
  <c r="BX97" i="1" s="1"/>
  <c r="BV97" i="1"/>
  <c r="BG86" i="1"/>
  <c r="AD89" i="1"/>
  <c r="AB89" i="1"/>
  <c r="AA89" i="1" s="1"/>
  <c r="AE89" i="1" s="1"/>
  <c r="GH84" i="1" l="1"/>
  <c r="GN84" i="1"/>
  <c r="GG84" i="1"/>
  <c r="IV77" i="1"/>
  <c r="IW77" i="1" s="1"/>
  <c r="IY78" i="1" s="1"/>
  <c r="NS141" i="1"/>
  <c r="PP83" i="1"/>
  <c r="OK106" i="1"/>
  <c r="OH106" i="1" s="1"/>
  <c r="OK103" i="1"/>
  <c r="OH103" i="1" s="1"/>
  <c r="OK101" i="1"/>
  <c r="OK99" i="1"/>
  <c r="OH99" i="1" s="1"/>
  <c r="OK109" i="1"/>
  <c r="OK107" i="1"/>
  <c r="OH107" i="1" s="1"/>
  <c r="OK104" i="1"/>
  <c r="OH104" i="1" s="1"/>
  <c r="OK105" i="1"/>
  <c r="OH105" i="1" s="1"/>
  <c r="OK102" i="1"/>
  <c r="OK100" i="1"/>
  <c r="OH100" i="1" s="1"/>
  <c r="OK98" i="1"/>
  <c r="OH98" i="1" s="1"/>
  <c r="OK108" i="1"/>
  <c r="OH108" i="1" s="1"/>
  <c r="KA100" i="1"/>
  <c r="JX100" i="1" s="1"/>
  <c r="KA104" i="1"/>
  <c r="JX104" i="1" s="1"/>
  <c r="KA101" i="1"/>
  <c r="JX101" i="1" s="1"/>
  <c r="KA98" i="1"/>
  <c r="JX98" i="1" s="1"/>
  <c r="KA107" i="1"/>
  <c r="JX107" i="1" s="1"/>
  <c r="KA105" i="1"/>
  <c r="JX105" i="1" s="1"/>
  <c r="KA102" i="1"/>
  <c r="JX102" i="1" s="1"/>
  <c r="KA109" i="1"/>
  <c r="JX109" i="1" s="1"/>
  <c r="KA108" i="1"/>
  <c r="JX108" i="1" s="1"/>
  <c r="KA99" i="1"/>
  <c r="JX99" i="1" s="1"/>
  <c r="KA106" i="1"/>
  <c r="JX106" i="1" s="1"/>
  <c r="KA103" i="1"/>
  <c r="JX103" i="1" s="1"/>
  <c r="FX105" i="1"/>
  <c r="FX102" i="1"/>
  <c r="FX99" i="1"/>
  <c r="FX103" i="1"/>
  <c r="FX108" i="1"/>
  <c r="FX106" i="1"/>
  <c r="FX109" i="1"/>
  <c r="FX104" i="1"/>
  <c r="FX100" i="1"/>
  <c r="FX101" i="1"/>
  <c r="FX107" i="1"/>
  <c r="FX98" i="1"/>
  <c r="FU98" i="1" s="1"/>
  <c r="ED90" i="1"/>
  <c r="EC90" i="1" s="1"/>
  <c r="EG90" i="1" s="1"/>
  <c r="EF90" i="1"/>
  <c r="BW104" i="1"/>
  <c r="BT104" i="1" s="1"/>
  <c r="BW103" i="1"/>
  <c r="BT103" i="1" s="1"/>
  <c r="BW102" i="1"/>
  <c r="BT102" i="1" s="1"/>
  <c r="BW109" i="1"/>
  <c r="BT109" i="1" s="1"/>
  <c r="BW101" i="1"/>
  <c r="BT101" i="1" s="1"/>
  <c r="BW108" i="1"/>
  <c r="BT108" i="1" s="1"/>
  <c r="BW100" i="1"/>
  <c r="BT100" i="1" s="1"/>
  <c r="BW107" i="1"/>
  <c r="BT107" i="1" s="1"/>
  <c r="BW99" i="1"/>
  <c r="BT99" i="1" s="1"/>
  <c r="BW106" i="1"/>
  <c r="BT106" i="1" s="1"/>
  <c r="BW98" i="1"/>
  <c r="BT98" i="1" s="1"/>
  <c r="BS98" i="1" s="1"/>
  <c r="BX98" i="1" s="1"/>
  <c r="BW105" i="1"/>
  <c r="BT105" i="1" s="1"/>
  <c r="BV98" i="1"/>
  <c r="BG87" i="1"/>
  <c r="AD90" i="1"/>
  <c r="AB90" i="1"/>
  <c r="AA90" i="1" s="1"/>
  <c r="AE90" i="1" s="1"/>
  <c r="GI84" i="1" l="1"/>
  <c r="GJ84" i="1" s="1"/>
  <c r="GE85" i="1" s="1"/>
  <c r="U449" i="1"/>
  <c r="V449" i="1" s="1"/>
  <c r="HB84" i="1"/>
  <c r="IS78" i="1"/>
  <c r="IT78" i="1" s="1"/>
  <c r="JI78" i="1" s="1"/>
  <c r="IU78" i="1"/>
  <c r="OW83" i="1"/>
  <c r="OX83" i="1" s="1"/>
  <c r="OS84" i="1" s="1"/>
  <c r="AO449" i="1" s="1"/>
  <c r="AP449" i="1" s="1"/>
  <c r="OH109" i="1"/>
  <c r="OH101" i="1"/>
  <c r="OH102" i="1"/>
  <c r="FU106" i="1"/>
  <c r="FT106" i="1" s="1"/>
  <c r="FY106" i="1" s="1"/>
  <c r="FU108" i="1"/>
  <c r="FT108" i="1" s="1"/>
  <c r="FY108" i="1" s="1"/>
  <c r="FU109" i="1"/>
  <c r="FT109" i="1" s="1"/>
  <c r="FY109" i="1" s="1"/>
  <c r="FU103" i="1"/>
  <c r="FT103" i="1" s="1"/>
  <c r="FY103" i="1" s="1"/>
  <c r="FU107" i="1"/>
  <c r="FT107" i="1" s="1"/>
  <c r="FY107" i="1" s="1"/>
  <c r="FU99" i="1"/>
  <c r="FT99" i="1" s="1"/>
  <c r="FY99" i="1" s="1"/>
  <c r="FU104" i="1"/>
  <c r="FT104" i="1" s="1"/>
  <c r="FY104" i="1" s="1"/>
  <c r="FU101" i="1"/>
  <c r="FT101" i="1" s="1"/>
  <c r="FY101" i="1" s="1"/>
  <c r="FU102" i="1"/>
  <c r="FT102" i="1" s="1"/>
  <c r="FY102" i="1" s="1"/>
  <c r="FU100" i="1"/>
  <c r="FT100" i="1" s="1"/>
  <c r="FY100" i="1" s="1"/>
  <c r="FU105" i="1"/>
  <c r="FT105" i="1" s="1"/>
  <c r="FY105" i="1" s="1"/>
  <c r="FT98" i="1"/>
  <c r="ED91" i="1"/>
  <c r="EC91" i="1" s="1"/>
  <c r="EG91" i="1" s="1"/>
  <c r="EF91" i="1"/>
  <c r="BS99" i="1"/>
  <c r="BX99" i="1" s="1"/>
  <c r="BV99" i="1"/>
  <c r="BG88" i="1"/>
  <c r="AD91" i="1"/>
  <c r="AB91" i="1"/>
  <c r="AA91" i="1" s="1"/>
  <c r="AE91" i="1" s="1"/>
  <c r="GH85" i="1" l="1"/>
  <c r="IV78" i="1"/>
  <c r="IW78" i="1" s="1"/>
  <c r="IY79" i="1" s="1"/>
  <c r="NS145" i="1"/>
  <c r="OU84" i="1"/>
  <c r="PB84" i="1"/>
  <c r="OV84" i="1"/>
  <c r="FY98" i="1"/>
  <c r="ED92" i="1"/>
  <c r="EC92" i="1" s="1"/>
  <c r="EG92" i="1" s="1"/>
  <c r="EF92" i="1"/>
  <c r="BS100" i="1"/>
  <c r="BX100" i="1" s="1"/>
  <c r="BV100" i="1"/>
  <c r="BG89" i="1"/>
  <c r="AD92" i="1"/>
  <c r="AB92" i="1"/>
  <c r="AA92" i="1" s="1"/>
  <c r="AE92" i="1" s="1"/>
  <c r="IS79" i="1" l="1"/>
  <c r="IT79" i="1" s="1"/>
  <c r="JI79" i="1" s="1"/>
  <c r="IU79" i="1"/>
  <c r="PP84" i="1"/>
  <c r="ED93" i="1"/>
  <c r="EC93" i="1" s="1"/>
  <c r="EG93" i="1" s="1"/>
  <c r="EF93" i="1"/>
  <c r="BS101" i="1"/>
  <c r="BX101" i="1" s="1"/>
  <c r="BV101" i="1"/>
  <c r="BG90" i="1"/>
  <c r="AD93" i="1"/>
  <c r="AB93" i="1"/>
  <c r="AA93" i="1" s="1"/>
  <c r="AE93" i="1" s="1"/>
  <c r="IV79" i="1" l="1"/>
  <c r="IW79" i="1" s="1"/>
  <c r="IY80" i="1" s="1"/>
  <c r="OW84" i="1"/>
  <c r="OX84" i="1" s="1"/>
  <c r="ED94" i="1"/>
  <c r="EC94" i="1" s="1"/>
  <c r="EG94" i="1" s="1"/>
  <c r="EF94" i="1"/>
  <c r="BS102" i="1"/>
  <c r="BX102" i="1" s="1"/>
  <c r="BV102" i="1"/>
  <c r="BG91" i="1"/>
  <c r="AD94" i="1"/>
  <c r="AB94" i="1"/>
  <c r="AA94" i="1" s="1"/>
  <c r="AE94" i="1" s="1"/>
  <c r="IU80" i="1" l="1"/>
  <c r="IS80" i="1"/>
  <c r="IT80" i="1" s="1"/>
  <c r="JI80" i="1" s="1"/>
  <c r="OV85" i="1"/>
  <c r="ED95" i="1"/>
  <c r="EC95" i="1" s="1"/>
  <c r="EG95" i="1" s="1"/>
  <c r="EF95" i="1"/>
  <c r="BS103" i="1"/>
  <c r="BX103" i="1" s="1"/>
  <c r="BV103" i="1"/>
  <c r="BG92" i="1"/>
  <c r="AD95" i="1"/>
  <c r="AB95" i="1"/>
  <c r="AA95" i="1" s="1"/>
  <c r="AE95" i="1" s="1"/>
  <c r="IV80" i="1" l="1"/>
  <c r="IW80" i="1" s="1"/>
  <c r="IY81" i="1" s="1"/>
  <c r="ED96" i="1"/>
  <c r="EC96" i="1" s="1"/>
  <c r="EG96" i="1" s="1"/>
  <c r="EF96" i="1"/>
  <c r="BS104" i="1"/>
  <c r="BX104" i="1" s="1"/>
  <c r="BV104" i="1"/>
  <c r="BG93" i="1"/>
  <c r="AD96" i="1"/>
  <c r="AB96" i="1"/>
  <c r="AA96" i="1" s="1"/>
  <c r="AE96" i="1" s="1"/>
  <c r="IS81" i="1" l="1"/>
  <c r="IT81" i="1" s="1"/>
  <c r="IU81" i="1"/>
  <c r="ED97" i="1"/>
  <c r="EC97" i="1" s="1"/>
  <c r="EG97" i="1" s="1"/>
  <c r="EF97" i="1"/>
  <c r="BS105" i="1"/>
  <c r="BX105" i="1" s="1"/>
  <c r="BV105" i="1"/>
  <c r="BG94" i="1"/>
  <c r="AD97" i="1"/>
  <c r="AB97" i="1"/>
  <c r="AA97" i="1" s="1"/>
  <c r="AE97" i="1" s="1"/>
  <c r="IV81" i="1" l="1"/>
  <c r="IW81" i="1" s="1"/>
  <c r="IY82" i="1" s="1"/>
  <c r="JI81" i="1"/>
  <c r="ED98" i="1"/>
  <c r="EC98" i="1" s="1"/>
  <c r="EG98" i="1" s="1"/>
  <c r="EF98" i="1"/>
  <c r="BS106" i="1"/>
  <c r="BX106" i="1" s="1"/>
  <c r="BV106" i="1"/>
  <c r="BG95" i="1"/>
  <c r="AD98" i="1"/>
  <c r="AB98" i="1"/>
  <c r="AA98" i="1" s="1"/>
  <c r="AE98" i="1" s="1"/>
  <c r="IU82" i="1" l="1"/>
  <c r="IS82" i="1"/>
  <c r="IT82" i="1" s="1"/>
  <c r="JI82" i="1" s="1"/>
  <c r="ED99" i="1"/>
  <c r="EC99" i="1" s="1"/>
  <c r="EG99" i="1" s="1"/>
  <c r="EF99" i="1"/>
  <c r="BS107" i="1"/>
  <c r="BX107" i="1" s="1"/>
  <c r="BV107" i="1"/>
  <c r="BG96" i="1"/>
  <c r="AD99" i="1"/>
  <c r="AB99" i="1"/>
  <c r="AA99" i="1" s="1"/>
  <c r="AE99" i="1" s="1"/>
  <c r="IV82" i="1" l="1"/>
  <c r="IW82" i="1" s="1"/>
  <c r="IY83" i="1" s="1"/>
  <c r="ED100" i="1"/>
  <c r="EC100" i="1" s="1"/>
  <c r="EG100" i="1" s="1"/>
  <c r="EF100" i="1"/>
  <c r="BS108" i="1"/>
  <c r="BX108" i="1" s="1"/>
  <c r="BV108" i="1"/>
  <c r="BG97" i="1"/>
  <c r="AD100" i="1"/>
  <c r="AB100" i="1"/>
  <c r="AA100" i="1" s="1"/>
  <c r="AE100" i="1" s="1"/>
  <c r="IS83" i="1" l="1"/>
  <c r="IT83" i="1" s="1"/>
  <c r="IU83" i="1"/>
  <c r="ED101" i="1"/>
  <c r="EC101" i="1" s="1"/>
  <c r="EG101" i="1" s="1"/>
  <c r="EF101" i="1"/>
  <c r="BS109" i="1"/>
  <c r="BX109" i="1" s="1"/>
  <c r="BV109" i="1"/>
  <c r="BG98" i="1"/>
  <c r="AD101" i="1"/>
  <c r="AB101" i="1"/>
  <c r="AA101" i="1" s="1"/>
  <c r="AE101" i="1" s="1"/>
  <c r="IV83" i="1" l="1"/>
  <c r="IW83" i="1" s="1"/>
  <c r="IY84" i="1" s="1"/>
  <c r="JI83" i="1"/>
  <c r="NS151" i="1"/>
  <c r="OK121" i="1"/>
  <c r="OH121" i="1" s="1"/>
  <c r="OK118" i="1"/>
  <c r="OK116" i="1"/>
  <c r="OH116" i="1" s="1"/>
  <c r="OK114" i="1"/>
  <c r="OH114" i="1" s="1"/>
  <c r="OK111" i="1"/>
  <c r="OH111" i="1" s="1"/>
  <c r="OK119" i="1"/>
  <c r="OH119" i="1" s="1"/>
  <c r="OK117" i="1"/>
  <c r="OK115" i="1"/>
  <c r="OH115" i="1" s="1"/>
  <c r="OK112" i="1"/>
  <c r="OH112" i="1" s="1"/>
  <c r="OK120" i="1"/>
  <c r="OH120" i="1" s="1"/>
  <c r="OK113" i="1"/>
  <c r="OH113" i="1" s="1"/>
  <c r="OK110" i="1"/>
  <c r="KA119" i="1"/>
  <c r="JX119" i="1" s="1"/>
  <c r="KA114" i="1"/>
  <c r="JX114" i="1" s="1"/>
  <c r="KA120" i="1"/>
  <c r="JX120" i="1" s="1"/>
  <c r="KA115" i="1"/>
  <c r="JX115" i="1" s="1"/>
  <c r="KA111" i="1"/>
  <c r="JX111" i="1" s="1"/>
  <c r="KA116" i="1"/>
  <c r="JX116" i="1" s="1"/>
  <c r="KA121" i="1"/>
  <c r="JX121" i="1" s="1"/>
  <c r="KA117" i="1"/>
  <c r="JX117" i="1" s="1"/>
  <c r="KA112" i="1"/>
  <c r="JX112" i="1" s="1"/>
  <c r="KA118" i="1"/>
  <c r="JX118" i="1" s="1"/>
  <c r="KA113" i="1"/>
  <c r="JX113" i="1" s="1"/>
  <c r="KA110" i="1"/>
  <c r="JX110" i="1" s="1"/>
  <c r="FX114" i="1"/>
  <c r="FX110" i="1"/>
  <c r="FU110" i="1" s="1"/>
  <c r="FX121" i="1"/>
  <c r="FX118" i="1"/>
  <c r="FX120" i="1"/>
  <c r="FX117" i="1"/>
  <c r="FX115" i="1"/>
  <c r="FX111" i="1"/>
  <c r="FX119" i="1"/>
  <c r="FX116" i="1"/>
  <c r="FX112" i="1"/>
  <c r="FX113" i="1"/>
  <c r="ED102" i="1"/>
  <c r="EC102" i="1" s="1"/>
  <c r="EG102" i="1" s="1"/>
  <c r="EF102" i="1"/>
  <c r="BW120" i="1"/>
  <c r="BT120" i="1" s="1"/>
  <c r="BW112" i="1"/>
  <c r="BT112" i="1" s="1"/>
  <c r="BW119" i="1"/>
  <c r="BT119" i="1" s="1"/>
  <c r="BW111" i="1"/>
  <c r="BT111" i="1" s="1"/>
  <c r="BW118" i="1"/>
  <c r="BT118" i="1" s="1"/>
  <c r="BW110" i="1"/>
  <c r="BT110" i="1" s="1"/>
  <c r="BS110" i="1" s="1"/>
  <c r="BX110" i="1" s="1"/>
  <c r="BW117" i="1"/>
  <c r="BT117" i="1" s="1"/>
  <c r="BW116" i="1"/>
  <c r="BT116" i="1" s="1"/>
  <c r="BW115" i="1"/>
  <c r="BT115" i="1" s="1"/>
  <c r="BW114" i="1"/>
  <c r="BT114" i="1" s="1"/>
  <c r="BW121" i="1"/>
  <c r="BT121" i="1" s="1"/>
  <c r="BW113" i="1"/>
  <c r="BT113" i="1" s="1"/>
  <c r="BV110" i="1"/>
  <c r="BG99" i="1"/>
  <c r="AD102" i="1"/>
  <c r="AB102" i="1"/>
  <c r="AA102" i="1" s="1"/>
  <c r="AE102" i="1" s="1"/>
  <c r="IU84" i="1" l="1"/>
  <c r="IS84" i="1"/>
  <c r="IT84" i="1" s="1"/>
  <c r="JI84" i="1" s="1"/>
  <c r="OH117" i="1"/>
  <c r="OH110" i="1"/>
  <c r="OH118" i="1"/>
  <c r="FU111" i="1"/>
  <c r="FT111" i="1" s="1"/>
  <c r="FY111" i="1" s="1"/>
  <c r="FU115" i="1"/>
  <c r="FT115" i="1" s="1"/>
  <c r="FY115" i="1" s="1"/>
  <c r="FU113" i="1"/>
  <c r="FT113" i="1" s="1"/>
  <c r="FY113" i="1" s="1"/>
  <c r="FU118" i="1"/>
  <c r="FT118" i="1" s="1"/>
  <c r="FY118" i="1" s="1"/>
  <c r="FU120" i="1"/>
  <c r="FT120" i="1" s="1"/>
  <c r="FY120" i="1" s="1"/>
  <c r="FU112" i="1"/>
  <c r="FT112" i="1" s="1"/>
  <c r="FY112" i="1" s="1"/>
  <c r="FU121" i="1"/>
  <c r="FT121" i="1" s="1"/>
  <c r="FY121" i="1" s="1"/>
  <c r="FU117" i="1"/>
  <c r="FT117" i="1" s="1"/>
  <c r="FY117" i="1" s="1"/>
  <c r="FU116" i="1"/>
  <c r="FT116" i="1" s="1"/>
  <c r="FY116" i="1" s="1"/>
  <c r="FU119" i="1"/>
  <c r="FT119" i="1" s="1"/>
  <c r="FY119" i="1" s="1"/>
  <c r="FU114" i="1"/>
  <c r="FT114" i="1" s="1"/>
  <c r="FY114" i="1" s="1"/>
  <c r="FT110" i="1"/>
  <c r="ED103" i="1"/>
  <c r="EC103" i="1" s="1"/>
  <c r="EG103" i="1" s="1"/>
  <c r="EF103" i="1"/>
  <c r="BS111" i="1"/>
  <c r="BX111" i="1" s="1"/>
  <c r="BV111" i="1"/>
  <c r="BG100" i="1"/>
  <c r="AD103" i="1"/>
  <c r="AB103" i="1"/>
  <c r="AA103" i="1" s="1"/>
  <c r="AE103" i="1" s="1"/>
  <c r="IV84" i="1" l="1"/>
  <c r="IW84" i="1" s="1"/>
  <c r="IY85" i="1" s="1"/>
  <c r="FY110" i="1"/>
  <c r="ED104" i="1"/>
  <c r="EC104" i="1" s="1"/>
  <c r="EG104" i="1" s="1"/>
  <c r="EF104" i="1"/>
  <c r="BS112" i="1"/>
  <c r="BX112" i="1" s="1"/>
  <c r="BV112" i="1"/>
  <c r="BG101" i="1"/>
  <c r="AD104" i="1"/>
  <c r="AB104" i="1"/>
  <c r="AA104" i="1" s="1"/>
  <c r="AE104" i="1" s="1"/>
  <c r="IS85" i="1" l="1"/>
  <c r="IU85" i="1"/>
  <c r="ED105" i="1"/>
  <c r="EC105" i="1" s="1"/>
  <c r="EG105" i="1" s="1"/>
  <c r="EF105" i="1"/>
  <c r="BS113" i="1"/>
  <c r="BX113" i="1" s="1"/>
  <c r="BV113" i="1"/>
  <c r="BG102" i="1"/>
  <c r="AD105" i="1"/>
  <c r="AB105" i="1"/>
  <c r="AA105" i="1" s="1"/>
  <c r="AE105" i="1" s="1"/>
  <c r="ED106" i="1" l="1"/>
  <c r="EC106" i="1" s="1"/>
  <c r="EG106" i="1" s="1"/>
  <c r="EF106" i="1"/>
  <c r="BS114" i="1"/>
  <c r="BX114" i="1" s="1"/>
  <c r="BV114" i="1"/>
  <c r="BG103" i="1"/>
  <c r="AD106" i="1"/>
  <c r="AB106" i="1"/>
  <c r="AA106" i="1" s="1"/>
  <c r="AE106" i="1" s="1"/>
  <c r="ED107" i="1" l="1"/>
  <c r="EC107" i="1" s="1"/>
  <c r="EG107" i="1" s="1"/>
  <c r="EF107" i="1"/>
  <c r="BS115" i="1"/>
  <c r="BX115" i="1" s="1"/>
  <c r="BV115" i="1"/>
  <c r="BG104" i="1"/>
  <c r="AD107" i="1"/>
  <c r="AB107" i="1"/>
  <c r="AA107" i="1" s="1"/>
  <c r="AE107" i="1" s="1"/>
  <c r="NS157" i="1" l="1"/>
  <c r="ED108" i="1"/>
  <c r="EC108" i="1" s="1"/>
  <c r="EG108" i="1" s="1"/>
  <c r="EF108" i="1"/>
  <c r="BS116" i="1"/>
  <c r="BX116" i="1" s="1"/>
  <c r="BV116" i="1"/>
  <c r="BG105" i="1"/>
  <c r="AD108" i="1"/>
  <c r="AB108" i="1"/>
  <c r="AA108" i="1" s="1"/>
  <c r="AE108" i="1" s="1"/>
  <c r="JF133" i="1" l="1"/>
  <c r="ED109" i="1"/>
  <c r="EC109" i="1" s="1"/>
  <c r="EG109" i="1" s="1"/>
  <c r="EF109" i="1"/>
  <c r="BS117" i="1"/>
  <c r="BX117" i="1" s="1"/>
  <c r="BV117" i="1"/>
  <c r="BG106" i="1"/>
  <c r="AD109" i="1"/>
  <c r="AB109" i="1"/>
  <c r="AA109" i="1" s="1"/>
  <c r="AE109" i="1" s="1"/>
  <c r="ED110" i="1" l="1"/>
  <c r="EC110" i="1" s="1"/>
  <c r="EG110" i="1" s="1"/>
  <c r="EF110" i="1"/>
  <c r="BS118" i="1"/>
  <c r="BX118" i="1" s="1"/>
  <c r="BV118" i="1"/>
  <c r="BG107" i="1"/>
  <c r="AD110" i="1"/>
  <c r="AB110" i="1"/>
  <c r="AA110" i="1" s="1"/>
  <c r="AE110" i="1" s="1"/>
  <c r="ED111" i="1" l="1"/>
  <c r="EC111" i="1" s="1"/>
  <c r="EG111" i="1" s="1"/>
  <c r="EF111" i="1"/>
  <c r="BS119" i="1"/>
  <c r="BX119" i="1" s="1"/>
  <c r="BV119" i="1"/>
  <c r="BG108" i="1"/>
  <c r="AD111" i="1"/>
  <c r="AB111" i="1"/>
  <c r="AA111" i="1" s="1"/>
  <c r="AE111" i="1" s="1"/>
  <c r="ED112" i="1" l="1"/>
  <c r="EC112" i="1" s="1"/>
  <c r="EG112" i="1" s="1"/>
  <c r="EF112" i="1"/>
  <c r="BS120" i="1"/>
  <c r="BX120" i="1" s="1"/>
  <c r="BV120" i="1"/>
  <c r="BG109" i="1"/>
  <c r="AD112" i="1"/>
  <c r="AB112" i="1"/>
  <c r="AA112" i="1" s="1"/>
  <c r="AE112" i="1" s="1"/>
  <c r="ED113" i="1" l="1"/>
  <c r="EC113" i="1" s="1"/>
  <c r="EG113" i="1" s="1"/>
  <c r="EF113" i="1"/>
  <c r="BS121" i="1"/>
  <c r="BX121" i="1" s="1"/>
  <c r="BV121" i="1"/>
  <c r="BG110" i="1"/>
  <c r="AD113" i="1"/>
  <c r="AB113" i="1"/>
  <c r="AA113" i="1" s="1"/>
  <c r="AE113" i="1" s="1"/>
  <c r="OK133" i="1" l="1"/>
  <c r="OH133" i="1" s="1"/>
  <c r="OK124" i="1"/>
  <c r="OH124" i="1" s="1"/>
  <c r="OK131" i="1"/>
  <c r="OH131" i="1" s="1"/>
  <c r="OK129" i="1"/>
  <c r="OH129" i="1" s="1"/>
  <c r="OK127" i="1"/>
  <c r="OH127" i="1" s="1"/>
  <c r="OK122" i="1"/>
  <c r="OH122" i="1" s="1"/>
  <c r="OK125" i="1"/>
  <c r="OH125" i="1" s="1"/>
  <c r="OK132" i="1"/>
  <c r="OH132" i="1" s="1"/>
  <c r="OK123" i="1"/>
  <c r="OH123" i="1" s="1"/>
  <c r="OK130" i="1"/>
  <c r="OH130" i="1" s="1"/>
  <c r="OK128" i="1"/>
  <c r="OK126" i="1"/>
  <c r="OH126" i="1" s="1"/>
  <c r="KA131" i="1"/>
  <c r="JX131" i="1" s="1"/>
  <c r="KA123" i="1"/>
  <c r="JX123" i="1" s="1"/>
  <c r="KA129" i="1"/>
  <c r="JX129" i="1" s="1"/>
  <c r="KA124" i="1"/>
  <c r="JX124" i="1" s="1"/>
  <c r="KA133" i="1"/>
  <c r="JX133" i="1" s="1"/>
  <c r="KA132" i="1"/>
  <c r="JX132" i="1" s="1"/>
  <c r="KA125" i="1"/>
  <c r="JX125" i="1" s="1"/>
  <c r="KA126" i="1"/>
  <c r="JX126" i="1" s="1"/>
  <c r="KA130" i="1"/>
  <c r="JX130" i="1" s="1"/>
  <c r="KA127" i="1"/>
  <c r="JX127" i="1" s="1"/>
  <c r="KA122" i="1"/>
  <c r="JX122" i="1" s="1"/>
  <c r="KA128" i="1"/>
  <c r="JX128" i="1" s="1"/>
  <c r="FX129" i="1"/>
  <c r="FX126" i="1"/>
  <c r="FX123" i="1"/>
  <c r="FX133" i="1"/>
  <c r="FX130" i="1"/>
  <c r="FX124" i="1"/>
  <c r="FX127" i="1"/>
  <c r="FX125" i="1"/>
  <c r="FX122" i="1"/>
  <c r="FU122" i="1" s="1"/>
  <c r="FX132" i="1"/>
  <c r="FX131" i="1"/>
  <c r="FX128" i="1"/>
  <c r="ED114" i="1"/>
  <c r="EC114" i="1" s="1"/>
  <c r="EG114" i="1" s="1"/>
  <c r="EF114" i="1"/>
  <c r="BW128" i="1"/>
  <c r="BT128" i="1" s="1"/>
  <c r="BW127" i="1"/>
  <c r="BT127" i="1" s="1"/>
  <c r="BW126" i="1"/>
  <c r="BT126" i="1" s="1"/>
  <c r="BW133" i="1"/>
  <c r="BT133" i="1" s="1"/>
  <c r="BW125" i="1"/>
  <c r="BT125" i="1" s="1"/>
  <c r="BW132" i="1"/>
  <c r="BT132" i="1" s="1"/>
  <c r="BW124" i="1"/>
  <c r="BT124" i="1" s="1"/>
  <c r="BW131" i="1"/>
  <c r="BT131" i="1" s="1"/>
  <c r="BW123" i="1"/>
  <c r="BT123" i="1" s="1"/>
  <c r="BW130" i="1"/>
  <c r="BT130" i="1" s="1"/>
  <c r="BW122" i="1"/>
  <c r="BT122" i="1" s="1"/>
  <c r="BS122" i="1" s="1"/>
  <c r="BX122" i="1" s="1"/>
  <c r="BW129" i="1"/>
  <c r="BT129" i="1" s="1"/>
  <c r="BV122" i="1"/>
  <c r="BG111" i="1"/>
  <c r="AD114" i="1"/>
  <c r="AB114" i="1"/>
  <c r="AA114" i="1" s="1"/>
  <c r="AE114" i="1" s="1"/>
  <c r="OH128" i="1" l="1"/>
  <c r="FU127" i="1"/>
  <c r="FT127" i="1" s="1"/>
  <c r="FY127" i="1" s="1"/>
  <c r="FU125" i="1"/>
  <c r="FT125" i="1" s="1"/>
  <c r="FY125" i="1" s="1"/>
  <c r="FU130" i="1"/>
  <c r="FT130" i="1" s="1"/>
  <c r="FY130" i="1" s="1"/>
  <c r="FU128" i="1"/>
  <c r="FT128" i="1" s="1"/>
  <c r="FY128" i="1" s="1"/>
  <c r="FU133" i="1"/>
  <c r="FT133" i="1" s="1"/>
  <c r="FY133" i="1" s="1"/>
  <c r="FU124" i="1"/>
  <c r="FT124" i="1" s="1"/>
  <c r="FY124" i="1" s="1"/>
  <c r="FU131" i="1"/>
  <c r="FT131" i="1" s="1"/>
  <c r="FY131" i="1" s="1"/>
  <c r="FU123" i="1"/>
  <c r="FT123" i="1" s="1"/>
  <c r="FY123" i="1" s="1"/>
  <c r="FU132" i="1"/>
  <c r="FT132" i="1" s="1"/>
  <c r="FY132" i="1" s="1"/>
  <c r="FU126" i="1"/>
  <c r="FT126" i="1" s="1"/>
  <c r="FY126" i="1" s="1"/>
  <c r="FU129" i="1"/>
  <c r="FT129" i="1" s="1"/>
  <c r="FY129" i="1" s="1"/>
  <c r="FT122" i="1"/>
  <c r="ED115" i="1"/>
  <c r="EC115" i="1" s="1"/>
  <c r="EG115" i="1" s="1"/>
  <c r="EF115" i="1"/>
  <c r="BS123" i="1"/>
  <c r="BX123" i="1" s="1"/>
  <c r="BV123" i="1"/>
  <c r="BG112" i="1"/>
  <c r="AD115" i="1"/>
  <c r="AB115" i="1"/>
  <c r="AA115" i="1" s="1"/>
  <c r="AE115" i="1" s="1"/>
  <c r="FY122" i="1" l="1"/>
  <c r="ED116" i="1"/>
  <c r="EC116" i="1" s="1"/>
  <c r="EG116" i="1" s="1"/>
  <c r="EF116" i="1"/>
  <c r="BS124" i="1"/>
  <c r="BX124" i="1" s="1"/>
  <c r="BV124" i="1"/>
  <c r="BG113" i="1"/>
  <c r="AD116" i="1"/>
  <c r="AB116" i="1"/>
  <c r="AA116" i="1" s="1"/>
  <c r="AE116" i="1" s="1"/>
  <c r="ED117" i="1" l="1"/>
  <c r="EC117" i="1" s="1"/>
  <c r="EG117" i="1" s="1"/>
  <c r="EF117" i="1"/>
  <c r="BS125" i="1"/>
  <c r="BX125" i="1" s="1"/>
  <c r="BV125" i="1"/>
  <c r="BG114" i="1"/>
  <c r="AD117" i="1"/>
  <c r="AB117" i="1"/>
  <c r="AA117" i="1" s="1"/>
  <c r="AE117" i="1" s="1"/>
  <c r="ED118" i="1" l="1"/>
  <c r="EC118" i="1" s="1"/>
  <c r="EG118" i="1" s="1"/>
  <c r="EF118" i="1"/>
  <c r="BS126" i="1"/>
  <c r="BX126" i="1" s="1"/>
  <c r="BV126" i="1"/>
  <c r="BG115" i="1"/>
  <c r="AD118" i="1"/>
  <c r="AB118" i="1"/>
  <c r="AA118" i="1" s="1"/>
  <c r="AE118" i="1" s="1"/>
  <c r="ED119" i="1" l="1"/>
  <c r="EC119" i="1" s="1"/>
  <c r="EG119" i="1" s="1"/>
  <c r="EF119" i="1"/>
  <c r="BS127" i="1"/>
  <c r="BX127" i="1" s="1"/>
  <c r="BV127" i="1"/>
  <c r="BG116" i="1"/>
  <c r="AD119" i="1"/>
  <c r="AB119" i="1"/>
  <c r="AA119" i="1" s="1"/>
  <c r="AE119" i="1" s="1"/>
  <c r="ED120" i="1" l="1"/>
  <c r="EC120" i="1" s="1"/>
  <c r="EG120" i="1" s="1"/>
  <c r="EF120" i="1"/>
  <c r="BS128" i="1"/>
  <c r="BX128" i="1" s="1"/>
  <c r="BV128" i="1"/>
  <c r="BG117" i="1"/>
  <c r="AD120" i="1"/>
  <c r="AB120" i="1"/>
  <c r="AA120" i="1" s="1"/>
  <c r="AE120" i="1" s="1"/>
  <c r="ED121" i="1" l="1"/>
  <c r="EC121" i="1" s="1"/>
  <c r="EG121" i="1" s="1"/>
  <c r="EF121" i="1"/>
  <c r="BS129" i="1"/>
  <c r="BX129" i="1" s="1"/>
  <c r="BV129" i="1"/>
  <c r="BG118" i="1"/>
  <c r="AD121" i="1"/>
  <c r="AB121" i="1"/>
  <c r="AA121" i="1" s="1"/>
  <c r="AE121" i="1" s="1"/>
  <c r="ED122" i="1" l="1"/>
  <c r="EC122" i="1" s="1"/>
  <c r="EG122" i="1" s="1"/>
  <c r="EF122" i="1"/>
  <c r="BS130" i="1"/>
  <c r="BX130" i="1" s="1"/>
  <c r="BV130" i="1"/>
  <c r="BG119" i="1"/>
  <c r="AD122" i="1"/>
  <c r="AB122" i="1"/>
  <c r="AA122" i="1" s="1"/>
  <c r="AE122" i="1" s="1"/>
  <c r="ED123" i="1" l="1"/>
  <c r="EC123" i="1" s="1"/>
  <c r="EG123" i="1" s="1"/>
  <c r="EF123" i="1"/>
  <c r="BS131" i="1"/>
  <c r="BX131" i="1" s="1"/>
  <c r="BV131" i="1"/>
  <c r="BG120" i="1"/>
  <c r="AD123" i="1"/>
  <c r="AB123" i="1"/>
  <c r="AA123" i="1" s="1"/>
  <c r="AE123" i="1" s="1"/>
  <c r="ED124" i="1" l="1"/>
  <c r="EC124" i="1" s="1"/>
  <c r="EG124" i="1" s="1"/>
  <c r="EF124" i="1"/>
  <c r="BS132" i="1"/>
  <c r="BX132" i="1" s="1"/>
  <c r="BV132" i="1"/>
  <c r="BG121" i="1"/>
  <c r="AD124" i="1"/>
  <c r="AB124" i="1"/>
  <c r="AA124" i="1" s="1"/>
  <c r="AE124" i="1" s="1"/>
  <c r="ED125" i="1" l="1"/>
  <c r="EC125" i="1" s="1"/>
  <c r="EG125" i="1" s="1"/>
  <c r="EF125" i="1"/>
  <c r="BS133" i="1"/>
  <c r="BX133" i="1" s="1"/>
  <c r="BV133" i="1"/>
  <c r="BG122" i="1"/>
  <c r="AD125" i="1"/>
  <c r="AB125" i="1"/>
  <c r="AA125" i="1" s="1"/>
  <c r="AE125" i="1" s="1"/>
  <c r="OK145" i="1" l="1"/>
  <c r="OH145" i="1" s="1"/>
  <c r="OK138" i="1"/>
  <c r="OH138" i="1" s="1"/>
  <c r="OK143" i="1"/>
  <c r="OK141" i="1"/>
  <c r="OH141" i="1" s="1"/>
  <c r="OK136" i="1"/>
  <c r="OK139" i="1"/>
  <c r="OH139" i="1" s="1"/>
  <c r="OK134" i="1"/>
  <c r="OH134" i="1" s="1"/>
  <c r="OK144" i="1"/>
  <c r="OH144" i="1" s="1"/>
  <c r="OK142" i="1"/>
  <c r="OH142" i="1" s="1"/>
  <c r="OK140" i="1"/>
  <c r="OH140" i="1" s="1"/>
  <c r="OK137" i="1"/>
  <c r="OH137" i="1" s="1"/>
  <c r="OK135" i="1"/>
  <c r="OH135" i="1" s="1"/>
  <c r="KA135" i="1"/>
  <c r="JX135" i="1" s="1"/>
  <c r="KA142" i="1"/>
  <c r="JX142" i="1" s="1"/>
  <c r="KA136" i="1"/>
  <c r="JX136" i="1" s="1"/>
  <c r="KA139" i="1"/>
  <c r="JX139" i="1" s="1"/>
  <c r="KA144" i="1"/>
  <c r="JX144" i="1" s="1"/>
  <c r="KA143" i="1"/>
  <c r="JX143" i="1" s="1"/>
  <c r="KA137" i="1"/>
  <c r="JX137" i="1" s="1"/>
  <c r="KA134" i="1"/>
  <c r="JX134" i="1" s="1"/>
  <c r="KA145" i="1"/>
  <c r="JX145" i="1" s="1"/>
  <c r="KA140" i="1"/>
  <c r="JX140" i="1" s="1"/>
  <c r="KA141" i="1"/>
  <c r="JX141" i="1" s="1"/>
  <c r="KA138" i="1"/>
  <c r="JX138" i="1" s="1"/>
  <c r="FX144" i="1"/>
  <c r="FX140" i="1"/>
  <c r="FX145" i="1"/>
  <c r="FX135" i="1"/>
  <c r="FX143" i="1"/>
  <c r="FX138" i="1"/>
  <c r="FX141" i="1"/>
  <c r="FX137" i="1"/>
  <c r="FX136" i="1"/>
  <c r="FX139" i="1"/>
  <c r="FX134" i="1"/>
  <c r="FX142" i="1"/>
  <c r="ED126" i="1"/>
  <c r="EC126" i="1" s="1"/>
  <c r="EG126" i="1" s="1"/>
  <c r="EF126" i="1"/>
  <c r="BW144" i="1"/>
  <c r="BT144" i="1" s="1"/>
  <c r="BW136" i="1"/>
  <c r="BT136" i="1" s="1"/>
  <c r="BW143" i="1"/>
  <c r="BT143" i="1" s="1"/>
  <c r="BW135" i="1"/>
  <c r="BT135" i="1" s="1"/>
  <c r="BW142" i="1"/>
  <c r="BT142" i="1" s="1"/>
  <c r="BW134" i="1"/>
  <c r="BT134" i="1" s="1"/>
  <c r="BS134" i="1" s="1"/>
  <c r="BX134" i="1" s="1"/>
  <c r="BW141" i="1"/>
  <c r="BT141" i="1" s="1"/>
  <c r="BW140" i="1"/>
  <c r="BT140" i="1" s="1"/>
  <c r="BW139" i="1"/>
  <c r="BT139" i="1" s="1"/>
  <c r="BW138" i="1"/>
  <c r="BT138" i="1" s="1"/>
  <c r="BW145" i="1"/>
  <c r="BT145" i="1" s="1"/>
  <c r="BW137" i="1"/>
  <c r="BT137" i="1" s="1"/>
  <c r="BV134" i="1"/>
  <c r="BG123" i="1"/>
  <c r="AD126" i="1"/>
  <c r="AB126" i="1"/>
  <c r="AA126" i="1" s="1"/>
  <c r="AE126" i="1" s="1"/>
  <c r="OH136" i="1" l="1"/>
  <c r="OH143" i="1"/>
  <c r="FU139" i="1"/>
  <c r="FT139" i="1" s="1"/>
  <c r="FY139" i="1" s="1"/>
  <c r="FU140" i="1"/>
  <c r="FT140" i="1" s="1"/>
  <c r="FY140" i="1" s="1"/>
  <c r="FU137" i="1"/>
  <c r="FT137" i="1" s="1"/>
  <c r="FY137" i="1" s="1"/>
  <c r="FU141" i="1"/>
  <c r="FT141" i="1" s="1"/>
  <c r="FY141" i="1" s="1"/>
  <c r="FU143" i="1"/>
  <c r="FT143" i="1" s="1"/>
  <c r="FY143" i="1" s="1"/>
  <c r="FU142" i="1"/>
  <c r="FT142" i="1" s="1"/>
  <c r="FY142" i="1" s="1"/>
  <c r="FU135" i="1"/>
  <c r="FT135" i="1" s="1"/>
  <c r="FY135" i="1" s="1"/>
  <c r="FU138" i="1"/>
  <c r="FT138" i="1" s="1"/>
  <c r="FY138" i="1" s="1"/>
  <c r="FU134" i="1"/>
  <c r="FT134" i="1" s="1"/>
  <c r="FY134" i="1" s="1"/>
  <c r="FU145" i="1"/>
  <c r="FT145" i="1" s="1"/>
  <c r="FY145" i="1" s="1"/>
  <c r="FU136" i="1"/>
  <c r="FT136" i="1" s="1"/>
  <c r="FY136" i="1" s="1"/>
  <c r="FU144" i="1"/>
  <c r="FT144" i="1" s="1"/>
  <c r="FY144" i="1" s="1"/>
  <c r="ED127" i="1"/>
  <c r="EC127" i="1" s="1"/>
  <c r="EG127" i="1" s="1"/>
  <c r="EF127" i="1"/>
  <c r="BS135" i="1"/>
  <c r="BX135" i="1" s="1"/>
  <c r="BV135" i="1"/>
  <c r="BG124" i="1"/>
  <c r="AD127" i="1"/>
  <c r="AB127" i="1"/>
  <c r="AA127" i="1" s="1"/>
  <c r="AE127" i="1" s="1"/>
  <c r="ED128" i="1" l="1"/>
  <c r="EC128" i="1" s="1"/>
  <c r="EG128" i="1" s="1"/>
  <c r="EF128" i="1"/>
  <c r="BS136" i="1"/>
  <c r="BX136" i="1" s="1"/>
  <c r="BV136" i="1"/>
  <c r="BG125" i="1"/>
  <c r="AD128" i="1"/>
  <c r="AB128" i="1"/>
  <c r="AA128" i="1" s="1"/>
  <c r="AE128" i="1" s="1"/>
  <c r="ED129" i="1" l="1"/>
  <c r="EC129" i="1" s="1"/>
  <c r="EG129" i="1" s="1"/>
  <c r="EF129" i="1"/>
  <c r="BS137" i="1"/>
  <c r="BX137" i="1" s="1"/>
  <c r="BV137" i="1"/>
  <c r="BG126" i="1"/>
  <c r="AD129" i="1"/>
  <c r="AB129" i="1"/>
  <c r="AA129" i="1" s="1"/>
  <c r="AE129" i="1" s="1"/>
  <c r="ED130" i="1" l="1"/>
  <c r="EC130" i="1" s="1"/>
  <c r="EG130" i="1" s="1"/>
  <c r="EF130" i="1"/>
  <c r="BS138" i="1"/>
  <c r="BX138" i="1" s="1"/>
  <c r="BV138" i="1"/>
  <c r="BG127" i="1"/>
  <c r="AD130" i="1"/>
  <c r="AB130" i="1"/>
  <c r="AA130" i="1" s="1"/>
  <c r="AE130" i="1" s="1"/>
  <c r="ED131" i="1" l="1"/>
  <c r="EC131" i="1" s="1"/>
  <c r="EG131" i="1" s="1"/>
  <c r="EF131" i="1"/>
  <c r="BS139" i="1"/>
  <c r="BX139" i="1" s="1"/>
  <c r="BV139" i="1"/>
  <c r="BG128" i="1"/>
  <c r="AD131" i="1"/>
  <c r="AB131" i="1"/>
  <c r="AA131" i="1" s="1"/>
  <c r="AE131" i="1" s="1"/>
  <c r="ED132" i="1" l="1"/>
  <c r="EC132" i="1" s="1"/>
  <c r="EG132" i="1" s="1"/>
  <c r="EF132" i="1"/>
  <c r="BS140" i="1"/>
  <c r="BX140" i="1" s="1"/>
  <c r="BV140" i="1"/>
  <c r="BU141" i="1" s="1"/>
  <c r="BG129" i="1"/>
  <c r="AD132" i="1"/>
  <c r="AB132" i="1"/>
  <c r="AA132" i="1" s="1"/>
  <c r="AE132" i="1" s="1"/>
  <c r="ED133" i="1" l="1"/>
  <c r="EC133" i="1" s="1"/>
  <c r="EG133" i="1" s="1"/>
  <c r="EF133" i="1"/>
  <c r="BS141" i="1"/>
  <c r="BX141" i="1" s="1"/>
  <c r="BV141" i="1"/>
  <c r="BG130" i="1"/>
  <c r="AD133" i="1"/>
  <c r="AB133" i="1"/>
  <c r="AA133" i="1" s="1"/>
  <c r="AE133" i="1" s="1"/>
  <c r="ED134" i="1" l="1"/>
  <c r="EC134" i="1" s="1"/>
  <c r="EG134" i="1" s="1"/>
  <c r="EF134" i="1"/>
  <c r="BS142" i="1"/>
  <c r="BX142" i="1" s="1"/>
  <c r="BV142" i="1"/>
  <c r="BG131" i="1"/>
  <c r="AD134" i="1"/>
  <c r="AB134" i="1"/>
  <c r="AA134" i="1" s="1"/>
  <c r="AE134" i="1" s="1"/>
  <c r="ED135" i="1" l="1"/>
  <c r="EC135" i="1" s="1"/>
  <c r="EG135" i="1" s="1"/>
  <c r="EF135" i="1"/>
  <c r="BS143" i="1"/>
  <c r="BX143" i="1" s="1"/>
  <c r="BV143" i="1"/>
  <c r="BG132" i="1"/>
  <c r="AD135" i="1"/>
  <c r="AB135" i="1"/>
  <c r="AA135" i="1" s="1"/>
  <c r="AE135" i="1" s="1"/>
  <c r="ED136" i="1" l="1"/>
  <c r="EC136" i="1" s="1"/>
  <c r="EG136" i="1" s="1"/>
  <c r="EF136" i="1"/>
  <c r="BS144" i="1"/>
  <c r="BX144" i="1" s="1"/>
  <c r="BV144" i="1"/>
  <c r="BU145" i="1" s="1"/>
  <c r="BG133" i="1"/>
  <c r="AD136" i="1"/>
  <c r="AB136" i="1"/>
  <c r="AA136" i="1" s="1"/>
  <c r="AE136" i="1" s="1"/>
  <c r="ED137" i="1" l="1"/>
  <c r="EC137" i="1" s="1"/>
  <c r="EG137" i="1" s="1"/>
  <c r="EF137" i="1"/>
  <c r="BS145" i="1"/>
  <c r="BX145" i="1" s="1"/>
  <c r="BV145" i="1"/>
  <c r="BG134" i="1"/>
  <c r="AD137" i="1"/>
  <c r="AB137" i="1"/>
  <c r="AA137" i="1" s="1"/>
  <c r="AE137" i="1" s="1"/>
  <c r="OK154" i="1" l="1"/>
  <c r="OK152" i="1"/>
  <c r="OK150" i="1"/>
  <c r="OH150" i="1" s="1"/>
  <c r="OK148" i="1"/>
  <c r="OK157" i="1"/>
  <c r="OH157" i="1" s="1"/>
  <c r="OK155" i="1"/>
  <c r="OH155" i="1" s="1"/>
  <c r="OK146" i="1"/>
  <c r="OH146" i="1" s="1"/>
  <c r="OK153" i="1"/>
  <c r="OH153" i="1" s="1"/>
  <c r="OK151" i="1"/>
  <c r="OK149" i="1"/>
  <c r="OH149" i="1" s="1"/>
  <c r="OK156" i="1"/>
  <c r="OK147" i="1"/>
  <c r="OH147" i="1" s="1"/>
  <c r="KA157" i="1"/>
  <c r="JX157" i="1" s="1"/>
  <c r="KA154" i="1"/>
  <c r="JX154" i="1" s="1"/>
  <c r="KA150" i="1"/>
  <c r="JX150" i="1" s="1"/>
  <c r="KA147" i="1"/>
  <c r="JX147" i="1" s="1"/>
  <c r="KA155" i="1"/>
  <c r="JX155" i="1" s="1"/>
  <c r="KA151" i="1"/>
  <c r="JX151" i="1" s="1"/>
  <c r="KA148" i="1"/>
  <c r="JX148" i="1" s="1"/>
  <c r="KA152" i="1"/>
  <c r="JX152" i="1" s="1"/>
  <c r="KA156" i="1"/>
  <c r="JX156" i="1" s="1"/>
  <c r="KA153" i="1"/>
  <c r="JX153" i="1" s="1"/>
  <c r="KA149" i="1"/>
  <c r="JX149" i="1" s="1"/>
  <c r="KA146" i="1"/>
  <c r="JX146" i="1" s="1"/>
  <c r="FX154" i="1"/>
  <c r="FX148" i="1"/>
  <c r="FX155" i="1"/>
  <c r="FX156" i="1"/>
  <c r="FX153" i="1"/>
  <c r="FX150" i="1"/>
  <c r="FX157" i="1"/>
  <c r="FX151" i="1"/>
  <c r="FX147" i="1"/>
  <c r="FX149" i="1"/>
  <c r="FX152" i="1"/>
  <c r="FX146" i="1"/>
  <c r="ED138" i="1"/>
  <c r="EC138" i="1" s="1"/>
  <c r="EG138" i="1" s="1"/>
  <c r="EF138" i="1"/>
  <c r="BW152" i="1"/>
  <c r="BT152" i="1" s="1"/>
  <c r="BW151" i="1"/>
  <c r="BT151" i="1" s="1"/>
  <c r="BW150" i="1"/>
  <c r="BT150" i="1" s="1"/>
  <c r="BW157" i="1"/>
  <c r="BT157" i="1" s="1"/>
  <c r="BW149" i="1"/>
  <c r="BT149" i="1" s="1"/>
  <c r="BW156" i="1"/>
  <c r="BT156" i="1" s="1"/>
  <c r="BW148" i="1"/>
  <c r="BT148" i="1" s="1"/>
  <c r="BW155" i="1"/>
  <c r="BT155" i="1" s="1"/>
  <c r="BW147" i="1"/>
  <c r="BT147" i="1" s="1"/>
  <c r="BW154" i="1"/>
  <c r="BT154" i="1" s="1"/>
  <c r="BW146" i="1"/>
  <c r="BT146" i="1" s="1"/>
  <c r="BS146" i="1" s="1"/>
  <c r="BX146" i="1" s="1"/>
  <c r="BW153" i="1"/>
  <c r="BT153" i="1" s="1"/>
  <c r="BV146" i="1"/>
  <c r="BG135" i="1"/>
  <c r="AD138" i="1"/>
  <c r="AB138" i="1"/>
  <c r="AA138" i="1" s="1"/>
  <c r="AE138" i="1" s="1"/>
  <c r="OH148" i="1" l="1"/>
  <c r="OH156" i="1"/>
  <c r="OH152" i="1"/>
  <c r="OH151" i="1"/>
  <c r="OH154" i="1"/>
  <c r="FU157" i="1"/>
  <c r="FT157" i="1" s="1"/>
  <c r="FY157" i="1" s="1"/>
  <c r="FU151" i="1"/>
  <c r="FT151" i="1" s="1"/>
  <c r="FY151" i="1" s="1"/>
  <c r="FU150" i="1"/>
  <c r="FT150" i="1" s="1"/>
  <c r="FY150" i="1" s="1"/>
  <c r="FU153" i="1"/>
  <c r="FT153" i="1" s="1"/>
  <c r="FY153" i="1" s="1"/>
  <c r="FU146" i="1"/>
  <c r="FT146" i="1" s="1"/>
  <c r="FY146" i="1" s="1"/>
  <c r="FU156" i="1"/>
  <c r="FT156" i="1" s="1"/>
  <c r="FY156" i="1" s="1"/>
  <c r="FU152" i="1"/>
  <c r="FT152" i="1" s="1"/>
  <c r="FY152" i="1" s="1"/>
  <c r="FU155" i="1"/>
  <c r="FT155" i="1" s="1"/>
  <c r="FY155" i="1" s="1"/>
  <c r="FU149" i="1"/>
  <c r="FT149" i="1" s="1"/>
  <c r="FY149" i="1" s="1"/>
  <c r="FU148" i="1"/>
  <c r="FT148" i="1" s="1"/>
  <c r="FY148" i="1" s="1"/>
  <c r="FU147" i="1"/>
  <c r="FT147" i="1" s="1"/>
  <c r="FY147" i="1" s="1"/>
  <c r="FU154" i="1"/>
  <c r="FT154" i="1" s="1"/>
  <c r="FY154" i="1" s="1"/>
  <c r="ED139" i="1"/>
  <c r="EC139" i="1" s="1"/>
  <c r="EG139" i="1" s="1"/>
  <c r="EF139" i="1"/>
  <c r="BS147" i="1"/>
  <c r="BX147" i="1" s="1"/>
  <c r="BV147" i="1"/>
  <c r="BG136" i="1"/>
  <c r="AD139" i="1"/>
  <c r="AB139" i="1"/>
  <c r="AA139" i="1" s="1"/>
  <c r="AE139" i="1" s="1"/>
  <c r="ED140" i="1" l="1"/>
  <c r="EC140" i="1" s="1"/>
  <c r="EG140" i="1" s="1"/>
  <c r="EF140" i="1"/>
  <c r="EE141" i="1" s="1"/>
  <c r="BS148" i="1"/>
  <c r="BX148" i="1" s="1"/>
  <c r="BV148" i="1"/>
  <c r="BG137" i="1"/>
  <c r="AD140" i="1"/>
  <c r="AC141" i="1" s="1"/>
  <c r="AB140" i="1"/>
  <c r="AA140" i="1" s="1"/>
  <c r="AE140" i="1" s="1"/>
  <c r="ED141" i="1" l="1"/>
  <c r="EC141" i="1" s="1"/>
  <c r="EG141" i="1" s="1"/>
  <c r="EF141" i="1"/>
  <c r="BS149" i="1"/>
  <c r="BX149" i="1" s="1"/>
  <c r="BV149" i="1"/>
  <c r="BG138" i="1"/>
  <c r="AD141" i="1"/>
  <c r="AB141" i="1"/>
  <c r="AA141" i="1" s="1"/>
  <c r="AE141" i="1" s="1"/>
  <c r="ED142" i="1" l="1"/>
  <c r="EC142" i="1" s="1"/>
  <c r="EG142" i="1" s="1"/>
  <c r="EF142" i="1"/>
  <c r="BS150" i="1"/>
  <c r="BX150" i="1" s="1"/>
  <c r="BV150" i="1"/>
  <c r="BU151" i="1" s="1"/>
  <c r="BG139" i="1"/>
  <c r="AD142" i="1"/>
  <c r="AB142" i="1"/>
  <c r="AA142" i="1" s="1"/>
  <c r="AE142" i="1" s="1"/>
  <c r="ED143" i="1" l="1"/>
  <c r="EC143" i="1" s="1"/>
  <c r="EG143" i="1" s="1"/>
  <c r="EF143" i="1"/>
  <c r="BS151" i="1"/>
  <c r="BX151" i="1" s="1"/>
  <c r="BV151" i="1"/>
  <c r="BG140" i="1"/>
  <c r="AD143" i="1"/>
  <c r="AB143" i="1"/>
  <c r="AA143" i="1" s="1"/>
  <c r="AE143" i="1" s="1"/>
  <c r="ED144" i="1" l="1"/>
  <c r="EC144" i="1" s="1"/>
  <c r="EG144" i="1" s="1"/>
  <c r="EF144" i="1"/>
  <c r="EE145" i="1" s="1"/>
  <c r="BS152" i="1"/>
  <c r="BX152" i="1" s="1"/>
  <c r="BV152" i="1"/>
  <c r="AD144" i="1"/>
  <c r="AC145" i="1" s="1"/>
  <c r="AB144" i="1"/>
  <c r="AA144" i="1" s="1"/>
  <c r="AE144" i="1" s="1"/>
  <c r="ED145" i="1" l="1"/>
  <c r="EC145" i="1" s="1"/>
  <c r="EG145" i="1" s="1"/>
  <c r="EF145" i="1"/>
  <c r="BS153" i="1"/>
  <c r="BX153" i="1" s="1"/>
  <c r="BV153" i="1"/>
  <c r="BG142" i="1"/>
  <c r="AD145" i="1"/>
  <c r="AB145" i="1"/>
  <c r="AA145" i="1" s="1"/>
  <c r="AE145" i="1" s="1"/>
  <c r="ED146" i="1" l="1"/>
  <c r="EC146" i="1" s="1"/>
  <c r="EG146" i="1" s="1"/>
  <c r="EF146" i="1"/>
  <c r="BS154" i="1"/>
  <c r="BX154" i="1" s="1"/>
  <c r="BV154" i="1"/>
  <c r="BG143" i="1"/>
  <c r="AD146" i="1"/>
  <c r="AB146" i="1"/>
  <c r="AA146" i="1" s="1"/>
  <c r="AE146" i="1" s="1"/>
  <c r="ED147" i="1" l="1"/>
  <c r="EC147" i="1" s="1"/>
  <c r="EG147" i="1" s="1"/>
  <c r="EF147" i="1"/>
  <c r="BS155" i="1"/>
  <c r="BX155" i="1" s="1"/>
  <c r="BV155" i="1"/>
  <c r="BG144" i="1"/>
  <c r="AD147" i="1"/>
  <c r="AB147" i="1"/>
  <c r="AA147" i="1" s="1"/>
  <c r="AE147" i="1" s="1"/>
  <c r="ED148" i="1" l="1"/>
  <c r="EC148" i="1" s="1"/>
  <c r="EG148" i="1" s="1"/>
  <c r="EF148" i="1"/>
  <c r="BS156" i="1"/>
  <c r="BX156" i="1" s="1"/>
  <c r="BV156" i="1"/>
  <c r="BU157" i="1" s="1"/>
  <c r="AD148" i="1"/>
  <c r="AB148" i="1"/>
  <c r="AA148" i="1" s="1"/>
  <c r="AE148" i="1" s="1"/>
  <c r="ED149" i="1" l="1"/>
  <c r="EC149" i="1" s="1"/>
  <c r="EG149" i="1" s="1"/>
  <c r="EF149" i="1"/>
  <c r="BS157" i="1"/>
  <c r="BX157" i="1" s="1"/>
  <c r="BV157" i="1"/>
  <c r="BG146" i="1"/>
  <c r="AD149" i="1"/>
  <c r="AB149" i="1"/>
  <c r="AA149" i="1" s="1"/>
  <c r="AE149" i="1" s="1"/>
  <c r="OK163" i="1" l="1"/>
  <c r="OH163" i="1" s="1"/>
  <c r="OK168" i="1"/>
  <c r="OK161" i="1"/>
  <c r="OH161" i="1" s="1"/>
  <c r="OK159" i="1"/>
  <c r="OK166" i="1"/>
  <c r="OH166" i="1" s="1"/>
  <c r="OK164" i="1"/>
  <c r="OK169" i="1"/>
  <c r="OH169" i="1" s="1"/>
  <c r="OK162" i="1"/>
  <c r="OH162" i="1" s="1"/>
  <c r="OK160" i="1"/>
  <c r="OK158" i="1"/>
  <c r="OH158" i="1" s="1"/>
  <c r="OK167" i="1"/>
  <c r="OK165" i="1"/>
  <c r="OH165" i="1" s="1"/>
  <c r="KA168" i="1"/>
  <c r="JX168" i="1" s="1"/>
  <c r="KA166" i="1"/>
  <c r="JX166" i="1" s="1"/>
  <c r="KA163" i="1"/>
  <c r="JX163" i="1" s="1"/>
  <c r="KA161" i="1"/>
  <c r="JX161" i="1" s="1"/>
  <c r="KA169" i="1"/>
  <c r="JX169" i="1" s="1"/>
  <c r="KA158" i="1"/>
  <c r="JX158" i="1" s="1"/>
  <c r="KA167" i="1"/>
  <c r="JX167" i="1" s="1"/>
  <c r="KA162" i="1"/>
  <c r="JX162" i="1" s="1"/>
  <c r="KA165" i="1"/>
  <c r="JX165" i="1" s="1"/>
  <c r="KA159" i="1"/>
  <c r="JX159" i="1" s="1"/>
  <c r="KA160" i="1"/>
  <c r="JX160" i="1" s="1"/>
  <c r="KA164" i="1"/>
  <c r="JX164" i="1" s="1"/>
  <c r="FX166" i="1"/>
  <c r="FX164" i="1"/>
  <c r="FX160" i="1"/>
  <c r="FX167" i="1"/>
  <c r="FX161" i="1"/>
  <c r="FX168" i="1"/>
  <c r="FX169" i="1"/>
  <c r="FX163" i="1"/>
  <c r="FX159" i="1"/>
  <c r="FX165" i="1"/>
  <c r="FX162" i="1"/>
  <c r="FX158" i="1"/>
  <c r="ED150" i="1"/>
  <c r="EC150" i="1" s="1"/>
  <c r="EG150" i="1" s="1"/>
  <c r="EF150" i="1"/>
  <c r="EE151" i="1" s="1"/>
  <c r="BW168" i="1"/>
  <c r="BT168" i="1" s="1"/>
  <c r="BW160" i="1"/>
  <c r="BT160" i="1" s="1"/>
  <c r="BW167" i="1"/>
  <c r="BT167" i="1" s="1"/>
  <c r="BW159" i="1"/>
  <c r="BT159" i="1" s="1"/>
  <c r="BW166" i="1"/>
  <c r="BT166" i="1" s="1"/>
  <c r="BW158" i="1"/>
  <c r="BT158" i="1" s="1"/>
  <c r="BS158" i="1" s="1"/>
  <c r="BX158" i="1" s="1"/>
  <c r="BW165" i="1"/>
  <c r="BT165" i="1" s="1"/>
  <c r="BW164" i="1"/>
  <c r="BT164" i="1" s="1"/>
  <c r="BW163" i="1"/>
  <c r="BT163" i="1" s="1"/>
  <c r="BW162" i="1"/>
  <c r="BT162" i="1" s="1"/>
  <c r="BW169" i="1"/>
  <c r="BT169" i="1" s="1"/>
  <c r="BW161" i="1"/>
  <c r="BT161" i="1" s="1"/>
  <c r="BV158" i="1"/>
  <c r="BG147" i="1"/>
  <c r="AD150" i="1"/>
  <c r="AC151" i="1" s="1"/>
  <c r="AB150" i="1"/>
  <c r="AA150" i="1" s="1"/>
  <c r="AE150" i="1" s="1"/>
  <c r="OH164" i="1" l="1"/>
  <c r="OH159" i="1"/>
  <c r="OH167" i="1"/>
  <c r="OH168" i="1"/>
  <c r="OH160" i="1"/>
  <c r="FU169" i="1"/>
  <c r="FT169" i="1" s="1"/>
  <c r="FY169" i="1" s="1"/>
  <c r="FU168" i="1"/>
  <c r="FT168" i="1" s="1"/>
  <c r="FY168" i="1" s="1"/>
  <c r="FU163" i="1"/>
  <c r="FT163" i="1" s="1"/>
  <c r="FY163" i="1" s="1"/>
  <c r="FU161" i="1"/>
  <c r="FT161" i="1" s="1"/>
  <c r="FY161" i="1" s="1"/>
  <c r="FU158" i="1"/>
  <c r="FT158" i="1" s="1"/>
  <c r="FY158" i="1" s="1"/>
  <c r="FU167" i="1"/>
  <c r="FT167" i="1" s="1"/>
  <c r="FY167" i="1" s="1"/>
  <c r="FU162" i="1"/>
  <c r="FT162" i="1" s="1"/>
  <c r="FY162" i="1" s="1"/>
  <c r="FU160" i="1"/>
  <c r="FT160" i="1" s="1"/>
  <c r="FY160" i="1" s="1"/>
  <c r="FU165" i="1"/>
  <c r="FT165" i="1" s="1"/>
  <c r="FY165" i="1" s="1"/>
  <c r="FU164" i="1"/>
  <c r="FT164" i="1" s="1"/>
  <c r="FY164" i="1" s="1"/>
  <c r="FU159" i="1"/>
  <c r="FT159" i="1" s="1"/>
  <c r="FY159" i="1" s="1"/>
  <c r="FU166" i="1"/>
  <c r="FT166" i="1" s="1"/>
  <c r="FY166" i="1" s="1"/>
  <c r="ED151" i="1"/>
  <c r="EC151" i="1" s="1"/>
  <c r="EG151" i="1" s="1"/>
  <c r="EF151" i="1"/>
  <c r="BS159" i="1"/>
  <c r="BX159" i="1" s="1"/>
  <c r="BV159" i="1"/>
  <c r="BG148" i="1"/>
  <c r="AD151" i="1"/>
  <c r="AB151" i="1"/>
  <c r="AA151" i="1" s="1"/>
  <c r="AE151" i="1" s="1"/>
  <c r="ED152" i="1" l="1"/>
  <c r="EC152" i="1" s="1"/>
  <c r="EG152" i="1" s="1"/>
  <c r="EF152" i="1"/>
  <c r="BS160" i="1"/>
  <c r="BX160" i="1" s="1"/>
  <c r="BV160" i="1"/>
  <c r="BU161" i="1" s="1"/>
  <c r="BG149" i="1"/>
  <c r="AD152" i="1"/>
  <c r="AB152" i="1"/>
  <c r="AA152" i="1" s="1"/>
  <c r="AE152" i="1" s="1"/>
  <c r="ED153" i="1" l="1"/>
  <c r="EC153" i="1" s="1"/>
  <c r="EG153" i="1" s="1"/>
  <c r="EF153" i="1"/>
  <c r="BS161" i="1"/>
  <c r="BX161" i="1" s="1"/>
  <c r="BV161" i="1"/>
  <c r="BG150" i="1"/>
  <c r="AD153" i="1"/>
  <c r="AB153" i="1"/>
  <c r="AA153" i="1" s="1"/>
  <c r="AE153" i="1" s="1"/>
  <c r="ED154" i="1" l="1"/>
  <c r="EC154" i="1" s="1"/>
  <c r="EG154" i="1" s="1"/>
  <c r="EF154" i="1"/>
  <c r="BS162" i="1"/>
  <c r="BX162" i="1" s="1"/>
  <c r="BV162" i="1"/>
  <c r="AD154" i="1"/>
  <c r="AB154" i="1"/>
  <c r="AA154" i="1" s="1"/>
  <c r="AE154" i="1" s="1"/>
  <c r="ED155" i="1" l="1"/>
  <c r="EC155" i="1" s="1"/>
  <c r="EG155" i="1" s="1"/>
  <c r="EF155" i="1"/>
  <c r="BS163" i="1"/>
  <c r="BX163" i="1" s="1"/>
  <c r="BV163" i="1"/>
  <c r="BG152" i="1"/>
  <c r="AD155" i="1"/>
  <c r="AB155" i="1"/>
  <c r="AA155" i="1" s="1"/>
  <c r="AE155" i="1" s="1"/>
  <c r="ED156" i="1" l="1"/>
  <c r="EC156" i="1" s="1"/>
  <c r="EG156" i="1" s="1"/>
  <c r="EF156" i="1"/>
  <c r="EE157" i="1" s="1"/>
  <c r="BS164" i="1"/>
  <c r="BX164" i="1" s="1"/>
  <c r="BV164" i="1"/>
  <c r="BG153" i="1"/>
  <c r="AD156" i="1"/>
  <c r="AC157" i="1" s="1"/>
  <c r="AB156" i="1"/>
  <c r="AA156" i="1" s="1"/>
  <c r="AE156" i="1" s="1"/>
  <c r="ED157" i="1" l="1"/>
  <c r="EC157" i="1" s="1"/>
  <c r="EG157" i="1" s="1"/>
  <c r="EF157" i="1"/>
  <c r="BS165" i="1"/>
  <c r="BX165" i="1" s="1"/>
  <c r="BV165" i="1"/>
  <c r="BG154" i="1"/>
  <c r="AD157" i="1"/>
  <c r="AB157" i="1"/>
  <c r="AA157" i="1" s="1"/>
  <c r="AE157" i="1" s="1"/>
  <c r="ED158" i="1" l="1"/>
  <c r="EC158" i="1" s="1"/>
  <c r="EG158" i="1" s="1"/>
  <c r="EF158" i="1"/>
  <c r="BS166" i="1"/>
  <c r="BX166" i="1" s="1"/>
  <c r="BV166" i="1"/>
  <c r="BG155" i="1"/>
  <c r="AD158" i="1"/>
  <c r="AB158" i="1"/>
  <c r="AA158" i="1" s="1"/>
  <c r="AE158" i="1" s="1"/>
  <c r="ED159" i="1" l="1"/>
  <c r="EC159" i="1" s="1"/>
  <c r="EG159" i="1" s="1"/>
  <c r="EF159" i="1"/>
  <c r="BS167" i="1"/>
  <c r="BX167" i="1" s="1"/>
  <c r="BV167" i="1"/>
  <c r="BG156" i="1"/>
  <c r="AD159" i="1"/>
  <c r="AB159" i="1"/>
  <c r="AA159" i="1" s="1"/>
  <c r="AE159" i="1" s="1"/>
  <c r="ED160" i="1" l="1"/>
  <c r="EC160" i="1" s="1"/>
  <c r="EG160" i="1" s="1"/>
  <c r="EF160" i="1"/>
  <c r="EE161" i="1" s="1"/>
  <c r="BS168" i="1"/>
  <c r="BX168" i="1" s="1"/>
  <c r="BV168" i="1"/>
  <c r="AD160" i="1"/>
  <c r="AC161" i="1" s="1"/>
  <c r="AB160" i="1"/>
  <c r="AA160" i="1" s="1"/>
  <c r="AE160" i="1" s="1"/>
  <c r="ED161" i="1" l="1"/>
  <c r="EC161" i="1" s="1"/>
  <c r="EG161" i="1" s="1"/>
  <c r="EF161" i="1"/>
  <c r="BS169" i="1"/>
  <c r="BX169" i="1" s="1"/>
  <c r="BV169" i="1"/>
  <c r="BG158" i="1"/>
  <c r="AD161" i="1"/>
  <c r="AB161" i="1"/>
  <c r="AA161" i="1" s="1"/>
  <c r="AE161" i="1" s="1"/>
  <c r="OK172" i="1" l="1"/>
  <c r="OK181" i="1"/>
  <c r="OH181" i="1" s="1"/>
  <c r="OK179" i="1"/>
  <c r="OH179" i="1" s="1"/>
  <c r="OK170" i="1"/>
  <c r="OK177" i="1"/>
  <c r="OH177" i="1" s="1"/>
  <c r="OK175" i="1"/>
  <c r="OK173" i="1"/>
  <c r="OH173" i="1" s="1"/>
  <c r="OK171" i="1"/>
  <c r="OH171" i="1" s="1"/>
  <c r="OK180" i="1"/>
  <c r="OH180" i="1" s="1"/>
  <c r="OK178" i="1"/>
  <c r="OK176" i="1"/>
  <c r="OK174" i="1"/>
  <c r="OH174" i="1" s="1"/>
  <c r="KA180" i="1"/>
  <c r="JX180" i="1" s="1"/>
  <c r="KA178" i="1"/>
  <c r="JX178" i="1" s="1"/>
  <c r="KA175" i="1"/>
  <c r="JX175" i="1" s="1"/>
  <c r="KA179" i="1"/>
  <c r="JX179" i="1" s="1"/>
  <c r="KA176" i="1"/>
  <c r="JX176" i="1" s="1"/>
  <c r="KA172" i="1"/>
  <c r="JX172" i="1" s="1"/>
  <c r="KA181" i="1"/>
  <c r="JX181" i="1" s="1"/>
  <c r="KA174" i="1"/>
  <c r="JX174" i="1" s="1"/>
  <c r="KA171" i="1"/>
  <c r="JX171" i="1" s="1"/>
  <c r="KA173" i="1"/>
  <c r="JX173" i="1" s="1"/>
  <c r="KA177" i="1"/>
  <c r="JX177" i="1" s="1"/>
  <c r="KA170" i="1"/>
  <c r="JX170" i="1" s="1"/>
  <c r="FX174" i="1"/>
  <c r="FX181" i="1"/>
  <c r="FX172" i="1"/>
  <c r="FX179" i="1"/>
  <c r="FX178" i="1"/>
  <c r="FX170" i="1"/>
  <c r="FX180" i="1"/>
  <c r="FX176" i="1"/>
  <c r="FX177" i="1"/>
  <c r="FX175" i="1"/>
  <c r="FX171" i="1"/>
  <c r="FX173" i="1"/>
  <c r="ED162" i="1"/>
  <c r="EC162" i="1" s="1"/>
  <c r="EG162" i="1" s="1"/>
  <c r="EF162" i="1"/>
  <c r="BW176" i="1"/>
  <c r="BT176" i="1" s="1"/>
  <c r="BW175" i="1"/>
  <c r="BT175" i="1" s="1"/>
  <c r="BW174" i="1"/>
  <c r="BT174" i="1" s="1"/>
  <c r="BW181" i="1"/>
  <c r="BT181" i="1" s="1"/>
  <c r="BW173" i="1"/>
  <c r="BT173" i="1" s="1"/>
  <c r="BW180" i="1"/>
  <c r="BT180" i="1" s="1"/>
  <c r="BW172" i="1"/>
  <c r="BT172" i="1" s="1"/>
  <c r="BW179" i="1"/>
  <c r="BT179" i="1" s="1"/>
  <c r="BW171" i="1"/>
  <c r="BT171" i="1" s="1"/>
  <c r="BW178" i="1"/>
  <c r="BT178" i="1" s="1"/>
  <c r="BW170" i="1"/>
  <c r="BT170" i="1" s="1"/>
  <c r="BS170" i="1" s="1"/>
  <c r="BX170" i="1" s="1"/>
  <c r="BW177" i="1"/>
  <c r="BT177" i="1" s="1"/>
  <c r="BV170" i="1"/>
  <c r="BG159" i="1"/>
  <c r="AD162" i="1"/>
  <c r="AB162" i="1"/>
  <c r="AA162" i="1" s="1"/>
  <c r="AE162" i="1" s="1"/>
  <c r="OH175" i="1" l="1"/>
  <c r="OH170" i="1"/>
  <c r="OH176" i="1"/>
  <c r="OH178" i="1"/>
  <c r="OH172" i="1"/>
  <c r="FU180" i="1"/>
  <c r="FT180" i="1" s="1"/>
  <c r="FY180" i="1" s="1"/>
  <c r="FU176" i="1"/>
  <c r="FT176" i="1" s="1"/>
  <c r="FY176" i="1" s="1"/>
  <c r="FU170" i="1"/>
  <c r="FT170" i="1" s="1"/>
  <c r="FY170" i="1" s="1"/>
  <c r="FU178" i="1"/>
  <c r="FT178" i="1" s="1"/>
  <c r="FY178" i="1" s="1"/>
  <c r="FU173" i="1"/>
  <c r="FT173" i="1" s="1"/>
  <c r="FY173" i="1" s="1"/>
  <c r="FU179" i="1"/>
  <c r="FT179" i="1" s="1"/>
  <c r="FY179" i="1" s="1"/>
  <c r="FU171" i="1"/>
  <c r="FT171" i="1" s="1"/>
  <c r="FY171" i="1" s="1"/>
  <c r="FU172" i="1"/>
  <c r="FT172" i="1" s="1"/>
  <c r="FY172" i="1" s="1"/>
  <c r="FU175" i="1"/>
  <c r="FT175" i="1" s="1"/>
  <c r="FY175" i="1" s="1"/>
  <c r="FU181" i="1"/>
  <c r="FT181" i="1" s="1"/>
  <c r="FY181" i="1" s="1"/>
  <c r="FU177" i="1"/>
  <c r="FT177" i="1" s="1"/>
  <c r="FY177" i="1" s="1"/>
  <c r="FU174" i="1"/>
  <c r="FT174" i="1" s="1"/>
  <c r="FY174" i="1" s="1"/>
  <c r="ED163" i="1"/>
  <c r="EC163" i="1" s="1"/>
  <c r="EG163" i="1" s="1"/>
  <c r="EF163" i="1"/>
  <c r="BS171" i="1"/>
  <c r="BX171" i="1" s="1"/>
  <c r="BV171" i="1"/>
  <c r="BG160" i="1"/>
  <c r="AD163" i="1"/>
  <c r="AB163" i="1"/>
  <c r="AA163" i="1" s="1"/>
  <c r="AE163" i="1" s="1"/>
  <c r="ED164" i="1" l="1"/>
  <c r="EC164" i="1" s="1"/>
  <c r="EG164" i="1" s="1"/>
  <c r="EF164" i="1"/>
  <c r="BS172" i="1"/>
  <c r="BX172" i="1" s="1"/>
  <c r="BV172" i="1"/>
  <c r="AD164" i="1"/>
  <c r="AB164" i="1"/>
  <c r="AA164" i="1" s="1"/>
  <c r="AE164" i="1" s="1"/>
  <c r="ED165" i="1" l="1"/>
  <c r="EC165" i="1" s="1"/>
  <c r="EG165" i="1" s="1"/>
  <c r="EF165" i="1"/>
  <c r="BS173" i="1"/>
  <c r="BX173" i="1" s="1"/>
  <c r="BV173" i="1"/>
  <c r="BG162" i="1"/>
  <c r="AD165" i="1"/>
  <c r="AB165" i="1"/>
  <c r="AA165" i="1" s="1"/>
  <c r="AE165" i="1" s="1"/>
  <c r="ED166" i="1" l="1"/>
  <c r="EC166" i="1" s="1"/>
  <c r="EG166" i="1" s="1"/>
  <c r="EF166" i="1"/>
  <c r="BS174" i="1"/>
  <c r="BX174" i="1" s="1"/>
  <c r="BV174" i="1"/>
  <c r="BG163" i="1"/>
  <c r="AD166" i="1"/>
  <c r="AB166" i="1"/>
  <c r="AA166" i="1" s="1"/>
  <c r="AE166" i="1" s="1"/>
  <c r="ED167" i="1" l="1"/>
  <c r="EC167" i="1" s="1"/>
  <c r="EG167" i="1" s="1"/>
  <c r="EF167" i="1"/>
  <c r="BS175" i="1"/>
  <c r="BX175" i="1" s="1"/>
  <c r="BV175" i="1"/>
  <c r="BG164" i="1"/>
  <c r="AD167" i="1"/>
  <c r="AB167" i="1"/>
  <c r="AA167" i="1" s="1"/>
  <c r="AE167" i="1" s="1"/>
  <c r="ED168" i="1" l="1"/>
  <c r="EC168" i="1" s="1"/>
  <c r="EG168" i="1" s="1"/>
  <c r="EF168" i="1"/>
  <c r="BS176" i="1"/>
  <c r="BX176" i="1" s="1"/>
  <c r="BV176" i="1"/>
  <c r="BG165" i="1"/>
  <c r="AD168" i="1"/>
  <c r="AB168" i="1"/>
  <c r="AA168" i="1" s="1"/>
  <c r="AE168" i="1" s="1"/>
  <c r="ED169" i="1" l="1"/>
  <c r="EC169" i="1" s="1"/>
  <c r="EG169" i="1" s="1"/>
  <c r="EF169" i="1"/>
  <c r="BS177" i="1"/>
  <c r="BX177" i="1" s="1"/>
  <c r="BV177" i="1"/>
  <c r="BG166" i="1"/>
  <c r="AD169" i="1"/>
  <c r="AB169" i="1"/>
  <c r="AA169" i="1" s="1"/>
  <c r="AE169" i="1" s="1"/>
  <c r="ED170" i="1" l="1"/>
  <c r="EC170" i="1" s="1"/>
  <c r="EG170" i="1" s="1"/>
  <c r="EF170" i="1"/>
  <c r="BS178" i="1"/>
  <c r="BX178" i="1" s="1"/>
  <c r="BV178" i="1"/>
  <c r="BG167" i="1"/>
  <c r="AD170" i="1"/>
  <c r="AB170" i="1"/>
  <c r="AA170" i="1" s="1"/>
  <c r="AE170" i="1" s="1"/>
  <c r="ED171" i="1" l="1"/>
  <c r="EC171" i="1" s="1"/>
  <c r="EG171" i="1" s="1"/>
  <c r="EF171" i="1"/>
  <c r="BS179" i="1"/>
  <c r="BX179" i="1" s="1"/>
  <c r="BV179" i="1"/>
  <c r="BG168" i="1"/>
  <c r="AD171" i="1"/>
  <c r="AB171" i="1"/>
  <c r="AA171" i="1" s="1"/>
  <c r="AE171" i="1" s="1"/>
  <c r="ED172" i="1" l="1"/>
  <c r="EC172" i="1" s="1"/>
  <c r="EG172" i="1" s="1"/>
  <c r="EF172" i="1"/>
  <c r="BS180" i="1"/>
  <c r="BX180" i="1" s="1"/>
  <c r="BV180" i="1"/>
  <c r="BU181" i="1" s="1"/>
  <c r="BG169" i="1"/>
  <c r="AD172" i="1"/>
  <c r="AB172" i="1"/>
  <c r="AA172" i="1" s="1"/>
  <c r="AE172" i="1" s="1"/>
  <c r="ED173" i="1" l="1"/>
  <c r="EC173" i="1" s="1"/>
  <c r="EG173" i="1" s="1"/>
  <c r="EF173" i="1"/>
  <c r="BS181" i="1"/>
  <c r="BX181" i="1" s="1"/>
  <c r="BV181" i="1"/>
  <c r="BG170" i="1"/>
  <c r="AD173" i="1"/>
  <c r="AB173" i="1"/>
  <c r="AA173" i="1" s="1"/>
  <c r="AE173" i="1" s="1"/>
  <c r="OK187" i="1" l="1"/>
  <c r="OK192" i="1"/>
  <c r="OH192" i="1" s="1"/>
  <c r="OK185" i="1"/>
  <c r="OH185" i="1" s="1"/>
  <c r="OK183" i="1"/>
  <c r="OK190" i="1"/>
  <c r="OH190" i="1" s="1"/>
  <c r="OK188" i="1"/>
  <c r="OH188" i="1" s="1"/>
  <c r="OK186" i="1"/>
  <c r="OK193" i="1"/>
  <c r="OH193" i="1" s="1"/>
  <c r="OK184" i="1"/>
  <c r="OH184" i="1" s="1"/>
  <c r="OK191" i="1"/>
  <c r="OH191" i="1" s="1"/>
  <c r="OK182" i="1"/>
  <c r="OH182" i="1" s="1"/>
  <c r="OK189" i="1"/>
  <c r="OH189" i="1" s="1"/>
  <c r="KA188" i="1"/>
  <c r="JX188" i="1" s="1"/>
  <c r="KA186" i="1"/>
  <c r="JX186" i="1" s="1"/>
  <c r="KA183" i="1"/>
  <c r="JX183" i="1" s="1"/>
  <c r="KA191" i="1"/>
  <c r="JX191" i="1" s="1"/>
  <c r="KA187" i="1"/>
  <c r="JX187" i="1" s="1"/>
  <c r="KA184" i="1"/>
  <c r="JX184" i="1" s="1"/>
  <c r="KA185" i="1"/>
  <c r="JX185" i="1" s="1"/>
  <c r="KA193" i="1"/>
  <c r="JX193" i="1" s="1"/>
  <c r="KA190" i="1"/>
  <c r="JX190" i="1" s="1"/>
  <c r="KA182" i="1"/>
  <c r="JX182" i="1" s="1"/>
  <c r="KA192" i="1"/>
  <c r="JX192" i="1" s="1"/>
  <c r="KA189" i="1"/>
  <c r="JX189" i="1" s="1"/>
  <c r="FX188" i="1"/>
  <c r="FX186" i="1"/>
  <c r="FX184" i="1"/>
  <c r="FX182" i="1"/>
  <c r="FX192" i="1"/>
  <c r="FX190" i="1"/>
  <c r="FX191" i="1"/>
  <c r="FX189" i="1"/>
  <c r="FX193" i="1"/>
  <c r="FX183" i="1"/>
  <c r="FX185" i="1"/>
  <c r="FX187" i="1"/>
  <c r="ED174" i="1"/>
  <c r="EC174" i="1" s="1"/>
  <c r="EG174" i="1" s="1"/>
  <c r="EF174" i="1"/>
  <c r="BW192" i="1"/>
  <c r="BT192" i="1" s="1"/>
  <c r="BW184" i="1"/>
  <c r="BT184" i="1" s="1"/>
  <c r="BW191" i="1"/>
  <c r="BT191" i="1" s="1"/>
  <c r="BW183" i="1"/>
  <c r="BT183" i="1" s="1"/>
  <c r="BW190" i="1"/>
  <c r="BT190" i="1" s="1"/>
  <c r="BW182" i="1"/>
  <c r="BT182" i="1" s="1"/>
  <c r="BS182" i="1" s="1"/>
  <c r="BX182" i="1" s="1"/>
  <c r="BW189" i="1"/>
  <c r="BT189" i="1" s="1"/>
  <c r="BW188" i="1"/>
  <c r="BT188" i="1" s="1"/>
  <c r="BW187" i="1"/>
  <c r="BT187" i="1" s="1"/>
  <c r="BW186" i="1"/>
  <c r="BT186" i="1" s="1"/>
  <c r="BW193" i="1"/>
  <c r="BT193" i="1" s="1"/>
  <c r="BW185" i="1"/>
  <c r="BT185" i="1" s="1"/>
  <c r="BV182" i="1"/>
  <c r="BG171" i="1"/>
  <c r="AD174" i="1"/>
  <c r="AB174" i="1"/>
  <c r="AA174" i="1" s="1"/>
  <c r="AE174" i="1" s="1"/>
  <c r="OH186" i="1" l="1"/>
  <c r="OH183" i="1"/>
  <c r="OH187" i="1"/>
  <c r="FU192" i="1"/>
  <c r="FT192" i="1" s="1"/>
  <c r="FY192" i="1" s="1"/>
  <c r="FU187" i="1"/>
  <c r="FT187" i="1" s="1"/>
  <c r="FY187" i="1" s="1"/>
  <c r="FU182" i="1"/>
  <c r="FT182" i="1" s="1"/>
  <c r="FY182" i="1" s="1"/>
  <c r="FU185" i="1"/>
  <c r="FT185" i="1" s="1"/>
  <c r="FY185" i="1" s="1"/>
  <c r="FU184" i="1"/>
  <c r="FT184" i="1" s="1"/>
  <c r="FY184" i="1" s="1"/>
  <c r="FU183" i="1"/>
  <c r="FT183" i="1" s="1"/>
  <c r="FY183" i="1" s="1"/>
  <c r="FU186" i="1"/>
  <c r="FT186" i="1" s="1"/>
  <c r="FY186" i="1" s="1"/>
  <c r="FU190" i="1"/>
  <c r="FT190" i="1" s="1"/>
  <c r="FY190" i="1" s="1"/>
  <c r="FU193" i="1"/>
  <c r="FT193" i="1" s="1"/>
  <c r="FY193" i="1" s="1"/>
  <c r="FU188" i="1"/>
  <c r="FT188" i="1" s="1"/>
  <c r="FY188" i="1" s="1"/>
  <c r="FU189" i="1"/>
  <c r="FT189" i="1" s="1"/>
  <c r="FY189" i="1" s="1"/>
  <c r="FU191" i="1"/>
  <c r="FT191" i="1" s="1"/>
  <c r="FY191" i="1" s="1"/>
  <c r="ED175" i="1"/>
  <c r="EC175" i="1" s="1"/>
  <c r="EG175" i="1" s="1"/>
  <c r="EF175" i="1"/>
  <c r="BS183" i="1"/>
  <c r="BX183" i="1" s="1"/>
  <c r="BV183" i="1"/>
  <c r="BG172" i="1"/>
  <c r="AD175" i="1"/>
  <c r="AB175" i="1"/>
  <c r="AA175" i="1" s="1"/>
  <c r="AE175" i="1" s="1"/>
  <c r="ED176" i="1" l="1"/>
  <c r="EC176" i="1" s="1"/>
  <c r="EG176" i="1" s="1"/>
  <c r="EF176" i="1"/>
  <c r="BS184" i="1"/>
  <c r="BX184" i="1" s="1"/>
  <c r="BV184" i="1"/>
  <c r="BG173" i="1"/>
  <c r="AD176" i="1"/>
  <c r="AB176" i="1"/>
  <c r="AA176" i="1" s="1"/>
  <c r="AE176" i="1" s="1"/>
  <c r="ED177" i="1" l="1"/>
  <c r="EC177" i="1" s="1"/>
  <c r="EG177" i="1" s="1"/>
  <c r="EF177" i="1"/>
  <c r="BS185" i="1"/>
  <c r="BX185" i="1" s="1"/>
  <c r="BV185" i="1"/>
  <c r="BG174" i="1"/>
  <c r="AD177" i="1"/>
  <c r="AB177" i="1"/>
  <c r="AA177" i="1" s="1"/>
  <c r="AE177" i="1" s="1"/>
  <c r="GL181" i="1" l="1"/>
  <c r="ED178" i="1"/>
  <c r="EC178" i="1" s="1"/>
  <c r="EG178" i="1" s="1"/>
  <c r="EF178" i="1"/>
  <c r="BS186" i="1"/>
  <c r="BX186" i="1" s="1"/>
  <c r="BV186" i="1"/>
  <c r="BG175" i="1"/>
  <c r="AD178" i="1"/>
  <c r="AB178" i="1"/>
  <c r="AA178" i="1" s="1"/>
  <c r="AE178" i="1" s="1"/>
  <c r="ED179" i="1" l="1"/>
  <c r="EC179" i="1" s="1"/>
  <c r="EG179" i="1" s="1"/>
  <c r="EF179" i="1"/>
  <c r="BS187" i="1"/>
  <c r="BX187" i="1" s="1"/>
  <c r="BV187" i="1"/>
  <c r="BG176" i="1"/>
  <c r="AD179" i="1"/>
  <c r="AB179" i="1"/>
  <c r="AA179" i="1" s="1"/>
  <c r="AE179" i="1" s="1"/>
  <c r="ED180" i="1" l="1"/>
  <c r="EC180" i="1" s="1"/>
  <c r="EG180" i="1" s="1"/>
  <c r="EF180" i="1"/>
  <c r="EE181" i="1" s="1"/>
  <c r="BS188" i="1"/>
  <c r="BX188" i="1" s="1"/>
  <c r="BV188" i="1"/>
  <c r="BG177" i="1"/>
  <c r="AD180" i="1"/>
  <c r="AC181" i="1" s="1"/>
  <c r="AB180" i="1"/>
  <c r="AA180" i="1" s="1"/>
  <c r="AE180" i="1" s="1"/>
  <c r="ED181" i="1" l="1"/>
  <c r="EC181" i="1" s="1"/>
  <c r="EG181" i="1" s="1"/>
  <c r="EF181" i="1"/>
  <c r="BS189" i="1"/>
  <c r="BX189" i="1" s="1"/>
  <c r="BV189" i="1"/>
  <c r="BG178" i="1"/>
  <c r="AD181" i="1"/>
  <c r="AB181" i="1"/>
  <c r="AA181" i="1" s="1"/>
  <c r="AE181" i="1" s="1"/>
  <c r="C240" i="1"/>
  <c r="ED182" i="1" l="1"/>
  <c r="EC182" i="1" s="1"/>
  <c r="EG182" i="1" s="1"/>
  <c r="EF182" i="1"/>
  <c r="BS190" i="1"/>
  <c r="BX190" i="1" s="1"/>
  <c r="BV190" i="1"/>
  <c r="BG179" i="1"/>
  <c r="N240" i="1"/>
  <c r="C605" i="1"/>
  <c r="D605" i="1" s="1"/>
  <c r="AD182" i="1"/>
  <c r="AB182" i="1"/>
  <c r="AA182" i="1" s="1"/>
  <c r="AE182" i="1" s="1"/>
  <c r="ED183" i="1" l="1"/>
  <c r="EC183" i="1" s="1"/>
  <c r="EG183" i="1" s="1"/>
  <c r="EF183" i="1"/>
  <c r="N487" i="1"/>
  <c r="BS191" i="1"/>
  <c r="BX191" i="1" s="1"/>
  <c r="BV191" i="1"/>
  <c r="BG180" i="1"/>
  <c r="AD183" i="1"/>
  <c r="AB183" i="1"/>
  <c r="AA183" i="1" s="1"/>
  <c r="AE183" i="1" s="1"/>
  <c r="ED184" i="1" l="1"/>
  <c r="EC184" i="1" s="1"/>
  <c r="EG184" i="1" s="1"/>
  <c r="EF184" i="1"/>
  <c r="BS192" i="1"/>
  <c r="BX192" i="1" s="1"/>
  <c r="BV192" i="1"/>
  <c r="AD184" i="1"/>
  <c r="AB184" i="1"/>
  <c r="AA184" i="1" s="1"/>
  <c r="AE184" i="1" s="1"/>
  <c r="ED185" i="1" l="1"/>
  <c r="EC185" i="1" s="1"/>
  <c r="EG185" i="1" s="1"/>
  <c r="EF185" i="1"/>
  <c r="BS193" i="1"/>
  <c r="BX193" i="1" s="1"/>
  <c r="BV193" i="1"/>
  <c r="BG182" i="1"/>
  <c r="AD185" i="1"/>
  <c r="AB185" i="1"/>
  <c r="AA185" i="1" s="1"/>
  <c r="AE185" i="1" s="1"/>
  <c r="OK198" i="1" l="1"/>
  <c r="OK196" i="1"/>
  <c r="OH196" i="1" s="1"/>
  <c r="OK194" i="1"/>
  <c r="OH194" i="1" s="1"/>
  <c r="OK201" i="1"/>
  <c r="OH201" i="1" s="1"/>
  <c r="OK204" i="1"/>
  <c r="OH204" i="1" s="1"/>
  <c r="OK199" i="1"/>
  <c r="OH199" i="1" s="1"/>
  <c r="OK202" i="1"/>
  <c r="OH202" i="1" s="1"/>
  <c r="OK197" i="1"/>
  <c r="OH197" i="1" s="1"/>
  <c r="OK195" i="1"/>
  <c r="OK200" i="1"/>
  <c r="OH200" i="1" s="1"/>
  <c r="OK205" i="1"/>
  <c r="OH205" i="1" s="1"/>
  <c r="OK203" i="1"/>
  <c r="OH203" i="1" s="1"/>
  <c r="KA205" i="1"/>
  <c r="JX205" i="1" s="1"/>
  <c r="KA202" i="1"/>
  <c r="JX202" i="1" s="1"/>
  <c r="KA199" i="1"/>
  <c r="JX199" i="1" s="1"/>
  <c r="KA203" i="1"/>
  <c r="JX203" i="1" s="1"/>
  <c r="KA200" i="1"/>
  <c r="JX200" i="1" s="1"/>
  <c r="KA197" i="1"/>
  <c r="JX197" i="1" s="1"/>
  <c r="KA204" i="1"/>
  <c r="JX204" i="1" s="1"/>
  <c r="KA201" i="1"/>
  <c r="JX201" i="1" s="1"/>
  <c r="KA198" i="1"/>
  <c r="JX198" i="1" s="1"/>
  <c r="KA194" i="1"/>
  <c r="JX194" i="1" s="1"/>
  <c r="KA196" i="1"/>
  <c r="JX196" i="1" s="1"/>
  <c r="KA195" i="1"/>
  <c r="JX195" i="1" s="1"/>
  <c r="FX205" i="1"/>
  <c r="FX200" i="1"/>
  <c r="FX194" i="1"/>
  <c r="FX203" i="1"/>
  <c r="FX197" i="1"/>
  <c r="FX195" i="1"/>
  <c r="FX204" i="1"/>
  <c r="FX201" i="1"/>
  <c r="FX198" i="1"/>
  <c r="FX199" i="1"/>
  <c r="FX196" i="1"/>
  <c r="FX202" i="1"/>
  <c r="ED186" i="1"/>
  <c r="EC186" i="1" s="1"/>
  <c r="EG186" i="1" s="1"/>
  <c r="EF186" i="1"/>
  <c r="BW200" i="1"/>
  <c r="BT200" i="1" s="1"/>
  <c r="BW199" i="1"/>
  <c r="BT199" i="1" s="1"/>
  <c r="BW198" i="1"/>
  <c r="BT198" i="1" s="1"/>
  <c r="BW205" i="1"/>
  <c r="BT205" i="1" s="1"/>
  <c r="BW197" i="1"/>
  <c r="BT197" i="1" s="1"/>
  <c r="BW204" i="1"/>
  <c r="BT204" i="1" s="1"/>
  <c r="BW196" i="1"/>
  <c r="BT196" i="1" s="1"/>
  <c r="BW203" i="1"/>
  <c r="BT203" i="1" s="1"/>
  <c r="BW195" i="1"/>
  <c r="BT195" i="1" s="1"/>
  <c r="BW202" i="1"/>
  <c r="BT202" i="1" s="1"/>
  <c r="BW194" i="1"/>
  <c r="BT194" i="1" s="1"/>
  <c r="BS194" i="1" s="1"/>
  <c r="BX194" i="1" s="1"/>
  <c r="BW201" i="1"/>
  <c r="BT201" i="1" s="1"/>
  <c r="BV194" i="1"/>
  <c r="BG183" i="1"/>
  <c r="AD186" i="1"/>
  <c r="AB186" i="1"/>
  <c r="AA186" i="1" s="1"/>
  <c r="AE186" i="1" s="1"/>
  <c r="OH195" i="1" l="1"/>
  <c r="OH198" i="1"/>
  <c r="FU204" i="1"/>
  <c r="FT204" i="1" s="1"/>
  <c r="FY204" i="1" s="1"/>
  <c r="FU195" i="1"/>
  <c r="FT195" i="1" s="1"/>
  <c r="FY195" i="1" s="1"/>
  <c r="FU197" i="1"/>
  <c r="FT197" i="1" s="1"/>
  <c r="FY197" i="1" s="1"/>
  <c r="FU202" i="1"/>
  <c r="FT202" i="1" s="1"/>
  <c r="FY202" i="1" s="1"/>
  <c r="FU203" i="1"/>
  <c r="FT203" i="1" s="1"/>
  <c r="FY203" i="1" s="1"/>
  <c r="FU196" i="1"/>
  <c r="FT196" i="1" s="1"/>
  <c r="FY196" i="1" s="1"/>
  <c r="FU194" i="1"/>
  <c r="FT194" i="1" s="1"/>
  <c r="FY194" i="1" s="1"/>
  <c r="FU199" i="1"/>
  <c r="FT199" i="1" s="1"/>
  <c r="FY199" i="1" s="1"/>
  <c r="FU200" i="1"/>
  <c r="FT200" i="1" s="1"/>
  <c r="FY200" i="1" s="1"/>
  <c r="FU201" i="1"/>
  <c r="FT201" i="1" s="1"/>
  <c r="FY201" i="1" s="1"/>
  <c r="FU198" i="1"/>
  <c r="FT198" i="1" s="1"/>
  <c r="FY198" i="1" s="1"/>
  <c r="FU205" i="1"/>
  <c r="FT205" i="1" s="1"/>
  <c r="FY205" i="1" s="1"/>
  <c r="ED187" i="1"/>
  <c r="EC187" i="1" s="1"/>
  <c r="EG187" i="1" s="1"/>
  <c r="EF187" i="1"/>
  <c r="BS195" i="1"/>
  <c r="BX195" i="1" s="1"/>
  <c r="BV195" i="1"/>
  <c r="BG184" i="1"/>
  <c r="AD187" i="1"/>
  <c r="AB187" i="1"/>
  <c r="AA187" i="1" s="1"/>
  <c r="AE187" i="1" s="1"/>
  <c r="ED188" i="1" l="1"/>
  <c r="EC188" i="1" s="1"/>
  <c r="EG188" i="1" s="1"/>
  <c r="EF188" i="1"/>
  <c r="BS196" i="1"/>
  <c r="BX196" i="1" s="1"/>
  <c r="BV196" i="1"/>
  <c r="BG185" i="1"/>
  <c r="AD188" i="1"/>
  <c r="AB188" i="1"/>
  <c r="AA188" i="1" s="1"/>
  <c r="AE188" i="1" s="1"/>
  <c r="ED189" i="1" l="1"/>
  <c r="EC189" i="1" s="1"/>
  <c r="EG189" i="1" s="1"/>
  <c r="EF189" i="1"/>
  <c r="BS197" i="1"/>
  <c r="BX197" i="1" s="1"/>
  <c r="BV197" i="1"/>
  <c r="BG186" i="1"/>
  <c r="AD189" i="1"/>
  <c r="AB189" i="1"/>
  <c r="AA189" i="1" s="1"/>
  <c r="AE189" i="1" s="1"/>
  <c r="ED190" i="1" l="1"/>
  <c r="EC190" i="1" s="1"/>
  <c r="EG190" i="1" s="1"/>
  <c r="EF190" i="1"/>
  <c r="BS198" i="1"/>
  <c r="BX198" i="1" s="1"/>
  <c r="BV198" i="1"/>
  <c r="BG187" i="1"/>
  <c r="AD190" i="1"/>
  <c r="AB190" i="1"/>
  <c r="AA190" i="1" s="1"/>
  <c r="AE190" i="1" s="1"/>
  <c r="ED191" i="1" l="1"/>
  <c r="EC191" i="1" s="1"/>
  <c r="EG191" i="1" s="1"/>
  <c r="EF191" i="1"/>
  <c r="BS199" i="1"/>
  <c r="BX199" i="1" s="1"/>
  <c r="BV199" i="1"/>
  <c r="BG188" i="1"/>
  <c r="AD191" i="1"/>
  <c r="AB191" i="1"/>
  <c r="AA191" i="1" s="1"/>
  <c r="AE191" i="1" s="1"/>
  <c r="ED192" i="1" l="1"/>
  <c r="EC192" i="1" s="1"/>
  <c r="EG192" i="1" s="1"/>
  <c r="EF192" i="1"/>
  <c r="BS200" i="1"/>
  <c r="BX200" i="1" s="1"/>
  <c r="BV200" i="1"/>
  <c r="BG189" i="1"/>
  <c r="AD192" i="1"/>
  <c r="AB192" i="1"/>
  <c r="AA192" i="1" s="1"/>
  <c r="AE192" i="1" s="1"/>
  <c r="ED193" i="1" l="1"/>
  <c r="EC193" i="1" s="1"/>
  <c r="EG193" i="1" s="1"/>
  <c r="EF193" i="1"/>
  <c r="BS201" i="1"/>
  <c r="BX201" i="1" s="1"/>
  <c r="BV201" i="1"/>
  <c r="BG190" i="1"/>
  <c r="AD193" i="1"/>
  <c r="AB193" i="1"/>
  <c r="AA193" i="1" s="1"/>
  <c r="AE193" i="1" s="1"/>
  <c r="ED194" i="1" l="1"/>
  <c r="EC194" i="1" s="1"/>
  <c r="EG194" i="1" s="1"/>
  <c r="EF194" i="1"/>
  <c r="BS202" i="1"/>
  <c r="BX202" i="1" s="1"/>
  <c r="BV202" i="1"/>
  <c r="BG191" i="1"/>
  <c r="AD194" i="1"/>
  <c r="AB194" i="1"/>
  <c r="AA194" i="1" s="1"/>
  <c r="AE194" i="1" s="1"/>
  <c r="ED195" i="1" l="1"/>
  <c r="EC195" i="1" s="1"/>
  <c r="EG195" i="1" s="1"/>
  <c r="EF195" i="1"/>
  <c r="BS203" i="1"/>
  <c r="BX203" i="1" s="1"/>
  <c r="BV203" i="1"/>
  <c r="BG192" i="1"/>
  <c r="AD195" i="1"/>
  <c r="AB195" i="1"/>
  <c r="AA195" i="1" s="1"/>
  <c r="AE195" i="1" s="1"/>
  <c r="ED196" i="1" l="1"/>
  <c r="EC196" i="1" s="1"/>
  <c r="EG196" i="1" s="1"/>
  <c r="EF196" i="1"/>
  <c r="BS204" i="1"/>
  <c r="BX204" i="1" s="1"/>
  <c r="BV204" i="1"/>
  <c r="BG193" i="1"/>
  <c r="AD196" i="1"/>
  <c r="AB196" i="1"/>
  <c r="AA196" i="1" s="1"/>
  <c r="AE196" i="1" s="1"/>
  <c r="ED197" i="1" l="1"/>
  <c r="EC197" i="1" s="1"/>
  <c r="EG197" i="1" s="1"/>
  <c r="EF197" i="1"/>
  <c r="BS205" i="1"/>
  <c r="BX205" i="1" s="1"/>
  <c r="BV205" i="1"/>
  <c r="BG194" i="1"/>
  <c r="AD197" i="1"/>
  <c r="AB197" i="1"/>
  <c r="AA197" i="1" s="1"/>
  <c r="AE197" i="1" s="1"/>
  <c r="OK210" i="1" l="1"/>
  <c r="OK213" i="1"/>
  <c r="OH213" i="1" s="1"/>
  <c r="OK208" i="1"/>
  <c r="OH208" i="1" s="1"/>
  <c r="OK211" i="1"/>
  <c r="OH211" i="1" s="1"/>
  <c r="OK216" i="1"/>
  <c r="OH216" i="1" s="1"/>
  <c r="OK206" i="1"/>
  <c r="OK209" i="1"/>
  <c r="OH209" i="1" s="1"/>
  <c r="OK214" i="1"/>
  <c r="OK212" i="1"/>
  <c r="OH212" i="1" s="1"/>
  <c r="OK207" i="1"/>
  <c r="OH207" i="1" s="1"/>
  <c r="OK217" i="1"/>
  <c r="OH217" i="1" s="1"/>
  <c r="OK215" i="1"/>
  <c r="OH215" i="1" s="1"/>
  <c r="KA212" i="1"/>
  <c r="JX212" i="1" s="1"/>
  <c r="KA216" i="1"/>
  <c r="JX216" i="1" s="1"/>
  <c r="KA217" i="1"/>
  <c r="JX217" i="1" s="1"/>
  <c r="KA213" i="1"/>
  <c r="JX213" i="1" s="1"/>
  <c r="KA210" i="1"/>
  <c r="JX210" i="1" s="1"/>
  <c r="KA207" i="1"/>
  <c r="JX207" i="1" s="1"/>
  <c r="KA214" i="1"/>
  <c r="JX214" i="1" s="1"/>
  <c r="KA211" i="1"/>
  <c r="JX211" i="1" s="1"/>
  <c r="KA215" i="1"/>
  <c r="JX215" i="1" s="1"/>
  <c r="KA208" i="1"/>
  <c r="JX208" i="1" s="1"/>
  <c r="KA206" i="1"/>
  <c r="JX206" i="1" s="1"/>
  <c r="KA209" i="1"/>
  <c r="JX209" i="1" s="1"/>
  <c r="FX214" i="1"/>
  <c r="FX217" i="1"/>
  <c r="FX211" i="1"/>
  <c r="FX209" i="1"/>
  <c r="FX206" i="1"/>
  <c r="FX215" i="1"/>
  <c r="FX212" i="1"/>
  <c r="FX207" i="1"/>
  <c r="FX210" i="1"/>
  <c r="FX208" i="1"/>
  <c r="FX216" i="1"/>
  <c r="FX213" i="1"/>
  <c r="ED198" i="1"/>
  <c r="EC198" i="1" s="1"/>
  <c r="EG198" i="1" s="1"/>
  <c r="EF198" i="1"/>
  <c r="BW216" i="1"/>
  <c r="BT216" i="1" s="1"/>
  <c r="BW208" i="1"/>
  <c r="BT208" i="1" s="1"/>
  <c r="BW215" i="1"/>
  <c r="BT215" i="1" s="1"/>
  <c r="BW207" i="1"/>
  <c r="BT207" i="1" s="1"/>
  <c r="BW214" i="1"/>
  <c r="BT214" i="1" s="1"/>
  <c r="BW206" i="1"/>
  <c r="BT206" i="1" s="1"/>
  <c r="BS206" i="1" s="1"/>
  <c r="BX206" i="1" s="1"/>
  <c r="BW213" i="1"/>
  <c r="BT213" i="1" s="1"/>
  <c r="BW212" i="1"/>
  <c r="BT212" i="1" s="1"/>
  <c r="BW211" i="1"/>
  <c r="BT211" i="1" s="1"/>
  <c r="BW210" i="1"/>
  <c r="BT210" i="1" s="1"/>
  <c r="BW217" i="1"/>
  <c r="BT217" i="1" s="1"/>
  <c r="BW209" i="1"/>
  <c r="BT209" i="1" s="1"/>
  <c r="BV206" i="1"/>
  <c r="BG195" i="1"/>
  <c r="AD198" i="1"/>
  <c r="AB198" i="1"/>
  <c r="AA198" i="1" s="1"/>
  <c r="AE198" i="1" s="1"/>
  <c r="OH214" i="1" l="1"/>
  <c r="OH206" i="1"/>
  <c r="OH210" i="1"/>
  <c r="FU212" i="1"/>
  <c r="FT212" i="1" s="1"/>
  <c r="FY212" i="1" s="1"/>
  <c r="FU215" i="1"/>
  <c r="FT215" i="1" s="1"/>
  <c r="FY215" i="1" s="1"/>
  <c r="FU206" i="1"/>
  <c r="FT206" i="1" s="1"/>
  <c r="FY206" i="1" s="1"/>
  <c r="FU207" i="1"/>
  <c r="FT207" i="1" s="1"/>
  <c r="FY207" i="1" s="1"/>
  <c r="FU213" i="1"/>
  <c r="FT213" i="1" s="1"/>
  <c r="FY213" i="1" s="1"/>
  <c r="FU209" i="1"/>
  <c r="FT209" i="1" s="1"/>
  <c r="FY209" i="1" s="1"/>
  <c r="FU216" i="1"/>
  <c r="FT216" i="1" s="1"/>
  <c r="FY216" i="1" s="1"/>
  <c r="FU211" i="1"/>
  <c r="FT211" i="1" s="1"/>
  <c r="FY211" i="1" s="1"/>
  <c r="FU208" i="1"/>
  <c r="FT208" i="1" s="1"/>
  <c r="FY208" i="1" s="1"/>
  <c r="FU217" i="1"/>
  <c r="FT217" i="1" s="1"/>
  <c r="FY217" i="1" s="1"/>
  <c r="FU210" i="1"/>
  <c r="FT210" i="1" s="1"/>
  <c r="FY210" i="1" s="1"/>
  <c r="FU214" i="1"/>
  <c r="FT214" i="1" s="1"/>
  <c r="FY214" i="1" s="1"/>
  <c r="ED199" i="1"/>
  <c r="EC199" i="1" s="1"/>
  <c r="EG199" i="1" s="1"/>
  <c r="EF199" i="1"/>
  <c r="BS207" i="1"/>
  <c r="BX207" i="1" s="1"/>
  <c r="BV207" i="1"/>
  <c r="BG196" i="1"/>
  <c r="AD199" i="1"/>
  <c r="AB199" i="1"/>
  <c r="AA199" i="1" s="1"/>
  <c r="AE199" i="1" s="1"/>
  <c r="ED200" i="1" l="1"/>
  <c r="EC200" i="1" s="1"/>
  <c r="EG200" i="1" s="1"/>
  <c r="EF200" i="1"/>
  <c r="BS208" i="1"/>
  <c r="BX208" i="1" s="1"/>
  <c r="BV208" i="1"/>
  <c r="BG197" i="1"/>
  <c r="AD200" i="1"/>
  <c r="AB200" i="1"/>
  <c r="AA200" i="1" s="1"/>
  <c r="AE200" i="1" s="1"/>
  <c r="IZ133" i="1" l="1"/>
  <c r="ED201" i="1"/>
  <c r="EC201" i="1" s="1"/>
  <c r="EG201" i="1" s="1"/>
  <c r="EF201" i="1"/>
  <c r="BS209" i="1"/>
  <c r="BX209" i="1" s="1"/>
  <c r="BV209" i="1"/>
  <c r="BG198" i="1"/>
  <c r="AD201" i="1"/>
  <c r="AB201" i="1"/>
  <c r="AA201" i="1" s="1"/>
  <c r="AE201" i="1" s="1"/>
  <c r="ED202" i="1" l="1"/>
  <c r="EC202" i="1" s="1"/>
  <c r="EG202" i="1" s="1"/>
  <c r="EF202" i="1"/>
  <c r="BS210" i="1"/>
  <c r="BX210" i="1" s="1"/>
  <c r="BV210" i="1"/>
  <c r="BG199" i="1"/>
  <c r="AD202" i="1"/>
  <c r="AB202" i="1"/>
  <c r="AA202" i="1" s="1"/>
  <c r="AE202" i="1" s="1"/>
  <c r="ED203" i="1" l="1"/>
  <c r="EC203" i="1" s="1"/>
  <c r="EG203" i="1" s="1"/>
  <c r="EF203" i="1"/>
  <c r="BS211" i="1"/>
  <c r="BX211" i="1" s="1"/>
  <c r="BV211" i="1"/>
  <c r="BG200" i="1"/>
  <c r="AD203" i="1"/>
  <c r="AB203" i="1"/>
  <c r="AA203" i="1" s="1"/>
  <c r="AE203" i="1" s="1"/>
  <c r="ED204" i="1" l="1"/>
  <c r="EC204" i="1" s="1"/>
  <c r="EG204" i="1" s="1"/>
  <c r="EF204" i="1"/>
  <c r="BS212" i="1"/>
  <c r="BX212" i="1" s="1"/>
  <c r="BV212" i="1"/>
  <c r="BG201" i="1"/>
  <c r="AD204" i="1"/>
  <c r="AB204" i="1"/>
  <c r="AA204" i="1" s="1"/>
  <c r="AE204" i="1" s="1"/>
  <c r="ED205" i="1" l="1"/>
  <c r="EC205" i="1" s="1"/>
  <c r="EG205" i="1" s="1"/>
  <c r="EF205" i="1"/>
  <c r="BS213" i="1"/>
  <c r="BX213" i="1" s="1"/>
  <c r="BV213" i="1"/>
  <c r="BG202" i="1"/>
  <c r="AD205" i="1"/>
  <c r="AB205" i="1"/>
  <c r="AA205" i="1" s="1"/>
  <c r="AE205" i="1" s="1"/>
  <c r="ED206" i="1" l="1"/>
  <c r="EC206" i="1" s="1"/>
  <c r="EG206" i="1" s="1"/>
  <c r="EF206" i="1"/>
  <c r="BS214" i="1"/>
  <c r="BX214" i="1" s="1"/>
  <c r="BV214" i="1"/>
  <c r="BG203" i="1"/>
  <c r="AD206" i="1"/>
  <c r="AB206" i="1"/>
  <c r="AA206" i="1" s="1"/>
  <c r="AE206" i="1" s="1"/>
  <c r="ED207" i="1" l="1"/>
  <c r="EC207" i="1" s="1"/>
  <c r="EG207" i="1" s="1"/>
  <c r="EF207" i="1"/>
  <c r="BS215" i="1"/>
  <c r="BX215" i="1" s="1"/>
  <c r="BV215" i="1"/>
  <c r="BG204" i="1"/>
  <c r="AD207" i="1"/>
  <c r="AB207" i="1"/>
  <c r="AA207" i="1" s="1"/>
  <c r="AE207" i="1" s="1"/>
  <c r="ED208" i="1" l="1"/>
  <c r="EC208" i="1" s="1"/>
  <c r="EG208" i="1" s="1"/>
  <c r="EF208" i="1"/>
  <c r="BS216" i="1"/>
  <c r="BX216" i="1" s="1"/>
  <c r="BV216" i="1"/>
  <c r="BG205" i="1"/>
  <c r="AD208" i="1"/>
  <c r="AB208" i="1"/>
  <c r="AA208" i="1" s="1"/>
  <c r="AE208" i="1" s="1"/>
  <c r="ED209" i="1" l="1"/>
  <c r="EC209" i="1" s="1"/>
  <c r="EG209" i="1" s="1"/>
  <c r="EF209" i="1"/>
  <c r="BS217" i="1"/>
  <c r="BX217" i="1" s="1"/>
  <c r="BV217" i="1"/>
  <c r="BG206" i="1"/>
  <c r="AD209" i="1"/>
  <c r="AB209" i="1"/>
  <c r="AA209" i="1" s="1"/>
  <c r="AE209" i="1" s="1"/>
  <c r="OK222" i="1" l="1"/>
  <c r="OK220" i="1"/>
  <c r="OH220" i="1" s="1"/>
  <c r="OK227" i="1"/>
  <c r="OH227" i="1" s="1"/>
  <c r="OK225" i="1"/>
  <c r="OH225" i="1" s="1"/>
  <c r="OK223" i="1"/>
  <c r="OH223" i="1" s="1"/>
  <c r="OK218" i="1"/>
  <c r="OK228" i="1"/>
  <c r="OH228" i="1" s="1"/>
  <c r="OK221" i="1"/>
  <c r="OH221" i="1" s="1"/>
  <c r="OK219" i="1"/>
  <c r="OH219" i="1" s="1"/>
  <c r="OK229" i="1"/>
  <c r="OH229" i="1" s="1"/>
  <c r="OK226" i="1"/>
  <c r="OK224" i="1"/>
  <c r="OH224" i="1" s="1"/>
  <c r="KA227" i="1"/>
  <c r="JX227" i="1" s="1"/>
  <c r="KA228" i="1"/>
  <c r="JX228" i="1" s="1"/>
  <c r="KA220" i="1"/>
  <c r="JX220" i="1" s="1"/>
  <c r="KA229" i="1"/>
  <c r="JX229" i="1" s="1"/>
  <c r="KA224" i="1"/>
  <c r="JX224" i="1" s="1"/>
  <c r="KA221" i="1"/>
  <c r="JX221" i="1" s="1"/>
  <c r="KA225" i="1"/>
  <c r="JX225" i="1" s="1"/>
  <c r="KA218" i="1"/>
  <c r="JX218" i="1" s="1"/>
  <c r="KA222" i="1"/>
  <c r="JX222" i="1" s="1"/>
  <c r="KA226" i="1"/>
  <c r="JX226" i="1" s="1"/>
  <c r="KA223" i="1"/>
  <c r="JX223" i="1" s="1"/>
  <c r="KA219" i="1"/>
  <c r="JX219" i="1" s="1"/>
  <c r="FX226" i="1"/>
  <c r="FX219" i="1"/>
  <c r="FX229" i="1"/>
  <c r="FX224" i="1"/>
  <c r="FX220" i="1"/>
  <c r="FX227" i="1"/>
  <c r="FX228" i="1"/>
  <c r="FX225" i="1"/>
  <c r="FX222" i="1"/>
  <c r="FX218" i="1"/>
  <c r="FX223" i="1"/>
  <c r="FX221" i="1"/>
  <c r="ED210" i="1"/>
  <c r="EC210" i="1" s="1"/>
  <c r="EG210" i="1" s="1"/>
  <c r="EF210" i="1"/>
  <c r="BW224" i="1"/>
  <c r="BT224" i="1" s="1"/>
  <c r="BW223" i="1"/>
  <c r="BT223" i="1" s="1"/>
  <c r="BW222" i="1"/>
  <c r="BT222" i="1" s="1"/>
  <c r="BW229" i="1"/>
  <c r="BT229" i="1" s="1"/>
  <c r="BW221" i="1"/>
  <c r="BT221" i="1" s="1"/>
  <c r="BW228" i="1"/>
  <c r="BT228" i="1" s="1"/>
  <c r="BW220" i="1"/>
  <c r="BT220" i="1" s="1"/>
  <c r="BW227" i="1"/>
  <c r="BT227" i="1" s="1"/>
  <c r="BW219" i="1"/>
  <c r="BT219" i="1" s="1"/>
  <c r="BW226" i="1"/>
  <c r="BT226" i="1" s="1"/>
  <c r="BW218" i="1"/>
  <c r="BT218" i="1" s="1"/>
  <c r="BS218" i="1" s="1"/>
  <c r="BX218" i="1" s="1"/>
  <c r="BW225" i="1"/>
  <c r="BT225" i="1" s="1"/>
  <c r="BV218" i="1"/>
  <c r="BG207" i="1"/>
  <c r="AD210" i="1"/>
  <c r="AB210" i="1"/>
  <c r="AA210" i="1" s="1"/>
  <c r="AE210" i="1" s="1"/>
  <c r="OH218" i="1" l="1"/>
  <c r="OH226" i="1"/>
  <c r="OH222" i="1"/>
  <c r="FU225" i="1"/>
  <c r="FT225" i="1" s="1"/>
  <c r="FY225" i="1" s="1"/>
  <c r="FU228" i="1"/>
  <c r="FT228" i="1" s="1"/>
  <c r="FY228" i="1" s="1"/>
  <c r="FU227" i="1"/>
  <c r="FT227" i="1" s="1"/>
  <c r="FY227" i="1" s="1"/>
  <c r="FU220" i="1"/>
  <c r="FT220" i="1" s="1"/>
  <c r="FY220" i="1" s="1"/>
  <c r="FU221" i="1"/>
  <c r="FT221" i="1" s="1"/>
  <c r="FY221" i="1" s="1"/>
  <c r="FU224" i="1"/>
  <c r="FT224" i="1" s="1"/>
  <c r="FY224" i="1" s="1"/>
  <c r="FU223" i="1"/>
  <c r="FT223" i="1" s="1"/>
  <c r="FY223" i="1" s="1"/>
  <c r="FU229" i="1"/>
  <c r="FT229" i="1" s="1"/>
  <c r="FY229" i="1" s="1"/>
  <c r="FU218" i="1"/>
  <c r="FT218" i="1" s="1"/>
  <c r="FY218" i="1" s="1"/>
  <c r="FU219" i="1"/>
  <c r="FT219" i="1" s="1"/>
  <c r="FY219" i="1" s="1"/>
  <c r="FU222" i="1"/>
  <c r="FT222" i="1" s="1"/>
  <c r="FY222" i="1" s="1"/>
  <c r="FU226" i="1"/>
  <c r="FT226" i="1" s="1"/>
  <c r="FY226" i="1" s="1"/>
  <c r="ED211" i="1"/>
  <c r="EC211" i="1" s="1"/>
  <c r="EG211" i="1" s="1"/>
  <c r="EF211" i="1"/>
  <c r="BS219" i="1"/>
  <c r="BX219" i="1" s="1"/>
  <c r="BV219" i="1"/>
  <c r="BG208" i="1"/>
  <c r="AD211" i="1"/>
  <c r="AB211" i="1"/>
  <c r="AA211" i="1" s="1"/>
  <c r="AE211" i="1" s="1"/>
  <c r="ED212" i="1" l="1"/>
  <c r="EC212" i="1" s="1"/>
  <c r="EG212" i="1" s="1"/>
  <c r="EF212" i="1"/>
  <c r="BS220" i="1"/>
  <c r="BX220" i="1" s="1"/>
  <c r="BV220" i="1"/>
  <c r="BG209" i="1"/>
  <c r="AD212" i="1"/>
  <c r="AB212" i="1"/>
  <c r="AA212" i="1" s="1"/>
  <c r="AE212" i="1" s="1"/>
  <c r="ED213" i="1" l="1"/>
  <c r="EC213" i="1" s="1"/>
  <c r="EG213" i="1" s="1"/>
  <c r="EF213" i="1"/>
  <c r="BS221" i="1"/>
  <c r="BX221" i="1" s="1"/>
  <c r="BV221" i="1"/>
  <c r="BG210" i="1"/>
  <c r="AD213" i="1"/>
  <c r="AB213" i="1"/>
  <c r="AA213" i="1" s="1"/>
  <c r="AE213" i="1" s="1"/>
  <c r="ED214" i="1" l="1"/>
  <c r="EC214" i="1" s="1"/>
  <c r="EG214" i="1" s="1"/>
  <c r="EF214" i="1"/>
  <c r="BS222" i="1"/>
  <c r="BX222" i="1" s="1"/>
  <c r="BV222" i="1"/>
  <c r="BG211" i="1"/>
  <c r="AD214" i="1"/>
  <c r="AB214" i="1"/>
  <c r="AA214" i="1" s="1"/>
  <c r="AE214" i="1" s="1"/>
  <c r="ED215" i="1" l="1"/>
  <c r="EC215" i="1" s="1"/>
  <c r="EG215" i="1" s="1"/>
  <c r="EF215" i="1"/>
  <c r="BS223" i="1"/>
  <c r="BX223" i="1" s="1"/>
  <c r="BV223" i="1"/>
  <c r="BG212" i="1"/>
  <c r="AD215" i="1"/>
  <c r="AB215" i="1"/>
  <c r="AA215" i="1" s="1"/>
  <c r="AE215" i="1" s="1"/>
  <c r="ED216" i="1" l="1"/>
  <c r="EC216" i="1" s="1"/>
  <c r="EG216" i="1" s="1"/>
  <c r="EF216" i="1"/>
  <c r="BS224" i="1"/>
  <c r="BX224" i="1" s="1"/>
  <c r="BV224" i="1"/>
  <c r="BG213" i="1"/>
  <c r="AD216" i="1"/>
  <c r="AB216" i="1"/>
  <c r="AA216" i="1" s="1"/>
  <c r="AE216" i="1" s="1"/>
  <c r="ED217" i="1" l="1"/>
  <c r="EC217" i="1" s="1"/>
  <c r="EG217" i="1" s="1"/>
  <c r="EF217" i="1"/>
  <c r="BS225" i="1"/>
  <c r="BX225" i="1" s="1"/>
  <c r="BV225" i="1"/>
  <c r="BG214" i="1"/>
  <c r="AD217" i="1"/>
  <c r="AB217" i="1"/>
  <c r="AA217" i="1" s="1"/>
  <c r="AE217" i="1" s="1"/>
  <c r="ED218" i="1" l="1"/>
  <c r="EC218" i="1" s="1"/>
  <c r="EG218" i="1" s="1"/>
  <c r="EF218" i="1"/>
  <c r="BS226" i="1"/>
  <c r="BX226" i="1" s="1"/>
  <c r="BV226" i="1"/>
  <c r="BG215" i="1"/>
  <c r="AD218" i="1"/>
  <c r="AB218" i="1"/>
  <c r="AA218" i="1" s="1"/>
  <c r="AE218" i="1" s="1"/>
  <c r="ED219" i="1" l="1"/>
  <c r="EC219" i="1" s="1"/>
  <c r="EG219" i="1" s="1"/>
  <c r="EF219" i="1"/>
  <c r="BS227" i="1"/>
  <c r="BX227" i="1" s="1"/>
  <c r="BV227" i="1"/>
  <c r="BG216" i="1"/>
  <c r="AD219" i="1"/>
  <c r="AB219" i="1"/>
  <c r="AA219" i="1" s="1"/>
  <c r="AE219" i="1" s="1"/>
  <c r="ED220" i="1" l="1"/>
  <c r="EC220" i="1" s="1"/>
  <c r="EG220" i="1" s="1"/>
  <c r="EF220" i="1"/>
  <c r="BS228" i="1"/>
  <c r="BX228" i="1" s="1"/>
  <c r="BV228" i="1"/>
  <c r="BG217" i="1"/>
  <c r="AD220" i="1"/>
  <c r="AB220" i="1"/>
  <c r="AA220" i="1" s="1"/>
  <c r="AE220" i="1" s="1"/>
  <c r="ED221" i="1" l="1"/>
  <c r="EC221" i="1" s="1"/>
  <c r="EG221" i="1" s="1"/>
  <c r="EF221" i="1"/>
  <c r="BS229" i="1"/>
  <c r="BX229" i="1" s="1"/>
  <c r="BV229" i="1"/>
  <c r="BG218" i="1"/>
  <c r="AD221" i="1"/>
  <c r="AB221" i="1"/>
  <c r="AA221" i="1" s="1"/>
  <c r="AE221" i="1" s="1"/>
  <c r="OK236" i="1" l="1"/>
  <c r="OH236" i="1" s="1"/>
  <c r="OK238" i="1"/>
  <c r="OK234" i="1"/>
  <c r="OK240" i="1"/>
  <c r="OH240" i="1" s="1"/>
  <c r="OK232" i="1"/>
  <c r="OH232" i="1" s="1"/>
  <c r="OK230" i="1"/>
  <c r="OH230" i="1" s="1"/>
  <c r="OK239" i="1"/>
  <c r="OH239" i="1" s="1"/>
  <c r="OK237" i="1"/>
  <c r="OH237" i="1" s="1"/>
  <c r="OK235" i="1"/>
  <c r="OH235" i="1" s="1"/>
  <c r="OK233" i="1"/>
  <c r="OK231" i="1"/>
  <c r="OH231" i="1" s="1"/>
  <c r="OK241" i="1"/>
  <c r="OH241" i="1" s="1"/>
  <c r="KA235" i="1"/>
  <c r="JX235" i="1" s="1"/>
  <c r="KA236" i="1"/>
  <c r="JX236" i="1" s="1"/>
  <c r="KA232" i="1"/>
  <c r="JX232" i="1" s="1"/>
  <c r="KA240" i="1"/>
  <c r="JX240" i="1" s="1"/>
  <c r="KA237" i="1"/>
  <c r="JX237" i="1" s="1"/>
  <c r="KA238" i="1"/>
  <c r="JX238" i="1" s="1"/>
  <c r="KA233" i="1"/>
  <c r="JX233" i="1" s="1"/>
  <c r="KA230" i="1"/>
  <c r="JX230" i="1" s="1"/>
  <c r="KA241" i="1"/>
  <c r="JX241" i="1" s="1"/>
  <c r="KA239" i="1"/>
  <c r="JX239" i="1" s="1"/>
  <c r="KA234" i="1"/>
  <c r="JX234" i="1" s="1"/>
  <c r="KA231" i="1"/>
  <c r="JX231" i="1" s="1"/>
  <c r="FX237" i="1"/>
  <c r="FX232" i="1"/>
  <c r="FX235" i="1"/>
  <c r="FX240" i="1"/>
  <c r="FX241" i="1"/>
  <c r="FX238" i="1"/>
  <c r="FX233" i="1"/>
  <c r="FX230" i="1"/>
  <c r="FX236" i="1"/>
  <c r="FX231" i="1"/>
  <c r="FX239" i="1"/>
  <c r="FX234" i="1"/>
  <c r="ED222" i="1"/>
  <c r="EC222" i="1" s="1"/>
  <c r="EG222" i="1" s="1"/>
  <c r="EF222" i="1"/>
  <c r="BW240" i="1"/>
  <c r="BT240" i="1" s="1"/>
  <c r="BW232" i="1"/>
  <c r="BT232" i="1" s="1"/>
  <c r="BW239" i="1"/>
  <c r="BT239" i="1" s="1"/>
  <c r="BW231" i="1"/>
  <c r="BT231" i="1" s="1"/>
  <c r="BW238" i="1"/>
  <c r="BT238" i="1" s="1"/>
  <c r="BW230" i="1"/>
  <c r="BT230" i="1" s="1"/>
  <c r="BS230" i="1" s="1"/>
  <c r="BX230" i="1" s="1"/>
  <c r="BW237" i="1"/>
  <c r="BT237" i="1" s="1"/>
  <c r="BW236" i="1"/>
  <c r="BT236" i="1" s="1"/>
  <c r="BW235" i="1"/>
  <c r="BT235" i="1" s="1"/>
  <c r="BW234" i="1"/>
  <c r="BT234" i="1" s="1"/>
  <c r="BW241" i="1"/>
  <c r="BT241" i="1" s="1"/>
  <c r="BW233" i="1"/>
  <c r="BT233" i="1" s="1"/>
  <c r="BV230" i="1"/>
  <c r="BG219" i="1"/>
  <c r="AD222" i="1"/>
  <c r="AB222" i="1"/>
  <c r="AA222" i="1" s="1"/>
  <c r="AE222" i="1" s="1"/>
  <c r="OH234" i="1" l="1"/>
  <c r="OH233" i="1"/>
  <c r="OH238" i="1"/>
  <c r="FU230" i="1"/>
  <c r="FT230" i="1" s="1"/>
  <c r="FY230" i="1" s="1"/>
  <c r="FU233" i="1"/>
  <c r="FT233" i="1" s="1"/>
  <c r="FY233" i="1" s="1"/>
  <c r="FU238" i="1"/>
  <c r="FT238" i="1" s="1"/>
  <c r="FY238" i="1" s="1"/>
  <c r="FU241" i="1"/>
  <c r="FT241" i="1" s="1"/>
  <c r="FY241" i="1" s="1"/>
  <c r="FU234" i="1"/>
  <c r="FT234" i="1" s="1"/>
  <c r="FY234" i="1" s="1"/>
  <c r="FU240" i="1"/>
  <c r="FT240" i="1" s="1"/>
  <c r="FY240" i="1" s="1"/>
  <c r="FU239" i="1"/>
  <c r="FT239" i="1" s="1"/>
  <c r="FY239" i="1" s="1"/>
  <c r="FU235" i="1"/>
  <c r="FT235" i="1" s="1"/>
  <c r="FY235" i="1" s="1"/>
  <c r="FU231" i="1"/>
  <c r="FT231" i="1" s="1"/>
  <c r="FY231" i="1" s="1"/>
  <c r="FU232" i="1"/>
  <c r="FT232" i="1" s="1"/>
  <c r="FY232" i="1" s="1"/>
  <c r="FU236" i="1"/>
  <c r="FT236" i="1" s="1"/>
  <c r="FY236" i="1" s="1"/>
  <c r="FU237" i="1"/>
  <c r="FT237" i="1" s="1"/>
  <c r="FY237" i="1" s="1"/>
  <c r="ED223" i="1"/>
  <c r="EC223" i="1" s="1"/>
  <c r="EG223" i="1" s="1"/>
  <c r="EF223" i="1"/>
  <c r="BS231" i="1"/>
  <c r="BX231" i="1" s="1"/>
  <c r="BV231" i="1"/>
  <c r="BG220" i="1"/>
  <c r="AD223" i="1"/>
  <c r="AB223" i="1"/>
  <c r="AA223" i="1" s="1"/>
  <c r="AE223" i="1" s="1"/>
  <c r="E221" i="1"/>
  <c r="P221" i="1" s="1"/>
  <c r="ED224" i="1" l="1"/>
  <c r="EC224" i="1" s="1"/>
  <c r="EG224" i="1" s="1"/>
  <c r="EF224" i="1"/>
  <c r="BS232" i="1"/>
  <c r="BX232" i="1" s="1"/>
  <c r="BV232" i="1"/>
  <c r="BG221" i="1"/>
  <c r="AD224" i="1"/>
  <c r="AB224" i="1"/>
  <c r="AA224" i="1" s="1"/>
  <c r="AE224" i="1" s="1"/>
  <c r="C221" i="1"/>
  <c r="ED225" i="1" l="1"/>
  <c r="EC225" i="1" s="1"/>
  <c r="EG225" i="1" s="1"/>
  <c r="EF225" i="1"/>
  <c r="BS233" i="1"/>
  <c r="BX233" i="1" s="1"/>
  <c r="BV233" i="1"/>
  <c r="BG222" i="1"/>
  <c r="N221" i="1"/>
  <c r="C586" i="1"/>
  <c r="D586" i="1" s="1"/>
  <c r="AD225" i="1"/>
  <c r="AB225" i="1"/>
  <c r="AA225" i="1" s="1"/>
  <c r="AE225" i="1" s="1"/>
  <c r="ED226" i="1" l="1"/>
  <c r="EC226" i="1" s="1"/>
  <c r="EG226" i="1" s="1"/>
  <c r="EF226" i="1"/>
  <c r="BS234" i="1"/>
  <c r="BX234" i="1" s="1"/>
  <c r="BV234" i="1"/>
  <c r="BG223" i="1"/>
  <c r="AD226" i="1"/>
  <c r="AB226" i="1"/>
  <c r="AA226" i="1" s="1"/>
  <c r="AE226" i="1" s="1"/>
  <c r="ED227" i="1" l="1"/>
  <c r="EC227" i="1" s="1"/>
  <c r="EG227" i="1" s="1"/>
  <c r="EF227" i="1"/>
  <c r="BS235" i="1"/>
  <c r="BX235" i="1" s="1"/>
  <c r="BV235" i="1"/>
  <c r="BG224" i="1"/>
  <c r="AD227" i="1"/>
  <c r="AB227" i="1"/>
  <c r="AA227" i="1" s="1"/>
  <c r="AE227" i="1" s="1"/>
  <c r="ED228" i="1" l="1"/>
  <c r="EC228" i="1" s="1"/>
  <c r="EG228" i="1" s="1"/>
  <c r="EF228" i="1"/>
  <c r="BS236" i="1"/>
  <c r="BX236" i="1" s="1"/>
  <c r="BV236" i="1"/>
  <c r="BG225" i="1"/>
  <c r="AD228" i="1"/>
  <c r="AB228" i="1"/>
  <c r="AA228" i="1" s="1"/>
  <c r="AE228" i="1" s="1"/>
  <c r="ED229" i="1" l="1"/>
  <c r="EC229" i="1" s="1"/>
  <c r="EG229" i="1" s="1"/>
  <c r="EF229" i="1"/>
  <c r="BS237" i="1"/>
  <c r="BX237" i="1" s="1"/>
  <c r="BV237" i="1"/>
  <c r="BG226" i="1"/>
  <c r="AD229" i="1"/>
  <c r="AB229" i="1"/>
  <c r="AA229" i="1" s="1"/>
  <c r="AE229" i="1" s="1"/>
  <c r="ED230" i="1" l="1"/>
  <c r="EC230" i="1" s="1"/>
  <c r="EG230" i="1" s="1"/>
  <c r="EF230" i="1"/>
  <c r="BS238" i="1"/>
  <c r="BX238" i="1" s="1"/>
  <c r="BV238" i="1"/>
  <c r="BG227" i="1"/>
  <c r="AD230" i="1"/>
  <c r="AB230" i="1"/>
  <c r="AA230" i="1" s="1"/>
  <c r="AE230" i="1" s="1"/>
  <c r="ED231" i="1" l="1"/>
  <c r="EC231" i="1" s="1"/>
  <c r="EG231" i="1" s="1"/>
  <c r="EF231" i="1"/>
  <c r="BS239" i="1"/>
  <c r="BX239" i="1" s="1"/>
  <c r="BV239" i="1"/>
  <c r="BG228" i="1"/>
  <c r="AD231" i="1"/>
  <c r="AB231" i="1"/>
  <c r="AA231" i="1" s="1"/>
  <c r="AE231" i="1" s="1"/>
  <c r="ED232" i="1" l="1"/>
  <c r="EC232" i="1" s="1"/>
  <c r="EG232" i="1" s="1"/>
  <c r="EF232" i="1"/>
  <c r="BS240" i="1"/>
  <c r="BX240" i="1" s="1"/>
  <c r="BV240" i="1"/>
  <c r="BG229" i="1"/>
  <c r="AD232" i="1"/>
  <c r="AB232" i="1"/>
  <c r="AA232" i="1" s="1"/>
  <c r="AE232" i="1" s="1"/>
  <c r="ED233" i="1" l="1"/>
  <c r="EC233" i="1" s="1"/>
  <c r="EG233" i="1" s="1"/>
  <c r="EF233" i="1"/>
  <c r="BU241" i="1"/>
  <c r="BV241" i="1" s="1"/>
  <c r="BG230" i="1"/>
  <c r="AD233" i="1"/>
  <c r="AB233" i="1"/>
  <c r="AA233" i="1" s="1"/>
  <c r="AE233" i="1" s="1"/>
  <c r="OK252" i="1" l="1"/>
  <c r="OH252" i="1" s="1"/>
  <c r="OK243" i="1"/>
  <c r="OK248" i="1"/>
  <c r="OH248" i="1" s="1"/>
  <c r="OK246" i="1"/>
  <c r="OH246" i="1" s="1"/>
  <c r="OK249" i="1"/>
  <c r="OH249" i="1" s="1"/>
  <c r="OK247" i="1"/>
  <c r="OK245" i="1"/>
  <c r="OH245" i="1" s="1"/>
  <c r="OK253" i="1"/>
  <c r="OH253" i="1" s="1"/>
  <c r="OK250" i="1"/>
  <c r="OH250" i="1" s="1"/>
  <c r="OK242" i="1"/>
  <c r="OH242" i="1" s="1"/>
  <c r="OK244" i="1"/>
  <c r="OH244" i="1" s="1"/>
  <c r="OK251" i="1"/>
  <c r="KA251" i="1"/>
  <c r="JX251" i="1" s="1"/>
  <c r="KA250" i="1"/>
  <c r="JX250" i="1" s="1"/>
  <c r="KA245" i="1"/>
  <c r="JX245" i="1" s="1"/>
  <c r="KA243" i="1"/>
  <c r="JX243" i="1" s="1"/>
  <c r="KA253" i="1"/>
  <c r="JX253" i="1" s="1"/>
  <c r="KA252" i="1"/>
  <c r="JX252" i="1" s="1"/>
  <c r="KA248" i="1"/>
  <c r="JX248" i="1" s="1"/>
  <c r="KA244" i="1"/>
  <c r="JX244" i="1" s="1"/>
  <c r="KA246" i="1"/>
  <c r="JX246" i="1" s="1"/>
  <c r="KA249" i="1"/>
  <c r="JX249" i="1" s="1"/>
  <c r="KA247" i="1"/>
  <c r="JX247" i="1" s="1"/>
  <c r="KA242" i="1"/>
  <c r="JX242" i="1" s="1"/>
  <c r="BU242" i="1"/>
  <c r="FX247" i="1"/>
  <c r="FX244" i="1"/>
  <c r="FX251" i="1"/>
  <c r="FX248" i="1"/>
  <c r="FX252" i="1"/>
  <c r="FX249" i="1"/>
  <c r="FX245" i="1"/>
  <c r="FX253" i="1"/>
  <c r="FX242" i="1"/>
  <c r="FX246" i="1"/>
  <c r="FX243" i="1"/>
  <c r="FX250" i="1"/>
  <c r="ED234" i="1"/>
  <c r="EC234" i="1" s="1"/>
  <c r="EG234" i="1" s="1"/>
  <c r="EF234" i="1"/>
  <c r="BW248" i="1"/>
  <c r="BT248" i="1" s="1"/>
  <c r="BW247" i="1"/>
  <c r="BT247" i="1" s="1"/>
  <c r="BW246" i="1"/>
  <c r="BT246" i="1" s="1"/>
  <c r="BW253" i="1"/>
  <c r="BT253" i="1" s="1"/>
  <c r="BW245" i="1"/>
  <c r="BT245" i="1" s="1"/>
  <c r="BW252" i="1"/>
  <c r="BT252" i="1" s="1"/>
  <c r="BW244" i="1"/>
  <c r="BT244" i="1" s="1"/>
  <c r="BW251" i="1"/>
  <c r="BT251" i="1" s="1"/>
  <c r="BW243" i="1"/>
  <c r="BT243" i="1" s="1"/>
  <c r="BW250" i="1"/>
  <c r="BT250" i="1" s="1"/>
  <c r="BW242" i="1"/>
  <c r="BT242" i="1" s="1"/>
  <c r="BW249" i="1"/>
  <c r="BT249" i="1" s="1"/>
  <c r="BS241" i="1"/>
  <c r="BX241" i="1" s="1"/>
  <c r="BG231" i="1"/>
  <c r="AD234" i="1"/>
  <c r="AB234" i="1"/>
  <c r="AA234" i="1" s="1"/>
  <c r="AE234" i="1" s="1"/>
  <c r="OH247" i="1" l="1"/>
  <c r="OH251" i="1"/>
  <c r="OH243" i="1"/>
  <c r="BV242" i="1"/>
  <c r="BV243" i="1" s="1"/>
  <c r="BS242" i="1"/>
  <c r="BX242" i="1" s="1"/>
  <c r="FU245" i="1"/>
  <c r="FT245" i="1" s="1"/>
  <c r="FY245" i="1" s="1"/>
  <c r="FU249" i="1"/>
  <c r="FT249" i="1" s="1"/>
  <c r="FY249" i="1" s="1"/>
  <c r="FU252" i="1"/>
  <c r="FT252" i="1" s="1"/>
  <c r="FY252" i="1" s="1"/>
  <c r="FU250" i="1"/>
  <c r="FT250" i="1" s="1"/>
  <c r="FY250" i="1" s="1"/>
  <c r="FU248" i="1"/>
  <c r="FT248" i="1" s="1"/>
  <c r="FY248" i="1" s="1"/>
  <c r="FU243" i="1"/>
  <c r="FT243" i="1" s="1"/>
  <c r="FY243" i="1" s="1"/>
  <c r="FU251" i="1"/>
  <c r="FT251" i="1" s="1"/>
  <c r="FY251" i="1" s="1"/>
  <c r="FU246" i="1"/>
  <c r="FT246" i="1" s="1"/>
  <c r="FY246" i="1" s="1"/>
  <c r="FU244" i="1"/>
  <c r="FT244" i="1" s="1"/>
  <c r="FY244" i="1" s="1"/>
  <c r="FU242" i="1"/>
  <c r="FT242" i="1" s="1"/>
  <c r="FY242" i="1" s="1"/>
  <c r="FU247" i="1"/>
  <c r="FT247" i="1" s="1"/>
  <c r="FY247" i="1" s="1"/>
  <c r="FU253" i="1"/>
  <c r="FT253" i="1" s="1"/>
  <c r="FY253" i="1" s="1"/>
  <c r="ED235" i="1"/>
  <c r="EC235" i="1" s="1"/>
  <c r="EG235" i="1" s="1"/>
  <c r="EF235" i="1"/>
  <c r="BS243" i="1"/>
  <c r="BX243" i="1" s="1"/>
  <c r="BG232" i="1"/>
  <c r="AD235" i="1"/>
  <c r="AB235" i="1"/>
  <c r="AA235" i="1" s="1"/>
  <c r="AE235" i="1" s="1"/>
  <c r="ED236" i="1" l="1"/>
  <c r="EC236" i="1" s="1"/>
  <c r="EG236" i="1" s="1"/>
  <c r="EF236" i="1"/>
  <c r="BS244" i="1"/>
  <c r="BX244" i="1" s="1"/>
  <c r="BV244" i="1"/>
  <c r="BG233" i="1"/>
  <c r="AD236" i="1"/>
  <c r="AB236" i="1"/>
  <c r="AA236" i="1" s="1"/>
  <c r="AE236" i="1" s="1"/>
  <c r="ED237" i="1" l="1"/>
  <c r="EC237" i="1" s="1"/>
  <c r="EG237" i="1" s="1"/>
  <c r="EF237" i="1"/>
  <c r="BS245" i="1"/>
  <c r="BX245" i="1" s="1"/>
  <c r="BV245" i="1"/>
  <c r="BG234" i="1"/>
  <c r="AD237" i="1"/>
  <c r="AB237" i="1"/>
  <c r="AA237" i="1" s="1"/>
  <c r="AE237" i="1" s="1"/>
  <c r="ED238" i="1" l="1"/>
  <c r="EC238" i="1" s="1"/>
  <c r="EG238" i="1" s="1"/>
  <c r="EF238" i="1"/>
  <c r="BS246" i="1"/>
  <c r="BX246" i="1" s="1"/>
  <c r="BV246" i="1"/>
  <c r="BG235" i="1"/>
  <c r="AD238" i="1"/>
  <c r="AB238" i="1"/>
  <c r="AA238" i="1" s="1"/>
  <c r="AE238" i="1" s="1"/>
  <c r="ED239" i="1" l="1"/>
  <c r="EC239" i="1" s="1"/>
  <c r="EG239" i="1" s="1"/>
  <c r="EF239" i="1"/>
  <c r="DH242" i="1"/>
  <c r="BS247" i="1"/>
  <c r="BX247" i="1" s="1"/>
  <c r="BV247" i="1"/>
  <c r="BG236" i="1"/>
  <c r="AD239" i="1"/>
  <c r="AB239" i="1"/>
  <c r="AA239" i="1" s="1"/>
  <c r="AE239" i="1" s="1"/>
  <c r="ED240" i="1" l="1"/>
  <c r="EC240" i="1" s="1"/>
  <c r="EG240" i="1" s="1"/>
  <c r="EF240" i="1"/>
  <c r="EE241" i="1" s="1"/>
  <c r="DS242" i="1"/>
  <c r="DF242" i="1"/>
  <c r="M607" i="1" s="1"/>
  <c r="BS248" i="1"/>
  <c r="BX248" i="1" s="1"/>
  <c r="BV248" i="1"/>
  <c r="BG237" i="1"/>
  <c r="AD240" i="1"/>
  <c r="AB240" i="1"/>
  <c r="AA240" i="1" s="1"/>
  <c r="AE240" i="1" s="1"/>
  <c r="ED241" i="1" l="1"/>
  <c r="EC241" i="1" s="1"/>
  <c r="EG241" i="1" s="1"/>
  <c r="EF241" i="1"/>
  <c r="DQ242" i="1"/>
  <c r="W242" i="1"/>
  <c r="AH242" i="1" s="1"/>
  <c r="BS249" i="1"/>
  <c r="BX249" i="1" s="1"/>
  <c r="BV249" i="1"/>
  <c r="BG238" i="1"/>
  <c r="AC241" i="1"/>
  <c r="AB241" i="1"/>
  <c r="ED242" i="1" l="1"/>
  <c r="EC242" i="1" s="1"/>
  <c r="EG242" i="1" s="1"/>
  <c r="EF242" i="1"/>
  <c r="BS250" i="1"/>
  <c r="BX250" i="1" s="1"/>
  <c r="BV250" i="1"/>
  <c r="BG239" i="1"/>
  <c r="AA241" i="1"/>
  <c r="AE241" i="1" s="1"/>
  <c r="AD241" i="1"/>
  <c r="AC242" i="1" s="1"/>
  <c r="ED243" i="1" l="1"/>
  <c r="EC243" i="1" s="1"/>
  <c r="EG243" i="1" s="1"/>
  <c r="EF243" i="1"/>
  <c r="BS251" i="1"/>
  <c r="BX251" i="1" s="1"/>
  <c r="BV251" i="1"/>
  <c r="BG240" i="1"/>
  <c r="AB242" i="1"/>
  <c r="AA242" i="1" s="1"/>
  <c r="AE242" i="1" s="1"/>
  <c r="AD242" i="1"/>
  <c r="ED244" i="1" l="1"/>
  <c r="EC244" i="1" s="1"/>
  <c r="EG244" i="1" s="1"/>
  <c r="EF244" i="1"/>
  <c r="BN242" i="1"/>
  <c r="BZ242" i="1" s="1"/>
  <c r="BS252" i="1"/>
  <c r="BX252" i="1" s="1"/>
  <c r="BV252" i="1"/>
  <c r="AB243" i="1"/>
  <c r="AA243" i="1" s="1"/>
  <c r="AE243" i="1" s="1"/>
  <c r="AD243" i="1"/>
  <c r="ED245" i="1" l="1"/>
  <c r="EC245" i="1" s="1"/>
  <c r="EG245" i="1" s="1"/>
  <c r="EF245" i="1"/>
  <c r="BS253" i="1"/>
  <c r="BX253" i="1" s="1"/>
  <c r="BV253" i="1"/>
  <c r="AD244" i="1"/>
  <c r="AB244" i="1"/>
  <c r="AA244" i="1" s="1"/>
  <c r="AE244" i="1" s="1"/>
  <c r="OK265" i="1" l="1"/>
  <c r="OH265" i="1" s="1"/>
  <c r="OK263" i="1"/>
  <c r="OH263" i="1" s="1"/>
  <c r="OK256" i="1"/>
  <c r="OH256" i="1" s="1"/>
  <c r="OK254" i="1"/>
  <c r="OK261" i="1"/>
  <c r="OH261" i="1" s="1"/>
  <c r="OK259" i="1"/>
  <c r="OH259" i="1" s="1"/>
  <c r="OK264" i="1"/>
  <c r="OH264" i="1" s="1"/>
  <c r="OK260" i="1"/>
  <c r="OH260" i="1" s="1"/>
  <c r="OK258" i="1"/>
  <c r="OK255" i="1"/>
  <c r="OH255" i="1" s="1"/>
  <c r="OK262" i="1"/>
  <c r="OH262" i="1" s="1"/>
  <c r="OK257" i="1"/>
  <c r="OH257" i="1" s="1"/>
  <c r="KA265" i="1"/>
  <c r="JX265" i="1" s="1"/>
  <c r="KA256" i="1"/>
  <c r="JX256" i="1" s="1"/>
  <c r="KA264" i="1"/>
  <c r="JX264" i="1" s="1"/>
  <c r="KA259" i="1"/>
  <c r="JX259" i="1" s="1"/>
  <c r="KA261" i="1"/>
  <c r="JX261" i="1" s="1"/>
  <c r="KA260" i="1"/>
  <c r="JX260" i="1" s="1"/>
  <c r="KA254" i="1"/>
  <c r="JX254" i="1" s="1"/>
  <c r="KA262" i="1"/>
  <c r="JX262" i="1" s="1"/>
  <c r="KA257" i="1"/>
  <c r="JX257" i="1" s="1"/>
  <c r="KA255" i="1"/>
  <c r="JX255" i="1" s="1"/>
  <c r="KA263" i="1"/>
  <c r="JX263" i="1" s="1"/>
  <c r="KA258" i="1"/>
  <c r="JX258" i="1" s="1"/>
  <c r="FX260" i="1"/>
  <c r="FX257" i="1"/>
  <c r="FX263" i="1"/>
  <c r="FX254" i="1"/>
  <c r="FX261" i="1"/>
  <c r="FX258" i="1"/>
  <c r="FX264" i="1"/>
  <c r="FX255" i="1"/>
  <c r="FX265" i="1"/>
  <c r="FX259" i="1"/>
  <c r="FX256" i="1"/>
  <c r="FX262" i="1"/>
  <c r="ED246" i="1"/>
  <c r="EC246" i="1" s="1"/>
  <c r="EG246" i="1" s="1"/>
  <c r="EF246" i="1"/>
  <c r="BW264" i="1"/>
  <c r="BT264" i="1" s="1"/>
  <c r="BW256" i="1"/>
  <c r="BT256" i="1" s="1"/>
  <c r="BW263" i="1"/>
  <c r="BT263" i="1" s="1"/>
  <c r="BW255" i="1"/>
  <c r="BT255" i="1" s="1"/>
  <c r="BW262" i="1"/>
  <c r="BT262" i="1" s="1"/>
  <c r="BW254" i="1"/>
  <c r="BT254" i="1" s="1"/>
  <c r="BS254" i="1" s="1"/>
  <c r="BX254" i="1" s="1"/>
  <c r="BW261" i="1"/>
  <c r="BT261" i="1" s="1"/>
  <c r="BW260" i="1"/>
  <c r="BT260" i="1" s="1"/>
  <c r="BW259" i="1"/>
  <c r="BT259" i="1" s="1"/>
  <c r="BW258" i="1"/>
  <c r="BT258" i="1" s="1"/>
  <c r="BW265" i="1"/>
  <c r="BT265" i="1" s="1"/>
  <c r="BW257" i="1"/>
  <c r="BT257" i="1" s="1"/>
  <c r="BV254" i="1"/>
  <c r="AB245" i="1"/>
  <c r="AA245" i="1" s="1"/>
  <c r="AE245" i="1" s="1"/>
  <c r="AD245" i="1"/>
  <c r="OH254" i="1" l="1"/>
  <c r="OH258" i="1"/>
  <c r="FU255" i="1"/>
  <c r="FT255" i="1" s="1"/>
  <c r="FY255" i="1" s="1"/>
  <c r="FU264" i="1"/>
  <c r="FT264" i="1" s="1"/>
  <c r="FY264" i="1" s="1"/>
  <c r="FU258" i="1"/>
  <c r="FT258" i="1" s="1"/>
  <c r="FY258" i="1" s="1"/>
  <c r="FU261" i="1"/>
  <c r="FT261" i="1" s="1"/>
  <c r="FY261" i="1" s="1"/>
  <c r="FU262" i="1"/>
  <c r="FT262" i="1" s="1"/>
  <c r="FY262" i="1" s="1"/>
  <c r="FU254" i="1"/>
  <c r="FT254" i="1" s="1"/>
  <c r="FY254" i="1" s="1"/>
  <c r="FU256" i="1"/>
  <c r="FT256" i="1" s="1"/>
  <c r="FY256" i="1" s="1"/>
  <c r="FU263" i="1"/>
  <c r="FT263" i="1" s="1"/>
  <c r="FY263" i="1" s="1"/>
  <c r="FU259" i="1"/>
  <c r="FT259" i="1" s="1"/>
  <c r="FY259" i="1" s="1"/>
  <c r="FU257" i="1"/>
  <c r="FT257" i="1" s="1"/>
  <c r="FY257" i="1" s="1"/>
  <c r="FU265" i="1"/>
  <c r="FT265" i="1" s="1"/>
  <c r="FY265" i="1" s="1"/>
  <c r="FU260" i="1"/>
  <c r="FT260" i="1" s="1"/>
  <c r="FY260" i="1" s="1"/>
  <c r="ED247" i="1"/>
  <c r="EC247" i="1" s="1"/>
  <c r="EG247" i="1" s="1"/>
  <c r="EF247" i="1"/>
  <c r="BS255" i="1"/>
  <c r="BX255" i="1" s="1"/>
  <c r="BV255" i="1"/>
  <c r="AB246" i="1"/>
  <c r="AA246" i="1" s="1"/>
  <c r="AE246" i="1" s="1"/>
  <c r="AD246" i="1"/>
  <c r="ED248" i="1" l="1"/>
  <c r="EC248" i="1" s="1"/>
  <c r="EG248" i="1" s="1"/>
  <c r="EF248" i="1"/>
  <c r="BS256" i="1"/>
  <c r="BX256" i="1" s="1"/>
  <c r="BV256" i="1"/>
  <c r="AB247" i="1"/>
  <c r="AA247" i="1" s="1"/>
  <c r="AE247" i="1" s="1"/>
  <c r="AD247" i="1"/>
  <c r="ED249" i="1" l="1"/>
  <c r="EC249" i="1" s="1"/>
  <c r="EG249" i="1" s="1"/>
  <c r="EF249" i="1"/>
  <c r="E242" i="1"/>
  <c r="BS257" i="1"/>
  <c r="BX257" i="1" s="1"/>
  <c r="BV257" i="1"/>
  <c r="AB248" i="1"/>
  <c r="AA248" i="1" s="1"/>
  <c r="AE248" i="1" s="1"/>
  <c r="AD248" i="1"/>
  <c r="ED250" i="1" l="1"/>
  <c r="EC250" i="1" s="1"/>
  <c r="EG250" i="1" s="1"/>
  <c r="EF250" i="1"/>
  <c r="P242" i="1"/>
  <c r="C242" i="1"/>
  <c r="BS258" i="1"/>
  <c r="BX258" i="1" s="1"/>
  <c r="BV258" i="1"/>
  <c r="AB249" i="1"/>
  <c r="AA249" i="1" s="1"/>
  <c r="AE249" i="1" s="1"/>
  <c r="AD249" i="1"/>
  <c r="ED251" i="1" l="1"/>
  <c r="EC251" i="1" s="1"/>
  <c r="EG251" i="1" s="1"/>
  <c r="EF251" i="1"/>
  <c r="C607" i="1"/>
  <c r="D607" i="1" s="1"/>
  <c r="N242" i="1"/>
  <c r="BS259" i="1"/>
  <c r="BX259" i="1" s="1"/>
  <c r="BV259" i="1"/>
  <c r="AB250" i="1"/>
  <c r="AA250" i="1" s="1"/>
  <c r="AE250" i="1" s="1"/>
  <c r="AD250" i="1"/>
  <c r="ED252" i="1" l="1"/>
  <c r="EC252" i="1" s="1"/>
  <c r="EG252" i="1" s="1"/>
  <c r="EF252" i="1"/>
  <c r="BS260" i="1"/>
  <c r="BX260" i="1" s="1"/>
  <c r="BV260" i="1"/>
  <c r="BU261" i="1" s="1"/>
  <c r="BG243" i="1"/>
  <c r="AB251" i="1"/>
  <c r="AA251" i="1" s="1"/>
  <c r="AE251" i="1" s="1"/>
  <c r="AD251" i="1"/>
  <c r="ED253" i="1" l="1"/>
  <c r="EC253" i="1" s="1"/>
  <c r="EG253" i="1" s="1"/>
  <c r="EF253" i="1"/>
  <c r="BS261" i="1"/>
  <c r="BX261" i="1" s="1"/>
  <c r="BV261" i="1"/>
  <c r="AD252" i="1"/>
  <c r="AB252" i="1"/>
  <c r="AA252" i="1" s="1"/>
  <c r="AE252" i="1" s="1"/>
  <c r="ED254" i="1" l="1"/>
  <c r="EC254" i="1" s="1"/>
  <c r="EG254" i="1" s="1"/>
  <c r="EF254" i="1"/>
  <c r="BS262" i="1"/>
  <c r="BX262" i="1" s="1"/>
  <c r="BV262" i="1"/>
  <c r="AB253" i="1"/>
  <c r="AA253" i="1" s="1"/>
  <c r="AE253" i="1" s="1"/>
  <c r="AD253" i="1"/>
  <c r="ED255" i="1" l="1"/>
  <c r="EC255" i="1" s="1"/>
  <c r="EG255" i="1" s="1"/>
  <c r="EF255" i="1"/>
  <c r="BS263" i="1"/>
  <c r="BX263" i="1" s="1"/>
  <c r="BV263" i="1"/>
  <c r="BG244" i="1"/>
  <c r="AD254" i="1"/>
  <c r="AB254" i="1"/>
  <c r="AA254" i="1" s="1"/>
  <c r="AE254" i="1" s="1"/>
  <c r="ED256" i="1" l="1"/>
  <c r="EC256" i="1" s="1"/>
  <c r="EG256" i="1" s="1"/>
  <c r="EF256" i="1"/>
  <c r="BS264" i="1"/>
  <c r="BX264" i="1" s="1"/>
  <c r="BV264" i="1"/>
  <c r="AB255" i="1"/>
  <c r="AA255" i="1" s="1"/>
  <c r="AE255" i="1" s="1"/>
  <c r="AD255" i="1"/>
  <c r="ED257" i="1" l="1"/>
  <c r="EC257" i="1" s="1"/>
  <c r="EG257" i="1" s="1"/>
  <c r="EF257" i="1"/>
  <c r="BS265" i="1"/>
  <c r="BX265" i="1" s="1"/>
  <c r="BV265" i="1"/>
  <c r="AB256" i="1"/>
  <c r="AA256" i="1" s="1"/>
  <c r="AE256" i="1" s="1"/>
  <c r="AD256" i="1"/>
  <c r="OK274" i="1" l="1"/>
  <c r="OK277" i="1"/>
  <c r="OK270" i="1"/>
  <c r="OH270" i="1" s="1"/>
  <c r="OK268" i="1"/>
  <c r="OH268" i="1" s="1"/>
  <c r="OK275" i="1"/>
  <c r="OH275" i="1" s="1"/>
  <c r="OK266" i="1"/>
  <c r="OK276" i="1"/>
  <c r="OH276" i="1" s="1"/>
  <c r="OK271" i="1"/>
  <c r="OK269" i="1"/>
  <c r="OH269" i="1" s="1"/>
  <c r="OK267" i="1"/>
  <c r="OH267" i="1" s="1"/>
  <c r="OK273" i="1"/>
  <c r="OH273" i="1" s="1"/>
  <c r="OK272" i="1"/>
  <c r="OH272" i="1" s="1"/>
  <c r="KA277" i="1"/>
  <c r="JX277" i="1" s="1"/>
  <c r="KA276" i="1"/>
  <c r="JX276" i="1" s="1"/>
  <c r="KA270" i="1"/>
  <c r="JX270" i="1" s="1"/>
  <c r="KA271" i="1"/>
  <c r="JX271" i="1" s="1"/>
  <c r="KA269" i="1"/>
  <c r="JX269" i="1" s="1"/>
  <c r="KA266" i="1"/>
  <c r="JX266" i="1" s="1"/>
  <c r="KA275" i="1"/>
  <c r="JX275" i="1" s="1"/>
  <c r="KA273" i="1"/>
  <c r="JX273" i="1" s="1"/>
  <c r="KA267" i="1"/>
  <c r="JX267" i="1" s="1"/>
  <c r="KA272" i="1"/>
  <c r="JX272" i="1" s="1"/>
  <c r="KA274" i="1"/>
  <c r="JX274" i="1" s="1"/>
  <c r="KA268" i="1"/>
  <c r="JX268" i="1" s="1"/>
  <c r="FX277" i="1"/>
  <c r="FX266" i="1"/>
  <c r="FX274" i="1"/>
  <c r="FX268" i="1"/>
  <c r="FX276" i="1"/>
  <c r="FX272" i="1"/>
  <c r="FX270" i="1"/>
  <c r="FX273" i="1"/>
  <c r="FX267" i="1"/>
  <c r="FX269" i="1"/>
  <c r="FX275" i="1"/>
  <c r="FX271" i="1"/>
  <c r="ED258" i="1"/>
  <c r="EC258" i="1" s="1"/>
  <c r="EG258" i="1" s="1"/>
  <c r="EF258" i="1"/>
  <c r="BW272" i="1"/>
  <c r="BT272" i="1" s="1"/>
  <c r="BW271" i="1"/>
  <c r="BT271" i="1" s="1"/>
  <c r="BW270" i="1"/>
  <c r="BT270" i="1" s="1"/>
  <c r="BW277" i="1"/>
  <c r="BT277" i="1" s="1"/>
  <c r="BW269" i="1"/>
  <c r="BT269" i="1" s="1"/>
  <c r="BW276" i="1"/>
  <c r="BT276" i="1" s="1"/>
  <c r="BW268" i="1"/>
  <c r="BT268" i="1" s="1"/>
  <c r="BW275" i="1"/>
  <c r="BT275" i="1" s="1"/>
  <c r="BW267" i="1"/>
  <c r="BT267" i="1" s="1"/>
  <c r="BW274" i="1"/>
  <c r="BT274" i="1" s="1"/>
  <c r="BW266" i="1"/>
  <c r="BT266" i="1" s="1"/>
  <c r="BS266" i="1" s="1"/>
  <c r="BX266" i="1" s="1"/>
  <c r="BW273" i="1"/>
  <c r="BT273" i="1" s="1"/>
  <c r="BV266" i="1"/>
  <c r="BG245" i="1"/>
  <c r="AB257" i="1"/>
  <c r="AA257" i="1" s="1"/>
  <c r="AE257" i="1" s="1"/>
  <c r="AD257" i="1"/>
  <c r="OH271" i="1" l="1"/>
  <c r="OH266" i="1"/>
  <c r="OH277" i="1"/>
  <c r="OH274" i="1"/>
  <c r="FU272" i="1"/>
  <c r="FT272" i="1" s="1"/>
  <c r="FY272" i="1" s="1"/>
  <c r="FU276" i="1"/>
  <c r="FT276" i="1" s="1"/>
  <c r="FY276" i="1" s="1"/>
  <c r="FU271" i="1"/>
  <c r="FT271" i="1" s="1"/>
  <c r="FY271" i="1" s="1"/>
  <c r="FU268" i="1"/>
  <c r="FT268" i="1" s="1"/>
  <c r="FY268" i="1" s="1"/>
  <c r="FU275" i="1"/>
  <c r="FT275" i="1" s="1"/>
  <c r="FY275" i="1" s="1"/>
  <c r="FU274" i="1"/>
  <c r="FT274" i="1" s="1"/>
  <c r="FY274" i="1" s="1"/>
  <c r="FU269" i="1"/>
  <c r="FT269" i="1" s="1"/>
  <c r="FY269" i="1" s="1"/>
  <c r="FU266" i="1"/>
  <c r="FT266" i="1" s="1"/>
  <c r="FY266" i="1" s="1"/>
  <c r="FU267" i="1"/>
  <c r="FT267" i="1" s="1"/>
  <c r="FY267" i="1" s="1"/>
  <c r="FU277" i="1"/>
  <c r="FT277" i="1" s="1"/>
  <c r="FY277" i="1" s="1"/>
  <c r="FU273" i="1"/>
  <c r="FT273" i="1" s="1"/>
  <c r="FY273" i="1" s="1"/>
  <c r="FU270" i="1"/>
  <c r="FT270" i="1" s="1"/>
  <c r="FY270" i="1" s="1"/>
  <c r="ED259" i="1"/>
  <c r="EC259" i="1" s="1"/>
  <c r="EG259" i="1" s="1"/>
  <c r="EF259" i="1"/>
  <c r="BS267" i="1"/>
  <c r="BX267" i="1" s="1"/>
  <c r="BV267" i="1"/>
  <c r="AD258" i="1"/>
  <c r="AB258" i="1"/>
  <c r="AA258" i="1" s="1"/>
  <c r="AE258" i="1" s="1"/>
  <c r="E246" i="1"/>
  <c r="ED260" i="1" l="1"/>
  <c r="EC260" i="1" s="1"/>
  <c r="EG260" i="1" s="1"/>
  <c r="EF260" i="1"/>
  <c r="EE261" i="1" s="1"/>
  <c r="BS268" i="1"/>
  <c r="BX268" i="1" s="1"/>
  <c r="BV268" i="1"/>
  <c r="BG246" i="1"/>
  <c r="AB259" i="1"/>
  <c r="AA259" i="1" s="1"/>
  <c r="AE259" i="1" s="1"/>
  <c r="AD259" i="1"/>
  <c r="P246" i="1"/>
  <c r="C246" i="1"/>
  <c r="ED261" i="1" l="1"/>
  <c r="EC261" i="1" s="1"/>
  <c r="EG261" i="1" s="1"/>
  <c r="EF261" i="1"/>
  <c r="BS269" i="1"/>
  <c r="BX269" i="1" s="1"/>
  <c r="BV269" i="1"/>
  <c r="N246" i="1"/>
  <c r="C611" i="1"/>
  <c r="D611" i="1" s="1"/>
  <c r="AD260" i="1"/>
  <c r="AC261" i="1" s="1"/>
  <c r="AB260" i="1"/>
  <c r="AA260" i="1" s="1"/>
  <c r="AE260" i="1" s="1"/>
  <c r="ED262" i="1" l="1"/>
  <c r="EC262" i="1" s="1"/>
  <c r="EG262" i="1" s="1"/>
  <c r="EF262" i="1"/>
  <c r="BS270" i="1"/>
  <c r="BX270" i="1" s="1"/>
  <c r="BV270" i="1"/>
  <c r="BG247" i="1"/>
  <c r="AB261" i="1"/>
  <c r="AA261" i="1" s="1"/>
  <c r="AE261" i="1" s="1"/>
  <c r="AD261" i="1"/>
  <c r="ED263" i="1" l="1"/>
  <c r="EC263" i="1" s="1"/>
  <c r="EG263" i="1" s="1"/>
  <c r="EF263" i="1"/>
  <c r="BS271" i="1"/>
  <c r="BX271" i="1" s="1"/>
  <c r="BV271" i="1"/>
  <c r="AB262" i="1"/>
  <c r="AA262" i="1" s="1"/>
  <c r="AE262" i="1" s="1"/>
  <c r="AD262" i="1"/>
  <c r="ED264" i="1" l="1"/>
  <c r="EC264" i="1" s="1"/>
  <c r="EG264" i="1" s="1"/>
  <c r="EF264" i="1"/>
  <c r="BS272" i="1"/>
  <c r="BX272" i="1" s="1"/>
  <c r="BV272" i="1"/>
  <c r="BG248" i="1"/>
  <c r="AB263" i="1"/>
  <c r="AA263" i="1" s="1"/>
  <c r="AE263" i="1" s="1"/>
  <c r="AD263" i="1"/>
  <c r="ED265" i="1" l="1"/>
  <c r="EC265" i="1" s="1"/>
  <c r="EG265" i="1" s="1"/>
  <c r="EF265" i="1"/>
  <c r="BS273" i="1"/>
  <c r="BX273" i="1" s="1"/>
  <c r="BV273" i="1"/>
  <c r="BG249" i="1"/>
  <c r="AD264" i="1"/>
  <c r="AB264" i="1"/>
  <c r="AA264" i="1" s="1"/>
  <c r="AE264" i="1" s="1"/>
  <c r="IE302" i="1" l="1"/>
  <c r="ED266" i="1"/>
  <c r="EC266" i="1" s="1"/>
  <c r="EG266" i="1" s="1"/>
  <c r="EF266" i="1"/>
  <c r="BS274" i="1"/>
  <c r="BX274" i="1" s="1"/>
  <c r="BV274" i="1"/>
  <c r="BG250" i="1"/>
  <c r="AB265" i="1"/>
  <c r="AA265" i="1" s="1"/>
  <c r="AE265" i="1" s="1"/>
  <c r="AD265" i="1"/>
  <c r="ED267" i="1" l="1"/>
  <c r="EC267" i="1" s="1"/>
  <c r="EG267" i="1" s="1"/>
  <c r="EF267" i="1"/>
  <c r="BS275" i="1"/>
  <c r="BX275" i="1" s="1"/>
  <c r="BV275" i="1"/>
  <c r="BG251" i="1"/>
  <c r="AB266" i="1"/>
  <c r="AA266" i="1" s="1"/>
  <c r="AE266" i="1" s="1"/>
  <c r="AD266" i="1"/>
  <c r="ED268" i="1" l="1"/>
  <c r="EC268" i="1" s="1"/>
  <c r="EG268" i="1" s="1"/>
  <c r="EF268" i="1"/>
  <c r="BS276" i="1"/>
  <c r="BX276" i="1" s="1"/>
  <c r="BV276" i="1"/>
  <c r="BG252" i="1"/>
  <c r="AD267" i="1"/>
  <c r="AB267" i="1"/>
  <c r="AA267" i="1" s="1"/>
  <c r="AE267" i="1" s="1"/>
  <c r="ED269" i="1" l="1"/>
  <c r="EC269" i="1" s="1"/>
  <c r="EG269" i="1" s="1"/>
  <c r="EF269" i="1"/>
  <c r="BS277" i="1"/>
  <c r="BX277" i="1" s="1"/>
  <c r="BV277" i="1"/>
  <c r="BG253" i="1"/>
  <c r="AD268" i="1"/>
  <c r="AB268" i="1"/>
  <c r="AA268" i="1" s="1"/>
  <c r="AE268" i="1" s="1"/>
  <c r="OK281" i="1" l="1"/>
  <c r="OH281" i="1" s="1"/>
  <c r="OK288" i="1"/>
  <c r="OK286" i="1"/>
  <c r="OH286" i="1" s="1"/>
  <c r="OK284" i="1"/>
  <c r="OH284" i="1" s="1"/>
  <c r="OK282" i="1"/>
  <c r="OH282" i="1" s="1"/>
  <c r="OK280" i="1"/>
  <c r="OH280" i="1" s="1"/>
  <c r="OK289" i="1"/>
  <c r="OH289" i="1" s="1"/>
  <c r="OK287" i="1"/>
  <c r="OK285" i="1"/>
  <c r="OH285" i="1" s="1"/>
  <c r="OK283" i="1"/>
  <c r="OK279" i="1"/>
  <c r="OK278" i="1"/>
  <c r="OH278" i="1" s="1"/>
  <c r="KA287" i="1"/>
  <c r="JX287" i="1" s="1"/>
  <c r="KA280" i="1"/>
  <c r="JX280" i="1" s="1"/>
  <c r="KA289" i="1"/>
  <c r="JX289" i="1" s="1"/>
  <c r="KA288" i="1"/>
  <c r="JX288" i="1" s="1"/>
  <c r="KA284" i="1"/>
  <c r="JX284" i="1" s="1"/>
  <c r="KA281" i="1"/>
  <c r="JX281" i="1" s="1"/>
  <c r="KA278" i="1"/>
  <c r="JX278" i="1" s="1"/>
  <c r="KA285" i="1"/>
  <c r="JX285" i="1" s="1"/>
  <c r="KA279" i="1"/>
  <c r="JX279" i="1" s="1"/>
  <c r="KA286" i="1"/>
  <c r="JX286" i="1" s="1"/>
  <c r="KA283" i="1"/>
  <c r="JX283" i="1" s="1"/>
  <c r="KA282" i="1"/>
  <c r="JX282" i="1" s="1"/>
  <c r="FX289" i="1"/>
  <c r="FX286" i="1"/>
  <c r="FX283" i="1"/>
  <c r="FX287" i="1"/>
  <c r="FX282" i="1"/>
  <c r="FX279" i="1"/>
  <c r="FX285" i="1"/>
  <c r="FX288" i="1"/>
  <c r="FX280" i="1"/>
  <c r="FX281" i="1"/>
  <c r="FX284" i="1"/>
  <c r="FX278" i="1"/>
  <c r="ED270" i="1"/>
  <c r="EC270" i="1" s="1"/>
  <c r="EG270" i="1" s="1"/>
  <c r="EF270" i="1"/>
  <c r="BW288" i="1"/>
  <c r="BT288" i="1" s="1"/>
  <c r="BW280" i="1"/>
  <c r="BT280" i="1" s="1"/>
  <c r="BW287" i="1"/>
  <c r="BT287" i="1" s="1"/>
  <c r="BW279" i="1"/>
  <c r="BT279" i="1" s="1"/>
  <c r="BW286" i="1"/>
  <c r="BT286" i="1" s="1"/>
  <c r="BW278" i="1"/>
  <c r="BT278" i="1" s="1"/>
  <c r="BS278" i="1" s="1"/>
  <c r="BX278" i="1" s="1"/>
  <c r="BW285" i="1"/>
  <c r="BT285" i="1" s="1"/>
  <c r="BW284" i="1"/>
  <c r="BT284" i="1" s="1"/>
  <c r="BW283" i="1"/>
  <c r="BT283" i="1" s="1"/>
  <c r="BW282" i="1"/>
  <c r="BT282" i="1" s="1"/>
  <c r="BW289" i="1"/>
  <c r="BT289" i="1" s="1"/>
  <c r="BW281" i="1"/>
  <c r="BT281" i="1" s="1"/>
  <c r="BV278" i="1"/>
  <c r="BG254" i="1"/>
  <c r="AD269" i="1"/>
  <c r="AB269" i="1"/>
  <c r="AA269" i="1" s="1"/>
  <c r="AE269" i="1" s="1"/>
  <c r="OH287" i="1" l="1"/>
  <c r="OH279" i="1"/>
  <c r="OH283" i="1"/>
  <c r="OH288" i="1"/>
  <c r="FU288" i="1"/>
  <c r="FT288" i="1" s="1"/>
  <c r="FY288" i="1" s="1"/>
  <c r="FU285" i="1"/>
  <c r="FT285" i="1" s="1"/>
  <c r="FY285" i="1" s="1"/>
  <c r="FU279" i="1"/>
  <c r="FT279" i="1" s="1"/>
  <c r="FY279" i="1" s="1"/>
  <c r="FU282" i="1"/>
  <c r="FT282" i="1" s="1"/>
  <c r="FY282" i="1" s="1"/>
  <c r="FU278" i="1"/>
  <c r="FT278" i="1" s="1"/>
  <c r="FY278" i="1" s="1"/>
  <c r="FU287" i="1"/>
  <c r="FT287" i="1" s="1"/>
  <c r="FY287" i="1" s="1"/>
  <c r="FU284" i="1"/>
  <c r="FT284" i="1" s="1"/>
  <c r="FY284" i="1" s="1"/>
  <c r="FU283" i="1"/>
  <c r="FT283" i="1" s="1"/>
  <c r="FY283" i="1" s="1"/>
  <c r="FU281" i="1"/>
  <c r="FT281" i="1" s="1"/>
  <c r="FY281" i="1" s="1"/>
  <c r="FU286" i="1"/>
  <c r="FT286" i="1" s="1"/>
  <c r="FY286" i="1" s="1"/>
  <c r="FU280" i="1"/>
  <c r="FT280" i="1" s="1"/>
  <c r="FY280" i="1" s="1"/>
  <c r="FU289" i="1"/>
  <c r="FT289" i="1" s="1"/>
  <c r="FY289" i="1" s="1"/>
  <c r="ED271" i="1"/>
  <c r="EC271" i="1" s="1"/>
  <c r="EG271" i="1" s="1"/>
  <c r="EF271" i="1"/>
  <c r="BS279" i="1"/>
  <c r="BX279" i="1" s="1"/>
  <c r="BV279" i="1"/>
  <c r="BG255" i="1"/>
  <c r="AD270" i="1"/>
  <c r="AB270" i="1"/>
  <c r="AA270" i="1" s="1"/>
  <c r="AE270" i="1" s="1"/>
  <c r="ED272" i="1" l="1"/>
  <c r="EC272" i="1" s="1"/>
  <c r="EG272" i="1" s="1"/>
  <c r="EF272" i="1"/>
  <c r="BS280" i="1"/>
  <c r="BX280" i="1" s="1"/>
  <c r="BV280" i="1"/>
  <c r="BG256" i="1"/>
  <c r="AB271" i="1"/>
  <c r="AA271" i="1" s="1"/>
  <c r="AE271" i="1" s="1"/>
  <c r="AD271" i="1"/>
  <c r="ED273" i="1" l="1"/>
  <c r="EC273" i="1" s="1"/>
  <c r="EG273" i="1" s="1"/>
  <c r="EF273" i="1"/>
  <c r="BS281" i="1"/>
  <c r="BX281" i="1" s="1"/>
  <c r="BV281" i="1"/>
  <c r="BG257" i="1"/>
  <c r="AD272" i="1"/>
  <c r="AB272" i="1"/>
  <c r="AA272" i="1" s="1"/>
  <c r="AE272" i="1" s="1"/>
  <c r="ED274" i="1" l="1"/>
  <c r="EC274" i="1" s="1"/>
  <c r="EG274" i="1" s="1"/>
  <c r="EF274" i="1"/>
  <c r="BS282" i="1"/>
  <c r="BX282" i="1" s="1"/>
  <c r="BV282" i="1"/>
  <c r="BG258" i="1"/>
  <c r="AD273" i="1"/>
  <c r="AB273" i="1"/>
  <c r="AA273" i="1" s="1"/>
  <c r="AE273" i="1" s="1"/>
  <c r="ED275" i="1" l="1"/>
  <c r="EC275" i="1" s="1"/>
  <c r="EG275" i="1" s="1"/>
  <c r="EF275" i="1"/>
  <c r="BS283" i="1"/>
  <c r="BX283" i="1" s="1"/>
  <c r="BV283" i="1"/>
  <c r="BG259" i="1"/>
  <c r="AD274" i="1"/>
  <c r="AB274" i="1"/>
  <c r="AA274" i="1" s="1"/>
  <c r="AE274" i="1" s="1"/>
  <c r="ED276" i="1" l="1"/>
  <c r="EC276" i="1" s="1"/>
  <c r="EG276" i="1" s="1"/>
  <c r="EF276" i="1"/>
  <c r="BS284" i="1"/>
  <c r="BX284" i="1" s="1"/>
  <c r="BV284" i="1"/>
  <c r="BG260" i="1"/>
  <c r="AD275" i="1"/>
  <c r="AB275" i="1"/>
  <c r="AA275" i="1" s="1"/>
  <c r="AE275" i="1" s="1"/>
  <c r="ED277" i="1" l="1"/>
  <c r="EC277" i="1" s="1"/>
  <c r="EG277" i="1" s="1"/>
  <c r="EF277" i="1"/>
  <c r="BS285" i="1"/>
  <c r="BX285" i="1" s="1"/>
  <c r="BV285" i="1"/>
  <c r="AB276" i="1"/>
  <c r="AA276" i="1" s="1"/>
  <c r="AE276" i="1" s="1"/>
  <c r="AD276" i="1"/>
  <c r="E260" i="1"/>
  <c r="ED278" i="1" l="1"/>
  <c r="EC278" i="1" s="1"/>
  <c r="EG278" i="1" s="1"/>
  <c r="EF278" i="1"/>
  <c r="BS286" i="1"/>
  <c r="BX286" i="1" s="1"/>
  <c r="BV286" i="1"/>
  <c r="BG262" i="1"/>
  <c r="AD277" i="1"/>
  <c r="AB277" i="1"/>
  <c r="AA277" i="1" s="1"/>
  <c r="AE277" i="1" s="1"/>
  <c r="C260" i="1"/>
  <c r="P260" i="1"/>
  <c r="ED279" i="1" l="1"/>
  <c r="EC279" i="1" s="1"/>
  <c r="EG279" i="1" s="1"/>
  <c r="EF279" i="1"/>
  <c r="BS287" i="1"/>
  <c r="BX287" i="1" s="1"/>
  <c r="BV287" i="1"/>
  <c r="BG263" i="1"/>
  <c r="N260" i="1"/>
  <c r="C625" i="1"/>
  <c r="D625" i="1" s="1"/>
  <c r="AD278" i="1"/>
  <c r="AB278" i="1"/>
  <c r="AA278" i="1" s="1"/>
  <c r="AE278" i="1" s="1"/>
  <c r="ED280" i="1" l="1"/>
  <c r="EC280" i="1" s="1"/>
  <c r="EG280" i="1" s="1"/>
  <c r="EF280" i="1"/>
  <c r="BS288" i="1"/>
  <c r="BX288" i="1" s="1"/>
  <c r="BV288" i="1"/>
  <c r="BG264" i="1"/>
  <c r="AB279" i="1"/>
  <c r="AA279" i="1" s="1"/>
  <c r="AE279" i="1" s="1"/>
  <c r="AD279" i="1"/>
  <c r="ED281" i="1" l="1"/>
  <c r="EC281" i="1" s="1"/>
  <c r="EG281" i="1" s="1"/>
  <c r="EF281" i="1"/>
  <c r="BS289" i="1"/>
  <c r="BX289" i="1" s="1"/>
  <c r="BV289" i="1"/>
  <c r="BG265" i="1"/>
  <c r="AD280" i="1"/>
  <c r="AB280" i="1"/>
  <c r="AA280" i="1" s="1"/>
  <c r="AE280" i="1" s="1"/>
  <c r="OK301" i="1" l="1"/>
  <c r="OH301" i="1" s="1"/>
  <c r="OK299" i="1"/>
  <c r="OH299" i="1" s="1"/>
  <c r="OK297" i="1"/>
  <c r="OH297" i="1" s="1"/>
  <c r="OK300" i="1"/>
  <c r="OH300" i="1" s="1"/>
  <c r="OK295" i="1"/>
  <c r="OH295" i="1" s="1"/>
  <c r="OK293" i="1"/>
  <c r="OH293" i="1" s="1"/>
  <c r="OK291" i="1"/>
  <c r="OH291" i="1" s="1"/>
  <c r="OK298" i="1"/>
  <c r="OH298" i="1" s="1"/>
  <c r="OK296" i="1"/>
  <c r="OK294" i="1"/>
  <c r="OH294" i="1" s="1"/>
  <c r="OK292" i="1"/>
  <c r="OH292" i="1" s="1"/>
  <c r="OK290" i="1"/>
  <c r="OH290" i="1" s="1"/>
  <c r="KA301" i="1"/>
  <c r="JX301" i="1" s="1"/>
  <c r="KA291" i="1"/>
  <c r="JX291" i="1" s="1"/>
  <c r="KA296" i="1"/>
  <c r="JX296" i="1" s="1"/>
  <c r="KA292" i="1"/>
  <c r="JX292" i="1" s="1"/>
  <c r="KA297" i="1"/>
  <c r="JX297" i="1" s="1"/>
  <c r="KA293" i="1"/>
  <c r="JX293" i="1" s="1"/>
  <c r="KA298" i="1"/>
  <c r="JX298" i="1" s="1"/>
  <c r="KA294" i="1"/>
  <c r="JX294" i="1" s="1"/>
  <c r="KA300" i="1"/>
  <c r="JX300" i="1" s="1"/>
  <c r="KA299" i="1"/>
  <c r="JX299" i="1" s="1"/>
  <c r="KA290" i="1"/>
  <c r="JX290" i="1" s="1"/>
  <c r="KA295" i="1"/>
  <c r="JX295" i="1" s="1"/>
  <c r="FX301" i="1"/>
  <c r="FX295" i="1"/>
  <c r="FX292" i="1"/>
  <c r="FX290" i="1"/>
  <c r="FX300" i="1"/>
  <c r="FX298" i="1"/>
  <c r="FX296" i="1"/>
  <c r="FX293" i="1"/>
  <c r="FX299" i="1"/>
  <c r="FX291" i="1"/>
  <c r="FX294" i="1"/>
  <c r="FX297" i="1"/>
  <c r="ED282" i="1"/>
  <c r="EC282" i="1" s="1"/>
  <c r="EG282" i="1" s="1"/>
  <c r="EF282" i="1"/>
  <c r="BW296" i="1"/>
  <c r="BT296" i="1" s="1"/>
  <c r="BW295" i="1"/>
  <c r="BT295" i="1" s="1"/>
  <c r="BW294" i="1"/>
  <c r="BT294" i="1" s="1"/>
  <c r="BW301" i="1"/>
  <c r="BT301" i="1" s="1"/>
  <c r="BW293" i="1"/>
  <c r="BT293" i="1" s="1"/>
  <c r="BW300" i="1"/>
  <c r="BT300" i="1" s="1"/>
  <c r="BW292" i="1"/>
  <c r="BT292" i="1" s="1"/>
  <c r="BW299" i="1"/>
  <c r="BT299" i="1" s="1"/>
  <c r="BW291" i="1"/>
  <c r="BT291" i="1" s="1"/>
  <c r="BW298" i="1"/>
  <c r="BT298" i="1" s="1"/>
  <c r="BW290" i="1"/>
  <c r="BT290" i="1" s="1"/>
  <c r="BS290" i="1" s="1"/>
  <c r="BX290" i="1" s="1"/>
  <c r="BW297" i="1"/>
  <c r="BT297" i="1" s="1"/>
  <c r="BV290" i="1"/>
  <c r="BG266" i="1"/>
  <c r="AB281" i="1"/>
  <c r="AA281" i="1" s="1"/>
  <c r="AE281" i="1" s="1"/>
  <c r="AD281" i="1"/>
  <c r="OH296" i="1" l="1"/>
  <c r="FU299" i="1"/>
  <c r="FT299" i="1" s="1"/>
  <c r="FY299" i="1" s="1"/>
  <c r="FU301" i="1"/>
  <c r="FT301" i="1" s="1"/>
  <c r="FY301" i="1" s="1"/>
  <c r="FU293" i="1"/>
  <c r="FT293" i="1" s="1"/>
  <c r="FY293" i="1" s="1"/>
  <c r="FU296" i="1"/>
  <c r="FT296" i="1" s="1"/>
  <c r="FY296" i="1" s="1"/>
  <c r="FU298" i="1"/>
  <c r="FT298" i="1" s="1"/>
  <c r="FY298" i="1" s="1"/>
  <c r="FU297" i="1"/>
  <c r="FT297" i="1" s="1"/>
  <c r="FY297" i="1" s="1"/>
  <c r="FU290" i="1"/>
  <c r="FT290" i="1" s="1"/>
  <c r="FY290" i="1" s="1"/>
  <c r="FU300" i="1"/>
  <c r="FT300" i="1" s="1"/>
  <c r="FY300" i="1" s="1"/>
  <c r="FU294" i="1"/>
  <c r="FT294" i="1" s="1"/>
  <c r="FY294" i="1" s="1"/>
  <c r="FU292" i="1"/>
  <c r="FT292" i="1" s="1"/>
  <c r="FY292" i="1" s="1"/>
  <c r="FU291" i="1"/>
  <c r="FT291" i="1" s="1"/>
  <c r="FY291" i="1" s="1"/>
  <c r="FU295" i="1"/>
  <c r="FT295" i="1" s="1"/>
  <c r="FY295" i="1" s="1"/>
  <c r="ED283" i="1"/>
  <c r="EC283" i="1" s="1"/>
  <c r="EG283" i="1" s="1"/>
  <c r="EF283" i="1"/>
  <c r="BS291" i="1"/>
  <c r="BX291" i="1" s="1"/>
  <c r="BV291" i="1"/>
  <c r="BG267" i="1"/>
  <c r="AB282" i="1"/>
  <c r="AA282" i="1" s="1"/>
  <c r="AE282" i="1" s="1"/>
  <c r="AD282" i="1"/>
  <c r="ED284" i="1" l="1"/>
  <c r="EC284" i="1" s="1"/>
  <c r="EG284" i="1" s="1"/>
  <c r="EF284" i="1"/>
  <c r="BS292" i="1"/>
  <c r="BX292" i="1" s="1"/>
  <c r="BV292" i="1"/>
  <c r="BG268" i="1"/>
  <c r="AD283" i="1"/>
  <c r="AB283" i="1"/>
  <c r="AA283" i="1" s="1"/>
  <c r="AE283" i="1" s="1"/>
  <c r="ED285" i="1" l="1"/>
  <c r="EC285" i="1" s="1"/>
  <c r="EG285" i="1" s="1"/>
  <c r="EF285" i="1"/>
  <c r="BS293" i="1"/>
  <c r="BX293" i="1" s="1"/>
  <c r="BV293" i="1"/>
  <c r="BG269" i="1"/>
  <c r="AB284" i="1"/>
  <c r="AA284" i="1" s="1"/>
  <c r="AE284" i="1" s="1"/>
  <c r="AD284" i="1"/>
  <c r="ED286" i="1" l="1"/>
  <c r="EC286" i="1" s="1"/>
  <c r="EG286" i="1" s="1"/>
  <c r="EF286" i="1"/>
  <c r="BS294" i="1"/>
  <c r="BX294" i="1" s="1"/>
  <c r="BV294" i="1"/>
  <c r="BG270" i="1"/>
  <c r="AD285" i="1"/>
  <c r="AB285" i="1"/>
  <c r="AA285" i="1" s="1"/>
  <c r="AE285" i="1" s="1"/>
  <c r="ED287" i="1" l="1"/>
  <c r="EC287" i="1" s="1"/>
  <c r="EG287" i="1" s="1"/>
  <c r="EF287" i="1"/>
  <c r="BS295" i="1"/>
  <c r="BX295" i="1" s="1"/>
  <c r="BV295" i="1"/>
  <c r="BG271" i="1"/>
  <c r="AD286" i="1"/>
  <c r="AB286" i="1"/>
  <c r="AA286" i="1" s="1"/>
  <c r="AE286" i="1" s="1"/>
  <c r="ED288" i="1" l="1"/>
  <c r="EC288" i="1" s="1"/>
  <c r="EG288" i="1" s="1"/>
  <c r="EF288" i="1"/>
  <c r="BS296" i="1"/>
  <c r="BX296" i="1" s="1"/>
  <c r="BV296" i="1"/>
  <c r="BG272" i="1"/>
  <c r="AD287" i="1"/>
  <c r="AB287" i="1"/>
  <c r="AA287" i="1" s="1"/>
  <c r="AE287" i="1" s="1"/>
  <c r="ED289" i="1" l="1"/>
  <c r="EC289" i="1" s="1"/>
  <c r="EG289" i="1" s="1"/>
  <c r="EF289" i="1"/>
  <c r="BS297" i="1"/>
  <c r="BX297" i="1" s="1"/>
  <c r="BV297" i="1"/>
  <c r="BG273" i="1"/>
  <c r="AD288" i="1"/>
  <c r="AB288" i="1"/>
  <c r="AA288" i="1" s="1"/>
  <c r="AE288" i="1" s="1"/>
  <c r="ED290" i="1" l="1"/>
  <c r="EC290" i="1" s="1"/>
  <c r="EG290" i="1" s="1"/>
  <c r="EF290" i="1"/>
  <c r="BS298" i="1"/>
  <c r="BX298" i="1" s="1"/>
  <c r="BV298" i="1"/>
  <c r="BG274" i="1"/>
  <c r="AD289" i="1"/>
  <c r="AB289" i="1"/>
  <c r="AA289" i="1" s="1"/>
  <c r="AE289" i="1" s="1"/>
  <c r="ED291" i="1" l="1"/>
  <c r="EC291" i="1" s="1"/>
  <c r="EG291" i="1" s="1"/>
  <c r="EF291" i="1"/>
  <c r="BS299" i="1"/>
  <c r="BX299" i="1" s="1"/>
  <c r="BV299" i="1"/>
  <c r="BG275" i="1"/>
  <c r="AD290" i="1"/>
  <c r="AB290" i="1"/>
  <c r="AA290" i="1" s="1"/>
  <c r="AE290" i="1" s="1"/>
  <c r="ED292" i="1" l="1"/>
  <c r="EC292" i="1" s="1"/>
  <c r="EG292" i="1" s="1"/>
  <c r="EF292" i="1"/>
  <c r="BS300" i="1"/>
  <c r="BX300" i="1" s="1"/>
  <c r="BV300" i="1"/>
  <c r="BU301" i="1" s="1"/>
  <c r="BG276" i="1"/>
  <c r="AD291" i="1"/>
  <c r="AB291" i="1"/>
  <c r="AA291" i="1" s="1"/>
  <c r="AE291" i="1" s="1"/>
  <c r="ED293" i="1" l="1"/>
  <c r="EC293" i="1" s="1"/>
  <c r="EG293" i="1" s="1"/>
  <c r="EF293" i="1"/>
  <c r="BS301" i="1"/>
  <c r="BX301" i="1" s="1"/>
  <c r="BV301" i="1"/>
  <c r="BG277" i="1"/>
  <c r="AD292" i="1"/>
  <c r="AB292" i="1"/>
  <c r="AA292" i="1" s="1"/>
  <c r="AE292" i="1" s="1"/>
  <c r="OK309" i="1" l="1"/>
  <c r="OH309" i="1" s="1"/>
  <c r="OK308" i="1"/>
  <c r="OH308" i="1" s="1"/>
  <c r="OK313" i="1"/>
  <c r="OH313" i="1" s="1"/>
  <c r="OK307" i="1"/>
  <c r="OH307" i="1" s="1"/>
  <c r="OK306" i="1"/>
  <c r="OH306" i="1" s="1"/>
  <c r="OK312" i="1"/>
  <c r="OH312" i="1" s="1"/>
  <c r="OK305" i="1"/>
  <c r="OH305" i="1" s="1"/>
  <c r="OK311" i="1"/>
  <c r="OH311" i="1" s="1"/>
  <c r="OK304" i="1"/>
  <c r="OH304" i="1" s="1"/>
  <c r="OK310" i="1"/>
  <c r="OH310" i="1" s="1"/>
  <c r="OK303" i="1"/>
  <c r="OH303" i="1" s="1"/>
  <c r="OK302" i="1"/>
  <c r="OH302" i="1" s="1"/>
  <c r="KA311" i="1"/>
  <c r="JX311" i="1" s="1"/>
  <c r="KA309" i="1"/>
  <c r="JX309" i="1" s="1"/>
  <c r="KA306" i="1"/>
  <c r="JX306" i="1" s="1"/>
  <c r="KA303" i="1"/>
  <c r="JX303" i="1" s="1"/>
  <c r="KA307" i="1"/>
  <c r="JX307" i="1" s="1"/>
  <c r="KA312" i="1"/>
  <c r="JX312" i="1" s="1"/>
  <c r="KA304" i="1"/>
  <c r="JX304" i="1" s="1"/>
  <c r="KA310" i="1"/>
  <c r="JX310" i="1" s="1"/>
  <c r="KA308" i="1"/>
  <c r="JX308" i="1" s="1"/>
  <c r="KA302" i="1"/>
  <c r="JX302" i="1" s="1"/>
  <c r="KA313" i="1"/>
  <c r="JX313" i="1" s="1"/>
  <c r="KA305" i="1"/>
  <c r="JX305" i="1" s="1"/>
  <c r="FX312" i="1"/>
  <c r="FX304" i="1"/>
  <c r="FX313" i="1"/>
  <c r="FX308" i="1"/>
  <c r="FX310" i="1"/>
  <c r="FX311" i="1"/>
  <c r="FX307" i="1"/>
  <c r="FX306" i="1"/>
  <c r="FX305" i="1"/>
  <c r="FX309" i="1"/>
  <c r="FX303" i="1"/>
  <c r="FX302" i="1"/>
  <c r="ED294" i="1"/>
  <c r="EC294" i="1" s="1"/>
  <c r="EG294" i="1" s="1"/>
  <c r="EF294" i="1"/>
  <c r="BW312" i="1"/>
  <c r="BT312" i="1" s="1"/>
  <c r="BW304" i="1"/>
  <c r="BT304" i="1" s="1"/>
  <c r="BW311" i="1"/>
  <c r="BT311" i="1" s="1"/>
  <c r="BW303" i="1"/>
  <c r="BT303" i="1" s="1"/>
  <c r="BW310" i="1"/>
  <c r="BT310" i="1" s="1"/>
  <c r="BW302" i="1"/>
  <c r="BT302" i="1" s="1"/>
  <c r="BS302" i="1" s="1"/>
  <c r="BX302" i="1" s="1"/>
  <c r="BW309" i="1"/>
  <c r="BT309" i="1" s="1"/>
  <c r="BW308" i="1"/>
  <c r="BT308" i="1" s="1"/>
  <c r="BW307" i="1"/>
  <c r="BT307" i="1" s="1"/>
  <c r="BW306" i="1"/>
  <c r="BT306" i="1" s="1"/>
  <c r="BW313" i="1"/>
  <c r="BT313" i="1" s="1"/>
  <c r="BW305" i="1"/>
  <c r="BT305" i="1" s="1"/>
  <c r="BV302" i="1"/>
  <c r="BG278" i="1"/>
  <c r="AB293" i="1"/>
  <c r="AA293" i="1" s="1"/>
  <c r="AE293" i="1" s="1"/>
  <c r="AD293" i="1"/>
  <c r="FU311" i="1" l="1"/>
  <c r="FT311" i="1" s="1"/>
  <c r="FY311" i="1" s="1"/>
  <c r="FU310" i="1"/>
  <c r="FT310" i="1" s="1"/>
  <c r="FY310" i="1" s="1"/>
  <c r="FU302" i="1"/>
  <c r="FT302" i="1" s="1"/>
  <c r="FY302" i="1" s="1"/>
  <c r="FU308" i="1"/>
  <c r="FT308" i="1" s="1"/>
  <c r="FY308" i="1" s="1"/>
  <c r="FU303" i="1"/>
  <c r="FT303" i="1" s="1"/>
  <c r="FY303" i="1" s="1"/>
  <c r="FU313" i="1"/>
  <c r="FT313" i="1" s="1"/>
  <c r="FY313" i="1" s="1"/>
  <c r="FU307" i="1"/>
  <c r="FT307" i="1" s="1"/>
  <c r="FY307" i="1" s="1"/>
  <c r="FU309" i="1"/>
  <c r="FT309" i="1" s="1"/>
  <c r="FY309" i="1" s="1"/>
  <c r="FU304" i="1"/>
  <c r="FT304" i="1" s="1"/>
  <c r="FY304" i="1" s="1"/>
  <c r="FU305" i="1"/>
  <c r="FT305" i="1" s="1"/>
  <c r="FY305" i="1" s="1"/>
  <c r="FU312" i="1"/>
  <c r="FT312" i="1" s="1"/>
  <c r="FY312" i="1" s="1"/>
  <c r="FU306" i="1"/>
  <c r="FT306" i="1" s="1"/>
  <c r="FY306" i="1" s="1"/>
  <c r="ED295" i="1"/>
  <c r="EC295" i="1" s="1"/>
  <c r="EG295" i="1" s="1"/>
  <c r="EF295" i="1"/>
  <c r="BS303" i="1"/>
  <c r="BX303" i="1" s="1"/>
  <c r="BV303" i="1"/>
  <c r="BG279" i="1"/>
  <c r="AB294" i="1"/>
  <c r="AA294" i="1" s="1"/>
  <c r="AE294" i="1" s="1"/>
  <c r="AD294" i="1"/>
  <c r="ED296" i="1" l="1"/>
  <c r="EC296" i="1" s="1"/>
  <c r="EG296" i="1" s="1"/>
  <c r="EF296" i="1"/>
  <c r="BS304" i="1"/>
  <c r="BX304" i="1" s="1"/>
  <c r="BV304" i="1"/>
  <c r="BG280" i="1"/>
  <c r="AD295" i="1"/>
  <c r="AB295" i="1"/>
  <c r="AA295" i="1" s="1"/>
  <c r="AE295" i="1" s="1"/>
  <c r="ED297" i="1" l="1"/>
  <c r="EC297" i="1" s="1"/>
  <c r="EG297" i="1" s="1"/>
  <c r="EF297" i="1"/>
  <c r="BS305" i="1"/>
  <c r="BX305" i="1" s="1"/>
  <c r="BV305" i="1"/>
  <c r="BG281" i="1"/>
  <c r="AD296" i="1"/>
  <c r="AB296" i="1"/>
  <c r="AA296" i="1" s="1"/>
  <c r="AE296" i="1" s="1"/>
  <c r="ED298" i="1" l="1"/>
  <c r="EC298" i="1" s="1"/>
  <c r="EG298" i="1" s="1"/>
  <c r="EF298" i="1"/>
  <c r="BS306" i="1"/>
  <c r="BX306" i="1" s="1"/>
  <c r="BV306" i="1"/>
  <c r="W300" i="1"/>
  <c r="BG282" i="1"/>
  <c r="AD297" i="1"/>
  <c r="AB297" i="1"/>
  <c r="AA297" i="1" s="1"/>
  <c r="AE297" i="1" s="1"/>
  <c r="ED299" i="1" l="1"/>
  <c r="EC299" i="1" s="1"/>
  <c r="EG299" i="1" s="1"/>
  <c r="EF299" i="1"/>
  <c r="BS307" i="1"/>
  <c r="BX307" i="1" s="1"/>
  <c r="BV307" i="1"/>
  <c r="AH300" i="1"/>
  <c r="BG283" i="1"/>
  <c r="AD298" i="1"/>
  <c r="AB298" i="1"/>
  <c r="AA298" i="1" s="1"/>
  <c r="AE298" i="1" s="1"/>
  <c r="ED300" i="1" l="1"/>
  <c r="EC300" i="1" s="1"/>
  <c r="EG300" i="1" s="1"/>
  <c r="EF300" i="1"/>
  <c r="EE301" i="1" s="1"/>
  <c r="BS308" i="1"/>
  <c r="BX308" i="1" s="1"/>
  <c r="BV308" i="1"/>
  <c r="BG284" i="1"/>
  <c r="AB299" i="1"/>
  <c r="AD299" i="1"/>
  <c r="AC300" i="1" s="1"/>
  <c r="ED301" i="1" l="1"/>
  <c r="EC301" i="1" s="1"/>
  <c r="EG301" i="1" s="1"/>
  <c r="EF301" i="1"/>
  <c r="BS309" i="1"/>
  <c r="BX309" i="1" s="1"/>
  <c r="BV309" i="1"/>
  <c r="BG285" i="1"/>
  <c r="AD300" i="1"/>
  <c r="AC301" i="1" s="1"/>
  <c r="AB300" i="1"/>
  <c r="AA300" i="1" s="1"/>
  <c r="AE300" i="1" s="1"/>
  <c r="AA299" i="1"/>
  <c r="ED302" i="1" l="1"/>
  <c r="EC302" i="1" s="1"/>
  <c r="EG302" i="1" s="1"/>
  <c r="EF302" i="1"/>
  <c r="BS310" i="1"/>
  <c r="BX310" i="1" s="1"/>
  <c r="BV310" i="1"/>
  <c r="BG286" i="1"/>
  <c r="AE299" i="1"/>
  <c r="AB301" i="1"/>
  <c r="AD301" i="1"/>
  <c r="ED303" i="1" l="1"/>
  <c r="EC303" i="1" s="1"/>
  <c r="EG303" i="1" s="1"/>
  <c r="EF303" i="1"/>
  <c r="BS311" i="1"/>
  <c r="BX311" i="1" s="1"/>
  <c r="BV311" i="1"/>
  <c r="AB302" i="1"/>
  <c r="AA302" i="1" s="1"/>
  <c r="AE302" i="1" s="1"/>
  <c r="AD302" i="1"/>
  <c r="BG287" i="1"/>
  <c r="AA301" i="1"/>
  <c r="ED304" i="1" l="1"/>
  <c r="EC304" i="1" s="1"/>
  <c r="EG304" i="1" s="1"/>
  <c r="EF304" i="1"/>
  <c r="BS312" i="1"/>
  <c r="BX312" i="1" s="1"/>
  <c r="BV312" i="1"/>
  <c r="AB303" i="1"/>
  <c r="AD303" i="1"/>
  <c r="BG288" i="1"/>
  <c r="AE301" i="1"/>
  <c r="ED305" i="1" l="1"/>
  <c r="EC305" i="1" s="1"/>
  <c r="EG305" i="1" s="1"/>
  <c r="EF305" i="1"/>
  <c r="BS313" i="1"/>
  <c r="BX313" i="1" s="1"/>
  <c r="BV313" i="1"/>
  <c r="AB304" i="1"/>
  <c r="AA304" i="1" s="1"/>
  <c r="AE304" i="1" s="1"/>
  <c r="AD304" i="1"/>
  <c r="AA303" i="1"/>
  <c r="BG289" i="1"/>
  <c r="OK320" i="1" l="1"/>
  <c r="OH320" i="1" s="1"/>
  <c r="OK315" i="1"/>
  <c r="OH315" i="1" s="1"/>
  <c r="OK314" i="1"/>
  <c r="OH314" i="1" s="1"/>
  <c r="OK325" i="1"/>
  <c r="OH325" i="1" s="1"/>
  <c r="OK319" i="1"/>
  <c r="OH319" i="1" s="1"/>
  <c r="OK324" i="1"/>
  <c r="OH324" i="1" s="1"/>
  <c r="OK318" i="1"/>
  <c r="OH318" i="1" s="1"/>
  <c r="OK323" i="1"/>
  <c r="OH323" i="1" s="1"/>
  <c r="OK322" i="1"/>
  <c r="OH322" i="1" s="1"/>
  <c r="OK317" i="1"/>
  <c r="OH317" i="1" s="1"/>
  <c r="OK316" i="1"/>
  <c r="OH316" i="1" s="1"/>
  <c r="OK321" i="1"/>
  <c r="OH321" i="1" s="1"/>
  <c r="KA325" i="1"/>
  <c r="JX325" i="1" s="1"/>
  <c r="KA322" i="1"/>
  <c r="JX322" i="1" s="1"/>
  <c r="KA319" i="1"/>
  <c r="JX319" i="1" s="1"/>
  <c r="KA317" i="1"/>
  <c r="JX317" i="1" s="1"/>
  <c r="KA314" i="1"/>
  <c r="JX314" i="1" s="1"/>
  <c r="KA323" i="1"/>
  <c r="JX323" i="1" s="1"/>
  <c r="KA315" i="1"/>
  <c r="JX315" i="1" s="1"/>
  <c r="KA320" i="1"/>
  <c r="JX320" i="1" s="1"/>
  <c r="KA324" i="1"/>
  <c r="JX324" i="1" s="1"/>
  <c r="KA318" i="1"/>
  <c r="JX318" i="1" s="1"/>
  <c r="KA316" i="1"/>
  <c r="JX316" i="1" s="1"/>
  <c r="KA321" i="1"/>
  <c r="JX321" i="1" s="1"/>
  <c r="FX325" i="1"/>
  <c r="FX323" i="1"/>
  <c r="FX321" i="1"/>
  <c r="FX316" i="1"/>
  <c r="FX318" i="1"/>
  <c r="FX320" i="1"/>
  <c r="FX324" i="1"/>
  <c r="FX322" i="1"/>
  <c r="FX317" i="1"/>
  <c r="FX315" i="1"/>
  <c r="FX314" i="1"/>
  <c r="FX319" i="1"/>
  <c r="ED306" i="1"/>
  <c r="EC306" i="1" s="1"/>
  <c r="EG306" i="1" s="1"/>
  <c r="EF306" i="1"/>
  <c r="BW320" i="1"/>
  <c r="BT320" i="1" s="1"/>
  <c r="BW319" i="1"/>
  <c r="BT319" i="1" s="1"/>
  <c r="BW318" i="1"/>
  <c r="BT318" i="1" s="1"/>
  <c r="BW325" i="1"/>
  <c r="BT325" i="1" s="1"/>
  <c r="BW317" i="1"/>
  <c r="BT317" i="1" s="1"/>
  <c r="BW324" i="1"/>
  <c r="BT324" i="1" s="1"/>
  <c r="BW316" i="1"/>
  <c r="BT316" i="1" s="1"/>
  <c r="BW323" i="1"/>
  <c r="BT323" i="1" s="1"/>
  <c r="BW315" i="1"/>
  <c r="BT315" i="1" s="1"/>
  <c r="BW322" i="1"/>
  <c r="BT322" i="1" s="1"/>
  <c r="BW314" i="1"/>
  <c r="BT314" i="1" s="1"/>
  <c r="BS314" i="1" s="1"/>
  <c r="BX314" i="1" s="1"/>
  <c r="BW321" i="1"/>
  <c r="BT321" i="1" s="1"/>
  <c r="BV314" i="1"/>
  <c r="AE303" i="1"/>
  <c r="AD305" i="1"/>
  <c r="AB305" i="1"/>
  <c r="BG290" i="1"/>
  <c r="FU324" i="1" l="1"/>
  <c r="FT324" i="1" s="1"/>
  <c r="FY324" i="1" s="1"/>
  <c r="FU320" i="1"/>
  <c r="FT320" i="1" s="1"/>
  <c r="FY320" i="1" s="1"/>
  <c r="FU318" i="1"/>
  <c r="FT318" i="1" s="1"/>
  <c r="FY318" i="1" s="1"/>
  <c r="FU319" i="1"/>
  <c r="FT319" i="1" s="1"/>
  <c r="FY319" i="1" s="1"/>
  <c r="FU316" i="1"/>
  <c r="FT316" i="1" s="1"/>
  <c r="FY316" i="1" s="1"/>
  <c r="FU314" i="1"/>
  <c r="FT314" i="1" s="1"/>
  <c r="FY314" i="1" s="1"/>
  <c r="FU321" i="1"/>
  <c r="FT321" i="1" s="1"/>
  <c r="FY321" i="1" s="1"/>
  <c r="FU315" i="1"/>
  <c r="FT315" i="1" s="1"/>
  <c r="FY315" i="1" s="1"/>
  <c r="FU323" i="1"/>
  <c r="FT323" i="1" s="1"/>
  <c r="FY323" i="1" s="1"/>
  <c r="FU317" i="1"/>
  <c r="FT317" i="1" s="1"/>
  <c r="FY317" i="1" s="1"/>
  <c r="FU325" i="1"/>
  <c r="FT325" i="1" s="1"/>
  <c r="FY325" i="1" s="1"/>
  <c r="FU322" i="1"/>
  <c r="FT322" i="1" s="1"/>
  <c r="FY322" i="1" s="1"/>
  <c r="ED307" i="1"/>
  <c r="EC307" i="1" s="1"/>
  <c r="EG307" i="1" s="1"/>
  <c r="EF307" i="1"/>
  <c r="BS315" i="1"/>
  <c r="BX315" i="1" s="1"/>
  <c r="BV315" i="1"/>
  <c r="AB306" i="1"/>
  <c r="AA306" i="1" s="1"/>
  <c r="AE306" i="1" s="1"/>
  <c r="AD306" i="1"/>
  <c r="AA305" i="1"/>
  <c r="ED308" i="1" l="1"/>
  <c r="EC308" i="1" s="1"/>
  <c r="EG308" i="1" s="1"/>
  <c r="EF308" i="1"/>
  <c r="BS316" i="1"/>
  <c r="BX316" i="1" s="1"/>
  <c r="BV316" i="1"/>
  <c r="AD307" i="1"/>
  <c r="AB307" i="1"/>
  <c r="AA307" i="1" s="1"/>
  <c r="AE307" i="1" s="1"/>
  <c r="AE305" i="1"/>
  <c r="BG292" i="1"/>
  <c r="ED309" i="1" l="1"/>
  <c r="EC309" i="1" s="1"/>
  <c r="EG309" i="1" s="1"/>
  <c r="EF309" i="1"/>
  <c r="BS317" i="1"/>
  <c r="BX317" i="1" s="1"/>
  <c r="BV317" i="1"/>
  <c r="AB308" i="1"/>
  <c r="AD308" i="1"/>
  <c r="BG293" i="1"/>
  <c r="ED310" i="1" l="1"/>
  <c r="EC310" i="1" s="1"/>
  <c r="EG310" i="1" s="1"/>
  <c r="EF310" i="1"/>
  <c r="BS318" i="1"/>
  <c r="BX318" i="1" s="1"/>
  <c r="BV318" i="1"/>
  <c r="AB309" i="1"/>
  <c r="AA309" i="1" s="1"/>
  <c r="AE309" i="1" s="1"/>
  <c r="AD309" i="1"/>
  <c r="AA308" i="1"/>
  <c r="BG294" i="1"/>
  <c r="ED311" i="1" l="1"/>
  <c r="EC311" i="1" s="1"/>
  <c r="EG311" i="1" s="1"/>
  <c r="EF311" i="1"/>
  <c r="BS319" i="1"/>
  <c r="BX319" i="1" s="1"/>
  <c r="BV319" i="1"/>
  <c r="AE308" i="1"/>
  <c r="AB310" i="1"/>
  <c r="AD310" i="1"/>
  <c r="BG295" i="1"/>
  <c r="ED312" i="1" l="1"/>
  <c r="EC312" i="1" s="1"/>
  <c r="EG312" i="1" s="1"/>
  <c r="EF312" i="1"/>
  <c r="BS320" i="1"/>
  <c r="BX320" i="1" s="1"/>
  <c r="BV320" i="1"/>
  <c r="AB311" i="1"/>
  <c r="AA311" i="1" s="1"/>
  <c r="AE311" i="1" s="1"/>
  <c r="AD311" i="1"/>
  <c r="AA310" i="1"/>
  <c r="BG296" i="1"/>
  <c r="ED313" i="1" l="1"/>
  <c r="EC313" i="1" s="1"/>
  <c r="EG313" i="1" s="1"/>
  <c r="EF313" i="1"/>
  <c r="BS321" i="1"/>
  <c r="BX321" i="1" s="1"/>
  <c r="BV321" i="1"/>
  <c r="AE310" i="1"/>
  <c r="AB312" i="1"/>
  <c r="AA312" i="1" s="1"/>
  <c r="AE312" i="1" s="1"/>
  <c r="AD312" i="1"/>
  <c r="BG297" i="1"/>
  <c r="ED314" i="1" l="1"/>
  <c r="EC314" i="1" s="1"/>
  <c r="EG314" i="1" s="1"/>
  <c r="EF314" i="1"/>
  <c r="BS322" i="1"/>
  <c r="BX322" i="1" s="1"/>
  <c r="BV322" i="1"/>
  <c r="AB313" i="1"/>
  <c r="AA313" i="1" s="1"/>
  <c r="AD313" i="1"/>
  <c r="BG298" i="1"/>
  <c r="ED315" i="1" l="1"/>
  <c r="EC315" i="1" s="1"/>
  <c r="EG315" i="1" s="1"/>
  <c r="EF315" i="1"/>
  <c r="BS323" i="1"/>
  <c r="BX323" i="1" s="1"/>
  <c r="BV323" i="1"/>
  <c r="AB314" i="1"/>
  <c r="AA314" i="1" s="1"/>
  <c r="AE314" i="1" s="1"/>
  <c r="AD314" i="1"/>
  <c r="AE313" i="1"/>
  <c r="BG299" i="1"/>
  <c r="ED316" i="1" l="1"/>
  <c r="EC316" i="1" s="1"/>
  <c r="EG316" i="1" s="1"/>
  <c r="EF316" i="1"/>
  <c r="BS324" i="1"/>
  <c r="BX324" i="1" s="1"/>
  <c r="BV324" i="1"/>
  <c r="AB315" i="1"/>
  <c r="AA315" i="1" s="1"/>
  <c r="AE315" i="1" s="1"/>
  <c r="AD315" i="1"/>
  <c r="ED317" i="1" l="1"/>
  <c r="EC317" i="1" s="1"/>
  <c r="EG317" i="1" s="1"/>
  <c r="EF317" i="1"/>
  <c r="BS325" i="1"/>
  <c r="BX325" i="1" s="1"/>
  <c r="BV325" i="1"/>
  <c r="E300" i="1"/>
  <c r="AB316" i="1"/>
  <c r="AA316" i="1" s="1"/>
  <c r="AE316" i="1" s="1"/>
  <c r="AD316" i="1"/>
  <c r="OK333" i="1" l="1"/>
  <c r="OH333" i="1" s="1"/>
  <c r="OK327" i="1"/>
  <c r="OH327" i="1" s="1"/>
  <c r="OK332" i="1"/>
  <c r="OH332" i="1" s="1"/>
  <c r="OK326" i="1"/>
  <c r="OH326" i="1" s="1"/>
  <c r="OK331" i="1"/>
  <c r="OH331" i="1" s="1"/>
  <c r="OK330" i="1"/>
  <c r="OH330" i="1" s="1"/>
  <c r="OK337" i="1"/>
  <c r="OH337" i="1" s="1"/>
  <c r="OK336" i="1"/>
  <c r="OH336" i="1" s="1"/>
  <c r="OK329" i="1"/>
  <c r="OH329" i="1" s="1"/>
  <c r="OK335" i="1"/>
  <c r="OH335" i="1" s="1"/>
  <c r="OK328" i="1"/>
  <c r="OH328" i="1" s="1"/>
  <c r="OK334" i="1"/>
  <c r="OH334" i="1" s="1"/>
  <c r="KA335" i="1"/>
  <c r="JX335" i="1" s="1"/>
  <c r="KA333" i="1"/>
  <c r="JX333" i="1" s="1"/>
  <c r="KA330" i="1"/>
  <c r="JX330" i="1" s="1"/>
  <c r="KA327" i="1"/>
  <c r="JX327" i="1" s="1"/>
  <c r="KA331" i="1"/>
  <c r="JX331" i="1" s="1"/>
  <c r="KA336" i="1"/>
  <c r="JX336" i="1" s="1"/>
  <c r="KA328" i="1"/>
  <c r="JX328" i="1" s="1"/>
  <c r="KA334" i="1"/>
  <c r="JX334" i="1" s="1"/>
  <c r="KA332" i="1"/>
  <c r="JX332" i="1" s="1"/>
  <c r="KA326" i="1"/>
  <c r="JX326" i="1" s="1"/>
  <c r="KA337" i="1"/>
  <c r="JX337" i="1" s="1"/>
  <c r="KA329" i="1"/>
  <c r="JX329" i="1" s="1"/>
  <c r="FX328" i="1"/>
  <c r="FX337" i="1"/>
  <c r="FX332" i="1"/>
  <c r="FX330" i="1"/>
  <c r="FX334" i="1"/>
  <c r="FX327" i="1"/>
  <c r="FX336" i="1"/>
  <c r="FX333" i="1"/>
  <c r="FX331" i="1"/>
  <c r="FX329" i="1"/>
  <c r="FX326" i="1"/>
  <c r="FX335" i="1"/>
  <c r="ED318" i="1"/>
  <c r="EC318" i="1" s="1"/>
  <c r="EG318" i="1" s="1"/>
  <c r="EF318" i="1"/>
  <c r="BW336" i="1"/>
  <c r="BT336" i="1" s="1"/>
  <c r="BW328" i="1"/>
  <c r="BT328" i="1" s="1"/>
  <c r="BW335" i="1"/>
  <c r="BT335" i="1" s="1"/>
  <c r="BW327" i="1"/>
  <c r="BT327" i="1" s="1"/>
  <c r="BW334" i="1"/>
  <c r="BT334" i="1" s="1"/>
  <c r="BW326" i="1"/>
  <c r="BT326" i="1" s="1"/>
  <c r="BS326" i="1" s="1"/>
  <c r="BX326" i="1" s="1"/>
  <c r="BW333" i="1"/>
  <c r="BT333" i="1" s="1"/>
  <c r="BW332" i="1"/>
  <c r="BT332" i="1" s="1"/>
  <c r="BW331" i="1"/>
  <c r="BT331" i="1" s="1"/>
  <c r="BW330" i="1"/>
  <c r="BT330" i="1" s="1"/>
  <c r="BW337" i="1"/>
  <c r="BT337" i="1" s="1"/>
  <c r="BW329" i="1"/>
  <c r="BT329" i="1" s="1"/>
  <c r="BV326" i="1"/>
  <c r="P300" i="1"/>
  <c r="C300" i="1"/>
  <c r="AB317" i="1"/>
  <c r="AA317" i="1" s="1"/>
  <c r="AE317" i="1" s="1"/>
  <c r="AD317" i="1"/>
  <c r="FU336" i="1" l="1"/>
  <c r="FT336" i="1" s="1"/>
  <c r="FY336" i="1" s="1"/>
  <c r="FU327" i="1"/>
  <c r="FT327" i="1" s="1"/>
  <c r="FY327" i="1" s="1"/>
  <c r="FU334" i="1"/>
  <c r="FT334" i="1" s="1"/>
  <c r="FY334" i="1" s="1"/>
  <c r="FU335" i="1"/>
  <c r="FT335" i="1" s="1"/>
  <c r="FY335" i="1" s="1"/>
  <c r="FU330" i="1"/>
  <c r="FT330" i="1" s="1"/>
  <c r="FY330" i="1" s="1"/>
  <c r="FU326" i="1"/>
  <c r="FT326" i="1" s="1"/>
  <c r="FY326" i="1" s="1"/>
  <c r="FU332" i="1"/>
  <c r="FT332" i="1" s="1"/>
  <c r="FY332" i="1" s="1"/>
  <c r="FU329" i="1"/>
  <c r="FT329" i="1" s="1"/>
  <c r="FY329" i="1" s="1"/>
  <c r="FU337" i="1"/>
  <c r="FT337" i="1" s="1"/>
  <c r="FY337" i="1" s="1"/>
  <c r="FU331" i="1"/>
  <c r="FT331" i="1" s="1"/>
  <c r="FY331" i="1" s="1"/>
  <c r="FU328" i="1"/>
  <c r="FT328" i="1" s="1"/>
  <c r="FY328" i="1" s="1"/>
  <c r="FU333" i="1"/>
  <c r="FT333" i="1" s="1"/>
  <c r="FY333" i="1" s="1"/>
  <c r="ED319" i="1"/>
  <c r="EC319" i="1" s="1"/>
  <c r="EG319" i="1" s="1"/>
  <c r="EF319" i="1"/>
  <c r="BS327" i="1"/>
  <c r="BX327" i="1" s="1"/>
  <c r="BV327" i="1"/>
  <c r="N300" i="1"/>
  <c r="C665" i="1"/>
  <c r="D665" i="1" s="1"/>
  <c r="AB318" i="1"/>
  <c r="AA318" i="1" s="1"/>
  <c r="AE318" i="1" s="1"/>
  <c r="AD318" i="1"/>
  <c r="ED320" i="1" l="1"/>
  <c r="EC320" i="1" s="1"/>
  <c r="EG320" i="1" s="1"/>
  <c r="EF320" i="1"/>
  <c r="BS328" i="1"/>
  <c r="BX328" i="1" s="1"/>
  <c r="BV328" i="1"/>
  <c r="AB319" i="1"/>
  <c r="AA319" i="1" s="1"/>
  <c r="AE319" i="1" s="1"/>
  <c r="AD319" i="1"/>
  <c r="ED321" i="1" l="1"/>
  <c r="EC321" i="1" s="1"/>
  <c r="EG321" i="1" s="1"/>
  <c r="EF321" i="1"/>
  <c r="BS329" i="1"/>
  <c r="BX329" i="1" s="1"/>
  <c r="BV329" i="1"/>
  <c r="AB320" i="1"/>
  <c r="AA320" i="1" s="1"/>
  <c r="AE320" i="1" s="1"/>
  <c r="AD320" i="1"/>
  <c r="ED322" i="1" l="1"/>
  <c r="EC322" i="1" s="1"/>
  <c r="EG322" i="1" s="1"/>
  <c r="EF322" i="1"/>
  <c r="BS330" i="1"/>
  <c r="BX330" i="1" s="1"/>
  <c r="BV330" i="1"/>
  <c r="AD321" i="1"/>
  <c r="AB321" i="1"/>
  <c r="AA321" i="1" s="1"/>
  <c r="AE321" i="1" s="1"/>
  <c r="ED323" i="1" l="1"/>
  <c r="EC323" i="1" s="1"/>
  <c r="EG323" i="1" s="1"/>
  <c r="EF323" i="1"/>
  <c r="BS331" i="1"/>
  <c r="BX331" i="1" s="1"/>
  <c r="BV331" i="1"/>
  <c r="AB322" i="1"/>
  <c r="AA322" i="1" s="1"/>
  <c r="AE322" i="1" s="1"/>
  <c r="AD322" i="1"/>
  <c r="ED324" i="1" l="1"/>
  <c r="EC324" i="1" s="1"/>
  <c r="EG324" i="1" s="1"/>
  <c r="EF324" i="1"/>
  <c r="BS332" i="1"/>
  <c r="BX332" i="1" s="1"/>
  <c r="BV332" i="1"/>
  <c r="AD323" i="1"/>
  <c r="AB323" i="1"/>
  <c r="AA323" i="1" s="1"/>
  <c r="AE323" i="1" s="1"/>
  <c r="ED325" i="1" l="1"/>
  <c r="EC325" i="1" s="1"/>
  <c r="EG325" i="1" s="1"/>
  <c r="EF325" i="1"/>
  <c r="BS333" i="1"/>
  <c r="BX333" i="1" s="1"/>
  <c r="BV333" i="1"/>
  <c r="AB324" i="1"/>
  <c r="AA324" i="1" s="1"/>
  <c r="AE324" i="1" s="1"/>
  <c r="AD324" i="1"/>
  <c r="ED326" i="1" l="1"/>
  <c r="EC326" i="1" s="1"/>
  <c r="EG326" i="1" s="1"/>
  <c r="EF326" i="1"/>
  <c r="BS334" i="1"/>
  <c r="BX334" i="1" s="1"/>
  <c r="BV334" i="1"/>
  <c r="AB325" i="1"/>
  <c r="AA325" i="1" s="1"/>
  <c r="AE325" i="1" s="1"/>
  <c r="AD325" i="1"/>
  <c r="ED327" i="1" l="1"/>
  <c r="EC327" i="1" s="1"/>
  <c r="EG327" i="1" s="1"/>
  <c r="EF327" i="1"/>
  <c r="BS335" i="1"/>
  <c r="BX335" i="1" s="1"/>
  <c r="BV335" i="1"/>
  <c r="AB326" i="1"/>
  <c r="AA326" i="1" s="1"/>
  <c r="AE326" i="1" s="1"/>
  <c r="AD326" i="1"/>
  <c r="ED328" i="1" l="1"/>
  <c r="EC328" i="1" s="1"/>
  <c r="EG328" i="1" s="1"/>
  <c r="EF328" i="1"/>
  <c r="BS336" i="1"/>
  <c r="BX336" i="1" s="1"/>
  <c r="BV336" i="1"/>
  <c r="AB327" i="1"/>
  <c r="AA327" i="1" s="1"/>
  <c r="AE327" i="1" s="1"/>
  <c r="AD327" i="1"/>
  <c r="ED329" i="1" l="1"/>
  <c r="EC329" i="1" s="1"/>
  <c r="EG329" i="1" s="1"/>
  <c r="EF329" i="1"/>
  <c r="BS337" i="1"/>
  <c r="BX337" i="1" s="1"/>
  <c r="BV337" i="1"/>
  <c r="AB328" i="1"/>
  <c r="AA328" i="1" s="1"/>
  <c r="AE328" i="1" s="1"/>
  <c r="AD328" i="1"/>
  <c r="OK340" i="1" l="1"/>
  <c r="OH340" i="1" s="1"/>
  <c r="OK345" i="1"/>
  <c r="OH345" i="1" s="1"/>
  <c r="OK339" i="1"/>
  <c r="OH339" i="1" s="1"/>
  <c r="OK338" i="1"/>
  <c r="OH338" i="1" s="1"/>
  <c r="OK349" i="1"/>
  <c r="OH349" i="1" s="1"/>
  <c r="OK344" i="1"/>
  <c r="OH344" i="1" s="1"/>
  <c r="OK348" i="1"/>
  <c r="OH348" i="1" s="1"/>
  <c r="OK343" i="1"/>
  <c r="OH343" i="1" s="1"/>
  <c r="OK347" i="1"/>
  <c r="OH347" i="1" s="1"/>
  <c r="OK342" i="1"/>
  <c r="OH342" i="1" s="1"/>
  <c r="OK346" i="1"/>
  <c r="OH346" i="1" s="1"/>
  <c r="OK341" i="1"/>
  <c r="OH341" i="1" s="1"/>
  <c r="KA349" i="1"/>
  <c r="JX349" i="1" s="1"/>
  <c r="KA346" i="1"/>
  <c r="JX346" i="1" s="1"/>
  <c r="KA343" i="1"/>
  <c r="JX343" i="1" s="1"/>
  <c r="KA341" i="1"/>
  <c r="JX341" i="1" s="1"/>
  <c r="KA338" i="1"/>
  <c r="JX338" i="1" s="1"/>
  <c r="KA347" i="1"/>
  <c r="JX347" i="1" s="1"/>
  <c r="KA339" i="1"/>
  <c r="JX339" i="1" s="1"/>
  <c r="KA344" i="1"/>
  <c r="JX344" i="1" s="1"/>
  <c r="KA348" i="1"/>
  <c r="JX348" i="1" s="1"/>
  <c r="KA342" i="1"/>
  <c r="JX342" i="1" s="1"/>
  <c r="KA340" i="1"/>
  <c r="JX340" i="1" s="1"/>
  <c r="KA345" i="1"/>
  <c r="JX345" i="1" s="1"/>
  <c r="FX344" i="1"/>
  <c r="FX348" i="1"/>
  <c r="FX346" i="1"/>
  <c r="FX341" i="1"/>
  <c r="FX339" i="1"/>
  <c r="FX343" i="1"/>
  <c r="FX349" i="1"/>
  <c r="FX347" i="1"/>
  <c r="FX345" i="1"/>
  <c r="FX340" i="1"/>
  <c r="FX338" i="1"/>
  <c r="FX342" i="1"/>
  <c r="ED330" i="1"/>
  <c r="EC330" i="1" s="1"/>
  <c r="EG330" i="1" s="1"/>
  <c r="EF330" i="1"/>
  <c r="BW344" i="1"/>
  <c r="BT344" i="1" s="1"/>
  <c r="BW343" i="1"/>
  <c r="BT343" i="1" s="1"/>
  <c r="BW342" i="1"/>
  <c r="BT342" i="1" s="1"/>
  <c r="BW349" i="1"/>
  <c r="BT349" i="1" s="1"/>
  <c r="BW341" i="1"/>
  <c r="BT341" i="1" s="1"/>
  <c r="BW348" i="1"/>
  <c r="BT348" i="1" s="1"/>
  <c r="BW340" i="1"/>
  <c r="BT340" i="1" s="1"/>
  <c r="BW347" i="1"/>
  <c r="BT347" i="1" s="1"/>
  <c r="BW339" i="1"/>
  <c r="BT339" i="1" s="1"/>
  <c r="BW346" i="1"/>
  <c r="BT346" i="1" s="1"/>
  <c r="BW338" i="1"/>
  <c r="BT338" i="1" s="1"/>
  <c r="BS338" i="1" s="1"/>
  <c r="BX338" i="1" s="1"/>
  <c r="BW345" i="1"/>
  <c r="BT345" i="1" s="1"/>
  <c r="BV338" i="1"/>
  <c r="AB329" i="1"/>
  <c r="AA329" i="1" s="1"/>
  <c r="AE329" i="1" s="1"/>
  <c r="AD329" i="1"/>
  <c r="FU349" i="1" l="1"/>
  <c r="FT349" i="1" s="1"/>
  <c r="FY349" i="1" s="1"/>
  <c r="FU343" i="1"/>
  <c r="FT343" i="1" s="1"/>
  <c r="FY343" i="1" s="1"/>
  <c r="FU339" i="1"/>
  <c r="FT339" i="1" s="1"/>
  <c r="FY339" i="1" s="1"/>
  <c r="FU342" i="1"/>
  <c r="FT342" i="1" s="1"/>
  <c r="FY342" i="1" s="1"/>
  <c r="FU341" i="1"/>
  <c r="FT341" i="1" s="1"/>
  <c r="FY341" i="1" s="1"/>
  <c r="FU338" i="1"/>
  <c r="FT338" i="1" s="1"/>
  <c r="FY338" i="1" s="1"/>
  <c r="FU346" i="1"/>
  <c r="FT346" i="1" s="1"/>
  <c r="FY346" i="1" s="1"/>
  <c r="FU340" i="1"/>
  <c r="FT340" i="1" s="1"/>
  <c r="FY340" i="1" s="1"/>
  <c r="FU348" i="1"/>
  <c r="FT348" i="1" s="1"/>
  <c r="FY348" i="1" s="1"/>
  <c r="FU345" i="1"/>
  <c r="FT345" i="1" s="1"/>
  <c r="FY345" i="1" s="1"/>
  <c r="FU344" i="1"/>
  <c r="FT344" i="1" s="1"/>
  <c r="FY344" i="1" s="1"/>
  <c r="FU347" i="1"/>
  <c r="FT347" i="1" s="1"/>
  <c r="FY347" i="1" s="1"/>
  <c r="ED331" i="1"/>
  <c r="EC331" i="1" s="1"/>
  <c r="EG331" i="1" s="1"/>
  <c r="EF331" i="1"/>
  <c r="BS339" i="1"/>
  <c r="BX339" i="1" s="1"/>
  <c r="BV339" i="1"/>
  <c r="AB330" i="1"/>
  <c r="AA330" i="1" s="1"/>
  <c r="AE330" i="1" s="1"/>
  <c r="AD330" i="1"/>
  <c r="ED332" i="1" l="1"/>
  <c r="EC332" i="1" s="1"/>
  <c r="EG332" i="1" s="1"/>
  <c r="EF332" i="1"/>
  <c r="BS340" i="1"/>
  <c r="BX340" i="1" s="1"/>
  <c r="BV340" i="1"/>
  <c r="AD331" i="1"/>
  <c r="AB331" i="1"/>
  <c r="AA331" i="1" s="1"/>
  <c r="AE331" i="1" s="1"/>
  <c r="ED333" i="1" l="1"/>
  <c r="EC333" i="1" s="1"/>
  <c r="EG333" i="1" s="1"/>
  <c r="EF333" i="1"/>
  <c r="BS341" i="1"/>
  <c r="BX341" i="1" s="1"/>
  <c r="BV341" i="1"/>
  <c r="AB332" i="1"/>
  <c r="AA332" i="1" s="1"/>
  <c r="AE332" i="1" s="1"/>
  <c r="AD332" i="1"/>
  <c r="ED334" i="1" l="1"/>
  <c r="EC334" i="1" s="1"/>
  <c r="EG334" i="1" s="1"/>
  <c r="EF334" i="1"/>
  <c r="BS342" i="1"/>
  <c r="BX342" i="1" s="1"/>
  <c r="BV342" i="1"/>
  <c r="AB333" i="1"/>
  <c r="AA333" i="1" s="1"/>
  <c r="AE333" i="1" s="1"/>
  <c r="AD333" i="1"/>
  <c r="ED335" i="1" l="1"/>
  <c r="EC335" i="1" s="1"/>
  <c r="EG335" i="1" s="1"/>
  <c r="EF335" i="1"/>
  <c r="BS343" i="1"/>
  <c r="BX343" i="1" s="1"/>
  <c r="BV343" i="1"/>
  <c r="AB334" i="1"/>
  <c r="AA334" i="1" s="1"/>
  <c r="AE334" i="1" s="1"/>
  <c r="AD334" i="1"/>
  <c r="ED336" i="1" l="1"/>
  <c r="EC336" i="1" s="1"/>
  <c r="EG336" i="1" s="1"/>
  <c r="EF336" i="1"/>
  <c r="BS344" i="1"/>
  <c r="BX344" i="1" s="1"/>
  <c r="BV344" i="1"/>
  <c r="AB335" i="1"/>
  <c r="AA335" i="1" s="1"/>
  <c r="AE335" i="1" s="1"/>
  <c r="AD335" i="1"/>
  <c r="ED337" i="1" l="1"/>
  <c r="EC337" i="1" s="1"/>
  <c r="EG337" i="1" s="1"/>
  <c r="EF337" i="1"/>
  <c r="BS345" i="1"/>
  <c r="BX345" i="1" s="1"/>
  <c r="BV345" i="1"/>
  <c r="AB336" i="1"/>
  <c r="AA336" i="1" s="1"/>
  <c r="AE336" i="1" s="1"/>
  <c r="AD336" i="1"/>
  <c r="ED338" i="1" l="1"/>
  <c r="EC338" i="1" s="1"/>
  <c r="EG338" i="1" s="1"/>
  <c r="EF338" i="1"/>
  <c r="BS346" i="1"/>
  <c r="BX346" i="1" s="1"/>
  <c r="BV346" i="1"/>
  <c r="AD337" i="1"/>
  <c r="AB337" i="1"/>
  <c r="AA337" i="1" s="1"/>
  <c r="AE337" i="1" s="1"/>
  <c r="ED339" i="1" l="1"/>
  <c r="EC339" i="1" s="1"/>
  <c r="EG339" i="1" s="1"/>
  <c r="EF339" i="1"/>
  <c r="BS347" i="1"/>
  <c r="BX347" i="1" s="1"/>
  <c r="BV347" i="1"/>
  <c r="AB338" i="1"/>
  <c r="AA338" i="1" s="1"/>
  <c r="AE338" i="1" s="1"/>
  <c r="AD338" i="1"/>
  <c r="ED340" i="1" l="1"/>
  <c r="EC340" i="1" s="1"/>
  <c r="EG340" i="1" s="1"/>
  <c r="EF340" i="1"/>
  <c r="BS348" i="1"/>
  <c r="BX348" i="1" s="1"/>
  <c r="BV348" i="1"/>
  <c r="AB339" i="1"/>
  <c r="AA339" i="1" s="1"/>
  <c r="AE339" i="1" s="1"/>
  <c r="AD339" i="1"/>
  <c r="ED341" i="1" l="1"/>
  <c r="EC341" i="1" s="1"/>
  <c r="EG341" i="1" s="1"/>
  <c r="EF341" i="1"/>
  <c r="BS349" i="1"/>
  <c r="BX349" i="1" s="1"/>
  <c r="BV349" i="1"/>
  <c r="AB340" i="1"/>
  <c r="AA340" i="1" s="1"/>
  <c r="AE340" i="1" s="1"/>
  <c r="AD340" i="1"/>
  <c r="OK358" i="1" l="1"/>
  <c r="OH358" i="1" s="1"/>
  <c r="OK352" i="1"/>
  <c r="OH352" i="1" s="1"/>
  <c r="OK351" i="1"/>
  <c r="OH351" i="1" s="1"/>
  <c r="OK357" i="1"/>
  <c r="OH357" i="1" s="1"/>
  <c r="OK350" i="1"/>
  <c r="OH350" i="1" s="1"/>
  <c r="OK356" i="1"/>
  <c r="OH356" i="1" s="1"/>
  <c r="OK355" i="1"/>
  <c r="OH355" i="1" s="1"/>
  <c r="OK361" i="1"/>
  <c r="OH361" i="1" s="1"/>
  <c r="OK354" i="1"/>
  <c r="OH354" i="1" s="1"/>
  <c r="OK360" i="1"/>
  <c r="OH360" i="1" s="1"/>
  <c r="OK353" i="1"/>
  <c r="OH353" i="1" s="1"/>
  <c r="OK359" i="1"/>
  <c r="OH359" i="1" s="1"/>
  <c r="KA359" i="1"/>
  <c r="JX359" i="1" s="1"/>
  <c r="KA357" i="1"/>
  <c r="JX357" i="1" s="1"/>
  <c r="KA354" i="1"/>
  <c r="JX354" i="1" s="1"/>
  <c r="KA351" i="1"/>
  <c r="JX351" i="1" s="1"/>
  <c r="KA355" i="1"/>
  <c r="JX355" i="1" s="1"/>
  <c r="KA360" i="1"/>
  <c r="JX360" i="1" s="1"/>
  <c r="KA352" i="1"/>
  <c r="JX352" i="1" s="1"/>
  <c r="KA358" i="1"/>
  <c r="JX358" i="1" s="1"/>
  <c r="KA356" i="1"/>
  <c r="JX356" i="1" s="1"/>
  <c r="KA350" i="1"/>
  <c r="JX350" i="1" s="1"/>
  <c r="KA361" i="1"/>
  <c r="JX361" i="1" s="1"/>
  <c r="KA353" i="1"/>
  <c r="JX353" i="1" s="1"/>
  <c r="FX359" i="1"/>
  <c r="FX361" i="1"/>
  <c r="FX358" i="1"/>
  <c r="FX360" i="1"/>
  <c r="FX357" i="1"/>
  <c r="FX355" i="1"/>
  <c r="FX351" i="1"/>
  <c r="FX353" i="1"/>
  <c r="FX352" i="1"/>
  <c r="FX350" i="1"/>
  <c r="FX356" i="1"/>
  <c r="FX354" i="1"/>
  <c r="ED342" i="1"/>
  <c r="EC342" i="1" s="1"/>
  <c r="EG342" i="1" s="1"/>
  <c r="EF342" i="1"/>
  <c r="BW360" i="1"/>
  <c r="BT360" i="1" s="1"/>
  <c r="BW352" i="1"/>
  <c r="BT352" i="1" s="1"/>
  <c r="BW359" i="1"/>
  <c r="BT359" i="1" s="1"/>
  <c r="BW351" i="1"/>
  <c r="BT351" i="1" s="1"/>
  <c r="BW358" i="1"/>
  <c r="BT358" i="1" s="1"/>
  <c r="BW350" i="1"/>
  <c r="BT350" i="1" s="1"/>
  <c r="BS350" i="1" s="1"/>
  <c r="BX350" i="1" s="1"/>
  <c r="BW357" i="1"/>
  <c r="BT357" i="1" s="1"/>
  <c r="BW356" i="1"/>
  <c r="BT356" i="1" s="1"/>
  <c r="BW355" i="1"/>
  <c r="BT355" i="1" s="1"/>
  <c r="BW354" i="1"/>
  <c r="BT354" i="1" s="1"/>
  <c r="BW361" i="1"/>
  <c r="BT361" i="1" s="1"/>
  <c r="BW353" i="1"/>
  <c r="BT353" i="1" s="1"/>
  <c r="BV350" i="1"/>
  <c r="AB341" i="1"/>
  <c r="AA341" i="1" s="1"/>
  <c r="AE341" i="1" s="1"/>
  <c r="AD341" i="1"/>
  <c r="FU351" i="1" l="1"/>
  <c r="FT351" i="1" s="1"/>
  <c r="FY351" i="1" s="1"/>
  <c r="FU355" i="1"/>
  <c r="FT355" i="1" s="1"/>
  <c r="FY355" i="1" s="1"/>
  <c r="FU357" i="1"/>
  <c r="FT357" i="1" s="1"/>
  <c r="FY357" i="1" s="1"/>
  <c r="FU354" i="1"/>
  <c r="FT354" i="1" s="1"/>
  <c r="FY354" i="1" s="1"/>
  <c r="FU360" i="1"/>
  <c r="FT360" i="1" s="1"/>
  <c r="FY360" i="1" s="1"/>
  <c r="FU356" i="1"/>
  <c r="FT356" i="1" s="1"/>
  <c r="FY356" i="1" s="1"/>
  <c r="FU358" i="1"/>
  <c r="FT358" i="1" s="1"/>
  <c r="FY358" i="1" s="1"/>
  <c r="FU350" i="1"/>
  <c r="FT350" i="1" s="1"/>
  <c r="FY350" i="1" s="1"/>
  <c r="FU361" i="1"/>
  <c r="FT361" i="1" s="1"/>
  <c r="FY361" i="1" s="1"/>
  <c r="FU352" i="1"/>
  <c r="FT352" i="1" s="1"/>
  <c r="FY352" i="1" s="1"/>
  <c r="FU359" i="1"/>
  <c r="FT359" i="1" s="1"/>
  <c r="FY359" i="1" s="1"/>
  <c r="FU353" i="1"/>
  <c r="FT353" i="1" s="1"/>
  <c r="FY353" i="1" s="1"/>
  <c r="ED343" i="1"/>
  <c r="EC343" i="1" s="1"/>
  <c r="EG343" i="1" s="1"/>
  <c r="EF343" i="1"/>
  <c r="BS351" i="1"/>
  <c r="BX351" i="1" s="1"/>
  <c r="BV351" i="1"/>
  <c r="AB342" i="1"/>
  <c r="AA342" i="1" s="1"/>
  <c r="AE342" i="1" s="1"/>
  <c r="AD342" i="1"/>
  <c r="ED344" i="1" l="1"/>
  <c r="EC344" i="1" s="1"/>
  <c r="EG344" i="1" s="1"/>
  <c r="EF344" i="1"/>
  <c r="BS352" i="1"/>
  <c r="BX352" i="1" s="1"/>
  <c r="BV352" i="1"/>
  <c r="AB343" i="1"/>
  <c r="AA343" i="1" s="1"/>
  <c r="AE343" i="1" s="1"/>
  <c r="AD343" i="1"/>
  <c r="ED345" i="1" l="1"/>
  <c r="EC345" i="1" s="1"/>
  <c r="EG345" i="1" s="1"/>
  <c r="EF345" i="1"/>
  <c r="BS353" i="1"/>
  <c r="BX353" i="1" s="1"/>
  <c r="BV353" i="1"/>
  <c r="AD344" i="1"/>
  <c r="AB344" i="1"/>
  <c r="AA344" i="1" s="1"/>
  <c r="AE344" i="1" s="1"/>
  <c r="ED346" i="1" l="1"/>
  <c r="EC346" i="1" s="1"/>
  <c r="EG346" i="1" s="1"/>
  <c r="EF346" i="1"/>
  <c r="BS354" i="1"/>
  <c r="BX354" i="1" s="1"/>
  <c r="BV354" i="1"/>
  <c r="AD345" i="1"/>
  <c r="AB345" i="1"/>
  <c r="AA345" i="1" s="1"/>
  <c r="AE345" i="1" s="1"/>
  <c r="ED347" i="1" l="1"/>
  <c r="EC347" i="1" s="1"/>
  <c r="EG347" i="1" s="1"/>
  <c r="EF347" i="1"/>
  <c r="BS355" i="1"/>
  <c r="BX355" i="1" s="1"/>
  <c r="BV355" i="1"/>
  <c r="AB346" i="1"/>
  <c r="AA346" i="1" s="1"/>
  <c r="AE346" i="1" s="1"/>
  <c r="AD346" i="1"/>
  <c r="ED348" i="1" l="1"/>
  <c r="EC348" i="1" s="1"/>
  <c r="EG348" i="1" s="1"/>
  <c r="EF348" i="1"/>
  <c r="BS356" i="1"/>
  <c r="BX356" i="1" s="1"/>
  <c r="BV356" i="1"/>
  <c r="AD347" i="1"/>
  <c r="AB347" i="1"/>
  <c r="AA347" i="1" s="1"/>
  <c r="AE347" i="1" s="1"/>
  <c r="ED349" i="1" l="1"/>
  <c r="EC349" i="1" s="1"/>
  <c r="EG349" i="1" s="1"/>
  <c r="EF349" i="1"/>
  <c r="BS357" i="1"/>
  <c r="BX357" i="1" s="1"/>
  <c r="BV357" i="1"/>
  <c r="AB348" i="1"/>
  <c r="AA348" i="1" s="1"/>
  <c r="AE348" i="1" s="1"/>
  <c r="AD348" i="1"/>
  <c r="ED350" i="1" l="1"/>
  <c r="EC350" i="1" s="1"/>
  <c r="EG350" i="1" s="1"/>
  <c r="EF350" i="1"/>
  <c r="BS358" i="1"/>
  <c r="BX358" i="1" s="1"/>
  <c r="BV358" i="1"/>
  <c r="AB349" i="1"/>
  <c r="AA349" i="1" s="1"/>
  <c r="AE349" i="1" s="1"/>
  <c r="AD349" i="1"/>
  <c r="ED351" i="1" l="1"/>
  <c r="EC351" i="1" s="1"/>
  <c r="EG351" i="1" s="1"/>
  <c r="EF351" i="1"/>
  <c r="BS359" i="1"/>
  <c r="BX359" i="1" s="1"/>
  <c r="BV359" i="1"/>
  <c r="AB350" i="1"/>
  <c r="AA350" i="1" s="1"/>
  <c r="AE350" i="1" s="1"/>
  <c r="AD350" i="1"/>
  <c r="ED352" i="1" l="1"/>
  <c r="EC352" i="1" s="1"/>
  <c r="EG352" i="1" s="1"/>
  <c r="EF352" i="1"/>
  <c r="BS360" i="1"/>
  <c r="BX360" i="1" s="1"/>
  <c r="BV360" i="1"/>
  <c r="AB351" i="1"/>
  <c r="AA351" i="1" s="1"/>
  <c r="AE351" i="1" s="1"/>
  <c r="AD351" i="1"/>
  <c r="ED353" i="1" l="1"/>
  <c r="EC353" i="1" s="1"/>
  <c r="EG353" i="1" s="1"/>
  <c r="EF353" i="1"/>
  <c r="BS361" i="1"/>
  <c r="BX361" i="1" s="1"/>
  <c r="BV361" i="1"/>
  <c r="AB352" i="1"/>
  <c r="AA352" i="1" s="1"/>
  <c r="AE352" i="1" s="1"/>
  <c r="AD352" i="1"/>
  <c r="OK370" i="1" l="1"/>
  <c r="OH370" i="1" s="1"/>
  <c r="OK365" i="1"/>
  <c r="OH365" i="1" s="1"/>
  <c r="OK364" i="1"/>
  <c r="OH364" i="1" s="1"/>
  <c r="OK369" i="1"/>
  <c r="OH369" i="1" s="1"/>
  <c r="OK363" i="1"/>
  <c r="OH363" i="1" s="1"/>
  <c r="OK368" i="1"/>
  <c r="OH368" i="1" s="1"/>
  <c r="OK362" i="1"/>
  <c r="OH362" i="1" s="1"/>
  <c r="OK373" i="1"/>
  <c r="OH373" i="1" s="1"/>
  <c r="OK367" i="1"/>
  <c r="OH367" i="1" s="1"/>
  <c r="OK372" i="1"/>
  <c r="OH372" i="1" s="1"/>
  <c r="OK366" i="1"/>
  <c r="OH366" i="1" s="1"/>
  <c r="OK371" i="1"/>
  <c r="OH371" i="1" s="1"/>
  <c r="KA373" i="1"/>
  <c r="JX373" i="1" s="1"/>
  <c r="KA370" i="1"/>
  <c r="JX370" i="1" s="1"/>
  <c r="KA367" i="1"/>
  <c r="JX367" i="1" s="1"/>
  <c r="KA365" i="1"/>
  <c r="JX365" i="1" s="1"/>
  <c r="KA362" i="1"/>
  <c r="JX362" i="1" s="1"/>
  <c r="KA371" i="1"/>
  <c r="JX371" i="1" s="1"/>
  <c r="KA363" i="1"/>
  <c r="JX363" i="1" s="1"/>
  <c r="KA368" i="1"/>
  <c r="JX368" i="1" s="1"/>
  <c r="KA372" i="1"/>
  <c r="JX372" i="1" s="1"/>
  <c r="KA366" i="1"/>
  <c r="JX366" i="1" s="1"/>
  <c r="KA364" i="1"/>
  <c r="JX364" i="1" s="1"/>
  <c r="KA369" i="1"/>
  <c r="JX369" i="1" s="1"/>
  <c r="FX366" i="1"/>
  <c r="FX364" i="1"/>
  <c r="FX362" i="1"/>
  <c r="FX368" i="1"/>
  <c r="FX372" i="1"/>
  <c r="FX370" i="1"/>
  <c r="FX365" i="1"/>
  <c r="FX363" i="1"/>
  <c r="FX367" i="1"/>
  <c r="FX373" i="1"/>
  <c r="FX371" i="1"/>
  <c r="FX369" i="1"/>
  <c r="ED354" i="1"/>
  <c r="EC354" i="1" s="1"/>
  <c r="EG354" i="1" s="1"/>
  <c r="EF354" i="1"/>
  <c r="BW368" i="1"/>
  <c r="BT368" i="1" s="1"/>
  <c r="BW367" i="1"/>
  <c r="BT367" i="1" s="1"/>
  <c r="BW366" i="1"/>
  <c r="BT366" i="1" s="1"/>
  <c r="BW373" i="1"/>
  <c r="BT373" i="1" s="1"/>
  <c r="BW365" i="1"/>
  <c r="BT365" i="1" s="1"/>
  <c r="BW372" i="1"/>
  <c r="BT372" i="1" s="1"/>
  <c r="BW364" i="1"/>
  <c r="BT364" i="1" s="1"/>
  <c r="BW371" i="1"/>
  <c r="BT371" i="1" s="1"/>
  <c r="BW363" i="1"/>
  <c r="BT363" i="1" s="1"/>
  <c r="BW370" i="1"/>
  <c r="BT370" i="1" s="1"/>
  <c r="BW362" i="1"/>
  <c r="BT362" i="1" s="1"/>
  <c r="BS362" i="1" s="1"/>
  <c r="BX362" i="1" s="1"/>
  <c r="BW369" i="1"/>
  <c r="BT369" i="1" s="1"/>
  <c r="BV362" i="1"/>
  <c r="AB353" i="1"/>
  <c r="AA353" i="1" s="1"/>
  <c r="AE353" i="1" s="1"/>
  <c r="AD353" i="1"/>
  <c r="FU370" i="1" l="1"/>
  <c r="FT370" i="1" s="1"/>
  <c r="FY370" i="1" s="1"/>
  <c r="FU372" i="1"/>
  <c r="FT372" i="1" s="1"/>
  <c r="FY372" i="1" s="1"/>
  <c r="FU369" i="1"/>
  <c r="FT369" i="1" s="1"/>
  <c r="FY369" i="1" s="1"/>
  <c r="FU368" i="1"/>
  <c r="FT368" i="1" s="1"/>
  <c r="FY368" i="1" s="1"/>
  <c r="FU371" i="1"/>
  <c r="FT371" i="1" s="1"/>
  <c r="FY371" i="1" s="1"/>
  <c r="FU362" i="1"/>
  <c r="FT362" i="1" s="1"/>
  <c r="FY362" i="1" s="1"/>
  <c r="FU373" i="1"/>
  <c r="FT373" i="1" s="1"/>
  <c r="FY373" i="1" s="1"/>
  <c r="FU364" i="1"/>
  <c r="FT364" i="1" s="1"/>
  <c r="FY364" i="1" s="1"/>
  <c r="FU367" i="1"/>
  <c r="FT367" i="1" s="1"/>
  <c r="FY367" i="1" s="1"/>
  <c r="FU366" i="1"/>
  <c r="FT366" i="1" s="1"/>
  <c r="FY366" i="1" s="1"/>
  <c r="FU363" i="1"/>
  <c r="FT363" i="1" s="1"/>
  <c r="FY363" i="1" s="1"/>
  <c r="FU365" i="1"/>
  <c r="FT365" i="1" s="1"/>
  <c r="FY365" i="1" s="1"/>
  <c r="ED355" i="1"/>
  <c r="EC355" i="1" s="1"/>
  <c r="EG355" i="1" s="1"/>
  <c r="EF355" i="1"/>
  <c r="BS363" i="1"/>
  <c r="BX363" i="1" s="1"/>
  <c r="BV363" i="1"/>
  <c r="AB354" i="1"/>
  <c r="AA354" i="1" s="1"/>
  <c r="AE354" i="1" s="1"/>
  <c r="AD354" i="1"/>
  <c r="ED356" i="1" l="1"/>
  <c r="EC356" i="1" s="1"/>
  <c r="EG356" i="1" s="1"/>
  <c r="EF356" i="1"/>
  <c r="BS364" i="1"/>
  <c r="BX364" i="1" s="1"/>
  <c r="BV364" i="1"/>
  <c r="AD355" i="1"/>
  <c r="AB355" i="1"/>
  <c r="AA355" i="1" s="1"/>
  <c r="AE355" i="1" s="1"/>
  <c r="ED357" i="1" l="1"/>
  <c r="EC357" i="1" s="1"/>
  <c r="EG357" i="1" s="1"/>
  <c r="EF357" i="1"/>
  <c r="BS365" i="1"/>
  <c r="BX365" i="1" s="1"/>
  <c r="BV365" i="1"/>
  <c r="AB356" i="1"/>
  <c r="AA356" i="1" s="1"/>
  <c r="AE356" i="1" s="1"/>
  <c r="AD356" i="1"/>
  <c r="ED358" i="1" l="1"/>
  <c r="EC358" i="1" s="1"/>
  <c r="EG358" i="1" s="1"/>
  <c r="EF358" i="1"/>
  <c r="BS366" i="1"/>
  <c r="BX366" i="1" s="1"/>
  <c r="BV366" i="1"/>
  <c r="AB357" i="1"/>
  <c r="AA357" i="1" s="1"/>
  <c r="AE357" i="1" s="1"/>
  <c r="AD357" i="1"/>
  <c r="ED359" i="1" l="1"/>
  <c r="EC359" i="1" s="1"/>
  <c r="EG359" i="1" s="1"/>
  <c r="EF359" i="1"/>
  <c r="BS367" i="1"/>
  <c r="BX367" i="1" s="1"/>
  <c r="BV367" i="1"/>
  <c r="AB358" i="1"/>
  <c r="AA358" i="1" s="1"/>
  <c r="AE358" i="1" s="1"/>
  <c r="AD358" i="1"/>
  <c r="ED360" i="1" l="1"/>
  <c r="EC360" i="1" s="1"/>
  <c r="EG360" i="1" s="1"/>
  <c r="EF360" i="1"/>
  <c r="BS368" i="1"/>
  <c r="BX368" i="1" s="1"/>
  <c r="BV368" i="1"/>
  <c r="AB359" i="1"/>
  <c r="AA359" i="1" s="1"/>
  <c r="AE359" i="1" s="1"/>
  <c r="AD359" i="1"/>
  <c r="ED361" i="1" l="1"/>
  <c r="EC361" i="1" s="1"/>
  <c r="EG361" i="1" s="1"/>
  <c r="EF361" i="1"/>
  <c r="BS369" i="1"/>
  <c r="BX369" i="1" s="1"/>
  <c r="BV369" i="1"/>
  <c r="AB360" i="1"/>
  <c r="AA360" i="1" s="1"/>
  <c r="AE360" i="1" s="1"/>
  <c r="AD360" i="1"/>
  <c r="ED362" i="1" l="1"/>
  <c r="EC362" i="1" s="1"/>
  <c r="EG362" i="1" s="1"/>
  <c r="EF362" i="1"/>
  <c r="BS370" i="1"/>
  <c r="BX370" i="1" s="1"/>
  <c r="BV370" i="1"/>
  <c r="AD361" i="1"/>
  <c r="AB361" i="1"/>
  <c r="AA361" i="1" s="1"/>
  <c r="AE361" i="1" s="1"/>
  <c r="ED363" i="1" l="1"/>
  <c r="EC363" i="1" s="1"/>
  <c r="EG363" i="1" s="1"/>
  <c r="EF363" i="1"/>
  <c r="BS371" i="1"/>
  <c r="BX371" i="1" s="1"/>
  <c r="BV371" i="1"/>
  <c r="AB362" i="1"/>
  <c r="AA362" i="1" s="1"/>
  <c r="AE362" i="1" s="1"/>
  <c r="AD362" i="1"/>
  <c r="ED364" i="1" l="1"/>
  <c r="EC364" i="1" s="1"/>
  <c r="EG364" i="1" s="1"/>
  <c r="EF364" i="1"/>
  <c r="BS372" i="1"/>
  <c r="BX372" i="1" s="1"/>
  <c r="BV372" i="1"/>
  <c r="AB363" i="1"/>
  <c r="AA363" i="1" s="1"/>
  <c r="AE363" i="1" s="1"/>
  <c r="AD363" i="1"/>
  <c r="ED365" i="1" l="1"/>
  <c r="EC365" i="1" s="1"/>
  <c r="EG365" i="1" s="1"/>
  <c r="EF365" i="1"/>
  <c r="BS373" i="1"/>
  <c r="BX373" i="1" s="1"/>
  <c r="BV373" i="1"/>
  <c r="AB364" i="1"/>
  <c r="AA364" i="1" s="1"/>
  <c r="AE364" i="1" s="1"/>
  <c r="AD364" i="1"/>
  <c r="OK382" i="1" l="1"/>
  <c r="OH382" i="1" s="1"/>
  <c r="OK376" i="1"/>
  <c r="OH376" i="1" s="1"/>
  <c r="OK381" i="1"/>
  <c r="OH381" i="1" s="1"/>
  <c r="OK380" i="1"/>
  <c r="OH380" i="1" s="1"/>
  <c r="OK375" i="1"/>
  <c r="OH375" i="1" s="1"/>
  <c r="OK379" i="1"/>
  <c r="OH379" i="1" s="1"/>
  <c r="OK374" i="1"/>
  <c r="OH374" i="1" s="1"/>
  <c r="OK385" i="1"/>
  <c r="OH385" i="1" s="1"/>
  <c r="OK384" i="1"/>
  <c r="OH384" i="1" s="1"/>
  <c r="OK378" i="1"/>
  <c r="OH378" i="1" s="1"/>
  <c r="OK383" i="1"/>
  <c r="OH383" i="1" s="1"/>
  <c r="OK377" i="1"/>
  <c r="OH377" i="1" s="1"/>
  <c r="KA383" i="1"/>
  <c r="JX383" i="1" s="1"/>
  <c r="KA381" i="1"/>
  <c r="JX381" i="1" s="1"/>
  <c r="KA378" i="1"/>
  <c r="JX378" i="1" s="1"/>
  <c r="KA375" i="1"/>
  <c r="JX375" i="1" s="1"/>
  <c r="KA379" i="1"/>
  <c r="JX379" i="1" s="1"/>
  <c r="KA384" i="1"/>
  <c r="JX384" i="1" s="1"/>
  <c r="KA376" i="1"/>
  <c r="JX376" i="1" s="1"/>
  <c r="KA382" i="1"/>
  <c r="JX382" i="1" s="1"/>
  <c r="KA380" i="1"/>
  <c r="JX380" i="1" s="1"/>
  <c r="KA374" i="1"/>
  <c r="JX374" i="1" s="1"/>
  <c r="KA385" i="1"/>
  <c r="JX385" i="1" s="1"/>
  <c r="KA377" i="1"/>
  <c r="JX377" i="1" s="1"/>
  <c r="FX385" i="1"/>
  <c r="FX380" i="1"/>
  <c r="FX382" i="1"/>
  <c r="FX375" i="1"/>
  <c r="FX384" i="1"/>
  <c r="FX377" i="1"/>
  <c r="FX381" i="1"/>
  <c r="FX379" i="1"/>
  <c r="FX374" i="1"/>
  <c r="FX383" i="1"/>
  <c r="FX376" i="1"/>
  <c r="FX378" i="1"/>
  <c r="ED366" i="1"/>
  <c r="EC366" i="1" s="1"/>
  <c r="EG366" i="1" s="1"/>
  <c r="EF366" i="1"/>
  <c r="BW384" i="1"/>
  <c r="BT384" i="1" s="1"/>
  <c r="BW376" i="1"/>
  <c r="BT376" i="1" s="1"/>
  <c r="BW383" i="1"/>
  <c r="BT383" i="1" s="1"/>
  <c r="BW375" i="1"/>
  <c r="BT375" i="1" s="1"/>
  <c r="BW382" i="1"/>
  <c r="BT382" i="1" s="1"/>
  <c r="BW374" i="1"/>
  <c r="BT374" i="1" s="1"/>
  <c r="BS374" i="1" s="1"/>
  <c r="BX374" i="1" s="1"/>
  <c r="BW381" i="1"/>
  <c r="BT381" i="1" s="1"/>
  <c r="BW380" i="1"/>
  <c r="BT380" i="1" s="1"/>
  <c r="BW379" i="1"/>
  <c r="BT379" i="1" s="1"/>
  <c r="BW378" i="1"/>
  <c r="BT378" i="1" s="1"/>
  <c r="BW385" i="1"/>
  <c r="BT385" i="1" s="1"/>
  <c r="BW377" i="1"/>
  <c r="BT377" i="1" s="1"/>
  <c r="BV374" i="1"/>
  <c r="AB365" i="1"/>
  <c r="AA365" i="1" s="1"/>
  <c r="AE365" i="1" s="1"/>
  <c r="AD365" i="1"/>
  <c r="FU377" i="1" l="1"/>
  <c r="FT377" i="1" s="1"/>
  <c r="FY377" i="1" s="1"/>
  <c r="FU384" i="1"/>
  <c r="FT384" i="1" s="1"/>
  <c r="FY384" i="1" s="1"/>
  <c r="FU378" i="1"/>
  <c r="FT378" i="1" s="1"/>
  <c r="FY378" i="1" s="1"/>
  <c r="FU375" i="1"/>
  <c r="FT375" i="1" s="1"/>
  <c r="FY375" i="1" s="1"/>
  <c r="FU376" i="1"/>
  <c r="FT376" i="1" s="1"/>
  <c r="FY376" i="1" s="1"/>
  <c r="FU382" i="1"/>
  <c r="FT382" i="1" s="1"/>
  <c r="FY382" i="1" s="1"/>
  <c r="FU383" i="1"/>
  <c r="FT383" i="1" s="1"/>
  <c r="FY383" i="1" s="1"/>
  <c r="FU380" i="1"/>
  <c r="FT380" i="1" s="1"/>
  <c r="FY380" i="1" s="1"/>
  <c r="FU374" i="1"/>
  <c r="FT374" i="1" s="1"/>
  <c r="FY374" i="1" s="1"/>
  <c r="FU385" i="1"/>
  <c r="FT385" i="1" s="1"/>
  <c r="FY385" i="1" s="1"/>
  <c r="FU379" i="1"/>
  <c r="FT379" i="1" s="1"/>
  <c r="FY379" i="1" s="1"/>
  <c r="FU381" i="1"/>
  <c r="FT381" i="1" s="1"/>
  <c r="FY381" i="1" s="1"/>
  <c r="ED367" i="1"/>
  <c r="EC367" i="1" s="1"/>
  <c r="EG367" i="1" s="1"/>
  <c r="EF367" i="1"/>
  <c r="BS375" i="1"/>
  <c r="BX375" i="1" s="1"/>
  <c r="BV375" i="1"/>
  <c r="AB366" i="1"/>
  <c r="AA366" i="1" s="1"/>
  <c r="AE366" i="1" s="1"/>
  <c r="AD366" i="1"/>
  <c r="ED368" i="1" l="1"/>
  <c r="EC368" i="1" s="1"/>
  <c r="EG368" i="1" s="1"/>
  <c r="EF368" i="1"/>
  <c r="BS376" i="1"/>
  <c r="BX376" i="1" s="1"/>
  <c r="BV376" i="1"/>
  <c r="AB367" i="1"/>
  <c r="AA367" i="1" s="1"/>
  <c r="AE367" i="1" s="1"/>
  <c r="AD367" i="1"/>
  <c r="ED369" i="1" l="1"/>
  <c r="EC369" i="1" s="1"/>
  <c r="EG369" i="1" s="1"/>
  <c r="EF369" i="1"/>
  <c r="BS377" i="1"/>
  <c r="BX377" i="1" s="1"/>
  <c r="BV377" i="1"/>
  <c r="AB368" i="1"/>
  <c r="AA368" i="1" s="1"/>
  <c r="AE368" i="1" s="1"/>
  <c r="AD368" i="1"/>
  <c r="ED370" i="1" l="1"/>
  <c r="EC370" i="1" s="1"/>
  <c r="EG370" i="1" s="1"/>
  <c r="EF370" i="1"/>
  <c r="BS378" i="1"/>
  <c r="BX378" i="1" s="1"/>
  <c r="BV378" i="1"/>
  <c r="AD369" i="1"/>
  <c r="AB369" i="1"/>
  <c r="AA369" i="1" s="1"/>
  <c r="AE369" i="1" s="1"/>
  <c r="ED371" i="1" l="1"/>
  <c r="EC371" i="1" s="1"/>
  <c r="EG371" i="1" s="1"/>
  <c r="EF371" i="1"/>
  <c r="BS379" i="1"/>
  <c r="BX379" i="1" s="1"/>
  <c r="BV379" i="1"/>
  <c r="AB370" i="1"/>
  <c r="AA370" i="1" s="1"/>
  <c r="AE370" i="1" s="1"/>
  <c r="AD370" i="1"/>
  <c r="ED372" i="1" l="1"/>
  <c r="EC372" i="1" s="1"/>
  <c r="EG372" i="1" s="1"/>
  <c r="EF372" i="1"/>
  <c r="BS380" i="1"/>
  <c r="BX380" i="1" s="1"/>
  <c r="BV380" i="1"/>
  <c r="AD371" i="1"/>
  <c r="AB371" i="1"/>
  <c r="AA371" i="1" s="1"/>
  <c r="AE371" i="1" s="1"/>
  <c r="ED373" i="1" l="1"/>
  <c r="EC373" i="1" s="1"/>
  <c r="EG373" i="1" s="1"/>
  <c r="EF373" i="1"/>
  <c r="BS381" i="1"/>
  <c r="BX381" i="1" s="1"/>
  <c r="BV381" i="1"/>
  <c r="AB372" i="1"/>
  <c r="AA372" i="1" s="1"/>
  <c r="AE372" i="1" s="1"/>
  <c r="AD372" i="1"/>
  <c r="ED374" i="1" l="1"/>
  <c r="EC374" i="1" s="1"/>
  <c r="EG374" i="1" s="1"/>
  <c r="EF374" i="1"/>
  <c r="BS382" i="1"/>
  <c r="BX382" i="1" s="1"/>
  <c r="BV382" i="1"/>
  <c r="AB373" i="1"/>
  <c r="AA373" i="1" s="1"/>
  <c r="AE373" i="1" s="1"/>
  <c r="AD373" i="1"/>
  <c r="ED375" i="1" l="1"/>
  <c r="EC375" i="1" s="1"/>
  <c r="EG375" i="1" s="1"/>
  <c r="EF375" i="1"/>
  <c r="BS383" i="1"/>
  <c r="BX383" i="1" s="1"/>
  <c r="BV383" i="1"/>
  <c r="AB374" i="1"/>
  <c r="AA374" i="1" s="1"/>
  <c r="AE374" i="1" s="1"/>
  <c r="AD374" i="1"/>
  <c r="ED376" i="1" l="1"/>
  <c r="EC376" i="1" s="1"/>
  <c r="EG376" i="1" s="1"/>
  <c r="EF376" i="1"/>
  <c r="BS384" i="1"/>
  <c r="BX384" i="1" s="1"/>
  <c r="BV384" i="1"/>
  <c r="AB375" i="1"/>
  <c r="AA375" i="1" s="1"/>
  <c r="AE375" i="1" s="1"/>
  <c r="AD375" i="1"/>
  <c r="ED377" i="1" l="1"/>
  <c r="EC377" i="1" s="1"/>
  <c r="EG377" i="1" s="1"/>
  <c r="EF377" i="1"/>
  <c r="BS385" i="1"/>
  <c r="BX385" i="1" s="1"/>
  <c r="BV385" i="1"/>
  <c r="AB376" i="1"/>
  <c r="AA376" i="1" s="1"/>
  <c r="AE376" i="1" s="1"/>
  <c r="AD376" i="1"/>
  <c r="OK396" i="1" l="1"/>
  <c r="OH396" i="1" s="1"/>
  <c r="OK389" i="1"/>
  <c r="OH389" i="1" s="1"/>
  <c r="OK395" i="1"/>
  <c r="OH395" i="1" s="1"/>
  <c r="OK388" i="1"/>
  <c r="OH388" i="1" s="1"/>
  <c r="OK394" i="1"/>
  <c r="OH394" i="1" s="1"/>
  <c r="OK387" i="1"/>
  <c r="OH387" i="1" s="1"/>
  <c r="OK386" i="1"/>
  <c r="OH386" i="1" s="1"/>
  <c r="OK393" i="1"/>
  <c r="OH393" i="1" s="1"/>
  <c r="OK392" i="1"/>
  <c r="OH392" i="1" s="1"/>
  <c r="OK391" i="1"/>
  <c r="OH391" i="1" s="1"/>
  <c r="OK397" i="1"/>
  <c r="OH397" i="1" s="1"/>
  <c r="OK390" i="1"/>
  <c r="OH390" i="1" s="1"/>
  <c r="KA397" i="1"/>
  <c r="JX397" i="1" s="1"/>
  <c r="KA394" i="1"/>
  <c r="JX394" i="1" s="1"/>
  <c r="KA391" i="1"/>
  <c r="JX391" i="1" s="1"/>
  <c r="KA389" i="1"/>
  <c r="JX389" i="1" s="1"/>
  <c r="KA386" i="1"/>
  <c r="JX386" i="1" s="1"/>
  <c r="KA395" i="1"/>
  <c r="JX395" i="1" s="1"/>
  <c r="KA387" i="1"/>
  <c r="JX387" i="1" s="1"/>
  <c r="KA392" i="1"/>
  <c r="JX392" i="1" s="1"/>
  <c r="KA396" i="1"/>
  <c r="JX396" i="1" s="1"/>
  <c r="KA390" i="1"/>
  <c r="JX390" i="1" s="1"/>
  <c r="KA388" i="1"/>
  <c r="JX388" i="1" s="1"/>
  <c r="KA393" i="1"/>
  <c r="JX393" i="1" s="1"/>
  <c r="FX392" i="1"/>
  <c r="FX394" i="1"/>
  <c r="FX389" i="1"/>
  <c r="FX387" i="1"/>
  <c r="FX396" i="1"/>
  <c r="FX391" i="1"/>
  <c r="FX386" i="1"/>
  <c r="FX393" i="1"/>
  <c r="FX388" i="1"/>
  <c r="FX397" i="1"/>
  <c r="FX395" i="1"/>
  <c r="FX390" i="1"/>
  <c r="ED378" i="1"/>
  <c r="EC378" i="1" s="1"/>
  <c r="EG378" i="1" s="1"/>
  <c r="EF378" i="1"/>
  <c r="BW392" i="1"/>
  <c r="BT392" i="1" s="1"/>
  <c r="BW391" i="1"/>
  <c r="BT391" i="1" s="1"/>
  <c r="BW390" i="1"/>
  <c r="BT390" i="1" s="1"/>
  <c r="BW397" i="1"/>
  <c r="BT397" i="1" s="1"/>
  <c r="BW389" i="1"/>
  <c r="BT389" i="1" s="1"/>
  <c r="BW396" i="1"/>
  <c r="BT396" i="1" s="1"/>
  <c r="BW388" i="1"/>
  <c r="BT388" i="1" s="1"/>
  <c r="BW395" i="1"/>
  <c r="BT395" i="1" s="1"/>
  <c r="BW387" i="1"/>
  <c r="BT387" i="1" s="1"/>
  <c r="BW394" i="1"/>
  <c r="BT394" i="1" s="1"/>
  <c r="BW386" i="1"/>
  <c r="BT386" i="1" s="1"/>
  <c r="BS386" i="1" s="1"/>
  <c r="BX386" i="1" s="1"/>
  <c r="BW393" i="1"/>
  <c r="BT393" i="1" s="1"/>
  <c r="BV386" i="1"/>
  <c r="AB377" i="1"/>
  <c r="AA377" i="1" s="1"/>
  <c r="AE377" i="1" s="1"/>
  <c r="AD377" i="1"/>
  <c r="FU386" i="1" l="1"/>
  <c r="FT386" i="1" s="1"/>
  <c r="FY386" i="1" s="1"/>
  <c r="FU391" i="1"/>
  <c r="FT391" i="1" s="1"/>
  <c r="FY391" i="1" s="1"/>
  <c r="FU396" i="1"/>
  <c r="FT396" i="1" s="1"/>
  <c r="FY396" i="1" s="1"/>
  <c r="FU390" i="1"/>
  <c r="FT390" i="1" s="1"/>
  <c r="FY390" i="1" s="1"/>
  <c r="FU387" i="1"/>
  <c r="FT387" i="1" s="1"/>
  <c r="FY387" i="1" s="1"/>
  <c r="FU395" i="1"/>
  <c r="FT395" i="1" s="1"/>
  <c r="FY395" i="1" s="1"/>
  <c r="FU389" i="1"/>
  <c r="FT389" i="1" s="1"/>
  <c r="FY389" i="1" s="1"/>
  <c r="FU397" i="1"/>
  <c r="FT397" i="1" s="1"/>
  <c r="FY397" i="1" s="1"/>
  <c r="FU394" i="1"/>
  <c r="FT394" i="1" s="1"/>
  <c r="FY394" i="1" s="1"/>
  <c r="FU388" i="1"/>
  <c r="FT388" i="1" s="1"/>
  <c r="FY388" i="1" s="1"/>
  <c r="FU392" i="1"/>
  <c r="FT392" i="1" s="1"/>
  <c r="FY392" i="1" s="1"/>
  <c r="FU393" i="1"/>
  <c r="FT393" i="1" s="1"/>
  <c r="FY393" i="1" s="1"/>
  <c r="ED379" i="1"/>
  <c r="EC379" i="1" s="1"/>
  <c r="EG379" i="1" s="1"/>
  <c r="EF379" i="1"/>
  <c r="BS387" i="1"/>
  <c r="BX387" i="1" s="1"/>
  <c r="BV387" i="1"/>
  <c r="AB378" i="1"/>
  <c r="AA378" i="1" s="1"/>
  <c r="AE378" i="1" s="1"/>
  <c r="AD378" i="1"/>
  <c r="ED380" i="1" l="1"/>
  <c r="EC380" i="1" s="1"/>
  <c r="EG380" i="1" s="1"/>
  <c r="EF380" i="1"/>
  <c r="BS388" i="1"/>
  <c r="BX388" i="1" s="1"/>
  <c r="BV388" i="1"/>
  <c r="AB379" i="1"/>
  <c r="AA379" i="1" s="1"/>
  <c r="AE379" i="1" s="1"/>
  <c r="AD379" i="1"/>
  <c r="ED381" i="1" l="1"/>
  <c r="EC381" i="1" s="1"/>
  <c r="EG381" i="1" s="1"/>
  <c r="EF381" i="1"/>
  <c r="BS389" i="1"/>
  <c r="BX389" i="1" s="1"/>
  <c r="BV389" i="1"/>
  <c r="AB380" i="1"/>
  <c r="AA380" i="1" s="1"/>
  <c r="AE380" i="1" s="1"/>
  <c r="AD380" i="1"/>
  <c r="ED382" i="1" l="1"/>
  <c r="EC382" i="1" s="1"/>
  <c r="EG382" i="1" s="1"/>
  <c r="EF382" i="1"/>
  <c r="BS390" i="1"/>
  <c r="BX390" i="1" s="1"/>
  <c r="BV390" i="1"/>
  <c r="AB381" i="1"/>
  <c r="AA381" i="1" s="1"/>
  <c r="AE381" i="1" s="1"/>
  <c r="AD381" i="1"/>
  <c r="ED383" i="1" l="1"/>
  <c r="EC383" i="1" s="1"/>
  <c r="EG383" i="1" s="1"/>
  <c r="EF383" i="1"/>
  <c r="BS391" i="1"/>
  <c r="BX391" i="1" s="1"/>
  <c r="BV391" i="1"/>
  <c r="AD382" i="1"/>
  <c r="AB382" i="1"/>
  <c r="AA382" i="1" s="1"/>
  <c r="AE382" i="1" s="1"/>
  <c r="ED384" i="1" l="1"/>
  <c r="EC384" i="1" s="1"/>
  <c r="EG384" i="1" s="1"/>
  <c r="EF384" i="1"/>
  <c r="BS392" i="1"/>
  <c r="BX392" i="1" s="1"/>
  <c r="BV392" i="1"/>
  <c r="AB383" i="1"/>
  <c r="AA383" i="1" s="1"/>
  <c r="AE383" i="1" s="1"/>
  <c r="AD383" i="1"/>
  <c r="ED385" i="1" l="1"/>
  <c r="EC385" i="1" s="1"/>
  <c r="EG385" i="1" s="1"/>
  <c r="EF385" i="1"/>
  <c r="BS393" i="1"/>
  <c r="BX393" i="1" s="1"/>
  <c r="BV393" i="1"/>
  <c r="AD384" i="1"/>
  <c r="AB384" i="1"/>
  <c r="AA384" i="1" s="1"/>
  <c r="AE384" i="1" s="1"/>
  <c r="ED386" i="1" l="1"/>
  <c r="EC386" i="1" s="1"/>
  <c r="EG386" i="1" s="1"/>
  <c r="EF386" i="1"/>
  <c r="BS394" i="1"/>
  <c r="BX394" i="1" s="1"/>
  <c r="BV394" i="1"/>
  <c r="AD385" i="1"/>
  <c r="AB385" i="1"/>
  <c r="AA385" i="1" s="1"/>
  <c r="AE385" i="1" s="1"/>
  <c r="ED387" i="1" l="1"/>
  <c r="EC387" i="1" s="1"/>
  <c r="EG387" i="1" s="1"/>
  <c r="EF387" i="1"/>
  <c r="BS395" i="1"/>
  <c r="BX395" i="1" s="1"/>
  <c r="BV395" i="1"/>
  <c r="AD386" i="1"/>
  <c r="AB386" i="1"/>
  <c r="AA386" i="1" s="1"/>
  <c r="AE386" i="1" s="1"/>
  <c r="ED388" i="1" l="1"/>
  <c r="EC388" i="1" s="1"/>
  <c r="EG388" i="1" s="1"/>
  <c r="EF388" i="1"/>
  <c r="BS396" i="1"/>
  <c r="BX396" i="1" s="1"/>
  <c r="BV396" i="1"/>
  <c r="AB387" i="1"/>
  <c r="AA387" i="1" s="1"/>
  <c r="AE387" i="1" s="1"/>
  <c r="AD387" i="1"/>
  <c r="ED389" i="1" l="1"/>
  <c r="EC389" i="1" s="1"/>
  <c r="EG389" i="1" s="1"/>
  <c r="EF389" i="1"/>
  <c r="BS397" i="1"/>
  <c r="BX397" i="1" s="1"/>
  <c r="BV397" i="1"/>
  <c r="AB388" i="1"/>
  <c r="AA388" i="1" s="1"/>
  <c r="AE388" i="1" s="1"/>
  <c r="AD388" i="1"/>
  <c r="OK404" i="1" l="1"/>
  <c r="OH404" i="1" s="1"/>
  <c r="OK403" i="1"/>
  <c r="OH403" i="1" s="1"/>
  <c r="OK409" i="1"/>
  <c r="OH409" i="1" s="1"/>
  <c r="OK402" i="1"/>
  <c r="OH402" i="1" s="1"/>
  <c r="OK408" i="1"/>
  <c r="OH408" i="1" s="1"/>
  <c r="OK401" i="1"/>
  <c r="OH401" i="1" s="1"/>
  <c r="OK407" i="1"/>
  <c r="OH407" i="1" s="1"/>
  <c r="OK400" i="1"/>
  <c r="OH400" i="1" s="1"/>
  <c r="OK406" i="1"/>
  <c r="OH406" i="1" s="1"/>
  <c r="OK399" i="1"/>
  <c r="OH399" i="1" s="1"/>
  <c r="OK398" i="1"/>
  <c r="OH398" i="1" s="1"/>
  <c r="OK405" i="1"/>
  <c r="OH405" i="1" s="1"/>
  <c r="KA407" i="1"/>
  <c r="JX407" i="1" s="1"/>
  <c r="KA405" i="1"/>
  <c r="JX405" i="1" s="1"/>
  <c r="KA402" i="1"/>
  <c r="JX402" i="1" s="1"/>
  <c r="KA399" i="1"/>
  <c r="JX399" i="1" s="1"/>
  <c r="KA403" i="1"/>
  <c r="JX403" i="1" s="1"/>
  <c r="KA408" i="1"/>
  <c r="JX408" i="1" s="1"/>
  <c r="KA400" i="1"/>
  <c r="JX400" i="1" s="1"/>
  <c r="KA406" i="1"/>
  <c r="JX406" i="1" s="1"/>
  <c r="KA404" i="1"/>
  <c r="JX404" i="1" s="1"/>
  <c r="KA398" i="1"/>
  <c r="JX398" i="1" s="1"/>
  <c r="KA409" i="1"/>
  <c r="JX409" i="1" s="1"/>
  <c r="KA401" i="1"/>
  <c r="JX401" i="1" s="1"/>
  <c r="FX406" i="1"/>
  <c r="FX399" i="1"/>
  <c r="FX408" i="1"/>
  <c r="FX401" i="1"/>
  <c r="FX405" i="1"/>
  <c r="FX403" i="1"/>
  <c r="FX398" i="1"/>
  <c r="FX407" i="1"/>
  <c r="FX400" i="1"/>
  <c r="FX402" i="1"/>
  <c r="FX409" i="1"/>
  <c r="FX404" i="1"/>
  <c r="ED390" i="1"/>
  <c r="EC390" i="1" s="1"/>
  <c r="EG390" i="1" s="1"/>
  <c r="EF390" i="1"/>
  <c r="BW408" i="1"/>
  <c r="BT408" i="1" s="1"/>
  <c r="BW400" i="1"/>
  <c r="BT400" i="1" s="1"/>
  <c r="BW407" i="1"/>
  <c r="BT407" i="1" s="1"/>
  <c r="BW399" i="1"/>
  <c r="BT399" i="1" s="1"/>
  <c r="BW406" i="1"/>
  <c r="BT406" i="1" s="1"/>
  <c r="BW398" i="1"/>
  <c r="BT398" i="1" s="1"/>
  <c r="BS398" i="1" s="1"/>
  <c r="BX398" i="1" s="1"/>
  <c r="BW405" i="1"/>
  <c r="BT405" i="1" s="1"/>
  <c r="BW404" i="1"/>
  <c r="BT404" i="1" s="1"/>
  <c r="BW403" i="1"/>
  <c r="BT403" i="1" s="1"/>
  <c r="BW402" i="1"/>
  <c r="BT402" i="1" s="1"/>
  <c r="BW409" i="1"/>
  <c r="BT409" i="1" s="1"/>
  <c r="BW401" i="1"/>
  <c r="BT401" i="1" s="1"/>
  <c r="BV398" i="1"/>
  <c r="AB389" i="1"/>
  <c r="AA389" i="1" s="1"/>
  <c r="AE389" i="1" s="1"/>
  <c r="AD389" i="1"/>
  <c r="FU398" i="1" l="1"/>
  <c r="FT398" i="1" s="1"/>
  <c r="FY398" i="1" s="1"/>
  <c r="FU403" i="1"/>
  <c r="FT403" i="1" s="1"/>
  <c r="FY403" i="1" s="1"/>
  <c r="FU405" i="1"/>
  <c r="FT405" i="1" s="1"/>
  <c r="FY405" i="1" s="1"/>
  <c r="FU404" i="1"/>
  <c r="FT404" i="1" s="1"/>
  <c r="FY404" i="1" s="1"/>
  <c r="FU401" i="1"/>
  <c r="FT401" i="1" s="1"/>
  <c r="FY401" i="1" s="1"/>
  <c r="FU409" i="1"/>
  <c r="FT409" i="1" s="1"/>
  <c r="FY409" i="1" s="1"/>
  <c r="FU408" i="1"/>
  <c r="FT408" i="1" s="1"/>
  <c r="FY408" i="1" s="1"/>
  <c r="FU402" i="1"/>
  <c r="FT402" i="1" s="1"/>
  <c r="FY402" i="1" s="1"/>
  <c r="FU399" i="1"/>
  <c r="FT399" i="1" s="1"/>
  <c r="FY399" i="1" s="1"/>
  <c r="FU400" i="1"/>
  <c r="FT400" i="1" s="1"/>
  <c r="FY400" i="1" s="1"/>
  <c r="FU406" i="1"/>
  <c r="FT406" i="1" s="1"/>
  <c r="FY406" i="1" s="1"/>
  <c r="FU407" i="1"/>
  <c r="FT407" i="1" s="1"/>
  <c r="FY407" i="1" s="1"/>
  <c r="ED391" i="1"/>
  <c r="EC391" i="1" s="1"/>
  <c r="EG391" i="1" s="1"/>
  <c r="EF391" i="1"/>
  <c r="BS399" i="1"/>
  <c r="BX399" i="1" s="1"/>
  <c r="BV399" i="1"/>
  <c r="AB390" i="1"/>
  <c r="AA390" i="1" s="1"/>
  <c r="AE390" i="1" s="1"/>
  <c r="AD390" i="1"/>
  <c r="ED392" i="1" l="1"/>
  <c r="EC392" i="1" s="1"/>
  <c r="EG392" i="1" s="1"/>
  <c r="EF392" i="1"/>
  <c r="BS400" i="1"/>
  <c r="BX400" i="1" s="1"/>
  <c r="BV400" i="1"/>
  <c r="AB391" i="1"/>
  <c r="AA391" i="1" s="1"/>
  <c r="AE391" i="1" s="1"/>
  <c r="AD391" i="1"/>
  <c r="ED393" i="1" l="1"/>
  <c r="EC393" i="1" s="1"/>
  <c r="EG393" i="1" s="1"/>
  <c r="EF393" i="1"/>
  <c r="BS401" i="1"/>
  <c r="BX401" i="1" s="1"/>
  <c r="BV401" i="1"/>
  <c r="AB392" i="1"/>
  <c r="AA392" i="1" s="1"/>
  <c r="AE392" i="1" s="1"/>
  <c r="AD392" i="1"/>
  <c r="ED394" i="1" l="1"/>
  <c r="EC394" i="1" s="1"/>
  <c r="EG394" i="1" s="1"/>
  <c r="EF394" i="1"/>
  <c r="BS402" i="1"/>
  <c r="BX402" i="1" s="1"/>
  <c r="BV402" i="1"/>
  <c r="AB393" i="1"/>
  <c r="AA393" i="1" s="1"/>
  <c r="AE393" i="1" s="1"/>
  <c r="AD393" i="1"/>
  <c r="ED395" i="1" l="1"/>
  <c r="EC395" i="1" s="1"/>
  <c r="EG395" i="1" s="1"/>
  <c r="EF395" i="1"/>
  <c r="BS403" i="1"/>
  <c r="BX403" i="1" s="1"/>
  <c r="BV403" i="1"/>
  <c r="AB394" i="1"/>
  <c r="AA394" i="1" s="1"/>
  <c r="AE394" i="1" s="1"/>
  <c r="AD394" i="1"/>
  <c r="ED396" i="1" l="1"/>
  <c r="EC396" i="1" s="1"/>
  <c r="EG396" i="1" s="1"/>
  <c r="EF396" i="1"/>
  <c r="BS404" i="1"/>
  <c r="BX404" i="1" s="1"/>
  <c r="BV404" i="1"/>
  <c r="AD395" i="1"/>
  <c r="AB395" i="1"/>
  <c r="AA395" i="1" s="1"/>
  <c r="AE395" i="1" s="1"/>
  <c r="ED397" i="1" l="1"/>
  <c r="EC397" i="1" s="1"/>
  <c r="EG397" i="1" s="1"/>
  <c r="EF397" i="1"/>
  <c r="BS405" i="1"/>
  <c r="BX405" i="1" s="1"/>
  <c r="BV405" i="1"/>
  <c r="AB396" i="1"/>
  <c r="AA396" i="1" s="1"/>
  <c r="AE396" i="1" s="1"/>
  <c r="AD396" i="1"/>
  <c r="ED398" i="1" l="1"/>
  <c r="EC398" i="1" s="1"/>
  <c r="EG398" i="1" s="1"/>
  <c r="EF398" i="1"/>
  <c r="BS406" i="1"/>
  <c r="BX406" i="1" s="1"/>
  <c r="BV406" i="1"/>
  <c r="AB397" i="1"/>
  <c r="AA397" i="1" s="1"/>
  <c r="AE397" i="1" s="1"/>
  <c r="AD397" i="1"/>
  <c r="ED399" i="1" l="1"/>
  <c r="EC399" i="1" s="1"/>
  <c r="EG399" i="1" s="1"/>
  <c r="EF399" i="1"/>
  <c r="BS407" i="1"/>
  <c r="BX407" i="1" s="1"/>
  <c r="BV407" i="1"/>
  <c r="AB398" i="1"/>
  <c r="AA398" i="1" s="1"/>
  <c r="AE398" i="1" s="1"/>
  <c r="AD398" i="1"/>
  <c r="ED400" i="1" l="1"/>
  <c r="EC400" i="1" s="1"/>
  <c r="EG400" i="1" s="1"/>
  <c r="EF400" i="1"/>
  <c r="BS408" i="1"/>
  <c r="BX408" i="1" s="1"/>
  <c r="BV408" i="1"/>
  <c r="AB399" i="1"/>
  <c r="AA399" i="1" s="1"/>
  <c r="AE399" i="1" s="1"/>
  <c r="AD399" i="1"/>
  <c r="ED401" i="1" l="1"/>
  <c r="EC401" i="1" s="1"/>
  <c r="EG401" i="1" s="1"/>
  <c r="EF401" i="1"/>
  <c r="BS409" i="1"/>
  <c r="BX409" i="1" s="1"/>
  <c r="BV409" i="1"/>
  <c r="AD400" i="1"/>
  <c r="AB400" i="1"/>
  <c r="AA400" i="1" s="1"/>
  <c r="AE400" i="1" s="1"/>
  <c r="OK417" i="1" l="1"/>
  <c r="OH417" i="1" s="1"/>
  <c r="OK410" i="1"/>
  <c r="OH410" i="1" s="1"/>
  <c r="OK416" i="1"/>
  <c r="OH416" i="1" s="1"/>
  <c r="OK421" i="1"/>
  <c r="OH421" i="1" s="1"/>
  <c r="OK420" i="1"/>
  <c r="OH420" i="1" s="1"/>
  <c r="OK415" i="1"/>
  <c r="OH415" i="1" s="1"/>
  <c r="OK419" i="1"/>
  <c r="OH419" i="1" s="1"/>
  <c r="OK414" i="1"/>
  <c r="OH414" i="1" s="1"/>
  <c r="OK413" i="1"/>
  <c r="OH413" i="1" s="1"/>
  <c r="OK418" i="1"/>
  <c r="OH418" i="1" s="1"/>
  <c r="OK412" i="1"/>
  <c r="OH412" i="1" s="1"/>
  <c r="OK411" i="1"/>
  <c r="OH411" i="1" s="1"/>
  <c r="KA421" i="1"/>
  <c r="JX421" i="1" s="1"/>
  <c r="KA418" i="1"/>
  <c r="JX418" i="1" s="1"/>
  <c r="KA415" i="1"/>
  <c r="JX415" i="1" s="1"/>
  <c r="KA413" i="1"/>
  <c r="JX413" i="1" s="1"/>
  <c r="KA410" i="1"/>
  <c r="JX410" i="1" s="1"/>
  <c r="KA419" i="1"/>
  <c r="JX419" i="1" s="1"/>
  <c r="KA411" i="1"/>
  <c r="JX411" i="1" s="1"/>
  <c r="KA416" i="1"/>
  <c r="JX416" i="1" s="1"/>
  <c r="KA420" i="1"/>
  <c r="JX420" i="1" s="1"/>
  <c r="KA414" i="1"/>
  <c r="JX414" i="1" s="1"/>
  <c r="KA412" i="1"/>
  <c r="JX412" i="1" s="1"/>
  <c r="KA417" i="1"/>
  <c r="JX417" i="1" s="1"/>
  <c r="FX418" i="1"/>
  <c r="FX413" i="1"/>
  <c r="FX411" i="1"/>
  <c r="FX420" i="1"/>
  <c r="FX415" i="1"/>
  <c r="FX410" i="1"/>
  <c r="FX417" i="1"/>
  <c r="FX412" i="1"/>
  <c r="FX421" i="1"/>
  <c r="FU421" i="1" s="1"/>
  <c r="FX419" i="1"/>
  <c r="FX414" i="1"/>
  <c r="FX416" i="1"/>
  <c r="ED402" i="1"/>
  <c r="EC402" i="1" s="1"/>
  <c r="EG402" i="1" s="1"/>
  <c r="EF402" i="1"/>
  <c r="BW416" i="1"/>
  <c r="BT416" i="1" s="1"/>
  <c r="BW415" i="1"/>
  <c r="BT415" i="1" s="1"/>
  <c r="BW414" i="1"/>
  <c r="BT414" i="1" s="1"/>
  <c r="BW421" i="1"/>
  <c r="BT421" i="1" s="1"/>
  <c r="BW413" i="1"/>
  <c r="BT413" i="1" s="1"/>
  <c r="BW420" i="1"/>
  <c r="BT420" i="1" s="1"/>
  <c r="BW412" i="1"/>
  <c r="BT412" i="1" s="1"/>
  <c r="BW419" i="1"/>
  <c r="BT419" i="1" s="1"/>
  <c r="BW411" i="1"/>
  <c r="BT411" i="1" s="1"/>
  <c r="BW418" i="1"/>
  <c r="BT418" i="1" s="1"/>
  <c r="BW410" i="1"/>
  <c r="BT410" i="1" s="1"/>
  <c r="BS410" i="1" s="1"/>
  <c r="BX410" i="1" s="1"/>
  <c r="BW417" i="1"/>
  <c r="BT417" i="1" s="1"/>
  <c r="BV410" i="1"/>
  <c r="AB401" i="1"/>
  <c r="AA401" i="1" s="1"/>
  <c r="AE401" i="1" s="1"/>
  <c r="AD401" i="1"/>
  <c r="OH422" i="1" l="1"/>
  <c r="JX422" i="1"/>
  <c r="FU417" i="1"/>
  <c r="FT417" i="1" s="1"/>
  <c r="FY417" i="1" s="1"/>
  <c r="FU410" i="1"/>
  <c r="FT410" i="1" s="1"/>
  <c r="FY410" i="1" s="1"/>
  <c r="FU415" i="1"/>
  <c r="FT415" i="1" s="1"/>
  <c r="FY415" i="1" s="1"/>
  <c r="FU416" i="1"/>
  <c r="FT416" i="1" s="1"/>
  <c r="FY416" i="1" s="1"/>
  <c r="FU420" i="1"/>
  <c r="FT420" i="1" s="1"/>
  <c r="FY420" i="1" s="1"/>
  <c r="FU414" i="1"/>
  <c r="FT414" i="1" s="1"/>
  <c r="FY414" i="1" s="1"/>
  <c r="FU411" i="1"/>
  <c r="FT411" i="1" s="1"/>
  <c r="FY411" i="1" s="1"/>
  <c r="FU419" i="1"/>
  <c r="FT419" i="1" s="1"/>
  <c r="FY419" i="1" s="1"/>
  <c r="FU413" i="1"/>
  <c r="FT413" i="1" s="1"/>
  <c r="FY413" i="1" s="1"/>
  <c r="FU418" i="1"/>
  <c r="FT418" i="1" s="1"/>
  <c r="FY418" i="1" s="1"/>
  <c r="FU412" i="1"/>
  <c r="FT412" i="1" s="1"/>
  <c r="FY412" i="1" s="1"/>
  <c r="FT421" i="1"/>
  <c r="ED403" i="1"/>
  <c r="EC403" i="1" s="1"/>
  <c r="EG403" i="1" s="1"/>
  <c r="EF403" i="1"/>
  <c r="BS411" i="1"/>
  <c r="BX411" i="1" s="1"/>
  <c r="BV411" i="1"/>
  <c r="AD402" i="1"/>
  <c r="AB402" i="1"/>
  <c r="AA402" i="1" s="1"/>
  <c r="AE402" i="1" s="1"/>
  <c r="FU422" i="1" l="1"/>
  <c r="FT423" i="1" s="1"/>
  <c r="FY421" i="1"/>
  <c r="FY422" i="1" s="1"/>
  <c r="FY60" i="1" s="1"/>
  <c r="V17" i="1" s="1"/>
  <c r="V10" i="2" s="1"/>
  <c r="FT422" i="1"/>
  <c r="ED404" i="1"/>
  <c r="EC404" i="1" s="1"/>
  <c r="EG404" i="1" s="1"/>
  <c r="EF404" i="1"/>
  <c r="BS412" i="1"/>
  <c r="BX412" i="1" s="1"/>
  <c r="BV412" i="1"/>
  <c r="AB403" i="1"/>
  <c r="AA403" i="1" s="1"/>
  <c r="AE403" i="1" s="1"/>
  <c r="AD403" i="1"/>
  <c r="ED405" i="1" l="1"/>
  <c r="EC405" i="1" s="1"/>
  <c r="EG405" i="1" s="1"/>
  <c r="EF405" i="1"/>
  <c r="BS413" i="1"/>
  <c r="BX413" i="1" s="1"/>
  <c r="BV413" i="1"/>
  <c r="AB404" i="1"/>
  <c r="AA404" i="1" s="1"/>
  <c r="AE404" i="1" s="1"/>
  <c r="AD404" i="1"/>
  <c r="ED406" i="1" l="1"/>
  <c r="EC406" i="1" s="1"/>
  <c r="EG406" i="1" s="1"/>
  <c r="EF406" i="1"/>
  <c r="BS414" i="1"/>
  <c r="BX414" i="1" s="1"/>
  <c r="BV414" i="1"/>
  <c r="AB405" i="1"/>
  <c r="AA405" i="1" s="1"/>
  <c r="AE405" i="1" s="1"/>
  <c r="AD405" i="1"/>
  <c r="ED407" i="1" l="1"/>
  <c r="EC407" i="1" s="1"/>
  <c r="EG407" i="1" s="1"/>
  <c r="EF407" i="1"/>
  <c r="BS415" i="1"/>
  <c r="BX415" i="1" s="1"/>
  <c r="BV415" i="1"/>
  <c r="AB406" i="1"/>
  <c r="AA406" i="1" s="1"/>
  <c r="AE406" i="1" s="1"/>
  <c r="AD406" i="1"/>
  <c r="ED408" i="1" l="1"/>
  <c r="EC408" i="1" s="1"/>
  <c r="EG408" i="1" s="1"/>
  <c r="EF408" i="1"/>
  <c r="BS416" i="1"/>
  <c r="BX416" i="1" s="1"/>
  <c r="BV416" i="1"/>
  <c r="AB407" i="1"/>
  <c r="AA407" i="1" s="1"/>
  <c r="AE407" i="1" s="1"/>
  <c r="AD407" i="1"/>
  <c r="ED409" i="1" l="1"/>
  <c r="EF409" i="1"/>
  <c r="BS417" i="1"/>
  <c r="BX417" i="1" s="1"/>
  <c r="BV417" i="1"/>
  <c r="AD408" i="1"/>
  <c r="AB408" i="1"/>
  <c r="AA408" i="1" s="1"/>
  <c r="AE408" i="1" s="1"/>
  <c r="ED410" i="1" l="1"/>
  <c r="EC410" i="1" s="1"/>
  <c r="EG410" i="1" s="1"/>
  <c r="EF410" i="1"/>
  <c r="EC409" i="1"/>
  <c r="BS418" i="1"/>
  <c r="BX418" i="1" s="1"/>
  <c r="BV418" i="1"/>
  <c r="AD409" i="1"/>
  <c r="AB409" i="1"/>
  <c r="AA409" i="1" s="1"/>
  <c r="AE409" i="1" s="1"/>
  <c r="ED411" i="1" l="1"/>
  <c r="EF411" i="1"/>
  <c r="EG409" i="1"/>
  <c r="BS419" i="1"/>
  <c r="BX419" i="1" s="1"/>
  <c r="BV419" i="1"/>
  <c r="AB410" i="1"/>
  <c r="AA410" i="1" s="1"/>
  <c r="AE410" i="1" s="1"/>
  <c r="AD410" i="1"/>
  <c r="ED412" i="1" l="1"/>
  <c r="EC412" i="1" s="1"/>
  <c r="EG412" i="1" s="1"/>
  <c r="EF412" i="1"/>
  <c r="EC411" i="1"/>
  <c r="BS420" i="1"/>
  <c r="BX420" i="1" s="1"/>
  <c r="BV420" i="1"/>
  <c r="BU421" i="1" s="1"/>
  <c r="BU422" i="1" s="1"/>
  <c r="AD411" i="1"/>
  <c r="AB411" i="1"/>
  <c r="AA411" i="1" s="1"/>
  <c r="AE411" i="1" s="1"/>
  <c r="ED413" i="1" l="1"/>
  <c r="EC413" i="1" s="1"/>
  <c r="EG413" i="1" s="1"/>
  <c r="EF413" i="1"/>
  <c r="EG411" i="1"/>
  <c r="BV421" i="1"/>
  <c r="AB412" i="1"/>
  <c r="AA412" i="1" s="1"/>
  <c r="AE412" i="1" s="1"/>
  <c r="AD412" i="1"/>
  <c r="ED414" i="1" l="1"/>
  <c r="EF414" i="1"/>
  <c r="BS421" i="1"/>
  <c r="BT422" i="1"/>
  <c r="BS423" i="1" s="1"/>
  <c r="AB413" i="1"/>
  <c r="AA413" i="1" s="1"/>
  <c r="AE413" i="1" s="1"/>
  <c r="AD413" i="1"/>
  <c r="ED415" i="1" l="1"/>
  <c r="EC415" i="1" s="1"/>
  <c r="EG415" i="1" s="1"/>
  <c r="EF415" i="1"/>
  <c r="EC414" i="1"/>
  <c r="BX421" i="1"/>
  <c r="BX422" i="1" s="1"/>
  <c r="BX60" i="1" s="1"/>
  <c r="K17" i="1" s="1"/>
  <c r="K10" i="2" s="1"/>
  <c r="BS422" i="1"/>
  <c r="AB414" i="1"/>
  <c r="AA414" i="1" s="1"/>
  <c r="AE414" i="1" s="1"/>
  <c r="AD414" i="1"/>
  <c r="ED416" i="1" l="1"/>
  <c r="EF416" i="1"/>
  <c r="EG414" i="1"/>
  <c r="AB415" i="1"/>
  <c r="AA415" i="1" s="1"/>
  <c r="AE415" i="1" s="1"/>
  <c r="AD415" i="1"/>
  <c r="ED417" i="1" l="1"/>
  <c r="EC417" i="1" s="1"/>
  <c r="EG417" i="1" s="1"/>
  <c r="EF417" i="1"/>
  <c r="EC416" i="1"/>
  <c r="AD416" i="1"/>
  <c r="AB416" i="1"/>
  <c r="AA416" i="1" s="1"/>
  <c r="AE416" i="1" s="1"/>
  <c r="ED418" i="1" l="1"/>
  <c r="EC418" i="1" s="1"/>
  <c r="EG418" i="1" s="1"/>
  <c r="EF418" i="1"/>
  <c r="EG416" i="1"/>
  <c r="AD417" i="1"/>
  <c r="AB417" i="1"/>
  <c r="AA417" i="1" s="1"/>
  <c r="AE417" i="1" s="1"/>
  <c r="ED419" i="1" l="1"/>
  <c r="EC419" i="1" s="1"/>
  <c r="EF419" i="1"/>
  <c r="AB418" i="1"/>
  <c r="AA418" i="1" s="1"/>
  <c r="AE418" i="1" s="1"/>
  <c r="AD418" i="1"/>
  <c r="ED420" i="1" l="1"/>
  <c r="EC420" i="1" s="1"/>
  <c r="EG420" i="1" s="1"/>
  <c r="EF420" i="1"/>
  <c r="EE421" i="1" s="1"/>
  <c r="EE422" i="1" s="1"/>
  <c r="EG419" i="1"/>
  <c r="AD419" i="1"/>
  <c r="AB419" i="1"/>
  <c r="AA419" i="1" s="1"/>
  <c r="AE419" i="1" s="1"/>
  <c r="ED421" i="1" l="1"/>
  <c r="EF421" i="1"/>
  <c r="AB420" i="1"/>
  <c r="AA420" i="1" s="1"/>
  <c r="AE420" i="1" s="1"/>
  <c r="AD420" i="1"/>
  <c r="AC421" i="1" s="1"/>
  <c r="AC422" i="1" s="1"/>
  <c r="EC421" i="1" l="1"/>
  <c r="ED422" i="1"/>
  <c r="EC423" i="1" s="1"/>
  <c r="AB421" i="1"/>
  <c r="AD421" i="1"/>
  <c r="EG421" i="1" l="1"/>
  <c r="EG422" i="1" s="1"/>
  <c r="EG60" i="1" s="1"/>
  <c r="R17" i="1" s="1"/>
  <c r="R10" i="2" s="1"/>
  <c r="EC422" i="1"/>
  <c r="AA421" i="1"/>
  <c r="AB422" i="1"/>
  <c r="AA423" i="1" s="1"/>
  <c r="AE421" i="1" l="1"/>
  <c r="AE422" i="1" s="1"/>
  <c r="AE60" i="1" s="1"/>
  <c r="G17" i="1" s="1"/>
  <c r="G10" i="2" s="1"/>
  <c r="AA422" i="1"/>
  <c r="AL300" i="1" l="1"/>
  <c r="BG300" i="1" l="1"/>
  <c r="G665" i="1"/>
  <c r="H665" i="1" s="1"/>
  <c r="CT242" i="1" l="1"/>
  <c r="CZ242" i="1" s="1"/>
  <c r="AL242" i="1" l="1"/>
  <c r="G607" i="1" s="1"/>
  <c r="BG242" i="1" l="1"/>
  <c r="H607" i="1"/>
  <c r="N613" i="1" l="1"/>
  <c r="N609" i="1"/>
  <c r="N616" i="1"/>
  <c r="N618" i="1"/>
  <c r="N614" i="1"/>
  <c r="N611" i="1"/>
  <c r="N610" i="1"/>
  <c r="N615" i="1"/>
  <c r="N608" i="1"/>
  <c r="N612" i="1"/>
  <c r="N617" i="1"/>
  <c r="N607" i="1" l="1"/>
  <c r="N627" i="1" l="1"/>
  <c r="N625" i="1"/>
  <c r="N623" i="1"/>
  <c r="N621" i="1"/>
  <c r="N628" i="1"/>
  <c r="N630" i="1"/>
  <c r="N624" i="1"/>
  <c r="N620" i="1"/>
  <c r="N622" i="1"/>
  <c r="N629" i="1"/>
  <c r="N619" i="1" l="1"/>
  <c r="N639" i="1" l="1"/>
  <c r="N637" i="1"/>
  <c r="N635" i="1"/>
  <c r="N633" i="1"/>
  <c r="N640" i="1"/>
  <c r="N642" i="1"/>
  <c r="N636" i="1"/>
  <c r="N638" i="1"/>
  <c r="N632" i="1"/>
  <c r="N634" i="1"/>
  <c r="N641" i="1"/>
  <c r="N631" i="1" l="1"/>
  <c r="N651" i="1" l="1"/>
  <c r="N649" i="1"/>
  <c r="N647" i="1"/>
  <c r="N645" i="1"/>
  <c r="N652" i="1"/>
  <c r="N654" i="1"/>
  <c r="N648" i="1"/>
  <c r="N650" i="1"/>
  <c r="N644" i="1"/>
  <c r="N646" i="1"/>
  <c r="N653" i="1"/>
  <c r="N643" i="1" l="1"/>
  <c r="N664" i="1" l="1"/>
  <c r="N660" i="1"/>
  <c r="N661" i="1"/>
  <c r="N663" i="1"/>
  <c r="N657" i="1"/>
  <c r="N665" i="1"/>
  <c r="N662" i="1"/>
  <c r="N658" i="1"/>
  <c r="N659" i="1"/>
  <c r="N655" i="1" l="1"/>
  <c r="N670" i="1" l="1"/>
  <c r="N675" i="1"/>
  <c r="N668" i="1"/>
  <c r="N673" i="1"/>
  <c r="N672" i="1"/>
  <c r="N677" i="1"/>
  <c r="N669" i="1"/>
  <c r="N674" i="1"/>
  <c r="N686" i="1" l="1"/>
  <c r="N679" i="1"/>
  <c r="N683" i="1"/>
  <c r="N684" i="1"/>
  <c r="N688" i="1"/>
  <c r="N689" i="1"/>
  <c r="N680" i="1"/>
  <c r="N681" i="1"/>
  <c r="N685" i="1"/>
  <c r="N682" i="1"/>
  <c r="N687" i="1"/>
  <c r="N695" i="1" l="1"/>
  <c r="N694" i="1"/>
  <c r="N700" i="1"/>
  <c r="N699" i="1"/>
  <c r="N692" i="1"/>
  <c r="N691" i="1"/>
  <c r="N697" i="1"/>
  <c r="N696" i="1"/>
  <c r="N701" i="1"/>
  <c r="N693" i="1"/>
  <c r="N698" i="1"/>
  <c r="N706" i="1" l="1"/>
  <c r="N711" i="1"/>
  <c r="N710" i="1"/>
  <c r="N707" i="1"/>
  <c r="N708" i="1"/>
  <c r="N712" i="1"/>
  <c r="N704" i="1"/>
  <c r="N705" i="1"/>
  <c r="N709" i="1"/>
  <c r="N725" i="1" l="1"/>
  <c r="N721" i="1"/>
  <c r="N723" i="1"/>
  <c r="N719" i="1"/>
  <c r="N718" i="1"/>
  <c r="N715" i="1"/>
  <c r="N722" i="1"/>
  <c r="N724" i="1"/>
  <c r="N716" i="1"/>
  <c r="N720" i="1"/>
  <c r="N717" i="1"/>
  <c r="N735" i="1" l="1"/>
  <c r="N733" i="1"/>
  <c r="N731" i="1"/>
  <c r="N729" i="1"/>
  <c r="N727" i="1"/>
  <c r="N732" i="1"/>
  <c r="N734" i="1"/>
  <c r="N728" i="1"/>
  <c r="N730" i="1"/>
  <c r="N749" i="1" l="1"/>
  <c r="N747" i="1"/>
  <c r="N745" i="1"/>
  <c r="N743" i="1"/>
  <c r="N741" i="1"/>
  <c r="N739" i="1"/>
  <c r="N748" i="1"/>
  <c r="N744" i="1"/>
  <c r="N746" i="1"/>
  <c r="N740" i="1"/>
  <c r="N742" i="1"/>
  <c r="N757" i="1" l="1"/>
  <c r="N751" i="1"/>
  <c r="N756" i="1"/>
  <c r="N759" i="1"/>
  <c r="N752" i="1"/>
  <c r="N755" i="1"/>
  <c r="N761" i="1"/>
  <c r="N753" i="1"/>
  <c r="N758" i="1"/>
  <c r="N760" i="1"/>
  <c r="N754" i="1"/>
  <c r="N763" i="1" l="1"/>
  <c r="N764" i="1" l="1"/>
  <c r="N765" i="1" l="1"/>
  <c r="N767" i="1" l="1"/>
  <c r="N768" i="1" l="1"/>
  <c r="N769" i="1" l="1"/>
  <c r="N770" i="1" l="1"/>
  <c r="N771" i="1" l="1"/>
  <c r="N782" i="1" l="1"/>
  <c r="N781" i="1"/>
  <c r="N779" i="1"/>
  <c r="N778" i="1"/>
  <c r="N783" i="1"/>
  <c r="N784" i="1"/>
  <c r="N776" i="1"/>
  <c r="N777" i="1"/>
  <c r="EP73" i="1" l="1"/>
  <c r="ER73" i="1" l="1"/>
  <c r="ES73" i="1" l="1"/>
  <c r="EN74" i="1" s="1"/>
  <c r="ET73" i="1" l="1"/>
  <c r="EV74" i="1"/>
  <c r="EO74" i="1"/>
  <c r="EQ74" i="1"/>
  <c r="Q439" i="1" l="1"/>
  <c r="R439" i="1" s="1"/>
  <c r="FH74" i="1"/>
  <c r="EP74" i="1"/>
  <c r="ER74" i="1" s="1"/>
  <c r="ES74" i="1" l="1"/>
  <c r="EN75" i="1" s="1"/>
  <c r="EV75" i="1" l="1"/>
  <c r="EQ75" i="1"/>
  <c r="EO75" i="1"/>
  <c r="EP75" i="1" l="1"/>
  <c r="ER75" i="1" s="1"/>
  <c r="Q440" i="1"/>
  <c r="R440" i="1" s="1"/>
  <c r="FH75" i="1"/>
  <c r="ES75" i="1" l="1"/>
  <c r="EN76" i="1" s="1"/>
  <c r="EV76" i="1" l="1"/>
  <c r="EQ76" i="1"/>
  <c r="EO76" i="1"/>
  <c r="EP76" i="1" l="1"/>
  <c r="ER76" i="1" s="1"/>
  <c r="Q441" i="1"/>
  <c r="R441" i="1" s="1"/>
  <c r="FH76" i="1"/>
  <c r="ES76" i="1" l="1"/>
  <c r="EN77" i="1" s="1"/>
  <c r="EV77" i="1" l="1"/>
  <c r="EQ77" i="1"/>
  <c r="EO77" i="1"/>
  <c r="EP77" i="1" l="1"/>
  <c r="ER77" i="1" s="1"/>
  <c r="Q442" i="1"/>
  <c r="R442" i="1" s="1"/>
  <c r="FH77" i="1"/>
  <c r="ES77" i="1" l="1"/>
  <c r="EN78" i="1" s="1"/>
  <c r="EV78" i="1" l="1"/>
  <c r="EQ78" i="1"/>
  <c r="EO78" i="1"/>
  <c r="EP78" i="1" l="1"/>
  <c r="ER78" i="1" s="1"/>
  <c r="ES78" i="1" s="1"/>
  <c r="EN79" i="1" s="1"/>
  <c r="Q443" i="1"/>
  <c r="R443" i="1" s="1"/>
  <c r="FH78" i="1"/>
  <c r="EV79" i="1" l="1"/>
  <c r="EO79" i="1"/>
  <c r="EQ79" i="1"/>
  <c r="Q444" i="1" l="1"/>
  <c r="R444" i="1" s="1"/>
  <c r="FH79" i="1"/>
  <c r="EP79" i="1"/>
  <c r="ER79" i="1" s="1"/>
  <c r="ES79" i="1" s="1"/>
  <c r="EN80" i="1" s="1"/>
  <c r="EQ80" i="1" l="1"/>
  <c r="EV80" i="1"/>
  <c r="EO80" i="1"/>
  <c r="Q445" i="1" l="1"/>
  <c r="R445" i="1" s="1"/>
  <c r="FH80" i="1"/>
  <c r="EP80" i="1"/>
  <c r="ER80" i="1" s="1"/>
  <c r="ES80" i="1" s="1"/>
  <c r="EN81" i="1" s="1"/>
  <c r="EV81" i="1" l="1"/>
  <c r="EO81" i="1"/>
  <c r="EQ81" i="1"/>
  <c r="Q446" i="1" l="1"/>
  <c r="R446" i="1" s="1"/>
  <c r="FH81" i="1"/>
  <c r="EP81" i="1"/>
  <c r="ER81" i="1" s="1"/>
  <c r="ES81" i="1" s="1"/>
  <c r="EN82" i="1" s="1"/>
  <c r="EO82" i="1" l="1"/>
  <c r="EV82" i="1"/>
  <c r="EQ82" i="1"/>
  <c r="Q447" i="1" l="1"/>
  <c r="R447" i="1" s="1"/>
  <c r="FH82" i="1"/>
  <c r="EP82" i="1"/>
  <c r="ER82" i="1" s="1"/>
  <c r="ES82" i="1" s="1"/>
  <c r="EN83" i="1" s="1"/>
  <c r="EQ83" i="1" l="1"/>
  <c r="EV83" i="1"/>
  <c r="EO83" i="1"/>
  <c r="EP83" i="1" l="1"/>
  <c r="ER83" i="1" s="1"/>
  <c r="ES83" i="1" s="1"/>
  <c r="EN84" i="1" s="1"/>
  <c r="Q448" i="1"/>
  <c r="R448" i="1" s="1"/>
  <c r="FH83" i="1"/>
  <c r="EV84" i="1" l="1"/>
  <c r="EO84" i="1"/>
  <c r="EQ84" i="1"/>
  <c r="Q449" i="1" l="1"/>
  <c r="R449" i="1" s="1"/>
  <c r="FH84" i="1"/>
  <c r="EP84" i="1"/>
  <c r="ER84" i="1" s="1"/>
  <c r="ES84" i="1" s="1"/>
  <c r="EN85" i="1" s="1"/>
  <c r="CK85" i="1"/>
  <c r="CT73" i="1"/>
  <c r="CY85" i="1"/>
  <c r="N439" i="1"/>
  <c r="N440" i="1"/>
  <c r="N441" i="1"/>
  <c r="N442" i="1"/>
  <c r="N443" i="1"/>
  <c r="N444" i="1"/>
  <c r="N445" i="1"/>
  <c r="N446" i="1"/>
  <c r="N447" i="1"/>
  <c r="N448" i="1"/>
  <c r="N449"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8" i="1"/>
  <c r="N489" i="1"/>
  <c r="N490" i="1"/>
  <c r="N491" i="1"/>
  <c r="N492" i="1"/>
  <c r="N493" i="1"/>
  <c r="N494" i="1"/>
  <c r="N495" i="1"/>
  <c r="N496" i="1"/>
  <c r="N497" i="1"/>
  <c r="N498" i="1"/>
  <c r="N499" i="1"/>
  <c r="N500" i="1"/>
  <c r="N501" i="1"/>
  <c r="N502" i="1"/>
  <c r="N503" i="1"/>
  <c r="N504" i="1"/>
  <c r="N505" i="1"/>
  <c r="N507" i="1"/>
  <c r="N508" i="1"/>
  <c r="N509" i="1"/>
  <c r="N511" i="1"/>
  <c r="N512" i="1"/>
  <c r="N513" i="1"/>
  <c r="N514" i="1"/>
  <c r="N515" i="1"/>
  <c r="N517" i="1"/>
  <c r="N518" i="1"/>
  <c r="N519" i="1"/>
  <c r="N520" i="1"/>
  <c r="N521" i="1"/>
  <c r="N523" i="1"/>
  <c r="N524" i="1"/>
  <c r="N525" i="1"/>
  <c r="N527" i="1"/>
  <c r="N528" i="1"/>
  <c r="N529" i="1"/>
  <c r="N530" i="1"/>
  <c r="N531" i="1"/>
  <c r="N532" i="1"/>
  <c r="N533" i="1"/>
  <c r="N534" i="1"/>
  <c r="N535" i="1"/>
  <c r="N536" i="1"/>
  <c r="N537" i="1"/>
  <c r="N538" i="1"/>
  <c r="N539" i="1"/>
  <c r="N540" i="1"/>
  <c r="N541" i="1"/>
  <c r="N542" i="1"/>
  <c r="N543" i="1"/>
  <c r="N544" i="1"/>
  <c r="N545"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FB73" i="1"/>
  <c r="EQ85" i="1" l="1"/>
  <c r="EO85" i="1"/>
  <c r="FD73" i="1"/>
  <c r="FE73" i="1" s="1"/>
  <c r="FF73" i="1" s="1"/>
  <c r="FG73" i="1" s="1"/>
  <c r="CV73" i="1"/>
  <c r="CW73" i="1" l="1"/>
  <c r="LF76" i="1" s="1"/>
  <c r="LC76" i="1" s="1"/>
  <c r="LD76" i="1" s="1"/>
  <c r="CY73" i="1"/>
  <c r="CZ73" i="1" s="1"/>
  <c r="FC74" i="1"/>
  <c r="CX78" i="1" l="1"/>
  <c r="LF83" i="1"/>
  <c r="LF81" i="1"/>
  <c r="LF75" i="1"/>
  <c r="LF80" i="1"/>
  <c r="LF77" i="1"/>
  <c r="LF85" i="1"/>
  <c r="LF74" i="1"/>
  <c r="LC74" i="1" s="1"/>
  <c r="LD74" i="1" s="1"/>
  <c r="LF84" i="1"/>
  <c r="LF79" i="1"/>
  <c r="LF82" i="1"/>
  <c r="LF78" i="1"/>
  <c r="CX83" i="1"/>
  <c r="CX77" i="1"/>
  <c r="CX74" i="1"/>
  <c r="CX82" i="1"/>
  <c r="CX75" i="1"/>
  <c r="CX80" i="1"/>
  <c r="CX85" i="1"/>
  <c r="CU85" i="1" s="1"/>
  <c r="CX79" i="1"/>
  <c r="CX81" i="1"/>
  <c r="CX84" i="1"/>
  <c r="CX76" i="1"/>
  <c r="FD74" i="1"/>
  <c r="CU82" i="1" l="1"/>
  <c r="CV82" i="1" s="1"/>
  <c r="CU74" i="1"/>
  <c r="CV74" i="1" s="1"/>
  <c r="CW74" i="1" s="1"/>
  <c r="CU84" i="1"/>
  <c r="CV84" i="1" s="1"/>
  <c r="CU77" i="1"/>
  <c r="CV77" i="1" s="1"/>
  <c r="CU81" i="1"/>
  <c r="CV81" i="1" s="1"/>
  <c r="CU83" i="1"/>
  <c r="CV83" i="1" s="1"/>
  <c r="CU79" i="1"/>
  <c r="CV79" i="1" s="1"/>
  <c r="CU80" i="1"/>
  <c r="CV80" i="1" s="1"/>
  <c r="CU76" i="1"/>
  <c r="CV76" i="1" s="1"/>
  <c r="CU75" i="1"/>
  <c r="CV75" i="1" s="1"/>
  <c r="CU78" i="1"/>
  <c r="CV78" i="1" s="1"/>
  <c r="LC85" i="1"/>
  <c r="LC77" i="1"/>
  <c r="LD77" i="1" s="1"/>
  <c r="LC78" i="1"/>
  <c r="LD78" i="1" s="1"/>
  <c r="LC80" i="1"/>
  <c r="LD80" i="1" s="1"/>
  <c r="LC82" i="1"/>
  <c r="LD82" i="1" s="1"/>
  <c r="LC75" i="1"/>
  <c r="LD75" i="1" s="1"/>
  <c r="LC81" i="1"/>
  <c r="LD81" i="1" s="1"/>
  <c r="LC79" i="1"/>
  <c r="LD79" i="1" s="1"/>
  <c r="LC83" i="1"/>
  <c r="LD83" i="1" s="1"/>
  <c r="LC84" i="1"/>
  <c r="LD84" i="1" s="1"/>
  <c r="LE74" i="1"/>
  <c r="FE74" i="1"/>
  <c r="CW75" i="1" l="1"/>
  <c r="CW76" i="1" s="1"/>
  <c r="CW77" i="1" s="1"/>
  <c r="CW78" i="1" s="1"/>
  <c r="CW79" i="1" s="1"/>
  <c r="CW80" i="1" s="1"/>
  <c r="CW81" i="1" s="1"/>
  <c r="CW82" i="1" s="1"/>
  <c r="CW83" i="1" s="1"/>
  <c r="CW84" i="1" s="1"/>
  <c r="LE75" i="1"/>
  <c r="LE76" i="1" s="1"/>
  <c r="LE77" i="1" s="1"/>
  <c r="LE78" i="1" s="1"/>
  <c r="LE79" i="1" s="1"/>
  <c r="LE80" i="1" s="1"/>
  <c r="LE81" i="1" s="1"/>
  <c r="LE82" i="1" s="1"/>
  <c r="LE83" i="1" s="1"/>
  <c r="LE84" i="1" s="1"/>
  <c r="FC75" i="1"/>
  <c r="FD75" i="1" l="1"/>
  <c r="FE75" i="1" l="1"/>
  <c r="FC76" i="1" l="1"/>
  <c r="FD76" i="1" l="1"/>
  <c r="FE76" i="1" l="1"/>
  <c r="FC77" i="1" l="1"/>
  <c r="FD77" i="1" l="1"/>
  <c r="FE77" i="1" l="1"/>
  <c r="FC78" i="1" l="1"/>
  <c r="FD78" i="1" l="1"/>
  <c r="FE78" i="1" s="1"/>
  <c r="FC79" i="1" l="1"/>
  <c r="FD79" i="1" s="1"/>
  <c r="FE79" i="1" s="1"/>
  <c r="FC80" i="1" l="1"/>
  <c r="FD80" i="1" s="1"/>
  <c r="FE80" i="1" s="1"/>
  <c r="FC81" i="1" l="1"/>
  <c r="FD81" i="1" s="1"/>
  <c r="FE81" i="1" s="1"/>
  <c r="FC82" i="1" l="1"/>
  <c r="FD82" i="1" s="1"/>
  <c r="FE82" i="1" s="1"/>
  <c r="FC83" i="1" l="1"/>
  <c r="FD83" i="1" s="1"/>
  <c r="FE83" i="1" s="1"/>
  <c r="FC84" i="1" l="1"/>
  <c r="FD84" i="1" s="1"/>
  <c r="FE84" i="1" s="1"/>
  <c r="FC85" i="1" l="1"/>
  <c r="FB85" i="1" l="1"/>
  <c r="FG85" i="1" l="1"/>
  <c r="FD85" i="1"/>
  <c r="FE85" i="1" s="1"/>
  <c r="FC86" i="1" s="1"/>
  <c r="FD86" i="1" s="1"/>
  <c r="FE86" i="1" s="1"/>
  <c r="FC87" i="1" s="1"/>
  <c r="FD87" i="1" s="1"/>
  <c r="FE87" i="1" s="1"/>
  <c r="FC88" i="1" s="1"/>
  <c r="FD88" i="1" s="1"/>
  <c r="FE88" i="1" s="1"/>
  <c r="FC89" i="1" s="1"/>
  <c r="FD89" i="1" s="1"/>
  <c r="FE89" i="1" s="1"/>
  <c r="FC90" i="1" s="1"/>
  <c r="FD90" i="1" s="1"/>
  <c r="FE90" i="1" s="1"/>
  <c r="FC91" i="1" s="1"/>
  <c r="FD91" i="1" s="1"/>
  <c r="FE91" i="1" s="1"/>
  <c r="FC92" i="1" l="1"/>
  <c r="FD92" i="1" s="1"/>
  <c r="FE92" i="1" s="1"/>
  <c r="FC93" i="1" l="1"/>
  <c r="FD93" i="1" s="1"/>
  <c r="FE93" i="1" s="1"/>
  <c r="FC94" i="1" l="1"/>
  <c r="FD94" i="1" s="1"/>
  <c r="FE94" i="1" s="1"/>
  <c r="FC95" i="1" l="1"/>
  <c r="FD95" i="1" s="1"/>
  <c r="FE95" i="1" s="1"/>
  <c r="FC96" i="1" l="1"/>
  <c r="FD96" i="1" s="1"/>
  <c r="FE96" i="1" s="1"/>
  <c r="FC97" i="1" l="1"/>
  <c r="FD97" i="1" s="1"/>
  <c r="FE97" i="1" s="1"/>
  <c r="FC98" i="1" l="1"/>
  <c r="FD98" i="1" s="1"/>
  <c r="FE98" i="1" s="1"/>
  <c r="FC99" i="1" l="1"/>
  <c r="FD99" i="1" s="1"/>
  <c r="FE99" i="1" s="1"/>
  <c r="FC100" i="1" l="1"/>
  <c r="FD100" i="1" s="1"/>
  <c r="FE100" i="1" s="1"/>
  <c r="FC101" i="1" l="1"/>
  <c r="FD101" i="1" s="1"/>
  <c r="FE101" i="1" s="1"/>
  <c r="FC102" i="1" l="1"/>
  <c r="FD102" i="1" s="1"/>
  <c r="FE102" i="1" s="1"/>
  <c r="FC103" i="1" l="1"/>
  <c r="FD103" i="1" s="1"/>
  <c r="FE103" i="1" s="1"/>
  <c r="FC104" i="1" l="1"/>
  <c r="FD104" i="1" s="1"/>
  <c r="FE104" i="1" s="1"/>
  <c r="FC105" i="1" l="1"/>
  <c r="FD105" i="1" s="1"/>
  <c r="FE105" i="1" s="1"/>
  <c r="FC106" i="1" l="1"/>
  <c r="FD106" i="1" s="1"/>
  <c r="FE106" i="1" s="1"/>
  <c r="FC107" i="1" l="1"/>
  <c r="FD107" i="1" s="1"/>
  <c r="FE107" i="1" s="1"/>
  <c r="FC108" i="1" l="1"/>
  <c r="FD108" i="1" s="1"/>
  <c r="FE108" i="1" s="1"/>
  <c r="FC109" i="1" l="1"/>
  <c r="FD109" i="1" s="1"/>
  <c r="FE109" i="1" s="1"/>
  <c r="FC110" i="1" l="1"/>
  <c r="FD110" i="1" s="1"/>
  <c r="FE110" i="1" s="1"/>
  <c r="FC111" i="1" l="1"/>
  <c r="FD111" i="1" s="1"/>
  <c r="FE111" i="1" s="1"/>
  <c r="FC112" i="1" l="1"/>
  <c r="FD112" i="1" s="1"/>
  <c r="FE112" i="1" s="1"/>
  <c r="FC113" i="1" l="1"/>
  <c r="FD113" i="1" s="1"/>
  <c r="FE113" i="1" s="1"/>
  <c r="FC114" i="1" l="1"/>
  <c r="FD114" i="1" s="1"/>
  <c r="FE114" i="1" s="1"/>
  <c r="FC115" i="1" l="1"/>
  <c r="FD115" i="1" s="1"/>
  <c r="FE115" i="1" s="1"/>
  <c r="FC116" i="1" l="1"/>
  <c r="FD116" i="1" s="1"/>
  <c r="FE116" i="1" s="1"/>
  <c r="FC117" i="1" l="1"/>
  <c r="FD117" i="1" s="1"/>
  <c r="FE117" i="1" s="1"/>
  <c r="FC118" i="1" l="1"/>
  <c r="FD118" i="1" s="1"/>
  <c r="FE118" i="1" s="1"/>
  <c r="FC119" i="1" l="1"/>
  <c r="FD119" i="1" s="1"/>
  <c r="FE119" i="1" s="1"/>
  <c r="FC120" i="1" l="1"/>
  <c r="FD120" i="1" s="1"/>
  <c r="FE120" i="1" s="1"/>
  <c r="FC121" i="1" l="1"/>
  <c r="FD121" i="1" s="1"/>
  <c r="FE121" i="1" s="1"/>
  <c r="FC122" i="1" l="1"/>
  <c r="FD122" i="1" s="1"/>
  <c r="FE122" i="1" s="1"/>
  <c r="FC123" i="1" l="1"/>
  <c r="FD123" i="1" s="1"/>
  <c r="FE123" i="1" s="1"/>
  <c r="FC124" i="1" l="1"/>
  <c r="FD124" i="1" s="1"/>
  <c r="FE124" i="1" s="1"/>
  <c r="FC125" i="1" l="1"/>
  <c r="FD125" i="1" s="1"/>
  <c r="FE125" i="1" s="1"/>
  <c r="FC126" i="1" l="1"/>
  <c r="FD126" i="1" s="1"/>
  <c r="FE126" i="1" s="1"/>
  <c r="FC127" i="1" l="1"/>
  <c r="FD127" i="1" s="1"/>
  <c r="FE127" i="1" s="1"/>
  <c r="FC128" i="1" l="1"/>
  <c r="FD128" i="1" s="1"/>
  <c r="FE128" i="1" s="1"/>
  <c r="FC129" i="1" l="1"/>
  <c r="FD129" i="1" s="1"/>
  <c r="FE129" i="1" s="1"/>
  <c r="FC130" i="1" l="1"/>
  <c r="FD130" i="1" s="1"/>
  <c r="FE130" i="1" s="1"/>
  <c r="FC131" i="1" l="1"/>
  <c r="FD131" i="1" s="1"/>
  <c r="FE131" i="1" s="1"/>
  <c r="FC132" i="1" l="1"/>
  <c r="FD132" i="1" s="1"/>
  <c r="FE132" i="1" s="1"/>
  <c r="FC133" i="1" l="1"/>
  <c r="FD133" i="1" s="1"/>
  <c r="FE133" i="1" s="1"/>
  <c r="FC134" i="1" l="1"/>
  <c r="FD134" i="1" s="1"/>
  <c r="FE134" i="1" s="1"/>
  <c r="FC135" i="1" l="1"/>
  <c r="FD135" i="1" s="1"/>
  <c r="FE135" i="1" s="1"/>
  <c r="FC136" i="1" l="1"/>
  <c r="FD136" i="1" s="1"/>
  <c r="FE136" i="1" s="1"/>
  <c r="FC137" i="1" l="1"/>
  <c r="FD137" i="1" s="1"/>
  <c r="FE137" i="1" s="1"/>
  <c r="FC138" i="1" l="1"/>
  <c r="FD138" i="1" s="1"/>
  <c r="FE138" i="1" s="1"/>
  <c r="FC139" i="1" l="1"/>
  <c r="FD139" i="1" s="1"/>
  <c r="FE139" i="1" s="1"/>
  <c r="FC140" i="1" l="1"/>
  <c r="FD140" i="1" s="1"/>
  <c r="FE140" i="1" s="1"/>
  <c r="FC141" i="1" l="1"/>
  <c r="FB141" i="1" l="1"/>
  <c r="FG141" i="1" l="1"/>
  <c r="FD141" i="1"/>
  <c r="FE141" i="1" s="1"/>
  <c r="FC142" i="1" s="1"/>
  <c r="FD142" i="1" s="1"/>
  <c r="FE142" i="1" s="1"/>
  <c r="FC143" i="1" s="1"/>
  <c r="FD143" i="1" s="1"/>
  <c r="FE143" i="1" s="1"/>
  <c r="FC144" i="1" s="1"/>
  <c r="FD144" i="1" s="1"/>
  <c r="FE144" i="1" s="1"/>
  <c r="FC145" i="1" s="1"/>
  <c r="FB145" i="1" l="1"/>
  <c r="FG145" i="1" s="1"/>
  <c r="FD145" i="1" l="1"/>
  <c r="FE145" i="1" s="1"/>
  <c r="FC146" i="1" s="1"/>
  <c r="FD146" i="1" s="1"/>
  <c r="FE146" i="1" s="1"/>
  <c r="FC147" i="1" s="1"/>
  <c r="FD147" i="1" s="1"/>
  <c r="FE147" i="1" s="1"/>
  <c r="FC148" i="1" l="1"/>
  <c r="FD148" i="1" s="1"/>
  <c r="FE148" i="1" s="1"/>
  <c r="FC149" i="1" l="1"/>
  <c r="FD149" i="1" s="1"/>
  <c r="FE149" i="1" s="1"/>
  <c r="FC150" i="1" l="1"/>
  <c r="FD150" i="1" s="1"/>
  <c r="FE150" i="1" s="1"/>
  <c r="FC151" i="1" l="1"/>
  <c r="FB151" i="1" l="1"/>
  <c r="FG151" i="1" l="1"/>
  <c r="FD151" i="1"/>
  <c r="FE151" i="1" s="1"/>
  <c r="FC152" i="1" s="1"/>
  <c r="FD152" i="1" s="1"/>
  <c r="FE152" i="1" s="1"/>
  <c r="FC153" i="1" s="1"/>
  <c r="FD153" i="1" s="1"/>
  <c r="FE153" i="1" s="1"/>
  <c r="FC154" i="1" s="1"/>
  <c r="FD154" i="1" s="1"/>
  <c r="FE154" i="1" s="1"/>
  <c r="FC155" i="1" s="1"/>
  <c r="FD155" i="1" s="1"/>
  <c r="FE155" i="1" s="1"/>
  <c r="FC156" i="1" s="1"/>
  <c r="FD156" i="1" s="1"/>
  <c r="FE156" i="1" s="1"/>
  <c r="FC157" i="1" s="1"/>
  <c r="FB157" i="1" l="1"/>
  <c r="FG157" i="1" l="1"/>
  <c r="FD157" i="1"/>
  <c r="FE157" i="1" s="1"/>
  <c r="FC158" i="1" s="1"/>
  <c r="FD158" i="1" s="1"/>
  <c r="FE158" i="1" s="1"/>
  <c r="FC159" i="1" s="1"/>
  <c r="FD159" i="1" s="1"/>
  <c r="FE159" i="1" s="1"/>
  <c r="FC160" i="1" s="1"/>
  <c r="FD160" i="1" s="1"/>
  <c r="FE160" i="1" s="1"/>
  <c r="FC161" i="1" s="1"/>
  <c r="FF161" i="1" l="1"/>
  <c r="FF181" i="1" l="1"/>
  <c r="GU85" i="1" l="1"/>
  <c r="HA85" i="1" l="1"/>
  <c r="GW85" i="1"/>
  <c r="GX85" i="1" s="1"/>
  <c r="GY92" i="1" l="1"/>
  <c r="GV92" i="1" s="1"/>
  <c r="PM86" i="1"/>
  <c r="PJ86" i="1" s="1"/>
  <c r="PM97" i="1"/>
  <c r="PJ97" i="1" s="1"/>
  <c r="GY93" i="1"/>
  <c r="GV93" i="1" s="1"/>
  <c r="PM87" i="1"/>
  <c r="PJ87" i="1" s="1"/>
  <c r="PM90" i="1"/>
  <c r="PJ90" i="1" s="1"/>
  <c r="GY91" i="1"/>
  <c r="GV91" i="1" s="1"/>
  <c r="GY86" i="1"/>
  <c r="GV86" i="1" s="1"/>
  <c r="GW86" i="1" s="1"/>
  <c r="GX86" i="1" s="1"/>
  <c r="PM89" i="1"/>
  <c r="PJ89" i="1" s="1"/>
  <c r="PM95" i="1"/>
  <c r="PJ95" i="1" s="1"/>
  <c r="GY90" i="1"/>
  <c r="GV90" i="1" s="1"/>
  <c r="GY97" i="1"/>
  <c r="GV97" i="1" s="1"/>
  <c r="GY94" i="1"/>
  <c r="GV94" i="1" s="1"/>
  <c r="GY88" i="1"/>
  <c r="GV88" i="1" s="1"/>
  <c r="GW88" i="1" s="1"/>
  <c r="PM96" i="1"/>
  <c r="PJ96" i="1" s="1"/>
  <c r="GY87" i="1"/>
  <c r="GV87" i="1" s="1"/>
  <c r="GW87" i="1" s="1"/>
  <c r="PM94" i="1"/>
  <c r="PJ94" i="1" s="1"/>
  <c r="PM93" i="1"/>
  <c r="PJ93" i="1" s="1"/>
  <c r="GY89" i="1"/>
  <c r="GV89" i="1" s="1"/>
  <c r="PM92" i="1"/>
  <c r="PJ92" i="1" s="1"/>
  <c r="PM88" i="1"/>
  <c r="PJ88" i="1" s="1"/>
  <c r="GY95" i="1"/>
  <c r="GV95" i="1" s="1"/>
  <c r="GY96" i="1"/>
  <c r="GV96" i="1" s="1"/>
  <c r="PM91" i="1"/>
  <c r="PJ91" i="1" s="1"/>
  <c r="GX87" i="1" l="1"/>
  <c r="GX88" i="1" s="1"/>
  <c r="GW89" i="1"/>
  <c r="GX89" i="1" l="1"/>
  <c r="GW90" i="1"/>
  <c r="GX90" i="1" l="1"/>
  <c r="GW91" i="1"/>
  <c r="GX91" i="1" l="1"/>
  <c r="GW92" i="1"/>
  <c r="GX92" i="1" l="1"/>
  <c r="GW93" i="1"/>
  <c r="GX93" i="1" l="1"/>
  <c r="GW94" i="1"/>
  <c r="GX94" i="1" l="1"/>
  <c r="GW95" i="1"/>
  <c r="GX95" i="1" l="1"/>
  <c r="GW96" i="1"/>
  <c r="GX96" i="1" l="1"/>
  <c r="GW97" i="1"/>
  <c r="GX97" i="1" l="1"/>
  <c r="PM104" i="1" s="1"/>
  <c r="PJ104" i="1" s="1"/>
  <c r="GY108" i="1" l="1"/>
  <c r="GV108" i="1" s="1"/>
  <c r="GY98" i="1"/>
  <c r="GV98" i="1" s="1"/>
  <c r="GW98" i="1" s="1"/>
  <c r="GX98" i="1" s="1"/>
  <c r="GY100" i="1"/>
  <c r="GV100" i="1" s="1"/>
  <c r="GY103" i="1"/>
  <c r="GV103" i="1" s="1"/>
  <c r="GY102" i="1"/>
  <c r="GV102" i="1" s="1"/>
  <c r="GY109" i="1"/>
  <c r="GV109" i="1" s="1"/>
  <c r="GY101" i="1"/>
  <c r="GV101" i="1" s="1"/>
  <c r="PM108" i="1"/>
  <c r="PJ108" i="1" s="1"/>
  <c r="GY106" i="1"/>
  <c r="GV106" i="1" s="1"/>
  <c r="PM109" i="1"/>
  <c r="PJ109" i="1" s="1"/>
  <c r="PM100" i="1"/>
  <c r="PJ100" i="1" s="1"/>
  <c r="PM106" i="1"/>
  <c r="PJ106" i="1" s="1"/>
  <c r="PM105" i="1"/>
  <c r="PJ105" i="1" s="1"/>
  <c r="GY105" i="1"/>
  <c r="GV105" i="1" s="1"/>
  <c r="PM103" i="1"/>
  <c r="PJ103" i="1" s="1"/>
  <c r="PM98" i="1"/>
  <c r="PJ98" i="1" s="1"/>
  <c r="GY104" i="1"/>
  <c r="GV104" i="1" s="1"/>
  <c r="PM102" i="1"/>
  <c r="PJ102" i="1" s="1"/>
  <c r="PM99" i="1"/>
  <c r="PJ99" i="1" s="1"/>
  <c r="GY99" i="1"/>
  <c r="GV99" i="1" s="1"/>
  <c r="GW99" i="1" s="1"/>
  <c r="GX99" i="1" s="1"/>
  <c r="PM101" i="1"/>
  <c r="PJ101" i="1" s="1"/>
  <c r="GY107" i="1"/>
  <c r="GV107" i="1" s="1"/>
  <c r="PM107" i="1"/>
  <c r="PJ107" i="1" s="1"/>
  <c r="GW100" i="1" l="1"/>
  <c r="GX100" i="1" s="1"/>
  <c r="GW101" i="1" l="1"/>
  <c r="GX101" i="1" s="1"/>
  <c r="GW102" i="1" l="1"/>
  <c r="GX102" i="1" s="1"/>
  <c r="GW103" i="1" l="1"/>
  <c r="GX103" i="1" s="1"/>
  <c r="GW104" i="1" l="1"/>
  <c r="GX104" i="1" s="1"/>
  <c r="GW105" i="1" l="1"/>
  <c r="GX105" i="1" s="1"/>
  <c r="GW106" i="1" l="1"/>
  <c r="GX106" i="1" s="1"/>
  <c r="GW107" i="1" l="1"/>
  <c r="GX107" i="1" s="1"/>
  <c r="GW108" i="1" l="1"/>
  <c r="GX108" i="1" s="1"/>
  <c r="GW109" i="1" l="1"/>
  <c r="GX109" i="1" s="1"/>
  <c r="PM121" i="1" l="1"/>
  <c r="PJ121" i="1" s="1"/>
  <c r="PM120" i="1"/>
  <c r="PJ120" i="1" s="1"/>
  <c r="PM119" i="1"/>
  <c r="PJ119" i="1" s="1"/>
  <c r="PM118" i="1"/>
  <c r="PJ118" i="1" s="1"/>
  <c r="PM117" i="1"/>
  <c r="PJ117" i="1" s="1"/>
  <c r="PM116" i="1"/>
  <c r="PJ116" i="1" s="1"/>
  <c r="PM115" i="1"/>
  <c r="PJ115" i="1" s="1"/>
  <c r="PM114" i="1"/>
  <c r="PJ114" i="1" s="1"/>
  <c r="PM113" i="1"/>
  <c r="PJ113" i="1" s="1"/>
  <c r="PM112" i="1"/>
  <c r="PJ112" i="1" s="1"/>
  <c r="PM111" i="1"/>
  <c r="PJ111" i="1" s="1"/>
  <c r="PM110" i="1"/>
  <c r="PJ110" i="1" s="1"/>
  <c r="GY119" i="1"/>
  <c r="GV119" i="1" s="1"/>
  <c r="GY112" i="1"/>
  <c r="GV112" i="1" s="1"/>
  <c r="GY110" i="1"/>
  <c r="GV110" i="1" s="1"/>
  <c r="GW110" i="1" s="1"/>
  <c r="GX110" i="1" s="1"/>
  <c r="GY120" i="1"/>
  <c r="GV120" i="1" s="1"/>
  <c r="GY121" i="1"/>
  <c r="GV121" i="1" s="1"/>
  <c r="GY117" i="1"/>
  <c r="GV117" i="1" s="1"/>
  <c r="GY118" i="1"/>
  <c r="GV118" i="1" s="1"/>
  <c r="GY116" i="1"/>
  <c r="GV116" i="1" s="1"/>
  <c r="GY114" i="1"/>
  <c r="GV114" i="1" s="1"/>
  <c r="GY111" i="1"/>
  <c r="GV111" i="1" s="1"/>
  <c r="GY115" i="1"/>
  <c r="GV115" i="1" s="1"/>
  <c r="GY113" i="1"/>
  <c r="GV113" i="1" s="1"/>
  <c r="GW111" i="1" l="1"/>
  <c r="GX111" i="1" s="1"/>
  <c r="GW112" i="1" l="1"/>
  <c r="GX112" i="1" s="1"/>
  <c r="GW113" i="1" l="1"/>
  <c r="GX113" i="1" s="1"/>
  <c r="GW114" i="1" l="1"/>
  <c r="GX114" i="1" s="1"/>
  <c r="GW115" i="1" l="1"/>
  <c r="GX115" i="1" s="1"/>
  <c r="GW116" i="1" l="1"/>
  <c r="GX116" i="1" s="1"/>
  <c r="GW117" i="1" l="1"/>
  <c r="GX117" i="1" s="1"/>
  <c r="GW118" i="1" l="1"/>
  <c r="GX118" i="1" s="1"/>
  <c r="GW119" i="1" l="1"/>
  <c r="GX119" i="1" s="1"/>
  <c r="GW120" i="1" l="1"/>
  <c r="GX120" i="1" s="1"/>
  <c r="GW121" i="1" l="1"/>
  <c r="GX121" i="1" s="1"/>
  <c r="PM129" i="1" l="1"/>
  <c r="PJ129" i="1" s="1"/>
  <c r="PM131" i="1"/>
  <c r="PJ131" i="1" s="1"/>
  <c r="PM130" i="1"/>
  <c r="PJ130" i="1" s="1"/>
  <c r="PM132" i="1"/>
  <c r="PJ132" i="1" s="1"/>
  <c r="PM124" i="1"/>
  <c r="PJ124" i="1" s="1"/>
  <c r="PM123" i="1"/>
  <c r="PJ123" i="1" s="1"/>
  <c r="PM122" i="1"/>
  <c r="PJ122" i="1" s="1"/>
  <c r="PM125" i="1"/>
  <c r="PJ125" i="1" s="1"/>
  <c r="PM133" i="1"/>
  <c r="PJ133" i="1" s="1"/>
  <c r="PM126" i="1"/>
  <c r="PJ126" i="1" s="1"/>
  <c r="PM127" i="1"/>
  <c r="PJ127" i="1" s="1"/>
  <c r="PM128" i="1"/>
  <c r="PJ128" i="1" s="1"/>
  <c r="GY124" i="1"/>
  <c r="GV124" i="1" s="1"/>
  <c r="GY126" i="1"/>
  <c r="GV126" i="1" s="1"/>
  <c r="GY133" i="1"/>
  <c r="GV133" i="1" s="1"/>
  <c r="GY129" i="1"/>
  <c r="GV129" i="1" s="1"/>
  <c r="GY122" i="1"/>
  <c r="GV122" i="1" s="1"/>
  <c r="GW122" i="1" s="1"/>
  <c r="GX122" i="1" s="1"/>
  <c r="GY125" i="1"/>
  <c r="GV125" i="1" s="1"/>
  <c r="GY123" i="1"/>
  <c r="GV123" i="1" s="1"/>
  <c r="GY131" i="1"/>
  <c r="GV131" i="1" s="1"/>
  <c r="GY127" i="1"/>
  <c r="GV127" i="1" s="1"/>
  <c r="GY132" i="1"/>
  <c r="GV132" i="1" s="1"/>
  <c r="GY130" i="1"/>
  <c r="GV130" i="1" s="1"/>
  <c r="GY128" i="1"/>
  <c r="GV128" i="1" s="1"/>
  <c r="GW123" i="1" l="1"/>
  <c r="GX123" i="1" s="1"/>
  <c r="GW124" i="1" l="1"/>
  <c r="GX124" i="1" s="1"/>
  <c r="GW125" i="1" l="1"/>
  <c r="GX125" i="1" s="1"/>
  <c r="GW126" i="1" l="1"/>
  <c r="GX126" i="1" s="1"/>
  <c r="GW127" i="1" l="1"/>
  <c r="GX127" i="1" s="1"/>
  <c r="GW128" i="1" l="1"/>
  <c r="GX128" i="1" s="1"/>
  <c r="GW129" i="1" l="1"/>
  <c r="GX129" i="1" s="1"/>
  <c r="GW130" i="1" l="1"/>
  <c r="GX130" i="1" s="1"/>
  <c r="GW131" i="1" l="1"/>
  <c r="GX131" i="1" s="1"/>
  <c r="GW132" i="1" l="1"/>
  <c r="GX132" i="1" s="1"/>
  <c r="GW133" i="1" l="1"/>
  <c r="GX133" i="1" s="1"/>
  <c r="PM144" i="1" l="1"/>
  <c r="PJ144" i="1" s="1"/>
  <c r="PM145" i="1"/>
  <c r="PJ145" i="1" s="1"/>
  <c r="PM141" i="1"/>
  <c r="PJ141" i="1" s="1"/>
  <c r="PM142" i="1"/>
  <c r="PJ142" i="1" s="1"/>
  <c r="PM135" i="1"/>
  <c r="PJ135" i="1" s="1"/>
  <c r="PM134" i="1"/>
  <c r="PM138" i="1"/>
  <c r="PJ138" i="1" s="1"/>
  <c r="PM137" i="1"/>
  <c r="PJ137" i="1" s="1"/>
  <c r="PM136" i="1"/>
  <c r="PJ136" i="1" s="1"/>
  <c r="PM143" i="1"/>
  <c r="PJ143" i="1" s="1"/>
  <c r="PM139" i="1"/>
  <c r="PJ139" i="1" s="1"/>
  <c r="PM140" i="1"/>
  <c r="PJ140" i="1" s="1"/>
  <c r="GY144" i="1"/>
  <c r="GV144" i="1" s="1"/>
  <c r="GY143" i="1"/>
  <c r="GV143" i="1" s="1"/>
  <c r="GY136" i="1"/>
  <c r="GV136" i="1" s="1"/>
  <c r="GY139" i="1"/>
  <c r="GV139" i="1" s="1"/>
  <c r="GY137" i="1"/>
  <c r="GV137" i="1" s="1"/>
  <c r="GY135" i="1"/>
  <c r="GV135" i="1" s="1"/>
  <c r="GY140" i="1"/>
  <c r="GV140" i="1" s="1"/>
  <c r="GY141" i="1"/>
  <c r="GV141" i="1" s="1"/>
  <c r="GY138" i="1"/>
  <c r="GV138" i="1" s="1"/>
  <c r="GY145" i="1"/>
  <c r="GV145" i="1" s="1"/>
  <c r="GY142" i="1"/>
  <c r="GV142" i="1" s="1"/>
  <c r="GY134" i="1"/>
  <c r="GV134" i="1" s="1"/>
  <c r="GW134" i="1" s="1"/>
  <c r="GX134" i="1" s="1"/>
  <c r="PJ134" i="1" l="1"/>
  <c r="GW135" i="1"/>
  <c r="GX135" i="1" s="1"/>
  <c r="GW136" i="1" l="1"/>
  <c r="GX136" i="1" s="1"/>
  <c r="GW137" i="1" l="1"/>
  <c r="GX137" i="1" s="1"/>
  <c r="GW138" i="1" l="1"/>
  <c r="GX138" i="1" s="1"/>
  <c r="GW139" i="1" l="1"/>
  <c r="GX139" i="1" s="1"/>
  <c r="GW140" i="1" l="1"/>
  <c r="GX140" i="1" s="1"/>
  <c r="GW142" i="1" l="1"/>
  <c r="GW143" i="1" l="1"/>
  <c r="GU141" i="1" l="1"/>
  <c r="GW144" i="1"/>
  <c r="HA141" i="1" l="1"/>
  <c r="GW141" i="1"/>
  <c r="GX141" i="1" s="1"/>
  <c r="GX142" i="1" s="1"/>
  <c r="GX143" i="1" s="1"/>
  <c r="GX144" i="1" s="1"/>
  <c r="GU145" i="1"/>
  <c r="HA145" i="1" l="1"/>
  <c r="GW145" i="1"/>
  <c r="GX145" i="1" s="1"/>
  <c r="PM156" i="1" l="1"/>
  <c r="PJ156" i="1" s="1"/>
  <c r="PM146" i="1"/>
  <c r="PJ146" i="1" s="1"/>
  <c r="GY157" i="1"/>
  <c r="GV157" i="1" s="1"/>
  <c r="GY150" i="1"/>
  <c r="GV150" i="1" s="1"/>
  <c r="PM147" i="1"/>
  <c r="PJ147" i="1" s="1"/>
  <c r="GY156" i="1"/>
  <c r="GV156" i="1" s="1"/>
  <c r="PM152" i="1"/>
  <c r="PJ152" i="1" s="1"/>
  <c r="PM153" i="1"/>
  <c r="PJ153" i="1" s="1"/>
  <c r="GY148" i="1"/>
  <c r="GV148" i="1" s="1"/>
  <c r="GW148" i="1" s="1"/>
  <c r="PM148" i="1"/>
  <c r="PJ148" i="1" s="1"/>
  <c r="GY151" i="1"/>
  <c r="GV151" i="1" s="1"/>
  <c r="PM150" i="1"/>
  <c r="PJ150" i="1" s="1"/>
  <c r="PM154" i="1"/>
  <c r="PJ154" i="1" s="1"/>
  <c r="GY155" i="1"/>
  <c r="GV155" i="1" s="1"/>
  <c r="PM149" i="1"/>
  <c r="PJ149" i="1" s="1"/>
  <c r="GY152" i="1"/>
  <c r="GV152" i="1" s="1"/>
  <c r="GY149" i="1"/>
  <c r="GV149" i="1" s="1"/>
  <c r="PM157" i="1"/>
  <c r="PJ157" i="1" s="1"/>
  <c r="GY147" i="1"/>
  <c r="GV147" i="1" s="1"/>
  <c r="GW147" i="1" s="1"/>
  <c r="GY146" i="1"/>
  <c r="GV146" i="1" s="1"/>
  <c r="GW146" i="1" s="1"/>
  <c r="GX146" i="1" s="1"/>
  <c r="GY154" i="1"/>
  <c r="GV154" i="1" s="1"/>
  <c r="PM151" i="1"/>
  <c r="PJ151" i="1" s="1"/>
  <c r="PM155" i="1"/>
  <c r="PJ155" i="1" s="1"/>
  <c r="GY153" i="1"/>
  <c r="GV153" i="1" s="1"/>
  <c r="GX147" i="1" l="1"/>
  <c r="GX148" i="1" s="1"/>
  <c r="GW149" i="1"/>
  <c r="GX149" i="1" l="1"/>
  <c r="GW150" i="1"/>
  <c r="GX150" i="1" l="1"/>
  <c r="GW152" i="1"/>
  <c r="GW153" i="1" l="1"/>
  <c r="GW154" i="1" l="1"/>
  <c r="GW155" i="1" l="1"/>
  <c r="GU151" i="1" l="1"/>
  <c r="GW156" i="1"/>
  <c r="HA151" i="1" l="1"/>
  <c r="GW151" i="1"/>
  <c r="GX151" i="1" s="1"/>
  <c r="GX152" i="1" s="1"/>
  <c r="GX153" i="1" s="1"/>
  <c r="GX154" i="1" s="1"/>
  <c r="GX155" i="1" s="1"/>
  <c r="GX156" i="1" s="1"/>
  <c r="GU157" i="1"/>
  <c r="HA157" i="1" l="1"/>
  <c r="GW157" i="1"/>
  <c r="GX157" i="1" s="1"/>
  <c r="PM163" i="1" s="1"/>
  <c r="PJ163" i="1" s="1"/>
  <c r="PM164" i="1" l="1"/>
  <c r="PJ164" i="1" s="1"/>
  <c r="PM160" i="1"/>
  <c r="PJ160" i="1" s="1"/>
  <c r="GY159" i="1"/>
  <c r="GV159" i="1" s="1"/>
  <c r="GW159" i="1" s="1"/>
  <c r="GY169" i="1"/>
  <c r="GV169" i="1" s="1"/>
  <c r="PM162" i="1"/>
  <c r="PJ162" i="1" s="1"/>
  <c r="GY160" i="1"/>
  <c r="GV160" i="1" s="1"/>
  <c r="GW160" i="1" s="1"/>
  <c r="GY166" i="1"/>
  <c r="GV166" i="1" s="1"/>
  <c r="PM159" i="1"/>
  <c r="PJ159" i="1" s="1"/>
  <c r="PM158" i="1"/>
  <c r="PJ158" i="1" s="1"/>
  <c r="PM165" i="1"/>
  <c r="PJ165" i="1" s="1"/>
  <c r="PM168" i="1"/>
  <c r="PJ168" i="1" s="1"/>
  <c r="GY163" i="1"/>
  <c r="GV163" i="1" s="1"/>
  <c r="GW163" i="1" s="1"/>
  <c r="PM166" i="1"/>
  <c r="PJ166" i="1" s="1"/>
  <c r="PM167" i="1"/>
  <c r="PJ167" i="1" s="1"/>
  <c r="GY162" i="1"/>
  <c r="GV162" i="1" s="1"/>
  <c r="GW162" i="1" s="1"/>
  <c r="GY158" i="1"/>
  <c r="GV158" i="1" s="1"/>
  <c r="GW158" i="1" s="1"/>
  <c r="GX158" i="1" s="1"/>
  <c r="PM169" i="1"/>
  <c r="PJ169" i="1" s="1"/>
  <c r="GY168" i="1"/>
  <c r="GV168" i="1" s="1"/>
  <c r="PM161" i="1"/>
  <c r="PJ161" i="1" s="1"/>
  <c r="GY167" i="1"/>
  <c r="GV167" i="1" s="1"/>
  <c r="GY164" i="1"/>
  <c r="GV164" i="1" s="1"/>
  <c r="GW164" i="1" s="1"/>
  <c r="GY165" i="1"/>
  <c r="GV165" i="1" s="1"/>
  <c r="GW165" i="1" s="1"/>
  <c r="GY161" i="1"/>
  <c r="GV161" i="1" s="1"/>
  <c r="GX159" i="1" l="1"/>
  <c r="GX160" i="1" s="1"/>
  <c r="GW166" i="1"/>
  <c r="GW167" i="1" l="1"/>
  <c r="GZ161" i="1" l="1"/>
  <c r="GW168" i="1"/>
  <c r="GW169" i="1" l="1"/>
  <c r="FF311" i="1" l="1"/>
  <c r="W311" i="1" l="1"/>
  <c r="AH311" i="1" l="1"/>
  <c r="DY311" i="1" l="1"/>
  <c r="EJ311" i="1" l="1"/>
  <c r="AL311" i="1" l="1"/>
  <c r="G676" i="1" l="1"/>
  <c r="BG311" i="1"/>
  <c r="H676" i="1" l="1"/>
  <c r="BN311" i="1" l="1"/>
  <c r="BZ311" i="1" s="1"/>
  <c r="GZ311" i="1" l="1"/>
  <c r="FF306" i="1" l="1"/>
  <c r="FG306" i="1" s="1"/>
  <c r="CY311" i="1" l="1"/>
  <c r="CZ311" i="1" l="1"/>
  <c r="GL311" i="1" l="1"/>
  <c r="CK311" i="1" l="1"/>
  <c r="ET311" i="1" l="1"/>
  <c r="BF311" i="1" l="1"/>
  <c r="DH311" i="1" l="1"/>
  <c r="DS311" i="1" s="1"/>
  <c r="FO311" i="1"/>
  <c r="GA311" i="1" s="1"/>
  <c r="E311" i="1"/>
  <c r="P311" i="1" s="1"/>
  <c r="DF311" i="1" l="1"/>
  <c r="M676" i="1" s="1"/>
  <c r="N676" i="1" s="1"/>
  <c r="C311" i="1"/>
  <c r="DQ311" i="1" l="1"/>
  <c r="N311" i="1"/>
  <c r="C676" i="1"/>
  <c r="D676" i="1" s="1"/>
  <c r="DY306" i="1" l="1"/>
  <c r="EJ306" i="1" l="1"/>
  <c r="CY306" i="1" l="1"/>
  <c r="CZ306" i="1"/>
  <c r="CY338" i="1" l="1"/>
  <c r="CZ338" i="1" s="1"/>
  <c r="CY348" i="1" l="1"/>
  <c r="CZ348" i="1" s="1"/>
  <c r="CY371" i="1" l="1"/>
  <c r="CZ371" i="1" s="1"/>
  <c r="CY372" i="1"/>
  <c r="CZ372" i="1" s="1"/>
  <c r="CY373" i="1" l="1"/>
  <c r="CZ373" i="1" s="1"/>
  <c r="CY385" i="1" l="1"/>
  <c r="CZ385" i="1" s="1"/>
  <c r="CY397" i="1" l="1"/>
  <c r="CZ397" i="1" s="1"/>
  <c r="AL306" i="1"/>
  <c r="G671" i="1" l="1"/>
  <c r="BG306" i="1"/>
  <c r="CY407" i="1" l="1"/>
  <c r="CZ407" i="1" s="1"/>
  <c r="CY408" i="1"/>
  <c r="CZ408" i="1" s="1"/>
  <c r="CY409" i="1"/>
  <c r="CZ409" i="1" s="1"/>
  <c r="H671" i="1"/>
  <c r="FO306" i="1" l="1"/>
  <c r="GA306" i="1" s="1"/>
  <c r="W306" i="1"/>
  <c r="AH306" i="1" s="1"/>
  <c r="BN306" i="1"/>
  <c r="DH306" i="1"/>
  <c r="DS306" i="1" s="1"/>
  <c r="CY410" i="1" l="1"/>
  <c r="CZ410" i="1" s="1"/>
  <c r="DF306" i="1"/>
  <c r="DQ306" i="1" s="1"/>
  <c r="BZ306" i="1"/>
  <c r="CY415" i="1" l="1"/>
  <c r="M671" i="1"/>
  <c r="N671" i="1" s="1"/>
  <c r="CZ415" i="1" l="1"/>
  <c r="BF306" i="1" l="1"/>
  <c r="FF313" i="1" l="1"/>
  <c r="FG313" i="1" s="1"/>
  <c r="FF325" i="1" l="1"/>
  <c r="FG325" i="1" s="1"/>
  <c r="FF337" i="1" l="1"/>
  <c r="FG337" i="1" s="1"/>
  <c r="FF338" i="1" l="1"/>
  <c r="FG338" i="1" s="1"/>
  <c r="FF349" i="1"/>
  <c r="FG349" i="1" s="1"/>
  <c r="FF348" i="1" l="1"/>
  <c r="FG348" i="1" s="1"/>
  <c r="FF371" i="1" l="1"/>
  <c r="FG371" i="1" s="1"/>
  <c r="FF372" i="1"/>
  <c r="FG372" i="1" s="1"/>
  <c r="FF373" i="1"/>
  <c r="FF385" i="1" l="1"/>
  <c r="FG385" i="1" s="1"/>
  <c r="FG373" i="1"/>
  <c r="FF397" i="1" l="1"/>
  <c r="FF407" i="1" l="1"/>
  <c r="FG407" i="1" s="1"/>
  <c r="FF408" i="1"/>
  <c r="FG408" i="1" s="1"/>
  <c r="FF409" i="1"/>
  <c r="FG409" i="1" s="1"/>
  <c r="FG397" i="1"/>
  <c r="FF410" i="1" l="1"/>
  <c r="FG410" i="1" s="1"/>
  <c r="FF415" i="1" l="1"/>
  <c r="FG415" i="1" s="1"/>
  <c r="ET306" i="1" l="1"/>
  <c r="ET325" i="1" l="1"/>
  <c r="ET337" i="1" l="1"/>
  <c r="ET338" i="1" l="1"/>
  <c r="ET348" i="1" l="1"/>
  <c r="ET349" i="1" l="1"/>
  <c r="GZ306" i="1" l="1"/>
  <c r="HA306" i="1" l="1"/>
  <c r="GZ338" i="1" l="1"/>
  <c r="HA338" i="1" s="1"/>
  <c r="GZ348" i="1" l="1"/>
  <c r="HA348" i="1" s="1"/>
  <c r="ET371" i="1" l="1"/>
  <c r="GZ371" i="1" l="1"/>
  <c r="HA371" i="1" s="1"/>
  <c r="GZ372" i="1"/>
  <c r="HA372" i="1" s="1"/>
  <c r="ET372" i="1"/>
  <c r="GZ373" i="1" l="1"/>
  <c r="HA373" i="1" s="1"/>
  <c r="ET373" i="1"/>
  <c r="GZ397" i="1" l="1"/>
  <c r="HA397" i="1" s="1"/>
  <c r="GZ407" i="1" l="1"/>
  <c r="HA407" i="1" s="1"/>
  <c r="GZ408" i="1"/>
  <c r="HA408" i="1" s="1"/>
  <c r="GZ409" i="1"/>
  <c r="HA409" i="1" s="1"/>
  <c r="HA415" i="1" l="1"/>
  <c r="ET385" i="1" l="1"/>
  <c r="ET397" i="1" l="1"/>
  <c r="ET407" i="1" l="1"/>
  <c r="ET408" i="1" l="1"/>
  <c r="ET409" i="1" l="1"/>
  <c r="ET410" i="1" l="1"/>
  <c r="ET415" i="1" l="1"/>
  <c r="BF313" i="1" l="1"/>
  <c r="BF325" i="1" l="1"/>
  <c r="BF337" i="1" l="1"/>
  <c r="BF338" i="1" l="1"/>
  <c r="BF349" i="1"/>
  <c r="BF348" i="1" l="1"/>
  <c r="BF373" i="1"/>
  <c r="BF371" i="1" l="1"/>
  <c r="BF372" i="1"/>
  <c r="BF385" i="1"/>
  <c r="BF397" i="1" l="1"/>
  <c r="GL306" i="1"/>
  <c r="BF407" i="1" l="1"/>
  <c r="BF408" i="1"/>
  <c r="BF409" i="1"/>
  <c r="BF410" i="1" l="1"/>
  <c r="BF415" i="1" l="1"/>
  <c r="GL338" i="1" l="1"/>
  <c r="GL348" i="1" l="1"/>
  <c r="GL349" i="1" l="1"/>
  <c r="GL371" i="1" l="1"/>
  <c r="GL372" i="1"/>
  <c r="GL373" i="1" l="1"/>
  <c r="GL385" i="1" l="1"/>
  <c r="GL397" i="1" l="1"/>
  <c r="GL407" i="1" l="1"/>
  <c r="GL408" i="1"/>
  <c r="GL409" i="1" l="1"/>
  <c r="GL410" i="1" l="1"/>
  <c r="GL415" i="1" l="1"/>
  <c r="E306" i="1" l="1"/>
  <c r="C306" i="1" s="1"/>
  <c r="C671" i="1" s="1"/>
  <c r="CK306" i="1"/>
  <c r="P306" i="1" l="1"/>
  <c r="D671" i="1"/>
  <c r="N306" i="1"/>
  <c r="DY73" i="1" l="1"/>
  <c r="EJ73" i="1" l="1"/>
  <c r="CK181" i="1" l="1"/>
  <c r="E73" i="1" l="1"/>
  <c r="P73" i="1" s="1"/>
  <c r="FO73" i="1"/>
  <c r="GA73" i="1" s="1"/>
  <c r="AL73" i="1"/>
  <c r="DH73" i="1"/>
  <c r="DS73" i="1" s="1"/>
  <c r="W73" i="1"/>
  <c r="DF73" i="1" l="1"/>
  <c r="G438" i="1"/>
  <c r="BG73" i="1"/>
  <c r="FM73" i="1"/>
  <c r="AH73" i="1"/>
  <c r="C73" i="1"/>
  <c r="AP73" i="1"/>
  <c r="G73" i="1"/>
  <c r="H73" i="1" l="1"/>
  <c r="H438" i="1"/>
  <c r="DQ73" i="1"/>
  <c r="M438" i="1"/>
  <c r="N73" i="1"/>
  <c r="C438" i="1"/>
  <c r="FZ73" i="1"/>
  <c r="S438" i="1"/>
  <c r="BH73" i="1"/>
  <c r="AT73" i="1"/>
  <c r="EV73" i="1"/>
  <c r="EX73" i="1" s="1"/>
  <c r="EZ73" i="1" s="1"/>
  <c r="T438" i="1" l="1"/>
  <c r="FI73" i="1"/>
  <c r="D438" i="1"/>
  <c r="F74" i="1"/>
  <c r="FA73" i="1"/>
  <c r="AW73" i="1"/>
  <c r="N438" i="1"/>
  <c r="FH73" i="1"/>
  <c r="Q438" i="1"/>
  <c r="G74" i="1" l="1"/>
  <c r="AO74" i="1"/>
  <c r="AS74" i="1"/>
  <c r="EW74" i="1"/>
  <c r="EY74" i="1"/>
  <c r="R438" i="1"/>
  <c r="EX74" i="1" l="1"/>
  <c r="AP74" i="1"/>
  <c r="H74" i="1"/>
  <c r="AT74" i="1" l="1"/>
  <c r="BH74" i="1"/>
  <c r="EZ74" i="1"/>
  <c r="FI74" i="1"/>
  <c r="F75" i="1"/>
  <c r="FA74" i="1" l="1"/>
  <c r="G75" i="1"/>
  <c r="AW74" i="1"/>
  <c r="EW75" i="1" l="1"/>
  <c r="EY75" i="1"/>
  <c r="H75" i="1"/>
  <c r="AO75" i="1"/>
  <c r="AS75" i="1"/>
  <c r="F76" i="1" l="1"/>
  <c r="AP75" i="1"/>
  <c r="EX75" i="1"/>
  <c r="BH75" i="1" l="1"/>
  <c r="AT75" i="1"/>
  <c r="EZ75" i="1"/>
  <c r="FI75" i="1"/>
  <c r="G76" i="1"/>
  <c r="H76" i="1" l="1"/>
  <c r="FA75" i="1"/>
  <c r="AW75" i="1"/>
  <c r="EW76" i="1" l="1"/>
  <c r="EY76" i="1"/>
  <c r="F77" i="1"/>
  <c r="AS76" i="1"/>
  <c r="AO76" i="1"/>
  <c r="AP76" i="1" l="1"/>
  <c r="G77" i="1"/>
  <c r="EX76" i="1"/>
  <c r="H77" i="1" l="1"/>
  <c r="EZ76" i="1"/>
  <c r="FI76" i="1"/>
  <c r="AT76" i="1"/>
  <c r="BH76" i="1"/>
  <c r="FA76" i="1" l="1"/>
  <c r="AW76" i="1"/>
  <c r="F78" i="1"/>
  <c r="G78" i="1" l="1"/>
  <c r="H78" i="1" s="1"/>
  <c r="F79" i="1" s="1"/>
  <c r="G79" i="1" s="1"/>
  <c r="H79" i="1" s="1"/>
  <c r="F80" i="1" s="1"/>
  <c r="G80" i="1" s="1"/>
  <c r="H80" i="1" s="1"/>
  <c r="F81" i="1" s="1"/>
  <c r="G81" i="1" s="1"/>
  <c r="H81" i="1" s="1"/>
  <c r="F82" i="1" s="1"/>
  <c r="G82" i="1" s="1"/>
  <c r="H82" i="1" s="1"/>
  <c r="F83" i="1" s="1"/>
  <c r="G83" i="1" s="1"/>
  <c r="H83" i="1" s="1"/>
  <c r="F84" i="1" s="1"/>
  <c r="G84" i="1" s="1"/>
  <c r="H84" i="1" s="1"/>
  <c r="AS77" i="1"/>
  <c r="AO77" i="1"/>
  <c r="EW77" i="1"/>
  <c r="EY77" i="1"/>
  <c r="F85" i="1" l="1"/>
  <c r="E85" i="1"/>
  <c r="EX77" i="1"/>
  <c r="AP77" i="1"/>
  <c r="G85" i="1" l="1"/>
  <c r="H85" i="1" s="1"/>
  <c r="F86" i="1" s="1"/>
  <c r="G86" i="1" s="1"/>
  <c r="H86" i="1" s="1"/>
  <c r="F87" i="1" s="1"/>
  <c r="G87" i="1" s="1"/>
  <c r="H87" i="1" s="1"/>
  <c r="F88" i="1" s="1"/>
  <c r="G88" i="1" s="1"/>
  <c r="H88" i="1" s="1"/>
  <c r="F89" i="1" s="1"/>
  <c r="G89" i="1" s="1"/>
  <c r="H89" i="1" s="1"/>
  <c r="F90" i="1" s="1"/>
  <c r="G90" i="1" s="1"/>
  <c r="H90" i="1" s="1"/>
  <c r="F91" i="1" s="1"/>
  <c r="G91" i="1" s="1"/>
  <c r="H91" i="1" s="1"/>
  <c r="F92" i="1" s="1"/>
  <c r="G92" i="1" s="1"/>
  <c r="H92" i="1" s="1"/>
  <c r="F93" i="1" s="1"/>
  <c r="G93" i="1" s="1"/>
  <c r="H93" i="1" s="1"/>
  <c r="F94" i="1" s="1"/>
  <c r="G94" i="1" s="1"/>
  <c r="H94" i="1" s="1"/>
  <c r="F95" i="1" s="1"/>
  <c r="G95" i="1" s="1"/>
  <c r="H95" i="1" s="1"/>
  <c r="F96" i="1" s="1"/>
  <c r="G96" i="1" s="1"/>
  <c r="H96" i="1" s="1"/>
  <c r="F97" i="1" s="1"/>
  <c r="G97" i="1" s="1"/>
  <c r="H97" i="1" s="1"/>
  <c r="F98" i="1" s="1"/>
  <c r="G98" i="1" s="1"/>
  <c r="H98" i="1" s="1"/>
  <c r="F99" i="1" s="1"/>
  <c r="G99" i="1" s="1"/>
  <c r="H99" i="1" s="1"/>
  <c r="F100" i="1" s="1"/>
  <c r="G100" i="1" s="1"/>
  <c r="H100" i="1" s="1"/>
  <c r="F101" i="1" s="1"/>
  <c r="G101" i="1" s="1"/>
  <c r="H101" i="1" s="1"/>
  <c r="F102" i="1" s="1"/>
  <c r="G102" i="1" s="1"/>
  <c r="H102" i="1" s="1"/>
  <c r="F103" i="1" s="1"/>
  <c r="G103" i="1" s="1"/>
  <c r="H103" i="1" s="1"/>
  <c r="F104" i="1" s="1"/>
  <c r="G104" i="1" s="1"/>
  <c r="H104" i="1" s="1"/>
  <c r="F105" i="1" s="1"/>
  <c r="G105" i="1" s="1"/>
  <c r="H105" i="1" s="1"/>
  <c r="F106" i="1" s="1"/>
  <c r="G106" i="1" s="1"/>
  <c r="H106" i="1" s="1"/>
  <c r="F107" i="1" s="1"/>
  <c r="G107" i="1" s="1"/>
  <c r="H107" i="1" s="1"/>
  <c r="F108" i="1" s="1"/>
  <c r="G108" i="1" s="1"/>
  <c r="H108" i="1" s="1"/>
  <c r="F109" i="1" s="1"/>
  <c r="G109" i="1" s="1"/>
  <c r="H109" i="1" s="1"/>
  <c r="F110" i="1" s="1"/>
  <c r="G110" i="1" s="1"/>
  <c r="H110" i="1" s="1"/>
  <c r="F111" i="1" s="1"/>
  <c r="G111" i="1" s="1"/>
  <c r="H111" i="1" s="1"/>
  <c r="F112" i="1" s="1"/>
  <c r="G112" i="1" s="1"/>
  <c r="H112" i="1" s="1"/>
  <c r="F113" i="1" s="1"/>
  <c r="G113" i="1" s="1"/>
  <c r="H113" i="1" s="1"/>
  <c r="F114" i="1" s="1"/>
  <c r="G114" i="1" s="1"/>
  <c r="H114" i="1" s="1"/>
  <c r="F115" i="1" s="1"/>
  <c r="G115" i="1" s="1"/>
  <c r="H115" i="1" s="1"/>
  <c r="F116" i="1" s="1"/>
  <c r="G116" i="1" s="1"/>
  <c r="H116" i="1" s="1"/>
  <c r="F117" i="1" s="1"/>
  <c r="G117" i="1" s="1"/>
  <c r="H117" i="1" s="1"/>
  <c r="F118" i="1" s="1"/>
  <c r="G118" i="1" s="1"/>
  <c r="H118" i="1" s="1"/>
  <c r="F119" i="1" s="1"/>
  <c r="G119" i="1" s="1"/>
  <c r="H119" i="1" s="1"/>
  <c r="F120" i="1" s="1"/>
  <c r="G120" i="1" s="1"/>
  <c r="H120" i="1" s="1"/>
  <c r="F121" i="1" s="1"/>
  <c r="G121" i="1" s="1"/>
  <c r="H121" i="1" s="1"/>
  <c r="F122" i="1" s="1"/>
  <c r="G122" i="1" s="1"/>
  <c r="H122" i="1" s="1"/>
  <c r="F123" i="1" s="1"/>
  <c r="G123" i="1" s="1"/>
  <c r="H123" i="1" s="1"/>
  <c r="F124" i="1" s="1"/>
  <c r="G124" i="1" s="1"/>
  <c r="H124" i="1" s="1"/>
  <c r="F125" i="1" s="1"/>
  <c r="G125" i="1" s="1"/>
  <c r="H125" i="1" s="1"/>
  <c r="F126" i="1" s="1"/>
  <c r="G126" i="1" s="1"/>
  <c r="H126" i="1" s="1"/>
  <c r="F127" i="1" s="1"/>
  <c r="G127" i="1" s="1"/>
  <c r="H127" i="1" s="1"/>
  <c r="F128" i="1" s="1"/>
  <c r="G128" i="1" s="1"/>
  <c r="H128" i="1" s="1"/>
  <c r="C85" i="1"/>
  <c r="P85" i="1"/>
  <c r="AT77" i="1"/>
  <c r="BH77" i="1"/>
  <c r="EZ77" i="1"/>
  <c r="FI77" i="1"/>
  <c r="N85" i="1" l="1"/>
  <c r="C450" i="1"/>
  <c r="D450" i="1" s="1"/>
  <c r="F129" i="1"/>
  <c r="G129" i="1" s="1"/>
  <c r="H129" i="1" s="1"/>
  <c r="F130" i="1" s="1"/>
  <c r="G130" i="1" s="1"/>
  <c r="H130" i="1" s="1"/>
  <c r="F131" i="1" s="1"/>
  <c r="G131" i="1" s="1"/>
  <c r="H131" i="1" s="1"/>
  <c r="F132" i="1" s="1"/>
  <c r="G132" i="1" s="1"/>
  <c r="H132" i="1" s="1"/>
  <c r="F133" i="1" s="1"/>
  <c r="G133" i="1" s="1"/>
  <c r="H133" i="1" s="1"/>
  <c r="F134" i="1" s="1"/>
  <c r="G134" i="1" s="1"/>
  <c r="H134" i="1" s="1"/>
  <c r="F135" i="1" s="1"/>
  <c r="G135" i="1" s="1"/>
  <c r="H135" i="1" s="1"/>
  <c r="F136" i="1" s="1"/>
  <c r="G136" i="1" s="1"/>
  <c r="H136" i="1" s="1"/>
  <c r="F137" i="1" s="1"/>
  <c r="G137" i="1" s="1"/>
  <c r="H137" i="1" s="1"/>
  <c r="F138" i="1" s="1"/>
  <c r="G138" i="1" s="1"/>
  <c r="H138" i="1" s="1"/>
  <c r="F139" i="1" s="1"/>
  <c r="G139" i="1" s="1"/>
  <c r="H139" i="1" s="1"/>
  <c r="F140" i="1" s="1"/>
  <c r="G140" i="1" s="1"/>
  <c r="H140" i="1" s="1"/>
  <c r="FA77" i="1"/>
  <c r="AW77" i="1"/>
  <c r="F141" i="1" l="1"/>
  <c r="E141" i="1"/>
  <c r="E145" i="1"/>
  <c r="AS78" i="1"/>
  <c r="AO78" i="1"/>
  <c r="AP78" i="1" s="1"/>
  <c r="EW78" i="1"/>
  <c r="EX78" i="1" s="1"/>
  <c r="EY78" i="1"/>
  <c r="G141" i="1" l="1"/>
  <c r="H141" i="1" s="1"/>
  <c r="F142" i="1" s="1"/>
  <c r="G142" i="1" s="1"/>
  <c r="H142" i="1" s="1"/>
  <c r="F143" i="1" s="1"/>
  <c r="G143" i="1" s="1"/>
  <c r="H143" i="1" s="1"/>
  <c r="F144" i="1" s="1"/>
  <c r="G144" i="1" s="1"/>
  <c r="H144" i="1" s="1"/>
  <c r="F145" i="1" s="1"/>
  <c r="G145" i="1" s="1"/>
  <c r="H145" i="1" s="1"/>
  <c r="F146" i="1" s="1"/>
  <c r="G146" i="1" s="1"/>
  <c r="H146" i="1" s="1"/>
  <c r="F147" i="1" s="1"/>
  <c r="G147" i="1" s="1"/>
  <c r="H147" i="1" s="1"/>
  <c r="F148" i="1" s="1"/>
  <c r="G148" i="1" s="1"/>
  <c r="H148" i="1" s="1"/>
  <c r="F149" i="1" s="1"/>
  <c r="G149" i="1" s="1"/>
  <c r="H149" i="1" s="1"/>
  <c r="F150" i="1" s="1"/>
  <c r="G150" i="1" s="1"/>
  <c r="H150" i="1" s="1"/>
  <c r="P141" i="1"/>
  <c r="C141" i="1"/>
  <c r="P145" i="1"/>
  <c r="C145" i="1"/>
  <c r="E157" i="1"/>
  <c r="EZ78" i="1"/>
  <c r="FI78" i="1"/>
  <c r="AT78" i="1"/>
  <c r="AW78" i="1" s="1"/>
  <c r="BH78" i="1"/>
  <c r="F151" i="1" l="1"/>
  <c r="E151" i="1"/>
  <c r="N141" i="1"/>
  <c r="C506" i="1"/>
  <c r="D506" i="1" s="1"/>
  <c r="N145" i="1"/>
  <c r="C510" i="1"/>
  <c r="D510" i="1" s="1"/>
  <c r="P157" i="1"/>
  <c r="C157" i="1"/>
  <c r="FA78" i="1"/>
  <c r="AS79" i="1"/>
  <c r="AO79" i="1"/>
  <c r="AP79" i="1" s="1"/>
  <c r="P151" i="1" l="1"/>
  <c r="C151" i="1"/>
  <c r="G151" i="1"/>
  <c r="H151" i="1" s="1"/>
  <c r="F152" i="1" s="1"/>
  <c r="G152" i="1" s="1"/>
  <c r="H152" i="1" s="1"/>
  <c r="F153" i="1" s="1"/>
  <c r="G153" i="1" s="1"/>
  <c r="H153" i="1" s="1"/>
  <c r="F154" i="1" s="1"/>
  <c r="G154" i="1" s="1"/>
  <c r="H154" i="1" s="1"/>
  <c r="F155" i="1" s="1"/>
  <c r="G155" i="1" s="1"/>
  <c r="H155" i="1" s="1"/>
  <c r="F156" i="1" s="1"/>
  <c r="G156" i="1" s="1"/>
  <c r="H156" i="1" s="1"/>
  <c r="F157" i="1" s="1"/>
  <c r="G157" i="1" s="1"/>
  <c r="H157" i="1" s="1"/>
  <c r="F158" i="1" s="1"/>
  <c r="G158" i="1" s="1"/>
  <c r="H158" i="1" s="1"/>
  <c r="F159" i="1" s="1"/>
  <c r="G159" i="1" s="1"/>
  <c r="H159" i="1" s="1"/>
  <c r="F160" i="1" s="1"/>
  <c r="G160" i="1" s="1"/>
  <c r="H160" i="1" s="1"/>
  <c r="F161" i="1" s="1"/>
  <c r="N157" i="1"/>
  <c r="C522" i="1"/>
  <c r="D522" i="1" s="1"/>
  <c r="EY79" i="1"/>
  <c r="EW79" i="1"/>
  <c r="EX79" i="1" s="1"/>
  <c r="AT79" i="1"/>
  <c r="AW79" i="1" s="1"/>
  <c r="BH79" i="1"/>
  <c r="E161" i="1" l="1"/>
  <c r="G161" i="1" s="1"/>
  <c r="H161" i="1" s="1"/>
  <c r="F162" i="1" s="1"/>
  <c r="G162" i="1" s="1"/>
  <c r="H162" i="1" s="1"/>
  <c r="F163" i="1" s="1"/>
  <c r="G163" i="1" s="1"/>
  <c r="H163" i="1" s="1"/>
  <c r="F164" i="1" s="1"/>
  <c r="G164" i="1" s="1"/>
  <c r="H164" i="1" s="1"/>
  <c r="F165" i="1" s="1"/>
  <c r="G165" i="1" s="1"/>
  <c r="H165" i="1" s="1"/>
  <c r="F166" i="1" s="1"/>
  <c r="G166" i="1" s="1"/>
  <c r="H166" i="1" s="1"/>
  <c r="F167" i="1" s="1"/>
  <c r="G167" i="1" s="1"/>
  <c r="H167" i="1" s="1"/>
  <c r="F168" i="1" s="1"/>
  <c r="G168" i="1" s="1"/>
  <c r="H168" i="1" s="1"/>
  <c r="F169" i="1" s="1"/>
  <c r="G169" i="1" s="1"/>
  <c r="H169" i="1" s="1"/>
  <c r="F170" i="1" s="1"/>
  <c r="G170" i="1" s="1"/>
  <c r="H170" i="1" s="1"/>
  <c r="F171" i="1" s="1"/>
  <c r="G171" i="1" s="1"/>
  <c r="H171" i="1" s="1"/>
  <c r="F172" i="1" s="1"/>
  <c r="G172" i="1" s="1"/>
  <c r="H172" i="1" s="1"/>
  <c r="F173" i="1" s="1"/>
  <c r="G173" i="1" s="1"/>
  <c r="H173" i="1" s="1"/>
  <c r="F174" i="1" s="1"/>
  <c r="G174" i="1" s="1"/>
  <c r="H174" i="1" s="1"/>
  <c r="F175" i="1" s="1"/>
  <c r="G175" i="1" s="1"/>
  <c r="H175" i="1" s="1"/>
  <c r="F176" i="1" s="1"/>
  <c r="G176" i="1" s="1"/>
  <c r="H176" i="1" s="1"/>
  <c r="F177" i="1" s="1"/>
  <c r="G177" i="1" s="1"/>
  <c r="H177" i="1" s="1"/>
  <c r="F178" i="1" s="1"/>
  <c r="G178" i="1" s="1"/>
  <c r="H178" i="1" s="1"/>
  <c r="F179" i="1" s="1"/>
  <c r="G179" i="1" s="1"/>
  <c r="H179" i="1" s="1"/>
  <c r="F180" i="1" s="1"/>
  <c r="G180" i="1" s="1"/>
  <c r="H180" i="1" s="1"/>
  <c r="N151" i="1"/>
  <c r="C516" i="1"/>
  <c r="D516" i="1" s="1"/>
  <c r="EZ79" i="1"/>
  <c r="FA79" i="1" s="1"/>
  <c r="FI79" i="1"/>
  <c r="AO80" i="1"/>
  <c r="AP80" i="1" s="1"/>
  <c r="AS80" i="1"/>
  <c r="C161" i="1" l="1"/>
  <c r="N161" i="1" s="1"/>
  <c r="P161" i="1"/>
  <c r="F181" i="1"/>
  <c r="E181" i="1"/>
  <c r="EW80" i="1"/>
  <c r="EX80" i="1" s="1"/>
  <c r="EY80" i="1"/>
  <c r="AT80" i="1"/>
  <c r="AW80" i="1" s="1"/>
  <c r="BH80" i="1"/>
  <c r="C526" i="1" l="1"/>
  <c r="D526" i="1" s="1"/>
  <c r="G181" i="1"/>
  <c r="H181" i="1" s="1"/>
  <c r="F182" i="1" s="1"/>
  <c r="G182" i="1" s="1"/>
  <c r="H182" i="1" s="1"/>
  <c r="F183" i="1" s="1"/>
  <c r="G183" i="1" s="1"/>
  <c r="H183" i="1" s="1"/>
  <c r="F184" i="1" s="1"/>
  <c r="G184" i="1" s="1"/>
  <c r="H184" i="1" s="1"/>
  <c r="F185" i="1" s="1"/>
  <c r="G185" i="1" s="1"/>
  <c r="H185" i="1" s="1"/>
  <c r="F186" i="1" s="1"/>
  <c r="G186" i="1" s="1"/>
  <c r="H186" i="1" s="1"/>
  <c r="F187" i="1" s="1"/>
  <c r="G187" i="1" s="1"/>
  <c r="H187" i="1" s="1"/>
  <c r="F188" i="1" s="1"/>
  <c r="G188" i="1" s="1"/>
  <c r="H188" i="1" s="1"/>
  <c r="F189" i="1" s="1"/>
  <c r="G189" i="1" s="1"/>
  <c r="H189" i="1" s="1"/>
  <c r="F190" i="1" s="1"/>
  <c r="G190" i="1" s="1"/>
  <c r="H190" i="1" s="1"/>
  <c r="F191" i="1" s="1"/>
  <c r="G191" i="1" s="1"/>
  <c r="H191" i="1" s="1"/>
  <c r="F192" i="1" s="1"/>
  <c r="G192" i="1" s="1"/>
  <c r="H192" i="1" s="1"/>
  <c r="F193" i="1" s="1"/>
  <c r="G193" i="1" s="1"/>
  <c r="H193" i="1" s="1"/>
  <c r="F194" i="1" s="1"/>
  <c r="G194" i="1" s="1"/>
  <c r="H194" i="1" s="1"/>
  <c r="F195" i="1" s="1"/>
  <c r="G195" i="1" s="1"/>
  <c r="H195" i="1" s="1"/>
  <c r="F196" i="1" s="1"/>
  <c r="G196" i="1" s="1"/>
  <c r="H196" i="1" s="1"/>
  <c r="F197" i="1" s="1"/>
  <c r="G197" i="1" s="1"/>
  <c r="H197" i="1" s="1"/>
  <c r="F198" i="1" s="1"/>
  <c r="G198" i="1" s="1"/>
  <c r="H198" i="1" s="1"/>
  <c r="F199" i="1" s="1"/>
  <c r="G199" i="1" s="1"/>
  <c r="H199" i="1" s="1"/>
  <c r="F200" i="1" s="1"/>
  <c r="G200" i="1" s="1"/>
  <c r="H200" i="1" s="1"/>
  <c r="F201" i="1" s="1"/>
  <c r="G201" i="1" s="1"/>
  <c r="H201" i="1" s="1"/>
  <c r="F202" i="1" s="1"/>
  <c r="G202" i="1" s="1"/>
  <c r="H202" i="1" s="1"/>
  <c r="F203" i="1" s="1"/>
  <c r="G203" i="1" s="1"/>
  <c r="H203" i="1" s="1"/>
  <c r="F204" i="1" s="1"/>
  <c r="G204" i="1" s="1"/>
  <c r="H204" i="1" s="1"/>
  <c r="F205" i="1" s="1"/>
  <c r="G205" i="1" s="1"/>
  <c r="H205" i="1" s="1"/>
  <c r="F206" i="1" s="1"/>
  <c r="G206" i="1" s="1"/>
  <c r="H206" i="1" s="1"/>
  <c r="F207" i="1" s="1"/>
  <c r="G207" i="1" s="1"/>
  <c r="H207" i="1" s="1"/>
  <c r="F208" i="1" s="1"/>
  <c r="G208" i="1" s="1"/>
  <c r="H208" i="1" s="1"/>
  <c r="F209" i="1" s="1"/>
  <c r="G209" i="1" s="1"/>
  <c r="H209" i="1" s="1"/>
  <c r="F210" i="1" s="1"/>
  <c r="G210" i="1" s="1"/>
  <c r="H210" i="1" s="1"/>
  <c r="F211" i="1" s="1"/>
  <c r="G211" i="1" s="1"/>
  <c r="H211" i="1" s="1"/>
  <c r="F212" i="1" s="1"/>
  <c r="G212" i="1" s="1"/>
  <c r="H212" i="1" s="1"/>
  <c r="F213" i="1" s="1"/>
  <c r="G213" i="1" s="1"/>
  <c r="H213" i="1" s="1"/>
  <c r="F214" i="1" s="1"/>
  <c r="G214" i="1" s="1"/>
  <c r="H214" i="1" s="1"/>
  <c r="F215" i="1" s="1"/>
  <c r="G215" i="1" s="1"/>
  <c r="H215" i="1" s="1"/>
  <c r="F216" i="1" s="1"/>
  <c r="G216" i="1" s="1"/>
  <c r="H216" i="1" s="1"/>
  <c r="F217" i="1" s="1"/>
  <c r="G217" i="1" s="1"/>
  <c r="H217" i="1" s="1"/>
  <c r="F218" i="1" s="1"/>
  <c r="G218" i="1" s="1"/>
  <c r="H218" i="1" s="1"/>
  <c r="F219" i="1" s="1"/>
  <c r="G219" i="1" s="1"/>
  <c r="H219" i="1" s="1"/>
  <c r="F220" i="1" s="1"/>
  <c r="G220" i="1" s="1"/>
  <c r="H220" i="1" s="1"/>
  <c r="F221" i="1" s="1"/>
  <c r="G221" i="1" s="1"/>
  <c r="H221" i="1" s="1"/>
  <c r="F222" i="1" s="1"/>
  <c r="G222" i="1" s="1"/>
  <c r="H222" i="1" s="1"/>
  <c r="F223" i="1" s="1"/>
  <c r="G223" i="1" s="1"/>
  <c r="H223" i="1" s="1"/>
  <c r="F224" i="1" s="1"/>
  <c r="G224" i="1" s="1"/>
  <c r="H224" i="1" s="1"/>
  <c r="F225" i="1" s="1"/>
  <c r="G225" i="1" s="1"/>
  <c r="H225" i="1" s="1"/>
  <c r="F226" i="1" s="1"/>
  <c r="G226" i="1" s="1"/>
  <c r="H226" i="1" s="1"/>
  <c r="F227" i="1" s="1"/>
  <c r="G227" i="1" s="1"/>
  <c r="H227" i="1" s="1"/>
  <c r="F228" i="1" s="1"/>
  <c r="G228" i="1" s="1"/>
  <c r="H228" i="1" s="1"/>
  <c r="F229" i="1" s="1"/>
  <c r="G229" i="1" s="1"/>
  <c r="H229" i="1" s="1"/>
  <c r="F230" i="1" s="1"/>
  <c r="G230" i="1" s="1"/>
  <c r="H230" i="1" s="1"/>
  <c r="F231" i="1" s="1"/>
  <c r="G231" i="1" s="1"/>
  <c r="H231" i="1" s="1"/>
  <c r="F232" i="1" s="1"/>
  <c r="G232" i="1" s="1"/>
  <c r="H232" i="1" s="1"/>
  <c r="F233" i="1" s="1"/>
  <c r="G233" i="1" s="1"/>
  <c r="H233" i="1" s="1"/>
  <c r="F234" i="1" s="1"/>
  <c r="G234" i="1" s="1"/>
  <c r="H234" i="1" s="1"/>
  <c r="F235" i="1" s="1"/>
  <c r="G235" i="1" s="1"/>
  <c r="H235" i="1" s="1"/>
  <c r="F236" i="1" s="1"/>
  <c r="G236" i="1" s="1"/>
  <c r="H236" i="1" s="1"/>
  <c r="F237" i="1" s="1"/>
  <c r="G237" i="1" s="1"/>
  <c r="H237" i="1" s="1"/>
  <c r="F238" i="1" s="1"/>
  <c r="G238" i="1" s="1"/>
  <c r="H238" i="1" s="1"/>
  <c r="F239" i="1" s="1"/>
  <c r="G239" i="1" s="1"/>
  <c r="H239" i="1" s="1"/>
  <c r="F240" i="1" s="1"/>
  <c r="G240" i="1" s="1"/>
  <c r="H240" i="1" s="1"/>
  <c r="F241" i="1" s="1"/>
  <c r="C181" i="1"/>
  <c r="P181" i="1"/>
  <c r="E291" i="1"/>
  <c r="AO81" i="1"/>
  <c r="AP81" i="1" s="1"/>
  <c r="AS81" i="1"/>
  <c r="EZ80" i="1"/>
  <c r="FA80" i="1" s="1"/>
  <c r="FI80" i="1"/>
  <c r="C546" i="1" l="1"/>
  <c r="D546" i="1" s="1"/>
  <c r="N181" i="1"/>
  <c r="P291" i="1"/>
  <c r="C291" i="1"/>
  <c r="AT81" i="1"/>
  <c r="AW81" i="1" s="1"/>
  <c r="BH81" i="1"/>
  <c r="EW81" i="1"/>
  <c r="EX81" i="1" s="1"/>
  <c r="EY81" i="1"/>
  <c r="N291" i="1" l="1"/>
  <c r="C656" i="1"/>
  <c r="D656" i="1" s="1"/>
  <c r="EZ81" i="1"/>
  <c r="FA81" i="1" s="1"/>
  <c r="FI81" i="1"/>
  <c r="AS82" i="1"/>
  <c r="AO82" i="1"/>
  <c r="AP82" i="1" s="1"/>
  <c r="BH82" i="1" l="1"/>
  <c r="AT82" i="1"/>
  <c r="AW82" i="1" s="1"/>
  <c r="EY82" i="1"/>
  <c r="EW82" i="1"/>
  <c r="EX82" i="1" s="1"/>
  <c r="EZ82" i="1" l="1"/>
  <c r="FA82" i="1" s="1"/>
  <c r="FI82" i="1"/>
  <c r="AO83" i="1"/>
  <c r="AP83" i="1" s="1"/>
  <c r="AS83" i="1"/>
  <c r="BH83" i="1" l="1"/>
  <c r="AT83" i="1"/>
  <c r="AW83" i="1" s="1"/>
  <c r="EW83" i="1"/>
  <c r="EX83" i="1" s="1"/>
  <c r="EY83" i="1"/>
  <c r="EZ83" i="1" l="1"/>
  <c r="FA83" i="1" s="1"/>
  <c r="FI83" i="1"/>
  <c r="AO84" i="1"/>
  <c r="AP84" i="1" s="1"/>
  <c r="AS84" i="1"/>
  <c r="AT84" i="1" l="1"/>
  <c r="AW84" i="1" s="1"/>
  <c r="BH84" i="1"/>
  <c r="EW84" i="1"/>
  <c r="EX84" i="1" s="1"/>
  <c r="EY84" i="1"/>
  <c r="EZ84" i="1" l="1"/>
  <c r="FA84" i="1" s="1"/>
  <c r="FI84" i="1"/>
  <c r="AS85" i="1"/>
  <c r="AO85" i="1"/>
  <c r="EW85" i="1" l="1"/>
  <c r="EY85" i="1"/>
  <c r="AL145" i="1" l="1"/>
  <c r="G510" i="1" l="1"/>
  <c r="H510" i="1" s="1"/>
  <c r="BG145" i="1"/>
  <c r="BN73" i="1" l="1"/>
  <c r="BZ73" i="1" s="1"/>
  <c r="GN73" i="1"/>
  <c r="U438" i="1" s="1"/>
  <c r="V438" i="1" s="1"/>
  <c r="BL73" i="1" l="1"/>
  <c r="I438" i="1" s="1"/>
  <c r="J438" i="1" s="1"/>
  <c r="HB73" i="1"/>
  <c r="GP73" i="1"/>
  <c r="BY73" i="1" l="1"/>
  <c r="HC73" i="1"/>
  <c r="W62" i="1" l="1"/>
  <c r="Y62" i="1" s="1"/>
  <c r="BN62" i="1"/>
  <c r="BP62" i="1" s="1"/>
  <c r="DY62" i="1"/>
  <c r="EA62" i="1" s="1"/>
  <c r="FO62" i="1"/>
  <c r="FQ62" i="1" s="1"/>
  <c r="EB62" i="1" l="1"/>
  <c r="Z62" i="1"/>
  <c r="DW62" i="1"/>
  <c r="U62" i="1"/>
  <c r="GA62" i="1"/>
  <c r="BZ62" i="1"/>
  <c r="FR62" i="1"/>
  <c r="BQ62" i="1"/>
  <c r="FM62" i="1"/>
  <c r="BL62" i="1"/>
  <c r="EJ62" i="1"/>
  <c r="AH62" i="1"/>
  <c r="AF62" i="1" l="1"/>
  <c r="E427" i="1"/>
  <c r="BY62" i="1"/>
  <c r="I427" i="1"/>
  <c r="EH62" i="1"/>
  <c r="O427" i="1"/>
  <c r="BO63" i="1"/>
  <c r="BP63" i="1" s="1"/>
  <c r="BQ63" i="1" s="1"/>
  <c r="S427" i="1"/>
  <c r="FZ62" i="1"/>
  <c r="V63" i="1"/>
  <c r="X63" i="1"/>
  <c r="Y63" i="1" s="1"/>
  <c r="FP63" i="1"/>
  <c r="FQ63" i="1" s="1"/>
  <c r="FR63" i="1" s="1"/>
  <c r="DX63" i="1"/>
  <c r="DW63" i="1" s="1"/>
  <c r="DZ63" i="1"/>
  <c r="EA63" i="1" s="1"/>
  <c r="EB63" i="1" s="1"/>
  <c r="U63" i="1" l="1"/>
  <c r="J427" i="1"/>
  <c r="DX64" i="1"/>
  <c r="DW64" i="1" s="1"/>
  <c r="DZ64" i="1"/>
  <c r="EA64" i="1" s="1"/>
  <c r="EB64" i="1" s="1"/>
  <c r="T427" i="1"/>
  <c r="O428" i="1"/>
  <c r="P428" i="1" s="1"/>
  <c r="EH63" i="1"/>
  <c r="P427" i="1"/>
  <c r="F427" i="1"/>
  <c r="FP64" i="1"/>
  <c r="FQ64" i="1" s="1"/>
  <c r="FR64" i="1" s="1"/>
  <c r="BL63" i="1"/>
  <c r="BO64" i="1"/>
  <c r="BP64" i="1" s="1"/>
  <c r="Z63" i="1"/>
  <c r="DX65" i="1" l="1"/>
  <c r="DW65" i="1" s="1"/>
  <c r="DZ65" i="1"/>
  <c r="EA65" i="1" s="1"/>
  <c r="EB65" i="1" s="1"/>
  <c r="O429" i="1"/>
  <c r="P429" i="1" s="1"/>
  <c r="EH64" i="1"/>
  <c r="BQ64" i="1"/>
  <c r="BY63" i="1"/>
  <c r="I428" i="1"/>
  <c r="FP65" i="1"/>
  <c r="FQ65" i="1" s="1"/>
  <c r="FR65" i="1" s="1"/>
  <c r="FP66" i="1" s="1"/>
  <c r="FQ66" i="1" s="1"/>
  <c r="FR66" i="1" s="1"/>
  <c r="FP67" i="1" s="1"/>
  <c r="FQ67" i="1" s="1"/>
  <c r="FR67" i="1" s="1"/>
  <c r="FP68" i="1" s="1"/>
  <c r="FQ68" i="1" s="1"/>
  <c r="FR68" i="1" s="1"/>
  <c r="FP69" i="1" s="1"/>
  <c r="FQ69" i="1" s="1"/>
  <c r="FR69" i="1" s="1"/>
  <c r="FP70" i="1" s="1"/>
  <c r="FQ70" i="1" s="1"/>
  <c r="FR70" i="1" s="1"/>
  <c r="FP71" i="1" s="1"/>
  <c r="FQ71" i="1" s="1"/>
  <c r="FR71" i="1" s="1"/>
  <c r="FP72" i="1" s="1"/>
  <c r="FQ72" i="1" s="1"/>
  <c r="FR72" i="1" s="1"/>
  <c r="V64" i="1"/>
  <c r="X64" i="1"/>
  <c r="Y64" i="1" s="1"/>
  <c r="AF63" i="1"/>
  <c r="E428" i="1"/>
  <c r="BL64" i="1" l="1"/>
  <c r="BO65" i="1"/>
  <c r="BP65" i="1" s="1"/>
  <c r="BQ65" i="1" s="1"/>
  <c r="FP73" i="1"/>
  <c r="FQ73" i="1" s="1"/>
  <c r="FR73" i="1" s="1"/>
  <c r="DX66" i="1"/>
  <c r="DW66" i="1" s="1"/>
  <c r="DZ66" i="1"/>
  <c r="EA66" i="1" s="1"/>
  <c r="F428" i="1"/>
  <c r="O430" i="1"/>
  <c r="P430" i="1" s="1"/>
  <c r="EH65" i="1"/>
  <c r="Z64" i="1"/>
  <c r="J428" i="1"/>
  <c r="U64" i="1"/>
  <c r="FP74" i="1" l="1"/>
  <c r="FQ74" i="1" s="1"/>
  <c r="FR74" i="1" s="1"/>
  <c r="BL65" i="1"/>
  <c r="BO66" i="1"/>
  <c r="BP66" i="1" s="1"/>
  <c r="BQ66" i="1" s="1"/>
  <c r="EB66" i="1"/>
  <c r="O431" i="1"/>
  <c r="P431" i="1" s="1"/>
  <c r="EH66" i="1"/>
  <c r="V65" i="1"/>
  <c r="X65" i="1"/>
  <c r="Y65" i="1" s="1"/>
  <c r="BY64" i="1"/>
  <c r="I429" i="1"/>
  <c r="AF64" i="1"/>
  <c r="E429" i="1"/>
  <c r="FP75" i="1" l="1"/>
  <c r="FQ75" i="1" s="1"/>
  <c r="FR75" i="1" s="1"/>
  <c r="U65" i="1"/>
  <c r="BL66" i="1"/>
  <c r="BO67" i="1"/>
  <c r="BP67" i="1" s="1"/>
  <c r="BQ67" i="1" s="1"/>
  <c r="F429" i="1"/>
  <c r="BY65" i="1"/>
  <c r="I430" i="1"/>
  <c r="J430" i="1" s="1"/>
  <c r="J429" i="1"/>
  <c r="Z65" i="1"/>
  <c r="DX67" i="1"/>
  <c r="DW67" i="1" s="1"/>
  <c r="DZ67" i="1"/>
  <c r="EA67" i="1" s="1"/>
  <c r="EB67" i="1" s="1"/>
  <c r="FP76" i="1" l="1"/>
  <c r="FQ76" i="1" s="1"/>
  <c r="FR76" i="1" s="1"/>
  <c r="BL67" i="1"/>
  <c r="BO68" i="1"/>
  <c r="BP68" i="1" s="1"/>
  <c r="BQ68" i="1" s="1"/>
  <c r="I431" i="1"/>
  <c r="BY66" i="1"/>
  <c r="EH67" i="1"/>
  <c r="O432" i="1"/>
  <c r="E430" i="1"/>
  <c r="AF65" i="1"/>
  <c r="DX68" i="1"/>
  <c r="DW68" i="1" s="1"/>
  <c r="DZ68" i="1"/>
  <c r="EA68" i="1" s="1"/>
  <c r="EB68" i="1" s="1"/>
  <c r="V66" i="1"/>
  <c r="X66" i="1"/>
  <c r="Y66" i="1" s="1"/>
  <c r="J431" i="1" l="1"/>
  <c r="Z66" i="1"/>
  <c r="F430" i="1"/>
  <c r="U66" i="1"/>
  <c r="BL68" i="1"/>
  <c r="BO69" i="1"/>
  <c r="BP69" i="1" s="1"/>
  <c r="BQ69" i="1" s="1"/>
  <c r="P432" i="1"/>
  <c r="BY67" i="1"/>
  <c r="I432" i="1"/>
  <c r="J432" i="1" s="1"/>
  <c r="EH68" i="1"/>
  <c r="O433" i="1"/>
  <c r="P433" i="1" s="1"/>
  <c r="FP77" i="1"/>
  <c r="FQ77" i="1" s="1"/>
  <c r="FR77" i="1" s="1"/>
  <c r="FP78" i="1" s="1"/>
  <c r="FQ78" i="1" s="1"/>
  <c r="FR78" i="1" s="1"/>
  <c r="FP79" i="1" s="1"/>
  <c r="FQ79" i="1" s="1"/>
  <c r="FR79" i="1" s="1"/>
  <c r="FP80" i="1" s="1"/>
  <c r="FQ80" i="1" s="1"/>
  <c r="FR80" i="1" s="1"/>
  <c r="FP81" i="1" s="1"/>
  <c r="FQ81" i="1" s="1"/>
  <c r="FR81" i="1" s="1"/>
  <c r="FP82" i="1" s="1"/>
  <c r="FQ82" i="1" s="1"/>
  <c r="FR82" i="1" s="1"/>
  <c r="FP83" i="1" s="1"/>
  <c r="FQ83" i="1" s="1"/>
  <c r="FR83" i="1" s="1"/>
  <c r="FP84" i="1" s="1"/>
  <c r="FQ84" i="1" s="1"/>
  <c r="FR84" i="1" s="1"/>
  <c r="DX69" i="1"/>
  <c r="DW69" i="1" s="1"/>
  <c r="DZ69" i="1"/>
  <c r="EA69" i="1" s="1"/>
  <c r="EB69" i="1" s="1"/>
  <c r="FP85" i="1" l="1"/>
  <c r="FO85" i="1"/>
  <c r="GA85" i="1" s="1"/>
  <c r="FO141" i="1"/>
  <c r="GA141" i="1" s="1"/>
  <c r="FO145" i="1"/>
  <c r="GA145" i="1" s="1"/>
  <c r="FO157" i="1"/>
  <c r="GA157" i="1" s="1"/>
  <c r="DX70" i="1"/>
  <c r="DW70" i="1" s="1"/>
  <c r="DZ70" i="1"/>
  <c r="EA70" i="1" s="1"/>
  <c r="EB70" i="1" s="1"/>
  <c r="EH69" i="1"/>
  <c r="O434" i="1"/>
  <c r="P434" i="1" s="1"/>
  <c r="BL69" i="1"/>
  <c r="BO70" i="1"/>
  <c r="BP70" i="1" s="1"/>
  <c r="BQ70" i="1" s="1"/>
  <c r="V67" i="1"/>
  <c r="X67" i="1"/>
  <c r="Y67" i="1" s="1"/>
  <c r="Z67" i="1" s="1"/>
  <c r="I433" i="1"/>
  <c r="J433" i="1" s="1"/>
  <c r="BY68" i="1"/>
  <c r="AF66" i="1"/>
  <c r="E431" i="1"/>
  <c r="FQ85" i="1" l="1"/>
  <c r="FR85" i="1" s="1"/>
  <c r="FP86" i="1" s="1"/>
  <c r="FQ86" i="1" s="1"/>
  <c r="FR86" i="1" s="1"/>
  <c r="FP87" i="1" s="1"/>
  <c r="FQ87" i="1" s="1"/>
  <c r="FR87" i="1" s="1"/>
  <c r="FP88" i="1" s="1"/>
  <c r="FQ88" i="1" s="1"/>
  <c r="FR88" i="1" s="1"/>
  <c r="FP89" i="1" s="1"/>
  <c r="FQ89" i="1" s="1"/>
  <c r="FR89" i="1" s="1"/>
  <c r="FP90" i="1" s="1"/>
  <c r="FQ90" i="1" s="1"/>
  <c r="FR90" i="1" s="1"/>
  <c r="FP91" i="1" s="1"/>
  <c r="FQ91" i="1" s="1"/>
  <c r="FR91" i="1" s="1"/>
  <c r="FP92" i="1" s="1"/>
  <c r="FQ92" i="1" s="1"/>
  <c r="FR92" i="1" s="1"/>
  <c r="FP93" i="1" s="1"/>
  <c r="FQ93" i="1" s="1"/>
  <c r="FR93" i="1" s="1"/>
  <c r="FP94" i="1" s="1"/>
  <c r="FQ94" i="1" s="1"/>
  <c r="FR94" i="1" s="1"/>
  <c r="FP95" i="1" s="1"/>
  <c r="FQ95" i="1" s="1"/>
  <c r="FR95" i="1" s="1"/>
  <c r="FP96" i="1" s="1"/>
  <c r="FQ96" i="1" s="1"/>
  <c r="FR96" i="1" s="1"/>
  <c r="FP97" i="1" s="1"/>
  <c r="FQ97" i="1" s="1"/>
  <c r="FR97" i="1" s="1"/>
  <c r="FP98" i="1" s="1"/>
  <c r="FQ98" i="1" s="1"/>
  <c r="FR98" i="1" s="1"/>
  <c r="FP99" i="1" s="1"/>
  <c r="FQ99" i="1" s="1"/>
  <c r="FR99" i="1" s="1"/>
  <c r="FP100" i="1" s="1"/>
  <c r="FQ100" i="1" s="1"/>
  <c r="FR100" i="1" s="1"/>
  <c r="FP101" i="1" s="1"/>
  <c r="FQ101" i="1" s="1"/>
  <c r="FR101" i="1" s="1"/>
  <c r="FP102" i="1" s="1"/>
  <c r="FQ102" i="1" s="1"/>
  <c r="FR102" i="1" s="1"/>
  <c r="FP103" i="1" s="1"/>
  <c r="FQ103" i="1" s="1"/>
  <c r="FR103" i="1" s="1"/>
  <c r="FP104" i="1" s="1"/>
  <c r="FQ104" i="1" s="1"/>
  <c r="FR104" i="1" s="1"/>
  <c r="FP105" i="1" s="1"/>
  <c r="FQ105" i="1" s="1"/>
  <c r="FR105" i="1" s="1"/>
  <c r="FP106" i="1" s="1"/>
  <c r="FQ106" i="1" s="1"/>
  <c r="FR106" i="1" s="1"/>
  <c r="FP107" i="1" s="1"/>
  <c r="FQ107" i="1" s="1"/>
  <c r="FR107" i="1" s="1"/>
  <c r="FP108" i="1" s="1"/>
  <c r="FQ108" i="1" s="1"/>
  <c r="FR108" i="1" s="1"/>
  <c r="FP109" i="1" s="1"/>
  <c r="FQ109" i="1" s="1"/>
  <c r="FR109" i="1" s="1"/>
  <c r="FP110" i="1" s="1"/>
  <c r="FQ110" i="1" s="1"/>
  <c r="FR110" i="1" s="1"/>
  <c r="FP111" i="1" s="1"/>
  <c r="FQ111" i="1" s="1"/>
  <c r="FR111" i="1" s="1"/>
  <c r="FP112" i="1" s="1"/>
  <c r="FQ112" i="1" s="1"/>
  <c r="FR112" i="1" s="1"/>
  <c r="FP113" i="1" s="1"/>
  <c r="FQ113" i="1" s="1"/>
  <c r="FR113" i="1" s="1"/>
  <c r="FP114" i="1" s="1"/>
  <c r="FQ114" i="1" s="1"/>
  <c r="FR114" i="1" s="1"/>
  <c r="FP115" i="1" s="1"/>
  <c r="FQ115" i="1" s="1"/>
  <c r="FR115" i="1" s="1"/>
  <c r="FP116" i="1" s="1"/>
  <c r="FQ116" i="1" s="1"/>
  <c r="FR116" i="1" s="1"/>
  <c r="FP117" i="1" s="1"/>
  <c r="FQ117" i="1" s="1"/>
  <c r="FR117" i="1" s="1"/>
  <c r="FP118" i="1" s="1"/>
  <c r="FQ118" i="1" s="1"/>
  <c r="FR118" i="1" s="1"/>
  <c r="FP119" i="1" s="1"/>
  <c r="FQ119" i="1" s="1"/>
  <c r="FR119" i="1" s="1"/>
  <c r="FP120" i="1" s="1"/>
  <c r="FQ120" i="1" s="1"/>
  <c r="FR120" i="1" s="1"/>
  <c r="FP121" i="1" s="1"/>
  <c r="FQ121" i="1" s="1"/>
  <c r="FR121" i="1" s="1"/>
  <c r="FP122" i="1" s="1"/>
  <c r="FQ122" i="1" s="1"/>
  <c r="FR122" i="1" s="1"/>
  <c r="FP123" i="1" s="1"/>
  <c r="FQ123" i="1" s="1"/>
  <c r="FR123" i="1" s="1"/>
  <c r="FP124" i="1" s="1"/>
  <c r="FQ124" i="1" s="1"/>
  <c r="FR124" i="1" s="1"/>
  <c r="FP125" i="1" s="1"/>
  <c r="FQ125" i="1" s="1"/>
  <c r="FR125" i="1" s="1"/>
  <c r="FP126" i="1" s="1"/>
  <c r="FQ126" i="1" s="1"/>
  <c r="FR126" i="1" s="1"/>
  <c r="FP127" i="1" s="1"/>
  <c r="FQ127" i="1" s="1"/>
  <c r="FR127" i="1" s="1"/>
  <c r="FP128" i="1" s="1"/>
  <c r="FQ128" i="1" s="1"/>
  <c r="FR128" i="1" s="1"/>
  <c r="FP129" i="1" s="1"/>
  <c r="FQ129" i="1" s="1"/>
  <c r="FR129" i="1" s="1"/>
  <c r="FP130" i="1" s="1"/>
  <c r="FQ130" i="1" s="1"/>
  <c r="FR130" i="1" s="1"/>
  <c r="FP131" i="1" s="1"/>
  <c r="FQ131" i="1" s="1"/>
  <c r="FR131" i="1" s="1"/>
  <c r="FP132" i="1" s="1"/>
  <c r="FQ132" i="1" s="1"/>
  <c r="FR132" i="1" s="1"/>
  <c r="FP133" i="1" s="1"/>
  <c r="FQ133" i="1" s="1"/>
  <c r="FR133" i="1" s="1"/>
  <c r="FP134" i="1" s="1"/>
  <c r="FQ134" i="1" s="1"/>
  <c r="FR134" i="1" s="1"/>
  <c r="FP135" i="1" s="1"/>
  <c r="FQ135" i="1" s="1"/>
  <c r="FR135" i="1" s="1"/>
  <c r="FP136" i="1" s="1"/>
  <c r="FQ136" i="1" s="1"/>
  <c r="FR136" i="1" s="1"/>
  <c r="FP137" i="1" s="1"/>
  <c r="FQ137" i="1" s="1"/>
  <c r="FR137" i="1" s="1"/>
  <c r="FP138" i="1" s="1"/>
  <c r="FQ138" i="1" s="1"/>
  <c r="FR138" i="1" s="1"/>
  <c r="FP139" i="1" s="1"/>
  <c r="FQ139" i="1" s="1"/>
  <c r="FR139" i="1" s="1"/>
  <c r="FP140" i="1" s="1"/>
  <c r="FQ140" i="1" s="1"/>
  <c r="FR140" i="1" s="1"/>
  <c r="FP141" i="1" s="1"/>
  <c r="FQ141" i="1" s="1"/>
  <c r="FR141" i="1" s="1"/>
  <c r="FP142" i="1" s="1"/>
  <c r="FQ142" i="1" s="1"/>
  <c r="FR142" i="1" s="1"/>
  <c r="FP143" i="1" s="1"/>
  <c r="FQ143" i="1" s="1"/>
  <c r="FR143" i="1" s="1"/>
  <c r="FP144" i="1" s="1"/>
  <c r="FQ144" i="1" s="1"/>
  <c r="FR144" i="1" s="1"/>
  <c r="FP145" i="1" s="1"/>
  <c r="FQ145" i="1" s="1"/>
  <c r="FR145" i="1" s="1"/>
  <c r="FP146" i="1" s="1"/>
  <c r="FQ146" i="1" s="1"/>
  <c r="FR146" i="1" s="1"/>
  <c r="FP147" i="1" s="1"/>
  <c r="FQ147" i="1" s="1"/>
  <c r="FR147" i="1" s="1"/>
  <c r="FP148" i="1" s="1"/>
  <c r="FQ148" i="1" s="1"/>
  <c r="FR148" i="1" s="1"/>
  <c r="FP149" i="1" s="1"/>
  <c r="FQ149" i="1" s="1"/>
  <c r="FR149" i="1" s="1"/>
  <c r="FP150" i="1" s="1"/>
  <c r="FQ150" i="1" s="1"/>
  <c r="FR150" i="1" s="1"/>
  <c r="BY69" i="1"/>
  <c r="I434" i="1"/>
  <c r="J434" i="1" s="1"/>
  <c r="F431" i="1"/>
  <c r="V68" i="1"/>
  <c r="U68" i="1" s="1"/>
  <c r="X68" i="1"/>
  <c r="Y68" i="1" s="1"/>
  <c r="Z68" i="1" s="1"/>
  <c r="U67" i="1"/>
  <c r="DX71" i="1"/>
  <c r="DW71" i="1" s="1"/>
  <c r="DZ71" i="1"/>
  <c r="EA71" i="1" s="1"/>
  <c r="EB71" i="1" s="1"/>
  <c r="BL70" i="1"/>
  <c r="BO71" i="1"/>
  <c r="BP71" i="1" s="1"/>
  <c r="BQ71" i="1" s="1"/>
  <c r="EH70" i="1"/>
  <c r="O435" i="1"/>
  <c r="P435" i="1" s="1"/>
  <c r="FP151" i="1" l="1"/>
  <c r="FO151" i="1"/>
  <c r="GA151" i="1" s="1"/>
  <c r="BY70" i="1"/>
  <c r="I435" i="1"/>
  <c r="J435" i="1" s="1"/>
  <c r="BL71" i="1"/>
  <c r="BO72" i="1"/>
  <c r="BP72" i="1" s="1"/>
  <c r="BQ72" i="1" s="1"/>
  <c r="BO73" i="1" s="1"/>
  <c r="BP73" i="1" s="1"/>
  <c r="BQ73" i="1" s="1"/>
  <c r="DX72" i="1"/>
  <c r="DW72" i="1" s="1"/>
  <c r="DZ72" i="1"/>
  <c r="EA72" i="1" s="1"/>
  <c r="EB72" i="1" s="1"/>
  <c r="V69" i="1"/>
  <c r="U69" i="1" s="1"/>
  <c r="X69" i="1"/>
  <c r="Y69" i="1" s="1"/>
  <c r="Z69" i="1" s="1"/>
  <c r="AF68" i="1"/>
  <c r="E433" i="1"/>
  <c r="F433" i="1" s="1"/>
  <c r="EH71" i="1"/>
  <c r="O436" i="1"/>
  <c r="P436" i="1" s="1"/>
  <c r="AF67" i="1"/>
  <c r="E432" i="1"/>
  <c r="F432" i="1" s="1"/>
  <c r="FQ151" i="1" l="1"/>
  <c r="FR151" i="1" s="1"/>
  <c r="FP152" i="1" s="1"/>
  <c r="FQ152" i="1" s="1"/>
  <c r="FR152" i="1" s="1"/>
  <c r="FP153" i="1" s="1"/>
  <c r="FQ153" i="1" s="1"/>
  <c r="FR153" i="1" s="1"/>
  <c r="FP154" i="1" s="1"/>
  <c r="FQ154" i="1" s="1"/>
  <c r="FR154" i="1" s="1"/>
  <c r="FP155" i="1" s="1"/>
  <c r="FQ155" i="1" s="1"/>
  <c r="FR155" i="1" s="1"/>
  <c r="FP156" i="1" s="1"/>
  <c r="FQ156" i="1" s="1"/>
  <c r="FR156" i="1" s="1"/>
  <c r="FP157" i="1" s="1"/>
  <c r="FQ157" i="1" s="1"/>
  <c r="FR157" i="1" s="1"/>
  <c r="FP158" i="1" s="1"/>
  <c r="FQ158" i="1" s="1"/>
  <c r="FR158" i="1" s="1"/>
  <c r="FP159" i="1" s="1"/>
  <c r="FQ159" i="1" s="1"/>
  <c r="FR159" i="1" s="1"/>
  <c r="FP160" i="1" s="1"/>
  <c r="FQ160" i="1" s="1"/>
  <c r="FR160" i="1" s="1"/>
  <c r="OE80" i="1"/>
  <c r="NZ80" i="1" s="1"/>
  <c r="OE78" i="1"/>
  <c r="NZ78" i="1" s="1"/>
  <c r="OE76" i="1"/>
  <c r="NZ76" i="1" s="1"/>
  <c r="OE74" i="1"/>
  <c r="NZ74" i="1" s="1"/>
  <c r="OE85" i="1"/>
  <c r="NZ85" i="1" s="1"/>
  <c r="OE83" i="1"/>
  <c r="NZ83" i="1" s="1"/>
  <c r="OE81" i="1"/>
  <c r="NZ81" i="1" s="1"/>
  <c r="OE79" i="1"/>
  <c r="NZ79" i="1" s="1"/>
  <c r="OE75" i="1"/>
  <c r="NZ75" i="1" s="1"/>
  <c r="OE77" i="1"/>
  <c r="NZ77" i="1" s="1"/>
  <c r="OE84" i="1"/>
  <c r="NZ84" i="1" s="1"/>
  <c r="OE82" i="1"/>
  <c r="NZ82" i="1" s="1"/>
  <c r="JS85" i="1"/>
  <c r="JS82" i="1"/>
  <c r="JS78" i="1"/>
  <c r="JS74" i="1"/>
  <c r="JS79" i="1"/>
  <c r="JS80" i="1"/>
  <c r="JS75" i="1"/>
  <c r="JS83" i="1"/>
  <c r="JS76" i="1"/>
  <c r="JS81" i="1"/>
  <c r="JS84" i="1"/>
  <c r="JS77" i="1"/>
  <c r="V70" i="1"/>
  <c r="U70" i="1" s="1"/>
  <c r="X70" i="1"/>
  <c r="Y70" i="1" s="1"/>
  <c r="Z70" i="1" s="1"/>
  <c r="BR78" i="1"/>
  <c r="BM78" i="1" s="1"/>
  <c r="BL78" i="1" s="1"/>
  <c r="BR83" i="1"/>
  <c r="BM83" i="1" s="1"/>
  <c r="BL83" i="1" s="1"/>
  <c r="BR79" i="1"/>
  <c r="BM79" i="1" s="1"/>
  <c r="BL79" i="1" s="1"/>
  <c r="BR74" i="1"/>
  <c r="BM74" i="1" s="1"/>
  <c r="BL74" i="1" s="1"/>
  <c r="BR84" i="1"/>
  <c r="BM84" i="1" s="1"/>
  <c r="BL84" i="1" s="1"/>
  <c r="BR75" i="1"/>
  <c r="BM75" i="1" s="1"/>
  <c r="BL75" i="1" s="1"/>
  <c r="BR80" i="1"/>
  <c r="BM80" i="1" s="1"/>
  <c r="BL80" i="1" s="1"/>
  <c r="BR85" i="1"/>
  <c r="BM85" i="1" s="1"/>
  <c r="BR77" i="1"/>
  <c r="BM77" i="1" s="1"/>
  <c r="BL77" i="1" s="1"/>
  <c r="BR81" i="1"/>
  <c r="BM81" i="1" s="1"/>
  <c r="BL81" i="1" s="1"/>
  <c r="BR76" i="1"/>
  <c r="BM76" i="1" s="1"/>
  <c r="BL76" i="1" s="1"/>
  <c r="BR82" i="1"/>
  <c r="BM82" i="1" s="1"/>
  <c r="BL82" i="1" s="1"/>
  <c r="FS79" i="1"/>
  <c r="FN79" i="1" s="1"/>
  <c r="FM79" i="1" s="1"/>
  <c r="FS74" i="1"/>
  <c r="FN74" i="1" s="1"/>
  <c r="FS83" i="1"/>
  <c r="FN83" i="1" s="1"/>
  <c r="FM83" i="1" s="1"/>
  <c r="FS82" i="1"/>
  <c r="FN82" i="1" s="1"/>
  <c r="FM82" i="1" s="1"/>
  <c r="FS78" i="1"/>
  <c r="FN78" i="1" s="1"/>
  <c r="FM78" i="1" s="1"/>
  <c r="FS76" i="1"/>
  <c r="FN76" i="1" s="1"/>
  <c r="FM76" i="1" s="1"/>
  <c r="FS80" i="1"/>
  <c r="FN80" i="1" s="1"/>
  <c r="FM80" i="1" s="1"/>
  <c r="BO74" i="1"/>
  <c r="BP74" i="1" s="1"/>
  <c r="BQ74" i="1" s="1"/>
  <c r="FS77" i="1"/>
  <c r="FN77" i="1" s="1"/>
  <c r="FM77" i="1" s="1"/>
  <c r="FS81" i="1"/>
  <c r="FN81" i="1" s="1"/>
  <c r="FM81" i="1" s="1"/>
  <c r="FS84" i="1"/>
  <c r="FN84" i="1" s="1"/>
  <c r="FM84" i="1" s="1"/>
  <c r="FS75" i="1"/>
  <c r="FN75" i="1" s="1"/>
  <c r="FM75" i="1" s="1"/>
  <c r="FS85" i="1"/>
  <c r="FN85" i="1" s="1"/>
  <c r="FM85" i="1" s="1"/>
  <c r="AF69" i="1"/>
  <c r="E434" i="1"/>
  <c r="F434" i="1" s="1"/>
  <c r="BY71" i="1"/>
  <c r="I436" i="1"/>
  <c r="J436" i="1" s="1"/>
  <c r="DZ73" i="1"/>
  <c r="EA73" i="1" s="1"/>
  <c r="EB73" i="1" s="1"/>
  <c r="DX73" i="1"/>
  <c r="DW73" i="1" s="1"/>
  <c r="O437" i="1"/>
  <c r="P437" i="1" s="1"/>
  <c r="EH72" i="1"/>
  <c r="FP161" i="1" l="1"/>
  <c r="FO161" i="1"/>
  <c r="GA161" i="1" s="1"/>
  <c r="FO181" i="1"/>
  <c r="GA181" i="1" s="1"/>
  <c r="JU83" i="1"/>
  <c r="JN83" i="1"/>
  <c r="JU75" i="1"/>
  <c r="JN75" i="1"/>
  <c r="JU80" i="1"/>
  <c r="JN80" i="1"/>
  <c r="JU79" i="1"/>
  <c r="JN79" i="1"/>
  <c r="JU77" i="1"/>
  <c r="JN77" i="1"/>
  <c r="JU74" i="1"/>
  <c r="JN74" i="1"/>
  <c r="JU84" i="1"/>
  <c r="JN84" i="1"/>
  <c r="JU78" i="1"/>
  <c r="JN78" i="1"/>
  <c r="JU81" i="1"/>
  <c r="JN81" i="1"/>
  <c r="JU82" i="1"/>
  <c r="JN82" i="1"/>
  <c r="JU76" i="1"/>
  <c r="JN76" i="1"/>
  <c r="JU85" i="1"/>
  <c r="JN85" i="1"/>
  <c r="O438" i="1"/>
  <c r="P438" i="1" s="1"/>
  <c r="EH73" i="1"/>
  <c r="I447" i="1"/>
  <c r="J447" i="1" s="1"/>
  <c r="BY82" i="1"/>
  <c r="I439" i="1"/>
  <c r="J439" i="1" s="1"/>
  <c r="BY74" i="1"/>
  <c r="FZ80" i="1"/>
  <c r="S445" i="1"/>
  <c r="T445" i="1" s="1"/>
  <c r="I441" i="1"/>
  <c r="J441" i="1" s="1"/>
  <c r="BY76" i="1"/>
  <c r="I444" i="1"/>
  <c r="J444" i="1" s="1"/>
  <c r="BY79" i="1"/>
  <c r="BO75" i="1"/>
  <c r="BP75" i="1" s="1"/>
  <c r="BQ75" i="1" s="1"/>
  <c r="S441" i="1"/>
  <c r="T441" i="1" s="1"/>
  <c r="FZ76" i="1"/>
  <c r="BY81" i="1"/>
  <c r="I446" i="1"/>
  <c r="J446" i="1" s="1"/>
  <c r="I448" i="1"/>
  <c r="J448" i="1" s="1"/>
  <c r="BY83" i="1"/>
  <c r="S450" i="1"/>
  <c r="T450" i="1" s="1"/>
  <c r="FZ85" i="1"/>
  <c r="S443" i="1"/>
  <c r="T443" i="1" s="1"/>
  <c r="FZ78" i="1"/>
  <c r="BY77" i="1"/>
  <c r="I442" i="1"/>
  <c r="J442" i="1" s="1"/>
  <c r="I443" i="1"/>
  <c r="J443" i="1" s="1"/>
  <c r="BY78" i="1"/>
  <c r="S440" i="1"/>
  <c r="T440" i="1" s="1"/>
  <c r="FZ75" i="1"/>
  <c r="S447" i="1"/>
  <c r="T447" i="1" s="1"/>
  <c r="FZ82" i="1"/>
  <c r="V71" i="1"/>
  <c r="U71" i="1" s="1"/>
  <c r="X71" i="1"/>
  <c r="Y71" i="1" s="1"/>
  <c r="Z71" i="1" s="1"/>
  <c r="S449" i="1"/>
  <c r="T449" i="1" s="1"/>
  <c r="FZ84" i="1"/>
  <c r="S448" i="1"/>
  <c r="T448" i="1" s="1"/>
  <c r="FZ83" i="1"/>
  <c r="I445" i="1"/>
  <c r="J445" i="1" s="1"/>
  <c r="BY80" i="1"/>
  <c r="AF70" i="1"/>
  <c r="E435" i="1"/>
  <c r="F435" i="1" s="1"/>
  <c r="DZ74" i="1"/>
  <c r="EA74" i="1" s="1"/>
  <c r="EB74" i="1" s="1"/>
  <c r="DX74" i="1"/>
  <c r="DW74" i="1" s="1"/>
  <c r="S446" i="1"/>
  <c r="T446" i="1" s="1"/>
  <c r="FZ81" i="1"/>
  <c r="FM74" i="1"/>
  <c r="I440" i="1"/>
  <c r="J440" i="1" s="1"/>
  <c r="BY75" i="1"/>
  <c r="S442" i="1"/>
  <c r="T442" i="1" s="1"/>
  <c r="FZ77" i="1"/>
  <c r="FZ79" i="1"/>
  <c r="S444" i="1"/>
  <c r="T444" i="1" s="1"/>
  <c r="I449" i="1"/>
  <c r="J449" i="1" s="1"/>
  <c r="BY84" i="1"/>
  <c r="FQ161" i="1" l="1"/>
  <c r="FR161" i="1" s="1"/>
  <c r="FP162" i="1" s="1"/>
  <c r="FQ162" i="1" s="1"/>
  <c r="FR162" i="1" s="1"/>
  <c r="FP163" i="1" s="1"/>
  <c r="FQ163" i="1" s="1"/>
  <c r="FR163" i="1" s="1"/>
  <c r="FP164" i="1" s="1"/>
  <c r="FQ164" i="1" s="1"/>
  <c r="FR164" i="1" s="1"/>
  <c r="FP165" i="1" s="1"/>
  <c r="FQ165" i="1" s="1"/>
  <c r="FR165" i="1" s="1"/>
  <c r="FP166" i="1" s="1"/>
  <c r="FQ166" i="1" s="1"/>
  <c r="FR166" i="1" s="1"/>
  <c r="FP167" i="1" s="1"/>
  <c r="FQ167" i="1" s="1"/>
  <c r="FR167" i="1" s="1"/>
  <c r="FP168" i="1" s="1"/>
  <c r="FQ168" i="1" s="1"/>
  <c r="FR168" i="1" s="1"/>
  <c r="FP169" i="1" s="1"/>
  <c r="FQ169" i="1" s="1"/>
  <c r="FR169" i="1" s="1"/>
  <c r="FP170" i="1" s="1"/>
  <c r="FQ170" i="1" s="1"/>
  <c r="FR170" i="1" s="1"/>
  <c r="FP171" i="1" s="1"/>
  <c r="FQ171" i="1" s="1"/>
  <c r="FR171" i="1" s="1"/>
  <c r="FP172" i="1" s="1"/>
  <c r="FQ172" i="1" s="1"/>
  <c r="FR172" i="1" s="1"/>
  <c r="FP173" i="1" s="1"/>
  <c r="FQ173" i="1" s="1"/>
  <c r="FR173" i="1" s="1"/>
  <c r="FP174" i="1" s="1"/>
  <c r="FQ174" i="1" s="1"/>
  <c r="FR174" i="1" s="1"/>
  <c r="FP175" i="1" s="1"/>
  <c r="FQ175" i="1" s="1"/>
  <c r="FR175" i="1" s="1"/>
  <c r="FP176" i="1" s="1"/>
  <c r="FQ176" i="1" s="1"/>
  <c r="FR176" i="1" s="1"/>
  <c r="FP177" i="1" s="1"/>
  <c r="FQ177" i="1" s="1"/>
  <c r="FR177" i="1" s="1"/>
  <c r="FP178" i="1" s="1"/>
  <c r="FQ178" i="1" s="1"/>
  <c r="FR178" i="1" s="1"/>
  <c r="FP179" i="1" s="1"/>
  <c r="FQ179" i="1" s="1"/>
  <c r="FR179" i="1" s="1"/>
  <c r="FP180" i="1" s="1"/>
  <c r="FQ180" i="1" s="1"/>
  <c r="FR180" i="1" s="1"/>
  <c r="FP181" i="1" s="1"/>
  <c r="FQ181" i="1" s="1"/>
  <c r="FR181" i="1" s="1"/>
  <c r="FO313" i="1"/>
  <c r="GA313" i="1" s="1"/>
  <c r="BO76" i="1"/>
  <c r="BP76" i="1" s="1"/>
  <c r="BQ76" i="1" s="1"/>
  <c r="DZ75" i="1"/>
  <c r="EA75" i="1" s="1"/>
  <c r="EB75" i="1" s="1"/>
  <c r="DX75" i="1"/>
  <c r="DW75" i="1" s="1"/>
  <c r="S439" i="1"/>
  <c r="FZ74" i="1"/>
  <c r="O439" i="1"/>
  <c r="P439" i="1" s="1"/>
  <c r="EH74" i="1"/>
  <c r="V72" i="1"/>
  <c r="U72" i="1" s="1"/>
  <c r="X72" i="1"/>
  <c r="Y72" i="1" s="1"/>
  <c r="Z72" i="1" s="1"/>
  <c r="AF71" i="1"/>
  <c r="E436" i="1"/>
  <c r="F436" i="1" s="1"/>
  <c r="OE183" i="1" l="1"/>
  <c r="NZ183" i="1" s="1"/>
  <c r="FS186" i="1"/>
  <c r="FN186" i="1" s="1"/>
  <c r="FM186" i="1" s="1"/>
  <c r="FS193" i="1"/>
  <c r="FN193" i="1" s="1"/>
  <c r="FM193" i="1" s="1"/>
  <c r="OE190" i="1"/>
  <c r="NZ190" i="1" s="1"/>
  <c r="FS191" i="1"/>
  <c r="FN191" i="1" s="1"/>
  <c r="FM191" i="1" s="1"/>
  <c r="FS184" i="1"/>
  <c r="FN184" i="1" s="1"/>
  <c r="FM184" i="1" s="1"/>
  <c r="OE182" i="1"/>
  <c r="NZ182" i="1" s="1"/>
  <c r="OE188" i="1"/>
  <c r="NZ188" i="1" s="1"/>
  <c r="FS188" i="1"/>
  <c r="FN188" i="1" s="1"/>
  <c r="FM188" i="1" s="1"/>
  <c r="FS190" i="1"/>
  <c r="FN190" i="1" s="1"/>
  <c r="FM190" i="1" s="1"/>
  <c r="OE191" i="1"/>
  <c r="NZ191" i="1" s="1"/>
  <c r="OE186" i="1"/>
  <c r="NZ186" i="1" s="1"/>
  <c r="FS192" i="1"/>
  <c r="FN192" i="1" s="1"/>
  <c r="FM192" i="1" s="1"/>
  <c r="OE189" i="1"/>
  <c r="NZ189" i="1" s="1"/>
  <c r="OE193" i="1"/>
  <c r="NZ193" i="1" s="1"/>
  <c r="FS185" i="1"/>
  <c r="FN185" i="1" s="1"/>
  <c r="FM185" i="1" s="1"/>
  <c r="OE187" i="1"/>
  <c r="NZ187" i="1" s="1"/>
  <c r="OE184" i="1"/>
  <c r="NZ184" i="1" s="1"/>
  <c r="FS183" i="1"/>
  <c r="FN183" i="1" s="1"/>
  <c r="FM183" i="1" s="1"/>
  <c r="OE192" i="1"/>
  <c r="NZ192" i="1" s="1"/>
  <c r="FP182" i="1"/>
  <c r="FQ182" i="1" s="1"/>
  <c r="FR182" i="1" s="1"/>
  <c r="FP183" i="1" s="1"/>
  <c r="FQ183" i="1" s="1"/>
  <c r="FR183" i="1" s="1"/>
  <c r="FP184" i="1" s="1"/>
  <c r="FQ184" i="1" s="1"/>
  <c r="FR184" i="1" s="1"/>
  <c r="FP185" i="1" s="1"/>
  <c r="FQ185" i="1" s="1"/>
  <c r="FR185" i="1" s="1"/>
  <c r="FP186" i="1" s="1"/>
  <c r="FQ186" i="1" s="1"/>
  <c r="FR186" i="1" s="1"/>
  <c r="FP187" i="1" s="1"/>
  <c r="FQ187" i="1" s="1"/>
  <c r="FR187" i="1" s="1"/>
  <c r="FP188" i="1" s="1"/>
  <c r="FQ188" i="1" s="1"/>
  <c r="FR188" i="1" s="1"/>
  <c r="FP189" i="1" s="1"/>
  <c r="FQ189" i="1" s="1"/>
  <c r="FR189" i="1" s="1"/>
  <c r="FP190" i="1" s="1"/>
  <c r="FQ190" i="1" s="1"/>
  <c r="FR190" i="1" s="1"/>
  <c r="FP191" i="1" s="1"/>
  <c r="FQ191" i="1" s="1"/>
  <c r="FR191" i="1" s="1"/>
  <c r="FP192" i="1" s="1"/>
  <c r="FQ192" i="1" s="1"/>
  <c r="FR192" i="1" s="1"/>
  <c r="FP193" i="1" s="1"/>
  <c r="FQ193" i="1" s="1"/>
  <c r="FR193" i="1" s="1"/>
  <c r="FP194" i="1" s="1"/>
  <c r="FQ194" i="1" s="1"/>
  <c r="FR194" i="1" s="1"/>
  <c r="FP195" i="1" s="1"/>
  <c r="FQ195" i="1" s="1"/>
  <c r="FR195" i="1" s="1"/>
  <c r="FP196" i="1" s="1"/>
  <c r="FQ196" i="1" s="1"/>
  <c r="FR196" i="1" s="1"/>
  <c r="FP197" i="1" s="1"/>
  <c r="FQ197" i="1" s="1"/>
  <c r="FR197" i="1" s="1"/>
  <c r="FP198" i="1" s="1"/>
  <c r="FQ198" i="1" s="1"/>
  <c r="FR198" i="1" s="1"/>
  <c r="FP199" i="1" s="1"/>
  <c r="FQ199" i="1" s="1"/>
  <c r="FR199" i="1" s="1"/>
  <c r="FP200" i="1" s="1"/>
  <c r="FQ200" i="1" s="1"/>
  <c r="FR200" i="1" s="1"/>
  <c r="FP201" i="1" s="1"/>
  <c r="FQ201" i="1" s="1"/>
  <c r="FR201" i="1" s="1"/>
  <c r="FP202" i="1" s="1"/>
  <c r="FQ202" i="1" s="1"/>
  <c r="FR202" i="1" s="1"/>
  <c r="FP203" i="1" s="1"/>
  <c r="FQ203" i="1" s="1"/>
  <c r="FR203" i="1" s="1"/>
  <c r="FP204" i="1" s="1"/>
  <c r="FQ204" i="1" s="1"/>
  <c r="FR204" i="1" s="1"/>
  <c r="FP205" i="1" s="1"/>
  <c r="FQ205" i="1" s="1"/>
  <c r="FR205" i="1" s="1"/>
  <c r="FP206" i="1" s="1"/>
  <c r="FQ206" i="1" s="1"/>
  <c r="FR206" i="1" s="1"/>
  <c r="FP207" i="1" s="1"/>
  <c r="FQ207" i="1" s="1"/>
  <c r="FR207" i="1" s="1"/>
  <c r="FP208" i="1" s="1"/>
  <c r="FQ208" i="1" s="1"/>
  <c r="FR208" i="1" s="1"/>
  <c r="FP209" i="1" s="1"/>
  <c r="FQ209" i="1" s="1"/>
  <c r="FR209" i="1" s="1"/>
  <c r="FP210" i="1" s="1"/>
  <c r="FQ210" i="1" s="1"/>
  <c r="FR210" i="1" s="1"/>
  <c r="FP211" i="1" s="1"/>
  <c r="FQ211" i="1" s="1"/>
  <c r="FR211" i="1" s="1"/>
  <c r="FP212" i="1" s="1"/>
  <c r="FQ212" i="1" s="1"/>
  <c r="FR212" i="1" s="1"/>
  <c r="FP213" i="1" s="1"/>
  <c r="FQ213" i="1" s="1"/>
  <c r="FR213" i="1" s="1"/>
  <c r="FP214" i="1" s="1"/>
  <c r="FQ214" i="1" s="1"/>
  <c r="FR214" i="1" s="1"/>
  <c r="FP215" i="1" s="1"/>
  <c r="FQ215" i="1" s="1"/>
  <c r="FR215" i="1" s="1"/>
  <c r="FP216" i="1" s="1"/>
  <c r="FQ216" i="1" s="1"/>
  <c r="FR216" i="1" s="1"/>
  <c r="FP217" i="1" s="1"/>
  <c r="FQ217" i="1" s="1"/>
  <c r="FR217" i="1" s="1"/>
  <c r="FP218" i="1" s="1"/>
  <c r="FQ218" i="1" s="1"/>
  <c r="FR218" i="1" s="1"/>
  <c r="FP219" i="1" s="1"/>
  <c r="FQ219" i="1" s="1"/>
  <c r="FR219" i="1" s="1"/>
  <c r="FP220" i="1" s="1"/>
  <c r="FQ220" i="1" s="1"/>
  <c r="FR220" i="1" s="1"/>
  <c r="FP221" i="1" s="1"/>
  <c r="FQ221" i="1" s="1"/>
  <c r="FR221" i="1" s="1"/>
  <c r="FP222" i="1" s="1"/>
  <c r="FQ222" i="1" s="1"/>
  <c r="FR222" i="1" s="1"/>
  <c r="FP223" i="1" s="1"/>
  <c r="FQ223" i="1" s="1"/>
  <c r="FR223" i="1" s="1"/>
  <c r="FP224" i="1" s="1"/>
  <c r="FQ224" i="1" s="1"/>
  <c r="FR224" i="1" s="1"/>
  <c r="FP225" i="1" s="1"/>
  <c r="FQ225" i="1" s="1"/>
  <c r="FR225" i="1" s="1"/>
  <c r="FP226" i="1" s="1"/>
  <c r="FQ226" i="1" s="1"/>
  <c r="FR226" i="1" s="1"/>
  <c r="FP227" i="1" s="1"/>
  <c r="FQ227" i="1" s="1"/>
  <c r="FR227" i="1" s="1"/>
  <c r="FP228" i="1" s="1"/>
  <c r="FQ228" i="1" s="1"/>
  <c r="FR228" i="1" s="1"/>
  <c r="FP229" i="1" s="1"/>
  <c r="FQ229" i="1" s="1"/>
  <c r="FR229" i="1" s="1"/>
  <c r="FP230" i="1" s="1"/>
  <c r="FQ230" i="1" s="1"/>
  <c r="FR230" i="1" s="1"/>
  <c r="FP231" i="1" s="1"/>
  <c r="FQ231" i="1" s="1"/>
  <c r="FR231" i="1" s="1"/>
  <c r="FP232" i="1" s="1"/>
  <c r="FQ232" i="1" s="1"/>
  <c r="FR232" i="1" s="1"/>
  <c r="FP233" i="1" s="1"/>
  <c r="FQ233" i="1" s="1"/>
  <c r="FR233" i="1" s="1"/>
  <c r="FP234" i="1" s="1"/>
  <c r="FQ234" i="1" s="1"/>
  <c r="FR234" i="1" s="1"/>
  <c r="FP235" i="1" s="1"/>
  <c r="FQ235" i="1" s="1"/>
  <c r="FR235" i="1" s="1"/>
  <c r="FP236" i="1" s="1"/>
  <c r="FQ236" i="1" s="1"/>
  <c r="FR236" i="1" s="1"/>
  <c r="FP237" i="1" s="1"/>
  <c r="FQ237" i="1" s="1"/>
  <c r="FR237" i="1" s="1"/>
  <c r="FP238" i="1" s="1"/>
  <c r="FQ238" i="1" s="1"/>
  <c r="FR238" i="1" s="1"/>
  <c r="FP239" i="1" s="1"/>
  <c r="FQ239" i="1" s="1"/>
  <c r="FR239" i="1" s="1"/>
  <c r="FP240" i="1" s="1"/>
  <c r="FQ240" i="1" s="1"/>
  <c r="FR240" i="1" s="1"/>
  <c r="FP241" i="1" s="1"/>
  <c r="FS182" i="1"/>
  <c r="FN182" i="1" s="1"/>
  <c r="FM182" i="1" s="1"/>
  <c r="OE185" i="1"/>
  <c r="NZ185" i="1" s="1"/>
  <c r="FS189" i="1"/>
  <c r="FN189" i="1" s="1"/>
  <c r="FM189" i="1" s="1"/>
  <c r="FS187" i="1"/>
  <c r="FN187" i="1" s="1"/>
  <c r="FM187" i="1" s="1"/>
  <c r="T439" i="1"/>
  <c r="DZ76" i="1"/>
  <c r="EA76" i="1" s="1"/>
  <c r="EB76" i="1" s="1"/>
  <c r="DX76" i="1"/>
  <c r="DW76" i="1" s="1"/>
  <c r="O440" i="1"/>
  <c r="P440" i="1" s="1"/>
  <c r="EH75" i="1"/>
  <c r="E437" i="1"/>
  <c r="F437" i="1" s="1"/>
  <c r="AF72" i="1"/>
  <c r="BO77" i="1"/>
  <c r="BP77" i="1" s="1"/>
  <c r="BQ77" i="1" s="1"/>
  <c r="X73" i="1"/>
  <c r="Y73" i="1" s="1"/>
  <c r="Z73" i="1" s="1"/>
  <c r="V73" i="1"/>
  <c r="U73" i="1" s="1"/>
  <c r="S550" i="1" l="1"/>
  <c r="T550" i="1" s="1"/>
  <c r="FZ185" i="1"/>
  <c r="FZ189" i="1"/>
  <c r="S554" i="1"/>
  <c r="T554" i="1" s="1"/>
  <c r="FZ182" i="1"/>
  <c r="S547" i="1"/>
  <c r="T547" i="1" s="1"/>
  <c r="FZ184" i="1"/>
  <c r="S549" i="1"/>
  <c r="T549" i="1" s="1"/>
  <c r="S557" i="1"/>
  <c r="T557" i="1" s="1"/>
  <c r="FZ192" i="1"/>
  <c r="FZ191" i="1"/>
  <c r="S556" i="1"/>
  <c r="T556" i="1" s="1"/>
  <c r="S548" i="1"/>
  <c r="T548" i="1" s="1"/>
  <c r="FZ183" i="1"/>
  <c r="FZ193" i="1"/>
  <c r="S558" i="1"/>
  <c r="T558" i="1" s="1"/>
  <c r="FZ190" i="1"/>
  <c r="S555" i="1"/>
  <c r="T555" i="1" s="1"/>
  <c r="FZ186" i="1"/>
  <c r="S551" i="1"/>
  <c r="T551" i="1" s="1"/>
  <c r="FZ187" i="1"/>
  <c r="S552" i="1"/>
  <c r="T552" i="1" s="1"/>
  <c r="FZ188" i="1"/>
  <c r="S553" i="1"/>
  <c r="T553" i="1" s="1"/>
  <c r="FO325" i="1"/>
  <c r="GA325" i="1" s="1"/>
  <c r="V74" i="1"/>
  <c r="U74" i="1" s="1"/>
  <c r="X74" i="1"/>
  <c r="Y74" i="1" s="1"/>
  <c r="Z74" i="1" s="1"/>
  <c r="O441" i="1"/>
  <c r="P441" i="1" s="1"/>
  <c r="EH76" i="1"/>
  <c r="DX77" i="1"/>
  <c r="DW77" i="1" s="1"/>
  <c r="DZ77" i="1"/>
  <c r="EA77" i="1" s="1"/>
  <c r="EB77" i="1" s="1"/>
  <c r="BO78" i="1"/>
  <c r="BP78" i="1" s="1"/>
  <c r="BQ78" i="1" s="1"/>
  <c r="BO79" i="1" s="1"/>
  <c r="BP79" i="1" s="1"/>
  <c r="BQ79" i="1" s="1"/>
  <c r="E438" i="1"/>
  <c r="F438" i="1" s="1"/>
  <c r="AF73" i="1"/>
  <c r="FO291" i="1" l="1"/>
  <c r="GA291" i="1" s="1"/>
  <c r="BO80" i="1"/>
  <c r="BP80" i="1" s="1"/>
  <c r="BQ80" i="1" s="1"/>
  <c r="BO81" i="1" s="1"/>
  <c r="BP81" i="1" s="1"/>
  <c r="BQ81" i="1" s="1"/>
  <c r="BO82" i="1" s="1"/>
  <c r="BP82" i="1" s="1"/>
  <c r="BQ82" i="1" s="1"/>
  <c r="BO83" i="1" s="1"/>
  <c r="BP83" i="1" s="1"/>
  <c r="BQ83" i="1" s="1"/>
  <c r="DZ78" i="1"/>
  <c r="EA78" i="1" s="1"/>
  <c r="EB78" i="1" s="1"/>
  <c r="DX78" i="1"/>
  <c r="DW78" i="1" s="1"/>
  <c r="X75" i="1"/>
  <c r="Y75" i="1" s="1"/>
  <c r="Z75" i="1" s="1"/>
  <c r="V75" i="1"/>
  <c r="U75" i="1" s="1"/>
  <c r="O442" i="1"/>
  <c r="P442" i="1" s="1"/>
  <c r="EH77" i="1"/>
  <c r="AF74" i="1"/>
  <c r="E439" i="1"/>
  <c r="F439" i="1" s="1"/>
  <c r="FO337" i="1" l="1"/>
  <c r="GA337" i="1" s="1"/>
  <c r="BO84" i="1"/>
  <c r="BP84" i="1" s="1"/>
  <c r="BQ84" i="1" s="1"/>
  <c r="V76" i="1"/>
  <c r="U76" i="1" s="1"/>
  <c r="X76" i="1"/>
  <c r="Y76" i="1" s="1"/>
  <c r="Z76" i="1" s="1"/>
  <c r="AF75" i="1"/>
  <c r="E440" i="1"/>
  <c r="F440" i="1" s="1"/>
  <c r="DZ79" i="1"/>
  <c r="EA79" i="1" s="1"/>
  <c r="EB79" i="1" s="1"/>
  <c r="DX79" i="1"/>
  <c r="DW79" i="1" s="1"/>
  <c r="O443" i="1"/>
  <c r="P443" i="1" s="1"/>
  <c r="EH78" i="1"/>
  <c r="BO85" i="1" l="1"/>
  <c r="BN85" i="1"/>
  <c r="X77" i="1"/>
  <c r="Y77" i="1" s="1"/>
  <c r="Z77" i="1" s="1"/>
  <c r="V77" i="1"/>
  <c r="U77" i="1" s="1"/>
  <c r="DZ80" i="1"/>
  <c r="EA80" i="1" s="1"/>
  <c r="EB80" i="1" s="1"/>
  <c r="DX80" i="1"/>
  <c r="DW80" i="1" s="1"/>
  <c r="AF76" i="1"/>
  <c r="E441" i="1"/>
  <c r="F441" i="1" s="1"/>
  <c r="O444" i="1"/>
  <c r="P444" i="1" s="1"/>
  <c r="EH79" i="1"/>
  <c r="BP85" i="1" l="1"/>
  <c r="BQ85" i="1" s="1"/>
  <c r="JS96" i="1" s="1"/>
  <c r="JU96" i="1" s="1"/>
  <c r="BZ85" i="1"/>
  <c r="BL85" i="1"/>
  <c r="FO338" i="1"/>
  <c r="GA338" i="1" s="1"/>
  <c r="FO349" i="1"/>
  <c r="GA349" i="1" s="1"/>
  <c r="X78" i="1"/>
  <c r="Y78" i="1" s="1"/>
  <c r="Z78" i="1" s="1"/>
  <c r="V78" i="1"/>
  <c r="U78" i="1" s="1"/>
  <c r="EH80" i="1"/>
  <c r="O445" i="1"/>
  <c r="P445" i="1" s="1"/>
  <c r="DX81" i="1"/>
  <c r="DW81" i="1" s="1"/>
  <c r="DZ81" i="1"/>
  <c r="EA81" i="1" s="1"/>
  <c r="EB81" i="1" s="1"/>
  <c r="E442" i="1"/>
  <c r="F442" i="1" s="1"/>
  <c r="AF77" i="1"/>
  <c r="JN96" i="1" l="1"/>
  <c r="OE93" i="1"/>
  <c r="NZ93" i="1" s="1"/>
  <c r="JS92" i="1"/>
  <c r="OE96" i="1"/>
  <c r="NZ96" i="1" s="1"/>
  <c r="OE91" i="1"/>
  <c r="NZ91" i="1" s="1"/>
  <c r="JS90" i="1"/>
  <c r="OE94" i="1"/>
  <c r="NZ94" i="1" s="1"/>
  <c r="OE89" i="1"/>
  <c r="NZ89" i="1" s="1"/>
  <c r="OE87" i="1"/>
  <c r="NZ87" i="1" s="1"/>
  <c r="OE95" i="1"/>
  <c r="NZ95" i="1" s="1"/>
  <c r="JS91" i="1"/>
  <c r="BR86" i="1"/>
  <c r="BM86" i="1" s="1"/>
  <c r="BL86" i="1" s="1"/>
  <c r="FS96" i="1"/>
  <c r="FN96" i="1" s="1"/>
  <c r="FM96" i="1" s="1"/>
  <c r="BR88" i="1"/>
  <c r="BM88" i="1" s="1"/>
  <c r="BL88" i="1" s="1"/>
  <c r="BR95" i="1"/>
  <c r="BM95" i="1" s="1"/>
  <c r="BL95" i="1" s="1"/>
  <c r="BO86" i="1"/>
  <c r="BP86" i="1" s="1"/>
  <c r="BQ86" i="1" s="1"/>
  <c r="BO87" i="1" s="1"/>
  <c r="BP87" i="1" s="1"/>
  <c r="BQ87" i="1" s="1"/>
  <c r="BO88" i="1" s="1"/>
  <c r="BP88" i="1" s="1"/>
  <c r="BQ88" i="1" s="1"/>
  <c r="BO89" i="1" s="1"/>
  <c r="BP89" i="1" s="1"/>
  <c r="BQ89" i="1" s="1"/>
  <c r="BO90" i="1" s="1"/>
  <c r="BP90" i="1" s="1"/>
  <c r="BQ90" i="1" s="1"/>
  <c r="BO91" i="1" s="1"/>
  <c r="BP91" i="1" s="1"/>
  <c r="BQ91" i="1" s="1"/>
  <c r="BO92" i="1" s="1"/>
  <c r="BP92" i="1" s="1"/>
  <c r="BQ92" i="1" s="1"/>
  <c r="BO93" i="1" s="1"/>
  <c r="BP93" i="1" s="1"/>
  <c r="BQ93" i="1" s="1"/>
  <c r="BO94" i="1" s="1"/>
  <c r="BP94" i="1" s="1"/>
  <c r="BQ94" i="1" s="1"/>
  <c r="BO95" i="1" s="1"/>
  <c r="BP95" i="1" s="1"/>
  <c r="BQ95" i="1" s="1"/>
  <c r="BO96" i="1" s="1"/>
  <c r="BP96" i="1" s="1"/>
  <c r="BQ96" i="1" s="1"/>
  <c r="BO97" i="1" s="1"/>
  <c r="BP97" i="1" s="1"/>
  <c r="BQ97" i="1" s="1"/>
  <c r="BR96" i="1"/>
  <c r="BM96" i="1" s="1"/>
  <c r="BL96" i="1" s="1"/>
  <c r="FS95" i="1"/>
  <c r="FN95" i="1" s="1"/>
  <c r="FM95" i="1" s="1"/>
  <c r="JS86" i="1"/>
  <c r="OE92" i="1"/>
  <c r="NZ92" i="1" s="1"/>
  <c r="JS97" i="1"/>
  <c r="FS93" i="1"/>
  <c r="FN93" i="1" s="1"/>
  <c r="FM93" i="1" s="1"/>
  <c r="BR97" i="1"/>
  <c r="BM97" i="1" s="1"/>
  <c r="BL97" i="1" s="1"/>
  <c r="BR89" i="1"/>
  <c r="BM89" i="1" s="1"/>
  <c r="BL89" i="1" s="1"/>
  <c r="OE90" i="1"/>
  <c r="NZ90" i="1" s="1"/>
  <c r="JS87" i="1"/>
  <c r="OE88" i="1"/>
  <c r="NZ88" i="1" s="1"/>
  <c r="JS93" i="1"/>
  <c r="BR94" i="1"/>
  <c r="BM94" i="1" s="1"/>
  <c r="BL94" i="1" s="1"/>
  <c r="FS87" i="1"/>
  <c r="FN87" i="1" s="1"/>
  <c r="FM87" i="1" s="1"/>
  <c r="FS90" i="1"/>
  <c r="FN90" i="1" s="1"/>
  <c r="FM90" i="1" s="1"/>
  <c r="JS94" i="1"/>
  <c r="BR91" i="1"/>
  <c r="BM91" i="1" s="1"/>
  <c r="BL91" i="1" s="1"/>
  <c r="BR90" i="1"/>
  <c r="BM90" i="1" s="1"/>
  <c r="BL90" i="1" s="1"/>
  <c r="FS91" i="1"/>
  <c r="FN91" i="1" s="1"/>
  <c r="FM91" i="1" s="1"/>
  <c r="OE97" i="1"/>
  <c r="NZ97" i="1" s="1"/>
  <c r="JS88" i="1"/>
  <c r="BR92" i="1"/>
  <c r="BM92" i="1" s="1"/>
  <c r="BL92" i="1" s="1"/>
  <c r="BR87" i="1"/>
  <c r="BM87" i="1" s="1"/>
  <c r="BL87" i="1" s="1"/>
  <c r="FS92" i="1"/>
  <c r="FN92" i="1" s="1"/>
  <c r="FM92" i="1" s="1"/>
  <c r="OE86" i="1"/>
  <c r="NZ86" i="1" s="1"/>
  <c r="FS89" i="1"/>
  <c r="FN89" i="1" s="1"/>
  <c r="FM89" i="1" s="1"/>
  <c r="FS86" i="1"/>
  <c r="FN86" i="1" s="1"/>
  <c r="FM86" i="1" s="1"/>
  <c r="S451" i="1" s="1"/>
  <c r="JS89" i="1"/>
  <c r="FS88" i="1"/>
  <c r="FN88" i="1" s="1"/>
  <c r="FM88" i="1" s="1"/>
  <c r="BR93" i="1"/>
  <c r="BM93" i="1" s="1"/>
  <c r="BL93" i="1" s="1"/>
  <c r="FS97" i="1"/>
  <c r="FN97" i="1" s="1"/>
  <c r="FM97" i="1" s="1"/>
  <c r="JS95" i="1"/>
  <c r="FS94" i="1"/>
  <c r="FN94" i="1" s="1"/>
  <c r="FM94" i="1" s="1"/>
  <c r="I450" i="1"/>
  <c r="J450" i="1" s="1"/>
  <c r="BY85" i="1"/>
  <c r="AF78" i="1"/>
  <c r="E443" i="1"/>
  <c r="F443" i="1" s="1"/>
  <c r="EH81" i="1"/>
  <c r="O446" i="1"/>
  <c r="P446" i="1" s="1"/>
  <c r="V79" i="1"/>
  <c r="U79" i="1" s="1"/>
  <c r="X79" i="1"/>
  <c r="Y79" i="1" s="1"/>
  <c r="Z79" i="1" s="1"/>
  <c r="DX82" i="1"/>
  <c r="DW82" i="1" s="1"/>
  <c r="DZ82" i="1"/>
  <c r="EA82" i="1" s="1"/>
  <c r="EB82" i="1" s="1"/>
  <c r="JN95" i="1" l="1"/>
  <c r="JU95" i="1"/>
  <c r="JN94" i="1"/>
  <c r="JU94" i="1"/>
  <c r="JU90" i="1"/>
  <c r="JN90" i="1"/>
  <c r="JU88" i="1"/>
  <c r="JN88" i="1"/>
  <c r="JU97" i="1"/>
  <c r="JN97" i="1"/>
  <c r="JU89" i="1"/>
  <c r="JN89" i="1"/>
  <c r="JN93" i="1"/>
  <c r="JU93" i="1"/>
  <c r="JU91" i="1"/>
  <c r="JN91" i="1"/>
  <c r="JU92" i="1"/>
  <c r="JN92" i="1"/>
  <c r="JU87" i="1"/>
  <c r="JN87" i="1"/>
  <c r="JU86" i="1"/>
  <c r="JN86" i="1"/>
  <c r="FZ86" i="1"/>
  <c r="S457" i="1"/>
  <c r="T457" i="1" s="1"/>
  <c r="FZ92" i="1"/>
  <c r="FZ88" i="1"/>
  <c r="S453" i="1"/>
  <c r="T453" i="1" s="1"/>
  <c r="I459" i="1"/>
  <c r="J459" i="1" s="1"/>
  <c r="BY94" i="1"/>
  <c r="S461" i="1"/>
  <c r="T461" i="1" s="1"/>
  <c r="FZ96" i="1"/>
  <c r="BY89" i="1"/>
  <c r="I454" i="1"/>
  <c r="J454" i="1" s="1"/>
  <c r="I451" i="1"/>
  <c r="J451" i="1" s="1"/>
  <c r="BY86" i="1"/>
  <c r="S456" i="1"/>
  <c r="T456" i="1" s="1"/>
  <c r="FZ91" i="1"/>
  <c r="FZ89" i="1"/>
  <c r="S454" i="1"/>
  <c r="T454" i="1" s="1"/>
  <c r="BY90" i="1"/>
  <c r="I455" i="1"/>
  <c r="J455" i="1" s="1"/>
  <c r="FZ95" i="1"/>
  <c r="S460" i="1"/>
  <c r="T460" i="1" s="1"/>
  <c r="S459" i="1"/>
  <c r="T459" i="1" s="1"/>
  <c r="FZ94" i="1"/>
  <c r="I456" i="1"/>
  <c r="J456" i="1" s="1"/>
  <c r="BY91" i="1"/>
  <c r="I461" i="1"/>
  <c r="J461" i="1" s="1"/>
  <c r="BY96" i="1"/>
  <c r="S462" i="1"/>
  <c r="T462" i="1" s="1"/>
  <c r="FZ97" i="1"/>
  <c r="I452" i="1"/>
  <c r="J452" i="1" s="1"/>
  <c r="BY87" i="1"/>
  <c r="S455" i="1"/>
  <c r="T455" i="1" s="1"/>
  <c r="FZ90" i="1"/>
  <c r="BY97" i="1"/>
  <c r="I462" i="1"/>
  <c r="J462" i="1" s="1"/>
  <c r="I460" i="1"/>
  <c r="J460" i="1" s="1"/>
  <c r="BY95" i="1"/>
  <c r="I458" i="1"/>
  <c r="J458" i="1" s="1"/>
  <c r="BY93" i="1"/>
  <c r="BY92" i="1"/>
  <c r="I457" i="1"/>
  <c r="J457" i="1" s="1"/>
  <c r="FZ87" i="1"/>
  <c r="S452" i="1"/>
  <c r="T452" i="1" s="1"/>
  <c r="S458" i="1"/>
  <c r="T458" i="1" s="1"/>
  <c r="FZ93" i="1"/>
  <c r="I453" i="1"/>
  <c r="J453" i="1" s="1"/>
  <c r="BY88" i="1"/>
  <c r="OE102" i="1"/>
  <c r="OE100" i="1"/>
  <c r="NZ100" i="1" s="1"/>
  <c r="OE98" i="1"/>
  <c r="NZ98" i="1" s="1"/>
  <c r="OE108" i="1"/>
  <c r="NZ108" i="1" s="1"/>
  <c r="OE105" i="1"/>
  <c r="NZ105" i="1" s="1"/>
  <c r="OE106" i="1"/>
  <c r="NZ106" i="1" s="1"/>
  <c r="OE103" i="1"/>
  <c r="NZ103" i="1" s="1"/>
  <c r="OE101" i="1"/>
  <c r="NZ101" i="1" s="1"/>
  <c r="OE99" i="1"/>
  <c r="NZ99" i="1" s="1"/>
  <c r="OE109" i="1"/>
  <c r="NZ109" i="1" s="1"/>
  <c r="OE107" i="1"/>
  <c r="NZ107" i="1" s="1"/>
  <c r="OE104" i="1"/>
  <c r="NZ104" i="1" s="1"/>
  <c r="JS106" i="1"/>
  <c r="JS103" i="1"/>
  <c r="JS100" i="1"/>
  <c r="JS107" i="1"/>
  <c r="JS104" i="1"/>
  <c r="JS101" i="1"/>
  <c r="JS98" i="1"/>
  <c r="JS105" i="1"/>
  <c r="JS102" i="1"/>
  <c r="JS109" i="1"/>
  <c r="JS108" i="1"/>
  <c r="JS99" i="1"/>
  <c r="FO348" i="1"/>
  <c r="GA348" i="1" s="1"/>
  <c r="AF79" i="1"/>
  <c r="E444" i="1"/>
  <c r="F444" i="1" s="1"/>
  <c r="DX83" i="1"/>
  <c r="DW83" i="1" s="1"/>
  <c r="DZ83" i="1"/>
  <c r="EA83" i="1" s="1"/>
  <c r="EB83" i="1" s="1"/>
  <c r="O447" i="1"/>
  <c r="P447" i="1" s="1"/>
  <c r="EH82" i="1"/>
  <c r="X80" i="1"/>
  <c r="Y80" i="1" s="1"/>
  <c r="Z80" i="1" s="1"/>
  <c r="V80" i="1"/>
  <c r="U80" i="1" s="1"/>
  <c r="T451" i="1"/>
  <c r="BR101" i="1"/>
  <c r="BM101" i="1" s="1"/>
  <c r="BL101" i="1" s="1"/>
  <c r="FS100" i="1"/>
  <c r="FN100" i="1" s="1"/>
  <c r="FM100" i="1" s="1"/>
  <c r="FS106" i="1"/>
  <c r="FN106" i="1" s="1"/>
  <c r="FM106" i="1" s="1"/>
  <c r="BR109" i="1"/>
  <c r="BM109" i="1" s="1"/>
  <c r="BL109" i="1" s="1"/>
  <c r="FS104" i="1"/>
  <c r="FN104" i="1" s="1"/>
  <c r="FM104" i="1" s="1"/>
  <c r="BO98" i="1"/>
  <c r="BP98" i="1" s="1"/>
  <c r="BQ98" i="1" s="1"/>
  <c r="BR98" i="1"/>
  <c r="BM98" i="1" s="1"/>
  <c r="BL98" i="1" s="1"/>
  <c r="FS109" i="1"/>
  <c r="FN109" i="1" s="1"/>
  <c r="FM109" i="1" s="1"/>
  <c r="FS98" i="1"/>
  <c r="FN98" i="1" s="1"/>
  <c r="FS102" i="1"/>
  <c r="FN102" i="1" s="1"/>
  <c r="FM102" i="1" s="1"/>
  <c r="FS108" i="1"/>
  <c r="FN108" i="1" s="1"/>
  <c r="FM108" i="1" s="1"/>
  <c r="BR105" i="1"/>
  <c r="BM105" i="1" s="1"/>
  <c r="BL105" i="1" s="1"/>
  <c r="BR103" i="1"/>
  <c r="BM103" i="1" s="1"/>
  <c r="BL103" i="1" s="1"/>
  <c r="BR102" i="1"/>
  <c r="BM102" i="1" s="1"/>
  <c r="BL102" i="1" s="1"/>
  <c r="FS105" i="1"/>
  <c r="FN105" i="1" s="1"/>
  <c r="FM105" i="1" s="1"/>
  <c r="BR99" i="1"/>
  <c r="BM99" i="1" s="1"/>
  <c r="BL99" i="1" s="1"/>
  <c r="BR108" i="1"/>
  <c r="BM108" i="1" s="1"/>
  <c r="BL108" i="1" s="1"/>
  <c r="BR107" i="1"/>
  <c r="BM107" i="1" s="1"/>
  <c r="BL107" i="1" s="1"/>
  <c r="FS103" i="1"/>
  <c r="FN103" i="1" s="1"/>
  <c r="FM103" i="1" s="1"/>
  <c r="FS101" i="1"/>
  <c r="FN101" i="1" s="1"/>
  <c r="FM101" i="1" s="1"/>
  <c r="BR100" i="1"/>
  <c r="BM100" i="1" s="1"/>
  <c r="BL100" i="1" s="1"/>
  <c r="FS99" i="1"/>
  <c r="FN99" i="1" s="1"/>
  <c r="FM99" i="1" s="1"/>
  <c r="BR106" i="1"/>
  <c r="BM106" i="1" s="1"/>
  <c r="BL106" i="1" s="1"/>
  <c r="FS107" i="1"/>
  <c r="FN107" i="1" s="1"/>
  <c r="FM107" i="1" s="1"/>
  <c r="BR104" i="1"/>
  <c r="BM104" i="1" s="1"/>
  <c r="BL104" i="1" s="1"/>
  <c r="NZ102" i="1" l="1"/>
  <c r="JU98" i="1"/>
  <c r="JN98" i="1"/>
  <c r="JU101" i="1"/>
  <c r="JN101" i="1"/>
  <c r="JU104" i="1"/>
  <c r="JN104" i="1"/>
  <c r="JU99" i="1"/>
  <c r="JN99" i="1"/>
  <c r="JU107" i="1"/>
  <c r="JN107" i="1"/>
  <c r="JU105" i="1"/>
  <c r="JN105" i="1"/>
  <c r="JU108" i="1"/>
  <c r="JN108" i="1"/>
  <c r="JU100" i="1"/>
  <c r="JN100" i="1"/>
  <c r="JU109" i="1"/>
  <c r="JN109" i="1"/>
  <c r="JU103" i="1"/>
  <c r="JN103" i="1"/>
  <c r="JU102" i="1"/>
  <c r="JN102" i="1"/>
  <c r="JU106" i="1"/>
  <c r="JN106" i="1"/>
  <c r="I470" i="1"/>
  <c r="J470" i="1" s="1"/>
  <c r="BY105" i="1"/>
  <c r="I474" i="1"/>
  <c r="J474" i="1" s="1"/>
  <c r="BY109" i="1"/>
  <c r="AF80" i="1"/>
  <c r="E445" i="1"/>
  <c r="F445" i="1" s="1"/>
  <c r="S473" i="1"/>
  <c r="T473" i="1" s="1"/>
  <c r="FZ108" i="1"/>
  <c r="S471" i="1"/>
  <c r="T471" i="1" s="1"/>
  <c r="FZ106" i="1"/>
  <c r="V81" i="1"/>
  <c r="U81" i="1" s="1"/>
  <c r="X81" i="1"/>
  <c r="Y81" i="1" s="1"/>
  <c r="Z81" i="1" s="1"/>
  <c r="S468" i="1"/>
  <c r="T468" i="1" s="1"/>
  <c r="FZ103" i="1"/>
  <c r="BY107" i="1"/>
  <c r="I472" i="1"/>
  <c r="J472" i="1" s="1"/>
  <c r="S467" i="1"/>
  <c r="T467" i="1" s="1"/>
  <c r="FZ102" i="1"/>
  <c r="S465" i="1"/>
  <c r="T465" i="1" s="1"/>
  <c r="FZ100" i="1"/>
  <c r="BY104" i="1"/>
  <c r="I469" i="1"/>
  <c r="J469" i="1" s="1"/>
  <c r="BY108" i="1"/>
  <c r="I473" i="1"/>
  <c r="J473" i="1" s="1"/>
  <c r="FM98" i="1"/>
  <c r="I466" i="1"/>
  <c r="J466" i="1" s="1"/>
  <c r="BY101" i="1"/>
  <c r="FZ107" i="1"/>
  <c r="S472" i="1"/>
  <c r="T472" i="1" s="1"/>
  <c r="I464" i="1"/>
  <c r="J464" i="1" s="1"/>
  <c r="BY99" i="1"/>
  <c r="S474" i="1"/>
  <c r="T474" i="1" s="1"/>
  <c r="FZ109" i="1"/>
  <c r="DX84" i="1"/>
  <c r="DW84" i="1" s="1"/>
  <c r="DZ84" i="1"/>
  <c r="EA84" i="1" s="1"/>
  <c r="EB84" i="1" s="1"/>
  <c r="S466" i="1"/>
  <c r="T466" i="1" s="1"/>
  <c r="FZ101" i="1"/>
  <c r="S470" i="1"/>
  <c r="T470" i="1" s="1"/>
  <c r="FZ105" i="1"/>
  <c r="I463" i="1"/>
  <c r="J463" i="1" s="1"/>
  <c r="BY98" i="1"/>
  <c r="EH83" i="1"/>
  <c r="O448" i="1"/>
  <c r="P448" i="1" s="1"/>
  <c r="I471" i="1"/>
  <c r="J471" i="1" s="1"/>
  <c r="BY106" i="1"/>
  <c r="S464" i="1"/>
  <c r="T464" i="1" s="1"/>
  <c r="FZ99" i="1"/>
  <c r="I467" i="1"/>
  <c r="J467" i="1" s="1"/>
  <c r="BY102" i="1"/>
  <c r="BO99" i="1"/>
  <c r="BP99" i="1" s="1"/>
  <c r="BQ99" i="1" s="1"/>
  <c r="BO100" i="1" s="1"/>
  <c r="BP100" i="1" s="1"/>
  <c r="BQ100" i="1" s="1"/>
  <c r="BO101" i="1" s="1"/>
  <c r="BP101" i="1" s="1"/>
  <c r="BQ101" i="1" s="1"/>
  <c r="BO102" i="1" s="1"/>
  <c r="BP102" i="1" s="1"/>
  <c r="BQ102" i="1" s="1"/>
  <c r="BO103" i="1" s="1"/>
  <c r="BP103" i="1" s="1"/>
  <c r="BQ103" i="1" s="1"/>
  <c r="BO104" i="1" s="1"/>
  <c r="BP104" i="1" s="1"/>
  <c r="BQ104" i="1" s="1"/>
  <c r="I465" i="1"/>
  <c r="J465" i="1" s="1"/>
  <c r="BY100" i="1"/>
  <c r="BY103" i="1"/>
  <c r="I468" i="1"/>
  <c r="J468" i="1" s="1"/>
  <c r="S469" i="1"/>
  <c r="T469" i="1" s="1"/>
  <c r="FZ104" i="1"/>
  <c r="FO371" i="1" l="1"/>
  <c r="GA371" i="1" s="1"/>
  <c r="FO372" i="1"/>
  <c r="GA372" i="1" s="1"/>
  <c r="FO373" i="1"/>
  <c r="GA373" i="1" s="1"/>
  <c r="DZ85" i="1"/>
  <c r="DX85" i="1"/>
  <c r="O449" i="1"/>
  <c r="P449" i="1" s="1"/>
  <c r="EH84" i="1"/>
  <c r="X82" i="1"/>
  <c r="Y82" i="1" s="1"/>
  <c r="Z82" i="1" s="1"/>
  <c r="V82" i="1"/>
  <c r="U82" i="1" s="1"/>
  <c r="E446" i="1"/>
  <c r="F446" i="1" s="1"/>
  <c r="AF81" i="1"/>
  <c r="S463" i="1"/>
  <c r="FZ98" i="1"/>
  <c r="BO105" i="1"/>
  <c r="BP105" i="1" s="1"/>
  <c r="BQ105" i="1" s="1"/>
  <c r="BO106" i="1" s="1"/>
  <c r="BP106" i="1" s="1"/>
  <c r="BQ106" i="1" s="1"/>
  <c r="BO107" i="1" s="1"/>
  <c r="BP107" i="1" s="1"/>
  <c r="BQ107" i="1" s="1"/>
  <c r="BO108" i="1" s="1"/>
  <c r="BP108" i="1" s="1"/>
  <c r="BQ108" i="1" s="1"/>
  <c r="BO109" i="1" s="1"/>
  <c r="BP109" i="1" s="1"/>
  <c r="BQ109" i="1" s="1"/>
  <c r="DY85" i="1" l="1"/>
  <c r="EJ85" i="1" s="1"/>
  <c r="OE112" i="1"/>
  <c r="NZ112" i="1" s="1"/>
  <c r="OE120" i="1"/>
  <c r="NZ120" i="1" s="1"/>
  <c r="OE110" i="1"/>
  <c r="NZ110" i="1" s="1"/>
  <c r="OE118" i="1"/>
  <c r="NZ118" i="1" s="1"/>
  <c r="OE116" i="1"/>
  <c r="NZ116" i="1" s="1"/>
  <c r="OE113" i="1"/>
  <c r="NZ113" i="1" s="1"/>
  <c r="OE121" i="1"/>
  <c r="NZ121" i="1" s="1"/>
  <c r="OE114" i="1"/>
  <c r="NZ114" i="1" s="1"/>
  <c r="OE111" i="1"/>
  <c r="NZ111" i="1" s="1"/>
  <c r="OE119" i="1"/>
  <c r="NZ119" i="1" s="1"/>
  <c r="OE117" i="1"/>
  <c r="NZ117" i="1" s="1"/>
  <c r="OE115" i="1"/>
  <c r="NZ115" i="1" s="1"/>
  <c r="JS112" i="1"/>
  <c r="JS118" i="1"/>
  <c r="JS113" i="1"/>
  <c r="JS110" i="1"/>
  <c r="JS119" i="1"/>
  <c r="JS114" i="1"/>
  <c r="JS111" i="1"/>
  <c r="JS120" i="1"/>
  <c r="JS115" i="1"/>
  <c r="JS116" i="1"/>
  <c r="JS121" i="1"/>
  <c r="JS117" i="1"/>
  <c r="AF82" i="1"/>
  <c r="E447" i="1"/>
  <c r="F447" i="1" s="1"/>
  <c r="FS110" i="1"/>
  <c r="FN110" i="1" s="1"/>
  <c r="FS114" i="1"/>
  <c r="FN114" i="1" s="1"/>
  <c r="FM114" i="1" s="1"/>
  <c r="FS116" i="1"/>
  <c r="FN116" i="1" s="1"/>
  <c r="FM116" i="1" s="1"/>
  <c r="BR117" i="1"/>
  <c r="BM117" i="1" s="1"/>
  <c r="BL117" i="1" s="1"/>
  <c r="FS118" i="1"/>
  <c r="FN118" i="1" s="1"/>
  <c r="FM118" i="1" s="1"/>
  <c r="FS120" i="1"/>
  <c r="FN120" i="1" s="1"/>
  <c r="FM120" i="1" s="1"/>
  <c r="BR111" i="1"/>
  <c r="BM111" i="1" s="1"/>
  <c r="BL111" i="1" s="1"/>
  <c r="BR116" i="1"/>
  <c r="BM116" i="1" s="1"/>
  <c r="BL116" i="1" s="1"/>
  <c r="BR110" i="1"/>
  <c r="BM110" i="1" s="1"/>
  <c r="BL110" i="1" s="1"/>
  <c r="FS117" i="1"/>
  <c r="FN117" i="1" s="1"/>
  <c r="FM117" i="1" s="1"/>
  <c r="BR118" i="1"/>
  <c r="BM118" i="1" s="1"/>
  <c r="BL118" i="1" s="1"/>
  <c r="BO110" i="1"/>
  <c r="BP110" i="1" s="1"/>
  <c r="BQ110" i="1" s="1"/>
  <c r="BO111" i="1" s="1"/>
  <c r="BP111" i="1" s="1"/>
  <c r="BQ111" i="1" s="1"/>
  <c r="BO112" i="1" s="1"/>
  <c r="BP112" i="1" s="1"/>
  <c r="BQ112" i="1" s="1"/>
  <c r="BO113" i="1" s="1"/>
  <c r="BP113" i="1" s="1"/>
  <c r="BQ113" i="1" s="1"/>
  <c r="BO114" i="1" s="1"/>
  <c r="BP114" i="1" s="1"/>
  <c r="BQ114" i="1" s="1"/>
  <c r="BO115" i="1" s="1"/>
  <c r="BP115" i="1" s="1"/>
  <c r="BQ115" i="1" s="1"/>
  <c r="BR113" i="1"/>
  <c r="BM113" i="1" s="1"/>
  <c r="BL113" i="1" s="1"/>
  <c r="BR119" i="1"/>
  <c r="BM119" i="1" s="1"/>
  <c r="BL119" i="1" s="1"/>
  <c r="FS111" i="1"/>
  <c r="FN111" i="1" s="1"/>
  <c r="FM111" i="1" s="1"/>
  <c r="FS115" i="1"/>
  <c r="FN115" i="1" s="1"/>
  <c r="FM115" i="1" s="1"/>
  <c r="BR114" i="1"/>
  <c r="BM114" i="1" s="1"/>
  <c r="BL114" i="1" s="1"/>
  <c r="FS119" i="1"/>
  <c r="FN119" i="1" s="1"/>
  <c r="FM119" i="1" s="1"/>
  <c r="BR121" i="1"/>
  <c r="BM121" i="1" s="1"/>
  <c r="BL121" i="1" s="1"/>
  <c r="BR115" i="1"/>
  <c r="BM115" i="1" s="1"/>
  <c r="BL115" i="1" s="1"/>
  <c r="BR112" i="1"/>
  <c r="BM112" i="1" s="1"/>
  <c r="BL112" i="1" s="1"/>
  <c r="FS112" i="1"/>
  <c r="FN112" i="1" s="1"/>
  <c r="FM112" i="1" s="1"/>
  <c r="FS113" i="1"/>
  <c r="FN113" i="1" s="1"/>
  <c r="FM113" i="1" s="1"/>
  <c r="FS121" i="1"/>
  <c r="FN121" i="1" s="1"/>
  <c r="FM121" i="1" s="1"/>
  <c r="BR120" i="1"/>
  <c r="BM120" i="1" s="1"/>
  <c r="BL120" i="1" s="1"/>
  <c r="T463" i="1"/>
  <c r="X83" i="1"/>
  <c r="Y83" i="1" s="1"/>
  <c r="Z83" i="1" s="1"/>
  <c r="V83" i="1"/>
  <c r="U83" i="1" s="1"/>
  <c r="DW85" i="1" l="1"/>
  <c r="EA85" i="1"/>
  <c r="EB85" i="1" s="1"/>
  <c r="FO241" i="1"/>
  <c r="JU120" i="1"/>
  <c r="JN120" i="1"/>
  <c r="JU111" i="1"/>
  <c r="JN111" i="1"/>
  <c r="JU114" i="1"/>
  <c r="JN114" i="1"/>
  <c r="JU119" i="1"/>
  <c r="JN119" i="1"/>
  <c r="JU117" i="1"/>
  <c r="JN117" i="1"/>
  <c r="JU110" i="1"/>
  <c r="JN110" i="1"/>
  <c r="JU121" i="1"/>
  <c r="JN121" i="1"/>
  <c r="JU113" i="1"/>
  <c r="JN113" i="1"/>
  <c r="JU116" i="1"/>
  <c r="JN116" i="1"/>
  <c r="JU118" i="1"/>
  <c r="JN118" i="1"/>
  <c r="JU115" i="1"/>
  <c r="JN115" i="1"/>
  <c r="JU112" i="1"/>
  <c r="JN112" i="1"/>
  <c r="FO385" i="1"/>
  <c r="GA385" i="1" s="1"/>
  <c r="BY112" i="1"/>
  <c r="I477" i="1"/>
  <c r="J477" i="1" s="1"/>
  <c r="I484" i="1"/>
  <c r="J484" i="1" s="1"/>
  <c r="BY119" i="1"/>
  <c r="S485" i="1"/>
  <c r="T485" i="1" s="1"/>
  <c r="FZ120" i="1"/>
  <c r="BY115" i="1"/>
  <c r="I480" i="1"/>
  <c r="J480" i="1" s="1"/>
  <c r="I478" i="1"/>
  <c r="J478" i="1" s="1"/>
  <c r="BY113" i="1"/>
  <c r="S483" i="1"/>
  <c r="T483" i="1" s="1"/>
  <c r="FZ118" i="1"/>
  <c r="AF83" i="1"/>
  <c r="E448" i="1"/>
  <c r="F448" i="1" s="1"/>
  <c r="V84" i="1"/>
  <c r="U84" i="1" s="1"/>
  <c r="X84" i="1"/>
  <c r="Y84" i="1" s="1"/>
  <c r="Z84" i="1" s="1"/>
  <c r="I486" i="1"/>
  <c r="J486" i="1" s="1"/>
  <c r="BY121" i="1"/>
  <c r="I482" i="1"/>
  <c r="J482" i="1" s="1"/>
  <c r="BY117" i="1"/>
  <c r="BO116" i="1"/>
  <c r="BP116" i="1" s="1"/>
  <c r="BQ116" i="1" s="1"/>
  <c r="BO117" i="1" s="1"/>
  <c r="BP117" i="1" s="1"/>
  <c r="BQ117" i="1" s="1"/>
  <c r="BO118" i="1" s="1"/>
  <c r="BP118" i="1" s="1"/>
  <c r="BQ118" i="1" s="1"/>
  <c r="BO119" i="1" s="1"/>
  <c r="BP119" i="1" s="1"/>
  <c r="BQ119" i="1" s="1"/>
  <c r="BO120" i="1" s="1"/>
  <c r="BP120" i="1" s="1"/>
  <c r="BQ120" i="1" s="1"/>
  <c r="BO121" i="1" s="1"/>
  <c r="BP121" i="1" s="1"/>
  <c r="BQ121" i="1" s="1"/>
  <c r="I483" i="1"/>
  <c r="J483" i="1" s="1"/>
  <c r="BY118" i="1"/>
  <c r="S481" i="1"/>
  <c r="T481" i="1" s="1"/>
  <c r="FZ116" i="1"/>
  <c r="I485" i="1"/>
  <c r="J485" i="1" s="1"/>
  <c r="BY120" i="1"/>
  <c r="S484" i="1"/>
  <c r="T484" i="1" s="1"/>
  <c r="FZ119" i="1"/>
  <c r="S482" i="1"/>
  <c r="T482" i="1" s="1"/>
  <c r="FZ117" i="1"/>
  <c r="S479" i="1"/>
  <c r="T479" i="1" s="1"/>
  <c r="FZ114" i="1"/>
  <c r="S486" i="1"/>
  <c r="T486" i="1" s="1"/>
  <c r="FZ121" i="1"/>
  <c r="I479" i="1"/>
  <c r="J479" i="1" s="1"/>
  <c r="BY114" i="1"/>
  <c r="BY110" i="1"/>
  <c r="I475" i="1"/>
  <c r="J475" i="1" s="1"/>
  <c r="FM110" i="1"/>
  <c r="S478" i="1"/>
  <c r="T478" i="1" s="1"/>
  <c r="FZ113" i="1"/>
  <c r="S480" i="1"/>
  <c r="T480" i="1" s="1"/>
  <c r="FZ115" i="1"/>
  <c r="BY116" i="1"/>
  <c r="I481" i="1"/>
  <c r="J481" i="1" s="1"/>
  <c r="S477" i="1"/>
  <c r="T477" i="1" s="1"/>
  <c r="FZ112" i="1"/>
  <c r="FZ111" i="1"/>
  <c r="S476" i="1"/>
  <c r="T476" i="1" s="1"/>
  <c r="I476" i="1"/>
  <c r="J476" i="1" s="1"/>
  <c r="BY111" i="1"/>
  <c r="DZ86" i="1" l="1"/>
  <c r="EA86" i="1" s="1"/>
  <c r="EB86" i="1" s="1"/>
  <c r="DX86" i="1"/>
  <c r="DW86" i="1" s="1"/>
  <c r="O450" i="1"/>
  <c r="P450" i="1" s="1"/>
  <c r="EH85" i="1"/>
  <c r="GA241" i="1"/>
  <c r="FQ241" i="1"/>
  <c r="FR241" i="1" s="1"/>
  <c r="FP242" i="1" s="1"/>
  <c r="FQ242" i="1" s="1"/>
  <c r="FR242" i="1" s="1"/>
  <c r="FP243" i="1" s="1"/>
  <c r="FQ243" i="1" s="1"/>
  <c r="FR243" i="1" s="1"/>
  <c r="FP244" i="1" s="1"/>
  <c r="FQ244" i="1" s="1"/>
  <c r="FR244" i="1" s="1"/>
  <c r="FP245" i="1" s="1"/>
  <c r="FQ245" i="1" s="1"/>
  <c r="FR245" i="1" s="1"/>
  <c r="FP246" i="1" s="1"/>
  <c r="FQ246" i="1" s="1"/>
  <c r="FR246" i="1" s="1"/>
  <c r="FP247" i="1" s="1"/>
  <c r="FQ247" i="1" s="1"/>
  <c r="FR247" i="1" s="1"/>
  <c r="FP248" i="1" s="1"/>
  <c r="FQ248" i="1" s="1"/>
  <c r="FR248" i="1" s="1"/>
  <c r="FP249" i="1" s="1"/>
  <c r="FQ249" i="1" s="1"/>
  <c r="FR249" i="1" s="1"/>
  <c r="FP250" i="1" s="1"/>
  <c r="FQ250" i="1" s="1"/>
  <c r="FR250" i="1" s="1"/>
  <c r="FP251" i="1" s="1"/>
  <c r="FQ251" i="1" s="1"/>
  <c r="FR251" i="1" s="1"/>
  <c r="FP252" i="1" s="1"/>
  <c r="FQ252" i="1" s="1"/>
  <c r="FR252" i="1" s="1"/>
  <c r="FP253" i="1" s="1"/>
  <c r="FQ253" i="1" s="1"/>
  <c r="FR253" i="1" s="1"/>
  <c r="FP254" i="1" s="1"/>
  <c r="FQ254" i="1" s="1"/>
  <c r="FR254" i="1" s="1"/>
  <c r="FP255" i="1" s="1"/>
  <c r="FQ255" i="1" s="1"/>
  <c r="FR255" i="1" s="1"/>
  <c r="FP256" i="1" s="1"/>
  <c r="FQ256" i="1" s="1"/>
  <c r="FR256" i="1" s="1"/>
  <c r="FP257" i="1" s="1"/>
  <c r="FQ257" i="1" s="1"/>
  <c r="FR257" i="1" s="1"/>
  <c r="FP258" i="1" s="1"/>
  <c r="FQ258" i="1" s="1"/>
  <c r="FR258" i="1" s="1"/>
  <c r="FP259" i="1" s="1"/>
  <c r="FQ259" i="1" s="1"/>
  <c r="FR259" i="1" s="1"/>
  <c r="FP260" i="1" s="1"/>
  <c r="FQ260" i="1" s="1"/>
  <c r="FR260" i="1" s="1"/>
  <c r="FP261" i="1" s="1"/>
  <c r="OE132" i="1"/>
  <c r="NZ132" i="1" s="1"/>
  <c r="OE130" i="1"/>
  <c r="NZ130" i="1" s="1"/>
  <c r="OE128" i="1"/>
  <c r="NZ128" i="1" s="1"/>
  <c r="OE126" i="1"/>
  <c r="NZ126" i="1" s="1"/>
  <c r="OE133" i="1"/>
  <c r="NZ133" i="1" s="1"/>
  <c r="OE124" i="1"/>
  <c r="NZ124" i="1" s="1"/>
  <c r="OE131" i="1"/>
  <c r="NZ131" i="1" s="1"/>
  <c r="OE129" i="1"/>
  <c r="NZ129" i="1" s="1"/>
  <c r="OE127" i="1"/>
  <c r="NZ127" i="1" s="1"/>
  <c r="OE122" i="1"/>
  <c r="NZ122" i="1" s="1"/>
  <c r="OE125" i="1"/>
  <c r="NZ125" i="1" s="1"/>
  <c r="OE123" i="1"/>
  <c r="NZ123" i="1" s="1"/>
  <c r="JS127" i="1"/>
  <c r="JS122" i="1"/>
  <c r="JS131" i="1"/>
  <c r="JS128" i="1"/>
  <c r="JS123" i="1"/>
  <c r="JS129" i="1"/>
  <c r="JS124" i="1"/>
  <c r="JS133" i="1"/>
  <c r="JS132" i="1"/>
  <c r="JS125" i="1"/>
  <c r="JS126" i="1"/>
  <c r="JS130" i="1"/>
  <c r="S475" i="1"/>
  <c r="FZ110" i="1"/>
  <c r="X85" i="1"/>
  <c r="V85" i="1"/>
  <c r="E449" i="1"/>
  <c r="F449" i="1" s="1"/>
  <c r="AF84" i="1"/>
  <c r="FS124" i="1"/>
  <c r="FN124" i="1" s="1"/>
  <c r="FM124" i="1" s="1"/>
  <c r="FS128" i="1"/>
  <c r="FN128" i="1" s="1"/>
  <c r="FM128" i="1" s="1"/>
  <c r="BO122" i="1"/>
  <c r="BP122" i="1" s="1"/>
  <c r="BQ122" i="1" s="1"/>
  <c r="BO123" i="1" s="1"/>
  <c r="BP123" i="1" s="1"/>
  <c r="BQ123" i="1" s="1"/>
  <c r="BO124" i="1" s="1"/>
  <c r="BP124" i="1" s="1"/>
  <c r="BQ124" i="1" s="1"/>
  <c r="BO125" i="1" s="1"/>
  <c r="BP125" i="1" s="1"/>
  <c r="BQ125" i="1" s="1"/>
  <c r="BO126" i="1" s="1"/>
  <c r="BP126" i="1" s="1"/>
  <c r="BQ126" i="1" s="1"/>
  <c r="BO127" i="1" s="1"/>
  <c r="BP127" i="1" s="1"/>
  <c r="BQ127" i="1" s="1"/>
  <c r="BR124" i="1"/>
  <c r="BM124" i="1" s="1"/>
  <c r="BL124" i="1" s="1"/>
  <c r="FS132" i="1"/>
  <c r="FN132" i="1" s="1"/>
  <c r="FM132" i="1" s="1"/>
  <c r="BR123" i="1"/>
  <c r="BM123" i="1" s="1"/>
  <c r="BL123" i="1" s="1"/>
  <c r="BR132" i="1"/>
  <c r="BM132" i="1" s="1"/>
  <c r="BL132" i="1" s="1"/>
  <c r="FS133" i="1"/>
  <c r="FN133" i="1" s="1"/>
  <c r="FM133" i="1" s="1"/>
  <c r="BR127" i="1"/>
  <c r="BM127" i="1" s="1"/>
  <c r="BL127" i="1" s="1"/>
  <c r="FS131" i="1"/>
  <c r="FN131" i="1" s="1"/>
  <c r="FM131" i="1" s="1"/>
  <c r="FS125" i="1"/>
  <c r="FN125" i="1" s="1"/>
  <c r="FM125" i="1" s="1"/>
  <c r="BR131" i="1"/>
  <c r="BM131" i="1" s="1"/>
  <c r="BL131" i="1" s="1"/>
  <c r="BR130" i="1"/>
  <c r="BM130" i="1" s="1"/>
  <c r="BL130" i="1" s="1"/>
  <c r="BR122" i="1"/>
  <c r="BM122" i="1" s="1"/>
  <c r="BL122" i="1" s="1"/>
  <c r="BR128" i="1"/>
  <c r="BM128" i="1" s="1"/>
  <c r="BL128" i="1" s="1"/>
  <c r="FS122" i="1"/>
  <c r="FN122" i="1" s="1"/>
  <c r="BR126" i="1"/>
  <c r="BM126" i="1" s="1"/>
  <c r="BL126" i="1" s="1"/>
  <c r="BR129" i="1"/>
  <c r="BM129" i="1" s="1"/>
  <c r="BL129" i="1" s="1"/>
  <c r="FS129" i="1"/>
  <c r="FN129" i="1" s="1"/>
  <c r="FM129" i="1" s="1"/>
  <c r="BR125" i="1"/>
  <c r="BM125" i="1" s="1"/>
  <c r="BL125" i="1" s="1"/>
  <c r="FS127" i="1"/>
  <c r="FN127" i="1" s="1"/>
  <c r="FM127" i="1" s="1"/>
  <c r="FS123" i="1"/>
  <c r="FN123" i="1" s="1"/>
  <c r="FM123" i="1" s="1"/>
  <c r="BR133" i="1"/>
  <c r="BM133" i="1" s="1"/>
  <c r="BL133" i="1" s="1"/>
  <c r="FS126" i="1"/>
  <c r="FN126" i="1" s="1"/>
  <c r="FM126" i="1" s="1"/>
  <c r="FS130" i="1"/>
  <c r="FN130" i="1" s="1"/>
  <c r="FM130" i="1" s="1"/>
  <c r="O451" i="1" l="1"/>
  <c r="P451" i="1" s="1"/>
  <c r="EH86" i="1"/>
  <c r="DZ87" i="1"/>
  <c r="EA87" i="1" s="1"/>
  <c r="EB87" i="1" s="1"/>
  <c r="DX87" i="1"/>
  <c r="DW87" i="1" s="1"/>
  <c r="W85" i="1"/>
  <c r="AH85" i="1" s="1"/>
  <c r="JU132" i="1"/>
  <c r="JN132" i="1"/>
  <c r="JU127" i="1"/>
  <c r="JN127" i="1"/>
  <c r="JU133" i="1"/>
  <c r="JN133" i="1"/>
  <c r="JU124" i="1"/>
  <c r="JN124" i="1"/>
  <c r="JU129" i="1"/>
  <c r="JN129" i="1"/>
  <c r="JU123" i="1"/>
  <c r="JN123" i="1"/>
  <c r="JU130" i="1"/>
  <c r="JN130" i="1"/>
  <c r="JU128" i="1"/>
  <c r="JN128" i="1"/>
  <c r="JU126" i="1"/>
  <c r="JN126" i="1"/>
  <c r="JU131" i="1"/>
  <c r="JN131" i="1"/>
  <c r="JU125" i="1"/>
  <c r="JN125" i="1"/>
  <c r="JU122" i="1"/>
  <c r="JN122" i="1"/>
  <c r="FO397" i="1"/>
  <c r="GA397" i="1" s="1"/>
  <c r="BO128" i="1"/>
  <c r="BP128" i="1" s="1"/>
  <c r="BQ128" i="1" s="1"/>
  <c r="BY129" i="1"/>
  <c r="I494" i="1"/>
  <c r="J494" i="1" s="1"/>
  <c r="FZ131" i="1"/>
  <c r="S496" i="1"/>
  <c r="T496" i="1" s="1"/>
  <c r="S493" i="1"/>
  <c r="T493" i="1" s="1"/>
  <c r="FZ128" i="1"/>
  <c r="T475" i="1"/>
  <c r="I491" i="1"/>
  <c r="J491" i="1" s="1"/>
  <c r="BY126" i="1"/>
  <c r="BY127" i="1"/>
  <c r="I492" i="1"/>
  <c r="J492" i="1" s="1"/>
  <c r="S489" i="1"/>
  <c r="T489" i="1" s="1"/>
  <c r="FZ124" i="1"/>
  <c r="FZ130" i="1"/>
  <c r="S495" i="1"/>
  <c r="T495" i="1" s="1"/>
  <c r="S491" i="1"/>
  <c r="T491" i="1" s="1"/>
  <c r="FZ126" i="1"/>
  <c r="FM122" i="1"/>
  <c r="FZ133" i="1"/>
  <c r="S498" i="1"/>
  <c r="T498" i="1" s="1"/>
  <c r="S494" i="1"/>
  <c r="T494" i="1" s="1"/>
  <c r="FZ129" i="1"/>
  <c r="BY133" i="1"/>
  <c r="I498" i="1"/>
  <c r="J498" i="1" s="1"/>
  <c r="I493" i="1"/>
  <c r="J493" i="1" s="1"/>
  <c r="BY128" i="1"/>
  <c r="I497" i="1"/>
  <c r="J497" i="1" s="1"/>
  <c r="BY132" i="1"/>
  <c r="S488" i="1"/>
  <c r="T488" i="1" s="1"/>
  <c r="FZ123" i="1"/>
  <c r="I487" i="1"/>
  <c r="J487" i="1" s="1"/>
  <c r="BY122" i="1"/>
  <c r="BY123" i="1"/>
  <c r="I488" i="1"/>
  <c r="J488" i="1" s="1"/>
  <c r="FZ127" i="1"/>
  <c r="S492" i="1"/>
  <c r="T492" i="1" s="1"/>
  <c r="I495" i="1"/>
  <c r="J495" i="1" s="1"/>
  <c r="BY130" i="1"/>
  <c r="S497" i="1"/>
  <c r="T497" i="1" s="1"/>
  <c r="FZ132" i="1"/>
  <c r="S490" i="1"/>
  <c r="T490" i="1" s="1"/>
  <c r="FZ125" i="1"/>
  <c r="BY125" i="1"/>
  <c r="I490" i="1"/>
  <c r="J490" i="1" s="1"/>
  <c r="I496" i="1"/>
  <c r="J496" i="1" s="1"/>
  <c r="BY131" i="1"/>
  <c r="I489" i="1"/>
  <c r="J489" i="1" s="1"/>
  <c r="BY124" i="1"/>
  <c r="O452" i="1" l="1"/>
  <c r="P452" i="1" s="1"/>
  <c r="EH87" i="1"/>
  <c r="DZ88" i="1"/>
  <c r="EA88" i="1" s="1"/>
  <c r="EB88" i="1" s="1"/>
  <c r="DX88" i="1"/>
  <c r="DW88" i="1" s="1"/>
  <c r="Y85" i="1"/>
  <c r="Z85" i="1" s="1"/>
  <c r="U85" i="1"/>
  <c r="BO129" i="1"/>
  <c r="BP129" i="1" s="1"/>
  <c r="BQ129" i="1" s="1"/>
  <c r="BO130" i="1" s="1"/>
  <c r="BP130" i="1" s="1"/>
  <c r="BQ130" i="1" s="1"/>
  <c r="BO131" i="1" s="1"/>
  <c r="BP131" i="1" s="1"/>
  <c r="BQ131" i="1" s="1"/>
  <c r="BO132" i="1" s="1"/>
  <c r="BP132" i="1" s="1"/>
  <c r="BQ132" i="1" s="1"/>
  <c r="BO133" i="1" s="1"/>
  <c r="BP133" i="1" s="1"/>
  <c r="BQ133" i="1" s="1"/>
  <c r="FZ122" i="1"/>
  <c r="S487" i="1"/>
  <c r="T487" i="1" s="1"/>
  <c r="X86" i="1" l="1"/>
  <c r="Y86" i="1" s="1"/>
  <c r="Z86" i="1" s="1"/>
  <c r="V86" i="1"/>
  <c r="U86" i="1" s="1"/>
  <c r="DX89" i="1"/>
  <c r="DW89" i="1" s="1"/>
  <c r="DZ89" i="1"/>
  <c r="EA89" i="1" s="1"/>
  <c r="EB89" i="1" s="1"/>
  <c r="O453" i="1"/>
  <c r="P453" i="1" s="1"/>
  <c r="EH88" i="1"/>
  <c r="E450" i="1"/>
  <c r="F450" i="1" s="1"/>
  <c r="AF85" i="1"/>
  <c r="OE144" i="1"/>
  <c r="NZ144" i="1" s="1"/>
  <c r="OE142" i="1"/>
  <c r="NZ142" i="1" s="1"/>
  <c r="OE137" i="1"/>
  <c r="NZ137" i="1" s="1"/>
  <c r="OE140" i="1"/>
  <c r="NZ140" i="1" s="1"/>
  <c r="OE135" i="1"/>
  <c r="NZ135" i="1" s="1"/>
  <c r="OE145" i="1"/>
  <c r="OE143" i="1"/>
  <c r="NZ143" i="1" s="1"/>
  <c r="OE141" i="1"/>
  <c r="NZ141" i="1" s="1"/>
  <c r="OE138" i="1"/>
  <c r="NZ138" i="1" s="1"/>
  <c r="OE136" i="1"/>
  <c r="NZ136" i="1" s="1"/>
  <c r="OE134" i="1"/>
  <c r="NZ134" i="1" s="1"/>
  <c r="OE139" i="1"/>
  <c r="NZ139" i="1" s="1"/>
  <c r="JS145" i="1"/>
  <c r="JS141" i="1"/>
  <c r="JS138" i="1"/>
  <c r="JS135" i="1"/>
  <c r="JS142" i="1"/>
  <c r="JS139" i="1"/>
  <c r="JS136" i="1"/>
  <c r="JS144" i="1"/>
  <c r="JS143" i="1"/>
  <c r="JS140" i="1"/>
  <c r="JS137" i="1"/>
  <c r="JS134" i="1"/>
  <c r="FO407" i="1"/>
  <c r="GA407" i="1" s="1"/>
  <c r="FO408" i="1"/>
  <c r="GA408" i="1" s="1"/>
  <c r="FS136" i="1"/>
  <c r="FN136" i="1" s="1"/>
  <c r="FM136" i="1" s="1"/>
  <c r="FS138" i="1"/>
  <c r="FN138" i="1" s="1"/>
  <c r="FM138" i="1" s="1"/>
  <c r="FS140" i="1"/>
  <c r="FN140" i="1" s="1"/>
  <c r="FM140" i="1" s="1"/>
  <c r="BR145" i="1"/>
  <c r="BM145" i="1" s="1"/>
  <c r="FS142" i="1"/>
  <c r="FN142" i="1" s="1"/>
  <c r="FM142" i="1" s="1"/>
  <c r="FS144" i="1"/>
  <c r="FN144" i="1" s="1"/>
  <c r="FM144" i="1" s="1"/>
  <c r="BR142" i="1"/>
  <c r="BM142" i="1" s="1"/>
  <c r="BL142" i="1" s="1"/>
  <c r="BR144" i="1"/>
  <c r="BM144" i="1" s="1"/>
  <c r="BL144" i="1" s="1"/>
  <c r="BR134" i="1"/>
  <c r="BM134" i="1" s="1"/>
  <c r="BL134" i="1" s="1"/>
  <c r="FS141" i="1"/>
  <c r="FN141" i="1" s="1"/>
  <c r="FM141" i="1" s="1"/>
  <c r="BR141" i="1"/>
  <c r="BM141" i="1" s="1"/>
  <c r="BR140" i="1"/>
  <c r="BM140" i="1" s="1"/>
  <c r="BL140" i="1" s="1"/>
  <c r="FS134" i="1"/>
  <c r="FN134" i="1" s="1"/>
  <c r="FM134" i="1" s="1"/>
  <c r="BO134" i="1"/>
  <c r="BP134" i="1" s="1"/>
  <c r="BQ134" i="1" s="1"/>
  <c r="BO135" i="1" s="1"/>
  <c r="BP135" i="1" s="1"/>
  <c r="BQ135" i="1" s="1"/>
  <c r="BO136" i="1" s="1"/>
  <c r="BP136" i="1" s="1"/>
  <c r="BQ136" i="1" s="1"/>
  <c r="BO137" i="1" s="1"/>
  <c r="BP137" i="1" s="1"/>
  <c r="BQ137" i="1" s="1"/>
  <c r="BO138" i="1" s="1"/>
  <c r="BP138" i="1" s="1"/>
  <c r="BQ138" i="1" s="1"/>
  <c r="BO139" i="1" s="1"/>
  <c r="BP139" i="1" s="1"/>
  <c r="BQ139" i="1" s="1"/>
  <c r="BO140" i="1" s="1"/>
  <c r="BP140" i="1" s="1"/>
  <c r="BQ140" i="1" s="1"/>
  <c r="BR135" i="1"/>
  <c r="BM135" i="1" s="1"/>
  <c r="BL135" i="1" s="1"/>
  <c r="BR139" i="1"/>
  <c r="BM139" i="1" s="1"/>
  <c r="BL139" i="1" s="1"/>
  <c r="BR138" i="1"/>
  <c r="BM138" i="1" s="1"/>
  <c r="BL138" i="1" s="1"/>
  <c r="FS139" i="1"/>
  <c r="FN139" i="1" s="1"/>
  <c r="FM139" i="1" s="1"/>
  <c r="FS143" i="1"/>
  <c r="FN143" i="1" s="1"/>
  <c r="FM143" i="1" s="1"/>
  <c r="FS135" i="1"/>
  <c r="FN135" i="1" s="1"/>
  <c r="FM135" i="1" s="1"/>
  <c r="BR143" i="1"/>
  <c r="BM143" i="1" s="1"/>
  <c r="BL143" i="1" s="1"/>
  <c r="FS137" i="1"/>
  <c r="FN137" i="1" s="1"/>
  <c r="FM137" i="1" s="1"/>
  <c r="BR136" i="1"/>
  <c r="BM136" i="1" s="1"/>
  <c r="BL136" i="1" s="1"/>
  <c r="FS145" i="1"/>
  <c r="FN145" i="1" s="1"/>
  <c r="FM145" i="1" s="1"/>
  <c r="BR137" i="1"/>
  <c r="BM137" i="1" s="1"/>
  <c r="BL137" i="1" s="1"/>
  <c r="DZ90" i="1" l="1"/>
  <c r="EA90" i="1" s="1"/>
  <c r="EB90" i="1" s="1"/>
  <c r="DX90" i="1"/>
  <c r="DW90" i="1" s="1"/>
  <c r="EH89" i="1"/>
  <c r="O454" i="1"/>
  <c r="P454" i="1" s="1"/>
  <c r="E451" i="1"/>
  <c r="F451" i="1" s="1"/>
  <c r="AF86" i="1"/>
  <c r="X87" i="1"/>
  <c r="Y87" i="1" s="1"/>
  <c r="Z87" i="1" s="1"/>
  <c r="V87" i="1"/>
  <c r="U87" i="1" s="1"/>
  <c r="BO141" i="1"/>
  <c r="BN141" i="1"/>
  <c r="BZ141" i="1" s="1"/>
  <c r="NZ145" i="1"/>
  <c r="JU144" i="1"/>
  <c r="JN144" i="1"/>
  <c r="JU136" i="1"/>
  <c r="JN136" i="1"/>
  <c r="JU139" i="1"/>
  <c r="JN139" i="1"/>
  <c r="JU142" i="1"/>
  <c r="JN142" i="1"/>
  <c r="JU134" i="1"/>
  <c r="JN134" i="1"/>
  <c r="JU135" i="1"/>
  <c r="JN135" i="1"/>
  <c r="JU137" i="1"/>
  <c r="JN137" i="1"/>
  <c r="JU138" i="1"/>
  <c r="JN138" i="1"/>
  <c r="JU140" i="1"/>
  <c r="JN140" i="1"/>
  <c r="JU141" i="1"/>
  <c r="JN141" i="1"/>
  <c r="JU143" i="1"/>
  <c r="JN143" i="1"/>
  <c r="JU145" i="1"/>
  <c r="JN145" i="1"/>
  <c r="FO409" i="1"/>
  <c r="BY136" i="1"/>
  <c r="I501" i="1"/>
  <c r="J501" i="1" s="1"/>
  <c r="I504" i="1"/>
  <c r="J504" i="1" s="1"/>
  <c r="BY139" i="1"/>
  <c r="I509" i="1"/>
  <c r="J509" i="1" s="1"/>
  <c r="BY144" i="1"/>
  <c r="FZ137" i="1"/>
  <c r="S502" i="1"/>
  <c r="T502" i="1" s="1"/>
  <c r="I500" i="1"/>
  <c r="J500" i="1" s="1"/>
  <c r="BY135" i="1"/>
  <c r="I507" i="1"/>
  <c r="J507" i="1" s="1"/>
  <c r="BY142" i="1"/>
  <c r="I508" i="1"/>
  <c r="J508" i="1" s="1"/>
  <c r="BY143" i="1"/>
  <c r="S509" i="1"/>
  <c r="T509" i="1" s="1"/>
  <c r="FZ144" i="1"/>
  <c r="S500" i="1"/>
  <c r="T500" i="1" s="1"/>
  <c r="FZ135" i="1"/>
  <c r="S499" i="1"/>
  <c r="T499" i="1" s="1"/>
  <c r="FZ134" i="1"/>
  <c r="S507" i="1"/>
  <c r="T507" i="1" s="1"/>
  <c r="FZ142" i="1"/>
  <c r="I505" i="1"/>
  <c r="J505" i="1" s="1"/>
  <c r="BY140" i="1"/>
  <c r="S508" i="1"/>
  <c r="T508" i="1" s="1"/>
  <c r="FZ143" i="1"/>
  <c r="S505" i="1"/>
  <c r="T505" i="1" s="1"/>
  <c r="FZ140" i="1"/>
  <c r="BY137" i="1"/>
  <c r="I502" i="1"/>
  <c r="J502" i="1" s="1"/>
  <c r="S504" i="1"/>
  <c r="T504" i="1" s="1"/>
  <c r="FZ139" i="1"/>
  <c r="S506" i="1"/>
  <c r="T506" i="1" s="1"/>
  <c r="FZ141" i="1"/>
  <c r="S503" i="1"/>
  <c r="T503" i="1" s="1"/>
  <c r="FZ138" i="1"/>
  <c r="S510" i="1"/>
  <c r="T510" i="1" s="1"/>
  <c r="FZ145" i="1"/>
  <c r="I503" i="1"/>
  <c r="J503" i="1" s="1"/>
  <c r="BY138" i="1"/>
  <c r="I499" i="1"/>
  <c r="J499" i="1" s="1"/>
  <c r="BY134" i="1"/>
  <c r="S501" i="1"/>
  <c r="T501" i="1" s="1"/>
  <c r="FZ136" i="1"/>
  <c r="AF87" i="1" l="1"/>
  <c r="E452" i="1"/>
  <c r="F452" i="1" s="1"/>
  <c r="V88" i="1"/>
  <c r="U88" i="1" s="1"/>
  <c r="X88" i="1"/>
  <c r="Y88" i="1" s="1"/>
  <c r="Z88" i="1" s="1"/>
  <c r="O455" i="1"/>
  <c r="P455" i="1" s="1"/>
  <c r="EH90" i="1"/>
  <c r="DX91" i="1"/>
  <c r="DW91" i="1" s="1"/>
  <c r="DZ91" i="1"/>
  <c r="EA91" i="1" s="1"/>
  <c r="EB91" i="1" s="1"/>
  <c r="BL141" i="1"/>
  <c r="BP141" i="1"/>
  <c r="BQ141" i="1" s="1"/>
  <c r="BO142" i="1" s="1"/>
  <c r="BP142" i="1" s="1"/>
  <c r="BQ142" i="1" s="1"/>
  <c r="BO143" i="1" s="1"/>
  <c r="BP143" i="1" s="1"/>
  <c r="BQ143" i="1" s="1"/>
  <c r="BO144" i="1" s="1"/>
  <c r="BP144" i="1" s="1"/>
  <c r="BQ144" i="1" s="1"/>
  <c r="BO145" i="1" s="1"/>
  <c r="BN145" i="1"/>
  <c r="GA409" i="1"/>
  <c r="DX92" i="1" l="1"/>
  <c r="DW92" i="1" s="1"/>
  <c r="DZ92" i="1"/>
  <c r="EA92" i="1" s="1"/>
  <c r="EB92" i="1" s="1"/>
  <c r="EH91" i="1"/>
  <c r="O456" i="1"/>
  <c r="P456" i="1" s="1"/>
  <c r="X89" i="1"/>
  <c r="Y89" i="1" s="1"/>
  <c r="Z89" i="1" s="1"/>
  <c r="V89" i="1"/>
  <c r="U89" i="1" s="1"/>
  <c r="AF88" i="1"/>
  <c r="E453" i="1"/>
  <c r="F453" i="1" s="1"/>
  <c r="BY141" i="1"/>
  <c r="I506" i="1"/>
  <c r="J506" i="1" s="1"/>
  <c r="BP145" i="1"/>
  <c r="BQ145" i="1" s="1"/>
  <c r="JS157" i="1" s="1"/>
  <c r="JU157" i="1" s="1"/>
  <c r="BZ145" i="1"/>
  <c r="BL145" i="1"/>
  <c r="FO261" i="1" l="1"/>
  <c r="E454" i="1"/>
  <c r="F454" i="1" s="1"/>
  <c r="AF89" i="1"/>
  <c r="V90" i="1"/>
  <c r="U90" i="1" s="1"/>
  <c r="X90" i="1"/>
  <c r="Y90" i="1" s="1"/>
  <c r="Z90" i="1" s="1"/>
  <c r="DZ93" i="1"/>
  <c r="EA93" i="1" s="1"/>
  <c r="EB93" i="1" s="1"/>
  <c r="DX93" i="1"/>
  <c r="DW93" i="1" s="1"/>
  <c r="O457" i="1"/>
  <c r="P457" i="1" s="1"/>
  <c r="EH92" i="1"/>
  <c r="JN157" i="1"/>
  <c r="OE156" i="1"/>
  <c r="NZ156" i="1" s="1"/>
  <c r="OE153" i="1"/>
  <c r="NZ153" i="1" s="1"/>
  <c r="JS146" i="1"/>
  <c r="OE147" i="1"/>
  <c r="NZ147" i="1" s="1"/>
  <c r="OE146" i="1"/>
  <c r="NZ146" i="1" s="1"/>
  <c r="OE157" i="1"/>
  <c r="NZ157" i="1" s="1"/>
  <c r="OE151" i="1"/>
  <c r="NZ151" i="1" s="1"/>
  <c r="JS147" i="1"/>
  <c r="FS156" i="1"/>
  <c r="FN156" i="1" s="1"/>
  <c r="FM156" i="1" s="1"/>
  <c r="FS148" i="1"/>
  <c r="FN148" i="1" s="1"/>
  <c r="FM148" i="1" s="1"/>
  <c r="FS157" i="1"/>
  <c r="FN157" i="1" s="1"/>
  <c r="FM157" i="1" s="1"/>
  <c r="OE149" i="1"/>
  <c r="NZ149" i="1" s="1"/>
  <c r="JS148" i="1"/>
  <c r="BR146" i="1"/>
  <c r="BM146" i="1" s="1"/>
  <c r="BL146" i="1" s="1"/>
  <c r="FS154" i="1"/>
  <c r="FN154" i="1" s="1"/>
  <c r="FM154" i="1" s="1"/>
  <c r="BR148" i="1"/>
  <c r="BM148" i="1" s="1"/>
  <c r="BL148" i="1" s="1"/>
  <c r="JS151" i="1"/>
  <c r="BR155" i="1"/>
  <c r="BM155" i="1" s="1"/>
  <c r="BL155" i="1" s="1"/>
  <c r="BR149" i="1"/>
  <c r="BM149" i="1" s="1"/>
  <c r="BL149" i="1" s="1"/>
  <c r="OE154" i="1"/>
  <c r="NZ154" i="1" s="1"/>
  <c r="JS155" i="1"/>
  <c r="JS156" i="1"/>
  <c r="FS149" i="1"/>
  <c r="FN149" i="1" s="1"/>
  <c r="FM149" i="1" s="1"/>
  <c r="BR151" i="1"/>
  <c r="BM151" i="1" s="1"/>
  <c r="FS151" i="1"/>
  <c r="FN151" i="1" s="1"/>
  <c r="FM151" i="1" s="1"/>
  <c r="FS152" i="1"/>
  <c r="FN152" i="1" s="1"/>
  <c r="FM152" i="1" s="1"/>
  <c r="FS155" i="1"/>
  <c r="FN155" i="1" s="1"/>
  <c r="FM155" i="1" s="1"/>
  <c r="BR147" i="1"/>
  <c r="BM147" i="1" s="1"/>
  <c r="BL147" i="1" s="1"/>
  <c r="FS147" i="1"/>
  <c r="FN147" i="1" s="1"/>
  <c r="FM147" i="1" s="1"/>
  <c r="OE152" i="1"/>
  <c r="NZ152" i="1" s="1"/>
  <c r="JS153" i="1"/>
  <c r="JS152" i="1"/>
  <c r="BR154" i="1"/>
  <c r="BM154" i="1" s="1"/>
  <c r="BL154" i="1" s="1"/>
  <c r="BR157" i="1"/>
  <c r="BM157" i="1" s="1"/>
  <c r="BR150" i="1"/>
  <c r="BM150" i="1" s="1"/>
  <c r="BL150" i="1" s="1"/>
  <c r="BR152" i="1"/>
  <c r="BM152" i="1" s="1"/>
  <c r="BL152" i="1" s="1"/>
  <c r="BR156" i="1"/>
  <c r="BM156" i="1" s="1"/>
  <c r="BL156" i="1" s="1"/>
  <c r="OE150" i="1"/>
  <c r="NZ150" i="1" s="1"/>
  <c r="JS149" i="1"/>
  <c r="FS146" i="1"/>
  <c r="FN146" i="1" s="1"/>
  <c r="FM146" i="1" s="1"/>
  <c r="JS154" i="1"/>
  <c r="FS150" i="1"/>
  <c r="FN150" i="1" s="1"/>
  <c r="FM150" i="1" s="1"/>
  <c r="OE148" i="1"/>
  <c r="NZ148" i="1" s="1"/>
  <c r="FS153" i="1"/>
  <c r="FN153" i="1" s="1"/>
  <c r="FM153" i="1" s="1"/>
  <c r="OE155" i="1"/>
  <c r="NZ155" i="1" s="1"/>
  <c r="JS150" i="1"/>
  <c r="BO146" i="1"/>
  <c r="BP146" i="1" s="1"/>
  <c r="BQ146" i="1" s="1"/>
  <c r="BO147" i="1" s="1"/>
  <c r="BP147" i="1" s="1"/>
  <c r="BQ147" i="1" s="1"/>
  <c r="BO148" i="1" s="1"/>
  <c r="BP148" i="1" s="1"/>
  <c r="BQ148" i="1" s="1"/>
  <c r="BO149" i="1" s="1"/>
  <c r="BP149" i="1" s="1"/>
  <c r="BQ149" i="1" s="1"/>
  <c r="BO150" i="1" s="1"/>
  <c r="BP150" i="1" s="1"/>
  <c r="BQ150" i="1" s="1"/>
  <c r="BR153" i="1"/>
  <c r="BM153" i="1" s="1"/>
  <c r="BL153" i="1" s="1"/>
  <c r="BY145" i="1"/>
  <c r="I510" i="1"/>
  <c r="J510" i="1" s="1"/>
  <c r="BN157" i="1"/>
  <c r="GA261" i="1" l="1"/>
  <c r="FQ261" i="1"/>
  <c r="FR261" i="1" s="1"/>
  <c r="FP262" i="1" s="1"/>
  <c r="FQ262" i="1" s="1"/>
  <c r="FR262" i="1" s="1"/>
  <c r="FP263" i="1" s="1"/>
  <c r="FQ263" i="1" s="1"/>
  <c r="FR263" i="1" s="1"/>
  <c r="FP264" i="1" s="1"/>
  <c r="FQ264" i="1" s="1"/>
  <c r="FR264" i="1" s="1"/>
  <c r="FP265" i="1" s="1"/>
  <c r="FQ265" i="1" s="1"/>
  <c r="FR265" i="1" s="1"/>
  <c r="O458" i="1"/>
  <c r="P458" i="1" s="1"/>
  <c r="EH93" i="1"/>
  <c r="DX94" i="1"/>
  <c r="DW94" i="1" s="1"/>
  <c r="DZ94" i="1"/>
  <c r="EA94" i="1" s="1"/>
  <c r="EB94" i="1" s="1"/>
  <c r="X91" i="1"/>
  <c r="Y91" i="1" s="1"/>
  <c r="Z91" i="1" s="1"/>
  <c r="V91" i="1"/>
  <c r="U91" i="1" s="1"/>
  <c r="E455" i="1"/>
  <c r="F455" i="1" s="1"/>
  <c r="AF90" i="1"/>
  <c r="JU152" i="1"/>
  <c r="JN152" i="1"/>
  <c r="JN147" i="1"/>
  <c r="JU147" i="1"/>
  <c r="JN149" i="1"/>
  <c r="JU149" i="1"/>
  <c r="JN153" i="1"/>
  <c r="JU153" i="1"/>
  <c r="JN150" i="1"/>
  <c r="JU150" i="1"/>
  <c r="JN156" i="1"/>
  <c r="JU156" i="1"/>
  <c r="JN155" i="1"/>
  <c r="JU155" i="1"/>
  <c r="JU148" i="1"/>
  <c r="JN148" i="1"/>
  <c r="JN146" i="1"/>
  <c r="JU146" i="1"/>
  <c r="JN154" i="1"/>
  <c r="JU154" i="1"/>
  <c r="JU151" i="1"/>
  <c r="JN151" i="1"/>
  <c r="BO151" i="1"/>
  <c r="BN151" i="1"/>
  <c r="BZ151" i="1" s="1"/>
  <c r="FZ150" i="1"/>
  <c r="S515" i="1"/>
  <c r="T515" i="1" s="1"/>
  <c r="FZ152" i="1"/>
  <c r="S517" i="1"/>
  <c r="T517" i="1" s="1"/>
  <c r="BY155" i="1"/>
  <c r="I520" i="1"/>
  <c r="J520" i="1" s="1"/>
  <c r="S513" i="1"/>
  <c r="T513" i="1" s="1"/>
  <c r="FZ148" i="1"/>
  <c r="I519" i="1"/>
  <c r="J519" i="1" s="1"/>
  <c r="BY154" i="1"/>
  <c r="FZ151" i="1"/>
  <c r="S516" i="1"/>
  <c r="T516" i="1" s="1"/>
  <c r="S521" i="1"/>
  <c r="T521" i="1" s="1"/>
  <c r="FZ156" i="1"/>
  <c r="I518" i="1"/>
  <c r="J518" i="1" s="1"/>
  <c r="BY153" i="1"/>
  <c r="S511" i="1"/>
  <c r="T511" i="1" s="1"/>
  <c r="FZ146" i="1"/>
  <c r="I513" i="1"/>
  <c r="J513" i="1" s="1"/>
  <c r="BY148" i="1"/>
  <c r="S514" i="1"/>
  <c r="T514" i="1" s="1"/>
  <c r="FZ149" i="1"/>
  <c r="FZ154" i="1"/>
  <c r="S519" i="1"/>
  <c r="T519" i="1" s="1"/>
  <c r="BY146" i="1"/>
  <c r="I511" i="1"/>
  <c r="J511" i="1" s="1"/>
  <c r="I521" i="1"/>
  <c r="J521" i="1" s="1"/>
  <c r="BY156" i="1"/>
  <c r="FZ147" i="1"/>
  <c r="S512" i="1"/>
  <c r="T512" i="1" s="1"/>
  <c r="FZ153" i="1"/>
  <c r="S518" i="1"/>
  <c r="T518" i="1" s="1"/>
  <c r="I517" i="1"/>
  <c r="J517" i="1" s="1"/>
  <c r="BY152" i="1"/>
  <c r="I512" i="1"/>
  <c r="J512" i="1" s="1"/>
  <c r="BY147" i="1"/>
  <c r="I515" i="1"/>
  <c r="J515" i="1" s="1"/>
  <c r="BY150" i="1"/>
  <c r="S520" i="1"/>
  <c r="T520" i="1" s="1"/>
  <c r="FZ155" i="1"/>
  <c r="BY149" i="1"/>
  <c r="I514" i="1"/>
  <c r="J514" i="1" s="1"/>
  <c r="S522" i="1"/>
  <c r="T522" i="1" s="1"/>
  <c r="FZ157" i="1"/>
  <c r="BZ157" i="1"/>
  <c r="BL157" i="1"/>
  <c r="OE271" i="1" l="1"/>
  <c r="NZ271" i="1" s="1"/>
  <c r="OE275" i="1"/>
  <c r="NZ275" i="1" s="1"/>
  <c r="FS274" i="1"/>
  <c r="FN274" i="1" s="1"/>
  <c r="FM274" i="1" s="1"/>
  <c r="OE269" i="1"/>
  <c r="NZ269" i="1" s="1"/>
  <c r="OE266" i="1"/>
  <c r="NZ266" i="1" s="1"/>
  <c r="FS268" i="1"/>
  <c r="FN268" i="1" s="1"/>
  <c r="FM268" i="1" s="1"/>
  <c r="OE274" i="1"/>
  <c r="NZ274" i="1" s="1"/>
  <c r="OE273" i="1"/>
  <c r="NZ273" i="1" s="1"/>
  <c r="FS276" i="1"/>
  <c r="FN276" i="1" s="1"/>
  <c r="FM276" i="1" s="1"/>
  <c r="FS270" i="1"/>
  <c r="FN270" i="1" s="1"/>
  <c r="FM270" i="1" s="1"/>
  <c r="FS267" i="1"/>
  <c r="FN267" i="1" s="1"/>
  <c r="FM267" i="1" s="1"/>
  <c r="OE277" i="1"/>
  <c r="NZ277" i="1" s="1"/>
  <c r="FS277" i="1"/>
  <c r="FN277" i="1" s="1"/>
  <c r="FM277" i="1" s="1"/>
  <c r="FS269" i="1"/>
  <c r="FN269" i="1" s="1"/>
  <c r="FM269" i="1" s="1"/>
  <c r="OE270" i="1"/>
  <c r="NZ270" i="1" s="1"/>
  <c r="FS275" i="1"/>
  <c r="FN275" i="1" s="1"/>
  <c r="FM275" i="1" s="1"/>
  <c r="FP266" i="1"/>
  <c r="FQ266" i="1" s="1"/>
  <c r="FR266" i="1" s="1"/>
  <c r="FP267" i="1" s="1"/>
  <c r="FQ267" i="1" s="1"/>
  <c r="FR267" i="1" s="1"/>
  <c r="FP268" i="1" s="1"/>
  <c r="FQ268" i="1" s="1"/>
  <c r="FR268" i="1" s="1"/>
  <c r="FP269" i="1" s="1"/>
  <c r="FQ269" i="1" s="1"/>
  <c r="FR269" i="1" s="1"/>
  <c r="FP270" i="1" s="1"/>
  <c r="FQ270" i="1" s="1"/>
  <c r="FR270" i="1" s="1"/>
  <c r="FP271" i="1" s="1"/>
  <c r="FQ271" i="1" s="1"/>
  <c r="FR271" i="1" s="1"/>
  <c r="FP272" i="1" s="1"/>
  <c r="FQ272" i="1" s="1"/>
  <c r="FR272" i="1" s="1"/>
  <c r="FP273" i="1" s="1"/>
  <c r="FQ273" i="1" s="1"/>
  <c r="FR273" i="1" s="1"/>
  <c r="FP274" i="1" s="1"/>
  <c r="FQ274" i="1" s="1"/>
  <c r="FR274" i="1" s="1"/>
  <c r="FP275" i="1" s="1"/>
  <c r="FQ275" i="1" s="1"/>
  <c r="FR275" i="1" s="1"/>
  <c r="FP276" i="1" s="1"/>
  <c r="FQ276" i="1" s="1"/>
  <c r="FR276" i="1" s="1"/>
  <c r="FP277" i="1" s="1"/>
  <c r="FQ277" i="1" s="1"/>
  <c r="FR277" i="1" s="1"/>
  <c r="FP278" i="1" s="1"/>
  <c r="FQ278" i="1" s="1"/>
  <c r="FR278" i="1" s="1"/>
  <c r="FP279" i="1" s="1"/>
  <c r="FQ279" i="1" s="1"/>
  <c r="FR279" i="1" s="1"/>
  <c r="FP280" i="1" s="1"/>
  <c r="FQ280" i="1" s="1"/>
  <c r="FR280" i="1" s="1"/>
  <c r="FP281" i="1" s="1"/>
  <c r="FQ281" i="1" s="1"/>
  <c r="FR281" i="1" s="1"/>
  <c r="FP282" i="1" s="1"/>
  <c r="FQ282" i="1" s="1"/>
  <c r="FR282" i="1" s="1"/>
  <c r="FP283" i="1" s="1"/>
  <c r="FQ283" i="1" s="1"/>
  <c r="FR283" i="1" s="1"/>
  <c r="FP284" i="1" s="1"/>
  <c r="FQ284" i="1" s="1"/>
  <c r="FR284" i="1" s="1"/>
  <c r="FP285" i="1" s="1"/>
  <c r="FQ285" i="1" s="1"/>
  <c r="FR285" i="1" s="1"/>
  <c r="FP286" i="1" s="1"/>
  <c r="FQ286" i="1" s="1"/>
  <c r="FR286" i="1" s="1"/>
  <c r="FP287" i="1" s="1"/>
  <c r="FQ287" i="1" s="1"/>
  <c r="FR287" i="1" s="1"/>
  <c r="FP288" i="1" s="1"/>
  <c r="FQ288" i="1" s="1"/>
  <c r="FR288" i="1" s="1"/>
  <c r="FP289" i="1" s="1"/>
  <c r="FQ289" i="1" s="1"/>
  <c r="FR289" i="1" s="1"/>
  <c r="FP290" i="1" s="1"/>
  <c r="FQ290" i="1" s="1"/>
  <c r="FR290" i="1" s="1"/>
  <c r="FP291" i="1" s="1"/>
  <c r="FQ291" i="1" s="1"/>
  <c r="FR291" i="1" s="1"/>
  <c r="FP292" i="1" s="1"/>
  <c r="FQ292" i="1" s="1"/>
  <c r="FR292" i="1" s="1"/>
  <c r="FP293" i="1" s="1"/>
  <c r="FQ293" i="1" s="1"/>
  <c r="FR293" i="1" s="1"/>
  <c r="FP294" i="1" s="1"/>
  <c r="FQ294" i="1" s="1"/>
  <c r="FR294" i="1" s="1"/>
  <c r="FP295" i="1" s="1"/>
  <c r="FQ295" i="1" s="1"/>
  <c r="FR295" i="1" s="1"/>
  <c r="FP296" i="1" s="1"/>
  <c r="FQ296" i="1" s="1"/>
  <c r="FR296" i="1" s="1"/>
  <c r="FP297" i="1" s="1"/>
  <c r="FQ297" i="1" s="1"/>
  <c r="FR297" i="1" s="1"/>
  <c r="FP298" i="1" s="1"/>
  <c r="FQ298" i="1" s="1"/>
  <c r="FR298" i="1" s="1"/>
  <c r="FP299" i="1" s="1"/>
  <c r="FQ299" i="1" s="1"/>
  <c r="FR299" i="1" s="1"/>
  <c r="FP300" i="1" s="1"/>
  <c r="FQ300" i="1" s="1"/>
  <c r="FR300" i="1" s="1"/>
  <c r="FP301" i="1" s="1"/>
  <c r="FS266" i="1"/>
  <c r="FN266" i="1" s="1"/>
  <c r="FM266" i="1" s="1"/>
  <c r="OE267" i="1"/>
  <c r="NZ267" i="1" s="1"/>
  <c r="OE272" i="1"/>
  <c r="NZ272" i="1" s="1"/>
  <c r="FS273" i="1"/>
  <c r="FN273" i="1" s="1"/>
  <c r="FM273" i="1" s="1"/>
  <c r="FS272" i="1"/>
  <c r="FN272" i="1" s="1"/>
  <c r="FM272" i="1" s="1"/>
  <c r="FS271" i="1"/>
  <c r="FN271" i="1" s="1"/>
  <c r="FM271" i="1" s="1"/>
  <c r="OE276" i="1"/>
  <c r="NZ276" i="1" s="1"/>
  <c r="OE268" i="1"/>
  <c r="NZ268" i="1" s="1"/>
  <c r="AF91" i="1"/>
  <c r="E456" i="1"/>
  <c r="F456" i="1" s="1"/>
  <c r="X92" i="1"/>
  <c r="Y92" i="1" s="1"/>
  <c r="Z92" i="1" s="1"/>
  <c r="V92" i="1"/>
  <c r="U92" i="1" s="1"/>
  <c r="DZ95" i="1"/>
  <c r="EA95" i="1" s="1"/>
  <c r="EB95" i="1" s="1"/>
  <c r="DX95" i="1"/>
  <c r="DW95" i="1" s="1"/>
  <c r="O459" i="1"/>
  <c r="P459" i="1" s="1"/>
  <c r="EH94" i="1"/>
  <c r="BP151" i="1"/>
  <c r="BQ151" i="1" s="1"/>
  <c r="BO152" i="1" s="1"/>
  <c r="BP152" i="1" s="1"/>
  <c r="BQ152" i="1" s="1"/>
  <c r="BO153" i="1" s="1"/>
  <c r="BP153" i="1" s="1"/>
  <c r="BQ153" i="1" s="1"/>
  <c r="BO154" i="1" s="1"/>
  <c r="BP154" i="1" s="1"/>
  <c r="BQ154" i="1" s="1"/>
  <c r="BO155" i="1" s="1"/>
  <c r="BP155" i="1" s="1"/>
  <c r="BQ155" i="1" s="1"/>
  <c r="BO156" i="1" s="1"/>
  <c r="BP156" i="1" s="1"/>
  <c r="BQ156" i="1" s="1"/>
  <c r="BO157" i="1" s="1"/>
  <c r="BP157" i="1" s="1"/>
  <c r="BQ157" i="1" s="1"/>
  <c r="BR168" i="1" s="1"/>
  <c r="BM168" i="1" s="1"/>
  <c r="BL168" i="1" s="1"/>
  <c r="BL151" i="1"/>
  <c r="BY157" i="1"/>
  <c r="I522" i="1"/>
  <c r="J522" i="1" s="1"/>
  <c r="FZ271" i="1" l="1"/>
  <c r="S636" i="1"/>
  <c r="T636" i="1" s="1"/>
  <c r="FZ269" i="1"/>
  <c r="S634" i="1"/>
  <c r="T634" i="1" s="1"/>
  <c r="S633" i="1"/>
  <c r="T633" i="1" s="1"/>
  <c r="FZ268" i="1"/>
  <c r="S642" i="1"/>
  <c r="T642" i="1" s="1"/>
  <c r="FZ277" i="1"/>
  <c r="FZ272" i="1"/>
  <c r="S637" i="1"/>
  <c r="T637" i="1" s="1"/>
  <c r="S638" i="1"/>
  <c r="T638" i="1" s="1"/>
  <c r="FZ273" i="1"/>
  <c r="FZ275" i="1"/>
  <c r="S640" i="1"/>
  <c r="T640" i="1" s="1"/>
  <c r="S632" i="1"/>
  <c r="T632" i="1" s="1"/>
  <c r="FZ267" i="1"/>
  <c r="FZ274" i="1"/>
  <c r="S639" i="1"/>
  <c r="T639" i="1" s="1"/>
  <c r="FZ266" i="1"/>
  <c r="S631" i="1"/>
  <c r="T631" i="1" s="1"/>
  <c r="S635" i="1"/>
  <c r="T635" i="1" s="1"/>
  <c r="FZ270" i="1"/>
  <c r="FZ276" i="1"/>
  <c r="S641" i="1"/>
  <c r="T641" i="1" s="1"/>
  <c r="O460" i="1"/>
  <c r="P460" i="1" s="1"/>
  <c r="EH95" i="1"/>
  <c r="DX96" i="1"/>
  <c r="DW96" i="1" s="1"/>
  <c r="DZ96" i="1"/>
  <c r="EA96" i="1" s="1"/>
  <c r="EB96" i="1" s="1"/>
  <c r="E457" i="1"/>
  <c r="F457" i="1" s="1"/>
  <c r="AF92" i="1"/>
  <c r="V93" i="1"/>
  <c r="U93" i="1" s="1"/>
  <c r="X93" i="1"/>
  <c r="Y93" i="1" s="1"/>
  <c r="Z93" i="1" s="1"/>
  <c r="FS164" i="1"/>
  <c r="FN164" i="1" s="1"/>
  <c r="FM164" i="1" s="1"/>
  <c r="S529" i="1" s="1"/>
  <c r="T529" i="1" s="1"/>
  <c r="OE164" i="1"/>
  <c r="NZ164" i="1" s="1"/>
  <c r="OE168" i="1"/>
  <c r="NZ168" i="1" s="1"/>
  <c r="FS166" i="1"/>
  <c r="FN166" i="1" s="1"/>
  <c r="FM166" i="1" s="1"/>
  <c r="FZ166" i="1" s="1"/>
  <c r="OE167" i="1"/>
  <c r="NZ167" i="1" s="1"/>
  <c r="OE161" i="1"/>
  <c r="NZ161" i="1" s="1"/>
  <c r="BR169" i="1"/>
  <c r="BM169" i="1" s="1"/>
  <c r="BL169" i="1" s="1"/>
  <c r="BY169" i="1" s="1"/>
  <c r="FS167" i="1"/>
  <c r="FN167" i="1" s="1"/>
  <c r="FM167" i="1" s="1"/>
  <c r="S532" i="1" s="1"/>
  <c r="T532" i="1" s="1"/>
  <c r="BR160" i="1"/>
  <c r="BM160" i="1" s="1"/>
  <c r="BL160" i="1" s="1"/>
  <c r="BY160" i="1" s="1"/>
  <c r="JS165" i="1"/>
  <c r="JS162" i="1"/>
  <c r="OE158" i="1"/>
  <c r="NZ158" i="1" s="1"/>
  <c r="JS158" i="1"/>
  <c r="FS169" i="1"/>
  <c r="FN169" i="1" s="1"/>
  <c r="FM169" i="1" s="1"/>
  <c r="FZ169" i="1" s="1"/>
  <c r="BR162" i="1"/>
  <c r="BM162" i="1" s="1"/>
  <c r="BL162" i="1" s="1"/>
  <c r="BY162" i="1" s="1"/>
  <c r="BR161" i="1"/>
  <c r="BM161" i="1" s="1"/>
  <c r="JS159" i="1"/>
  <c r="JS169" i="1"/>
  <c r="OE159" i="1"/>
  <c r="NZ159" i="1" s="1"/>
  <c r="FS161" i="1"/>
  <c r="FN161" i="1" s="1"/>
  <c r="FM161" i="1" s="1"/>
  <c r="S526" i="1" s="1"/>
  <c r="T526" i="1" s="1"/>
  <c r="JS166" i="1"/>
  <c r="BR159" i="1"/>
  <c r="BM159" i="1" s="1"/>
  <c r="BL159" i="1" s="1"/>
  <c r="I524" i="1" s="1"/>
  <c r="J524" i="1" s="1"/>
  <c r="BR166" i="1"/>
  <c r="BM166" i="1" s="1"/>
  <c r="BL166" i="1" s="1"/>
  <c r="BY166" i="1" s="1"/>
  <c r="OE166" i="1"/>
  <c r="NZ166" i="1" s="1"/>
  <c r="JS167" i="1"/>
  <c r="BR163" i="1"/>
  <c r="BM163" i="1" s="1"/>
  <c r="BL163" i="1" s="1"/>
  <c r="FS168" i="1"/>
  <c r="FN168" i="1" s="1"/>
  <c r="FM168" i="1" s="1"/>
  <c r="FZ168" i="1" s="1"/>
  <c r="FS158" i="1"/>
  <c r="FN158" i="1" s="1"/>
  <c r="FM158" i="1" s="1"/>
  <c r="FZ158" i="1" s="1"/>
  <c r="OE162" i="1"/>
  <c r="NZ162" i="1" s="1"/>
  <c r="OE169" i="1"/>
  <c r="NZ169" i="1" s="1"/>
  <c r="BO158" i="1"/>
  <c r="BP158" i="1" s="1"/>
  <c r="BQ158" i="1" s="1"/>
  <c r="BO159" i="1" s="1"/>
  <c r="BP159" i="1" s="1"/>
  <c r="BQ159" i="1" s="1"/>
  <c r="BO160" i="1" s="1"/>
  <c r="BP160" i="1" s="1"/>
  <c r="BQ160" i="1" s="1"/>
  <c r="BO161" i="1" s="1"/>
  <c r="BR164" i="1"/>
  <c r="BM164" i="1" s="1"/>
  <c r="BL164" i="1" s="1"/>
  <c r="BY164" i="1" s="1"/>
  <c r="FS163" i="1"/>
  <c r="FN163" i="1" s="1"/>
  <c r="FM163" i="1" s="1"/>
  <c r="S528" i="1" s="1"/>
  <c r="T528" i="1" s="1"/>
  <c r="FS162" i="1"/>
  <c r="FN162" i="1" s="1"/>
  <c r="FM162" i="1" s="1"/>
  <c r="FZ162" i="1" s="1"/>
  <c r="FS160" i="1"/>
  <c r="FN160" i="1" s="1"/>
  <c r="FM160" i="1" s="1"/>
  <c r="FZ160" i="1" s="1"/>
  <c r="JS163" i="1"/>
  <c r="JS168" i="1"/>
  <c r="OE165" i="1"/>
  <c r="NZ165" i="1" s="1"/>
  <c r="BR165" i="1"/>
  <c r="BM165" i="1" s="1"/>
  <c r="BL165" i="1" s="1"/>
  <c r="I530" i="1" s="1"/>
  <c r="J530" i="1" s="1"/>
  <c r="OE163" i="1"/>
  <c r="NZ163" i="1" s="1"/>
  <c r="FS159" i="1"/>
  <c r="FN159" i="1" s="1"/>
  <c r="FM159" i="1" s="1"/>
  <c r="S524" i="1" s="1"/>
  <c r="T524" i="1" s="1"/>
  <c r="BR158" i="1"/>
  <c r="BM158" i="1" s="1"/>
  <c r="BL158" i="1" s="1"/>
  <c r="I523" i="1" s="1"/>
  <c r="J523" i="1" s="1"/>
  <c r="OE160" i="1"/>
  <c r="NZ160" i="1" s="1"/>
  <c r="BR167" i="1"/>
  <c r="BM167" i="1" s="1"/>
  <c r="BL167" i="1" s="1"/>
  <c r="BY167" i="1" s="1"/>
  <c r="FS165" i="1"/>
  <c r="FN165" i="1" s="1"/>
  <c r="FM165" i="1" s="1"/>
  <c r="S530" i="1" s="1"/>
  <c r="T530" i="1" s="1"/>
  <c r="JS164" i="1"/>
  <c r="JS160" i="1"/>
  <c r="JS161" i="1"/>
  <c r="BY151" i="1"/>
  <c r="I516" i="1"/>
  <c r="J516" i="1" s="1"/>
  <c r="I533" i="1"/>
  <c r="J533" i="1" s="1"/>
  <c r="BY168" i="1"/>
  <c r="S533" i="1"/>
  <c r="T533" i="1" s="1"/>
  <c r="I528" i="1"/>
  <c r="J528" i="1" s="1"/>
  <c r="BY163" i="1"/>
  <c r="I525" i="1" l="1"/>
  <c r="J525" i="1" s="1"/>
  <c r="FZ164" i="1"/>
  <c r="FZ165" i="1"/>
  <c r="S527" i="1"/>
  <c r="T527" i="1" s="1"/>
  <c r="BY158" i="1"/>
  <c r="BN161" i="1"/>
  <c r="BZ161" i="1" s="1"/>
  <c r="JN160" i="1"/>
  <c r="JU160" i="1"/>
  <c r="JU164" i="1"/>
  <c r="JN164" i="1"/>
  <c r="JU168" i="1"/>
  <c r="JN168" i="1"/>
  <c r="JN166" i="1"/>
  <c r="JU166" i="1"/>
  <c r="JN158" i="1"/>
  <c r="JU158" i="1"/>
  <c r="JU161" i="1"/>
  <c r="JN161" i="1"/>
  <c r="JU163" i="1"/>
  <c r="JN163" i="1"/>
  <c r="JN162" i="1"/>
  <c r="JU162" i="1"/>
  <c r="JN169" i="1"/>
  <c r="JU169" i="1"/>
  <c r="JN165" i="1"/>
  <c r="JU165" i="1"/>
  <c r="JU167" i="1"/>
  <c r="JN167" i="1"/>
  <c r="JU159" i="1"/>
  <c r="JN159" i="1"/>
  <c r="X94" i="1"/>
  <c r="Y94" i="1" s="1"/>
  <c r="Z94" i="1" s="1"/>
  <c r="V94" i="1"/>
  <c r="U94" i="1" s="1"/>
  <c r="AF93" i="1"/>
  <c r="E458" i="1"/>
  <c r="F458" i="1" s="1"/>
  <c r="DX97" i="1"/>
  <c r="DW97" i="1" s="1"/>
  <c r="DZ97" i="1"/>
  <c r="EA97" i="1" s="1"/>
  <c r="EB97" i="1" s="1"/>
  <c r="EH96" i="1"/>
  <c r="O461" i="1"/>
  <c r="P461" i="1" s="1"/>
  <c r="S531" i="1"/>
  <c r="T531" i="1" s="1"/>
  <c r="BY159" i="1"/>
  <c r="S525" i="1"/>
  <c r="T525" i="1" s="1"/>
  <c r="FZ167" i="1"/>
  <c r="I534" i="1"/>
  <c r="J534" i="1" s="1"/>
  <c r="S534" i="1"/>
  <c r="T534" i="1" s="1"/>
  <c r="I527" i="1"/>
  <c r="J527" i="1" s="1"/>
  <c r="FZ161" i="1"/>
  <c r="FZ163" i="1"/>
  <c r="I529" i="1"/>
  <c r="J529" i="1" s="1"/>
  <c r="S523" i="1"/>
  <c r="T523" i="1" s="1"/>
  <c r="I531" i="1"/>
  <c r="J531" i="1" s="1"/>
  <c r="FZ159" i="1"/>
  <c r="I532" i="1"/>
  <c r="J532" i="1" s="1"/>
  <c r="BY165" i="1"/>
  <c r="BL161" i="1" l="1"/>
  <c r="BY161" i="1" s="1"/>
  <c r="BP161" i="1"/>
  <c r="BQ161" i="1" s="1"/>
  <c r="BO162" i="1" s="1"/>
  <c r="BP162" i="1" s="1"/>
  <c r="BQ162" i="1" s="1"/>
  <c r="BO163" i="1" s="1"/>
  <c r="BP163" i="1" s="1"/>
  <c r="BQ163" i="1" s="1"/>
  <c r="BO164" i="1" s="1"/>
  <c r="BP164" i="1" s="1"/>
  <c r="BQ164" i="1" s="1"/>
  <c r="BO165" i="1" s="1"/>
  <c r="BP165" i="1" s="1"/>
  <c r="BQ165" i="1" s="1"/>
  <c r="BO166" i="1" s="1"/>
  <c r="BP166" i="1" s="1"/>
  <c r="BQ166" i="1" s="1"/>
  <c r="BO167" i="1" s="1"/>
  <c r="BP167" i="1" s="1"/>
  <c r="BQ167" i="1" s="1"/>
  <c r="BO168" i="1" s="1"/>
  <c r="BP168" i="1" s="1"/>
  <c r="BQ168" i="1" s="1"/>
  <c r="BO169" i="1" s="1"/>
  <c r="BP169" i="1" s="1"/>
  <c r="BQ169" i="1" s="1"/>
  <c r="OE174" i="1" s="1"/>
  <c r="NZ174" i="1" s="1"/>
  <c r="DZ98" i="1"/>
  <c r="EA98" i="1" s="1"/>
  <c r="EB98" i="1" s="1"/>
  <c r="DX98" i="1"/>
  <c r="DW98" i="1" s="1"/>
  <c r="EH97" i="1"/>
  <c r="O462" i="1"/>
  <c r="P462" i="1" s="1"/>
  <c r="AF94" i="1"/>
  <c r="E459" i="1"/>
  <c r="F459" i="1" s="1"/>
  <c r="V95" i="1"/>
  <c r="U95" i="1" s="1"/>
  <c r="X95" i="1"/>
  <c r="Y95" i="1" s="1"/>
  <c r="Z95" i="1" s="1"/>
  <c r="I526" i="1" l="1"/>
  <c r="J526" i="1" s="1"/>
  <c r="BR175" i="1"/>
  <c r="BM175" i="1" s="1"/>
  <c r="BL175" i="1" s="1"/>
  <c r="I540" i="1" s="1"/>
  <c r="J540" i="1" s="1"/>
  <c r="BR174" i="1"/>
  <c r="BM174" i="1" s="1"/>
  <c r="BL174" i="1" s="1"/>
  <c r="I539" i="1" s="1"/>
  <c r="J539" i="1" s="1"/>
  <c r="JS174" i="1"/>
  <c r="FS181" i="1"/>
  <c r="FN181" i="1" s="1"/>
  <c r="FM181" i="1" s="1"/>
  <c r="S546" i="1" s="1"/>
  <c r="T546" i="1" s="1"/>
  <c r="BR177" i="1"/>
  <c r="BM177" i="1" s="1"/>
  <c r="BL177" i="1" s="1"/>
  <c r="BR173" i="1"/>
  <c r="BM173" i="1" s="1"/>
  <c r="BL173" i="1" s="1"/>
  <c r="I538" i="1" s="1"/>
  <c r="J538" i="1" s="1"/>
  <c r="JS178" i="1"/>
  <c r="BR178" i="1"/>
  <c r="BM178" i="1" s="1"/>
  <c r="BL178" i="1" s="1"/>
  <c r="JS175" i="1"/>
  <c r="FS174" i="1"/>
  <c r="FN174" i="1" s="1"/>
  <c r="FM174" i="1" s="1"/>
  <c r="S539" i="1" s="1"/>
  <c r="T539" i="1" s="1"/>
  <c r="OE175" i="1"/>
  <c r="NZ175" i="1" s="1"/>
  <c r="FS179" i="1"/>
  <c r="FN179" i="1" s="1"/>
  <c r="FM179" i="1" s="1"/>
  <c r="FZ179" i="1" s="1"/>
  <c r="OE171" i="1"/>
  <c r="NZ171" i="1" s="1"/>
  <c r="BR176" i="1"/>
  <c r="BM176" i="1" s="1"/>
  <c r="BL176" i="1" s="1"/>
  <c r="I541" i="1" s="1"/>
  <c r="J541" i="1" s="1"/>
  <c r="FS172" i="1"/>
  <c r="FN172" i="1" s="1"/>
  <c r="FM172" i="1" s="1"/>
  <c r="S537" i="1" s="1"/>
  <c r="T537" i="1" s="1"/>
  <c r="BR171" i="1"/>
  <c r="BM171" i="1" s="1"/>
  <c r="BL171" i="1" s="1"/>
  <c r="BY171" i="1" s="1"/>
  <c r="JS176" i="1"/>
  <c r="OE179" i="1"/>
  <c r="NZ179" i="1" s="1"/>
  <c r="JS172" i="1"/>
  <c r="JS171" i="1"/>
  <c r="BR179" i="1"/>
  <c r="BM179" i="1" s="1"/>
  <c r="BL179" i="1" s="1"/>
  <c r="I544" i="1" s="1"/>
  <c r="J544" i="1" s="1"/>
  <c r="OE170" i="1"/>
  <c r="NZ170" i="1" s="1"/>
  <c r="BR180" i="1"/>
  <c r="BM180" i="1" s="1"/>
  <c r="BL180" i="1" s="1"/>
  <c r="I545" i="1" s="1"/>
  <c r="J545" i="1" s="1"/>
  <c r="FS176" i="1"/>
  <c r="FN176" i="1" s="1"/>
  <c r="FM176" i="1" s="1"/>
  <c r="OE176" i="1"/>
  <c r="NZ176" i="1" s="1"/>
  <c r="FS175" i="1"/>
  <c r="FN175" i="1" s="1"/>
  <c r="FM175" i="1" s="1"/>
  <c r="FZ175" i="1" s="1"/>
  <c r="FS173" i="1"/>
  <c r="FN173" i="1" s="1"/>
  <c r="FM173" i="1" s="1"/>
  <c r="FZ173" i="1" s="1"/>
  <c r="OE173" i="1"/>
  <c r="NZ173" i="1" s="1"/>
  <c r="BR172" i="1"/>
  <c r="BM172" i="1" s="1"/>
  <c r="BL172" i="1" s="1"/>
  <c r="I537" i="1" s="1"/>
  <c r="J537" i="1" s="1"/>
  <c r="JS180" i="1"/>
  <c r="OE172" i="1"/>
  <c r="NZ172" i="1" s="1"/>
  <c r="OE181" i="1"/>
  <c r="NZ181" i="1" s="1"/>
  <c r="FS177" i="1"/>
  <c r="FN177" i="1" s="1"/>
  <c r="FM177" i="1" s="1"/>
  <c r="FS178" i="1"/>
  <c r="FN178" i="1" s="1"/>
  <c r="FM178" i="1" s="1"/>
  <c r="S543" i="1" s="1"/>
  <c r="T543" i="1" s="1"/>
  <c r="JS181" i="1"/>
  <c r="FS180" i="1"/>
  <c r="FN180" i="1" s="1"/>
  <c r="FM180" i="1" s="1"/>
  <c r="FZ180" i="1" s="1"/>
  <c r="JS173" i="1"/>
  <c r="JS170" i="1"/>
  <c r="BR170" i="1"/>
  <c r="BM170" i="1" s="1"/>
  <c r="BL170" i="1" s="1"/>
  <c r="BY170" i="1" s="1"/>
  <c r="OE177" i="1"/>
  <c r="NZ177" i="1" s="1"/>
  <c r="JS177" i="1"/>
  <c r="OE180" i="1"/>
  <c r="NZ180" i="1" s="1"/>
  <c r="JS179" i="1"/>
  <c r="BR181" i="1"/>
  <c r="BM181" i="1" s="1"/>
  <c r="FS170" i="1"/>
  <c r="FN170" i="1" s="1"/>
  <c r="FM170" i="1" s="1"/>
  <c r="FZ170" i="1" s="1"/>
  <c r="FS171" i="1"/>
  <c r="FN171" i="1" s="1"/>
  <c r="FM171" i="1" s="1"/>
  <c r="S536" i="1" s="1"/>
  <c r="T536" i="1" s="1"/>
  <c r="OE178" i="1"/>
  <c r="NZ178" i="1" s="1"/>
  <c r="BO170" i="1"/>
  <c r="BP170" i="1" s="1"/>
  <c r="BQ170" i="1" s="1"/>
  <c r="BO171" i="1" s="1"/>
  <c r="BP171" i="1" s="1"/>
  <c r="BQ171" i="1" s="1"/>
  <c r="BO172" i="1" s="1"/>
  <c r="BP172" i="1" s="1"/>
  <c r="BQ172" i="1" s="1"/>
  <c r="BO173" i="1" s="1"/>
  <c r="BP173" i="1" s="1"/>
  <c r="BQ173" i="1" s="1"/>
  <c r="BO174" i="1" s="1"/>
  <c r="BP174" i="1" s="1"/>
  <c r="BQ174" i="1" s="1"/>
  <c r="BO175" i="1" s="1"/>
  <c r="BP175" i="1" s="1"/>
  <c r="BQ175" i="1" s="1"/>
  <c r="BO176" i="1" s="1"/>
  <c r="BP176" i="1" s="1"/>
  <c r="BQ176" i="1" s="1"/>
  <c r="BO177" i="1" s="1"/>
  <c r="BP177" i="1" s="1"/>
  <c r="BQ177" i="1" s="1"/>
  <c r="BO178" i="1" s="1"/>
  <c r="BP178" i="1" s="1"/>
  <c r="BQ178" i="1" s="1"/>
  <c r="BO179" i="1" s="1"/>
  <c r="BP179" i="1" s="1"/>
  <c r="BQ179" i="1" s="1"/>
  <c r="BO180" i="1" s="1"/>
  <c r="BP180" i="1" s="1"/>
  <c r="BQ180" i="1" s="1"/>
  <c r="BO181" i="1" s="1"/>
  <c r="BN181" i="1"/>
  <c r="BZ181" i="1" s="1"/>
  <c r="JN174" i="1"/>
  <c r="JU174" i="1"/>
  <c r="JN173" i="1"/>
  <c r="JU173" i="1"/>
  <c r="JN178" i="1"/>
  <c r="JU178" i="1"/>
  <c r="JN177" i="1"/>
  <c r="JU177" i="1"/>
  <c r="JU175" i="1"/>
  <c r="JN175" i="1"/>
  <c r="JU170" i="1"/>
  <c r="JN170" i="1"/>
  <c r="JN176" i="1"/>
  <c r="JU176" i="1"/>
  <c r="JN172" i="1"/>
  <c r="JU172" i="1"/>
  <c r="JU171" i="1"/>
  <c r="JN171" i="1"/>
  <c r="JU180" i="1"/>
  <c r="JN180" i="1"/>
  <c r="JN179" i="1"/>
  <c r="JU179" i="1"/>
  <c r="JN181" i="1"/>
  <c r="JU181" i="1"/>
  <c r="V96" i="1"/>
  <c r="U96" i="1" s="1"/>
  <c r="X96" i="1"/>
  <c r="Y96" i="1" s="1"/>
  <c r="Z96" i="1" s="1"/>
  <c r="AF95" i="1"/>
  <c r="E460" i="1"/>
  <c r="F460" i="1" s="1"/>
  <c r="O463" i="1"/>
  <c r="P463" i="1" s="1"/>
  <c r="EH98" i="1"/>
  <c r="DZ99" i="1"/>
  <c r="EA99" i="1" s="1"/>
  <c r="EB99" i="1" s="1"/>
  <c r="DX99" i="1"/>
  <c r="DW99" i="1" s="1"/>
  <c r="FZ174" i="1"/>
  <c r="BY174" i="1"/>
  <c r="BY179" i="1"/>
  <c r="S538" i="1"/>
  <c r="T538" i="1" s="1"/>
  <c r="FZ178" i="1"/>
  <c r="BY175" i="1"/>
  <c r="FZ172" i="1"/>
  <c r="BY173" i="1"/>
  <c r="S540" i="1"/>
  <c r="T540" i="1" s="1"/>
  <c r="BY177" i="1"/>
  <c r="I542" i="1"/>
  <c r="J542" i="1" s="1"/>
  <c r="FZ171" i="1"/>
  <c r="I536" i="1"/>
  <c r="J536" i="1" s="1"/>
  <c r="S544" i="1"/>
  <c r="T544" i="1" s="1"/>
  <c r="BY180" i="1"/>
  <c r="FZ176" i="1"/>
  <c r="S541" i="1"/>
  <c r="T541" i="1" s="1"/>
  <c r="S535" i="1"/>
  <c r="T535" i="1" s="1"/>
  <c r="FZ181" i="1"/>
  <c r="S542" i="1"/>
  <c r="T542" i="1" s="1"/>
  <c r="FZ177" i="1"/>
  <c r="BY172" i="1" l="1"/>
  <c r="S545" i="1"/>
  <c r="T545" i="1" s="1"/>
  <c r="I535" i="1"/>
  <c r="J535" i="1" s="1"/>
  <c r="BY178" i="1"/>
  <c r="I543" i="1"/>
  <c r="J543" i="1" s="1"/>
  <c r="BY176" i="1"/>
  <c r="BP181" i="1"/>
  <c r="BQ181" i="1" s="1"/>
  <c r="BL181" i="1"/>
  <c r="O464" i="1"/>
  <c r="P464" i="1" s="1"/>
  <c r="EH99" i="1"/>
  <c r="DX100" i="1"/>
  <c r="DW100" i="1" s="1"/>
  <c r="DZ100" i="1"/>
  <c r="EA100" i="1" s="1"/>
  <c r="EB100" i="1" s="1"/>
  <c r="V97" i="1"/>
  <c r="U97" i="1" s="1"/>
  <c r="X97" i="1"/>
  <c r="Y97" i="1" s="1"/>
  <c r="Z97" i="1" s="1"/>
  <c r="E461" i="1"/>
  <c r="F461" i="1" s="1"/>
  <c r="AF96" i="1"/>
  <c r="I546" i="1" l="1"/>
  <c r="J546" i="1" s="1"/>
  <c r="BY181" i="1"/>
  <c r="JS182" i="1"/>
  <c r="JS188" i="1"/>
  <c r="JS184" i="1"/>
  <c r="JS183" i="1"/>
  <c r="BR185" i="1"/>
  <c r="BM185" i="1" s="1"/>
  <c r="BL185" i="1" s="1"/>
  <c r="BR188" i="1"/>
  <c r="BM188" i="1" s="1"/>
  <c r="BL188" i="1" s="1"/>
  <c r="BR184" i="1"/>
  <c r="BM184" i="1" s="1"/>
  <c r="BL184" i="1" s="1"/>
  <c r="JS193" i="1"/>
  <c r="BR182" i="1"/>
  <c r="BM182" i="1" s="1"/>
  <c r="BL182" i="1" s="1"/>
  <c r="BO182" i="1"/>
  <c r="BP182" i="1" s="1"/>
  <c r="BQ182" i="1" s="1"/>
  <c r="BO183" i="1" s="1"/>
  <c r="BP183" i="1" s="1"/>
  <c r="BQ183" i="1" s="1"/>
  <c r="BO184" i="1" s="1"/>
  <c r="BP184" i="1" s="1"/>
  <c r="BQ184" i="1" s="1"/>
  <c r="BO185" i="1" s="1"/>
  <c r="BP185" i="1" s="1"/>
  <c r="BQ185" i="1" s="1"/>
  <c r="BO186" i="1" s="1"/>
  <c r="BP186" i="1" s="1"/>
  <c r="BQ186" i="1" s="1"/>
  <c r="BO187" i="1" s="1"/>
  <c r="BP187" i="1" s="1"/>
  <c r="BQ187" i="1" s="1"/>
  <c r="BO188" i="1" s="1"/>
  <c r="BP188" i="1" s="1"/>
  <c r="BQ188" i="1" s="1"/>
  <c r="BO189" i="1" s="1"/>
  <c r="BP189" i="1" s="1"/>
  <c r="BQ189" i="1" s="1"/>
  <c r="BO190" i="1" s="1"/>
  <c r="BP190" i="1" s="1"/>
  <c r="BQ190" i="1" s="1"/>
  <c r="BO191" i="1" s="1"/>
  <c r="BP191" i="1" s="1"/>
  <c r="BQ191" i="1" s="1"/>
  <c r="BO192" i="1" s="1"/>
  <c r="BP192" i="1" s="1"/>
  <c r="BQ192" i="1" s="1"/>
  <c r="BO193" i="1" s="1"/>
  <c r="BP193" i="1" s="1"/>
  <c r="BQ193" i="1" s="1"/>
  <c r="BR187" i="1"/>
  <c r="BM187" i="1" s="1"/>
  <c r="BL187" i="1" s="1"/>
  <c r="JS190" i="1"/>
  <c r="BR186" i="1"/>
  <c r="BM186" i="1" s="1"/>
  <c r="BL186" i="1" s="1"/>
  <c r="BR183" i="1"/>
  <c r="BM183" i="1" s="1"/>
  <c r="BL183" i="1" s="1"/>
  <c r="JS187" i="1"/>
  <c r="BR190" i="1"/>
  <c r="BM190" i="1" s="1"/>
  <c r="BL190" i="1" s="1"/>
  <c r="JS192" i="1"/>
  <c r="BR192" i="1"/>
  <c r="BM192" i="1" s="1"/>
  <c r="BL192" i="1" s="1"/>
  <c r="BR189" i="1"/>
  <c r="BM189" i="1" s="1"/>
  <c r="BL189" i="1" s="1"/>
  <c r="JS189" i="1"/>
  <c r="JS186" i="1"/>
  <c r="BR193" i="1"/>
  <c r="BM193" i="1" s="1"/>
  <c r="BL193" i="1" s="1"/>
  <c r="JS191" i="1"/>
  <c r="JS185" i="1"/>
  <c r="BR191" i="1"/>
  <c r="BM191" i="1" s="1"/>
  <c r="BL191" i="1" s="1"/>
  <c r="V98" i="1"/>
  <c r="U98" i="1" s="1"/>
  <c r="X98" i="1"/>
  <c r="Y98" i="1" s="1"/>
  <c r="Z98" i="1" s="1"/>
  <c r="AF97" i="1"/>
  <c r="E462" i="1"/>
  <c r="F462" i="1" s="1"/>
  <c r="DZ101" i="1"/>
  <c r="EA101" i="1" s="1"/>
  <c r="EB101" i="1" s="1"/>
  <c r="DX101" i="1"/>
  <c r="DW101" i="1" s="1"/>
  <c r="EH100" i="1"/>
  <c r="O465" i="1"/>
  <c r="P465" i="1" s="1"/>
  <c r="JN186" i="1" l="1"/>
  <c r="JU186" i="1"/>
  <c r="JN189" i="1"/>
  <c r="JU189" i="1"/>
  <c r="JN190" i="1"/>
  <c r="JU190" i="1"/>
  <c r="JU183" i="1"/>
  <c r="JN183" i="1"/>
  <c r="JU184" i="1"/>
  <c r="JN184" i="1"/>
  <c r="JU188" i="1"/>
  <c r="JN188" i="1"/>
  <c r="JN192" i="1"/>
  <c r="JU192" i="1"/>
  <c r="JU182" i="1"/>
  <c r="JN182" i="1"/>
  <c r="JU185" i="1"/>
  <c r="JN185" i="1"/>
  <c r="JN193" i="1"/>
  <c r="JU193" i="1"/>
  <c r="JN191" i="1"/>
  <c r="JU191" i="1"/>
  <c r="JN187" i="1"/>
  <c r="JU187" i="1"/>
  <c r="I558" i="1"/>
  <c r="J558" i="1" s="1"/>
  <c r="BY193" i="1"/>
  <c r="BY183" i="1"/>
  <c r="I548" i="1"/>
  <c r="J548" i="1" s="1"/>
  <c r="BY188" i="1"/>
  <c r="I553" i="1"/>
  <c r="J553" i="1" s="1"/>
  <c r="BY186" i="1"/>
  <c r="I551" i="1"/>
  <c r="J551" i="1" s="1"/>
  <c r="BY185" i="1"/>
  <c r="I550" i="1"/>
  <c r="J550" i="1" s="1"/>
  <c r="BY189" i="1"/>
  <c r="I554" i="1"/>
  <c r="J554" i="1" s="1"/>
  <c r="BY187" i="1"/>
  <c r="I552" i="1"/>
  <c r="J552" i="1" s="1"/>
  <c r="OE201" i="1"/>
  <c r="NZ201" i="1" s="1"/>
  <c r="JS201" i="1"/>
  <c r="FS205" i="1"/>
  <c r="FN205" i="1" s="1"/>
  <c r="FM205" i="1" s="1"/>
  <c r="BR202" i="1"/>
  <c r="BM202" i="1" s="1"/>
  <c r="BL202" i="1" s="1"/>
  <c r="JS203" i="1"/>
  <c r="JS197" i="1"/>
  <c r="BR205" i="1"/>
  <c r="BM205" i="1" s="1"/>
  <c r="BL205" i="1" s="1"/>
  <c r="FS203" i="1"/>
  <c r="FN203" i="1" s="1"/>
  <c r="FM203" i="1" s="1"/>
  <c r="FS204" i="1"/>
  <c r="FN204" i="1" s="1"/>
  <c r="FM204" i="1" s="1"/>
  <c r="JS205" i="1"/>
  <c r="BR204" i="1"/>
  <c r="BM204" i="1" s="1"/>
  <c r="BL204" i="1" s="1"/>
  <c r="OE204" i="1"/>
  <c r="NZ204" i="1" s="1"/>
  <c r="JS196" i="1"/>
  <c r="FS194" i="1"/>
  <c r="FN194" i="1" s="1"/>
  <c r="FM194" i="1" s="1"/>
  <c r="BR196" i="1"/>
  <c r="BM196" i="1" s="1"/>
  <c r="BL196" i="1" s="1"/>
  <c r="FS198" i="1"/>
  <c r="FN198" i="1" s="1"/>
  <c r="FM198" i="1" s="1"/>
  <c r="BO194" i="1"/>
  <c r="BP194" i="1" s="1"/>
  <c r="BQ194" i="1" s="1"/>
  <c r="BO195" i="1" s="1"/>
  <c r="BP195" i="1" s="1"/>
  <c r="BQ195" i="1" s="1"/>
  <c r="BO196" i="1" s="1"/>
  <c r="BP196" i="1" s="1"/>
  <c r="BQ196" i="1" s="1"/>
  <c r="BO197" i="1" s="1"/>
  <c r="BP197" i="1" s="1"/>
  <c r="BQ197" i="1" s="1"/>
  <c r="BO198" i="1" s="1"/>
  <c r="BP198" i="1" s="1"/>
  <c r="BQ198" i="1" s="1"/>
  <c r="BO199" i="1" s="1"/>
  <c r="BP199" i="1" s="1"/>
  <c r="BQ199" i="1" s="1"/>
  <c r="BO200" i="1" s="1"/>
  <c r="BP200" i="1" s="1"/>
  <c r="BQ200" i="1" s="1"/>
  <c r="BO201" i="1" s="1"/>
  <c r="BP201" i="1" s="1"/>
  <c r="BQ201" i="1" s="1"/>
  <c r="BO202" i="1" s="1"/>
  <c r="BP202" i="1" s="1"/>
  <c r="BQ202" i="1" s="1"/>
  <c r="BO203" i="1" s="1"/>
  <c r="BP203" i="1" s="1"/>
  <c r="BQ203" i="1" s="1"/>
  <c r="BO204" i="1" s="1"/>
  <c r="BP204" i="1" s="1"/>
  <c r="BQ204" i="1" s="1"/>
  <c r="BO205" i="1" s="1"/>
  <c r="BP205" i="1" s="1"/>
  <c r="BQ205" i="1" s="1"/>
  <c r="FS196" i="1"/>
  <c r="FN196" i="1" s="1"/>
  <c r="FM196" i="1" s="1"/>
  <c r="FS200" i="1"/>
  <c r="FN200" i="1" s="1"/>
  <c r="FM200" i="1" s="1"/>
  <c r="JS199" i="1"/>
  <c r="OE200" i="1"/>
  <c r="NZ200" i="1" s="1"/>
  <c r="OE199" i="1"/>
  <c r="NZ199" i="1" s="1"/>
  <c r="FS202" i="1"/>
  <c r="FN202" i="1" s="1"/>
  <c r="FM202" i="1" s="1"/>
  <c r="JS194" i="1"/>
  <c r="JS195" i="1"/>
  <c r="BR195" i="1"/>
  <c r="BM195" i="1" s="1"/>
  <c r="BL195" i="1" s="1"/>
  <c r="BR194" i="1"/>
  <c r="BM194" i="1" s="1"/>
  <c r="BL194" i="1" s="1"/>
  <c r="JS200" i="1"/>
  <c r="FS195" i="1"/>
  <c r="FN195" i="1" s="1"/>
  <c r="FM195" i="1" s="1"/>
  <c r="OE205" i="1"/>
  <c r="NZ205" i="1" s="1"/>
  <c r="OE197" i="1"/>
  <c r="NZ197" i="1" s="1"/>
  <c r="BR200" i="1"/>
  <c r="BM200" i="1" s="1"/>
  <c r="BL200" i="1" s="1"/>
  <c r="BR203" i="1"/>
  <c r="BM203" i="1" s="1"/>
  <c r="BL203" i="1" s="1"/>
  <c r="JS198" i="1"/>
  <c r="FS201" i="1"/>
  <c r="FN201" i="1" s="1"/>
  <c r="FM201" i="1" s="1"/>
  <c r="BR197" i="1"/>
  <c r="BM197" i="1" s="1"/>
  <c r="BL197" i="1" s="1"/>
  <c r="BR201" i="1"/>
  <c r="BM201" i="1" s="1"/>
  <c r="BL201" i="1" s="1"/>
  <c r="JS204" i="1"/>
  <c r="OE203" i="1"/>
  <c r="NZ203" i="1" s="1"/>
  <c r="OE195" i="1"/>
  <c r="NZ195" i="1" s="1"/>
  <c r="FS197" i="1"/>
  <c r="FN197" i="1" s="1"/>
  <c r="FM197" i="1" s="1"/>
  <c r="OE196" i="1"/>
  <c r="NZ196" i="1" s="1"/>
  <c r="BR198" i="1"/>
  <c r="BM198" i="1" s="1"/>
  <c r="BL198" i="1" s="1"/>
  <c r="BR199" i="1"/>
  <c r="BM199" i="1" s="1"/>
  <c r="BL199" i="1" s="1"/>
  <c r="OE198" i="1"/>
  <c r="NZ198" i="1" s="1"/>
  <c r="OE202" i="1"/>
  <c r="NZ202" i="1" s="1"/>
  <c r="JS202" i="1"/>
  <c r="FS199" i="1"/>
  <c r="FN199" i="1" s="1"/>
  <c r="FM199" i="1" s="1"/>
  <c r="OE194" i="1"/>
  <c r="NZ194" i="1" s="1"/>
  <c r="BY191" i="1"/>
  <c r="I556" i="1"/>
  <c r="J556" i="1" s="1"/>
  <c r="BY182" i="1"/>
  <c r="I547" i="1"/>
  <c r="J547" i="1" s="1"/>
  <c r="I557" i="1"/>
  <c r="J557" i="1" s="1"/>
  <c r="BY192" i="1"/>
  <c r="I555" i="1"/>
  <c r="J555" i="1" s="1"/>
  <c r="BY190" i="1"/>
  <c r="I549" i="1"/>
  <c r="J549" i="1" s="1"/>
  <c r="BY184" i="1"/>
  <c r="O466" i="1"/>
  <c r="P466" i="1" s="1"/>
  <c r="EH101" i="1"/>
  <c r="DX102" i="1"/>
  <c r="DW102" i="1" s="1"/>
  <c r="DZ102" i="1"/>
  <c r="EA102" i="1" s="1"/>
  <c r="EB102" i="1" s="1"/>
  <c r="V99" i="1"/>
  <c r="U99" i="1" s="1"/>
  <c r="X99" i="1"/>
  <c r="Y99" i="1" s="1"/>
  <c r="Z99" i="1" s="1"/>
  <c r="AF98" i="1"/>
  <c r="E463" i="1"/>
  <c r="F463" i="1" s="1"/>
  <c r="JN198" i="1" l="1"/>
  <c r="JU198" i="1"/>
  <c r="JU205" i="1"/>
  <c r="JN205" i="1"/>
  <c r="JU201" i="1"/>
  <c r="JN201" i="1"/>
  <c r="JU194" i="1"/>
  <c r="JN194" i="1"/>
  <c r="JN195" i="1"/>
  <c r="JU195" i="1"/>
  <c r="JU202" i="1"/>
  <c r="JN202" i="1"/>
  <c r="JN204" i="1"/>
  <c r="JU204" i="1"/>
  <c r="JN197" i="1"/>
  <c r="JU197" i="1"/>
  <c r="JU196" i="1"/>
  <c r="JN196" i="1"/>
  <c r="JN203" i="1"/>
  <c r="JU203" i="1"/>
  <c r="JN200" i="1"/>
  <c r="JU200" i="1"/>
  <c r="JN199" i="1"/>
  <c r="JU199" i="1"/>
  <c r="I560" i="1"/>
  <c r="J560" i="1" s="1"/>
  <c r="BY195" i="1"/>
  <c r="FZ196" i="1"/>
  <c r="S561" i="1"/>
  <c r="T561" i="1" s="1"/>
  <c r="OE208" i="1"/>
  <c r="NZ208" i="1" s="1"/>
  <c r="FS212" i="1"/>
  <c r="FN212" i="1" s="1"/>
  <c r="FM212" i="1" s="1"/>
  <c r="JS206" i="1"/>
  <c r="FS206" i="1"/>
  <c r="FN206" i="1" s="1"/>
  <c r="FM206" i="1" s="1"/>
  <c r="FS207" i="1"/>
  <c r="FN207" i="1" s="1"/>
  <c r="FM207" i="1" s="1"/>
  <c r="OE217" i="1"/>
  <c r="NZ217" i="1" s="1"/>
  <c r="OE206" i="1"/>
  <c r="NZ206" i="1" s="1"/>
  <c r="FS209" i="1"/>
  <c r="FN209" i="1" s="1"/>
  <c r="FM209" i="1" s="1"/>
  <c r="JS208" i="1"/>
  <c r="OE216" i="1"/>
  <c r="NZ216" i="1" s="1"/>
  <c r="JS213" i="1"/>
  <c r="BR207" i="1"/>
  <c r="BM207" i="1" s="1"/>
  <c r="BL207" i="1" s="1"/>
  <c r="FS216" i="1"/>
  <c r="FN216" i="1" s="1"/>
  <c r="FM216" i="1" s="1"/>
  <c r="FS215" i="1"/>
  <c r="FN215" i="1" s="1"/>
  <c r="FM215" i="1" s="1"/>
  <c r="JS216" i="1"/>
  <c r="BR216" i="1"/>
  <c r="BM216" i="1" s="1"/>
  <c r="BL216" i="1" s="1"/>
  <c r="JS212" i="1"/>
  <c r="JS209" i="1"/>
  <c r="JS211" i="1"/>
  <c r="OE211" i="1"/>
  <c r="NZ211" i="1" s="1"/>
  <c r="BO206" i="1"/>
  <c r="BP206" i="1" s="1"/>
  <c r="BQ206" i="1" s="1"/>
  <c r="BO207" i="1" s="1"/>
  <c r="BP207" i="1" s="1"/>
  <c r="BQ207" i="1" s="1"/>
  <c r="BO208" i="1" s="1"/>
  <c r="BP208" i="1" s="1"/>
  <c r="BQ208" i="1" s="1"/>
  <c r="BO209" i="1" s="1"/>
  <c r="BP209" i="1" s="1"/>
  <c r="BQ209" i="1" s="1"/>
  <c r="BO210" i="1" s="1"/>
  <c r="BP210" i="1" s="1"/>
  <c r="BQ210" i="1" s="1"/>
  <c r="BO211" i="1" s="1"/>
  <c r="BP211" i="1" s="1"/>
  <c r="BQ211" i="1" s="1"/>
  <c r="BO212" i="1" s="1"/>
  <c r="BP212" i="1" s="1"/>
  <c r="BQ212" i="1" s="1"/>
  <c r="BO213" i="1" s="1"/>
  <c r="BP213" i="1" s="1"/>
  <c r="BQ213" i="1" s="1"/>
  <c r="BO214" i="1" s="1"/>
  <c r="BP214" i="1" s="1"/>
  <c r="BQ214" i="1" s="1"/>
  <c r="BO215" i="1" s="1"/>
  <c r="BP215" i="1" s="1"/>
  <c r="BQ215" i="1" s="1"/>
  <c r="BO216" i="1" s="1"/>
  <c r="BP216" i="1" s="1"/>
  <c r="BQ216" i="1" s="1"/>
  <c r="BO217" i="1" s="1"/>
  <c r="BP217" i="1" s="1"/>
  <c r="BQ217" i="1" s="1"/>
  <c r="OE207" i="1"/>
  <c r="NZ207" i="1" s="1"/>
  <c r="OE209" i="1"/>
  <c r="NZ209" i="1" s="1"/>
  <c r="BR211" i="1"/>
  <c r="BM211" i="1" s="1"/>
  <c r="BL211" i="1" s="1"/>
  <c r="BR206" i="1"/>
  <c r="BM206" i="1" s="1"/>
  <c r="BL206" i="1" s="1"/>
  <c r="JS217" i="1"/>
  <c r="JS207" i="1"/>
  <c r="FS214" i="1"/>
  <c r="FN214" i="1" s="1"/>
  <c r="FM214" i="1" s="1"/>
  <c r="BR208" i="1"/>
  <c r="BM208" i="1" s="1"/>
  <c r="BL208" i="1" s="1"/>
  <c r="BR209" i="1"/>
  <c r="BM209" i="1" s="1"/>
  <c r="BL209" i="1" s="1"/>
  <c r="FS217" i="1"/>
  <c r="FN217" i="1" s="1"/>
  <c r="FM217" i="1" s="1"/>
  <c r="JS215" i="1"/>
  <c r="OE215" i="1"/>
  <c r="NZ215" i="1" s="1"/>
  <c r="OE214" i="1"/>
  <c r="NZ214" i="1" s="1"/>
  <c r="FS208" i="1"/>
  <c r="FN208" i="1" s="1"/>
  <c r="FM208" i="1" s="1"/>
  <c r="FS213" i="1"/>
  <c r="FN213" i="1" s="1"/>
  <c r="FM213" i="1" s="1"/>
  <c r="FS210" i="1"/>
  <c r="FN210" i="1" s="1"/>
  <c r="FM210" i="1" s="1"/>
  <c r="JS214" i="1"/>
  <c r="BR215" i="1"/>
  <c r="BM215" i="1" s="1"/>
  <c r="BL215" i="1" s="1"/>
  <c r="OE210" i="1"/>
  <c r="NZ210" i="1" s="1"/>
  <c r="BR213" i="1"/>
  <c r="BM213" i="1" s="1"/>
  <c r="BL213" i="1" s="1"/>
  <c r="JS210" i="1"/>
  <c r="OE213" i="1"/>
  <c r="NZ213" i="1" s="1"/>
  <c r="FS211" i="1"/>
  <c r="FN211" i="1" s="1"/>
  <c r="FM211" i="1" s="1"/>
  <c r="BR214" i="1"/>
  <c r="BM214" i="1" s="1"/>
  <c r="BL214" i="1" s="1"/>
  <c r="OE212" i="1"/>
  <c r="NZ212" i="1" s="1"/>
  <c r="BR217" i="1"/>
  <c r="BM217" i="1" s="1"/>
  <c r="BL217" i="1" s="1"/>
  <c r="BR210" i="1"/>
  <c r="BM210" i="1" s="1"/>
  <c r="BL210" i="1" s="1"/>
  <c r="BR212" i="1"/>
  <c r="BM212" i="1" s="1"/>
  <c r="BL212" i="1" s="1"/>
  <c r="S569" i="1"/>
  <c r="T569" i="1" s="1"/>
  <c r="FZ204" i="1"/>
  <c r="FZ199" i="1"/>
  <c r="S564" i="1"/>
  <c r="T564" i="1" s="1"/>
  <c r="I565" i="1"/>
  <c r="J565" i="1" s="1"/>
  <c r="BY200" i="1"/>
  <c r="FZ198" i="1"/>
  <c r="S563" i="1"/>
  <c r="T563" i="1" s="1"/>
  <c r="S568" i="1"/>
  <c r="T568" i="1" s="1"/>
  <c r="FZ203" i="1"/>
  <c r="FZ197" i="1"/>
  <c r="S562" i="1"/>
  <c r="T562" i="1" s="1"/>
  <c r="S567" i="1"/>
  <c r="T567" i="1" s="1"/>
  <c r="FZ202" i="1"/>
  <c r="I561" i="1"/>
  <c r="J561" i="1" s="1"/>
  <c r="BY196" i="1"/>
  <c r="I570" i="1"/>
  <c r="J570" i="1" s="1"/>
  <c r="BY205" i="1"/>
  <c r="FZ194" i="1"/>
  <c r="S559" i="1"/>
  <c r="T559" i="1" s="1"/>
  <c r="BY201" i="1"/>
  <c r="I566" i="1"/>
  <c r="J566" i="1" s="1"/>
  <c r="S560" i="1"/>
  <c r="T560" i="1" s="1"/>
  <c r="FZ195" i="1"/>
  <c r="BY199" i="1"/>
  <c r="I564" i="1"/>
  <c r="J564" i="1" s="1"/>
  <c r="I562" i="1"/>
  <c r="J562" i="1" s="1"/>
  <c r="BY197" i="1"/>
  <c r="I567" i="1"/>
  <c r="J567" i="1" s="1"/>
  <c r="BY202" i="1"/>
  <c r="I568" i="1"/>
  <c r="J568" i="1" s="1"/>
  <c r="BY203" i="1"/>
  <c r="BY198" i="1"/>
  <c r="I563" i="1"/>
  <c r="J563" i="1" s="1"/>
  <c r="S566" i="1"/>
  <c r="T566" i="1" s="1"/>
  <c r="FZ201" i="1"/>
  <c r="I559" i="1"/>
  <c r="J559" i="1" s="1"/>
  <c r="BY194" i="1"/>
  <c r="S565" i="1"/>
  <c r="T565" i="1" s="1"/>
  <c r="FZ200" i="1"/>
  <c r="I569" i="1"/>
  <c r="J569" i="1" s="1"/>
  <c r="BY204" i="1"/>
  <c r="S570" i="1"/>
  <c r="T570" i="1" s="1"/>
  <c r="FZ205" i="1"/>
  <c r="X100" i="1"/>
  <c r="Y100" i="1" s="1"/>
  <c r="Z100" i="1" s="1"/>
  <c r="V100" i="1"/>
  <c r="U100" i="1" s="1"/>
  <c r="E464" i="1"/>
  <c r="F464" i="1" s="1"/>
  <c r="AF99" i="1"/>
  <c r="DZ103" i="1"/>
  <c r="EA103" i="1" s="1"/>
  <c r="EB103" i="1" s="1"/>
  <c r="DX103" i="1"/>
  <c r="DW103" i="1" s="1"/>
  <c r="O467" i="1"/>
  <c r="P467" i="1" s="1"/>
  <c r="EH102" i="1"/>
  <c r="JU207" i="1" l="1"/>
  <c r="JN207" i="1"/>
  <c r="JN211" i="1"/>
  <c r="JU211" i="1"/>
  <c r="JU213" i="1"/>
  <c r="JN213" i="1"/>
  <c r="JN206" i="1"/>
  <c r="JU206" i="1"/>
  <c r="JN210" i="1"/>
  <c r="JU210" i="1"/>
  <c r="JU217" i="1"/>
  <c r="JN217" i="1"/>
  <c r="JU209" i="1"/>
  <c r="JN209" i="1"/>
  <c r="JN212" i="1"/>
  <c r="JU212" i="1"/>
  <c r="JN208" i="1"/>
  <c r="JU208" i="1"/>
  <c r="JN215" i="1"/>
  <c r="JU215" i="1"/>
  <c r="JN216" i="1"/>
  <c r="JU216" i="1"/>
  <c r="JN214" i="1"/>
  <c r="JU214" i="1"/>
  <c r="FZ211" i="1"/>
  <c r="S576" i="1"/>
  <c r="T576" i="1" s="1"/>
  <c r="FZ213" i="1"/>
  <c r="S578" i="1"/>
  <c r="T578" i="1" s="1"/>
  <c r="FZ214" i="1"/>
  <c r="S579" i="1"/>
  <c r="T579" i="1" s="1"/>
  <c r="BY207" i="1"/>
  <c r="I572" i="1"/>
  <c r="J572" i="1" s="1"/>
  <c r="FZ206" i="1"/>
  <c r="S571" i="1"/>
  <c r="T571" i="1" s="1"/>
  <c r="S575" i="1"/>
  <c r="T575" i="1" s="1"/>
  <c r="FZ210" i="1"/>
  <c r="S573" i="1"/>
  <c r="T573" i="1" s="1"/>
  <c r="FZ208" i="1"/>
  <c r="I573" i="1"/>
  <c r="J573" i="1" s="1"/>
  <c r="BY208" i="1"/>
  <c r="S577" i="1"/>
  <c r="T577" i="1" s="1"/>
  <c r="FZ212" i="1"/>
  <c r="BY214" i="1"/>
  <c r="I579" i="1"/>
  <c r="J579" i="1" s="1"/>
  <c r="I577" i="1"/>
  <c r="J577" i="1" s="1"/>
  <c r="BY212" i="1"/>
  <c r="BY213" i="1"/>
  <c r="I578" i="1"/>
  <c r="J578" i="1" s="1"/>
  <c r="I571" i="1"/>
  <c r="J571" i="1" s="1"/>
  <c r="BY206" i="1"/>
  <c r="BY210" i="1"/>
  <c r="I575" i="1"/>
  <c r="J575" i="1" s="1"/>
  <c r="I576" i="1"/>
  <c r="J576" i="1" s="1"/>
  <c r="BY211" i="1"/>
  <c r="BY216" i="1"/>
  <c r="I581" i="1"/>
  <c r="J581" i="1" s="1"/>
  <c r="S574" i="1"/>
  <c r="T574" i="1" s="1"/>
  <c r="FZ209" i="1"/>
  <c r="I582" i="1"/>
  <c r="J582" i="1" s="1"/>
  <c r="BY217" i="1"/>
  <c r="BY215" i="1"/>
  <c r="I580" i="1"/>
  <c r="J580" i="1" s="1"/>
  <c r="S582" i="1"/>
  <c r="T582" i="1" s="1"/>
  <c r="FZ217" i="1"/>
  <c r="I574" i="1"/>
  <c r="J574" i="1" s="1"/>
  <c r="BY209" i="1"/>
  <c r="FZ215" i="1"/>
  <c r="S580" i="1"/>
  <c r="T580" i="1" s="1"/>
  <c r="OE227" i="1"/>
  <c r="NZ227" i="1" s="1"/>
  <c r="BR229" i="1"/>
  <c r="BM229" i="1" s="1"/>
  <c r="BL229" i="1" s="1"/>
  <c r="JS226" i="1"/>
  <c r="FS226" i="1"/>
  <c r="FN226" i="1" s="1"/>
  <c r="FM226" i="1" s="1"/>
  <c r="BR219" i="1"/>
  <c r="BM219" i="1" s="1"/>
  <c r="BL219" i="1" s="1"/>
  <c r="OE221" i="1"/>
  <c r="NZ221" i="1" s="1"/>
  <c r="BR226" i="1"/>
  <c r="BM226" i="1" s="1"/>
  <c r="BL226" i="1" s="1"/>
  <c r="JS227" i="1"/>
  <c r="OE225" i="1"/>
  <c r="NZ225" i="1" s="1"/>
  <c r="FS222" i="1"/>
  <c r="FN222" i="1" s="1"/>
  <c r="FM222" i="1" s="1"/>
  <c r="FS219" i="1"/>
  <c r="FN219" i="1" s="1"/>
  <c r="FM219" i="1" s="1"/>
  <c r="BR221" i="1"/>
  <c r="BM221" i="1" s="1"/>
  <c r="BL221" i="1" s="1"/>
  <c r="FS224" i="1"/>
  <c r="FN224" i="1" s="1"/>
  <c r="FM224" i="1" s="1"/>
  <c r="OE219" i="1"/>
  <c r="NZ219" i="1" s="1"/>
  <c r="OE218" i="1"/>
  <c r="NZ218" i="1" s="1"/>
  <c r="JS218" i="1"/>
  <c r="BR222" i="1"/>
  <c r="BM222" i="1" s="1"/>
  <c r="BL222" i="1" s="1"/>
  <c r="BR225" i="1"/>
  <c r="BM225" i="1" s="1"/>
  <c r="BL225" i="1" s="1"/>
  <c r="JS224" i="1"/>
  <c r="BR227" i="1"/>
  <c r="BM227" i="1" s="1"/>
  <c r="BL227" i="1" s="1"/>
  <c r="FS221" i="1"/>
  <c r="FN221" i="1" s="1"/>
  <c r="FM221" i="1" s="1"/>
  <c r="FS229" i="1"/>
  <c r="FN229" i="1" s="1"/>
  <c r="FM229" i="1" s="1"/>
  <c r="FS227" i="1"/>
  <c r="FN227" i="1" s="1"/>
  <c r="FM227" i="1" s="1"/>
  <c r="OE226" i="1"/>
  <c r="NZ226" i="1" s="1"/>
  <c r="OE228" i="1"/>
  <c r="NZ228" i="1" s="1"/>
  <c r="JS221" i="1"/>
  <c r="BR218" i="1"/>
  <c r="BM218" i="1" s="1"/>
  <c r="BL218" i="1" s="1"/>
  <c r="JS222" i="1"/>
  <c r="BR228" i="1"/>
  <c r="BM228" i="1" s="1"/>
  <c r="BL228" i="1" s="1"/>
  <c r="FS218" i="1"/>
  <c r="FN218" i="1" s="1"/>
  <c r="FM218" i="1" s="1"/>
  <c r="FS225" i="1"/>
  <c r="FN225" i="1" s="1"/>
  <c r="FM225" i="1" s="1"/>
  <c r="OE224" i="1"/>
  <c r="NZ224" i="1" s="1"/>
  <c r="OE223" i="1"/>
  <c r="NZ223" i="1" s="1"/>
  <c r="FS228" i="1"/>
  <c r="FN228" i="1" s="1"/>
  <c r="FM228" i="1" s="1"/>
  <c r="JS219" i="1"/>
  <c r="FS220" i="1"/>
  <c r="FN220" i="1" s="1"/>
  <c r="FM220" i="1" s="1"/>
  <c r="BR220" i="1"/>
  <c r="BM220" i="1" s="1"/>
  <c r="BL220" i="1" s="1"/>
  <c r="OE229" i="1"/>
  <c r="NZ229" i="1" s="1"/>
  <c r="BO218" i="1"/>
  <c r="BP218" i="1" s="1"/>
  <c r="BQ218" i="1" s="1"/>
  <c r="BO219" i="1" s="1"/>
  <c r="BP219" i="1" s="1"/>
  <c r="BQ219" i="1" s="1"/>
  <c r="BO220" i="1" s="1"/>
  <c r="BP220" i="1" s="1"/>
  <c r="BQ220" i="1" s="1"/>
  <c r="BO221" i="1" s="1"/>
  <c r="BP221" i="1" s="1"/>
  <c r="BQ221" i="1" s="1"/>
  <c r="BO222" i="1" s="1"/>
  <c r="BP222" i="1" s="1"/>
  <c r="BQ222" i="1" s="1"/>
  <c r="BO223" i="1" s="1"/>
  <c r="BP223" i="1" s="1"/>
  <c r="BQ223" i="1" s="1"/>
  <c r="BO224" i="1" s="1"/>
  <c r="BP224" i="1" s="1"/>
  <c r="BQ224" i="1" s="1"/>
  <c r="BO225" i="1" s="1"/>
  <c r="BP225" i="1" s="1"/>
  <c r="BQ225" i="1" s="1"/>
  <c r="BO226" i="1" s="1"/>
  <c r="BP226" i="1" s="1"/>
  <c r="BQ226" i="1" s="1"/>
  <c r="BO227" i="1" s="1"/>
  <c r="BP227" i="1" s="1"/>
  <c r="BQ227" i="1" s="1"/>
  <c r="BO228" i="1" s="1"/>
  <c r="BP228" i="1" s="1"/>
  <c r="BQ228" i="1" s="1"/>
  <c r="BO229" i="1" s="1"/>
  <c r="BP229" i="1" s="1"/>
  <c r="BQ229" i="1" s="1"/>
  <c r="OE222" i="1"/>
  <c r="NZ222" i="1" s="1"/>
  <c r="FS223" i="1"/>
  <c r="FN223" i="1" s="1"/>
  <c r="FM223" i="1" s="1"/>
  <c r="OE220" i="1"/>
  <c r="NZ220" i="1" s="1"/>
  <c r="JS225" i="1"/>
  <c r="BR224" i="1"/>
  <c r="BM224" i="1" s="1"/>
  <c r="BL224" i="1" s="1"/>
  <c r="JS223" i="1"/>
  <c r="JS229" i="1"/>
  <c r="JS228" i="1"/>
  <c r="JS220" i="1"/>
  <c r="BR223" i="1"/>
  <c r="BM223" i="1" s="1"/>
  <c r="BL223" i="1" s="1"/>
  <c r="S581" i="1"/>
  <c r="T581" i="1" s="1"/>
  <c r="FZ216" i="1"/>
  <c r="FZ207" i="1"/>
  <c r="S572" i="1"/>
  <c r="T572" i="1" s="1"/>
  <c r="O468" i="1"/>
  <c r="P468" i="1" s="1"/>
  <c r="EH103" i="1"/>
  <c r="DZ104" i="1"/>
  <c r="EA104" i="1" s="1"/>
  <c r="EB104" i="1" s="1"/>
  <c r="DX104" i="1"/>
  <c r="DW104" i="1" s="1"/>
  <c r="E465" i="1"/>
  <c r="F465" i="1" s="1"/>
  <c r="AF100" i="1"/>
  <c r="X101" i="1"/>
  <c r="Y101" i="1" s="1"/>
  <c r="Z101" i="1" s="1"/>
  <c r="V101" i="1"/>
  <c r="U101" i="1" s="1"/>
  <c r="JN222" i="1" l="1"/>
  <c r="JU222" i="1"/>
  <c r="JU225" i="1"/>
  <c r="JN225" i="1"/>
  <c r="JN219" i="1"/>
  <c r="JU219" i="1"/>
  <c r="JU224" i="1"/>
  <c r="JN224" i="1"/>
  <c r="JN226" i="1"/>
  <c r="JU226" i="1"/>
  <c r="JN221" i="1"/>
  <c r="JU221" i="1"/>
  <c r="JU220" i="1"/>
  <c r="JN220" i="1"/>
  <c r="JN218" i="1"/>
  <c r="JU218" i="1"/>
  <c r="JN227" i="1"/>
  <c r="JU227" i="1"/>
  <c r="JN228" i="1"/>
  <c r="JU228" i="1"/>
  <c r="JN229" i="1"/>
  <c r="JU229" i="1"/>
  <c r="JN223" i="1"/>
  <c r="JU223" i="1"/>
  <c r="BY224" i="1"/>
  <c r="I589" i="1"/>
  <c r="J589" i="1" s="1"/>
  <c r="S585" i="1"/>
  <c r="T585" i="1" s="1"/>
  <c r="FZ220" i="1"/>
  <c r="I592" i="1"/>
  <c r="J592" i="1" s="1"/>
  <c r="BY227" i="1"/>
  <c r="BY221" i="1"/>
  <c r="I586" i="1"/>
  <c r="J586" i="1" s="1"/>
  <c r="S591" i="1"/>
  <c r="T591" i="1" s="1"/>
  <c r="FZ226" i="1"/>
  <c r="BY218" i="1"/>
  <c r="I583" i="1"/>
  <c r="J583" i="1" s="1"/>
  <c r="S584" i="1"/>
  <c r="T584" i="1" s="1"/>
  <c r="FZ219" i="1"/>
  <c r="S593" i="1"/>
  <c r="T593" i="1" s="1"/>
  <c r="FZ228" i="1"/>
  <c r="BY225" i="1"/>
  <c r="I590" i="1"/>
  <c r="J590" i="1" s="1"/>
  <c r="FZ222" i="1"/>
  <c r="S587" i="1"/>
  <c r="T587" i="1" s="1"/>
  <c r="I594" i="1"/>
  <c r="J594" i="1" s="1"/>
  <c r="BY229" i="1"/>
  <c r="BY223" i="1"/>
  <c r="I588" i="1"/>
  <c r="J588" i="1" s="1"/>
  <c r="S588" i="1"/>
  <c r="T588" i="1" s="1"/>
  <c r="FZ223" i="1"/>
  <c r="I587" i="1"/>
  <c r="J587" i="1" s="1"/>
  <c r="BY222" i="1"/>
  <c r="OE234" i="1"/>
  <c r="NZ234" i="1" s="1"/>
  <c r="JS230" i="1"/>
  <c r="JS237" i="1"/>
  <c r="BR238" i="1"/>
  <c r="BM238" i="1" s="1"/>
  <c r="BL238" i="1" s="1"/>
  <c r="BR232" i="1"/>
  <c r="BM232" i="1" s="1"/>
  <c r="BL232" i="1" s="1"/>
  <c r="FS239" i="1"/>
  <c r="FN239" i="1" s="1"/>
  <c r="FM239" i="1" s="1"/>
  <c r="JS238" i="1"/>
  <c r="FS232" i="1"/>
  <c r="FN232" i="1" s="1"/>
  <c r="FM232" i="1" s="1"/>
  <c r="BR236" i="1"/>
  <c r="BM236" i="1" s="1"/>
  <c r="BL236" i="1" s="1"/>
  <c r="BR235" i="1"/>
  <c r="BM235" i="1" s="1"/>
  <c r="BL235" i="1" s="1"/>
  <c r="OE232" i="1"/>
  <c r="NZ232" i="1" s="1"/>
  <c r="JS239" i="1"/>
  <c r="BR234" i="1"/>
  <c r="BM234" i="1" s="1"/>
  <c r="BL234" i="1" s="1"/>
  <c r="JS233" i="1"/>
  <c r="FS240" i="1"/>
  <c r="FN240" i="1" s="1"/>
  <c r="FM240" i="1" s="1"/>
  <c r="OE241" i="1"/>
  <c r="NZ241" i="1" s="1"/>
  <c r="OE230" i="1"/>
  <c r="NZ230" i="1" s="1"/>
  <c r="JS234" i="1"/>
  <c r="BR239" i="1"/>
  <c r="BM239" i="1" s="1"/>
  <c r="BL239" i="1" s="1"/>
  <c r="OE236" i="1"/>
  <c r="NZ236" i="1" s="1"/>
  <c r="JS241" i="1"/>
  <c r="FS235" i="1"/>
  <c r="FN235" i="1" s="1"/>
  <c r="FM235" i="1" s="1"/>
  <c r="OE240" i="1"/>
  <c r="NZ240" i="1" s="1"/>
  <c r="OE239" i="1"/>
  <c r="NZ239" i="1" s="1"/>
  <c r="JS231" i="1"/>
  <c r="BO230" i="1"/>
  <c r="BP230" i="1" s="1"/>
  <c r="BQ230" i="1" s="1"/>
  <c r="BO231" i="1" s="1"/>
  <c r="BP231" i="1" s="1"/>
  <c r="BQ231" i="1" s="1"/>
  <c r="BO232" i="1" s="1"/>
  <c r="BP232" i="1" s="1"/>
  <c r="BQ232" i="1" s="1"/>
  <c r="BO233" i="1" s="1"/>
  <c r="BP233" i="1" s="1"/>
  <c r="BQ233" i="1" s="1"/>
  <c r="BO234" i="1" s="1"/>
  <c r="BP234" i="1" s="1"/>
  <c r="BQ234" i="1" s="1"/>
  <c r="BO235" i="1" s="1"/>
  <c r="BP235" i="1" s="1"/>
  <c r="BQ235" i="1" s="1"/>
  <c r="BO236" i="1" s="1"/>
  <c r="BP236" i="1" s="1"/>
  <c r="BQ236" i="1" s="1"/>
  <c r="BO237" i="1" s="1"/>
  <c r="BP237" i="1" s="1"/>
  <c r="BQ237" i="1" s="1"/>
  <c r="BO238" i="1" s="1"/>
  <c r="BP238" i="1" s="1"/>
  <c r="BQ238" i="1" s="1"/>
  <c r="BO239" i="1" s="1"/>
  <c r="BP239" i="1" s="1"/>
  <c r="BQ239" i="1" s="1"/>
  <c r="BO240" i="1" s="1"/>
  <c r="BP240" i="1" s="1"/>
  <c r="BQ240" i="1" s="1"/>
  <c r="BO241" i="1" s="1"/>
  <c r="BR231" i="1"/>
  <c r="BM231" i="1" s="1"/>
  <c r="BL231" i="1" s="1"/>
  <c r="BR240" i="1"/>
  <c r="BM240" i="1" s="1"/>
  <c r="BL240" i="1" s="1"/>
  <c r="FS233" i="1"/>
  <c r="FN233" i="1" s="1"/>
  <c r="FM233" i="1" s="1"/>
  <c r="JS240" i="1"/>
  <c r="FS238" i="1"/>
  <c r="FN238" i="1" s="1"/>
  <c r="FM238" i="1" s="1"/>
  <c r="FS241" i="1"/>
  <c r="FN241" i="1" s="1"/>
  <c r="FM241" i="1" s="1"/>
  <c r="OE233" i="1"/>
  <c r="NZ233" i="1" s="1"/>
  <c r="OE237" i="1"/>
  <c r="NZ237" i="1" s="1"/>
  <c r="JS235" i="1"/>
  <c r="FS237" i="1"/>
  <c r="FN237" i="1" s="1"/>
  <c r="FM237" i="1" s="1"/>
  <c r="FS230" i="1"/>
  <c r="FN230" i="1" s="1"/>
  <c r="FM230" i="1" s="1"/>
  <c r="FS236" i="1"/>
  <c r="FN236" i="1" s="1"/>
  <c r="FM236" i="1" s="1"/>
  <c r="BR230" i="1"/>
  <c r="BM230" i="1" s="1"/>
  <c r="BL230" i="1" s="1"/>
  <c r="FS234" i="1"/>
  <c r="FN234" i="1" s="1"/>
  <c r="FM234" i="1" s="1"/>
  <c r="FS231" i="1"/>
  <c r="FN231" i="1" s="1"/>
  <c r="FM231" i="1" s="1"/>
  <c r="OE231" i="1"/>
  <c r="NZ231" i="1" s="1"/>
  <c r="OE235" i="1"/>
  <c r="NZ235" i="1" s="1"/>
  <c r="JS232" i="1"/>
  <c r="BR237" i="1"/>
  <c r="BM237" i="1" s="1"/>
  <c r="BL237" i="1" s="1"/>
  <c r="BR241" i="1"/>
  <c r="BM241" i="1" s="1"/>
  <c r="BR233" i="1"/>
  <c r="BM233" i="1" s="1"/>
  <c r="BL233" i="1" s="1"/>
  <c r="OE238" i="1"/>
  <c r="NZ238" i="1" s="1"/>
  <c r="JS236" i="1"/>
  <c r="FZ225" i="1"/>
  <c r="S590" i="1"/>
  <c r="T590" i="1" s="1"/>
  <c r="S592" i="1"/>
  <c r="T592" i="1" s="1"/>
  <c r="FZ227" i="1"/>
  <c r="BY226" i="1"/>
  <c r="I591" i="1"/>
  <c r="J591" i="1" s="1"/>
  <c r="S583" i="1"/>
  <c r="T583" i="1" s="1"/>
  <c r="FZ218" i="1"/>
  <c r="FZ229" i="1"/>
  <c r="S594" i="1"/>
  <c r="T594" i="1" s="1"/>
  <c r="BY220" i="1"/>
  <c r="I585" i="1"/>
  <c r="J585" i="1" s="1"/>
  <c r="BY228" i="1"/>
  <c r="I593" i="1"/>
  <c r="J593" i="1" s="1"/>
  <c r="FZ221" i="1"/>
  <c r="S586" i="1"/>
  <c r="T586" i="1" s="1"/>
  <c r="FZ224" i="1"/>
  <c r="S589" i="1"/>
  <c r="T589" i="1" s="1"/>
  <c r="I584" i="1"/>
  <c r="J584" i="1" s="1"/>
  <c r="BY219" i="1"/>
  <c r="E466" i="1"/>
  <c r="F466" i="1" s="1"/>
  <c r="AF101" i="1"/>
  <c r="X102" i="1"/>
  <c r="Y102" i="1" s="1"/>
  <c r="Z102" i="1" s="1"/>
  <c r="V102" i="1"/>
  <c r="U102" i="1" s="1"/>
  <c r="EH104" i="1"/>
  <c r="O469" i="1"/>
  <c r="P469" i="1" s="1"/>
  <c r="DZ105" i="1"/>
  <c r="EA105" i="1" s="1"/>
  <c r="EB105" i="1" s="1"/>
  <c r="DX105" i="1"/>
  <c r="DW105" i="1" s="1"/>
  <c r="JN232" i="1" l="1"/>
  <c r="JU232" i="1"/>
  <c r="JN239" i="1"/>
  <c r="JU239" i="1"/>
  <c r="JN235" i="1"/>
  <c r="JU235" i="1"/>
  <c r="JN237" i="1"/>
  <c r="JU237" i="1"/>
  <c r="JN234" i="1"/>
  <c r="JU234" i="1"/>
  <c r="JN230" i="1"/>
  <c r="JU230" i="1"/>
  <c r="JN236" i="1"/>
  <c r="JU236" i="1"/>
  <c r="JN231" i="1"/>
  <c r="JU231" i="1"/>
  <c r="JN238" i="1"/>
  <c r="JU238" i="1"/>
  <c r="JN240" i="1"/>
  <c r="JU240" i="1"/>
  <c r="JN233" i="1"/>
  <c r="JU233" i="1"/>
  <c r="JU241" i="1"/>
  <c r="JN241" i="1"/>
  <c r="S602" i="1"/>
  <c r="T602" i="1" s="1"/>
  <c r="FZ237" i="1"/>
  <c r="BY240" i="1"/>
  <c r="I605" i="1"/>
  <c r="J605" i="1" s="1"/>
  <c r="I603" i="1"/>
  <c r="J603" i="1" s="1"/>
  <c r="BY238" i="1"/>
  <c r="BY231" i="1"/>
  <c r="I596" i="1"/>
  <c r="J596" i="1" s="1"/>
  <c r="BY239" i="1"/>
  <c r="I604" i="1"/>
  <c r="J604" i="1" s="1"/>
  <c r="BY235" i="1"/>
  <c r="I600" i="1"/>
  <c r="J600" i="1" s="1"/>
  <c r="FZ231" i="1"/>
  <c r="S596" i="1"/>
  <c r="T596" i="1" s="1"/>
  <c r="BY236" i="1"/>
  <c r="I601" i="1"/>
  <c r="J601" i="1" s="1"/>
  <c r="S599" i="1"/>
  <c r="T599" i="1" s="1"/>
  <c r="FZ234" i="1"/>
  <c r="FZ241" i="1"/>
  <c r="S606" i="1"/>
  <c r="T606" i="1" s="1"/>
  <c r="FZ232" i="1"/>
  <c r="S597" i="1"/>
  <c r="T597" i="1" s="1"/>
  <c r="BY233" i="1"/>
  <c r="I598" i="1"/>
  <c r="J598" i="1" s="1"/>
  <c r="I595" i="1"/>
  <c r="J595" i="1" s="1"/>
  <c r="BY230" i="1"/>
  <c r="FZ238" i="1"/>
  <c r="S603" i="1"/>
  <c r="T603" i="1" s="1"/>
  <c r="S605" i="1"/>
  <c r="T605" i="1" s="1"/>
  <c r="FZ240" i="1"/>
  <c r="S601" i="1"/>
  <c r="T601" i="1" s="1"/>
  <c r="FZ236" i="1"/>
  <c r="FZ235" i="1"/>
  <c r="S600" i="1"/>
  <c r="T600" i="1" s="1"/>
  <c r="FZ239" i="1"/>
  <c r="S604" i="1"/>
  <c r="T604" i="1" s="1"/>
  <c r="BY237" i="1"/>
  <c r="I602" i="1"/>
  <c r="J602" i="1" s="1"/>
  <c r="S595" i="1"/>
  <c r="T595" i="1" s="1"/>
  <c r="FZ230" i="1"/>
  <c r="S598" i="1"/>
  <c r="T598" i="1" s="1"/>
  <c r="FZ233" i="1"/>
  <c r="I599" i="1"/>
  <c r="J599" i="1" s="1"/>
  <c r="BY234" i="1"/>
  <c r="BY232" i="1"/>
  <c r="I597" i="1"/>
  <c r="J597" i="1" s="1"/>
  <c r="DZ106" i="1"/>
  <c r="EA106" i="1" s="1"/>
  <c r="EB106" i="1" s="1"/>
  <c r="DX106" i="1"/>
  <c r="DW106" i="1" s="1"/>
  <c r="V103" i="1"/>
  <c r="U103" i="1" s="1"/>
  <c r="X103" i="1"/>
  <c r="Y103" i="1" s="1"/>
  <c r="Z103" i="1" s="1"/>
  <c r="E467" i="1"/>
  <c r="F467" i="1" s="1"/>
  <c r="AF102" i="1"/>
  <c r="O470" i="1"/>
  <c r="P470" i="1" s="1"/>
  <c r="EH105" i="1"/>
  <c r="X104" i="1" l="1"/>
  <c r="Y104" i="1" s="1"/>
  <c r="Z104" i="1" s="1"/>
  <c r="V104" i="1"/>
  <c r="U104" i="1" s="1"/>
  <c r="AF103" i="1"/>
  <c r="E468" i="1"/>
  <c r="F468" i="1" s="1"/>
  <c r="O471" i="1"/>
  <c r="P471" i="1" s="1"/>
  <c r="EH106" i="1"/>
  <c r="DX107" i="1"/>
  <c r="DW107" i="1" s="1"/>
  <c r="DZ107" i="1"/>
  <c r="EA107" i="1" s="1"/>
  <c r="EB107" i="1" s="1"/>
  <c r="DX108" i="1" l="1"/>
  <c r="DW108" i="1" s="1"/>
  <c r="DZ108" i="1"/>
  <c r="EA108" i="1" s="1"/>
  <c r="EB108" i="1" s="1"/>
  <c r="EH107" i="1"/>
  <c r="O472" i="1"/>
  <c r="P472" i="1" s="1"/>
  <c r="AF104" i="1"/>
  <c r="E469" i="1"/>
  <c r="F469" i="1" s="1"/>
  <c r="X105" i="1"/>
  <c r="Y105" i="1" s="1"/>
  <c r="Z105" i="1" s="1"/>
  <c r="V105" i="1"/>
  <c r="U105" i="1" s="1"/>
  <c r="E470" i="1" l="1"/>
  <c r="F470" i="1" s="1"/>
  <c r="AF105" i="1"/>
  <c r="X106" i="1"/>
  <c r="Y106" i="1" s="1"/>
  <c r="Z106" i="1" s="1"/>
  <c r="V106" i="1"/>
  <c r="U106" i="1" s="1"/>
  <c r="DZ109" i="1"/>
  <c r="EA109" i="1" s="1"/>
  <c r="EB109" i="1" s="1"/>
  <c r="DX109" i="1"/>
  <c r="DW109" i="1" s="1"/>
  <c r="O473" i="1"/>
  <c r="P473" i="1" s="1"/>
  <c r="EH108" i="1"/>
  <c r="DX110" i="1" l="1"/>
  <c r="DW110" i="1" s="1"/>
  <c r="DZ110" i="1"/>
  <c r="EA110" i="1" s="1"/>
  <c r="EB110" i="1" s="1"/>
  <c r="AF106" i="1"/>
  <c r="E471" i="1"/>
  <c r="F471" i="1" s="1"/>
  <c r="V107" i="1"/>
  <c r="U107" i="1" s="1"/>
  <c r="X107" i="1"/>
  <c r="Y107" i="1" s="1"/>
  <c r="Z107" i="1" s="1"/>
  <c r="O474" i="1"/>
  <c r="P474" i="1" s="1"/>
  <c r="EH109" i="1"/>
  <c r="E472" i="1" l="1"/>
  <c r="F472" i="1" s="1"/>
  <c r="AF107" i="1"/>
  <c r="X108" i="1"/>
  <c r="Y108" i="1" s="1"/>
  <c r="Z108" i="1" s="1"/>
  <c r="V108" i="1"/>
  <c r="U108" i="1" s="1"/>
  <c r="DX111" i="1"/>
  <c r="DW111" i="1" s="1"/>
  <c r="DZ111" i="1"/>
  <c r="EA111" i="1" s="1"/>
  <c r="EB111" i="1" s="1"/>
  <c r="O475" i="1"/>
  <c r="P475" i="1" s="1"/>
  <c r="EH110" i="1"/>
  <c r="O476" i="1" l="1"/>
  <c r="P476" i="1" s="1"/>
  <c r="EH111" i="1"/>
  <c r="DZ112" i="1"/>
  <c r="EA112" i="1" s="1"/>
  <c r="EB112" i="1" s="1"/>
  <c r="DX112" i="1"/>
  <c r="DW112" i="1" s="1"/>
  <c r="X109" i="1"/>
  <c r="Y109" i="1" s="1"/>
  <c r="Z109" i="1" s="1"/>
  <c r="V109" i="1"/>
  <c r="U109" i="1" s="1"/>
  <c r="E473" i="1"/>
  <c r="F473" i="1" s="1"/>
  <c r="AF108" i="1"/>
  <c r="AF109" i="1" l="1"/>
  <c r="E474" i="1"/>
  <c r="F474" i="1" s="1"/>
  <c r="X110" i="1"/>
  <c r="Y110" i="1" s="1"/>
  <c r="Z110" i="1" s="1"/>
  <c r="V110" i="1"/>
  <c r="U110" i="1" s="1"/>
  <c r="O477" i="1"/>
  <c r="P477" i="1" s="1"/>
  <c r="EH112" i="1"/>
  <c r="DX113" i="1"/>
  <c r="DW113" i="1" s="1"/>
  <c r="DZ113" i="1"/>
  <c r="EA113" i="1" s="1"/>
  <c r="EB113" i="1" s="1"/>
  <c r="BN291" i="1"/>
  <c r="BZ291" i="1" s="1"/>
  <c r="DX114" i="1" l="1"/>
  <c r="DW114" i="1" s="1"/>
  <c r="DZ114" i="1"/>
  <c r="EA114" i="1" s="1"/>
  <c r="EB114" i="1" s="1"/>
  <c r="AF110" i="1"/>
  <c r="E475" i="1"/>
  <c r="F475" i="1" s="1"/>
  <c r="EH113" i="1"/>
  <c r="O478" i="1"/>
  <c r="P478" i="1" s="1"/>
  <c r="V111" i="1"/>
  <c r="U111" i="1" s="1"/>
  <c r="X111" i="1"/>
  <c r="Y111" i="1" s="1"/>
  <c r="Z111" i="1" s="1"/>
  <c r="X112" i="1" l="1"/>
  <c r="Y112" i="1" s="1"/>
  <c r="Z112" i="1" s="1"/>
  <c r="V112" i="1"/>
  <c r="U112" i="1" s="1"/>
  <c r="AF111" i="1"/>
  <c r="E476" i="1"/>
  <c r="F476" i="1" s="1"/>
  <c r="DX115" i="1"/>
  <c r="DW115" i="1" s="1"/>
  <c r="DZ115" i="1"/>
  <c r="EA115" i="1" s="1"/>
  <c r="EB115" i="1" s="1"/>
  <c r="EH114" i="1"/>
  <c r="O479" i="1"/>
  <c r="P479" i="1" s="1"/>
  <c r="EH115" i="1" l="1"/>
  <c r="O480" i="1"/>
  <c r="P480" i="1" s="1"/>
  <c r="DZ116" i="1"/>
  <c r="EA116" i="1" s="1"/>
  <c r="EB116" i="1" s="1"/>
  <c r="DX116" i="1"/>
  <c r="DW116" i="1" s="1"/>
  <c r="AF112" i="1"/>
  <c r="E477" i="1"/>
  <c r="F477" i="1" s="1"/>
  <c r="X113" i="1"/>
  <c r="Y113" i="1" s="1"/>
  <c r="Z113" i="1" s="1"/>
  <c r="V113" i="1"/>
  <c r="U113" i="1" s="1"/>
  <c r="V114" i="1" l="1"/>
  <c r="U114" i="1" s="1"/>
  <c r="X114" i="1"/>
  <c r="Y114" i="1" s="1"/>
  <c r="Z114" i="1" s="1"/>
  <c r="DZ117" i="1"/>
  <c r="EA117" i="1" s="1"/>
  <c r="EB117" i="1" s="1"/>
  <c r="DX117" i="1"/>
  <c r="DW117" i="1" s="1"/>
  <c r="O481" i="1"/>
  <c r="P481" i="1" s="1"/>
  <c r="EH116" i="1"/>
  <c r="E478" i="1"/>
  <c r="F478" i="1" s="1"/>
  <c r="AF113" i="1"/>
  <c r="O482" i="1" l="1"/>
  <c r="P482" i="1" s="1"/>
  <c r="EH117" i="1"/>
  <c r="DZ118" i="1"/>
  <c r="EA118" i="1" s="1"/>
  <c r="EB118" i="1" s="1"/>
  <c r="DX118" i="1"/>
  <c r="DW118" i="1" s="1"/>
  <c r="X115" i="1"/>
  <c r="Y115" i="1" s="1"/>
  <c r="Z115" i="1" s="1"/>
  <c r="V115" i="1"/>
  <c r="U115" i="1" s="1"/>
  <c r="AF114" i="1"/>
  <c r="E479" i="1"/>
  <c r="F479" i="1" s="1"/>
  <c r="X116" i="1" l="1"/>
  <c r="Y116" i="1" s="1"/>
  <c r="Z116" i="1" s="1"/>
  <c r="V116" i="1"/>
  <c r="U116" i="1" s="1"/>
  <c r="DZ119" i="1"/>
  <c r="EA119" i="1" s="1"/>
  <c r="EB119" i="1" s="1"/>
  <c r="DX119" i="1"/>
  <c r="DW119" i="1" s="1"/>
  <c r="EH118" i="1"/>
  <c r="O483" i="1"/>
  <c r="P483" i="1" s="1"/>
  <c r="AF115" i="1"/>
  <c r="E480" i="1"/>
  <c r="F480" i="1" s="1"/>
  <c r="O484" i="1" l="1"/>
  <c r="P484" i="1" s="1"/>
  <c r="EH119" i="1"/>
  <c r="DZ120" i="1"/>
  <c r="EA120" i="1" s="1"/>
  <c r="EB120" i="1" s="1"/>
  <c r="DX120" i="1"/>
  <c r="DW120" i="1" s="1"/>
  <c r="AF116" i="1"/>
  <c r="E481" i="1"/>
  <c r="F481" i="1" s="1"/>
  <c r="X117" i="1"/>
  <c r="Y117" i="1" s="1"/>
  <c r="Z117" i="1" s="1"/>
  <c r="V117" i="1"/>
  <c r="U117" i="1" s="1"/>
  <c r="AF117" i="1" l="1"/>
  <c r="E482" i="1"/>
  <c r="F482" i="1" s="1"/>
  <c r="X118" i="1"/>
  <c r="Y118" i="1" s="1"/>
  <c r="Z118" i="1" s="1"/>
  <c r="V118" i="1"/>
  <c r="U118" i="1" s="1"/>
  <c r="DZ121" i="1"/>
  <c r="EA121" i="1" s="1"/>
  <c r="EB121" i="1" s="1"/>
  <c r="DX121" i="1"/>
  <c r="DW121" i="1" s="1"/>
  <c r="EH120" i="1"/>
  <c r="O485" i="1"/>
  <c r="P485" i="1" s="1"/>
  <c r="O486" i="1" l="1"/>
  <c r="P486" i="1" s="1"/>
  <c r="EH121" i="1"/>
  <c r="DX122" i="1"/>
  <c r="DW122" i="1" s="1"/>
  <c r="DZ122" i="1"/>
  <c r="EA122" i="1" s="1"/>
  <c r="EB122" i="1" s="1"/>
  <c r="E483" i="1"/>
  <c r="F483" i="1" s="1"/>
  <c r="AF118" i="1"/>
  <c r="X119" i="1"/>
  <c r="Y119" i="1" s="1"/>
  <c r="Z119" i="1" s="1"/>
  <c r="V119" i="1"/>
  <c r="U119" i="1" s="1"/>
  <c r="X120" i="1" l="1"/>
  <c r="Y120" i="1" s="1"/>
  <c r="Z120" i="1" s="1"/>
  <c r="V120" i="1"/>
  <c r="U120" i="1" s="1"/>
  <c r="AF119" i="1"/>
  <c r="E484" i="1"/>
  <c r="F484" i="1" s="1"/>
  <c r="O487" i="1"/>
  <c r="P487" i="1" s="1"/>
  <c r="EH122" i="1"/>
  <c r="DX123" i="1"/>
  <c r="DW123" i="1" s="1"/>
  <c r="DZ123" i="1"/>
  <c r="EA123" i="1" s="1"/>
  <c r="EB123" i="1" s="1"/>
  <c r="EH123" i="1" l="1"/>
  <c r="O488" i="1"/>
  <c r="P488" i="1" s="1"/>
  <c r="DZ124" i="1"/>
  <c r="EA124" i="1" s="1"/>
  <c r="EB124" i="1" s="1"/>
  <c r="DX124" i="1"/>
  <c r="DW124" i="1" s="1"/>
  <c r="AF120" i="1"/>
  <c r="E485" i="1"/>
  <c r="F485" i="1" s="1"/>
  <c r="V121" i="1"/>
  <c r="U121" i="1" s="1"/>
  <c r="X121" i="1"/>
  <c r="Y121" i="1" s="1"/>
  <c r="Z121" i="1" s="1"/>
  <c r="V122" i="1" l="1"/>
  <c r="U122" i="1" s="1"/>
  <c r="X122" i="1"/>
  <c r="Y122" i="1" s="1"/>
  <c r="Z122" i="1" s="1"/>
  <c r="O489" i="1"/>
  <c r="P489" i="1" s="1"/>
  <c r="EH124" i="1"/>
  <c r="DZ125" i="1"/>
  <c r="EA125" i="1" s="1"/>
  <c r="EB125" i="1" s="1"/>
  <c r="DX125" i="1"/>
  <c r="DW125" i="1" s="1"/>
  <c r="AF121" i="1"/>
  <c r="E486" i="1"/>
  <c r="F486" i="1" s="1"/>
  <c r="DX126" i="1" l="1"/>
  <c r="DW126" i="1" s="1"/>
  <c r="DZ126" i="1"/>
  <c r="EA126" i="1" s="1"/>
  <c r="EB126" i="1" s="1"/>
  <c r="EH125" i="1"/>
  <c r="O490" i="1"/>
  <c r="P490" i="1" s="1"/>
  <c r="X123" i="1"/>
  <c r="Y123" i="1" s="1"/>
  <c r="Z123" i="1" s="1"/>
  <c r="V123" i="1"/>
  <c r="U123" i="1" s="1"/>
  <c r="AF122" i="1"/>
  <c r="E487" i="1"/>
  <c r="F487" i="1" s="1"/>
  <c r="V124" i="1" l="1"/>
  <c r="U124" i="1" s="1"/>
  <c r="X124" i="1"/>
  <c r="Y124" i="1" s="1"/>
  <c r="Z124" i="1" s="1"/>
  <c r="AF123" i="1"/>
  <c r="E488" i="1"/>
  <c r="F488" i="1" s="1"/>
  <c r="DZ127" i="1"/>
  <c r="EA127" i="1" s="1"/>
  <c r="EB127" i="1" s="1"/>
  <c r="DX127" i="1"/>
  <c r="DW127" i="1" s="1"/>
  <c r="O491" i="1"/>
  <c r="P491" i="1" s="1"/>
  <c r="EH126" i="1"/>
  <c r="DZ128" i="1" l="1"/>
  <c r="EA128" i="1" s="1"/>
  <c r="EB128" i="1" s="1"/>
  <c r="DX128" i="1"/>
  <c r="DW128" i="1" s="1"/>
  <c r="EH127" i="1"/>
  <c r="O492" i="1"/>
  <c r="P492" i="1" s="1"/>
  <c r="V125" i="1"/>
  <c r="U125" i="1" s="1"/>
  <c r="X125" i="1"/>
  <c r="Y125" i="1" s="1"/>
  <c r="Z125" i="1" s="1"/>
  <c r="AF124" i="1"/>
  <c r="E489" i="1"/>
  <c r="F489" i="1" s="1"/>
  <c r="AF125" i="1" l="1"/>
  <c r="E490" i="1"/>
  <c r="F490" i="1" s="1"/>
  <c r="X126" i="1"/>
  <c r="Y126" i="1" s="1"/>
  <c r="Z126" i="1" s="1"/>
  <c r="V126" i="1"/>
  <c r="U126" i="1" s="1"/>
  <c r="EH128" i="1"/>
  <c r="O493" i="1"/>
  <c r="P493" i="1" s="1"/>
  <c r="DX129" i="1"/>
  <c r="DW129" i="1" s="1"/>
  <c r="DZ129" i="1"/>
  <c r="EA129" i="1" s="1"/>
  <c r="EB129" i="1" s="1"/>
  <c r="BN313" i="1"/>
  <c r="AF126" i="1" l="1"/>
  <c r="E491" i="1"/>
  <c r="F491" i="1" s="1"/>
  <c r="EH129" i="1"/>
  <c r="O494" i="1"/>
  <c r="P494" i="1" s="1"/>
  <c r="X127" i="1"/>
  <c r="Y127" i="1" s="1"/>
  <c r="Z127" i="1" s="1"/>
  <c r="V127" i="1"/>
  <c r="U127" i="1" s="1"/>
  <c r="DX130" i="1"/>
  <c r="DW130" i="1" s="1"/>
  <c r="DZ130" i="1"/>
  <c r="EA130" i="1" s="1"/>
  <c r="EB130" i="1" s="1"/>
  <c r="BZ313" i="1"/>
  <c r="X128" i="1" l="1"/>
  <c r="Y128" i="1" s="1"/>
  <c r="Z128" i="1" s="1"/>
  <c r="V128" i="1"/>
  <c r="U128" i="1" s="1"/>
  <c r="E492" i="1"/>
  <c r="F492" i="1" s="1"/>
  <c r="AF127" i="1"/>
  <c r="O495" i="1"/>
  <c r="P495" i="1" s="1"/>
  <c r="EH130" i="1"/>
  <c r="DZ131" i="1"/>
  <c r="EA131" i="1" s="1"/>
  <c r="EB131" i="1" s="1"/>
  <c r="DX131" i="1"/>
  <c r="DW131" i="1" s="1"/>
  <c r="BN325" i="1"/>
  <c r="BZ325" i="1" s="1"/>
  <c r="EH131" i="1" l="1"/>
  <c r="O496" i="1"/>
  <c r="P496" i="1" s="1"/>
  <c r="DX132" i="1"/>
  <c r="DW132" i="1" s="1"/>
  <c r="DZ132" i="1"/>
  <c r="EA132" i="1" s="1"/>
  <c r="EB132" i="1" s="1"/>
  <c r="AF128" i="1"/>
  <c r="E493" i="1"/>
  <c r="F493" i="1" s="1"/>
  <c r="V129" i="1"/>
  <c r="U129" i="1" s="1"/>
  <c r="X129" i="1"/>
  <c r="Y129" i="1" s="1"/>
  <c r="Z129" i="1" s="1"/>
  <c r="AF129" i="1" l="1"/>
  <c r="E494" i="1"/>
  <c r="F494" i="1" s="1"/>
  <c r="X130" i="1"/>
  <c r="Y130" i="1" s="1"/>
  <c r="Z130" i="1" s="1"/>
  <c r="V130" i="1"/>
  <c r="U130" i="1" s="1"/>
  <c r="O497" i="1"/>
  <c r="P497" i="1" s="1"/>
  <c r="EH132" i="1"/>
  <c r="DZ133" i="1"/>
  <c r="EA133" i="1" s="1"/>
  <c r="EB133" i="1" s="1"/>
  <c r="DX133" i="1"/>
  <c r="DW133" i="1" s="1"/>
  <c r="O498" i="1" l="1"/>
  <c r="P498" i="1" s="1"/>
  <c r="EH133" i="1"/>
  <c r="DZ134" i="1"/>
  <c r="EA134" i="1" s="1"/>
  <c r="EB134" i="1" s="1"/>
  <c r="DX134" i="1"/>
  <c r="DW134" i="1" s="1"/>
  <c r="E495" i="1"/>
  <c r="F495" i="1" s="1"/>
  <c r="AF130" i="1"/>
  <c r="V131" i="1"/>
  <c r="U131" i="1" s="1"/>
  <c r="X131" i="1"/>
  <c r="Y131" i="1" s="1"/>
  <c r="Z131" i="1" s="1"/>
  <c r="BN337" i="1"/>
  <c r="BZ337" i="1" s="1"/>
  <c r="E496" i="1" l="1"/>
  <c r="F496" i="1" s="1"/>
  <c r="AF131" i="1"/>
  <c r="V132" i="1"/>
  <c r="U132" i="1" s="1"/>
  <c r="X132" i="1"/>
  <c r="Y132" i="1" s="1"/>
  <c r="Z132" i="1" s="1"/>
  <c r="DX135" i="1"/>
  <c r="DW135" i="1" s="1"/>
  <c r="DZ135" i="1"/>
  <c r="EA135" i="1" s="1"/>
  <c r="EB135" i="1" s="1"/>
  <c r="O499" i="1"/>
  <c r="P499" i="1" s="1"/>
  <c r="EH134" i="1"/>
  <c r="DZ136" i="1" l="1"/>
  <c r="EA136" i="1" s="1"/>
  <c r="EB136" i="1" s="1"/>
  <c r="DX136" i="1"/>
  <c r="DW136" i="1" s="1"/>
  <c r="O500" i="1"/>
  <c r="P500" i="1" s="1"/>
  <c r="EH135" i="1"/>
  <c r="X133" i="1"/>
  <c r="Y133" i="1" s="1"/>
  <c r="Z133" i="1" s="1"/>
  <c r="V133" i="1"/>
  <c r="U133" i="1" s="1"/>
  <c r="AF132" i="1"/>
  <c r="E497" i="1"/>
  <c r="F497" i="1" s="1"/>
  <c r="AF133" i="1" l="1"/>
  <c r="E498" i="1"/>
  <c r="F498" i="1" s="1"/>
  <c r="X134" i="1"/>
  <c r="Y134" i="1" s="1"/>
  <c r="Z134" i="1" s="1"/>
  <c r="V134" i="1"/>
  <c r="U134" i="1" s="1"/>
  <c r="O501" i="1"/>
  <c r="P501" i="1" s="1"/>
  <c r="EH136" i="1"/>
  <c r="DX137" i="1"/>
  <c r="DW137" i="1" s="1"/>
  <c r="DZ137" i="1"/>
  <c r="EA137" i="1" s="1"/>
  <c r="EB137" i="1" s="1"/>
  <c r="BN338" i="1"/>
  <c r="BZ338" i="1" s="1"/>
  <c r="BN349" i="1"/>
  <c r="EH137" i="1" l="1"/>
  <c r="O502" i="1"/>
  <c r="P502" i="1" s="1"/>
  <c r="AF134" i="1"/>
  <c r="E499" i="1"/>
  <c r="F499" i="1" s="1"/>
  <c r="V135" i="1"/>
  <c r="U135" i="1" s="1"/>
  <c r="X135" i="1"/>
  <c r="Y135" i="1" s="1"/>
  <c r="Z135" i="1" s="1"/>
  <c r="DZ138" i="1"/>
  <c r="EA138" i="1" s="1"/>
  <c r="EB138" i="1" s="1"/>
  <c r="DX138" i="1"/>
  <c r="DW138" i="1" s="1"/>
  <c r="BZ349" i="1"/>
  <c r="O503" i="1" l="1"/>
  <c r="P503" i="1" s="1"/>
  <c r="EH138" i="1"/>
  <c r="DX139" i="1"/>
  <c r="DW139" i="1" s="1"/>
  <c r="DZ139" i="1"/>
  <c r="EA139" i="1" s="1"/>
  <c r="EB139" i="1" s="1"/>
  <c r="V136" i="1"/>
  <c r="U136" i="1" s="1"/>
  <c r="X136" i="1"/>
  <c r="Y136" i="1" s="1"/>
  <c r="Z136" i="1" s="1"/>
  <c r="E500" i="1"/>
  <c r="F500" i="1" s="1"/>
  <c r="AF135" i="1"/>
  <c r="BN348" i="1"/>
  <c r="V137" i="1" l="1"/>
  <c r="U137" i="1" s="1"/>
  <c r="X137" i="1"/>
  <c r="Y137" i="1" s="1"/>
  <c r="Z137" i="1" s="1"/>
  <c r="AF136" i="1"/>
  <c r="E501" i="1"/>
  <c r="F501" i="1" s="1"/>
  <c r="EH139" i="1"/>
  <c r="O504" i="1"/>
  <c r="P504" i="1" s="1"/>
  <c r="DX140" i="1"/>
  <c r="DW140" i="1" s="1"/>
  <c r="DZ140" i="1"/>
  <c r="EA140" i="1" s="1"/>
  <c r="EB140" i="1" s="1"/>
  <c r="DY141" i="1"/>
  <c r="EJ141" i="1" s="1"/>
  <c r="BZ348" i="1"/>
  <c r="DZ141" i="1" l="1"/>
  <c r="DX141" i="1"/>
  <c r="DW141" i="1" s="1"/>
  <c r="O505" i="1"/>
  <c r="P505" i="1" s="1"/>
  <c r="EH140" i="1"/>
  <c r="V138" i="1"/>
  <c r="U138" i="1" s="1"/>
  <c r="X138" i="1"/>
  <c r="Y138" i="1" s="1"/>
  <c r="Z138" i="1" s="1"/>
  <c r="E502" i="1"/>
  <c r="F502" i="1" s="1"/>
  <c r="AF137" i="1"/>
  <c r="EA141" i="1"/>
  <c r="EB141" i="1" s="1"/>
  <c r="AF138" i="1" l="1"/>
  <c r="E503" i="1"/>
  <c r="F503" i="1" s="1"/>
  <c r="X139" i="1"/>
  <c r="Y139" i="1" s="1"/>
  <c r="Z139" i="1" s="1"/>
  <c r="V139" i="1"/>
  <c r="U139" i="1" s="1"/>
  <c r="DZ142" i="1"/>
  <c r="EA142" i="1" s="1"/>
  <c r="EB142" i="1" s="1"/>
  <c r="DX142" i="1"/>
  <c r="DW142" i="1" s="1"/>
  <c r="EH141" i="1"/>
  <c r="O506" i="1"/>
  <c r="P506" i="1" s="1"/>
  <c r="X140" i="1" l="1"/>
  <c r="Y140" i="1" s="1"/>
  <c r="Z140" i="1" s="1"/>
  <c r="V140" i="1"/>
  <c r="U140" i="1" s="1"/>
  <c r="AF139" i="1"/>
  <c r="E504" i="1"/>
  <c r="F504" i="1" s="1"/>
  <c r="O507" i="1"/>
  <c r="P507" i="1" s="1"/>
  <c r="EH142" i="1"/>
  <c r="DZ143" i="1"/>
  <c r="EA143" i="1" s="1"/>
  <c r="EB143" i="1" s="1"/>
  <c r="DX143" i="1"/>
  <c r="DW143" i="1" s="1"/>
  <c r="W141" i="1"/>
  <c r="AH141" i="1" s="1"/>
  <c r="BN371" i="1"/>
  <c r="BN372" i="1"/>
  <c r="BN373" i="1"/>
  <c r="AF140" i="1" l="1"/>
  <c r="E505" i="1"/>
  <c r="F505" i="1" s="1"/>
  <c r="X141" i="1"/>
  <c r="Y141" i="1" s="1"/>
  <c r="Z141" i="1" s="1"/>
  <c r="V141" i="1"/>
  <c r="U141" i="1" s="1"/>
  <c r="DX144" i="1"/>
  <c r="DW144" i="1" s="1"/>
  <c r="DZ144" i="1"/>
  <c r="EA144" i="1" s="1"/>
  <c r="EB144" i="1" s="1"/>
  <c r="EH143" i="1"/>
  <c r="O508" i="1"/>
  <c r="P508" i="1" s="1"/>
  <c r="DY145" i="1"/>
  <c r="EJ145" i="1" s="1"/>
  <c r="BZ371" i="1"/>
  <c r="BZ372" i="1"/>
  <c r="BZ373" i="1"/>
  <c r="X142" i="1" l="1"/>
  <c r="Y142" i="1" s="1"/>
  <c r="Z142" i="1" s="1"/>
  <c r="V142" i="1"/>
  <c r="U142" i="1" s="1"/>
  <c r="DZ145" i="1"/>
  <c r="DX145" i="1"/>
  <c r="DW145" i="1" s="1"/>
  <c r="O509" i="1"/>
  <c r="P509" i="1" s="1"/>
  <c r="EH144" i="1"/>
  <c r="AF141" i="1"/>
  <c r="E506" i="1"/>
  <c r="F506" i="1" s="1"/>
  <c r="EA145" i="1"/>
  <c r="EB145" i="1" s="1"/>
  <c r="AF142" i="1" l="1"/>
  <c r="E507" i="1"/>
  <c r="F507" i="1" s="1"/>
  <c r="X143" i="1"/>
  <c r="Y143" i="1" s="1"/>
  <c r="Z143" i="1" s="1"/>
  <c r="V143" i="1"/>
  <c r="U143" i="1" s="1"/>
  <c r="DZ146" i="1"/>
  <c r="EA146" i="1" s="1"/>
  <c r="EB146" i="1" s="1"/>
  <c r="DX146" i="1"/>
  <c r="DW146" i="1" s="1"/>
  <c r="EH145" i="1"/>
  <c r="O510" i="1"/>
  <c r="P510" i="1" s="1"/>
  <c r="AF143" i="1" l="1"/>
  <c r="E508" i="1"/>
  <c r="F508" i="1" s="1"/>
  <c r="V144" i="1"/>
  <c r="U144" i="1" s="1"/>
  <c r="X144" i="1"/>
  <c r="Y144" i="1" s="1"/>
  <c r="Z144" i="1" s="1"/>
  <c r="O511" i="1"/>
  <c r="P511" i="1" s="1"/>
  <c r="EH146" i="1"/>
  <c r="DZ147" i="1"/>
  <c r="EA147" i="1" s="1"/>
  <c r="EB147" i="1" s="1"/>
  <c r="DX147" i="1"/>
  <c r="DW147" i="1" s="1"/>
  <c r="W145" i="1"/>
  <c r="AH145" i="1" s="1"/>
  <c r="V145" i="1" l="1"/>
  <c r="U145" i="1" s="1"/>
  <c r="X145" i="1"/>
  <c r="AF144" i="1"/>
  <c r="E509" i="1"/>
  <c r="F509" i="1" s="1"/>
  <c r="EH147" i="1"/>
  <c r="O512" i="1"/>
  <c r="P512" i="1" s="1"/>
  <c r="DX148" i="1"/>
  <c r="DW148" i="1" s="1"/>
  <c r="DZ148" i="1"/>
  <c r="EA148" i="1" s="1"/>
  <c r="EB148" i="1" s="1"/>
  <c r="Y145" i="1"/>
  <c r="Z145" i="1" s="1"/>
  <c r="X146" i="1" l="1"/>
  <c r="Y146" i="1" s="1"/>
  <c r="Z146" i="1" s="1"/>
  <c r="V146" i="1"/>
  <c r="U146" i="1" s="1"/>
  <c r="DZ149" i="1"/>
  <c r="EA149" i="1" s="1"/>
  <c r="EB149" i="1" s="1"/>
  <c r="DX149" i="1"/>
  <c r="DW149" i="1" s="1"/>
  <c r="O513" i="1"/>
  <c r="P513" i="1" s="1"/>
  <c r="EH148" i="1"/>
  <c r="AF145" i="1"/>
  <c r="E510" i="1"/>
  <c r="F510" i="1" s="1"/>
  <c r="O514" i="1" l="1"/>
  <c r="P514" i="1" s="1"/>
  <c r="EH149" i="1"/>
  <c r="DZ150" i="1"/>
  <c r="EA150" i="1" s="1"/>
  <c r="EB150" i="1" s="1"/>
  <c r="DX150" i="1"/>
  <c r="DW150" i="1" s="1"/>
  <c r="AF146" i="1"/>
  <c r="E511" i="1"/>
  <c r="F511" i="1" s="1"/>
  <c r="X147" i="1"/>
  <c r="Y147" i="1" s="1"/>
  <c r="Z147" i="1" s="1"/>
  <c r="V147" i="1"/>
  <c r="U147" i="1" s="1"/>
  <c r="X148" i="1" l="1"/>
  <c r="Y148" i="1" s="1"/>
  <c r="Z148" i="1" s="1"/>
  <c r="V148" i="1"/>
  <c r="U148" i="1" s="1"/>
  <c r="E512" i="1"/>
  <c r="F512" i="1" s="1"/>
  <c r="AF147" i="1"/>
  <c r="DX151" i="1"/>
  <c r="DZ151" i="1"/>
  <c r="O515" i="1"/>
  <c r="P515" i="1" s="1"/>
  <c r="EH150" i="1"/>
  <c r="DY151" i="1" l="1"/>
  <c r="EJ151" i="1" s="1"/>
  <c r="E513" i="1"/>
  <c r="F513" i="1" s="1"/>
  <c r="AF148" i="1"/>
  <c r="V149" i="1"/>
  <c r="U149" i="1" s="1"/>
  <c r="X149" i="1"/>
  <c r="Y149" i="1" s="1"/>
  <c r="Z149" i="1" s="1"/>
  <c r="DW151" i="1" l="1"/>
  <c r="EA151" i="1"/>
  <c r="EB151" i="1" s="1"/>
  <c r="V150" i="1"/>
  <c r="U150" i="1" s="1"/>
  <c r="X150" i="1"/>
  <c r="Y150" i="1" s="1"/>
  <c r="Z150" i="1" s="1"/>
  <c r="E514" i="1"/>
  <c r="F514" i="1" s="1"/>
  <c r="AF149" i="1"/>
  <c r="DZ152" i="1" l="1"/>
  <c r="EA152" i="1" s="1"/>
  <c r="EB152" i="1" s="1"/>
  <c r="DX152" i="1"/>
  <c r="DW152" i="1" s="1"/>
  <c r="O516" i="1"/>
  <c r="P516" i="1" s="1"/>
  <c r="EH151" i="1"/>
  <c r="E515" i="1"/>
  <c r="F515" i="1" s="1"/>
  <c r="AF150" i="1"/>
  <c r="V151" i="1"/>
  <c r="X151" i="1"/>
  <c r="O517" i="1" l="1"/>
  <c r="P517" i="1" s="1"/>
  <c r="EH152" i="1"/>
  <c r="DZ153" i="1"/>
  <c r="EA153" i="1" s="1"/>
  <c r="EB153" i="1" s="1"/>
  <c r="DX153" i="1"/>
  <c r="DW153" i="1" s="1"/>
  <c r="W151" i="1"/>
  <c r="AH151" i="1" s="1"/>
  <c r="DZ154" i="1" l="1"/>
  <c r="EA154" i="1" s="1"/>
  <c r="EB154" i="1" s="1"/>
  <c r="DX154" i="1"/>
  <c r="DW154" i="1" s="1"/>
  <c r="O518" i="1"/>
  <c r="P518" i="1" s="1"/>
  <c r="EH153" i="1"/>
  <c r="U151" i="1"/>
  <c r="Y151" i="1"/>
  <c r="Z151" i="1" s="1"/>
  <c r="DY157" i="1"/>
  <c r="EJ157" i="1" s="1"/>
  <c r="X152" i="1" l="1"/>
  <c r="Y152" i="1" s="1"/>
  <c r="Z152" i="1" s="1"/>
  <c r="V152" i="1"/>
  <c r="U152" i="1" s="1"/>
  <c r="O519" i="1"/>
  <c r="P519" i="1" s="1"/>
  <c r="EH154" i="1"/>
  <c r="DX155" i="1"/>
  <c r="DW155" i="1" s="1"/>
  <c r="DZ155" i="1"/>
  <c r="EA155" i="1" s="1"/>
  <c r="EB155" i="1" s="1"/>
  <c r="AF151" i="1"/>
  <c r="E516" i="1"/>
  <c r="F516" i="1" s="1"/>
  <c r="O520" i="1" l="1"/>
  <c r="P520" i="1" s="1"/>
  <c r="EH155" i="1"/>
  <c r="DZ156" i="1"/>
  <c r="EA156" i="1" s="1"/>
  <c r="EB156" i="1" s="1"/>
  <c r="DX156" i="1"/>
  <c r="DW156" i="1" s="1"/>
  <c r="AF152" i="1"/>
  <c r="E517" i="1"/>
  <c r="F517" i="1" s="1"/>
  <c r="X153" i="1"/>
  <c r="Y153" i="1" s="1"/>
  <c r="Z153" i="1" s="1"/>
  <c r="V153" i="1"/>
  <c r="U153" i="1" s="1"/>
  <c r="AF153" i="1" l="1"/>
  <c r="E518" i="1"/>
  <c r="F518" i="1" s="1"/>
  <c r="O521" i="1"/>
  <c r="P521" i="1" s="1"/>
  <c r="EH156" i="1"/>
  <c r="V154" i="1"/>
  <c r="U154" i="1" s="1"/>
  <c r="X154" i="1"/>
  <c r="Y154" i="1" s="1"/>
  <c r="Z154" i="1" s="1"/>
  <c r="DZ157" i="1"/>
  <c r="EA157" i="1" s="1"/>
  <c r="EB157" i="1" s="1"/>
  <c r="DX157" i="1"/>
  <c r="DW157" i="1" s="1"/>
  <c r="W157" i="1"/>
  <c r="AH157" i="1" s="1"/>
  <c r="DZ158" i="1" l="1"/>
  <c r="EA158" i="1" s="1"/>
  <c r="EB158" i="1" s="1"/>
  <c r="DX158" i="1"/>
  <c r="DW158" i="1" s="1"/>
  <c r="AF154" i="1"/>
  <c r="E519" i="1"/>
  <c r="F519" i="1" s="1"/>
  <c r="X155" i="1"/>
  <c r="Y155" i="1" s="1"/>
  <c r="Z155" i="1" s="1"/>
  <c r="V155" i="1"/>
  <c r="U155" i="1" s="1"/>
  <c r="O522" i="1"/>
  <c r="P522" i="1" s="1"/>
  <c r="EH157" i="1"/>
  <c r="X156" i="1" l="1"/>
  <c r="Y156" i="1" s="1"/>
  <c r="Z156" i="1" s="1"/>
  <c r="V156" i="1"/>
  <c r="U156" i="1" s="1"/>
  <c r="E520" i="1"/>
  <c r="F520" i="1" s="1"/>
  <c r="AF155" i="1"/>
  <c r="O523" i="1"/>
  <c r="P523" i="1" s="1"/>
  <c r="EH158" i="1"/>
  <c r="DZ159" i="1"/>
  <c r="EA159" i="1" s="1"/>
  <c r="EB159" i="1" s="1"/>
  <c r="DX159" i="1"/>
  <c r="DW159" i="1" s="1"/>
  <c r="DZ160" i="1" l="1"/>
  <c r="EA160" i="1" s="1"/>
  <c r="EB160" i="1" s="1"/>
  <c r="DX160" i="1"/>
  <c r="DW160" i="1" s="1"/>
  <c r="O524" i="1"/>
  <c r="P524" i="1" s="1"/>
  <c r="EH159" i="1"/>
  <c r="AF156" i="1"/>
  <c r="E521" i="1"/>
  <c r="F521" i="1" s="1"/>
  <c r="V157" i="1"/>
  <c r="U157" i="1" s="1"/>
  <c r="X157" i="1"/>
  <c r="Y157" i="1" s="1"/>
  <c r="Z157" i="1" s="1"/>
  <c r="BN385" i="1"/>
  <c r="X158" i="1" l="1"/>
  <c r="Y158" i="1" s="1"/>
  <c r="Z158" i="1" s="1"/>
  <c r="V158" i="1"/>
  <c r="U158" i="1" s="1"/>
  <c r="AF157" i="1"/>
  <c r="E522" i="1"/>
  <c r="F522" i="1" s="1"/>
  <c r="O525" i="1"/>
  <c r="P525" i="1" s="1"/>
  <c r="EH160" i="1"/>
  <c r="DX161" i="1"/>
  <c r="DZ161" i="1"/>
  <c r="BZ385" i="1"/>
  <c r="DY161" i="1" l="1"/>
  <c r="EJ161" i="1" s="1"/>
  <c r="AF158" i="1"/>
  <c r="E523" i="1"/>
  <c r="F523" i="1" s="1"/>
  <c r="X159" i="1"/>
  <c r="Y159" i="1" s="1"/>
  <c r="Z159" i="1" s="1"/>
  <c r="V159" i="1"/>
  <c r="U159" i="1" s="1"/>
  <c r="BN397" i="1"/>
  <c r="EA161" i="1" l="1"/>
  <c r="EB161" i="1" s="1"/>
  <c r="DW161" i="1"/>
  <c r="X160" i="1"/>
  <c r="Y160" i="1" s="1"/>
  <c r="Z160" i="1" s="1"/>
  <c r="V160" i="1"/>
  <c r="U160" i="1" s="1"/>
  <c r="E524" i="1"/>
  <c r="F524" i="1" s="1"/>
  <c r="AF159" i="1"/>
  <c r="BZ397" i="1"/>
  <c r="DZ162" i="1" l="1"/>
  <c r="EA162" i="1" s="1"/>
  <c r="EB162" i="1" s="1"/>
  <c r="DX162" i="1"/>
  <c r="DW162" i="1" s="1"/>
  <c r="EH161" i="1"/>
  <c r="O526" i="1"/>
  <c r="P526" i="1" s="1"/>
  <c r="E525" i="1"/>
  <c r="F525" i="1" s="1"/>
  <c r="AF160" i="1"/>
  <c r="X161" i="1"/>
  <c r="V161" i="1"/>
  <c r="BN407" i="1"/>
  <c r="BZ407" i="1" s="1"/>
  <c r="BN408" i="1"/>
  <c r="BZ408" i="1" s="1"/>
  <c r="BN409" i="1"/>
  <c r="O527" i="1" l="1"/>
  <c r="P527" i="1" s="1"/>
  <c r="EH162" i="1"/>
  <c r="DZ163" i="1"/>
  <c r="EA163" i="1" s="1"/>
  <c r="EB163" i="1" s="1"/>
  <c r="DX163" i="1"/>
  <c r="DW163" i="1" s="1"/>
  <c r="W161" i="1"/>
  <c r="AH161" i="1" s="1"/>
  <c r="BZ409" i="1"/>
  <c r="O528" i="1" l="1"/>
  <c r="P528" i="1" s="1"/>
  <c r="EH163" i="1"/>
  <c r="DZ164" i="1"/>
  <c r="EA164" i="1" s="1"/>
  <c r="EB164" i="1" s="1"/>
  <c r="DX164" i="1"/>
  <c r="DW164" i="1" s="1"/>
  <c r="Y161" i="1"/>
  <c r="Z161" i="1" s="1"/>
  <c r="U161" i="1"/>
  <c r="EH164" i="1" l="1"/>
  <c r="O529" i="1"/>
  <c r="P529" i="1" s="1"/>
  <c r="DZ165" i="1"/>
  <c r="EA165" i="1" s="1"/>
  <c r="EB165" i="1" s="1"/>
  <c r="DX165" i="1"/>
  <c r="DW165" i="1" s="1"/>
  <c r="X162" i="1"/>
  <c r="Y162" i="1" s="1"/>
  <c r="Z162" i="1" s="1"/>
  <c r="V162" i="1"/>
  <c r="U162" i="1" s="1"/>
  <c r="E526" i="1"/>
  <c r="F526" i="1" s="1"/>
  <c r="AF161" i="1"/>
  <c r="X163" i="1" l="1"/>
  <c r="Y163" i="1" s="1"/>
  <c r="Z163" i="1" s="1"/>
  <c r="V163" i="1"/>
  <c r="U163" i="1" s="1"/>
  <c r="AF162" i="1"/>
  <c r="E527" i="1"/>
  <c r="F527" i="1" s="1"/>
  <c r="DZ166" i="1"/>
  <c r="EA166" i="1" s="1"/>
  <c r="EB166" i="1" s="1"/>
  <c r="DX166" i="1"/>
  <c r="DW166" i="1" s="1"/>
  <c r="EH165" i="1"/>
  <c r="O530" i="1"/>
  <c r="P530" i="1" s="1"/>
  <c r="DZ167" i="1" l="1"/>
  <c r="EA167" i="1" s="1"/>
  <c r="EB167" i="1" s="1"/>
  <c r="DX167" i="1"/>
  <c r="DW167" i="1" s="1"/>
  <c r="O531" i="1"/>
  <c r="P531" i="1" s="1"/>
  <c r="EH166" i="1"/>
  <c r="AF163" i="1"/>
  <c r="E528" i="1"/>
  <c r="F528" i="1" s="1"/>
  <c r="V164" i="1"/>
  <c r="U164" i="1" s="1"/>
  <c r="X164" i="1"/>
  <c r="Y164" i="1" s="1"/>
  <c r="Z164" i="1" s="1"/>
  <c r="X165" i="1" l="1"/>
  <c r="Y165" i="1" s="1"/>
  <c r="Z165" i="1" s="1"/>
  <c r="V165" i="1"/>
  <c r="U165" i="1" s="1"/>
  <c r="AF164" i="1"/>
  <c r="E529" i="1"/>
  <c r="F529" i="1" s="1"/>
  <c r="EH167" i="1"/>
  <c r="O532" i="1"/>
  <c r="P532" i="1" s="1"/>
  <c r="DX168" i="1"/>
  <c r="DW168" i="1" s="1"/>
  <c r="DZ168" i="1"/>
  <c r="EA168" i="1" s="1"/>
  <c r="EB168" i="1" s="1"/>
  <c r="DX169" i="1" l="1"/>
  <c r="DW169" i="1" s="1"/>
  <c r="DZ169" i="1"/>
  <c r="EA169" i="1" s="1"/>
  <c r="EB169" i="1" s="1"/>
  <c r="O533" i="1"/>
  <c r="P533" i="1" s="1"/>
  <c r="EH168" i="1"/>
  <c r="E530" i="1"/>
  <c r="F530" i="1" s="1"/>
  <c r="AF165" i="1"/>
  <c r="X166" i="1"/>
  <c r="Y166" i="1" s="1"/>
  <c r="Z166" i="1" s="1"/>
  <c r="V166" i="1"/>
  <c r="U166" i="1" s="1"/>
  <c r="V167" i="1" l="1"/>
  <c r="U167" i="1" s="1"/>
  <c r="X167" i="1"/>
  <c r="Y167" i="1" s="1"/>
  <c r="Z167" i="1" s="1"/>
  <c r="AF166" i="1"/>
  <c r="E531" i="1"/>
  <c r="F531" i="1" s="1"/>
  <c r="DX170" i="1"/>
  <c r="DW170" i="1" s="1"/>
  <c r="DZ170" i="1"/>
  <c r="EA170" i="1" s="1"/>
  <c r="EB170" i="1" s="1"/>
  <c r="EH169" i="1"/>
  <c r="O534" i="1"/>
  <c r="P534" i="1" s="1"/>
  <c r="DX171" i="1" l="1"/>
  <c r="DW171" i="1" s="1"/>
  <c r="DZ171" i="1"/>
  <c r="EA171" i="1" s="1"/>
  <c r="EB171" i="1" s="1"/>
  <c r="EH170" i="1"/>
  <c r="O535" i="1"/>
  <c r="P535" i="1" s="1"/>
  <c r="X168" i="1"/>
  <c r="Y168" i="1" s="1"/>
  <c r="Z168" i="1" s="1"/>
  <c r="V168" i="1"/>
  <c r="U168" i="1" s="1"/>
  <c r="AF167" i="1"/>
  <c r="E532" i="1"/>
  <c r="F532" i="1" s="1"/>
  <c r="V169" i="1" l="1"/>
  <c r="U169" i="1" s="1"/>
  <c r="X169" i="1"/>
  <c r="Y169" i="1" s="1"/>
  <c r="Z169" i="1" s="1"/>
  <c r="AF168" i="1"/>
  <c r="E533" i="1"/>
  <c r="F533" i="1" s="1"/>
  <c r="DX172" i="1"/>
  <c r="DW172" i="1" s="1"/>
  <c r="DZ172" i="1"/>
  <c r="EA172" i="1" s="1"/>
  <c r="EB172" i="1" s="1"/>
  <c r="O536" i="1"/>
  <c r="P536" i="1" s="1"/>
  <c r="EH171" i="1"/>
  <c r="O537" i="1" l="1"/>
  <c r="P537" i="1" s="1"/>
  <c r="EH172" i="1"/>
  <c r="DX173" i="1"/>
  <c r="DW173" i="1" s="1"/>
  <c r="DZ173" i="1"/>
  <c r="EA173" i="1" s="1"/>
  <c r="EB173" i="1" s="1"/>
  <c r="V170" i="1"/>
  <c r="U170" i="1" s="1"/>
  <c r="X170" i="1"/>
  <c r="Y170" i="1" s="1"/>
  <c r="Z170" i="1" s="1"/>
  <c r="AF169" i="1"/>
  <c r="E534" i="1"/>
  <c r="F534" i="1" s="1"/>
  <c r="E535" i="1" l="1"/>
  <c r="F535" i="1" s="1"/>
  <c r="AF170" i="1"/>
  <c r="DZ174" i="1"/>
  <c r="EA174" i="1" s="1"/>
  <c r="EB174" i="1" s="1"/>
  <c r="DX174" i="1"/>
  <c r="DW174" i="1" s="1"/>
  <c r="EH173" i="1"/>
  <c r="O538" i="1"/>
  <c r="P538" i="1" s="1"/>
  <c r="X171" i="1"/>
  <c r="Y171" i="1" s="1"/>
  <c r="Z171" i="1" s="1"/>
  <c r="V171" i="1"/>
  <c r="U171" i="1" s="1"/>
  <c r="E536" i="1" l="1"/>
  <c r="F536" i="1" s="1"/>
  <c r="AF171" i="1"/>
  <c r="X172" i="1"/>
  <c r="Y172" i="1" s="1"/>
  <c r="Z172" i="1" s="1"/>
  <c r="V172" i="1"/>
  <c r="U172" i="1" s="1"/>
  <c r="O539" i="1"/>
  <c r="P539" i="1" s="1"/>
  <c r="EH174" i="1"/>
  <c r="DX175" i="1"/>
  <c r="DW175" i="1" s="1"/>
  <c r="DZ175" i="1"/>
  <c r="EA175" i="1" s="1"/>
  <c r="EB175" i="1" s="1"/>
  <c r="DZ176" i="1" l="1"/>
  <c r="EA176" i="1" s="1"/>
  <c r="EB176" i="1" s="1"/>
  <c r="DX176" i="1"/>
  <c r="DW176" i="1" s="1"/>
  <c r="AF172" i="1"/>
  <c r="E537" i="1"/>
  <c r="F537" i="1" s="1"/>
  <c r="X173" i="1"/>
  <c r="Y173" i="1" s="1"/>
  <c r="Z173" i="1" s="1"/>
  <c r="V173" i="1"/>
  <c r="U173" i="1" s="1"/>
  <c r="O540" i="1"/>
  <c r="P540" i="1" s="1"/>
  <c r="EH175" i="1"/>
  <c r="V174" i="1" l="1"/>
  <c r="U174" i="1" s="1"/>
  <c r="X174" i="1"/>
  <c r="Y174" i="1" s="1"/>
  <c r="Z174" i="1" s="1"/>
  <c r="E538" i="1"/>
  <c r="F538" i="1" s="1"/>
  <c r="AF173" i="1"/>
  <c r="O541" i="1"/>
  <c r="P541" i="1" s="1"/>
  <c r="EH176" i="1"/>
  <c r="DZ177" i="1"/>
  <c r="EA177" i="1" s="1"/>
  <c r="EB177" i="1" s="1"/>
  <c r="DX177" i="1"/>
  <c r="DW177" i="1" s="1"/>
  <c r="DY181" i="1"/>
  <c r="EJ181" i="1" s="1"/>
  <c r="O542" i="1" l="1"/>
  <c r="P542" i="1" s="1"/>
  <c r="EH177" i="1"/>
  <c r="DX178" i="1"/>
  <c r="DW178" i="1" s="1"/>
  <c r="DZ178" i="1"/>
  <c r="EA178" i="1" s="1"/>
  <c r="EB178" i="1" s="1"/>
  <c r="X175" i="1"/>
  <c r="Y175" i="1" s="1"/>
  <c r="Z175" i="1" s="1"/>
  <c r="V175" i="1"/>
  <c r="U175" i="1" s="1"/>
  <c r="E539" i="1"/>
  <c r="F539" i="1" s="1"/>
  <c r="AF174" i="1"/>
  <c r="AF175" i="1" l="1"/>
  <c r="E540" i="1"/>
  <c r="F540" i="1" s="1"/>
  <c r="X176" i="1"/>
  <c r="Y176" i="1" s="1"/>
  <c r="Z176" i="1" s="1"/>
  <c r="V176" i="1"/>
  <c r="U176" i="1" s="1"/>
  <c r="DZ179" i="1"/>
  <c r="EA179" i="1" s="1"/>
  <c r="EB179" i="1" s="1"/>
  <c r="DX179" i="1"/>
  <c r="DW179" i="1" s="1"/>
  <c r="O543" i="1"/>
  <c r="P543" i="1" s="1"/>
  <c r="EH178" i="1"/>
  <c r="O544" i="1" l="1"/>
  <c r="P544" i="1" s="1"/>
  <c r="EH179" i="1"/>
  <c r="DZ180" i="1"/>
  <c r="EA180" i="1" s="1"/>
  <c r="EB180" i="1" s="1"/>
  <c r="DX180" i="1"/>
  <c r="DW180" i="1" s="1"/>
  <c r="E541" i="1"/>
  <c r="F541" i="1" s="1"/>
  <c r="AF176" i="1"/>
  <c r="V177" i="1"/>
  <c r="U177" i="1" s="1"/>
  <c r="X177" i="1"/>
  <c r="Y177" i="1" s="1"/>
  <c r="Z177" i="1" s="1"/>
  <c r="AF177" i="1" l="1"/>
  <c r="E542" i="1"/>
  <c r="F542" i="1" s="1"/>
  <c r="DZ181" i="1"/>
  <c r="EA181" i="1" s="1"/>
  <c r="EB181" i="1" s="1"/>
  <c r="DX181" i="1"/>
  <c r="DW181" i="1" s="1"/>
  <c r="O545" i="1"/>
  <c r="P545" i="1" s="1"/>
  <c r="EH180" i="1"/>
  <c r="V178" i="1"/>
  <c r="U178" i="1" s="1"/>
  <c r="X178" i="1"/>
  <c r="Y178" i="1" s="1"/>
  <c r="Z178" i="1" s="1"/>
  <c r="W181" i="1"/>
  <c r="AH181" i="1" s="1"/>
  <c r="X179" i="1" l="1"/>
  <c r="Y179" i="1" s="1"/>
  <c r="Z179" i="1" s="1"/>
  <c r="V179" i="1"/>
  <c r="U179" i="1" s="1"/>
  <c r="EH181" i="1"/>
  <c r="O546" i="1"/>
  <c r="P546" i="1" s="1"/>
  <c r="E543" i="1"/>
  <c r="F543" i="1" s="1"/>
  <c r="AF178" i="1"/>
  <c r="DX182" i="1"/>
  <c r="DW182" i="1" s="1"/>
  <c r="DZ182" i="1"/>
  <c r="EA182" i="1" s="1"/>
  <c r="EB182" i="1" s="1"/>
  <c r="DZ183" i="1" l="1"/>
  <c r="EA183" i="1" s="1"/>
  <c r="EB183" i="1" s="1"/>
  <c r="DX183" i="1"/>
  <c r="DW183" i="1" s="1"/>
  <c r="EH182" i="1"/>
  <c r="O547" i="1"/>
  <c r="P547" i="1" s="1"/>
  <c r="E544" i="1"/>
  <c r="F544" i="1" s="1"/>
  <c r="AF179" i="1"/>
  <c r="X180" i="1"/>
  <c r="Y180" i="1" s="1"/>
  <c r="Z180" i="1" s="1"/>
  <c r="V180" i="1"/>
  <c r="U180" i="1" s="1"/>
  <c r="AF180" i="1" l="1"/>
  <c r="E545" i="1"/>
  <c r="F545" i="1" s="1"/>
  <c r="X181" i="1"/>
  <c r="Y181" i="1" s="1"/>
  <c r="Z181" i="1" s="1"/>
  <c r="V181" i="1"/>
  <c r="U181" i="1" s="1"/>
  <c r="O548" i="1"/>
  <c r="P548" i="1" s="1"/>
  <c r="EH183" i="1"/>
  <c r="DZ184" i="1"/>
  <c r="EA184" i="1" s="1"/>
  <c r="EB184" i="1" s="1"/>
  <c r="DX184" i="1"/>
  <c r="DW184" i="1" s="1"/>
  <c r="O549" i="1" l="1"/>
  <c r="P549" i="1" s="1"/>
  <c r="EH184" i="1"/>
  <c r="DZ185" i="1"/>
  <c r="EA185" i="1" s="1"/>
  <c r="EB185" i="1" s="1"/>
  <c r="DX185" i="1"/>
  <c r="DW185" i="1" s="1"/>
  <c r="X182" i="1"/>
  <c r="Y182" i="1" s="1"/>
  <c r="Z182" i="1" s="1"/>
  <c r="V182" i="1"/>
  <c r="U182" i="1" s="1"/>
  <c r="E546" i="1"/>
  <c r="F546" i="1" s="1"/>
  <c r="AF181" i="1"/>
  <c r="AF182" i="1" l="1"/>
  <c r="E547" i="1"/>
  <c r="F547" i="1" s="1"/>
  <c r="X183" i="1"/>
  <c r="Y183" i="1" s="1"/>
  <c r="Z183" i="1" s="1"/>
  <c r="V183" i="1"/>
  <c r="U183" i="1" s="1"/>
  <c r="O550" i="1"/>
  <c r="P550" i="1" s="1"/>
  <c r="EH185" i="1"/>
  <c r="DX186" i="1"/>
  <c r="DW186" i="1" s="1"/>
  <c r="DZ186" i="1"/>
  <c r="EA186" i="1" s="1"/>
  <c r="EB186" i="1" s="1"/>
  <c r="O551" i="1" l="1"/>
  <c r="P551" i="1" s="1"/>
  <c r="EH186" i="1"/>
  <c r="AF183" i="1"/>
  <c r="E548" i="1"/>
  <c r="F548" i="1" s="1"/>
  <c r="DZ187" i="1"/>
  <c r="EA187" i="1" s="1"/>
  <c r="EB187" i="1" s="1"/>
  <c r="DX187" i="1"/>
  <c r="DW187" i="1" s="1"/>
  <c r="X184" i="1"/>
  <c r="Y184" i="1" s="1"/>
  <c r="Z184" i="1" s="1"/>
  <c r="V184" i="1"/>
  <c r="U184" i="1" s="1"/>
  <c r="X185" i="1" l="1"/>
  <c r="Y185" i="1" s="1"/>
  <c r="Z185" i="1" s="1"/>
  <c r="V185" i="1"/>
  <c r="U185" i="1" s="1"/>
  <c r="DX188" i="1"/>
  <c r="DW188" i="1" s="1"/>
  <c r="DZ188" i="1"/>
  <c r="EA188" i="1" s="1"/>
  <c r="EB188" i="1" s="1"/>
  <c r="O552" i="1"/>
  <c r="P552" i="1" s="1"/>
  <c r="EH187" i="1"/>
  <c r="E549" i="1"/>
  <c r="F549" i="1" s="1"/>
  <c r="AF184" i="1"/>
  <c r="DX189" i="1" l="1"/>
  <c r="DW189" i="1" s="1"/>
  <c r="DZ189" i="1"/>
  <c r="EA189" i="1" s="1"/>
  <c r="EB189" i="1" s="1"/>
  <c r="EH188" i="1"/>
  <c r="O553" i="1"/>
  <c r="P553" i="1" s="1"/>
  <c r="AF185" i="1"/>
  <c r="E550" i="1"/>
  <c r="F550" i="1" s="1"/>
  <c r="X186" i="1"/>
  <c r="Y186" i="1" s="1"/>
  <c r="Z186" i="1" s="1"/>
  <c r="V186" i="1"/>
  <c r="U186" i="1" s="1"/>
  <c r="AF186" i="1" l="1"/>
  <c r="E551" i="1"/>
  <c r="F551" i="1" s="1"/>
  <c r="V187" i="1"/>
  <c r="U187" i="1" s="1"/>
  <c r="X187" i="1"/>
  <c r="Y187" i="1" s="1"/>
  <c r="Z187" i="1" s="1"/>
  <c r="DZ190" i="1"/>
  <c r="EA190" i="1" s="1"/>
  <c r="EB190" i="1" s="1"/>
  <c r="DX190" i="1"/>
  <c r="DW190" i="1" s="1"/>
  <c r="O554" i="1"/>
  <c r="P554" i="1" s="1"/>
  <c r="EH189" i="1"/>
  <c r="DZ191" i="1" l="1"/>
  <c r="EA191" i="1" s="1"/>
  <c r="EB191" i="1" s="1"/>
  <c r="DX191" i="1"/>
  <c r="DW191" i="1" s="1"/>
  <c r="V188" i="1"/>
  <c r="U188" i="1" s="1"/>
  <c r="X188" i="1"/>
  <c r="Y188" i="1" s="1"/>
  <c r="Z188" i="1" s="1"/>
  <c r="E552" i="1"/>
  <c r="F552" i="1" s="1"/>
  <c r="AF187" i="1"/>
  <c r="EH190" i="1"/>
  <c r="O555" i="1"/>
  <c r="P555" i="1" s="1"/>
  <c r="V189" i="1" l="1"/>
  <c r="U189" i="1" s="1"/>
  <c r="X189" i="1"/>
  <c r="Y189" i="1" s="1"/>
  <c r="Z189" i="1" s="1"/>
  <c r="AF188" i="1"/>
  <c r="E553" i="1"/>
  <c r="F553" i="1" s="1"/>
  <c r="O556" i="1"/>
  <c r="P556" i="1" s="1"/>
  <c r="EH191" i="1"/>
  <c r="DZ192" i="1"/>
  <c r="EA192" i="1" s="1"/>
  <c r="EB192" i="1" s="1"/>
  <c r="DX192" i="1"/>
  <c r="DW192" i="1" s="1"/>
  <c r="DX193" i="1" l="1"/>
  <c r="DW193" i="1" s="1"/>
  <c r="DZ193" i="1"/>
  <c r="EA193" i="1" s="1"/>
  <c r="EB193" i="1" s="1"/>
  <c r="O557" i="1"/>
  <c r="P557" i="1" s="1"/>
  <c r="EH192" i="1"/>
  <c r="V190" i="1"/>
  <c r="U190" i="1" s="1"/>
  <c r="X190" i="1"/>
  <c r="Y190" i="1" s="1"/>
  <c r="Z190" i="1" s="1"/>
  <c r="E554" i="1"/>
  <c r="F554" i="1" s="1"/>
  <c r="AF189" i="1"/>
  <c r="AF190" i="1" l="1"/>
  <c r="E555" i="1"/>
  <c r="F555" i="1" s="1"/>
  <c r="X191" i="1"/>
  <c r="Y191" i="1" s="1"/>
  <c r="Z191" i="1" s="1"/>
  <c r="V191" i="1"/>
  <c r="U191" i="1" s="1"/>
  <c r="DZ194" i="1"/>
  <c r="EA194" i="1" s="1"/>
  <c r="EB194" i="1" s="1"/>
  <c r="DX194" i="1"/>
  <c r="DW194" i="1" s="1"/>
  <c r="EH193" i="1"/>
  <c r="O558" i="1"/>
  <c r="P558" i="1" s="1"/>
  <c r="EH194" i="1" l="1"/>
  <c r="O559" i="1"/>
  <c r="P559" i="1" s="1"/>
  <c r="DX195" i="1"/>
  <c r="DW195" i="1" s="1"/>
  <c r="DZ195" i="1"/>
  <c r="EA195" i="1" s="1"/>
  <c r="EB195" i="1" s="1"/>
  <c r="E556" i="1"/>
  <c r="F556" i="1" s="1"/>
  <c r="AF191" i="1"/>
  <c r="X192" i="1"/>
  <c r="Y192" i="1" s="1"/>
  <c r="Z192" i="1" s="1"/>
  <c r="V192" i="1"/>
  <c r="U192" i="1" s="1"/>
  <c r="E557" i="1" l="1"/>
  <c r="F557" i="1" s="1"/>
  <c r="AF192" i="1"/>
  <c r="V193" i="1"/>
  <c r="U193" i="1" s="1"/>
  <c r="X193" i="1"/>
  <c r="Y193" i="1" s="1"/>
  <c r="Z193" i="1" s="1"/>
  <c r="DX196" i="1"/>
  <c r="DW196" i="1" s="1"/>
  <c r="DZ196" i="1"/>
  <c r="EA196" i="1" s="1"/>
  <c r="EB196" i="1" s="1"/>
  <c r="EH195" i="1"/>
  <c r="O560" i="1"/>
  <c r="P560" i="1" s="1"/>
  <c r="O561" i="1" l="1"/>
  <c r="P561" i="1" s="1"/>
  <c r="EH196" i="1"/>
  <c r="AF193" i="1"/>
  <c r="E558" i="1"/>
  <c r="F558" i="1" s="1"/>
  <c r="V194" i="1"/>
  <c r="U194" i="1" s="1"/>
  <c r="X194" i="1"/>
  <c r="Y194" i="1" s="1"/>
  <c r="Z194" i="1" s="1"/>
  <c r="DZ197" i="1"/>
  <c r="EA197" i="1" s="1"/>
  <c r="EB197" i="1" s="1"/>
  <c r="DX197" i="1"/>
  <c r="DW197" i="1" s="1"/>
  <c r="X195" i="1" l="1"/>
  <c r="Y195" i="1" s="1"/>
  <c r="Z195" i="1" s="1"/>
  <c r="V195" i="1"/>
  <c r="U195" i="1" s="1"/>
  <c r="E559" i="1"/>
  <c r="F559" i="1" s="1"/>
  <c r="AF194" i="1"/>
  <c r="O562" i="1"/>
  <c r="P562" i="1" s="1"/>
  <c r="EH197" i="1"/>
  <c r="DZ198" i="1"/>
  <c r="EA198" i="1" s="1"/>
  <c r="EB198" i="1" s="1"/>
  <c r="DX198" i="1"/>
  <c r="DW198" i="1" s="1"/>
  <c r="O563" i="1" l="1"/>
  <c r="P563" i="1" s="1"/>
  <c r="EH198" i="1"/>
  <c r="DZ199" i="1"/>
  <c r="EA199" i="1" s="1"/>
  <c r="EB199" i="1" s="1"/>
  <c r="DX199" i="1"/>
  <c r="DW199" i="1" s="1"/>
  <c r="AF195" i="1"/>
  <c r="E560" i="1"/>
  <c r="F560" i="1" s="1"/>
  <c r="X196" i="1"/>
  <c r="Y196" i="1" s="1"/>
  <c r="Z196" i="1" s="1"/>
  <c r="V196" i="1"/>
  <c r="U196" i="1" s="1"/>
  <c r="AF196" i="1" l="1"/>
  <c r="E561" i="1"/>
  <c r="F561" i="1" s="1"/>
  <c r="DX200" i="1"/>
  <c r="DW200" i="1" s="1"/>
  <c r="DZ200" i="1"/>
  <c r="EA200" i="1" s="1"/>
  <c r="EB200" i="1" s="1"/>
  <c r="O564" i="1"/>
  <c r="P564" i="1" s="1"/>
  <c r="EH199" i="1"/>
  <c r="X197" i="1"/>
  <c r="Y197" i="1" s="1"/>
  <c r="Z197" i="1" s="1"/>
  <c r="V197" i="1"/>
  <c r="U197" i="1" s="1"/>
  <c r="X198" i="1" l="1"/>
  <c r="Y198" i="1" s="1"/>
  <c r="Z198" i="1" s="1"/>
  <c r="V198" i="1"/>
  <c r="U198" i="1" s="1"/>
  <c r="AF197" i="1"/>
  <c r="E562" i="1"/>
  <c r="F562" i="1" s="1"/>
  <c r="DX201" i="1"/>
  <c r="DW201" i="1" s="1"/>
  <c r="DZ201" i="1"/>
  <c r="EA201" i="1" s="1"/>
  <c r="EB201" i="1" s="1"/>
  <c r="EH200" i="1"/>
  <c r="O565" i="1"/>
  <c r="P565" i="1" s="1"/>
  <c r="DZ202" i="1" l="1"/>
  <c r="EA202" i="1" s="1"/>
  <c r="EB202" i="1" s="1"/>
  <c r="DX202" i="1"/>
  <c r="DW202" i="1" s="1"/>
  <c r="O566" i="1"/>
  <c r="P566" i="1" s="1"/>
  <c r="EH201" i="1"/>
  <c r="AF198" i="1"/>
  <c r="E563" i="1"/>
  <c r="F563" i="1" s="1"/>
  <c r="V199" i="1"/>
  <c r="U199" i="1" s="1"/>
  <c r="X199" i="1"/>
  <c r="Y199" i="1" s="1"/>
  <c r="Z199" i="1" s="1"/>
  <c r="E564" i="1" l="1"/>
  <c r="F564" i="1" s="1"/>
  <c r="AF199" i="1"/>
  <c r="V200" i="1"/>
  <c r="U200" i="1" s="1"/>
  <c r="X200" i="1"/>
  <c r="Y200" i="1" s="1"/>
  <c r="Z200" i="1" s="1"/>
  <c r="O567" i="1"/>
  <c r="P567" i="1" s="1"/>
  <c r="EH202" i="1"/>
  <c r="DZ203" i="1"/>
  <c r="EA203" i="1" s="1"/>
  <c r="EB203" i="1" s="1"/>
  <c r="DX203" i="1"/>
  <c r="DW203" i="1" s="1"/>
  <c r="DZ204" i="1" l="1"/>
  <c r="EA204" i="1" s="1"/>
  <c r="EB204" i="1" s="1"/>
  <c r="DX204" i="1"/>
  <c r="DW204" i="1" s="1"/>
  <c r="E565" i="1"/>
  <c r="F565" i="1" s="1"/>
  <c r="AF200" i="1"/>
  <c r="V201" i="1"/>
  <c r="U201" i="1" s="1"/>
  <c r="X201" i="1"/>
  <c r="Y201" i="1" s="1"/>
  <c r="Z201" i="1" s="1"/>
  <c r="EH203" i="1"/>
  <c r="O568" i="1"/>
  <c r="P568" i="1" s="1"/>
  <c r="AF201" i="1" l="1"/>
  <c r="E566" i="1"/>
  <c r="F566" i="1" s="1"/>
  <c r="X202" i="1"/>
  <c r="Y202" i="1" s="1"/>
  <c r="Z202" i="1" s="1"/>
  <c r="V202" i="1"/>
  <c r="U202" i="1" s="1"/>
  <c r="O569" i="1"/>
  <c r="P569" i="1" s="1"/>
  <c r="EH204" i="1"/>
  <c r="DZ205" i="1"/>
  <c r="EA205" i="1" s="1"/>
  <c r="EB205" i="1" s="1"/>
  <c r="DX205" i="1"/>
  <c r="DW205" i="1" s="1"/>
  <c r="O570" i="1" l="1"/>
  <c r="P570" i="1" s="1"/>
  <c r="EH205" i="1"/>
  <c r="DX206" i="1"/>
  <c r="DW206" i="1" s="1"/>
  <c r="DZ206" i="1"/>
  <c r="EA206" i="1" s="1"/>
  <c r="EB206" i="1" s="1"/>
  <c r="AF202" i="1"/>
  <c r="E567" i="1"/>
  <c r="F567" i="1" s="1"/>
  <c r="X203" i="1"/>
  <c r="Y203" i="1" s="1"/>
  <c r="Z203" i="1" s="1"/>
  <c r="V203" i="1"/>
  <c r="U203" i="1" s="1"/>
  <c r="E568" i="1" l="1"/>
  <c r="F568" i="1" s="1"/>
  <c r="AF203" i="1"/>
  <c r="O571" i="1"/>
  <c r="P571" i="1" s="1"/>
  <c r="EH206" i="1"/>
  <c r="DZ207" i="1"/>
  <c r="EA207" i="1" s="1"/>
  <c r="EB207" i="1" s="1"/>
  <c r="DX207" i="1"/>
  <c r="DW207" i="1" s="1"/>
  <c r="V204" i="1"/>
  <c r="U204" i="1" s="1"/>
  <c r="X204" i="1"/>
  <c r="Y204" i="1" s="1"/>
  <c r="Z204" i="1" s="1"/>
  <c r="V205" i="1" l="1"/>
  <c r="U205" i="1" s="1"/>
  <c r="X205" i="1"/>
  <c r="Y205" i="1" s="1"/>
  <c r="Z205" i="1" s="1"/>
  <c r="O572" i="1"/>
  <c r="P572" i="1" s="1"/>
  <c r="EH207" i="1"/>
  <c r="E569" i="1"/>
  <c r="F569" i="1" s="1"/>
  <c r="AF204" i="1"/>
  <c r="DZ208" i="1"/>
  <c r="EA208" i="1" s="1"/>
  <c r="EB208" i="1" s="1"/>
  <c r="DX208" i="1"/>
  <c r="DW208" i="1" s="1"/>
  <c r="O573" i="1" l="1"/>
  <c r="P573" i="1" s="1"/>
  <c r="EH208" i="1"/>
  <c r="DX209" i="1"/>
  <c r="DW209" i="1" s="1"/>
  <c r="DZ209" i="1"/>
  <c r="EA209" i="1" s="1"/>
  <c r="EB209" i="1" s="1"/>
  <c r="V206" i="1"/>
  <c r="U206" i="1" s="1"/>
  <c r="X206" i="1"/>
  <c r="Y206" i="1" s="1"/>
  <c r="Z206" i="1" s="1"/>
  <c r="E570" i="1"/>
  <c r="F570" i="1" s="1"/>
  <c r="AF205" i="1"/>
  <c r="E571" i="1" l="1"/>
  <c r="F571" i="1" s="1"/>
  <c r="AF206" i="1"/>
  <c r="DZ210" i="1"/>
  <c r="EA210" i="1" s="1"/>
  <c r="EB210" i="1" s="1"/>
  <c r="DX210" i="1"/>
  <c r="DW210" i="1" s="1"/>
  <c r="O574" i="1"/>
  <c r="P574" i="1" s="1"/>
  <c r="EH209" i="1"/>
  <c r="V207" i="1"/>
  <c r="U207" i="1" s="1"/>
  <c r="X207" i="1"/>
  <c r="Y207" i="1" s="1"/>
  <c r="Z207" i="1" s="1"/>
  <c r="X208" i="1" l="1"/>
  <c r="Y208" i="1" s="1"/>
  <c r="Z208" i="1" s="1"/>
  <c r="V208" i="1"/>
  <c r="U208" i="1" s="1"/>
  <c r="EH210" i="1"/>
  <c r="O575" i="1"/>
  <c r="P575" i="1" s="1"/>
  <c r="DX211" i="1"/>
  <c r="DW211" i="1" s="1"/>
  <c r="DZ211" i="1"/>
  <c r="EA211" i="1" s="1"/>
  <c r="EB211" i="1" s="1"/>
  <c r="E572" i="1"/>
  <c r="F572" i="1" s="1"/>
  <c r="AF207" i="1"/>
  <c r="O576" i="1" l="1"/>
  <c r="P576" i="1" s="1"/>
  <c r="EH211" i="1"/>
  <c r="DX212" i="1"/>
  <c r="DW212" i="1" s="1"/>
  <c r="DZ212" i="1"/>
  <c r="EA212" i="1" s="1"/>
  <c r="EB212" i="1" s="1"/>
  <c r="E573" i="1"/>
  <c r="F573" i="1" s="1"/>
  <c r="AF208" i="1"/>
  <c r="X209" i="1"/>
  <c r="Y209" i="1" s="1"/>
  <c r="Z209" i="1" s="1"/>
  <c r="V209" i="1"/>
  <c r="U209" i="1" s="1"/>
  <c r="DX213" i="1" l="1"/>
  <c r="DW213" i="1" s="1"/>
  <c r="DZ213" i="1"/>
  <c r="EA213" i="1" s="1"/>
  <c r="EB213" i="1" s="1"/>
  <c r="EH212" i="1"/>
  <c r="O577" i="1"/>
  <c r="P577" i="1" s="1"/>
  <c r="AF209" i="1"/>
  <c r="E574" i="1"/>
  <c r="F574" i="1" s="1"/>
  <c r="X210" i="1"/>
  <c r="Y210" i="1" s="1"/>
  <c r="Z210" i="1" s="1"/>
  <c r="V210" i="1"/>
  <c r="U210" i="1" s="1"/>
  <c r="E575" i="1" l="1"/>
  <c r="F575" i="1" s="1"/>
  <c r="AF210" i="1"/>
  <c r="X211" i="1"/>
  <c r="Y211" i="1" s="1"/>
  <c r="Z211" i="1" s="1"/>
  <c r="V211" i="1"/>
  <c r="U211" i="1" s="1"/>
  <c r="DZ214" i="1"/>
  <c r="EA214" i="1" s="1"/>
  <c r="EB214" i="1" s="1"/>
  <c r="DX214" i="1"/>
  <c r="DW214" i="1" s="1"/>
  <c r="O578" i="1"/>
  <c r="P578" i="1" s="1"/>
  <c r="EH213" i="1"/>
  <c r="O579" i="1" l="1"/>
  <c r="P579" i="1" s="1"/>
  <c r="EH214" i="1"/>
  <c r="V212" i="1"/>
  <c r="U212" i="1" s="1"/>
  <c r="X212" i="1"/>
  <c r="Y212" i="1" s="1"/>
  <c r="Z212" i="1" s="1"/>
  <c r="AF211" i="1"/>
  <c r="E576" i="1"/>
  <c r="F576" i="1" s="1"/>
  <c r="DZ215" i="1"/>
  <c r="EA215" i="1" s="1"/>
  <c r="EB215" i="1" s="1"/>
  <c r="DX215" i="1"/>
  <c r="DW215" i="1" s="1"/>
  <c r="DZ216" i="1" l="1"/>
  <c r="EA216" i="1" s="1"/>
  <c r="EB216" i="1" s="1"/>
  <c r="DX216" i="1"/>
  <c r="DW216" i="1" s="1"/>
  <c r="X213" i="1"/>
  <c r="Y213" i="1" s="1"/>
  <c r="Z213" i="1" s="1"/>
  <c r="V213" i="1"/>
  <c r="U213" i="1" s="1"/>
  <c r="E577" i="1"/>
  <c r="F577" i="1" s="1"/>
  <c r="AF212" i="1"/>
  <c r="O580" i="1"/>
  <c r="P580" i="1" s="1"/>
  <c r="EH215" i="1"/>
  <c r="E578" i="1" l="1"/>
  <c r="F578" i="1" s="1"/>
  <c r="AF213" i="1"/>
  <c r="X214" i="1"/>
  <c r="Y214" i="1" s="1"/>
  <c r="Z214" i="1" s="1"/>
  <c r="V214" i="1"/>
  <c r="U214" i="1" s="1"/>
  <c r="EH216" i="1"/>
  <c r="O581" i="1"/>
  <c r="P581" i="1" s="1"/>
  <c r="DZ217" i="1"/>
  <c r="EA217" i="1" s="1"/>
  <c r="EB217" i="1" s="1"/>
  <c r="DX217" i="1"/>
  <c r="DW217" i="1" s="1"/>
  <c r="DZ218" i="1" l="1"/>
  <c r="EA218" i="1" s="1"/>
  <c r="EB218" i="1" s="1"/>
  <c r="DX218" i="1"/>
  <c r="DW218" i="1" s="1"/>
  <c r="X215" i="1"/>
  <c r="Y215" i="1" s="1"/>
  <c r="Z215" i="1" s="1"/>
  <c r="V215" i="1"/>
  <c r="U215" i="1" s="1"/>
  <c r="E579" i="1"/>
  <c r="F579" i="1" s="1"/>
  <c r="AF214" i="1"/>
  <c r="EH217" i="1"/>
  <c r="O582" i="1"/>
  <c r="P582" i="1" s="1"/>
  <c r="E580" i="1" l="1"/>
  <c r="F580" i="1" s="1"/>
  <c r="AF215" i="1"/>
  <c r="X216" i="1"/>
  <c r="Y216" i="1" s="1"/>
  <c r="Z216" i="1" s="1"/>
  <c r="V216" i="1"/>
  <c r="U216" i="1" s="1"/>
  <c r="EH218" i="1"/>
  <c r="O583" i="1"/>
  <c r="P583" i="1" s="1"/>
  <c r="DZ219" i="1"/>
  <c r="EA219" i="1" s="1"/>
  <c r="EB219" i="1" s="1"/>
  <c r="DX219" i="1"/>
  <c r="DW219" i="1" s="1"/>
  <c r="DX220" i="1" l="1"/>
  <c r="DW220" i="1" s="1"/>
  <c r="DZ220" i="1"/>
  <c r="EA220" i="1" s="1"/>
  <c r="EB220" i="1" s="1"/>
  <c r="X217" i="1"/>
  <c r="Y217" i="1" s="1"/>
  <c r="Z217" i="1" s="1"/>
  <c r="V217" i="1"/>
  <c r="U217" i="1" s="1"/>
  <c r="E581" i="1"/>
  <c r="F581" i="1" s="1"/>
  <c r="AF216" i="1"/>
  <c r="O584" i="1"/>
  <c r="P584" i="1" s="1"/>
  <c r="EH219" i="1"/>
  <c r="E582" i="1" l="1"/>
  <c r="F582" i="1" s="1"/>
  <c r="AF217" i="1"/>
  <c r="X218" i="1"/>
  <c r="Y218" i="1" s="1"/>
  <c r="Z218" i="1" s="1"/>
  <c r="V218" i="1"/>
  <c r="U218" i="1" s="1"/>
  <c r="DZ221" i="1"/>
  <c r="EA221" i="1" s="1"/>
  <c r="EB221" i="1" s="1"/>
  <c r="DX221" i="1"/>
  <c r="DW221" i="1" s="1"/>
  <c r="O585" i="1"/>
  <c r="P585" i="1" s="1"/>
  <c r="EH220" i="1"/>
  <c r="DX222" i="1" l="1"/>
  <c r="DW222" i="1" s="1"/>
  <c r="DZ222" i="1"/>
  <c r="EA222" i="1" s="1"/>
  <c r="EB222" i="1" s="1"/>
  <c r="O586" i="1"/>
  <c r="P586" i="1" s="1"/>
  <c r="EH221" i="1"/>
  <c r="X219" i="1"/>
  <c r="Y219" i="1" s="1"/>
  <c r="Z219" i="1" s="1"/>
  <c r="V219" i="1"/>
  <c r="U219" i="1" s="1"/>
  <c r="E583" i="1"/>
  <c r="F583" i="1" s="1"/>
  <c r="AF218" i="1"/>
  <c r="AF219" i="1" l="1"/>
  <c r="E584" i="1"/>
  <c r="F584" i="1" s="1"/>
  <c r="V220" i="1"/>
  <c r="U220" i="1" s="1"/>
  <c r="X220" i="1"/>
  <c r="Y220" i="1" s="1"/>
  <c r="Z220" i="1" s="1"/>
  <c r="DZ223" i="1"/>
  <c r="EA223" i="1" s="1"/>
  <c r="EB223" i="1" s="1"/>
  <c r="DX223" i="1"/>
  <c r="DW223" i="1" s="1"/>
  <c r="O587" i="1"/>
  <c r="P587" i="1" s="1"/>
  <c r="EH222" i="1"/>
  <c r="EH223" i="1" l="1"/>
  <c r="O588" i="1"/>
  <c r="P588" i="1" s="1"/>
  <c r="DZ224" i="1"/>
  <c r="EA224" i="1" s="1"/>
  <c r="EB224" i="1" s="1"/>
  <c r="DX224" i="1"/>
  <c r="DW224" i="1" s="1"/>
  <c r="V221" i="1"/>
  <c r="U221" i="1" s="1"/>
  <c r="X221" i="1"/>
  <c r="Y221" i="1" s="1"/>
  <c r="Z221" i="1" s="1"/>
  <c r="E585" i="1"/>
  <c r="F585" i="1" s="1"/>
  <c r="AF220" i="1"/>
  <c r="AF221" i="1" l="1"/>
  <c r="E586" i="1"/>
  <c r="F586" i="1" s="1"/>
  <c r="X222" i="1"/>
  <c r="Y222" i="1" s="1"/>
  <c r="Z222" i="1" s="1"/>
  <c r="V222" i="1"/>
  <c r="U222" i="1" s="1"/>
  <c r="DZ225" i="1"/>
  <c r="EA225" i="1" s="1"/>
  <c r="EB225" i="1" s="1"/>
  <c r="DX225" i="1"/>
  <c r="DW225" i="1" s="1"/>
  <c r="O589" i="1"/>
  <c r="P589" i="1" s="1"/>
  <c r="EH224" i="1"/>
  <c r="DX226" i="1" l="1"/>
  <c r="DW226" i="1" s="1"/>
  <c r="DZ226" i="1"/>
  <c r="EA226" i="1" s="1"/>
  <c r="EB226" i="1" s="1"/>
  <c r="O590" i="1"/>
  <c r="P590" i="1" s="1"/>
  <c r="EH225" i="1"/>
  <c r="X223" i="1"/>
  <c r="Y223" i="1" s="1"/>
  <c r="Z223" i="1" s="1"/>
  <c r="V223" i="1"/>
  <c r="U223" i="1" s="1"/>
  <c r="AF222" i="1"/>
  <c r="E587" i="1"/>
  <c r="F587" i="1" s="1"/>
  <c r="E588" i="1" l="1"/>
  <c r="F588" i="1" s="1"/>
  <c r="AF223" i="1"/>
  <c r="X224" i="1"/>
  <c r="Y224" i="1" s="1"/>
  <c r="Z224" i="1" s="1"/>
  <c r="V224" i="1"/>
  <c r="U224" i="1" s="1"/>
  <c r="DZ227" i="1"/>
  <c r="EA227" i="1" s="1"/>
  <c r="EB227" i="1" s="1"/>
  <c r="DX227" i="1"/>
  <c r="DW227" i="1" s="1"/>
  <c r="O591" i="1"/>
  <c r="P591" i="1" s="1"/>
  <c r="EH226" i="1"/>
  <c r="DZ228" i="1" l="1"/>
  <c r="EA228" i="1" s="1"/>
  <c r="EB228" i="1" s="1"/>
  <c r="DX228" i="1"/>
  <c r="DW228" i="1" s="1"/>
  <c r="X225" i="1"/>
  <c r="Y225" i="1" s="1"/>
  <c r="Z225" i="1" s="1"/>
  <c r="V225" i="1"/>
  <c r="U225" i="1" s="1"/>
  <c r="AF224" i="1"/>
  <c r="E589" i="1"/>
  <c r="F589" i="1" s="1"/>
  <c r="EH227" i="1"/>
  <c r="O592" i="1"/>
  <c r="P592" i="1" s="1"/>
  <c r="AF225" i="1" l="1"/>
  <c r="E590" i="1"/>
  <c r="F590" i="1" s="1"/>
  <c r="X226" i="1"/>
  <c r="Y226" i="1" s="1"/>
  <c r="Z226" i="1" s="1"/>
  <c r="V226" i="1"/>
  <c r="U226" i="1" s="1"/>
  <c r="O593" i="1"/>
  <c r="P593" i="1" s="1"/>
  <c r="EH228" i="1"/>
  <c r="DX229" i="1"/>
  <c r="DW229" i="1" s="1"/>
  <c r="DZ229" i="1"/>
  <c r="EA229" i="1" s="1"/>
  <c r="EB229" i="1" s="1"/>
  <c r="DX230" i="1" l="1"/>
  <c r="DW230" i="1" s="1"/>
  <c r="DZ230" i="1"/>
  <c r="EA230" i="1" s="1"/>
  <c r="EB230" i="1" s="1"/>
  <c r="AF226" i="1"/>
  <c r="E591" i="1"/>
  <c r="F591" i="1" s="1"/>
  <c r="V227" i="1"/>
  <c r="U227" i="1" s="1"/>
  <c r="X227" i="1"/>
  <c r="Y227" i="1" s="1"/>
  <c r="Z227" i="1" s="1"/>
  <c r="O594" i="1"/>
  <c r="P594" i="1" s="1"/>
  <c r="EH229" i="1"/>
  <c r="E592" i="1" l="1"/>
  <c r="F592" i="1" s="1"/>
  <c r="AF227" i="1"/>
  <c r="V228" i="1"/>
  <c r="U228" i="1" s="1"/>
  <c r="X228" i="1"/>
  <c r="Y228" i="1" s="1"/>
  <c r="Z228" i="1" s="1"/>
  <c r="DZ231" i="1"/>
  <c r="EA231" i="1" s="1"/>
  <c r="EB231" i="1" s="1"/>
  <c r="DX231" i="1"/>
  <c r="DW231" i="1" s="1"/>
  <c r="O595" i="1"/>
  <c r="P595" i="1" s="1"/>
  <c r="EH230" i="1"/>
  <c r="DZ232" i="1" l="1"/>
  <c r="EA232" i="1" s="1"/>
  <c r="EB232" i="1" s="1"/>
  <c r="DX232" i="1"/>
  <c r="DW232" i="1" s="1"/>
  <c r="O596" i="1"/>
  <c r="P596" i="1" s="1"/>
  <c r="EH231" i="1"/>
  <c r="AF228" i="1"/>
  <c r="E593" i="1"/>
  <c r="F593" i="1" s="1"/>
  <c r="V229" i="1"/>
  <c r="U229" i="1" s="1"/>
  <c r="X229" i="1"/>
  <c r="Y229" i="1" s="1"/>
  <c r="Z229" i="1" s="1"/>
  <c r="AF229" i="1" l="1"/>
  <c r="E594" i="1"/>
  <c r="F594" i="1" s="1"/>
  <c r="V230" i="1"/>
  <c r="U230" i="1" s="1"/>
  <c r="X230" i="1"/>
  <c r="Y230" i="1" s="1"/>
  <c r="Z230" i="1" s="1"/>
  <c r="O597" i="1"/>
  <c r="P597" i="1" s="1"/>
  <c r="EH232" i="1"/>
  <c r="DZ233" i="1"/>
  <c r="EA233" i="1" s="1"/>
  <c r="EB233" i="1" s="1"/>
  <c r="DX233" i="1"/>
  <c r="DW233" i="1" s="1"/>
  <c r="O598" i="1" l="1"/>
  <c r="P598" i="1" s="1"/>
  <c r="EH233" i="1"/>
  <c r="DZ234" i="1"/>
  <c r="EA234" i="1" s="1"/>
  <c r="EB234" i="1" s="1"/>
  <c r="DX234" i="1"/>
  <c r="DW234" i="1" s="1"/>
  <c r="X231" i="1"/>
  <c r="Y231" i="1" s="1"/>
  <c r="Z231" i="1" s="1"/>
  <c r="V231" i="1"/>
  <c r="U231" i="1" s="1"/>
  <c r="E595" i="1"/>
  <c r="F595" i="1" s="1"/>
  <c r="AF230" i="1"/>
  <c r="V232" i="1" l="1"/>
  <c r="U232" i="1" s="1"/>
  <c r="X232" i="1"/>
  <c r="Y232" i="1" s="1"/>
  <c r="Z232" i="1" s="1"/>
  <c r="DX235" i="1"/>
  <c r="DW235" i="1" s="1"/>
  <c r="DZ235" i="1"/>
  <c r="EA235" i="1" s="1"/>
  <c r="EB235" i="1" s="1"/>
  <c r="EH234" i="1"/>
  <c r="O599" i="1"/>
  <c r="P599" i="1" s="1"/>
  <c r="E596" i="1"/>
  <c r="F596" i="1" s="1"/>
  <c r="AF231" i="1"/>
  <c r="DX236" i="1" l="1"/>
  <c r="DW236" i="1" s="1"/>
  <c r="DZ236" i="1"/>
  <c r="EA236" i="1" s="1"/>
  <c r="EB236" i="1" s="1"/>
  <c r="O600" i="1"/>
  <c r="P600" i="1" s="1"/>
  <c r="EH235" i="1"/>
  <c r="X233" i="1"/>
  <c r="Y233" i="1" s="1"/>
  <c r="Z233" i="1" s="1"/>
  <c r="V233" i="1"/>
  <c r="U233" i="1" s="1"/>
  <c r="AF232" i="1"/>
  <c r="E597" i="1"/>
  <c r="F597" i="1" s="1"/>
  <c r="X234" i="1" l="1"/>
  <c r="Y234" i="1" s="1"/>
  <c r="Z234" i="1" s="1"/>
  <c r="V234" i="1"/>
  <c r="U234" i="1" s="1"/>
  <c r="E598" i="1"/>
  <c r="F598" i="1" s="1"/>
  <c r="AF233" i="1"/>
  <c r="DX237" i="1"/>
  <c r="DW237" i="1" s="1"/>
  <c r="DZ237" i="1"/>
  <c r="EA237" i="1" s="1"/>
  <c r="EB237" i="1" s="1"/>
  <c r="O601" i="1"/>
  <c r="P601" i="1" s="1"/>
  <c r="EH236" i="1"/>
  <c r="EH237" i="1" l="1"/>
  <c r="O602" i="1"/>
  <c r="P602" i="1" s="1"/>
  <c r="DZ238" i="1"/>
  <c r="EA238" i="1" s="1"/>
  <c r="EB238" i="1" s="1"/>
  <c r="DX238" i="1"/>
  <c r="DW238" i="1" s="1"/>
  <c r="E599" i="1"/>
  <c r="F599" i="1" s="1"/>
  <c r="AF234" i="1"/>
  <c r="X235" i="1"/>
  <c r="Y235" i="1" s="1"/>
  <c r="Z235" i="1" s="1"/>
  <c r="V235" i="1"/>
  <c r="U235" i="1" s="1"/>
  <c r="X236" i="1" l="1"/>
  <c r="Y236" i="1" s="1"/>
  <c r="Z236" i="1" s="1"/>
  <c r="V236" i="1"/>
  <c r="U236" i="1" s="1"/>
  <c r="E600" i="1"/>
  <c r="F600" i="1" s="1"/>
  <c r="AF235" i="1"/>
  <c r="O603" i="1"/>
  <c r="P603" i="1" s="1"/>
  <c r="EH238" i="1"/>
  <c r="DZ239" i="1"/>
  <c r="EA239" i="1" s="1"/>
  <c r="EB239" i="1" s="1"/>
  <c r="DX239" i="1"/>
  <c r="DW239" i="1" s="1"/>
  <c r="O604" i="1" l="1"/>
  <c r="P604" i="1" s="1"/>
  <c r="EH239" i="1"/>
  <c r="DX240" i="1"/>
  <c r="DW240" i="1" s="1"/>
  <c r="DZ240" i="1"/>
  <c r="EA240" i="1" s="1"/>
  <c r="EB240" i="1" s="1"/>
  <c r="E601" i="1"/>
  <c r="F601" i="1" s="1"/>
  <c r="AF236" i="1"/>
  <c r="V237" i="1"/>
  <c r="U237" i="1" s="1"/>
  <c r="X237" i="1"/>
  <c r="Y237" i="1" s="1"/>
  <c r="Z237" i="1" s="1"/>
  <c r="DX241" i="1" l="1"/>
  <c r="DZ241" i="1"/>
  <c r="EH240" i="1"/>
  <c r="O605" i="1"/>
  <c r="P605" i="1" s="1"/>
  <c r="V238" i="1"/>
  <c r="U238" i="1" s="1"/>
  <c r="X238" i="1"/>
  <c r="Y238" i="1" s="1"/>
  <c r="Z238" i="1" s="1"/>
  <c r="AF237" i="1"/>
  <c r="E602" i="1"/>
  <c r="F602" i="1" s="1"/>
  <c r="AF238" i="1" l="1"/>
  <c r="E603" i="1"/>
  <c r="F603" i="1" s="1"/>
  <c r="X239" i="1"/>
  <c r="Y239" i="1" s="1"/>
  <c r="Z239" i="1" s="1"/>
  <c r="V239" i="1"/>
  <c r="U239" i="1" s="1"/>
  <c r="AF239" i="1" l="1"/>
  <c r="E604" i="1"/>
  <c r="F604" i="1" s="1"/>
  <c r="X240" i="1"/>
  <c r="Y240" i="1" s="1"/>
  <c r="Z240" i="1" s="1"/>
  <c r="V240" i="1"/>
  <c r="U240" i="1" s="1"/>
  <c r="DY291" i="1"/>
  <c r="EJ291" i="1" s="1"/>
  <c r="AF240" i="1" l="1"/>
  <c r="E605" i="1"/>
  <c r="F605" i="1" s="1"/>
  <c r="X241" i="1"/>
  <c r="V241" i="1"/>
  <c r="W291" i="1"/>
  <c r="AH291" i="1" s="1"/>
  <c r="W313" i="1" l="1"/>
  <c r="AH313" i="1" s="1"/>
  <c r="W325" i="1" l="1"/>
  <c r="AH325" i="1" s="1"/>
  <c r="W337" i="1" l="1"/>
  <c r="AH337" i="1" s="1"/>
  <c r="W338" i="1" l="1"/>
  <c r="AH338" i="1" s="1"/>
  <c r="W349" i="1" l="1"/>
  <c r="AH349" i="1" s="1"/>
  <c r="W348" i="1" l="1"/>
  <c r="AH348" i="1" s="1"/>
  <c r="W371" i="1" l="1"/>
  <c r="AH371" i="1" s="1"/>
  <c r="W372" i="1" l="1"/>
  <c r="AH372" i="1" s="1"/>
  <c r="W373" i="1" l="1"/>
  <c r="AH373" i="1" s="1"/>
  <c r="W385" i="1" l="1"/>
  <c r="AH385" i="1" s="1"/>
  <c r="W397" i="1" l="1"/>
  <c r="AH397" i="1" s="1"/>
  <c r="W407" i="1" l="1"/>
  <c r="AH407" i="1" s="1"/>
  <c r="W408" i="1" l="1"/>
  <c r="AH408" i="1" s="1"/>
  <c r="W409" i="1" l="1"/>
  <c r="AH409" i="1" s="1"/>
  <c r="GP62" i="1" l="1"/>
  <c r="GR62" i="1" s="1"/>
  <c r="GS62" i="1" s="1"/>
  <c r="DH62" i="1"/>
  <c r="DJ62" i="1" s="1"/>
  <c r="DK62" i="1" s="1"/>
  <c r="DS62" i="1" l="1"/>
  <c r="HC62" i="1"/>
  <c r="DI63" i="1"/>
  <c r="DF62" i="1"/>
  <c r="GQ63" i="1"/>
  <c r="GR63" i="1" l="1"/>
  <c r="DQ62" i="1"/>
  <c r="M427" i="1"/>
  <c r="DJ63" i="1"/>
  <c r="DK63" i="1" l="1"/>
  <c r="N427" i="1"/>
  <c r="GS63" i="1"/>
  <c r="GQ64" i="1" l="1"/>
  <c r="DI64" i="1"/>
  <c r="DJ64" i="1" l="1"/>
  <c r="GR64" i="1"/>
  <c r="DK64" i="1" l="1"/>
  <c r="GS64" i="1"/>
  <c r="GQ65" i="1" l="1"/>
  <c r="DI65" i="1"/>
  <c r="DJ65" i="1" l="1"/>
  <c r="GR65" i="1"/>
  <c r="GS65" i="1" l="1"/>
  <c r="DK65" i="1"/>
  <c r="DI66" i="1" l="1"/>
  <c r="GQ66" i="1"/>
  <c r="GR66" i="1" l="1"/>
  <c r="DJ66" i="1"/>
  <c r="GS66" i="1" l="1"/>
  <c r="DK66" i="1"/>
  <c r="GQ67" i="1" l="1"/>
  <c r="DI67" i="1"/>
  <c r="DJ67" i="1" l="1"/>
  <c r="GR67" i="1"/>
  <c r="GS67" i="1" l="1"/>
  <c r="DK67" i="1"/>
  <c r="DI68" i="1" l="1"/>
  <c r="DJ68" i="1" s="1"/>
  <c r="DK68" i="1" s="1"/>
  <c r="GQ68" i="1"/>
  <c r="GR68" i="1" s="1"/>
  <c r="GS68" i="1" s="1"/>
  <c r="GQ69" i="1" l="1"/>
  <c r="GR69" i="1" s="1"/>
  <c r="GS69" i="1" s="1"/>
  <c r="DI69" i="1"/>
  <c r="DJ69" i="1" s="1"/>
  <c r="DK69" i="1" s="1"/>
  <c r="GQ70" i="1" l="1"/>
  <c r="GR70" i="1" s="1"/>
  <c r="GS70" i="1" s="1"/>
  <c r="DI70" i="1"/>
  <c r="DJ70" i="1" s="1"/>
  <c r="DK70" i="1" s="1"/>
  <c r="DI71" i="1" l="1"/>
  <c r="DJ71" i="1" s="1"/>
  <c r="DK71" i="1" s="1"/>
  <c r="GQ71" i="1"/>
  <c r="GR71" i="1" s="1"/>
  <c r="GS71" i="1" s="1"/>
  <c r="GQ72" i="1" l="1"/>
  <c r="GR72" i="1" s="1"/>
  <c r="GS72" i="1" s="1"/>
  <c r="DI72" i="1"/>
  <c r="DJ72" i="1" s="1"/>
  <c r="DK72" i="1" s="1"/>
  <c r="DI73" i="1" l="1"/>
  <c r="DJ73" i="1" s="1"/>
  <c r="DK73" i="1" s="1"/>
  <c r="GQ73" i="1"/>
  <c r="GR73" i="1" s="1"/>
  <c r="GS73" i="1" s="1"/>
  <c r="PH81" i="1" l="1"/>
  <c r="PC81" i="1" s="1"/>
  <c r="PD81" i="1" s="1"/>
  <c r="PH84" i="1"/>
  <c r="PC84" i="1" s="1"/>
  <c r="PD84" i="1" s="1"/>
  <c r="PH83" i="1"/>
  <c r="PC83" i="1" s="1"/>
  <c r="PD83" i="1" s="1"/>
  <c r="PH82" i="1"/>
  <c r="PC82" i="1" s="1"/>
  <c r="PD82" i="1" s="1"/>
  <c r="PH76" i="1"/>
  <c r="PC76" i="1" s="1"/>
  <c r="PD76" i="1" s="1"/>
  <c r="PH75" i="1"/>
  <c r="PC75" i="1" s="1"/>
  <c r="PD75" i="1" s="1"/>
  <c r="PH74" i="1"/>
  <c r="PC74" i="1" s="1"/>
  <c r="PH85" i="1"/>
  <c r="PC85" i="1" s="1"/>
  <c r="PH77" i="1"/>
  <c r="PC77" i="1" s="1"/>
  <c r="PD77" i="1" s="1"/>
  <c r="PH80" i="1"/>
  <c r="PC80" i="1" s="1"/>
  <c r="PD80" i="1" s="1"/>
  <c r="PH79" i="1"/>
  <c r="PC79" i="1" s="1"/>
  <c r="PD79" i="1" s="1"/>
  <c r="PH78" i="1"/>
  <c r="PC78" i="1" s="1"/>
  <c r="PD78" i="1" s="1"/>
  <c r="GT74" i="1"/>
  <c r="GO74" i="1" s="1"/>
  <c r="GT78" i="1"/>
  <c r="GO78" i="1" s="1"/>
  <c r="GP78" i="1" s="1"/>
  <c r="GT82" i="1"/>
  <c r="GO82" i="1" s="1"/>
  <c r="GP82" i="1" s="1"/>
  <c r="GT77" i="1"/>
  <c r="GO77" i="1" s="1"/>
  <c r="GP77" i="1" s="1"/>
  <c r="GT81" i="1"/>
  <c r="GO81" i="1" s="1"/>
  <c r="GP81" i="1" s="1"/>
  <c r="GT85" i="1"/>
  <c r="GO85" i="1" s="1"/>
  <c r="GQ74" i="1"/>
  <c r="GT76" i="1"/>
  <c r="GO76" i="1" s="1"/>
  <c r="GP76" i="1" s="1"/>
  <c r="GT80" i="1"/>
  <c r="GO80" i="1" s="1"/>
  <c r="GP80" i="1" s="1"/>
  <c r="GT84" i="1"/>
  <c r="GO84" i="1" s="1"/>
  <c r="GP84" i="1" s="1"/>
  <c r="GT75" i="1"/>
  <c r="GO75" i="1" s="1"/>
  <c r="GP75" i="1" s="1"/>
  <c r="GT79" i="1"/>
  <c r="GO79" i="1" s="1"/>
  <c r="GP79" i="1" s="1"/>
  <c r="GT83" i="1"/>
  <c r="GO83" i="1" s="1"/>
  <c r="GP83" i="1" s="1"/>
  <c r="DI74" i="1"/>
  <c r="DJ74" i="1" s="1"/>
  <c r="DK74" i="1" s="1"/>
  <c r="PD74" i="1" l="1"/>
  <c r="PF74" i="1" s="1"/>
  <c r="PQ76" i="1"/>
  <c r="PQ78" i="1"/>
  <c r="PQ82" i="1"/>
  <c r="PQ79" i="1"/>
  <c r="PQ83" i="1"/>
  <c r="PQ80" i="1"/>
  <c r="PQ84" i="1"/>
  <c r="PQ77" i="1"/>
  <c r="PQ81" i="1"/>
  <c r="DI75" i="1"/>
  <c r="DJ75" i="1" s="1"/>
  <c r="DK75" i="1" s="1"/>
  <c r="HC76" i="1"/>
  <c r="HC83" i="1"/>
  <c r="HC79" i="1"/>
  <c r="HC81" i="1"/>
  <c r="HC75" i="1"/>
  <c r="HC77" i="1"/>
  <c r="HC82" i="1"/>
  <c r="HC84" i="1"/>
  <c r="HC78" i="1"/>
  <c r="HC80" i="1"/>
  <c r="GP74" i="1"/>
  <c r="PQ75" i="1" l="1"/>
  <c r="PQ74" i="1"/>
  <c r="DI76" i="1"/>
  <c r="DJ76" i="1" s="1"/>
  <c r="DK76" i="1" s="1"/>
  <c r="GR74" i="1"/>
  <c r="GS74" i="1" s="1"/>
  <c r="HC74" i="1"/>
  <c r="PG74" i="1" l="1"/>
  <c r="PE75" i="1" s="1"/>
  <c r="PF75" i="1" s="1"/>
  <c r="DI77" i="1"/>
  <c r="DJ77" i="1" s="1"/>
  <c r="DK77" i="1" s="1"/>
  <c r="GQ75" i="1"/>
  <c r="GR75" i="1" s="1"/>
  <c r="GS75" i="1" s="1"/>
  <c r="PG75" i="1" l="1"/>
  <c r="PE76" i="1" s="1"/>
  <c r="PF76" i="1" s="1"/>
  <c r="GQ76" i="1"/>
  <c r="GR76" i="1" s="1"/>
  <c r="GS76" i="1" s="1"/>
  <c r="DI78" i="1"/>
  <c r="DJ78" i="1" s="1"/>
  <c r="DK78" i="1" s="1"/>
  <c r="PG76" i="1" l="1"/>
  <c r="PE77" i="1" s="1"/>
  <c r="PF77" i="1" s="1"/>
  <c r="DI79" i="1"/>
  <c r="DJ79" i="1" s="1"/>
  <c r="DK79" i="1" s="1"/>
  <c r="GQ77" i="1"/>
  <c r="GR77" i="1" s="1"/>
  <c r="GS77" i="1" s="1"/>
  <c r="PG77" i="1" l="1"/>
  <c r="PE78" i="1" s="1"/>
  <c r="PF78" i="1" s="1"/>
  <c r="GQ78" i="1"/>
  <c r="GR78" i="1" s="1"/>
  <c r="GS78" i="1" s="1"/>
  <c r="DI80" i="1"/>
  <c r="DJ80" i="1" s="1"/>
  <c r="DK80" i="1" s="1"/>
  <c r="PG78" i="1" l="1"/>
  <c r="PE79" i="1" s="1"/>
  <c r="PF79" i="1" s="1"/>
  <c r="GQ79" i="1"/>
  <c r="GR79" i="1" s="1"/>
  <c r="GS79" i="1" s="1"/>
  <c r="DI81" i="1"/>
  <c r="DJ81" i="1" s="1"/>
  <c r="DK81" i="1" s="1"/>
  <c r="PG79" i="1" l="1"/>
  <c r="PE80" i="1" s="1"/>
  <c r="PF80" i="1" s="1"/>
  <c r="DI82" i="1"/>
  <c r="DJ82" i="1" s="1"/>
  <c r="DK82" i="1" s="1"/>
  <c r="GQ80" i="1"/>
  <c r="GR80" i="1" s="1"/>
  <c r="GS80" i="1" s="1"/>
  <c r="PG80" i="1" l="1"/>
  <c r="PE81" i="1" s="1"/>
  <c r="PF81" i="1" s="1"/>
  <c r="GQ81" i="1"/>
  <c r="GR81" i="1" s="1"/>
  <c r="GS81" i="1" s="1"/>
  <c r="DI83" i="1"/>
  <c r="DJ83" i="1" s="1"/>
  <c r="DK83" i="1" s="1"/>
  <c r="PG81" i="1" l="1"/>
  <c r="PE82" i="1" s="1"/>
  <c r="PF82" i="1" s="1"/>
  <c r="DI84" i="1"/>
  <c r="DJ84" i="1" s="1"/>
  <c r="DK84" i="1" s="1"/>
  <c r="GQ82" i="1"/>
  <c r="GR82" i="1" s="1"/>
  <c r="GS82" i="1" s="1"/>
  <c r="PG82" i="1" l="1"/>
  <c r="PE83" i="1" s="1"/>
  <c r="PF83" i="1" s="1"/>
  <c r="DI85" i="1"/>
  <c r="GQ83" i="1"/>
  <c r="GR83" i="1" s="1"/>
  <c r="GS83" i="1" s="1"/>
  <c r="DH85" i="1" l="1"/>
  <c r="PG83" i="1"/>
  <c r="PE84" i="1" s="1"/>
  <c r="PF84" i="1" s="1"/>
  <c r="GQ84" i="1"/>
  <c r="GR84" i="1" s="1"/>
  <c r="GS84" i="1" s="1"/>
  <c r="DF85" i="1" l="1"/>
  <c r="DS85" i="1"/>
  <c r="DJ85" i="1"/>
  <c r="DK85" i="1" s="1"/>
  <c r="DI86" i="1" s="1"/>
  <c r="DJ86" i="1" s="1"/>
  <c r="DK86" i="1" s="1"/>
  <c r="DI87" i="1" s="1"/>
  <c r="DJ87" i="1" s="1"/>
  <c r="DK87" i="1" s="1"/>
  <c r="PG84" i="1"/>
  <c r="PE85" i="1" s="1"/>
  <c r="GQ85" i="1"/>
  <c r="M450" i="1" l="1"/>
  <c r="N450" i="1" s="1"/>
  <c r="DQ85" i="1"/>
  <c r="DI88" i="1"/>
  <c r="DJ88" i="1" s="1"/>
  <c r="DK88" i="1" s="1"/>
  <c r="DI89" i="1" l="1"/>
  <c r="DJ89" i="1" s="1"/>
  <c r="DK89" i="1" s="1"/>
  <c r="DI90" i="1" l="1"/>
  <c r="DJ90" i="1" s="1"/>
  <c r="DK90" i="1" s="1"/>
  <c r="DI91" i="1" l="1"/>
  <c r="DJ91" i="1" s="1"/>
  <c r="DK91" i="1" s="1"/>
  <c r="DI92" i="1" l="1"/>
  <c r="DJ92" i="1" s="1"/>
  <c r="DK92" i="1" s="1"/>
  <c r="DI93" i="1" l="1"/>
  <c r="DJ93" i="1" s="1"/>
  <c r="DK93" i="1" s="1"/>
  <c r="DI94" i="1" l="1"/>
  <c r="DJ94" i="1" s="1"/>
  <c r="DK94" i="1" s="1"/>
  <c r="DI95" i="1" l="1"/>
  <c r="DJ95" i="1" s="1"/>
  <c r="DK95" i="1" s="1"/>
  <c r="DI96" i="1" l="1"/>
  <c r="DJ96" i="1" s="1"/>
  <c r="DK96" i="1" s="1"/>
  <c r="DI97" i="1" l="1"/>
  <c r="DJ97" i="1" s="1"/>
  <c r="DK97" i="1" s="1"/>
  <c r="DI98" i="1" l="1"/>
  <c r="DJ98" i="1" s="1"/>
  <c r="DK98" i="1" s="1"/>
  <c r="DI99" i="1" l="1"/>
  <c r="DJ99" i="1" s="1"/>
  <c r="DK99" i="1" s="1"/>
  <c r="DI100" i="1" l="1"/>
  <c r="DJ100" i="1" s="1"/>
  <c r="DK100" i="1" s="1"/>
  <c r="DI101" i="1" l="1"/>
  <c r="DJ101" i="1" s="1"/>
  <c r="DK101" i="1" s="1"/>
  <c r="DI102" i="1" l="1"/>
  <c r="DJ102" i="1" s="1"/>
  <c r="DK102" i="1" s="1"/>
  <c r="DI103" i="1" l="1"/>
  <c r="DJ103" i="1" s="1"/>
  <c r="DK103" i="1" s="1"/>
  <c r="DI104" i="1" l="1"/>
  <c r="DJ104" i="1" s="1"/>
  <c r="DK104" i="1" s="1"/>
  <c r="DI105" i="1" l="1"/>
  <c r="DJ105" i="1" s="1"/>
  <c r="DK105" i="1" s="1"/>
  <c r="DI106" i="1" l="1"/>
  <c r="DJ106" i="1" s="1"/>
  <c r="DK106" i="1" s="1"/>
  <c r="DI107" i="1" l="1"/>
  <c r="DJ107" i="1" s="1"/>
  <c r="DK107" i="1" s="1"/>
  <c r="DI108" i="1" l="1"/>
  <c r="DJ108" i="1" s="1"/>
  <c r="DK108" i="1" s="1"/>
  <c r="DI109" i="1" l="1"/>
  <c r="DJ109" i="1" s="1"/>
  <c r="DK109" i="1" s="1"/>
  <c r="DI110" i="1" l="1"/>
  <c r="DJ110" i="1" s="1"/>
  <c r="DK110" i="1" s="1"/>
  <c r="DI111" i="1" l="1"/>
  <c r="DJ111" i="1" s="1"/>
  <c r="DK111" i="1" s="1"/>
  <c r="DI112" i="1" l="1"/>
  <c r="DJ112" i="1" s="1"/>
  <c r="DK112" i="1" s="1"/>
  <c r="DI113" i="1" l="1"/>
  <c r="DJ113" i="1" s="1"/>
  <c r="DK113" i="1" s="1"/>
  <c r="DI114" i="1" l="1"/>
  <c r="DJ114" i="1" s="1"/>
  <c r="DK114" i="1" s="1"/>
  <c r="DI115" i="1" l="1"/>
  <c r="DJ115" i="1" s="1"/>
  <c r="DK115" i="1" s="1"/>
  <c r="DI116" i="1" l="1"/>
  <c r="DJ116" i="1" s="1"/>
  <c r="DK116" i="1" s="1"/>
  <c r="DI117" i="1" l="1"/>
  <c r="DJ117" i="1" s="1"/>
  <c r="DK117" i="1" s="1"/>
  <c r="DI118" i="1" l="1"/>
  <c r="DJ118" i="1" s="1"/>
  <c r="DK118" i="1" s="1"/>
  <c r="DI119" i="1" l="1"/>
  <c r="DJ119" i="1" s="1"/>
  <c r="DK119" i="1" s="1"/>
  <c r="DI120" i="1" l="1"/>
  <c r="DJ120" i="1" s="1"/>
  <c r="DK120" i="1" s="1"/>
  <c r="DI121" i="1" l="1"/>
  <c r="DJ121" i="1" s="1"/>
  <c r="DK121" i="1" s="1"/>
  <c r="DI122" i="1" l="1"/>
  <c r="DJ122" i="1" s="1"/>
  <c r="DK122" i="1" s="1"/>
  <c r="DI123" i="1" l="1"/>
  <c r="DJ123" i="1" s="1"/>
  <c r="DK123" i="1" s="1"/>
  <c r="DI124" i="1" l="1"/>
  <c r="DJ124" i="1" s="1"/>
  <c r="DK124" i="1" s="1"/>
  <c r="DI125" i="1" l="1"/>
  <c r="DJ125" i="1" s="1"/>
  <c r="DK125" i="1" s="1"/>
  <c r="DI126" i="1" l="1"/>
  <c r="DJ126" i="1" s="1"/>
  <c r="DK126" i="1" s="1"/>
  <c r="DI127" i="1" l="1"/>
  <c r="DJ127" i="1" s="1"/>
  <c r="DK127" i="1" s="1"/>
  <c r="DI128" i="1" l="1"/>
  <c r="DJ128" i="1" s="1"/>
  <c r="DK128" i="1" s="1"/>
  <c r="DI129" i="1" l="1"/>
  <c r="DJ129" i="1" s="1"/>
  <c r="DK129" i="1" s="1"/>
  <c r="DI130" i="1" l="1"/>
  <c r="DJ130" i="1" s="1"/>
  <c r="DK130" i="1" s="1"/>
  <c r="DI131" i="1" l="1"/>
  <c r="DJ131" i="1" s="1"/>
  <c r="DK131" i="1" s="1"/>
  <c r="DI132" i="1" l="1"/>
  <c r="DJ132" i="1" s="1"/>
  <c r="DK132" i="1" s="1"/>
  <c r="DI133" i="1" l="1"/>
  <c r="DJ133" i="1" s="1"/>
  <c r="DK133" i="1" s="1"/>
  <c r="DI134" i="1" l="1"/>
  <c r="DJ134" i="1" s="1"/>
  <c r="DK134" i="1" s="1"/>
  <c r="DI135" i="1" l="1"/>
  <c r="DJ135" i="1" s="1"/>
  <c r="DK135" i="1" s="1"/>
  <c r="DI136" i="1" l="1"/>
  <c r="DJ136" i="1" s="1"/>
  <c r="DK136" i="1" s="1"/>
  <c r="DI137" i="1" l="1"/>
  <c r="DJ137" i="1" s="1"/>
  <c r="DK137" i="1" s="1"/>
  <c r="DI138" i="1" l="1"/>
  <c r="DJ138" i="1" s="1"/>
  <c r="DK138" i="1" s="1"/>
  <c r="DI139" i="1" l="1"/>
  <c r="DJ139" i="1" s="1"/>
  <c r="DK139" i="1" s="1"/>
  <c r="DI140" i="1" l="1"/>
  <c r="DJ140" i="1" s="1"/>
  <c r="DK140" i="1" s="1"/>
  <c r="DI141" i="1" l="1"/>
  <c r="DH141" i="1" l="1"/>
  <c r="DF141" i="1" l="1"/>
  <c r="DS141" i="1"/>
  <c r="DJ141" i="1"/>
  <c r="DK141" i="1" s="1"/>
  <c r="DI142" i="1" s="1"/>
  <c r="DJ142" i="1" s="1"/>
  <c r="DK142" i="1" s="1"/>
  <c r="DI143" i="1" s="1"/>
  <c r="DJ143" i="1" s="1"/>
  <c r="DK143" i="1" s="1"/>
  <c r="M506" i="1" l="1"/>
  <c r="N506" i="1" s="1"/>
  <c r="DQ141" i="1"/>
  <c r="DI144" i="1"/>
  <c r="DJ144" i="1" s="1"/>
  <c r="DK144" i="1" s="1"/>
  <c r="DI145" i="1" l="1"/>
  <c r="DH145" i="1" l="1"/>
  <c r="DJ145" i="1" s="1"/>
  <c r="DK145" i="1" s="1"/>
  <c r="DI146" i="1" s="1"/>
  <c r="DJ146" i="1" s="1"/>
  <c r="DK146" i="1" s="1"/>
  <c r="DS145" i="1" l="1"/>
  <c r="DF145" i="1"/>
  <c r="DI147" i="1"/>
  <c r="DJ147" i="1" s="1"/>
  <c r="DK147" i="1" s="1"/>
  <c r="M510" i="1" l="1"/>
  <c r="N510" i="1" s="1"/>
  <c r="DQ145" i="1"/>
  <c r="DI148" i="1"/>
  <c r="DJ148" i="1" s="1"/>
  <c r="DK148" i="1" s="1"/>
  <c r="DI149" i="1" l="1"/>
  <c r="DJ149" i="1" s="1"/>
  <c r="DK149" i="1" s="1"/>
  <c r="DI150" i="1" l="1"/>
  <c r="DJ150" i="1" s="1"/>
  <c r="DK150" i="1" s="1"/>
  <c r="DI151" i="1" l="1"/>
  <c r="DH151" i="1" l="1"/>
  <c r="DS151" i="1" l="1"/>
  <c r="DF151" i="1"/>
  <c r="DJ151" i="1"/>
  <c r="DK151" i="1" s="1"/>
  <c r="DI152" i="1" s="1"/>
  <c r="DJ152" i="1" s="1"/>
  <c r="DK152" i="1" s="1"/>
  <c r="DI153" i="1" s="1"/>
  <c r="DJ153" i="1" s="1"/>
  <c r="DK153" i="1" s="1"/>
  <c r="M516" i="1" l="1"/>
  <c r="N516" i="1" s="1"/>
  <c r="DQ151" i="1"/>
  <c r="DI154" i="1"/>
  <c r="DJ154" i="1" s="1"/>
  <c r="DK154" i="1" s="1"/>
  <c r="DI155" i="1" l="1"/>
  <c r="DJ155" i="1" s="1"/>
  <c r="DK155" i="1" s="1"/>
  <c r="DI156" i="1" l="1"/>
  <c r="DJ156" i="1" s="1"/>
  <c r="DK156" i="1" s="1"/>
  <c r="DI157" i="1" l="1"/>
  <c r="DH157" i="1" l="1"/>
  <c r="DS157" i="1" l="1"/>
  <c r="DF157" i="1"/>
  <c r="DJ157" i="1"/>
  <c r="DK157" i="1" s="1"/>
  <c r="DI158" i="1" s="1"/>
  <c r="DJ158" i="1" s="1"/>
  <c r="DK158" i="1" s="1"/>
  <c r="DI159" i="1" s="1"/>
  <c r="DJ159" i="1" s="1"/>
  <c r="DK159" i="1" s="1"/>
  <c r="M522" i="1" l="1"/>
  <c r="N522" i="1" s="1"/>
  <c r="DQ157" i="1"/>
  <c r="DI160" i="1"/>
  <c r="DJ160" i="1" s="1"/>
  <c r="DK160" i="1" s="1"/>
  <c r="DI161" i="1" l="1"/>
  <c r="DH161" i="1" l="1"/>
  <c r="DJ161" i="1" s="1"/>
  <c r="DK161" i="1" s="1"/>
  <c r="DI162" i="1" s="1"/>
  <c r="DJ162" i="1" s="1"/>
  <c r="DK162" i="1" s="1"/>
  <c r="DI163" i="1" s="1"/>
  <c r="DJ163" i="1" s="1"/>
  <c r="DK163" i="1" s="1"/>
  <c r="DI164" i="1" s="1"/>
  <c r="DJ164" i="1" s="1"/>
  <c r="DK164" i="1" s="1"/>
  <c r="DS161" i="1" l="1"/>
  <c r="DF161" i="1"/>
  <c r="DI165" i="1"/>
  <c r="DJ165" i="1" s="1"/>
  <c r="DK165" i="1" s="1"/>
  <c r="M526" i="1" l="1"/>
  <c r="N526" i="1" s="1"/>
  <c r="DQ161" i="1"/>
  <c r="DI166" i="1"/>
  <c r="DJ166" i="1" s="1"/>
  <c r="DK166" i="1" s="1"/>
  <c r="DI167" i="1" l="1"/>
  <c r="DJ167" i="1" s="1"/>
  <c r="DK167" i="1" s="1"/>
  <c r="DI168" i="1" l="1"/>
  <c r="DJ168" i="1" s="1"/>
  <c r="DK168" i="1" s="1"/>
  <c r="DI169" i="1" l="1"/>
  <c r="DJ169" i="1" s="1"/>
  <c r="DK169" i="1" s="1"/>
  <c r="DI170" i="1" l="1"/>
  <c r="DJ170" i="1" s="1"/>
  <c r="DK170" i="1" s="1"/>
  <c r="DI171" i="1" l="1"/>
  <c r="DJ171" i="1" s="1"/>
  <c r="DK171" i="1" s="1"/>
  <c r="DI172" i="1" l="1"/>
  <c r="DJ172" i="1" s="1"/>
  <c r="DK172" i="1" s="1"/>
  <c r="DI173" i="1" l="1"/>
  <c r="DJ173" i="1" s="1"/>
  <c r="DK173" i="1" s="1"/>
  <c r="CK161" i="1" l="1"/>
  <c r="DI174" i="1"/>
  <c r="DJ174" i="1" s="1"/>
  <c r="DK174" i="1" s="1"/>
  <c r="DI175" i="1" l="1"/>
  <c r="DJ175" i="1" s="1"/>
  <c r="DK175" i="1" s="1"/>
  <c r="DI176" i="1" l="1"/>
  <c r="DJ176" i="1" s="1"/>
  <c r="DK176" i="1" s="1"/>
  <c r="DI177" i="1" l="1"/>
  <c r="DJ177" i="1" s="1"/>
  <c r="DK177" i="1" s="1"/>
  <c r="DI178" i="1" l="1"/>
  <c r="DJ178" i="1" s="1"/>
  <c r="DK178" i="1" s="1"/>
  <c r="DI179" i="1" l="1"/>
  <c r="DJ179" i="1" s="1"/>
  <c r="DK179" i="1" s="1"/>
  <c r="DI180" i="1" l="1"/>
  <c r="DJ180" i="1" s="1"/>
  <c r="DK180" i="1" s="1"/>
  <c r="DI181" i="1" l="1"/>
  <c r="DH181" i="1" s="1"/>
  <c r="DJ181" i="1" l="1"/>
  <c r="DK181" i="1" s="1"/>
  <c r="DI182" i="1" s="1"/>
  <c r="DJ182" i="1" s="1"/>
  <c r="DK182" i="1" s="1"/>
  <c r="DF181" i="1"/>
  <c r="DS181" i="1"/>
  <c r="M546" i="1" l="1"/>
  <c r="N546" i="1" s="1"/>
  <c r="DQ181" i="1"/>
  <c r="DI183" i="1"/>
  <c r="DJ183" i="1" s="1"/>
  <c r="DK183" i="1" s="1"/>
  <c r="DI184" i="1" l="1"/>
  <c r="DJ184" i="1" s="1"/>
  <c r="DK184" i="1" s="1"/>
  <c r="DI185" i="1" l="1"/>
  <c r="DJ185" i="1" s="1"/>
  <c r="DK185" i="1" s="1"/>
  <c r="DI186" i="1" l="1"/>
  <c r="DJ186" i="1" s="1"/>
  <c r="DK186" i="1" s="1"/>
  <c r="DI187" i="1" l="1"/>
  <c r="DJ187" i="1" s="1"/>
  <c r="DK187" i="1" s="1"/>
  <c r="DI188" i="1" l="1"/>
  <c r="DJ188" i="1" s="1"/>
  <c r="DK188" i="1" s="1"/>
  <c r="DI189" i="1" l="1"/>
  <c r="DJ189" i="1" s="1"/>
  <c r="DK189" i="1" s="1"/>
  <c r="DI190" i="1" l="1"/>
  <c r="DJ190" i="1" s="1"/>
  <c r="DK190" i="1" s="1"/>
  <c r="DI191" i="1" l="1"/>
  <c r="DJ191" i="1" s="1"/>
  <c r="DK191" i="1" s="1"/>
  <c r="DI192" i="1" l="1"/>
  <c r="DJ192" i="1" s="1"/>
  <c r="DK192" i="1" s="1"/>
  <c r="DI193" i="1" l="1"/>
  <c r="DJ193" i="1" s="1"/>
  <c r="DK193" i="1" s="1"/>
  <c r="DI194" i="1" l="1"/>
  <c r="DJ194" i="1" s="1"/>
  <c r="DK194" i="1" s="1"/>
  <c r="DI195" i="1" l="1"/>
  <c r="DJ195" i="1" s="1"/>
  <c r="DK195" i="1" s="1"/>
  <c r="DI196" i="1" l="1"/>
  <c r="DJ196" i="1" s="1"/>
  <c r="DK196" i="1" s="1"/>
  <c r="DI197" i="1" l="1"/>
  <c r="DJ197" i="1" s="1"/>
  <c r="DK197" i="1" s="1"/>
  <c r="DI198" i="1" l="1"/>
  <c r="DJ198" i="1" s="1"/>
  <c r="DK198" i="1" s="1"/>
  <c r="DI199" i="1" l="1"/>
  <c r="DJ199" i="1" s="1"/>
  <c r="DK199" i="1" s="1"/>
  <c r="DI200" i="1" l="1"/>
  <c r="DJ200" i="1" s="1"/>
  <c r="DK200" i="1" s="1"/>
  <c r="DI201" i="1" l="1"/>
  <c r="DJ201" i="1" s="1"/>
  <c r="DK201" i="1" s="1"/>
  <c r="DI202" i="1" l="1"/>
  <c r="DJ202" i="1" s="1"/>
  <c r="DK202" i="1" s="1"/>
  <c r="DI203" i="1" l="1"/>
  <c r="DJ203" i="1" s="1"/>
  <c r="DK203" i="1" s="1"/>
  <c r="DI204" i="1" l="1"/>
  <c r="DJ204" i="1" s="1"/>
  <c r="DK204" i="1" s="1"/>
  <c r="DI205" i="1" l="1"/>
  <c r="DJ205" i="1" s="1"/>
  <c r="DK205" i="1" s="1"/>
  <c r="DI206" i="1" l="1"/>
  <c r="DJ206" i="1" s="1"/>
  <c r="DK206" i="1" s="1"/>
  <c r="DI207" i="1" l="1"/>
  <c r="DJ207" i="1" s="1"/>
  <c r="DK207" i="1" s="1"/>
  <c r="DI208" i="1" l="1"/>
  <c r="DJ208" i="1" s="1"/>
  <c r="DK208" i="1" s="1"/>
  <c r="DI209" i="1" l="1"/>
  <c r="DJ209" i="1" s="1"/>
  <c r="DK209" i="1" s="1"/>
  <c r="DI210" i="1" l="1"/>
  <c r="DJ210" i="1" s="1"/>
  <c r="DK210" i="1" s="1"/>
  <c r="DI211" i="1" l="1"/>
  <c r="DJ211" i="1" s="1"/>
  <c r="DK211" i="1" s="1"/>
  <c r="DI212" i="1" l="1"/>
  <c r="DJ212" i="1" s="1"/>
  <c r="DK212" i="1" s="1"/>
  <c r="DI213" i="1" l="1"/>
  <c r="DJ213" i="1" s="1"/>
  <c r="DK213" i="1" s="1"/>
  <c r="DI214" i="1" l="1"/>
  <c r="DJ214" i="1" s="1"/>
  <c r="DK214" i="1" s="1"/>
  <c r="DI215" i="1" l="1"/>
  <c r="DJ215" i="1" s="1"/>
  <c r="DK215" i="1" s="1"/>
  <c r="DI216" i="1" l="1"/>
  <c r="DJ216" i="1" s="1"/>
  <c r="DK216" i="1" s="1"/>
  <c r="DI217" i="1" l="1"/>
  <c r="DJ217" i="1" s="1"/>
  <c r="DK217" i="1" s="1"/>
  <c r="DI218" i="1" l="1"/>
  <c r="DJ218" i="1" s="1"/>
  <c r="DK218" i="1" s="1"/>
  <c r="DI219" i="1" l="1"/>
  <c r="DJ219" i="1" s="1"/>
  <c r="DK219" i="1" s="1"/>
  <c r="DI220" i="1" l="1"/>
  <c r="DJ220" i="1" s="1"/>
  <c r="DK220" i="1" s="1"/>
  <c r="DI221" i="1" l="1"/>
  <c r="DJ221" i="1" s="1"/>
  <c r="DK221" i="1" s="1"/>
  <c r="DI222" i="1" l="1"/>
  <c r="DJ222" i="1" s="1"/>
  <c r="DK222" i="1" s="1"/>
  <c r="DI223" i="1" l="1"/>
  <c r="DJ223" i="1" s="1"/>
  <c r="DK223" i="1" s="1"/>
  <c r="DI224" i="1" l="1"/>
  <c r="DJ224" i="1" s="1"/>
  <c r="DK224" i="1" s="1"/>
  <c r="DI225" i="1" l="1"/>
  <c r="DJ225" i="1" s="1"/>
  <c r="DK225" i="1" s="1"/>
  <c r="DI226" i="1" l="1"/>
  <c r="DJ226" i="1" s="1"/>
  <c r="DK226" i="1" s="1"/>
  <c r="DI227" i="1" l="1"/>
  <c r="DJ227" i="1" s="1"/>
  <c r="DK227" i="1" s="1"/>
  <c r="DI228" i="1" l="1"/>
  <c r="DJ228" i="1" s="1"/>
  <c r="DK228" i="1" s="1"/>
  <c r="DI229" i="1" l="1"/>
  <c r="DJ229" i="1" s="1"/>
  <c r="DK229" i="1" s="1"/>
  <c r="DI230" i="1" l="1"/>
  <c r="DJ230" i="1" s="1"/>
  <c r="DK230" i="1" s="1"/>
  <c r="DI231" i="1" l="1"/>
  <c r="DJ231" i="1" s="1"/>
  <c r="DK231" i="1" s="1"/>
  <c r="DI232" i="1" l="1"/>
  <c r="DJ232" i="1" s="1"/>
  <c r="DK232" i="1" s="1"/>
  <c r="DI233" i="1" l="1"/>
  <c r="DJ233" i="1" s="1"/>
  <c r="DK233" i="1" s="1"/>
  <c r="DI234" i="1" l="1"/>
  <c r="DJ234" i="1" s="1"/>
  <c r="DK234" i="1" s="1"/>
  <c r="DI235" i="1" l="1"/>
  <c r="DJ235" i="1" s="1"/>
  <c r="DK235" i="1" s="1"/>
  <c r="DI236" i="1" l="1"/>
  <c r="DJ236" i="1" s="1"/>
  <c r="DK236" i="1" s="1"/>
  <c r="DI237" i="1" l="1"/>
  <c r="DJ237" i="1" s="1"/>
  <c r="DK237" i="1" s="1"/>
  <c r="DI238" i="1" l="1"/>
  <c r="DJ238" i="1" s="1"/>
  <c r="DK238" i="1" s="1"/>
  <c r="DI239" i="1" l="1"/>
  <c r="DJ239" i="1" s="1"/>
  <c r="DK239" i="1" s="1"/>
  <c r="DI240" i="1" l="1"/>
  <c r="DJ240" i="1" s="1"/>
  <c r="DK240" i="1" s="1"/>
  <c r="DI241" i="1" l="1"/>
  <c r="DH291" i="1" l="1"/>
  <c r="DS291" i="1" l="1"/>
  <c r="DF291" i="1"/>
  <c r="M656" i="1" l="1"/>
  <c r="N656" i="1" s="1"/>
  <c r="DQ291" i="1"/>
  <c r="DH313" i="1" l="1"/>
  <c r="DF313" i="1" l="1"/>
  <c r="DS313" i="1"/>
  <c r="M678" i="1" l="1"/>
  <c r="N678" i="1" s="1"/>
  <c r="DQ313" i="1"/>
  <c r="DH325" i="1" l="1"/>
  <c r="DS325" i="1" l="1"/>
  <c r="DF325" i="1"/>
  <c r="M690" i="1" l="1"/>
  <c r="N690" i="1" s="1"/>
  <c r="DQ325" i="1"/>
  <c r="DH337" i="1" l="1"/>
  <c r="DH338" i="1" l="1"/>
  <c r="DF337" i="1"/>
  <c r="DS337" i="1"/>
  <c r="DS338" i="1" l="1"/>
  <c r="DF338" i="1"/>
  <c r="M702" i="1"/>
  <c r="N702" i="1" s="1"/>
  <c r="DQ337" i="1"/>
  <c r="M703" i="1" l="1"/>
  <c r="N703" i="1" s="1"/>
  <c r="DQ338" i="1"/>
  <c r="DH348" i="1" l="1"/>
  <c r="DS348" i="1" l="1"/>
  <c r="DF348" i="1"/>
  <c r="DH349" i="1"/>
  <c r="M713" i="1" l="1"/>
  <c r="N713" i="1" s="1"/>
  <c r="DQ348" i="1"/>
  <c r="DS349" i="1"/>
  <c r="DF349" i="1"/>
  <c r="M714" i="1" l="1"/>
  <c r="N714" i="1" s="1"/>
  <c r="DQ349" i="1"/>
  <c r="CK338" i="1" l="1"/>
  <c r="DH371" i="1" l="1"/>
  <c r="DS371" i="1" l="1"/>
  <c r="DF371" i="1"/>
  <c r="DH372" i="1"/>
  <c r="M736" i="1" l="1"/>
  <c r="N736" i="1" s="1"/>
  <c r="DQ371" i="1"/>
  <c r="DS372" i="1"/>
  <c r="DF372" i="1"/>
  <c r="DH373" i="1"/>
  <c r="M737" i="1" l="1"/>
  <c r="N737" i="1" s="1"/>
  <c r="DQ372" i="1"/>
  <c r="DS373" i="1"/>
  <c r="DF373" i="1"/>
  <c r="M738" i="1" l="1"/>
  <c r="N738" i="1" s="1"/>
  <c r="DQ373" i="1"/>
  <c r="DH385" i="1" l="1"/>
  <c r="DS385" i="1" l="1"/>
  <c r="DF385" i="1"/>
  <c r="M750" i="1" l="1"/>
  <c r="N750" i="1" s="1"/>
  <c r="DQ385" i="1"/>
  <c r="DH397" i="1" l="1"/>
  <c r="DS397" i="1" l="1"/>
  <c r="DF397" i="1"/>
  <c r="M762" i="1" l="1"/>
  <c r="N762" i="1" s="1"/>
  <c r="DQ397" i="1"/>
  <c r="CM371" i="1" l="1"/>
  <c r="K736" i="1" l="1"/>
  <c r="L736" i="1" s="1"/>
  <c r="DA371" i="1"/>
  <c r="CM372" i="1"/>
  <c r="K737" i="1" l="1"/>
  <c r="L737" i="1" s="1"/>
  <c r="DA372" i="1"/>
  <c r="CM373" i="1"/>
  <c r="K738" i="1" l="1"/>
  <c r="L738" i="1" s="1"/>
  <c r="DA373" i="1"/>
  <c r="GN373" i="1"/>
  <c r="U738" i="1" l="1"/>
  <c r="V738" i="1" s="1"/>
  <c r="HB373" i="1"/>
  <c r="DH407" i="1" l="1"/>
  <c r="DS407" i="1" l="1"/>
  <c r="DF407" i="1"/>
  <c r="DH408" i="1"/>
  <c r="M772" i="1" l="1"/>
  <c r="N772" i="1" s="1"/>
  <c r="DQ407" i="1"/>
  <c r="DS408" i="1"/>
  <c r="DF408" i="1"/>
  <c r="DH409" i="1"/>
  <c r="DH410" i="1" l="1"/>
  <c r="M773" i="1"/>
  <c r="N773" i="1" s="1"/>
  <c r="DQ408" i="1"/>
  <c r="DS409" i="1"/>
  <c r="DF409" i="1"/>
  <c r="DS410" i="1" l="1"/>
  <c r="DF410" i="1"/>
  <c r="M774" i="1"/>
  <c r="N774" i="1" s="1"/>
  <c r="DQ409" i="1"/>
  <c r="M775" i="1" l="1"/>
  <c r="N775" i="1" s="1"/>
  <c r="DQ410" i="1"/>
  <c r="DH415" i="1" l="1"/>
  <c r="DS415" i="1" l="1"/>
  <c r="DF415" i="1"/>
  <c r="CM385" i="1"/>
  <c r="M780" i="1" l="1"/>
  <c r="N780" i="1" s="1"/>
  <c r="DQ415" i="1"/>
  <c r="K750" i="1"/>
  <c r="L750" i="1" s="1"/>
  <c r="DA385" i="1"/>
  <c r="GN385" i="1"/>
  <c r="HB385" i="1" l="1"/>
  <c r="U750" i="1"/>
  <c r="V750" i="1" s="1"/>
  <c r="CM397" i="1" l="1"/>
  <c r="K762" i="1" l="1"/>
  <c r="L762" i="1" s="1"/>
  <c r="DA397" i="1"/>
  <c r="GN397" i="1"/>
  <c r="U762" i="1" l="1"/>
  <c r="V762" i="1" s="1"/>
  <c r="HB397" i="1"/>
  <c r="CM407" i="1" l="1"/>
  <c r="K772" i="1" l="1"/>
  <c r="L772" i="1" s="1"/>
  <c r="DA407" i="1"/>
  <c r="CM408" i="1"/>
  <c r="K773" i="1" l="1"/>
  <c r="L773" i="1" s="1"/>
  <c r="DA408" i="1"/>
  <c r="CM409" i="1"/>
  <c r="K774" i="1" l="1"/>
  <c r="L774" i="1" s="1"/>
  <c r="DA409" i="1"/>
  <c r="GN409" i="1"/>
  <c r="CK410" i="1" l="1"/>
  <c r="U774" i="1"/>
  <c r="V774" i="1" s="1"/>
  <c r="HB409" i="1"/>
  <c r="CM410" i="1" l="1"/>
  <c r="K775" i="1" l="1"/>
  <c r="L775" i="1" s="1"/>
  <c r="DA410" i="1"/>
  <c r="CM415" i="1" l="1"/>
  <c r="K780" i="1" l="1"/>
  <c r="L780" i="1" s="1"/>
  <c r="DA415" i="1"/>
  <c r="E313" i="1" l="1"/>
  <c r="P313" i="1" l="1"/>
  <c r="C313" i="1"/>
  <c r="C678" i="1" l="1"/>
  <c r="N313" i="1"/>
  <c r="D678" i="1" l="1"/>
  <c r="AL313" i="1" l="1"/>
  <c r="G678" i="1" l="1"/>
  <c r="BG313" i="1"/>
  <c r="H678" i="1" l="1"/>
  <c r="DY313" i="1" l="1"/>
  <c r="EJ313" i="1" s="1"/>
  <c r="E325" i="1" l="1"/>
  <c r="P325" i="1" l="1"/>
  <c r="C325" i="1"/>
  <c r="N325" i="1" l="1"/>
  <c r="C690" i="1"/>
  <c r="D690" i="1" l="1"/>
  <c r="E337" i="1" l="1"/>
  <c r="AL325" i="1"/>
  <c r="P337" i="1" l="1"/>
  <c r="C337" i="1"/>
  <c r="G690" i="1"/>
  <c r="BG325" i="1"/>
  <c r="N337" i="1" l="1"/>
  <c r="C702" i="1"/>
  <c r="H690" i="1"/>
  <c r="D702" i="1" l="1"/>
  <c r="DY325" i="1"/>
  <c r="EJ325" i="1" l="1"/>
  <c r="E349" i="1" l="1"/>
  <c r="P349" i="1" l="1"/>
  <c r="C349" i="1"/>
  <c r="N349" i="1" l="1"/>
  <c r="C714" i="1"/>
  <c r="DY337" i="1"/>
  <c r="D714" i="1" l="1"/>
  <c r="EJ337" i="1"/>
  <c r="AL337" i="1" l="1"/>
  <c r="G702" i="1" l="1"/>
  <c r="BG337" i="1"/>
  <c r="H702" i="1" l="1"/>
  <c r="DY349" i="1" l="1"/>
  <c r="EJ349" i="1" l="1"/>
  <c r="AL349" i="1" l="1"/>
  <c r="G714" i="1" l="1"/>
  <c r="BG349" i="1"/>
  <c r="E373" i="1" l="1"/>
  <c r="H714" i="1"/>
  <c r="P373" i="1" l="1"/>
  <c r="C373" i="1"/>
  <c r="N373" i="1" l="1"/>
  <c r="C738" i="1"/>
  <c r="D738" i="1" l="1"/>
  <c r="E385" i="1" l="1"/>
  <c r="P385" i="1" l="1"/>
  <c r="C385" i="1"/>
  <c r="N385" i="1" l="1"/>
  <c r="C750" i="1"/>
  <c r="D750" i="1" l="1"/>
  <c r="DY373" i="1" l="1"/>
  <c r="EJ373" i="1" l="1"/>
  <c r="E397" i="1" l="1"/>
  <c r="P397" i="1" l="1"/>
  <c r="C397" i="1"/>
  <c r="N397" i="1" l="1"/>
  <c r="C762" i="1"/>
  <c r="D762" i="1" l="1"/>
  <c r="DY385" i="1" l="1"/>
  <c r="EJ385" i="1" l="1"/>
  <c r="E409" i="1" l="1"/>
  <c r="P409" i="1" l="1"/>
  <c r="C409" i="1"/>
  <c r="AL373" i="1"/>
  <c r="EV373" i="1"/>
  <c r="C774" i="1" l="1"/>
  <c r="N409" i="1"/>
  <c r="Q738" i="1"/>
  <c r="FH373" i="1"/>
  <c r="G738" i="1"/>
  <c r="BG373" i="1"/>
  <c r="D774" i="1" l="1"/>
  <c r="H738" i="1"/>
  <c r="R738" i="1"/>
  <c r="DY397" i="1" l="1"/>
  <c r="EJ397" i="1" l="1"/>
  <c r="AL385" i="1" l="1"/>
  <c r="EV385" i="1"/>
  <c r="DY409" i="1" l="1"/>
  <c r="Q750" i="1"/>
  <c r="FH385" i="1"/>
  <c r="G750" i="1"/>
  <c r="BG385" i="1"/>
  <c r="EJ409" i="1" l="1"/>
  <c r="H750" i="1"/>
  <c r="R750" i="1"/>
  <c r="AL397" i="1" l="1"/>
  <c r="EV397" i="1"/>
  <c r="Q762" i="1" l="1"/>
  <c r="FH397" i="1"/>
  <c r="G762" i="1"/>
  <c r="BG397" i="1"/>
  <c r="H762" i="1" l="1"/>
  <c r="R762" i="1"/>
  <c r="AL409" i="1" l="1"/>
  <c r="EV409" i="1"/>
  <c r="FH409" i="1" l="1"/>
  <c r="Q774" i="1"/>
  <c r="G774" i="1"/>
  <c r="BG409" i="1"/>
  <c r="H774" i="1" l="1"/>
  <c r="R774" i="1"/>
  <c r="AL338" i="1" l="1"/>
  <c r="G703" i="1" s="1"/>
  <c r="AL348" i="1"/>
  <c r="G713" i="1" s="1"/>
  <c r="H713" i="1" s="1"/>
  <c r="DY338" i="1"/>
  <c r="DY348" i="1"/>
  <c r="EJ348" i="1" s="1"/>
  <c r="E338" i="1"/>
  <c r="C338" i="1" s="1"/>
  <c r="N338" i="1" s="1"/>
  <c r="E348" i="1"/>
  <c r="C348" i="1" s="1"/>
  <c r="C713" i="1" s="1"/>
  <c r="D713" i="1" s="1"/>
  <c r="EJ338" i="1" l="1"/>
  <c r="P338" i="1"/>
  <c r="BG348" i="1"/>
  <c r="BG338" i="1"/>
  <c r="H703" i="1"/>
  <c r="C703" i="1"/>
  <c r="N348" i="1"/>
  <c r="P348" i="1"/>
  <c r="D703" i="1" l="1"/>
  <c r="E371" i="1" l="1"/>
  <c r="E372" i="1"/>
  <c r="P371" i="1" l="1"/>
  <c r="C371" i="1"/>
  <c r="P372" i="1"/>
  <c r="C372" i="1"/>
  <c r="N371" i="1" l="1"/>
  <c r="C736" i="1"/>
  <c r="D736" i="1" s="1"/>
  <c r="N372" i="1"/>
  <c r="C737" i="1"/>
  <c r="D737" i="1" l="1"/>
  <c r="GN371" i="1" l="1"/>
  <c r="HB371" i="1" l="1"/>
  <c r="U736" i="1"/>
  <c r="V736" i="1" s="1"/>
  <c r="GN372" i="1"/>
  <c r="HB372" i="1" l="1"/>
  <c r="U737" i="1"/>
  <c r="V737" i="1" l="1"/>
  <c r="DY371" i="1" l="1"/>
  <c r="EJ371" i="1" s="1"/>
  <c r="DY372" i="1" l="1"/>
  <c r="EJ372" i="1" l="1"/>
  <c r="GN407" i="1" l="1"/>
  <c r="U772" i="1" l="1"/>
  <c r="V772" i="1" s="1"/>
  <c r="HB407" i="1"/>
  <c r="GN408" i="1"/>
  <c r="U773" i="1" l="1"/>
  <c r="HB408" i="1"/>
  <c r="V773" i="1" l="1"/>
  <c r="E407" i="1" l="1"/>
  <c r="E408" i="1"/>
  <c r="GN410" i="1" l="1"/>
  <c r="P407" i="1"/>
  <c r="C407" i="1"/>
  <c r="P408" i="1"/>
  <c r="C408" i="1"/>
  <c r="U775" i="1" l="1"/>
  <c r="HB410" i="1"/>
  <c r="N407" i="1"/>
  <c r="C772" i="1"/>
  <c r="D772" i="1" s="1"/>
  <c r="C773" i="1"/>
  <c r="N408" i="1"/>
  <c r="V775" i="1" l="1"/>
  <c r="D773" i="1"/>
  <c r="GN415" i="1" l="1"/>
  <c r="E410" i="1"/>
  <c r="HB415" i="1" l="1"/>
  <c r="U780" i="1"/>
  <c r="P410" i="1"/>
  <c r="C410" i="1"/>
  <c r="V780" i="1" l="1"/>
  <c r="N410" i="1"/>
  <c r="C775" i="1"/>
  <c r="D775" i="1" l="1"/>
  <c r="E415" i="1" l="1"/>
  <c r="P415" i="1" l="1"/>
  <c r="C415" i="1"/>
  <c r="N415" i="1" l="1"/>
  <c r="C780" i="1"/>
  <c r="D780" i="1" l="1"/>
  <c r="AL371" i="1" l="1"/>
  <c r="G736" i="1" l="1"/>
  <c r="H736" i="1" s="1"/>
  <c r="BG371" i="1"/>
  <c r="AL372" i="1"/>
  <c r="G737" i="1" l="1"/>
  <c r="BG372" i="1"/>
  <c r="H737" i="1" l="1"/>
  <c r="EV371" i="1" l="1"/>
  <c r="Q736" i="1" l="1"/>
  <c r="R736" i="1" s="1"/>
  <c r="FH371" i="1"/>
  <c r="EV372" i="1"/>
  <c r="DY407" i="1" l="1"/>
  <c r="EJ407" i="1" s="1"/>
  <c r="Q737" i="1"/>
  <c r="FH372" i="1"/>
  <c r="DY408" i="1" l="1"/>
  <c r="R737" i="1"/>
  <c r="EJ408" i="1" l="1"/>
  <c r="DY410" i="1" l="1"/>
  <c r="EJ410" i="1" l="1"/>
  <c r="DY415" i="1" l="1"/>
  <c r="EJ415" i="1" l="1"/>
  <c r="AL407" i="1" l="1"/>
  <c r="G772" i="1" l="1"/>
  <c r="H772" i="1" s="1"/>
  <c r="BG407" i="1"/>
  <c r="AL408" i="1"/>
  <c r="G773" i="1" l="1"/>
  <c r="BG408" i="1"/>
  <c r="H773" i="1" l="1"/>
  <c r="AL410" i="1" l="1"/>
  <c r="EV407" i="1"/>
  <c r="G775" i="1" l="1"/>
  <c r="BG410" i="1"/>
  <c r="Q772" i="1"/>
  <c r="R772" i="1" s="1"/>
  <c r="FH407" i="1"/>
  <c r="EV408" i="1"/>
  <c r="H775" i="1" l="1"/>
  <c r="Q773" i="1"/>
  <c r="FH408" i="1"/>
  <c r="R773" i="1" l="1"/>
  <c r="EV410" i="1" l="1"/>
  <c r="Q775" i="1" l="1"/>
  <c r="FH410" i="1"/>
  <c r="R775" i="1" l="1"/>
  <c r="AL415" i="1" l="1"/>
  <c r="G780" i="1" l="1"/>
  <c r="BG415" i="1"/>
  <c r="H780" i="1" l="1"/>
  <c r="EV415" i="1" l="1"/>
  <c r="Q780" i="1" l="1"/>
  <c r="FH415" i="1"/>
  <c r="R780" i="1" l="1"/>
  <c r="W410" i="1" l="1"/>
  <c r="W415" i="1"/>
  <c r="BN410" i="1"/>
  <c r="BN415" i="1"/>
  <c r="BZ415" i="1" s="1"/>
  <c r="FO410" i="1"/>
  <c r="GA410" i="1" s="1"/>
  <c r="FO415" i="1"/>
  <c r="GA415" i="1" s="1"/>
  <c r="AH410" i="1" l="1"/>
  <c r="BZ410" i="1"/>
  <c r="AH415" i="1"/>
  <c r="GZ313" i="1" l="1"/>
  <c r="CY313" i="1" l="1"/>
  <c r="HA313" i="1"/>
  <c r="CZ313" i="1" l="1"/>
  <c r="GZ325" i="1" l="1"/>
  <c r="CY325" i="1" l="1"/>
  <c r="HA325" i="1"/>
  <c r="CZ325" i="1" l="1"/>
  <c r="GZ337" i="1" l="1"/>
  <c r="HA337" i="1" l="1"/>
  <c r="CY337" i="1"/>
  <c r="CZ337" i="1" l="1"/>
  <c r="GZ349" i="1" l="1"/>
  <c r="CY349" i="1" l="1"/>
  <c r="HA349" i="1"/>
  <c r="CZ349" i="1" l="1"/>
  <c r="GZ385" i="1" l="1"/>
  <c r="HA385" i="1" s="1"/>
  <c r="GZ415" i="1" l="1"/>
  <c r="GL313" i="1" l="1"/>
  <c r="GL325" i="1" l="1"/>
  <c r="GL337" i="1" l="1"/>
  <c r="CK313" i="1" l="1"/>
  <c r="CK325" i="1" l="1"/>
  <c r="ET313" i="1" l="1"/>
  <c r="CK337" i="1" l="1"/>
  <c r="CK348" i="1" l="1"/>
  <c r="CK349" i="1" l="1"/>
  <c r="CK371" i="1" l="1"/>
  <c r="CK372" i="1" l="1"/>
  <c r="CK373" i="1" l="1"/>
  <c r="CK385" i="1" l="1"/>
  <c r="CK397" i="1" l="1"/>
  <c r="CK407" i="1" l="1"/>
  <c r="CK408" i="1" l="1"/>
  <c r="CK409" i="1" l="1"/>
  <c r="CK415" i="1" l="1"/>
  <c r="GZ410" i="1" l="1"/>
  <c r="HA410" i="1" l="1"/>
  <c r="ET181" i="1" l="1"/>
  <c r="CY181" i="1"/>
  <c r="BE525" i="1" l="1"/>
  <c r="CY161" i="1" l="1"/>
  <c r="IJ302" i="1" l="1"/>
  <c r="FF291" i="1" l="1"/>
  <c r="FG291" i="1" s="1"/>
  <c r="KQ291" i="1" l="1"/>
  <c r="CK291" i="1" l="1"/>
  <c r="HR291" i="1" l="1"/>
  <c r="KB291" i="1" l="1"/>
  <c r="HM291" i="1" l="1"/>
  <c r="JT291" i="1" l="1"/>
  <c r="IE291" i="1" l="1"/>
  <c r="IJ291" i="1" l="1"/>
  <c r="GL291" i="1" l="1"/>
  <c r="AL291" i="1" l="1"/>
  <c r="G656" i="1" l="1"/>
  <c r="BG291" i="1"/>
  <c r="H656" i="1" l="1"/>
  <c r="GZ181" i="1" l="1"/>
  <c r="CZ291" i="1" l="1"/>
  <c r="HA291" i="1" l="1"/>
  <c r="BF291" i="1" l="1"/>
  <c r="BE655" i="1"/>
  <c r="IX291" i="1" l="1"/>
  <c r="ET291" i="1" l="1"/>
  <c r="JE291" i="1" l="1"/>
  <c r="GZ291" i="1" l="1"/>
  <c r="CY291" i="1" l="1"/>
  <c r="KC302" i="1" l="1"/>
  <c r="LH302" i="1" l="1"/>
  <c r="JF302" i="1" l="1"/>
  <c r="JV302" i="1" l="1"/>
  <c r="KS302" i="1" l="1"/>
  <c r="IZ302" i="1" l="1"/>
  <c r="IX161" i="1" l="1"/>
  <c r="HN62" i="1" l="1"/>
  <c r="LG161" i="1"/>
  <c r="HS62" i="1" l="1"/>
  <c r="HP62" i="1"/>
  <c r="HQ62" i="1" s="1"/>
  <c r="JE161" i="1"/>
  <c r="HN63" i="1" l="1"/>
  <c r="HS63" i="1" l="1"/>
  <c r="HP63" i="1"/>
  <c r="HQ63" i="1" s="1"/>
  <c r="HN64" i="1" l="1"/>
  <c r="HS64" i="1" l="1"/>
  <c r="HP64" i="1"/>
  <c r="HQ64" i="1" s="1"/>
  <c r="HN65" i="1" l="1"/>
  <c r="HS65" i="1" l="1"/>
  <c r="HP65" i="1"/>
  <c r="HQ65" i="1" s="1"/>
  <c r="HN66" i="1" l="1"/>
  <c r="HS66" i="1" l="1"/>
  <c r="HP66" i="1"/>
  <c r="HQ66" i="1" s="1"/>
  <c r="HN67" i="1" l="1"/>
  <c r="HS67" i="1" l="1"/>
  <c r="HP67" i="1"/>
  <c r="HQ67" i="1" s="1"/>
  <c r="HN68" i="1" l="1"/>
  <c r="HS68" i="1" l="1"/>
  <c r="HP68" i="1"/>
  <c r="HQ68" i="1" s="1"/>
  <c r="HN69" i="1" l="1"/>
  <c r="HS69" i="1" l="1"/>
  <c r="HP69" i="1"/>
  <c r="HQ69" i="1" s="1"/>
  <c r="LZ283" i="1"/>
  <c r="HN70" i="1" l="1"/>
  <c r="LZ157" i="1"/>
  <c r="LZ223" i="1"/>
  <c r="LZ174" i="1"/>
  <c r="LZ279" i="1"/>
  <c r="LZ211" i="1"/>
  <c r="LZ74" i="1"/>
  <c r="LZ121" i="1"/>
  <c r="LZ265" i="1"/>
  <c r="LZ270" i="1"/>
  <c r="LZ153" i="1"/>
  <c r="LZ71" i="1"/>
  <c r="LZ188" i="1"/>
  <c r="LZ141" i="1"/>
  <c r="LZ167" i="1"/>
  <c r="LZ146" i="1"/>
  <c r="LZ248" i="1"/>
  <c r="LZ263" i="1"/>
  <c r="LZ156" i="1"/>
  <c r="LZ179" i="1"/>
  <c r="LZ258" i="1"/>
  <c r="LZ268" i="1"/>
  <c r="LZ215" i="1"/>
  <c r="LZ191" i="1"/>
  <c r="LZ142" i="1"/>
  <c r="LZ70" i="1"/>
  <c r="LZ280" i="1"/>
  <c r="LZ166" i="1"/>
  <c r="LZ154" i="1"/>
  <c r="LZ111" i="1"/>
  <c r="LZ289" i="1"/>
  <c r="LZ99" i="1"/>
  <c r="LZ203" i="1"/>
  <c r="LZ257" i="1"/>
  <c r="LZ83" i="1"/>
  <c r="LZ182" i="1"/>
  <c r="LZ150" i="1"/>
  <c r="LZ298" i="1"/>
  <c r="LZ185" i="1"/>
  <c r="LZ87" i="1"/>
  <c r="LZ247" i="1"/>
  <c r="LZ295" i="1"/>
  <c r="LZ237" i="1"/>
  <c r="LZ66" i="1"/>
  <c r="LZ158" i="1"/>
  <c r="LZ110" i="1"/>
  <c r="LZ175" i="1"/>
  <c r="LZ250" i="1"/>
  <c r="LZ199" i="1"/>
  <c r="LZ293" i="1"/>
  <c r="LZ75" i="1"/>
  <c r="LZ138" i="1"/>
  <c r="LZ178" i="1"/>
  <c r="LZ97" i="1"/>
  <c r="LZ272" i="1"/>
  <c r="LZ243" i="1"/>
  <c r="LZ125" i="1"/>
  <c r="LZ198" i="1"/>
  <c r="LZ273" i="1"/>
  <c r="LZ296" i="1"/>
  <c r="LZ112" i="1"/>
  <c r="LZ286" i="1"/>
  <c r="LZ214" i="1"/>
  <c r="LZ139" i="1"/>
  <c r="LZ92" i="1"/>
  <c r="LZ282" i="1"/>
  <c r="LZ149" i="1"/>
  <c r="LZ124" i="1"/>
  <c r="LZ213" i="1"/>
  <c r="LZ184" i="1"/>
  <c r="LZ239" i="1"/>
  <c r="LZ82" i="1"/>
  <c r="LZ96" i="1"/>
  <c r="LZ131" i="1"/>
  <c r="LZ145" i="1"/>
  <c r="LZ171" i="1"/>
  <c r="LZ218" i="1"/>
  <c r="LZ117" i="1"/>
  <c r="LZ285" i="1"/>
  <c r="LZ120" i="1"/>
  <c r="LZ209" i="1"/>
  <c r="LZ261" i="1"/>
  <c r="LZ275" i="1"/>
  <c r="LZ118" i="1"/>
  <c r="LZ262" i="1"/>
  <c r="LZ163" i="1"/>
  <c r="LZ202" i="1"/>
  <c r="LZ148" i="1"/>
  <c r="LZ160" i="1"/>
  <c r="LZ126" i="1"/>
  <c r="LZ152" i="1"/>
  <c r="LZ190" i="1"/>
  <c r="LZ252" i="1"/>
  <c r="LZ104" i="1"/>
  <c r="LZ164" i="1"/>
  <c r="LZ194" i="1"/>
  <c r="LZ114" i="1"/>
  <c r="LZ232" i="1"/>
  <c r="LZ170" i="1"/>
  <c r="LZ129" i="1"/>
  <c r="LZ67" i="1"/>
  <c r="LZ86" i="1"/>
  <c r="LZ259" i="1"/>
  <c r="LZ80" i="1"/>
  <c r="LZ108" i="1"/>
  <c r="LZ116" i="1"/>
  <c r="LZ208" i="1"/>
  <c r="LZ93" i="1"/>
  <c r="LZ195" i="1"/>
  <c r="HS70" i="1" l="1"/>
  <c r="HP70" i="1"/>
  <c r="HQ70" i="1" s="1"/>
  <c r="LZ169" i="1"/>
  <c r="LZ180" i="1"/>
  <c r="LZ159" i="1"/>
  <c r="LZ119" i="1"/>
  <c r="LZ151" i="1"/>
  <c r="LZ192" i="1"/>
  <c r="LZ217" i="1"/>
  <c r="LZ201" i="1"/>
  <c r="LZ165" i="1"/>
  <c r="LZ90" i="1"/>
  <c r="LZ193" i="1"/>
  <c r="LZ225" i="1"/>
  <c r="LZ133" i="1"/>
  <c r="LZ253" i="1"/>
  <c r="LZ68" i="1"/>
  <c r="LZ63" i="1"/>
  <c r="LZ155" i="1"/>
  <c r="LZ256" i="1"/>
  <c r="LZ216" i="1"/>
  <c r="LZ115" i="1"/>
  <c r="LZ106" i="1"/>
  <c r="LZ228" i="1"/>
  <c r="LZ176" i="1"/>
  <c r="LZ200" i="1"/>
  <c r="LZ196" i="1"/>
  <c r="LZ168" i="1"/>
  <c r="LZ207" i="1"/>
  <c r="LZ246" i="1"/>
  <c r="LZ109" i="1"/>
  <c r="LZ84" i="1"/>
  <c r="LZ288" i="1"/>
  <c r="LZ177" i="1"/>
  <c r="LZ69" i="1"/>
  <c r="LZ88" i="1"/>
  <c r="LZ231" i="1"/>
  <c r="LZ72" i="1"/>
  <c r="LZ78" i="1"/>
  <c r="LZ187" i="1"/>
  <c r="LZ287" i="1"/>
  <c r="LZ266" i="1"/>
  <c r="LZ284" i="1"/>
  <c r="LZ300" i="1"/>
  <c r="LZ73" i="1"/>
  <c r="LZ267" i="1"/>
  <c r="LZ224" i="1"/>
  <c r="LZ94" i="1"/>
  <c r="LZ173" i="1"/>
  <c r="LZ137" i="1"/>
  <c r="LZ181" i="1"/>
  <c r="LZ254" i="1"/>
  <c r="LZ91" i="1"/>
  <c r="LZ186" i="1"/>
  <c r="LZ85" i="1"/>
  <c r="LZ103" i="1"/>
  <c r="LZ172" i="1"/>
  <c r="LZ135" i="1"/>
  <c r="LZ132" i="1"/>
  <c r="LZ197" i="1"/>
  <c r="LZ95" i="1"/>
  <c r="LZ299" i="1"/>
  <c r="LZ229" i="1"/>
  <c r="LZ292" i="1"/>
  <c r="LZ79" i="1"/>
  <c r="LZ76" i="1"/>
  <c r="LZ147" i="1"/>
  <c r="LZ274" i="1"/>
  <c r="HN71" i="1" l="1"/>
  <c r="LZ240" i="1"/>
  <c r="LZ278" i="1"/>
  <c r="HS71" i="1" l="1"/>
  <c r="HP71" i="1"/>
  <c r="HQ71" i="1" s="1"/>
  <c r="LZ233" i="1"/>
  <c r="LZ260" i="1"/>
  <c r="LZ105" i="1"/>
  <c r="LZ162" i="1"/>
  <c r="LZ235" i="1"/>
  <c r="HN72" i="1" l="1"/>
  <c r="LZ64" i="1"/>
  <c r="HS72" i="1" l="1"/>
  <c r="HP72" i="1"/>
  <c r="HQ72" i="1" s="1"/>
  <c r="LZ212" i="1"/>
  <c r="HN73" i="1" l="1"/>
  <c r="FO302" i="1"/>
  <c r="GA302" i="1" s="1"/>
  <c r="HS73" i="1" l="1"/>
  <c r="HP73" i="1"/>
  <c r="HQ73" i="1" s="1"/>
  <c r="HN74" i="1" l="1"/>
  <c r="HS74" i="1" l="1"/>
  <c r="HP74" i="1"/>
  <c r="HQ74" i="1" s="1"/>
  <c r="HN75" i="1" l="1"/>
  <c r="FQ301" i="1"/>
  <c r="HS75" i="1" l="1"/>
  <c r="HP75" i="1"/>
  <c r="HQ75" i="1" s="1"/>
  <c r="FR301" i="1"/>
  <c r="FP302" i="1" s="1"/>
  <c r="FQ302" i="1" s="1"/>
  <c r="FR302" i="1" s="1"/>
  <c r="FP303" i="1" s="1"/>
  <c r="FQ303" i="1" s="1"/>
  <c r="FR303" i="1" s="1"/>
  <c r="FP304" i="1" s="1"/>
  <c r="FQ304" i="1" s="1"/>
  <c r="FR304" i="1" s="1"/>
  <c r="FP305" i="1" s="1"/>
  <c r="FQ305" i="1" s="1"/>
  <c r="FR305" i="1" s="1"/>
  <c r="FP306" i="1" s="1"/>
  <c r="FQ306" i="1" s="1"/>
  <c r="FR306" i="1" s="1"/>
  <c r="FP307" i="1" s="1"/>
  <c r="FQ307" i="1" s="1"/>
  <c r="FR307" i="1" s="1"/>
  <c r="FP308" i="1" s="1"/>
  <c r="FQ308" i="1" s="1"/>
  <c r="FR308" i="1" s="1"/>
  <c r="FP309" i="1" s="1"/>
  <c r="FQ309" i="1" s="1"/>
  <c r="FR309" i="1" s="1"/>
  <c r="FP310" i="1" s="1"/>
  <c r="FQ310" i="1" s="1"/>
  <c r="FR310" i="1" s="1"/>
  <c r="FP311" i="1" s="1"/>
  <c r="FQ311" i="1" s="1"/>
  <c r="FR311" i="1" s="1"/>
  <c r="FP312" i="1" s="1"/>
  <c r="FQ312" i="1" s="1"/>
  <c r="FR312" i="1" s="1"/>
  <c r="FP313" i="1" s="1"/>
  <c r="FQ313" i="1" s="1"/>
  <c r="FR313" i="1" s="1"/>
  <c r="FP314" i="1" s="1"/>
  <c r="FQ314" i="1" s="1"/>
  <c r="FR314" i="1" s="1"/>
  <c r="FP315" i="1" s="1"/>
  <c r="FQ315" i="1" s="1"/>
  <c r="FR315" i="1" s="1"/>
  <c r="FP316" i="1" s="1"/>
  <c r="FQ316" i="1" s="1"/>
  <c r="FR316" i="1" s="1"/>
  <c r="FP317" i="1" s="1"/>
  <c r="FQ317" i="1" s="1"/>
  <c r="FR317" i="1" s="1"/>
  <c r="FP318" i="1" s="1"/>
  <c r="FQ318" i="1" s="1"/>
  <c r="FR318" i="1" s="1"/>
  <c r="FP319" i="1" s="1"/>
  <c r="FQ319" i="1" s="1"/>
  <c r="FR319" i="1" s="1"/>
  <c r="FP320" i="1" s="1"/>
  <c r="FQ320" i="1" s="1"/>
  <c r="FR320" i="1" s="1"/>
  <c r="FP321" i="1" s="1"/>
  <c r="FQ321" i="1" s="1"/>
  <c r="FR321" i="1" s="1"/>
  <c r="FP322" i="1" s="1"/>
  <c r="FQ322" i="1" s="1"/>
  <c r="FR322" i="1" s="1"/>
  <c r="FP323" i="1" s="1"/>
  <c r="FQ323" i="1" s="1"/>
  <c r="FR323" i="1" s="1"/>
  <c r="FP324" i="1" s="1"/>
  <c r="FQ324" i="1" s="1"/>
  <c r="FR324" i="1" s="1"/>
  <c r="FP325" i="1" s="1"/>
  <c r="FQ325" i="1" s="1"/>
  <c r="FR325" i="1" s="1"/>
  <c r="FP326" i="1" s="1"/>
  <c r="FQ326" i="1" s="1"/>
  <c r="FR326" i="1" s="1"/>
  <c r="FP327" i="1" s="1"/>
  <c r="FQ327" i="1" s="1"/>
  <c r="FR327" i="1" s="1"/>
  <c r="FP328" i="1" s="1"/>
  <c r="FQ328" i="1" s="1"/>
  <c r="FR328" i="1" s="1"/>
  <c r="FP329" i="1" s="1"/>
  <c r="FQ329" i="1" s="1"/>
  <c r="FR329" i="1" s="1"/>
  <c r="FP330" i="1" s="1"/>
  <c r="FQ330" i="1" s="1"/>
  <c r="FR330" i="1" s="1"/>
  <c r="FO301" i="1"/>
  <c r="GA301" i="1" s="1"/>
  <c r="HN76" i="1" l="1"/>
  <c r="FP331" i="1"/>
  <c r="FQ331" i="1" s="1"/>
  <c r="FR331" i="1" s="1"/>
  <c r="HS76" i="1" l="1"/>
  <c r="HP76" i="1"/>
  <c r="HQ76" i="1" s="1"/>
  <c r="FP332" i="1"/>
  <c r="FQ332" i="1" s="1"/>
  <c r="FR332" i="1" s="1"/>
  <c r="HN77" i="1" l="1"/>
  <c r="JW62" i="1"/>
  <c r="FP333" i="1"/>
  <c r="FQ333" i="1" s="1"/>
  <c r="FR333" i="1" s="1"/>
  <c r="HS77" i="1" l="1"/>
  <c r="HP77" i="1"/>
  <c r="HQ77" i="1" s="1"/>
  <c r="KD62" i="1"/>
  <c r="JY62" i="1"/>
  <c r="JZ62" i="1" s="1"/>
  <c r="FP334" i="1"/>
  <c r="FQ334" i="1" s="1"/>
  <c r="FR334" i="1" s="1"/>
  <c r="HN78" i="1" l="1"/>
  <c r="FP335" i="1"/>
  <c r="FQ335" i="1" s="1"/>
  <c r="FR335" i="1" s="1"/>
  <c r="HS78" i="1" l="1"/>
  <c r="HP78" i="1"/>
  <c r="HQ78" i="1" s="1"/>
  <c r="JW63" i="1"/>
  <c r="FP336" i="1"/>
  <c r="FQ336" i="1" s="1"/>
  <c r="FR336" i="1" s="1"/>
  <c r="KD63" i="1" l="1"/>
  <c r="JY63" i="1"/>
  <c r="JZ63" i="1" s="1"/>
  <c r="FP337" i="1"/>
  <c r="FQ337" i="1" s="1"/>
  <c r="FR337" i="1" s="1"/>
  <c r="JW64" i="1" l="1"/>
  <c r="FP338" i="1"/>
  <c r="FQ338" i="1" s="1"/>
  <c r="FR338" i="1" s="1"/>
  <c r="KD64" i="1" l="1"/>
  <c r="JY64" i="1"/>
  <c r="JZ64" i="1" s="1"/>
  <c r="FP339" i="1"/>
  <c r="FQ339" i="1" s="1"/>
  <c r="FR339" i="1" s="1"/>
  <c r="JW65" i="1" l="1"/>
  <c r="FP340" i="1"/>
  <c r="FQ340" i="1" s="1"/>
  <c r="FR340" i="1" s="1"/>
  <c r="KD65" i="1" l="1"/>
  <c r="JY65" i="1"/>
  <c r="JZ65" i="1" s="1"/>
  <c r="FP341" i="1"/>
  <c r="FQ341" i="1" s="1"/>
  <c r="FR341" i="1" s="1"/>
  <c r="HN79" i="1" l="1"/>
  <c r="FP342" i="1"/>
  <c r="FQ342" i="1" s="1"/>
  <c r="FR342" i="1" s="1"/>
  <c r="HS79" i="1" l="1"/>
  <c r="HP79" i="1"/>
  <c r="HQ79" i="1" s="1"/>
  <c r="FP343" i="1"/>
  <c r="FQ343" i="1" s="1"/>
  <c r="FR343" i="1" s="1"/>
  <c r="JW66" i="1" l="1"/>
  <c r="FP344" i="1"/>
  <c r="FQ344" i="1" s="1"/>
  <c r="FR344" i="1" s="1"/>
  <c r="KD66" i="1" l="1"/>
  <c r="JY66" i="1"/>
  <c r="JZ66" i="1" s="1"/>
  <c r="FP345" i="1"/>
  <c r="FQ345" i="1" s="1"/>
  <c r="FR345" i="1" s="1"/>
  <c r="JW67" i="1" l="1"/>
  <c r="FP346" i="1"/>
  <c r="FQ346" i="1" s="1"/>
  <c r="FR346" i="1" s="1"/>
  <c r="KD67" i="1" l="1"/>
  <c r="JY67" i="1"/>
  <c r="JZ67" i="1" s="1"/>
  <c r="FP347" i="1"/>
  <c r="FQ347" i="1" s="1"/>
  <c r="FR347" i="1" s="1"/>
  <c r="JW68" i="1" l="1"/>
  <c r="FP348" i="1"/>
  <c r="FQ348" i="1" s="1"/>
  <c r="FR348" i="1" s="1"/>
  <c r="KD68" i="1" l="1"/>
  <c r="JY68" i="1"/>
  <c r="JZ68" i="1" s="1"/>
  <c r="FP349" i="1"/>
  <c r="FQ349" i="1" s="1"/>
  <c r="FR349" i="1" s="1"/>
  <c r="FP350" i="1" l="1"/>
  <c r="FQ350" i="1" s="1"/>
  <c r="FR350" i="1" s="1"/>
  <c r="FP351" i="1" l="1"/>
  <c r="FQ351" i="1" s="1"/>
  <c r="FR351" i="1" s="1"/>
  <c r="FP352" i="1" l="1"/>
  <c r="FQ352" i="1" s="1"/>
  <c r="FR352" i="1" s="1"/>
  <c r="FP353" i="1" l="1"/>
  <c r="FQ353" i="1" s="1"/>
  <c r="FR353" i="1" s="1"/>
  <c r="FP354" i="1" l="1"/>
  <c r="FQ354" i="1" s="1"/>
  <c r="FR354" i="1" s="1"/>
  <c r="FP355" i="1" l="1"/>
  <c r="FQ355" i="1" s="1"/>
  <c r="FR355" i="1" s="1"/>
  <c r="FP356" i="1" l="1"/>
  <c r="FQ356" i="1" s="1"/>
  <c r="FR356" i="1" s="1"/>
  <c r="FP357" i="1" l="1"/>
  <c r="FQ357" i="1" s="1"/>
  <c r="FR357" i="1" s="1"/>
  <c r="FP358" i="1" l="1"/>
  <c r="FQ358" i="1" s="1"/>
  <c r="FR358" i="1" s="1"/>
  <c r="FP359" i="1" l="1"/>
  <c r="FQ359" i="1" s="1"/>
  <c r="FR359" i="1" s="1"/>
  <c r="FP360" i="1" l="1"/>
  <c r="FQ360" i="1" s="1"/>
  <c r="FR360" i="1" s="1"/>
  <c r="FP361" i="1" l="1"/>
  <c r="HN80" i="1" l="1"/>
  <c r="JW69" i="1"/>
  <c r="FQ361" i="1"/>
  <c r="KD69" i="1" l="1"/>
  <c r="JY69" i="1"/>
  <c r="JZ69" i="1" s="1"/>
  <c r="HS80" i="1"/>
  <c r="HP80" i="1"/>
  <c r="HQ80" i="1" s="1"/>
  <c r="FR361" i="1"/>
  <c r="FP362" i="1" s="1"/>
  <c r="FQ362" i="1" s="1"/>
  <c r="FR362" i="1" s="1"/>
  <c r="FP363" i="1" s="1"/>
  <c r="FQ363" i="1" s="1"/>
  <c r="FR363" i="1" s="1"/>
  <c r="FP364" i="1" s="1"/>
  <c r="FQ364" i="1" s="1"/>
  <c r="FR364" i="1" s="1"/>
  <c r="FP365" i="1" s="1"/>
  <c r="FQ365" i="1" s="1"/>
  <c r="FR365" i="1" s="1"/>
  <c r="FP366" i="1" s="1"/>
  <c r="FQ366" i="1" s="1"/>
  <c r="FR366" i="1" s="1"/>
  <c r="FP367" i="1" s="1"/>
  <c r="FQ367" i="1" s="1"/>
  <c r="FR367" i="1" s="1"/>
  <c r="FP368" i="1" s="1"/>
  <c r="FQ368" i="1" s="1"/>
  <c r="FR368" i="1" s="1"/>
  <c r="FP369" i="1" s="1"/>
  <c r="FQ369" i="1" s="1"/>
  <c r="FR369" i="1" s="1"/>
  <c r="FP370" i="1" s="1"/>
  <c r="FQ370" i="1" s="1"/>
  <c r="FR370" i="1" s="1"/>
  <c r="FO361" i="1"/>
  <c r="GA361" i="1" s="1"/>
  <c r="FP371" i="1" l="1"/>
  <c r="FQ371" i="1" s="1"/>
  <c r="FR371" i="1" s="1"/>
  <c r="FP372" i="1" l="1"/>
  <c r="FQ372" i="1" s="1"/>
  <c r="FR372" i="1" s="1"/>
  <c r="FP373" i="1" l="1"/>
  <c r="FQ373" i="1" s="1"/>
  <c r="FR373" i="1" s="1"/>
  <c r="FP374" i="1" l="1"/>
  <c r="FQ374" i="1" s="1"/>
  <c r="FR374" i="1" s="1"/>
  <c r="FP375" i="1" l="1"/>
  <c r="FQ375" i="1" s="1"/>
  <c r="FR375" i="1" s="1"/>
  <c r="FP376" i="1" l="1"/>
  <c r="FQ376" i="1" s="1"/>
  <c r="FR376" i="1" s="1"/>
  <c r="FP377" i="1" l="1"/>
  <c r="FQ377" i="1" s="1"/>
  <c r="FR377" i="1" s="1"/>
  <c r="FP378" i="1" l="1"/>
  <c r="FQ378" i="1" s="1"/>
  <c r="FR378" i="1" s="1"/>
  <c r="FP379" i="1" l="1"/>
  <c r="FQ379" i="1" s="1"/>
  <c r="FR379" i="1" s="1"/>
  <c r="FP380" i="1" l="1"/>
  <c r="FQ380" i="1" s="1"/>
  <c r="FR380" i="1" s="1"/>
  <c r="FP381" i="1" l="1"/>
  <c r="FQ381" i="1" s="1"/>
  <c r="FR381" i="1" s="1"/>
  <c r="FP382" i="1" l="1"/>
  <c r="FQ382" i="1" s="1"/>
  <c r="FR382" i="1" s="1"/>
  <c r="FP383" i="1" l="1"/>
  <c r="FQ383" i="1" s="1"/>
  <c r="FR383" i="1" s="1"/>
  <c r="FP384" i="1" l="1"/>
  <c r="FQ384" i="1" s="1"/>
  <c r="FR384" i="1" s="1"/>
  <c r="FP385" i="1" l="1"/>
  <c r="FQ385" i="1" s="1"/>
  <c r="FR385" i="1" s="1"/>
  <c r="FP386" i="1" l="1"/>
  <c r="FQ386" i="1" s="1"/>
  <c r="FR386" i="1" s="1"/>
  <c r="FP387" i="1" l="1"/>
  <c r="FQ387" i="1" s="1"/>
  <c r="FR387" i="1" s="1"/>
  <c r="FP388" i="1" l="1"/>
  <c r="FQ388" i="1" s="1"/>
  <c r="FR388" i="1" s="1"/>
  <c r="FP389" i="1" l="1"/>
  <c r="FQ389" i="1" s="1"/>
  <c r="FR389" i="1" s="1"/>
  <c r="FP390" i="1" l="1"/>
  <c r="FQ390" i="1" s="1"/>
  <c r="FR390" i="1" s="1"/>
  <c r="FP391" i="1" l="1"/>
  <c r="FQ391" i="1" s="1"/>
  <c r="FR391" i="1" s="1"/>
  <c r="FP392" i="1" l="1"/>
  <c r="FQ392" i="1" s="1"/>
  <c r="FR392" i="1" s="1"/>
  <c r="FP393" i="1" l="1"/>
  <c r="FQ393" i="1" s="1"/>
  <c r="FR393" i="1" s="1"/>
  <c r="FP394" i="1" l="1"/>
  <c r="FQ394" i="1" s="1"/>
  <c r="FR394" i="1" s="1"/>
  <c r="FP395" i="1" l="1"/>
  <c r="FQ395" i="1" s="1"/>
  <c r="FR395" i="1" s="1"/>
  <c r="FP396" i="1" l="1"/>
  <c r="FQ396" i="1" s="1"/>
  <c r="FR396" i="1" s="1"/>
  <c r="FP397" i="1" l="1"/>
  <c r="FQ397" i="1" s="1"/>
  <c r="FR397" i="1" s="1"/>
  <c r="FP398" i="1" l="1"/>
  <c r="FQ398" i="1" s="1"/>
  <c r="FR398" i="1" s="1"/>
  <c r="FP399" i="1" l="1"/>
  <c r="FQ399" i="1" s="1"/>
  <c r="FR399" i="1" s="1"/>
  <c r="FP400" i="1" l="1"/>
  <c r="FQ400" i="1" s="1"/>
  <c r="FR400" i="1" s="1"/>
  <c r="FP401" i="1" l="1"/>
  <c r="FO401" i="1" l="1"/>
  <c r="GA401" i="1" s="1"/>
  <c r="FQ401" i="1" l="1"/>
  <c r="FR401" i="1" s="1"/>
  <c r="FP402" i="1" s="1"/>
  <c r="FQ402" i="1" s="1"/>
  <c r="FR402" i="1" s="1"/>
  <c r="FP403" i="1" s="1"/>
  <c r="FQ403" i="1" s="1"/>
  <c r="FR403" i="1" s="1"/>
  <c r="FP404" i="1" l="1"/>
  <c r="FQ404" i="1" s="1"/>
  <c r="FR404" i="1" s="1"/>
  <c r="FP405" i="1" l="1"/>
  <c r="FQ405" i="1" s="1"/>
  <c r="FR405" i="1" s="1"/>
  <c r="FP406" i="1" l="1"/>
  <c r="FQ406" i="1" s="1"/>
  <c r="FR406" i="1" s="1"/>
  <c r="FP407" i="1" l="1"/>
  <c r="FQ407" i="1" s="1"/>
  <c r="FR407" i="1" s="1"/>
  <c r="FP408" i="1" l="1"/>
  <c r="FQ408" i="1" s="1"/>
  <c r="FR408" i="1" s="1"/>
  <c r="FP409" i="1" l="1"/>
  <c r="FQ409" i="1" s="1"/>
  <c r="FR409" i="1" s="1"/>
  <c r="FP410" i="1" l="1"/>
  <c r="FQ410" i="1" s="1"/>
  <c r="FR410" i="1" s="1"/>
  <c r="FP411" i="1" l="1"/>
  <c r="FQ411" i="1" s="1"/>
  <c r="FR411" i="1" s="1"/>
  <c r="JW70" i="1" l="1"/>
  <c r="FP412" i="1"/>
  <c r="FQ412" i="1" s="1"/>
  <c r="FR412" i="1" s="1"/>
  <c r="KD70" i="1" l="1"/>
  <c r="JY70" i="1"/>
  <c r="JZ70" i="1" s="1"/>
  <c r="FP413" i="1"/>
  <c r="FQ413" i="1" s="1"/>
  <c r="FR413" i="1" s="1"/>
  <c r="FP414" i="1" l="1"/>
  <c r="FQ414" i="1" s="1"/>
  <c r="FR414" i="1" s="1"/>
  <c r="FP415" i="1" l="1"/>
  <c r="FQ415" i="1" s="1"/>
  <c r="FR415" i="1" s="1"/>
  <c r="FP416" i="1" l="1"/>
  <c r="FQ416" i="1" s="1"/>
  <c r="FR416" i="1" s="1"/>
  <c r="FP417" i="1" l="1"/>
  <c r="FQ417" i="1" s="1"/>
  <c r="FR417" i="1" s="1"/>
  <c r="FP418" i="1" l="1"/>
  <c r="FQ418" i="1" s="1"/>
  <c r="FR418" i="1" s="1"/>
  <c r="FP419" i="1" l="1"/>
  <c r="FQ419" i="1" s="1"/>
  <c r="FR419" i="1" s="1"/>
  <c r="FP420" i="1" l="1"/>
  <c r="HN81" i="1" l="1"/>
  <c r="FO420" i="1"/>
  <c r="GA420" i="1" s="1"/>
  <c r="HS81" i="1" l="1"/>
  <c r="HP81" i="1"/>
  <c r="HQ81" i="1" s="1"/>
  <c r="FQ420" i="1"/>
  <c r="FR420" i="1" s="1"/>
  <c r="FP421" i="1" s="1"/>
  <c r="FP422" i="1" s="1"/>
  <c r="HR161" i="1" l="1"/>
  <c r="IJ161" i="1"/>
  <c r="KB161" i="1" l="1"/>
  <c r="HM161" i="1" l="1"/>
  <c r="IE161" i="1" l="1"/>
  <c r="JT161" i="1"/>
  <c r="LU161" i="1" l="1"/>
  <c r="LZ361" i="1" l="1"/>
  <c r="LZ421" i="1" l="1"/>
  <c r="LZ301" i="1" l="1"/>
  <c r="LZ62" i="1" l="1"/>
  <c r="LZ241" i="1" l="1"/>
  <c r="LP422" i="1"/>
  <c r="LZ422" i="1"/>
  <c r="LZ426" i="1" s="1"/>
  <c r="E241" i="1" l="1"/>
  <c r="G241" i="1" s="1"/>
  <c r="H241" i="1" s="1"/>
  <c r="F242" i="1" s="1"/>
  <c r="BN241" i="1"/>
  <c r="BP241" i="1" s="1"/>
  <c r="BQ241" i="1" s="1"/>
  <c r="OE245" i="1" s="1"/>
  <c r="NZ245" i="1" s="1"/>
  <c r="JS246" i="1" l="1"/>
  <c r="FS250" i="1"/>
  <c r="FN250" i="1" s="1"/>
  <c r="FM250" i="1" s="1"/>
  <c r="FZ250" i="1" s="1"/>
  <c r="OE243" i="1"/>
  <c r="NZ243" i="1" s="1"/>
  <c r="FS244" i="1"/>
  <c r="FN244" i="1" s="1"/>
  <c r="FM244" i="1" s="1"/>
  <c r="S609" i="1" s="1"/>
  <c r="T609" i="1" s="1"/>
  <c r="JS245" i="1"/>
  <c r="JS250" i="1"/>
  <c r="FS242" i="1"/>
  <c r="FN242" i="1" s="1"/>
  <c r="FM242" i="1" s="1"/>
  <c r="S607" i="1" s="1"/>
  <c r="OE242" i="1"/>
  <c r="NZ242" i="1" s="1"/>
  <c r="JS242" i="1"/>
  <c r="BR251" i="1"/>
  <c r="BM251" i="1" s="1"/>
  <c r="BL251" i="1" s="1"/>
  <c r="I616" i="1" s="1"/>
  <c r="J616" i="1" s="1"/>
  <c r="FS248" i="1"/>
  <c r="FN248" i="1" s="1"/>
  <c r="FM248" i="1" s="1"/>
  <c r="OE251" i="1"/>
  <c r="NZ251" i="1" s="1"/>
  <c r="FS245" i="1"/>
  <c r="FN245" i="1" s="1"/>
  <c r="FM245" i="1" s="1"/>
  <c r="BR253" i="1"/>
  <c r="BM253" i="1" s="1"/>
  <c r="BL253" i="1" s="1"/>
  <c r="I618" i="1" s="1"/>
  <c r="J618" i="1" s="1"/>
  <c r="JS249" i="1"/>
  <c r="JS247" i="1"/>
  <c r="BO242" i="1"/>
  <c r="BP242" i="1" s="1"/>
  <c r="FS247" i="1"/>
  <c r="FN247" i="1" s="1"/>
  <c r="FM247" i="1" s="1"/>
  <c r="OE252" i="1"/>
  <c r="NZ252" i="1" s="1"/>
  <c r="JS251" i="1"/>
  <c r="FS249" i="1"/>
  <c r="FN249" i="1" s="1"/>
  <c r="FM249" i="1" s="1"/>
  <c r="S614" i="1" s="1"/>
  <c r="T614" i="1" s="1"/>
  <c r="BR249" i="1"/>
  <c r="BM249" i="1" s="1"/>
  <c r="BL249" i="1" s="1"/>
  <c r="BY249" i="1" s="1"/>
  <c r="FS252" i="1"/>
  <c r="FN252" i="1" s="1"/>
  <c r="FM252" i="1" s="1"/>
  <c r="FZ252" i="1" s="1"/>
  <c r="OE246" i="1"/>
  <c r="NZ246" i="1" s="1"/>
  <c r="OE247" i="1"/>
  <c r="NZ247" i="1" s="1"/>
  <c r="BR250" i="1"/>
  <c r="BM250" i="1" s="1"/>
  <c r="BL250" i="1" s="1"/>
  <c r="BR242" i="1"/>
  <c r="BM242" i="1" s="1"/>
  <c r="BL242" i="1" s="1"/>
  <c r="BY242" i="1" s="1"/>
  <c r="BR245" i="1"/>
  <c r="BM245" i="1" s="1"/>
  <c r="BL245" i="1" s="1"/>
  <c r="I610" i="1" s="1"/>
  <c r="J610" i="1" s="1"/>
  <c r="OE248" i="1"/>
  <c r="NZ248" i="1" s="1"/>
  <c r="JS252" i="1"/>
  <c r="JS248" i="1"/>
  <c r="BR246" i="1"/>
  <c r="BM246" i="1" s="1"/>
  <c r="BL246" i="1" s="1"/>
  <c r="I611" i="1" s="1"/>
  <c r="J611" i="1" s="1"/>
  <c r="OE249" i="1"/>
  <c r="NZ249" i="1" s="1"/>
  <c r="FS253" i="1"/>
  <c r="FN253" i="1" s="1"/>
  <c r="FM253" i="1" s="1"/>
  <c r="FZ253" i="1" s="1"/>
  <c r="FS246" i="1"/>
  <c r="FN246" i="1" s="1"/>
  <c r="FM246" i="1" s="1"/>
  <c r="S611" i="1" s="1"/>
  <c r="T611" i="1" s="1"/>
  <c r="JS243" i="1"/>
  <c r="FS251" i="1"/>
  <c r="FN251" i="1" s="1"/>
  <c r="FM251" i="1" s="1"/>
  <c r="FZ251" i="1" s="1"/>
  <c r="BR247" i="1"/>
  <c r="BM247" i="1" s="1"/>
  <c r="BL247" i="1" s="1"/>
  <c r="I612" i="1" s="1"/>
  <c r="J612" i="1" s="1"/>
  <c r="BR252" i="1"/>
  <c r="BM252" i="1" s="1"/>
  <c r="BL252" i="1" s="1"/>
  <c r="I617" i="1" s="1"/>
  <c r="J617" i="1" s="1"/>
  <c r="JS253" i="1"/>
  <c r="OE244" i="1"/>
  <c r="NZ244" i="1" s="1"/>
  <c r="JS244" i="1"/>
  <c r="BR243" i="1"/>
  <c r="BM243" i="1" s="1"/>
  <c r="BL243" i="1" s="1"/>
  <c r="I608" i="1" s="1"/>
  <c r="J608" i="1" s="1"/>
  <c r="BR248" i="1"/>
  <c r="BM248" i="1" s="1"/>
  <c r="BL248" i="1" s="1"/>
  <c r="I613" i="1" s="1"/>
  <c r="J613" i="1" s="1"/>
  <c r="FS243" i="1"/>
  <c r="FN243" i="1" s="1"/>
  <c r="FM243" i="1" s="1"/>
  <c r="S608" i="1" s="1"/>
  <c r="T608" i="1" s="1"/>
  <c r="OE250" i="1"/>
  <c r="NZ250" i="1" s="1"/>
  <c r="BR244" i="1"/>
  <c r="BM244" i="1" s="1"/>
  <c r="BL244" i="1" s="1"/>
  <c r="OE253" i="1"/>
  <c r="NZ253" i="1" s="1"/>
  <c r="BL241" i="1"/>
  <c r="BZ241" i="1"/>
  <c r="C241" i="1"/>
  <c r="P241" i="1"/>
  <c r="JN253" i="1"/>
  <c r="JU253" i="1"/>
  <c r="JN251" i="1"/>
  <c r="JU251" i="1"/>
  <c r="JN246" i="1"/>
  <c r="JU246" i="1"/>
  <c r="JN245" i="1"/>
  <c r="JU245" i="1"/>
  <c r="JN250" i="1"/>
  <c r="JU250" i="1"/>
  <c r="JU252" i="1"/>
  <c r="JN252" i="1"/>
  <c r="JN248" i="1"/>
  <c r="JU248" i="1"/>
  <c r="JN243" i="1"/>
  <c r="JU243" i="1"/>
  <c r="JN242" i="1"/>
  <c r="JU242" i="1"/>
  <c r="JU244" i="1"/>
  <c r="JN244" i="1"/>
  <c r="JU249" i="1"/>
  <c r="JN249" i="1"/>
  <c r="JN247" i="1"/>
  <c r="JU247" i="1"/>
  <c r="S615" i="1"/>
  <c r="T615" i="1" s="1"/>
  <c r="BY253" i="1"/>
  <c r="FZ244" i="1"/>
  <c r="G242" i="1"/>
  <c r="BQ242" i="1"/>
  <c r="BY245" i="1" l="1"/>
  <c r="I607" i="1"/>
  <c r="FZ242" i="1"/>
  <c r="FZ246" i="1"/>
  <c r="BY246" i="1"/>
  <c r="S618" i="1"/>
  <c r="T618" i="1" s="1"/>
  <c r="FZ249" i="1"/>
  <c r="FZ243" i="1"/>
  <c r="S617" i="1"/>
  <c r="T617" i="1" s="1"/>
  <c r="BY252" i="1"/>
  <c r="I614" i="1"/>
  <c r="J614" i="1" s="1"/>
  <c r="S616" i="1"/>
  <c r="T616" i="1" s="1"/>
  <c r="BY248" i="1"/>
  <c r="BY251" i="1"/>
  <c r="BY243" i="1"/>
  <c r="I609" i="1"/>
  <c r="J609" i="1" s="1"/>
  <c r="BY244" i="1"/>
  <c r="S610" i="1"/>
  <c r="T610" i="1" s="1"/>
  <c r="FZ245" i="1"/>
  <c r="FZ248" i="1"/>
  <c r="S613" i="1"/>
  <c r="T613" i="1" s="1"/>
  <c r="FZ247" i="1"/>
  <c r="S612" i="1"/>
  <c r="T612" i="1" s="1"/>
  <c r="I615" i="1"/>
  <c r="J615" i="1" s="1"/>
  <c r="BY250" i="1"/>
  <c r="BY247" i="1"/>
  <c r="N241" i="1"/>
  <c r="C606" i="1"/>
  <c r="D606" i="1" s="1"/>
  <c r="BY241" i="1"/>
  <c r="I606" i="1"/>
  <c r="J606" i="1" s="1"/>
  <c r="BO243" i="1"/>
  <c r="J607" i="1"/>
  <c r="T607" i="1"/>
  <c r="H242" i="1"/>
  <c r="BP243" i="1" l="1"/>
  <c r="F243" i="1"/>
  <c r="G243" i="1" l="1"/>
  <c r="BQ243" i="1"/>
  <c r="BO244" i="1" l="1"/>
  <c r="H243" i="1"/>
  <c r="JW71" i="1" l="1"/>
  <c r="BP244" i="1"/>
  <c r="F244" i="1"/>
  <c r="KD71" i="1" l="1"/>
  <c r="JY71" i="1"/>
  <c r="JZ71" i="1" s="1"/>
  <c r="G244" i="1"/>
  <c r="BQ244" i="1"/>
  <c r="BO245" i="1" l="1"/>
  <c r="H244" i="1"/>
  <c r="BP245" i="1" l="1"/>
  <c r="F245" i="1"/>
  <c r="BQ245" i="1" l="1"/>
  <c r="G245" i="1"/>
  <c r="BO246" i="1" l="1"/>
  <c r="H245" i="1"/>
  <c r="BP246" i="1" l="1"/>
  <c r="F246" i="1"/>
  <c r="BQ246" i="1" l="1"/>
  <c r="G246" i="1"/>
  <c r="H246" i="1" s="1"/>
  <c r="BO247" i="1" l="1"/>
  <c r="BP247" i="1" s="1"/>
  <c r="BQ247" i="1" s="1"/>
  <c r="F247" i="1"/>
  <c r="G247" i="1" s="1"/>
  <c r="H247" i="1" s="1"/>
  <c r="F248" i="1" l="1"/>
  <c r="G248" i="1" s="1"/>
  <c r="H248" i="1" s="1"/>
  <c r="BO248" i="1"/>
  <c r="BP248" i="1" s="1"/>
  <c r="BQ248" i="1" s="1"/>
  <c r="BO249" i="1" l="1"/>
  <c r="BP249" i="1" s="1"/>
  <c r="BQ249" i="1" s="1"/>
  <c r="F249" i="1"/>
  <c r="G249" i="1" s="1"/>
  <c r="H249" i="1" s="1"/>
  <c r="F250" i="1" l="1"/>
  <c r="G250" i="1" s="1"/>
  <c r="H250" i="1" s="1"/>
  <c r="BO250" i="1"/>
  <c r="BP250" i="1" s="1"/>
  <c r="BQ250" i="1" s="1"/>
  <c r="F251" i="1" l="1"/>
  <c r="G251" i="1" s="1"/>
  <c r="H251" i="1" s="1"/>
  <c r="BO251" i="1"/>
  <c r="BP251" i="1" s="1"/>
  <c r="BQ251" i="1" s="1"/>
  <c r="F252" i="1" l="1"/>
  <c r="G252" i="1" s="1"/>
  <c r="H252" i="1" s="1"/>
  <c r="BO252" i="1"/>
  <c r="BP252" i="1" s="1"/>
  <c r="BQ252" i="1" s="1"/>
  <c r="F253" i="1" l="1"/>
  <c r="G253" i="1" s="1"/>
  <c r="H253" i="1" s="1"/>
  <c r="BO253" i="1"/>
  <c r="BP253" i="1" s="1"/>
  <c r="BQ253" i="1" s="1"/>
  <c r="OE262" i="1" l="1"/>
  <c r="NZ262" i="1" s="1"/>
  <c r="OE260" i="1"/>
  <c r="NZ260" i="1" s="1"/>
  <c r="OE265" i="1"/>
  <c r="NZ265" i="1" s="1"/>
  <c r="OE263" i="1"/>
  <c r="NZ263" i="1" s="1"/>
  <c r="OE256" i="1"/>
  <c r="NZ256" i="1" s="1"/>
  <c r="OE254" i="1"/>
  <c r="NZ254" i="1" s="1"/>
  <c r="OE264" i="1"/>
  <c r="NZ264" i="1" s="1"/>
  <c r="OE257" i="1"/>
  <c r="NZ257" i="1" s="1"/>
  <c r="OE255" i="1"/>
  <c r="NZ255" i="1" s="1"/>
  <c r="OE259" i="1"/>
  <c r="NZ259" i="1" s="1"/>
  <c r="OE261" i="1"/>
  <c r="NZ261" i="1" s="1"/>
  <c r="OE258" i="1"/>
  <c r="NZ258" i="1" s="1"/>
  <c r="BO254" i="1"/>
  <c r="BP254" i="1" s="1"/>
  <c r="BQ254" i="1" s="1"/>
  <c r="BR261" i="1"/>
  <c r="BM261" i="1" s="1"/>
  <c r="BR258" i="1"/>
  <c r="BM258" i="1" s="1"/>
  <c r="BL258" i="1" s="1"/>
  <c r="BR255" i="1"/>
  <c r="BM255" i="1" s="1"/>
  <c r="BL255" i="1" s="1"/>
  <c r="FS255" i="1"/>
  <c r="FN255" i="1" s="1"/>
  <c r="FM255" i="1" s="1"/>
  <c r="FS257" i="1"/>
  <c r="FN257" i="1" s="1"/>
  <c r="FM257" i="1" s="1"/>
  <c r="FS259" i="1"/>
  <c r="FN259" i="1" s="1"/>
  <c r="FM259" i="1" s="1"/>
  <c r="FS261" i="1"/>
  <c r="FN261" i="1" s="1"/>
  <c r="FM261" i="1" s="1"/>
  <c r="BR260" i="1"/>
  <c r="BM260" i="1" s="1"/>
  <c r="BL260" i="1" s="1"/>
  <c r="BR257" i="1"/>
  <c r="BM257" i="1" s="1"/>
  <c r="BL257" i="1" s="1"/>
  <c r="BR254" i="1"/>
  <c r="BM254" i="1" s="1"/>
  <c r="BR259" i="1"/>
  <c r="BM259" i="1" s="1"/>
  <c r="BL259" i="1" s="1"/>
  <c r="BR256" i="1"/>
  <c r="BM256" i="1" s="1"/>
  <c r="BL256" i="1" s="1"/>
  <c r="FS265" i="1"/>
  <c r="FN265" i="1" s="1"/>
  <c r="FM265" i="1" s="1"/>
  <c r="JS257" i="1"/>
  <c r="FS264" i="1"/>
  <c r="FN264" i="1" s="1"/>
  <c r="FM264" i="1" s="1"/>
  <c r="FS256" i="1"/>
  <c r="FN256" i="1" s="1"/>
  <c r="FM256" i="1" s="1"/>
  <c r="FS263" i="1"/>
  <c r="FN263" i="1" s="1"/>
  <c r="FM263" i="1" s="1"/>
  <c r="JS258" i="1"/>
  <c r="JS262" i="1"/>
  <c r="BR262" i="1"/>
  <c r="BM262" i="1" s="1"/>
  <c r="BL262" i="1" s="1"/>
  <c r="JS259" i="1"/>
  <c r="JS263" i="1"/>
  <c r="JS255" i="1"/>
  <c r="JS260" i="1"/>
  <c r="JS265" i="1"/>
  <c r="FS262" i="1"/>
  <c r="FN262" i="1" s="1"/>
  <c r="FM262" i="1" s="1"/>
  <c r="FS258" i="1"/>
  <c r="FN258" i="1" s="1"/>
  <c r="FM258" i="1" s="1"/>
  <c r="BR265" i="1"/>
  <c r="BM265" i="1" s="1"/>
  <c r="BL265" i="1" s="1"/>
  <c r="JS254" i="1"/>
  <c r="JS261" i="1"/>
  <c r="FS254" i="1"/>
  <c r="FN254" i="1" s="1"/>
  <c r="BR264" i="1"/>
  <c r="BM264" i="1" s="1"/>
  <c r="BL264" i="1" s="1"/>
  <c r="JS264" i="1"/>
  <c r="BR263" i="1"/>
  <c r="BM263" i="1" s="1"/>
  <c r="BL263" i="1" s="1"/>
  <c r="JS256" i="1"/>
  <c r="FS260" i="1"/>
  <c r="FN260" i="1" s="1"/>
  <c r="FM260" i="1" s="1"/>
  <c r="F254" i="1"/>
  <c r="G254" i="1" s="1"/>
  <c r="H254" i="1" s="1"/>
  <c r="JU260" i="1" l="1"/>
  <c r="JN260" i="1"/>
  <c r="JU261" i="1"/>
  <c r="JN261" i="1"/>
  <c r="JN263" i="1"/>
  <c r="JU263" i="1"/>
  <c r="JN257" i="1"/>
  <c r="JU257" i="1"/>
  <c r="JN256" i="1"/>
  <c r="JU256" i="1"/>
  <c r="JU262" i="1"/>
  <c r="JN262" i="1"/>
  <c r="JN254" i="1"/>
  <c r="JU254" i="1"/>
  <c r="JN259" i="1"/>
  <c r="JU259" i="1"/>
  <c r="JN258" i="1"/>
  <c r="JU258" i="1"/>
  <c r="JN264" i="1"/>
  <c r="JU264" i="1"/>
  <c r="JN265" i="1"/>
  <c r="JU265" i="1"/>
  <c r="JN255" i="1"/>
  <c r="JU255" i="1"/>
  <c r="FZ259" i="1"/>
  <c r="S624" i="1"/>
  <c r="T624" i="1" s="1"/>
  <c r="FZ265" i="1"/>
  <c r="S630" i="1"/>
  <c r="T630" i="1" s="1"/>
  <c r="FZ257" i="1"/>
  <c r="S622" i="1"/>
  <c r="T622" i="1" s="1"/>
  <c r="FZ260" i="1"/>
  <c r="S625" i="1"/>
  <c r="T625" i="1" s="1"/>
  <c r="BY265" i="1"/>
  <c r="I630" i="1"/>
  <c r="J630" i="1" s="1"/>
  <c r="BY262" i="1"/>
  <c r="I627" i="1"/>
  <c r="J627" i="1" s="1"/>
  <c r="I621" i="1"/>
  <c r="J621" i="1" s="1"/>
  <c r="BY256" i="1"/>
  <c r="FZ255" i="1"/>
  <c r="S620" i="1"/>
  <c r="T620" i="1" s="1"/>
  <c r="FZ258" i="1"/>
  <c r="S623" i="1"/>
  <c r="T623" i="1" s="1"/>
  <c r="I624" i="1"/>
  <c r="J624" i="1" s="1"/>
  <c r="BY259" i="1"/>
  <c r="BO255" i="1"/>
  <c r="BP255" i="1" s="1"/>
  <c r="BQ255" i="1" s="1"/>
  <c r="F255" i="1"/>
  <c r="G255" i="1" s="1"/>
  <c r="H255" i="1" s="1"/>
  <c r="I628" i="1"/>
  <c r="J628" i="1" s="1"/>
  <c r="BY263" i="1"/>
  <c r="FZ262" i="1"/>
  <c r="S627" i="1"/>
  <c r="T627" i="1" s="1"/>
  <c r="BL254" i="1"/>
  <c r="BY255" i="1"/>
  <c r="I620" i="1"/>
  <c r="J620" i="1" s="1"/>
  <c r="FZ263" i="1"/>
  <c r="S628" i="1"/>
  <c r="T628" i="1" s="1"/>
  <c r="BY257" i="1"/>
  <c r="I622" i="1"/>
  <c r="J622" i="1" s="1"/>
  <c r="I623" i="1"/>
  <c r="J623" i="1" s="1"/>
  <c r="BY258" i="1"/>
  <c r="BY264" i="1"/>
  <c r="I629" i="1"/>
  <c r="J629" i="1" s="1"/>
  <c r="FZ256" i="1"/>
  <c r="S621" i="1"/>
  <c r="T621" i="1" s="1"/>
  <c r="I625" i="1"/>
  <c r="J625" i="1" s="1"/>
  <c r="BY260" i="1"/>
  <c r="FM254" i="1"/>
  <c r="S629" i="1"/>
  <c r="T629" i="1" s="1"/>
  <c r="FZ264" i="1"/>
  <c r="FZ261" i="1"/>
  <c r="S626" i="1"/>
  <c r="T626" i="1" s="1"/>
  <c r="BO256" i="1" l="1"/>
  <c r="BP256" i="1" s="1"/>
  <c r="BQ256" i="1" s="1"/>
  <c r="FZ254" i="1"/>
  <c r="S619" i="1"/>
  <c r="F256" i="1"/>
  <c r="G256" i="1" s="1"/>
  <c r="H256" i="1" s="1"/>
  <c r="I619" i="1"/>
  <c r="BY254" i="1"/>
  <c r="BO257" i="1" l="1"/>
  <c r="BP257" i="1" s="1"/>
  <c r="BQ257" i="1" s="1"/>
  <c r="F257" i="1"/>
  <c r="G257" i="1" s="1"/>
  <c r="H257" i="1" s="1"/>
  <c r="T619" i="1"/>
  <c r="J619" i="1"/>
  <c r="F258" i="1" l="1"/>
  <c r="G258" i="1" s="1"/>
  <c r="H258" i="1" s="1"/>
  <c r="BO258" i="1"/>
  <c r="BP258" i="1" s="1"/>
  <c r="BQ258" i="1" s="1"/>
  <c r="BO259" i="1" l="1"/>
  <c r="BP259" i="1" s="1"/>
  <c r="BQ259" i="1" s="1"/>
  <c r="F259" i="1"/>
  <c r="G259" i="1" s="1"/>
  <c r="H259" i="1" s="1"/>
  <c r="F260" i="1" l="1"/>
  <c r="G260" i="1" s="1"/>
  <c r="H260" i="1" s="1"/>
  <c r="BO260" i="1"/>
  <c r="BP260" i="1" s="1"/>
  <c r="BQ260" i="1" s="1"/>
  <c r="F261" i="1" l="1"/>
  <c r="BO261" i="1"/>
  <c r="BN261" i="1" l="1"/>
  <c r="BP261" i="1" s="1"/>
  <c r="BQ261" i="1" s="1"/>
  <c r="BO262" i="1" s="1"/>
  <c r="BP262" i="1" s="1"/>
  <c r="BQ262" i="1" s="1"/>
  <c r="BO263" i="1" s="1"/>
  <c r="BL261" i="1" l="1"/>
  <c r="BZ261" i="1"/>
  <c r="BP263" i="1"/>
  <c r="I626" i="1" l="1"/>
  <c r="J626" i="1" s="1"/>
  <c r="BY261" i="1"/>
  <c r="BQ263" i="1"/>
  <c r="JW72" i="1" l="1"/>
  <c r="BO264" i="1"/>
  <c r="KD72" i="1" l="1"/>
  <c r="JY72" i="1"/>
  <c r="JZ72" i="1" s="1"/>
  <c r="BP264" i="1"/>
  <c r="HN82" i="1" l="1"/>
  <c r="BQ264" i="1"/>
  <c r="HS82" i="1" l="1"/>
  <c r="HP82" i="1"/>
  <c r="HQ82" i="1" s="1"/>
  <c r="BO265" i="1"/>
  <c r="HN83" i="1" l="1"/>
  <c r="JW73" i="1"/>
  <c r="BP265" i="1"/>
  <c r="KD73" i="1" l="1"/>
  <c r="JY73" i="1"/>
  <c r="JZ73" i="1" s="1"/>
  <c r="KC73" i="1" s="1"/>
  <c r="HS83" i="1"/>
  <c r="HP83" i="1"/>
  <c r="HQ83" i="1" s="1"/>
  <c r="BQ265" i="1"/>
  <c r="HN84" i="1" l="1"/>
  <c r="JW74" i="1"/>
  <c r="BR274" i="1"/>
  <c r="BM274" i="1" s="1"/>
  <c r="BL274" i="1" s="1"/>
  <c r="JS277" i="1"/>
  <c r="JS267" i="1"/>
  <c r="JS271" i="1"/>
  <c r="JS266" i="1"/>
  <c r="BR272" i="1"/>
  <c r="BM272" i="1" s="1"/>
  <c r="BL272" i="1" s="1"/>
  <c r="BR275" i="1"/>
  <c r="BM275" i="1" s="1"/>
  <c r="BL275" i="1" s="1"/>
  <c r="JS270" i="1"/>
  <c r="JS272" i="1"/>
  <c r="BO266" i="1"/>
  <c r="BR273" i="1"/>
  <c r="BM273" i="1" s="1"/>
  <c r="BL273" i="1" s="1"/>
  <c r="BR277" i="1"/>
  <c r="BM277" i="1" s="1"/>
  <c r="BL277" i="1" s="1"/>
  <c r="BR270" i="1"/>
  <c r="BM270" i="1" s="1"/>
  <c r="BL270" i="1" s="1"/>
  <c r="BR268" i="1"/>
  <c r="BM268" i="1" s="1"/>
  <c r="BL268" i="1" s="1"/>
  <c r="BR266" i="1"/>
  <c r="BM266" i="1" s="1"/>
  <c r="JS274" i="1"/>
  <c r="BR276" i="1"/>
  <c r="BM276" i="1" s="1"/>
  <c r="BL276" i="1" s="1"/>
  <c r="JS275" i="1"/>
  <c r="BR269" i="1"/>
  <c r="BM269" i="1" s="1"/>
  <c r="BL269" i="1" s="1"/>
  <c r="BR271" i="1"/>
  <c r="BM271" i="1" s="1"/>
  <c r="BL271" i="1" s="1"/>
  <c r="JS269" i="1"/>
  <c r="JS276" i="1"/>
  <c r="JS268" i="1"/>
  <c r="JS273" i="1"/>
  <c r="BR267" i="1"/>
  <c r="BM267" i="1" s="1"/>
  <c r="BL267" i="1" s="1"/>
  <c r="KD74" i="1" l="1"/>
  <c r="JY74" i="1"/>
  <c r="JZ74" i="1" s="1"/>
  <c r="HS84" i="1"/>
  <c r="HP84" i="1"/>
  <c r="HQ84" i="1" s="1"/>
  <c r="JU273" i="1"/>
  <c r="JN273" i="1"/>
  <c r="JN274" i="1"/>
  <c r="JU274" i="1"/>
  <c r="JN270" i="1"/>
  <c r="JU270" i="1"/>
  <c r="JU276" i="1"/>
  <c r="JN276" i="1"/>
  <c r="JN269" i="1"/>
  <c r="JU269" i="1"/>
  <c r="JN266" i="1"/>
  <c r="JU266" i="1"/>
  <c r="JN268" i="1"/>
  <c r="JU268" i="1"/>
  <c r="JN271" i="1"/>
  <c r="JU271" i="1"/>
  <c r="JN267" i="1"/>
  <c r="JU267" i="1"/>
  <c r="JN275" i="1"/>
  <c r="JU275" i="1"/>
  <c r="JN277" i="1"/>
  <c r="JU277" i="1"/>
  <c r="JN272" i="1"/>
  <c r="JU272" i="1"/>
  <c r="I640" i="1"/>
  <c r="J640" i="1" s="1"/>
  <c r="BY275" i="1"/>
  <c r="BP266" i="1"/>
  <c r="BQ266" i="1" s="1"/>
  <c r="BL266" i="1"/>
  <c r="I632" i="1"/>
  <c r="J632" i="1" s="1"/>
  <c r="BY267" i="1"/>
  <c r="I639" i="1"/>
  <c r="J639" i="1" s="1"/>
  <c r="BY274" i="1"/>
  <c r="I641" i="1"/>
  <c r="J641" i="1" s="1"/>
  <c r="BY276" i="1"/>
  <c r="I633" i="1"/>
  <c r="J633" i="1" s="1"/>
  <c r="BY268" i="1"/>
  <c r="BY272" i="1"/>
  <c r="I637" i="1"/>
  <c r="J637" i="1" s="1"/>
  <c r="I635" i="1"/>
  <c r="J635" i="1" s="1"/>
  <c r="BY270" i="1"/>
  <c r="BY271" i="1"/>
  <c r="I636" i="1"/>
  <c r="J636" i="1" s="1"/>
  <c r="BY277" i="1"/>
  <c r="I642" i="1"/>
  <c r="J642" i="1" s="1"/>
  <c r="BY269" i="1"/>
  <c r="I634" i="1"/>
  <c r="J634" i="1" s="1"/>
  <c r="BY273" i="1"/>
  <c r="I638" i="1"/>
  <c r="J638" i="1" s="1"/>
  <c r="I631" i="1" l="1"/>
  <c r="BY266" i="1"/>
  <c r="BO267" i="1"/>
  <c r="BP267" i="1" s="1"/>
  <c r="BQ267" i="1" s="1"/>
  <c r="BO268" i="1" s="1"/>
  <c r="BP268" i="1" s="1"/>
  <c r="BQ268" i="1" s="1"/>
  <c r="BO269" i="1" s="1"/>
  <c r="BP269" i="1" s="1"/>
  <c r="BQ269" i="1" s="1"/>
  <c r="BO270" i="1" s="1"/>
  <c r="BP270" i="1" s="1"/>
  <c r="BQ270" i="1" s="1"/>
  <c r="BO271" i="1" s="1"/>
  <c r="BP271" i="1" s="1"/>
  <c r="BQ271" i="1" s="1"/>
  <c r="BO272" i="1" s="1"/>
  <c r="BP272" i="1" s="1"/>
  <c r="BQ272" i="1" s="1"/>
  <c r="BO273" i="1" s="1"/>
  <c r="BP273" i="1" s="1"/>
  <c r="BQ273" i="1" s="1"/>
  <c r="BO274" i="1" s="1"/>
  <c r="BP274" i="1" s="1"/>
  <c r="BQ274" i="1" s="1"/>
  <c r="BO275" i="1" s="1"/>
  <c r="BP275" i="1" s="1"/>
  <c r="BQ275" i="1" s="1"/>
  <c r="BO276" i="1" s="1"/>
  <c r="BP276" i="1" s="1"/>
  <c r="BQ276" i="1" s="1"/>
  <c r="BO277" i="1" s="1"/>
  <c r="BP277" i="1" s="1"/>
  <c r="BQ277" i="1" s="1"/>
  <c r="MO62" i="1" l="1"/>
  <c r="OE289" i="1"/>
  <c r="NZ289" i="1" s="1"/>
  <c r="OE278" i="1"/>
  <c r="NZ278" i="1" s="1"/>
  <c r="OE281" i="1"/>
  <c r="NZ281" i="1" s="1"/>
  <c r="OE279" i="1"/>
  <c r="NZ279" i="1" s="1"/>
  <c r="OE288" i="1"/>
  <c r="NZ288" i="1" s="1"/>
  <c r="OE286" i="1"/>
  <c r="NZ286" i="1" s="1"/>
  <c r="OE284" i="1"/>
  <c r="NZ284" i="1" s="1"/>
  <c r="OE282" i="1"/>
  <c r="NZ282" i="1" s="1"/>
  <c r="OE280" i="1"/>
  <c r="NZ280" i="1" s="1"/>
  <c r="OE283" i="1"/>
  <c r="NZ283" i="1" s="1"/>
  <c r="OE285" i="1"/>
  <c r="NZ285" i="1" s="1"/>
  <c r="OE287" i="1"/>
  <c r="NZ287" i="1" s="1"/>
  <c r="JS287" i="1"/>
  <c r="FS278" i="1"/>
  <c r="FN278" i="1" s="1"/>
  <c r="FS280" i="1"/>
  <c r="FN280" i="1" s="1"/>
  <c r="FM280" i="1" s="1"/>
  <c r="BR285" i="1"/>
  <c r="BM285" i="1" s="1"/>
  <c r="BL285" i="1" s="1"/>
  <c r="JS286" i="1"/>
  <c r="JS281" i="1"/>
  <c r="BR289" i="1"/>
  <c r="BM289" i="1" s="1"/>
  <c r="BL289" i="1" s="1"/>
  <c r="JS285" i="1"/>
  <c r="BR281" i="1"/>
  <c r="BM281" i="1" s="1"/>
  <c r="BL281" i="1" s="1"/>
  <c r="BR282" i="1"/>
  <c r="BM282" i="1" s="1"/>
  <c r="BL282" i="1" s="1"/>
  <c r="JS283" i="1"/>
  <c r="JS280" i="1"/>
  <c r="FS282" i="1"/>
  <c r="FN282" i="1" s="1"/>
  <c r="FM282" i="1" s="1"/>
  <c r="FS284" i="1"/>
  <c r="FN284" i="1" s="1"/>
  <c r="FM284" i="1" s="1"/>
  <c r="JS288" i="1"/>
  <c r="FS286" i="1"/>
  <c r="FN286" i="1" s="1"/>
  <c r="FM286" i="1" s="1"/>
  <c r="FS288" i="1"/>
  <c r="FN288" i="1" s="1"/>
  <c r="FM288" i="1" s="1"/>
  <c r="BR280" i="1"/>
  <c r="BM280" i="1" s="1"/>
  <c r="BL280" i="1" s="1"/>
  <c r="JS282" i="1"/>
  <c r="JS289" i="1"/>
  <c r="FS279" i="1"/>
  <c r="FN279" i="1" s="1"/>
  <c r="FM279" i="1" s="1"/>
  <c r="FS283" i="1"/>
  <c r="FN283" i="1" s="1"/>
  <c r="FM283" i="1" s="1"/>
  <c r="BO278" i="1"/>
  <c r="BP278" i="1" s="1"/>
  <c r="BQ278" i="1" s="1"/>
  <c r="BO279" i="1" s="1"/>
  <c r="BP279" i="1" s="1"/>
  <c r="BQ279" i="1" s="1"/>
  <c r="BO280" i="1" s="1"/>
  <c r="BP280" i="1" s="1"/>
  <c r="BQ280" i="1" s="1"/>
  <c r="BO281" i="1" s="1"/>
  <c r="BP281" i="1" s="1"/>
  <c r="BQ281" i="1" s="1"/>
  <c r="BO282" i="1" s="1"/>
  <c r="BP282" i="1" s="1"/>
  <c r="BQ282" i="1" s="1"/>
  <c r="BO283" i="1" s="1"/>
  <c r="BP283" i="1" s="1"/>
  <c r="BQ283" i="1" s="1"/>
  <c r="BO284" i="1" s="1"/>
  <c r="BP284" i="1" s="1"/>
  <c r="BQ284" i="1" s="1"/>
  <c r="BO285" i="1" s="1"/>
  <c r="BP285" i="1" s="1"/>
  <c r="BQ285" i="1" s="1"/>
  <c r="BO286" i="1" s="1"/>
  <c r="BP286" i="1" s="1"/>
  <c r="BQ286" i="1" s="1"/>
  <c r="BO287" i="1" s="1"/>
  <c r="BP287" i="1" s="1"/>
  <c r="BQ287" i="1" s="1"/>
  <c r="BO288" i="1" s="1"/>
  <c r="BP288" i="1" s="1"/>
  <c r="BQ288" i="1" s="1"/>
  <c r="BO289" i="1" s="1"/>
  <c r="BP289" i="1" s="1"/>
  <c r="BQ289" i="1" s="1"/>
  <c r="BR279" i="1"/>
  <c r="BM279" i="1" s="1"/>
  <c r="BL279" i="1" s="1"/>
  <c r="FS289" i="1"/>
  <c r="FN289" i="1" s="1"/>
  <c r="FM289" i="1" s="1"/>
  <c r="JS278" i="1"/>
  <c r="BR286" i="1"/>
  <c r="BM286" i="1" s="1"/>
  <c r="BL286" i="1" s="1"/>
  <c r="BR287" i="1"/>
  <c r="BM287" i="1" s="1"/>
  <c r="BL287" i="1" s="1"/>
  <c r="JS279" i="1"/>
  <c r="BR284" i="1"/>
  <c r="BM284" i="1" s="1"/>
  <c r="BL284" i="1" s="1"/>
  <c r="BR278" i="1"/>
  <c r="BM278" i="1" s="1"/>
  <c r="FS281" i="1"/>
  <c r="FN281" i="1" s="1"/>
  <c r="FM281" i="1" s="1"/>
  <c r="FS285" i="1"/>
  <c r="FN285" i="1" s="1"/>
  <c r="FM285" i="1" s="1"/>
  <c r="BR283" i="1"/>
  <c r="BM283" i="1" s="1"/>
  <c r="BL283" i="1" s="1"/>
  <c r="JS284" i="1"/>
  <c r="FS287" i="1"/>
  <c r="FN287" i="1" s="1"/>
  <c r="FM287" i="1" s="1"/>
  <c r="BR288" i="1"/>
  <c r="BM288" i="1" s="1"/>
  <c r="BL288" i="1" s="1"/>
  <c r="J631" i="1"/>
  <c r="MT62" i="1" l="1"/>
  <c r="MQ62" i="1"/>
  <c r="MR62" i="1" s="1"/>
  <c r="MP63" i="1" s="1"/>
  <c r="OE298" i="1"/>
  <c r="NZ298" i="1" s="1"/>
  <c r="OE296" i="1"/>
  <c r="NZ296" i="1" s="1"/>
  <c r="OE301" i="1"/>
  <c r="NZ301" i="1" s="1"/>
  <c r="OE292" i="1"/>
  <c r="NZ292" i="1" s="1"/>
  <c r="OE299" i="1"/>
  <c r="NZ299" i="1" s="1"/>
  <c r="OE290" i="1"/>
  <c r="NZ290" i="1" s="1"/>
  <c r="OE297" i="1"/>
  <c r="NZ297" i="1" s="1"/>
  <c r="OE295" i="1"/>
  <c r="NZ295" i="1" s="1"/>
  <c r="OE293" i="1"/>
  <c r="NZ293" i="1" s="1"/>
  <c r="OE300" i="1"/>
  <c r="NZ300" i="1" s="1"/>
  <c r="OE291" i="1"/>
  <c r="NZ291" i="1" s="1"/>
  <c r="OE294" i="1"/>
  <c r="NZ294" i="1" s="1"/>
  <c r="JN285" i="1"/>
  <c r="JU285" i="1"/>
  <c r="JN288" i="1"/>
  <c r="JU288" i="1"/>
  <c r="JU281" i="1"/>
  <c r="JN281" i="1"/>
  <c r="JN279" i="1"/>
  <c r="JU279" i="1"/>
  <c r="JN286" i="1"/>
  <c r="JU286" i="1"/>
  <c r="JN289" i="1"/>
  <c r="JU289" i="1"/>
  <c r="JN280" i="1"/>
  <c r="JU280" i="1"/>
  <c r="JU284" i="1"/>
  <c r="JN284" i="1"/>
  <c r="JN282" i="1"/>
  <c r="JU282" i="1"/>
  <c r="JN283" i="1"/>
  <c r="JU283" i="1"/>
  <c r="JN278" i="1"/>
  <c r="JU278" i="1"/>
  <c r="JN287" i="1"/>
  <c r="JU287" i="1"/>
  <c r="FZ281" i="1"/>
  <c r="S646" i="1"/>
  <c r="T646" i="1" s="1"/>
  <c r="BY279" i="1"/>
  <c r="I644" i="1"/>
  <c r="J644" i="1" s="1"/>
  <c r="FZ286" i="1"/>
  <c r="S651" i="1"/>
  <c r="T651" i="1" s="1"/>
  <c r="BR291" i="1"/>
  <c r="BM291" i="1" s="1"/>
  <c r="BL291" i="1" s="1"/>
  <c r="FS299" i="1"/>
  <c r="FN299" i="1" s="1"/>
  <c r="FM299" i="1" s="1"/>
  <c r="BR296" i="1"/>
  <c r="BM296" i="1" s="1"/>
  <c r="BL296" i="1" s="1"/>
  <c r="FS294" i="1"/>
  <c r="FN294" i="1" s="1"/>
  <c r="FM294" i="1" s="1"/>
  <c r="JS290" i="1"/>
  <c r="JS294" i="1"/>
  <c r="JS292" i="1"/>
  <c r="JS297" i="1"/>
  <c r="FS300" i="1"/>
  <c r="FN300" i="1" s="1"/>
  <c r="FM300" i="1" s="1"/>
  <c r="JS291" i="1"/>
  <c r="BR300" i="1"/>
  <c r="BM300" i="1" s="1"/>
  <c r="BL300" i="1" s="1"/>
  <c r="BR295" i="1"/>
  <c r="BM295" i="1" s="1"/>
  <c r="BL295" i="1" s="1"/>
  <c r="BR301" i="1"/>
  <c r="BM301" i="1" s="1"/>
  <c r="FS291" i="1"/>
  <c r="FN291" i="1" s="1"/>
  <c r="FM291" i="1" s="1"/>
  <c r="FS292" i="1"/>
  <c r="FN292" i="1" s="1"/>
  <c r="FM292" i="1" s="1"/>
  <c r="FS296" i="1"/>
  <c r="FN296" i="1" s="1"/>
  <c r="FM296" i="1" s="1"/>
  <c r="BR297" i="1"/>
  <c r="BM297" i="1" s="1"/>
  <c r="BL297" i="1" s="1"/>
  <c r="JS296" i="1"/>
  <c r="BR292" i="1"/>
  <c r="BM292" i="1" s="1"/>
  <c r="BL292" i="1" s="1"/>
  <c r="JS299" i="1"/>
  <c r="JS298" i="1"/>
  <c r="BO290" i="1"/>
  <c r="BP290" i="1" s="1"/>
  <c r="BQ290" i="1" s="1"/>
  <c r="BR294" i="1"/>
  <c r="BM294" i="1" s="1"/>
  <c r="BL294" i="1" s="1"/>
  <c r="FS301" i="1"/>
  <c r="FN301" i="1" s="1"/>
  <c r="FM301" i="1" s="1"/>
  <c r="BR293" i="1"/>
  <c r="BM293" i="1" s="1"/>
  <c r="BL293" i="1" s="1"/>
  <c r="JS295" i="1"/>
  <c r="FS295" i="1"/>
  <c r="FN295" i="1" s="1"/>
  <c r="FM295" i="1" s="1"/>
  <c r="BR299" i="1"/>
  <c r="BM299" i="1" s="1"/>
  <c r="BL299" i="1" s="1"/>
  <c r="BR298" i="1"/>
  <c r="BM298" i="1" s="1"/>
  <c r="BL298" i="1" s="1"/>
  <c r="JS293" i="1"/>
  <c r="FS290" i="1"/>
  <c r="FN290" i="1" s="1"/>
  <c r="FM290" i="1" s="1"/>
  <c r="FS298" i="1"/>
  <c r="FN298" i="1" s="1"/>
  <c r="FM298" i="1" s="1"/>
  <c r="FS293" i="1"/>
  <c r="FN293" i="1" s="1"/>
  <c r="FM293" i="1" s="1"/>
  <c r="FS297" i="1"/>
  <c r="FN297" i="1" s="1"/>
  <c r="FM297" i="1" s="1"/>
  <c r="BR290" i="1"/>
  <c r="BM290" i="1" s="1"/>
  <c r="BL290" i="1" s="1"/>
  <c r="JS301" i="1"/>
  <c r="JS300" i="1"/>
  <c r="BY289" i="1"/>
  <c r="I654" i="1"/>
  <c r="J654" i="1" s="1"/>
  <c r="BL278" i="1"/>
  <c r="I649" i="1"/>
  <c r="J649" i="1" s="1"/>
  <c r="BY284" i="1"/>
  <c r="FZ283" i="1"/>
  <c r="S648" i="1"/>
  <c r="T648" i="1" s="1"/>
  <c r="FZ284" i="1"/>
  <c r="S649" i="1"/>
  <c r="T649" i="1" s="1"/>
  <c r="BY288" i="1"/>
  <c r="I653" i="1"/>
  <c r="J653" i="1" s="1"/>
  <c r="FZ279" i="1"/>
  <c r="S644" i="1"/>
  <c r="T644" i="1" s="1"/>
  <c r="S647" i="1"/>
  <c r="T647" i="1" s="1"/>
  <c r="FZ282" i="1"/>
  <c r="S652" i="1"/>
  <c r="T652" i="1" s="1"/>
  <c r="FZ287" i="1"/>
  <c r="BY287" i="1"/>
  <c r="I652" i="1"/>
  <c r="J652" i="1" s="1"/>
  <c r="I650" i="1"/>
  <c r="J650" i="1" s="1"/>
  <c r="BY285" i="1"/>
  <c r="I651" i="1"/>
  <c r="J651" i="1" s="1"/>
  <c r="BY286" i="1"/>
  <c r="FZ280" i="1"/>
  <c r="S645" i="1"/>
  <c r="T645" i="1" s="1"/>
  <c r="I648" i="1"/>
  <c r="J648" i="1" s="1"/>
  <c r="BY283" i="1"/>
  <c r="I645" i="1"/>
  <c r="J645" i="1" s="1"/>
  <c r="BY280" i="1"/>
  <c r="BY282" i="1"/>
  <c r="I647" i="1"/>
  <c r="J647" i="1" s="1"/>
  <c r="FM278" i="1"/>
  <c r="S650" i="1"/>
  <c r="T650" i="1" s="1"/>
  <c r="FZ285" i="1"/>
  <c r="FZ289" i="1"/>
  <c r="S654" i="1"/>
  <c r="T654" i="1" s="1"/>
  <c r="FZ288" i="1"/>
  <c r="S653" i="1"/>
  <c r="T653" i="1" s="1"/>
  <c r="I646" i="1"/>
  <c r="J646" i="1" s="1"/>
  <c r="BY281" i="1"/>
  <c r="JN295" i="1" l="1"/>
  <c r="JU295" i="1"/>
  <c r="JN296" i="1"/>
  <c r="JU296" i="1"/>
  <c r="JN291" i="1"/>
  <c r="JU291" i="1"/>
  <c r="JN297" i="1"/>
  <c r="JU297" i="1"/>
  <c r="JU292" i="1"/>
  <c r="JN292" i="1"/>
  <c r="JN293" i="1"/>
  <c r="JU293" i="1"/>
  <c r="JN294" i="1"/>
  <c r="JU294" i="1"/>
  <c r="JU300" i="1"/>
  <c r="JN300" i="1"/>
  <c r="JN298" i="1"/>
  <c r="JU298" i="1"/>
  <c r="JN290" i="1"/>
  <c r="JU290" i="1"/>
  <c r="JN301" i="1"/>
  <c r="JU301" i="1"/>
  <c r="JN299" i="1"/>
  <c r="JU299" i="1"/>
  <c r="BO291" i="1"/>
  <c r="BP291" i="1" s="1"/>
  <c r="BQ291" i="1" s="1"/>
  <c r="BO292" i="1" s="1"/>
  <c r="BP292" i="1" s="1"/>
  <c r="BQ292" i="1" s="1"/>
  <c r="BO293" i="1" s="1"/>
  <c r="BP293" i="1" s="1"/>
  <c r="BQ293" i="1" s="1"/>
  <c r="BO294" i="1" s="1"/>
  <c r="BP294" i="1" s="1"/>
  <c r="BQ294" i="1" s="1"/>
  <c r="BO295" i="1" s="1"/>
  <c r="BP295" i="1" s="1"/>
  <c r="BQ295" i="1" s="1"/>
  <c r="BO296" i="1" s="1"/>
  <c r="BP296" i="1" s="1"/>
  <c r="BQ296" i="1" s="1"/>
  <c r="BO297" i="1" s="1"/>
  <c r="BP297" i="1" s="1"/>
  <c r="BQ297" i="1" s="1"/>
  <c r="BO298" i="1" s="1"/>
  <c r="BP298" i="1" s="1"/>
  <c r="BQ298" i="1" s="1"/>
  <c r="BO299" i="1" s="1"/>
  <c r="BP299" i="1" s="1"/>
  <c r="BQ299" i="1" s="1"/>
  <c r="BO300" i="1" s="1"/>
  <c r="BP300" i="1" s="1"/>
  <c r="BQ300" i="1" s="1"/>
  <c r="FZ293" i="1"/>
  <c r="S658" i="1"/>
  <c r="T658" i="1" s="1"/>
  <c r="I658" i="1"/>
  <c r="J658" i="1" s="1"/>
  <c r="BY293" i="1"/>
  <c r="I662" i="1"/>
  <c r="J662" i="1" s="1"/>
  <c r="BY297" i="1"/>
  <c r="FZ299" i="1"/>
  <c r="S664" i="1"/>
  <c r="T664" i="1" s="1"/>
  <c r="S663" i="1"/>
  <c r="T663" i="1" s="1"/>
  <c r="FZ298" i="1"/>
  <c r="FZ296" i="1"/>
  <c r="S661" i="1"/>
  <c r="T661" i="1" s="1"/>
  <c r="FZ300" i="1"/>
  <c r="S665" i="1"/>
  <c r="T665" i="1" s="1"/>
  <c r="I656" i="1"/>
  <c r="J656" i="1" s="1"/>
  <c r="BY291" i="1"/>
  <c r="FZ278" i="1"/>
  <c r="S643" i="1"/>
  <c r="FZ301" i="1"/>
  <c r="S666" i="1"/>
  <c r="T666" i="1" s="1"/>
  <c r="FZ290" i="1"/>
  <c r="S655" i="1"/>
  <c r="T655" i="1" s="1"/>
  <c r="I659" i="1"/>
  <c r="J659" i="1" s="1"/>
  <c r="BY294" i="1"/>
  <c r="FZ292" i="1"/>
  <c r="S657" i="1"/>
  <c r="T657" i="1" s="1"/>
  <c r="BY298" i="1"/>
  <c r="I663" i="1"/>
  <c r="J663" i="1" s="1"/>
  <c r="FZ291" i="1"/>
  <c r="S656" i="1"/>
  <c r="T656" i="1" s="1"/>
  <c r="I664" i="1"/>
  <c r="J664" i="1" s="1"/>
  <c r="BY299" i="1"/>
  <c r="I655" i="1"/>
  <c r="J655" i="1" s="1"/>
  <c r="BY290" i="1"/>
  <c r="S660" i="1"/>
  <c r="T660" i="1" s="1"/>
  <c r="FZ295" i="1"/>
  <c r="BY292" i="1"/>
  <c r="I657" i="1"/>
  <c r="J657" i="1" s="1"/>
  <c r="BY295" i="1"/>
  <c r="I660" i="1"/>
  <c r="J660" i="1" s="1"/>
  <c r="FZ294" i="1"/>
  <c r="S659" i="1"/>
  <c r="T659" i="1" s="1"/>
  <c r="I643" i="1"/>
  <c r="BY278" i="1"/>
  <c r="FZ297" i="1"/>
  <c r="S662" i="1"/>
  <c r="T662" i="1" s="1"/>
  <c r="I665" i="1"/>
  <c r="J665" i="1" s="1"/>
  <c r="BY300" i="1"/>
  <c r="BY296" i="1"/>
  <c r="I661" i="1"/>
  <c r="J661" i="1" s="1"/>
  <c r="BO301" i="1" l="1"/>
  <c r="J643" i="1"/>
  <c r="T643" i="1"/>
  <c r="E261" i="1" l="1"/>
  <c r="G261" i="1" s="1"/>
  <c r="H261" i="1" s="1"/>
  <c r="F262" i="1" s="1"/>
  <c r="C261" i="1" l="1"/>
  <c r="P261" i="1"/>
  <c r="G262" i="1"/>
  <c r="H262" i="1" s="1"/>
  <c r="JW75" i="1" l="1"/>
  <c r="C626" i="1"/>
  <c r="D626" i="1" s="1"/>
  <c r="N261" i="1"/>
  <c r="F263" i="1"/>
  <c r="KD75" i="1" l="1"/>
  <c r="JY75" i="1"/>
  <c r="JZ75" i="1" s="1"/>
  <c r="G263" i="1"/>
  <c r="H263" i="1" s="1"/>
  <c r="F264" i="1" l="1"/>
  <c r="G264" i="1" l="1"/>
  <c r="H264" i="1" l="1"/>
  <c r="F265" i="1" l="1"/>
  <c r="G265" i="1" l="1"/>
  <c r="H265" i="1" l="1"/>
  <c r="F266" i="1" l="1"/>
  <c r="G266" i="1" l="1"/>
  <c r="H266" i="1" l="1"/>
  <c r="F267" i="1" l="1"/>
  <c r="G267" i="1" s="1"/>
  <c r="H267" i="1" s="1"/>
  <c r="F268" i="1" l="1"/>
  <c r="G268" i="1" s="1"/>
  <c r="H268" i="1" s="1"/>
  <c r="F269" i="1" l="1"/>
  <c r="G269" i="1" s="1"/>
  <c r="H269" i="1" s="1"/>
  <c r="F270" i="1" l="1"/>
  <c r="G270" i="1" s="1"/>
  <c r="H270" i="1" s="1"/>
  <c r="F271" i="1" l="1"/>
  <c r="G271" i="1" s="1"/>
  <c r="H271" i="1" s="1"/>
  <c r="F272" i="1" l="1"/>
  <c r="G272" i="1" s="1"/>
  <c r="H272" i="1" s="1"/>
  <c r="F273" i="1" l="1"/>
  <c r="G273" i="1" s="1"/>
  <c r="H273" i="1" s="1"/>
  <c r="F274" i="1" l="1"/>
  <c r="G274" i="1" s="1"/>
  <c r="H274" i="1" s="1"/>
  <c r="F275" i="1" l="1"/>
  <c r="G275" i="1" s="1"/>
  <c r="H275" i="1" s="1"/>
  <c r="F276" i="1" l="1"/>
  <c r="G276" i="1" s="1"/>
  <c r="H276" i="1" s="1"/>
  <c r="F277" i="1" l="1"/>
  <c r="G277" i="1" s="1"/>
  <c r="H277" i="1" s="1"/>
  <c r="F278" i="1" l="1"/>
  <c r="G278" i="1" s="1"/>
  <c r="H278" i="1" s="1"/>
  <c r="F279" i="1" l="1"/>
  <c r="G279" i="1" s="1"/>
  <c r="H279" i="1" s="1"/>
  <c r="F280" i="1" l="1"/>
  <c r="G280" i="1" s="1"/>
  <c r="H280" i="1" s="1"/>
  <c r="F281" i="1" l="1"/>
  <c r="G281" i="1" s="1"/>
  <c r="H281" i="1" s="1"/>
  <c r="F282" i="1" l="1"/>
  <c r="G282" i="1" s="1"/>
  <c r="H282" i="1" s="1"/>
  <c r="F283" i="1" l="1"/>
  <c r="G283" i="1" s="1"/>
  <c r="H283" i="1" s="1"/>
  <c r="F284" i="1" l="1"/>
  <c r="G284" i="1" s="1"/>
  <c r="H284" i="1" s="1"/>
  <c r="F285" i="1" l="1"/>
  <c r="G285" i="1" s="1"/>
  <c r="H285" i="1" s="1"/>
  <c r="F286" i="1" l="1"/>
  <c r="G286" i="1" s="1"/>
  <c r="H286" i="1" s="1"/>
  <c r="F287" i="1" l="1"/>
  <c r="G287" i="1" s="1"/>
  <c r="H287" i="1" s="1"/>
  <c r="F288" i="1" l="1"/>
  <c r="G288" i="1" s="1"/>
  <c r="H288" i="1" s="1"/>
  <c r="F289" i="1" l="1"/>
  <c r="G289" i="1" s="1"/>
  <c r="H289" i="1" s="1"/>
  <c r="F290" i="1" l="1"/>
  <c r="G290" i="1" s="1"/>
  <c r="H290" i="1" s="1"/>
  <c r="F291" i="1" l="1"/>
  <c r="G291" i="1" s="1"/>
  <c r="H291" i="1" s="1"/>
  <c r="F292" i="1" l="1"/>
  <c r="G292" i="1" s="1"/>
  <c r="H292" i="1" s="1"/>
  <c r="F293" i="1" l="1"/>
  <c r="G293" i="1" s="1"/>
  <c r="H293" i="1" s="1"/>
  <c r="F294" i="1" l="1"/>
  <c r="G294" i="1" s="1"/>
  <c r="H294" i="1" s="1"/>
  <c r="F295" i="1" l="1"/>
  <c r="G295" i="1" s="1"/>
  <c r="H295" i="1" s="1"/>
  <c r="F296" i="1" l="1"/>
  <c r="G296" i="1" s="1"/>
  <c r="H296" i="1" s="1"/>
  <c r="F297" i="1" l="1"/>
  <c r="G297" i="1" s="1"/>
  <c r="H297" i="1" s="1"/>
  <c r="F298" i="1" l="1"/>
  <c r="G298" i="1" s="1"/>
  <c r="H298" i="1" s="1"/>
  <c r="F299" i="1" l="1"/>
  <c r="G299" i="1" s="1"/>
  <c r="H299" i="1" s="1"/>
  <c r="F300" i="1" l="1"/>
  <c r="G300" i="1" s="1"/>
  <c r="H300" i="1" s="1"/>
  <c r="F301" i="1" l="1"/>
  <c r="HN85" i="1" l="1"/>
  <c r="MO63" i="1"/>
  <c r="JW76" i="1"/>
  <c r="MT63" i="1" l="1"/>
  <c r="MQ63" i="1"/>
  <c r="MR63" i="1" s="1"/>
  <c r="MP64" i="1" s="1"/>
  <c r="HS85" i="1"/>
  <c r="HP85" i="1"/>
  <c r="HQ85" i="1" s="1"/>
  <c r="KD76" i="1"/>
  <c r="JY76" i="1"/>
  <c r="JZ76" i="1" s="1"/>
  <c r="HN86" i="1" l="1"/>
  <c r="JW77" i="1"/>
  <c r="KD77" i="1" l="1"/>
  <c r="JY77" i="1"/>
  <c r="JZ77" i="1" s="1"/>
  <c r="HS86" i="1"/>
  <c r="HP86" i="1"/>
  <c r="HQ86" i="1" s="1"/>
  <c r="HN87" i="1" l="1"/>
  <c r="MO64" i="1"/>
  <c r="MT64" i="1" l="1"/>
  <c r="MQ64" i="1"/>
  <c r="MR64" i="1" s="1"/>
  <c r="MP65" i="1" s="1"/>
  <c r="HS87" i="1"/>
  <c r="HP87" i="1"/>
  <c r="HQ87" i="1" s="1"/>
  <c r="MO65" i="1"/>
  <c r="MT65" i="1" l="1"/>
  <c r="MQ65" i="1"/>
  <c r="MR65" i="1" s="1"/>
  <c r="MP66" i="1" s="1"/>
  <c r="MO66" i="1" l="1"/>
  <c r="MT66" i="1" l="1"/>
  <c r="MQ66" i="1"/>
  <c r="MR66" i="1" s="1"/>
  <c r="MP67" i="1" s="1"/>
  <c r="MO67" i="1" l="1"/>
  <c r="MT67" i="1" l="1"/>
  <c r="MQ67" i="1"/>
  <c r="MR67" i="1" s="1"/>
  <c r="MP68" i="1" s="1"/>
  <c r="MO68" i="1" l="1"/>
  <c r="MT68" i="1" l="1"/>
  <c r="MQ68" i="1"/>
  <c r="MR68" i="1" s="1"/>
  <c r="MP69" i="1" s="1"/>
  <c r="MO69" i="1" l="1"/>
  <c r="MT69" i="1" l="1"/>
  <c r="MQ69" i="1"/>
  <c r="MR69" i="1" s="1"/>
  <c r="MP70" i="1" s="1"/>
  <c r="MO70" i="1" l="1"/>
  <c r="MT70" i="1" l="1"/>
  <c r="MQ70" i="1"/>
  <c r="MR70" i="1" s="1"/>
  <c r="MP71" i="1" s="1"/>
  <c r="MO71" i="1" l="1"/>
  <c r="MT71" i="1" l="1"/>
  <c r="MQ71" i="1"/>
  <c r="MR71" i="1" s="1"/>
  <c r="MP72" i="1" s="1"/>
  <c r="MO72" i="1" l="1"/>
  <c r="MT72" i="1" l="1"/>
  <c r="MQ72" i="1"/>
  <c r="MR72" i="1" s="1"/>
  <c r="MP73" i="1" s="1"/>
  <c r="MO73" i="1" l="1"/>
  <c r="MT73" i="1" l="1"/>
  <c r="MQ73" i="1"/>
  <c r="MR73" i="1" s="1"/>
  <c r="MP74" i="1" s="1"/>
  <c r="MO74" i="1" l="1"/>
  <c r="MT74" i="1" l="1"/>
  <c r="MQ74" i="1"/>
  <c r="MR74" i="1" s="1"/>
  <c r="MP75" i="1" s="1"/>
  <c r="MO75" i="1" l="1"/>
  <c r="MT75" i="1" l="1"/>
  <c r="MQ75" i="1"/>
  <c r="MR75" i="1" s="1"/>
  <c r="MP76" i="1" s="1"/>
  <c r="MO76" i="1" l="1"/>
  <c r="MT76" i="1" l="1"/>
  <c r="MQ76" i="1"/>
  <c r="MR76" i="1" s="1"/>
  <c r="MP77" i="1" s="1"/>
  <c r="MO77" i="1" l="1"/>
  <c r="MT77" i="1" l="1"/>
  <c r="MQ77" i="1"/>
  <c r="MR77" i="1" s="1"/>
  <c r="MP78" i="1" s="1"/>
  <c r="MO78" i="1" l="1"/>
  <c r="MT78" i="1" l="1"/>
  <c r="MQ78" i="1"/>
  <c r="MR78" i="1" s="1"/>
  <c r="MP79" i="1" s="1"/>
  <c r="MO79" i="1" l="1"/>
  <c r="MT79" i="1" l="1"/>
  <c r="MQ79" i="1"/>
  <c r="MR79" i="1" s="1"/>
  <c r="MP80" i="1" s="1"/>
  <c r="MO80" i="1" l="1"/>
  <c r="MT80" i="1" l="1"/>
  <c r="MQ80" i="1"/>
  <c r="MR80" i="1" s="1"/>
  <c r="MP81" i="1" s="1"/>
  <c r="MO81" i="1" l="1"/>
  <c r="MT81" i="1" l="1"/>
  <c r="MQ81" i="1"/>
  <c r="MR81" i="1" s="1"/>
  <c r="MP82" i="1" s="1"/>
  <c r="MO82" i="1" l="1"/>
  <c r="MT82" i="1" l="1"/>
  <c r="MQ82" i="1"/>
  <c r="MR82" i="1" s="1"/>
  <c r="MP83" i="1" s="1"/>
  <c r="MO83" i="1" l="1"/>
  <c r="MT83" i="1" l="1"/>
  <c r="MQ83" i="1"/>
  <c r="MR83" i="1" s="1"/>
  <c r="MP84" i="1" s="1"/>
  <c r="MO84" i="1" l="1"/>
  <c r="MT84" i="1" l="1"/>
  <c r="MQ84" i="1"/>
  <c r="MR84" i="1" s="1"/>
  <c r="MP85" i="1" s="1"/>
  <c r="MO85" i="1" l="1"/>
  <c r="MT85" i="1" l="1"/>
  <c r="MQ85" i="1"/>
  <c r="MR85" i="1" s="1"/>
  <c r="MP86" i="1" s="1"/>
  <c r="MO86" i="1" l="1"/>
  <c r="MT86" i="1" l="1"/>
  <c r="MQ86" i="1"/>
  <c r="MR86" i="1" s="1"/>
  <c r="MP87" i="1" s="1"/>
  <c r="MO87" i="1" l="1"/>
  <c r="MT87" i="1" l="1"/>
  <c r="MQ87" i="1"/>
  <c r="MR87" i="1" s="1"/>
  <c r="MP88" i="1" s="1"/>
  <c r="MO88" i="1" l="1"/>
  <c r="MT88" i="1" l="1"/>
  <c r="MQ88" i="1"/>
  <c r="MR88" i="1" s="1"/>
  <c r="MP89" i="1" s="1"/>
  <c r="MO89" i="1" l="1"/>
  <c r="MT89" i="1" l="1"/>
  <c r="MQ89" i="1"/>
  <c r="MR89" i="1" s="1"/>
  <c r="MP90" i="1" s="1"/>
  <c r="MO90" i="1" l="1"/>
  <c r="MT90" i="1" l="1"/>
  <c r="MQ90" i="1"/>
  <c r="MR90" i="1" s="1"/>
  <c r="MP91" i="1" s="1"/>
  <c r="MO91" i="1" l="1"/>
  <c r="MT91" i="1" l="1"/>
  <c r="MQ91" i="1"/>
  <c r="MR91" i="1" s="1"/>
  <c r="MP92" i="1" s="1"/>
  <c r="MO92" i="1" l="1"/>
  <c r="MT92" i="1" l="1"/>
  <c r="MQ92" i="1"/>
  <c r="MR92" i="1" s="1"/>
  <c r="MP93" i="1" s="1"/>
  <c r="MO93" i="1" l="1"/>
  <c r="MT93" i="1" l="1"/>
  <c r="MQ93" i="1"/>
  <c r="MR93" i="1" s="1"/>
  <c r="MP94" i="1" s="1"/>
  <c r="MO94" i="1" l="1"/>
  <c r="MT94" i="1" l="1"/>
  <c r="MQ94" i="1"/>
  <c r="MR94" i="1" s="1"/>
  <c r="MP95" i="1" s="1"/>
  <c r="MO95" i="1" l="1"/>
  <c r="MT95" i="1" l="1"/>
  <c r="MQ95" i="1"/>
  <c r="MR95" i="1" s="1"/>
  <c r="MP96" i="1" s="1"/>
  <c r="MO96" i="1" l="1"/>
  <c r="MT96" i="1" l="1"/>
  <c r="MQ96" i="1"/>
  <c r="MR96" i="1" s="1"/>
  <c r="MP97" i="1" s="1"/>
  <c r="MO97" i="1" l="1"/>
  <c r="KQ161" i="1"/>
  <c r="MT97" i="1" l="1"/>
  <c r="MQ97" i="1"/>
  <c r="MR97" i="1" s="1"/>
  <c r="MP98" i="1" s="1"/>
  <c r="MO98" i="1" l="1"/>
  <c r="MT98" i="1" l="1"/>
  <c r="MQ98" i="1"/>
  <c r="MR98" i="1" s="1"/>
  <c r="MP99" i="1" s="1"/>
  <c r="MO99" i="1" l="1"/>
  <c r="MT99" i="1" l="1"/>
  <c r="MQ99" i="1"/>
  <c r="MR99" i="1" s="1"/>
  <c r="MP100" i="1" s="1"/>
  <c r="MO100" i="1" l="1"/>
  <c r="MT100" i="1" l="1"/>
  <c r="MQ100" i="1"/>
  <c r="MR100" i="1" s="1"/>
  <c r="MP101" i="1" s="1"/>
  <c r="MO101" i="1" l="1"/>
  <c r="PL62" i="1"/>
  <c r="PI63" i="1" s="1"/>
  <c r="PO62" i="1"/>
  <c r="MT101" i="1" l="1"/>
  <c r="MQ101" i="1"/>
  <c r="MR101" i="1" s="1"/>
  <c r="MP102" i="1" s="1"/>
  <c r="PK63" i="1"/>
  <c r="PL63" i="1" s="1"/>
  <c r="PI64" i="1" s="1"/>
  <c r="PO63" i="1"/>
  <c r="MO102" i="1" l="1"/>
  <c r="PK64" i="1"/>
  <c r="PO64" i="1"/>
  <c r="MT102" i="1" l="1"/>
  <c r="MQ102" i="1"/>
  <c r="MR102" i="1" s="1"/>
  <c r="MP103" i="1" s="1"/>
  <c r="PL64" i="1"/>
  <c r="PI65" i="1" s="1"/>
  <c r="MO103" i="1" l="1"/>
  <c r="PK65" i="1"/>
  <c r="PO65" i="1"/>
  <c r="MT103" i="1" l="1"/>
  <c r="MQ103" i="1"/>
  <c r="MR103" i="1" s="1"/>
  <c r="MP104" i="1" s="1"/>
  <c r="PL65" i="1"/>
  <c r="PI66" i="1" s="1"/>
  <c r="MO104" i="1" l="1"/>
  <c r="PK66" i="1"/>
  <c r="PO66" i="1"/>
  <c r="MT104" i="1" l="1"/>
  <c r="MQ104" i="1"/>
  <c r="MR104" i="1" s="1"/>
  <c r="MP105" i="1" s="1"/>
  <c r="PL66" i="1"/>
  <c r="PI67" i="1" s="1"/>
  <c r="JW78" i="1" l="1"/>
  <c r="PK67" i="1"/>
  <c r="PO67" i="1"/>
  <c r="KD78" i="1" l="1"/>
  <c r="JY78" i="1"/>
  <c r="JZ78" i="1" s="1"/>
  <c r="PL67" i="1"/>
  <c r="PI68" i="1" s="1"/>
  <c r="MO105" i="1" l="1"/>
  <c r="PK68" i="1"/>
  <c r="PO68" i="1"/>
  <c r="MT105" i="1" l="1"/>
  <c r="MQ105" i="1"/>
  <c r="MR105" i="1" s="1"/>
  <c r="MP106" i="1" s="1"/>
  <c r="MO106" i="1"/>
  <c r="PL68" i="1"/>
  <c r="PI69" i="1" s="1"/>
  <c r="MT106" i="1" l="1"/>
  <c r="MQ106" i="1"/>
  <c r="MR106" i="1" s="1"/>
  <c r="MP107" i="1" s="1"/>
  <c r="PK69" i="1"/>
  <c r="PL69" i="1" s="1"/>
  <c r="PI70" i="1" s="1"/>
  <c r="PO69" i="1"/>
  <c r="JW79" i="1" l="1"/>
  <c r="PK70" i="1"/>
  <c r="PL70" i="1" s="1"/>
  <c r="PI71" i="1" s="1"/>
  <c r="PO70" i="1"/>
  <c r="KD79" i="1" l="1"/>
  <c r="JY79" i="1"/>
  <c r="JZ79" i="1" s="1"/>
  <c r="MO107" i="1"/>
  <c r="PK71" i="1"/>
  <c r="PL71" i="1" s="1"/>
  <c r="PI72" i="1" s="1"/>
  <c r="PO71" i="1"/>
  <c r="MT107" i="1" l="1"/>
  <c r="MQ107" i="1"/>
  <c r="MR107" i="1" s="1"/>
  <c r="MP108" i="1" s="1"/>
  <c r="PK72" i="1"/>
  <c r="PL72" i="1" s="1"/>
  <c r="PI73" i="1" s="1"/>
  <c r="PO72" i="1"/>
  <c r="HN88" i="1" l="1"/>
  <c r="PK73" i="1"/>
  <c r="PL73" i="1" s="1"/>
  <c r="PI74" i="1" s="1"/>
  <c r="PO73" i="1"/>
  <c r="HS88" i="1" l="1"/>
  <c r="HP88" i="1"/>
  <c r="HQ88" i="1" s="1"/>
  <c r="PK74" i="1"/>
  <c r="PL74" i="1" s="1"/>
  <c r="PI75" i="1" s="1"/>
  <c r="PO74" i="1"/>
  <c r="MO108" i="1" l="1"/>
  <c r="PK75" i="1"/>
  <c r="PL75" i="1" s="1"/>
  <c r="PI76" i="1" s="1"/>
  <c r="PO75" i="1"/>
  <c r="MT108" i="1" l="1"/>
  <c r="MQ108" i="1"/>
  <c r="MR108" i="1" s="1"/>
  <c r="MP109" i="1" s="1"/>
  <c r="MO109" i="1"/>
  <c r="PK76" i="1"/>
  <c r="PL76" i="1" s="1"/>
  <c r="PI77" i="1" s="1"/>
  <c r="PO76" i="1"/>
  <c r="MT109" i="1" l="1"/>
  <c r="MQ109" i="1"/>
  <c r="MR109" i="1" s="1"/>
  <c r="MP110" i="1" s="1"/>
  <c r="PK77" i="1"/>
  <c r="PL77" i="1" s="1"/>
  <c r="PI78" i="1" s="1"/>
  <c r="PO77" i="1"/>
  <c r="MO110" i="1" l="1"/>
  <c r="PK78" i="1"/>
  <c r="PL78" i="1" s="1"/>
  <c r="PI79" i="1" s="1"/>
  <c r="PO78" i="1"/>
  <c r="MT110" i="1" l="1"/>
  <c r="MQ110" i="1"/>
  <c r="MR110" i="1" s="1"/>
  <c r="MP111" i="1" s="1"/>
  <c r="PK79" i="1"/>
  <c r="PL79" i="1" s="1"/>
  <c r="PI80" i="1" s="1"/>
  <c r="PO79" i="1"/>
  <c r="HN89" i="1" l="1"/>
  <c r="PK80" i="1"/>
  <c r="PL80" i="1" s="1"/>
  <c r="PI81" i="1" s="1"/>
  <c r="PO80" i="1"/>
  <c r="HS89" i="1" l="1"/>
  <c r="HP89" i="1"/>
  <c r="HQ89" i="1" s="1"/>
  <c r="JW80" i="1"/>
  <c r="PK81" i="1"/>
  <c r="PL81" i="1" s="1"/>
  <c r="PI82" i="1" s="1"/>
  <c r="PO81" i="1"/>
  <c r="KD80" i="1" l="1"/>
  <c r="JY80" i="1"/>
  <c r="JZ80" i="1" s="1"/>
  <c r="PK82" i="1"/>
  <c r="PL82" i="1" s="1"/>
  <c r="PI83" i="1" s="1"/>
  <c r="PO82" i="1"/>
  <c r="HN90" i="1" l="1"/>
  <c r="PK83" i="1"/>
  <c r="PL83" i="1" s="1"/>
  <c r="PI84" i="1" s="1"/>
  <c r="PO83" i="1"/>
  <c r="HS90" i="1" l="1"/>
  <c r="HP90" i="1"/>
  <c r="HQ90" i="1" s="1"/>
  <c r="JW81" i="1"/>
  <c r="PK84" i="1"/>
  <c r="PL84" i="1" s="1"/>
  <c r="PO84" i="1"/>
  <c r="KD81" i="1" l="1"/>
  <c r="JY81" i="1"/>
  <c r="JZ81" i="1" s="1"/>
  <c r="PI85" i="1"/>
  <c r="JW82" i="1" l="1"/>
  <c r="MO111" i="1"/>
  <c r="PO85" i="1"/>
  <c r="PK85" i="1"/>
  <c r="PL85" i="1" s="1"/>
  <c r="PI86" i="1" s="1"/>
  <c r="MT111" i="1" l="1"/>
  <c r="MQ111" i="1"/>
  <c r="MR111" i="1" s="1"/>
  <c r="MP112" i="1" s="1"/>
  <c r="KD82" i="1"/>
  <c r="JY82" i="1"/>
  <c r="JZ82" i="1" s="1"/>
  <c r="PO86" i="1"/>
  <c r="PK86" i="1"/>
  <c r="PL86" i="1" s="1"/>
  <c r="PI87" i="1" s="1"/>
  <c r="HN91" i="1" l="1"/>
  <c r="PK87" i="1"/>
  <c r="PL87" i="1" s="1"/>
  <c r="PI88" i="1" s="1"/>
  <c r="PO87" i="1"/>
  <c r="HS91" i="1" l="1"/>
  <c r="HP91" i="1"/>
  <c r="HQ91" i="1" s="1"/>
  <c r="PO88" i="1"/>
  <c r="PK88" i="1"/>
  <c r="PL88" i="1" s="1"/>
  <c r="PI89" i="1" s="1"/>
  <c r="HN92" i="1" l="1"/>
  <c r="PK89" i="1"/>
  <c r="PL89" i="1" s="1"/>
  <c r="PI90" i="1" s="1"/>
  <c r="PO89" i="1"/>
  <c r="HS92" i="1" l="1"/>
  <c r="HP92" i="1"/>
  <c r="HQ92" i="1" s="1"/>
  <c r="MO112" i="1"/>
  <c r="PK90" i="1"/>
  <c r="PL90" i="1" s="1"/>
  <c r="PI91" i="1" s="1"/>
  <c r="PO90" i="1"/>
  <c r="MT112" i="1" l="1"/>
  <c r="MQ112" i="1"/>
  <c r="MR112" i="1" s="1"/>
  <c r="MP113" i="1" s="1"/>
  <c r="MO113" i="1"/>
  <c r="PK91" i="1"/>
  <c r="PL91" i="1" s="1"/>
  <c r="PI92" i="1" s="1"/>
  <c r="PO91" i="1"/>
  <c r="MT113" i="1" l="1"/>
  <c r="MQ113" i="1"/>
  <c r="MR113" i="1" s="1"/>
  <c r="MP114" i="1" s="1"/>
  <c r="PK92" i="1"/>
  <c r="PL92" i="1" s="1"/>
  <c r="PI93" i="1" s="1"/>
  <c r="PO92" i="1"/>
  <c r="MO114" i="1" l="1"/>
  <c r="PK93" i="1"/>
  <c r="PL93" i="1" s="1"/>
  <c r="PI94" i="1" s="1"/>
  <c r="PO93" i="1"/>
  <c r="MT114" i="1" l="1"/>
  <c r="MQ114" i="1"/>
  <c r="MR114" i="1" s="1"/>
  <c r="MP115" i="1" s="1"/>
  <c r="PO94" i="1"/>
  <c r="PK94" i="1"/>
  <c r="PL94" i="1" s="1"/>
  <c r="PI95" i="1" s="1"/>
  <c r="MO115" i="1" l="1"/>
  <c r="PK95" i="1"/>
  <c r="PL95" i="1" s="1"/>
  <c r="PI96" i="1" s="1"/>
  <c r="PO95" i="1"/>
  <c r="MT115" i="1" l="1"/>
  <c r="MQ115" i="1"/>
  <c r="MR115" i="1" s="1"/>
  <c r="MP116" i="1" s="1"/>
  <c r="PK96" i="1"/>
  <c r="PL96" i="1" s="1"/>
  <c r="PI97" i="1" s="1"/>
  <c r="PO96" i="1"/>
  <c r="MO116" i="1" l="1"/>
  <c r="PK97" i="1"/>
  <c r="PL97" i="1" s="1"/>
  <c r="PI98" i="1" s="1"/>
  <c r="PO97" i="1"/>
  <c r="MT116" i="1" l="1"/>
  <c r="MQ116" i="1"/>
  <c r="MR116" i="1" s="1"/>
  <c r="MP117" i="1" s="1"/>
  <c r="PK98" i="1"/>
  <c r="PL98" i="1" s="1"/>
  <c r="PI99" i="1" s="1"/>
  <c r="PO98" i="1"/>
  <c r="MO117" i="1" l="1"/>
  <c r="PK99" i="1"/>
  <c r="PL99" i="1" s="1"/>
  <c r="PI100" i="1" s="1"/>
  <c r="PO99" i="1"/>
  <c r="MT117" i="1" l="1"/>
  <c r="MQ117" i="1"/>
  <c r="MR117" i="1" s="1"/>
  <c r="MP118" i="1" s="1"/>
  <c r="PK100" i="1"/>
  <c r="PL100" i="1" s="1"/>
  <c r="PI101" i="1" s="1"/>
  <c r="PO100" i="1"/>
  <c r="PO101" i="1" l="1"/>
  <c r="PK101" i="1"/>
  <c r="PL101" i="1" s="1"/>
  <c r="PI102" i="1" s="1"/>
  <c r="JW83" i="1" l="1"/>
  <c r="PO102" i="1"/>
  <c r="PK102" i="1"/>
  <c r="PL102" i="1" s="1"/>
  <c r="PI103" i="1" s="1"/>
  <c r="KD83" i="1" l="1"/>
  <c r="JY83" i="1"/>
  <c r="JZ83" i="1" s="1"/>
  <c r="PK103" i="1"/>
  <c r="PL103" i="1" s="1"/>
  <c r="PI104" i="1" s="1"/>
  <c r="PO103" i="1"/>
  <c r="HN93" i="1" l="1"/>
  <c r="PK104" i="1"/>
  <c r="PL104" i="1" s="1"/>
  <c r="PI105" i="1" s="1"/>
  <c r="PO104" i="1"/>
  <c r="HS93" i="1" l="1"/>
  <c r="HP93" i="1"/>
  <c r="HQ93" i="1" s="1"/>
  <c r="MO118" i="1"/>
  <c r="JW84" i="1"/>
  <c r="PK105" i="1"/>
  <c r="PL105" i="1" s="1"/>
  <c r="PI106" i="1" s="1"/>
  <c r="PO105" i="1"/>
  <c r="KD84" i="1" l="1"/>
  <c r="JY84" i="1"/>
  <c r="JZ84" i="1" s="1"/>
  <c r="MT118" i="1"/>
  <c r="MQ118" i="1"/>
  <c r="MR118" i="1" s="1"/>
  <c r="MP119" i="1" s="1"/>
  <c r="PK106" i="1"/>
  <c r="PL106" i="1" s="1"/>
  <c r="PI107" i="1" s="1"/>
  <c r="PO106" i="1"/>
  <c r="MO119" i="1" l="1"/>
  <c r="PK107" i="1"/>
  <c r="PL107" i="1" s="1"/>
  <c r="PI108" i="1" s="1"/>
  <c r="PO107" i="1"/>
  <c r="MT119" i="1" l="1"/>
  <c r="MQ119" i="1"/>
  <c r="MR119" i="1" s="1"/>
  <c r="MP120" i="1" s="1"/>
  <c r="PK108" i="1"/>
  <c r="PL108" i="1" s="1"/>
  <c r="PI109" i="1" s="1"/>
  <c r="PO108" i="1"/>
  <c r="MO120" i="1" l="1"/>
  <c r="PO109" i="1"/>
  <c r="PK109" i="1"/>
  <c r="PL109" i="1" s="1"/>
  <c r="PI110" i="1" s="1"/>
  <c r="MT120" i="1" l="1"/>
  <c r="MQ120" i="1"/>
  <c r="MR120" i="1" s="1"/>
  <c r="MP121" i="1" s="1"/>
  <c r="PK110" i="1"/>
  <c r="PL110" i="1" s="1"/>
  <c r="PI111" i="1" s="1"/>
  <c r="PO110" i="1"/>
  <c r="PK111" i="1" l="1"/>
  <c r="PL111" i="1" s="1"/>
  <c r="PI112" i="1" s="1"/>
  <c r="PO111" i="1"/>
  <c r="PK112" i="1" l="1"/>
  <c r="PL112" i="1" s="1"/>
  <c r="PI113" i="1" s="1"/>
  <c r="PO112" i="1"/>
  <c r="PO113" i="1" l="1"/>
  <c r="PK113" i="1"/>
  <c r="PL113" i="1" s="1"/>
  <c r="PI114" i="1" s="1"/>
  <c r="PO114" i="1" l="1"/>
  <c r="PK114" i="1"/>
  <c r="PL114" i="1" s="1"/>
  <c r="PI115" i="1" s="1"/>
  <c r="PK115" i="1" l="1"/>
  <c r="PL115" i="1" s="1"/>
  <c r="PI116" i="1" s="1"/>
  <c r="PO115" i="1"/>
  <c r="PK116" i="1" l="1"/>
  <c r="PL116" i="1" s="1"/>
  <c r="PI117" i="1" s="1"/>
  <c r="PO116" i="1"/>
  <c r="PO117" i="1" l="1"/>
  <c r="PK117" i="1"/>
  <c r="PL117" i="1" s="1"/>
  <c r="PI118" i="1" s="1"/>
  <c r="PK118" i="1" l="1"/>
  <c r="PL118" i="1" s="1"/>
  <c r="PI119" i="1" s="1"/>
  <c r="PO118" i="1"/>
  <c r="PK119" i="1" l="1"/>
  <c r="PL119" i="1" s="1"/>
  <c r="PI120" i="1" s="1"/>
  <c r="PO119" i="1"/>
  <c r="PK120" i="1" l="1"/>
  <c r="PL120" i="1" s="1"/>
  <c r="PI121" i="1" s="1"/>
  <c r="PO120" i="1"/>
  <c r="PO121" i="1" l="1"/>
  <c r="PK121" i="1"/>
  <c r="PL121" i="1" s="1"/>
  <c r="PI122" i="1" s="1"/>
  <c r="PK122" i="1" l="1"/>
  <c r="PL122" i="1" s="1"/>
  <c r="PI123" i="1" s="1"/>
  <c r="PO122" i="1"/>
  <c r="PK123" i="1" l="1"/>
  <c r="PL123" i="1" s="1"/>
  <c r="PI124" i="1" s="1"/>
  <c r="PO123" i="1"/>
  <c r="PO124" i="1" l="1"/>
  <c r="PK124" i="1"/>
  <c r="PL124" i="1" s="1"/>
  <c r="PI125" i="1" s="1"/>
  <c r="PK125" i="1" l="1"/>
  <c r="PL125" i="1" s="1"/>
  <c r="PI126" i="1" s="1"/>
  <c r="PO125" i="1"/>
  <c r="PK126" i="1" l="1"/>
  <c r="PL126" i="1" s="1"/>
  <c r="PI127" i="1" s="1"/>
  <c r="PO126" i="1"/>
  <c r="PK127" i="1" l="1"/>
  <c r="PL127" i="1" s="1"/>
  <c r="PI128" i="1" s="1"/>
  <c r="PO127" i="1"/>
  <c r="PK128" i="1" l="1"/>
  <c r="PL128" i="1" s="1"/>
  <c r="PI129" i="1" s="1"/>
  <c r="PO128" i="1"/>
  <c r="PO129" i="1" l="1"/>
  <c r="PK129" i="1"/>
  <c r="PL129" i="1" s="1"/>
  <c r="PI130" i="1" s="1"/>
  <c r="PO130" i="1" l="1"/>
  <c r="PK130" i="1"/>
  <c r="PL130" i="1" s="1"/>
  <c r="PI131" i="1" s="1"/>
  <c r="PO131" i="1" l="1"/>
  <c r="PK131" i="1"/>
  <c r="PL131" i="1" s="1"/>
  <c r="PI132" i="1" s="1"/>
  <c r="PO132" i="1" l="1"/>
  <c r="PK132" i="1"/>
  <c r="PL132" i="1" s="1"/>
  <c r="PI133" i="1" s="1"/>
  <c r="PK133" i="1" l="1"/>
  <c r="PL133" i="1" s="1"/>
  <c r="PI134" i="1" s="1"/>
  <c r="PO133" i="1"/>
  <c r="PO134" i="1" l="1"/>
  <c r="PK134" i="1"/>
  <c r="PL134" i="1" s="1"/>
  <c r="PI135" i="1" s="1"/>
  <c r="PK135" i="1" l="1"/>
  <c r="PL135" i="1" s="1"/>
  <c r="PI136" i="1" s="1"/>
  <c r="PO135" i="1"/>
  <c r="PK136" i="1" l="1"/>
  <c r="PL136" i="1" s="1"/>
  <c r="PI137" i="1" s="1"/>
  <c r="PO136" i="1"/>
  <c r="PO137" i="1" l="1"/>
  <c r="PK137" i="1"/>
  <c r="PL137" i="1" s="1"/>
  <c r="PI138" i="1" s="1"/>
  <c r="PO138" i="1" l="1"/>
  <c r="PK138" i="1"/>
  <c r="PL138" i="1" s="1"/>
  <c r="PI139" i="1" s="1"/>
  <c r="PO139" i="1" l="1"/>
  <c r="PK139" i="1"/>
  <c r="PL139" i="1" s="1"/>
  <c r="PI140" i="1" s="1"/>
  <c r="PO140" i="1" l="1"/>
  <c r="PK140" i="1"/>
  <c r="PL140" i="1" s="1"/>
  <c r="PI141" i="1" s="1"/>
  <c r="PO141" i="1" l="1"/>
  <c r="PK141" i="1"/>
  <c r="PL141" i="1" s="1"/>
  <c r="PI142" i="1" s="1"/>
  <c r="PK142" i="1" l="1"/>
  <c r="PL142" i="1" s="1"/>
  <c r="PI143" i="1" s="1"/>
  <c r="PO142" i="1"/>
  <c r="PO143" i="1" l="1"/>
  <c r="PK143" i="1"/>
  <c r="PL143" i="1" s="1"/>
  <c r="PI144" i="1" s="1"/>
  <c r="PK144" i="1" l="1"/>
  <c r="PL144" i="1" s="1"/>
  <c r="PI145" i="1" s="1"/>
  <c r="PO145" i="1" s="1"/>
  <c r="PO144" i="1"/>
  <c r="PK145" i="1" l="1"/>
  <c r="PL145" i="1" s="1"/>
  <c r="PI146" i="1" s="1"/>
  <c r="PK146" i="1" s="1"/>
  <c r="PL146" i="1" s="1"/>
  <c r="PI147" i="1" s="1"/>
  <c r="PO146" i="1" l="1"/>
  <c r="PK147" i="1"/>
  <c r="PL147" i="1" s="1"/>
  <c r="PI148" i="1" s="1"/>
  <c r="PO147" i="1"/>
  <c r="PK148" i="1" l="1"/>
  <c r="PL148" i="1" s="1"/>
  <c r="PI149" i="1" s="1"/>
  <c r="PO148" i="1"/>
  <c r="PO149" i="1" l="1"/>
  <c r="PK149" i="1"/>
  <c r="PL149" i="1" s="1"/>
  <c r="PI150" i="1" s="1"/>
  <c r="PK150" i="1" l="1"/>
  <c r="PL150" i="1" s="1"/>
  <c r="PI151" i="1" s="1"/>
  <c r="PO150" i="1"/>
  <c r="PK151" i="1" l="1"/>
  <c r="PL151" i="1" s="1"/>
  <c r="PI152" i="1" s="1"/>
  <c r="PO151" i="1"/>
  <c r="PO152" i="1" l="1"/>
  <c r="PK152" i="1"/>
  <c r="PL152" i="1" s="1"/>
  <c r="PI153" i="1" s="1"/>
  <c r="PO153" i="1" l="1"/>
  <c r="PK153" i="1"/>
  <c r="PL153" i="1" s="1"/>
  <c r="PI154" i="1" s="1"/>
  <c r="PK154" i="1" l="1"/>
  <c r="PL154" i="1" s="1"/>
  <c r="PI155" i="1" s="1"/>
  <c r="PO154" i="1"/>
  <c r="PO155" i="1" l="1"/>
  <c r="PK155" i="1"/>
  <c r="PL155" i="1" s="1"/>
  <c r="PI156" i="1" s="1"/>
  <c r="PO156" i="1" l="1"/>
  <c r="PK156" i="1"/>
  <c r="PL156" i="1" s="1"/>
  <c r="PI157" i="1" s="1"/>
  <c r="PO157" i="1" l="1"/>
  <c r="PK157" i="1"/>
  <c r="PL157" i="1" s="1"/>
  <c r="PI158" i="1" s="1"/>
  <c r="PO158" i="1" l="1"/>
  <c r="PK158" i="1"/>
  <c r="PL158" i="1" s="1"/>
  <c r="PI159" i="1" s="1"/>
  <c r="PO159" i="1" l="1"/>
  <c r="PK159" i="1"/>
  <c r="PL159" i="1" s="1"/>
  <c r="PI160" i="1" s="1"/>
  <c r="PK160" i="1" l="1"/>
  <c r="PL160" i="1" s="1"/>
  <c r="PO160" i="1"/>
  <c r="MB410" i="1" l="1"/>
  <c r="MB417" i="1"/>
  <c r="MB415" i="1"/>
  <c r="MB409" i="1"/>
  <c r="MB407" i="1"/>
  <c r="MB404" i="1"/>
  <c r="MB420" i="1"/>
  <c r="MB412" i="1"/>
  <c r="MB414" i="1"/>
  <c r="MB406" i="1"/>
  <c r="MB418" i="1"/>
  <c r="MB402" i="1"/>
  <c r="MB405" i="1"/>
  <c r="MB413" i="1"/>
  <c r="MB408" i="1"/>
  <c r="MB416" i="1"/>
  <c r="MB419" i="1"/>
  <c r="MB411" i="1"/>
  <c r="MB403" i="1"/>
  <c r="GL161" i="1" l="1"/>
  <c r="PI161" i="1" l="1"/>
  <c r="PO161" i="1" l="1"/>
  <c r="PK161" i="1"/>
  <c r="PL161" i="1" s="1"/>
  <c r="PI162" i="1" s="1"/>
  <c r="PO162" i="1" l="1"/>
  <c r="PK162" i="1"/>
  <c r="PL162" i="1" s="1"/>
  <c r="PI163" i="1" s="1"/>
  <c r="PO163" i="1" l="1"/>
  <c r="PK163" i="1"/>
  <c r="PL163" i="1" s="1"/>
  <c r="PI164" i="1" s="1"/>
  <c r="ET161" i="1"/>
  <c r="PK164" i="1" l="1"/>
  <c r="PL164" i="1" s="1"/>
  <c r="PI165" i="1" s="1"/>
  <c r="PO164" i="1"/>
  <c r="CT157" i="1"/>
  <c r="PO165" i="1" l="1"/>
  <c r="PK165" i="1"/>
  <c r="PL165" i="1" s="1"/>
  <c r="PI166" i="1" s="1"/>
  <c r="CZ157" i="1"/>
  <c r="PO166" i="1" l="1"/>
  <c r="PK166" i="1"/>
  <c r="PL166" i="1" s="1"/>
  <c r="PI167" i="1" s="1"/>
  <c r="AL157" i="1"/>
  <c r="G522" i="1" s="1"/>
  <c r="PO167" i="1" l="1"/>
  <c r="PK167" i="1"/>
  <c r="PL167" i="1" s="1"/>
  <c r="PI168" i="1" s="1"/>
  <c r="BG157" i="1"/>
  <c r="H522" i="1"/>
  <c r="PO168" i="1" l="1"/>
  <c r="PK168" i="1"/>
  <c r="PL168" i="1" s="1"/>
  <c r="PI169" i="1" s="1"/>
  <c r="CT145" i="1"/>
  <c r="AX145" i="1"/>
  <c r="AX157" i="1"/>
  <c r="BF157" i="1" s="1"/>
  <c r="PO169" i="1" l="1"/>
  <c r="PK169" i="1"/>
  <c r="PL169" i="1" s="1"/>
  <c r="PI170" i="1" s="1"/>
  <c r="PO170" i="1" s="1"/>
  <c r="BF145" i="1"/>
  <c r="CZ145" i="1"/>
  <c r="NR241" i="1" l="1"/>
  <c r="HN94" i="1" l="1"/>
  <c r="HS94" i="1" l="1"/>
  <c r="HP94" i="1"/>
  <c r="HQ94" i="1" s="1"/>
  <c r="JW85" i="1" l="1"/>
  <c r="HN95" i="1"/>
  <c r="HS95" i="1" l="1"/>
  <c r="HP95" i="1"/>
  <c r="HQ95" i="1" s="1"/>
  <c r="KD85" i="1"/>
  <c r="JY85" i="1"/>
  <c r="JZ85" i="1" s="1"/>
  <c r="KC85" i="1" s="1"/>
  <c r="HN96" i="1" l="1"/>
  <c r="GZ241" i="1"/>
  <c r="HS96" i="1" l="1"/>
  <c r="HP96" i="1"/>
  <c r="HQ96" i="1" s="1"/>
  <c r="PN241" i="1"/>
  <c r="HN97" i="1" l="1"/>
  <c r="FB181" i="1"/>
  <c r="HS97" i="1" l="1"/>
  <c r="HP97" i="1"/>
  <c r="HQ97" i="1" s="1"/>
  <c r="FG181" i="1"/>
  <c r="OG62" i="1" l="1"/>
  <c r="FF241" i="1"/>
  <c r="OM62" i="1" l="1"/>
  <c r="OI62" i="1"/>
  <c r="OJ62" i="1" s="1"/>
  <c r="AX301" i="1"/>
  <c r="GU301" i="1"/>
  <c r="MO121" i="1" l="1"/>
  <c r="AX141" i="1"/>
  <c r="BF141" i="1" s="1"/>
  <c r="CT141" i="1"/>
  <c r="CZ141" i="1" s="1"/>
  <c r="CT301" i="1"/>
  <c r="FB301" i="1"/>
  <c r="MT121" i="1" l="1"/>
  <c r="MQ121" i="1"/>
  <c r="MR121" i="1" s="1"/>
  <c r="MP122" i="1" s="1"/>
  <c r="JW86" i="1" l="1"/>
  <c r="HN98" i="1"/>
  <c r="OG63" i="1"/>
  <c r="AL141" i="1"/>
  <c r="BG141" i="1" s="1"/>
  <c r="HS98" i="1" l="1"/>
  <c r="HP98" i="1"/>
  <c r="HQ98" i="1" s="1"/>
  <c r="OM63" i="1"/>
  <c r="OI63" i="1"/>
  <c r="OJ63" i="1" s="1"/>
  <c r="KD86" i="1"/>
  <c r="JY86" i="1"/>
  <c r="JZ86" i="1" s="1"/>
  <c r="KC86" i="1" s="1"/>
  <c r="G506" i="1"/>
  <c r="H506" i="1" s="1"/>
  <c r="ET241" i="1" l="1"/>
  <c r="W241" i="1"/>
  <c r="U241" i="1" s="1"/>
  <c r="DY241" i="1"/>
  <c r="DW241" i="1" s="1"/>
  <c r="EH241" i="1" s="1"/>
  <c r="AH241" i="1" l="1"/>
  <c r="O606" i="1"/>
  <c r="EA241" i="1"/>
  <c r="EB241" i="1" s="1"/>
  <c r="Y241" i="1"/>
  <c r="AF241" i="1"/>
  <c r="E606" i="1"/>
  <c r="F606" i="1" s="1"/>
  <c r="P606" i="1"/>
  <c r="EJ241" i="1"/>
  <c r="DZ242" i="1" l="1"/>
  <c r="DX242" i="1"/>
  <c r="Z241" i="1"/>
  <c r="X242" i="1" l="1"/>
  <c r="V242" i="1"/>
  <c r="DW242" i="1"/>
  <c r="EA242" i="1"/>
  <c r="EB242" i="1" l="1"/>
  <c r="O607" i="1"/>
  <c r="EH242" i="1"/>
  <c r="U242" i="1"/>
  <c r="Y242" i="1"/>
  <c r="E607" i="1" l="1"/>
  <c r="AF242" i="1"/>
  <c r="P607" i="1"/>
  <c r="DX243" i="1"/>
  <c r="DZ243" i="1"/>
  <c r="Z242" i="1"/>
  <c r="DW243" i="1" l="1"/>
  <c r="V243" i="1"/>
  <c r="X243" i="1"/>
  <c r="EA243" i="1"/>
  <c r="F607" i="1"/>
  <c r="Y243" i="1" l="1"/>
  <c r="U243" i="1"/>
  <c r="EB243" i="1"/>
  <c r="EH243" i="1"/>
  <c r="O608" i="1"/>
  <c r="DZ244" i="1" l="1"/>
  <c r="DX244" i="1"/>
  <c r="E608" i="1"/>
  <c r="AF243" i="1"/>
  <c r="P608" i="1"/>
  <c r="Z243" i="1"/>
  <c r="X244" i="1" l="1"/>
  <c r="V244" i="1"/>
  <c r="F608" i="1"/>
  <c r="DW244" i="1"/>
  <c r="EA244" i="1"/>
  <c r="U244" i="1" l="1"/>
  <c r="EB244" i="1"/>
  <c r="Y244" i="1"/>
  <c r="EH244" i="1"/>
  <c r="O609" i="1"/>
  <c r="Z244" i="1" l="1"/>
  <c r="DZ245" i="1"/>
  <c r="DX245" i="1"/>
  <c r="E609" i="1"/>
  <c r="AF244" i="1"/>
  <c r="P609" i="1"/>
  <c r="F609" i="1" l="1"/>
  <c r="DW245" i="1"/>
  <c r="EA245" i="1"/>
  <c r="V245" i="1"/>
  <c r="X245" i="1"/>
  <c r="U245" i="1" l="1"/>
  <c r="EB245" i="1"/>
  <c r="EH245" i="1"/>
  <c r="O610" i="1"/>
  <c r="Y245" i="1"/>
  <c r="Z245" i="1" l="1"/>
  <c r="P610" i="1"/>
  <c r="DX246" i="1"/>
  <c r="DW246" i="1" s="1"/>
  <c r="DZ246" i="1"/>
  <c r="AF245" i="1"/>
  <c r="E610" i="1"/>
  <c r="LV62" i="1" l="1"/>
  <c r="JW87" i="1"/>
  <c r="HN99" i="1"/>
  <c r="OG64" i="1"/>
  <c r="O611" i="1"/>
  <c r="EH246" i="1"/>
  <c r="EA246" i="1"/>
  <c r="F610" i="1"/>
  <c r="X246" i="1"/>
  <c r="V246" i="1"/>
  <c r="U246" i="1" s="1"/>
  <c r="KD87" i="1" l="1"/>
  <c r="JY87" i="1"/>
  <c r="JZ87" i="1" s="1"/>
  <c r="HS99" i="1"/>
  <c r="HP99" i="1"/>
  <c r="HQ99" i="1" s="1"/>
  <c r="OM64" i="1"/>
  <c r="OI64" i="1"/>
  <c r="OJ64" i="1" s="1"/>
  <c r="MB62" i="1"/>
  <c r="LX62" i="1"/>
  <c r="LY62" i="1" s="1"/>
  <c r="EB246" i="1"/>
  <c r="AF246" i="1"/>
  <c r="E611" i="1"/>
  <c r="Y246" i="1"/>
  <c r="P611" i="1"/>
  <c r="Z246" i="1" l="1"/>
  <c r="F611" i="1"/>
  <c r="DX247" i="1"/>
  <c r="DW247" i="1" s="1"/>
  <c r="DZ247" i="1"/>
  <c r="O612" i="1" l="1"/>
  <c r="P612" i="1" s="1"/>
  <c r="EH247" i="1"/>
  <c r="EA247" i="1"/>
  <c r="EB247" i="1" s="1"/>
  <c r="V247" i="1"/>
  <c r="U247" i="1" s="1"/>
  <c r="X247" i="1"/>
  <c r="Y247" i="1" l="1"/>
  <c r="Z247" i="1" s="1"/>
  <c r="DZ248" i="1"/>
  <c r="EA248" i="1" s="1"/>
  <c r="EB248" i="1" s="1"/>
  <c r="DX248" i="1"/>
  <c r="DW248" i="1" s="1"/>
  <c r="E612" i="1"/>
  <c r="F612" i="1" s="1"/>
  <c r="AF247" i="1"/>
  <c r="EH248" i="1" l="1"/>
  <c r="O613" i="1"/>
  <c r="P613" i="1" s="1"/>
  <c r="DZ249" i="1"/>
  <c r="EA249" i="1" s="1"/>
  <c r="EB249" i="1" s="1"/>
  <c r="DX249" i="1"/>
  <c r="DW249" i="1" s="1"/>
  <c r="V248" i="1"/>
  <c r="U248" i="1" s="1"/>
  <c r="X248" i="1"/>
  <c r="Y248" i="1" s="1"/>
  <c r="Z248" i="1" s="1"/>
  <c r="AF248" i="1" l="1"/>
  <c r="E613" i="1"/>
  <c r="F613" i="1" s="1"/>
  <c r="O614" i="1"/>
  <c r="P614" i="1" s="1"/>
  <c r="EH249" i="1"/>
  <c r="V249" i="1"/>
  <c r="U249" i="1" s="1"/>
  <c r="X249" i="1"/>
  <c r="Y249" i="1" s="1"/>
  <c r="Z249" i="1" s="1"/>
  <c r="DZ250" i="1"/>
  <c r="EA250" i="1" s="1"/>
  <c r="EB250" i="1" s="1"/>
  <c r="DX250" i="1"/>
  <c r="DW250" i="1" s="1"/>
  <c r="O615" i="1" l="1"/>
  <c r="P615" i="1" s="1"/>
  <c r="EH250" i="1"/>
  <c r="V250" i="1"/>
  <c r="U250" i="1" s="1"/>
  <c r="X250" i="1"/>
  <c r="Y250" i="1" s="1"/>
  <c r="Z250" i="1" s="1"/>
  <c r="DX251" i="1"/>
  <c r="DW251" i="1" s="1"/>
  <c r="DZ251" i="1"/>
  <c r="EA251" i="1" s="1"/>
  <c r="EB251" i="1" s="1"/>
  <c r="AF249" i="1"/>
  <c r="E614" i="1"/>
  <c r="F614" i="1" s="1"/>
  <c r="O616" i="1" l="1"/>
  <c r="P616" i="1" s="1"/>
  <c r="EH251" i="1"/>
  <c r="E615" i="1"/>
  <c r="F615" i="1" s="1"/>
  <c r="AF250" i="1"/>
  <c r="V251" i="1"/>
  <c r="U251" i="1" s="1"/>
  <c r="X251" i="1"/>
  <c r="Y251" i="1" s="1"/>
  <c r="Z251" i="1" s="1"/>
  <c r="DX252" i="1"/>
  <c r="DW252" i="1" s="1"/>
  <c r="DZ252" i="1"/>
  <c r="EA252" i="1" s="1"/>
  <c r="EB252" i="1" s="1"/>
  <c r="O617" i="1" l="1"/>
  <c r="P617" i="1" s="1"/>
  <c r="EH252" i="1"/>
  <c r="DX253" i="1"/>
  <c r="DW253" i="1" s="1"/>
  <c r="DZ253" i="1"/>
  <c r="EA253" i="1" s="1"/>
  <c r="EB253" i="1" s="1"/>
  <c r="E616" i="1"/>
  <c r="F616" i="1" s="1"/>
  <c r="AF251" i="1"/>
  <c r="V252" i="1"/>
  <c r="U252" i="1" s="1"/>
  <c r="X252" i="1"/>
  <c r="Y252" i="1" s="1"/>
  <c r="Z252" i="1" s="1"/>
  <c r="V253" i="1" l="1"/>
  <c r="U253" i="1" s="1"/>
  <c r="X253" i="1"/>
  <c r="Y253" i="1" s="1"/>
  <c r="Z253" i="1" s="1"/>
  <c r="DX254" i="1"/>
  <c r="DW254" i="1" s="1"/>
  <c r="DZ254" i="1"/>
  <c r="EA254" i="1" s="1"/>
  <c r="EB254" i="1" s="1"/>
  <c r="O618" i="1"/>
  <c r="P618" i="1" s="1"/>
  <c r="EH253" i="1"/>
  <c r="E617" i="1"/>
  <c r="F617" i="1" s="1"/>
  <c r="AF252" i="1"/>
  <c r="DZ255" i="1" l="1"/>
  <c r="EA255" i="1" s="1"/>
  <c r="EB255" i="1" s="1"/>
  <c r="DX255" i="1"/>
  <c r="DW255" i="1" s="1"/>
  <c r="O619" i="1"/>
  <c r="P619" i="1" s="1"/>
  <c r="EH254" i="1"/>
  <c r="V254" i="1"/>
  <c r="U254" i="1" s="1"/>
  <c r="X254" i="1"/>
  <c r="Y254" i="1" s="1"/>
  <c r="Z254" i="1" s="1"/>
  <c r="E618" i="1"/>
  <c r="F618" i="1" s="1"/>
  <c r="AF253" i="1"/>
  <c r="AF254" i="1" l="1"/>
  <c r="E619" i="1"/>
  <c r="F619" i="1" s="1"/>
  <c r="V255" i="1"/>
  <c r="U255" i="1" s="1"/>
  <c r="X255" i="1"/>
  <c r="Y255" i="1" s="1"/>
  <c r="Z255" i="1" s="1"/>
  <c r="EH255" i="1"/>
  <c r="O620" i="1"/>
  <c r="P620" i="1" s="1"/>
  <c r="DZ256" i="1"/>
  <c r="EA256" i="1" s="1"/>
  <c r="EB256" i="1" s="1"/>
  <c r="DX256" i="1"/>
  <c r="DW256" i="1" s="1"/>
  <c r="EH256" i="1" l="1"/>
  <c r="O621" i="1"/>
  <c r="P621" i="1" s="1"/>
  <c r="DZ257" i="1"/>
  <c r="EA257" i="1" s="1"/>
  <c r="EB257" i="1" s="1"/>
  <c r="DX257" i="1"/>
  <c r="DW257" i="1" s="1"/>
  <c r="V256" i="1"/>
  <c r="U256" i="1" s="1"/>
  <c r="X256" i="1"/>
  <c r="Y256" i="1" s="1"/>
  <c r="Z256" i="1" s="1"/>
  <c r="E620" i="1"/>
  <c r="F620" i="1" s="1"/>
  <c r="AF255" i="1"/>
  <c r="AF256" i="1" l="1"/>
  <c r="E621" i="1"/>
  <c r="F621" i="1" s="1"/>
  <c r="DZ258" i="1"/>
  <c r="EA258" i="1" s="1"/>
  <c r="EB258" i="1" s="1"/>
  <c r="DX258" i="1"/>
  <c r="DW258" i="1" s="1"/>
  <c r="O622" i="1"/>
  <c r="P622" i="1" s="1"/>
  <c r="EH257" i="1"/>
  <c r="V257" i="1"/>
  <c r="U257" i="1" s="1"/>
  <c r="X257" i="1"/>
  <c r="Y257" i="1" s="1"/>
  <c r="Z257" i="1" s="1"/>
  <c r="V258" i="1" l="1"/>
  <c r="U258" i="1" s="1"/>
  <c r="X258" i="1"/>
  <c r="Y258" i="1" s="1"/>
  <c r="Z258" i="1" s="1"/>
  <c r="DZ259" i="1"/>
  <c r="EA259" i="1" s="1"/>
  <c r="EB259" i="1" s="1"/>
  <c r="DX259" i="1"/>
  <c r="DW259" i="1" s="1"/>
  <c r="O623" i="1"/>
  <c r="P623" i="1" s="1"/>
  <c r="EH258" i="1"/>
  <c r="AF257" i="1"/>
  <c r="E622" i="1"/>
  <c r="F622" i="1" s="1"/>
  <c r="O624" i="1" l="1"/>
  <c r="P624" i="1" s="1"/>
  <c r="EH259" i="1"/>
  <c r="DX260" i="1"/>
  <c r="DW260" i="1" s="1"/>
  <c r="DZ260" i="1"/>
  <c r="EA260" i="1" s="1"/>
  <c r="EB260" i="1" s="1"/>
  <c r="V259" i="1"/>
  <c r="U259" i="1" s="1"/>
  <c r="X259" i="1"/>
  <c r="Y259" i="1" s="1"/>
  <c r="Z259" i="1" s="1"/>
  <c r="E623" i="1"/>
  <c r="F623" i="1" s="1"/>
  <c r="AF258" i="1"/>
  <c r="V260" i="1" l="1"/>
  <c r="U260" i="1" s="1"/>
  <c r="X260" i="1"/>
  <c r="Y260" i="1" s="1"/>
  <c r="Z260" i="1" s="1"/>
  <c r="E624" i="1"/>
  <c r="F624" i="1" s="1"/>
  <c r="AF259" i="1"/>
  <c r="DX261" i="1"/>
  <c r="DZ261" i="1"/>
  <c r="O625" i="1"/>
  <c r="P625" i="1" s="1"/>
  <c r="EH260" i="1"/>
  <c r="V261" i="1" l="1"/>
  <c r="X261" i="1"/>
  <c r="E625" i="1"/>
  <c r="F625" i="1" s="1"/>
  <c r="AF260" i="1"/>
  <c r="DY261" i="1" l="1"/>
  <c r="EA261" i="1" s="1"/>
  <c r="EB261" i="1" s="1"/>
  <c r="DZ262" i="1" l="1"/>
  <c r="EA262" i="1" s="1"/>
  <c r="EB262" i="1" s="1"/>
  <c r="DZ263" i="1" s="1"/>
  <c r="EA263" i="1" s="1"/>
  <c r="EB263" i="1" s="1"/>
  <c r="DX262" i="1"/>
  <c r="DW262" i="1" s="1"/>
  <c r="O627" i="1" s="1"/>
  <c r="P627" i="1" s="1"/>
  <c r="EJ261" i="1"/>
  <c r="DW261" i="1"/>
  <c r="W261" i="1"/>
  <c r="Y261" i="1" s="1"/>
  <c r="Z261" i="1" s="1"/>
  <c r="DX263" i="1" l="1"/>
  <c r="DW263" i="1" s="1"/>
  <c r="O628" i="1" s="1"/>
  <c r="P628" i="1" s="1"/>
  <c r="EH262" i="1"/>
  <c r="X262" i="1"/>
  <c r="Y262" i="1" s="1"/>
  <c r="Z262" i="1" s="1"/>
  <c r="X263" i="1" s="1"/>
  <c r="Y263" i="1" s="1"/>
  <c r="Z263" i="1" s="1"/>
  <c r="V262" i="1"/>
  <c r="U262" i="1" s="1"/>
  <c r="E627" i="1" s="1"/>
  <c r="F627" i="1" s="1"/>
  <c r="AH261" i="1"/>
  <c r="U261" i="1"/>
  <c r="O626" i="1"/>
  <c r="P626" i="1" s="1"/>
  <c r="EH261" i="1"/>
  <c r="DZ264" i="1"/>
  <c r="EA264" i="1" s="1"/>
  <c r="EB264" i="1" s="1"/>
  <c r="DX264" i="1"/>
  <c r="DW264" i="1" s="1"/>
  <c r="EH263" i="1" l="1"/>
  <c r="V263" i="1"/>
  <c r="U263" i="1" s="1"/>
  <c r="AF263" i="1" s="1"/>
  <c r="AF262" i="1"/>
  <c r="E626" i="1"/>
  <c r="F626" i="1" s="1"/>
  <c r="AF261" i="1"/>
  <c r="V264" i="1"/>
  <c r="U264" i="1" s="1"/>
  <c r="X264" i="1"/>
  <c r="Y264" i="1" s="1"/>
  <c r="Z264" i="1" s="1"/>
  <c r="EH264" i="1"/>
  <c r="O629" i="1"/>
  <c r="P629" i="1" s="1"/>
  <c r="DX265" i="1"/>
  <c r="DW265" i="1" s="1"/>
  <c r="DZ265" i="1"/>
  <c r="EA265" i="1" s="1"/>
  <c r="EB265" i="1" s="1"/>
  <c r="E628" i="1" l="1"/>
  <c r="F628" i="1" s="1"/>
  <c r="DZ266" i="1"/>
  <c r="EA266" i="1" s="1"/>
  <c r="EB266" i="1" s="1"/>
  <c r="DX266" i="1"/>
  <c r="DW266" i="1" s="1"/>
  <c r="O630" i="1"/>
  <c r="P630" i="1" s="1"/>
  <c r="EH265" i="1"/>
  <c r="V265" i="1"/>
  <c r="U265" i="1" s="1"/>
  <c r="X265" i="1"/>
  <c r="Y265" i="1" s="1"/>
  <c r="Z265" i="1" s="1"/>
  <c r="E629" i="1"/>
  <c r="F629" i="1" s="1"/>
  <c r="AF264" i="1"/>
  <c r="E630" i="1" l="1"/>
  <c r="F630" i="1" s="1"/>
  <c r="AF265" i="1"/>
  <c r="V266" i="1"/>
  <c r="U266" i="1" s="1"/>
  <c r="X266" i="1"/>
  <c r="Y266" i="1" s="1"/>
  <c r="Z266" i="1" s="1"/>
  <c r="EH266" i="1"/>
  <c r="O631" i="1"/>
  <c r="P631" i="1" s="1"/>
  <c r="DZ267" i="1"/>
  <c r="EA267" i="1" s="1"/>
  <c r="EB267" i="1" s="1"/>
  <c r="DX267" i="1"/>
  <c r="DW267" i="1" s="1"/>
  <c r="V267" i="1" l="1"/>
  <c r="U267" i="1" s="1"/>
  <c r="X267" i="1"/>
  <c r="Y267" i="1" s="1"/>
  <c r="Z267" i="1" s="1"/>
  <c r="AF266" i="1"/>
  <c r="E631" i="1"/>
  <c r="F631" i="1" s="1"/>
  <c r="DX268" i="1"/>
  <c r="DW268" i="1" s="1"/>
  <c r="DZ268" i="1"/>
  <c r="EA268" i="1" s="1"/>
  <c r="EB268" i="1" s="1"/>
  <c r="EH267" i="1"/>
  <c r="O632" i="1"/>
  <c r="P632" i="1" s="1"/>
  <c r="DX269" i="1" l="1"/>
  <c r="DW269" i="1" s="1"/>
  <c r="DZ269" i="1"/>
  <c r="EA269" i="1" s="1"/>
  <c r="EB269" i="1" s="1"/>
  <c r="O633" i="1"/>
  <c r="P633" i="1" s="1"/>
  <c r="EH268" i="1"/>
  <c r="X268" i="1"/>
  <c r="Y268" i="1" s="1"/>
  <c r="Z268" i="1" s="1"/>
  <c r="V268" i="1"/>
  <c r="U268" i="1" s="1"/>
  <c r="AF267" i="1"/>
  <c r="E632" i="1"/>
  <c r="F632" i="1" s="1"/>
  <c r="V269" i="1" l="1"/>
  <c r="U269" i="1" s="1"/>
  <c r="X269" i="1"/>
  <c r="Y269" i="1" s="1"/>
  <c r="Z269" i="1" s="1"/>
  <c r="AF268" i="1"/>
  <c r="E633" i="1"/>
  <c r="F633" i="1" s="1"/>
  <c r="DZ270" i="1"/>
  <c r="EA270" i="1" s="1"/>
  <c r="EB270" i="1" s="1"/>
  <c r="DX270" i="1"/>
  <c r="DW270" i="1" s="1"/>
  <c r="O634" i="1"/>
  <c r="P634" i="1" s="1"/>
  <c r="EH269" i="1"/>
  <c r="DX271" i="1" l="1"/>
  <c r="DW271" i="1" s="1"/>
  <c r="DZ271" i="1"/>
  <c r="EA271" i="1" s="1"/>
  <c r="EB271" i="1" s="1"/>
  <c r="EH270" i="1"/>
  <c r="O635" i="1"/>
  <c r="P635" i="1" s="1"/>
  <c r="X270" i="1"/>
  <c r="Y270" i="1" s="1"/>
  <c r="Z270" i="1" s="1"/>
  <c r="V270" i="1"/>
  <c r="U270" i="1" s="1"/>
  <c r="AF269" i="1"/>
  <c r="E634" i="1"/>
  <c r="F634" i="1" s="1"/>
  <c r="AF270" i="1" l="1"/>
  <c r="E635" i="1"/>
  <c r="F635" i="1" s="1"/>
  <c r="V271" i="1"/>
  <c r="U271" i="1" s="1"/>
  <c r="X271" i="1"/>
  <c r="Y271" i="1" s="1"/>
  <c r="Z271" i="1" s="1"/>
  <c r="DX272" i="1"/>
  <c r="DW272" i="1" s="1"/>
  <c r="DZ272" i="1"/>
  <c r="EA272" i="1" s="1"/>
  <c r="EB272" i="1" s="1"/>
  <c r="O636" i="1"/>
  <c r="P636" i="1" s="1"/>
  <c r="EH271" i="1"/>
  <c r="EH272" i="1" l="1"/>
  <c r="O637" i="1"/>
  <c r="P637" i="1" s="1"/>
  <c r="DX273" i="1"/>
  <c r="DW273" i="1" s="1"/>
  <c r="DZ273" i="1"/>
  <c r="EA273" i="1" s="1"/>
  <c r="EB273" i="1" s="1"/>
  <c r="E636" i="1"/>
  <c r="F636" i="1" s="1"/>
  <c r="AF271" i="1"/>
  <c r="V272" i="1"/>
  <c r="U272" i="1" s="1"/>
  <c r="X272" i="1"/>
  <c r="Y272" i="1" s="1"/>
  <c r="Z272" i="1" s="1"/>
  <c r="V273" i="1" l="1"/>
  <c r="U273" i="1" s="1"/>
  <c r="X273" i="1"/>
  <c r="Y273" i="1" s="1"/>
  <c r="Z273" i="1" s="1"/>
  <c r="DZ274" i="1"/>
  <c r="EA274" i="1" s="1"/>
  <c r="EB274" i="1" s="1"/>
  <c r="DX274" i="1"/>
  <c r="DW274" i="1" s="1"/>
  <c r="O638" i="1"/>
  <c r="P638" i="1" s="1"/>
  <c r="EH273" i="1"/>
  <c r="E637" i="1"/>
  <c r="F637" i="1" s="1"/>
  <c r="AF272" i="1"/>
  <c r="EH274" i="1" l="1"/>
  <c r="O639" i="1"/>
  <c r="P639" i="1" s="1"/>
  <c r="DX275" i="1"/>
  <c r="DW275" i="1" s="1"/>
  <c r="DZ275" i="1"/>
  <c r="EA275" i="1" s="1"/>
  <c r="EB275" i="1" s="1"/>
  <c r="X274" i="1"/>
  <c r="Y274" i="1" s="1"/>
  <c r="Z274" i="1" s="1"/>
  <c r="V274" i="1"/>
  <c r="U274" i="1" s="1"/>
  <c r="AF273" i="1"/>
  <c r="E638" i="1"/>
  <c r="F638" i="1" s="1"/>
  <c r="AF274" i="1" l="1"/>
  <c r="E639" i="1"/>
  <c r="F639" i="1" s="1"/>
  <c r="X275" i="1"/>
  <c r="Y275" i="1" s="1"/>
  <c r="Z275" i="1" s="1"/>
  <c r="V275" i="1"/>
  <c r="U275" i="1" s="1"/>
  <c r="DZ276" i="1"/>
  <c r="EA276" i="1" s="1"/>
  <c r="EB276" i="1" s="1"/>
  <c r="DX276" i="1"/>
  <c r="DW276" i="1" s="1"/>
  <c r="EH275" i="1"/>
  <c r="O640" i="1"/>
  <c r="P640" i="1" s="1"/>
  <c r="DZ277" i="1" l="1"/>
  <c r="EA277" i="1" s="1"/>
  <c r="EB277" i="1" s="1"/>
  <c r="DX277" i="1"/>
  <c r="DW277" i="1" s="1"/>
  <c r="E640" i="1"/>
  <c r="F640" i="1" s="1"/>
  <c r="AF275" i="1"/>
  <c r="X276" i="1"/>
  <c r="Y276" i="1" s="1"/>
  <c r="Z276" i="1" s="1"/>
  <c r="V276" i="1"/>
  <c r="U276" i="1" s="1"/>
  <c r="EH276" i="1"/>
  <c r="O641" i="1"/>
  <c r="P641" i="1" s="1"/>
  <c r="V277" i="1" l="1"/>
  <c r="U277" i="1" s="1"/>
  <c r="X277" i="1"/>
  <c r="Y277" i="1" s="1"/>
  <c r="Z277" i="1" s="1"/>
  <c r="E641" i="1"/>
  <c r="F641" i="1" s="1"/>
  <c r="AF276" i="1"/>
  <c r="O642" i="1"/>
  <c r="P642" i="1" s="1"/>
  <c r="EH277" i="1"/>
  <c r="DX278" i="1"/>
  <c r="DW278" i="1" s="1"/>
  <c r="DZ278" i="1"/>
  <c r="EA278" i="1" s="1"/>
  <c r="EB278" i="1" s="1"/>
  <c r="DZ279" i="1" l="1"/>
  <c r="EA279" i="1" s="1"/>
  <c r="EB279" i="1" s="1"/>
  <c r="DX279" i="1"/>
  <c r="DW279" i="1" s="1"/>
  <c r="O643" i="1"/>
  <c r="P643" i="1" s="1"/>
  <c r="EH278" i="1"/>
  <c r="V278" i="1"/>
  <c r="U278" i="1" s="1"/>
  <c r="X278" i="1"/>
  <c r="Y278" i="1" s="1"/>
  <c r="Z278" i="1" s="1"/>
  <c r="AF277" i="1"/>
  <c r="E642" i="1"/>
  <c r="F642" i="1" s="1"/>
  <c r="AF278" i="1" l="1"/>
  <c r="E643" i="1"/>
  <c r="F643" i="1" s="1"/>
  <c r="X279" i="1"/>
  <c r="Y279" i="1" s="1"/>
  <c r="Z279" i="1" s="1"/>
  <c r="V279" i="1"/>
  <c r="U279" i="1" s="1"/>
  <c r="O644" i="1"/>
  <c r="P644" i="1" s="1"/>
  <c r="EH279" i="1"/>
  <c r="DX280" i="1"/>
  <c r="DW280" i="1" s="1"/>
  <c r="DZ280" i="1"/>
  <c r="EA280" i="1" s="1"/>
  <c r="EB280" i="1" s="1"/>
  <c r="DZ281" i="1" l="1"/>
  <c r="EA281" i="1" s="1"/>
  <c r="EB281" i="1" s="1"/>
  <c r="DX281" i="1"/>
  <c r="DW281" i="1" s="1"/>
  <c r="O645" i="1"/>
  <c r="P645" i="1" s="1"/>
  <c r="EH280" i="1"/>
  <c r="X280" i="1"/>
  <c r="Y280" i="1" s="1"/>
  <c r="Z280" i="1" s="1"/>
  <c r="V280" i="1"/>
  <c r="U280" i="1" s="1"/>
  <c r="AF279" i="1"/>
  <c r="E644" i="1"/>
  <c r="F644" i="1" s="1"/>
  <c r="X281" i="1" l="1"/>
  <c r="Y281" i="1" s="1"/>
  <c r="Z281" i="1" s="1"/>
  <c r="V281" i="1"/>
  <c r="U281" i="1" s="1"/>
  <c r="E645" i="1"/>
  <c r="F645" i="1" s="1"/>
  <c r="AF280" i="1"/>
  <c r="O646" i="1"/>
  <c r="P646" i="1" s="1"/>
  <c r="EH281" i="1"/>
  <c r="DX282" i="1"/>
  <c r="DW282" i="1" s="1"/>
  <c r="DZ282" i="1"/>
  <c r="EA282" i="1" s="1"/>
  <c r="EB282" i="1" s="1"/>
  <c r="DZ283" i="1" l="1"/>
  <c r="EA283" i="1" s="1"/>
  <c r="EB283" i="1" s="1"/>
  <c r="DX283" i="1"/>
  <c r="DW283" i="1" s="1"/>
  <c r="O647" i="1"/>
  <c r="P647" i="1" s="1"/>
  <c r="EH282" i="1"/>
  <c r="AF281" i="1"/>
  <c r="E646" i="1"/>
  <c r="F646" i="1" s="1"/>
  <c r="X282" i="1"/>
  <c r="Y282" i="1" s="1"/>
  <c r="Z282" i="1" s="1"/>
  <c r="V282" i="1"/>
  <c r="U282" i="1" s="1"/>
  <c r="E647" i="1" l="1"/>
  <c r="F647" i="1" s="1"/>
  <c r="AF282" i="1"/>
  <c r="V283" i="1"/>
  <c r="U283" i="1" s="1"/>
  <c r="X283" i="1"/>
  <c r="Y283" i="1" s="1"/>
  <c r="Z283" i="1" s="1"/>
  <c r="EH283" i="1"/>
  <c r="O648" i="1"/>
  <c r="P648" i="1" s="1"/>
  <c r="DX284" i="1"/>
  <c r="DW284" i="1" s="1"/>
  <c r="DZ284" i="1"/>
  <c r="EA284" i="1" s="1"/>
  <c r="EB284" i="1" s="1"/>
  <c r="EH284" i="1" l="1"/>
  <c r="O649" i="1"/>
  <c r="P649" i="1" s="1"/>
  <c r="DZ285" i="1"/>
  <c r="EA285" i="1" s="1"/>
  <c r="EB285" i="1" s="1"/>
  <c r="DX285" i="1"/>
  <c r="DW285" i="1" s="1"/>
  <c r="V284" i="1"/>
  <c r="U284" i="1" s="1"/>
  <c r="X284" i="1"/>
  <c r="Y284" i="1" s="1"/>
  <c r="Z284" i="1" s="1"/>
  <c r="AF283" i="1"/>
  <c r="E648" i="1"/>
  <c r="F648" i="1" s="1"/>
  <c r="X285" i="1" l="1"/>
  <c r="Y285" i="1" s="1"/>
  <c r="Z285" i="1" s="1"/>
  <c r="V285" i="1"/>
  <c r="U285" i="1" s="1"/>
  <c r="EH285" i="1"/>
  <c r="O650" i="1"/>
  <c r="P650" i="1" s="1"/>
  <c r="DX286" i="1"/>
  <c r="DW286" i="1" s="1"/>
  <c r="DZ286" i="1"/>
  <c r="EA286" i="1" s="1"/>
  <c r="EB286" i="1" s="1"/>
  <c r="AF284" i="1"/>
  <c r="E649" i="1"/>
  <c r="F649" i="1" s="1"/>
  <c r="O651" i="1" l="1"/>
  <c r="P651" i="1" s="1"/>
  <c r="EH286" i="1"/>
  <c r="DZ287" i="1"/>
  <c r="EA287" i="1" s="1"/>
  <c r="EB287" i="1" s="1"/>
  <c r="DX287" i="1"/>
  <c r="DW287" i="1" s="1"/>
  <c r="AF285" i="1"/>
  <c r="E650" i="1"/>
  <c r="F650" i="1" s="1"/>
  <c r="X286" i="1"/>
  <c r="Y286" i="1" s="1"/>
  <c r="Z286" i="1" s="1"/>
  <c r="V286" i="1"/>
  <c r="U286" i="1" s="1"/>
  <c r="EH287" i="1" l="1"/>
  <c r="O652" i="1"/>
  <c r="P652" i="1" s="1"/>
  <c r="X287" i="1"/>
  <c r="Y287" i="1" s="1"/>
  <c r="Z287" i="1" s="1"/>
  <c r="V287" i="1"/>
  <c r="U287" i="1" s="1"/>
  <c r="DX288" i="1"/>
  <c r="DW288" i="1" s="1"/>
  <c r="DZ288" i="1"/>
  <c r="EA288" i="1" s="1"/>
  <c r="EB288" i="1" s="1"/>
  <c r="E651" i="1"/>
  <c r="F651" i="1" s="1"/>
  <c r="AF286" i="1"/>
  <c r="O653" i="1" l="1"/>
  <c r="P653" i="1" s="1"/>
  <c r="EH288" i="1"/>
  <c r="E652" i="1"/>
  <c r="F652" i="1" s="1"/>
  <c r="AF287" i="1"/>
  <c r="DZ289" i="1"/>
  <c r="EA289" i="1" s="1"/>
  <c r="EB289" i="1" s="1"/>
  <c r="DX289" i="1"/>
  <c r="DW289" i="1" s="1"/>
  <c r="X288" i="1"/>
  <c r="Y288" i="1" s="1"/>
  <c r="Z288" i="1" s="1"/>
  <c r="V288" i="1"/>
  <c r="U288" i="1" s="1"/>
  <c r="X289" i="1" l="1"/>
  <c r="Y289" i="1" s="1"/>
  <c r="Z289" i="1" s="1"/>
  <c r="V289" i="1"/>
  <c r="U289" i="1" s="1"/>
  <c r="O654" i="1"/>
  <c r="P654" i="1" s="1"/>
  <c r="EH289" i="1"/>
  <c r="DX290" i="1"/>
  <c r="DW290" i="1" s="1"/>
  <c r="DZ290" i="1"/>
  <c r="EA290" i="1" s="1"/>
  <c r="EB290" i="1" s="1"/>
  <c r="E653" i="1"/>
  <c r="F653" i="1" s="1"/>
  <c r="AF288" i="1"/>
  <c r="EH290" i="1" l="1"/>
  <c r="O655" i="1"/>
  <c r="P655" i="1" s="1"/>
  <c r="DZ291" i="1"/>
  <c r="EA291" i="1" s="1"/>
  <c r="EB291" i="1" s="1"/>
  <c r="DX291" i="1"/>
  <c r="DW291" i="1" s="1"/>
  <c r="E654" i="1"/>
  <c r="F654" i="1" s="1"/>
  <c r="AF289" i="1"/>
  <c r="X290" i="1"/>
  <c r="Y290" i="1" s="1"/>
  <c r="Z290" i="1" s="1"/>
  <c r="V290" i="1"/>
  <c r="U290" i="1" s="1"/>
  <c r="X291" i="1" l="1"/>
  <c r="Y291" i="1" s="1"/>
  <c r="Z291" i="1" s="1"/>
  <c r="V291" i="1"/>
  <c r="U291" i="1" s="1"/>
  <c r="O656" i="1"/>
  <c r="P656" i="1" s="1"/>
  <c r="EH291" i="1"/>
  <c r="AF290" i="1"/>
  <c r="E655" i="1"/>
  <c r="F655" i="1" s="1"/>
  <c r="DX292" i="1"/>
  <c r="DW292" i="1" s="1"/>
  <c r="DZ292" i="1"/>
  <c r="EA292" i="1" s="1"/>
  <c r="EB292" i="1" s="1"/>
  <c r="O657" i="1" l="1"/>
  <c r="P657" i="1" s="1"/>
  <c r="EH292" i="1"/>
  <c r="DX293" i="1"/>
  <c r="DW293" i="1" s="1"/>
  <c r="DZ293" i="1"/>
  <c r="EA293" i="1" s="1"/>
  <c r="EB293" i="1" s="1"/>
  <c r="AF291" i="1"/>
  <c r="E656" i="1"/>
  <c r="F656" i="1" s="1"/>
  <c r="V292" i="1"/>
  <c r="U292" i="1" s="1"/>
  <c r="X292" i="1"/>
  <c r="Y292" i="1" s="1"/>
  <c r="Z292" i="1" s="1"/>
  <c r="DZ294" i="1" l="1"/>
  <c r="EA294" i="1" s="1"/>
  <c r="EB294" i="1" s="1"/>
  <c r="DX294" i="1"/>
  <c r="DW294" i="1" s="1"/>
  <c r="O658" i="1"/>
  <c r="P658" i="1" s="1"/>
  <c r="EH293" i="1"/>
  <c r="V293" i="1"/>
  <c r="U293" i="1" s="1"/>
  <c r="X293" i="1"/>
  <c r="Y293" i="1" s="1"/>
  <c r="Z293" i="1" s="1"/>
  <c r="E657" i="1"/>
  <c r="F657" i="1" s="1"/>
  <c r="AF292" i="1"/>
  <c r="V294" i="1" l="1"/>
  <c r="U294" i="1" s="1"/>
  <c r="X294" i="1"/>
  <c r="Y294" i="1" s="1"/>
  <c r="Z294" i="1" s="1"/>
  <c r="AF293" i="1"/>
  <c r="E658" i="1"/>
  <c r="F658" i="1" s="1"/>
  <c r="EH294" i="1"/>
  <c r="O659" i="1"/>
  <c r="P659" i="1" s="1"/>
  <c r="DZ295" i="1"/>
  <c r="EA295" i="1" s="1"/>
  <c r="EB295" i="1" s="1"/>
  <c r="DX295" i="1"/>
  <c r="DW295" i="1" s="1"/>
  <c r="DX296" i="1" l="1"/>
  <c r="DW296" i="1" s="1"/>
  <c r="DZ296" i="1"/>
  <c r="EA296" i="1" s="1"/>
  <c r="EB296" i="1" s="1"/>
  <c r="EH295" i="1"/>
  <c r="O660" i="1"/>
  <c r="P660" i="1" s="1"/>
  <c r="V295" i="1"/>
  <c r="U295" i="1" s="1"/>
  <c r="X295" i="1"/>
  <c r="Y295" i="1" s="1"/>
  <c r="Z295" i="1" s="1"/>
  <c r="E659" i="1"/>
  <c r="F659" i="1" s="1"/>
  <c r="AF294" i="1"/>
  <c r="X296" i="1" l="1"/>
  <c r="Y296" i="1" s="1"/>
  <c r="Z296" i="1" s="1"/>
  <c r="V296" i="1"/>
  <c r="U296" i="1" s="1"/>
  <c r="E660" i="1"/>
  <c r="F660" i="1" s="1"/>
  <c r="AF295" i="1"/>
  <c r="DZ297" i="1"/>
  <c r="EA297" i="1" s="1"/>
  <c r="EB297" i="1" s="1"/>
  <c r="DX297" i="1"/>
  <c r="DW297" i="1" s="1"/>
  <c r="EH296" i="1"/>
  <c r="O661" i="1"/>
  <c r="P661" i="1" s="1"/>
  <c r="DX298" i="1" l="1"/>
  <c r="DW298" i="1" s="1"/>
  <c r="DZ298" i="1"/>
  <c r="EA298" i="1" s="1"/>
  <c r="EB298" i="1" s="1"/>
  <c r="O662" i="1"/>
  <c r="P662" i="1" s="1"/>
  <c r="EH297" i="1"/>
  <c r="E661" i="1"/>
  <c r="F661" i="1" s="1"/>
  <c r="AF296" i="1"/>
  <c r="V297" i="1"/>
  <c r="U297" i="1" s="1"/>
  <c r="X297" i="1"/>
  <c r="Y297" i="1" s="1"/>
  <c r="Z297" i="1" s="1"/>
  <c r="X298" i="1" l="1"/>
  <c r="Y298" i="1" s="1"/>
  <c r="Z298" i="1" s="1"/>
  <c r="V298" i="1"/>
  <c r="U298" i="1" s="1"/>
  <c r="AF297" i="1"/>
  <c r="E662" i="1"/>
  <c r="F662" i="1" s="1"/>
  <c r="DX299" i="1"/>
  <c r="DW299" i="1" s="1"/>
  <c r="DZ299" i="1"/>
  <c r="EA299" i="1" s="1"/>
  <c r="EB299" i="1" s="1"/>
  <c r="EH298" i="1"/>
  <c r="O663" i="1"/>
  <c r="P663" i="1" s="1"/>
  <c r="O664" i="1" l="1"/>
  <c r="P664" i="1" s="1"/>
  <c r="EH299" i="1"/>
  <c r="DZ300" i="1"/>
  <c r="EA300" i="1" s="1"/>
  <c r="EB300" i="1" s="1"/>
  <c r="DX300" i="1"/>
  <c r="DW300" i="1" s="1"/>
  <c r="E663" i="1"/>
  <c r="F663" i="1" s="1"/>
  <c r="AF298" i="1"/>
  <c r="V299" i="1"/>
  <c r="U299" i="1" s="1"/>
  <c r="X299" i="1"/>
  <c r="Y299" i="1" s="1"/>
  <c r="Z299" i="1" s="1"/>
  <c r="O665" i="1" l="1"/>
  <c r="P665" i="1" s="1"/>
  <c r="EH300" i="1"/>
  <c r="E664" i="1"/>
  <c r="F664" i="1" s="1"/>
  <c r="AF299" i="1"/>
  <c r="DX301" i="1"/>
  <c r="DZ301" i="1"/>
  <c r="X300" i="1"/>
  <c r="Y300" i="1" s="1"/>
  <c r="Z300" i="1" s="1"/>
  <c r="V300" i="1"/>
  <c r="U300" i="1" s="1"/>
  <c r="E665" i="1" l="1"/>
  <c r="F665" i="1" s="1"/>
  <c r="AF300" i="1"/>
  <c r="V301" i="1"/>
  <c r="X301" i="1"/>
  <c r="NF241" i="1" l="1"/>
  <c r="AX151" i="1" l="1"/>
  <c r="BF151" i="1" l="1"/>
  <c r="IE241" i="1" l="1"/>
  <c r="LH181" i="1" l="1"/>
  <c r="JT241" i="1" l="1"/>
  <c r="OF241" i="1" l="1"/>
  <c r="LU241" i="1"/>
  <c r="BE605" i="1" l="1"/>
  <c r="MN241" i="1" l="1"/>
  <c r="CK241" i="1" l="1"/>
  <c r="JF181" i="1" l="1"/>
  <c r="GL241" i="1"/>
  <c r="IZ181" i="1" l="1"/>
  <c r="HM241" i="1" l="1"/>
  <c r="CT151" i="1" l="1"/>
  <c r="CZ151" i="1" s="1"/>
  <c r="CY241" i="1"/>
  <c r="IJ241" i="1"/>
  <c r="LG241" i="1"/>
  <c r="AL151" i="1"/>
  <c r="IX241" i="1"/>
  <c r="JE241" i="1"/>
  <c r="HR241" i="1"/>
  <c r="OZ241" i="1"/>
  <c r="KQ241" i="1"/>
  <c r="BG151" i="1" l="1"/>
  <c r="G516" i="1"/>
  <c r="H516" i="1" s="1"/>
  <c r="DH241" i="1" l="1"/>
  <c r="DS241" i="1" s="1"/>
  <c r="MS241" i="1"/>
  <c r="KB241" i="1"/>
  <c r="OL241" i="1"/>
  <c r="MA241" i="1"/>
  <c r="DJ241" i="1" l="1"/>
  <c r="DK241" i="1" s="1"/>
  <c r="DI242" i="1" s="1"/>
  <c r="DF241" i="1"/>
  <c r="DJ242" i="1" l="1"/>
  <c r="M606" i="1"/>
  <c r="N606" i="1" s="1"/>
  <c r="DQ241" i="1"/>
  <c r="DK242" i="1" l="1"/>
  <c r="DI243" i="1" l="1"/>
  <c r="DJ243" i="1" l="1"/>
  <c r="DK243" i="1" l="1"/>
  <c r="DI244" i="1" l="1"/>
  <c r="DJ244" i="1" l="1"/>
  <c r="DK244" i="1" l="1"/>
  <c r="DI245" i="1" l="1"/>
  <c r="DJ245" i="1" l="1"/>
  <c r="DK245" i="1" l="1"/>
  <c r="DI246" i="1" s="1"/>
  <c r="DJ246" i="1" l="1"/>
  <c r="DK246" i="1" s="1"/>
  <c r="DI247" i="1" s="1"/>
  <c r="DJ247" i="1" s="1"/>
  <c r="DK247" i="1" s="1"/>
  <c r="DI248" i="1" s="1"/>
  <c r="DJ248" i="1" s="1"/>
  <c r="DK248" i="1" s="1"/>
  <c r="DI249" i="1" s="1"/>
  <c r="DJ249" i="1" s="1"/>
  <c r="DK249" i="1" s="1"/>
  <c r="DI250" i="1" s="1"/>
  <c r="DJ250" i="1" s="1"/>
  <c r="DK250" i="1" s="1"/>
  <c r="DI251" i="1" s="1"/>
  <c r="DJ251" i="1" s="1"/>
  <c r="DK251" i="1" s="1"/>
  <c r="DI252" i="1" s="1"/>
  <c r="DJ252" i="1" s="1"/>
  <c r="DK252" i="1" s="1"/>
  <c r="DI253" i="1" s="1"/>
  <c r="DJ253" i="1" s="1"/>
  <c r="DK253" i="1" s="1"/>
  <c r="DI254" i="1" s="1"/>
  <c r="DJ254" i="1" s="1"/>
  <c r="DK254" i="1" s="1"/>
  <c r="DI255" i="1" s="1"/>
  <c r="DJ255" i="1" s="1"/>
  <c r="DK255" i="1" s="1"/>
  <c r="DI256" i="1" s="1"/>
  <c r="DJ256" i="1" s="1"/>
  <c r="DK256" i="1" s="1"/>
  <c r="DI257" i="1" s="1"/>
  <c r="DJ257" i="1" s="1"/>
  <c r="DK257" i="1" s="1"/>
  <c r="DI258" i="1" s="1"/>
  <c r="DJ258" i="1" s="1"/>
  <c r="DK258" i="1" s="1"/>
  <c r="DI259" i="1" s="1"/>
  <c r="DJ259" i="1" s="1"/>
  <c r="DK259" i="1" s="1"/>
  <c r="DI260" i="1" s="1"/>
  <c r="DJ260" i="1" s="1"/>
  <c r="DK260" i="1" s="1"/>
  <c r="DI261" i="1" l="1"/>
  <c r="DH261" i="1" l="1"/>
  <c r="DJ261" i="1" s="1"/>
  <c r="DK261" i="1" s="1"/>
  <c r="DI262" i="1" s="1"/>
  <c r="DJ262" i="1" s="1"/>
  <c r="DK262" i="1" s="1"/>
  <c r="DI263" i="1" s="1"/>
  <c r="DJ263" i="1" s="1"/>
  <c r="DK263" i="1" s="1"/>
  <c r="DF261" i="1" l="1"/>
  <c r="DS261" i="1"/>
  <c r="DI264" i="1"/>
  <c r="DJ264" i="1" s="1"/>
  <c r="DK264" i="1" s="1"/>
  <c r="M626" i="1" l="1"/>
  <c r="N626" i="1" s="1"/>
  <c r="DQ261" i="1"/>
  <c r="DI265" i="1"/>
  <c r="DJ265" i="1" s="1"/>
  <c r="DK265" i="1" s="1"/>
  <c r="DI266" i="1" s="1"/>
  <c r="DJ266" i="1" s="1"/>
  <c r="DK266" i="1" s="1"/>
  <c r="DI267" i="1" s="1"/>
  <c r="DJ267" i="1" s="1"/>
  <c r="DK267" i="1" s="1"/>
  <c r="DI268" i="1" s="1"/>
  <c r="DJ268" i="1" s="1"/>
  <c r="DK268" i="1" s="1"/>
  <c r="DI269" i="1" s="1"/>
  <c r="DJ269" i="1" s="1"/>
  <c r="DK269" i="1" s="1"/>
  <c r="DI270" i="1" s="1"/>
  <c r="DJ270" i="1" s="1"/>
  <c r="DK270" i="1" s="1"/>
  <c r="DI271" i="1" s="1"/>
  <c r="DJ271" i="1" s="1"/>
  <c r="DK271" i="1" s="1"/>
  <c r="DI272" i="1" s="1"/>
  <c r="DJ272" i="1" s="1"/>
  <c r="DK272" i="1" s="1"/>
  <c r="DI273" i="1" s="1"/>
  <c r="DJ273" i="1" s="1"/>
  <c r="DK273" i="1" s="1"/>
  <c r="DI274" i="1" s="1"/>
  <c r="DJ274" i="1" s="1"/>
  <c r="DK274" i="1" s="1"/>
  <c r="DI275" i="1" s="1"/>
  <c r="DJ275" i="1" s="1"/>
  <c r="DK275" i="1" s="1"/>
  <c r="DI276" i="1" s="1"/>
  <c r="DJ276" i="1" s="1"/>
  <c r="DK276" i="1" s="1"/>
  <c r="DI277" i="1" s="1"/>
  <c r="DJ277" i="1" s="1"/>
  <c r="DK277" i="1" s="1"/>
  <c r="DI278" i="1" s="1"/>
  <c r="DJ278" i="1" s="1"/>
  <c r="DK278" i="1" s="1"/>
  <c r="DI279" i="1" s="1"/>
  <c r="DJ279" i="1" s="1"/>
  <c r="DK279" i="1" s="1"/>
  <c r="DI280" i="1" s="1"/>
  <c r="DJ280" i="1" s="1"/>
  <c r="DK280" i="1" s="1"/>
  <c r="DI281" i="1" s="1"/>
  <c r="DJ281" i="1" s="1"/>
  <c r="DK281" i="1" s="1"/>
  <c r="DI282" i="1" s="1"/>
  <c r="DJ282" i="1" s="1"/>
  <c r="DK282" i="1" s="1"/>
  <c r="DI283" i="1" s="1"/>
  <c r="DJ283" i="1" s="1"/>
  <c r="DK283" i="1" s="1"/>
  <c r="DI284" i="1" s="1"/>
  <c r="DJ284" i="1" s="1"/>
  <c r="DK284" i="1" s="1"/>
  <c r="DI285" i="1" s="1"/>
  <c r="DJ285" i="1" s="1"/>
  <c r="DK285" i="1" s="1"/>
  <c r="DI286" i="1" s="1"/>
  <c r="DJ286" i="1" s="1"/>
  <c r="DK286" i="1" s="1"/>
  <c r="DI287" i="1" s="1"/>
  <c r="DJ287" i="1" s="1"/>
  <c r="DK287" i="1" s="1"/>
  <c r="DI288" i="1" s="1"/>
  <c r="DJ288" i="1" s="1"/>
  <c r="DK288" i="1" s="1"/>
  <c r="DI289" i="1" s="1"/>
  <c r="DJ289" i="1" s="1"/>
  <c r="DK289" i="1" s="1"/>
  <c r="DI290" i="1" s="1"/>
  <c r="DJ290" i="1" s="1"/>
  <c r="DK290" i="1" s="1"/>
  <c r="DI291" i="1" s="1"/>
  <c r="DJ291" i="1" s="1"/>
  <c r="DK291" i="1" s="1"/>
  <c r="DI292" i="1" s="1"/>
  <c r="DJ292" i="1" s="1"/>
  <c r="DK292" i="1" s="1"/>
  <c r="DI293" i="1" s="1"/>
  <c r="DJ293" i="1" s="1"/>
  <c r="DK293" i="1" s="1"/>
  <c r="DI294" i="1" s="1"/>
  <c r="DJ294" i="1" s="1"/>
  <c r="DK294" i="1" s="1"/>
  <c r="DI295" i="1" s="1"/>
  <c r="DJ295" i="1" s="1"/>
  <c r="DK295" i="1" s="1"/>
  <c r="DI296" i="1" s="1"/>
  <c r="DJ296" i="1" s="1"/>
  <c r="DK296" i="1" s="1"/>
  <c r="DI297" i="1" s="1"/>
  <c r="DJ297" i="1" s="1"/>
  <c r="DK297" i="1" s="1"/>
  <c r="DI298" i="1" s="1"/>
  <c r="DJ298" i="1" s="1"/>
  <c r="DK298" i="1" s="1"/>
  <c r="DI299" i="1" s="1"/>
  <c r="DJ299" i="1" s="1"/>
  <c r="DK299" i="1" s="1"/>
  <c r="DI300" i="1" s="1"/>
  <c r="DJ300" i="1" s="1"/>
  <c r="DK300" i="1" s="1"/>
  <c r="DI301" i="1" l="1"/>
  <c r="JW88" i="1" l="1"/>
  <c r="HN100" i="1"/>
  <c r="LV63" i="1"/>
  <c r="OG65" i="1"/>
  <c r="MB63" i="1" l="1"/>
  <c r="LX63" i="1"/>
  <c r="LY63" i="1" s="1"/>
  <c r="OM65" i="1"/>
  <c r="OI65" i="1"/>
  <c r="OJ65" i="1" s="1"/>
  <c r="KD88" i="1"/>
  <c r="JY88" i="1"/>
  <c r="JZ88" i="1" s="1"/>
  <c r="HS100" i="1"/>
  <c r="HP100" i="1"/>
  <c r="HQ100" i="1" s="1"/>
  <c r="OG66" i="1" l="1"/>
  <c r="HN101" i="1"/>
  <c r="JW89" i="1"/>
  <c r="LV64" i="1"/>
  <c r="FB261" i="1"/>
  <c r="HS101" i="1" l="1"/>
  <c r="HP101" i="1"/>
  <c r="HQ101" i="1" s="1"/>
  <c r="MB64" i="1"/>
  <c r="LX64" i="1"/>
  <c r="LY64" i="1" s="1"/>
  <c r="OM66" i="1"/>
  <c r="OI66" i="1"/>
  <c r="OJ66" i="1" s="1"/>
  <c r="KD89" i="1"/>
  <c r="JY89" i="1"/>
  <c r="JZ89" i="1" s="1"/>
  <c r="FC302" i="1"/>
  <c r="OG67" i="1" l="1"/>
  <c r="LV65" i="1"/>
  <c r="JF301" i="1"/>
  <c r="MB65" i="1" l="1"/>
  <c r="LX65" i="1"/>
  <c r="LY65" i="1" s="1"/>
  <c r="OM67" i="1"/>
  <c r="OI67" i="1"/>
  <c r="OJ67" i="1" s="1"/>
  <c r="OG68" i="1"/>
  <c r="LH261" i="1"/>
  <c r="LH301" i="1"/>
  <c r="OM68" i="1" l="1"/>
  <c r="OI68" i="1"/>
  <c r="OJ68" i="1" s="1"/>
  <c r="KS301" i="1"/>
  <c r="OG69" i="1" l="1"/>
  <c r="LV66" i="1"/>
  <c r="MB66" i="1" l="1"/>
  <c r="LX66" i="1"/>
  <c r="LY66" i="1" s="1"/>
  <c r="OM69" i="1"/>
  <c r="OI69" i="1"/>
  <c r="OJ69" i="1" s="1"/>
  <c r="KC181" i="1"/>
  <c r="LV67" i="1" l="1"/>
  <c r="HN102" i="1"/>
  <c r="JW90" i="1"/>
  <c r="MO122" i="1"/>
  <c r="KC261" i="1"/>
  <c r="KC301" i="1"/>
  <c r="HS102" i="1" l="1"/>
  <c r="HP102" i="1"/>
  <c r="HQ102" i="1" s="1"/>
  <c r="KD90" i="1"/>
  <c r="JY90" i="1"/>
  <c r="JZ90" i="1" s="1"/>
  <c r="MT122" i="1"/>
  <c r="MQ122" i="1"/>
  <c r="MR122" i="1" s="1"/>
  <c r="MP123" i="1" s="1"/>
  <c r="MB67" i="1"/>
  <c r="LX67" i="1"/>
  <c r="LY67" i="1" s="1"/>
  <c r="IZ301" i="1"/>
  <c r="IZ261" i="1" l="1"/>
  <c r="JF261" i="1"/>
  <c r="KS181" i="1"/>
  <c r="KS261" i="1"/>
  <c r="JV301" i="1"/>
  <c r="JV73" i="1"/>
  <c r="JV181" i="1"/>
  <c r="JV261" i="1"/>
  <c r="KC97" i="1" l="1"/>
  <c r="MA420" i="1" l="1"/>
  <c r="HR420" i="1" l="1"/>
  <c r="MP243" i="1" l="1"/>
  <c r="MP244" i="1" l="1"/>
  <c r="MS420" i="1"/>
  <c r="OG70" i="1" l="1"/>
  <c r="LV68" i="1"/>
  <c r="MP245" i="1"/>
  <c r="MB68" i="1" l="1"/>
  <c r="LX68" i="1"/>
  <c r="LY68" i="1" s="1"/>
  <c r="OM70" i="1"/>
  <c r="OI70" i="1"/>
  <c r="OJ70" i="1" s="1"/>
  <c r="MP246" i="1"/>
  <c r="LV69" i="1" l="1"/>
  <c r="MP247" i="1"/>
  <c r="MB69" i="1" l="1"/>
  <c r="LX69" i="1"/>
  <c r="LY69" i="1" s="1"/>
  <c r="MP248" i="1"/>
  <c r="LV70" i="1" l="1"/>
  <c r="MO123" i="1"/>
  <c r="MP249" i="1"/>
  <c r="MT123" i="1" l="1"/>
  <c r="MQ123" i="1"/>
  <c r="MR123" i="1" s="1"/>
  <c r="MP124" i="1" s="1"/>
  <c r="MB70" i="1"/>
  <c r="LX70" i="1"/>
  <c r="LY70" i="1" s="1"/>
  <c r="MO124" i="1"/>
  <c r="MP250" i="1"/>
  <c r="MT124" i="1" l="1"/>
  <c r="MQ124" i="1"/>
  <c r="MR124" i="1" s="1"/>
  <c r="MP125" i="1" s="1"/>
  <c r="MP251" i="1"/>
  <c r="MP252" i="1" l="1"/>
  <c r="MP253" i="1" l="1"/>
  <c r="MP254" i="1" l="1"/>
  <c r="MP255" i="1" l="1"/>
  <c r="MP256" i="1" l="1"/>
  <c r="MP257" i="1" l="1"/>
  <c r="MP258" i="1" l="1"/>
  <c r="MP259" i="1" l="1"/>
  <c r="MP260" i="1" l="1"/>
  <c r="MP261" i="1" l="1"/>
  <c r="MP262" i="1" l="1"/>
  <c r="MP263" i="1" l="1"/>
  <c r="MP264" i="1" l="1"/>
  <c r="MP265" i="1" l="1"/>
  <c r="MP266" i="1" l="1"/>
  <c r="MP267" i="1" l="1"/>
  <c r="MP268" i="1" l="1"/>
  <c r="MP269" i="1" l="1"/>
  <c r="MP270" i="1" l="1"/>
  <c r="MP271" i="1" l="1"/>
  <c r="MP272" i="1" l="1"/>
  <c r="MP273" i="1" l="1"/>
  <c r="MP274" i="1" l="1"/>
  <c r="MP275" i="1" l="1"/>
  <c r="MP276" i="1" l="1"/>
  <c r="MP277" i="1" l="1"/>
  <c r="MP278" i="1" l="1"/>
  <c r="MP279" i="1" l="1"/>
  <c r="MP280" i="1" l="1"/>
  <c r="MP281" i="1" l="1"/>
  <c r="MP282" i="1" l="1"/>
  <c r="MP283" i="1" l="1"/>
  <c r="MP284" i="1" l="1"/>
  <c r="MP285" i="1" l="1"/>
  <c r="MP286" i="1" l="1"/>
  <c r="MP287" i="1" l="1"/>
  <c r="MP288" i="1" l="1"/>
  <c r="MP289" i="1" l="1"/>
  <c r="MP290" i="1" l="1"/>
  <c r="MP291" i="1" l="1"/>
  <c r="MP292" i="1" l="1"/>
  <c r="MP293" i="1" l="1"/>
  <c r="MP294" i="1" l="1"/>
  <c r="MP295" i="1" l="1"/>
  <c r="MP296" i="1" l="1"/>
  <c r="MP297" i="1" l="1"/>
  <c r="MP298" i="1" l="1"/>
  <c r="MP299" i="1" l="1"/>
  <c r="MP300" i="1" l="1"/>
  <c r="MP301" i="1" l="1"/>
  <c r="MP302" i="1" l="1"/>
  <c r="MP303" i="1" l="1"/>
  <c r="MP304" i="1" l="1"/>
  <c r="MP305" i="1" l="1"/>
  <c r="MP306" i="1" l="1"/>
  <c r="MP307" i="1" l="1"/>
  <c r="MP308" i="1" l="1"/>
  <c r="MP309" i="1" l="1"/>
  <c r="MP310" i="1" l="1"/>
  <c r="MP311" i="1" l="1"/>
  <c r="MP312" i="1" l="1"/>
  <c r="MP313" i="1" l="1"/>
  <c r="MP314" i="1" l="1"/>
  <c r="MP315" i="1" l="1"/>
  <c r="MP316" i="1" l="1"/>
  <c r="MP317" i="1" l="1"/>
  <c r="MP318" i="1" l="1"/>
  <c r="MP319" i="1" l="1"/>
  <c r="MP320" i="1" l="1"/>
  <c r="MP321" i="1" l="1"/>
  <c r="MP322" i="1" l="1"/>
  <c r="MP323" i="1" l="1"/>
  <c r="MP324" i="1" l="1"/>
  <c r="MP325" i="1" l="1"/>
  <c r="MP326" i="1" l="1"/>
  <c r="MP327" i="1" l="1"/>
  <c r="MP328" i="1" l="1"/>
  <c r="MP329" i="1" l="1"/>
  <c r="MP330" i="1" l="1"/>
  <c r="MP331" i="1" l="1"/>
  <c r="MP332" i="1" l="1"/>
  <c r="MP333" i="1" l="1"/>
  <c r="MP334" i="1" l="1"/>
  <c r="MP335" i="1" l="1"/>
  <c r="MP336" i="1" l="1"/>
  <c r="MP337" i="1" l="1"/>
  <c r="MP338" i="1" l="1"/>
  <c r="MP339" i="1" l="1"/>
  <c r="MP340" i="1" l="1"/>
  <c r="MP341" i="1" l="1"/>
  <c r="MP342" i="1" l="1"/>
  <c r="MP343" i="1" l="1"/>
  <c r="MP344" i="1" l="1"/>
  <c r="MP345" i="1" l="1"/>
  <c r="MP346" i="1" l="1"/>
  <c r="MP347" i="1" l="1"/>
  <c r="MP348" i="1" l="1"/>
  <c r="HZ243" i="1"/>
  <c r="IO243" i="1"/>
  <c r="HZ244" i="1" l="1"/>
  <c r="IO244" i="1"/>
  <c r="IG243" i="1"/>
  <c r="MP349" i="1"/>
  <c r="IO245" i="1" l="1"/>
  <c r="HZ245" i="1"/>
  <c r="MP350" i="1"/>
  <c r="IO246" i="1" l="1"/>
  <c r="HZ246" i="1"/>
  <c r="MP351" i="1"/>
  <c r="HZ247" i="1" l="1"/>
  <c r="IO247" i="1"/>
  <c r="MP352" i="1"/>
  <c r="IG244" i="1"/>
  <c r="MP353" i="1" l="1"/>
  <c r="HZ248" i="1"/>
  <c r="IO248" i="1"/>
  <c r="IG245" i="1"/>
  <c r="IG246" i="1" l="1"/>
  <c r="MP354" i="1"/>
  <c r="HZ249" i="1"/>
  <c r="IO249" i="1"/>
  <c r="MP355" i="1" l="1"/>
  <c r="IG247" i="1"/>
  <c r="IO250" i="1"/>
  <c r="HZ250" i="1"/>
  <c r="IG248" i="1" l="1"/>
  <c r="MP356" i="1"/>
  <c r="HZ251" i="1"/>
  <c r="IO251" i="1"/>
  <c r="HZ252" i="1" l="1"/>
  <c r="IO252" i="1"/>
  <c r="MP357" i="1"/>
  <c r="IG249" i="1"/>
  <c r="MP358" i="1" l="1"/>
  <c r="HZ253" i="1"/>
  <c r="IO253" i="1"/>
  <c r="IG250" i="1"/>
  <c r="IG251" i="1" l="1"/>
  <c r="IO254" i="1"/>
  <c r="HZ254" i="1"/>
  <c r="MP359" i="1"/>
  <c r="IO255" i="1" l="1"/>
  <c r="HZ255" i="1"/>
  <c r="MP360" i="1"/>
  <c r="IG252" i="1"/>
  <c r="MP361" i="1" l="1"/>
  <c r="IO256" i="1"/>
  <c r="HZ256" i="1"/>
  <c r="IG253" i="1"/>
  <c r="IO257" i="1" l="1"/>
  <c r="HZ257" i="1"/>
  <c r="IG254" i="1"/>
  <c r="MP362" i="1"/>
  <c r="IG255" i="1" l="1"/>
  <c r="HZ258" i="1"/>
  <c r="IO258" i="1"/>
  <c r="MP363" i="1"/>
  <c r="HZ259" i="1" l="1"/>
  <c r="IO259" i="1"/>
  <c r="MP364" i="1"/>
  <c r="IG256" i="1"/>
  <c r="IO260" i="1" l="1"/>
  <c r="HZ260" i="1"/>
  <c r="MP365" i="1"/>
  <c r="IG257" i="1"/>
  <c r="MP366" i="1" l="1"/>
  <c r="IO261" i="1"/>
  <c r="HZ261" i="1"/>
  <c r="IG258" i="1"/>
  <c r="HZ262" i="1" l="1"/>
  <c r="IO262" i="1"/>
  <c r="IG259" i="1"/>
  <c r="MP367" i="1"/>
  <c r="IG260" i="1" l="1"/>
  <c r="IO263" i="1"/>
  <c r="HZ263" i="1"/>
  <c r="MP368" i="1"/>
  <c r="HZ264" i="1" l="1"/>
  <c r="IO264" i="1"/>
  <c r="MP369" i="1"/>
  <c r="IG261" i="1"/>
  <c r="MP370" i="1" l="1"/>
  <c r="IO265" i="1"/>
  <c r="HZ265" i="1"/>
  <c r="IG262" i="1"/>
  <c r="IG263" i="1" l="1"/>
  <c r="IO266" i="1"/>
  <c r="HZ266" i="1"/>
  <c r="MP371" i="1"/>
  <c r="IO267" i="1" l="1"/>
  <c r="HZ267" i="1"/>
  <c r="MP372" i="1"/>
  <c r="IG264" i="1"/>
  <c r="MP373" i="1" l="1"/>
  <c r="IO268" i="1"/>
  <c r="HZ268" i="1"/>
  <c r="IG265" i="1"/>
  <c r="IO269" i="1" l="1"/>
  <c r="HZ269" i="1"/>
  <c r="IG266" i="1"/>
  <c r="MP374" i="1"/>
  <c r="IG267" i="1" l="1"/>
  <c r="IO270" i="1"/>
  <c r="HZ270" i="1"/>
  <c r="MP375" i="1"/>
  <c r="IO271" i="1" l="1"/>
  <c r="HZ271" i="1"/>
  <c r="MP376" i="1"/>
  <c r="IG268" i="1"/>
  <c r="MP377" i="1" l="1"/>
  <c r="HZ272" i="1"/>
  <c r="IO272" i="1"/>
  <c r="IG269" i="1"/>
  <c r="IO273" i="1" l="1"/>
  <c r="HZ273" i="1"/>
  <c r="IG270" i="1"/>
  <c r="MP378" i="1"/>
  <c r="IG271" i="1" l="1"/>
  <c r="HZ274" i="1"/>
  <c r="IO274" i="1"/>
  <c r="MP379" i="1"/>
  <c r="IO275" i="1" l="1"/>
  <c r="HZ275" i="1"/>
  <c r="MP380" i="1"/>
  <c r="IG272" i="1"/>
  <c r="MP381" i="1" l="1"/>
  <c r="HZ276" i="1"/>
  <c r="IO276" i="1"/>
  <c r="IG273" i="1"/>
  <c r="HZ277" i="1" l="1"/>
  <c r="IO277" i="1"/>
  <c r="IG274" i="1"/>
  <c r="MP382" i="1"/>
  <c r="IG275" i="1" l="1"/>
  <c r="HZ278" i="1"/>
  <c r="IO278" i="1"/>
  <c r="MP383" i="1"/>
  <c r="MP384" i="1" l="1"/>
  <c r="IO279" i="1"/>
  <c r="HZ279" i="1"/>
  <c r="IG276" i="1"/>
  <c r="IO280" i="1" l="1"/>
  <c r="HZ280" i="1"/>
  <c r="IG277" i="1"/>
  <c r="MP385" i="1"/>
  <c r="IG278" i="1" l="1"/>
  <c r="HZ281" i="1"/>
  <c r="IO281" i="1"/>
  <c r="MP386" i="1"/>
  <c r="HZ282" i="1" l="1"/>
  <c r="IO282" i="1"/>
  <c r="MP387" i="1"/>
  <c r="IG279" i="1"/>
  <c r="HZ283" i="1" l="1"/>
  <c r="IO283" i="1"/>
  <c r="MP388" i="1"/>
  <c r="IG280" i="1"/>
  <c r="MP389" i="1" l="1"/>
  <c r="HZ284" i="1"/>
  <c r="IO284" i="1"/>
  <c r="IG281" i="1"/>
  <c r="IG282" i="1" l="1"/>
  <c r="IO285" i="1"/>
  <c r="HZ285" i="1"/>
  <c r="MP390" i="1"/>
  <c r="MP391" i="1" l="1"/>
  <c r="IG283" i="1"/>
  <c r="HZ286" i="1"/>
  <c r="IO286" i="1"/>
  <c r="HZ287" i="1" l="1"/>
  <c r="IO287" i="1"/>
  <c r="IG284" i="1"/>
  <c r="MP392" i="1"/>
  <c r="IG285" i="1" l="1"/>
  <c r="HZ288" i="1"/>
  <c r="IO288" i="1"/>
  <c r="MP393" i="1"/>
  <c r="MP394" i="1" l="1"/>
  <c r="HZ289" i="1"/>
  <c r="IO289" i="1"/>
  <c r="IG286" i="1"/>
  <c r="HZ290" i="1" l="1"/>
  <c r="IO290" i="1"/>
  <c r="IG287" i="1"/>
  <c r="MP395" i="1"/>
  <c r="IG288" i="1" l="1"/>
  <c r="HZ291" i="1"/>
  <c r="IO291" i="1"/>
  <c r="MP396" i="1"/>
  <c r="MP397" i="1" l="1"/>
  <c r="HZ292" i="1"/>
  <c r="IO292" i="1"/>
  <c r="IG289" i="1"/>
  <c r="IO293" i="1" l="1"/>
  <c r="HZ293" i="1"/>
  <c r="IG290" i="1"/>
  <c r="MP398" i="1"/>
  <c r="IG291" i="1" l="1"/>
  <c r="HZ294" i="1"/>
  <c r="IO294" i="1"/>
  <c r="MP399" i="1"/>
  <c r="HZ295" i="1" l="1"/>
  <c r="IO295" i="1"/>
  <c r="MP400" i="1"/>
  <c r="IG292" i="1"/>
  <c r="HZ296" i="1" l="1"/>
  <c r="IO296" i="1"/>
  <c r="MP401" i="1"/>
  <c r="IG293" i="1"/>
  <c r="MP402" i="1" l="1"/>
  <c r="IO297" i="1"/>
  <c r="HZ297" i="1"/>
  <c r="IG294" i="1"/>
  <c r="IG295" i="1" l="1"/>
  <c r="HZ298" i="1"/>
  <c r="IO298" i="1"/>
  <c r="MP403" i="1"/>
  <c r="HZ299" i="1" l="1"/>
  <c r="IO299" i="1"/>
  <c r="MP404" i="1"/>
  <c r="IG296" i="1"/>
  <c r="MO404" i="1" l="1"/>
  <c r="MT404" i="1" s="1"/>
  <c r="MP405" i="1"/>
  <c r="HZ300" i="1"/>
  <c r="IO300" i="1"/>
  <c r="IG297" i="1"/>
  <c r="MQ404" i="1" l="1"/>
  <c r="MO405" i="1"/>
  <c r="MT405" i="1" s="1"/>
  <c r="IG298" i="1"/>
  <c r="IO301" i="1"/>
  <c r="HZ301" i="1"/>
  <c r="MP406" i="1"/>
  <c r="MQ405" i="1" l="1"/>
  <c r="MO406" i="1"/>
  <c r="MT406" i="1" s="1"/>
  <c r="MP407" i="1"/>
  <c r="IG299" i="1"/>
  <c r="MQ406" i="1" l="1"/>
  <c r="IG300" i="1"/>
  <c r="MP408" i="1"/>
  <c r="MP409" i="1" l="1"/>
  <c r="MP410" i="1" l="1"/>
  <c r="MP411" i="1" l="1"/>
  <c r="MP412" i="1" l="1"/>
  <c r="MP413" i="1" l="1"/>
  <c r="MP414" i="1" l="1"/>
  <c r="MO414" i="1" l="1"/>
  <c r="MT414" i="1" s="1"/>
  <c r="MP415" i="1"/>
  <c r="MQ414" i="1" l="1"/>
  <c r="MP416" i="1"/>
  <c r="MP417" i="1" l="1"/>
  <c r="MP418" i="1" l="1"/>
  <c r="MP419" i="1" l="1"/>
  <c r="MP420" i="1" l="1"/>
  <c r="MP421" i="1" l="1"/>
  <c r="OL420" i="1" l="1"/>
  <c r="KB420" i="1"/>
  <c r="LO417" i="1" l="1"/>
  <c r="LQ417" i="1" s="1"/>
  <c r="MD417" i="1" s="1"/>
  <c r="HG417" i="1"/>
  <c r="HI417" i="1" s="1"/>
  <c r="HU417" i="1" s="1"/>
  <c r="HG419" i="1"/>
  <c r="HI419" i="1" s="1"/>
  <c r="HU419" i="1" s="1"/>
  <c r="HG409" i="1"/>
  <c r="HI409" i="1" s="1"/>
  <c r="HU409" i="1" s="1"/>
  <c r="LO404" i="1"/>
  <c r="LQ404" i="1" s="1"/>
  <c r="MD404" i="1" s="1"/>
  <c r="LO414" i="1"/>
  <c r="LQ414" i="1" s="1"/>
  <c r="MD414" i="1" s="1"/>
  <c r="LO405" i="1"/>
  <c r="LQ405" i="1" s="1"/>
  <c r="MD405" i="1" s="1"/>
  <c r="HG410" i="1"/>
  <c r="HI410" i="1" s="1"/>
  <c r="HU410" i="1" s="1"/>
  <c r="LO407" i="1"/>
  <c r="LQ407" i="1" s="1"/>
  <c r="MD407" i="1" s="1"/>
  <c r="LO415" i="1"/>
  <c r="LQ415" i="1" s="1"/>
  <c r="MD415" i="1" s="1"/>
  <c r="HG402" i="1"/>
  <c r="HI402" i="1" s="1"/>
  <c r="HU402" i="1" s="1"/>
  <c r="HG413" i="1"/>
  <c r="HI413" i="1" s="1"/>
  <c r="HU413" i="1" s="1"/>
  <c r="LO411" i="1"/>
  <c r="LQ411" i="1" s="1"/>
  <c r="MD411" i="1" s="1"/>
  <c r="KC420" i="1"/>
  <c r="KC421" i="1"/>
  <c r="LO403" i="1" l="1"/>
  <c r="LQ403" i="1" s="1"/>
  <c r="MD403" i="1" s="1"/>
  <c r="HT413" i="1"/>
  <c r="W778" i="1"/>
  <c r="X778" i="1" s="1"/>
  <c r="HT410" i="1"/>
  <c r="W775" i="1"/>
  <c r="X775" i="1" s="1"/>
  <c r="HT409" i="1"/>
  <c r="W774" i="1"/>
  <c r="X774" i="1" s="1"/>
  <c r="HT402" i="1"/>
  <c r="W767" i="1"/>
  <c r="X767" i="1" s="1"/>
  <c r="MC405" i="1"/>
  <c r="AG770" i="1"/>
  <c r="AH770" i="1" s="1"/>
  <c r="HT419" i="1"/>
  <c r="W784" i="1"/>
  <c r="X784" i="1" s="1"/>
  <c r="MC415" i="1"/>
  <c r="AG780" i="1"/>
  <c r="AH780" i="1" s="1"/>
  <c r="MC414" i="1"/>
  <c r="AG779" i="1"/>
  <c r="AH779" i="1" s="1"/>
  <c r="HT417" i="1"/>
  <c r="W782" i="1"/>
  <c r="X782" i="1" s="1"/>
  <c r="MC411" i="1"/>
  <c r="AG776" i="1"/>
  <c r="AH776" i="1" s="1"/>
  <c r="MC407" i="1"/>
  <c r="AG772" i="1"/>
  <c r="AH772" i="1" s="1"/>
  <c r="MC404" i="1"/>
  <c r="AG769" i="1"/>
  <c r="AH769" i="1" s="1"/>
  <c r="MC417" i="1"/>
  <c r="AG782" i="1"/>
  <c r="AH782" i="1" s="1"/>
  <c r="AG768" i="1" l="1"/>
  <c r="AH768" i="1" s="1"/>
  <c r="MC403" i="1"/>
  <c r="NN302" i="1" l="1"/>
  <c r="E302" i="1"/>
  <c r="C302" i="1" l="1"/>
  <c r="P302" i="1"/>
  <c r="NS302" i="1"/>
  <c r="C667" i="1" l="1"/>
  <c r="D667" i="1" s="1"/>
  <c r="N302" i="1"/>
  <c r="BN302" i="1"/>
  <c r="BZ302" i="1" l="1"/>
  <c r="DH302" i="1" l="1"/>
  <c r="DS302" i="1" l="1"/>
  <c r="DF302" i="1"/>
  <c r="M667" i="1" l="1"/>
  <c r="N667" i="1" s="1"/>
  <c r="DQ302" i="1"/>
  <c r="HZ302" i="1" l="1"/>
  <c r="IO302" i="1"/>
  <c r="HZ303" i="1" l="1"/>
  <c r="IO303" i="1"/>
  <c r="HZ304" i="1" l="1"/>
  <c r="IO304" i="1"/>
  <c r="IG304" i="1"/>
  <c r="HZ305" i="1" l="1"/>
  <c r="IO305" i="1"/>
  <c r="IG305" i="1"/>
  <c r="HZ306" i="1" l="1"/>
  <c r="IO306" i="1"/>
  <c r="IG306" i="1"/>
  <c r="HZ307" i="1" l="1"/>
  <c r="IO307" i="1"/>
  <c r="HZ308" i="1" l="1"/>
  <c r="IO308" i="1"/>
  <c r="IG307" i="1"/>
  <c r="HZ309" i="1" l="1"/>
  <c r="IO309" i="1"/>
  <c r="HZ310" i="1" l="1"/>
  <c r="IO310" i="1"/>
  <c r="IG308" i="1"/>
  <c r="HZ311" i="1" l="1"/>
  <c r="IO311" i="1"/>
  <c r="IG309" i="1"/>
  <c r="IG310" i="1" l="1"/>
  <c r="HZ312" i="1"/>
  <c r="IO312" i="1"/>
  <c r="HZ313" i="1" l="1"/>
  <c r="IO313" i="1"/>
  <c r="IG311" i="1"/>
  <c r="IG312" i="1" l="1"/>
  <c r="HZ314" i="1"/>
  <c r="IO314" i="1"/>
  <c r="HZ315" i="1" l="1"/>
  <c r="IO315" i="1"/>
  <c r="IG313" i="1"/>
  <c r="IG314" i="1" l="1"/>
  <c r="HZ316" i="1"/>
  <c r="IO316" i="1"/>
  <c r="HZ317" i="1" l="1"/>
  <c r="IO317" i="1"/>
  <c r="IG315" i="1"/>
  <c r="IE420" i="1"/>
  <c r="HZ318" i="1" l="1"/>
  <c r="IO318" i="1"/>
  <c r="IG316" i="1"/>
  <c r="IG317" i="1" l="1"/>
  <c r="HZ319" i="1"/>
  <c r="IO319" i="1"/>
  <c r="HZ320" i="1" l="1"/>
  <c r="IO320" i="1"/>
  <c r="IG318" i="1"/>
  <c r="IJ420" i="1"/>
  <c r="IG319" i="1" l="1"/>
  <c r="HZ321" i="1" l="1"/>
  <c r="IO321" i="1"/>
  <c r="IG320" i="1"/>
  <c r="IG321" i="1" l="1"/>
  <c r="HZ322" i="1" l="1"/>
  <c r="IO322" i="1"/>
  <c r="IG322" i="1" l="1"/>
  <c r="HZ323" i="1" l="1"/>
  <c r="IO323" i="1"/>
  <c r="IG323" i="1" l="1"/>
  <c r="IG324" i="1" l="1"/>
  <c r="HZ324" i="1"/>
  <c r="IO324" i="1"/>
  <c r="HZ325" i="1" l="1"/>
  <c r="IO325" i="1"/>
  <c r="IG325" i="1" l="1"/>
  <c r="HZ326" i="1"/>
  <c r="IO326" i="1"/>
  <c r="HZ327" i="1" l="1"/>
  <c r="IO327" i="1"/>
  <c r="IG326" i="1"/>
  <c r="IG327" i="1" l="1"/>
  <c r="HZ328" i="1"/>
  <c r="IO328" i="1"/>
  <c r="HM420" i="1"/>
  <c r="HZ329" i="1" l="1"/>
  <c r="IO329" i="1"/>
  <c r="HZ330" i="1" l="1"/>
  <c r="IO330" i="1"/>
  <c r="IG328" i="1"/>
  <c r="IG329" i="1" l="1"/>
  <c r="HZ331" i="1"/>
  <c r="IO331" i="1"/>
  <c r="HZ332" i="1" l="1"/>
  <c r="IO332" i="1"/>
  <c r="IG330" i="1"/>
  <c r="IG331" i="1" l="1"/>
  <c r="HZ333" i="1"/>
  <c r="IO333" i="1"/>
  <c r="HZ334" i="1" l="1"/>
  <c r="IO334" i="1"/>
  <c r="IG332" i="1"/>
  <c r="IG333" i="1" l="1"/>
  <c r="HZ335" i="1"/>
  <c r="IO335" i="1"/>
  <c r="HZ336" i="1" l="1"/>
  <c r="IO336" i="1"/>
  <c r="IG334" i="1"/>
  <c r="IG335" i="1" l="1"/>
  <c r="HZ337" i="1"/>
  <c r="IO337" i="1"/>
  <c r="HZ338" i="1" l="1"/>
  <c r="IO338" i="1"/>
  <c r="IG336" i="1"/>
  <c r="IG337" i="1" l="1"/>
  <c r="HZ339" i="1"/>
  <c r="IO339" i="1"/>
  <c r="HZ340" i="1" l="1"/>
  <c r="IO340" i="1"/>
  <c r="IG338" i="1"/>
  <c r="IG339" i="1" l="1"/>
  <c r="HZ341" i="1"/>
  <c r="IO341" i="1"/>
  <c r="HZ342" i="1" l="1"/>
  <c r="IO342" i="1"/>
  <c r="IG340" i="1"/>
  <c r="IG341" i="1" l="1"/>
  <c r="HZ343" i="1"/>
  <c r="IO343" i="1"/>
  <c r="HZ344" i="1" l="1"/>
  <c r="IO344" i="1"/>
  <c r="IG342" i="1"/>
  <c r="IG343" i="1" l="1"/>
  <c r="HZ345" i="1"/>
  <c r="IO345" i="1"/>
  <c r="HZ346" i="1" l="1"/>
  <c r="IO346" i="1"/>
  <c r="IG344" i="1"/>
  <c r="IG345" i="1" l="1"/>
  <c r="HZ347" i="1"/>
  <c r="IO347" i="1"/>
  <c r="HZ348" i="1" l="1"/>
  <c r="IO348" i="1"/>
  <c r="IG346" i="1"/>
  <c r="IG347" i="1" l="1"/>
  <c r="HZ349" i="1"/>
  <c r="IO349" i="1"/>
  <c r="HZ350" i="1" l="1"/>
  <c r="IO350" i="1"/>
  <c r="IG348" i="1"/>
  <c r="IG349" i="1" l="1"/>
  <c r="HZ351" i="1"/>
  <c r="IO351" i="1"/>
  <c r="HZ352" i="1" l="1"/>
  <c r="IO352" i="1"/>
  <c r="IG350" i="1"/>
  <c r="IG351" i="1" l="1"/>
  <c r="HZ353" i="1"/>
  <c r="IO353" i="1"/>
  <c r="HZ354" i="1" l="1"/>
  <c r="IO354" i="1"/>
  <c r="IG352" i="1"/>
  <c r="IG353" i="1" l="1"/>
  <c r="HZ355" i="1"/>
  <c r="IO355" i="1"/>
  <c r="HZ356" i="1" l="1"/>
  <c r="IO356" i="1"/>
  <c r="IG354" i="1"/>
  <c r="IG355" i="1" l="1"/>
  <c r="HZ357" i="1"/>
  <c r="IO357" i="1"/>
  <c r="HZ358" i="1" l="1"/>
  <c r="IO358" i="1"/>
  <c r="IG356" i="1"/>
  <c r="IG357" i="1" l="1"/>
  <c r="HZ359" i="1"/>
  <c r="IO359" i="1"/>
  <c r="HZ360" i="1" l="1"/>
  <c r="IO360" i="1"/>
  <c r="IG358" i="1"/>
  <c r="IG359" i="1" l="1"/>
  <c r="HZ361" i="1"/>
  <c r="IO361" i="1"/>
  <c r="HZ362" i="1" l="1"/>
  <c r="IO362" i="1"/>
  <c r="IG360" i="1"/>
  <c r="IG361" i="1" l="1"/>
  <c r="HZ363" i="1"/>
  <c r="IO363" i="1"/>
  <c r="HZ364" i="1" l="1"/>
  <c r="IO364" i="1"/>
  <c r="IG362" i="1"/>
  <c r="IG363" i="1" l="1"/>
  <c r="HZ365" i="1"/>
  <c r="IO365" i="1"/>
  <c r="HZ366" i="1" l="1"/>
  <c r="IO366" i="1"/>
  <c r="IG364" i="1"/>
  <c r="HZ367" i="1" l="1"/>
  <c r="IO367" i="1"/>
  <c r="IG365" i="1"/>
  <c r="IG366" i="1" l="1"/>
  <c r="HZ368" i="1"/>
  <c r="IO368" i="1"/>
  <c r="HZ369" i="1" l="1"/>
  <c r="IO369" i="1"/>
  <c r="IG367" i="1"/>
  <c r="IG368" i="1" l="1"/>
  <c r="HZ370" i="1"/>
  <c r="IO370" i="1"/>
  <c r="HZ371" i="1" l="1"/>
  <c r="IO371" i="1"/>
  <c r="IG369" i="1"/>
  <c r="IG370" i="1" l="1"/>
  <c r="HZ372" i="1"/>
  <c r="IO372" i="1"/>
  <c r="HZ373" i="1" l="1"/>
  <c r="IO373" i="1"/>
  <c r="IG371" i="1"/>
  <c r="IG372" i="1" l="1"/>
  <c r="HZ374" i="1"/>
  <c r="IO374" i="1"/>
  <c r="AL302" i="1"/>
  <c r="HZ375" i="1" l="1"/>
  <c r="IO375" i="1"/>
  <c r="IG373" i="1"/>
  <c r="G667" i="1"/>
  <c r="H667" i="1" s="1"/>
  <c r="BG302" i="1"/>
  <c r="IG374" i="1" l="1"/>
  <c r="HZ376" i="1"/>
  <c r="IO376" i="1"/>
  <c r="HZ377" i="1" l="1"/>
  <c r="IO377" i="1"/>
  <c r="IG375" i="1"/>
  <c r="GU302" i="1"/>
  <c r="HA302" i="1" s="1"/>
  <c r="IG376" i="1" l="1"/>
  <c r="HZ378" i="1"/>
  <c r="IO378" i="1"/>
  <c r="IG377" i="1" l="1"/>
  <c r="HZ379" i="1"/>
  <c r="IO379" i="1"/>
  <c r="IG378" i="1" l="1"/>
  <c r="HZ380" i="1"/>
  <c r="IO380" i="1"/>
  <c r="HZ381" i="1" l="1"/>
  <c r="IO381" i="1"/>
  <c r="IG379" i="1"/>
  <c r="IG380" i="1" l="1"/>
  <c r="HZ382" i="1"/>
  <c r="IO382" i="1"/>
  <c r="IG381" i="1" l="1"/>
  <c r="HZ383" i="1"/>
  <c r="IO383" i="1"/>
  <c r="HZ384" i="1" l="1"/>
  <c r="IO384" i="1"/>
  <c r="IG382" i="1"/>
  <c r="IG383" i="1" l="1"/>
  <c r="HZ385" i="1"/>
  <c r="IO385" i="1"/>
  <c r="HZ386" i="1" l="1"/>
  <c r="IO386" i="1"/>
  <c r="IG384" i="1"/>
  <c r="HZ387" i="1" l="1"/>
  <c r="IO387" i="1"/>
  <c r="IG385" i="1"/>
  <c r="IG386" i="1" l="1"/>
  <c r="HZ388" i="1"/>
  <c r="IO388" i="1"/>
  <c r="HZ389" i="1" l="1"/>
  <c r="IO389" i="1"/>
  <c r="IG387" i="1"/>
  <c r="IG388" i="1" l="1"/>
  <c r="HZ390" i="1"/>
  <c r="IO390" i="1"/>
  <c r="W401" i="1" l="1"/>
  <c r="AH401" i="1" s="1"/>
  <c r="HZ391" i="1"/>
  <c r="IO391" i="1"/>
  <c r="IG389" i="1"/>
  <c r="IG390" i="1" l="1"/>
  <c r="HZ392" i="1"/>
  <c r="IO392" i="1"/>
  <c r="HZ393" i="1" l="1"/>
  <c r="IO393" i="1"/>
  <c r="IG391" i="1"/>
  <c r="IG392" i="1" l="1"/>
  <c r="HZ394" i="1"/>
  <c r="IO394" i="1"/>
  <c r="HZ395" i="1" l="1"/>
  <c r="IO395" i="1"/>
  <c r="IG393" i="1"/>
  <c r="IG394" i="1" l="1"/>
  <c r="HZ396" i="1"/>
  <c r="IO396" i="1"/>
  <c r="HZ397" i="1" l="1"/>
  <c r="IO397" i="1"/>
  <c r="IG395" i="1"/>
  <c r="IG396" i="1" l="1"/>
  <c r="HZ398" i="1"/>
  <c r="IO398" i="1"/>
  <c r="HZ399" i="1" l="1"/>
  <c r="IO399" i="1"/>
  <c r="IG397" i="1"/>
  <c r="IG398" i="1" l="1"/>
  <c r="HZ400" i="1"/>
  <c r="IO400" i="1"/>
  <c r="HZ401" i="1" l="1"/>
  <c r="IO401" i="1"/>
  <c r="IG399" i="1"/>
  <c r="IG400" i="1" l="1"/>
  <c r="HZ402" i="1"/>
  <c r="IO402" i="1"/>
  <c r="HZ403" i="1" l="1"/>
  <c r="IO403" i="1"/>
  <c r="IG401" i="1"/>
  <c r="HZ404" i="1" l="1"/>
  <c r="IO404" i="1"/>
  <c r="IG402" i="1"/>
  <c r="IG403" i="1" l="1"/>
  <c r="HZ405" i="1"/>
  <c r="IO405" i="1"/>
  <c r="HZ406" i="1" l="1"/>
  <c r="IO406" i="1"/>
  <c r="IG404" i="1"/>
  <c r="IG405" i="1" l="1"/>
  <c r="HZ407" i="1"/>
  <c r="IO407" i="1"/>
  <c r="HZ408" i="1" l="1"/>
  <c r="IO408" i="1"/>
  <c r="IG406" i="1"/>
  <c r="IG407" i="1" l="1"/>
  <c r="HZ409" i="1"/>
  <c r="IO409" i="1"/>
  <c r="HZ410" i="1" l="1"/>
  <c r="IO410" i="1"/>
  <c r="IG408" i="1"/>
  <c r="W420" i="1"/>
  <c r="IG409" i="1" l="1"/>
  <c r="HZ411" i="1"/>
  <c r="IO411" i="1"/>
  <c r="AH420" i="1"/>
  <c r="HZ412" i="1" l="1"/>
  <c r="IO412" i="1"/>
  <c r="IG410" i="1"/>
  <c r="IG411" i="1" l="1"/>
  <c r="HZ413" i="1"/>
  <c r="IO413" i="1"/>
  <c r="HZ414" i="1" l="1"/>
  <c r="IO414" i="1"/>
  <c r="IG412" i="1"/>
  <c r="IG413" i="1" l="1"/>
  <c r="HZ415" i="1"/>
  <c r="IO415" i="1"/>
  <c r="IG414" i="1" l="1"/>
  <c r="HZ416" i="1"/>
  <c r="IO416" i="1"/>
  <c r="IG415" i="1" l="1"/>
  <c r="HZ417" i="1"/>
  <c r="IO417" i="1"/>
  <c r="HZ418" i="1" l="1"/>
  <c r="IO418" i="1"/>
  <c r="IG416" i="1"/>
  <c r="IG417" i="1" l="1"/>
  <c r="HZ419" i="1"/>
  <c r="IO419" i="1"/>
  <c r="HZ420" i="1" l="1"/>
  <c r="IO420" i="1"/>
  <c r="IG418" i="1"/>
  <c r="HZ421" i="1" l="1"/>
  <c r="IO421" i="1"/>
  <c r="IG419" i="1"/>
  <c r="IG420" i="1" l="1"/>
  <c r="CT302" i="1"/>
  <c r="CZ302" i="1" s="1"/>
  <c r="IG421" i="1" l="1"/>
  <c r="AX302" i="1" l="1"/>
  <c r="BF302" i="1" s="1"/>
  <c r="FB302" i="1"/>
  <c r="FG302" i="1" s="1"/>
  <c r="DY302" i="1"/>
  <c r="EJ302" i="1" s="1"/>
  <c r="FD302" i="1" l="1"/>
  <c r="JN311" i="1" l="1"/>
  <c r="JU311" i="1"/>
  <c r="JN310" i="1"/>
  <c r="JU310" i="1"/>
  <c r="JN312" i="1"/>
  <c r="JU312" i="1"/>
  <c r="JN304" i="1"/>
  <c r="JU304" i="1"/>
  <c r="JN308" i="1"/>
  <c r="JU308" i="1"/>
  <c r="JN306" i="1"/>
  <c r="JU306" i="1"/>
  <c r="JN302" i="1"/>
  <c r="JU302" i="1"/>
  <c r="JN313" i="1"/>
  <c r="JU313" i="1"/>
  <c r="JN303" i="1"/>
  <c r="JU303" i="1"/>
  <c r="JN309" i="1"/>
  <c r="JU309" i="1"/>
  <c r="JN305" i="1"/>
  <c r="JU305" i="1"/>
  <c r="JN307" i="1"/>
  <c r="JU307" i="1"/>
  <c r="FE302" i="1"/>
  <c r="FC303" i="1" l="1"/>
  <c r="FD303" i="1" l="1"/>
  <c r="FE303" i="1" l="1"/>
  <c r="FC304" i="1" l="1"/>
  <c r="FD304" i="1" l="1"/>
  <c r="FE304" i="1" l="1"/>
  <c r="FC305" i="1" l="1"/>
  <c r="FD305" i="1" l="1"/>
  <c r="FE305" i="1" l="1"/>
  <c r="FC306" i="1" l="1"/>
  <c r="FD306" i="1" l="1"/>
  <c r="FE306" i="1" l="1"/>
  <c r="FC307" i="1" l="1"/>
  <c r="FD307" i="1" l="1"/>
  <c r="FE307" i="1" s="1"/>
  <c r="FC308" i="1" l="1"/>
  <c r="FD308" i="1" s="1"/>
  <c r="FE308" i="1" s="1"/>
  <c r="FC309" i="1" l="1"/>
  <c r="FD309" i="1" s="1"/>
  <c r="FE309" i="1" s="1"/>
  <c r="FC310" i="1" l="1"/>
  <c r="FD310" i="1" s="1"/>
  <c r="FE310" i="1" s="1"/>
  <c r="FC311" i="1" l="1"/>
  <c r="FD311" i="1" s="1"/>
  <c r="FE311" i="1" s="1"/>
  <c r="FC312" i="1" l="1"/>
  <c r="FD312" i="1" s="1"/>
  <c r="FE312" i="1" s="1"/>
  <c r="JN325" i="1" l="1"/>
  <c r="JU325" i="1"/>
  <c r="JN317" i="1"/>
  <c r="JU317" i="1"/>
  <c r="JN320" i="1"/>
  <c r="JU320" i="1"/>
  <c r="JN315" i="1"/>
  <c r="JU315" i="1"/>
  <c r="JN321" i="1"/>
  <c r="JU321" i="1"/>
  <c r="JN319" i="1"/>
  <c r="JU319" i="1"/>
  <c r="JN323" i="1"/>
  <c r="JU323" i="1"/>
  <c r="JN318" i="1"/>
  <c r="JU318" i="1"/>
  <c r="JN316" i="1"/>
  <c r="JU316" i="1"/>
  <c r="JN322" i="1"/>
  <c r="JU322" i="1"/>
  <c r="JN324" i="1"/>
  <c r="JU324" i="1"/>
  <c r="JN314" i="1"/>
  <c r="JU314" i="1"/>
  <c r="FC313" i="1"/>
  <c r="FD313" i="1" s="1"/>
  <c r="FE313" i="1" s="1"/>
  <c r="FC314" i="1" l="1"/>
  <c r="FD314" i="1" s="1"/>
  <c r="FE314" i="1" s="1"/>
  <c r="FC315" i="1" l="1"/>
  <c r="FD315" i="1" s="1"/>
  <c r="FE315" i="1" s="1"/>
  <c r="FC316" i="1" l="1"/>
  <c r="FD316" i="1" s="1"/>
  <c r="FE316" i="1" s="1"/>
  <c r="FC317" i="1" l="1"/>
  <c r="FD317" i="1" s="1"/>
  <c r="FE317" i="1" s="1"/>
  <c r="FC318" i="1" l="1"/>
  <c r="FD318" i="1" s="1"/>
  <c r="FE318" i="1" s="1"/>
  <c r="FC319" i="1" l="1"/>
  <c r="FD319" i="1" s="1"/>
  <c r="FE319" i="1" s="1"/>
  <c r="FC320" i="1" l="1"/>
  <c r="FD320" i="1" s="1"/>
  <c r="FE320" i="1" s="1"/>
  <c r="FC321" i="1" l="1"/>
  <c r="FD321" i="1" s="1"/>
  <c r="FE321" i="1" s="1"/>
  <c r="FC322" i="1" l="1"/>
  <c r="FD322" i="1" s="1"/>
  <c r="FE322" i="1" s="1"/>
  <c r="FC323" i="1" l="1"/>
  <c r="FD323" i="1" s="1"/>
  <c r="FE323" i="1" s="1"/>
  <c r="FC324" i="1" l="1"/>
  <c r="FD324" i="1" s="1"/>
  <c r="FE324" i="1" s="1"/>
  <c r="JN332" i="1" l="1"/>
  <c r="JU332" i="1"/>
  <c r="JN329" i="1"/>
  <c r="JU329" i="1"/>
  <c r="JN333" i="1"/>
  <c r="JU333" i="1"/>
  <c r="JN327" i="1"/>
  <c r="JU327" i="1"/>
  <c r="JN326" i="1"/>
  <c r="JU326" i="1"/>
  <c r="JN335" i="1"/>
  <c r="JU335" i="1"/>
  <c r="JN331" i="1"/>
  <c r="JU331" i="1"/>
  <c r="JN330" i="1"/>
  <c r="JU330" i="1"/>
  <c r="JN336" i="1"/>
  <c r="JU336" i="1"/>
  <c r="JN337" i="1"/>
  <c r="JU337" i="1"/>
  <c r="JN334" i="1"/>
  <c r="JU334" i="1"/>
  <c r="JN328" i="1"/>
  <c r="JU328" i="1"/>
  <c r="FC325" i="1"/>
  <c r="FD325" i="1" s="1"/>
  <c r="FE325" i="1" s="1"/>
  <c r="GZ420" i="1" l="1"/>
  <c r="FC326" i="1"/>
  <c r="FD326" i="1" s="1"/>
  <c r="FE326" i="1" s="1"/>
  <c r="HA420" i="1" l="1"/>
  <c r="FC327" i="1"/>
  <c r="FD327" i="1" s="1"/>
  <c r="FE327" i="1" s="1"/>
  <c r="FC328" i="1" l="1"/>
  <c r="FD328" i="1" s="1"/>
  <c r="FE328" i="1" s="1"/>
  <c r="FC329" i="1" l="1"/>
  <c r="FD329" i="1" s="1"/>
  <c r="FE329" i="1" s="1"/>
  <c r="FC330" i="1" l="1"/>
  <c r="FD330" i="1" s="1"/>
  <c r="FE330" i="1" s="1"/>
  <c r="FC331" i="1" l="1"/>
  <c r="FD331" i="1" s="1"/>
  <c r="FE331" i="1" s="1"/>
  <c r="FC332" i="1" l="1"/>
  <c r="FD332" i="1" s="1"/>
  <c r="FE332" i="1" s="1"/>
  <c r="FC333" i="1" l="1"/>
  <c r="FD333" i="1" s="1"/>
  <c r="FE333" i="1" s="1"/>
  <c r="FC334" i="1" l="1"/>
  <c r="FD334" i="1" s="1"/>
  <c r="FE334" i="1" s="1"/>
  <c r="FC335" i="1" l="1"/>
  <c r="FD335" i="1" s="1"/>
  <c r="FE335" i="1" s="1"/>
  <c r="FC336" i="1" l="1"/>
  <c r="FD336" i="1" s="1"/>
  <c r="FE336" i="1" s="1"/>
  <c r="JN341" i="1" l="1"/>
  <c r="JU341" i="1"/>
  <c r="JN338" i="1"/>
  <c r="JU338" i="1"/>
  <c r="JN347" i="1"/>
  <c r="JU347" i="1"/>
  <c r="JN342" i="1"/>
  <c r="JU342" i="1"/>
  <c r="JN340" i="1"/>
  <c r="JU340" i="1"/>
  <c r="JN339" i="1"/>
  <c r="JU339" i="1"/>
  <c r="JN348" i="1"/>
  <c r="JU348" i="1"/>
  <c r="JN346" i="1"/>
  <c r="JU346" i="1"/>
  <c r="JN344" i="1"/>
  <c r="JU344" i="1"/>
  <c r="JN343" i="1"/>
  <c r="JU343" i="1"/>
  <c r="JN349" i="1"/>
  <c r="JU349" i="1"/>
  <c r="JN345" i="1"/>
  <c r="JU345" i="1"/>
  <c r="FC337" i="1"/>
  <c r="FD337" i="1" s="1"/>
  <c r="FE337" i="1" s="1"/>
  <c r="FC338" i="1" l="1"/>
  <c r="FD338" i="1" s="1"/>
  <c r="FE338" i="1" s="1"/>
  <c r="FC339" i="1" l="1"/>
  <c r="FD339" i="1" s="1"/>
  <c r="FE339" i="1" s="1"/>
  <c r="FC340" i="1" l="1"/>
  <c r="FD340" i="1" s="1"/>
  <c r="FE340" i="1" s="1"/>
  <c r="FC341" i="1" l="1"/>
  <c r="FD341" i="1" s="1"/>
  <c r="FE341" i="1" s="1"/>
  <c r="FC342" i="1" l="1"/>
  <c r="FD342" i="1" s="1"/>
  <c r="FE342" i="1" s="1"/>
  <c r="FC343" i="1" l="1"/>
  <c r="FD343" i="1" s="1"/>
  <c r="FE343" i="1" s="1"/>
  <c r="FC344" i="1" l="1"/>
  <c r="FD344" i="1" s="1"/>
  <c r="FE344" i="1" s="1"/>
  <c r="FC345" i="1" l="1"/>
  <c r="FD345" i="1" s="1"/>
  <c r="FE345" i="1" s="1"/>
  <c r="FC346" i="1" l="1"/>
  <c r="FD346" i="1" s="1"/>
  <c r="FE346" i="1" s="1"/>
  <c r="FC347" i="1" l="1"/>
  <c r="FD347" i="1" s="1"/>
  <c r="FE347" i="1" s="1"/>
  <c r="FC348" i="1" l="1"/>
  <c r="FD348" i="1" s="1"/>
  <c r="FE348" i="1" s="1"/>
  <c r="CM420" i="1"/>
  <c r="JN350" i="1" l="1"/>
  <c r="JU350" i="1"/>
  <c r="JN361" i="1"/>
  <c r="JU361" i="1"/>
  <c r="JN351" i="1"/>
  <c r="JU351" i="1"/>
  <c r="JN359" i="1"/>
  <c r="JU359" i="1"/>
  <c r="JN360" i="1"/>
  <c r="JU360" i="1"/>
  <c r="JN353" i="1"/>
  <c r="JU353" i="1"/>
  <c r="JN358" i="1"/>
  <c r="JU358" i="1"/>
  <c r="JN354" i="1"/>
  <c r="JU354" i="1"/>
  <c r="JN352" i="1"/>
  <c r="JU352" i="1"/>
  <c r="JN357" i="1"/>
  <c r="JU357" i="1"/>
  <c r="JN356" i="1"/>
  <c r="JU356" i="1"/>
  <c r="JN355" i="1"/>
  <c r="JU355" i="1"/>
  <c r="FC349" i="1"/>
  <c r="FD349" i="1" s="1"/>
  <c r="FE349" i="1" s="1"/>
  <c r="K785" i="1"/>
  <c r="DA420" i="1"/>
  <c r="FC350" i="1" l="1"/>
  <c r="FD350" i="1" s="1"/>
  <c r="FE350" i="1" s="1"/>
  <c r="L785" i="1"/>
  <c r="FC351" i="1" l="1"/>
  <c r="FD351" i="1" s="1"/>
  <c r="FE351" i="1" s="1"/>
  <c r="FC352" i="1" l="1"/>
  <c r="FD352" i="1" s="1"/>
  <c r="FE352" i="1" s="1"/>
  <c r="FC353" i="1" l="1"/>
  <c r="FD353" i="1" s="1"/>
  <c r="FE353" i="1" s="1"/>
  <c r="FC354" i="1" l="1"/>
  <c r="FD354" i="1" s="1"/>
  <c r="FE354" i="1" s="1"/>
  <c r="FC355" i="1" l="1"/>
  <c r="FD355" i="1" s="1"/>
  <c r="FE355" i="1" s="1"/>
  <c r="FC356" i="1" l="1"/>
  <c r="FD356" i="1" s="1"/>
  <c r="FE356" i="1" s="1"/>
  <c r="FC357" i="1" l="1"/>
  <c r="FD357" i="1" s="1"/>
  <c r="FE357" i="1" s="1"/>
  <c r="FC358" i="1" l="1"/>
  <c r="FD358" i="1" s="1"/>
  <c r="FE358" i="1" s="1"/>
  <c r="FC359" i="1" l="1"/>
  <c r="FD359" i="1" s="1"/>
  <c r="FE359" i="1" s="1"/>
  <c r="FC360" i="1" l="1"/>
  <c r="FD360" i="1" s="1"/>
  <c r="FE360" i="1" s="1"/>
  <c r="JN363" i="1" l="1"/>
  <c r="JU363" i="1"/>
  <c r="JN373" i="1"/>
  <c r="JU373" i="1"/>
  <c r="JN364" i="1"/>
  <c r="JU364" i="1"/>
  <c r="JN371" i="1"/>
  <c r="JU371" i="1"/>
  <c r="JN365" i="1"/>
  <c r="JU365" i="1"/>
  <c r="JN372" i="1"/>
  <c r="JU372" i="1"/>
  <c r="JN369" i="1"/>
  <c r="JU369" i="1"/>
  <c r="JN368" i="1"/>
  <c r="JU368" i="1"/>
  <c r="JN370" i="1"/>
  <c r="JU370" i="1"/>
  <c r="JN367" i="1"/>
  <c r="JU367" i="1"/>
  <c r="JN366" i="1"/>
  <c r="JU366" i="1"/>
  <c r="JN362" i="1"/>
  <c r="JU362" i="1"/>
  <c r="FC361" i="1"/>
  <c r="FD361" i="1" s="1"/>
  <c r="FE361" i="1" s="1"/>
  <c r="FF361" i="1" s="1"/>
  <c r="FG361" i="1" s="1"/>
  <c r="FC362" i="1" l="1"/>
  <c r="FD362" i="1" s="1"/>
  <c r="FE362" i="1" s="1"/>
  <c r="FC363" i="1" l="1"/>
  <c r="FD363" i="1" s="1"/>
  <c r="FE363" i="1" s="1"/>
  <c r="FC364" i="1" l="1"/>
  <c r="FD364" i="1" s="1"/>
  <c r="FE364" i="1" s="1"/>
  <c r="FC365" i="1" l="1"/>
  <c r="FD365" i="1" s="1"/>
  <c r="FE365" i="1" s="1"/>
  <c r="FC366" i="1" l="1"/>
  <c r="FD366" i="1" s="1"/>
  <c r="FE366" i="1" s="1"/>
  <c r="FC367" i="1" l="1"/>
  <c r="FD367" i="1" s="1"/>
  <c r="FE367" i="1" s="1"/>
  <c r="FC368" i="1" l="1"/>
  <c r="FD368" i="1" s="1"/>
  <c r="FE368" i="1" s="1"/>
  <c r="FC369" i="1" l="1"/>
  <c r="FD369" i="1" s="1"/>
  <c r="FE369" i="1" s="1"/>
  <c r="FC370" i="1" l="1"/>
  <c r="FD370" i="1" s="1"/>
  <c r="FE370" i="1" s="1"/>
  <c r="FC371" i="1" l="1"/>
  <c r="FD371" i="1" s="1"/>
  <c r="FE371" i="1" s="1"/>
  <c r="FC372" i="1" l="1"/>
  <c r="FD372" i="1" s="1"/>
  <c r="FE372" i="1" s="1"/>
  <c r="JN374" i="1" l="1"/>
  <c r="JU374" i="1"/>
  <c r="JN377" i="1"/>
  <c r="JU377" i="1"/>
  <c r="JN382" i="1"/>
  <c r="JU382" i="1"/>
  <c r="JN378" i="1"/>
  <c r="JU378" i="1"/>
  <c r="JN380" i="1"/>
  <c r="JU380" i="1"/>
  <c r="JN381" i="1"/>
  <c r="JU381" i="1"/>
  <c r="JN384" i="1"/>
  <c r="JU384" i="1"/>
  <c r="JN376" i="1"/>
  <c r="JU376" i="1"/>
  <c r="JN379" i="1"/>
  <c r="JU379" i="1"/>
  <c r="JN383" i="1"/>
  <c r="JU383" i="1"/>
  <c r="JN375" i="1"/>
  <c r="JU375" i="1"/>
  <c r="JN385" i="1"/>
  <c r="JU385" i="1"/>
  <c r="FC373" i="1"/>
  <c r="FD373" i="1" s="1"/>
  <c r="FE373" i="1" s="1"/>
  <c r="FC374" i="1" l="1"/>
  <c r="FD374" i="1" s="1"/>
  <c r="FE374" i="1" s="1"/>
  <c r="FC375" i="1" l="1"/>
  <c r="FD375" i="1" s="1"/>
  <c r="FE375" i="1" s="1"/>
  <c r="FC376" i="1" l="1"/>
  <c r="FD376" i="1" s="1"/>
  <c r="FE376" i="1" s="1"/>
  <c r="FC377" i="1" l="1"/>
  <c r="FD377" i="1" s="1"/>
  <c r="FE377" i="1" s="1"/>
  <c r="FC378" i="1" l="1"/>
  <c r="FD378" i="1" s="1"/>
  <c r="FE378" i="1" s="1"/>
  <c r="FC379" i="1" l="1"/>
  <c r="FD379" i="1" s="1"/>
  <c r="FE379" i="1" s="1"/>
  <c r="FC380" i="1" l="1"/>
  <c r="FD380" i="1" s="1"/>
  <c r="FE380" i="1" s="1"/>
  <c r="FC381" i="1" l="1"/>
  <c r="FD381" i="1" s="1"/>
  <c r="FE381" i="1" s="1"/>
  <c r="FC382" i="1" l="1"/>
  <c r="FD382" i="1" s="1"/>
  <c r="FE382" i="1" s="1"/>
  <c r="FC383" i="1" l="1"/>
  <c r="FD383" i="1" s="1"/>
  <c r="FE383" i="1" s="1"/>
  <c r="FC384" i="1" l="1"/>
  <c r="FD384" i="1" s="1"/>
  <c r="FE384" i="1" s="1"/>
  <c r="JN397" i="1" l="1"/>
  <c r="JU397" i="1"/>
  <c r="JN391" i="1"/>
  <c r="JU391" i="1"/>
  <c r="JN393" i="1"/>
  <c r="JU393" i="1"/>
  <c r="JN392" i="1"/>
  <c r="JU392" i="1"/>
  <c r="JN387" i="1"/>
  <c r="JU387" i="1"/>
  <c r="JN395" i="1"/>
  <c r="JU395" i="1"/>
  <c r="JN390" i="1"/>
  <c r="JU390" i="1"/>
  <c r="JN394" i="1"/>
  <c r="JU394" i="1"/>
  <c r="JN396" i="1"/>
  <c r="JU396" i="1"/>
  <c r="JN386" i="1"/>
  <c r="JU386" i="1"/>
  <c r="JN389" i="1"/>
  <c r="JU389" i="1"/>
  <c r="JN388" i="1"/>
  <c r="JU388" i="1"/>
  <c r="FC385" i="1"/>
  <c r="FD385" i="1" s="1"/>
  <c r="FE385" i="1" s="1"/>
  <c r="FC386" i="1" l="1"/>
  <c r="FD386" i="1" s="1"/>
  <c r="FE386" i="1" s="1"/>
  <c r="FC387" i="1" l="1"/>
  <c r="FD387" i="1" s="1"/>
  <c r="FE387" i="1" s="1"/>
  <c r="FC388" i="1" l="1"/>
  <c r="FD388" i="1" s="1"/>
  <c r="FE388" i="1" s="1"/>
  <c r="FC389" i="1" l="1"/>
  <c r="FD389" i="1" s="1"/>
  <c r="FE389" i="1" s="1"/>
  <c r="FC390" i="1" l="1"/>
  <c r="FD390" i="1" s="1"/>
  <c r="FE390" i="1" s="1"/>
  <c r="FC391" i="1" l="1"/>
  <c r="FD391" i="1" s="1"/>
  <c r="FE391" i="1" s="1"/>
  <c r="DY401" i="1" l="1"/>
  <c r="EJ401" i="1" s="1"/>
  <c r="FC392" i="1"/>
  <c r="FD392" i="1" s="1"/>
  <c r="FE392" i="1" s="1"/>
  <c r="FC393" i="1" l="1"/>
  <c r="FD393" i="1" s="1"/>
  <c r="FE393" i="1" s="1"/>
  <c r="FC394" i="1" l="1"/>
  <c r="FD394" i="1" s="1"/>
  <c r="FE394" i="1" s="1"/>
  <c r="FC395" i="1" l="1"/>
  <c r="FD395" i="1" s="1"/>
  <c r="FE395" i="1" s="1"/>
  <c r="FC396" i="1" l="1"/>
  <c r="FD396" i="1" s="1"/>
  <c r="FE396" i="1" s="1"/>
  <c r="JN398" i="1" l="1"/>
  <c r="JU398" i="1"/>
  <c r="JN407" i="1"/>
  <c r="JU407" i="1"/>
  <c r="JN409" i="1"/>
  <c r="JU409" i="1"/>
  <c r="JN399" i="1"/>
  <c r="JU399" i="1"/>
  <c r="JN404" i="1"/>
  <c r="JU404" i="1"/>
  <c r="JN408" i="1"/>
  <c r="JU408" i="1"/>
  <c r="JN403" i="1"/>
  <c r="JU403" i="1"/>
  <c r="JN401" i="1"/>
  <c r="JU401" i="1"/>
  <c r="JN405" i="1"/>
  <c r="JU405" i="1"/>
  <c r="JN406" i="1"/>
  <c r="JU406" i="1"/>
  <c r="JN400" i="1"/>
  <c r="JU400" i="1"/>
  <c r="JN402" i="1"/>
  <c r="JU402" i="1"/>
  <c r="FC397" i="1"/>
  <c r="FD397" i="1" s="1"/>
  <c r="FE397" i="1" s="1"/>
  <c r="FC398" i="1" l="1"/>
  <c r="FD398" i="1" s="1"/>
  <c r="FE398" i="1" s="1"/>
  <c r="FC399" i="1" l="1"/>
  <c r="FD399" i="1" s="1"/>
  <c r="FE399" i="1" s="1"/>
  <c r="BN401" i="1" l="1"/>
  <c r="FC400" i="1"/>
  <c r="FD400" i="1" s="1"/>
  <c r="FE400" i="1" s="1"/>
  <c r="BZ401" i="1" l="1"/>
  <c r="FC401" i="1"/>
  <c r="FD401" i="1" s="1"/>
  <c r="FE401" i="1" s="1"/>
  <c r="FF401" i="1" s="1"/>
  <c r="FG401" i="1" s="1"/>
  <c r="FC402" i="1" l="1"/>
  <c r="FD402" i="1" s="1"/>
  <c r="FE402" i="1" s="1"/>
  <c r="E401" i="1" l="1"/>
  <c r="DH401" i="1"/>
  <c r="DJ401" i="1" s="1"/>
  <c r="DK401" i="1" s="1"/>
  <c r="DI402" i="1" s="1"/>
  <c r="DJ402" i="1" s="1"/>
  <c r="DK402" i="1" s="1"/>
  <c r="FC403" i="1"/>
  <c r="FD403" i="1" s="1"/>
  <c r="FE403" i="1" s="1"/>
  <c r="DS401" i="1" l="1"/>
  <c r="DF401" i="1"/>
  <c r="P401" i="1"/>
  <c r="C401" i="1"/>
  <c r="FC404" i="1"/>
  <c r="FD404" i="1" s="1"/>
  <c r="FE404" i="1" s="1"/>
  <c r="DI403" i="1"/>
  <c r="DJ403" i="1" s="1"/>
  <c r="DK403" i="1" s="1"/>
  <c r="N401" i="1" l="1"/>
  <c r="C766" i="1"/>
  <c r="D766" i="1" s="1"/>
  <c r="M766" i="1"/>
  <c r="N766" i="1" s="1"/>
  <c r="DQ401" i="1"/>
  <c r="DI404" i="1"/>
  <c r="DJ404" i="1" s="1"/>
  <c r="DK404" i="1" s="1"/>
  <c r="FC405" i="1"/>
  <c r="FD405" i="1" s="1"/>
  <c r="FE405" i="1" s="1"/>
  <c r="FC406" i="1" l="1"/>
  <c r="FD406" i="1" s="1"/>
  <c r="FE406" i="1" s="1"/>
  <c r="DI405" i="1"/>
  <c r="DJ405" i="1" s="1"/>
  <c r="DK405" i="1" s="1"/>
  <c r="DI406" i="1" l="1"/>
  <c r="DJ406" i="1" s="1"/>
  <c r="DK406" i="1" s="1"/>
  <c r="FC407" i="1"/>
  <c r="FD407" i="1" s="1"/>
  <c r="FE407" i="1" s="1"/>
  <c r="FC408" i="1" l="1"/>
  <c r="FD408" i="1" s="1"/>
  <c r="FE408" i="1" s="1"/>
  <c r="DI407" i="1"/>
  <c r="DJ407" i="1" s="1"/>
  <c r="DK407" i="1" s="1"/>
  <c r="JN413" i="1" l="1"/>
  <c r="JU413" i="1"/>
  <c r="JN419" i="1"/>
  <c r="JU419" i="1"/>
  <c r="JN418" i="1"/>
  <c r="JU418" i="1"/>
  <c r="JN420" i="1"/>
  <c r="JU420" i="1"/>
  <c r="JN415" i="1"/>
  <c r="JU415" i="1"/>
  <c r="JN416" i="1"/>
  <c r="JU416" i="1"/>
  <c r="JN412" i="1"/>
  <c r="JU412" i="1"/>
  <c r="JN410" i="1"/>
  <c r="JU410" i="1"/>
  <c r="JN411" i="1"/>
  <c r="JU411" i="1"/>
  <c r="JN421" i="1"/>
  <c r="JN422" i="1" s="1"/>
  <c r="JU421" i="1"/>
  <c r="JN417" i="1"/>
  <c r="JU417" i="1"/>
  <c r="JN414" i="1"/>
  <c r="JU414" i="1"/>
  <c r="DI408" i="1"/>
  <c r="DJ408" i="1" s="1"/>
  <c r="DK408" i="1" s="1"/>
  <c r="FC409" i="1"/>
  <c r="FD409" i="1" s="1"/>
  <c r="FE409" i="1" s="1"/>
  <c r="JU422" i="1" l="1"/>
  <c r="FC410" i="1"/>
  <c r="FD410" i="1" s="1"/>
  <c r="FE410" i="1" s="1"/>
  <c r="DI409" i="1"/>
  <c r="DJ409" i="1" s="1"/>
  <c r="DK409" i="1" s="1"/>
  <c r="FC411" i="1" l="1"/>
  <c r="FD411" i="1" s="1"/>
  <c r="FE411" i="1" s="1"/>
  <c r="DY420" i="1"/>
  <c r="DI410" i="1"/>
  <c r="DJ410" i="1" s="1"/>
  <c r="DK410" i="1" s="1"/>
  <c r="DI411" i="1" l="1"/>
  <c r="DJ411" i="1" s="1"/>
  <c r="DK411" i="1" s="1"/>
  <c r="FC412" i="1"/>
  <c r="FD412" i="1" s="1"/>
  <c r="FE412" i="1" s="1"/>
  <c r="EJ420" i="1"/>
  <c r="FC413" i="1" l="1"/>
  <c r="FD413" i="1" s="1"/>
  <c r="FE413" i="1" s="1"/>
  <c r="DI412" i="1"/>
  <c r="DJ412" i="1" s="1"/>
  <c r="DK412" i="1" s="1"/>
  <c r="FC414" i="1" l="1"/>
  <c r="FD414" i="1" s="1"/>
  <c r="FE414" i="1" s="1"/>
  <c r="DI413" i="1"/>
  <c r="DJ413" i="1" s="1"/>
  <c r="DK413" i="1" s="1"/>
  <c r="DI414" i="1" l="1"/>
  <c r="DJ414" i="1" s="1"/>
  <c r="DK414" i="1" s="1"/>
  <c r="FC415" i="1"/>
  <c r="FD415" i="1" s="1"/>
  <c r="FE415" i="1" s="1"/>
  <c r="FC416" i="1" l="1"/>
  <c r="FD416" i="1" s="1"/>
  <c r="FE416" i="1" s="1"/>
  <c r="DI415" i="1"/>
  <c r="DJ415" i="1" s="1"/>
  <c r="DK415" i="1" s="1"/>
  <c r="FC417" i="1" l="1"/>
  <c r="FD417" i="1" s="1"/>
  <c r="FE417" i="1" s="1"/>
  <c r="DI416" i="1"/>
  <c r="DJ416" i="1" s="1"/>
  <c r="DK416" i="1" s="1"/>
  <c r="FC418" i="1" l="1"/>
  <c r="FD418" i="1" s="1"/>
  <c r="FE418" i="1" s="1"/>
  <c r="DI417" i="1"/>
  <c r="DJ417" i="1" s="1"/>
  <c r="DK417" i="1" s="1"/>
  <c r="DI418" i="1" l="1"/>
  <c r="DJ418" i="1" s="1"/>
  <c r="DK418" i="1" s="1"/>
  <c r="FC419" i="1"/>
  <c r="FD419" i="1" s="1"/>
  <c r="FE419" i="1" s="1"/>
  <c r="BN420" i="1"/>
  <c r="DI419" i="1" l="1"/>
  <c r="DJ419" i="1" s="1"/>
  <c r="DK419" i="1" s="1"/>
  <c r="BZ420" i="1"/>
  <c r="FC420" i="1"/>
  <c r="DI420" i="1" l="1"/>
  <c r="FD420" i="1"/>
  <c r="MN420" i="1"/>
  <c r="FE420" i="1" l="1"/>
  <c r="E420" i="1"/>
  <c r="DH420" i="1"/>
  <c r="DJ420" i="1" s="1"/>
  <c r="DK420" i="1" s="1"/>
  <c r="FF420" i="1" l="1"/>
  <c r="FC421" i="1"/>
  <c r="DI421" i="1"/>
  <c r="DJ421" i="1"/>
  <c r="DF420" i="1"/>
  <c r="DS420" i="1"/>
  <c r="C420" i="1"/>
  <c r="P420" i="1"/>
  <c r="FG420" i="1"/>
  <c r="DK421" i="1" l="1"/>
  <c r="DH421" i="1"/>
  <c r="N420" i="1"/>
  <c r="C785" i="1"/>
  <c r="DQ420" i="1"/>
  <c r="M785" i="1"/>
  <c r="DF421" i="1" l="1"/>
  <c r="DS421" i="1"/>
  <c r="N785" i="1"/>
  <c r="D785" i="1"/>
  <c r="M786" i="1" l="1"/>
  <c r="N786" i="1" s="1"/>
  <c r="DQ421" i="1"/>
  <c r="PN420" i="1" l="1"/>
  <c r="LB86" i="1" l="1"/>
  <c r="KU86" i="1" l="1"/>
  <c r="AE451" i="1"/>
  <c r="AF451" i="1" s="1"/>
  <c r="LI86" i="1"/>
  <c r="LJ86" i="1" l="1"/>
  <c r="IZ85" i="1"/>
  <c r="IR86" i="1" l="1"/>
  <c r="AA451" i="1" l="1"/>
  <c r="JH86" i="1"/>
  <c r="AB451" i="1" l="1"/>
  <c r="IX420" i="1" l="1"/>
  <c r="BE784" i="1" l="1"/>
  <c r="BF420" i="1"/>
  <c r="GL420" i="1" l="1"/>
  <c r="GN420" i="1" l="1"/>
  <c r="HB420" i="1" l="1"/>
  <c r="U785" i="1"/>
  <c r="V785" i="1" l="1"/>
  <c r="JT420" i="1" l="1"/>
  <c r="OF420" i="1" l="1"/>
  <c r="LU420" i="1" l="1"/>
  <c r="ET420" i="1" l="1"/>
  <c r="OZ420" i="1" l="1"/>
  <c r="AL420" i="1" l="1"/>
  <c r="BG420" i="1" l="1"/>
  <c r="G785" i="1"/>
  <c r="EV420" i="1"/>
  <c r="Q785" i="1" l="1"/>
  <c r="FH420" i="1"/>
  <c r="H785" i="1"/>
  <c r="R785" i="1" l="1"/>
  <c r="CT85" i="1" l="1"/>
  <c r="CZ85" i="1" s="1"/>
  <c r="JG85" i="1"/>
  <c r="JG86" i="1"/>
  <c r="JE420" i="1"/>
  <c r="NR420" i="1" l="1"/>
  <c r="NF420" i="1"/>
  <c r="JC85" i="1"/>
  <c r="CV85" i="1"/>
  <c r="CW85" i="1" l="1"/>
  <c r="JD85" i="1"/>
  <c r="MZ85" i="1"/>
  <c r="JF85" i="1" l="1"/>
  <c r="JB86" i="1"/>
  <c r="CX87" i="1"/>
  <c r="CX89" i="1"/>
  <c r="CX91" i="1"/>
  <c r="CX93" i="1"/>
  <c r="CX95" i="1"/>
  <c r="CX97" i="1"/>
  <c r="CX86" i="1"/>
  <c r="CU86" i="1" s="1"/>
  <c r="CX88" i="1"/>
  <c r="CX90" i="1"/>
  <c r="CX92" i="1"/>
  <c r="CX94" i="1"/>
  <c r="CX96" i="1"/>
  <c r="LF95" i="1"/>
  <c r="LC95" i="1" s="1"/>
  <c r="LF97" i="1"/>
  <c r="LC97" i="1" s="1"/>
  <c r="LF91" i="1"/>
  <c r="LC91" i="1" s="1"/>
  <c r="LF88" i="1"/>
  <c r="LC88" i="1" s="1"/>
  <c r="LF96" i="1"/>
  <c r="LC96" i="1" s="1"/>
  <c r="LF90" i="1"/>
  <c r="LC90" i="1" s="1"/>
  <c r="LF92" i="1"/>
  <c r="LC92" i="1" s="1"/>
  <c r="LF94" i="1"/>
  <c r="LC94" i="1" s="1"/>
  <c r="LF89" i="1"/>
  <c r="LC89" i="1" s="1"/>
  <c r="LF86" i="1"/>
  <c r="LC86" i="1" s="1"/>
  <c r="LF87" i="1"/>
  <c r="LC87" i="1" s="1"/>
  <c r="LF93" i="1"/>
  <c r="LC93" i="1" s="1"/>
  <c r="NB85" i="1"/>
  <c r="NH85" i="1"/>
  <c r="AK450" i="1"/>
  <c r="AL450" i="1" s="1"/>
  <c r="CU97" i="1" l="1"/>
  <c r="CV97" i="1" s="1"/>
  <c r="CU95" i="1"/>
  <c r="CV95" i="1" s="1"/>
  <c r="CU96" i="1"/>
  <c r="CV96" i="1" s="1"/>
  <c r="CU93" i="1"/>
  <c r="CV93" i="1" s="1"/>
  <c r="CU94" i="1"/>
  <c r="CV94" i="1" s="1"/>
  <c r="CU91" i="1"/>
  <c r="CV91" i="1" s="1"/>
  <c r="CU92" i="1"/>
  <c r="CV92" i="1" s="1"/>
  <c r="CU89" i="1"/>
  <c r="CV89" i="1" s="1"/>
  <c r="CU90" i="1"/>
  <c r="CV90" i="1" s="1"/>
  <c r="CU87" i="1"/>
  <c r="CV87" i="1" s="1"/>
  <c r="CU88" i="1"/>
  <c r="CV88" i="1" s="1"/>
  <c r="ND85" i="1"/>
  <c r="CV86" i="1"/>
  <c r="LD86" i="1"/>
  <c r="JC86" i="1"/>
  <c r="NT85" i="1"/>
  <c r="AL85" i="1"/>
  <c r="BG85" i="1" s="1"/>
  <c r="AX85" i="1"/>
  <c r="BB85" i="1" s="1"/>
  <c r="BE85" i="1" s="1"/>
  <c r="LB85" i="1"/>
  <c r="LD85" i="1" s="1"/>
  <c r="IR85" i="1"/>
  <c r="JH85" i="1" s="1"/>
  <c r="JV85" i="1"/>
  <c r="LH85" i="1"/>
  <c r="KS85" i="1"/>
  <c r="BF85" i="1" l="1"/>
  <c r="LI85" i="1"/>
  <c r="LE85" i="1"/>
  <c r="LE86" i="1" s="1"/>
  <c r="BA86" i="1"/>
  <c r="AP85" i="1"/>
  <c r="G450" i="1"/>
  <c r="CW86" i="1"/>
  <c r="CW87" i="1" s="1"/>
  <c r="CW88" i="1" s="1"/>
  <c r="CW89" i="1" s="1"/>
  <c r="CW90" i="1" s="1"/>
  <c r="CW91" i="1" s="1"/>
  <c r="CW92" i="1" s="1"/>
  <c r="CW93" i="1" s="1"/>
  <c r="CW94" i="1" s="1"/>
  <c r="CW95" i="1" s="1"/>
  <c r="CW96" i="1" s="1"/>
  <c r="CW97" i="1" s="1"/>
  <c r="NE85" i="1"/>
  <c r="MZ86" i="1" s="1"/>
  <c r="JD86" i="1"/>
  <c r="JB87" i="1" s="1"/>
  <c r="IT85" i="1"/>
  <c r="AA450" i="1"/>
  <c r="AB450" i="1" s="1"/>
  <c r="CX99" i="1" l="1"/>
  <c r="CX101" i="1"/>
  <c r="CX103" i="1"/>
  <c r="CX105" i="1"/>
  <c r="CX107" i="1"/>
  <c r="CX109" i="1"/>
  <c r="CX98" i="1"/>
  <c r="CU98" i="1" s="1"/>
  <c r="CX100" i="1"/>
  <c r="CX102" i="1"/>
  <c r="CX104" i="1"/>
  <c r="CX106" i="1"/>
  <c r="CX108" i="1"/>
  <c r="LF106" i="1"/>
  <c r="LC106" i="1" s="1"/>
  <c r="LF109" i="1"/>
  <c r="LC109" i="1" s="1"/>
  <c r="LF108" i="1"/>
  <c r="LC108" i="1" s="1"/>
  <c r="LF99" i="1"/>
  <c r="LC99" i="1" s="1"/>
  <c r="LF107" i="1"/>
  <c r="LC107" i="1" s="1"/>
  <c r="LF100" i="1"/>
  <c r="LC100" i="1" s="1"/>
  <c r="LF98" i="1"/>
  <c r="LC98" i="1" s="1"/>
  <c r="LF103" i="1"/>
  <c r="LC103" i="1" s="1"/>
  <c r="LF104" i="1"/>
  <c r="LC104" i="1" s="1"/>
  <c r="LF105" i="1"/>
  <c r="LC105" i="1" s="1"/>
  <c r="LF101" i="1"/>
  <c r="LC101" i="1" s="1"/>
  <c r="LF102" i="1"/>
  <c r="LC102" i="1" s="1"/>
  <c r="AT85" i="1"/>
  <c r="BH85" i="1"/>
  <c r="IV85" i="1"/>
  <c r="JI85" i="1"/>
  <c r="NC86" i="1"/>
  <c r="NA86" i="1"/>
  <c r="NB86" i="1" s="1"/>
  <c r="LH86" i="1"/>
  <c r="JF86" i="1"/>
  <c r="H450" i="1"/>
  <c r="BB86" i="1"/>
  <c r="NH86" i="1"/>
  <c r="AK451" i="1"/>
  <c r="CU100" i="1" l="1"/>
  <c r="CV100" i="1" s="1"/>
  <c r="CU109" i="1"/>
  <c r="CV109" i="1" s="1"/>
  <c r="CU107" i="1"/>
  <c r="CV107" i="1" s="1"/>
  <c r="CU108" i="1"/>
  <c r="CV108" i="1" s="1"/>
  <c r="CU105" i="1"/>
  <c r="CV105" i="1" s="1"/>
  <c r="CU106" i="1"/>
  <c r="CV106" i="1" s="1"/>
  <c r="CU103" i="1"/>
  <c r="CV103" i="1" s="1"/>
  <c r="CU104" i="1"/>
  <c r="CV104" i="1" s="1"/>
  <c r="CU101" i="1"/>
  <c r="CV101" i="1" s="1"/>
  <c r="CU102" i="1"/>
  <c r="CV102" i="1" s="1"/>
  <c r="CU99" i="1"/>
  <c r="CV99" i="1" s="1"/>
  <c r="ND86" i="1"/>
  <c r="NT86" i="1"/>
  <c r="AW85" i="1"/>
  <c r="AL451" i="1"/>
  <c r="BE86" i="1"/>
  <c r="LB95" i="1"/>
  <c r="LB94" i="1"/>
  <c r="LB93" i="1"/>
  <c r="LB92" i="1"/>
  <c r="LB91" i="1"/>
  <c r="LB89" i="1"/>
  <c r="LB96" i="1"/>
  <c r="LB90" i="1"/>
  <c r="LB88" i="1"/>
  <c r="LB87" i="1"/>
  <c r="LB97" i="1"/>
  <c r="IW85" i="1"/>
  <c r="CV98" i="1"/>
  <c r="LI87" i="1" l="1"/>
  <c r="LD87" i="1"/>
  <c r="JG89" i="1"/>
  <c r="IY86" i="1"/>
  <c r="IU86" i="1"/>
  <c r="IS86" i="1"/>
  <c r="LI88" i="1"/>
  <c r="LD88" i="1"/>
  <c r="LI96" i="1"/>
  <c r="LD96" i="1"/>
  <c r="LI92" i="1"/>
  <c r="LD92" i="1"/>
  <c r="JG94" i="1"/>
  <c r="BA87" i="1"/>
  <c r="LI94" i="1"/>
  <c r="LD94" i="1"/>
  <c r="JG96" i="1"/>
  <c r="AS86" i="1"/>
  <c r="AO86" i="1"/>
  <c r="LI90" i="1"/>
  <c r="LD90" i="1"/>
  <c r="LD91" i="1"/>
  <c r="LI91" i="1"/>
  <c r="JG88" i="1"/>
  <c r="JG91" i="1"/>
  <c r="CW98" i="1"/>
  <c r="CW99" i="1" s="1"/>
  <c r="CW100" i="1" s="1"/>
  <c r="CW101" i="1" s="1"/>
  <c r="CW102" i="1" s="1"/>
  <c r="CW103" i="1" s="1"/>
  <c r="CW104" i="1" s="1"/>
  <c r="CW105" i="1" s="1"/>
  <c r="CW106" i="1" s="1"/>
  <c r="CW107" i="1" s="1"/>
  <c r="CW108" i="1" s="1"/>
  <c r="CW109" i="1" s="1"/>
  <c r="LI97" i="1"/>
  <c r="LD97" i="1"/>
  <c r="JG93" i="1"/>
  <c r="LI89" i="1"/>
  <c r="LD89" i="1"/>
  <c r="JG92" i="1"/>
  <c r="JG90" i="1"/>
  <c r="JG95" i="1"/>
  <c r="LD93" i="1"/>
  <c r="LI93" i="1"/>
  <c r="LD95" i="1"/>
  <c r="LI95" i="1"/>
  <c r="JG87" i="1"/>
  <c r="JC87" i="1"/>
  <c r="JG97" i="1"/>
  <c r="NE86" i="1"/>
  <c r="MZ87" i="1" l="1"/>
  <c r="NA87" i="1"/>
  <c r="CX111" i="1"/>
  <c r="LF118" i="1"/>
  <c r="LC118" i="1" s="1"/>
  <c r="LF119" i="1"/>
  <c r="LC119" i="1" s="1"/>
  <c r="LF113" i="1"/>
  <c r="LC113" i="1" s="1"/>
  <c r="LF120" i="1"/>
  <c r="LC120" i="1" s="1"/>
  <c r="LF110" i="1"/>
  <c r="LC110" i="1" s="1"/>
  <c r="LF117" i="1"/>
  <c r="LC117" i="1" s="1"/>
  <c r="LF116" i="1"/>
  <c r="LC116" i="1" s="1"/>
  <c r="LF112" i="1"/>
  <c r="LC112" i="1" s="1"/>
  <c r="LF114" i="1"/>
  <c r="LC114" i="1" s="1"/>
  <c r="LF121" i="1"/>
  <c r="LC121" i="1" s="1"/>
  <c r="LF115" i="1"/>
  <c r="LC115" i="1" s="1"/>
  <c r="LF111" i="1"/>
  <c r="LC111" i="1" s="1"/>
  <c r="CX120" i="1"/>
  <c r="CX119" i="1"/>
  <c r="CX116" i="1"/>
  <c r="CX115" i="1"/>
  <c r="CX114" i="1"/>
  <c r="CX113" i="1"/>
  <c r="CX121" i="1"/>
  <c r="CX112" i="1"/>
  <c r="CX110" i="1"/>
  <c r="CU110" i="1" s="1"/>
  <c r="CX118" i="1"/>
  <c r="CX117" i="1"/>
  <c r="AP86" i="1"/>
  <c r="NC87" i="1"/>
  <c r="JD87" i="1"/>
  <c r="BB87" i="1"/>
  <c r="LE87" i="1"/>
  <c r="LE88" i="1" s="1"/>
  <c r="LE89" i="1" s="1"/>
  <c r="LE90" i="1" s="1"/>
  <c r="LE91" i="1" s="1"/>
  <c r="LE92" i="1" s="1"/>
  <c r="LE93" i="1" s="1"/>
  <c r="LE94" i="1" s="1"/>
  <c r="LE95" i="1" s="1"/>
  <c r="LE96" i="1" s="1"/>
  <c r="LE97" i="1" s="1"/>
  <c r="IT86" i="1"/>
  <c r="CU120" i="1" l="1"/>
  <c r="CV120" i="1" s="1"/>
  <c r="CU112" i="1"/>
  <c r="CV112" i="1" s="1"/>
  <c r="CU115" i="1"/>
  <c r="CV115" i="1" s="1"/>
  <c r="CU111" i="1"/>
  <c r="CV111" i="1" s="1"/>
  <c r="CU121" i="1"/>
  <c r="CV121" i="1" s="1"/>
  <c r="CU113" i="1"/>
  <c r="CV113" i="1" s="1"/>
  <c r="CU114" i="1"/>
  <c r="CV114" i="1" s="1"/>
  <c r="CU116" i="1"/>
  <c r="CV116" i="1" s="1"/>
  <c r="CU117" i="1"/>
  <c r="CV117" i="1" s="1"/>
  <c r="CU118" i="1"/>
  <c r="CV118" i="1" s="1"/>
  <c r="CU119" i="1"/>
  <c r="CV119" i="1" s="1"/>
  <c r="NB87" i="1"/>
  <c r="LH97" i="1"/>
  <c r="AK452" i="1"/>
  <c r="AL452" i="1" s="1"/>
  <c r="NH87" i="1"/>
  <c r="NT87" i="1" s="1"/>
  <c r="JB88" i="1"/>
  <c r="CV110" i="1"/>
  <c r="BH86" i="1"/>
  <c r="AT86" i="1"/>
  <c r="IV86" i="1"/>
  <c r="JI86" i="1"/>
  <c r="BE87" i="1"/>
  <c r="ND87" i="1"/>
  <c r="JC88" i="1" l="1"/>
  <c r="JD88" i="1" s="1"/>
  <c r="IW86" i="1"/>
  <c r="AW86" i="1"/>
  <c r="BA88" i="1"/>
  <c r="NE87" i="1"/>
  <c r="NA88" i="1" s="1"/>
  <c r="CW110" i="1"/>
  <c r="CW111" i="1" s="1"/>
  <c r="CW112" i="1" s="1"/>
  <c r="CW113" i="1" s="1"/>
  <c r="CW114" i="1" s="1"/>
  <c r="CW115" i="1" s="1"/>
  <c r="CW116" i="1" s="1"/>
  <c r="CW117" i="1" s="1"/>
  <c r="CW118" i="1" s="1"/>
  <c r="CW119" i="1" s="1"/>
  <c r="CW120" i="1" s="1"/>
  <c r="CW121" i="1" s="1"/>
  <c r="MZ88" i="1" l="1"/>
  <c r="AK453" i="1" s="1"/>
  <c r="IS87" i="1"/>
  <c r="IY87" i="1"/>
  <c r="JB89" i="1"/>
  <c r="NC88" i="1"/>
  <c r="BB88" i="1"/>
  <c r="AO87" i="1"/>
  <c r="AS87" i="1"/>
  <c r="IU87" i="1"/>
  <c r="IZ86" i="1"/>
  <c r="CX123" i="1"/>
  <c r="LF125" i="1"/>
  <c r="LC125" i="1" s="1"/>
  <c r="LF132" i="1"/>
  <c r="LC132" i="1" s="1"/>
  <c r="LF128" i="1"/>
  <c r="LC128" i="1" s="1"/>
  <c r="LF127" i="1"/>
  <c r="LC127" i="1" s="1"/>
  <c r="LF129" i="1"/>
  <c r="LC129" i="1" s="1"/>
  <c r="LF131" i="1"/>
  <c r="LC131" i="1" s="1"/>
  <c r="LF126" i="1"/>
  <c r="LC126" i="1" s="1"/>
  <c r="LF123" i="1"/>
  <c r="LC123" i="1" s="1"/>
  <c r="LF130" i="1"/>
  <c r="LC130" i="1" s="1"/>
  <c r="LF124" i="1"/>
  <c r="LC124" i="1" s="1"/>
  <c r="LF122" i="1"/>
  <c r="LC122" i="1" s="1"/>
  <c r="LF133" i="1"/>
  <c r="LC133" i="1" s="1"/>
  <c r="CX132" i="1"/>
  <c r="CX133" i="1"/>
  <c r="CX130" i="1"/>
  <c r="CX131" i="1"/>
  <c r="CX128" i="1"/>
  <c r="CX129" i="1"/>
  <c r="CX127" i="1"/>
  <c r="CX126" i="1"/>
  <c r="CX124" i="1"/>
  <c r="CX125" i="1"/>
  <c r="CX122" i="1"/>
  <c r="CU122" i="1" s="1"/>
  <c r="CU132" i="1" l="1"/>
  <c r="CV132" i="1" s="1"/>
  <c r="CU126" i="1"/>
  <c r="CV126" i="1" s="1"/>
  <c r="CU124" i="1"/>
  <c r="CV124" i="1" s="1"/>
  <c r="CU127" i="1"/>
  <c r="CV127" i="1" s="1"/>
  <c r="CU129" i="1"/>
  <c r="CV129" i="1" s="1"/>
  <c r="CU128" i="1"/>
  <c r="CV128" i="1" s="1"/>
  <c r="CU131" i="1"/>
  <c r="CV131" i="1" s="1"/>
  <c r="CU123" i="1"/>
  <c r="CV123" i="1" s="1"/>
  <c r="CU130" i="1"/>
  <c r="CV130" i="1" s="1"/>
  <c r="CU125" i="1"/>
  <c r="CV125" i="1" s="1"/>
  <c r="CU133" i="1"/>
  <c r="CV133" i="1" s="1"/>
  <c r="NH88" i="1"/>
  <c r="NT88" i="1" s="1"/>
  <c r="NB88" i="1"/>
  <c r="ND88" i="1" s="1"/>
  <c r="JC89" i="1"/>
  <c r="AP87" i="1"/>
  <c r="CV122" i="1"/>
  <c r="AL453" i="1"/>
  <c r="BE88" i="1"/>
  <c r="IR95" i="1"/>
  <c r="IR96" i="1"/>
  <c r="IR91" i="1"/>
  <c r="IR87" i="1"/>
  <c r="IR97" i="1"/>
  <c r="IR90" i="1"/>
  <c r="IR89" i="1"/>
  <c r="IR94" i="1"/>
  <c r="IR92" i="1"/>
  <c r="IR93" i="1"/>
  <c r="IR88" i="1"/>
  <c r="JD89" i="1" l="1"/>
  <c r="AT87" i="1"/>
  <c r="BH87" i="1"/>
  <c r="NE88" i="1"/>
  <c r="JH94" i="1"/>
  <c r="AA459" i="1"/>
  <c r="AB459" i="1" s="1"/>
  <c r="JH89" i="1"/>
  <c r="AA454" i="1"/>
  <c r="AB454" i="1" s="1"/>
  <c r="AA461" i="1"/>
  <c r="AB461" i="1" s="1"/>
  <c r="JH96" i="1"/>
  <c r="BA89" i="1"/>
  <c r="CW122" i="1"/>
  <c r="CW123" i="1" s="1"/>
  <c r="CW124" i="1" s="1"/>
  <c r="CW125" i="1" s="1"/>
  <c r="CW126" i="1" s="1"/>
  <c r="CW127" i="1" s="1"/>
  <c r="CW128" i="1" s="1"/>
  <c r="CW129" i="1" s="1"/>
  <c r="CW130" i="1" s="1"/>
  <c r="CW131" i="1" s="1"/>
  <c r="CW132" i="1" s="1"/>
  <c r="CW133" i="1" s="1"/>
  <c r="AA453" i="1"/>
  <c r="AB453" i="1" s="1"/>
  <c r="JH88" i="1"/>
  <c r="AA455" i="1"/>
  <c r="AB455" i="1" s="1"/>
  <c r="JH90" i="1"/>
  <c r="IT87" i="1"/>
  <c r="AA452" i="1"/>
  <c r="JH87" i="1"/>
  <c r="AA460" i="1"/>
  <c r="AB460" i="1" s="1"/>
  <c r="JH95" i="1"/>
  <c r="AA458" i="1"/>
  <c r="AB458" i="1" s="1"/>
  <c r="JH93" i="1"/>
  <c r="AA462" i="1"/>
  <c r="AB462" i="1" s="1"/>
  <c r="JH97" i="1"/>
  <c r="AA457" i="1"/>
  <c r="AB457" i="1" s="1"/>
  <c r="JH92" i="1"/>
  <c r="AA456" i="1"/>
  <c r="AB456" i="1" s="1"/>
  <c r="JH91" i="1"/>
  <c r="JB90" i="1" l="1"/>
  <c r="MZ89" i="1"/>
  <c r="AK454" i="1" s="1"/>
  <c r="NA89" i="1"/>
  <c r="JI87" i="1"/>
  <c r="IV87" i="1"/>
  <c r="CX135" i="1"/>
  <c r="LF139" i="1"/>
  <c r="LC139" i="1" s="1"/>
  <c r="LF135" i="1"/>
  <c r="LC135" i="1" s="1"/>
  <c r="LF140" i="1"/>
  <c r="LC140" i="1" s="1"/>
  <c r="LF134" i="1"/>
  <c r="LC134" i="1" s="1"/>
  <c r="LF143" i="1"/>
  <c r="LC143" i="1" s="1"/>
  <c r="LF136" i="1"/>
  <c r="LC136" i="1" s="1"/>
  <c r="LF137" i="1"/>
  <c r="LC137" i="1" s="1"/>
  <c r="LF141" i="1"/>
  <c r="LC141" i="1" s="1"/>
  <c r="LF145" i="1"/>
  <c r="LC145" i="1" s="1"/>
  <c r="LF142" i="1"/>
  <c r="LC142" i="1" s="1"/>
  <c r="LF144" i="1"/>
  <c r="LC144" i="1" s="1"/>
  <c r="LF138" i="1"/>
  <c r="LC138" i="1" s="1"/>
  <c r="CX136" i="1"/>
  <c r="CX139" i="1"/>
  <c r="CX134" i="1"/>
  <c r="CU134" i="1" s="1"/>
  <c r="CX144" i="1"/>
  <c r="CX142" i="1"/>
  <c r="CX141" i="1"/>
  <c r="CX145" i="1"/>
  <c r="CX137" i="1"/>
  <c r="CX140" i="1"/>
  <c r="CX143" i="1"/>
  <c r="CX138" i="1"/>
  <c r="AW87" i="1"/>
  <c r="BB89" i="1"/>
  <c r="AB452" i="1"/>
  <c r="NC89" i="1"/>
  <c r="CU135" i="1" l="1"/>
  <c r="CV135" i="1" s="1"/>
  <c r="CU144" i="1"/>
  <c r="CV144" i="1" s="1"/>
  <c r="CU143" i="1"/>
  <c r="CV143" i="1" s="1"/>
  <c r="CU139" i="1"/>
  <c r="CV139" i="1" s="1"/>
  <c r="CU138" i="1"/>
  <c r="CV138" i="1" s="1"/>
  <c r="CU140" i="1"/>
  <c r="CV140" i="1" s="1"/>
  <c r="CU136" i="1"/>
  <c r="CV136" i="1" s="1"/>
  <c r="CU141" i="1"/>
  <c r="CV141" i="1" s="1"/>
  <c r="CU142" i="1"/>
  <c r="CV142" i="1" s="1"/>
  <c r="CU137" i="1"/>
  <c r="CV137" i="1" s="1"/>
  <c r="CU145" i="1"/>
  <c r="CV145" i="1" s="1"/>
  <c r="JC90" i="1"/>
  <c r="NH89" i="1"/>
  <c r="NT89" i="1" s="1"/>
  <c r="NB89" i="1"/>
  <c r="ND89" i="1" s="1"/>
  <c r="IW87" i="1"/>
  <c r="CV134" i="1"/>
  <c r="CW134" i="1" s="1"/>
  <c r="BE89" i="1"/>
  <c r="AO88" i="1"/>
  <c r="AS88" i="1"/>
  <c r="AL454" i="1"/>
  <c r="CW135" i="1" l="1"/>
  <c r="CW136" i="1" s="1"/>
  <c r="CW137" i="1" s="1"/>
  <c r="CW138" i="1" s="1"/>
  <c r="CW139" i="1" s="1"/>
  <c r="CW140" i="1" s="1"/>
  <c r="CW141" i="1" s="1"/>
  <c r="CW142" i="1" s="1"/>
  <c r="CW143" i="1" s="1"/>
  <c r="CW144" i="1" s="1"/>
  <c r="CW145" i="1" s="1"/>
  <c r="LF153" i="1" s="1"/>
  <c r="LC153" i="1" s="1"/>
  <c r="IS88" i="1"/>
  <c r="IY88" i="1"/>
  <c r="JD90" i="1"/>
  <c r="BA90" i="1"/>
  <c r="NE89" i="1"/>
  <c r="NA90" i="1" s="1"/>
  <c r="IU88" i="1"/>
  <c r="AP88" i="1"/>
  <c r="LF150" i="1" l="1"/>
  <c r="LC150" i="1" s="1"/>
  <c r="CX156" i="1"/>
  <c r="CX149" i="1"/>
  <c r="CX154" i="1"/>
  <c r="LF146" i="1"/>
  <c r="LC146" i="1" s="1"/>
  <c r="CX155" i="1"/>
  <c r="LF148" i="1"/>
  <c r="LC148" i="1" s="1"/>
  <c r="CX152" i="1"/>
  <c r="LF156" i="1"/>
  <c r="LC156" i="1" s="1"/>
  <c r="CX150" i="1"/>
  <c r="LF151" i="1"/>
  <c r="LC151" i="1" s="1"/>
  <c r="LF157" i="1"/>
  <c r="LC157" i="1" s="1"/>
  <c r="CX151" i="1"/>
  <c r="LF147" i="1"/>
  <c r="LC147" i="1" s="1"/>
  <c r="CX146" i="1"/>
  <c r="LF152" i="1"/>
  <c r="LC152" i="1" s="1"/>
  <c r="CX153" i="1"/>
  <c r="LF155" i="1"/>
  <c r="LC155" i="1" s="1"/>
  <c r="LF154" i="1"/>
  <c r="LC154" i="1" s="1"/>
  <c r="CX147" i="1"/>
  <c r="CX157" i="1"/>
  <c r="CX148" i="1"/>
  <c r="LF149" i="1"/>
  <c r="LC149" i="1" s="1"/>
  <c r="MZ90" i="1"/>
  <c r="AK455" i="1" s="1"/>
  <c r="JB91" i="1"/>
  <c r="JC91" i="1" s="1"/>
  <c r="IT88" i="1"/>
  <c r="JI88" i="1" s="1"/>
  <c r="BB90" i="1"/>
  <c r="NC90" i="1"/>
  <c r="BH88" i="1"/>
  <c r="AT88" i="1"/>
  <c r="CU152" i="1" l="1"/>
  <c r="CV152" i="1" s="1"/>
  <c r="CU155" i="1"/>
  <c r="CV155" i="1" s="1"/>
  <c r="CU157" i="1"/>
  <c r="CV157" i="1" s="1"/>
  <c r="CU151" i="1"/>
  <c r="CV151" i="1" s="1"/>
  <c r="CU154" i="1"/>
  <c r="CV154" i="1" s="1"/>
  <c r="CU149" i="1"/>
  <c r="CV149" i="1" s="1"/>
  <c r="CU146" i="1"/>
  <c r="CV146" i="1" s="1"/>
  <c r="CW146" i="1" s="1"/>
  <c r="CW147" i="1" s="1"/>
  <c r="CU148" i="1"/>
  <c r="CV148" i="1" s="1"/>
  <c r="CU147" i="1"/>
  <c r="CV147" i="1" s="1"/>
  <c r="CU150" i="1"/>
  <c r="CV150" i="1" s="1"/>
  <c r="CU156" i="1"/>
  <c r="CV156" i="1" s="1"/>
  <c r="CU153" i="1"/>
  <c r="CV153" i="1" s="1"/>
  <c r="NH90" i="1"/>
  <c r="NT90" i="1" s="1"/>
  <c r="NB90" i="1"/>
  <c r="ND90" i="1" s="1"/>
  <c r="IV88" i="1"/>
  <c r="IW88" i="1" s="1"/>
  <c r="IU89" i="1" s="1"/>
  <c r="JD91" i="1"/>
  <c r="AL455" i="1"/>
  <c r="AW88" i="1"/>
  <c r="BE90" i="1"/>
  <c r="BA91" i="1" s="1"/>
  <c r="BB91" i="1" s="1"/>
  <c r="BE91" i="1" s="1"/>
  <c r="BA92" i="1" s="1"/>
  <c r="BB92" i="1" s="1"/>
  <c r="BE92" i="1" s="1"/>
  <c r="BA93" i="1" s="1"/>
  <c r="BB93" i="1" s="1"/>
  <c r="BE93" i="1" s="1"/>
  <c r="BA94" i="1" s="1"/>
  <c r="BB94" i="1" s="1"/>
  <c r="BE94" i="1" s="1"/>
  <c r="BA95" i="1" s="1"/>
  <c r="BB95" i="1" s="1"/>
  <c r="BE95" i="1" s="1"/>
  <c r="BA96" i="1" s="1"/>
  <c r="BB96" i="1" s="1"/>
  <c r="BE96" i="1" s="1"/>
  <c r="BA97" i="1" s="1"/>
  <c r="BB97" i="1" s="1"/>
  <c r="BE97" i="1" s="1"/>
  <c r="BA98" i="1" s="1"/>
  <c r="BB98" i="1" s="1"/>
  <c r="BE98" i="1" s="1"/>
  <c r="BA99" i="1" s="1"/>
  <c r="BB99" i="1" s="1"/>
  <c r="BE99" i="1" s="1"/>
  <c r="BA100" i="1" s="1"/>
  <c r="BB100" i="1" s="1"/>
  <c r="BE100" i="1" s="1"/>
  <c r="BA101" i="1" s="1"/>
  <c r="BB101" i="1" s="1"/>
  <c r="BE101" i="1" s="1"/>
  <c r="BA102" i="1" s="1"/>
  <c r="BB102" i="1" s="1"/>
  <c r="BE102" i="1" s="1"/>
  <c r="BA103" i="1" s="1"/>
  <c r="BB103" i="1" s="1"/>
  <c r="BE103" i="1" s="1"/>
  <c r="BA104" i="1" s="1"/>
  <c r="BB104" i="1" s="1"/>
  <c r="BE104" i="1" s="1"/>
  <c r="BA105" i="1" s="1"/>
  <c r="BB105" i="1" s="1"/>
  <c r="BE105" i="1" s="1"/>
  <c r="BA106" i="1" s="1"/>
  <c r="BB106" i="1" s="1"/>
  <c r="BE106" i="1" s="1"/>
  <c r="BA107" i="1" s="1"/>
  <c r="BB107" i="1" s="1"/>
  <c r="BE107" i="1" s="1"/>
  <c r="BA108" i="1" s="1"/>
  <c r="BB108" i="1" s="1"/>
  <c r="BE108" i="1" s="1"/>
  <c r="BA109" i="1" s="1"/>
  <c r="BB109" i="1" s="1"/>
  <c r="BE109" i="1" s="1"/>
  <c r="BA110" i="1" s="1"/>
  <c r="BB110" i="1" s="1"/>
  <c r="BE110" i="1" s="1"/>
  <c r="BA111" i="1" s="1"/>
  <c r="BB111" i="1" s="1"/>
  <c r="BE111" i="1" s="1"/>
  <c r="BA112" i="1" s="1"/>
  <c r="BB112" i="1" s="1"/>
  <c r="BE112" i="1" s="1"/>
  <c r="BA113" i="1" s="1"/>
  <c r="BB113" i="1" s="1"/>
  <c r="BE113" i="1" s="1"/>
  <c r="BA114" i="1" s="1"/>
  <c r="BB114" i="1" s="1"/>
  <c r="BE114" i="1" s="1"/>
  <c r="BA115" i="1" s="1"/>
  <c r="BB115" i="1" s="1"/>
  <c r="BE115" i="1" s="1"/>
  <c r="BA116" i="1" s="1"/>
  <c r="BB116" i="1" s="1"/>
  <c r="BE116" i="1" s="1"/>
  <c r="BA117" i="1" s="1"/>
  <c r="BB117" i="1" s="1"/>
  <c r="BE117" i="1" s="1"/>
  <c r="BA118" i="1" s="1"/>
  <c r="BB118" i="1" s="1"/>
  <c r="BE118" i="1" s="1"/>
  <c r="BA119" i="1" s="1"/>
  <c r="BB119" i="1" s="1"/>
  <c r="BE119" i="1" s="1"/>
  <c r="BA120" i="1" s="1"/>
  <c r="BB120" i="1" s="1"/>
  <c r="BE120" i="1" s="1"/>
  <c r="BA121" i="1" s="1"/>
  <c r="BB121" i="1" s="1"/>
  <c r="BE121" i="1" s="1"/>
  <c r="BA122" i="1" s="1"/>
  <c r="BB122" i="1" s="1"/>
  <c r="BE122" i="1" s="1"/>
  <c r="BA123" i="1" s="1"/>
  <c r="BB123" i="1" s="1"/>
  <c r="BE123" i="1" s="1"/>
  <c r="BA124" i="1" s="1"/>
  <c r="BB124" i="1" s="1"/>
  <c r="BE124" i="1" s="1"/>
  <c r="BA125" i="1" s="1"/>
  <c r="BB125" i="1" s="1"/>
  <c r="BE125" i="1" s="1"/>
  <c r="BA126" i="1" s="1"/>
  <c r="BB126" i="1" s="1"/>
  <c r="BE126" i="1" s="1"/>
  <c r="BA127" i="1" s="1"/>
  <c r="BB127" i="1" s="1"/>
  <c r="BE127" i="1" s="1"/>
  <c r="BA128" i="1" s="1"/>
  <c r="BB128" i="1" s="1"/>
  <c r="BE128" i="1" s="1"/>
  <c r="BA129" i="1" s="1"/>
  <c r="BB129" i="1" s="1"/>
  <c r="BE129" i="1" s="1"/>
  <c r="BA130" i="1" s="1"/>
  <c r="BB130" i="1" s="1"/>
  <c r="BE130" i="1" s="1"/>
  <c r="BA131" i="1" s="1"/>
  <c r="BB131" i="1" s="1"/>
  <c r="BE131" i="1" s="1"/>
  <c r="BA132" i="1" s="1"/>
  <c r="BB132" i="1" s="1"/>
  <c r="BE132" i="1" s="1"/>
  <c r="BA133" i="1" s="1"/>
  <c r="BB133" i="1" s="1"/>
  <c r="BE133" i="1" s="1"/>
  <c r="BA134" i="1" s="1"/>
  <c r="BB134" i="1" s="1"/>
  <c r="BE134" i="1" s="1"/>
  <c r="BA135" i="1" s="1"/>
  <c r="BB135" i="1" s="1"/>
  <c r="BE135" i="1" s="1"/>
  <c r="BA136" i="1" s="1"/>
  <c r="BB136" i="1" s="1"/>
  <c r="BE136" i="1" s="1"/>
  <c r="BA137" i="1" s="1"/>
  <c r="BB137" i="1" s="1"/>
  <c r="BE137" i="1" s="1"/>
  <c r="BA138" i="1" s="1"/>
  <c r="BB138" i="1" s="1"/>
  <c r="BE138" i="1" s="1"/>
  <c r="BA139" i="1" s="1"/>
  <c r="BB139" i="1" s="1"/>
  <c r="BE139" i="1" s="1"/>
  <c r="BA140" i="1" s="1"/>
  <c r="BB140" i="1" s="1"/>
  <c r="BE140" i="1" s="1"/>
  <c r="BA141" i="1" s="1"/>
  <c r="BB141" i="1" s="1"/>
  <c r="BE141" i="1" s="1"/>
  <c r="BA142" i="1" s="1"/>
  <c r="BB142" i="1" s="1"/>
  <c r="BE142" i="1" s="1"/>
  <c r="BA143" i="1" s="1"/>
  <c r="BB143" i="1" s="1"/>
  <c r="BE143" i="1" s="1"/>
  <c r="BA144" i="1" s="1"/>
  <c r="BB144" i="1" s="1"/>
  <c r="BE144" i="1" s="1"/>
  <c r="BA145" i="1" s="1"/>
  <c r="BB145" i="1" s="1"/>
  <c r="BE145" i="1" s="1"/>
  <c r="BA146" i="1" s="1"/>
  <c r="BB146" i="1" s="1"/>
  <c r="BE146" i="1" s="1"/>
  <c r="BA147" i="1" s="1"/>
  <c r="BB147" i="1" s="1"/>
  <c r="BE147" i="1" s="1"/>
  <c r="BA148" i="1" s="1"/>
  <c r="BB148" i="1" s="1"/>
  <c r="BE148" i="1" s="1"/>
  <c r="BA149" i="1" s="1"/>
  <c r="BB149" i="1" s="1"/>
  <c r="BE149" i="1" s="1"/>
  <c r="BA150" i="1" s="1"/>
  <c r="BB150" i="1" s="1"/>
  <c r="BE150" i="1" s="1"/>
  <c r="BA151" i="1" s="1"/>
  <c r="BB151" i="1" s="1"/>
  <c r="BE151" i="1" s="1"/>
  <c r="BA152" i="1" s="1"/>
  <c r="BB152" i="1" s="1"/>
  <c r="BE152" i="1" s="1"/>
  <c r="BA153" i="1" s="1"/>
  <c r="BB153" i="1" s="1"/>
  <c r="BE153" i="1" s="1"/>
  <c r="BA154" i="1" s="1"/>
  <c r="BB154" i="1" s="1"/>
  <c r="BE154" i="1" s="1"/>
  <c r="BA155" i="1" s="1"/>
  <c r="BB155" i="1" s="1"/>
  <c r="BE155" i="1" s="1"/>
  <c r="BA156" i="1" s="1"/>
  <c r="BB156" i="1" s="1"/>
  <c r="BE156" i="1" s="1"/>
  <c r="BA157" i="1" s="1"/>
  <c r="BB157" i="1" s="1"/>
  <c r="BE157" i="1" s="1"/>
  <c r="BA158" i="1" s="1"/>
  <c r="BB158" i="1" s="1"/>
  <c r="BE158" i="1" s="1"/>
  <c r="BA159" i="1" s="1"/>
  <c r="BB159" i="1" s="1"/>
  <c r="BE159" i="1" s="1"/>
  <c r="BA160" i="1" s="1"/>
  <c r="BB160" i="1" s="1"/>
  <c r="BE160" i="1" s="1"/>
  <c r="BA161" i="1" s="1"/>
  <c r="CW148" i="1" l="1"/>
  <c r="CW149" i="1" s="1"/>
  <c r="CW150" i="1" s="1"/>
  <c r="CW151" i="1" s="1"/>
  <c r="CW152" i="1" s="1"/>
  <c r="CW153" i="1" s="1"/>
  <c r="CW154" i="1" s="1"/>
  <c r="CW155" i="1" s="1"/>
  <c r="CW156" i="1" s="1"/>
  <c r="CW157" i="1" s="1"/>
  <c r="CX159" i="1" s="1"/>
  <c r="JB92" i="1"/>
  <c r="JC92" i="1" s="1"/>
  <c r="IS89" i="1"/>
  <c r="IY89" i="1"/>
  <c r="NE90" i="1"/>
  <c r="NA91" i="1" s="1"/>
  <c r="AO89" i="1"/>
  <c r="AS89" i="1"/>
  <c r="CX161" i="1" l="1"/>
  <c r="CU161" i="1" s="1"/>
  <c r="LF159" i="1"/>
  <c r="LC159" i="1" s="1"/>
  <c r="CX169" i="1"/>
  <c r="LF166" i="1"/>
  <c r="LC166" i="1" s="1"/>
  <c r="LF167" i="1"/>
  <c r="LC167" i="1" s="1"/>
  <c r="LF168" i="1"/>
  <c r="LC168" i="1" s="1"/>
  <c r="CX163" i="1"/>
  <c r="CU163" i="1" s="1"/>
  <c r="CV163" i="1" s="1"/>
  <c r="LF162" i="1"/>
  <c r="LC162" i="1" s="1"/>
  <c r="CX165" i="1"/>
  <c r="LF165" i="1"/>
  <c r="LC165" i="1" s="1"/>
  <c r="CX160" i="1"/>
  <c r="LF169" i="1"/>
  <c r="LC169" i="1" s="1"/>
  <c r="LF164" i="1"/>
  <c r="LC164" i="1" s="1"/>
  <c r="CX164" i="1"/>
  <c r="CU164" i="1" s="1"/>
  <c r="CV164" i="1" s="1"/>
  <c r="CX162" i="1"/>
  <c r="CU162" i="1" s="1"/>
  <c r="CV162" i="1" s="1"/>
  <c r="LF163" i="1"/>
  <c r="LC163" i="1" s="1"/>
  <c r="LF161" i="1"/>
  <c r="LC161" i="1" s="1"/>
  <c r="LF160" i="1"/>
  <c r="LC160" i="1" s="1"/>
  <c r="LF158" i="1"/>
  <c r="LC158" i="1" s="1"/>
  <c r="CX167" i="1"/>
  <c r="CU167" i="1" s="1"/>
  <c r="CV167" i="1" s="1"/>
  <c r="CX168" i="1"/>
  <c r="CU168" i="1" s="1"/>
  <c r="CV168" i="1" s="1"/>
  <c r="CX166" i="1"/>
  <c r="CU166" i="1" s="1"/>
  <c r="CV166" i="1" s="1"/>
  <c r="CX158" i="1"/>
  <c r="CU158" i="1" s="1"/>
  <c r="CV158" i="1" s="1"/>
  <c r="CW158" i="1" s="1"/>
  <c r="CW159" i="1" s="1"/>
  <c r="CW160" i="1" s="1"/>
  <c r="CU165" i="1"/>
  <c r="CV165" i="1" s="1"/>
  <c r="CU160" i="1"/>
  <c r="CV160" i="1" s="1"/>
  <c r="CU169" i="1"/>
  <c r="CV169" i="1" s="1"/>
  <c r="CU159" i="1"/>
  <c r="CV159" i="1" s="1"/>
  <c r="IT89" i="1"/>
  <c r="JD92" i="1"/>
  <c r="NC91" i="1"/>
  <c r="MZ91" i="1"/>
  <c r="AP89" i="1"/>
  <c r="AX181" i="1" l="1"/>
  <c r="JB93" i="1"/>
  <c r="JC93" i="1" s="1"/>
  <c r="JD93" i="1" s="1"/>
  <c r="JI89" i="1"/>
  <c r="IV89" i="1"/>
  <c r="IW89" i="1" s="1"/>
  <c r="NB91" i="1"/>
  <c r="ND91" i="1" s="1"/>
  <c r="NH91" i="1"/>
  <c r="AK456" i="1"/>
  <c r="AL456" i="1" s="1"/>
  <c r="BH89" i="1"/>
  <c r="AT89" i="1"/>
  <c r="BF181" i="1" l="1"/>
  <c r="JB94" i="1"/>
  <c r="JC94" i="1" s="1"/>
  <c r="JD94" i="1" s="1"/>
  <c r="IU90" i="1"/>
  <c r="IS90" i="1"/>
  <c r="IY90" i="1"/>
  <c r="AW89" i="1"/>
  <c r="NT91" i="1"/>
  <c r="NE91" i="1"/>
  <c r="NA92" i="1" s="1"/>
  <c r="AX161" i="1" l="1"/>
  <c r="JB95" i="1"/>
  <c r="JC95" i="1" s="1"/>
  <c r="JD95" i="1" s="1"/>
  <c r="IT90" i="1"/>
  <c r="IV90" i="1" s="1"/>
  <c r="MZ92" i="1"/>
  <c r="NB92" i="1" s="1"/>
  <c r="AS90" i="1"/>
  <c r="AO90" i="1"/>
  <c r="AP90" i="1" s="1"/>
  <c r="NC92" i="1"/>
  <c r="BF161" i="1" l="1"/>
  <c r="BB161" i="1"/>
  <c r="BE161" i="1" s="1"/>
  <c r="BA162" i="1" s="1"/>
  <c r="BB162" i="1" s="1"/>
  <c r="BE162" i="1" s="1"/>
  <c r="BA163" i="1" s="1"/>
  <c r="BB163" i="1" s="1"/>
  <c r="BE163" i="1" s="1"/>
  <c r="BA164" i="1" s="1"/>
  <c r="BB164" i="1" s="1"/>
  <c r="BE164" i="1" s="1"/>
  <c r="BA165" i="1" s="1"/>
  <c r="BB165" i="1" s="1"/>
  <c r="BE165" i="1" s="1"/>
  <c r="BA166" i="1" s="1"/>
  <c r="BB166" i="1" s="1"/>
  <c r="BE166" i="1" s="1"/>
  <c r="BA167" i="1" s="1"/>
  <c r="BB167" i="1" s="1"/>
  <c r="BE167" i="1" s="1"/>
  <c r="BA168" i="1" s="1"/>
  <c r="BB168" i="1" s="1"/>
  <c r="BE168" i="1" s="1"/>
  <c r="BA169" i="1" s="1"/>
  <c r="BB169" i="1" s="1"/>
  <c r="BE169" i="1" s="1"/>
  <c r="BA170" i="1" s="1"/>
  <c r="BB170" i="1" s="1"/>
  <c r="BE170" i="1" s="1"/>
  <c r="BA171" i="1" s="1"/>
  <c r="BB171" i="1" s="1"/>
  <c r="BE171" i="1" s="1"/>
  <c r="BA172" i="1" s="1"/>
  <c r="BB172" i="1" s="1"/>
  <c r="BE172" i="1" s="1"/>
  <c r="BA173" i="1" s="1"/>
  <c r="BB173" i="1" s="1"/>
  <c r="BE173" i="1" s="1"/>
  <c r="BA174" i="1" s="1"/>
  <c r="BB174" i="1" s="1"/>
  <c r="BE174" i="1" s="1"/>
  <c r="BA175" i="1" s="1"/>
  <c r="BB175" i="1" s="1"/>
  <c r="BE175" i="1" s="1"/>
  <c r="BA176" i="1" s="1"/>
  <c r="BB176" i="1" s="1"/>
  <c r="BE176" i="1" s="1"/>
  <c r="BA177" i="1" s="1"/>
  <c r="BB177" i="1" s="1"/>
  <c r="BE177" i="1" s="1"/>
  <c r="BA178" i="1" s="1"/>
  <c r="BB178" i="1" s="1"/>
  <c r="BE178" i="1" s="1"/>
  <c r="BA179" i="1" s="1"/>
  <c r="BB179" i="1" s="1"/>
  <c r="BE179" i="1" s="1"/>
  <c r="BA180" i="1" s="1"/>
  <c r="BB180" i="1" s="1"/>
  <c r="BE180" i="1" s="1"/>
  <c r="BA181" i="1" s="1"/>
  <c r="BB181" i="1" s="1"/>
  <c r="BE181" i="1" s="1"/>
  <c r="BA182" i="1" s="1"/>
  <c r="BB182" i="1" s="1"/>
  <c r="BE182" i="1" s="1"/>
  <c r="BA183" i="1" s="1"/>
  <c r="BB183" i="1" s="1"/>
  <c r="BE183" i="1" s="1"/>
  <c r="BA184" i="1" s="1"/>
  <c r="BB184" i="1" s="1"/>
  <c r="BE184" i="1" s="1"/>
  <c r="BA185" i="1" s="1"/>
  <c r="BB185" i="1" s="1"/>
  <c r="BE185" i="1" s="1"/>
  <c r="BA186" i="1" s="1"/>
  <c r="BB186" i="1" s="1"/>
  <c r="BE186" i="1" s="1"/>
  <c r="BA187" i="1" s="1"/>
  <c r="BB187" i="1" s="1"/>
  <c r="BE187" i="1" s="1"/>
  <c r="BA188" i="1" s="1"/>
  <c r="BB188" i="1" s="1"/>
  <c r="BE188" i="1" s="1"/>
  <c r="BA189" i="1" s="1"/>
  <c r="BB189" i="1" s="1"/>
  <c r="BE189" i="1" s="1"/>
  <c r="BA190" i="1" s="1"/>
  <c r="BB190" i="1" s="1"/>
  <c r="BE190" i="1" s="1"/>
  <c r="BA191" i="1" s="1"/>
  <c r="BB191" i="1" s="1"/>
  <c r="BE191" i="1" s="1"/>
  <c r="BA192" i="1" s="1"/>
  <c r="BB192" i="1" s="1"/>
  <c r="BE192" i="1" s="1"/>
  <c r="BA193" i="1" s="1"/>
  <c r="BB193" i="1" s="1"/>
  <c r="BE193" i="1" s="1"/>
  <c r="BA194" i="1" s="1"/>
  <c r="BB194" i="1" s="1"/>
  <c r="BE194" i="1" s="1"/>
  <c r="BA195" i="1" s="1"/>
  <c r="BB195" i="1" s="1"/>
  <c r="BE195" i="1" s="1"/>
  <c r="BA196" i="1" s="1"/>
  <c r="BB196" i="1" s="1"/>
  <c r="BE196" i="1" s="1"/>
  <c r="BA197" i="1" s="1"/>
  <c r="BB197" i="1" s="1"/>
  <c r="BE197" i="1" s="1"/>
  <c r="BA198" i="1" s="1"/>
  <c r="BB198" i="1" s="1"/>
  <c r="BE198" i="1" s="1"/>
  <c r="BA199" i="1" s="1"/>
  <c r="BB199" i="1" s="1"/>
  <c r="BE199" i="1" s="1"/>
  <c r="BA200" i="1" s="1"/>
  <c r="BB200" i="1" s="1"/>
  <c r="BE200" i="1" s="1"/>
  <c r="BA201" i="1" s="1"/>
  <c r="BB201" i="1" s="1"/>
  <c r="BE201" i="1" s="1"/>
  <c r="BA202" i="1" s="1"/>
  <c r="BB202" i="1" s="1"/>
  <c r="BE202" i="1" s="1"/>
  <c r="BA203" i="1" s="1"/>
  <c r="BB203" i="1" s="1"/>
  <c r="BE203" i="1" s="1"/>
  <c r="BA204" i="1" s="1"/>
  <c r="BB204" i="1" s="1"/>
  <c r="BE204" i="1" s="1"/>
  <c r="BA205" i="1" s="1"/>
  <c r="BB205" i="1" s="1"/>
  <c r="BE205" i="1" s="1"/>
  <c r="BA206" i="1" s="1"/>
  <c r="BB206" i="1" s="1"/>
  <c r="BE206" i="1" s="1"/>
  <c r="BA207" i="1" s="1"/>
  <c r="BB207" i="1" s="1"/>
  <c r="BE207" i="1" s="1"/>
  <c r="BA208" i="1" s="1"/>
  <c r="BB208" i="1" s="1"/>
  <c r="BE208" i="1" s="1"/>
  <c r="BA209" i="1" s="1"/>
  <c r="BB209" i="1" s="1"/>
  <c r="BE209" i="1" s="1"/>
  <c r="BA210" i="1" s="1"/>
  <c r="BB210" i="1" s="1"/>
  <c r="BE210" i="1" s="1"/>
  <c r="BA211" i="1" s="1"/>
  <c r="BB211" i="1" s="1"/>
  <c r="BE211" i="1" s="1"/>
  <c r="BA212" i="1" s="1"/>
  <c r="BB212" i="1" s="1"/>
  <c r="BE212" i="1" s="1"/>
  <c r="BA213" i="1" s="1"/>
  <c r="BB213" i="1" s="1"/>
  <c r="BE213" i="1" s="1"/>
  <c r="BA214" i="1" s="1"/>
  <c r="BB214" i="1" s="1"/>
  <c r="BE214" i="1" s="1"/>
  <c r="BA215" i="1" s="1"/>
  <c r="BB215" i="1" s="1"/>
  <c r="BE215" i="1" s="1"/>
  <c r="BA216" i="1" s="1"/>
  <c r="BB216" i="1" s="1"/>
  <c r="BE216" i="1" s="1"/>
  <c r="BA217" i="1" s="1"/>
  <c r="BB217" i="1" s="1"/>
  <c r="BE217" i="1" s="1"/>
  <c r="BA218" i="1" s="1"/>
  <c r="BB218" i="1" s="1"/>
  <c r="BE218" i="1" s="1"/>
  <c r="BA219" i="1" s="1"/>
  <c r="BB219" i="1" s="1"/>
  <c r="BE219" i="1" s="1"/>
  <c r="BA220" i="1" s="1"/>
  <c r="BB220" i="1" s="1"/>
  <c r="BE220" i="1" s="1"/>
  <c r="BA221" i="1" s="1"/>
  <c r="BB221" i="1" s="1"/>
  <c r="BE221" i="1" s="1"/>
  <c r="BA222" i="1" s="1"/>
  <c r="BB222" i="1" s="1"/>
  <c r="BE222" i="1" s="1"/>
  <c r="BA223" i="1" s="1"/>
  <c r="BB223" i="1" s="1"/>
  <c r="BE223" i="1" s="1"/>
  <c r="BA224" i="1" s="1"/>
  <c r="BB224" i="1" s="1"/>
  <c r="BE224" i="1" s="1"/>
  <c r="BA225" i="1" s="1"/>
  <c r="BB225" i="1" s="1"/>
  <c r="BE225" i="1" s="1"/>
  <c r="BA226" i="1" s="1"/>
  <c r="BB226" i="1" s="1"/>
  <c r="BE226" i="1" s="1"/>
  <c r="BA227" i="1" s="1"/>
  <c r="BB227" i="1" s="1"/>
  <c r="BE227" i="1" s="1"/>
  <c r="BA228" i="1" s="1"/>
  <c r="BB228" i="1" s="1"/>
  <c r="BE228" i="1" s="1"/>
  <c r="BA229" i="1" s="1"/>
  <c r="BB229" i="1" s="1"/>
  <c r="BE229" i="1" s="1"/>
  <c r="BA230" i="1" s="1"/>
  <c r="BB230" i="1" s="1"/>
  <c r="BE230" i="1" s="1"/>
  <c r="BA231" i="1" s="1"/>
  <c r="BB231" i="1" s="1"/>
  <c r="BE231" i="1" s="1"/>
  <c r="BA232" i="1" s="1"/>
  <c r="BB232" i="1" s="1"/>
  <c r="BE232" i="1" s="1"/>
  <c r="BA233" i="1" s="1"/>
  <c r="BB233" i="1" s="1"/>
  <c r="BE233" i="1" s="1"/>
  <c r="BA234" i="1" s="1"/>
  <c r="BB234" i="1" s="1"/>
  <c r="BE234" i="1" s="1"/>
  <c r="BA235" i="1" s="1"/>
  <c r="BB235" i="1" s="1"/>
  <c r="BE235" i="1" s="1"/>
  <c r="BA236" i="1" s="1"/>
  <c r="BB236" i="1" s="1"/>
  <c r="BE236" i="1" s="1"/>
  <c r="BA237" i="1" s="1"/>
  <c r="BB237" i="1" s="1"/>
  <c r="BE237" i="1" s="1"/>
  <c r="BA238" i="1" s="1"/>
  <c r="BB238" i="1" s="1"/>
  <c r="BE238" i="1" s="1"/>
  <c r="BA239" i="1" s="1"/>
  <c r="BB239" i="1" s="1"/>
  <c r="BE239" i="1" s="1"/>
  <c r="BA240" i="1" s="1"/>
  <c r="BB240" i="1" s="1"/>
  <c r="BE240" i="1" s="1"/>
  <c r="BA241" i="1" s="1"/>
  <c r="AK457" i="1"/>
  <c r="AL457" i="1" s="1"/>
  <c r="NH92" i="1"/>
  <c r="NT92" i="1" s="1"/>
  <c r="JB96" i="1"/>
  <c r="JC96" i="1" s="1"/>
  <c r="JD96" i="1" s="1"/>
  <c r="IW90" i="1"/>
  <c r="JI90" i="1"/>
  <c r="BH90" i="1"/>
  <c r="AT90" i="1"/>
  <c r="AW90" i="1" s="1"/>
  <c r="ND92" i="1"/>
  <c r="LG420" i="1" l="1"/>
  <c r="JB97" i="1"/>
  <c r="JC97" i="1" s="1"/>
  <c r="JD97" i="1" s="1"/>
  <c r="JF97" i="1" s="1"/>
  <c r="IU91" i="1"/>
  <c r="IS91" i="1"/>
  <c r="IT91" i="1" s="1"/>
  <c r="IY91" i="1"/>
  <c r="NE92" i="1"/>
  <c r="NA93" i="1" s="1"/>
  <c r="AS91" i="1"/>
  <c r="AO91" i="1"/>
  <c r="AP91" i="1" s="1"/>
  <c r="JB98" i="1" l="1"/>
  <c r="JI91" i="1"/>
  <c r="IV91" i="1"/>
  <c r="MZ93" i="1"/>
  <c r="NB93" i="1" s="1"/>
  <c r="NC93" i="1"/>
  <c r="BH91" i="1"/>
  <c r="AT91" i="1"/>
  <c r="AW91" i="1" s="1"/>
  <c r="AK458" i="1" l="1"/>
  <c r="AL458" i="1" s="1"/>
  <c r="IW91" i="1"/>
  <c r="NH93" i="1"/>
  <c r="NT93" i="1" s="1"/>
  <c r="AO92" i="1"/>
  <c r="AP92" i="1" s="1"/>
  <c r="AS92" i="1"/>
  <c r="ND93" i="1"/>
  <c r="IU92" i="1" l="1"/>
  <c r="IS92" i="1"/>
  <c r="IT92" i="1" s="1"/>
  <c r="IY92" i="1"/>
  <c r="BH92" i="1"/>
  <c r="AT92" i="1"/>
  <c r="AW92" i="1" s="1"/>
  <c r="NE93" i="1"/>
  <c r="NA94" i="1" s="1"/>
  <c r="MZ94" i="1" l="1"/>
  <c r="AK459" i="1" s="1"/>
  <c r="AL459" i="1" s="1"/>
  <c r="JI92" i="1"/>
  <c r="IV92" i="1"/>
  <c r="NC94" i="1"/>
  <c r="AO93" i="1"/>
  <c r="AP93" i="1" s="1"/>
  <c r="AS93" i="1"/>
  <c r="NH94" i="1" l="1"/>
  <c r="NT94" i="1" s="1"/>
  <c r="NB94" i="1"/>
  <c r="ND94" i="1" s="1"/>
  <c r="NE94" i="1" s="1"/>
  <c r="IW92" i="1"/>
  <c r="AT93" i="1"/>
  <c r="AW93" i="1" s="1"/>
  <c r="BH93" i="1"/>
  <c r="NC95" i="1" l="1"/>
  <c r="NA95" i="1"/>
  <c r="MZ95" i="1"/>
  <c r="AK460" i="1" s="1"/>
  <c r="AL460" i="1" s="1"/>
  <c r="IU93" i="1"/>
  <c r="IS93" i="1"/>
  <c r="IT93" i="1" s="1"/>
  <c r="IY93" i="1"/>
  <c r="AO94" i="1"/>
  <c r="AP94" i="1" s="1"/>
  <c r="AS94" i="1"/>
  <c r="NH95" i="1" l="1"/>
  <c r="NT95" i="1" s="1"/>
  <c r="IV93" i="1"/>
  <c r="NB95" i="1"/>
  <c r="ND95" i="1" s="1"/>
  <c r="NE95" i="1" s="1"/>
  <c r="NA96" i="1" s="1"/>
  <c r="JI93" i="1"/>
  <c r="BH94" i="1"/>
  <c r="AT94" i="1"/>
  <c r="AW94" i="1" s="1"/>
  <c r="IW93" i="1" l="1"/>
  <c r="MZ96" i="1"/>
  <c r="NB96" i="1" s="1"/>
  <c r="AO95" i="1"/>
  <c r="AP95" i="1" s="1"/>
  <c r="AS95" i="1"/>
  <c r="NC96" i="1"/>
  <c r="AK461" i="1" l="1"/>
  <c r="AL461" i="1" s="1"/>
  <c r="NH96" i="1"/>
  <c r="NT96" i="1" s="1"/>
  <c r="IU94" i="1"/>
  <c r="IS94" i="1"/>
  <c r="IT94" i="1" s="1"/>
  <c r="IY94" i="1"/>
  <c r="BH95" i="1"/>
  <c r="AT95" i="1"/>
  <c r="AW95" i="1" s="1"/>
  <c r="ND96" i="1"/>
  <c r="JI94" i="1" l="1"/>
  <c r="IV94" i="1"/>
  <c r="IW94" i="1" s="1"/>
  <c r="NE96" i="1"/>
  <c r="NA97" i="1" s="1"/>
  <c r="AS96" i="1"/>
  <c r="AO96" i="1"/>
  <c r="AP96" i="1" s="1"/>
  <c r="MZ97" i="1" l="1"/>
  <c r="AK462" i="1" s="1"/>
  <c r="AL462" i="1" s="1"/>
  <c r="IU95" i="1"/>
  <c r="IY95" i="1"/>
  <c r="IS95" i="1"/>
  <c r="IT95" i="1" s="1"/>
  <c r="JI95" i="1" s="1"/>
  <c r="NC97" i="1"/>
  <c r="BH96" i="1"/>
  <c r="AT96" i="1"/>
  <c r="AW96" i="1" s="1"/>
  <c r="NH97" i="1" l="1"/>
  <c r="NT97" i="1" s="1"/>
  <c r="NB97" i="1"/>
  <c r="ND97" i="1" s="1"/>
  <c r="NE97" i="1" s="1"/>
  <c r="NA98" i="1" s="1"/>
  <c r="IV95" i="1"/>
  <c r="IW95" i="1" s="1"/>
  <c r="AO97" i="1"/>
  <c r="AP97" i="1" s="1"/>
  <c r="AS97" i="1"/>
  <c r="MZ98" i="1" l="1"/>
  <c r="NB98" i="1" s="1"/>
  <c r="ND98" i="1" s="1"/>
  <c r="NE98" i="1" s="1"/>
  <c r="NA99" i="1" s="1"/>
  <c r="NC98" i="1"/>
  <c r="IU96" i="1"/>
  <c r="IY96" i="1"/>
  <c r="IS96" i="1"/>
  <c r="IT96" i="1" s="1"/>
  <c r="JI96" i="1" s="1"/>
  <c r="BH97" i="1"/>
  <c r="AT97" i="1"/>
  <c r="AW97" i="1" s="1"/>
  <c r="NC99" i="1" l="1"/>
  <c r="MZ99" i="1"/>
  <c r="NH99" i="1" s="1"/>
  <c r="NH98" i="1"/>
  <c r="NT98" i="1" s="1"/>
  <c r="AK463" i="1"/>
  <c r="AL463" i="1" s="1"/>
  <c r="IV96" i="1"/>
  <c r="IW96" i="1" s="1"/>
  <c r="IU97" i="1" s="1"/>
  <c r="AO98" i="1"/>
  <c r="AP98" i="1" s="1"/>
  <c r="AS98" i="1"/>
  <c r="NB99" i="1" l="1"/>
  <c r="ND99" i="1" s="1"/>
  <c r="NE99" i="1" s="1"/>
  <c r="NA100" i="1" s="1"/>
  <c r="AK464" i="1"/>
  <c r="AL464" i="1" s="1"/>
  <c r="IS97" i="1"/>
  <c r="IT97" i="1" s="1"/>
  <c r="JI97" i="1" s="1"/>
  <c r="IY97" i="1"/>
  <c r="BH98" i="1"/>
  <c r="AT98" i="1"/>
  <c r="AW98" i="1" s="1"/>
  <c r="NT99" i="1"/>
  <c r="MZ100" i="1" l="1"/>
  <c r="NB100" i="1" s="1"/>
  <c r="IV97" i="1"/>
  <c r="IW97" i="1" s="1"/>
  <c r="AO99" i="1"/>
  <c r="AP99" i="1" s="1"/>
  <c r="AS99" i="1"/>
  <c r="NC100" i="1"/>
  <c r="NH100" i="1" l="1"/>
  <c r="NT100" i="1" s="1"/>
  <c r="AK465" i="1"/>
  <c r="AL465" i="1" s="1"/>
  <c r="IU98" i="1"/>
  <c r="IZ97" i="1"/>
  <c r="IS98" i="1"/>
  <c r="IY98" i="1"/>
  <c r="ND100" i="1"/>
  <c r="AT99" i="1"/>
  <c r="AW99" i="1" s="1"/>
  <c r="BH99" i="1"/>
  <c r="AS100" i="1" l="1"/>
  <c r="AO100" i="1"/>
  <c r="AP100" i="1" s="1"/>
  <c r="NE100" i="1"/>
  <c r="MZ101" i="1" l="1"/>
  <c r="NA101" i="1"/>
  <c r="BH100" i="1"/>
  <c r="AT100" i="1"/>
  <c r="AW100" i="1" s="1"/>
  <c r="NC101" i="1"/>
  <c r="NB101" i="1" l="1"/>
  <c r="AK466" i="1"/>
  <c r="AL466" i="1" s="1"/>
  <c r="NH101" i="1"/>
  <c r="NT101" i="1" s="1"/>
  <c r="AS101" i="1"/>
  <c r="AO101" i="1"/>
  <c r="AP101" i="1" s="1"/>
  <c r="ND101" i="1"/>
  <c r="AT101" i="1" l="1"/>
  <c r="AW101" i="1" s="1"/>
  <c r="BH101" i="1"/>
  <c r="NE101" i="1"/>
  <c r="MZ102" i="1" l="1"/>
  <c r="NA102" i="1"/>
  <c r="AS102" i="1"/>
  <c r="AO102" i="1"/>
  <c r="AP102" i="1" s="1"/>
  <c r="NC102" i="1"/>
  <c r="NB102" i="1" l="1"/>
  <c r="AK467" i="1"/>
  <c r="AL467" i="1" s="1"/>
  <c r="NH102" i="1"/>
  <c r="NT102" i="1" s="1"/>
  <c r="AT102" i="1"/>
  <c r="AW102" i="1" s="1"/>
  <c r="BH102" i="1"/>
  <c r="ND102" i="1"/>
  <c r="AO103" i="1" l="1"/>
  <c r="AP103" i="1" s="1"/>
  <c r="AS103" i="1"/>
  <c r="NE102" i="1"/>
  <c r="MZ103" i="1" l="1"/>
  <c r="NH103" i="1" s="1"/>
  <c r="NA103" i="1"/>
  <c r="NC103" i="1"/>
  <c r="AT103" i="1"/>
  <c r="AW103" i="1" s="1"/>
  <c r="BH103" i="1"/>
  <c r="NB103" i="1" l="1"/>
  <c r="ND103" i="1" s="1"/>
  <c r="NE103" i="1" s="1"/>
  <c r="NA104" i="1" s="1"/>
  <c r="AK468" i="1"/>
  <c r="AL468" i="1" s="1"/>
  <c r="NT103" i="1"/>
  <c r="AS104" i="1"/>
  <c r="AO104" i="1"/>
  <c r="AP104" i="1" s="1"/>
  <c r="BH104" i="1" l="1"/>
  <c r="AT104" i="1"/>
  <c r="AW104" i="1" s="1"/>
  <c r="NC104" i="1"/>
  <c r="MZ104" i="1"/>
  <c r="AO105" i="1" l="1"/>
  <c r="AP105" i="1" s="1"/>
  <c r="AS105" i="1"/>
  <c r="NB104" i="1"/>
  <c r="ND104" i="1" s="1"/>
  <c r="NH104" i="1"/>
  <c r="AK469" i="1"/>
  <c r="AL469" i="1" s="1"/>
  <c r="NT104" i="1" l="1"/>
  <c r="NE104" i="1"/>
  <c r="NA105" i="1" s="1"/>
  <c r="AT105" i="1"/>
  <c r="AW105" i="1" s="1"/>
  <c r="BH105" i="1"/>
  <c r="MZ105" i="1" l="1"/>
  <c r="NH105" i="1" s="1"/>
  <c r="NC105" i="1"/>
  <c r="AS106" i="1"/>
  <c r="AO106" i="1"/>
  <c r="AP106" i="1" s="1"/>
  <c r="NB105" i="1" l="1"/>
  <c r="ND105" i="1" s="1"/>
  <c r="AK470" i="1"/>
  <c r="AL470" i="1" s="1"/>
  <c r="NT105" i="1"/>
  <c r="BH106" i="1"/>
  <c r="AT106" i="1"/>
  <c r="AW106" i="1" s="1"/>
  <c r="NE105" i="1" l="1"/>
  <c r="AS107" i="1"/>
  <c r="AO107" i="1"/>
  <c r="AP107" i="1" s="1"/>
  <c r="MZ106" i="1" l="1"/>
  <c r="NA106" i="1"/>
  <c r="NC106" i="1"/>
  <c r="BH107" i="1"/>
  <c r="AT107" i="1"/>
  <c r="AW107" i="1" s="1"/>
  <c r="NB106" i="1" l="1"/>
  <c r="ND106" i="1" s="1"/>
  <c r="NE106" i="1" s="1"/>
  <c r="NA107" i="1" s="1"/>
  <c r="NH106" i="1"/>
  <c r="NT106" i="1" s="1"/>
  <c r="AK471" i="1"/>
  <c r="AL471" i="1" s="1"/>
  <c r="AS108" i="1"/>
  <c r="AO108" i="1"/>
  <c r="AP108" i="1" s="1"/>
  <c r="MZ107" i="1" l="1"/>
  <c r="NB107" i="1" s="1"/>
  <c r="ND107" i="1" s="1"/>
  <c r="NC107" i="1"/>
  <c r="AT108" i="1"/>
  <c r="AW108" i="1" s="1"/>
  <c r="BH108" i="1"/>
  <c r="AK472" i="1" l="1"/>
  <c r="AL472" i="1" s="1"/>
  <c r="NH107" i="1"/>
  <c r="NT107" i="1" s="1"/>
  <c r="NE107" i="1"/>
  <c r="NA108" i="1" s="1"/>
  <c r="AS109" i="1"/>
  <c r="AO109" i="1"/>
  <c r="AP109" i="1" s="1"/>
  <c r="MZ108" i="1" l="1"/>
  <c r="NB108" i="1" s="1"/>
  <c r="CY420" i="1"/>
  <c r="NC108" i="1"/>
  <c r="BH109" i="1"/>
  <c r="AT109" i="1"/>
  <c r="AW109" i="1" s="1"/>
  <c r="NH108" i="1" l="1"/>
  <c r="NT108" i="1" s="1"/>
  <c r="AK473" i="1"/>
  <c r="AL473" i="1" s="1"/>
  <c r="CZ420" i="1"/>
  <c r="ND108" i="1"/>
  <c r="NE108" i="1" s="1"/>
  <c r="NA109" i="1" s="1"/>
  <c r="AS110" i="1"/>
  <c r="AO110" i="1"/>
  <c r="AP110" i="1" s="1"/>
  <c r="BH110" i="1" l="1"/>
  <c r="AT110" i="1"/>
  <c r="AW110" i="1" s="1"/>
  <c r="NC109" i="1"/>
  <c r="MZ109" i="1"/>
  <c r="AS111" i="1" l="1"/>
  <c r="AO111" i="1"/>
  <c r="AP111" i="1" s="1"/>
  <c r="NB109" i="1"/>
  <c r="ND109" i="1" s="1"/>
  <c r="NH109" i="1"/>
  <c r="AK474" i="1"/>
  <c r="AL474" i="1" s="1"/>
  <c r="LH421" i="1" l="1"/>
  <c r="NT109" i="1"/>
  <c r="NE109" i="1"/>
  <c r="NA110" i="1" s="1"/>
  <c r="AT111" i="1"/>
  <c r="AW111" i="1" s="1"/>
  <c r="BH111" i="1"/>
  <c r="LB116" i="1" l="1"/>
  <c r="LB107" i="1"/>
  <c r="LB105" i="1"/>
  <c r="LB98" i="1"/>
  <c r="LB102" i="1"/>
  <c r="LB111" i="1"/>
  <c r="LB120" i="1"/>
  <c r="LB101" i="1"/>
  <c r="LB114" i="1"/>
  <c r="LB103" i="1"/>
  <c r="LB110" i="1"/>
  <c r="LB106" i="1"/>
  <c r="LB118" i="1"/>
  <c r="LB109" i="1"/>
  <c r="LB113" i="1"/>
  <c r="LB104" i="1"/>
  <c r="LB99" i="1"/>
  <c r="LB117" i="1"/>
  <c r="LB119" i="1"/>
  <c r="LB108" i="1"/>
  <c r="LB121" i="1"/>
  <c r="LB100" i="1"/>
  <c r="LB115" i="1"/>
  <c r="LB112" i="1"/>
  <c r="MZ110" i="1"/>
  <c r="NB110" i="1" s="1"/>
  <c r="NC110" i="1"/>
  <c r="AO112" i="1"/>
  <c r="AP112" i="1" s="1"/>
  <c r="AS112" i="1"/>
  <c r="ND110" i="1" l="1"/>
  <c r="NE110" i="1" s="1"/>
  <c r="NA111" i="1" s="1"/>
  <c r="LI99" i="1"/>
  <c r="LD99" i="1"/>
  <c r="LI100" i="1"/>
  <c r="LD100" i="1"/>
  <c r="LD104" i="1"/>
  <c r="LI104" i="1"/>
  <c r="LI118" i="1"/>
  <c r="LD118" i="1"/>
  <c r="LI114" i="1"/>
  <c r="LD114" i="1"/>
  <c r="LI121" i="1"/>
  <c r="LD121" i="1"/>
  <c r="LI101" i="1"/>
  <c r="LD101" i="1"/>
  <c r="LI120" i="1"/>
  <c r="LD120" i="1"/>
  <c r="LI105" i="1"/>
  <c r="LD105" i="1"/>
  <c r="LD106" i="1"/>
  <c r="LI106" i="1"/>
  <c r="LI98" i="1"/>
  <c r="LD98" i="1"/>
  <c r="LI112" i="1"/>
  <c r="LD112" i="1"/>
  <c r="LI108" i="1"/>
  <c r="LD108" i="1"/>
  <c r="LI113" i="1"/>
  <c r="LD113" i="1"/>
  <c r="LI115" i="1"/>
  <c r="LD115" i="1"/>
  <c r="LI109" i="1"/>
  <c r="LD109" i="1"/>
  <c r="LI110" i="1"/>
  <c r="LD110" i="1"/>
  <c r="LI111" i="1"/>
  <c r="LD111" i="1"/>
  <c r="LI119" i="1"/>
  <c r="LD119" i="1"/>
  <c r="LI103" i="1"/>
  <c r="LD103" i="1"/>
  <c r="LD102" i="1"/>
  <c r="LI102" i="1"/>
  <c r="LI107" i="1"/>
  <c r="LD107" i="1"/>
  <c r="LI117" i="1"/>
  <c r="LD117" i="1"/>
  <c r="LI116" i="1"/>
  <c r="LD116" i="1"/>
  <c r="AK475" i="1"/>
  <c r="AL475" i="1" s="1"/>
  <c r="NH110" i="1"/>
  <c r="NT110" i="1" s="1"/>
  <c r="BH112" i="1"/>
  <c r="AT112" i="1"/>
  <c r="AW112" i="1" s="1"/>
  <c r="MZ111" i="1"/>
  <c r="NC111" i="1" l="1"/>
  <c r="LE98" i="1"/>
  <c r="LE99" i="1" s="1"/>
  <c r="LE100" i="1" s="1"/>
  <c r="LE101" i="1" s="1"/>
  <c r="LE102" i="1" s="1"/>
  <c r="LE103" i="1" s="1"/>
  <c r="LE104" i="1" s="1"/>
  <c r="LE105" i="1" s="1"/>
  <c r="LE106" i="1" s="1"/>
  <c r="LE107" i="1" s="1"/>
  <c r="LE108" i="1" s="1"/>
  <c r="LE109" i="1" s="1"/>
  <c r="LE110" i="1" s="1"/>
  <c r="LE111" i="1" s="1"/>
  <c r="LE112" i="1" s="1"/>
  <c r="LE113" i="1" s="1"/>
  <c r="LE114" i="1" s="1"/>
  <c r="LE115" i="1" s="1"/>
  <c r="LE116" i="1" s="1"/>
  <c r="LE117" i="1" s="1"/>
  <c r="LE118" i="1" s="1"/>
  <c r="LE119" i="1" s="1"/>
  <c r="LE120" i="1" s="1"/>
  <c r="LE121" i="1" s="1"/>
  <c r="NB111" i="1"/>
  <c r="ND111" i="1" s="1"/>
  <c r="NH111" i="1"/>
  <c r="AK476" i="1"/>
  <c r="AL476" i="1" s="1"/>
  <c r="AS113" i="1"/>
  <c r="AO113" i="1"/>
  <c r="AP113" i="1" s="1"/>
  <c r="LH121" i="1" l="1"/>
  <c r="NT111" i="1"/>
  <c r="AT113" i="1"/>
  <c r="AW113" i="1" s="1"/>
  <c r="BH113" i="1"/>
  <c r="NE111" i="1"/>
  <c r="NA112" i="1" s="1"/>
  <c r="MZ112" i="1" l="1"/>
  <c r="AK477" i="1" s="1"/>
  <c r="AL477" i="1" s="1"/>
  <c r="AS114" i="1"/>
  <c r="AO114" i="1"/>
  <c r="AP114" i="1" s="1"/>
  <c r="NC112" i="1"/>
  <c r="NB112" i="1" l="1"/>
  <c r="ND112" i="1" s="1"/>
  <c r="NH112" i="1"/>
  <c r="NT112" i="1" s="1"/>
  <c r="AT114" i="1"/>
  <c r="AW114" i="1" s="1"/>
  <c r="BH114" i="1"/>
  <c r="AO115" i="1" l="1"/>
  <c r="AP115" i="1" s="1"/>
  <c r="AS115" i="1"/>
  <c r="NE112" i="1"/>
  <c r="NA113" i="1" s="1"/>
  <c r="MZ113" i="1" l="1"/>
  <c r="NB113" i="1" s="1"/>
  <c r="AT115" i="1"/>
  <c r="AW115" i="1" s="1"/>
  <c r="BH115" i="1"/>
  <c r="NC113" i="1"/>
  <c r="AK478" i="1" l="1"/>
  <c r="AL478" i="1" s="1"/>
  <c r="NH113" i="1"/>
  <c r="NT113" i="1" s="1"/>
  <c r="ND113" i="1"/>
  <c r="NE113" i="1" s="1"/>
  <c r="AS116" i="1"/>
  <c r="AO116" i="1"/>
  <c r="AP116" i="1" s="1"/>
  <c r="NC114" i="1" l="1"/>
  <c r="NA114" i="1"/>
  <c r="MZ114" i="1"/>
  <c r="NB114" i="1" s="1"/>
  <c r="ND114" i="1" s="1"/>
  <c r="AT116" i="1"/>
  <c r="AW116" i="1" s="1"/>
  <c r="BH116" i="1"/>
  <c r="NH114" i="1" l="1"/>
  <c r="NT114" i="1" s="1"/>
  <c r="AK479" i="1"/>
  <c r="AL479" i="1" s="1"/>
  <c r="NE114" i="1"/>
  <c r="AS117" i="1"/>
  <c r="AO117" i="1"/>
  <c r="AP117" i="1" s="1"/>
  <c r="MZ115" i="1" l="1"/>
  <c r="NH115" i="1" s="1"/>
  <c r="NA115" i="1"/>
  <c r="NC115" i="1"/>
  <c r="BH117" i="1"/>
  <c r="AT117" i="1"/>
  <c r="AW117" i="1" s="1"/>
  <c r="NB115" i="1" l="1"/>
  <c r="ND115" i="1" s="1"/>
  <c r="NE115" i="1" s="1"/>
  <c r="NA116" i="1" s="1"/>
  <c r="AK480" i="1"/>
  <c r="AL480" i="1" s="1"/>
  <c r="AO118" i="1"/>
  <c r="AP118" i="1" s="1"/>
  <c r="AS118" i="1"/>
  <c r="NT115" i="1"/>
  <c r="MZ116" i="1" l="1"/>
  <c r="NB116" i="1" s="1"/>
  <c r="ND116" i="1" s="1"/>
  <c r="NC116" i="1"/>
  <c r="BH118" i="1"/>
  <c r="AT118" i="1"/>
  <c r="AW118" i="1" s="1"/>
  <c r="AK481" i="1" l="1"/>
  <c r="AL481" i="1" s="1"/>
  <c r="NH116" i="1"/>
  <c r="NT116" i="1" s="1"/>
  <c r="AO119" i="1"/>
  <c r="AP119" i="1" s="1"/>
  <c r="AS119" i="1"/>
  <c r="NE116" i="1"/>
  <c r="NA117" i="1" s="1"/>
  <c r="MZ117" i="1" l="1"/>
  <c r="NB117" i="1" s="1"/>
  <c r="ND117" i="1" s="1"/>
  <c r="NE117" i="1" s="1"/>
  <c r="NA118" i="1" s="1"/>
  <c r="NC117" i="1"/>
  <c r="BH119" i="1"/>
  <c r="AT119" i="1"/>
  <c r="AW119" i="1" s="1"/>
  <c r="AK482" i="1" l="1"/>
  <c r="AL482" i="1" s="1"/>
  <c r="NH117" i="1"/>
  <c r="NT117" i="1" s="1"/>
  <c r="NC118" i="1"/>
  <c r="MZ118" i="1"/>
  <c r="AO120" i="1"/>
  <c r="AP120" i="1" s="1"/>
  <c r="AS120" i="1"/>
  <c r="NB118" i="1" l="1"/>
  <c r="ND118" i="1" s="1"/>
  <c r="NH118" i="1"/>
  <c r="AK483" i="1"/>
  <c r="AL483" i="1" s="1"/>
  <c r="BH120" i="1"/>
  <c r="AT120" i="1"/>
  <c r="AW120" i="1" s="1"/>
  <c r="NE118" i="1" l="1"/>
  <c r="NA119" i="1" s="1"/>
  <c r="NT118" i="1"/>
  <c r="AO121" i="1"/>
  <c r="AP121" i="1" s="1"/>
  <c r="AS121" i="1"/>
  <c r="MZ119" i="1" l="1"/>
  <c r="AK484" i="1" s="1"/>
  <c r="AL484" i="1" s="1"/>
  <c r="NC119" i="1"/>
  <c r="BH121" i="1"/>
  <c r="AT121" i="1"/>
  <c r="AW121" i="1" s="1"/>
  <c r="NH119" i="1" l="1"/>
  <c r="NT119" i="1" s="1"/>
  <c r="NB119" i="1"/>
  <c r="ND119" i="1" s="1"/>
  <c r="NE119" i="1" s="1"/>
  <c r="NA120" i="1" s="1"/>
  <c r="AO122" i="1"/>
  <c r="AP122" i="1" s="1"/>
  <c r="AS122" i="1"/>
  <c r="MZ120" i="1" l="1"/>
  <c r="NH120" i="1" s="1"/>
  <c r="NC120" i="1"/>
  <c r="BH122" i="1"/>
  <c r="AT122" i="1"/>
  <c r="AW122" i="1" s="1"/>
  <c r="NB120" i="1" l="1"/>
  <c r="ND120" i="1" s="1"/>
  <c r="NE120" i="1" s="1"/>
  <c r="NA121" i="1" s="1"/>
  <c r="AK485" i="1"/>
  <c r="AL485" i="1" s="1"/>
  <c r="AO123" i="1"/>
  <c r="AP123" i="1" s="1"/>
  <c r="AS123" i="1"/>
  <c r="NT120" i="1"/>
  <c r="MZ121" i="1" l="1"/>
  <c r="NB121" i="1" s="1"/>
  <c r="ND121" i="1" s="1"/>
  <c r="NE121" i="1" s="1"/>
  <c r="NA122" i="1" s="1"/>
  <c r="BH123" i="1"/>
  <c r="AT123" i="1"/>
  <c r="AW123" i="1" s="1"/>
  <c r="NC121" i="1"/>
  <c r="AK486" i="1" l="1"/>
  <c r="AL486" i="1" s="1"/>
  <c r="NH121" i="1"/>
  <c r="NT121" i="1" s="1"/>
  <c r="NC122" i="1"/>
  <c r="MZ122" i="1"/>
  <c r="AO124" i="1"/>
  <c r="AP124" i="1" s="1"/>
  <c r="AS124" i="1"/>
  <c r="NB122" i="1" l="1"/>
  <c r="ND122" i="1" s="1"/>
  <c r="NH122" i="1"/>
  <c r="AK487" i="1"/>
  <c r="AL487" i="1" s="1"/>
  <c r="AT124" i="1"/>
  <c r="AW124" i="1" s="1"/>
  <c r="BH124" i="1"/>
  <c r="AO125" i="1" l="1"/>
  <c r="AP125" i="1" s="1"/>
  <c r="AS125" i="1"/>
  <c r="NT122" i="1"/>
  <c r="NE122" i="1"/>
  <c r="NA123" i="1" s="1"/>
  <c r="MZ123" i="1" l="1"/>
  <c r="NB123" i="1" s="1"/>
  <c r="BH125" i="1"/>
  <c r="AT125" i="1"/>
  <c r="AW125" i="1" s="1"/>
  <c r="NC123" i="1"/>
  <c r="NH123" i="1" l="1"/>
  <c r="NT123" i="1" s="1"/>
  <c r="AK488" i="1"/>
  <c r="AL488" i="1" s="1"/>
  <c r="ND123" i="1"/>
  <c r="AO126" i="1"/>
  <c r="AP126" i="1" s="1"/>
  <c r="AS126" i="1"/>
  <c r="NE123" i="1" l="1"/>
  <c r="NA124" i="1" s="1"/>
  <c r="AT126" i="1"/>
  <c r="AW126" i="1" s="1"/>
  <c r="BH126" i="1"/>
  <c r="MZ124" i="1" l="1"/>
  <c r="NB124" i="1" s="1"/>
  <c r="ND124" i="1" s="1"/>
  <c r="AO127" i="1"/>
  <c r="AP127" i="1" s="1"/>
  <c r="AS127" i="1"/>
  <c r="NC124" i="1"/>
  <c r="AK489" i="1" l="1"/>
  <c r="AL489" i="1" s="1"/>
  <c r="NH124" i="1"/>
  <c r="NT124" i="1" s="1"/>
  <c r="NE124" i="1"/>
  <c r="NA125" i="1" s="1"/>
  <c r="AT127" i="1"/>
  <c r="AW127" i="1" s="1"/>
  <c r="BH127" i="1"/>
  <c r="NC125" i="1" l="1"/>
  <c r="AO128" i="1"/>
  <c r="AP128" i="1" s="1"/>
  <c r="AS128" i="1"/>
  <c r="MZ125" i="1"/>
  <c r="AT128" i="1" l="1"/>
  <c r="AW128" i="1" s="1"/>
  <c r="BH128" i="1"/>
  <c r="NB125" i="1"/>
  <c r="ND125" i="1" s="1"/>
  <c r="NH125" i="1"/>
  <c r="AK490" i="1"/>
  <c r="AL490" i="1" s="1"/>
  <c r="NT125" i="1" l="1"/>
  <c r="AO129" i="1"/>
  <c r="AP129" i="1" s="1"/>
  <c r="AS129" i="1"/>
  <c r="NE125" i="1"/>
  <c r="NA126" i="1" s="1"/>
  <c r="MZ126" i="1" l="1"/>
  <c r="NB126" i="1" s="1"/>
  <c r="NC126" i="1"/>
  <c r="BH129" i="1"/>
  <c r="AT129" i="1"/>
  <c r="AW129" i="1" s="1"/>
  <c r="NH126" i="1" l="1"/>
  <c r="NT126" i="1" s="1"/>
  <c r="AK491" i="1"/>
  <c r="AL491" i="1" s="1"/>
  <c r="ND126" i="1"/>
  <c r="AS130" i="1"/>
  <c r="AO130" i="1"/>
  <c r="AP130" i="1" s="1"/>
  <c r="BH130" i="1" l="1"/>
  <c r="AT130" i="1"/>
  <c r="AW130" i="1" s="1"/>
  <c r="NE126" i="1"/>
  <c r="MZ127" i="1" l="1"/>
  <c r="NB127" i="1" s="1"/>
  <c r="NA127" i="1"/>
  <c r="NC127" i="1"/>
  <c r="AO131" i="1"/>
  <c r="AP131" i="1" s="1"/>
  <c r="AS131" i="1"/>
  <c r="AK492" i="1" l="1"/>
  <c r="AL492" i="1" s="1"/>
  <c r="NH127" i="1"/>
  <c r="NT127" i="1" s="1"/>
  <c r="BH131" i="1"/>
  <c r="AT131" i="1"/>
  <c r="AW131" i="1" s="1"/>
  <c r="ND127" i="1"/>
  <c r="NE127" i="1" l="1"/>
  <c r="NA128" i="1" s="1"/>
  <c r="AO132" i="1"/>
  <c r="AP132" i="1" s="1"/>
  <c r="AS132" i="1"/>
  <c r="MZ128" i="1" l="1"/>
  <c r="NB128" i="1" s="1"/>
  <c r="ND128" i="1" s="1"/>
  <c r="BH132" i="1"/>
  <c r="AT132" i="1"/>
  <c r="AW132" i="1" s="1"/>
  <c r="NC128" i="1"/>
  <c r="AK493" i="1" l="1"/>
  <c r="AL493" i="1" s="1"/>
  <c r="NH128" i="1"/>
  <c r="NT128" i="1" s="1"/>
  <c r="NE128" i="1"/>
  <c r="NA129" i="1" s="1"/>
  <c r="AS133" i="1"/>
  <c r="AO133" i="1"/>
  <c r="AP133" i="1" s="1"/>
  <c r="BH133" i="1" l="1"/>
  <c r="AT133" i="1"/>
  <c r="AW133" i="1" s="1"/>
  <c r="NC129" i="1"/>
  <c r="MZ129" i="1"/>
  <c r="NB129" i="1" l="1"/>
  <c r="ND129" i="1" s="1"/>
  <c r="NH129" i="1"/>
  <c r="AK494" i="1"/>
  <c r="AL494" i="1" s="1"/>
  <c r="AS134" i="1"/>
  <c r="AO134" i="1"/>
  <c r="AP134" i="1" s="1"/>
  <c r="BH134" i="1" l="1"/>
  <c r="AT134" i="1"/>
  <c r="AW134" i="1" s="1"/>
  <c r="NT129" i="1"/>
  <c r="NE129" i="1"/>
  <c r="NA130" i="1" s="1"/>
  <c r="MZ130" i="1" l="1"/>
  <c r="NB130" i="1" s="1"/>
  <c r="ND130" i="1" s="1"/>
  <c r="NE130" i="1" s="1"/>
  <c r="NA131" i="1" s="1"/>
  <c r="NC130" i="1"/>
  <c r="AS135" i="1"/>
  <c r="AO135" i="1"/>
  <c r="AP135" i="1" s="1"/>
  <c r="AK495" i="1" l="1"/>
  <c r="AL495" i="1" s="1"/>
  <c r="NH130" i="1"/>
  <c r="NT130" i="1" s="1"/>
  <c r="NC131" i="1"/>
  <c r="MZ131" i="1"/>
  <c r="AT135" i="1"/>
  <c r="AW135" i="1" s="1"/>
  <c r="BH135" i="1"/>
  <c r="AO136" i="1" l="1"/>
  <c r="AP136" i="1" s="1"/>
  <c r="AS136" i="1"/>
  <c r="NB131" i="1"/>
  <c r="ND131" i="1" s="1"/>
  <c r="NH131" i="1"/>
  <c r="AK496" i="1"/>
  <c r="AL496" i="1" s="1"/>
  <c r="NE131" i="1" l="1"/>
  <c r="NA132" i="1" s="1"/>
  <c r="NT131" i="1"/>
  <c r="BH136" i="1"/>
  <c r="AT136" i="1"/>
  <c r="AW136" i="1" s="1"/>
  <c r="MZ132" i="1" l="1"/>
  <c r="NB132" i="1" s="1"/>
  <c r="AS137" i="1"/>
  <c r="AO137" i="1"/>
  <c r="AP137" i="1" s="1"/>
  <c r="NC132" i="1"/>
  <c r="AK497" i="1" l="1"/>
  <c r="AL497" i="1" s="1"/>
  <c r="NH132" i="1"/>
  <c r="NT132" i="1" s="1"/>
  <c r="ND132" i="1"/>
  <c r="NE132" i="1" s="1"/>
  <c r="NA133" i="1" s="1"/>
  <c r="AT137" i="1"/>
  <c r="AW137" i="1" s="1"/>
  <c r="BH137" i="1"/>
  <c r="MZ133" i="1" l="1"/>
  <c r="AK498" i="1" s="1"/>
  <c r="AL498" i="1" s="1"/>
  <c r="NC133" i="1"/>
  <c r="AO138" i="1"/>
  <c r="AP138" i="1" s="1"/>
  <c r="AS138" i="1"/>
  <c r="NH133" i="1" l="1"/>
  <c r="NT133" i="1" s="1"/>
  <c r="NB133" i="1"/>
  <c r="ND133" i="1" s="1"/>
  <c r="NE133" i="1" s="1"/>
  <c r="NA134" i="1" s="1"/>
  <c r="AT138" i="1"/>
  <c r="AW138" i="1" s="1"/>
  <c r="BH138" i="1"/>
  <c r="MZ134" i="1" l="1"/>
  <c r="NB134" i="1" s="1"/>
  <c r="ND134" i="1" s="1"/>
  <c r="NE134" i="1" s="1"/>
  <c r="NA135" i="1" s="1"/>
  <c r="NC134" i="1"/>
  <c r="AS139" i="1"/>
  <c r="AO139" i="1"/>
  <c r="AP139" i="1" s="1"/>
  <c r="AK499" i="1" l="1"/>
  <c r="AL499" i="1" s="1"/>
  <c r="NH134" i="1"/>
  <c r="NT134" i="1" s="1"/>
  <c r="NC135" i="1"/>
  <c r="BH139" i="1"/>
  <c r="AT139" i="1"/>
  <c r="AW139" i="1" s="1"/>
  <c r="MZ135" i="1"/>
  <c r="NB135" i="1" l="1"/>
  <c r="ND135" i="1" s="1"/>
  <c r="NH135" i="1"/>
  <c r="AK500" i="1"/>
  <c r="AL500" i="1" s="1"/>
  <c r="AS140" i="1"/>
  <c r="AO140" i="1"/>
  <c r="AP140" i="1" s="1"/>
  <c r="BH140" i="1" l="1"/>
  <c r="AT140" i="1"/>
  <c r="AW140" i="1" s="1"/>
  <c r="NE135" i="1"/>
  <c r="NA136" i="1" s="1"/>
  <c r="NT135" i="1"/>
  <c r="MZ136" i="1" l="1"/>
  <c r="NB136" i="1" s="1"/>
  <c r="AS141" i="1"/>
  <c r="AO141" i="1"/>
  <c r="AP141" i="1" s="1"/>
  <c r="NC136" i="1"/>
  <c r="AK501" i="1" l="1"/>
  <c r="AL501" i="1" s="1"/>
  <c r="NH136" i="1"/>
  <c r="NT136" i="1" s="1"/>
  <c r="ND136" i="1"/>
  <c r="NE136" i="1" s="1"/>
  <c r="NA137" i="1" s="1"/>
  <c r="BH141" i="1"/>
  <c r="AT141" i="1"/>
  <c r="AW141" i="1" s="1"/>
  <c r="AO142" i="1" l="1"/>
  <c r="AP142" i="1" s="1"/>
  <c r="AS142" i="1"/>
  <c r="NC137" i="1"/>
  <c r="MZ137" i="1"/>
  <c r="BH142" i="1" l="1"/>
  <c r="AT142" i="1"/>
  <c r="AW142" i="1" s="1"/>
  <c r="NB137" i="1"/>
  <c r="ND137" i="1" s="1"/>
  <c r="NH137" i="1"/>
  <c r="AK502" i="1"/>
  <c r="AL502" i="1" s="1"/>
  <c r="NT137" i="1" l="1"/>
  <c r="AS143" i="1"/>
  <c r="AO143" i="1"/>
  <c r="AP143" i="1" s="1"/>
  <c r="NE137" i="1"/>
  <c r="NA138" i="1" s="1"/>
  <c r="MZ138" i="1" l="1"/>
  <c r="NB138" i="1" s="1"/>
  <c r="ND138" i="1" s="1"/>
  <c r="NE138" i="1" s="1"/>
  <c r="NA139" i="1" s="1"/>
  <c r="BH143" i="1"/>
  <c r="AT143" i="1"/>
  <c r="AW143" i="1" s="1"/>
  <c r="NC138" i="1"/>
  <c r="NH138" i="1" l="1"/>
  <c r="NT138" i="1" s="1"/>
  <c r="AK503" i="1"/>
  <c r="AL503" i="1" s="1"/>
  <c r="NC139" i="1"/>
  <c r="MZ139" i="1"/>
  <c r="AS144" i="1"/>
  <c r="AO144" i="1"/>
  <c r="AP144" i="1" s="1"/>
  <c r="NB139" i="1" l="1"/>
  <c r="ND139" i="1" s="1"/>
  <c r="NH139" i="1"/>
  <c r="AK504" i="1"/>
  <c r="AL504" i="1" s="1"/>
  <c r="BH144" i="1"/>
  <c r="AT144" i="1"/>
  <c r="AW144" i="1" s="1"/>
  <c r="AS145" i="1" l="1"/>
  <c r="AO145" i="1"/>
  <c r="AP145" i="1" s="1"/>
  <c r="NT139" i="1"/>
  <c r="NE139" i="1"/>
  <c r="NA140" i="1" s="1"/>
  <c r="MZ140" i="1" l="1"/>
  <c r="NB140" i="1" s="1"/>
  <c r="BH145" i="1"/>
  <c r="AT145" i="1"/>
  <c r="AW145" i="1" s="1"/>
  <c r="NC140" i="1"/>
  <c r="NH140" i="1" l="1"/>
  <c r="NT140" i="1" s="1"/>
  <c r="AK505" i="1"/>
  <c r="AL505" i="1" s="1"/>
  <c r="ND140" i="1"/>
  <c r="NE140" i="1" s="1"/>
  <c r="NA141" i="1" s="1"/>
  <c r="AO146" i="1"/>
  <c r="AP146" i="1" s="1"/>
  <c r="AS146" i="1"/>
  <c r="MZ141" i="1" l="1"/>
  <c r="NB141" i="1" s="1"/>
  <c r="ND141" i="1" s="1"/>
  <c r="NC141" i="1"/>
  <c r="BH146" i="1"/>
  <c r="AT146" i="1"/>
  <c r="AW146" i="1" s="1"/>
  <c r="AK506" i="1" l="1"/>
  <c r="AL506" i="1" s="1"/>
  <c r="NH141" i="1"/>
  <c r="NT141" i="1" s="1"/>
  <c r="AS147" i="1"/>
  <c r="AO147" i="1"/>
  <c r="AP147" i="1" s="1"/>
  <c r="NE141" i="1"/>
  <c r="NA142" i="1" s="1"/>
  <c r="MZ142" i="1" l="1"/>
  <c r="NB142" i="1" s="1"/>
  <c r="ND142" i="1" s="1"/>
  <c r="BH147" i="1"/>
  <c r="AT147" i="1"/>
  <c r="AW147" i="1" s="1"/>
  <c r="NC142" i="1"/>
  <c r="NE142" i="1" l="1"/>
  <c r="NA143" i="1" s="1"/>
  <c r="AK507" i="1"/>
  <c r="AL507" i="1" s="1"/>
  <c r="NH142" i="1"/>
  <c r="NT142" i="1" s="1"/>
  <c r="AS148" i="1"/>
  <c r="AO148" i="1"/>
  <c r="AP148" i="1" s="1"/>
  <c r="MZ143" i="1" l="1"/>
  <c r="NB143" i="1" s="1"/>
  <c r="ND143" i="1" s="1"/>
  <c r="NE143" i="1" s="1"/>
  <c r="NA144" i="1" s="1"/>
  <c r="NC143" i="1"/>
  <c r="AT148" i="1"/>
  <c r="AW148" i="1" s="1"/>
  <c r="BH148" i="1"/>
  <c r="NH143" i="1" l="1"/>
  <c r="NT143" i="1" s="1"/>
  <c r="AK508" i="1"/>
  <c r="AL508" i="1" s="1"/>
  <c r="MZ144" i="1"/>
  <c r="NH144" i="1" s="1"/>
  <c r="NC144" i="1"/>
  <c r="AS149" i="1"/>
  <c r="AO149" i="1"/>
  <c r="AP149" i="1" s="1"/>
  <c r="NB144" i="1" l="1"/>
  <c r="ND144" i="1" s="1"/>
  <c r="AK509" i="1"/>
  <c r="AL509" i="1" s="1"/>
  <c r="NT144" i="1"/>
  <c r="BH149" i="1"/>
  <c r="AT149" i="1"/>
  <c r="AW149" i="1" s="1"/>
  <c r="NE144" i="1" l="1"/>
  <c r="NA145" i="1" s="1"/>
  <c r="AO150" i="1"/>
  <c r="AP150" i="1" s="1"/>
  <c r="AS150" i="1"/>
  <c r="MZ145" i="1" l="1"/>
  <c r="NB145" i="1" s="1"/>
  <c r="ND145" i="1" s="1"/>
  <c r="NE145" i="1" s="1"/>
  <c r="NA146" i="1" s="1"/>
  <c r="NC145" i="1"/>
  <c r="BH150" i="1"/>
  <c r="AT150" i="1"/>
  <c r="AW150" i="1" s="1"/>
  <c r="AK510" i="1" l="1"/>
  <c r="AL510" i="1" s="1"/>
  <c r="NH145" i="1"/>
  <c r="NT145" i="1" s="1"/>
  <c r="MZ146" i="1"/>
  <c r="NB146" i="1" s="1"/>
  <c r="ND146" i="1" s="1"/>
  <c r="NC146" i="1"/>
  <c r="AS151" i="1"/>
  <c r="AO151" i="1"/>
  <c r="AP151" i="1" s="1"/>
  <c r="NH146" i="1" l="1"/>
  <c r="NT146" i="1" s="1"/>
  <c r="AK511" i="1"/>
  <c r="AL511" i="1" s="1"/>
  <c r="AT151" i="1"/>
  <c r="AW151" i="1" s="1"/>
  <c r="BH151" i="1"/>
  <c r="NE146" i="1"/>
  <c r="NA147" i="1" s="1"/>
  <c r="MZ147" i="1" l="1"/>
  <c r="AK512" i="1" s="1"/>
  <c r="AL512" i="1" s="1"/>
  <c r="NC147" i="1"/>
  <c r="AS152" i="1"/>
  <c r="AO152" i="1"/>
  <c r="AP152" i="1" s="1"/>
  <c r="NB147" i="1" l="1"/>
  <c r="ND147" i="1" s="1"/>
  <c r="NH147" i="1"/>
  <c r="NT147" i="1" s="1"/>
  <c r="AT152" i="1"/>
  <c r="AW152" i="1" s="1"/>
  <c r="BH152" i="1"/>
  <c r="NE147" i="1" l="1"/>
  <c r="AO153" i="1"/>
  <c r="AP153" i="1" s="1"/>
  <c r="AS153" i="1"/>
  <c r="MZ148" i="1" l="1"/>
  <c r="NA148" i="1"/>
  <c r="BH153" i="1"/>
  <c r="AT153" i="1"/>
  <c r="AW153" i="1" s="1"/>
  <c r="NC148" i="1"/>
  <c r="NB148" i="1" l="1"/>
  <c r="ND148" i="1" s="1"/>
  <c r="NE148" i="1" s="1"/>
  <c r="NA149" i="1" s="1"/>
  <c r="AK513" i="1"/>
  <c r="AL513" i="1" s="1"/>
  <c r="NH148" i="1"/>
  <c r="NT148" i="1" s="1"/>
  <c r="AO154" i="1"/>
  <c r="AP154" i="1" s="1"/>
  <c r="AS154" i="1"/>
  <c r="NC149" i="1" l="1"/>
  <c r="BH154" i="1"/>
  <c r="AT154" i="1"/>
  <c r="AW154" i="1" s="1"/>
  <c r="MZ149" i="1"/>
  <c r="AS155" i="1" l="1"/>
  <c r="AO155" i="1"/>
  <c r="AP155" i="1" s="1"/>
  <c r="NB149" i="1"/>
  <c r="ND149" i="1" s="1"/>
  <c r="NH149" i="1"/>
  <c r="AK514" i="1"/>
  <c r="AL514" i="1" s="1"/>
  <c r="NT149" i="1" l="1"/>
  <c r="AT155" i="1"/>
  <c r="AW155" i="1" s="1"/>
  <c r="BH155" i="1"/>
  <c r="NE149" i="1"/>
  <c r="NA150" i="1" s="1"/>
  <c r="MZ150" i="1" l="1"/>
  <c r="AK515" i="1" s="1"/>
  <c r="AL515" i="1" s="1"/>
  <c r="NC150" i="1"/>
  <c r="AS156" i="1"/>
  <c r="AO156" i="1"/>
  <c r="AP156" i="1" s="1"/>
  <c r="NB150" i="1" l="1"/>
  <c r="ND150" i="1" s="1"/>
  <c r="NH150" i="1"/>
  <c r="NT150" i="1" s="1"/>
  <c r="BH156" i="1"/>
  <c r="AT156" i="1"/>
  <c r="AW156" i="1" s="1"/>
  <c r="NE150" i="1" l="1"/>
  <c r="NA151" i="1" s="1"/>
  <c r="AS157" i="1"/>
  <c r="AO157" i="1"/>
  <c r="AP157" i="1" s="1"/>
  <c r="NC151" i="1" l="1"/>
  <c r="AT157" i="1"/>
  <c r="AW157" i="1" s="1"/>
  <c r="BH157" i="1"/>
  <c r="MZ151" i="1"/>
  <c r="NB151" i="1" l="1"/>
  <c r="ND151" i="1" s="1"/>
  <c r="NH151" i="1"/>
  <c r="AK516" i="1"/>
  <c r="AL516" i="1" s="1"/>
  <c r="AO158" i="1"/>
  <c r="AP158" i="1" s="1"/>
  <c r="AS158" i="1"/>
  <c r="BH158" i="1" l="1"/>
  <c r="AT158" i="1"/>
  <c r="AW158" i="1" s="1"/>
  <c r="NE151" i="1"/>
  <c r="NA152" i="1" s="1"/>
  <c r="NT151" i="1"/>
  <c r="MZ152" i="1" l="1"/>
  <c r="NB152" i="1" s="1"/>
  <c r="AS159" i="1"/>
  <c r="AO159" i="1"/>
  <c r="AP159" i="1" s="1"/>
  <c r="NC152" i="1"/>
  <c r="AK517" i="1" l="1"/>
  <c r="AL517" i="1" s="1"/>
  <c r="NH152" i="1"/>
  <c r="NT152" i="1" s="1"/>
  <c r="ND152" i="1"/>
  <c r="NE152" i="1" s="1"/>
  <c r="AT159" i="1"/>
  <c r="AW159" i="1" s="1"/>
  <c r="BH159" i="1"/>
  <c r="MZ153" i="1" l="1"/>
  <c r="AK518" i="1" s="1"/>
  <c r="AL518" i="1" s="1"/>
  <c r="NC153" i="1"/>
  <c r="NA153" i="1"/>
  <c r="AS160" i="1"/>
  <c r="AO160" i="1"/>
  <c r="AP160" i="1" s="1"/>
  <c r="NH153" i="1" l="1"/>
  <c r="NT153" i="1" s="1"/>
  <c r="NB153" i="1"/>
  <c r="ND153" i="1" s="1"/>
  <c r="NE153" i="1" s="1"/>
  <c r="NA154" i="1" s="1"/>
  <c r="AT160" i="1"/>
  <c r="AW160" i="1" s="1"/>
  <c r="BH160" i="1"/>
  <c r="MZ154" i="1" l="1"/>
  <c r="AK519" i="1" s="1"/>
  <c r="AL519" i="1" s="1"/>
  <c r="NC154" i="1"/>
  <c r="AO161" i="1"/>
  <c r="AS161" i="1"/>
  <c r="NH154" i="1" l="1"/>
  <c r="NT154" i="1" s="1"/>
  <c r="NB154" i="1"/>
  <c r="ND154" i="1" s="1"/>
  <c r="NE154" i="1" l="1"/>
  <c r="NA155" i="1" s="1"/>
  <c r="MZ155" i="1" l="1"/>
  <c r="NB155" i="1" s="1"/>
  <c r="ND155" i="1" s="1"/>
  <c r="NE155" i="1" s="1"/>
  <c r="NA156" i="1" s="1"/>
  <c r="NC155" i="1"/>
  <c r="NH155" i="1" l="1"/>
  <c r="NT155" i="1" s="1"/>
  <c r="AK520" i="1"/>
  <c r="AL520" i="1" s="1"/>
  <c r="NC156" i="1"/>
  <c r="MZ156" i="1"/>
  <c r="NB156" i="1" l="1"/>
  <c r="ND156" i="1" s="1"/>
  <c r="NH156" i="1"/>
  <c r="AK521" i="1"/>
  <c r="AL521" i="1" s="1"/>
  <c r="NE156" i="1" l="1"/>
  <c r="NA157" i="1" s="1"/>
  <c r="NT156" i="1"/>
  <c r="MZ157" i="1" l="1"/>
  <c r="NB157" i="1" s="1"/>
  <c r="NC157" i="1"/>
  <c r="AK522" i="1" l="1"/>
  <c r="AL522" i="1" s="1"/>
  <c r="NH157" i="1"/>
  <c r="NT157" i="1" s="1"/>
  <c r="ND157" i="1"/>
  <c r="NE157" i="1" l="1"/>
  <c r="MZ158" i="1" l="1"/>
  <c r="NH158" i="1" s="1"/>
  <c r="NA158" i="1"/>
  <c r="NC158" i="1"/>
  <c r="NB158" i="1" l="1"/>
  <c r="ND158" i="1" s="1"/>
  <c r="AK523" i="1"/>
  <c r="AL523" i="1" s="1"/>
  <c r="NT158" i="1"/>
  <c r="NE158" i="1" l="1"/>
  <c r="NC159" i="1" l="1"/>
  <c r="NA159" i="1"/>
  <c r="MZ159" i="1"/>
  <c r="NH159" i="1" s="1"/>
  <c r="NB159" i="1" l="1"/>
  <c r="ND159" i="1" s="1"/>
  <c r="NE159" i="1" s="1"/>
  <c r="AK524" i="1"/>
  <c r="AL524" i="1" s="1"/>
  <c r="NT159" i="1"/>
  <c r="NC160" i="1" l="1"/>
  <c r="NA160" i="1"/>
  <c r="MZ160" i="1"/>
  <c r="NB160" i="1" s="1"/>
  <c r="ND160" i="1" s="1"/>
  <c r="NH160" i="1" l="1"/>
  <c r="NT160" i="1" s="1"/>
  <c r="AK525" i="1"/>
  <c r="AL525" i="1" s="1"/>
  <c r="NE160" i="1"/>
  <c r="NC161" i="1" l="1"/>
  <c r="NA161" i="1"/>
  <c r="NA162" i="1" l="1"/>
  <c r="NA163" i="1" l="1"/>
  <c r="NA164" i="1" l="1"/>
  <c r="NA165" i="1" l="1"/>
  <c r="NA166" i="1" l="1"/>
  <c r="NA176" i="1" l="1"/>
  <c r="NA178" i="1" l="1"/>
  <c r="NA179" i="1" l="1"/>
  <c r="NA180" i="1" l="1"/>
  <c r="NA181" i="1" l="1"/>
  <c r="NJ85" i="1" l="1"/>
  <c r="NL85" i="1" s="1"/>
  <c r="NM85" i="1" s="1"/>
  <c r="NN85" i="1"/>
  <c r="NS85" i="1" s="1"/>
  <c r="OS85" i="1"/>
  <c r="GN85" i="1"/>
  <c r="EV85" i="1"/>
  <c r="EP85" i="1" l="1"/>
  <c r="ER85" i="1" s="1"/>
  <c r="ES85" i="1" s="1"/>
  <c r="EN86" i="1" s="1"/>
  <c r="GG85" i="1"/>
  <c r="GI85" i="1" s="1"/>
  <c r="GJ85" i="1" s="1"/>
  <c r="GE86" i="1" s="1"/>
  <c r="KU85" i="1"/>
  <c r="AE450" i="1"/>
  <c r="AF450" i="1" s="1"/>
  <c r="PB85" i="1"/>
  <c r="PD85" i="1" s="1"/>
  <c r="AO450" i="1"/>
  <c r="AP450" i="1" s="1"/>
  <c r="GP85" i="1"/>
  <c r="HB85" i="1"/>
  <c r="U450" i="1"/>
  <c r="V450" i="1" s="1"/>
  <c r="FH85" i="1"/>
  <c r="Q450" i="1"/>
  <c r="R450" i="1" s="1"/>
  <c r="EX85" i="1"/>
  <c r="NU85" i="1"/>
  <c r="OU85" i="1"/>
  <c r="OW85" i="1" s="1"/>
  <c r="NI86" i="1"/>
  <c r="NK86" i="1"/>
  <c r="NP85" i="1"/>
  <c r="GK93" i="1" l="1"/>
  <c r="GF93" i="1" s="1"/>
  <c r="GN86" i="1"/>
  <c r="EQ86" i="1"/>
  <c r="EV86" i="1"/>
  <c r="GK96" i="1"/>
  <c r="GF96" i="1" s="1"/>
  <c r="GK86" i="1"/>
  <c r="GF86" i="1" s="1"/>
  <c r="GG86" i="1" s="1"/>
  <c r="OY92" i="1"/>
  <c r="OT92" i="1" s="1"/>
  <c r="OY96" i="1"/>
  <c r="OT96" i="1" s="1"/>
  <c r="OY97" i="1"/>
  <c r="OT97" i="1" s="1"/>
  <c r="GK97" i="1"/>
  <c r="GF97" i="1" s="1"/>
  <c r="OY90" i="1"/>
  <c r="OT90" i="1" s="1"/>
  <c r="GK87" i="1"/>
  <c r="GF87" i="1" s="1"/>
  <c r="OY86" i="1"/>
  <c r="OT86" i="1" s="1"/>
  <c r="OY94" i="1"/>
  <c r="OT94" i="1" s="1"/>
  <c r="GK91" i="1"/>
  <c r="GF91" i="1" s="1"/>
  <c r="GK95" i="1"/>
  <c r="GF95" i="1" s="1"/>
  <c r="OY91" i="1"/>
  <c r="OT91" i="1" s="1"/>
  <c r="GK88" i="1"/>
  <c r="GF88" i="1" s="1"/>
  <c r="GK92" i="1"/>
  <c r="GF92" i="1" s="1"/>
  <c r="GH86" i="1"/>
  <c r="GK89" i="1"/>
  <c r="GF89" i="1" s="1"/>
  <c r="OY88" i="1"/>
  <c r="OT88" i="1" s="1"/>
  <c r="GK94" i="1"/>
  <c r="GF94" i="1" s="1"/>
  <c r="OY95" i="1"/>
  <c r="OT95" i="1" s="1"/>
  <c r="OY89" i="1"/>
  <c r="OT89" i="1" s="1"/>
  <c r="OY93" i="1"/>
  <c r="OT93" i="1" s="1"/>
  <c r="GK90" i="1"/>
  <c r="GF90" i="1" s="1"/>
  <c r="OY87" i="1"/>
  <c r="OT87" i="1" s="1"/>
  <c r="EO86" i="1"/>
  <c r="EP86" i="1" s="1"/>
  <c r="LJ85" i="1"/>
  <c r="GI86" i="1"/>
  <c r="GJ86" i="1" s="1"/>
  <c r="GE87" i="1" s="1"/>
  <c r="PP85" i="1"/>
  <c r="PF85" i="1"/>
  <c r="PG85" i="1" s="1"/>
  <c r="PE86" i="1" s="1"/>
  <c r="PQ85" i="1"/>
  <c r="GR85" i="1"/>
  <c r="GS85" i="1" s="1"/>
  <c r="HC85" i="1"/>
  <c r="EZ85" i="1"/>
  <c r="FA85" i="1" s="1"/>
  <c r="FI85" i="1"/>
  <c r="NJ86" i="1"/>
  <c r="OX85" i="1"/>
  <c r="NQ85" i="1"/>
  <c r="GH87" i="1" l="1"/>
  <c r="GN87" i="1"/>
  <c r="HB86" i="1"/>
  <c r="U451" i="1"/>
  <c r="V451" i="1" s="1"/>
  <c r="Q451" i="1"/>
  <c r="R451" i="1" s="1"/>
  <c r="FH86" i="1"/>
  <c r="EW86" i="1"/>
  <c r="EX86" i="1" s="1"/>
  <c r="EY86" i="1"/>
  <c r="PH93" i="1"/>
  <c r="PC93" i="1" s="1"/>
  <c r="GT95" i="1"/>
  <c r="GO95" i="1" s="1"/>
  <c r="GT94" i="1"/>
  <c r="GO94" i="1" s="1"/>
  <c r="PH95" i="1"/>
  <c r="PC95" i="1" s="1"/>
  <c r="PH88" i="1"/>
  <c r="PC88" i="1" s="1"/>
  <c r="GT89" i="1"/>
  <c r="GO89" i="1" s="1"/>
  <c r="PH97" i="1"/>
  <c r="PC97" i="1" s="1"/>
  <c r="PH90" i="1"/>
  <c r="PC90" i="1" s="1"/>
  <c r="GT93" i="1"/>
  <c r="GO93" i="1" s="1"/>
  <c r="PH91" i="1"/>
  <c r="PC91" i="1" s="1"/>
  <c r="GT91" i="1"/>
  <c r="GO91" i="1" s="1"/>
  <c r="GT90" i="1"/>
  <c r="GO90" i="1" s="1"/>
  <c r="PH86" i="1"/>
  <c r="PC86" i="1" s="1"/>
  <c r="GT88" i="1"/>
  <c r="GO88" i="1" s="1"/>
  <c r="PH92" i="1"/>
  <c r="PC92" i="1" s="1"/>
  <c r="GT97" i="1"/>
  <c r="GO97" i="1" s="1"/>
  <c r="GQ86" i="1"/>
  <c r="GT92" i="1"/>
  <c r="GO92" i="1" s="1"/>
  <c r="PH94" i="1"/>
  <c r="PC94" i="1" s="1"/>
  <c r="PH87" i="1"/>
  <c r="PC87" i="1" s="1"/>
  <c r="GT96" i="1"/>
  <c r="GO96" i="1" s="1"/>
  <c r="PH96" i="1"/>
  <c r="PC96" i="1" s="1"/>
  <c r="PH89" i="1"/>
  <c r="PC89" i="1" s="1"/>
  <c r="GT87" i="1"/>
  <c r="GO87" i="1" s="1"/>
  <c r="GT86" i="1"/>
  <c r="GO86" i="1" s="1"/>
  <c r="GP86" i="1" s="1"/>
  <c r="GR86" i="1" s="1"/>
  <c r="NL86" i="1"/>
  <c r="NU86" i="1"/>
  <c r="ER86" i="1"/>
  <c r="NO86" i="1"/>
  <c r="OS86" i="1"/>
  <c r="OV86" i="1"/>
  <c r="EZ86" i="1" l="1"/>
  <c r="FA86" i="1" s="1"/>
  <c r="GG87" i="1"/>
  <c r="U452" i="1"/>
  <c r="V452" i="1" s="1"/>
  <c r="HB87" i="1"/>
  <c r="GI87" i="1"/>
  <c r="GJ87" i="1" s="1"/>
  <c r="GE88" i="1" s="1"/>
  <c r="GP87" i="1"/>
  <c r="HC87" i="1" s="1"/>
  <c r="FI86" i="1"/>
  <c r="HC86" i="1"/>
  <c r="GS86" i="1"/>
  <c r="KS86" i="1"/>
  <c r="PB86" i="1"/>
  <c r="OU86" i="1"/>
  <c r="OW86" i="1" s="1"/>
  <c r="AO451" i="1"/>
  <c r="JV86" i="1"/>
  <c r="NP86" i="1"/>
  <c r="ES86" i="1"/>
  <c r="EN87" i="1" s="1"/>
  <c r="NM86" i="1"/>
  <c r="NI87" i="1" s="1"/>
  <c r="GN88" i="1" l="1"/>
  <c r="GG88" i="1"/>
  <c r="GH88" i="1"/>
  <c r="EV87" i="1"/>
  <c r="NJ87" i="1"/>
  <c r="NU87" i="1" s="1"/>
  <c r="EQ87" i="1"/>
  <c r="EO87" i="1"/>
  <c r="NQ86" i="1"/>
  <c r="NK87" i="1"/>
  <c r="AP451" i="1"/>
  <c r="GQ87" i="1"/>
  <c r="EW87" i="1"/>
  <c r="EY87" i="1"/>
  <c r="OX86" i="1"/>
  <c r="PD86" i="1"/>
  <c r="PP86" i="1"/>
  <c r="GI88" i="1" l="1"/>
  <c r="U453" i="1"/>
  <c r="V453" i="1" s="1"/>
  <c r="HB88" i="1"/>
  <c r="GP88" i="1"/>
  <c r="HC88" i="1" s="1"/>
  <c r="Q452" i="1"/>
  <c r="R452" i="1" s="1"/>
  <c r="FH87" i="1"/>
  <c r="NO87" i="1"/>
  <c r="KU87" i="1"/>
  <c r="AE452" i="1"/>
  <c r="KU97" i="1"/>
  <c r="AE462" i="1"/>
  <c r="AF462" i="1" s="1"/>
  <c r="KU89" i="1"/>
  <c r="AE454" i="1"/>
  <c r="AF454" i="1" s="1"/>
  <c r="KU96" i="1"/>
  <c r="AE461" i="1"/>
  <c r="AF461" i="1" s="1"/>
  <c r="NL87" i="1"/>
  <c r="KU95" i="1"/>
  <c r="AE460" i="1"/>
  <c r="AF460" i="1" s="1"/>
  <c r="KU88" i="1"/>
  <c r="AE453" i="1"/>
  <c r="AF453" i="1" s="1"/>
  <c r="KU93" i="1"/>
  <c r="AE458" i="1"/>
  <c r="AF458" i="1" s="1"/>
  <c r="KU94" i="1"/>
  <c r="AE459" i="1"/>
  <c r="AF459" i="1" s="1"/>
  <c r="EP87" i="1"/>
  <c r="EX87" i="1"/>
  <c r="GR87" i="1"/>
  <c r="GJ88" i="1"/>
  <c r="GE89" i="1" s="1"/>
  <c r="PF86" i="1"/>
  <c r="PQ86" i="1"/>
  <c r="KU92" i="1"/>
  <c r="AE457" i="1"/>
  <c r="AF457" i="1" s="1"/>
  <c r="OV87" i="1"/>
  <c r="OS87" i="1"/>
  <c r="KU90" i="1"/>
  <c r="AE455" i="1"/>
  <c r="AF455" i="1" s="1"/>
  <c r="KU91" i="1"/>
  <c r="AE456" i="1"/>
  <c r="AF456" i="1" s="1"/>
  <c r="GN89" i="1" l="1"/>
  <c r="GG89" i="1"/>
  <c r="NP87" i="1"/>
  <c r="NQ87" i="1" s="1"/>
  <c r="LJ93" i="1"/>
  <c r="LJ96" i="1"/>
  <c r="LJ87" i="1"/>
  <c r="GS87" i="1"/>
  <c r="LJ88" i="1"/>
  <c r="LJ89" i="1"/>
  <c r="LJ90" i="1"/>
  <c r="LJ97" i="1"/>
  <c r="PG86" i="1"/>
  <c r="EZ87" i="1"/>
  <c r="FI87" i="1"/>
  <c r="LJ94" i="1"/>
  <c r="NM87" i="1"/>
  <c r="NI88" i="1" s="1"/>
  <c r="PB87" i="1"/>
  <c r="OU87" i="1"/>
  <c r="OW87" i="1" s="1"/>
  <c r="AO452" i="1"/>
  <c r="LJ92" i="1"/>
  <c r="ER87" i="1"/>
  <c r="LJ95" i="1"/>
  <c r="LJ91" i="1"/>
  <c r="GH89" i="1"/>
  <c r="AF452" i="1"/>
  <c r="U454" i="1" l="1"/>
  <c r="V454" i="1" s="1"/>
  <c r="HB89" i="1"/>
  <c r="GP89" i="1"/>
  <c r="HC89" i="1" s="1"/>
  <c r="NJ88" i="1"/>
  <c r="NU88" i="1" s="1"/>
  <c r="NO88" i="1"/>
  <c r="GQ88" i="1"/>
  <c r="PE87" i="1"/>
  <c r="ES87" i="1"/>
  <c r="EN88" i="1" s="1"/>
  <c r="FA87" i="1"/>
  <c r="GI89" i="1"/>
  <c r="NK88" i="1"/>
  <c r="AP452" i="1"/>
  <c r="OX87" i="1"/>
  <c r="PD87" i="1"/>
  <c r="PP87" i="1"/>
  <c r="EV88" i="1" l="1"/>
  <c r="NP88" i="1"/>
  <c r="NL88" i="1"/>
  <c r="OS88" i="1"/>
  <c r="OV88" i="1"/>
  <c r="EY88" i="1"/>
  <c r="EW88" i="1"/>
  <c r="GJ89" i="1"/>
  <c r="GE90" i="1" s="1"/>
  <c r="PF87" i="1"/>
  <c r="PQ87" i="1"/>
  <c r="EQ88" i="1"/>
  <c r="EO88" i="1"/>
  <c r="GR88" i="1"/>
  <c r="GN90" i="1" l="1"/>
  <c r="GG90" i="1"/>
  <c r="Q453" i="1"/>
  <c r="R453" i="1" s="1"/>
  <c r="FH88" i="1"/>
  <c r="NQ88" i="1"/>
  <c r="GS88" i="1"/>
  <c r="OU88" i="1"/>
  <c r="OW88" i="1" s="1"/>
  <c r="PB88" i="1"/>
  <c r="AO453" i="1"/>
  <c r="EX88" i="1"/>
  <c r="PG87" i="1"/>
  <c r="EP88" i="1"/>
  <c r="GH90" i="1"/>
  <c r="NM88" i="1"/>
  <c r="NI89" i="1" s="1"/>
  <c r="HB90" i="1" l="1"/>
  <c r="U455" i="1"/>
  <c r="V455" i="1" s="1"/>
  <c r="GP90" i="1"/>
  <c r="HC90" i="1" s="1"/>
  <c r="NJ89" i="1"/>
  <c r="NU89" i="1" s="1"/>
  <c r="NO89" i="1"/>
  <c r="GI90" i="1"/>
  <c r="EZ88" i="1"/>
  <c r="FI88" i="1"/>
  <c r="ER88" i="1"/>
  <c r="GQ89" i="1"/>
  <c r="OX88" i="1"/>
  <c r="NK89" i="1"/>
  <c r="AP453" i="1"/>
  <c r="PE88" i="1"/>
  <c r="PD88" i="1"/>
  <c r="PP88" i="1"/>
  <c r="JB421" i="1" l="1"/>
  <c r="NP89" i="1"/>
  <c r="PF88" i="1"/>
  <c r="PQ88" i="1"/>
  <c r="NL89" i="1"/>
  <c r="OV89" i="1"/>
  <c r="OS89" i="1"/>
  <c r="FA88" i="1"/>
  <c r="GJ90" i="1"/>
  <c r="GE91" i="1" s="1"/>
  <c r="GR89" i="1"/>
  <c r="ES88" i="1"/>
  <c r="EN89" i="1" s="1"/>
  <c r="GN91" i="1" l="1"/>
  <c r="GG91" i="1"/>
  <c r="EV89" i="1"/>
  <c r="NQ89" i="1"/>
  <c r="GH91" i="1"/>
  <c r="GI91" i="1" s="1"/>
  <c r="GJ91" i="1" s="1"/>
  <c r="GE92" i="1" s="1"/>
  <c r="EQ89" i="1"/>
  <c r="EO89" i="1"/>
  <c r="GS89" i="1"/>
  <c r="NM89" i="1"/>
  <c r="NI90" i="1" s="1"/>
  <c r="EW89" i="1"/>
  <c r="EY89" i="1"/>
  <c r="PB89" i="1"/>
  <c r="OU89" i="1"/>
  <c r="OW89" i="1" s="1"/>
  <c r="AO454" i="1"/>
  <c r="PG88" i="1"/>
  <c r="GN92" i="1" l="1"/>
  <c r="GG92" i="1"/>
  <c r="U456" i="1"/>
  <c r="V456" i="1" s="1"/>
  <c r="HB91" i="1"/>
  <c r="GP91" i="1"/>
  <c r="HC91" i="1" s="1"/>
  <c r="Q454" i="1"/>
  <c r="R454" i="1" s="1"/>
  <c r="FH89" i="1"/>
  <c r="NJ90" i="1"/>
  <c r="NU90" i="1" s="1"/>
  <c r="NO90" i="1"/>
  <c r="GH92" i="1"/>
  <c r="PD89" i="1"/>
  <c r="PP89" i="1"/>
  <c r="GQ90" i="1"/>
  <c r="GR90" i="1" s="1"/>
  <c r="GS90" i="1" s="1"/>
  <c r="OX89" i="1"/>
  <c r="EP89" i="1"/>
  <c r="EX89" i="1"/>
  <c r="PE89" i="1"/>
  <c r="AP454" i="1"/>
  <c r="NK90" i="1"/>
  <c r="GI92" i="1" l="1"/>
  <c r="GJ92" i="1" s="1"/>
  <c r="U457" i="1"/>
  <c r="V457" i="1" s="1"/>
  <c r="HB92" i="1"/>
  <c r="GP92" i="1"/>
  <c r="HC92" i="1" s="1"/>
  <c r="NL90" i="1"/>
  <c r="NM90" i="1" s="1"/>
  <c r="NI91" i="1" s="1"/>
  <c r="NP90" i="1"/>
  <c r="GQ91" i="1"/>
  <c r="GR91" i="1" s="1"/>
  <c r="GS91" i="1" s="1"/>
  <c r="ER89" i="1"/>
  <c r="EZ89" i="1"/>
  <c r="FI89" i="1"/>
  <c r="OS90" i="1"/>
  <c r="OV90" i="1"/>
  <c r="PF89" i="1"/>
  <c r="PQ89" i="1"/>
  <c r="GE93" i="1" l="1"/>
  <c r="GN93" i="1" s="1"/>
  <c r="GH93" i="1"/>
  <c r="JF421" i="1"/>
  <c r="NJ91" i="1"/>
  <c r="NU91" i="1" s="1"/>
  <c r="NQ90" i="1"/>
  <c r="GQ92" i="1"/>
  <c r="GR92" i="1" s="1"/>
  <c r="GS92" i="1" s="1"/>
  <c r="FA89" i="1"/>
  <c r="PG89" i="1"/>
  <c r="ES89" i="1"/>
  <c r="EN90" i="1" s="1"/>
  <c r="NK91" i="1"/>
  <c r="OU90" i="1"/>
  <c r="OW90" i="1" s="1"/>
  <c r="OX90" i="1" s="1"/>
  <c r="PB90" i="1"/>
  <c r="AO455" i="1"/>
  <c r="GP93" i="1" l="1"/>
  <c r="HC93" i="1" s="1"/>
  <c r="U458" i="1"/>
  <c r="V458" i="1" s="1"/>
  <c r="HB93" i="1"/>
  <c r="GG93" i="1"/>
  <c r="GI93" i="1" s="1"/>
  <c r="GJ93" i="1" s="1"/>
  <c r="GH94" i="1" s="1"/>
  <c r="EV90" i="1"/>
  <c r="NL91" i="1"/>
  <c r="NM91" i="1" s="1"/>
  <c r="NI92" i="1" s="1"/>
  <c r="NJ92" i="1" s="1"/>
  <c r="NU92" i="1" s="1"/>
  <c r="NO91" i="1"/>
  <c r="GQ93" i="1"/>
  <c r="GR93" i="1" s="1"/>
  <c r="GS93" i="1" s="1"/>
  <c r="AP455" i="1"/>
  <c r="EW90" i="1"/>
  <c r="EY90" i="1"/>
  <c r="EQ90" i="1"/>
  <c r="EO90" i="1"/>
  <c r="PD90" i="1"/>
  <c r="PP90" i="1"/>
  <c r="OV91" i="1"/>
  <c r="OS91" i="1"/>
  <c r="PE90" i="1"/>
  <c r="GE94" i="1" l="1"/>
  <c r="GN94" i="1" s="1"/>
  <c r="U459" i="1" s="1"/>
  <c r="V459" i="1" s="1"/>
  <c r="Q455" i="1"/>
  <c r="R455" i="1" s="1"/>
  <c r="FH90" i="1"/>
  <c r="JG121" i="1"/>
  <c r="JG105" i="1"/>
  <c r="JG112" i="1"/>
  <c r="JG104" i="1"/>
  <c r="JG118" i="1"/>
  <c r="JG111" i="1"/>
  <c r="JG103" i="1"/>
  <c r="JG102" i="1"/>
  <c r="JG101" i="1"/>
  <c r="JG100" i="1"/>
  <c r="JG110" i="1"/>
  <c r="JG109" i="1"/>
  <c r="JG108" i="1"/>
  <c r="JG99" i="1"/>
  <c r="JG98" i="1"/>
  <c r="JC98" i="1"/>
  <c r="JG117" i="1"/>
  <c r="JG116" i="1"/>
  <c r="JG107" i="1"/>
  <c r="JG106" i="1"/>
  <c r="JG113" i="1"/>
  <c r="JG115" i="1"/>
  <c r="JG114" i="1"/>
  <c r="JG120" i="1"/>
  <c r="JG119" i="1"/>
  <c r="NK92" i="1"/>
  <c r="NL92" i="1" s="1"/>
  <c r="NM92" i="1" s="1"/>
  <c r="NI93" i="1" s="1"/>
  <c r="NJ93" i="1" s="1"/>
  <c r="NU93" i="1" s="1"/>
  <c r="NP91" i="1"/>
  <c r="GQ94" i="1"/>
  <c r="EX90" i="1"/>
  <c r="PF90" i="1"/>
  <c r="PQ90" i="1"/>
  <c r="EP90" i="1"/>
  <c r="PB91" i="1"/>
  <c r="OU91" i="1"/>
  <c r="OW91" i="1" s="1"/>
  <c r="OX91" i="1" s="1"/>
  <c r="AO456" i="1"/>
  <c r="AP456" i="1" s="1"/>
  <c r="HB94" i="1" l="1"/>
  <c r="GP94" i="1"/>
  <c r="HC94" i="1" s="1"/>
  <c r="GG94" i="1"/>
  <c r="GI94" i="1" s="1"/>
  <c r="GJ94" i="1" s="1"/>
  <c r="JD98" i="1"/>
  <c r="JB99" i="1" s="1"/>
  <c r="JC99" i="1" s="1"/>
  <c r="JD99" i="1" s="1"/>
  <c r="NK93" i="1"/>
  <c r="NL93" i="1" s="1"/>
  <c r="NM93" i="1" s="1"/>
  <c r="NQ91" i="1"/>
  <c r="ER90" i="1"/>
  <c r="OS92" i="1"/>
  <c r="OV92" i="1"/>
  <c r="PG90" i="1"/>
  <c r="PD91" i="1"/>
  <c r="PP91" i="1"/>
  <c r="EZ90" i="1"/>
  <c r="FI90" i="1"/>
  <c r="GE95" i="1" l="1"/>
  <c r="GG95" i="1" s="1"/>
  <c r="GI95" i="1" s="1"/>
  <c r="GJ95" i="1" s="1"/>
  <c r="GH95" i="1"/>
  <c r="GR94" i="1"/>
  <c r="GS94" i="1" s="1"/>
  <c r="GQ95" i="1" s="1"/>
  <c r="JB100" i="1"/>
  <c r="JC100" i="1" s="1"/>
  <c r="JD100" i="1" s="1"/>
  <c r="NI94" i="1"/>
  <c r="NJ94" i="1" s="1"/>
  <c r="NU94" i="1" s="1"/>
  <c r="NK94" i="1"/>
  <c r="NO92" i="1"/>
  <c r="NP92" i="1" s="1"/>
  <c r="FA90" i="1"/>
  <c r="PQ91" i="1"/>
  <c r="ES90" i="1"/>
  <c r="EN91" i="1" s="1"/>
  <c r="OU92" i="1"/>
  <c r="OW92" i="1" s="1"/>
  <c r="OX92" i="1" s="1"/>
  <c r="PB92" i="1"/>
  <c r="AO457" i="1"/>
  <c r="AP457" i="1" s="1"/>
  <c r="PE91" i="1"/>
  <c r="PF91" i="1" s="1"/>
  <c r="PG91" i="1" s="1"/>
  <c r="GE96" i="1" l="1"/>
  <c r="GG96" i="1" s="1"/>
  <c r="GH96" i="1"/>
  <c r="GN95" i="1"/>
  <c r="EV91" i="1"/>
  <c r="NL94" i="1"/>
  <c r="NM94" i="1" s="1"/>
  <c r="JB101" i="1"/>
  <c r="JC101" i="1" s="1"/>
  <c r="JD101" i="1" s="1"/>
  <c r="NQ92" i="1"/>
  <c r="PE92" i="1"/>
  <c r="EQ91" i="1"/>
  <c r="EO91" i="1"/>
  <c r="EP91" i="1" s="1"/>
  <c r="EY91" i="1"/>
  <c r="EW91" i="1"/>
  <c r="PD92" i="1"/>
  <c r="PP92" i="1"/>
  <c r="OV93" i="1"/>
  <c r="OS93" i="1"/>
  <c r="GI96" i="1" l="1"/>
  <c r="GJ96" i="1" s="1"/>
  <c r="GH97" i="1" s="1"/>
  <c r="HB95" i="1"/>
  <c r="GP95" i="1"/>
  <c r="U460" i="1"/>
  <c r="V460" i="1" s="1"/>
  <c r="GE97" i="1"/>
  <c r="GG97" i="1" s="1"/>
  <c r="GI97" i="1" s="1"/>
  <c r="GJ97" i="1" s="1"/>
  <c r="GN96" i="1"/>
  <c r="Q456" i="1"/>
  <c r="R456" i="1" s="1"/>
  <c r="FH91" i="1"/>
  <c r="EX91" i="1"/>
  <c r="FI91" i="1" s="1"/>
  <c r="NI95" i="1"/>
  <c r="NJ95" i="1" s="1"/>
  <c r="NK95" i="1"/>
  <c r="JB102" i="1"/>
  <c r="JC102" i="1" s="1"/>
  <c r="JD102" i="1" s="1"/>
  <c r="ER91" i="1"/>
  <c r="ES91" i="1" s="1"/>
  <c r="EN92" i="1" s="1"/>
  <c r="NO93" i="1"/>
  <c r="NP93" i="1" s="1"/>
  <c r="NQ93" i="1" s="1"/>
  <c r="PF92" i="1"/>
  <c r="PG92" i="1" s="1"/>
  <c r="PQ92" i="1"/>
  <c r="PB93" i="1"/>
  <c r="OU93" i="1"/>
  <c r="OW93" i="1" s="1"/>
  <c r="OX93" i="1" s="1"/>
  <c r="AO458" i="1"/>
  <c r="AP458" i="1" s="1"/>
  <c r="OY108" i="1" l="1"/>
  <c r="OT108" i="1" s="1"/>
  <c r="GE98" i="1"/>
  <c r="GN98" i="1" s="1"/>
  <c r="OY99" i="1"/>
  <c r="OT99" i="1" s="1"/>
  <c r="OY109" i="1"/>
  <c r="OT109" i="1" s="1"/>
  <c r="GK103" i="1"/>
  <c r="GF103" i="1" s="1"/>
  <c r="GH98" i="1"/>
  <c r="GK109" i="1"/>
  <c r="GF109" i="1" s="1"/>
  <c r="U461" i="1"/>
  <c r="V461" i="1" s="1"/>
  <c r="HB96" i="1"/>
  <c r="GP96" i="1"/>
  <c r="HC96" i="1" s="1"/>
  <c r="OY100" i="1"/>
  <c r="OT100" i="1" s="1"/>
  <c r="GK107" i="1"/>
  <c r="GF107" i="1" s="1"/>
  <c r="OY107" i="1"/>
  <c r="OT107" i="1" s="1"/>
  <c r="GN97" i="1"/>
  <c r="GK100" i="1"/>
  <c r="GF100" i="1" s="1"/>
  <c r="GK102" i="1"/>
  <c r="GF102" i="1" s="1"/>
  <c r="OY103" i="1"/>
  <c r="OT103" i="1" s="1"/>
  <c r="GK105" i="1"/>
  <c r="GF105" i="1" s="1"/>
  <c r="GK99" i="1"/>
  <c r="GF99" i="1" s="1"/>
  <c r="GK101" i="1"/>
  <c r="GF101" i="1" s="1"/>
  <c r="GK108" i="1"/>
  <c r="GF108" i="1" s="1"/>
  <c r="OY105" i="1"/>
  <c r="OT105" i="1" s="1"/>
  <c r="OY102" i="1"/>
  <c r="OT102" i="1" s="1"/>
  <c r="OY104" i="1"/>
  <c r="OT104" i="1" s="1"/>
  <c r="HC95" i="1"/>
  <c r="GR95" i="1"/>
  <c r="GS95" i="1" s="1"/>
  <c r="GQ96" i="1" s="1"/>
  <c r="GR96" i="1" s="1"/>
  <c r="GS96" i="1" s="1"/>
  <c r="GQ97" i="1" s="1"/>
  <c r="GK106" i="1"/>
  <c r="GF106" i="1" s="1"/>
  <c r="OY101" i="1"/>
  <c r="OT101" i="1" s="1"/>
  <c r="OY98" i="1"/>
  <c r="OT98" i="1" s="1"/>
  <c r="GK104" i="1"/>
  <c r="GF104" i="1" s="1"/>
  <c r="GK98" i="1"/>
  <c r="GF98" i="1" s="1"/>
  <c r="OY106" i="1"/>
  <c r="OT106" i="1" s="1"/>
  <c r="EZ91" i="1"/>
  <c r="FA91" i="1" s="1"/>
  <c r="EY92" i="1" s="1"/>
  <c r="EO92" i="1"/>
  <c r="EV92" i="1"/>
  <c r="NU95" i="1"/>
  <c r="NL95" i="1"/>
  <c r="NM95" i="1" s="1"/>
  <c r="JB103" i="1"/>
  <c r="EQ92" i="1"/>
  <c r="NO94" i="1"/>
  <c r="NP94" i="1" s="1"/>
  <c r="NQ94" i="1" s="1"/>
  <c r="PE93" i="1"/>
  <c r="PD93" i="1"/>
  <c r="PP93" i="1"/>
  <c r="OS94" i="1"/>
  <c r="OV94" i="1"/>
  <c r="GG98" i="1" l="1"/>
  <c r="GI98" i="1" s="1"/>
  <c r="GJ98" i="1" s="1"/>
  <c r="GE99" i="1" s="1"/>
  <c r="GN99" i="1" s="1"/>
  <c r="GP97" i="1"/>
  <c r="HC97" i="1" s="1"/>
  <c r="U462" i="1"/>
  <c r="V462" i="1" s="1"/>
  <c r="HB97" i="1"/>
  <c r="U463" i="1"/>
  <c r="V463" i="1" s="1"/>
  <c r="HB98" i="1"/>
  <c r="EW92" i="1"/>
  <c r="EX92" i="1" s="1"/>
  <c r="Q457" i="1"/>
  <c r="R457" i="1" s="1"/>
  <c r="FH92" i="1"/>
  <c r="EP92" i="1"/>
  <c r="ER92" i="1" s="1"/>
  <c r="ES92" i="1" s="1"/>
  <c r="EN93" i="1" s="1"/>
  <c r="NI96" i="1"/>
  <c r="NJ96" i="1" s="1"/>
  <c r="NU96" i="1" s="1"/>
  <c r="NK96" i="1"/>
  <c r="JC103" i="1"/>
  <c r="JD103" i="1" s="1"/>
  <c r="NO95" i="1"/>
  <c r="NP95" i="1" s="1"/>
  <c r="NQ95" i="1" s="1"/>
  <c r="PF93" i="1"/>
  <c r="PG93" i="1" s="1"/>
  <c r="PQ93" i="1"/>
  <c r="OU94" i="1"/>
  <c r="OW94" i="1" s="1"/>
  <c r="OX94" i="1" s="1"/>
  <c r="PB94" i="1"/>
  <c r="AO459" i="1"/>
  <c r="AP459" i="1" s="1"/>
  <c r="GH99" i="1" l="1"/>
  <c r="GR97" i="1"/>
  <c r="GS97" i="1" s="1"/>
  <c r="GT106" i="1" s="1"/>
  <c r="GO106" i="1" s="1"/>
  <c r="U464" i="1"/>
  <c r="V464" i="1" s="1"/>
  <c r="HB99" i="1"/>
  <c r="GG99" i="1"/>
  <c r="GI99" i="1" s="1"/>
  <c r="GJ99" i="1" s="1"/>
  <c r="GH100" i="1" s="1"/>
  <c r="FI92" i="1"/>
  <c r="EZ92" i="1"/>
  <c r="FA92" i="1" s="1"/>
  <c r="EY93" i="1" s="1"/>
  <c r="EQ93" i="1"/>
  <c r="EV93" i="1"/>
  <c r="EO93" i="1"/>
  <c r="NL96" i="1"/>
  <c r="NM96" i="1" s="1"/>
  <c r="JB104" i="1"/>
  <c r="NO96" i="1"/>
  <c r="NP96" i="1" s="1"/>
  <c r="NQ96" i="1" s="1"/>
  <c r="PE94" i="1"/>
  <c r="OV95" i="1"/>
  <c r="OS95" i="1"/>
  <c r="PD94" i="1"/>
  <c r="PP94" i="1"/>
  <c r="PH101" i="1" l="1"/>
  <c r="PC101" i="1" s="1"/>
  <c r="GQ98" i="1"/>
  <c r="PH98" i="1"/>
  <c r="PC98" i="1" s="1"/>
  <c r="PH106" i="1"/>
  <c r="PC106" i="1" s="1"/>
  <c r="PH105" i="1"/>
  <c r="PC105" i="1" s="1"/>
  <c r="GT99" i="1"/>
  <c r="GO99" i="1" s="1"/>
  <c r="GP99" i="1" s="1"/>
  <c r="HC99" i="1" s="1"/>
  <c r="GT109" i="1"/>
  <c r="GO109" i="1" s="1"/>
  <c r="PH100" i="1"/>
  <c r="PC100" i="1" s="1"/>
  <c r="GT98" i="1"/>
  <c r="GO98" i="1" s="1"/>
  <c r="GP98" i="1" s="1"/>
  <c r="HC98" i="1" s="1"/>
  <c r="PH108" i="1"/>
  <c r="PC108" i="1" s="1"/>
  <c r="GT101" i="1"/>
  <c r="GO101" i="1" s="1"/>
  <c r="GT108" i="1"/>
  <c r="GO108" i="1" s="1"/>
  <c r="GT104" i="1"/>
  <c r="GO104" i="1" s="1"/>
  <c r="GT100" i="1"/>
  <c r="GO100" i="1" s="1"/>
  <c r="GT105" i="1"/>
  <c r="GO105" i="1" s="1"/>
  <c r="GT102" i="1"/>
  <c r="GO102" i="1" s="1"/>
  <c r="PH104" i="1"/>
  <c r="PC104" i="1" s="1"/>
  <c r="PH99" i="1"/>
  <c r="PC99" i="1" s="1"/>
  <c r="PH109" i="1"/>
  <c r="PC109" i="1" s="1"/>
  <c r="GT107" i="1"/>
  <c r="GO107" i="1" s="1"/>
  <c r="PH107" i="1"/>
  <c r="PC107" i="1" s="1"/>
  <c r="PH103" i="1"/>
  <c r="PC103" i="1" s="1"/>
  <c r="PH102" i="1"/>
  <c r="PC102" i="1" s="1"/>
  <c r="GT103" i="1"/>
  <c r="GO103" i="1" s="1"/>
  <c r="GE100" i="1"/>
  <c r="GG100" i="1" s="1"/>
  <c r="GI100" i="1" s="1"/>
  <c r="GJ100" i="1" s="1"/>
  <c r="EW93" i="1"/>
  <c r="EX93" i="1" s="1"/>
  <c r="EP93" i="1"/>
  <c r="ER93" i="1" s="1"/>
  <c r="ES93" i="1" s="1"/>
  <c r="EN94" i="1" s="1"/>
  <c r="Q458" i="1"/>
  <c r="R458" i="1" s="1"/>
  <c r="FH93" i="1"/>
  <c r="NI97" i="1"/>
  <c r="NJ97" i="1" s="1"/>
  <c r="NU97" i="1" s="1"/>
  <c r="NK97" i="1"/>
  <c r="JC104" i="1"/>
  <c r="NO97" i="1"/>
  <c r="NP97" i="1" s="1"/>
  <c r="NQ97" i="1" s="1"/>
  <c r="PB95" i="1"/>
  <c r="OU95" i="1"/>
  <c r="OW95" i="1" s="1"/>
  <c r="OX95" i="1" s="1"/>
  <c r="AO460" i="1"/>
  <c r="AP460" i="1" s="1"/>
  <c r="PF94" i="1"/>
  <c r="PG94" i="1" s="1"/>
  <c r="PQ94" i="1"/>
  <c r="GR98" i="1" l="1"/>
  <c r="GS98" i="1" s="1"/>
  <c r="GQ99" i="1" s="1"/>
  <c r="GR99" i="1" s="1"/>
  <c r="GS99" i="1" s="1"/>
  <c r="GQ100" i="1" s="1"/>
  <c r="GE101" i="1"/>
  <c r="GN101" i="1" s="1"/>
  <c r="GN100" i="1"/>
  <c r="GH101" i="1"/>
  <c r="FI93" i="1"/>
  <c r="EZ93" i="1"/>
  <c r="FA93" i="1" s="1"/>
  <c r="EY94" i="1" s="1"/>
  <c r="EQ94" i="1"/>
  <c r="EV94" i="1"/>
  <c r="Q459" i="1" s="1"/>
  <c r="R459" i="1" s="1"/>
  <c r="EO94" i="1"/>
  <c r="NL97" i="1"/>
  <c r="NM97" i="1" s="1"/>
  <c r="JD104" i="1"/>
  <c r="NO98" i="1"/>
  <c r="NP98" i="1" s="1"/>
  <c r="NQ98" i="1" s="1"/>
  <c r="PD95" i="1"/>
  <c r="PP95" i="1"/>
  <c r="PE95" i="1"/>
  <c r="OS96" i="1"/>
  <c r="OV96" i="1"/>
  <c r="U466" i="1" l="1"/>
  <c r="V466" i="1" s="1"/>
  <c r="GP101" i="1"/>
  <c r="HC101" i="1" s="1"/>
  <c r="HB101" i="1"/>
  <c r="GP100" i="1"/>
  <c r="U465" i="1"/>
  <c r="V465" i="1" s="1"/>
  <c r="HB100" i="1"/>
  <c r="GG101" i="1"/>
  <c r="GI101" i="1" s="1"/>
  <c r="GJ101" i="1" s="1"/>
  <c r="EW94" i="1"/>
  <c r="EX94" i="1" s="1"/>
  <c r="EZ94" i="1" s="1"/>
  <c r="FA94" i="1" s="1"/>
  <c r="EP94" i="1"/>
  <c r="ER94" i="1" s="1"/>
  <c r="ES94" i="1" s="1"/>
  <c r="EN95" i="1" s="1"/>
  <c r="FH94" i="1"/>
  <c r="NI98" i="1"/>
  <c r="NJ98" i="1" s="1"/>
  <c r="NU98" i="1" s="1"/>
  <c r="NK98" i="1"/>
  <c r="JB105" i="1"/>
  <c r="NO99" i="1"/>
  <c r="NP99" i="1" s="1"/>
  <c r="NQ99" i="1" s="1"/>
  <c r="OU96" i="1"/>
  <c r="OW96" i="1" s="1"/>
  <c r="OX96" i="1" s="1"/>
  <c r="PB96" i="1"/>
  <c r="AO461" i="1"/>
  <c r="AP461" i="1" s="1"/>
  <c r="PF95" i="1"/>
  <c r="PG95" i="1" s="1"/>
  <c r="PQ95" i="1"/>
  <c r="HC100" i="1" l="1"/>
  <c r="GR100" i="1"/>
  <c r="GS100" i="1" s="1"/>
  <c r="GQ101" i="1" s="1"/>
  <c r="GR101" i="1" s="1"/>
  <c r="GS101" i="1" s="1"/>
  <c r="GQ102" i="1" s="1"/>
  <c r="GE102" i="1"/>
  <c r="GG102" i="1" s="1"/>
  <c r="GI102" i="1" s="1"/>
  <c r="GJ102" i="1" s="1"/>
  <c r="GH102" i="1"/>
  <c r="EV95" i="1"/>
  <c r="FI94" i="1"/>
  <c r="EQ95" i="1"/>
  <c r="EO95" i="1"/>
  <c r="NL98" i="1"/>
  <c r="NM98" i="1" s="1"/>
  <c r="JC105" i="1"/>
  <c r="NO100" i="1"/>
  <c r="NP100" i="1" s="1"/>
  <c r="NQ100" i="1" s="1"/>
  <c r="OV97" i="1"/>
  <c r="OS97" i="1"/>
  <c r="EW95" i="1"/>
  <c r="EY95" i="1"/>
  <c r="PE96" i="1"/>
  <c r="PD96" i="1"/>
  <c r="PP96" i="1"/>
  <c r="GE103" i="1" l="1"/>
  <c r="GN103" i="1" s="1"/>
  <c r="GN102" i="1"/>
  <c r="GH103" i="1"/>
  <c r="EP95" i="1"/>
  <c r="ER95" i="1" s="1"/>
  <c r="ES95" i="1" s="1"/>
  <c r="EN96" i="1" s="1"/>
  <c r="Q460" i="1"/>
  <c r="R460" i="1" s="1"/>
  <c r="FH95" i="1"/>
  <c r="EX95" i="1"/>
  <c r="FI95" i="1" s="1"/>
  <c r="NI99" i="1"/>
  <c r="NJ99" i="1" s="1"/>
  <c r="NU99" i="1" s="1"/>
  <c r="NK99" i="1"/>
  <c r="JD105" i="1"/>
  <c r="NO101" i="1"/>
  <c r="NP101" i="1" s="1"/>
  <c r="NQ101" i="1" s="1"/>
  <c r="PF96" i="1"/>
  <c r="PG96" i="1" s="1"/>
  <c r="PQ96" i="1"/>
  <c r="PB97" i="1"/>
  <c r="OU97" i="1"/>
  <c r="OW97" i="1" s="1"/>
  <c r="OX97" i="1" s="1"/>
  <c r="AO462" i="1"/>
  <c r="AP462" i="1" s="1"/>
  <c r="GP103" i="1" l="1"/>
  <c r="HB103" i="1"/>
  <c r="U468" i="1"/>
  <c r="V468" i="1" s="1"/>
  <c r="GG103" i="1"/>
  <c r="GI103" i="1" s="1"/>
  <c r="GJ103" i="1" s="1"/>
  <c r="GE104" i="1" s="1"/>
  <c r="HB102" i="1"/>
  <c r="U467" i="1"/>
  <c r="V467" i="1" s="1"/>
  <c r="GP102" i="1"/>
  <c r="EV96" i="1"/>
  <c r="EO96" i="1"/>
  <c r="EZ95" i="1"/>
  <c r="FA95" i="1" s="1"/>
  <c r="EY96" i="1" s="1"/>
  <c r="EQ96" i="1"/>
  <c r="NL99" i="1"/>
  <c r="NM99" i="1" s="1"/>
  <c r="JB106" i="1"/>
  <c r="NO102" i="1"/>
  <c r="NP102" i="1" s="1"/>
  <c r="NQ102" i="1" s="1"/>
  <c r="OS98" i="1"/>
  <c r="OV98" i="1"/>
  <c r="PD97" i="1"/>
  <c r="PP97" i="1"/>
  <c r="PE97" i="1"/>
  <c r="HC102" i="1" l="1"/>
  <c r="GR102" i="1"/>
  <c r="GS102" i="1" s="1"/>
  <c r="GQ103" i="1" s="1"/>
  <c r="GR103" i="1" s="1"/>
  <c r="GS103" i="1" s="1"/>
  <c r="GQ104" i="1" s="1"/>
  <c r="GH104" i="1"/>
  <c r="HC103" i="1"/>
  <c r="GN104" i="1"/>
  <c r="GG104" i="1"/>
  <c r="Q461" i="1"/>
  <c r="R461" i="1" s="1"/>
  <c r="FH96" i="1"/>
  <c r="EP96" i="1"/>
  <c r="ER96" i="1" s="1"/>
  <c r="ES96" i="1" s="1"/>
  <c r="EW96" i="1"/>
  <c r="EX96" i="1" s="1"/>
  <c r="FI96" i="1" s="1"/>
  <c r="NI100" i="1"/>
  <c r="NJ100" i="1" s="1"/>
  <c r="NU100" i="1" s="1"/>
  <c r="NK100" i="1"/>
  <c r="JC106" i="1"/>
  <c r="NO103" i="1"/>
  <c r="NP103" i="1" s="1"/>
  <c r="NQ103" i="1" s="1"/>
  <c r="OU98" i="1"/>
  <c r="OW98" i="1" s="1"/>
  <c r="OX98" i="1" s="1"/>
  <c r="PB98" i="1"/>
  <c r="AO463" i="1"/>
  <c r="AP463" i="1" s="1"/>
  <c r="PF97" i="1"/>
  <c r="PG97" i="1" s="1"/>
  <c r="PQ97" i="1"/>
  <c r="GI104" i="1" l="1"/>
  <c r="GJ104" i="1" s="1"/>
  <c r="GE105" i="1" s="1"/>
  <c r="HB104" i="1"/>
  <c r="U469" i="1"/>
  <c r="V469" i="1" s="1"/>
  <c r="GP104" i="1"/>
  <c r="EN97" i="1"/>
  <c r="EV97" i="1" s="1"/>
  <c r="EQ97" i="1"/>
  <c r="EO97" i="1"/>
  <c r="EZ96" i="1"/>
  <c r="FA96" i="1" s="1"/>
  <c r="EW97" i="1" s="1"/>
  <c r="NL100" i="1"/>
  <c r="NM100" i="1" s="1"/>
  <c r="JD106" i="1"/>
  <c r="NO104" i="1"/>
  <c r="NP104" i="1" s="1"/>
  <c r="NQ104" i="1" s="1"/>
  <c r="PE98" i="1"/>
  <c r="OV99" i="1"/>
  <c r="OS99" i="1"/>
  <c r="PD98" i="1"/>
  <c r="PP98" i="1"/>
  <c r="GH105" i="1" l="1"/>
  <c r="HC104" i="1"/>
  <c r="GR104" i="1"/>
  <c r="GS104" i="1" s="1"/>
  <c r="GQ105" i="1" s="1"/>
  <c r="GN105" i="1"/>
  <c r="GG105" i="1"/>
  <c r="GI105" i="1" s="1"/>
  <c r="GJ105" i="1" s="1"/>
  <c r="GE106" i="1" s="1"/>
  <c r="EP97" i="1"/>
  <c r="ER97" i="1" s="1"/>
  <c r="ES97" i="1" s="1"/>
  <c r="EN98" i="1" s="1"/>
  <c r="EV98" i="1" s="1"/>
  <c r="FH97" i="1"/>
  <c r="Q462" i="1"/>
  <c r="R462" i="1" s="1"/>
  <c r="EX97" i="1"/>
  <c r="FI97" i="1" s="1"/>
  <c r="EY97" i="1"/>
  <c r="NI101" i="1"/>
  <c r="NJ101" i="1" s="1"/>
  <c r="NU101" i="1" s="1"/>
  <c r="NK101" i="1"/>
  <c r="JB107" i="1"/>
  <c r="NO105" i="1"/>
  <c r="NP105" i="1" s="1"/>
  <c r="NQ105" i="1" s="1"/>
  <c r="PF98" i="1"/>
  <c r="PG98" i="1" s="1"/>
  <c r="PQ98" i="1"/>
  <c r="PB99" i="1"/>
  <c r="OU99" i="1"/>
  <c r="OW99" i="1" s="1"/>
  <c r="OX99" i="1" s="1"/>
  <c r="AO464" i="1"/>
  <c r="AP464" i="1" s="1"/>
  <c r="GH106" i="1" l="1"/>
  <c r="HB105" i="1"/>
  <c r="U470" i="1"/>
  <c r="V470" i="1" s="1"/>
  <c r="GP105" i="1"/>
  <c r="EZ97" i="1"/>
  <c r="FA97" i="1" s="1"/>
  <c r="EW98" i="1" s="1"/>
  <c r="EX98" i="1" s="1"/>
  <c r="EQ98" i="1"/>
  <c r="EO98" i="1"/>
  <c r="EP98" i="1" s="1"/>
  <c r="ER98" i="1" s="1"/>
  <c r="ES98" i="1" s="1"/>
  <c r="EN99" i="1" s="1"/>
  <c r="Q463" i="1"/>
  <c r="R463" i="1" s="1"/>
  <c r="FH98" i="1"/>
  <c r="NL101" i="1"/>
  <c r="NM101" i="1" s="1"/>
  <c r="JC107" i="1"/>
  <c r="NO106" i="1"/>
  <c r="NP106" i="1" s="1"/>
  <c r="NQ106" i="1" s="1"/>
  <c r="PD99" i="1"/>
  <c r="PP99" i="1"/>
  <c r="PE99" i="1"/>
  <c r="OS100" i="1"/>
  <c r="OV100" i="1"/>
  <c r="HC105" i="1" l="1"/>
  <c r="GR105" i="1"/>
  <c r="GS105" i="1" s="1"/>
  <c r="GQ106" i="1" s="1"/>
  <c r="GN106" i="1"/>
  <c r="GG106" i="1"/>
  <c r="GI106" i="1" s="1"/>
  <c r="GJ106" i="1" s="1"/>
  <c r="GE107" i="1" s="1"/>
  <c r="EY98" i="1"/>
  <c r="EV99" i="1"/>
  <c r="EQ99" i="1"/>
  <c r="EO99" i="1"/>
  <c r="NI102" i="1"/>
  <c r="NJ102" i="1" s="1"/>
  <c r="NU102" i="1" s="1"/>
  <c r="NK102" i="1"/>
  <c r="JD107" i="1"/>
  <c r="NO107" i="1"/>
  <c r="NP107" i="1" s="1"/>
  <c r="NQ107" i="1" s="1"/>
  <c r="OU100" i="1"/>
  <c r="OW100" i="1" s="1"/>
  <c r="OX100" i="1" s="1"/>
  <c r="PB100" i="1"/>
  <c r="AO465" i="1"/>
  <c r="AP465" i="1" s="1"/>
  <c r="EZ98" i="1"/>
  <c r="FA98" i="1" s="1"/>
  <c r="FI98" i="1"/>
  <c r="PF99" i="1"/>
  <c r="PG99" i="1" s="1"/>
  <c r="PQ99" i="1"/>
  <c r="GH107" i="1" l="1"/>
  <c r="U471" i="1"/>
  <c r="V471" i="1" s="1"/>
  <c r="HB106" i="1"/>
  <c r="GP106" i="1"/>
  <c r="EP99" i="1"/>
  <c r="ER99" i="1" s="1"/>
  <c r="ES99" i="1" s="1"/>
  <c r="EN100" i="1" s="1"/>
  <c r="Q464" i="1"/>
  <c r="R464" i="1" s="1"/>
  <c r="FH99" i="1"/>
  <c r="NL102" i="1"/>
  <c r="NM102" i="1" s="1"/>
  <c r="JB108" i="1"/>
  <c r="JC108" i="1" s="1"/>
  <c r="NO108" i="1"/>
  <c r="NP108" i="1" s="1"/>
  <c r="NQ108" i="1" s="1"/>
  <c r="PD100" i="1"/>
  <c r="PP100" i="1"/>
  <c r="OV101" i="1"/>
  <c r="OS101" i="1"/>
  <c r="PE100" i="1"/>
  <c r="EY99" i="1"/>
  <c r="EW99" i="1"/>
  <c r="EX99" i="1" s="1"/>
  <c r="HC106" i="1" l="1"/>
  <c r="GR106" i="1"/>
  <c r="GS106" i="1" s="1"/>
  <c r="GQ107" i="1" s="1"/>
  <c r="GN107" i="1"/>
  <c r="GG107" i="1"/>
  <c r="GI107" i="1" s="1"/>
  <c r="GJ107" i="1" s="1"/>
  <c r="GE108" i="1" s="1"/>
  <c r="EQ100" i="1"/>
  <c r="EV100" i="1"/>
  <c r="FH100" i="1" s="1"/>
  <c r="EO100" i="1"/>
  <c r="NI103" i="1"/>
  <c r="NJ103" i="1" s="1"/>
  <c r="NU103" i="1" s="1"/>
  <c r="NK103" i="1"/>
  <c r="JD108" i="1"/>
  <c r="NO109" i="1"/>
  <c r="NP109" i="1" s="1"/>
  <c r="NQ109" i="1" s="1"/>
  <c r="PF100" i="1"/>
  <c r="PG100" i="1" s="1"/>
  <c r="PQ100" i="1"/>
  <c r="PB101" i="1"/>
  <c r="OU101" i="1"/>
  <c r="OW101" i="1" s="1"/>
  <c r="OX101" i="1" s="1"/>
  <c r="AO466" i="1"/>
  <c r="AP466" i="1" s="1"/>
  <c r="EZ99" i="1"/>
  <c r="FA99" i="1" s="1"/>
  <c r="FI99" i="1"/>
  <c r="GH108" i="1" l="1"/>
  <c r="HB107" i="1"/>
  <c r="U472" i="1"/>
  <c r="V472" i="1" s="1"/>
  <c r="GP107" i="1"/>
  <c r="EP100" i="1"/>
  <c r="ER100" i="1" s="1"/>
  <c r="ES100" i="1" s="1"/>
  <c r="Q465" i="1"/>
  <c r="R465" i="1" s="1"/>
  <c r="NL103" i="1"/>
  <c r="NM103" i="1" s="1"/>
  <c r="JB109" i="1"/>
  <c r="JC109" i="1" s="1"/>
  <c r="JD109" i="1" s="1"/>
  <c r="NO110" i="1"/>
  <c r="NP110" i="1" s="1"/>
  <c r="NQ110" i="1" s="1"/>
  <c r="PD101" i="1"/>
  <c r="PP101" i="1"/>
  <c r="PE101" i="1"/>
  <c r="EW100" i="1"/>
  <c r="EX100" i="1" s="1"/>
  <c r="EY100" i="1"/>
  <c r="OV102" i="1"/>
  <c r="OS102" i="1"/>
  <c r="HC107" i="1" l="1"/>
  <c r="GR107" i="1"/>
  <c r="GS107" i="1" s="1"/>
  <c r="GQ108" i="1" s="1"/>
  <c r="GG108" i="1"/>
  <c r="GI108" i="1" s="1"/>
  <c r="GJ108" i="1" s="1"/>
  <c r="GE109" i="1" s="1"/>
  <c r="GN108" i="1"/>
  <c r="EQ101" i="1"/>
  <c r="EN101" i="1"/>
  <c r="EV101" i="1" s="1"/>
  <c r="Q466" i="1" s="1"/>
  <c r="R466" i="1" s="1"/>
  <c r="EO101" i="1"/>
  <c r="NI104" i="1"/>
  <c r="NJ104" i="1" s="1"/>
  <c r="NU104" i="1" s="1"/>
  <c r="NK104" i="1"/>
  <c r="JB110" i="1"/>
  <c r="JC110" i="1" s="1"/>
  <c r="JD110" i="1" s="1"/>
  <c r="NO111" i="1"/>
  <c r="NP111" i="1" s="1"/>
  <c r="NQ111" i="1" s="1"/>
  <c r="PF101" i="1"/>
  <c r="PG101" i="1" s="1"/>
  <c r="PQ101" i="1"/>
  <c r="EZ100" i="1"/>
  <c r="FA100" i="1" s="1"/>
  <c r="FI100" i="1"/>
  <c r="PB102" i="1"/>
  <c r="OU102" i="1"/>
  <c r="OW102" i="1" s="1"/>
  <c r="OX102" i="1" s="1"/>
  <c r="AO467" i="1"/>
  <c r="AP467" i="1" s="1"/>
  <c r="GP108" i="1" l="1"/>
  <c r="HB108" i="1"/>
  <c r="U473" i="1"/>
  <c r="V473" i="1" s="1"/>
  <c r="GH109" i="1"/>
  <c r="EP101" i="1"/>
  <c r="ER101" i="1" s="1"/>
  <c r="ES101" i="1" s="1"/>
  <c r="FH101" i="1"/>
  <c r="NL104" i="1"/>
  <c r="NM104" i="1" s="1"/>
  <c r="JB111" i="1"/>
  <c r="JC111" i="1" s="1"/>
  <c r="JD111" i="1" s="1"/>
  <c r="NO112" i="1"/>
  <c r="NP112" i="1" s="1"/>
  <c r="NQ112" i="1" s="1"/>
  <c r="OV103" i="1"/>
  <c r="OS103" i="1"/>
  <c r="PD102" i="1"/>
  <c r="PP102" i="1"/>
  <c r="PE102" i="1"/>
  <c r="EW101" i="1"/>
  <c r="EX101" i="1" s="1"/>
  <c r="EY101" i="1"/>
  <c r="GN109" i="1" l="1"/>
  <c r="GG109" i="1"/>
  <c r="GI109" i="1" s="1"/>
  <c r="GJ109" i="1" s="1"/>
  <c r="GE110" i="1" s="1"/>
  <c r="HC108" i="1"/>
  <c r="GR108" i="1"/>
  <c r="GS108" i="1" s="1"/>
  <c r="GQ109" i="1" s="1"/>
  <c r="EO102" i="1"/>
  <c r="EN102" i="1"/>
  <c r="EV102" i="1" s="1"/>
  <c r="Q467" i="1" s="1"/>
  <c r="R467" i="1" s="1"/>
  <c r="EQ102" i="1"/>
  <c r="NI105" i="1"/>
  <c r="NJ105" i="1" s="1"/>
  <c r="NU105" i="1" s="1"/>
  <c r="NK105" i="1"/>
  <c r="JB112" i="1"/>
  <c r="JC112" i="1" s="1"/>
  <c r="JD112" i="1" s="1"/>
  <c r="NO113" i="1"/>
  <c r="NP113" i="1" s="1"/>
  <c r="NQ113" i="1" s="1"/>
  <c r="EZ101" i="1"/>
  <c r="FA101" i="1" s="1"/>
  <c r="FI101" i="1"/>
  <c r="PB103" i="1"/>
  <c r="OU103" i="1"/>
  <c r="OW103" i="1" s="1"/>
  <c r="OX103" i="1" s="1"/>
  <c r="AO468" i="1"/>
  <c r="AP468" i="1" s="1"/>
  <c r="PF102" i="1"/>
  <c r="PG102" i="1" s="1"/>
  <c r="PQ102" i="1"/>
  <c r="GK121" i="1" l="1"/>
  <c r="GF121" i="1" s="1"/>
  <c r="OY117" i="1"/>
  <c r="OT117" i="1" s="1"/>
  <c r="GK111" i="1"/>
  <c r="GF111" i="1" s="1"/>
  <c r="GK112" i="1"/>
  <c r="GF112" i="1" s="1"/>
  <c r="GK117" i="1"/>
  <c r="GF117" i="1" s="1"/>
  <c r="OY115" i="1"/>
  <c r="OT115" i="1" s="1"/>
  <c r="OY111" i="1"/>
  <c r="OT111" i="1" s="1"/>
  <c r="OY119" i="1"/>
  <c r="OT119" i="1" s="1"/>
  <c r="GK119" i="1"/>
  <c r="GF119" i="1" s="1"/>
  <c r="OY110" i="1"/>
  <c r="OT110" i="1" s="1"/>
  <c r="OY114" i="1"/>
  <c r="OT114" i="1" s="1"/>
  <c r="OY118" i="1"/>
  <c r="OT118" i="1" s="1"/>
  <c r="GK110" i="1"/>
  <c r="GF110" i="1" s="1"/>
  <c r="OY112" i="1"/>
  <c r="OT112" i="1" s="1"/>
  <c r="OY121" i="1"/>
  <c r="OT121" i="1" s="1"/>
  <c r="GK113" i="1"/>
  <c r="GF113" i="1" s="1"/>
  <c r="GK118" i="1"/>
  <c r="GF118" i="1" s="1"/>
  <c r="GH110" i="1"/>
  <c r="GK115" i="1"/>
  <c r="GF115" i="1" s="1"/>
  <c r="GK116" i="1"/>
  <c r="GF116" i="1" s="1"/>
  <c r="OY116" i="1"/>
  <c r="OT116" i="1" s="1"/>
  <c r="GK114" i="1"/>
  <c r="GF114" i="1" s="1"/>
  <c r="OY113" i="1"/>
  <c r="OT113" i="1" s="1"/>
  <c r="OY120" i="1"/>
  <c r="OT120" i="1" s="1"/>
  <c r="GK120" i="1"/>
  <c r="GF120" i="1" s="1"/>
  <c r="U474" i="1"/>
  <c r="V474" i="1" s="1"/>
  <c r="GP109" i="1"/>
  <c r="HB109" i="1"/>
  <c r="EP102" i="1"/>
  <c r="ER102" i="1" s="1"/>
  <c r="ES102" i="1" s="1"/>
  <c r="EN103" i="1" s="1"/>
  <c r="EV103" i="1" s="1"/>
  <c r="FH102" i="1"/>
  <c r="NL105" i="1"/>
  <c r="NM105" i="1" s="1"/>
  <c r="JB113" i="1"/>
  <c r="JC113" i="1" s="1"/>
  <c r="JD113" i="1" s="1"/>
  <c r="NO114" i="1"/>
  <c r="NP114" i="1" s="1"/>
  <c r="NQ114" i="1" s="1"/>
  <c r="EW102" i="1"/>
  <c r="EX102" i="1" s="1"/>
  <c r="EY102" i="1"/>
  <c r="PE103" i="1"/>
  <c r="OV104" i="1"/>
  <c r="OS104" i="1"/>
  <c r="PD103" i="1"/>
  <c r="PP103" i="1"/>
  <c r="HC109" i="1" l="1"/>
  <c r="GR109" i="1"/>
  <c r="GS109" i="1" s="1"/>
  <c r="GN110" i="1"/>
  <c r="GG110" i="1"/>
  <c r="GI110" i="1" s="1"/>
  <c r="GJ110" i="1" s="1"/>
  <c r="GE111" i="1" s="1"/>
  <c r="EQ103" i="1"/>
  <c r="EO103" i="1"/>
  <c r="EP103" i="1" s="1"/>
  <c r="ER103" i="1" s="1"/>
  <c r="ES103" i="1" s="1"/>
  <c r="EN104" i="1" s="1"/>
  <c r="FH103" i="1"/>
  <c r="Q468" i="1"/>
  <c r="R468" i="1" s="1"/>
  <c r="NI106" i="1"/>
  <c r="NJ106" i="1" s="1"/>
  <c r="NU106" i="1" s="1"/>
  <c r="NK106" i="1"/>
  <c r="JB114" i="1"/>
  <c r="JC114" i="1" s="1"/>
  <c r="JD114" i="1" s="1"/>
  <c r="NO115" i="1"/>
  <c r="NP115" i="1" s="1"/>
  <c r="NQ115" i="1" s="1"/>
  <c r="EZ102" i="1"/>
  <c r="FA102" i="1" s="1"/>
  <c r="FI102" i="1"/>
  <c r="PB104" i="1"/>
  <c r="OU104" i="1"/>
  <c r="OW104" i="1" s="1"/>
  <c r="OX104" i="1" s="1"/>
  <c r="AO469" i="1"/>
  <c r="AP469" i="1" s="1"/>
  <c r="PF103" i="1"/>
  <c r="PG103" i="1" s="1"/>
  <c r="PQ103" i="1"/>
  <c r="GH111" i="1" l="1"/>
  <c r="PH114" i="1"/>
  <c r="PC114" i="1" s="1"/>
  <c r="GT112" i="1"/>
  <c r="GO112" i="1" s="1"/>
  <c r="PH120" i="1"/>
  <c r="PC120" i="1" s="1"/>
  <c r="PH112" i="1"/>
  <c r="PC112" i="1" s="1"/>
  <c r="PH115" i="1"/>
  <c r="PC115" i="1" s="1"/>
  <c r="GT115" i="1"/>
  <c r="GO115" i="1" s="1"/>
  <c r="PH118" i="1"/>
  <c r="PC118" i="1" s="1"/>
  <c r="GT114" i="1"/>
  <c r="GO114" i="1" s="1"/>
  <c r="GT120" i="1"/>
  <c r="GO120" i="1" s="1"/>
  <c r="GT117" i="1"/>
  <c r="GO117" i="1" s="1"/>
  <c r="GT119" i="1"/>
  <c r="GO119" i="1" s="1"/>
  <c r="GT116" i="1"/>
  <c r="GO116" i="1" s="1"/>
  <c r="PH117" i="1"/>
  <c r="PC117" i="1" s="1"/>
  <c r="PH113" i="1"/>
  <c r="PC113" i="1" s="1"/>
  <c r="PH111" i="1"/>
  <c r="PC111" i="1" s="1"/>
  <c r="GT118" i="1"/>
  <c r="GO118" i="1" s="1"/>
  <c r="PH116" i="1"/>
  <c r="PC116" i="1" s="1"/>
  <c r="GQ110" i="1"/>
  <c r="GT111" i="1"/>
  <c r="GO111" i="1" s="1"/>
  <c r="PH121" i="1"/>
  <c r="PC121" i="1" s="1"/>
  <c r="GT121" i="1"/>
  <c r="GO121" i="1" s="1"/>
  <c r="GT110" i="1"/>
  <c r="GO110" i="1" s="1"/>
  <c r="GP110" i="1" s="1"/>
  <c r="PH119" i="1"/>
  <c r="PC119" i="1" s="1"/>
  <c r="GT113" i="1"/>
  <c r="GO113" i="1" s="1"/>
  <c r="PH110" i="1"/>
  <c r="PC110" i="1" s="1"/>
  <c r="HB110" i="1"/>
  <c r="U475" i="1"/>
  <c r="V475" i="1" s="1"/>
  <c r="EO104" i="1"/>
  <c r="EV104" i="1"/>
  <c r="EQ104" i="1"/>
  <c r="NL106" i="1"/>
  <c r="NM106" i="1" s="1"/>
  <c r="JB115" i="1"/>
  <c r="JC115" i="1" s="1"/>
  <c r="JD115" i="1" s="1"/>
  <c r="NO116" i="1"/>
  <c r="NP116" i="1" s="1"/>
  <c r="NQ116" i="1" s="1"/>
  <c r="EW103" i="1"/>
  <c r="EX103" i="1" s="1"/>
  <c r="EY103" i="1"/>
  <c r="PE104" i="1"/>
  <c r="PD104" i="1"/>
  <c r="PP104" i="1"/>
  <c r="OV105" i="1"/>
  <c r="OS105" i="1"/>
  <c r="GR110" i="1" l="1"/>
  <c r="GS110" i="1" s="1"/>
  <c r="GQ111" i="1" s="1"/>
  <c r="HC110" i="1"/>
  <c r="GN111" i="1"/>
  <c r="GG111" i="1"/>
  <c r="GI111" i="1" s="1"/>
  <c r="GJ111" i="1" s="1"/>
  <c r="GE112" i="1" s="1"/>
  <c r="EP104" i="1"/>
  <c r="ER104" i="1" s="1"/>
  <c r="ES104" i="1" s="1"/>
  <c r="EN105" i="1" s="1"/>
  <c r="FH104" i="1"/>
  <c r="Q469" i="1"/>
  <c r="R469" i="1" s="1"/>
  <c r="NI107" i="1"/>
  <c r="NJ107" i="1" s="1"/>
  <c r="NU107" i="1" s="1"/>
  <c r="NK107" i="1"/>
  <c r="JB116" i="1"/>
  <c r="JC116" i="1" s="1"/>
  <c r="JD116" i="1" s="1"/>
  <c r="NO117" i="1"/>
  <c r="NP117" i="1" s="1"/>
  <c r="NQ117" i="1" s="1"/>
  <c r="EZ103" i="1"/>
  <c r="FA103" i="1" s="1"/>
  <c r="FI103" i="1"/>
  <c r="PF104" i="1"/>
  <c r="PG104" i="1" s="1"/>
  <c r="PQ104" i="1"/>
  <c r="PB105" i="1"/>
  <c r="OU105" i="1"/>
  <c r="OW105" i="1" s="1"/>
  <c r="OX105" i="1" s="1"/>
  <c r="AO470" i="1"/>
  <c r="AP470" i="1" s="1"/>
  <c r="GH112" i="1" l="1"/>
  <c r="GP111" i="1"/>
  <c r="HB111" i="1"/>
  <c r="U476" i="1"/>
  <c r="V476" i="1" s="1"/>
  <c r="EQ105" i="1"/>
  <c r="EV105" i="1"/>
  <c r="FH105" i="1" s="1"/>
  <c r="EO105" i="1"/>
  <c r="NL107" i="1"/>
  <c r="NM107" i="1" s="1"/>
  <c r="JB117" i="1"/>
  <c r="JC117" i="1" s="1"/>
  <c r="JD117" i="1" s="1"/>
  <c r="NO118" i="1"/>
  <c r="NP118" i="1" s="1"/>
  <c r="NQ118" i="1" s="1"/>
  <c r="OV106" i="1"/>
  <c r="OS106" i="1"/>
  <c r="PE105" i="1"/>
  <c r="PD105" i="1"/>
  <c r="PP105" i="1"/>
  <c r="EY104" i="1"/>
  <c r="EW104" i="1"/>
  <c r="EX104" i="1" s="1"/>
  <c r="HC111" i="1" l="1"/>
  <c r="GR111" i="1"/>
  <c r="GS111" i="1" s="1"/>
  <c r="GQ112" i="1" s="1"/>
  <c r="GN112" i="1"/>
  <c r="GG112" i="1"/>
  <c r="GI112" i="1" s="1"/>
  <c r="GJ112" i="1" s="1"/>
  <c r="GE113" i="1" s="1"/>
  <c r="Q470" i="1"/>
  <c r="R470" i="1" s="1"/>
  <c r="EP105" i="1"/>
  <c r="ER105" i="1" s="1"/>
  <c r="ES105" i="1" s="1"/>
  <c r="EN106" i="1" s="1"/>
  <c r="NI108" i="1"/>
  <c r="NJ108" i="1" s="1"/>
  <c r="NU108" i="1" s="1"/>
  <c r="NK108" i="1"/>
  <c r="JB118" i="1"/>
  <c r="JC118" i="1" s="1"/>
  <c r="JD118" i="1" s="1"/>
  <c r="NO119" i="1"/>
  <c r="NP119" i="1" s="1"/>
  <c r="NQ119" i="1" s="1"/>
  <c r="PF105" i="1"/>
  <c r="PG105" i="1" s="1"/>
  <c r="PQ105" i="1"/>
  <c r="PB106" i="1"/>
  <c r="OU106" i="1"/>
  <c r="OW106" i="1" s="1"/>
  <c r="OX106" i="1" s="1"/>
  <c r="AO471" i="1"/>
  <c r="AP471" i="1" s="1"/>
  <c r="EZ104" i="1"/>
  <c r="FA104" i="1" s="1"/>
  <c r="FI104" i="1"/>
  <c r="GH113" i="1" l="1"/>
  <c r="GP112" i="1"/>
  <c r="U477" i="1"/>
  <c r="V477" i="1" s="1"/>
  <c r="HB112" i="1"/>
  <c r="EO106" i="1"/>
  <c r="EV106" i="1"/>
  <c r="FH106" i="1" s="1"/>
  <c r="EQ106" i="1"/>
  <c r="NL108" i="1"/>
  <c r="NM108" i="1" s="1"/>
  <c r="JB119" i="1"/>
  <c r="JC119" i="1" s="1"/>
  <c r="JD119" i="1" s="1"/>
  <c r="NO120" i="1"/>
  <c r="NP120" i="1" s="1"/>
  <c r="NQ120" i="1" s="1"/>
  <c r="OV107" i="1"/>
  <c r="OS107" i="1"/>
  <c r="EW105" i="1"/>
  <c r="EX105" i="1" s="1"/>
  <c r="EY105" i="1"/>
  <c r="PE106" i="1"/>
  <c r="PD106" i="1"/>
  <c r="PP106" i="1"/>
  <c r="HC112" i="1" l="1"/>
  <c r="GR112" i="1"/>
  <c r="GS112" i="1" s="1"/>
  <c r="GQ113" i="1" s="1"/>
  <c r="GG113" i="1"/>
  <c r="GI113" i="1" s="1"/>
  <c r="GJ113" i="1" s="1"/>
  <c r="GE114" i="1" s="1"/>
  <c r="GN113" i="1"/>
  <c r="EP106" i="1"/>
  <c r="ER106" i="1" s="1"/>
  <c r="ES106" i="1" s="1"/>
  <c r="EN107" i="1" s="1"/>
  <c r="Q471" i="1"/>
  <c r="R471" i="1" s="1"/>
  <c r="NI109" i="1"/>
  <c r="NJ109" i="1" s="1"/>
  <c r="NU109" i="1" s="1"/>
  <c r="NK109" i="1"/>
  <c r="JB120" i="1"/>
  <c r="JC120" i="1" s="1"/>
  <c r="JD120" i="1" s="1"/>
  <c r="NO121" i="1"/>
  <c r="NP121" i="1" s="1"/>
  <c r="NQ121" i="1" s="1"/>
  <c r="PB107" i="1"/>
  <c r="OU107" i="1"/>
  <c r="OW107" i="1" s="1"/>
  <c r="OX107" i="1" s="1"/>
  <c r="AO472" i="1"/>
  <c r="AP472" i="1" s="1"/>
  <c r="PF106" i="1"/>
  <c r="PG106" i="1" s="1"/>
  <c r="PQ106" i="1"/>
  <c r="EZ105" i="1"/>
  <c r="FA105" i="1" s="1"/>
  <c r="FI105" i="1"/>
  <c r="U478" i="1" l="1"/>
  <c r="V478" i="1" s="1"/>
  <c r="HB113" i="1"/>
  <c r="GP113" i="1"/>
  <c r="GH114" i="1"/>
  <c r="EQ107" i="1"/>
  <c r="EV107" i="1"/>
  <c r="Q472" i="1" s="1"/>
  <c r="R472" i="1" s="1"/>
  <c r="EO107" i="1"/>
  <c r="NL109" i="1"/>
  <c r="NM109" i="1" s="1"/>
  <c r="JB121" i="1"/>
  <c r="JC121" i="1" s="1"/>
  <c r="JD121" i="1" s="1"/>
  <c r="JF121" i="1" s="1"/>
  <c r="NO122" i="1"/>
  <c r="NP122" i="1" s="1"/>
  <c r="NQ122" i="1" s="1"/>
  <c r="OV108" i="1"/>
  <c r="OS108" i="1"/>
  <c r="PD107" i="1"/>
  <c r="PP107" i="1"/>
  <c r="EW106" i="1"/>
  <c r="EX106" i="1" s="1"/>
  <c r="EY106" i="1"/>
  <c r="PE107" i="1"/>
  <c r="GN114" i="1" l="1"/>
  <c r="GG114" i="1"/>
  <c r="GI114" i="1" s="1"/>
  <c r="GJ114" i="1" s="1"/>
  <c r="GE115" i="1" s="1"/>
  <c r="HC113" i="1"/>
  <c r="GR113" i="1"/>
  <c r="GS113" i="1" s="1"/>
  <c r="GQ114" i="1" s="1"/>
  <c r="FH107" i="1"/>
  <c r="EP107" i="1"/>
  <c r="ER107" i="1" s="1"/>
  <c r="ES107" i="1" s="1"/>
  <c r="EN108" i="1" s="1"/>
  <c r="NI110" i="1"/>
  <c r="NJ110" i="1" s="1"/>
  <c r="NU110" i="1" s="1"/>
  <c r="NK110" i="1"/>
  <c r="JB122" i="1"/>
  <c r="NO123" i="1"/>
  <c r="NP123" i="1" s="1"/>
  <c r="NQ123" i="1" s="1"/>
  <c r="PB108" i="1"/>
  <c r="OU108" i="1"/>
  <c r="OW108" i="1" s="1"/>
  <c r="OX108" i="1" s="1"/>
  <c r="AO473" i="1"/>
  <c r="AP473" i="1" s="1"/>
  <c r="EZ106" i="1"/>
  <c r="FA106" i="1" s="1"/>
  <c r="FI106" i="1"/>
  <c r="PF107" i="1"/>
  <c r="PG107" i="1" s="1"/>
  <c r="PQ107" i="1"/>
  <c r="GH115" i="1" l="1"/>
  <c r="GP114" i="1"/>
  <c r="U479" i="1"/>
  <c r="V479" i="1" s="1"/>
  <c r="HB114" i="1"/>
  <c r="EQ108" i="1"/>
  <c r="EV108" i="1"/>
  <c r="FH108" i="1" s="1"/>
  <c r="EO108" i="1"/>
  <c r="NL110" i="1"/>
  <c r="NM110" i="1" s="1"/>
  <c r="NO124" i="1"/>
  <c r="NP124" i="1" s="1"/>
  <c r="NQ124" i="1" s="1"/>
  <c r="PD108" i="1"/>
  <c r="PP108" i="1"/>
  <c r="OV109" i="1"/>
  <c r="OS109" i="1"/>
  <c r="EY107" i="1"/>
  <c r="EW107" i="1"/>
  <c r="EX107" i="1" s="1"/>
  <c r="PE108" i="1"/>
  <c r="HC114" i="1" l="1"/>
  <c r="GR114" i="1"/>
  <c r="GS114" i="1" s="1"/>
  <c r="GQ115" i="1" s="1"/>
  <c r="GN115" i="1"/>
  <c r="GG115" i="1"/>
  <c r="GI115" i="1" s="1"/>
  <c r="GJ115" i="1" s="1"/>
  <c r="GE116" i="1" s="1"/>
  <c r="Q473" i="1"/>
  <c r="R473" i="1" s="1"/>
  <c r="EP108" i="1"/>
  <c r="ER108" i="1" s="1"/>
  <c r="ES108" i="1" s="1"/>
  <c r="EN109" i="1" s="1"/>
  <c r="NI111" i="1"/>
  <c r="NJ111" i="1" s="1"/>
  <c r="NU111" i="1" s="1"/>
  <c r="NK111" i="1"/>
  <c r="NO125" i="1"/>
  <c r="NP125" i="1" s="1"/>
  <c r="NQ125" i="1" s="1"/>
  <c r="PB109" i="1"/>
  <c r="OU109" i="1"/>
  <c r="OW109" i="1" s="1"/>
  <c r="OX109" i="1" s="1"/>
  <c r="AO474" i="1"/>
  <c r="AP474" i="1" s="1"/>
  <c r="EZ107" i="1"/>
  <c r="FA107" i="1" s="1"/>
  <c r="FI107" i="1"/>
  <c r="PF108" i="1"/>
  <c r="PG108" i="1" s="1"/>
  <c r="PQ108" i="1"/>
  <c r="GH116" i="1" l="1"/>
  <c r="U480" i="1"/>
  <c r="V480" i="1" s="1"/>
  <c r="HB115" i="1"/>
  <c r="GP115" i="1"/>
  <c r="EQ109" i="1"/>
  <c r="EV109" i="1"/>
  <c r="Q474" i="1" s="1"/>
  <c r="R474" i="1" s="1"/>
  <c r="EO109" i="1"/>
  <c r="NL111" i="1"/>
  <c r="NM111" i="1" s="1"/>
  <c r="NO126" i="1"/>
  <c r="NP126" i="1" s="1"/>
  <c r="NQ126" i="1" s="1"/>
  <c r="PD109" i="1"/>
  <c r="PP109" i="1"/>
  <c r="EW108" i="1"/>
  <c r="EX108" i="1" s="1"/>
  <c r="EY108" i="1"/>
  <c r="PE109" i="1"/>
  <c r="OV110" i="1"/>
  <c r="OS110" i="1"/>
  <c r="GR115" i="1" l="1"/>
  <c r="GS115" i="1" s="1"/>
  <c r="GQ116" i="1" s="1"/>
  <c r="HC115" i="1"/>
  <c r="GG116" i="1"/>
  <c r="GI116" i="1" s="1"/>
  <c r="GJ116" i="1" s="1"/>
  <c r="GE117" i="1" s="1"/>
  <c r="GN116" i="1"/>
  <c r="FH109" i="1"/>
  <c r="EP109" i="1"/>
  <c r="ER109" i="1" s="1"/>
  <c r="ES109" i="1" s="1"/>
  <c r="NI112" i="1"/>
  <c r="NJ112" i="1" s="1"/>
  <c r="NU112" i="1" s="1"/>
  <c r="NK112" i="1"/>
  <c r="NO127" i="1"/>
  <c r="NP127" i="1" s="1"/>
  <c r="NQ127" i="1" s="1"/>
  <c r="PF109" i="1"/>
  <c r="PG109" i="1" s="1"/>
  <c r="PQ109" i="1"/>
  <c r="EZ108" i="1"/>
  <c r="FA108" i="1" s="1"/>
  <c r="FI108" i="1"/>
  <c r="PB110" i="1"/>
  <c r="OU110" i="1"/>
  <c r="OW110" i="1" s="1"/>
  <c r="OX110" i="1" s="1"/>
  <c r="AO475" i="1"/>
  <c r="AP475" i="1" s="1"/>
  <c r="HB116" i="1" l="1"/>
  <c r="GP116" i="1"/>
  <c r="U481" i="1"/>
  <c r="V481" i="1" s="1"/>
  <c r="GH117" i="1"/>
  <c r="EQ110" i="1"/>
  <c r="EN110" i="1"/>
  <c r="EV110" i="1" s="1"/>
  <c r="FH110" i="1" s="1"/>
  <c r="EO110" i="1"/>
  <c r="NL112" i="1"/>
  <c r="NM112" i="1" s="1"/>
  <c r="NO128" i="1"/>
  <c r="NP128" i="1" s="1"/>
  <c r="NQ128" i="1" s="1"/>
  <c r="PD110" i="1"/>
  <c r="PP110" i="1"/>
  <c r="OV111" i="1"/>
  <c r="OS111" i="1"/>
  <c r="EW109" i="1"/>
  <c r="EX109" i="1" s="1"/>
  <c r="EY109" i="1"/>
  <c r="PE110" i="1"/>
  <c r="GG117" i="1" l="1"/>
  <c r="GI117" i="1" s="1"/>
  <c r="GJ117" i="1" s="1"/>
  <c r="GE118" i="1" s="1"/>
  <c r="GN117" i="1"/>
  <c r="HC116" i="1"/>
  <c r="GR116" i="1"/>
  <c r="GS116" i="1" s="1"/>
  <c r="GQ117" i="1" s="1"/>
  <c r="Q475" i="1"/>
  <c r="R475" i="1" s="1"/>
  <c r="EP110" i="1"/>
  <c r="ER110" i="1" s="1"/>
  <c r="ES110" i="1" s="1"/>
  <c r="EN111" i="1" s="1"/>
  <c r="NI113" i="1"/>
  <c r="NJ113" i="1" s="1"/>
  <c r="NU113" i="1" s="1"/>
  <c r="NK113" i="1"/>
  <c r="NO129" i="1"/>
  <c r="NP129" i="1" s="1"/>
  <c r="NQ129" i="1" s="1"/>
  <c r="EZ109" i="1"/>
  <c r="FA109" i="1" s="1"/>
  <c r="FI109" i="1"/>
  <c r="PF110" i="1"/>
  <c r="PG110" i="1" s="1"/>
  <c r="PQ110" i="1"/>
  <c r="OU111" i="1"/>
  <c r="OW111" i="1" s="1"/>
  <c r="OX111" i="1" s="1"/>
  <c r="PB111" i="1"/>
  <c r="AO476" i="1"/>
  <c r="AP476" i="1" s="1"/>
  <c r="GP117" i="1" l="1"/>
  <c r="HB117" i="1"/>
  <c r="U482" i="1"/>
  <c r="V482" i="1" s="1"/>
  <c r="GH118" i="1"/>
  <c r="EQ111" i="1"/>
  <c r="EO111" i="1"/>
  <c r="EP111" i="1" s="1"/>
  <c r="ER111" i="1" s="1"/>
  <c r="ES111" i="1" s="1"/>
  <c r="EN112" i="1" s="1"/>
  <c r="EV111" i="1"/>
  <c r="NL113" i="1"/>
  <c r="NM113" i="1" s="1"/>
  <c r="NO130" i="1"/>
  <c r="NP130" i="1" s="1"/>
  <c r="NQ130" i="1" s="1"/>
  <c r="PE111" i="1"/>
  <c r="PD111" i="1"/>
  <c r="PP111" i="1"/>
  <c r="OS112" i="1"/>
  <c r="OV112" i="1"/>
  <c r="EW110" i="1"/>
  <c r="EX110" i="1" s="1"/>
  <c r="EY110" i="1"/>
  <c r="GG118" i="1" l="1"/>
  <c r="GI118" i="1" s="1"/>
  <c r="GJ118" i="1" s="1"/>
  <c r="GE119" i="1" s="1"/>
  <c r="GN118" i="1"/>
  <c r="HC117" i="1"/>
  <c r="GR117" i="1"/>
  <c r="GS117" i="1" s="1"/>
  <c r="GQ118" i="1" s="1"/>
  <c r="EO112" i="1"/>
  <c r="EQ112" i="1"/>
  <c r="Q476" i="1"/>
  <c r="R476" i="1" s="1"/>
  <c r="FH111" i="1"/>
  <c r="NI114" i="1"/>
  <c r="NJ114" i="1" s="1"/>
  <c r="NU114" i="1" s="1"/>
  <c r="NK114" i="1"/>
  <c r="NO131" i="1"/>
  <c r="NP131" i="1" s="1"/>
  <c r="NQ131" i="1" s="1"/>
  <c r="PF111" i="1"/>
  <c r="PG111" i="1" s="1"/>
  <c r="PQ111" i="1"/>
  <c r="EZ110" i="1"/>
  <c r="FA110" i="1" s="1"/>
  <c r="FI110" i="1"/>
  <c r="PB112" i="1"/>
  <c r="OU112" i="1"/>
  <c r="OW112" i="1" s="1"/>
  <c r="OX112" i="1" s="1"/>
  <c r="AO477" i="1"/>
  <c r="AP477" i="1" s="1"/>
  <c r="HB118" i="1" l="1"/>
  <c r="U483" i="1"/>
  <c r="V483" i="1" s="1"/>
  <c r="GP118" i="1"/>
  <c r="GH119" i="1"/>
  <c r="EP112" i="1"/>
  <c r="ER112" i="1" s="1"/>
  <c r="ES112" i="1" s="1"/>
  <c r="EN113" i="1" s="1"/>
  <c r="EV112" i="1"/>
  <c r="NL114" i="1"/>
  <c r="NM114" i="1" s="1"/>
  <c r="NO132" i="1"/>
  <c r="NP132" i="1" s="1"/>
  <c r="NQ132" i="1" s="1"/>
  <c r="OS113" i="1"/>
  <c r="OV113" i="1"/>
  <c r="PD112" i="1"/>
  <c r="PP112" i="1"/>
  <c r="EW111" i="1"/>
  <c r="EX111" i="1" s="1"/>
  <c r="EY111" i="1"/>
  <c r="PE112" i="1"/>
  <c r="GG119" i="1" l="1"/>
  <c r="GI119" i="1" s="1"/>
  <c r="GJ119" i="1" s="1"/>
  <c r="GE120" i="1" s="1"/>
  <c r="GN119" i="1"/>
  <c r="GR118" i="1"/>
  <c r="GS118" i="1" s="1"/>
  <c r="GQ119" i="1" s="1"/>
  <c r="HC118" i="1"/>
  <c r="Q477" i="1"/>
  <c r="R477" i="1" s="1"/>
  <c r="FH112" i="1"/>
  <c r="EQ113" i="1"/>
  <c r="EO113" i="1"/>
  <c r="NI115" i="1"/>
  <c r="NJ115" i="1" s="1"/>
  <c r="NU115" i="1" s="1"/>
  <c r="NK115" i="1"/>
  <c r="NO133" i="1"/>
  <c r="NP133" i="1" s="1"/>
  <c r="NQ133" i="1" s="1"/>
  <c r="EZ111" i="1"/>
  <c r="FA111" i="1" s="1"/>
  <c r="FI111" i="1"/>
  <c r="PF112" i="1"/>
  <c r="PG112" i="1" s="1"/>
  <c r="PQ112" i="1"/>
  <c r="PB113" i="1"/>
  <c r="OU113" i="1"/>
  <c r="OW113" i="1" s="1"/>
  <c r="OX113" i="1" s="1"/>
  <c r="AO478" i="1"/>
  <c r="AP478" i="1" s="1"/>
  <c r="HB119" i="1" l="1"/>
  <c r="GP119" i="1"/>
  <c r="U484" i="1"/>
  <c r="V484" i="1" s="1"/>
  <c r="GH120" i="1"/>
  <c r="EV113" i="1"/>
  <c r="EP113" i="1"/>
  <c r="ER113" i="1" s="1"/>
  <c r="ES113" i="1" s="1"/>
  <c r="EN114" i="1" s="1"/>
  <c r="NL115" i="1"/>
  <c r="NM115" i="1" s="1"/>
  <c r="NO134" i="1"/>
  <c r="NP134" i="1" s="1"/>
  <c r="NQ134" i="1" s="1"/>
  <c r="EY112" i="1"/>
  <c r="EW112" i="1"/>
  <c r="EX112" i="1" s="1"/>
  <c r="OS114" i="1"/>
  <c r="OV114" i="1"/>
  <c r="PD113" i="1"/>
  <c r="PP113" i="1"/>
  <c r="PE113" i="1"/>
  <c r="GN120" i="1" l="1"/>
  <c r="GG120" i="1"/>
  <c r="GI120" i="1" s="1"/>
  <c r="GJ120" i="1" s="1"/>
  <c r="GE121" i="1" s="1"/>
  <c r="HC119" i="1"/>
  <c r="GR119" i="1"/>
  <c r="GS119" i="1" s="1"/>
  <c r="GQ120" i="1" s="1"/>
  <c r="EQ114" i="1"/>
  <c r="EO114" i="1"/>
  <c r="Q478" i="1"/>
  <c r="R478" i="1" s="1"/>
  <c r="FH113" i="1"/>
  <c r="NI116" i="1"/>
  <c r="NJ116" i="1" s="1"/>
  <c r="NU116" i="1" s="1"/>
  <c r="NK116" i="1"/>
  <c r="NO135" i="1"/>
  <c r="NP135" i="1" s="1"/>
  <c r="NQ135" i="1" s="1"/>
  <c r="OU114" i="1"/>
  <c r="OW114" i="1" s="1"/>
  <c r="OX114" i="1" s="1"/>
  <c r="PB114" i="1"/>
  <c r="AO479" i="1"/>
  <c r="AP479" i="1" s="1"/>
  <c r="EZ112" i="1"/>
  <c r="FA112" i="1" s="1"/>
  <c r="FI112" i="1"/>
  <c r="PF113" i="1"/>
  <c r="PG113" i="1" s="1"/>
  <c r="PQ113" i="1"/>
  <c r="GH121" i="1" l="1"/>
  <c r="GP120" i="1"/>
  <c r="U485" i="1"/>
  <c r="V485" i="1" s="1"/>
  <c r="HB120" i="1"/>
  <c r="EV114" i="1"/>
  <c r="EP114" i="1"/>
  <c r="ER114" i="1" s="1"/>
  <c r="ES114" i="1" s="1"/>
  <c r="EN115" i="1" s="1"/>
  <c r="NL116" i="1"/>
  <c r="NM116" i="1" s="1"/>
  <c r="NO136" i="1"/>
  <c r="NP136" i="1" s="1"/>
  <c r="NQ136" i="1" s="1"/>
  <c r="PE114" i="1"/>
  <c r="EW113" i="1"/>
  <c r="EX113" i="1" s="1"/>
  <c r="EY113" i="1"/>
  <c r="PD114" i="1"/>
  <c r="PP114" i="1"/>
  <c r="OS115" i="1"/>
  <c r="OV115" i="1"/>
  <c r="GR120" i="1" l="1"/>
  <c r="GS120" i="1" s="1"/>
  <c r="GQ121" i="1" s="1"/>
  <c r="HC120" i="1"/>
  <c r="GN121" i="1"/>
  <c r="GG121" i="1"/>
  <c r="GI121" i="1" s="1"/>
  <c r="GJ121" i="1" s="1"/>
  <c r="GE122" i="1" s="1"/>
  <c r="EQ115" i="1"/>
  <c r="EO115" i="1"/>
  <c r="Q479" i="1"/>
  <c r="R479" i="1" s="1"/>
  <c r="FH114" i="1"/>
  <c r="NI117" i="1"/>
  <c r="NJ117" i="1" s="1"/>
  <c r="NU117" i="1" s="1"/>
  <c r="NK117" i="1"/>
  <c r="NO137" i="1"/>
  <c r="NP137" i="1" s="1"/>
  <c r="NQ137" i="1" s="1"/>
  <c r="PF114" i="1"/>
  <c r="PG114" i="1" s="1"/>
  <c r="PQ114" i="1"/>
  <c r="OU115" i="1"/>
  <c r="OW115" i="1" s="1"/>
  <c r="OX115" i="1" s="1"/>
  <c r="PB115" i="1"/>
  <c r="AO480" i="1"/>
  <c r="AP480" i="1" s="1"/>
  <c r="EZ113" i="1"/>
  <c r="FA113" i="1" s="1"/>
  <c r="FI113" i="1"/>
  <c r="GK133" i="1" l="1"/>
  <c r="GF133" i="1" s="1"/>
  <c r="GK126" i="1"/>
  <c r="GF126" i="1" s="1"/>
  <c r="GK129" i="1"/>
  <c r="GF129" i="1" s="1"/>
  <c r="GK128" i="1"/>
  <c r="GF128" i="1" s="1"/>
  <c r="GK127" i="1"/>
  <c r="GF127" i="1" s="1"/>
  <c r="GK125" i="1"/>
  <c r="GF125" i="1" s="1"/>
  <c r="OY126" i="1"/>
  <c r="OT126" i="1" s="1"/>
  <c r="OY127" i="1"/>
  <c r="OT127" i="1" s="1"/>
  <c r="GK130" i="1"/>
  <c r="GF130" i="1" s="1"/>
  <c r="GK122" i="1"/>
  <c r="GF122" i="1" s="1"/>
  <c r="GK123" i="1"/>
  <c r="GF123" i="1" s="1"/>
  <c r="GH122" i="1"/>
  <c r="OY133" i="1"/>
  <c r="OT133" i="1" s="1"/>
  <c r="OY130" i="1"/>
  <c r="OT130" i="1" s="1"/>
  <c r="OY124" i="1"/>
  <c r="OT124" i="1" s="1"/>
  <c r="GK124" i="1"/>
  <c r="GF124" i="1" s="1"/>
  <c r="GK132" i="1"/>
  <c r="GF132" i="1" s="1"/>
  <c r="OY129" i="1"/>
  <c r="OT129" i="1" s="1"/>
  <c r="OY131" i="1"/>
  <c r="OT131" i="1" s="1"/>
  <c r="OY132" i="1"/>
  <c r="OT132" i="1" s="1"/>
  <c r="OY128" i="1"/>
  <c r="OT128" i="1" s="1"/>
  <c r="OY123" i="1"/>
  <c r="OT123" i="1" s="1"/>
  <c r="OY125" i="1"/>
  <c r="OT125" i="1" s="1"/>
  <c r="GK131" i="1"/>
  <c r="GF131" i="1" s="1"/>
  <c r="OY122" i="1"/>
  <c r="OT122" i="1" s="1"/>
  <c r="HB121" i="1"/>
  <c r="U486" i="1"/>
  <c r="V486" i="1" s="1"/>
  <c r="GP121" i="1"/>
  <c r="EV115" i="1"/>
  <c r="EP115" i="1"/>
  <c r="ER115" i="1" s="1"/>
  <c r="ES115" i="1" s="1"/>
  <c r="EN116" i="1" s="1"/>
  <c r="NL117" i="1"/>
  <c r="NM117" i="1" s="1"/>
  <c r="NO138" i="1"/>
  <c r="NP138" i="1" s="1"/>
  <c r="NQ138" i="1" s="1"/>
  <c r="OS116" i="1"/>
  <c r="OV116" i="1"/>
  <c r="PE115" i="1"/>
  <c r="EW114" i="1"/>
  <c r="EX114" i="1" s="1"/>
  <c r="EY114" i="1"/>
  <c r="PD115" i="1"/>
  <c r="PP115" i="1"/>
  <c r="HC121" i="1" l="1"/>
  <c r="GR121" i="1"/>
  <c r="GS121" i="1" s="1"/>
  <c r="GG122" i="1"/>
  <c r="GI122" i="1" s="1"/>
  <c r="GJ122" i="1" s="1"/>
  <c r="GE123" i="1" s="1"/>
  <c r="GN122" i="1"/>
  <c r="EV116" i="1"/>
  <c r="EQ116" i="1"/>
  <c r="EO116" i="1"/>
  <c r="Q480" i="1"/>
  <c r="R480" i="1" s="1"/>
  <c r="FH115" i="1"/>
  <c r="NI118" i="1"/>
  <c r="NJ118" i="1" s="1"/>
  <c r="NU118" i="1" s="1"/>
  <c r="NK118" i="1"/>
  <c r="NO139" i="1"/>
  <c r="NP139" i="1" s="1"/>
  <c r="NQ139" i="1" s="1"/>
  <c r="PF115" i="1"/>
  <c r="PG115" i="1" s="1"/>
  <c r="PQ115" i="1"/>
  <c r="EZ114" i="1"/>
  <c r="FA114" i="1" s="1"/>
  <c r="FI114" i="1"/>
  <c r="OU116" i="1"/>
  <c r="OW116" i="1" s="1"/>
  <c r="OX116" i="1" s="1"/>
  <c r="PB116" i="1"/>
  <c r="AO481" i="1"/>
  <c r="AP481" i="1" s="1"/>
  <c r="U487" i="1" l="1"/>
  <c r="V487" i="1" s="1"/>
  <c r="HB122" i="1"/>
  <c r="GH123" i="1"/>
  <c r="GT123" i="1"/>
  <c r="GO123" i="1" s="1"/>
  <c r="PH129" i="1"/>
  <c r="PC129" i="1" s="1"/>
  <c r="GT133" i="1"/>
  <c r="GO133" i="1" s="1"/>
  <c r="PH126" i="1"/>
  <c r="PC126" i="1" s="1"/>
  <c r="GT130" i="1"/>
  <c r="GO130" i="1" s="1"/>
  <c r="GT128" i="1"/>
  <c r="GO128" i="1" s="1"/>
  <c r="PH128" i="1"/>
  <c r="PC128" i="1" s="1"/>
  <c r="PH127" i="1"/>
  <c r="PC127" i="1" s="1"/>
  <c r="PH130" i="1"/>
  <c r="PC130" i="1" s="1"/>
  <c r="GT132" i="1"/>
  <c r="GO132" i="1" s="1"/>
  <c r="PH132" i="1"/>
  <c r="PC132" i="1" s="1"/>
  <c r="PH125" i="1"/>
  <c r="PC125" i="1" s="1"/>
  <c r="PH131" i="1"/>
  <c r="PC131" i="1" s="1"/>
  <c r="PH123" i="1"/>
  <c r="PC123" i="1" s="1"/>
  <c r="PH122" i="1"/>
  <c r="PC122" i="1" s="1"/>
  <c r="GT129" i="1"/>
  <c r="GO129" i="1" s="1"/>
  <c r="GT127" i="1"/>
  <c r="GO127" i="1" s="1"/>
  <c r="GT124" i="1"/>
  <c r="GO124" i="1" s="1"/>
  <c r="GT122" i="1"/>
  <c r="GO122" i="1" s="1"/>
  <c r="GP122" i="1" s="1"/>
  <c r="GQ122" i="1"/>
  <c r="PH133" i="1"/>
  <c r="PC133" i="1" s="1"/>
  <c r="PH124" i="1"/>
  <c r="PC124" i="1" s="1"/>
  <c r="GT126" i="1"/>
  <c r="GO126" i="1" s="1"/>
  <c r="GT125" i="1"/>
  <c r="GO125" i="1" s="1"/>
  <c r="GT131" i="1"/>
  <c r="GO131" i="1" s="1"/>
  <c r="EP116" i="1"/>
  <c r="ER116" i="1" s="1"/>
  <c r="ES116" i="1" s="1"/>
  <c r="EN117" i="1" s="1"/>
  <c r="Q481" i="1"/>
  <c r="R481" i="1" s="1"/>
  <c r="FH116" i="1"/>
  <c r="NL118" i="1"/>
  <c r="NM118" i="1" s="1"/>
  <c r="NO140" i="1"/>
  <c r="NP140" i="1" s="1"/>
  <c r="NQ140" i="1" s="1"/>
  <c r="PD116" i="1"/>
  <c r="PP116" i="1"/>
  <c r="PE116" i="1"/>
  <c r="EY115" i="1"/>
  <c r="EW115" i="1"/>
  <c r="EX115" i="1" s="1"/>
  <c r="OS117" i="1"/>
  <c r="OV117" i="1"/>
  <c r="GR122" i="1" l="1"/>
  <c r="GS122" i="1" s="1"/>
  <c r="GQ123" i="1" s="1"/>
  <c r="HC122" i="1"/>
  <c r="GG123" i="1"/>
  <c r="GI123" i="1" s="1"/>
  <c r="GJ123" i="1" s="1"/>
  <c r="GE124" i="1" s="1"/>
  <c r="GN123" i="1"/>
  <c r="EV117" i="1"/>
  <c r="EQ117" i="1"/>
  <c r="EO117" i="1"/>
  <c r="NI119" i="1"/>
  <c r="NJ119" i="1" s="1"/>
  <c r="NU119" i="1" s="1"/>
  <c r="NK119" i="1"/>
  <c r="NO141" i="1"/>
  <c r="NP141" i="1" s="1"/>
  <c r="NQ141" i="1" s="1"/>
  <c r="EZ115" i="1"/>
  <c r="FA115" i="1" s="1"/>
  <c r="FI115" i="1"/>
  <c r="PF116" i="1"/>
  <c r="PG116" i="1" s="1"/>
  <c r="PQ116" i="1"/>
  <c r="OU117" i="1"/>
  <c r="OW117" i="1" s="1"/>
  <c r="OX117" i="1" s="1"/>
  <c r="PB117" i="1"/>
  <c r="AO482" i="1"/>
  <c r="AP482" i="1" s="1"/>
  <c r="HB123" i="1" l="1"/>
  <c r="U488" i="1"/>
  <c r="V488" i="1" s="1"/>
  <c r="GP123" i="1"/>
  <c r="GH124" i="1"/>
  <c r="EP117" i="1"/>
  <c r="ER117" i="1" s="1"/>
  <c r="ES117" i="1" s="1"/>
  <c r="EN118" i="1" s="1"/>
  <c r="FH117" i="1"/>
  <c r="Q482" i="1"/>
  <c r="R482" i="1" s="1"/>
  <c r="NL119" i="1"/>
  <c r="NM119" i="1" s="1"/>
  <c r="NO142" i="1"/>
  <c r="NP142" i="1" s="1"/>
  <c r="NQ142" i="1" s="1"/>
  <c r="PD117" i="1"/>
  <c r="PP117" i="1"/>
  <c r="EW116" i="1"/>
  <c r="EX116" i="1" s="1"/>
  <c r="EY116" i="1"/>
  <c r="OS118" i="1"/>
  <c r="OV118" i="1"/>
  <c r="PE117" i="1"/>
  <c r="GN124" i="1" l="1"/>
  <c r="GG124" i="1"/>
  <c r="GI124" i="1" s="1"/>
  <c r="GJ124" i="1" s="1"/>
  <c r="GE125" i="1" s="1"/>
  <c r="HC123" i="1"/>
  <c r="GR123" i="1"/>
  <c r="GS123" i="1" s="1"/>
  <c r="GQ124" i="1" s="1"/>
  <c r="EO118" i="1"/>
  <c r="EQ118" i="1"/>
  <c r="EV118" i="1"/>
  <c r="NI120" i="1"/>
  <c r="NJ120" i="1" s="1"/>
  <c r="NU120" i="1" s="1"/>
  <c r="NK120" i="1"/>
  <c r="NO143" i="1"/>
  <c r="NP143" i="1" s="1"/>
  <c r="NQ143" i="1" s="1"/>
  <c r="PF117" i="1"/>
  <c r="PG117" i="1" s="1"/>
  <c r="PQ117" i="1"/>
  <c r="OU118" i="1"/>
  <c r="OW118" i="1" s="1"/>
  <c r="OX118" i="1" s="1"/>
  <c r="PB118" i="1"/>
  <c r="AO483" i="1"/>
  <c r="AP483" i="1" s="1"/>
  <c r="EZ116" i="1"/>
  <c r="FA116" i="1" s="1"/>
  <c r="FI116" i="1"/>
  <c r="GH125" i="1" l="1"/>
  <c r="HB124" i="1"/>
  <c r="GP124" i="1"/>
  <c r="U489" i="1"/>
  <c r="V489" i="1" s="1"/>
  <c r="Q483" i="1"/>
  <c r="R483" i="1" s="1"/>
  <c r="FH118" i="1"/>
  <c r="EP118" i="1"/>
  <c r="ER118" i="1" s="1"/>
  <c r="ES118" i="1" s="1"/>
  <c r="EN119" i="1" s="1"/>
  <c r="NL120" i="1"/>
  <c r="NM120" i="1" s="1"/>
  <c r="NO144" i="1"/>
  <c r="NP144" i="1" s="1"/>
  <c r="NQ144" i="1" s="1"/>
  <c r="EW117" i="1"/>
  <c r="EX117" i="1" s="1"/>
  <c r="EY117" i="1"/>
  <c r="PD118" i="1"/>
  <c r="PP118" i="1"/>
  <c r="PE118" i="1"/>
  <c r="OS119" i="1"/>
  <c r="OV119" i="1"/>
  <c r="HC124" i="1" l="1"/>
  <c r="GR124" i="1"/>
  <c r="GS124" i="1" s="1"/>
  <c r="GQ125" i="1" s="1"/>
  <c r="GN125" i="1"/>
  <c r="GG125" i="1"/>
  <c r="GI125" i="1" s="1"/>
  <c r="GJ125" i="1" s="1"/>
  <c r="GE126" i="1" s="1"/>
  <c r="EO119" i="1"/>
  <c r="EQ119" i="1"/>
  <c r="EV119" i="1"/>
  <c r="NI121" i="1"/>
  <c r="NJ121" i="1" s="1"/>
  <c r="NU121" i="1" s="1"/>
  <c r="NK121" i="1"/>
  <c r="NO145" i="1"/>
  <c r="NP145" i="1" s="1"/>
  <c r="NQ145" i="1" s="1"/>
  <c r="OU119" i="1"/>
  <c r="OW119" i="1" s="1"/>
  <c r="OX119" i="1" s="1"/>
  <c r="PB119" i="1"/>
  <c r="AO484" i="1"/>
  <c r="AP484" i="1" s="1"/>
  <c r="EZ117" i="1"/>
  <c r="FA117" i="1" s="1"/>
  <c r="FI117" i="1"/>
  <c r="PF118" i="1"/>
  <c r="PG118" i="1" s="1"/>
  <c r="PQ118" i="1"/>
  <c r="GH126" i="1" l="1"/>
  <c r="HB125" i="1"/>
  <c r="GP125" i="1"/>
  <c r="U490" i="1"/>
  <c r="V490" i="1" s="1"/>
  <c r="FH119" i="1"/>
  <c r="Q484" i="1"/>
  <c r="R484" i="1" s="1"/>
  <c r="EP119" i="1"/>
  <c r="ER119" i="1" s="1"/>
  <c r="ES119" i="1" s="1"/>
  <c r="EN120" i="1" s="1"/>
  <c r="NL121" i="1"/>
  <c r="NM121" i="1" s="1"/>
  <c r="NO146" i="1"/>
  <c r="NP146" i="1" s="1"/>
  <c r="NQ146" i="1" s="1"/>
  <c r="OS120" i="1"/>
  <c r="OV120" i="1"/>
  <c r="PE119" i="1"/>
  <c r="PD119" i="1"/>
  <c r="PP119" i="1"/>
  <c r="EW118" i="1"/>
  <c r="EX118" i="1" s="1"/>
  <c r="EY118" i="1"/>
  <c r="HC125" i="1" l="1"/>
  <c r="GR125" i="1"/>
  <c r="GS125" i="1" s="1"/>
  <c r="GQ126" i="1" s="1"/>
  <c r="GG126" i="1"/>
  <c r="GI126" i="1" s="1"/>
  <c r="GJ126" i="1" s="1"/>
  <c r="GE127" i="1" s="1"/>
  <c r="GN126" i="1"/>
  <c r="EO120" i="1"/>
  <c r="EQ120" i="1"/>
  <c r="NI122" i="1"/>
  <c r="NJ122" i="1" s="1"/>
  <c r="NU122" i="1" s="1"/>
  <c r="NK122" i="1"/>
  <c r="NO147" i="1"/>
  <c r="NP147" i="1" s="1"/>
  <c r="NQ147" i="1" s="1"/>
  <c r="OU120" i="1"/>
  <c r="OW120" i="1" s="1"/>
  <c r="OX120" i="1" s="1"/>
  <c r="PB120" i="1"/>
  <c r="AO485" i="1"/>
  <c r="AP485" i="1" s="1"/>
  <c r="PF119" i="1"/>
  <c r="PG119" i="1" s="1"/>
  <c r="PQ119" i="1"/>
  <c r="EZ118" i="1"/>
  <c r="FA118" i="1" s="1"/>
  <c r="FI118" i="1"/>
  <c r="GP126" i="1" l="1"/>
  <c r="U491" i="1"/>
  <c r="V491" i="1" s="1"/>
  <c r="HB126" i="1"/>
  <c r="GH127" i="1"/>
  <c r="EV120" i="1"/>
  <c r="EP120" i="1"/>
  <c r="ER120" i="1" s="1"/>
  <c r="ES120" i="1" s="1"/>
  <c r="EN121" i="1" s="1"/>
  <c r="NL122" i="1"/>
  <c r="NM122" i="1" s="1"/>
  <c r="NO148" i="1"/>
  <c r="NP148" i="1" s="1"/>
  <c r="NQ148" i="1" s="1"/>
  <c r="OS121" i="1"/>
  <c r="OV121" i="1"/>
  <c r="EW119" i="1"/>
  <c r="EX119" i="1" s="1"/>
  <c r="EY119" i="1"/>
  <c r="PD120" i="1"/>
  <c r="PP120" i="1"/>
  <c r="PE120" i="1"/>
  <c r="GG127" i="1" l="1"/>
  <c r="GI127" i="1" s="1"/>
  <c r="GJ127" i="1" s="1"/>
  <c r="GE128" i="1" s="1"/>
  <c r="GN127" i="1"/>
  <c r="HC126" i="1"/>
  <c r="GR126" i="1"/>
  <c r="GS126" i="1" s="1"/>
  <c r="GQ127" i="1" s="1"/>
  <c r="EO121" i="1"/>
  <c r="EQ121" i="1"/>
  <c r="Q485" i="1"/>
  <c r="R485" i="1" s="1"/>
  <c r="FH120" i="1"/>
  <c r="NI123" i="1"/>
  <c r="NJ123" i="1" s="1"/>
  <c r="NU123" i="1" s="1"/>
  <c r="NK123" i="1"/>
  <c r="NO149" i="1"/>
  <c r="NP149" i="1" s="1"/>
  <c r="NQ149" i="1" s="1"/>
  <c r="OU121" i="1"/>
  <c r="OW121" i="1" s="1"/>
  <c r="OX121" i="1" s="1"/>
  <c r="PB121" i="1"/>
  <c r="AO486" i="1"/>
  <c r="AP486" i="1" s="1"/>
  <c r="PF120" i="1"/>
  <c r="PG120" i="1" s="1"/>
  <c r="PQ120" i="1"/>
  <c r="EZ119" i="1"/>
  <c r="FA119" i="1" s="1"/>
  <c r="FI119" i="1"/>
  <c r="U492" i="1" l="1"/>
  <c r="V492" i="1" s="1"/>
  <c r="HB127" i="1"/>
  <c r="GP127" i="1"/>
  <c r="GH128" i="1"/>
  <c r="EV121" i="1"/>
  <c r="EP121" i="1"/>
  <c r="ER121" i="1" s="1"/>
  <c r="ES121" i="1" s="1"/>
  <c r="EN122" i="1" s="1"/>
  <c r="NL123" i="1"/>
  <c r="NM123" i="1" s="1"/>
  <c r="NO150" i="1"/>
  <c r="NP150" i="1" s="1"/>
  <c r="NQ150" i="1" s="1"/>
  <c r="PE121" i="1"/>
  <c r="EY120" i="1"/>
  <c r="EW120" i="1"/>
  <c r="EX120" i="1" s="1"/>
  <c r="PD121" i="1"/>
  <c r="PP121" i="1"/>
  <c r="OS122" i="1"/>
  <c r="OV122" i="1"/>
  <c r="GN128" i="1" l="1"/>
  <c r="GG128" i="1"/>
  <c r="GI128" i="1" s="1"/>
  <c r="GJ128" i="1" s="1"/>
  <c r="GE129" i="1" s="1"/>
  <c r="HC127" i="1"/>
  <c r="GR127" i="1"/>
  <c r="GS127" i="1" s="1"/>
  <c r="GQ128" i="1" s="1"/>
  <c r="EO122" i="1"/>
  <c r="EQ122" i="1"/>
  <c r="Q486" i="1"/>
  <c r="R486" i="1" s="1"/>
  <c r="FH121" i="1"/>
  <c r="NI124" i="1"/>
  <c r="NJ124" i="1" s="1"/>
  <c r="NU124" i="1" s="1"/>
  <c r="NK124" i="1"/>
  <c r="NO151" i="1"/>
  <c r="NP151" i="1" s="1"/>
  <c r="NQ151" i="1" s="1"/>
  <c r="OU122" i="1"/>
  <c r="OW122" i="1" s="1"/>
  <c r="OX122" i="1" s="1"/>
  <c r="PB122" i="1"/>
  <c r="AO487" i="1"/>
  <c r="AP487" i="1" s="1"/>
  <c r="EZ120" i="1"/>
  <c r="FA120" i="1" s="1"/>
  <c r="FI120" i="1"/>
  <c r="PF121" i="1"/>
  <c r="PG121" i="1" s="1"/>
  <c r="PQ121" i="1"/>
  <c r="GH129" i="1" l="1"/>
  <c r="GP128" i="1"/>
  <c r="U493" i="1"/>
  <c r="V493" i="1" s="1"/>
  <c r="HB128" i="1"/>
  <c r="EV122" i="1"/>
  <c r="EP122" i="1"/>
  <c r="ER122" i="1" s="1"/>
  <c r="ES122" i="1" s="1"/>
  <c r="EN123" i="1" s="1"/>
  <c r="NL124" i="1"/>
  <c r="NM124" i="1" s="1"/>
  <c r="NO152" i="1"/>
  <c r="NP152" i="1" s="1"/>
  <c r="NQ152" i="1" s="1"/>
  <c r="PD122" i="1"/>
  <c r="PP122" i="1"/>
  <c r="OS123" i="1"/>
  <c r="OV123" i="1"/>
  <c r="PE122" i="1"/>
  <c r="EW121" i="1"/>
  <c r="EX121" i="1" s="1"/>
  <c r="EY121" i="1"/>
  <c r="GR128" i="1" l="1"/>
  <c r="GS128" i="1" s="1"/>
  <c r="GQ129" i="1" s="1"/>
  <c r="HC128" i="1"/>
  <c r="GN129" i="1"/>
  <c r="GG129" i="1"/>
  <c r="GI129" i="1" s="1"/>
  <c r="GJ129" i="1" s="1"/>
  <c r="GE130" i="1" s="1"/>
  <c r="EQ123" i="1"/>
  <c r="EO123" i="1"/>
  <c r="FH122" i="1"/>
  <c r="Q487" i="1"/>
  <c r="R487" i="1" s="1"/>
  <c r="NI125" i="1"/>
  <c r="NJ125" i="1" s="1"/>
  <c r="NU125" i="1" s="1"/>
  <c r="NK125" i="1"/>
  <c r="NO153" i="1"/>
  <c r="NP153" i="1" s="1"/>
  <c r="NQ153" i="1" s="1"/>
  <c r="EZ121" i="1"/>
  <c r="FA121" i="1" s="1"/>
  <c r="FI121" i="1"/>
  <c r="PF122" i="1"/>
  <c r="PG122" i="1" s="1"/>
  <c r="PQ122" i="1"/>
  <c r="OU123" i="1"/>
  <c r="OW123" i="1" s="1"/>
  <c r="OX123" i="1" s="1"/>
  <c r="PB123" i="1"/>
  <c r="AO488" i="1"/>
  <c r="AP488" i="1" s="1"/>
  <c r="GH130" i="1" l="1"/>
  <c r="U494" i="1"/>
  <c r="V494" i="1" s="1"/>
  <c r="GP129" i="1"/>
  <c r="HB129" i="1"/>
  <c r="EP123" i="1"/>
  <c r="ER123" i="1" s="1"/>
  <c r="ES123" i="1" s="1"/>
  <c r="EN124" i="1" s="1"/>
  <c r="EV123" i="1"/>
  <c r="NL125" i="1"/>
  <c r="NM125" i="1" s="1"/>
  <c r="NO154" i="1"/>
  <c r="NP154" i="1" s="1"/>
  <c r="NQ154" i="1" s="1"/>
  <c r="EW122" i="1"/>
  <c r="EX122" i="1" s="1"/>
  <c r="EY122" i="1"/>
  <c r="PD123" i="1"/>
  <c r="PP123" i="1"/>
  <c r="PE123" i="1"/>
  <c r="OS124" i="1"/>
  <c r="OV124" i="1"/>
  <c r="HC129" i="1" l="1"/>
  <c r="GR129" i="1"/>
  <c r="GS129" i="1" s="1"/>
  <c r="GQ130" i="1" s="1"/>
  <c r="GN130" i="1"/>
  <c r="GG130" i="1"/>
  <c r="GI130" i="1" s="1"/>
  <c r="GJ130" i="1" s="1"/>
  <c r="GE131" i="1" s="1"/>
  <c r="Q488" i="1"/>
  <c r="R488" i="1" s="1"/>
  <c r="FH123" i="1"/>
  <c r="EQ124" i="1"/>
  <c r="EO124" i="1"/>
  <c r="NI126" i="1"/>
  <c r="NJ126" i="1" s="1"/>
  <c r="NU126" i="1" s="1"/>
  <c r="NK126" i="1"/>
  <c r="NO155" i="1"/>
  <c r="NP155" i="1" s="1"/>
  <c r="NQ155" i="1" s="1"/>
  <c r="EZ122" i="1"/>
  <c r="FA122" i="1" s="1"/>
  <c r="FI122" i="1"/>
  <c r="OU124" i="1"/>
  <c r="OW124" i="1" s="1"/>
  <c r="OX124" i="1" s="1"/>
  <c r="PB124" i="1"/>
  <c r="AO489" i="1"/>
  <c r="AP489" i="1" s="1"/>
  <c r="PF123" i="1"/>
  <c r="PG123" i="1" s="1"/>
  <c r="PQ123" i="1"/>
  <c r="GH131" i="1" l="1"/>
  <c r="HB130" i="1"/>
  <c r="U495" i="1"/>
  <c r="V495" i="1" s="1"/>
  <c r="GP130" i="1"/>
  <c r="EV124" i="1"/>
  <c r="EP124" i="1"/>
  <c r="ER124" i="1" s="1"/>
  <c r="ES124" i="1" s="1"/>
  <c r="EN125" i="1" s="1"/>
  <c r="NL126" i="1"/>
  <c r="NM126" i="1" s="1"/>
  <c r="NO156" i="1"/>
  <c r="NP156" i="1" s="1"/>
  <c r="NQ156" i="1" s="1"/>
  <c r="PE124" i="1"/>
  <c r="EY123" i="1"/>
  <c r="EW123" i="1"/>
  <c r="EX123" i="1" s="1"/>
  <c r="OS125" i="1"/>
  <c r="OV125" i="1"/>
  <c r="PD124" i="1"/>
  <c r="PP124" i="1"/>
  <c r="HC130" i="1" l="1"/>
  <c r="GR130" i="1"/>
  <c r="GS130" i="1" s="1"/>
  <c r="GQ131" i="1" s="1"/>
  <c r="GN131" i="1"/>
  <c r="GG131" i="1"/>
  <c r="GI131" i="1" s="1"/>
  <c r="GJ131" i="1" s="1"/>
  <c r="GE132" i="1" s="1"/>
  <c r="EQ125" i="1"/>
  <c r="EO125" i="1"/>
  <c r="Q489" i="1"/>
  <c r="R489" i="1" s="1"/>
  <c r="FH124" i="1"/>
  <c r="NI127" i="1"/>
  <c r="NJ127" i="1" s="1"/>
  <c r="NU127" i="1" s="1"/>
  <c r="NK127" i="1"/>
  <c r="NO157" i="1"/>
  <c r="OU125" i="1"/>
  <c r="OW125" i="1" s="1"/>
  <c r="OX125" i="1" s="1"/>
  <c r="PB125" i="1"/>
  <c r="AO490" i="1"/>
  <c r="AP490" i="1" s="1"/>
  <c r="PF124" i="1"/>
  <c r="PG124" i="1" s="1"/>
  <c r="PQ124" i="1"/>
  <c r="EZ123" i="1"/>
  <c r="FA123" i="1" s="1"/>
  <c r="FI123" i="1"/>
  <c r="GH132" i="1" l="1"/>
  <c r="U496" i="1"/>
  <c r="V496" i="1" s="1"/>
  <c r="GP131" i="1"/>
  <c r="HB131" i="1"/>
  <c r="EV125" i="1"/>
  <c r="EP125" i="1"/>
  <c r="ER125" i="1" s="1"/>
  <c r="ES125" i="1" s="1"/>
  <c r="EN126" i="1" s="1"/>
  <c r="NL127" i="1"/>
  <c r="NM127" i="1" s="1"/>
  <c r="NP157" i="1"/>
  <c r="NQ157" i="1" s="1"/>
  <c r="EW124" i="1"/>
  <c r="EX124" i="1" s="1"/>
  <c r="EY124" i="1"/>
  <c r="PE125" i="1"/>
  <c r="PD125" i="1"/>
  <c r="PP125" i="1"/>
  <c r="OS126" i="1"/>
  <c r="OV126" i="1"/>
  <c r="HC131" i="1" l="1"/>
  <c r="GR131" i="1"/>
  <c r="GS131" i="1" s="1"/>
  <c r="GQ132" i="1" s="1"/>
  <c r="GN132" i="1"/>
  <c r="GG132" i="1"/>
  <c r="GI132" i="1" s="1"/>
  <c r="GJ132" i="1" s="1"/>
  <c r="GE133" i="1" s="1"/>
  <c r="EQ126" i="1"/>
  <c r="EO126" i="1"/>
  <c r="FH125" i="1"/>
  <c r="Q490" i="1"/>
  <c r="R490" i="1" s="1"/>
  <c r="NI128" i="1"/>
  <c r="NJ128" i="1" s="1"/>
  <c r="NU128" i="1" s="1"/>
  <c r="NK128" i="1"/>
  <c r="JB158" i="1"/>
  <c r="NO158" i="1"/>
  <c r="EZ124" i="1"/>
  <c r="FA124" i="1" s="1"/>
  <c r="FI124" i="1"/>
  <c r="PF125" i="1"/>
  <c r="PG125" i="1" s="1"/>
  <c r="PQ125" i="1"/>
  <c r="OU126" i="1"/>
  <c r="OW126" i="1" s="1"/>
  <c r="OX126" i="1" s="1"/>
  <c r="PB126" i="1"/>
  <c r="AO491" i="1"/>
  <c r="AP491" i="1" s="1"/>
  <c r="GH133" i="1" l="1"/>
  <c r="U497" i="1"/>
  <c r="V497" i="1" s="1"/>
  <c r="HB132" i="1"/>
  <c r="GP132" i="1"/>
  <c r="EV126" i="1"/>
  <c r="EP126" i="1"/>
  <c r="ER126" i="1" s="1"/>
  <c r="ES126" i="1" s="1"/>
  <c r="EN127" i="1" s="1"/>
  <c r="NL128" i="1"/>
  <c r="NM128" i="1" s="1"/>
  <c r="NP158" i="1"/>
  <c r="NQ158" i="1" s="1"/>
  <c r="OS127" i="1"/>
  <c r="OV127" i="1"/>
  <c r="PE126" i="1"/>
  <c r="EW125" i="1"/>
  <c r="EX125" i="1" s="1"/>
  <c r="EY125" i="1"/>
  <c r="PD126" i="1"/>
  <c r="PP126" i="1"/>
  <c r="GR132" i="1" l="1"/>
  <c r="GS132" i="1" s="1"/>
  <c r="GQ133" i="1" s="1"/>
  <c r="HC132" i="1"/>
  <c r="GG133" i="1"/>
  <c r="GI133" i="1" s="1"/>
  <c r="GJ133" i="1" s="1"/>
  <c r="GE134" i="1" s="1"/>
  <c r="GN133" i="1"/>
  <c r="EO127" i="1"/>
  <c r="EQ127" i="1"/>
  <c r="Q491" i="1"/>
  <c r="R491" i="1" s="1"/>
  <c r="FH126" i="1"/>
  <c r="NI129" i="1"/>
  <c r="NJ129" i="1" s="1"/>
  <c r="NU129" i="1" s="1"/>
  <c r="NK129" i="1"/>
  <c r="NO159" i="1"/>
  <c r="EZ125" i="1"/>
  <c r="FA125" i="1" s="1"/>
  <c r="FI125" i="1"/>
  <c r="PF126" i="1"/>
  <c r="PG126" i="1" s="1"/>
  <c r="PQ126" i="1"/>
  <c r="OU127" i="1"/>
  <c r="OW127" i="1" s="1"/>
  <c r="OX127" i="1" s="1"/>
  <c r="PB127" i="1"/>
  <c r="AO492" i="1"/>
  <c r="AP492" i="1" s="1"/>
  <c r="U498" i="1" l="1"/>
  <c r="V498" i="1" s="1"/>
  <c r="GP133" i="1"/>
  <c r="HB133" i="1"/>
  <c r="OY142" i="1"/>
  <c r="OT142" i="1" s="1"/>
  <c r="OY135" i="1"/>
  <c r="OT135" i="1" s="1"/>
  <c r="OY137" i="1"/>
  <c r="OT137" i="1" s="1"/>
  <c r="OY144" i="1"/>
  <c r="OT144" i="1" s="1"/>
  <c r="GK143" i="1"/>
  <c r="GF143" i="1" s="1"/>
  <c r="GK139" i="1"/>
  <c r="GF139" i="1" s="1"/>
  <c r="GK141" i="1"/>
  <c r="GF141" i="1" s="1"/>
  <c r="OY136" i="1"/>
  <c r="OT136" i="1" s="1"/>
  <c r="OY143" i="1"/>
  <c r="OT143" i="1" s="1"/>
  <c r="OY139" i="1"/>
  <c r="OT139" i="1" s="1"/>
  <c r="OY141" i="1"/>
  <c r="OT141" i="1" s="1"/>
  <c r="OY138" i="1"/>
  <c r="OT138" i="1" s="1"/>
  <c r="GK144" i="1"/>
  <c r="GF144" i="1" s="1"/>
  <c r="GK135" i="1"/>
  <c r="GF135" i="1" s="1"/>
  <c r="OY145" i="1"/>
  <c r="OT145" i="1" s="1"/>
  <c r="GK138" i="1"/>
  <c r="GF138" i="1" s="1"/>
  <c r="GK142" i="1"/>
  <c r="GF142" i="1" s="1"/>
  <c r="GK145" i="1"/>
  <c r="GF145" i="1" s="1"/>
  <c r="GK137" i="1"/>
  <c r="GF137" i="1" s="1"/>
  <c r="OY134" i="1"/>
  <c r="OT134" i="1" s="1"/>
  <c r="GH134" i="1"/>
  <c r="GK140" i="1"/>
  <c r="GF140" i="1" s="1"/>
  <c r="GK136" i="1"/>
  <c r="GF136" i="1" s="1"/>
  <c r="OY140" i="1"/>
  <c r="OT140" i="1" s="1"/>
  <c r="GK134" i="1"/>
  <c r="GF134" i="1" s="1"/>
  <c r="EV127" i="1"/>
  <c r="EP127" i="1"/>
  <c r="ER127" i="1" s="1"/>
  <c r="ES127" i="1" s="1"/>
  <c r="EN128" i="1" s="1"/>
  <c r="NL129" i="1"/>
  <c r="NM129" i="1" s="1"/>
  <c r="NP159" i="1"/>
  <c r="NQ159" i="1" s="1"/>
  <c r="EW126" i="1"/>
  <c r="EX126" i="1" s="1"/>
  <c r="EY126" i="1"/>
  <c r="PD127" i="1"/>
  <c r="PP127" i="1"/>
  <c r="OS128" i="1"/>
  <c r="OV128" i="1"/>
  <c r="PE127" i="1"/>
  <c r="GN134" i="1" l="1"/>
  <c r="GG134" i="1"/>
  <c r="GI134" i="1" s="1"/>
  <c r="GJ134" i="1" s="1"/>
  <c r="GE135" i="1" s="1"/>
  <c r="HC133" i="1"/>
  <c r="GR133" i="1"/>
  <c r="GS133" i="1" s="1"/>
  <c r="EO128" i="1"/>
  <c r="EQ128" i="1"/>
  <c r="Q492" i="1"/>
  <c r="R492" i="1" s="1"/>
  <c r="FH127" i="1"/>
  <c r="NI130" i="1"/>
  <c r="NJ130" i="1" s="1"/>
  <c r="NU130" i="1" s="1"/>
  <c r="NK130" i="1"/>
  <c r="NO160" i="1"/>
  <c r="OU128" i="1"/>
  <c r="OW128" i="1" s="1"/>
  <c r="OX128" i="1" s="1"/>
  <c r="PB128" i="1"/>
  <c r="AO493" i="1"/>
  <c r="AP493" i="1" s="1"/>
  <c r="PF127" i="1"/>
  <c r="PG127" i="1" s="1"/>
  <c r="PQ127" i="1"/>
  <c r="EZ126" i="1"/>
  <c r="FA126" i="1" s="1"/>
  <c r="FI126" i="1"/>
  <c r="PH137" i="1" l="1"/>
  <c r="PC137" i="1" s="1"/>
  <c r="PH144" i="1"/>
  <c r="PC144" i="1" s="1"/>
  <c r="PH140" i="1"/>
  <c r="PC140" i="1" s="1"/>
  <c r="GT144" i="1"/>
  <c r="GO144" i="1" s="1"/>
  <c r="PH145" i="1"/>
  <c r="PC145" i="1" s="1"/>
  <c r="GQ134" i="1"/>
  <c r="PH141" i="1"/>
  <c r="PC141" i="1" s="1"/>
  <c r="GT138" i="1"/>
  <c r="GO138" i="1" s="1"/>
  <c r="PH138" i="1"/>
  <c r="PC138" i="1" s="1"/>
  <c r="GT142" i="1"/>
  <c r="GO142" i="1" s="1"/>
  <c r="PH136" i="1"/>
  <c r="PC136" i="1" s="1"/>
  <c r="GT136" i="1"/>
  <c r="GO136" i="1" s="1"/>
  <c r="PH139" i="1"/>
  <c r="PC139" i="1" s="1"/>
  <c r="GT143" i="1"/>
  <c r="GO143" i="1" s="1"/>
  <c r="GT140" i="1"/>
  <c r="GO140" i="1" s="1"/>
  <c r="GT141" i="1"/>
  <c r="GO141" i="1" s="1"/>
  <c r="GT139" i="1"/>
  <c r="GO139" i="1" s="1"/>
  <c r="GT137" i="1"/>
  <c r="GO137" i="1" s="1"/>
  <c r="PH142" i="1"/>
  <c r="PC142" i="1" s="1"/>
  <c r="GT134" i="1"/>
  <c r="GO134" i="1" s="1"/>
  <c r="GT145" i="1"/>
  <c r="GO145" i="1" s="1"/>
  <c r="GT135" i="1"/>
  <c r="GO135" i="1" s="1"/>
  <c r="PH143" i="1"/>
  <c r="PC143" i="1" s="1"/>
  <c r="PH135" i="1"/>
  <c r="PC135" i="1" s="1"/>
  <c r="PH134" i="1"/>
  <c r="PC134" i="1" s="1"/>
  <c r="GH135" i="1"/>
  <c r="HB134" i="1"/>
  <c r="GP134" i="1"/>
  <c r="U499" i="1"/>
  <c r="V499" i="1" s="1"/>
  <c r="EV128" i="1"/>
  <c r="EP128" i="1"/>
  <c r="ER128" i="1" s="1"/>
  <c r="ES128" i="1" s="1"/>
  <c r="EN129" i="1" s="1"/>
  <c r="NL130" i="1"/>
  <c r="NM130" i="1" s="1"/>
  <c r="NP160" i="1"/>
  <c r="NQ160" i="1" s="1"/>
  <c r="PD128" i="1"/>
  <c r="PP128" i="1"/>
  <c r="EW127" i="1"/>
  <c r="EX127" i="1" s="1"/>
  <c r="EY127" i="1"/>
  <c r="OS129" i="1"/>
  <c r="OV129" i="1"/>
  <c r="PE128" i="1"/>
  <c r="GR134" i="1" l="1"/>
  <c r="GS134" i="1" s="1"/>
  <c r="GQ135" i="1" s="1"/>
  <c r="HC134" i="1"/>
  <c r="GG135" i="1"/>
  <c r="GI135" i="1" s="1"/>
  <c r="GJ135" i="1" s="1"/>
  <c r="GE136" i="1" s="1"/>
  <c r="GN135" i="1"/>
  <c r="EQ129" i="1"/>
  <c r="EO129" i="1"/>
  <c r="Q493" i="1"/>
  <c r="R493" i="1" s="1"/>
  <c r="FH128" i="1"/>
  <c r="NI131" i="1"/>
  <c r="NJ131" i="1" s="1"/>
  <c r="NU131" i="1" s="1"/>
  <c r="NK131" i="1"/>
  <c r="NO161" i="1"/>
  <c r="EZ127" i="1"/>
  <c r="FA127" i="1" s="1"/>
  <c r="FI127" i="1"/>
  <c r="PF128" i="1"/>
  <c r="PG128" i="1" s="1"/>
  <c r="PQ128" i="1"/>
  <c r="OU129" i="1"/>
  <c r="OW129" i="1" s="1"/>
  <c r="OX129" i="1" s="1"/>
  <c r="PB129" i="1"/>
  <c r="AO494" i="1"/>
  <c r="AP494" i="1" s="1"/>
  <c r="GP135" i="1" l="1"/>
  <c r="U500" i="1"/>
  <c r="V500" i="1" s="1"/>
  <c r="HB135" i="1"/>
  <c r="GH136" i="1"/>
  <c r="EP129" i="1"/>
  <c r="ER129" i="1" s="1"/>
  <c r="ES129" i="1" s="1"/>
  <c r="EN130" i="1" s="1"/>
  <c r="EV129" i="1"/>
  <c r="NL131" i="1"/>
  <c r="NM131" i="1" s="1"/>
  <c r="NI132" i="1" s="1"/>
  <c r="NJ132" i="1" s="1"/>
  <c r="NU132" i="1" s="1"/>
  <c r="EY128" i="1"/>
  <c r="EW128" i="1"/>
  <c r="EX128" i="1" s="1"/>
  <c r="PD129" i="1"/>
  <c r="PP129" i="1"/>
  <c r="PE129" i="1"/>
  <c r="OS130" i="1"/>
  <c r="OV130" i="1"/>
  <c r="GG136" i="1" l="1"/>
  <c r="GI136" i="1" s="1"/>
  <c r="GJ136" i="1" s="1"/>
  <c r="GE137" i="1" s="1"/>
  <c r="GN136" i="1"/>
  <c r="HC135" i="1"/>
  <c r="GR135" i="1"/>
  <c r="GS135" i="1" s="1"/>
  <c r="GQ136" i="1" s="1"/>
  <c r="Q494" i="1"/>
  <c r="R494" i="1" s="1"/>
  <c r="FH129" i="1"/>
  <c r="EQ130" i="1"/>
  <c r="EO130" i="1"/>
  <c r="NK132" i="1"/>
  <c r="NL132" i="1" s="1"/>
  <c r="NM132" i="1" s="1"/>
  <c r="NO162" i="1"/>
  <c r="EZ128" i="1"/>
  <c r="FA128" i="1" s="1"/>
  <c r="FI128" i="1"/>
  <c r="OU130" i="1"/>
  <c r="OW130" i="1" s="1"/>
  <c r="OX130" i="1" s="1"/>
  <c r="PB130" i="1"/>
  <c r="AO495" i="1"/>
  <c r="AP495" i="1" s="1"/>
  <c r="PF129" i="1"/>
  <c r="PG129" i="1" s="1"/>
  <c r="PQ129" i="1"/>
  <c r="GP136" i="1" l="1"/>
  <c r="U501" i="1"/>
  <c r="V501" i="1" s="1"/>
  <c r="HB136" i="1"/>
  <c r="GH137" i="1"/>
  <c r="EV130" i="1"/>
  <c r="EP130" i="1"/>
  <c r="ER130" i="1" s="1"/>
  <c r="ES130" i="1" s="1"/>
  <c r="EN131" i="1" s="1"/>
  <c r="NI133" i="1"/>
  <c r="NJ133" i="1" s="1"/>
  <c r="NU133" i="1" s="1"/>
  <c r="NK133" i="1"/>
  <c r="NP162" i="1"/>
  <c r="EW129" i="1"/>
  <c r="EX129" i="1" s="1"/>
  <c r="EY129" i="1"/>
  <c r="PE130" i="1"/>
  <c r="PD130" i="1"/>
  <c r="PP130" i="1"/>
  <c r="OS131" i="1"/>
  <c r="OV131" i="1"/>
  <c r="GN137" i="1" l="1"/>
  <c r="GG137" i="1"/>
  <c r="GI137" i="1" s="1"/>
  <c r="GJ137" i="1" s="1"/>
  <c r="GE138" i="1" s="1"/>
  <c r="HC136" i="1"/>
  <c r="GR136" i="1"/>
  <c r="GS136" i="1" s="1"/>
  <c r="GQ137" i="1" s="1"/>
  <c r="EQ131" i="1"/>
  <c r="EO131" i="1"/>
  <c r="FH130" i="1"/>
  <c r="Q495" i="1"/>
  <c r="R495" i="1" s="1"/>
  <c r="NL133" i="1"/>
  <c r="NM133" i="1" s="1"/>
  <c r="NO163" i="1"/>
  <c r="NP163" i="1" s="1"/>
  <c r="OU131" i="1"/>
  <c r="OW131" i="1" s="1"/>
  <c r="OX131" i="1" s="1"/>
  <c r="PB131" i="1"/>
  <c r="AO496" i="1"/>
  <c r="AP496" i="1" s="1"/>
  <c r="EZ129" i="1"/>
  <c r="FA129" i="1" s="1"/>
  <c r="FI129" i="1"/>
  <c r="PF130" i="1"/>
  <c r="PG130" i="1" s="1"/>
  <c r="PQ130" i="1"/>
  <c r="GH138" i="1" l="1"/>
  <c r="HB137" i="1"/>
  <c r="U502" i="1"/>
  <c r="V502" i="1" s="1"/>
  <c r="GP137" i="1"/>
  <c r="EV131" i="1"/>
  <c r="EP131" i="1"/>
  <c r="ER131" i="1" s="1"/>
  <c r="ES131" i="1" s="1"/>
  <c r="EN132" i="1" s="1"/>
  <c r="NI134" i="1"/>
  <c r="NJ134" i="1" s="1"/>
  <c r="NU134" i="1" s="1"/>
  <c r="NK134" i="1"/>
  <c r="NO164" i="1"/>
  <c r="NP164" i="1" s="1"/>
  <c r="PD131" i="1"/>
  <c r="PP131" i="1"/>
  <c r="PE131" i="1"/>
  <c r="EW130" i="1"/>
  <c r="EX130" i="1" s="1"/>
  <c r="EY130" i="1"/>
  <c r="OS132" i="1"/>
  <c r="OV132" i="1"/>
  <c r="NN161" i="1" l="1"/>
  <c r="HC137" i="1"/>
  <c r="GR137" i="1"/>
  <c r="GS137" i="1" s="1"/>
  <c r="GQ138" i="1" s="1"/>
  <c r="GN138" i="1"/>
  <c r="GG138" i="1"/>
  <c r="GI138" i="1" s="1"/>
  <c r="GJ138" i="1" s="1"/>
  <c r="GE139" i="1" s="1"/>
  <c r="EQ132" i="1"/>
  <c r="EO132" i="1"/>
  <c r="Q496" i="1"/>
  <c r="R496" i="1" s="1"/>
  <c r="FH131" i="1"/>
  <c r="NL134" i="1"/>
  <c r="NM134" i="1" s="1"/>
  <c r="NO165" i="1"/>
  <c r="NP165" i="1" s="1"/>
  <c r="EZ130" i="1"/>
  <c r="FA130" i="1" s="1"/>
  <c r="FI130" i="1"/>
  <c r="PB132" i="1"/>
  <c r="OU132" i="1"/>
  <c r="OW132" i="1" s="1"/>
  <c r="OX132" i="1" s="1"/>
  <c r="AO497" i="1"/>
  <c r="AP497" i="1" s="1"/>
  <c r="PF131" i="1"/>
  <c r="PG131" i="1" s="1"/>
  <c r="PQ131" i="1"/>
  <c r="NS161" i="1" l="1"/>
  <c r="NP161" i="1"/>
  <c r="NQ161" i="1" s="1"/>
  <c r="NQ162" i="1" s="1"/>
  <c r="NQ163" i="1" s="1"/>
  <c r="NQ164" i="1" s="1"/>
  <c r="NQ165" i="1" s="1"/>
  <c r="GH139" i="1"/>
  <c r="HB138" i="1"/>
  <c r="GP138" i="1"/>
  <c r="U503" i="1"/>
  <c r="V503" i="1" s="1"/>
  <c r="EV132" i="1"/>
  <c r="EP132" i="1"/>
  <c r="ER132" i="1" s="1"/>
  <c r="ES132" i="1" s="1"/>
  <c r="EN133" i="1" s="1"/>
  <c r="NI135" i="1"/>
  <c r="NJ135" i="1" s="1"/>
  <c r="NU135" i="1" s="1"/>
  <c r="NK135" i="1"/>
  <c r="NO166" i="1"/>
  <c r="NP166" i="1" s="1"/>
  <c r="EY131" i="1"/>
  <c r="EW131" i="1"/>
  <c r="EX131" i="1" s="1"/>
  <c r="PD132" i="1"/>
  <c r="PP132" i="1"/>
  <c r="PE132" i="1"/>
  <c r="OV133" i="1"/>
  <c r="OS133" i="1"/>
  <c r="NQ166" i="1" l="1"/>
  <c r="HC138" i="1"/>
  <c r="GR138" i="1"/>
  <c r="GS138" i="1" s="1"/>
  <c r="GQ139" i="1" s="1"/>
  <c r="GG139" i="1"/>
  <c r="GI139" i="1" s="1"/>
  <c r="GJ139" i="1" s="1"/>
  <c r="GE140" i="1" s="1"/>
  <c r="GN139" i="1"/>
  <c r="EO133" i="1"/>
  <c r="EQ133" i="1"/>
  <c r="Q497" i="1"/>
  <c r="R497" i="1" s="1"/>
  <c r="FH132" i="1"/>
  <c r="NL135" i="1"/>
  <c r="NM135" i="1" s="1"/>
  <c r="NO167" i="1"/>
  <c r="NP167" i="1" s="1"/>
  <c r="NQ167" i="1" s="1"/>
  <c r="PF132" i="1"/>
  <c r="PG132" i="1" s="1"/>
  <c r="PQ132" i="1"/>
  <c r="EZ131" i="1"/>
  <c r="FA131" i="1" s="1"/>
  <c r="FI131" i="1"/>
  <c r="PB133" i="1"/>
  <c r="OU133" i="1"/>
  <c r="OW133" i="1" s="1"/>
  <c r="OX133" i="1" s="1"/>
  <c r="AO498" i="1"/>
  <c r="AP498" i="1" s="1"/>
  <c r="GP139" i="1" l="1"/>
  <c r="U504" i="1"/>
  <c r="V504" i="1" s="1"/>
  <c r="HB139" i="1"/>
  <c r="GH140" i="1"/>
  <c r="EV133" i="1"/>
  <c r="EP133" i="1"/>
  <c r="ER133" i="1" s="1"/>
  <c r="ES133" i="1" s="1"/>
  <c r="EN134" i="1" s="1"/>
  <c r="NI136" i="1"/>
  <c r="NJ136" i="1" s="1"/>
  <c r="NU136" i="1" s="1"/>
  <c r="NK136" i="1"/>
  <c r="NO168" i="1"/>
  <c r="NP168" i="1" s="1"/>
  <c r="NQ168" i="1" s="1"/>
  <c r="OV134" i="1"/>
  <c r="OS134" i="1"/>
  <c r="PD133" i="1"/>
  <c r="PP133" i="1"/>
  <c r="PE133" i="1"/>
  <c r="EW132" i="1"/>
  <c r="EX132" i="1" s="1"/>
  <c r="EY132" i="1"/>
  <c r="GN140" i="1" l="1"/>
  <c r="GG140" i="1"/>
  <c r="GI140" i="1" s="1"/>
  <c r="GJ140" i="1" s="1"/>
  <c r="GE141" i="1" s="1"/>
  <c r="GR139" i="1"/>
  <c r="GS139" i="1" s="1"/>
  <c r="GQ140" i="1" s="1"/>
  <c r="HC139" i="1"/>
  <c r="EV134" i="1"/>
  <c r="EO134" i="1"/>
  <c r="EQ134" i="1"/>
  <c r="Q498" i="1"/>
  <c r="R498" i="1" s="1"/>
  <c r="FH133" i="1"/>
  <c r="NL136" i="1"/>
  <c r="NM136" i="1" s="1"/>
  <c r="NO169" i="1"/>
  <c r="NP169" i="1" s="1"/>
  <c r="NQ169" i="1" s="1"/>
  <c r="PB134" i="1"/>
  <c r="OU134" i="1"/>
  <c r="OW134" i="1" s="1"/>
  <c r="OX134" i="1" s="1"/>
  <c r="AO499" i="1"/>
  <c r="AP499" i="1" s="1"/>
  <c r="EZ132" i="1"/>
  <c r="FA132" i="1" s="1"/>
  <c r="FI132" i="1"/>
  <c r="PF133" i="1"/>
  <c r="PG133" i="1" s="1"/>
  <c r="PQ133" i="1"/>
  <c r="GH141" i="1" l="1"/>
  <c r="HB140" i="1"/>
  <c r="U505" i="1"/>
  <c r="V505" i="1" s="1"/>
  <c r="GP140" i="1"/>
  <c r="EP134" i="1"/>
  <c r="ER134" i="1" s="1"/>
  <c r="ES134" i="1" s="1"/>
  <c r="EN135" i="1" s="1"/>
  <c r="Q499" i="1"/>
  <c r="R499" i="1" s="1"/>
  <c r="FH134" i="1"/>
  <c r="NI137" i="1"/>
  <c r="NJ137" i="1" s="1"/>
  <c r="NU137" i="1" s="1"/>
  <c r="NK137" i="1"/>
  <c r="NO170" i="1"/>
  <c r="NP170" i="1" s="1"/>
  <c r="NQ170" i="1" s="1"/>
  <c r="PE134" i="1"/>
  <c r="EW133" i="1"/>
  <c r="EX133" i="1" s="1"/>
  <c r="EY133" i="1"/>
  <c r="OV135" i="1"/>
  <c r="OS135" i="1"/>
  <c r="PD134" i="1"/>
  <c r="PP134" i="1"/>
  <c r="GR140" i="1" l="1"/>
  <c r="GS140" i="1" s="1"/>
  <c r="GQ141" i="1" s="1"/>
  <c r="HC140" i="1"/>
  <c r="GN141" i="1"/>
  <c r="GG141" i="1"/>
  <c r="GI141" i="1" s="1"/>
  <c r="GJ141" i="1" s="1"/>
  <c r="GE142" i="1" s="1"/>
  <c r="EQ135" i="1"/>
  <c r="EO135" i="1"/>
  <c r="EP135" i="1" s="1"/>
  <c r="ER135" i="1" s="1"/>
  <c r="ES135" i="1" s="1"/>
  <c r="EN136" i="1" s="1"/>
  <c r="EV135" i="1"/>
  <c r="NL137" i="1"/>
  <c r="NM137" i="1" s="1"/>
  <c r="NO171" i="1"/>
  <c r="NP171" i="1" s="1"/>
  <c r="NQ171" i="1" s="1"/>
  <c r="PB135" i="1"/>
  <c r="OU135" i="1"/>
  <c r="OW135" i="1" s="1"/>
  <c r="OX135" i="1" s="1"/>
  <c r="AO500" i="1"/>
  <c r="AP500" i="1" s="1"/>
  <c r="EZ133" i="1"/>
  <c r="FA133" i="1" s="1"/>
  <c r="FI133" i="1"/>
  <c r="PF134" i="1"/>
  <c r="PG134" i="1" s="1"/>
  <c r="PQ134" i="1"/>
  <c r="U506" i="1" l="1"/>
  <c r="V506" i="1" s="1"/>
  <c r="GP141" i="1"/>
  <c r="HB141" i="1"/>
  <c r="GH142" i="1"/>
  <c r="EO136" i="1"/>
  <c r="EQ136" i="1"/>
  <c r="Q500" i="1"/>
  <c r="R500" i="1" s="1"/>
  <c r="FH135" i="1"/>
  <c r="NI138" i="1"/>
  <c r="NJ138" i="1" s="1"/>
  <c r="NU138" i="1" s="1"/>
  <c r="NK138" i="1"/>
  <c r="NO172" i="1"/>
  <c r="NP172" i="1" s="1"/>
  <c r="NQ172" i="1" s="1"/>
  <c r="EW134" i="1"/>
  <c r="EX134" i="1" s="1"/>
  <c r="EY134" i="1"/>
  <c r="PE135" i="1"/>
  <c r="OV136" i="1"/>
  <c r="OS136" i="1"/>
  <c r="PD135" i="1"/>
  <c r="PP135" i="1"/>
  <c r="GG142" i="1" l="1"/>
  <c r="GI142" i="1" s="1"/>
  <c r="GJ142" i="1" s="1"/>
  <c r="GE143" i="1" s="1"/>
  <c r="GN142" i="1"/>
  <c r="GR141" i="1"/>
  <c r="GS141" i="1" s="1"/>
  <c r="GQ142" i="1" s="1"/>
  <c r="HC141" i="1"/>
  <c r="EV136" i="1"/>
  <c r="EP136" i="1"/>
  <c r="ER136" i="1" s="1"/>
  <c r="ES136" i="1" s="1"/>
  <c r="EN137" i="1" s="1"/>
  <c r="NL138" i="1"/>
  <c r="NM138" i="1" s="1"/>
  <c r="NO173" i="1"/>
  <c r="NP173" i="1" s="1"/>
  <c r="NQ173" i="1" s="1"/>
  <c r="EZ134" i="1"/>
  <c r="FA134" i="1" s="1"/>
  <c r="FI134" i="1"/>
  <c r="PF135" i="1"/>
  <c r="PG135" i="1" s="1"/>
  <c r="PQ135" i="1"/>
  <c r="PB136" i="1"/>
  <c r="OU136" i="1"/>
  <c r="OW136" i="1" s="1"/>
  <c r="OX136" i="1" s="1"/>
  <c r="AO501" i="1"/>
  <c r="AP501" i="1" s="1"/>
  <c r="U507" i="1" l="1"/>
  <c r="V507" i="1" s="1"/>
  <c r="HB142" i="1"/>
  <c r="GP142" i="1"/>
  <c r="GH143" i="1"/>
  <c r="EQ137" i="1"/>
  <c r="EO137" i="1"/>
  <c r="Q501" i="1"/>
  <c r="R501" i="1" s="1"/>
  <c r="FH136" i="1"/>
  <c r="NI139" i="1"/>
  <c r="NJ139" i="1" s="1"/>
  <c r="NU139" i="1" s="1"/>
  <c r="NK139" i="1"/>
  <c r="NO174" i="1"/>
  <c r="NP174" i="1" s="1"/>
  <c r="NQ174" i="1" s="1"/>
  <c r="PE136" i="1"/>
  <c r="OV137" i="1"/>
  <c r="OS137" i="1"/>
  <c r="PD136" i="1"/>
  <c r="PP136" i="1"/>
  <c r="EW135" i="1"/>
  <c r="EX135" i="1" s="1"/>
  <c r="EY135" i="1"/>
  <c r="GN143" i="1" l="1"/>
  <c r="GG143" i="1"/>
  <c r="GI143" i="1" s="1"/>
  <c r="GJ143" i="1" s="1"/>
  <c r="GE144" i="1" s="1"/>
  <c r="HC142" i="1"/>
  <c r="GR142" i="1"/>
  <c r="GS142" i="1" s="1"/>
  <c r="GQ143" i="1" s="1"/>
  <c r="EV137" i="1"/>
  <c r="EP137" i="1"/>
  <c r="ER137" i="1" s="1"/>
  <c r="ES137" i="1" s="1"/>
  <c r="EN138" i="1" s="1"/>
  <c r="NL139" i="1"/>
  <c r="NM139" i="1" s="1"/>
  <c r="NO175" i="1"/>
  <c r="NP175" i="1" s="1"/>
  <c r="NQ175" i="1" s="1"/>
  <c r="EZ135" i="1"/>
  <c r="FA135" i="1" s="1"/>
  <c r="FI135" i="1"/>
  <c r="PF136" i="1"/>
  <c r="PG136" i="1" s="1"/>
  <c r="PQ136" i="1"/>
  <c r="PB137" i="1"/>
  <c r="OU137" i="1"/>
  <c r="OW137" i="1" s="1"/>
  <c r="OX137" i="1" s="1"/>
  <c r="AO502" i="1"/>
  <c r="AP502" i="1" s="1"/>
  <c r="GH144" i="1" l="1"/>
  <c r="HB143" i="1"/>
  <c r="U508" i="1"/>
  <c r="V508" i="1" s="1"/>
  <c r="GP143" i="1"/>
  <c r="EV138" i="1"/>
  <c r="EO138" i="1"/>
  <c r="EQ138" i="1"/>
  <c r="Q502" i="1"/>
  <c r="R502" i="1" s="1"/>
  <c r="FH137" i="1"/>
  <c r="NI140" i="1"/>
  <c r="NJ140" i="1" s="1"/>
  <c r="NU140" i="1" s="1"/>
  <c r="NK140" i="1"/>
  <c r="NO176" i="1"/>
  <c r="NP176" i="1" s="1"/>
  <c r="NQ176" i="1" s="1"/>
  <c r="PE137" i="1"/>
  <c r="OV138" i="1"/>
  <c r="OS138" i="1"/>
  <c r="PD137" i="1"/>
  <c r="PP137" i="1"/>
  <c r="EY136" i="1"/>
  <c r="EW136" i="1"/>
  <c r="EX136" i="1" s="1"/>
  <c r="HC143" i="1" l="1"/>
  <c r="GR143" i="1"/>
  <c r="GS143" i="1" s="1"/>
  <c r="GQ144" i="1" s="1"/>
  <c r="GG144" i="1"/>
  <c r="GI144" i="1" s="1"/>
  <c r="GJ144" i="1" s="1"/>
  <c r="GE145" i="1" s="1"/>
  <c r="GN144" i="1"/>
  <c r="EP138" i="1"/>
  <c r="ER138" i="1" s="1"/>
  <c r="ES138" i="1" s="1"/>
  <c r="Q503" i="1"/>
  <c r="R503" i="1" s="1"/>
  <c r="FH138" i="1"/>
  <c r="NL140" i="1"/>
  <c r="NM140" i="1" s="1"/>
  <c r="NO177" i="1"/>
  <c r="NP177" i="1" s="1"/>
  <c r="NQ177" i="1" s="1"/>
  <c r="PF137" i="1"/>
  <c r="PG137" i="1" s="1"/>
  <c r="PQ137" i="1"/>
  <c r="PB138" i="1"/>
  <c r="OU138" i="1"/>
  <c r="OW138" i="1" s="1"/>
  <c r="OX138" i="1" s="1"/>
  <c r="AO503" i="1"/>
  <c r="AP503" i="1" s="1"/>
  <c r="EZ136" i="1"/>
  <c r="FA136" i="1" s="1"/>
  <c r="FI136" i="1"/>
  <c r="HB144" i="1" l="1"/>
  <c r="U509" i="1"/>
  <c r="V509" i="1" s="1"/>
  <c r="GP144" i="1"/>
  <c r="GH145" i="1"/>
  <c r="EN139" i="1"/>
  <c r="EV139" i="1" s="1"/>
  <c r="EQ139" i="1"/>
  <c r="EO139" i="1"/>
  <c r="NI141" i="1"/>
  <c r="NJ141" i="1" s="1"/>
  <c r="NU141" i="1" s="1"/>
  <c r="NK141" i="1"/>
  <c r="NO178" i="1"/>
  <c r="NP178" i="1" s="1"/>
  <c r="NQ178" i="1" s="1"/>
  <c r="EW137" i="1"/>
  <c r="EX137" i="1" s="1"/>
  <c r="EY137" i="1"/>
  <c r="OV139" i="1"/>
  <c r="OS139" i="1"/>
  <c r="PD138" i="1"/>
  <c r="PP138" i="1"/>
  <c r="PE138" i="1"/>
  <c r="GG145" i="1" l="1"/>
  <c r="GI145" i="1" s="1"/>
  <c r="GJ145" i="1" s="1"/>
  <c r="GE146" i="1" s="1"/>
  <c r="GN145" i="1"/>
  <c r="HC144" i="1"/>
  <c r="GR144" i="1"/>
  <c r="GS144" i="1" s="1"/>
  <c r="GQ145" i="1" s="1"/>
  <c r="EP139" i="1"/>
  <c r="ER139" i="1" s="1"/>
  <c r="ES139" i="1" s="1"/>
  <c r="EQ140" i="1" s="1"/>
  <c r="Q504" i="1"/>
  <c r="R504" i="1" s="1"/>
  <c r="FH139" i="1"/>
  <c r="NL141" i="1"/>
  <c r="NM141" i="1" s="1"/>
  <c r="NO179" i="1"/>
  <c r="NP179" i="1" s="1"/>
  <c r="NQ179" i="1" s="1"/>
  <c r="EZ137" i="1"/>
  <c r="FA137" i="1" s="1"/>
  <c r="FI137" i="1"/>
  <c r="PB139" i="1"/>
  <c r="OU139" i="1"/>
  <c r="OW139" i="1" s="1"/>
  <c r="OX139" i="1" s="1"/>
  <c r="AO504" i="1"/>
  <c r="AP504" i="1" s="1"/>
  <c r="PF138" i="1"/>
  <c r="PG138" i="1" s="1"/>
  <c r="PQ138" i="1"/>
  <c r="U510" i="1" l="1"/>
  <c r="V510" i="1" s="1"/>
  <c r="GP145" i="1"/>
  <c r="HB145" i="1"/>
  <c r="OY149" i="1"/>
  <c r="OT149" i="1" s="1"/>
  <c r="OY152" i="1"/>
  <c r="OT152" i="1" s="1"/>
  <c r="OY151" i="1"/>
  <c r="OT151" i="1" s="1"/>
  <c r="OY153" i="1"/>
  <c r="OT153" i="1" s="1"/>
  <c r="GK154" i="1"/>
  <c r="GF154" i="1" s="1"/>
  <c r="GK157" i="1"/>
  <c r="GF157" i="1" s="1"/>
  <c r="GK151" i="1"/>
  <c r="GF151" i="1" s="1"/>
  <c r="GK156" i="1"/>
  <c r="GF156" i="1" s="1"/>
  <c r="OY150" i="1"/>
  <c r="OT150" i="1" s="1"/>
  <c r="GK146" i="1"/>
  <c r="GF146" i="1" s="1"/>
  <c r="GK155" i="1"/>
  <c r="GF155" i="1" s="1"/>
  <c r="OY148" i="1"/>
  <c r="OT148" i="1" s="1"/>
  <c r="GK147" i="1"/>
  <c r="GF147" i="1" s="1"/>
  <c r="OY154" i="1"/>
  <c r="OT154" i="1" s="1"/>
  <c r="OY157" i="1"/>
  <c r="OT157" i="1" s="1"/>
  <c r="GK150" i="1"/>
  <c r="GF150" i="1" s="1"/>
  <c r="GK148" i="1"/>
  <c r="GF148" i="1" s="1"/>
  <c r="OY156" i="1"/>
  <c r="OT156" i="1" s="1"/>
  <c r="GK149" i="1"/>
  <c r="GF149" i="1" s="1"/>
  <c r="GH146" i="1"/>
  <c r="OY146" i="1"/>
  <c r="OT146" i="1" s="1"/>
  <c r="OY155" i="1"/>
  <c r="OT155" i="1" s="1"/>
  <c r="OY147" i="1"/>
  <c r="OT147" i="1" s="1"/>
  <c r="GK152" i="1"/>
  <c r="GF152" i="1" s="1"/>
  <c r="GK153" i="1"/>
  <c r="GF153" i="1" s="1"/>
  <c r="EN140" i="1"/>
  <c r="EV140" i="1" s="1"/>
  <c r="FH140" i="1" s="1"/>
  <c r="EO140" i="1"/>
  <c r="NI142" i="1"/>
  <c r="NJ142" i="1" s="1"/>
  <c r="NU142" i="1" s="1"/>
  <c r="NK142" i="1"/>
  <c r="NO180" i="1"/>
  <c r="NP180" i="1" s="1"/>
  <c r="NQ180" i="1" s="1"/>
  <c r="PE139" i="1"/>
  <c r="OV140" i="1"/>
  <c r="OS140" i="1"/>
  <c r="PD139" i="1"/>
  <c r="PP139" i="1"/>
  <c r="EW138" i="1"/>
  <c r="EX138" i="1" s="1"/>
  <c r="EY138" i="1"/>
  <c r="HC145" i="1" l="1"/>
  <c r="GR145" i="1"/>
  <c r="GS145" i="1" s="1"/>
  <c r="GN146" i="1"/>
  <c r="GG146" i="1"/>
  <c r="GI146" i="1" s="1"/>
  <c r="GJ146" i="1" s="1"/>
  <c r="GE147" i="1" s="1"/>
  <c r="EP140" i="1"/>
  <c r="ER140" i="1" s="1"/>
  <c r="ES140" i="1" s="1"/>
  <c r="EN141" i="1" s="1"/>
  <c r="EV141" i="1" s="1"/>
  <c r="Q506" i="1" s="1"/>
  <c r="R506" i="1" s="1"/>
  <c r="Q505" i="1"/>
  <c r="R505" i="1" s="1"/>
  <c r="NL142" i="1"/>
  <c r="NM142" i="1" s="1"/>
  <c r="NO181" i="1"/>
  <c r="PF139" i="1"/>
  <c r="PG139" i="1" s="1"/>
  <c r="PQ139" i="1"/>
  <c r="EZ138" i="1"/>
  <c r="FA138" i="1" s="1"/>
  <c r="FI138" i="1"/>
  <c r="PB140" i="1"/>
  <c r="OU140" i="1"/>
  <c r="OW140" i="1" s="1"/>
  <c r="OX140" i="1" s="1"/>
  <c r="AO505" i="1"/>
  <c r="AP505" i="1" s="1"/>
  <c r="GH147" i="1" l="1"/>
  <c r="HB146" i="1"/>
  <c r="U511" i="1"/>
  <c r="V511" i="1" s="1"/>
  <c r="GT154" i="1"/>
  <c r="GO154" i="1" s="1"/>
  <c r="GT150" i="1"/>
  <c r="GO150" i="1" s="1"/>
  <c r="GT147" i="1"/>
  <c r="GO147" i="1" s="1"/>
  <c r="PH155" i="1"/>
  <c r="PC155" i="1" s="1"/>
  <c r="GT152" i="1"/>
  <c r="GO152" i="1" s="1"/>
  <c r="GT153" i="1"/>
  <c r="GO153" i="1" s="1"/>
  <c r="GT157" i="1"/>
  <c r="GO157" i="1" s="1"/>
  <c r="PH152" i="1"/>
  <c r="PC152" i="1" s="1"/>
  <c r="GT146" i="1"/>
  <c r="GO146" i="1" s="1"/>
  <c r="GP146" i="1" s="1"/>
  <c r="PH149" i="1"/>
  <c r="PC149" i="1" s="1"/>
  <c r="GT156" i="1"/>
  <c r="GO156" i="1" s="1"/>
  <c r="PH146" i="1"/>
  <c r="PC146" i="1" s="1"/>
  <c r="GT149" i="1"/>
  <c r="GO149" i="1" s="1"/>
  <c r="PH151" i="1"/>
  <c r="PC151" i="1" s="1"/>
  <c r="PH150" i="1"/>
  <c r="PC150" i="1" s="1"/>
  <c r="GT151" i="1"/>
  <c r="GO151" i="1" s="1"/>
  <c r="PH153" i="1"/>
  <c r="PC153" i="1" s="1"/>
  <c r="PH148" i="1"/>
  <c r="PC148" i="1" s="1"/>
  <c r="GT148" i="1"/>
  <c r="GO148" i="1" s="1"/>
  <c r="PH156" i="1"/>
  <c r="PC156" i="1" s="1"/>
  <c r="PH157" i="1"/>
  <c r="PC157" i="1" s="1"/>
  <c r="GQ146" i="1"/>
  <c r="PH154" i="1"/>
  <c r="PC154" i="1" s="1"/>
  <c r="PH147" i="1"/>
  <c r="PC147" i="1" s="1"/>
  <c r="GT155" i="1"/>
  <c r="GO155" i="1" s="1"/>
  <c r="EQ141" i="1"/>
  <c r="EO141" i="1"/>
  <c r="EP141" i="1" s="1"/>
  <c r="ER141" i="1" s="1"/>
  <c r="ES141" i="1" s="1"/>
  <c r="EO142" i="1" s="1"/>
  <c r="FH141" i="1"/>
  <c r="NI143" i="1"/>
  <c r="NJ143" i="1" s="1"/>
  <c r="NU143" i="1" s="1"/>
  <c r="NK143" i="1"/>
  <c r="EY139" i="1"/>
  <c r="EW139" i="1"/>
  <c r="EX139" i="1" s="1"/>
  <c r="PD140" i="1"/>
  <c r="PP140" i="1"/>
  <c r="OV141" i="1"/>
  <c r="OS141" i="1"/>
  <c r="PE140" i="1"/>
  <c r="HC146" i="1" l="1"/>
  <c r="GR146" i="1"/>
  <c r="GS146" i="1" s="1"/>
  <c r="GQ147" i="1" s="1"/>
  <c r="GN147" i="1"/>
  <c r="GG147" i="1"/>
  <c r="GI147" i="1" s="1"/>
  <c r="GJ147" i="1" s="1"/>
  <c r="GE148" i="1" s="1"/>
  <c r="EQ142" i="1"/>
  <c r="EN142" i="1"/>
  <c r="EV142" i="1" s="1"/>
  <c r="FH142" i="1" s="1"/>
  <c r="NL143" i="1"/>
  <c r="NM143" i="1" s="1"/>
  <c r="EZ139" i="1"/>
  <c r="FA139" i="1" s="1"/>
  <c r="FI139" i="1"/>
  <c r="PB141" i="1"/>
  <c r="OU141" i="1"/>
  <c r="OW141" i="1" s="1"/>
  <c r="OX141" i="1" s="1"/>
  <c r="AO506" i="1"/>
  <c r="AP506" i="1" s="1"/>
  <c r="PF140" i="1"/>
  <c r="PG140" i="1" s="1"/>
  <c r="PQ140" i="1"/>
  <c r="GH148" i="1" l="1"/>
  <c r="HB147" i="1"/>
  <c r="GP147" i="1"/>
  <c r="U512" i="1"/>
  <c r="V512" i="1" s="1"/>
  <c r="NN181" i="1"/>
  <c r="EP142" i="1"/>
  <c r="ER142" i="1" s="1"/>
  <c r="ES142" i="1" s="1"/>
  <c r="EN143" i="1" s="1"/>
  <c r="EV143" i="1" s="1"/>
  <c r="Q507" i="1"/>
  <c r="R507" i="1" s="1"/>
  <c r="NI144" i="1"/>
  <c r="NJ144" i="1" s="1"/>
  <c r="NU144" i="1" s="1"/>
  <c r="NK144" i="1"/>
  <c r="EW140" i="1"/>
  <c r="EX140" i="1" s="1"/>
  <c r="EY140" i="1"/>
  <c r="OV142" i="1"/>
  <c r="OS142" i="1"/>
  <c r="PD141" i="1"/>
  <c r="PP141" i="1"/>
  <c r="PE141" i="1"/>
  <c r="HC147" i="1" l="1"/>
  <c r="GR147" i="1"/>
  <c r="GS147" i="1" s="1"/>
  <c r="GQ148" i="1" s="1"/>
  <c r="GN148" i="1"/>
  <c r="GG148" i="1"/>
  <c r="GI148" i="1" s="1"/>
  <c r="GJ148" i="1" s="1"/>
  <c r="GE149" i="1" s="1"/>
  <c r="NS181" i="1"/>
  <c r="NP181" i="1"/>
  <c r="NQ181" i="1" s="1"/>
  <c r="EO143" i="1"/>
  <c r="EP143" i="1" s="1"/>
  <c r="ER143" i="1" s="1"/>
  <c r="ES143" i="1" s="1"/>
  <c r="EQ143" i="1"/>
  <c r="FH143" i="1"/>
  <c r="Q508" i="1"/>
  <c r="R508" i="1" s="1"/>
  <c r="NL144" i="1"/>
  <c r="NM144" i="1" s="1"/>
  <c r="PB142" i="1"/>
  <c r="OU142" i="1"/>
  <c r="OW142" i="1" s="1"/>
  <c r="OX142" i="1" s="1"/>
  <c r="AO507" i="1"/>
  <c r="AP507" i="1" s="1"/>
  <c r="EZ140" i="1"/>
  <c r="FA140" i="1" s="1"/>
  <c r="FI140" i="1"/>
  <c r="PF141" i="1"/>
  <c r="PG141" i="1" s="1"/>
  <c r="PQ141" i="1"/>
  <c r="NO182" i="1" l="1"/>
  <c r="NP182" i="1" s="1"/>
  <c r="NQ182" i="1" s="1"/>
  <c r="GH149" i="1"/>
  <c r="GP148" i="1"/>
  <c r="U513" i="1"/>
  <c r="V513" i="1" s="1"/>
  <c r="HB148" i="1"/>
  <c r="EN144" i="1"/>
  <c r="EV144" i="1" s="1"/>
  <c r="Q509" i="1" s="1"/>
  <c r="R509" i="1" s="1"/>
  <c r="EQ144" i="1"/>
  <c r="EO144" i="1"/>
  <c r="NI145" i="1"/>
  <c r="NJ145" i="1" s="1"/>
  <c r="NU145" i="1" s="1"/>
  <c r="NK145" i="1"/>
  <c r="EW141" i="1"/>
  <c r="EX141" i="1" s="1"/>
  <c r="EY141" i="1"/>
  <c r="OV143" i="1"/>
  <c r="OS143" i="1"/>
  <c r="PE142" i="1"/>
  <c r="PD142" i="1"/>
  <c r="PP142" i="1"/>
  <c r="NO183" i="1" l="1"/>
  <c r="NP183" i="1" s="1"/>
  <c r="NQ183" i="1" s="1"/>
  <c r="HC148" i="1"/>
  <c r="GR148" i="1"/>
  <c r="GS148" i="1" s="1"/>
  <c r="GQ149" i="1" s="1"/>
  <c r="GG149" i="1"/>
  <c r="GI149" i="1" s="1"/>
  <c r="GJ149" i="1" s="1"/>
  <c r="GE150" i="1" s="1"/>
  <c r="GN149" i="1"/>
  <c r="FH144" i="1"/>
  <c r="EP144" i="1"/>
  <c r="ER144" i="1" s="1"/>
  <c r="ES144" i="1" s="1"/>
  <c r="EN145" i="1" s="1"/>
  <c r="NL145" i="1"/>
  <c r="NM145" i="1" s="1"/>
  <c r="PB143" i="1"/>
  <c r="OU143" i="1"/>
  <c r="OW143" i="1" s="1"/>
  <c r="OX143" i="1" s="1"/>
  <c r="AO508" i="1"/>
  <c r="AP508" i="1" s="1"/>
  <c r="EZ141" i="1"/>
  <c r="FA141" i="1" s="1"/>
  <c r="FI141" i="1"/>
  <c r="PF142" i="1"/>
  <c r="PG142" i="1" s="1"/>
  <c r="PQ142" i="1"/>
  <c r="NO184" i="1" l="1"/>
  <c r="NP184" i="1" s="1"/>
  <c r="NQ184" i="1" s="1"/>
  <c r="GP149" i="1"/>
  <c r="U514" i="1"/>
  <c r="V514" i="1" s="1"/>
  <c r="HB149" i="1"/>
  <c r="GH150" i="1"/>
  <c r="EO145" i="1"/>
  <c r="EP145" i="1" s="1"/>
  <c r="ER145" i="1" s="1"/>
  <c r="ES145" i="1" s="1"/>
  <c r="EN146" i="1" s="1"/>
  <c r="EQ145" i="1"/>
  <c r="EV145" i="1"/>
  <c r="NI146" i="1"/>
  <c r="NJ146" i="1" s="1"/>
  <c r="NU146" i="1" s="1"/>
  <c r="NK146" i="1"/>
  <c r="PD143" i="1"/>
  <c r="PP143" i="1"/>
  <c r="PE143" i="1"/>
  <c r="EW142" i="1"/>
  <c r="EX142" i="1" s="1"/>
  <c r="EY142" i="1"/>
  <c r="OV144" i="1"/>
  <c r="OS144" i="1"/>
  <c r="NO185" i="1" l="1"/>
  <c r="NP185" i="1" s="1"/>
  <c r="NQ185" i="1" s="1"/>
  <c r="NO186" i="1" s="1"/>
  <c r="NP186" i="1" s="1"/>
  <c r="NQ186" i="1" s="1"/>
  <c r="NO187" i="1" s="1"/>
  <c r="NP187" i="1" s="1"/>
  <c r="NQ187" i="1" s="1"/>
  <c r="NO188" i="1" s="1"/>
  <c r="NP188" i="1" s="1"/>
  <c r="NQ188" i="1" s="1"/>
  <c r="NO189" i="1" s="1"/>
  <c r="NP189" i="1" s="1"/>
  <c r="NQ189" i="1" s="1"/>
  <c r="GG150" i="1"/>
  <c r="GI150" i="1" s="1"/>
  <c r="GJ150" i="1" s="1"/>
  <c r="GE151" i="1" s="1"/>
  <c r="GN150" i="1"/>
  <c r="HC149" i="1"/>
  <c r="GR149" i="1"/>
  <c r="GS149" i="1" s="1"/>
  <c r="GQ150" i="1" s="1"/>
  <c r="EQ146" i="1"/>
  <c r="EO146" i="1"/>
  <c r="FH145" i="1"/>
  <c r="Q510" i="1"/>
  <c r="R510" i="1" s="1"/>
  <c r="NL146" i="1"/>
  <c r="NM146" i="1" s="1"/>
  <c r="EZ142" i="1"/>
  <c r="FA142" i="1" s="1"/>
  <c r="FI142" i="1"/>
  <c r="PF143" i="1"/>
  <c r="PG143" i="1" s="1"/>
  <c r="PQ143" i="1"/>
  <c r="PB144" i="1"/>
  <c r="OU144" i="1"/>
  <c r="OW144" i="1" s="1"/>
  <c r="OX144" i="1" s="1"/>
  <c r="AO509" i="1"/>
  <c r="AP509" i="1" s="1"/>
  <c r="GP150" i="1" l="1"/>
  <c r="HB150" i="1"/>
  <c r="U515" i="1"/>
  <c r="V515" i="1" s="1"/>
  <c r="GH151" i="1"/>
  <c r="EP146" i="1"/>
  <c r="ER146" i="1" s="1"/>
  <c r="ES146" i="1" s="1"/>
  <c r="EN147" i="1" s="1"/>
  <c r="EV146" i="1"/>
  <c r="NI147" i="1"/>
  <c r="NJ147" i="1" s="1"/>
  <c r="NU147" i="1" s="1"/>
  <c r="NK147" i="1"/>
  <c r="NO190" i="1"/>
  <c r="NP190" i="1" s="1"/>
  <c r="NQ190" i="1" s="1"/>
  <c r="PE144" i="1"/>
  <c r="OV145" i="1"/>
  <c r="OS145" i="1"/>
  <c r="EW143" i="1"/>
  <c r="EX143" i="1" s="1"/>
  <c r="EY143" i="1"/>
  <c r="PD144" i="1"/>
  <c r="PP144" i="1"/>
  <c r="GN151" i="1" l="1"/>
  <c r="GG151" i="1"/>
  <c r="GI151" i="1" s="1"/>
  <c r="GJ151" i="1" s="1"/>
  <c r="GE152" i="1" s="1"/>
  <c r="HC150" i="1"/>
  <c r="GR150" i="1"/>
  <c r="GS150" i="1" s="1"/>
  <c r="GQ151" i="1" s="1"/>
  <c r="FH146" i="1"/>
  <c r="Q511" i="1"/>
  <c r="R511" i="1" s="1"/>
  <c r="EQ147" i="1"/>
  <c r="EO147" i="1"/>
  <c r="NL147" i="1"/>
  <c r="NM147" i="1" s="1"/>
  <c r="NO191" i="1"/>
  <c r="NP191" i="1" s="1"/>
  <c r="NQ191" i="1" s="1"/>
  <c r="PF144" i="1"/>
  <c r="PG144" i="1" s="1"/>
  <c r="PQ144" i="1"/>
  <c r="EZ143" i="1"/>
  <c r="FA143" i="1" s="1"/>
  <c r="FI143" i="1"/>
  <c r="PB145" i="1"/>
  <c r="OU145" i="1"/>
  <c r="OW145" i="1" s="1"/>
  <c r="OX145" i="1" s="1"/>
  <c r="AO510" i="1"/>
  <c r="AP510" i="1" s="1"/>
  <c r="GH152" i="1" l="1"/>
  <c r="GP151" i="1"/>
  <c r="HB151" i="1"/>
  <c r="U516" i="1"/>
  <c r="V516" i="1" s="1"/>
  <c r="EV147" i="1"/>
  <c r="EP147" i="1"/>
  <c r="ER147" i="1" s="1"/>
  <c r="ES147" i="1" s="1"/>
  <c r="EN148" i="1" s="1"/>
  <c r="NI148" i="1"/>
  <c r="NJ148" i="1" s="1"/>
  <c r="NU148" i="1" s="1"/>
  <c r="NK148" i="1"/>
  <c r="NO192" i="1"/>
  <c r="NP192" i="1" s="1"/>
  <c r="NQ192" i="1" s="1"/>
  <c r="EY144" i="1"/>
  <c r="EW144" i="1"/>
  <c r="EX144" i="1" s="1"/>
  <c r="PD145" i="1"/>
  <c r="PP145" i="1"/>
  <c r="OS146" i="1"/>
  <c r="OV146" i="1"/>
  <c r="PE145" i="1"/>
  <c r="HC151" i="1" l="1"/>
  <c r="GR151" i="1"/>
  <c r="GS151" i="1" s="1"/>
  <c r="GQ152" i="1" s="1"/>
  <c r="GN152" i="1"/>
  <c r="GG152" i="1"/>
  <c r="GI152" i="1" s="1"/>
  <c r="GJ152" i="1" s="1"/>
  <c r="GE153" i="1" s="1"/>
  <c r="EO148" i="1"/>
  <c r="EQ148" i="1"/>
  <c r="FH147" i="1"/>
  <c r="Q512" i="1"/>
  <c r="R512" i="1" s="1"/>
  <c r="NL148" i="1"/>
  <c r="NM148" i="1" s="1"/>
  <c r="NO193" i="1"/>
  <c r="NP193" i="1" s="1"/>
  <c r="NQ193" i="1" s="1"/>
  <c r="PB146" i="1"/>
  <c r="OU146" i="1"/>
  <c r="OW146" i="1" s="1"/>
  <c r="OX146" i="1" s="1"/>
  <c r="AO511" i="1"/>
  <c r="AP511" i="1" s="1"/>
  <c r="EZ144" i="1"/>
  <c r="FA144" i="1" s="1"/>
  <c r="FI144" i="1"/>
  <c r="PF145" i="1"/>
  <c r="PG145" i="1" s="1"/>
  <c r="PQ145" i="1"/>
  <c r="GH153" i="1" l="1"/>
  <c r="GP152" i="1"/>
  <c r="U517" i="1"/>
  <c r="V517" i="1" s="1"/>
  <c r="HB152" i="1"/>
  <c r="EV148" i="1"/>
  <c r="EP148" i="1"/>
  <c r="ER148" i="1" s="1"/>
  <c r="ES148" i="1" s="1"/>
  <c r="EN149" i="1" s="1"/>
  <c r="NI149" i="1"/>
  <c r="NJ149" i="1" s="1"/>
  <c r="NU149" i="1" s="1"/>
  <c r="NK149" i="1"/>
  <c r="NO194" i="1"/>
  <c r="NP194" i="1" s="1"/>
  <c r="NQ194" i="1" s="1"/>
  <c r="EW145" i="1"/>
  <c r="EX145" i="1" s="1"/>
  <c r="EY145" i="1"/>
  <c r="OV147" i="1"/>
  <c r="OS147" i="1"/>
  <c r="PD146" i="1"/>
  <c r="PP146" i="1"/>
  <c r="PE146" i="1"/>
  <c r="HC152" i="1" l="1"/>
  <c r="GR152" i="1"/>
  <c r="GS152" i="1" s="1"/>
  <c r="GQ153" i="1" s="1"/>
  <c r="GG153" i="1"/>
  <c r="GI153" i="1" s="1"/>
  <c r="GJ153" i="1" s="1"/>
  <c r="GE154" i="1" s="1"/>
  <c r="GN153" i="1"/>
  <c r="EQ149" i="1"/>
  <c r="EO149" i="1"/>
  <c r="Q513" i="1"/>
  <c r="R513" i="1" s="1"/>
  <c r="FH148" i="1"/>
  <c r="NL149" i="1"/>
  <c r="NM149" i="1" s="1"/>
  <c r="NO195" i="1"/>
  <c r="NP195" i="1" s="1"/>
  <c r="NQ195" i="1" s="1"/>
  <c r="PB147" i="1"/>
  <c r="OU147" i="1"/>
  <c r="OW147" i="1" s="1"/>
  <c r="OX147" i="1" s="1"/>
  <c r="AO512" i="1"/>
  <c r="AP512" i="1" s="1"/>
  <c r="PF146" i="1"/>
  <c r="PG146" i="1" s="1"/>
  <c r="PQ146" i="1"/>
  <c r="EZ145" i="1"/>
  <c r="FA145" i="1" s="1"/>
  <c r="FI145" i="1"/>
  <c r="U518" i="1" l="1"/>
  <c r="V518" i="1" s="1"/>
  <c r="HB153" i="1"/>
  <c r="GP153" i="1"/>
  <c r="GH154" i="1"/>
  <c r="EV149" i="1"/>
  <c r="EP149" i="1"/>
  <c r="ER149" i="1" s="1"/>
  <c r="ES149" i="1" s="1"/>
  <c r="EN150" i="1" s="1"/>
  <c r="NI150" i="1"/>
  <c r="NJ150" i="1" s="1"/>
  <c r="NU150" i="1" s="1"/>
  <c r="NK150" i="1"/>
  <c r="NO196" i="1"/>
  <c r="NP196" i="1" s="1"/>
  <c r="NQ196" i="1" s="1"/>
  <c r="OS148" i="1"/>
  <c r="OV148" i="1"/>
  <c r="PD147" i="1"/>
  <c r="PP147" i="1"/>
  <c r="EW146" i="1"/>
  <c r="EX146" i="1" s="1"/>
  <c r="EY146" i="1"/>
  <c r="PE147" i="1"/>
  <c r="GN154" i="1" l="1"/>
  <c r="GG154" i="1"/>
  <c r="GI154" i="1" s="1"/>
  <c r="GJ154" i="1" s="1"/>
  <c r="GE155" i="1" s="1"/>
  <c r="GR153" i="1"/>
  <c r="GS153" i="1" s="1"/>
  <c r="GQ154" i="1" s="1"/>
  <c r="HC153" i="1"/>
  <c r="EO150" i="1"/>
  <c r="EV150" i="1"/>
  <c r="EQ150" i="1"/>
  <c r="FH149" i="1"/>
  <c r="Q514" i="1"/>
  <c r="R514" i="1" s="1"/>
  <c r="NL150" i="1"/>
  <c r="NM150" i="1" s="1"/>
  <c r="NO197" i="1"/>
  <c r="NP197" i="1" s="1"/>
  <c r="NQ197" i="1" s="1"/>
  <c r="OU148" i="1"/>
  <c r="OW148" i="1" s="1"/>
  <c r="OX148" i="1" s="1"/>
  <c r="PB148" i="1"/>
  <c r="AO513" i="1"/>
  <c r="AP513" i="1" s="1"/>
  <c r="EZ146" i="1"/>
  <c r="FA146" i="1" s="1"/>
  <c r="FI146" i="1"/>
  <c r="PF147" i="1"/>
  <c r="PG147" i="1" s="1"/>
  <c r="PQ147" i="1"/>
  <c r="GH155" i="1" l="1"/>
  <c r="HB154" i="1"/>
  <c r="GP154" i="1"/>
  <c r="U519" i="1"/>
  <c r="V519" i="1" s="1"/>
  <c r="FH150" i="1"/>
  <c r="Q515" i="1"/>
  <c r="R515" i="1" s="1"/>
  <c r="EP150" i="1"/>
  <c r="ER150" i="1" s="1"/>
  <c r="ES150" i="1" s="1"/>
  <c r="EN151" i="1" s="1"/>
  <c r="NI151" i="1"/>
  <c r="NJ151" i="1" s="1"/>
  <c r="NU151" i="1" s="1"/>
  <c r="NK151" i="1"/>
  <c r="NO198" i="1"/>
  <c r="NP198" i="1" s="1"/>
  <c r="NQ198" i="1" s="1"/>
  <c r="OV149" i="1"/>
  <c r="OS149" i="1"/>
  <c r="PE148" i="1"/>
  <c r="EY147" i="1"/>
  <c r="EW147" i="1"/>
  <c r="EX147" i="1" s="1"/>
  <c r="PD148" i="1"/>
  <c r="PP148" i="1"/>
  <c r="GR154" i="1" l="1"/>
  <c r="GS154" i="1" s="1"/>
  <c r="GQ155" i="1" s="1"/>
  <c r="HC154" i="1"/>
  <c r="GG155" i="1"/>
  <c r="GI155" i="1" s="1"/>
  <c r="GJ155" i="1" s="1"/>
  <c r="GE156" i="1" s="1"/>
  <c r="GN155" i="1"/>
  <c r="EV151" i="1"/>
  <c r="EQ151" i="1"/>
  <c r="EO151" i="1"/>
  <c r="NL151" i="1"/>
  <c r="NM151" i="1" s="1"/>
  <c r="NO199" i="1"/>
  <c r="NP199" i="1" s="1"/>
  <c r="NQ199" i="1" s="1"/>
  <c r="EZ147" i="1"/>
  <c r="FA147" i="1" s="1"/>
  <c r="FI147" i="1"/>
  <c r="PF148" i="1"/>
  <c r="PG148" i="1" s="1"/>
  <c r="PQ148" i="1"/>
  <c r="PB149" i="1"/>
  <c r="OU149" i="1"/>
  <c r="OW149" i="1" s="1"/>
  <c r="OX149" i="1" s="1"/>
  <c r="AO514" i="1"/>
  <c r="AP514" i="1" s="1"/>
  <c r="U520" i="1" l="1"/>
  <c r="V520" i="1" s="1"/>
  <c r="GP155" i="1"/>
  <c r="HB155" i="1"/>
  <c r="GH156" i="1"/>
  <c r="EP151" i="1"/>
  <c r="ER151" i="1" s="1"/>
  <c r="ES151" i="1" s="1"/>
  <c r="EN152" i="1" s="1"/>
  <c r="Q516" i="1"/>
  <c r="R516" i="1" s="1"/>
  <c r="FH151" i="1"/>
  <c r="NI152" i="1"/>
  <c r="NJ152" i="1" s="1"/>
  <c r="NU152" i="1" s="1"/>
  <c r="NK152" i="1"/>
  <c r="NO200" i="1"/>
  <c r="NP200" i="1" s="1"/>
  <c r="NQ200" i="1" s="1"/>
  <c r="EW148" i="1"/>
  <c r="EX148" i="1" s="1"/>
  <c r="EY148" i="1"/>
  <c r="OS150" i="1"/>
  <c r="OV150" i="1"/>
  <c r="PD149" i="1"/>
  <c r="PP149" i="1"/>
  <c r="PE149" i="1"/>
  <c r="GN156" i="1" l="1"/>
  <c r="GG156" i="1"/>
  <c r="GI156" i="1" s="1"/>
  <c r="GJ156" i="1" s="1"/>
  <c r="GE157" i="1" s="1"/>
  <c r="HC155" i="1"/>
  <c r="GR155" i="1"/>
  <c r="GS155" i="1" s="1"/>
  <c r="GQ156" i="1" s="1"/>
  <c r="EV152" i="1"/>
  <c r="EO152" i="1"/>
  <c r="EQ152" i="1"/>
  <c r="NL152" i="1"/>
  <c r="NM152" i="1" s="1"/>
  <c r="NO201" i="1"/>
  <c r="NP201" i="1" s="1"/>
  <c r="NQ201" i="1" s="1"/>
  <c r="PF149" i="1"/>
  <c r="PG149" i="1" s="1"/>
  <c r="PQ149" i="1"/>
  <c r="EZ148" i="1"/>
  <c r="FA148" i="1" s="1"/>
  <c r="FI148" i="1"/>
  <c r="OU150" i="1"/>
  <c r="OW150" i="1" s="1"/>
  <c r="OX150" i="1" s="1"/>
  <c r="PB150" i="1"/>
  <c r="AO515" i="1"/>
  <c r="AP515" i="1" s="1"/>
  <c r="GH157" i="1" l="1"/>
  <c r="GP156" i="1"/>
  <c r="HB156" i="1"/>
  <c r="U521" i="1"/>
  <c r="V521" i="1" s="1"/>
  <c r="EP152" i="1"/>
  <c r="ER152" i="1" s="1"/>
  <c r="ES152" i="1" s="1"/>
  <c r="EN153" i="1" s="1"/>
  <c r="Q517" i="1"/>
  <c r="R517" i="1" s="1"/>
  <c r="FH152" i="1"/>
  <c r="NI153" i="1"/>
  <c r="NJ153" i="1" s="1"/>
  <c r="NU153" i="1" s="1"/>
  <c r="NK153" i="1"/>
  <c r="NO202" i="1"/>
  <c r="NP202" i="1" s="1"/>
  <c r="NQ202" i="1" s="1"/>
  <c r="EW149" i="1"/>
  <c r="EX149" i="1" s="1"/>
  <c r="EY149" i="1"/>
  <c r="PE150" i="1"/>
  <c r="PD150" i="1"/>
  <c r="PP150" i="1"/>
  <c r="OV151" i="1"/>
  <c r="OS151" i="1"/>
  <c r="HC156" i="1" l="1"/>
  <c r="GR156" i="1"/>
  <c r="GS156" i="1" s="1"/>
  <c r="GQ157" i="1" s="1"/>
  <c r="GG157" i="1"/>
  <c r="GI157" i="1" s="1"/>
  <c r="GJ157" i="1" s="1"/>
  <c r="GE158" i="1" s="1"/>
  <c r="GN157" i="1"/>
  <c r="EO153" i="1"/>
  <c r="EQ153" i="1"/>
  <c r="EV153" i="1"/>
  <c r="EP153" i="1"/>
  <c r="ER153" i="1" s="1"/>
  <c r="ES153" i="1" s="1"/>
  <c r="EN154" i="1" s="1"/>
  <c r="NL153" i="1"/>
  <c r="NM153" i="1" s="1"/>
  <c r="NO203" i="1"/>
  <c r="NP203" i="1" s="1"/>
  <c r="NQ203" i="1" s="1"/>
  <c r="EZ149" i="1"/>
  <c r="FA149" i="1" s="1"/>
  <c r="FI149" i="1"/>
  <c r="PF150" i="1"/>
  <c r="PG150" i="1" s="1"/>
  <c r="PQ150" i="1"/>
  <c r="PB151" i="1"/>
  <c r="OU151" i="1"/>
  <c r="OW151" i="1" s="1"/>
  <c r="OX151" i="1" s="1"/>
  <c r="AO516" i="1"/>
  <c r="AP516" i="1" s="1"/>
  <c r="HB157" i="1" l="1"/>
  <c r="GP157" i="1"/>
  <c r="U522" i="1"/>
  <c r="V522" i="1" s="1"/>
  <c r="OY168" i="1"/>
  <c r="OT168" i="1" s="1"/>
  <c r="OY167" i="1"/>
  <c r="OT167" i="1" s="1"/>
  <c r="OY161" i="1"/>
  <c r="OT161" i="1" s="1"/>
  <c r="GK162" i="1"/>
  <c r="GF162" i="1" s="1"/>
  <c r="GK163" i="1"/>
  <c r="GF163" i="1" s="1"/>
  <c r="GK159" i="1"/>
  <c r="GF159" i="1" s="1"/>
  <c r="GK160" i="1"/>
  <c r="GF160" i="1" s="1"/>
  <c r="OY159" i="1"/>
  <c r="OT159" i="1" s="1"/>
  <c r="OY165" i="1"/>
  <c r="OT165" i="1" s="1"/>
  <c r="OY160" i="1"/>
  <c r="OT160" i="1" s="1"/>
  <c r="GK161" i="1"/>
  <c r="GF161" i="1" s="1"/>
  <c r="OY164" i="1"/>
  <c r="OT164" i="1" s="1"/>
  <c r="GH158" i="1"/>
  <c r="GK168" i="1"/>
  <c r="GF168" i="1" s="1"/>
  <c r="GK167" i="1"/>
  <c r="GF167" i="1" s="1"/>
  <c r="OY169" i="1"/>
  <c r="OT169" i="1" s="1"/>
  <c r="OY158" i="1"/>
  <c r="OT158" i="1" s="1"/>
  <c r="OY163" i="1"/>
  <c r="OT163" i="1" s="1"/>
  <c r="GK164" i="1"/>
  <c r="GF164" i="1" s="1"/>
  <c r="OY166" i="1"/>
  <c r="OT166" i="1" s="1"/>
  <c r="GK166" i="1"/>
  <c r="GF166" i="1" s="1"/>
  <c r="OY162" i="1"/>
  <c r="OT162" i="1" s="1"/>
  <c r="GK165" i="1"/>
  <c r="GF165" i="1" s="1"/>
  <c r="GK158" i="1"/>
  <c r="GF158" i="1" s="1"/>
  <c r="GK169" i="1"/>
  <c r="GF169" i="1" s="1"/>
  <c r="EO154" i="1"/>
  <c r="EQ154" i="1"/>
  <c r="Q518" i="1"/>
  <c r="R518" i="1" s="1"/>
  <c r="FH153" i="1"/>
  <c r="NI154" i="1"/>
  <c r="NJ154" i="1" s="1"/>
  <c r="NU154" i="1" s="1"/>
  <c r="NK154" i="1"/>
  <c r="NO204" i="1"/>
  <c r="NP204" i="1" s="1"/>
  <c r="NQ204" i="1" s="1"/>
  <c r="OS152" i="1"/>
  <c r="OV152" i="1"/>
  <c r="EW150" i="1"/>
  <c r="EX150" i="1" s="1"/>
  <c r="EY150" i="1"/>
  <c r="PD151" i="1"/>
  <c r="PP151" i="1"/>
  <c r="PE151" i="1"/>
  <c r="GG158" i="1" l="1"/>
  <c r="GI158" i="1" s="1"/>
  <c r="GJ158" i="1" s="1"/>
  <c r="GE159" i="1" s="1"/>
  <c r="GN158" i="1"/>
  <c r="GR157" i="1"/>
  <c r="GS157" i="1" s="1"/>
  <c r="HC157" i="1"/>
  <c r="EV154" i="1"/>
  <c r="EP154" i="1"/>
  <c r="ER154" i="1" s="1"/>
  <c r="ES154" i="1" s="1"/>
  <c r="EN155" i="1" s="1"/>
  <c r="NL154" i="1"/>
  <c r="NM154" i="1" s="1"/>
  <c r="NO205" i="1"/>
  <c r="NP205" i="1" s="1"/>
  <c r="NQ205" i="1" s="1"/>
  <c r="PF151" i="1"/>
  <c r="PG151" i="1" s="1"/>
  <c r="PQ151" i="1"/>
  <c r="OU152" i="1"/>
  <c r="OW152" i="1" s="1"/>
  <c r="OX152" i="1" s="1"/>
  <c r="PB152" i="1"/>
  <c r="AO517" i="1"/>
  <c r="AP517" i="1" s="1"/>
  <c r="EZ150" i="1"/>
  <c r="FA150" i="1" s="1"/>
  <c r="FI150" i="1"/>
  <c r="GT169" i="1" l="1"/>
  <c r="GO169" i="1" s="1"/>
  <c r="PH169" i="1"/>
  <c r="PC169" i="1" s="1"/>
  <c r="GT162" i="1"/>
  <c r="GO162" i="1" s="1"/>
  <c r="GT168" i="1"/>
  <c r="GO168" i="1" s="1"/>
  <c r="PH163" i="1"/>
  <c r="PC163" i="1" s="1"/>
  <c r="PH158" i="1"/>
  <c r="PC158" i="1" s="1"/>
  <c r="PH162" i="1"/>
  <c r="PC162" i="1" s="1"/>
  <c r="GT165" i="1"/>
  <c r="GO165" i="1" s="1"/>
  <c r="PH160" i="1"/>
  <c r="PC160" i="1" s="1"/>
  <c r="GQ158" i="1"/>
  <c r="PH165" i="1"/>
  <c r="PC165" i="1" s="1"/>
  <c r="PH164" i="1"/>
  <c r="PC164" i="1" s="1"/>
  <c r="GT158" i="1"/>
  <c r="GO158" i="1" s="1"/>
  <c r="GP158" i="1" s="1"/>
  <c r="PH161" i="1"/>
  <c r="PC161" i="1" s="1"/>
  <c r="PH167" i="1"/>
  <c r="PC167" i="1" s="1"/>
  <c r="GT163" i="1"/>
  <c r="GO163" i="1" s="1"/>
  <c r="GT166" i="1"/>
  <c r="GO166" i="1" s="1"/>
  <c r="GT159" i="1"/>
  <c r="GO159" i="1" s="1"/>
  <c r="GT167" i="1"/>
  <c r="GO167" i="1" s="1"/>
  <c r="PH159" i="1"/>
  <c r="PC159" i="1" s="1"/>
  <c r="GT161" i="1"/>
  <c r="GO161" i="1" s="1"/>
  <c r="GT160" i="1"/>
  <c r="GO160" i="1" s="1"/>
  <c r="PH166" i="1"/>
  <c r="PC166" i="1" s="1"/>
  <c r="PH168" i="1"/>
  <c r="PC168" i="1" s="1"/>
  <c r="GT164" i="1"/>
  <c r="GO164" i="1" s="1"/>
  <c r="U523" i="1"/>
  <c r="V523" i="1" s="1"/>
  <c r="HB158" i="1"/>
  <c r="GH159" i="1"/>
  <c r="EO155" i="1"/>
  <c r="EQ155" i="1"/>
  <c r="Q519" i="1"/>
  <c r="R519" i="1" s="1"/>
  <c r="FH154" i="1"/>
  <c r="NI155" i="1"/>
  <c r="NJ155" i="1" s="1"/>
  <c r="NU155" i="1" s="1"/>
  <c r="NK155" i="1"/>
  <c r="NO206" i="1"/>
  <c r="NP206" i="1" s="1"/>
  <c r="NQ206" i="1" s="1"/>
  <c r="PD152" i="1"/>
  <c r="PP152" i="1"/>
  <c r="EW151" i="1"/>
  <c r="EX151" i="1" s="1"/>
  <c r="EY151" i="1"/>
  <c r="PE152" i="1"/>
  <c r="OV153" i="1"/>
  <c r="OS153" i="1"/>
  <c r="HC158" i="1" l="1"/>
  <c r="GR158" i="1"/>
  <c r="GS158" i="1" s="1"/>
  <c r="GQ159" i="1" s="1"/>
  <c r="GG159" i="1"/>
  <c r="GI159" i="1" s="1"/>
  <c r="GJ159" i="1" s="1"/>
  <c r="GE160" i="1" s="1"/>
  <c r="GN159" i="1"/>
  <c r="EV155" i="1"/>
  <c r="EP155" i="1"/>
  <c r="ER155" i="1" s="1"/>
  <c r="ES155" i="1" s="1"/>
  <c r="EN156" i="1" s="1"/>
  <c r="NL155" i="1"/>
  <c r="NM155" i="1" s="1"/>
  <c r="NO207" i="1"/>
  <c r="NP207" i="1" s="1"/>
  <c r="NQ207" i="1" s="1"/>
  <c r="PF152" i="1"/>
  <c r="PG152" i="1" s="1"/>
  <c r="PQ152" i="1"/>
  <c r="PB153" i="1"/>
  <c r="OU153" i="1"/>
  <c r="OW153" i="1" s="1"/>
  <c r="OX153" i="1" s="1"/>
  <c r="AO518" i="1"/>
  <c r="AP518" i="1" s="1"/>
  <c r="EZ151" i="1"/>
  <c r="FA151" i="1" s="1"/>
  <c r="FI151" i="1"/>
  <c r="GP159" i="1" l="1"/>
  <c r="HB159" i="1"/>
  <c r="U524" i="1"/>
  <c r="V524" i="1" s="1"/>
  <c r="GH160" i="1"/>
  <c r="EV156" i="1"/>
  <c r="EQ156" i="1"/>
  <c r="EO156" i="1"/>
  <c r="Q520" i="1"/>
  <c r="R520" i="1" s="1"/>
  <c r="FH155" i="1"/>
  <c r="NI156" i="1"/>
  <c r="NJ156" i="1" s="1"/>
  <c r="NU156" i="1" s="1"/>
  <c r="NK156" i="1"/>
  <c r="NO208" i="1"/>
  <c r="NP208" i="1" s="1"/>
  <c r="NQ208" i="1" s="1"/>
  <c r="EY152" i="1"/>
  <c r="EW152" i="1"/>
  <c r="EX152" i="1" s="1"/>
  <c r="OS154" i="1"/>
  <c r="OV154" i="1"/>
  <c r="PD153" i="1"/>
  <c r="PP153" i="1"/>
  <c r="PE153" i="1"/>
  <c r="GG160" i="1" l="1"/>
  <c r="GI160" i="1" s="1"/>
  <c r="GJ160" i="1" s="1"/>
  <c r="GN160" i="1"/>
  <c r="HC159" i="1"/>
  <c r="GR159" i="1"/>
  <c r="GS159" i="1" s="1"/>
  <c r="GQ160" i="1" s="1"/>
  <c r="EP156" i="1"/>
  <c r="ER156" i="1" s="1"/>
  <c r="ES156" i="1" s="1"/>
  <c r="EN157" i="1" s="1"/>
  <c r="Q521" i="1"/>
  <c r="R521" i="1" s="1"/>
  <c r="FH156" i="1"/>
  <c r="NL156" i="1"/>
  <c r="NM156" i="1" s="1"/>
  <c r="NO209" i="1"/>
  <c r="NP209" i="1" s="1"/>
  <c r="NQ209" i="1" s="1"/>
  <c r="EZ152" i="1"/>
  <c r="FA152" i="1" s="1"/>
  <c r="FI152" i="1"/>
  <c r="PF153" i="1"/>
  <c r="PG153" i="1" s="1"/>
  <c r="PQ153" i="1"/>
  <c r="OU154" i="1"/>
  <c r="OW154" i="1" s="1"/>
  <c r="OX154" i="1" s="1"/>
  <c r="PB154" i="1"/>
  <c r="AO519" i="1"/>
  <c r="AP519" i="1" s="1"/>
  <c r="GP160" i="1" l="1"/>
  <c r="U525" i="1"/>
  <c r="V525" i="1" s="1"/>
  <c r="HB160" i="1"/>
  <c r="GH161" i="1"/>
  <c r="EQ157" i="1"/>
  <c r="EO157" i="1"/>
  <c r="NI157" i="1"/>
  <c r="NJ157" i="1" s="1"/>
  <c r="NK157" i="1"/>
  <c r="NO210" i="1"/>
  <c r="NP210" i="1" s="1"/>
  <c r="NQ210" i="1" s="1"/>
  <c r="PE154" i="1"/>
  <c r="OV155" i="1"/>
  <c r="OS155" i="1"/>
  <c r="PD154" i="1"/>
  <c r="PP154" i="1"/>
  <c r="EW153" i="1"/>
  <c r="EX153" i="1" s="1"/>
  <c r="EY153" i="1"/>
  <c r="HC160" i="1" l="1"/>
  <c r="GR160" i="1"/>
  <c r="GS160" i="1" s="1"/>
  <c r="GQ161" i="1" s="1"/>
  <c r="EV157" i="1"/>
  <c r="EP157" i="1"/>
  <c r="ER157" i="1" s="1"/>
  <c r="ES157" i="1" s="1"/>
  <c r="EN158" i="1" s="1"/>
  <c r="NU157" i="1"/>
  <c r="NL157" i="1"/>
  <c r="NM157" i="1" s="1"/>
  <c r="NO211" i="1"/>
  <c r="NP211" i="1" s="1"/>
  <c r="NQ211" i="1" s="1"/>
  <c r="EZ153" i="1"/>
  <c r="FA153" i="1" s="1"/>
  <c r="FI153" i="1"/>
  <c r="PB155" i="1"/>
  <c r="OU155" i="1"/>
  <c r="OW155" i="1" s="1"/>
  <c r="OX155" i="1" s="1"/>
  <c r="AO520" i="1"/>
  <c r="AP520" i="1" s="1"/>
  <c r="PF154" i="1"/>
  <c r="PG154" i="1" s="1"/>
  <c r="PQ154" i="1"/>
  <c r="EQ158" i="1" l="1"/>
  <c r="EO158" i="1"/>
  <c r="Q522" i="1"/>
  <c r="R522" i="1" s="1"/>
  <c r="FH157" i="1"/>
  <c r="NI158" i="1"/>
  <c r="NJ158" i="1" s="1"/>
  <c r="NK158" i="1"/>
  <c r="NO212" i="1"/>
  <c r="NP212" i="1" s="1"/>
  <c r="NQ212" i="1" s="1"/>
  <c r="EW154" i="1"/>
  <c r="EX154" i="1" s="1"/>
  <c r="EY154" i="1"/>
  <c r="PE155" i="1"/>
  <c r="PD155" i="1"/>
  <c r="PP155" i="1"/>
  <c r="OS156" i="1"/>
  <c r="OV156" i="1"/>
  <c r="EP158" i="1" l="1"/>
  <c r="ER158" i="1" s="1"/>
  <c r="ES158" i="1" s="1"/>
  <c r="EN159" i="1" s="1"/>
  <c r="EV158" i="1"/>
  <c r="NU158" i="1"/>
  <c r="NL158" i="1"/>
  <c r="NM158" i="1" s="1"/>
  <c r="NO213" i="1"/>
  <c r="NP213" i="1" s="1"/>
  <c r="NQ213" i="1" s="1"/>
  <c r="EZ154" i="1"/>
  <c r="FA154" i="1" s="1"/>
  <c r="FI154" i="1"/>
  <c r="PF155" i="1"/>
  <c r="PG155" i="1" s="1"/>
  <c r="PQ155" i="1"/>
  <c r="OU156" i="1"/>
  <c r="OW156" i="1" s="1"/>
  <c r="OX156" i="1" s="1"/>
  <c r="PB156" i="1"/>
  <c r="AO521" i="1"/>
  <c r="AP521" i="1" s="1"/>
  <c r="FH158" i="1" l="1"/>
  <c r="Q523" i="1"/>
  <c r="R523" i="1" s="1"/>
  <c r="EO159" i="1"/>
  <c r="EQ159" i="1"/>
  <c r="NK159" i="1"/>
  <c r="NI159" i="1"/>
  <c r="NJ159" i="1" s="1"/>
  <c r="NO214" i="1"/>
  <c r="NP214" i="1" s="1"/>
  <c r="NQ214" i="1" s="1"/>
  <c r="PD156" i="1"/>
  <c r="PP156" i="1"/>
  <c r="EY155" i="1"/>
  <c r="EW155" i="1"/>
  <c r="EX155" i="1" s="1"/>
  <c r="PE156" i="1"/>
  <c r="OV157" i="1"/>
  <c r="OS157" i="1"/>
  <c r="EP159" i="1" l="1"/>
  <c r="ER159" i="1" s="1"/>
  <c r="ES159" i="1" s="1"/>
  <c r="EN160" i="1" s="1"/>
  <c r="EV159" i="1"/>
  <c r="NU159" i="1"/>
  <c r="NL159" i="1"/>
  <c r="NM159" i="1" s="1"/>
  <c r="NO215" i="1"/>
  <c r="NP215" i="1" s="1"/>
  <c r="NQ215" i="1" s="1"/>
  <c r="PF156" i="1"/>
  <c r="PG156" i="1" s="1"/>
  <c r="PQ156" i="1"/>
  <c r="EZ155" i="1"/>
  <c r="FA155" i="1" s="1"/>
  <c r="FI155" i="1"/>
  <c r="PB157" i="1"/>
  <c r="OU157" i="1"/>
  <c r="OW157" i="1" s="1"/>
  <c r="OX157" i="1" s="1"/>
  <c r="AO522" i="1"/>
  <c r="AP522" i="1" s="1"/>
  <c r="Q524" i="1" l="1"/>
  <c r="R524" i="1" s="1"/>
  <c r="FH159" i="1"/>
  <c r="EO160" i="1"/>
  <c r="EQ160" i="1"/>
  <c r="NI160" i="1"/>
  <c r="NJ160" i="1" s="1"/>
  <c r="NK160" i="1"/>
  <c r="NO216" i="1"/>
  <c r="NP216" i="1" s="1"/>
  <c r="NQ216" i="1" s="1"/>
  <c r="EW156" i="1"/>
  <c r="EX156" i="1" s="1"/>
  <c r="EY156" i="1"/>
  <c r="PE157" i="1"/>
  <c r="PD157" i="1"/>
  <c r="PP157" i="1"/>
  <c r="OS158" i="1"/>
  <c r="OV158" i="1"/>
  <c r="EV160" i="1" l="1"/>
  <c r="EP160" i="1"/>
  <c r="ER160" i="1" s="1"/>
  <c r="ES160" i="1" s="1"/>
  <c r="NU160" i="1"/>
  <c r="NL160" i="1"/>
  <c r="NM160" i="1" s="1"/>
  <c r="NO217" i="1"/>
  <c r="NP217" i="1" s="1"/>
  <c r="NQ217" i="1" s="1"/>
  <c r="PF157" i="1"/>
  <c r="PG157" i="1" s="1"/>
  <c r="PQ157" i="1"/>
  <c r="OU158" i="1"/>
  <c r="OW158" i="1" s="1"/>
  <c r="OX158" i="1" s="1"/>
  <c r="PB158" i="1"/>
  <c r="AO523" i="1"/>
  <c r="AP523" i="1" s="1"/>
  <c r="EZ156" i="1"/>
  <c r="FA156" i="1" s="1"/>
  <c r="FI156" i="1"/>
  <c r="EQ161" i="1" l="1"/>
  <c r="EO161" i="1"/>
  <c r="FH160" i="1"/>
  <c r="Q525" i="1"/>
  <c r="R525" i="1" s="1"/>
  <c r="NI161" i="1"/>
  <c r="NK161" i="1"/>
  <c r="NO218" i="1"/>
  <c r="NP218" i="1" s="1"/>
  <c r="NQ218" i="1" s="1"/>
  <c r="PE158" i="1"/>
  <c r="EW157" i="1"/>
  <c r="EX157" i="1" s="1"/>
  <c r="EY157" i="1"/>
  <c r="PD158" i="1"/>
  <c r="PP158" i="1"/>
  <c r="OV159" i="1"/>
  <c r="OS159" i="1"/>
  <c r="NO219" i="1" l="1"/>
  <c r="NP219" i="1" s="1"/>
  <c r="NQ219" i="1" s="1"/>
  <c r="PF158" i="1"/>
  <c r="PG158" i="1" s="1"/>
  <c r="PQ158" i="1"/>
  <c r="EZ157" i="1"/>
  <c r="FA157" i="1" s="1"/>
  <c r="FI157" i="1"/>
  <c r="PB159" i="1"/>
  <c r="OU159" i="1"/>
  <c r="OW159" i="1" s="1"/>
  <c r="OX159" i="1" s="1"/>
  <c r="AO524" i="1"/>
  <c r="AP524" i="1" s="1"/>
  <c r="NI162" i="1" l="1"/>
  <c r="NO220" i="1"/>
  <c r="NP220" i="1" s="1"/>
  <c r="NQ220" i="1" s="1"/>
  <c r="EW158" i="1"/>
  <c r="EX158" i="1" s="1"/>
  <c r="EY158" i="1"/>
  <c r="OS160" i="1"/>
  <c r="OV160" i="1"/>
  <c r="PE159" i="1"/>
  <c r="PD159" i="1"/>
  <c r="PP159" i="1"/>
  <c r="NO221" i="1" l="1"/>
  <c r="NP221" i="1" s="1"/>
  <c r="NQ221" i="1" s="1"/>
  <c r="EZ158" i="1"/>
  <c r="FA158" i="1" s="1"/>
  <c r="FI158" i="1"/>
  <c r="PF159" i="1"/>
  <c r="PG159" i="1" s="1"/>
  <c r="PQ159" i="1"/>
  <c r="OU160" i="1"/>
  <c r="OW160" i="1" s="1"/>
  <c r="OX160" i="1" s="1"/>
  <c r="PB160" i="1"/>
  <c r="AO525" i="1"/>
  <c r="AP525" i="1" s="1"/>
  <c r="NI163" i="1" l="1"/>
  <c r="NO222" i="1"/>
  <c r="NP222" i="1" s="1"/>
  <c r="NQ222" i="1" s="1"/>
  <c r="PD160" i="1"/>
  <c r="PP160" i="1"/>
  <c r="OV161" i="1"/>
  <c r="EW159" i="1"/>
  <c r="EX159" i="1" s="1"/>
  <c r="EY159" i="1"/>
  <c r="PE160" i="1"/>
  <c r="NO223" i="1" l="1"/>
  <c r="NP223" i="1" s="1"/>
  <c r="NQ223" i="1" s="1"/>
  <c r="EZ159" i="1"/>
  <c r="FA159" i="1" s="1"/>
  <c r="FI159" i="1"/>
  <c r="PF160" i="1"/>
  <c r="PG160" i="1" s="1"/>
  <c r="PQ160" i="1"/>
  <c r="NI164" i="1" l="1"/>
  <c r="NO224" i="1"/>
  <c r="NP224" i="1" s="1"/>
  <c r="NQ224" i="1" s="1"/>
  <c r="PE161" i="1"/>
  <c r="EY160" i="1"/>
  <c r="EW160" i="1"/>
  <c r="EX160" i="1" s="1"/>
  <c r="NO225" i="1" l="1"/>
  <c r="NP225" i="1" s="1"/>
  <c r="NQ225" i="1" s="1"/>
  <c r="EZ160" i="1"/>
  <c r="FA160" i="1" s="1"/>
  <c r="FI160" i="1"/>
  <c r="NI165" i="1" l="1"/>
  <c r="NO226" i="1"/>
  <c r="NP226" i="1" s="1"/>
  <c r="NQ226" i="1" s="1"/>
  <c r="EW161" i="1"/>
  <c r="EY161" i="1"/>
  <c r="NO227" i="1" l="1"/>
  <c r="NP227" i="1" s="1"/>
  <c r="NQ227" i="1" s="1"/>
  <c r="NI166" i="1" l="1"/>
  <c r="NO228" i="1"/>
  <c r="NP228" i="1" s="1"/>
  <c r="NQ228" i="1" s="1"/>
  <c r="NO229" i="1" l="1"/>
  <c r="NP229" i="1" s="1"/>
  <c r="NQ229" i="1" s="1"/>
  <c r="NI167" i="1" l="1"/>
  <c r="NO230" i="1"/>
  <c r="NP230" i="1" s="1"/>
  <c r="NQ230" i="1" s="1"/>
  <c r="NO231" i="1" l="1"/>
  <c r="NP231" i="1" s="1"/>
  <c r="NQ231" i="1" s="1"/>
  <c r="NI168" i="1" l="1"/>
  <c r="NO232" i="1"/>
  <c r="NP232" i="1" s="1"/>
  <c r="NQ232" i="1" s="1"/>
  <c r="NO233" i="1" l="1"/>
  <c r="NP233" i="1" s="1"/>
  <c r="NQ233" i="1" s="1"/>
  <c r="NI169" i="1" l="1"/>
  <c r="NO234" i="1"/>
  <c r="NP234" i="1" s="1"/>
  <c r="NQ234" i="1" s="1"/>
  <c r="NO235" i="1" l="1"/>
  <c r="NP235" i="1" s="1"/>
  <c r="NQ235" i="1" s="1"/>
  <c r="NI170" i="1" l="1"/>
  <c r="NO236" i="1"/>
  <c r="NP236" i="1" s="1"/>
  <c r="NQ236" i="1" s="1"/>
  <c r="NO237" i="1" l="1"/>
  <c r="NP237" i="1" s="1"/>
  <c r="NQ237" i="1" s="1"/>
  <c r="NI171" i="1" l="1"/>
  <c r="NO238" i="1"/>
  <c r="NP238" i="1" s="1"/>
  <c r="NQ238" i="1" s="1"/>
  <c r="JB244" i="1" l="1"/>
  <c r="NO239" i="1"/>
  <c r="NP239" i="1" s="1"/>
  <c r="NQ239" i="1" s="1"/>
  <c r="NI172" i="1" l="1"/>
  <c r="JB245" i="1"/>
  <c r="NO240" i="1"/>
  <c r="NP240" i="1" s="1"/>
  <c r="NQ240" i="1" s="1"/>
  <c r="NO241" i="1" s="1"/>
  <c r="JB246" i="1" l="1"/>
  <c r="NI173" i="1" l="1"/>
  <c r="JB247" i="1"/>
  <c r="MI402" i="1"/>
  <c r="JB248" i="1" l="1"/>
  <c r="NO244" i="1"/>
  <c r="NP244" i="1" s="1"/>
  <c r="MI403" i="1"/>
  <c r="NI174" i="1" l="1"/>
  <c r="JB249" i="1"/>
  <c r="NO245" i="1"/>
  <c r="NP245" i="1" s="1"/>
  <c r="MI404" i="1"/>
  <c r="JB250" i="1" l="1"/>
  <c r="NO246" i="1"/>
  <c r="NP246" i="1" s="1"/>
  <c r="MI405" i="1"/>
  <c r="NI175" i="1" l="1"/>
  <c r="JB251" i="1"/>
  <c r="NO247" i="1"/>
  <c r="NP247" i="1" s="1"/>
  <c r="MI406" i="1"/>
  <c r="JV421" i="1"/>
  <c r="JB252" i="1" l="1"/>
  <c r="NO248" i="1"/>
  <c r="NP248" i="1" s="1"/>
  <c r="MI407" i="1"/>
  <c r="NI176" i="1" l="1"/>
  <c r="JB253" i="1"/>
  <c r="NO249" i="1"/>
  <c r="NP249" i="1" s="1"/>
  <c r="MI408" i="1"/>
  <c r="JB254" i="1" l="1"/>
  <c r="NO250" i="1"/>
  <c r="NP250" i="1" s="1"/>
  <c r="MI409" i="1"/>
  <c r="NI177" i="1" l="1"/>
  <c r="JB255" i="1"/>
  <c r="NO251" i="1"/>
  <c r="NP251" i="1" s="1"/>
  <c r="MI410" i="1"/>
  <c r="JB256" i="1" l="1"/>
  <c r="NO252" i="1"/>
  <c r="NP252" i="1" s="1"/>
  <c r="MI411" i="1"/>
  <c r="NI178" i="1" l="1"/>
  <c r="JB257" i="1"/>
  <c r="NO253" i="1"/>
  <c r="NP253" i="1" s="1"/>
  <c r="MI412" i="1"/>
  <c r="JB258" i="1" l="1"/>
  <c r="NO254" i="1"/>
  <c r="NP254" i="1" s="1"/>
  <c r="MI413" i="1"/>
  <c r="NI179" i="1" l="1"/>
  <c r="JB259" i="1"/>
  <c r="NO255" i="1"/>
  <c r="NP255" i="1" s="1"/>
  <c r="MI414" i="1"/>
  <c r="JB260" i="1" l="1"/>
  <c r="NO256" i="1"/>
  <c r="NP256" i="1" s="1"/>
  <c r="MI415" i="1"/>
  <c r="NI180" i="1" l="1"/>
  <c r="JB261" i="1"/>
  <c r="NO257" i="1"/>
  <c r="NP257" i="1" s="1"/>
  <c r="MI416" i="1"/>
  <c r="JB262" i="1" l="1"/>
  <c r="NO258" i="1"/>
  <c r="NP258" i="1" s="1"/>
  <c r="MI417" i="1"/>
  <c r="NI181" i="1" l="1"/>
  <c r="JB263" i="1"/>
  <c r="NO259" i="1"/>
  <c r="NP259" i="1" s="1"/>
  <c r="MI418" i="1"/>
  <c r="JB264" i="1" l="1"/>
  <c r="NO260" i="1"/>
  <c r="NP260" i="1" s="1"/>
  <c r="MI419" i="1"/>
  <c r="JB265" i="1" l="1"/>
  <c r="NO261" i="1"/>
  <c r="MI420" i="1"/>
  <c r="JB266" i="1" l="1"/>
  <c r="NO262" i="1"/>
  <c r="NP262" i="1" s="1"/>
  <c r="MI421" i="1"/>
  <c r="JB267" i="1" l="1"/>
  <c r="NO263" i="1"/>
  <c r="NP263" i="1" s="1"/>
  <c r="JB268" i="1" l="1"/>
  <c r="NO264" i="1"/>
  <c r="NP264" i="1" s="1"/>
  <c r="JB269" i="1" l="1"/>
  <c r="NO265" i="1"/>
  <c r="NP265" i="1" s="1"/>
  <c r="JB270" i="1" l="1"/>
  <c r="NO266" i="1"/>
  <c r="NP266" i="1" s="1"/>
  <c r="JB271" i="1" l="1"/>
  <c r="NO267" i="1"/>
  <c r="NP267" i="1" s="1"/>
  <c r="JB272" i="1" l="1"/>
  <c r="NO268" i="1"/>
  <c r="NP268" i="1" s="1"/>
  <c r="JB273" i="1" l="1"/>
  <c r="NO269" i="1"/>
  <c r="NP269" i="1" s="1"/>
  <c r="JB274" i="1" l="1"/>
  <c r="NO270" i="1"/>
  <c r="NP270" i="1" s="1"/>
  <c r="JB275" i="1" l="1"/>
  <c r="NO271" i="1"/>
  <c r="NP271" i="1" s="1"/>
  <c r="JB276" i="1" l="1"/>
  <c r="NO272" i="1"/>
  <c r="NP272" i="1" s="1"/>
  <c r="JB277" i="1" l="1"/>
  <c r="NO273" i="1"/>
  <c r="NP273" i="1" s="1"/>
  <c r="JB278" i="1" l="1"/>
  <c r="NO274" i="1"/>
  <c r="NP274" i="1" s="1"/>
  <c r="JB279" i="1" l="1"/>
  <c r="NO275" i="1"/>
  <c r="NP275" i="1" s="1"/>
  <c r="JB280" i="1" l="1"/>
  <c r="NO276" i="1"/>
  <c r="NP276" i="1" s="1"/>
  <c r="JB281" i="1" l="1"/>
  <c r="NO277" i="1"/>
  <c r="NP277" i="1" s="1"/>
  <c r="JB282" i="1" l="1"/>
  <c r="JB283" i="1" l="1"/>
  <c r="JB284" i="1" l="1"/>
  <c r="JB285" i="1" l="1"/>
  <c r="JB286" i="1" l="1"/>
  <c r="JB287" i="1" l="1"/>
  <c r="JB288" i="1" l="1"/>
  <c r="JB289" i="1" l="1"/>
  <c r="JB290" i="1" l="1"/>
  <c r="JB291" i="1" l="1"/>
  <c r="JB292" i="1" l="1"/>
  <c r="JB293" i="1" l="1"/>
  <c r="NN241" i="1" l="1"/>
  <c r="JB294" i="1"/>
  <c r="NS241" i="1" l="1"/>
  <c r="NP241" i="1"/>
  <c r="NQ241" i="1" s="1"/>
  <c r="NO242" i="1" s="1"/>
  <c r="NP242" i="1" s="1"/>
  <c r="NQ242" i="1" s="1"/>
  <c r="NO243" i="1" s="1"/>
  <c r="NP243" i="1" s="1"/>
  <c r="NQ243" i="1" s="1"/>
  <c r="NQ244" i="1" s="1"/>
  <c r="NQ245" i="1" s="1"/>
  <c r="NQ246" i="1" s="1"/>
  <c r="NQ247" i="1" s="1"/>
  <c r="NQ248" i="1" s="1"/>
  <c r="NQ249" i="1" s="1"/>
  <c r="NQ250" i="1" s="1"/>
  <c r="NQ251" i="1" s="1"/>
  <c r="NQ252" i="1" s="1"/>
  <c r="NQ253" i="1" s="1"/>
  <c r="NQ254" i="1" s="1"/>
  <c r="NQ255" i="1" s="1"/>
  <c r="NQ256" i="1" s="1"/>
  <c r="NQ257" i="1" s="1"/>
  <c r="NQ258" i="1" s="1"/>
  <c r="NQ259" i="1" s="1"/>
  <c r="NQ260" i="1" s="1"/>
  <c r="JB295" i="1"/>
  <c r="JB296" i="1" l="1"/>
  <c r="JB297" i="1" l="1"/>
  <c r="JB298" i="1" l="1"/>
  <c r="JB299" i="1" l="1"/>
  <c r="JB300" i="1" l="1"/>
  <c r="JB301" i="1" l="1"/>
  <c r="JB302" i="1" l="1"/>
  <c r="JB303" i="1" l="1"/>
  <c r="JB304" i="1" l="1"/>
  <c r="JB305" i="1" l="1"/>
  <c r="JB306" i="1" l="1"/>
  <c r="JB307" i="1" l="1"/>
  <c r="JB308" i="1" l="1"/>
  <c r="JB309" i="1" l="1"/>
  <c r="JB310" i="1" l="1"/>
  <c r="JB311" i="1" l="1"/>
  <c r="JB312" i="1" l="1"/>
  <c r="JB313" i="1" l="1"/>
  <c r="JB314" i="1" l="1"/>
  <c r="JB315" i="1" l="1"/>
  <c r="JB316" i="1" l="1"/>
  <c r="JB317" i="1" l="1"/>
  <c r="JB318" i="1" l="1"/>
  <c r="JB319" i="1" l="1"/>
  <c r="JB320" i="1" l="1"/>
  <c r="JB321" i="1" l="1"/>
  <c r="JB322" i="1" l="1"/>
  <c r="JB323" i="1" l="1"/>
  <c r="JB324" i="1" l="1"/>
  <c r="JB325" i="1" l="1"/>
  <c r="JB326" i="1" l="1"/>
  <c r="JB327" i="1" l="1"/>
  <c r="JB328" i="1" l="1"/>
  <c r="JB329" i="1" l="1"/>
  <c r="JB330" i="1" l="1"/>
  <c r="JB331" i="1" l="1"/>
  <c r="JB332" i="1" l="1"/>
  <c r="JB333" i="1" l="1"/>
  <c r="JB334" i="1" l="1"/>
  <c r="JB335" i="1" l="1"/>
  <c r="JB336" i="1" l="1"/>
  <c r="JB337" i="1" l="1"/>
  <c r="JB338" i="1" l="1"/>
  <c r="JB339" i="1" l="1"/>
  <c r="JB340" i="1" l="1"/>
  <c r="JB341" i="1" l="1"/>
  <c r="JB342" i="1" l="1"/>
  <c r="JB343" i="1" l="1"/>
  <c r="JB344" i="1" l="1"/>
  <c r="JB345" i="1" l="1"/>
  <c r="JB346" i="1" l="1"/>
  <c r="JB347" i="1" l="1"/>
  <c r="JB348" i="1" l="1"/>
  <c r="JB349" i="1" l="1"/>
  <c r="JB350" i="1" l="1"/>
  <c r="JB351" i="1" l="1"/>
  <c r="JB352" i="1" l="1"/>
  <c r="JB353" i="1" l="1"/>
  <c r="JB354" i="1" l="1"/>
  <c r="JB355" i="1" l="1"/>
  <c r="JB356" i="1" l="1"/>
  <c r="JB357" i="1" l="1"/>
  <c r="JB358" i="1" l="1"/>
  <c r="JB359" i="1" l="1"/>
  <c r="JB360" i="1" l="1"/>
  <c r="JB361" i="1" l="1"/>
  <c r="JB362" i="1" l="1"/>
  <c r="JB363" i="1" l="1"/>
  <c r="JB364" i="1" l="1"/>
  <c r="JB365" i="1" l="1"/>
  <c r="JB366" i="1" l="1"/>
  <c r="JB367" i="1" l="1"/>
  <c r="JB368" i="1" l="1"/>
  <c r="JB369" i="1" l="1"/>
  <c r="JB370" i="1" l="1"/>
  <c r="JB371" i="1" l="1"/>
  <c r="JB372" i="1" l="1"/>
  <c r="JB373" i="1" l="1"/>
  <c r="JB374" i="1" l="1"/>
  <c r="JB375" i="1" l="1"/>
  <c r="JB376" i="1" l="1"/>
  <c r="JB377" i="1" l="1"/>
  <c r="JB378" i="1" l="1"/>
  <c r="JB379" i="1" l="1"/>
  <c r="JB380" i="1" l="1"/>
  <c r="JB381" i="1" l="1"/>
  <c r="JB382" i="1" l="1"/>
  <c r="JB383" i="1" l="1"/>
  <c r="JB384" i="1" l="1"/>
  <c r="JB385" i="1" l="1"/>
  <c r="JB386" i="1" l="1"/>
  <c r="JB387" i="1" l="1"/>
  <c r="JB388" i="1" l="1"/>
  <c r="JB389" i="1" l="1"/>
  <c r="JB390" i="1" l="1"/>
  <c r="JB391" i="1" l="1"/>
  <c r="JB392" i="1" l="1"/>
  <c r="JB393" i="1" l="1"/>
  <c r="JB394" i="1" l="1"/>
  <c r="JB395" i="1" l="1"/>
  <c r="JB396" i="1" l="1"/>
  <c r="JB397" i="1" l="1"/>
  <c r="JB398" i="1" l="1"/>
  <c r="JB399" i="1" l="1"/>
  <c r="JB400" i="1" l="1"/>
  <c r="JB401" i="1" l="1"/>
  <c r="JB402" i="1" l="1"/>
  <c r="JB403" i="1" l="1"/>
  <c r="JB404" i="1" l="1"/>
  <c r="JB405" i="1" l="1"/>
  <c r="JB406" i="1" l="1"/>
  <c r="JB407" i="1" l="1"/>
  <c r="JB408" i="1" l="1"/>
  <c r="JB409" i="1" l="1"/>
  <c r="JB410" i="1" l="1"/>
  <c r="JB411" i="1" l="1"/>
  <c r="JB412" i="1" l="1"/>
  <c r="JB413" i="1" l="1"/>
  <c r="JB414" i="1" l="1"/>
  <c r="JB415" i="1" l="1"/>
  <c r="JB416" i="1" l="1"/>
  <c r="JB417" i="1" l="1"/>
  <c r="JB418" i="1" l="1"/>
  <c r="JB419" i="1" l="1"/>
  <c r="JB420" i="1" l="1"/>
  <c r="JF420" i="1" l="1"/>
  <c r="JC401" i="1" l="1"/>
  <c r="JG403" i="1" l="1"/>
  <c r="JC403" i="1"/>
  <c r="JG408" i="1"/>
  <c r="JC408" i="1"/>
  <c r="JG406" i="1"/>
  <c r="JC406" i="1"/>
  <c r="JG413" i="1"/>
  <c r="JC413" i="1"/>
  <c r="JG419" i="1"/>
  <c r="JC419" i="1"/>
  <c r="JG407" i="1"/>
  <c r="JC407" i="1"/>
  <c r="JG404" i="1"/>
  <c r="JC404" i="1"/>
  <c r="JG416" i="1"/>
  <c r="JC416" i="1"/>
  <c r="JG418" i="1"/>
  <c r="JC418" i="1"/>
  <c r="JG411" i="1"/>
  <c r="JC411" i="1"/>
  <c r="JG412" i="1"/>
  <c r="JC412" i="1"/>
  <c r="JG410" i="1"/>
  <c r="JC410" i="1"/>
  <c r="JG405" i="1"/>
  <c r="JC405" i="1"/>
  <c r="JG417" i="1"/>
  <c r="JC417" i="1"/>
  <c r="JG420" i="1"/>
  <c r="JC420" i="1"/>
  <c r="JG402" i="1"/>
  <c r="JC402" i="1"/>
  <c r="JG415" i="1"/>
  <c r="JC415" i="1"/>
  <c r="JG409" i="1"/>
  <c r="JC409" i="1"/>
  <c r="JG414" i="1"/>
  <c r="JC414" i="1"/>
  <c r="JG310" i="1"/>
  <c r="JC310" i="1"/>
  <c r="JG359" i="1"/>
  <c r="JC359" i="1"/>
  <c r="JG338" i="1"/>
  <c r="JC338" i="1"/>
  <c r="JG379" i="1"/>
  <c r="JC379" i="1"/>
  <c r="JG345" i="1"/>
  <c r="JC345" i="1"/>
  <c r="JG399" i="1"/>
  <c r="JC399" i="1"/>
  <c r="JG349" i="1"/>
  <c r="JC349" i="1"/>
  <c r="JG307" i="1"/>
  <c r="JC307" i="1"/>
  <c r="JG341" i="1"/>
  <c r="JC341" i="1"/>
  <c r="JG390" i="1"/>
  <c r="JC390" i="1"/>
  <c r="JG340" i="1"/>
  <c r="JC340" i="1"/>
  <c r="JG306" i="1"/>
  <c r="JC306" i="1"/>
  <c r="JG374" i="1"/>
  <c r="JC374" i="1"/>
  <c r="JG311" i="1"/>
  <c r="JC311" i="1"/>
  <c r="JG373" i="1"/>
  <c r="JC373" i="1"/>
  <c r="JG331" i="1"/>
  <c r="JC331" i="1"/>
  <c r="JG372" i="1"/>
  <c r="JC372" i="1"/>
  <c r="JG360" i="1"/>
  <c r="JC360" i="1"/>
  <c r="JG400" i="1"/>
  <c r="JC400" i="1"/>
  <c r="JG350" i="1"/>
  <c r="JC350" i="1"/>
  <c r="JG378" i="1"/>
  <c r="JC378" i="1"/>
  <c r="JG391" i="1"/>
  <c r="JC391" i="1"/>
  <c r="JG370" i="1"/>
  <c r="JC370" i="1"/>
  <c r="JG377" i="1"/>
  <c r="JC377" i="1"/>
  <c r="JG319" i="1"/>
  <c r="JC319" i="1"/>
  <c r="JG352" i="1"/>
  <c r="JC352" i="1"/>
  <c r="JG395" i="1"/>
  <c r="JC395" i="1"/>
  <c r="JG324" i="1"/>
  <c r="JC324" i="1"/>
  <c r="JG384" i="1"/>
  <c r="JC384" i="1"/>
  <c r="JG351" i="1"/>
  <c r="JC351" i="1"/>
  <c r="JG371" i="1"/>
  <c r="JC371" i="1"/>
  <c r="JG337" i="1"/>
  <c r="JC337" i="1"/>
  <c r="JG312" i="1"/>
  <c r="JC312" i="1"/>
  <c r="JG382" i="1"/>
  <c r="JC382" i="1"/>
  <c r="JG332" i="1"/>
  <c r="JC332" i="1"/>
  <c r="JC361" i="1"/>
  <c r="JG344" i="1"/>
  <c r="JC344" i="1"/>
  <c r="JG365" i="1"/>
  <c r="JC365" i="1"/>
  <c r="JG302" i="1"/>
  <c r="JC302" i="1"/>
  <c r="JG364" i="1"/>
  <c r="JC364" i="1"/>
  <c r="JG330" i="1"/>
  <c r="JC330" i="1"/>
  <c r="JG336" i="1"/>
  <c r="JC336" i="1"/>
  <c r="JG342" i="1"/>
  <c r="JC342" i="1"/>
  <c r="JG329" i="1"/>
  <c r="JC329" i="1"/>
  <c r="JG383" i="1"/>
  <c r="JC383" i="1"/>
  <c r="JG333" i="1"/>
  <c r="JC333" i="1"/>
  <c r="JG369" i="1"/>
  <c r="JC369" i="1"/>
  <c r="JG368" i="1"/>
  <c r="JC368" i="1"/>
  <c r="JG366" i="1"/>
  <c r="JC366" i="1"/>
  <c r="JG303" i="1"/>
  <c r="JC303" i="1"/>
  <c r="JG394" i="1"/>
  <c r="JC394" i="1"/>
  <c r="JG323" i="1"/>
  <c r="JC323" i="1"/>
  <c r="JG343" i="1"/>
  <c r="JC343" i="1"/>
  <c r="JG363" i="1"/>
  <c r="JC363" i="1"/>
  <c r="JG397" i="1"/>
  <c r="JC397" i="1"/>
  <c r="JG334" i="1"/>
  <c r="JC334" i="1"/>
  <c r="JG396" i="1"/>
  <c r="JC396" i="1"/>
  <c r="JG362" i="1"/>
  <c r="JC362" i="1"/>
  <c r="JG318" i="1"/>
  <c r="JC318" i="1"/>
  <c r="JG367" i="1"/>
  <c r="JC367" i="1"/>
  <c r="JG317" i="1"/>
  <c r="JC317" i="1"/>
  <c r="JG387" i="1"/>
  <c r="JC387" i="1"/>
  <c r="JG316" i="1"/>
  <c r="JC316" i="1"/>
  <c r="JG320" i="1"/>
  <c r="JC320" i="1"/>
  <c r="JG356" i="1"/>
  <c r="JC356" i="1"/>
  <c r="JG322" i="1"/>
  <c r="JC322" i="1"/>
  <c r="JG335" i="1"/>
  <c r="JC335" i="1"/>
  <c r="JG314" i="1"/>
  <c r="JC314" i="1"/>
  <c r="JG355" i="1"/>
  <c r="JC355" i="1"/>
  <c r="JG321" i="1"/>
  <c r="JC321" i="1"/>
  <c r="JG375" i="1"/>
  <c r="JC375" i="1"/>
  <c r="JG328" i="1"/>
  <c r="JC328" i="1"/>
  <c r="JG339" i="1"/>
  <c r="JC339" i="1"/>
  <c r="JG380" i="1"/>
  <c r="JC380" i="1"/>
  <c r="JG346" i="1"/>
  <c r="JC346" i="1"/>
  <c r="JG353" i="1"/>
  <c r="JC353" i="1"/>
  <c r="JG304" i="1"/>
  <c r="JC304" i="1"/>
  <c r="JG357" i="1"/>
  <c r="JC357" i="1"/>
  <c r="JG315" i="1"/>
  <c r="JC315" i="1"/>
  <c r="JG393" i="1"/>
  <c r="JC393" i="1"/>
  <c r="JG398" i="1"/>
  <c r="JC398" i="1"/>
  <c r="JG348" i="1"/>
  <c r="JC348" i="1"/>
  <c r="JG392" i="1"/>
  <c r="JC392" i="1"/>
  <c r="JG326" i="1"/>
  <c r="JC326" i="1"/>
  <c r="JG388" i="1"/>
  <c r="JC388" i="1"/>
  <c r="JG325" i="1"/>
  <c r="JC325" i="1"/>
  <c r="JG381" i="1"/>
  <c r="JC381" i="1"/>
  <c r="JG305" i="1"/>
  <c r="JC305" i="1"/>
  <c r="JG309" i="1"/>
  <c r="JC309" i="1"/>
  <c r="JG358" i="1"/>
  <c r="JC358" i="1"/>
  <c r="JG308" i="1"/>
  <c r="JC308" i="1"/>
  <c r="JG386" i="1"/>
  <c r="JC386" i="1"/>
  <c r="JG385" i="1"/>
  <c r="JC385" i="1"/>
  <c r="JG376" i="1"/>
  <c r="JC376" i="1"/>
  <c r="JG327" i="1"/>
  <c r="JC327" i="1"/>
  <c r="JG389" i="1"/>
  <c r="JC389" i="1"/>
  <c r="JG347" i="1"/>
  <c r="JC347" i="1"/>
  <c r="JG313" i="1"/>
  <c r="JC313" i="1"/>
  <c r="JG354" i="1"/>
  <c r="JC354" i="1"/>
  <c r="KQ420" i="1" l="1"/>
  <c r="NA402" i="1" l="1"/>
  <c r="JG401" i="1" l="1"/>
  <c r="JE401" i="1"/>
  <c r="NA406" i="1" l="1"/>
  <c r="NA410" i="1" l="1"/>
  <c r="NA411" i="1" l="1"/>
  <c r="NA412" i="1" l="1"/>
  <c r="NA413" i="1" l="1"/>
  <c r="NA414" i="1" l="1"/>
  <c r="NA415" i="1" l="1"/>
  <c r="NA416" i="1" l="1"/>
  <c r="NA417" i="1" l="1"/>
  <c r="NA418" i="1" l="1"/>
  <c r="NA419" i="1" l="1"/>
  <c r="NA420" i="1" l="1"/>
  <c r="NA421" i="1" l="1"/>
  <c r="NN420" i="1" l="1"/>
  <c r="NS420" i="1" s="1"/>
  <c r="CK420" i="1"/>
  <c r="NP420" i="1" l="1"/>
  <c r="NO302" i="1" l="1"/>
  <c r="NP302" i="1" s="1"/>
  <c r="NO303" i="1" l="1"/>
  <c r="NP303" i="1" s="1"/>
  <c r="NO304" i="1" l="1"/>
  <c r="NP304" i="1" s="1"/>
  <c r="NO305" i="1" l="1"/>
  <c r="NP305" i="1" s="1"/>
  <c r="NO306" i="1" l="1"/>
  <c r="NP306" i="1" s="1"/>
  <c r="NO307" i="1" l="1"/>
  <c r="NP307" i="1" s="1"/>
  <c r="NO308" i="1" l="1"/>
  <c r="NP308" i="1" s="1"/>
  <c r="NO309" i="1" l="1"/>
  <c r="NP309" i="1" s="1"/>
  <c r="NO310" i="1" l="1"/>
  <c r="NP310" i="1" s="1"/>
  <c r="NO311" i="1" l="1"/>
  <c r="NP311" i="1" s="1"/>
  <c r="NO312" i="1" l="1"/>
  <c r="NP312" i="1" s="1"/>
  <c r="NO313" i="1" l="1"/>
  <c r="NP313" i="1" s="1"/>
  <c r="NO314" i="1" l="1"/>
  <c r="NP314" i="1" s="1"/>
  <c r="NO315" i="1" l="1"/>
  <c r="NP315" i="1" s="1"/>
  <c r="NO316" i="1" l="1"/>
  <c r="NP316" i="1" s="1"/>
  <c r="NO317" i="1" l="1"/>
  <c r="NP317" i="1" s="1"/>
  <c r="NO318" i="1" l="1"/>
  <c r="NP318" i="1" s="1"/>
  <c r="NO319" i="1" l="1"/>
  <c r="NP319" i="1" s="1"/>
  <c r="NO320" i="1" l="1"/>
  <c r="NP320" i="1" s="1"/>
  <c r="NO321" i="1" l="1"/>
  <c r="NP321" i="1" s="1"/>
  <c r="NO322" i="1" l="1"/>
  <c r="NP322" i="1" s="1"/>
  <c r="NO323" i="1" l="1"/>
  <c r="NP323" i="1" s="1"/>
  <c r="NO324" i="1" l="1"/>
  <c r="NP324" i="1" s="1"/>
  <c r="NO325" i="1" l="1"/>
  <c r="NP325" i="1" s="1"/>
  <c r="NO326" i="1" l="1"/>
  <c r="NP326" i="1" s="1"/>
  <c r="NO327" i="1" l="1"/>
  <c r="NP327" i="1" s="1"/>
  <c r="NO328" i="1" l="1"/>
  <c r="NP328" i="1" s="1"/>
  <c r="NO329" i="1" l="1"/>
  <c r="NP329" i="1" s="1"/>
  <c r="NO330" i="1" l="1"/>
  <c r="NP330" i="1" s="1"/>
  <c r="NO331" i="1" l="1"/>
  <c r="NP331" i="1" s="1"/>
  <c r="NO332" i="1" l="1"/>
  <c r="NP332" i="1" s="1"/>
  <c r="NO333" i="1" l="1"/>
  <c r="NP333" i="1" s="1"/>
  <c r="NO334" i="1" l="1"/>
  <c r="NP334" i="1" s="1"/>
  <c r="NO335" i="1" l="1"/>
  <c r="NP335" i="1" s="1"/>
  <c r="NO336" i="1" l="1"/>
  <c r="NP336" i="1" s="1"/>
  <c r="NO337" i="1" l="1"/>
  <c r="NP337" i="1" s="1"/>
  <c r="NO338" i="1" l="1"/>
  <c r="NP338" i="1" s="1"/>
  <c r="NO339" i="1" l="1"/>
  <c r="NP339" i="1" s="1"/>
  <c r="NO340" i="1" l="1"/>
  <c r="NP340" i="1" s="1"/>
  <c r="NO341" i="1" l="1"/>
  <c r="NP341" i="1" s="1"/>
  <c r="NO342" i="1" l="1"/>
  <c r="NP342" i="1" s="1"/>
  <c r="NO343" i="1" l="1"/>
  <c r="NP343" i="1" s="1"/>
  <c r="NO344" i="1" l="1"/>
  <c r="NP344" i="1" s="1"/>
  <c r="NO345" i="1" l="1"/>
  <c r="NP345" i="1" s="1"/>
  <c r="NO346" i="1" l="1"/>
  <c r="NP346" i="1" s="1"/>
  <c r="NO347" i="1" l="1"/>
  <c r="NP347" i="1" s="1"/>
  <c r="NO348" i="1" l="1"/>
  <c r="NP348" i="1" s="1"/>
  <c r="NO349" i="1" l="1"/>
  <c r="NP349" i="1" s="1"/>
  <c r="NO350" i="1" l="1"/>
  <c r="NP350" i="1" s="1"/>
  <c r="NO351" i="1" l="1"/>
  <c r="NP351" i="1" s="1"/>
  <c r="NO352" i="1" l="1"/>
  <c r="NP352" i="1" s="1"/>
  <c r="NO353" i="1" l="1"/>
  <c r="NP353" i="1" s="1"/>
  <c r="NO354" i="1" l="1"/>
  <c r="NP354" i="1" s="1"/>
  <c r="NO355" i="1" l="1"/>
  <c r="NP355" i="1" s="1"/>
  <c r="NO356" i="1" l="1"/>
  <c r="NP356" i="1" s="1"/>
  <c r="NO357" i="1" l="1"/>
  <c r="NP357" i="1" s="1"/>
  <c r="NO358" i="1" l="1"/>
  <c r="NP358" i="1" s="1"/>
  <c r="NO359" i="1" l="1"/>
  <c r="NP359" i="1" s="1"/>
  <c r="NO360" i="1" l="1"/>
  <c r="NP360" i="1" s="1"/>
  <c r="NO361" i="1" l="1"/>
  <c r="NO362" i="1" l="1"/>
  <c r="NP362" i="1" s="1"/>
  <c r="NO363" i="1" l="1"/>
  <c r="NP363" i="1" s="1"/>
  <c r="NO364" i="1" l="1"/>
  <c r="NP364" i="1" s="1"/>
  <c r="NO365" i="1" l="1"/>
  <c r="NP365" i="1" s="1"/>
  <c r="NO366" i="1" l="1"/>
  <c r="NP366" i="1" s="1"/>
  <c r="NO367" i="1" l="1"/>
  <c r="NP367" i="1" s="1"/>
  <c r="NO368" i="1" l="1"/>
  <c r="NP368" i="1" s="1"/>
  <c r="NO369" i="1" l="1"/>
  <c r="NP369" i="1" s="1"/>
  <c r="NO370" i="1" l="1"/>
  <c r="NP370" i="1" s="1"/>
  <c r="NO371" i="1" l="1"/>
  <c r="NP371" i="1" s="1"/>
  <c r="NO372" i="1" l="1"/>
  <c r="NP372" i="1" s="1"/>
  <c r="NO373" i="1" l="1"/>
  <c r="NP373" i="1" s="1"/>
  <c r="NO374" i="1" l="1"/>
  <c r="NP374" i="1" s="1"/>
  <c r="NO375" i="1" l="1"/>
  <c r="NP375" i="1" s="1"/>
  <c r="NO376" i="1" l="1"/>
  <c r="NP376" i="1" s="1"/>
  <c r="NO377" i="1" l="1"/>
  <c r="NP377" i="1" s="1"/>
  <c r="NO378" i="1" l="1"/>
  <c r="NP378" i="1" s="1"/>
  <c r="NO379" i="1" l="1"/>
  <c r="NP379" i="1" s="1"/>
  <c r="NO380" i="1" l="1"/>
  <c r="NP380" i="1" s="1"/>
  <c r="NO381" i="1" l="1"/>
  <c r="NP381" i="1" s="1"/>
  <c r="NO382" i="1" l="1"/>
  <c r="NP382" i="1" s="1"/>
  <c r="NO383" i="1" l="1"/>
  <c r="NP383" i="1" s="1"/>
  <c r="NO384" i="1" l="1"/>
  <c r="NP384" i="1" s="1"/>
  <c r="NO385" i="1" l="1"/>
  <c r="NP385" i="1" s="1"/>
  <c r="NO386" i="1" l="1"/>
  <c r="NP386" i="1" s="1"/>
  <c r="NO387" i="1" l="1"/>
  <c r="NP387" i="1" s="1"/>
  <c r="NO388" i="1" l="1"/>
  <c r="NP388" i="1" s="1"/>
  <c r="NO389" i="1" l="1"/>
  <c r="NP389" i="1" s="1"/>
  <c r="NO390" i="1" l="1"/>
  <c r="NP390" i="1" s="1"/>
  <c r="NO391" i="1" l="1"/>
  <c r="NP391" i="1" s="1"/>
  <c r="NO392" i="1" l="1"/>
  <c r="NP392" i="1" s="1"/>
  <c r="NO393" i="1" l="1"/>
  <c r="NP393" i="1" s="1"/>
  <c r="NO394" i="1" l="1"/>
  <c r="NP394" i="1" s="1"/>
  <c r="NO395" i="1" l="1"/>
  <c r="NP395" i="1" s="1"/>
  <c r="NO396" i="1" l="1"/>
  <c r="NP396" i="1" s="1"/>
  <c r="NO397" i="1" l="1"/>
  <c r="NP397" i="1" s="1"/>
  <c r="NO398" i="1" l="1"/>
  <c r="NP398" i="1" s="1"/>
  <c r="NO399" i="1" l="1"/>
  <c r="NP399" i="1" s="1"/>
  <c r="NO400" i="1" l="1"/>
  <c r="NP400" i="1" s="1"/>
  <c r="NO401" i="1" l="1"/>
  <c r="NP401" i="1" l="1"/>
  <c r="NN401" i="1"/>
  <c r="NO402" i="1"/>
  <c r="NP402" i="1" s="1"/>
  <c r="NS401" i="1" l="1"/>
  <c r="NO403" i="1"/>
  <c r="NP403" i="1" s="1"/>
  <c r="NO404" i="1" l="1"/>
  <c r="NP404" i="1" s="1"/>
  <c r="NO405" i="1" l="1"/>
  <c r="NP405" i="1" s="1"/>
  <c r="NO406" i="1" l="1"/>
  <c r="NP406" i="1" s="1"/>
  <c r="NO407" i="1" l="1"/>
  <c r="NP407" i="1" s="1"/>
  <c r="NO408" i="1" l="1"/>
  <c r="NP408" i="1" s="1"/>
  <c r="NO409" i="1" l="1"/>
  <c r="NP409" i="1" l="1"/>
  <c r="NO422" i="1"/>
  <c r="KK408" i="1" l="1"/>
  <c r="KK403" i="1"/>
  <c r="KK406" i="1"/>
  <c r="KK405" i="1"/>
  <c r="KK402" i="1"/>
  <c r="KK404" i="1"/>
  <c r="KK409" i="1"/>
  <c r="KK407" i="1"/>
  <c r="KK412" i="1" l="1"/>
  <c r="KR412" i="1"/>
  <c r="KK410" i="1"/>
  <c r="KR410" i="1"/>
  <c r="KK411" i="1"/>
  <c r="KR411" i="1"/>
  <c r="KK421" i="1"/>
  <c r="KR421" i="1"/>
  <c r="KK417" i="1"/>
  <c r="KR417" i="1"/>
  <c r="KK416" i="1"/>
  <c r="KR416" i="1"/>
  <c r="KK413" i="1"/>
  <c r="KR413" i="1"/>
  <c r="KK415" i="1"/>
  <c r="KR415" i="1"/>
  <c r="KK420" i="1"/>
  <c r="KR420" i="1"/>
  <c r="KK418" i="1"/>
  <c r="KR418" i="1"/>
  <c r="KK419" i="1"/>
  <c r="KR419" i="1"/>
  <c r="KK414" i="1"/>
  <c r="KR414" i="1"/>
  <c r="KS421" i="1" l="1"/>
  <c r="NI410" i="1" l="1"/>
  <c r="NI411" i="1" l="1"/>
  <c r="NI412" i="1" l="1"/>
  <c r="NI413" i="1" l="1"/>
  <c r="NI414" i="1" l="1"/>
  <c r="NI415" i="1" l="1"/>
  <c r="NI416" i="1" l="1"/>
  <c r="NI417" i="1" l="1"/>
  <c r="NI418" i="1" l="1"/>
  <c r="NI419" i="1" l="1"/>
  <c r="NI420" i="1" l="1"/>
  <c r="NI421" i="1" l="1"/>
  <c r="IS421" i="1" l="1"/>
  <c r="IY421" i="1"/>
  <c r="IZ421" i="1" l="1"/>
  <c r="IR108" i="1" l="1"/>
  <c r="IR118" i="1"/>
  <c r="IR110" i="1"/>
  <c r="IR107" i="1"/>
  <c r="IR99" i="1"/>
  <c r="IR103" i="1"/>
  <c r="IR106" i="1"/>
  <c r="IR117" i="1"/>
  <c r="IR102" i="1"/>
  <c r="IR121" i="1"/>
  <c r="IR120" i="1"/>
  <c r="IR114" i="1"/>
  <c r="IR109" i="1"/>
  <c r="IR112" i="1"/>
  <c r="IR119" i="1"/>
  <c r="IR101" i="1"/>
  <c r="IR113" i="1"/>
  <c r="IR105" i="1"/>
  <c r="IR104" i="1"/>
  <c r="IR100" i="1"/>
  <c r="IR98" i="1"/>
  <c r="IR116" i="1"/>
  <c r="IR115" i="1"/>
  <c r="IR111" i="1"/>
  <c r="AA474" i="1" l="1"/>
  <c r="AB474" i="1" s="1"/>
  <c r="JH109" i="1"/>
  <c r="AA467" i="1"/>
  <c r="AB467" i="1" s="1"/>
  <c r="JH102" i="1"/>
  <c r="AA472" i="1"/>
  <c r="AB472" i="1" s="1"/>
  <c r="JH107" i="1"/>
  <c r="AA476" i="1"/>
  <c r="AB476" i="1" s="1"/>
  <c r="JH111" i="1"/>
  <c r="AA484" i="1"/>
  <c r="AB484" i="1" s="1"/>
  <c r="JH119" i="1"/>
  <c r="AA482" i="1"/>
  <c r="AB482" i="1" s="1"/>
  <c r="JH117" i="1"/>
  <c r="AA463" i="1"/>
  <c r="AB463" i="1" s="1"/>
  <c r="JH98" i="1"/>
  <c r="IT98" i="1"/>
  <c r="AA469" i="1"/>
  <c r="AB469" i="1" s="1"/>
  <c r="JH104" i="1"/>
  <c r="AA479" i="1"/>
  <c r="AB479" i="1" s="1"/>
  <c r="JH114" i="1"/>
  <c r="AA471" i="1"/>
  <c r="AB471" i="1" s="1"/>
  <c r="JH106" i="1"/>
  <c r="JH105" i="1"/>
  <c r="AA470" i="1"/>
  <c r="AB470" i="1" s="1"/>
  <c r="AA477" i="1"/>
  <c r="AB477" i="1" s="1"/>
  <c r="JH112" i="1"/>
  <c r="AA475" i="1"/>
  <c r="AB475" i="1" s="1"/>
  <c r="JH110" i="1"/>
  <c r="AA480" i="1"/>
  <c r="AB480" i="1" s="1"/>
  <c r="JH115" i="1"/>
  <c r="AA478" i="1"/>
  <c r="AB478" i="1" s="1"/>
  <c r="JH113" i="1"/>
  <c r="AA485" i="1"/>
  <c r="AB485" i="1" s="1"/>
  <c r="JH120" i="1"/>
  <c r="AA483" i="1"/>
  <c r="AB483" i="1" s="1"/>
  <c r="JH118" i="1"/>
  <c r="AA486" i="1"/>
  <c r="AB486" i="1" s="1"/>
  <c r="JH121" i="1"/>
  <c r="AA468" i="1"/>
  <c r="AB468" i="1" s="1"/>
  <c r="JH103" i="1"/>
  <c r="AA473" i="1"/>
  <c r="AB473" i="1" s="1"/>
  <c r="JH108" i="1"/>
  <c r="AA481" i="1"/>
  <c r="AB481" i="1" s="1"/>
  <c r="JH116" i="1"/>
  <c r="AA465" i="1"/>
  <c r="AB465" i="1" s="1"/>
  <c r="JH100" i="1"/>
  <c r="JH101" i="1"/>
  <c r="AA466" i="1"/>
  <c r="AB466" i="1" s="1"/>
  <c r="AA464" i="1"/>
  <c r="AB464" i="1" s="1"/>
  <c r="JH99" i="1"/>
  <c r="JI98" i="1" l="1"/>
  <c r="IV98" i="1"/>
  <c r="IW98" i="1" l="1"/>
  <c r="IY99" i="1" s="1"/>
  <c r="IS99" i="1" l="1"/>
  <c r="IU99" i="1"/>
  <c r="IT99" i="1" l="1"/>
  <c r="JI99" i="1" l="1"/>
  <c r="IV99" i="1"/>
  <c r="IW99" i="1" l="1"/>
  <c r="IU100" i="1" l="1"/>
  <c r="IY100" i="1"/>
  <c r="IS100" i="1"/>
  <c r="FQ421" i="1"/>
  <c r="FR421" i="1" s="1"/>
  <c r="FO421" i="1"/>
  <c r="GA421" i="1" s="1"/>
  <c r="GA422" i="1" s="1"/>
  <c r="FO422" i="1"/>
  <c r="FQ422" i="1"/>
  <c r="FO423" i="1" s="1"/>
  <c r="IT100" i="1" l="1"/>
  <c r="JI100" i="1" s="1"/>
  <c r="GB64" i="1"/>
  <c r="GA60" i="1"/>
  <c r="IV100" i="1" l="1"/>
  <c r="IW100" i="1" s="1"/>
  <c r="IU101" i="1" l="1"/>
  <c r="IS101" i="1"/>
  <c r="IY101" i="1"/>
  <c r="IT101" i="1" l="1"/>
  <c r="JI101" i="1" s="1"/>
  <c r="IV101" i="1" l="1"/>
  <c r="IW101" i="1" s="1"/>
  <c r="IU102" i="1" l="1"/>
  <c r="IY102" i="1"/>
  <c r="IS102" i="1"/>
  <c r="IT102" i="1" l="1"/>
  <c r="JI102" i="1" s="1"/>
  <c r="IV102" i="1" l="1"/>
  <c r="IW102" i="1" l="1"/>
  <c r="IU103" i="1" l="1"/>
  <c r="IY103" i="1"/>
  <c r="IS103" i="1"/>
  <c r="IT103" i="1" l="1"/>
  <c r="IV103" i="1" s="1"/>
  <c r="KU98" i="1"/>
  <c r="LJ98" i="1" s="1"/>
  <c r="KU99" i="1"/>
  <c r="LJ99" i="1" s="1"/>
  <c r="KU100" i="1"/>
  <c r="KU101" i="1"/>
  <c r="LJ101" i="1" s="1"/>
  <c r="KU102" i="1"/>
  <c r="LJ102" i="1" s="1"/>
  <c r="KU105" i="1"/>
  <c r="LJ105" i="1" s="1"/>
  <c r="KU106" i="1"/>
  <c r="LJ106" i="1" s="1"/>
  <c r="KU107" i="1"/>
  <c r="LJ107" i="1" s="1"/>
  <c r="KU108" i="1"/>
  <c r="KU109" i="1"/>
  <c r="LJ109" i="1" s="1"/>
  <c r="KU110" i="1"/>
  <c r="LJ110" i="1" s="1"/>
  <c r="KU113" i="1"/>
  <c r="LJ113" i="1" s="1"/>
  <c r="KU115" i="1"/>
  <c r="LJ115" i="1" s="1"/>
  <c r="KU116" i="1"/>
  <c r="KU117" i="1"/>
  <c r="LJ117" i="1" s="1"/>
  <c r="KU118" i="1"/>
  <c r="LJ118" i="1" s="1"/>
  <c r="KU121" i="1"/>
  <c r="LJ121" i="1" s="1"/>
  <c r="AE463" i="1"/>
  <c r="AF463" i="1" s="1"/>
  <c r="AE464" i="1"/>
  <c r="AF464" i="1" s="1"/>
  <c r="AE465" i="1"/>
  <c r="AF465" i="1" s="1"/>
  <c r="AE466" i="1"/>
  <c r="AF466" i="1" s="1"/>
  <c r="AE467" i="1"/>
  <c r="AF467" i="1" s="1"/>
  <c r="AE468" i="1"/>
  <c r="AF468" i="1" s="1"/>
  <c r="AE470" i="1"/>
  <c r="AF470" i="1" s="1"/>
  <c r="AE471" i="1"/>
  <c r="AF471" i="1" s="1"/>
  <c r="AE472" i="1"/>
  <c r="AF472" i="1" s="1"/>
  <c r="AE473" i="1"/>
  <c r="AF473" i="1" s="1"/>
  <c r="AE474" i="1"/>
  <c r="AF474" i="1" s="1"/>
  <c r="AE475" i="1"/>
  <c r="AF475" i="1" s="1"/>
  <c r="AE476" i="1"/>
  <c r="AF476" i="1" s="1"/>
  <c r="AE478" i="1"/>
  <c r="AF478" i="1" s="1"/>
  <c r="AE479" i="1"/>
  <c r="AF479" i="1" s="1"/>
  <c r="AE480" i="1"/>
  <c r="AF480" i="1" s="1"/>
  <c r="AE481" i="1"/>
  <c r="AF481" i="1" s="1"/>
  <c r="AE482" i="1"/>
  <c r="AF482" i="1" s="1"/>
  <c r="AE483" i="1"/>
  <c r="AF483" i="1" s="1"/>
  <c r="AE484" i="1"/>
  <c r="AF484" i="1" s="1"/>
  <c r="AE486" i="1"/>
  <c r="AF486" i="1" s="1"/>
  <c r="KU114" i="1" l="1"/>
  <c r="KU104" i="1"/>
  <c r="KU112" i="1"/>
  <c r="KU120" i="1"/>
  <c r="AE485" i="1"/>
  <c r="AF485" i="1" s="1"/>
  <c r="AE477" i="1"/>
  <c r="AF477" i="1" s="1"/>
  <c r="AE469" i="1"/>
  <c r="AF469" i="1" s="1"/>
  <c r="LJ108" i="1"/>
  <c r="LJ116" i="1"/>
  <c r="LJ100" i="1"/>
  <c r="KU119" i="1"/>
  <c r="KU111" i="1"/>
  <c r="KU103" i="1"/>
  <c r="IW103" i="1"/>
  <c r="JI103" i="1"/>
  <c r="LJ114" i="1" l="1"/>
  <c r="LJ120" i="1"/>
  <c r="LJ112" i="1"/>
  <c r="LJ104" i="1"/>
  <c r="LJ103" i="1"/>
  <c r="LJ111" i="1"/>
  <c r="LJ119" i="1"/>
  <c r="IU104" i="1"/>
  <c r="IS104" i="1"/>
  <c r="IY104" i="1"/>
  <c r="IT104" i="1" l="1"/>
  <c r="IV104" i="1" s="1"/>
  <c r="IW104" i="1" l="1"/>
  <c r="JI104" i="1"/>
  <c r="IU105" i="1" l="1"/>
  <c r="IS105" i="1"/>
  <c r="IT105" i="1" s="1"/>
  <c r="IY105" i="1"/>
  <c r="JI105" i="1" l="1"/>
  <c r="IV105" i="1"/>
  <c r="IW105" i="1" l="1"/>
  <c r="IU106" i="1" l="1"/>
  <c r="IY106" i="1"/>
  <c r="IS106" i="1"/>
  <c r="IT106" i="1" s="1"/>
  <c r="JI106" i="1" l="1"/>
  <c r="IV106" i="1"/>
  <c r="IW106" i="1" l="1"/>
  <c r="IU107" i="1" l="1"/>
  <c r="IS107" i="1"/>
  <c r="IT107" i="1" s="1"/>
  <c r="IY107" i="1"/>
  <c r="JI107" i="1" l="1"/>
  <c r="IV107" i="1"/>
  <c r="IW107" i="1" s="1"/>
  <c r="IU108" i="1" l="1"/>
  <c r="IS108" i="1"/>
  <c r="IT108" i="1" s="1"/>
  <c r="JI108" i="1" s="1"/>
  <c r="IY108" i="1"/>
  <c r="IV108" i="1" l="1"/>
  <c r="IW108" i="1" s="1"/>
  <c r="IU109" i="1" l="1"/>
  <c r="IS109" i="1"/>
  <c r="IT109" i="1" s="1"/>
  <c r="JI109" i="1" s="1"/>
  <c r="IY109" i="1"/>
  <c r="IV109" i="1" l="1"/>
  <c r="IW109" i="1" s="1"/>
  <c r="IU110" i="1" l="1"/>
  <c r="IY110" i="1"/>
  <c r="IS110" i="1"/>
  <c r="IT110" i="1" s="1"/>
  <c r="JI110" i="1" s="1"/>
  <c r="IV110" i="1" l="1"/>
  <c r="IW110" i="1" s="1"/>
  <c r="IU111" i="1" l="1"/>
  <c r="IY111" i="1"/>
  <c r="IS111" i="1"/>
  <c r="IT111" i="1" s="1"/>
  <c r="JI111" i="1" s="1"/>
  <c r="IV111" i="1" l="1"/>
  <c r="IW111" i="1" s="1"/>
  <c r="IU112" i="1" l="1"/>
  <c r="IS112" i="1"/>
  <c r="IT112" i="1" s="1"/>
  <c r="JI112" i="1" s="1"/>
  <c r="IY112" i="1"/>
  <c r="IV112" i="1" l="1"/>
  <c r="IW112" i="1" s="1"/>
  <c r="IU113" i="1" l="1"/>
  <c r="IS113" i="1"/>
  <c r="IT113" i="1" s="1"/>
  <c r="JI113" i="1" s="1"/>
  <c r="IY113" i="1"/>
  <c r="IV113" i="1" l="1"/>
  <c r="IW113" i="1" s="1"/>
  <c r="IU114" i="1" l="1"/>
  <c r="IS114" i="1"/>
  <c r="IT114" i="1" s="1"/>
  <c r="JI114" i="1" s="1"/>
  <c r="IY114" i="1"/>
  <c r="IV114" i="1" l="1"/>
  <c r="IW114" i="1" s="1"/>
  <c r="IS115" i="1" s="1"/>
  <c r="IT115" i="1" s="1"/>
  <c r="JI115" i="1" s="1"/>
  <c r="IY115" i="1" l="1"/>
  <c r="IU115" i="1"/>
  <c r="IV115" i="1" s="1"/>
  <c r="IW115" i="1" s="1"/>
  <c r="IU116" i="1" l="1"/>
  <c r="IS116" i="1"/>
  <c r="IT116" i="1" s="1"/>
  <c r="JI116" i="1" s="1"/>
  <c r="IY116" i="1"/>
  <c r="IV116" i="1" l="1"/>
  <c r="IW116" i="1" s="1"/>
  <c r="IU117" i="1" l="1"/>
  <c r="IS117" i="1"/>
  <c r="IT117" i="1" s="1"/>
  <c r="JI117" i="1" s="1"/>
  <c r="IY117" i="1"/>
  <c r="IV117" i="1" l="1"/>
  <c r="IW117" i="1" s="1"/>
  <c r="IU118" i="1" l="1"/>
  <c r="IS118" i="1"/>
  <c r="IT118" i="1" s="1"/>
  <c r="JI118" i="1" s="1"/>
  <c r="IY118" i="1"/>
  <c r="IV118" i="1" l="1"/>
  <c r="IW118" i="1" s="1"/>
  <c r="IU119" i="1" l="1"/>
  <c r="IY119" i="1"/>
  <c r="IS119" i="1"/>
  <c r="IT119" i="1" s="1"/>
  <c r="JI119" i="1" s="1"/>
  <c r="IV119" i="1" l="1"/>
  <c r="IW119" i="1" s="1"/>
  <c r="IU120" i="1" l="1"/>
  <c r="IS120" i="1"/>
  <c r="IT120" i="1" s="1"/>
  <c r="JI120" i="1" s="1"/>
  <c r="IY120" i="1"/>
  <c r="IV120" i="1" l="1"/>
  <c r="IW120" i="1" s="1"/>
  <c r="IU121" i="1" l="1"/>
  <c r="IS121" i="1"/>
  <c r="IT121" i="1" s="1"/>
  <c r="JI121" i="1" s="1"/>
  <c r="IY121" i="1"/>
  <c r="IV121" i="1" l="1"/>
  <c r="IW121" i="1" s="1"/>
  <c r="IZ121" i="1" s="1"/>
  <c r="IU122" i="1" l="1"/>
  <c r="IS122" i="1"/>
  <c r="IY122" i="1"/>
  <c r="IY158" i="1" l="1"/>
  <c r="IS158" i="1"/>
  <c r="IS243" i="1" l="1"/>
  <c r="IY243" i="1"/>
  <c r="IY244" i="1" l="1"/>
  <c r="IS244" i="1"/>
  <c r="IS245" i="1" l="1"/>
  <c r="IY245" i="1"/>
  <c r="IS246" i="1" l="1"/>
  <c r="IY246" i="1"/>
  <c r="IS247" i="1" l="1"/>
  <c r="IY247" i="1"/>
  <c r="IY248" i="1" l="1"/>
  <c r="IS248" i="1"/>
  <c r="IY249" i="1" l="1"/>
  <c r="IS249" i="1"/>
  <c r="IS250" i="1" l="1"/>
  <c r="IY250" i="1"/>
  <c r="IY251" i="1" l="1"/>
  <c r="IS251" i="1"/>
  <c r="IS252" i="1" l="1"/>
  <c r="IY252" i="1"/>
  <c r="IY253" i="1" l="1"/>
  <c r="IS253" i="1"/>
  <c r="IY254" i="1" l="1"/>
  <c r="IS254" i="1"/>
  <c r="IS255" i="1" l="1"/>
  <c r="IY255" i="1"/>
  <c r="IS256" i="1" l="1"/>
  <c r="IY256" i="1"/>
  <c r="IS257" i="1" l="1"/>
  <c r="IY257" i="1"/>
  <c r="IS258" i="1" l="1"/>
  <c r="IY258" i="1"/>
  <c r="IS259" i="1" l="1"/>
  <c r="IY259" i="1"/>
  <c r="IS260" i="1" l="1"/>
  <c r="IY260" i="1"/>
  <c r="IY261" i="1" l="1"/>
  <c r="IS261" i="1"/>
  <c r="IS262" i="1" l="1"/>
  <c r="IY262" i="1"/>
  <c r="IS263" i="1" l="1"/>
  <c r="IY263" i="1"/>
  <c r="IY264" i="1" l="1"/>
  <c r="IS264" i="1"/>
  <c r="IS265" i="1" l="1"/>
  <c r="IY265" i="1"/>
  <c r="IY266" i="1" l="1"/>
  <c r="IS266" i="1"/>
  <c r="KS420" i="1"/>
  <c r="KJ415" i="1" l="1"/>
  <c r="KJ407" i="1"/>
  <c r="KJ399" i="1"/>
  <c r="KJ391" i="1"/>
  <c r="KJ383" i="1"/>
  <c r="KJ375" i="1"/>
  <c r="KJ367" i="1"/>
  <c r="KJ392" i="1"/>
  <c r="KJ414" i="1"/>
  <c r="KJ406" i="1"/>
  <c r="KJ398" i="1"/>
  <c r="KJ390" i="1"/>
  <c r="KJ382" i="1"/>
  <c r="KJ374" i="1"/>
  <c r="KJ366" i="1"/>
  <c r="KJ384" i="1"/>
  <c r="KJ421" i="1"/>
  <c r="KJ413" i="1"/>
  <c r="KJ405" i="1"/>
  <c r="KJ397" i="1"/>
  <c r="KJ389" i="1"/>
  <c r="KJ381" i="1"/>
  <c r="KJ373" i="1"/>
  <c r="KJ365" i="1"/>
  <c r="KJ362" i="1"/>
  <c r="KJ376" i="1"/>
  <c r="KJ420" i="1"/>
  <c r="KJ412" i="1"/>
  <c r="KJ404" i="1"/>
  <c r="KJ396" i="1"/>
  <c r="KJ388" i="1"/>
  <c r="KJ380" i="1"/>
  <c r="KJ372" i="1"/>
  <c r="KJ364" i="1"/>
  <c r="KJ368" i="1"/>
  <c r="KJ419" i="1"/>
  <c r="KJ411" i="1"/>
  <c r="KJ403" i="1"/>
  <c r="KJ395" i="1"/>
  <c r="KJ387" i="1"/>
  <c r="KJ379" i="1"/>
  <c r="KJ371" i="1"/>
  <c r="KJ363" i="1"/>
  <c r="KJ400" i="1"/>
  <c r="KJ418" i="1"/>
  <c r="KJ410" i="1"/>
  <c r="KJ402" i="1"/>
  <c r="KJ394" i="1"/>
  <c r="KJ386" i="1"/>
  <c r="KJ378" i="1"/>
  <c r="KJ370" i="1"/>
  <c r="KJ417" i="1"/>
  <c r="KJ409" i="1"/>
  <c r="KJ401" i="1"/>
  <c r="AE766" i="1" s="1"/>
  <c r="AF766" i="1" s="1"/>
  <c r="KJ393" i="1"/>
  <c r="KJ385" i="1"/>
  <c r="KJ377" i="1"/>
  <c r="KJ369" i="1"/>
  <c r="KJ416" i="1"/>
  <c r="KJ408" i="1"/>
  <c r="KL420" i="1" l="1"/>
  <c r="KU420" i="1"/>
  <c r="AE785" i="1"/>
  <c r="AF785" i="1" s="1"/>
  <c r="AE774" i="1"/>
  <c r="AF774" i="1" s="1"/>
  <c r="KL409" i="1"/>
  <c r="KU409" i="1"/>
  <c r="AE767" i="1"/>
  <c r="AF767" i="1" s="1"/>
  <c r="KL402" i="1"/>
  <c r="KU402" i="1"/>
  <c r="KL405" i="1"/>
  <c r="KU405" i="1"/>
  <c r="AE770" i="1"/>
  <c r="AF770" i="1" s="1"/>
  <c r="AE773" i="1"/>
  <c r="AF773" i="1" s="1"/>
  <c r="KL408" i="1"/>
  <c r="KU408" i="1"/>
  <c r="AE782" i="1"/>
  <c r="AF782" i="1" s="1"/>
  <c r="KL417" i="1"/>
  <c r="KU417" i="1"/>
  <c r="AE775" i="1"/>
  <c r="AF775" i="1" s="1"/>
  <c r="KL410" i="1"/>
  <c r="KU410" i="1"/>
  <c r="KU413" i="1"/>
  <c r="AE778" i="1"/>
  <c r="AF778" i="1" s="1"/>
  <c r="KL413" i="1"/>
  <c r="KL416" i="1"/>
  <c r="KU416" i="1"/>
  <c r="AE781" i="1"/>
  <c r="AF781" i="1" s="1"/>
  <c r="AE783" i="1"/>
  <c r="AF783" i="1" s="1"/>
  <c r="KL418" i="1"/>
  <c r="KU418" i="1"/>
  <c r="KU403" i="1"/>
  <c r="AE768" i="1"/>
  <c r="AF768" i="1" s="1"/>
  <c r="KL403" i="1"/>
  <c r="AE776" i="1"/>
  <c r="AF776" i="1" s="1"/>
  <c r="KL411" i="1"/>
  <c r="KU411" i="1"/>
  <c r="KL406" i="1"/>
  <c r="KU406" i="1"/>
  <c r="AE771" i="1"/>
  <c r="AF771" i="1" s="1"/>
  <c r="AE784" i="1"/>
  <c r="AF784" i="1" s="1"/>
  <c r="KL419" i="1"/>
  <c r="KU419" i="1"/>
  <c r="KL414" i="1"/>
  <c r="KU414" i="1"/>
  <c r="AE779" i="1"/>
  <c r="AF779" i="1" s="1"/>
  <c r="KU404" i="1"/>
  <c r="KL404" i="1"/>
  <c r="AE769" i="1"/>
  <c r="AF769" i="1" s="1"/>
  <c r="AE772" i="1"/>
  <c r="AF772" i="1" s="1"/>
  <c r="KL407" i="1"/>
  <c r="KU407" i="1"/>
  <c r="KU412" i="1"/>
  <c r="KL412" i="1"/>
  <c r="AE777" i="1"/>
  <c r="AF777" i="1" s="1"/>
  <c r="AE780" i="1"/>
  <c r="AF780" i="1" s="1"/>
  <c r="KU415" i="1"/>
  <c r="KL415" i="1"/>
  <c r="AE732" i="1"/>
  <c r="AF732" i="1" s="1"/>
  <c r="KU367" i="1"/>
  <c r="LJ367" i="1" s="1"/>
  <c r="KU368" i="1"/>
  <c r="LJ368" i="1" s="1"/>
  <c r="AE733" i="1"/>
  <c r="AF733" i="1" s="1"/>
  <c r="KU397" i="1"/>
  <c r="LJ397" i="1" s="1"/>
  <c r="AE762" i="1"/>
  <c r="AF762" i="1" s="1"/>
  <c r="KU380" i="1"/>
  <c r="LJ380" i="1" s="1"/>
  <c r="AE745" i="1"/>
  <c r="AF745" i="1" s="1"/>
  <c r="KU363" i="1"/>
  <c r="LJ363" i="1" s="1"/>
  <c r="AE728" i="1"/>
  <c r="AF728" i="1" s="1"/>
  <c r="KU388" i="1"/>
  <c r="LJ388" i="1" s="1"/>
  <c r="AE753" i="1"/>
  <c r="AF753" i="1" s="1"/>
  <c r="KU389" i="1"/>
  <c r="LJ389" i="1" s="1"/>
  <c r="AE754" i="1"/>
  <c r="AF754" i="1" s="1"/>
  <c r="KU372" i="1"/>
  <c r="LJ372" i="1" s="1"/>
  <c r="AE737" i="1"/>
  <c r="AF737" i="1" s="1"/>
  <c r="KU393" i="1"/>
  <c r="LJ393" i="1" s="1"/>
  <c r="AE758" i="1"/>
  <c r="AF758" i="1" s="1"/>
  <c r="KU371" i="1"/>
  <c r="LJ371" i="1" s="1"/>
  <c r="AE736" i="1"/>
  <c r="AF736" i="1" s="1"/>
  <c r="KU398" i="1"/>
  <c r="LJ398" i="1" s="1"/>
  <c r="AE763" i="1"/>
  <c r="AF763" i="1" s="1"/>
  <c r="KU381" i="1"/>
  <c r="LJ381" i="1" s="1"/>
  <c r="AE746" i="1"/>
  <c r="AF746" i="1" s="1"/>
  <c r="KU364" i="1"/>
  <c r="LJ364" i="1" s="1"/>
  <c r="AE729" i="1"/>
  <c r="AF729" i="1" s="1"/>
  <c r="KU394" i="1"/>
  <c r="LJ394" i="1" s="1"/>
  <c r="AE759" i="1"/>
  <c r="AF759" i="1" s="1"/>
  <c r="KU385" i="1"/>
  <c r="LJ385" i="1" s="1"/>
  <c r="AE750" i="1"/>
  <c r="AF750" i="1" s="1"/>
  <c r="KU386" i="1"/>
  <c r="LJ386" i="1" s="1"/>
  <c r="AE751" i="1"/>
  <c r="AF751" i="1" s="1"/>
  <c r="KU377" i="1"/>
  <c r="LJ377" i="1" s="1"/>
  <c r="AE742" i="1"/>
  <c r="AF742" i="1" s="1"/>
  <c r="KU400" i="1"/>
  <c r="LJ400" i="1" s="1"/>
  <c r="AE765" i="1"/>
  <c r="AF765" i="1" s="1"/>
  <c r="AE756" i="1"/>
  <c r="AF756" i="1" s="1"/>
  <c r="KU391" i="1"/>
  <c r="LJ391" i="1" s="1"/>
  <c r="KU382" i="1"/>
  <c r="LJ382" i="1" s="1"/>
  <c r="AE747" i="1"/>
  <c r="AF747" i="1" s="1"/>
  <c r="KU365" i="1"/>
  <c r="LJ365" i="1" s="1"/>
  <c r="AE730" i="1"/>
  <c r="AF730" i="1" s="1"/>
  <c r="KU395" i="1"/>
  <c r="LJ395" i="1" s="1"/>
  <c r="AE760" i="1"/>
  <c r="AF760" i="1" s="1"/>
  <c r="KU378" i="1"/>
  <c r="LJ378" i="1" s="1"/>
  <c r="AE743" i="1"/>
  <c r="AF743" i="1" s="1"/>
  <c r="KU369" i="1"/>
  <c r="LJ369" i="1" s="1"/>
  <c r="AE734" i="1"/>
  <c r="AF734" i="1" s="1"/>
  <c r="AE764" i="1"/>
  <c r="AF764" i="1" s="1"/>
  <c r="KU399" i="1"/>
  <c r="LJ399" i="1" s="1"/>
  <c r="KU390" i="1"/>
  <c r="LJ390" i="1" s="1"/>
  <c r="AE755" i="1"/>
  <c r="AF755" i="1" s="1"/>
  <c r="KU392" i="1"/>
  <c r="LJ392" i="1" s="1"/>
  <c r="AE757" i="1"/>
  <c r="AF757" i="1" s="1"/>
  <c r="AE748" i="1"/>
  <c r="AF748" i="1" s="1"/>
  <c r="KU383" i="1"/>
  <c r="LJ383" i="1" s="1"/>
  <c r="KU374" i="1"/>
  <c r="LJ374" i="1" s="1"/>
  <c r="AE739" i="1"/>
  <c r="AF739" i="1" s="1"/>
  <c r="KU387" i="1"/>
  <c r="LJ387" i="1" s="1"/>
  <c r="AE752" i="1"/>
  <c r="AF752" i="1" s="1"/>
  <c r="KU370" i="1"/>
  <c r="LJ370" i="1" s="1"/>
  <c r="AE735" i="1"/>
  <c r="AF735" i="1" s="1"/>
  <c r="KU376" i="1"/>
  <c r="LJ376" i="1" s="1"/>
  <c r="AE741" i="1"/>
  <c r="AF741" i="1" s="1"/>
  <c r="KU373" i="1"/>
  <c r="LJ373" i="1" s="1"/>
  <c r="AE738" i="1"/>
  <c r="AF738" i="1" s="1"/>
  <c r="KU384" i="1"/>
  <c r="LJ384" i="1" s="1"/>
  <c r="AE749" i="1"/>
  <c r="AF749" i="1" s="1"/>
  <c r="AE740" i="1"/>
  <c r="AF740" i="1" s="1"/>
  <c r="KU375" i="1"/>
  <c r="LJ375" i="1" s="1"/>
  <c r="KU366" i="1"/>
  <c r="LJ366" i="1" s="1"/>
  <c r="AE731" i="1"/>
  <c r="AF731" i="1" s="1"/>
  <c r="KU396" i="1"/>
  <c r="LJ396" i="1" s="1"/>
  <c r="AE761" i="1"/>
  <c r="AF761" i="1" s="1"/>
  <c r="KU379" i="1"/>
  <c r="LJ379" i="1" s="1"/>
  <c r="AE744" i="1"/>
  <c r="AF744" i="1" s="1"/>
  <c r="KU362" i="1"/>
  <c r="LJ362" i="1" s="1"/>
  <c r="AE727" i="1"/>
  <c r="AF727" i="1" s="1"/>
  <c r="IS267" i="1"/>
  <c r="IY267" i="1"/>
  <c r="LJ415" i="1" l="1"/>
  <c r="LJ403" i="1"/>
  <c r="LJ408" i="1"/>
  <c r="LJ404" i="1"/>
  <c r="LJ406" i="1"/>
  <c r="LJ418" i="1"/>
  <c r="LJ413" i="1"/>
  <c r="LJ409" i="1"/>
  <c r="LJ410" i="1"/>
  <c r="LJ412" i="1"/>
  <c r="LJ414" i="1"/>
  <c r="LJ411" i="1"/>
  <c r="LJ407" i="1"/>
  <c r="LJ405" i="1"/>
  <c r="LJ419" i="1"/>
  <c r="LJ416" i="1"/>
  <c r="LJ417" i="1"/>
  <c r="LJ420" i="1"/>
  <c r="LJ402" i="1"/>
  <c r="IY268" i="1" l="1"/>
  <c r="IS268" i="1"/>
  <c r="IS269" i="1" l="1"/>
  <c r="IY269" i="1"/>
  <c r="IS270" i="1" l="1"/>
  <c r="IY270" i="1"/>
  <c r="IY271" i="1" l="1"/>
  <c r="IS271" i="1"/>
  <c r="IY272" i="1" l="1"/>
  <c r="IS272" i="1"/>
  <c r="IS273" i="1" l="1"/>
  <c r="IY273" i="1"/>
  <c r="IS274" i="1" l="1"/>
  <c r="IY274" i="1"/>
  <c r="IS275" i="1" l="1"/>
  <c r="IY275" i="1"/>
  <c r="IS276" i="1" l="1"/>
  <c r="IY276" i="1"/>
  <c r="IS277" i="1" l="1"/>
  <c r="IY277" i="1"/>
  <c r="IY278" i="1" l="1"/>
  <c r="IS278" i="1"/>
  <c r="IS279" i="1" l="1"/>
  <c r="IY279" i="1"/>
  <c r="IY280" i="1" l="1"/>
  <c r="IS280" i="1"/>
  <c r="IS281" i="1" l="1"/>
  <c r="IY281" i="1"/>
  <c r="IY282" i="1" l="1"/>
  <c r="IS282" i="1"/>
  <c r="IY283" i="1" l="1"/>
  <c r="IS283" i="1"/>
  <c r="IS284" i="1" l="1"/>
  <c r="IY284" i="1"/>
  <c r="IS285" i="1" l="1"/>
  <c r="IY285" i="1"/>
  <c r="IY286" i="1" l="1"/>
  <c r="IS286" i="1"/>
  <c r="IS287" i="1" l="1"/>
  <c r="IY287" i="1"/>
  <c r="IS288" i="1" l="1"/>
  <c r="IY288" i="1"/>
  <c r="IY289" i="1" l="1"/>
  <c r="IS289" i="1"/>
  <c r="IY290" i="1" l="1"/>
  <c r="IS290" i="1"/>
  <c r="IS291" i="1" l="1"/>
  <c r="IY291" i="1"/>
  <c r="IY292" i="1" l="1"/>
  <c r="IS292" i="1"/>
  <c r="IY293" i="1" l="1"/>
  <c r="IS293" i="1"/>
  <c r="IS294" i="1" l="1"/>
  <c r="IY294" i="1"/>
  <c r="IS295" i="1" l="1"/>
  <c r="IY295" i="1"/>
  <c r="IS296" i="1" l="1"/>
  <c r="IY296" i="1"/>
  <c r="IY297" i="1" l="1"/>
  <c r="IS297" i="1"/>
  <c r="IY298" i="1" l="1"/>
  <c r="IS298" i="1"/>
  <c r="IY299" i="1" l="1"/>
  <c r="IS299" i="1"/>
  <c r="IS300" i="1" l="1"/>
  <c r="IY300" i="1"/>
  <c r="IS301" i="1" l="1"/>
  <c r="IY301" i="1"/>
  <c r="IY302" i="1" l="1"/>
  <c r="IS302" i="1"/>
  <c r="IS303" i="1" l="1"/>
  <c r="IY303" i="1"/>
  <c r="IS304" i="1" l="1"/>
  <c r="IY304" i="1"/>
  <c r="IY305" i="1" l="1"/>
  <c r="IS305" i="1"/>
  <c r="IY306" i="1" l="1"/>
  <c r="IS306" i="1"/>
  <c r="IY307" i="1" l="1"/>
  <c r="IS307" i="1"/>
  <c r="IS308" i="1" l="1"/>
  <c r="IY308" i="1"/>
  <c r="IY309" i="1" l="1"/>
  <c r="IS309" i="1"/>
  <c r="IS310" i="1" l="1"/>
  <c r="IY310" i="1"/>
  <c r="IY311" i="1" l="1"/>
  <c r="IS311" i="1"/>
  <c r="IS312" i="1" l="1"/>
  <c r="IY312" i="1"/>
  <c r="IY313" i="1" l="1"/>
  <c r="IS313" i="1"/>
  <c r="IS314" i="1" l="1"/>
  <c r="IY314" i="1"/>
  <c r="IY315" i="1" l="1"/>
  <c r="IS315" i="1"/>
  <c r="IY316" i="1" l="1"/>
  <c r="IS316" i="1"/>
  <c r="IY317" i="1" l="1"/>
  <c r="IS317" i="1"/>
  <c r="IS318" i="1" l="1"/>
  <c r="IY318" i="1"/>
  <c r="IY319" i="1" l="1"/>
  <c r="IS319" i="1"/>
  <c r="IY320" i="1" l="1"/>
  <c r="IS320" i="1"/>
  <c r="IS321" i="1" l="1"/>
  <c r="IY321" i="1"/>
  <c r="IY322" i="1" l="1"/>
  <c r="IS322" i="1"/>
  <c r="IY323" i="1" l="1"/>
  <c r="IS323" i="1"/>
  <c r="IY324" i="1" l="1"/>
  <c r="IS324" i="1"/>
  <c r="IY325" i="1" l="1"/>
  <c r="IS325" i="1"/>
  <c r="IY326" i="1" l="1"/>
  <c r="IS326" i="1"/>
  <c r="IY327" i="1" l="1"/>
  <c r="IS327" i="1"/>
  <c r="IY328" i="1" l="1"/>
  <c r="IS328" i="1"/>
  <c r="IY329" i="1" l="1"/>
  <c r="IS329" i="1"/>
  <c r="IS330" i="1" l="1"/>
  <c r="IY330" i="1"/>
  <c r="IY331" i="1" l="1"/>
  <c r="IS331" i="1"/>
  <c r="IY332" i="1" l="1"/>
  <c r="IS332" i="1"/>
  <c r="IS333" i="1" l="1"/>
  <c r="IY333" i="1"/>
  <c r="IS334" i="1" l="1"/>
  <c r="IY334" i="1"/>
  <c r="IY335" i="1" l="1"/>
  <c r="IS335" i="1"/>
  <c r="IS336" i="1" l="1"/>
  <c r="IY336" i="1"/>
  <c r="IY337" i="1" l="1"/>
  <c r="IS337" i="1"/>
  <c r="IY338" i="1" l="1"/>
  <c r="IS338" i="1"/>
  <c r="IY339" i="1" l="1"/>
  <c r="IS339" i="1"/>
  <c r="IS340" i="1" l="1"/>
  <c r="IY340" i="1"/>
  <c r="IS341" i="1" l="1"/>
  <c r="IY341" i="1"/>
  <c r="IY342" i="1" l="1"/>
  <c r="IS342" i="1"/>
  <c r="IS343" i="1" l="1"/>
  <c r="IY343" i="1"/>
  <c r="IY344" i="1" l="1"/>
  <c r="IS344" i="1"/>
  <c r="IY345" i="1" l="1"/>
  <c r="IS345" i="1"/>
  <c r="IS346" i="1" l="1"/>
  <c r="IY346" i="1"/>
  <c r="IS347" i="1" l="1"/>
  <c r="IY347" i="1"/>
  <c r="IS348" i="1" l="1"/>
  <c r="IY348" i="1"/>
  <c r="IY349" i="1" l="1"/>
  <c r="IS349" i="1"/>
  <c r="IS350" i="1" l="1"/>
  <c r="IY350" i="1"/>
  <c r="IY351" i="1" l="1"/>
  <c r="IS351" i="1"/>
  <c r="IY352" i="1" l="1"/>
  <c r="IS352" i="1"/>
  <c r="IS353" i="1" l="1"/>
  <c r="IY353" i="1"/>
  <c r="IY354" i="1" l="1"/>
  <c r="IS354" i="1"/>
  <c r="IY355" i="1" l="1"/>
  <c r="IS355" i="1"/>
  <c r="IY356" i="1" l="1"/>
  <c r="IS356" i="1"/>
  <c r="IY357" i="1" l="1"/>
  <c r="IS357" i="1"/>
  <c r="IY358" i="1" l="1"/>
  <c r="IS358" i="1"/>
  <c r="IY359" i="1" l="1"/>
  <c r="IS359" i="1"/>
  <c r="IS360" i="1" l="1"/>
  <c r="IY360" i="1"/>
  <c r="IS361" i="1" l="1"/>
  <c r="IY361" i="1"/>
  <c r="IS362" i="1" l="1"/>
  <c r="IY362" i="1"/>
  <c r="IY363" i="1" l="1"/>
  <c r="IS363" i="1"/>
  <c r="IS364" i="1" l="1"/>
  <c r="IY364" i="1"/>
  <c r="IY365" i="1" l="1"/>
  <c r="IS365" i="1"/>
  <c r="IS366" i="1" l="1"/>
  <c r="IY366" i="1"/>
  <c r="IS367" i="1" l="1"/>
  <c r="IY367" i="1"/>
  <c r="IS368" i="1" l="1"/>
  <c r="IY368" i="1"/>
  <c r="IY369" i="1" l="1"/>
  <c r="IS369" i="1"/>
  <c r="IY370" i="1" l="1"/>
  <c r="IS370" i="1"/>
  <c r="IS371" i="1" l="1"/>
  <c r="IY371" i="1"/>
  <c r="IS372" i="1" l="1"/>
  <c r="IY372" i="1"/>
  <c r="IS373" i="1" l="1"/>
  <c r="IY373" i="1"/>
  <c r="IS374" i="1" l="1"/>
  <c r="IY374" i="1"/>
  <c r="IS375" i="1" l="1"/>
  <c r="IY375" i="1"/>
  <c r="IY376" i="1" l="1"/>
  <c r="IS376" i="1"/>
  <c r="IS377" i="1" l="1"/>
  <c r="IY377" i="1"/>
  <c r="IY378" i="1" l="1"/>
  <c r="IS378" i="1"/>
  <c r="IY379" i="1" l="1"/>
  <c r="IS379" i="1"/>
  <c r="IY380" i="1" l="1"/>
  <c r="IS380" i="1"/>
  <c r="IS381" i="1" l="1"/>
  <c r="IY381" i="1"/>
  <c r="IY382" i="1" l="1"/>
  <c r="IS382" i="1"/>
  <c r="IS383" i="1" l="1"/>
  <c r="IY383" i="1"/>
  <c r="IY384" i="1" l="1"/>
  <c r="IS384" i="1"/>
  <c r="IS385" i="1" l="1"/>
  <c r="IY385" i="1"/>
  <c r="IY386" i="1" l="1"/>
  <c r="IS386" i="1"/>
  <c r="IS387" i="1" l="1"/>
  <c r="IY387" i="1"/>
  <c r="IS388" i="1" l="1"/>
  <c r="IY388" i="1"/>
  <c r="IY389" i="1" l="1"/>
  <c r="IS389" i="1"/>
  <c r="IY390" i="1" l="1"/>
  <c r="IS390" i="1"/>
  <c r="IY391" i="1" l="1"/>
  <c r="IS391" i="1"/>
  <c r="IY392" i="1" l="1"/>
  <c r="IS392" i="1"/>
  <c r="IS393" i="1" l="1"/>
  <c r="IY393" i="1"/>
  <c r="IY394" i="1" l="1"/>
  <c r="IS394" i="1"/>
  <c r="IY395" i="1" l="1"/>
  <c r="IS395" i="1"/>
  <c r="IS396" i="1" l="1"/>
  <c r="IY396" i="1"/>
  <c r="IY397" i="1" l="1"/>
  <c r="IS397" i="1"/>
  <c r="IY398" i="1" l="1"/>
  <c r="IS398" i="1"/>
  <c r="IS399" i="1" l="1"/>
  <c r="IY399" i="1"/>
  <c r="IS400" i="1" l="1"/>
  <c r="IY400" i="1"/>
  <c r="IY401" i="1" l="1"/>
  <c r="IS401" i="1"/>
  <c r="IS402" i="1"/>
  <c r="IY402" i="1"/>
  <c r="IS403" i="1" l="1"/>
  <c r="IY403" i="1"/>
  <c r="IY404" i="1" l="1"/>
  <c r="IS404" i="1"/>
  <c r="IY405" i="1" l="1"/>
  <c r="IS405" i="1"/>
  <c r="IY406" i="1" l="1"/>
  <c r="IS406" i="1"/>
  <c r="IY407" i="1" l="1"/>
  <c r="IS407" i="1"/>
  <c r="IS408" i="1" l="1"/>
  <c r="IY408" i="1"/>
  <c r="IS409" i="1" l="1"/>
  <c r="IY409" i="1"/>
  <c r="IS410" i="1" l="1"/>
  <c r="IY410" i="1"/>
  <c r="IS411" i="1" l="1"/>
  <c r="IY411" i="1"/>
  <c r="IY412" i="1" l="1"/>
  <c r="IS412" i="1"/>
  <c r="IS413" i="1" l="1"/>
  <c r="IY413" i="1"/>
  <c r="IY414" i="1" l="1"/>
  <c r="IS414" i="1"/>
  <c r="IY415" i="1" l="1"/>
  <c r="IS415" i="1"/>
  <c r="IS416" i="1" l="1"/>
  <c r="IY416" i="1"/>
  <c r="IY417" i="1" l="1"/>
  <c r="IS417" i="1"/>
  <c r="IY418" i="1" l="1"/>
  <c r="IS418" i="1"/>
  <c r="IS419" i="1" l="1"/>
  <c r="IY419" i="1"/>
  <c r="IS420" i="1" l="1"/>
  <c r="IY420" i="1"/>
  <c r="IZ420" i="1" l="1"/>
  <c r="IR412" i="1" l="1"/>
  <c r="IR417" i="1"/>
  <c r="IR411" i="1"/>
  <c r="IR408" i="1"/>
  <c r="IR404" i="1"/>
  <c r="IR410" i="1"/>
  <c r="IR414" i="1"/>
  <c r="IR402" i="1"/>
  <c r="IR416" i="1"/>
  <c r="IR413" i="1"/>
  <c r="IR406" i="1"/>
  <c r="IR418" i="1"/>
  <c r="IR415" i="1"/>
  <c r="IR409" i="1"/>
  <c r="IR419" i="1"/>
  <c r="IR405" i="1"/>
  <c r="IR420" i="1"/>
  <c r="IR403" i="1"/>
  <c r="IR407" i="1"/>
  <c r="IR347" i="1"/>
  <c r="IR394" i="1"/>
  <c r="IR399" i="1"/>
  <c r="IR354" i="1"/>
  <c r="IR332" i="1"/>
  <c r="IR390" i="1"/>
  <c r="IR306" i="1"/>
  <c r="IR328" i="1"/>
  <c r="IR302" i="1"/>
  <c r="IR388" i="1"/>
  <c r="IR310" i="1"/>
  <c r="IR342" i="1"/>
  <c r="IR374" i="1"/>
  <c r="IR353" i="1"/>
  <c r="IR322" i="1"/>
  <c r="IR363" i="1"/>
  <c r="IR379" i="1"/>
  <c r="IR329" i="1"/>
  <c r="IR375" i="1"/>
  <c r="IR380" i="1"/>
  <c r="IR357" i="1"/>
  <c r="IR386" i="1"/>
  <c r="IR348" i="1"/>
  <c r="IR325" i="1"/>
  <c r="IR360" i="1"/>
  <c r="IR307" i="1"/>
  <c r="IR316" i="1"/>
  <c r="IR304" i="1"/>
  <c r="IR365" i="1"/>
  <c r="IR314" i="1"/>
  <c r="IR309" i="1"/>
  <c r="IR358" i="1"/>
  <c r="IR376" i="1"/>
  <c r="IR320" i="1"/>
  <c r="IR384" i="1"/>
  <c r="IR392" i="1"/>
  <c r="IR317" i="1"/>
  <c r="IR340" i="1"/>
  <c r="IR397" i="1"/>
  <c r="IR396" i="1"/>
  <c r="IR303" i="1"/>
  <c r="IR349" i="1"/>
  <c r="IR319" i="1"/>
  <c r="IR393" i="1"/>
  <c r="IR305" i="1"/>
  <c r="IR395" i="1"/>
  <c r="IR336" i="1"/>
  <c r="IR311" i="1"/>
  <c r="IR345" i="1"/>
  <c r="IR377" i="1"/>
  <c r="IR330" i="1"/>
  <c r="IR372" i="1"/>
  <c r="IR326" i="1"/>
  <c r="IR331" i="1"/>
  <c r="IR321" i="1"/>
  <c r="IR312" i="1"/>
  <c r="IR338" i="1"/>
  <c r="IR356" i="1"/>
  <c r="IR387" i="1"/>
  <c r="IR359" i="1"/>
  <c r="IR346" i="1"/>
  <c r="IR351" i="1"/>
  <c r="IR362" i="1"/>
  <c r="IR343" i="1"/>
  <c r="IR324" i="1"/>
  <c r="IR373" i="1"/>
  <c r="IR369" i="1"/>
  <c r="IR400" i="1"/>
  <c r="IR366" i="1"/>
  <c r="IR355" i="1"/>
  <c r="IR341" i="1"/>
  <c r="IR381" i="1"/>
  <c r="IR382" i="1"/>
  <c r="IR368" i="1"/>
  <c r="IR367" i="1"/>
  <c r="IR323" i="1"/>
  <c r="IR383" i="1"/>
  <c r="IR313" i="1"/>
  <c r="IR315" i="1"/>
  <c r="IR339" i="1"/>
  <c r="IR389" i="1"/>
  <c r="IR333" i="1"/>
  <c r="IR334" i="1"/>
  <c r="IR370" i="1"/>
  <c r="IR385" i="1"/>
  <c r="IR327" i="1"/>
  <c r="IR344" i="1"/>
  <c r="IR318" i="1"/>
  <c r="IR352" i="1"/>
  <c r="IR308" i="1"/>
  <c r="IR391" i="1"/>
  <c r="IR378" i="1"/>
  <c r="IR335" i="1"/>
  <c r="IR350" i="1"/>
  <c r="IR371" i="1"/>
  <c r="IR337" i="1"/>
  <c r="IR364" i="1"/>
  <c r="IR398" i="1"/>
  <c r="JH405" i="1" l="1"/>
  <c r="AA770" i="1"/>
  <c r="AB770" i="1" s="1"/>
  <c r="IT405" i="1"/>
  <c r="JH402" i="1"/>
  <c r="AA767" i="1"/>
  <c r="AB767" i="1" s="1"/>
  <c r="IT402" i="1"/>
  <c r="JH419" i="1"/>
  <c r="AA784" i="1"/>
  <c r="AB784" i="1" s="1"/>
  <c r="IT419" i="1"/>
  <c r="AA779" i="1"/>
  <c r="AB779" i="1" s="1"/>
  <c r="JH414" i="1"/>
  <c r="IT414" i="1"/>
  <c r="AA774" i="1"/>
  <c r="AB774" i="1" s="1"/>
  <c r="JH409" i="1"/>
  <c r="IT409" i="1"/>
  <c r="AA775" i="1"/>
  <c r="AB775" i="1" s="1"/>
  <c r="JH410" i="1"/>
  <c r="IT410" i="1"/>
  <c r="JH415" i="1"/>
  <c r="AA780" i="1"/>
  <c r="AB780" i="1" s="1"/>
  <c r="IT415" i="1"/>
  <c r="JH404" i="1"/>
  <c r="AA769" i="1"/>
  <c r="AB769" i="1" s="1"/>
  <c r="IT404" i="1"/>
  <c r="AA783" i="1"/>
  <c r="AB783" i="1" s="1"/>
  <c r="JH418" i="1"/>
  <c r="IT418" i="1"/>
  <c r="AA773" i="1"/>
  <c r="AB773" i="1" s="1"/>
  <c r="JH408" i="1"/>
  <c r="IT408" i="1"/>
  <c r="AA772" i="1"/>
  <c r="AB772" i="1" s="1"/>
  <c r="JH407" i="1"/>
  <c r="IT407" i="1"/>
  <c r="JH406" i="1"/>
  <c r="AA771" i="1"/>
  <c r="AB771" i="1" s="1"/>
  <c r="IT406" i="1"/>
  <c r="AA776" i="1"/>
  <c r="AB776" i="1" s="1"/>
  <c r="JH411" i="1"/>
  <c r="IT411" i="1"/>
  <c r="AA768" i="1"/>
  <c r="AB768" i="1" s="1"/>
  <c r="JH403" i="1"/>
  <c r="IT403" i="1"/>
  <c r="JH413" i="1"/>
  <c r="AA778" i="1"/>
  <c r="AB778" i="1" s="1"/>
  <c r="IT413" i="1"/>
  <c r="AA782" i="1"/>
  <c r="AB782" i="1" s="1"/>
  <c r="JH417" i="1"/>
  <c r="IT417" i="1"/>
  <c r="JH420" i="1"/>
  <c r="AA785" i="1"/>
  <c r="AB785" i="1" s="1"/>
  <c r="IT420" i="1"/>
  <c r="JH416" i="1"/>
  <c r="AA781" i="1"/>
  <c r="AB781" i="1" s="1"/>
  <c r="IT416" i="1"/>
  <c r="JH412" i="1"/>
  <c r="AA777" i="1"/>
  <c r="AB777" i="1" s="1"/>
  <c r="IT412" i="1"/>
  <c r="AA702" i="1"/>
  <c r="AB702" i="1" s="1"/>
  <c r="JH337" i="1"/>
  <c r="IT337" i="1"/>
  <c r="AA688" i="1"/>
  <c r="AB688" i="1" s="1"/>
  <c r="JH323" i="1"/>
  <c r="IT323" i="1"/>
  <c r="JH381" i="1"/>
  <c r="AA746" i="1"/>
  <c r="AB746" i="1" s="1"/>
  <c r="IT381" i="1"/>
  <c r="JH343" i="1"/>
  <c r="AA708" i="1"/>
  <c r="AB708" i="1" s="1"/>
  <c r="IT343" i="1"/>
  <c r="AA676" i="1"/>
  <c r="AB676" i="1" s="1"/>
  <c r="JH311" i="1"/>
  <c r="IT311" i="1"/>
  <c r="JH393" i="1"/>
  <c r="AA758" i="1"/>
  <c r="AB758" i="1" s="1"/>
  <c r="IT393" i="1"/>
  <c r="AA761" i="1"/>
  <c r="AB761" i="1" s="1"/>
  <c r="JH396" i="1"/>
  <c r="IT396" i="1"/>
  <c r="JH384" i="1"/>
  <c r="AA749" i="1"/>
  <c r="AB749" i="1" s="1"/>
  <c r="IT384" i="1"/>
  <c r="AA713" i="1"/>
  <c r="AB713" i="1" s="1"/>
  <c r="JH348" i="1"/>
  <c r="IT348" i="1"/>
  <c r="JH380" i="1"/>
  <c r="AA745" i="1"/>
  <c r="AB745" i="1" s="1"/>
  <c r="IT380" i="1"/>
  <c r="JH363" i="1"/>
  <c r="AA728" i="1"/>
  <c r="AB728" i="1" s="1"/>
  <c r="IT363" i="1"/>
  <c r="AA667" i="1"/>
  <c r="AB667" i="1" s="1"/>
  <c r="JH302" i="1"/>
  <c r="IT302" i="1"/>
  <c r="AA700" i="1"/>
  <c r="AB700" i="1" s="1"/>
  <c r="JH335" i="1"/>
  <c r="IT335" i="1"/>
  <c r="JH391" i="1"/>
  <c r="AA756" i="1"/>
  <c r="AB756" i="1" s="1"/>
  <c r="IT391" i="1"/>
  <c r="AA698" i="1"/>
  <c r="AB698" i="1" s="1"/>
  <c r="JH333" i="1"/>
  <c r="IT333" i="1"/>
  <c r="AA680" i="1"/>
  <c r="AB680" i="1" s="1"/>
  <c r="JH315" i="1"/>
  <c r="IT315" i="1"/>
  <c r="JH367" i="1"/>
  <c r="AA732" i="1"/>
  <c r="AB732" i="1" s="1"/>
  <c r="IT367" i="1"/>
  <c r="AA706" i="1"/>
  <c r="AB706" i="1" s="1"/>
  <c r="JH341" i="1"/>
  <c r="IT341" i="1"/>
  <c r="JH400" i="1"/>
  <c r="AA765" i="1"/>
  <c r="AB765" i="1" s="1"/>
  <c r="IT400" i="1"/>
  <c r="AA727" i="1"/>
  <c r="AB727" i="1" s="1"/>
  <c r="JH362" i="1"/>
  <c r="IT362" i="1"/>
  <c r="AA724" i="1"/>
  <c r="AB724" i="1" s="1"/>
  <c r="JH359" i="1"/>
  <c r="IT359" i="1"/>
  <c r="AA703" i="1"/>
  <c r="AB703" i="1" s="1"/>
  <c r="JH338" i="1"/>
  <c r="IT338" i="1"/>
  <c r="AA737" i="1"/>
  <c r="AB737" i="1" s="1"/>
  <c r="JH372" i="1"/>
  <c r="IT372" i="1"/>
  <c r="AA701" i="1"/>
  <c r="AB701" i="1" s="1"/>
  <c r="JH336" i="1"/>
  <c r="IT336" i="1"/>
  <c r="AA684" i="1"/>
  <c r="AB684" i="1" s="1"/>
  <c r="JH319" i="1"/>
  <c r="IT319" i="1"/>
  <c r="AA762" i="1"/>
  <c r="AB762" i="1" s="1"/>
  <c r="JH397" i="1"/>
  <c r="IT397" i="1"/>
  <c r="JH317" i="1"/>
  <c r="AA682" i="1"/>
  <c r="AB682" i="1" s="1"/>
  <c r="IT317" i="1"/>
  <c r="AA736" i="1"/>
  <c r="AB736" i="1" s="1"/>
  <c r="JH371" i="1"/>
  <c r="IT371" i="1"/>
  <c r="JH378" i="1"/>
  <c r="AA743" i="1"/>
  <c r="AB743" i="1" s="1"/>
  <c r="IT378" i="1"/>
  <c r="JH308" i="1"/>
  <c r="AA673" i="1"/>
  <c r="AB673" i="1" s="1"/>
  <c r="IT308" i="1"/>
  <c r="AA692" i="1"/>
  <c r="AB692" i="1" s="1"/>
  <c r="JH327" i="1"/>
  <c r="IT327" i="1"/>
  <c r="AA754" i="1"/>
  <c r="AB754" i="1" s="1"/>
  <c r="JH389" i="1"/>
  <c r="IT389" i="1"/>
  <c r="JH368" i="1"/>
  <c r="AA733" i="1"/>
  <c r="AB733" i="1" s="1"/>
  <c r="IT368" i="1"/>
  <c r="JH330" i="1"/>
  <c r="AA695" i="1"/>
  <c r="AB695" i="1" s="1"/>
  <c r="IT330" i="1"/>
  <c r="JH322" i="1"/>
  <c r="AA687" i="1"/>
  <c r="AB687" i="1" s="1"/>
  <c r="IT322" i="1"/>
  <c r="AA693" i="1"/>
  <c r="AB693" i="1" s="1"/>
  <c r="JH328" i="1"/>
  <c r="IT328" i="1"/>
  <c r="JH354" i="1"/>
  <c r="AA719" i="1"/>
  <c r="AB719" i="1" s="1"/>
  <c r="IT354" i="1"/>
  <c r="JH385" i="1"/>
  <c r="AA750" i="1"/>
  <c r="AB750" i="1" s="1"/>
  <c r="IT385" i="1"/>
  <c r="AA704" i="1"/>
  <c r="AB704" i="1" s="1"/>
  <c r="JH339" i="1"/>
  <c r="IT339" i="1"/>
  <c r="AA677" i="1"/>
  <c r="AB677" i="1" s="1"/>
  <c r="JH312" i="1"/>
  <c r="IT312" i="1"/>
  <c r="AA685" i="1"/>
  <c r="AB685" i="1" s="1"/>
  <c r="JH320" i="1"/>
  <c r="IT320" i="1"/>
  <c r="AA681" i="1"/>
  <c r="AB681" i="1" s="1"/>
  <c r="JH316" i="1"/>
  <c r="IT316" i="1"/>
  <c r="JH386" i="1"/>
  <c r="AA751" i="1"/>
  <c r="AB751" i="1" s="1"/>
  <c r="IT386" i="1"/>
  <c r="JH375" i="1"/>
  <c r="AA740" i="1"/>
  <c r="AB740" i="1" s="1"/>
  <c r="IT375" i="1"/>
  <c r="AA718" i="1"/>
  <c r="AB718" i="1" s="1"/>
  <c r="JH353" i="1"/>
  <c r="IT353" i="1"/>
  <c r="AA671" i="1"/>
  <c r="AB671" i="1" s="1"/>
  <c r="JH306" i="1"/>
  <c r="IT306" i="1"/>
  <c r="AA759" i="1"/>
  <c r="AB759" i="1" s="1"/>
  <c r="JH394" i="1"/>
  <c r="IT394" i="1"/>
  <c r="JH398" i="1"/>
  <c r="AA763" i="1"/>
  <c r="AB763" i="1" s="1"/>
  <c r="IT398" i="1"/>
  <c r="AA717" i="1"/>
  <c r="AB717" i="1" s="1"/>
  <c r="JH352" i="1"/>
  <c r="IT352" i="1"/>
  <c r="AA678" i="1"/>
  <c r="AB678" i="1" s="1"/>
  <c r="JH313" i="1"/>
  <c r="IT313" i="1"/>
  <c r="AA734" i="1"/>
  <c r="AB734" i="1" s="1"/>
  <c r="JH369" i="1"/>
  <c r="IT369" i="1"/>
  <c r="AA716" i="1"/>
  <c r="AB716" i="1" s="1"/>
  <c r="JH351" i="1"/>
  <c r="IT351" i="1"/>
  <c r="AA752" i="1"/>
  <c r="AB752" i="1" s="1"/>
  <c r="JH387" i="1"/>
  <c r="IT387" i="1"/>
  <c r="AA686" i="1"/>
  <c r="AB686" i="1" s="1"/>
  <c r="JH321" i="1"/>
  <c r="IT321" i="1"/>
  <c r="AA742" i="1"/>
  <c r="AB742" i="1" s="1"/>
  <c r="JH377" i="1"/>
  <c r="IT377" i="1"/>
  <c r="AA760" i="1"/>
  <c r="AB760" i="1" s="1"/>
  <c r="JH395" i="1"/>
  <c r="IT395" i="1"/>
  <c r="AA714" i="1"/>
  <c r="AB714" i="1" s="1"/>
  <c r="JH349" i="1"/>
  <c r="IT349" i="1"/>
  <c r="JH376" i="1"/>
  <c r="AA741" i="1"/>
  <c r="AB741" i="1" s="1"/>
  <c r="IT376" i="1"/>
  <c r="JH314" i="1"/>
  <c r="AA679" i="1"/>
  <c r="AB679" i="1" s="1"/>
  <c r="IT314" i="1"/>
  <c r="JH304" i="1"/>
  <c r="AA669" i="1"/>
  <c r="AB669" i="1" s="1"/>
  <c r="IT304" i="1"/>
  <c r="AA672" i="1"/>
  <c r="AB672" i="1" s="1"/>
  <c r="JH307" i="1"/>
  <c r="IT307" i="1"/>
  <c r="JH374" i="1"/>
  <c r="AA739" i="1"/>
  <c r="AB739" i="1" s="1"/>
  <c r="IT374" i="1"/>
  <c r="AA675" i="1"/>
  <c r="AB675" i="1" s="1"/>
  <c r="JH310" i="1"/>
  <c r="IT310" i="1"/>
  <c r="JH399" i="1"/>
  <c r="AA764" i="1"/>
  <c r="AB764" i="1" s="1"/>
  <c r="IT399" i="1"/>
  <c r="JH347" i="1"/>
  <c r="AA712" i="1"/>
  <c r="AB712" i="1" s="1"/>
  <c r="IT347" i="1"/>
  <c r="AA715" i="1"/>
  <c r="AB715" i="1" s="1"/>
  <c r="JH350" i="1"/>
  <c r="IT350" i="1"/>
  <c r="JH370" i="1"/>
  <c r="AA735" i="1"/>
  <c r="AB735" i="1" s="1"/>
  <c r="IT370" i="1"/>
  <c r="AA748" i="1"/>
  <c r="AB748" i="1" s="1"/>
  <c r="JH383" i="1"/>
  <c r="IT383" i="1"/>
  <c r="JH382" i="1"/>
  <c r="AA747" i="1"/>
  <c r="AB747" i="1" s="1"/>
  <c r="IT382" i="1"/>
  <c r="AA720" i="1"/>
  <c r="AB720" i="1" s="1"/>
  <c r="JH355" i="1"/>
  <c r="IT355" i="1"/>
  <c r="JH373" i="1"/>
  <c r="AA738" i="1"/>
  <c r="AB738" i="1" s="1"/>
  <c r="IT373" i="1"/>
  <c r="JH346" i="1"/>
  <c r="AA711" i="1"/>
  <c r="AB711" i="1" s="1"/>
  <c r="IT346" i="1"/>
  <c r="JH356" i="1"/>
  <c r="AA721" i="1"/>
  <c r="AB721" i="1" s="1"/>
  <c r="IT356" i="1"/>
  <c r="AA670" i="1"/>
  <c r="AB670" i="1" s="1"/>
  <c r="JH305" i="1"/>
  <c r="IT305" i="1"/>
  <c r="JH303" i="1"/>
  <c r="AA668" i="1"/>
  <c r="AB668" i="1" s="1"/>
  <c r="IT303" i="1"/>
  <c r="JH340" i="1"/>
  <c r="AA705" i="1"/>
  <c r="AB705" i="1" s="1"/>
  <c r="IT340" i="1"/>
  <c r="JH392" i="1"/>
  <c r="AA757" i="1"/>
  <c r="AB757" i="1" s="1"/>
  <c r="IT392" i="1"/>
  <c r="JH358" i="1"/>
  <c r="AA723" i="1"/>
  <c r="AB723" i="1" s="1"/>
  <c r="IT358" i="1"/>
  <c r="JH365" i="1"/>
  <c r="AA730" i="1"/>
  <c r="AB730" i="1" s="1"/>
  <c r="IT365" i="1"/>
  <c r="JH360" i="1"/>
  <c r="AA725" i="1"/>
  <c r="AB725" i="1" s="1"/>
  <c r="IT360" i="1"/>
  <c r="AA707" i="1"/>
  <c r="AB707" i="1" s="1"/>
  <c r="JH342" i="1"/>
  <c r="IT342" i="1"/>
  <c r="AA683" i="1"/>
  <c r="AB683" i="1" s="1"/>
  <c r="JH318" i="1"/>
  <c r="IT318" i="1"/>
  <c r="JH366" i="1"/>
  <c r="AA731" i="1"/>
  <c r="AB731" i="1" s="1"/>
  <c r="IT366" i="1"/>
  <c r="JH324" i="1"/>
  <c r="AA689" i="1"/>
  <c r="AB689" i="1" s="1"/>
  <c r="IT324" i="1"/>
  <c r="AA696" i="1"/>
  <c r="AB696" i="1" s="1"/>
  <c r="JH331" i="1"/>
  <c r="IT331" i="1"/>
  <c r="JH345" i="1"/>
  <c r="AA710" i="1"/>
  <c r="AB710" i="1" s="1"/>
  <c r="IT345" i="1"/>
  <c r="JH357" i="1"/>
  <c r="AA722" i="1"/>
  <c r="AB722" i="1" s="1"/>
  <c r="IT357" i="1"/>
  <c r="AA694" i="1"/>
  <c r="AB694" i="1" s="1"/>
  <c r="JH329" i="1"/>
  <c r="IT329" i="1"/>
  <c r="JH388" i="1"/>
  <c r="AA753" i="1"/>
  <c r="AB753" i="1" s="1"/>
  <c r="IT388" i="1"/>
  <c r="JH390" i="1"/>
  <c r="AA755" i="1"/>
  <c r="AB755" i="1" s="1"/>
  <c r="IT390" i="1"/>
  <c r="JH364" i="1"/>
  <c r="AA729" i="1"/>
  <c r="AB729" i="1" s="1"/>
  <c r="IT364" i="1"/>
  <c r="AA709" i="1"/>
  <c r="AB709" i="1" s="1"/>
  <c r="JH344" i="1"/>
  <c r="IT344" i="1"/>
  <c r="JH334" i="1"/>
  <c r="AA699" i="1"/>
  <c r="AB699" i="1" s="1"/>
  <c r="IT334" i="1"/>
  <c r="AA691" i="1"/>
  <c r="AB691" i="1" s="1"/>
  <c r="JH326" i="1"/>
  <c r="IT326" i="1"/>
  <c r="JH309" i="1"/>
  <c r="AA674" i="1"/>
  <c r="AB674" i="1" s="1"/>
  <c r="IT309" i="1"/>
  <c r="JH325" i="1"/>
  <c r="AA690" i="1"/>
  <c r="AB690" i="1" s="1"/>
  <c r="IT325" i="1"/>
  <c r="JH379" i="1"/>
  <c r="AA744" i="1"/>
  <c r="AB744" i="1" s="1"/>
  <c r="IT379" i="1"/>
  <c r="JH332" i="1"/>
  <c r="AA697" i="1"/>
  <c r="AB697" i="1" s="1"/>
  <c r="IT332" i="1"/>
  <c r="JI417" i="1" l="1"/>
  <c r="JI404" i="1"/>
  <c r="JI411" i="1"/>
  <c r="JI409" i="1"/>
  <c r="JI416" i="1"/>
  <c r="JI408" i="1"/>
  <c r="JI402" i="1"/>
  <c r="JI413" i="1"/>
  <c r="JI415" i="1"/>
  <c r="JI406" i="1"/>
  <c r="JI414" i="1"/>
  <c r="JI420" i="1"/>
  <c r="JI418" i="1"/>
  <c r="JI405" i="1"/>
  <c r="JI403" i="1"/>
  <c r="JI410" i="1"/>
  <c r="JI412" i="1"/>
  <c r="JI407" i="1"/>
  <c r="JI419" i="1"/>
  <c r="JI329" i="1"/>
  <c r="JI366" i="1"/>
  <c r="JI360" i="1"/>
  <c r="JI383" i="1"/>
  <c r="JI347" i="1"/>
  <c r="JI304" i="1"/>
  <c r="JI321" i="1"/>
  <c r="JI385" i="1"/>
  <c r="JI328" i="1"/>
  <c r="JI308" i="1"/>
  <c r="JI397" i="1"/>
  <c r="JI400" i="1"/>
  <c r="JI348" i="1"/>
  <c r="JI311" i="1"/>
  <c r="JI323" i="1"/>
  <c r="JI325" i="1"/>
  <c r="JI331" i="1"/>
  <c r="JI358" i="1"/>
  <c r="JI310" i="1"/>
  <c r="JI351" i="1"/>
  <c r="JI353" i="1"/>
  <c r="JI371" i="1"/>
  <c r="JI372" i="1"/>
  <c r="JI315" i="1"/>
  <c r="JI309" i="1"/>
  <c r="JI344" i="1"/>
  <c r="JI388" i="1"/>
  <c r="JI303" i="1"/>
  <c r="JI355" i="1"/>
  <c r="JI350" i="1"/>
  <c r="JI395" i="1"/>
  <c r="JI398" i="1"/>
  <c r="JI316" i="1"/>
  <c r="JI389" i="1"/>
  <c r="JI359" i="1"/>
  <c r="JI391" i="1"/>
  <c r="JI363" i="1"/>
  <c r="JI396" i="1"/>
  <c r="JI332" i="1"/>
  <c r="JI379" i="1"/>
  <c r="JI357" i="1"/>
  <c r="JI399" i="1"/>
  <c r="JI314" i="1"/>
  <c r="JI387" i="1"/>
  <c r="JI306" i="1"/>
  <c r="JI320" i="1"/>
  <c r="JI378" i="1"/>
  <c r="JI319" i="1"/>
  <c r="JI341" i="1"/>
  <c r="JI326" i="1"/>
  <c r="JI392" i="1"/>
  <c r="JI346" i="1"/>
  <c r="JI374" i="1"/>
  <c r="JI369" i="1"/>
  <c r="JI375" i="1"/>
  <c r="JI368" i="1"/>
  <c r="JI338" i="1"/>
  <c r="JI333" i="1"/>
  <c r="JI302" i="1"/>
  <c r="JI384" i="1"/>
  <c r="JI324" i="1"/>
  <c r="JI305" i="1"/>
  <c r="JI382" i="1"/>
  <c r="JI307" i="1"/>
  <c r="JI377" i="1"/>
  <c r="JI313" i="1"/>
  <c r="JI394" i="1"/>
  <c r="JI312" i="1"/>
  <c r="JI339" i="1"/>
  <c r="JI354" i="1"/>
  <c r="JI327" i="1"/>
  <c r="JI317" i="1"/>
  <c r="JI362" i="1"/>
  <c r="JI335" i="1"/>
  <c r="JI380" i="1"/>
  <c r="JI393" i="1"/>
  <c r="JI381" i="1"/>
  <c r="JI337" i="1"/>
  <c r="JI364" i="1"/>
  <c r="JI345" i="1"/>
  <c r="JI365" i="1"/>
  <c r="JI356" i="1"/>
  <c r="JI370" i="1"/>
  <c r="JI376" i="1"/>
  <c r="JI352" i="1"/>
  <c r="JI322" i="1"/>
  <c r="JI336" i="1"/>
  <c r="JI367" i="1"/>
  <c r="JI334" i="1"/>
  <c r="JI390" i="1"/>
  <c r="JI318" i="1"/>
  <c r="JI342" i="1"/>
  <c r="JI340" i="1"/>
  <c r="JI373" i="1"/>
  <c r="JI349" i="1"/>
  <c r="JI386" i="1"/>
  <c r="JI330" i="1"/>
  <c r="JI343" i="1"/>
  <c r="AX421" i="1" l="1"/>
  <c r="AE786" i="1"/>
  <c r="AF786" i="1" s="1"/>
  <c r="KL421" i="1" l="1"/>
  <c r="LC248" i="1" l="1"/>
  <c r="LC252" i="1"/>
  <c r="KK248" i="1" l="1"/>
  <c r="KR248" i="1"/>
  <c r="KK244" i="1"/>
  <c r="KR244" i="1"/>
  <c r="KK253" i="1"/>
  <c r="KR253" i="1"/>
  <c r="KK249" i="1"/>
  <c r="KR249" i="1"/>
  <c r="KK250" i="1"/>
  <c r="KR250" i="1"/>
  <c r="KK245" i="1"/>
  <c r="KR245" i="1"/>
  <c r="KK246" i="1"/>
  <c r="KR246" i="1"/>
  <c r="KK251" i="1"/>
  <c r="KR251" i="1"/>
  <c r="KK242" i="1"/>
  <c r="KR242" i="1"/>
  <c r="KK247" i="1"/>
  <c r="KR247" i="1"/>
  <c r="KK252" i="1"/>
  <c r="KR252" i="1"/>
  <c r="KK243" i="1"/>
  <c r="KR243" i="1"/>
  <c r="NA243" i="1" l="1"/>
  <c r="NA244" i="1" l="1"/>
  <c r="NI243" i="1"/>
  <c r="NA245" i="1" l="1"/>
  <c r="NI244" i="1"/>
  <c r="KR257" i="1" l="1"/>
  <c r="KK257" i="1"/>
  <c r="KR261" i="1"/>
  <c r="KK261" i="1"/>
  <c r="KK256" i="1"/>
  <c r="KR256" i="1"/>
  <c r="KK262" i="1"/>
  <c r="KR262" i="1"/>
  <c r="KR265" i="1"/>
  <c r="KK265" i="1"/>
  <c r="KR258" i="1"/>
  <c r="KK258" i="1"/>
  <c r="KR254" i="1"/>
  <c r="KK254" i="1"/>
  <c r="KK255" i="1"/>
  <c r="KR255" i="1"/>
  <c r="KK260" i="1"/>
  <c r="KR260" i="1"/>
  <c r="KK264" i="1"/>
  <c r="KR264" i="1"/>
  <c r="KR263" i="1"/>
  <c r="KK263" i="1"/>
  <c r="KK259" i="1"/>
  <c r="KR259" i="1"/>
  <c r="NA246" i="1" l="1"/>
  <c r="NI245" i="1" l="1"/>
  <c r="KR268" i="1" l="1"/>
  <c r="KK268" i="1"/>
  <c r="KR275" i="1"/>
  <c r="KK275" i="1"/>
  <c r="KK270" i="1"/>
  <c r="KR270" i="1"/>
  <c r="KR271" i="1"/>
  <c r="KK271" i="1"/>
  <c r="KK267" i="1"/>
  <c r="KR267" i="1"/>
  <c r="KK274" i="1"/>
  <c r="KR274" i="1"/>
  <c r="KK272" i="1"/>
  <c r="KR272" i="1"/>
  <c r="KK269" i="1"/>
  <c r="KR269" i="1"/>
  <c r="KK266" i="1"/>
  <c r="KR266" i="1"/>
  <c r="KR273" i="1"/>
  <c r="KK273" i="1"/>
  <c r="KK277" i="1"/>
  <c r="KR277" i="1"/>
  <c r="KR276" i="1"/>
  <c r="KK276" i="1"/>
  <c r="NA247" i="1" l="1"/>
  <c r="JV420" i="1" l="1"/>
  <c r="KR278" i="1" l="1"/>
  <c r="KK278" i="1"/>
  <c r="KK284" i="1"/>
  <c r="KR284" i="1"/>
  <c r="KR287" i="1"/>
  <c r="KK287" i="1"/>
  <c r="KK285" i="1"/>
  <c r="KR285" i="1"/>
  <c r="NI246" i="1"/>
  <c r="KR283" i="1"/>
  <c r="KK283" i="1"/>
  <c r="KK286" i="1"/>
  <c r="KR286" i="1"/>
  <c r="KK280" i="1"/>
  <c r="KR280" i="1"/>
  <c r="KK279" i="1"/>
  <c r="KR279" i="1"/>
  <c r="KR289" i="1"/>
  <c r="KK289" i="1"/>
  <c r="KK281" i="1"/>
  <c r="KR281" i="1"/>
  <c r="KK288" i="1"/>
  <c r="KR288" i="1"/>
  <c r="KR282" i="1"/>
  <c r="KK282" i="1"/>
  <c r="NA248" i="1" l="1"/>
  <c r="NI247" i="1" l="1"/>
  <c r="KR293" i="1" l="1"/>
  <c r="KK293" i="1"/>
  <c r="KR297" i="1"/>
  <c r="KK297" i="1"/>
  <c r="KR296" i="1"/>
  <c r="KK296" i="1"/>
  <c r="KR301" i="1"/>
  <c r="KK301" i="1"/>
  <c r="KR291" i="1"/>
  <c r="KK291" i="1"/>
  <c r="KR299" i="1"/>
  <c r="KK299" i="1"/>
  <c r="KK290" i="1"/>
  <c r="KR290" i="1"/>
  <c r="KR300" i="1"/>
  <c r="KK300" i="1"/>
  <c r="KR298" i="1"/>
  <c r="KK298" i="1"/>
  <c r="KK295" i="1"/>
  <c r="KR295" i="1"/>
  <c r="KR294" i="1"/>
  <c r="KK294" i="1"/>
  <c r="KR292" i="1"/>
  <c r="KK292" i="1"/>
  <c r="NI248" i="1" l="1"/>
  <c r="NA249" i="1"/>
  <c r="KK310" i="1" l="1"/>
  <c r="KR310" i="1"/>
  <c r="KK303" i="1"/>
  <c r="KR303" i="1"/>
  <c r="KK313" i="1"/>
  <c r="KR313" i="1"/>
  <c r="KR307" i="1"/>
  <c r="KK307" i="1"/>
  <c r="NA250" i="1"/>
  <c r="KK305" i="1"/>
  <c r="KR305" i="1"/>
  <c r="KK312" i="1"/>
  <c r="KR312" i="1"/>
  <c r="KK308" i="1"/>
  <c r="KR308" i="1"/>
  <c r="KK311" i="1"/>
  <c r="KR311" i="1"/>
  <c r="KK309" i="1"/>
  <c r="KR309" i="1"/>
  <c r="KK302" i="1"/>
  <c r="KR302" i="1"/>
  <c r="KR304" i="1"/>
  <c r="KK304" i="1"/>
  <c r="KK306" i="1"/>
  <c r="KR306" i="1"/>
  <c r="NI249" i="1" l="1"/>
  <c r="KK324" i="1" l="1"/>
  <c r="KR324" i="1"/>
  <c r="KK314" i="1"/>
  <c r="KR314" i="1"/>
  <c r="KK319" i="1"/>
  <c r="KR319" i="1"/>
  <c r="KK322" i="1"/>
  <c r="KR322" i="1"/>
  <c r="KK316" i="1"/>
  <c r="KR316" i="1"/>
  <c r="KK325" i="1"/>
  <c r="KR325" i="1"/>
  <c r="KK315" i="1"/>
  <c r="KR315" i="1"/>
  <c r="KK317" i="1"/>
  <c r="KR317" i="1"/>
  <c r="KK320" i="1"/>
  <c r="KR320" i="1"/>
  <c r="KK321" i="1"/>
  <c r="KR321" i="1"/>
  <c r="KK323" i="1"/>
  <c r="KR323" i="1"/>
  <c r="KR318" i="1"/>
  <c r="KK318" i="1"/>
  <c r="NI250" i="1" l="1"/>
  <c r="CZ401" i="1"/>
  <c r="NA251" i="1"/>
  <c r="NA252" i="1" l="1"/>
  <c r="KR335" i="1"/>
  <c r="KK335" i="1"/>
  <c r="KK328" i="1"/>
  <c r="KR328" i="1"/>
  <c r="KK330" i="1"/>
  <c r="KR330" i="1"/>
  <c r="KK332" i="1"/>
  <c r="KR332" i="1"/>
  <c r="KK331" i="1"/>
  <c r="KR331" i="1"/>
  <c r="KK327" i="1"/>
  <c r="KR327" i="1"/>
  <c r="KK333" i="1"/>
  <c r="KR333" i="1"/>
  <c r="KR329" i="1"/>
  <c r="KK329" i="1"/>
  <c r="KK336" i="1"/>
  <c r="KR336" i="1"/>
  <c r="KK337" i="1"/>
  <c r="KR337" i="1"/>
  <c r="KR334" i="1"/>
  <c r="KK334" i="1"/>
  <c r="KR326" i="1"/>
  <c r="KK326" i="1"/>
  <c r="NI251" i="1" l="1"/>
  <c r="KK342" i="1" l="1"/>
  <c r="KR342" i="1"/>
  <c r="KR348" i="1"/>
  <c r="KK348" i="1"/>
  <c r="KK345" i="1"/>
  <c r="KR345" i="1"/>
  <c r="KR347" i="1"/>
  <c r="KK347" i="1"/>
  <c r="KK349" i="1"/>
  <c r="KR349" i="1"/>
  <c r="KK343" i="1"/>
  <c r="KR343" i="1"/>
  <c r="KK340" i="1"/>
  <c r="KR340" i="1"/>
  <c r="KK341" i="1"/>
  <c r="KR341" i="1"/>
  <c r="KK344" i="1"/>
  <c r="KR344" i="1"/>
  <c r="KR338" i="1"/>
  <c r="KK338" i="1"/>
  <c r="KK339" i="1"/>
  <c r="KR339" i="1"/>
  <c r="KR346" i="1"/>
  <c r="KK346" i="1"/>
  <c r="HA401" i="1" l="1"/>
  <c r="NA253" i="1"/>
  <c r="NI252" i="1"/>
  <c r="KR359" i="1" l="1"/>
  <c r="KK359" i="1"/>
  <c r="KK354" i="1"/>
  <c r="KR354" i="1"/>
  <c r="KK355" i="1"/>
  <c r="KR355" i="1"/>
  <c r="KK358" i="1"/>
  <c r="KR358" i="1"/>
  <c r="KK352" i="1"/>
  <c r="KR352" i="1"/>
  <c r="KK356" i="1"/>
  <c r="KR356" i="1"/>
  <c r="KK361" i="1"/>
  <c r="KR361" i="1"/>
  <c r="KK350" i="1"/>
  <c r="KR350" i="1"/>
  <c r="KR357" i="1"/>
  <c r="KK357" i="1"/>
  <c r="KR353" i="1"/>
  <c r="KK353" i="1"/>
  <c r="KK351" i="1"/>
  <c r="KR351" i="1"/>
  <c r="KK360" i="1"/>
  <c r="KR360" i="1"/>
  <c r="NI253" i="1" l="1"/>
  <c r="NA254" i="1"/>
  <c r="KK372" i="1" l="1"/>
  <c r="KL372" i="1" s="1"/>
  <c r="KR372" i="1"/>
  <c r="KK363" i="1"/>
  <c r="KL363" i="1" s="1"/>
  <c r="KR363" i="1"/>
  <c r="KR370" i="1"/>
  <c r="KK370" i="1"/>
  <c r="KL370" i="1" s="1"/>
  <c r="KK366" i="1"/>
  <c r="KL366" i="1" s="1"/>
  <c r="KR366" i="1"/>
  <c r="KK369" i="1"/>
  <c r="KL369" i="1" s="1"/>
  <c r="KR369" i="1"/>
  <c r="KK368" i="1"/>
  <c r="KL368" i="1" s="1"/>
  <c r="KR368" i="1"/>
  <c r="KR367" i="1"/>
  <c r="KK367" i="1"/>
  <c r="KL367" i="1" s="1"/>
  <c r="KR362" i="1"/>
  <c r="KK362" i="1"/>
  <c r="KL362" i="1" s="1"/>
  <c r="KR365" i="1"/>
  <c r="KK365" i="1"/>
  <c r="KL365" i="1" s="1"/>
  <c r="KK373" i="1"/>
  <c r="KL373" i="1" s="1"/>
  <c r="KR373" i="1"/>
  <c r="KK364" i="1"/>
  <c r="KL364" i="1" s="1"/>
  <c r="KR364" i="1"/>
  <c r="KK371" i="1"/>
  <c r="KL371" i="1" s="1"/>
  <c r="KR371" i="1"/>
  <c r="NI254" i="1" l="1"/>
  <c r="NA255" i="1"/>
  <c r="KK379" i="1" l="1"/>
  <c r="KL379" i="1" s="1"/>
  <c r="KR379" i="1"/>
  <c r="KR376" i="1"/>
  <c r="KK376" i="1"/>
  <c r="KL376" i="1" s="1"/>
  <c r="KR380" i="1"/>
  <c r="KK380" i="1"/>
  <c r="KL380" i="1" s="1"/>
  <c r="KK385" i="1"/>
  <c r="KL385" i="1" s="1"/>
  <c r="KR385" i="1"/>
  <c r="KK384" i="1"/>
  <c r="KL384" i="1" s="1"/>
  <c r="KR384" i="1"/>
  <c r="KK381" i="1"/>
  <c r="KL381" i="1" s="1"/>
  <c r="KR381" i="1"/>
  <c r="KR377" i="1"/>
  <c r="KK377" i="1"/>
  <c r="KL377" i="1" s="1"/>
  <c r="KK374" i="1"/>
  <c r="KL374" i="1" s="1"/>
  <c r="KR374" i="1"/>
  <c r="KK375" i="1"/>
  <c r="KL375" i="1" s="1"/>
  <c r="KR375" i="1"/>
  <c r="KK382" i="1"/>
  <c r="KL382" i="1" s="1"/>
  <c r="KR382" i="1"/>
  <c r="KK378" i="1"/>
  <c r="KL378" i="1" s="1"/>
  <c r="KR378" i="1"/>
  <c r="KK383" i="1"/>
  <c r="KL383" i="1" s="1"/>
  <c r="KR383" i="1"/>
  <c r="NI255" i="1" l="1"/>
  <c r="NA256" i="1"/>
  <c r="KR388" i="1" l="1"/>
  <c r="KK388" i="1"/>
  <c r="KL388" i="1" s="1"/>
  <c r="KK393" i="1"/>
  <c r="KL393" i="1" s="1"/>
  <c r="KR393" i="1"/>
  <c r="KR390" i="1"/>
  <c r="KK390" i="1"/>
  <c r="KL390" i="1" s="1"/>
  <c r="KR392" i="1"/>
  <c r="KK392" i="1"/>
  <c r="KL392" i="1" s="1"/>
  <c r="KK394" i="1"/>
  <c r="KL394" i="1" s="1"/>
  <c r="KR394" i="1"/>
  <c r="KR389" i="1"/>
  <c r="KK389" i="1"/>
  <c r="KL389" i="1" s="1"/>
  <c r="KK391" i="1"/>
  <c r="KL391" i="1" s="1"/>
  <c r="KR391" i="1"/>
  <c r="KK395" i="1"/>
  <c r="KL395" i="1" s="1"/>
  <c r="KR395" i="1"/>
  <c r="KK387" i="1"/>
  <c r="KL387" i="1" s="1"/>
  <c r="KR387" i="1"/>
  <c r="KR396" i="1"/>
  <c r="KK396" i="1"/>
  <c r="KL396" i="1" s="1"/>
  <c r="KK397" i="1"/>
  <c r="KL397" i="1" s="1"/>
  <c r="KR397" i="1"/>
  <c r="KK386" i="1"/>
  <c r="KL386" i="1" s="1"/>
  <c r="KR386" i="1"/>
  <c r="NI256" i="1" l="1"/>
  <c r="KK398" i="1"/>
  <c r="KL398" i="1" s="1"/>
  <c r="KR398" i="1"/>
  <c r="KK399" i="1"/>
  <c r="KL399" i="1" s="1"/>
  <c r="KR399" i="1"/>
  <c r="KR401" i="1"/>
  <c r="KK401" i="1"/>
  <c r="KR400" i="1"/>
  <c r="KK400" i="1"/>
  <c r="KL400" i="1" s="1"/>
  <c r="NA257" i="1" l="1"/>
  <c r="KL401" i="1"/>
  <c r="NI257" i="1" l="1"/>
  <c r="NA258" i="1"/>
  <c r="NI258" i="1" l="1"/>
  <c r="CM401" i="1" l="1"/>
  <c r="NA259" i="1"/>
  <c r="KU401" i="1"/>
  <c r="NI259" i="1" l="1"/>
  <c r="K766" i="1"/>
  <c r="DA401" i="1"/>
  <c r="LJ401" i="1"/>
  <c r="NA260" i="1" l="1"/>
  <c r="L766" i="1"/>
  <c r="NI260" i="1" l="1"/>
  <c r="NI261" i="1" l="1"/>
  <c r="NA261" i="1"/>
  <c r="NA262" i="1" l="1"/>
  <c r="NI262" i="1" l="1"/>
  <c r="NA263" i="1" l="1"/>
  <c r="NI263" i="1"/>
  <c r="NA264" i="1" l="1"/>
  <c r="NI264" i="1" l="1"/>
  <c r="NA265" i="1" l="1"/>
  <c r="NA266" i="1" l="1"/>
  <c r="NI265" i="1"/>
  <c r="NI266" i="1" l="1"/>
  <c r="NA267" i="1" l="1"/>
  <c r="NI267" i="1" l="1"/>
  <c r="NA268" i="1" l="1"/>
  <c r="NI268" i="1" l="1"/>
  <c r="NA269" i="1" l="1"/>
  <c r="NI269" i="1" l="1"/>
  <c r="NA270" i="1" l="1"/>
  <c r="NA271" i="1" l="1"/>
  <c r="NI270" i="1"/>
  <c r="BE765" i="1" l="1"/>
  <c r="BF401" i="1"/>
  <c r="NA272" i="1"/>
  <c r="NA273" i="1" l="1"/>
  <c r="NI271" i="1"/>
  <c r="NI272" i="1" l="1"/>
  <c r="NA274" i="1" l="1"/>
  <c r="NA275" i="1" l="1"/>
  <c r="NI273" i="1"/>
  <c r="NI274" i="1" l="1"/>
  <c r="NA276" i="1" l="1"/>
  <c r="NI275" i="1" l="1"/>
  <c r="NA277" i="1" l="1"/>
  <c r="NI276" i="1" l="1"/>
  <c r="NA278" i="1" l="1"/>
  <c r="NI277" i="1" l="1"/>
  <c r="NA279" i="1"/>
  <c r="NI278" i="1" l="1"/>
  <c r="NA280" i="1" l="1"/>
  <c r="NI279" i="1" l="1"/>
  <c r="NA281" i="1" l="1"/>
  <c r="NI280" i="1" l="1"/>
  <c r="NA282" i="1" l="1"/>
  <c r="NI281" i="1" l="1"/>
  <c r="NA283" i="1" l="1"/>
  <c r="NI282" i="1" l="1"/>
  <c r="NA284" i="1" l="1"/>
  <c r="NI283" i="1" l="1"/>
  <c r="NI284" i="1" l="1"/>
  <c r="NA285" i="1"/>
  <c r="NI285" i="1" l="1"/>
  <c r="NA286" i="1"/>
  <c r="NI286" i="1" l="1"/>
  <c r="NA287" i="1"/>
  <c r="NA288" i="1" l="1"/>
  <c r="NI287" i="1"/>
  <c r="NI288" i="1" l="1"/>
  <c r="NA289" i="1" l="1"/>
  <c r="NI289" i="1" l="1"/>
  <c r="NA290" i="1" l="1"/>
  <c r="NI290" i="1" l="1"/>
  <c r="NA291" i="1" l="1"/>
  <c r="NA292" i="1" l="1"/>
  <c r="NI291" i="1"/>
  <c r="NI292" i="1" l="1"/>
  <c r="NA293" i="1" l="1"/>
  <c r="NA294" i="1" l="1"/>
  <c r="NI293" i="1"/>
  <c r="NI294" i="1" l="1"/>
  <c r="NA295" i="1" l="1"/>
  <c r="NI295" i="1" l="1"/>
  <c r="NA296" i="1" l="1"/>
  <c r="NI296" i="1" l="1"/>
  <c r="NA297" i="1" l="1"/>
  <c r="NA298" i="1" l="1"/>
  <c r="NI297" i="1"/>
  <c r="NI298" i="1" l="1"/>
  <c r="NA299" i="1" l="1"/>
  <c r="NA300" i="1" l="1"/>
  <c r="NI299" i="1"/>
  <c r="NI300" i="1" l="1"/>
  <c r="NA301" i="1" l="1"/>
  <c r="NI301" i="1" l="1"/>
  <c r="NA302" i="1" l="1"/>
  <c r="NA303" i="1" l="1"/>
  <c r="NI302" i="1"/>
  <c r="NI303" i="1" l="1"/>
  <c r="NA304" i="1" l="1"/>
  <c r="NA305" i="1" l="1"/>
  <c r="NI304" i="1"/>
  <c r="NI305" i="1" l="1"/>
  <c r="NA306" i="1" l="1"/>
  <c r="NI306" i="1" l="1"/>
  <c r="EO362" i="1"/>
  <c r="EP362" i="1" s="1"/>
  <c r="ER362" i="1" s="1"/>
  <c r="ES362" i="1" s="1"/>
  <c r="EQ362" i="1"/>
  <c r="EQ363" i="1" l="1"/>
  <c r="EO363" i="1"/>
  <c r="EP363" i="1" s="1"/>
  <c r="ER363" i="1" s="1"/>
  <c r="ES363" i="1" s="1"/>
  <c r="NA307" i="1"/>
  <c r="EO364" i="1" l="1"/>
  <c r="EP364" i="1" s="1"/>
  <c r="ER364" i="1" s="1"/>
  <c r="ES364" i="1" s="1"/>
  <c r="EQ364" i="1"/>
  <c r="NI307" i="1"/>
  <c r="EO365" i="1" l="1"/>
  <c r="EP365" i="1" s="1"/>
  <c r="ER365" i="1" s="1"/>
  <c r="ES365" i="1" s="1"/>
  <c r="EQ365" i="1"/>
  <c r="NA308" i="1"/>
  <c r="EQ366" i="1" l="1"/>
  <c r="EO366" i="1"/>
  <c r="EP366" i="1" s="1"/>
  <c r="ER366" i="1" s="1"/>
  <c r="ES366" i="1" s="1"/>
  <c r="NI308" i="1"/>
  <c r="EO367" i="1" l="1"/>
  <c r="EP367" i="1" s="1"/>
  <c r="ER367" i="1" s="1"/>
  <c r="ES367" i="1" s="1"/>
  <c r="EQ367" i="1"/>
  <c r="NA309" i="1" l="1"/>
  <c r="EO368" i="1"/>
  <c r="EP368" i="1" s="1"/>
  <c r="ER368" i="1" s="1"/>
  <c r="ES368" i="1" s="1"/>
  <c r="EQ368" i="1"/>
  <c r="EO369" i="1" l="1"/>
  <c r="EP369" i="1" s="1"/>
  <c r="ER369" i="1" s="1"/>
  <c r="ES369" i="1" s="1"/>
  <c r="EQ369" i="1"/>
  <c r="NI309" i="1"/>
  <c r="EO370" i="1" l="1"/>
  <c r="EP370" i="1" s="1"/>
  <c r="ER370" i="1" s="1"/>
  <c r="ES370" i="1" s="1"/>
  <c r="EQ370" i="1"/>
  <c r="NA310" i="1"/>
  <c r="EQ371" i="1" l="1"/>
  <c r="EO371" i="1"/>
  <c r="EP371" i="1" s="1"/>
  <c r="ER371" i="1" s="1"/>
  <c r="ES371" i="1" s="1"/>
  <c r="NI310" i="1"/>
  <c r="NA311" i="1"/>
  <c r="EO372" i="1" l="1"/>
  <c r="EP372" i="1" s="1"/>
  <c r="ER372" i="1" s="1"/>
  <c r="ES372" i="1" s="1"/>
  <c r="EQ372" i="1"/>
  <c r="EO373" i="1" l="1"/>
  <c r="EP373" i="1" s="1"/>
  <c r="ER373" i="1" s="1"/>
  <c r="ES373" i="1" s="1"/>
  <c r="EQ373" i="1"/>
  <c r="NI311" i="1"/>
  <c r="NA312" i="1" l="1"/>
  <c r="EQ374" i="1"/>
  <c r="EO374" i="1"/>
  <c r="EP374" i="1" s="1"/>
  <c r="ER374" i="1" s="1"/>
  <c r="ES374" i="1" s="1"/>
  <c r="NI312" i="1" l="1"/>
  <c r="EO375" i="1"/>
  <c r="EP375" i="1" s="1"/>
  <c r="ER375" i="1" s="1"/>
  <c r="ES375" i="1" s="1"/>
  <c r="EQ375" i="1"/>
  <c r="EQ376" i="1" l="1"/>
  <c r="EO376" i="1"/>
  <c r="EP376" i="1" s="1"/>
  <c r="ER376" i="1" s="1"/>
  <c r="ES376" i="1" s="1"/>
  <c r="NA313" i="1"/>
  <c r="NA314" i="1" l="1"/>
  <c r="NI313" i="1"/>
  <c r="EO377" i="1"/>
  <c r="EP377" i="1" s="1"/>
  <c r="ER377" i="1" s="1"/>
  <c r="ES377" i="1" s="1"/>
  <c r="EQ377" i="1"/>
  <c r="EO378" i="1" l="1"/>
  <c r="EP378" i="1" s="1"/>
  <c r="ER378" i="1" s="1"/>
  <c r="ES378" i="1" s="1"/>
  <c r="EQ378" i="1"/>
  <c r="EQ379" i="1" l="1"/>
  <c r="EO379" i="1"/>
  <c r="EP379" i="1" s="1"/>
  <c r="ER379" i="1" s="1"/>
  <c r="ES379" i="1" s="1"/>
  <c r="NI314" i="1"/>
  <c r="NA315" i="1" l="1"/>
  <c r="EO380" i="1"/>
  <c r="EP380" i="1" s="1"/>
  <c r="ER380" i="1" s="1"/>
  <c r="ES380" i="1" s="1"/>
  <c r="EQ380" i="1"/>
  <c r="EO381" i="1" l="1"/>
  <c r="EP381" i="1" s="1"/>
  <c r="ER381" i="1" s="1"/>
  <c r="ES381" i="1" s="1"/>
  <c r="EQ381" i="1"/>
  <c r="NI315" i="1"/>
  <c r="EQ382" i="1" l="1"/>
  <c r="EO382" i="1"/>
  <c r="EP382" i="1" s="1"/>
  <c r="ER382" i="1" s="1"/>
  <c r="ES382" i="1" s="1"/>
  <c r="NA316" i="1"/>
  <c r="EO383" i="1" l="1"/>
  <c r="EP383" i="1" s="1"/>
  <c r="ER383" i="1" s="1"/>
  <c r="ES383" i="1" s="1"/>
  <c r="EQ383" i="1"/>
  <c r="NI316" i="1"/>
  <c r="EO384" i="1" l="1"/>
  <c r="EP384" i="1" s="1"/>
  <c r="ER384" i="1" s="1"/>
  <c r="ES384" i="1" s="1"/>
  <c r="EQ384" i="1"/>
  <c r="NA317" i="1"/>
  <c r="EQ385" i="1" l="1"/>
  <c r="EO385" i="1"/>
  <c r="EP385" i="1" s="1"/>
  <c r="ER385" i="1" s="1"/>
  <c r="ES385" i="1" s="1"/>
  <c r="NI317" i="1"/>
  <c r="EO386" i="1" l="1"/>
  <c r="EP386" i="1" s="1"/>
  <c r="ER386" i="1" s="1"/>
  <c r="ES386" i="1" s="1"/>
  <c r="EQ386" i="1"/>
  <c r="NA318" i="1" l="1"/>
  <c r="NI318" i="1"/>
  <c r="EQ387" i="1"/>
  <c r="EO387" i="1"/>
  <c r="EP387" i="1" s="1"/>
  <c r="ER387" i="1" s="1"/>
  <c r="ES387" i="1" s="1"/>
  <c r="EO388" i="1" l="1"/>
  <c r="EP388" i="1" s="1"/>
  <c r="ER388" i="1" s="1"/>
  <c r="ES388" i="1" s="1"/>
  <c r="EQ388" i="1"/>
  <c r="EO389" i="1" l="1"/>
  <c r="EP389" i="1" s="1"/>
  <c r="ER389" i="1" s="1"/>
  <c r="ES389" i="1" s="1"/>
  <c r="EQ389" i="1"/>
  <c r="EQ390" i="1" l="1"/>
  <c r="EO390" i="1"/>
  <c r="EP390" i="1" s="1"/>
  <c r="ER390" i="1" s="1"/>
  <c r="ES390" i="1" s="1"/>
  <c r="NA319" i="1"/>
  <c r="NA320" i="1" l="1"/>
  <c r="NI319" i="1"/>
  <c r="EO391" i="1"/>
  <c r="EP391" i="1" s="1"/>
  <c r="ER391" i="1" s="1"/>
  <c r="ES391" i="1" s="1"/>
  <c r="EQ391" i="1"/>
  <c r="EO392" i="1" l="1"/>
  <c r="EP392" i="1" s="1"/>
  <c r="ER392" i="1" s="1"/>
  <c r="ES392" i="1" s="1"/>
  <c r="EQ392" i="1"/>
  <c r="NI320" i="1" l="1"/>
  <c r="EO393" i="1"/>
  <c r="EP393" i="1" s="1"/>
  <c r="ER393" i="1" s="1"/>
  <c r="ES393" i="1" s="1"/>
  <c r="EQ393" i="1"/>
  <c r="EO394" i="1" l="1"/>
  <c r="EP394" i="1" s="1"/>
  <c r="ER394" i="1" s="1"/>
  <c r="ES394" i="1" s="1"/>
  <c r="EQ394" i="1"/>
  <c r="NA321" i="1"/>
  <c r="NI321" i="1" l="1"/>
  <c r="EQ395" i="1"/>
  <c r="EO395" i="1"/>
  <c r="EP395" i="1" s="1"/>
  <c r="ER395" i="1" s="1"/>
  <c r="ES395" i="1" s="1"/>
  <c r="EO396" i="1" l="1"/>
  <c r="EP396" i="1" s="1"/>
  <c r="ER396" i="1" s="1"/>
  <c r="ES396" i="1" s="1"/>
  <c r="EQ396" i="1"/>
  <c r="NA322" i="1"/>
  <c r="NI322" i="1" l="1"/>
  <c r="EO397" i="1"/>
  <c r="EP397" i="1" s="1"/>
  <c r="ER397" i="1" s="1"/>
  <c r="ES397" i="1" s="1"/>
  <c r="EQ397" i="1"/>
  <c r="EQ398" i="1" l="1"/>
  <c r="EO398" i="1"/>
  <c r="EP398" i="1" s="1"/>
  <c r="ER398" i="1" s="1"/>
  <c r="ES398" i="1" s="1"/>
  <c r="NA323" i="1"/>
  <c r="EO399" i="1" l="1"/>
  <c r="EP399" i="1" s="1"/>
  <c r="ER399" i="1" s="1"/>
  <c r="ES399" i="1" s="1"/>
  <c r="EQ399" i="1"/>
  <c r="NI323" i="1"/>
  <c r="EO400" i="1" l="1"/>
  <c r="EP400" i="1" s="1"/>
  <c r="ER400" i="1" s="1"/>
  <c r="ES400" i="1" s="1"/>
  <c r="EQ400" i="1"/>
  <c r="NA324" i="1"/>
  <c r="EO401" i="1" l="1"/>
  <c r="EQ401" i="1"/>
  <c r="NI324" i="1"/>
  <c r="EP401" i="1" l="1"/>
  <c r="NA325" i="1"/>
  <c r="NI325" i="1" l="1"/>
  <c r="ER401" i="1"/>
  <c r="NA326" i="1"/>
  <c r="ES401" i="1" l="1"/>
  <c r="ET401" i="1" l="1"/>
  <c r="EO402" i="1"/>
  <c r="EQ402" i="1"/>
  <c r="NI326" i="1"/>
  <c r="EP402" i="1" l="1"/>
  <c r="NA327" i="1"/>
  <c r="ER402" i="1" l="1"/>
  <c r="NA328" i="1"/>
  <c r="NI327" i="1"/>
  <c r="ES402" i="1" l="1"/>
  <c r="EQ403" i="1" l="1"/>
  <c r="EO403" i="1"/>
  <c r="NI328" i="1"/>
  <c r="EP403" i="1" l="1"/>
  <c r="NA329" i="1"/>
  <c r="ER403" i="1" l="1"/>
  <c r="NI329" i="1"/>
  <c r="ES403" i="1" l="1"/>
  <c r="NA330" i="1"/>
  <c r="EO404" i="1" l="1"/>
  <c r="EQ404" i="1"/>
  <c r="NI330" i="1"/>
  <c r="EP404" i="1" l="1"/>
  <c r="NA331" i="1"/>
  <c r="ER404" i="1" l="1"/>
  <c r="NA332" i="1"/>
  <c r="NI331" i="1"/>
  <c r="ES404" i="1" l="1"/>
  <c r="EO405" i="1" l="1"/>
  <c r="EQ405" i="1"/>
  <c r="NI332" i="1"/>
  <c r="EP405" i="1" l="1"/>
  <c r="NA333" i="1"/>
  <c r="ER405" i="1" l="1"/>
  <c r="NI333" i="1"/>
  <c r="ES405" i="1" l="1"/>
  <c r="NA334" i="1"/>
  <c r="EQ406" i="1" l="1"/>
  <c r="EO406" i="1"/>
  <c r="NI334" i="1"/>
  <c r="EP406" i="1" l="1"/>
  <c r="NA335" i="1"/>
  <c r="ER406" i="1" l="1"/>
  <c r="NI335" i="1"/>
  <c r="ES406" i="1" l="1"/>
  <c r="NA336" i="1"/>
  <c r="EO407" i="1" l="1"/>
  <c r="EP407" i="1" s="1"/>
  <c r="ER407" i="1" s="1"/>
  <c r="ES407" i="1" s="1"/>
  <c r="EQ407" i="1"/>
  <c r="NA337" i="1"/>
  <c r="NI336" i="1"/>
  <c r="EO408" i="1" l="1"/>
  <c r="EP408" i="1" s="1"/>
  <c r="ER408" i="1" s="1"/>
  <c r="ES408" i="1" s="1"/>
  <c r="EQ408" i="1"/>
  <c r="EO409" i="1" l="1"/>
  <c r="EP409" i="1" s="1"/>
  <c r="ER409" i="1" s="1"/>
  <c r="ES409" i="1" s="1"/>
  <c r="EQ409" i="1"/>
  <c r="NI337" i="1"/>
  <c r="EO410" i="1" l="1"/>
  <c r="EP410" i="1" s="1"/>
  <c r="ER410" i="1" s="1"/>
  <c r="ES410" i="1" s="1"/>
  <c r="EQ410" i="1"/>
  <c r="NA338" i="1"/>
  <c r="EQ411" i="1" l="1"/>
  <c r="EO411" i="1"/>
  <c r="EP411" i="1" s="1"/>
  <c r="ER411" i="1" s="1"/>
  <c r="ES411" i="1" s="1"/>
  <c r="NI338" i="1"/>
  <c r="EO412" i="1" l="1"/>
  <c r="EP412" i="1" s="1"/>
  <c r="ER412" i="1" s="1"/>
  <c r="ES412" i="1" s="1"/>
  <c r="EQ412" i="1"/>
  <c r="NA339" i="1"/>
  <c r="EO413" i="1" l="1"/>
  <c r="EP413" i="1" s="1"/>
  <c r="ER413" i="1" s="1"/>
  <c r="ES413" i="1" s="1"/>
  <c r="EQ413" i="1"/>
  <c r="NI339" i="1"/>
  <c r="EO414" i="1" l="1"/>
  <c r="EP414" i="1" s="1"/>
  <c r="ER414" i="1" s="1"/>
  <c r="ES414" i="1" s="1"/>
  <c r="EQ414" i="1"/>
  <c r="NA340" i="1"/>
  <c r="EO415" i="1" l="1"/>
  <c r="EP415" i="1" s="1"/>
  <c r="ER415" i="1" s="1"/>
  <c r="ES415" i="1" s="1"/>
  <c r="EQ415" i="1"/>
  <c r="NI340" i="1"/>
  <c r="EO416" i="1" l="1"/>
  <c r="EP416" i="1" s="1"/>
  <c r="ER416" i="1" s="1"/>
  <c r="ES416" i="1" s="1"/>
  <c r="EQ416" i="1"/>
  <c r="EO417" i="1" l="1"/>
  <c r="EP417" i="1" s="1"/>
  <c r="ER417" i="1" s="1"/>
  <c r="ES417" i="1" s="1"/>
  <c r="EQ417" i="1"/>
  <c r="NA341" i="1"/>
  <c r="NI341" i="1"/>
  <c r="EQ418" i="1" l="1"/>
  <c r="EO418" i="1"/>
  <c r="EP418" i="1" s="1"/>
  <c r="ER418" i="1" s="1"/>
  <c r="ES418" i="1" s="1"/>
  <c r="EQ419" i="1" l="1"/>
  <c r="EO419" i="1"/>
  <c r="EP419" i="1" s="1"/>
  <c r="ER419" i="1" s="1"/>
  <c r="ES419" i="1" s="1"/>
  <c r="NI342" i="1"/>
  <c r="NA342" i="1"/>
  <c r="EO420" i="1" l="1"/>
  <c r="EP420" i="1" s="1"/>
  <c r="ER420" i="1" s="1"/>
  <c r="ES420" i="1" s="1"/>
  <c r="EQ420" i="1"/>
  <c r="NA343" i="1"/>
  <c r="EQ421" i="1" l="1"/>
  <c r="EO421" i="1"/>
  <c r="EP421" i="1" l="1"/>
  <c r="NI343" i="1"/>
  <c r="ER421" i="1" l="1"/>
  <c r="NA344" i="1"/>
  <c r="ES421" i="1" l="1"/>
  <c r="ET421" i="1" s="1"/>
  <c r="NA345" i="1"/>
  <c r="NI344" i="1"/>
  <c r="NI345" i="1" l="1"/>
  <c r="NA346" i="1" l="1"/>
  <c r="NI346" i="1" l="1"/>
  <c r="NA347" i="1" l="1"/>
  <c r="NI347" i="1" l="1"/>
  <c r="NA348" i="1" l="1"/>
  <c r="NI348" i="1" l="1"/>
  <c r="NA349" i="1" l="1"/>
  <c r="NI349" i="1" l="1"/>
  <c r="NA350" i="1" l="1"/>
  <c r="NA351" i="1" l="1"/>
  <c r="NI350" i="1"/>
  <c r="NI351" i="1" l="1"/>
  <c r="NA352" i="1" l="1"/>
  <c r="NI352" i="1" l="1"/>
  <c r="NA353" i="1" l="1"/>
  <c r="NI353" i="1" l="1"/>
  <c r="NA354" i="1" l="1"/>
  <c r="NI354" i="1" l="1"/>
  <c r="NA355" i="1" l="1"/>
  <c r="NA356" i="1" l="1"/>
  <c r="NI355" i="1"/>
  <c r="NI356" i="1" l="1"/>
  <c r="NA357" i="1" l="1"/>
  <c r="NI357" i="1" l="1"/>
  <c r="NA358" i="1" l="1"/>
  <c r="NA359" i="1" l="1"/>
  <c r="NI358" i="1"/>
  <c r="NI359" i="1" l="1"/>
  <c r="NA360" i="1" l="1"/>
  <c r="NA361" i="1" l="1"/>
  <c r="NI360" i="1"/>
  <c r="NI361" i="1" l="1"/>
  <c r="NA362" i="1" l="1"/>
  <c r="NA363" i="1" l="1"/>
  <c r="NI362" i="1"/>
  <c r="NI363" i="1" l="1"/>
  <c r="NA364" i="1" l="1"/>
  <c r="NI364" i="1" l="1"/>
  <c r="NA365" i="1" l="1"/>
  <c r="NI365" i="1" l="1"/>
  <c r="NA366" i="1" l="1"/>
  <c r="NI366" i="1" l="1"/>
  <c r="NA367" i="1" l="1"/>
  <c r="NI367" i="1" l="1"/>
  <c r="NA368" i="1" l="1"/>
  <c r="NA369" i="1" l="1"/>
  <c r="NI368" i="1"/>
  <c r="NI369" i="1" l="1"/>
  <c r="NA370" i="1" l="1"/>
  <c r="NA371" i="1" l="1"/>
  <c r="NI370" i="1"/>
  <c r="NI371" i="1" l="1"/>
  <c r="NA372" i="1" l="1"/>
  <c r="NA373" i="1" l="1"/>
  <c r="NI372" i="1"/>
  <c r="NI373" i="1" l="1"/>
  <c r="NA374" i="1" l="1"/>
  <c r="NI374" i="1" l="1"/>
  <c r="NA375" i="1" l="1"/>
  <c r="NI375" i="1" l="1"/>
  <c r="NA376" i="1" l="1"/>
  <c r="NI376" i="1" l="1"/>
  <c r="NA377" i="1" l="1"/>
  <c r="NI377" i="1" l="1"/>
  <c r="NA378" i="1" l="1"/>
  <c r="NA379" i="1" l="1"/>
  <c r="NI378" i="1"/>
  <c r="NI379" i="1" l="1"/>
  <c r="NA380" i="1" l="1"/>
  <c r="NI380" i="1" l="1"/>
  <c r="NA381" i="1" l="1"/>
  <c r="NI381" i="1" l="1"/>
  <c r="NA382" i="1"/>
  <c r="NI382" i="1" l="1"/>
  <c r="NA383" i="1" l="1"/>
  <c r="NI383" i="1" l="1"/>
  <c r="NI384" i="1" l="1"/>
  <c r="NA384" i="1"/>
  <c r="NI385" i="1" l="1"/>
  <c r="NA385" i="1"/>
  <c r="NA386" i="1" l="1"/>
  <c r="NI386" i="1" l="1"/>
  <c r="NA387" i="1" l="1"/>
  <c r="NI387" i="1" l="1"/>
  <c r="NA388" i="1" l="1"/>
  <c r="NA389" i="1" l="1"/>
  <c r="NI388" i="1"/>
  <c r="NI389" i="1" l="1"/>
  <c r="NA390" i="1" l="1"/>
  <c r="NA391" i="1" l="1"/>
  <c r="NI390" i="1"/>
  <c r="NI391" i="1" l="1"/>
  <c r="NA392" i="1" l="1"/>
  <c r="NI392" i="1" l="1"/>
  <c r="NA393" i="1" l="1"/>
  <c r="NI393" i="1" l="1"/>
  <c r="NA394" i="1" l="1"/>
  <c r="NI394" i="1" l="1"/>
  <c r="NA395" i="1"/>
  <c r="NI395" i="1" l="1"/>
  <c r="NA396" i="1" l="1"/>
  <c r="NI396" i="1" l="1"/>
  <c r="NA397" i="1" l="1"/>
  <c r="NA398" i="1" l="1"/>
  <c r="NI397" i="1"/>
  <c r="NA399" i="1" l="1"/>
  <c r="AL401" i="1" l="1"/>
  <c r="G766" i="1" l="1"/>
  <c r="BG401" i="1"/>
  <c r="NA400" i="1"/>
  <c r="EV401" i="1" l="1"/>
  <c r="H766" i="1"/>
  <c r="Q766" i="1" l="1"/>
  <c r="FH401" i="1"/>
  <c r="R766" i="1" l="1"/>
  <c r="NA401" i="1"/>
  <c r="NF401" i="1" l="1"/>
  <c r="NA407" i="1" l="1"/>
  <c r="OT242" i="1" l="1"/>
  <c r="OT243" i="1"/>
  <c r="OT244" i="1"/>
  <c r="OT245" i="1"/>
  <c r="OT246" i="1"/>
  <c r="OT247" i="1"/>
  <c r="OT248" i="1"/>
  <c r="OT249" i="1"/>
  <c r="OT250" i="1"/>
  <c r="OT251" i="1"/>
  <c r="OT252" i="1"/>
  <c r="OT253" i="1"/>
  <c r="OT254" i="1"/>
  <c r="OT255" i="1"/>
  <c r="OT256" i="1"/>
  <c r="OT257" i="1"/>
  <c r="OT258" i="1"/>
  <c r="OT259" i="1"/>
  <c r="OT260" i="1"/>
  <c r="OT261" i="1"/>
  <c r="OT262" i="1"/>
  <c r="OT263" i="1"/>
  <c r="OT264" i="1"/>
  <c r="OT265" i="1"/>
  <c r="OT266" i="1"/>
  <c r="OT267" i="1"/>
  <c r="OT268" i="1"/>
  <c r="OT269" i="1"/>
  <c r="OT270" i="1"/>
  <c r="OT271" i="1"/>
  <c r="OT272" i="1"/>
  <c r="OT273" i="1"/>
  <c r="OT274" i="1"/>
  <c r="OT275" i="1"/>
  <c r="OT276" i="1"/>
  <c r="OT277" i="1"/>
  <c r="OT278" i="1"/>
  <c r="OT279" i="1"/>
  <c r="OT280" i="1"/>
  <c r="OT281" i="1"/>
  <c r="OT282" i="1"/>
  <c r="OT283" i="1"/>
  <c r="OT284" i="1"/>
  <c r="OT285" i="1"/>
  <c r="OT286" i="1"/>
  <c r="OT287" i="1"/>
  <c r="OT288" i="1"/>
  <c r="OT289" i="1"/>
  <c r="OT290" i="1"/>
  <c r="OT291" i="1"/>
  <c r="OT292" i="1"/>
  <c r="OT293" i="1"/>
  <c r="OT294" i="1"/>
  <c r="OT295" i="1"/>
  <c r="OT296" i="1"/>
  <c r="OT297" i="1"/>
  <c r="OT298" i="1"/>
  <c r="OT299" i="1"/>
  <c r="OT300" i="1"/>
  <c r="OT301" i="1"/>
  <c r="OT302" i="1"/>
  <c r="OT303" i="1"/>
  <c r="OT304" i="1"/>
  <c r="OT305" i="1"/>
  <c r="OT306" i="1"/>
  <c r="OT307" i="1"/>
  <c r="OT308" i="1"/>
  <c r="OT309" i="1"/>
  <c r="OT310" i="1"/>
  <c r="OT311" i="1"/>
  <c r="OT312" i="1"/>
  <c r="OT313" i="1"/>
  <c r="OT314" i="1"/>
  <c r="OT315" i="1"/>
  <c r="OT316" i="1"/>
  <c r="OT317" i="1"/>
  <c r="OT318" i="1"/>
  <c r="OT319" i="1"/>
  <c r="OT320" i="1"/>
  <c r="OT321" i="1"/>
  <c r="OT322" i="1"/>
  <c r="OT323" i="1"/>
  <c r="OT324" i="1"/>
  <c r="OT325" i="1"/>
  <c r="OT326" i="1"/>
  <c r="OT327" i="1"/>
  <c r="OT328" i="1"/>
  <c r="OT329" i="1"/>
  <c r="OT330" i="1"/>
  <c r="OT331" i="1"/>
  <c r="OT332" i="1"/>
  <c r="OT333" i="1"/>
  <c r="OT334" i="1"/>
  <c r="OT335" i="1"/>
  <c r="OT336" i="1"/>
  <c r="OT337" i="1"/>
  <c r="OT338" i="1"/>
  <c r="OT339" i="1"/>
  <c r="OT340" i="1"/>
  <c r="OT341" i="1"/>
  <c r="OT342" i="1"/>
  <c r="OT343" i="1"/>
  <c r="OT344" i="1"/>
  <c r="OT345" i="1"/>
  <c r="OT346" i="1"/>
  <c r="OT347" i="1"/>
  <c r="OT348" i="1"/>
  <c r="OT349" i="1"/>
  <c r="OT350" i="1"/>
  <c r="OT351" i="1"/>
  <c r="OT352" i="1"/>
  <c r="OT353" i="1"/>
  <c r="OT354" i="1"/>
  <c r="OT355" i="1"/>
  <c r="OT356" i="1"/>
  <c r="OT357" i="1"/>
  <c r="OT358" i="1"/>
  <c r="OT359" i="1"/>
  <c r="OT360" i="1"/>
  <c r="OT361" i="1"/>
  <c r="OT362" i="1"/>
  <c r="OT363" i="1"/>
  <c r="OT364" i="1"/>
  <c r="OT365" i="1"/>
  <c r="OT366" i="1"/>
  <c r="OT367" i="1"/>
  <c r="OT368" i="1"/>
  <c r="OT369" i="1"/>
  <c r="OT370" i="1"/>
  <c r="OT371" i="1"/>
  <c r="OT372" i="1"/>
  <c r="OT373" i="1"/>
  <c r="OT374" i="1"/>
  <c r="OT375" i="1"/>
  <c r="OT376" i="1"/>
  <c r="OT377" i="1"/>
  <c r="OT378" i="1"/>
  <c r="OT379" i="1"/>
  <c r="OT380" i="1"/>
  <c r="OT381" i="1"/>
  <c r="OT382" i="1"/>
  <c r="OT383" i="1"/>
  <c r="OT384" i="1"/>
  <c r="OT385" i="1"/>
  <c r="OT386" i="1"/>
  <c r="OT387" i="1"/>
  <c r="OT388" i="1"/>
  <c r="OT389" i="1"/>
  <c r="OT390" i="1"/>
  <c r="OT391" i="1"/>
  <c r="OT392" i="1"/>
  <c r="OT393" i="1"/>
  <c r="OT394" i="1"/>
  <c r="OT395" i="1"/>
  <c r="OT396" i="1"/>
  <c r="OT397" i="1"/>
  <c r="OT398" i="1"/>
  <c r="OT399" i="1"/>
  <c r="MI243" i="1"/>
  <c r="MI244" i="1"/>
  <c r="MI245" i="1"/>
  <c r="MI246" i="1"/>
  <c r="MI247" i="1"/>
  <c r="MI248" i="1"/>
  <c r="MI249" i="1"/>
  <c r="MI250" i="1"/>
  <c r="MI251" i="1"/>
  <c r="MI252" i="1"/>
  <c r="MI253" i="1"/>
  <c r="MI254" i="1"/>
  <c r="MI255" i="1"/>
  <c r="MI256" i="1"/>
  <c r="MI257" i="1"/>
  <c r="MI258" i="1"/>
  <c r="MI259" i="1"/>
  <c r="MI260" i="1"/>
  <c r="MI261" i="1"/>
  <c r="MI262" i="1"/>
  <c r="MI263" i="1"/>
  <c r="MI264" i="1"/>
  <c r="MI265" i="1"/>
  <c r="MI266" i="1"/>
  <c r="MI267" i="1"/>
  <c r="MI268" i="1"/>
  <c r="MI269" i="1"/>
  <c r="MI270" i="1"/>
  <c r="MI271" i="1"/>
  <c r="MI272" i="1"/>
  <c r="MI273" i="1"/>
  <c r="MI274" i="1"/>
  <c r="MI275" i="1"/>
  <c r="MI276" i="1"/>
  <c r="MI277" i="1"/>
  <c r="MI278" i="1"/>
  <c r="MI279" i="1"/>
  <c r="MI280" i="1"/>
  <c r="MI281" i="1"/>
  <c r="MI282" i="1"/>
  <c r="MI283" i="1"/>
  <c r="MI284" i="1"/>
  <c r="MI285" i="1"/>
  <c r="MI286" i="1"/>
  <c r="MI287" i="1"/>
  <c r="MI288" i="1"/>
  <c r="MI289" i="1"/>
  <c r="MI290" i="1"/>
  <c r="MI291" i="1"/>
  <c r="MI292" i="1"/>
  <c r="MI293" i="1"/>
  <c r="MI294" i="1"/>
  <c r="MI295" i="1"/>
  <c r="MI296" i="1"/>
  <c r="MI297" i="1"/>
  <c r="MI298" i="1"/>
  <c r="MI299" i="1"/>
  <c r="MI300" i="1"/>
  <c r="MI301" i="1"/>
  <c r="MI302" i="1"/>
  <c r="MI303" i="1"/>
  <c r="MI304" i="1"/>
  <c r="MI305" i="1"/>
  <c r="MI306" i="1"/>
  <c r="MI307" i="1"/>
  <c r="MI308" i="1"/>
  <c r="MI309" i="1"/>
  <c r="MI310" i="1"/>
  <c r="MI311" i="1"/>
  <c r="MI312" i="1"/>
  <c r="MI313" i="1"/>
  <c r="MI314" i="1"/>
  <c r="MI315" i="1"/>
  <c r="MI316" i="1"/>
  <c r="MI317" i="1"/>
  <c r="MI318" i="1"/>
  <c r="MI319" i="1"/>
  <c r="MI320" i="1"/>
  <c r="MI321" i="1"/>
  <c r="MI322" i="1"/>
  <c r="MI323" i="1"/>
  <c r="MI324" i="1"/>
  <c r="MI325" i="1"/>
  <c r="MI326" i="1"/>
  <c r="MI327" i="1"/>
  <c r="MI328" i="1"/>
  <c r="MI329" i="1"/>
  <c r="MI330" i="1"/>
  <c r="MI331" i="1"/>
  <c r="MI332" i="1"/>
  <c r="MI333" i="1"/>
  <c r="MI334" i="1"/>
  <c r="MI335" i="1"/>
  <c r="MI336" i="1"/>
  <c r="MI337" i="1"/>
  <c r="MI338" i="1"/>
  <c r="MI339" i="1"/>
  <c r="MI340" i="1"/>
  <c r="MI341" i="1"/>
  <c r="MI342" i="1"/>
  <c r="MI343" i="1"/>
  <c r="MI344" i="1"/>
  <c r="MI345" i="1"/>
  <c r="MI346" i="1"/>
  <c r="MI347" i="1"/>
  <c r="MI348" i="1"/>
  <c r="MI349" i="1"/>
  <c r="MI350" i="1"/>
  <c r="MI351" i="1"/>
  <c r="MI352" i="1"/>
  <c r="MI353" i="1"/>
  <c r="MI354" i="1"/>
  <c r="MI355" i="1"/>
  <c r="MI356" i="1"/>
  <c r="MI357" i="1"/>
  <c r="MI358" i="1"/>
  <c r="MI359" i="1"/>
  <c r="MI360" i="1"/>
  <c r="MI361" i="1"/>
  <c r="MI362" i="1"/>
  <c r="MI363" i="1"/>
  <c r="MI364" i="1"/>
  <c r="MI365" i="1"/>
  <c r="MI366" i="1"/>
  <c r="MI367" i="1"/>
  <c r="MI368" i="1"/>
  <c r="MI369" i="1"/>
  <c r="MI370" i="1"/>
  <c r="MI371" i="1"/>
  <c r="MI372" i="1"/>
  <c r="MI373" i="1"/>
  <c r="MI374" i="1"/>
  <c r="MI375" i="1"/>
  <c r="MI376" i="1"/>
  <c r="MI377" i="1"/>
  <c r="MI378" i="1"/>
  <c r="MI379" i="1"/>
  <c r="MI380" i="1"/>
  <c r="MI381" i="1"/>
  <c r="MI382" i="1"/>
  <c r="MI383" i="1"/>
  <c r="MI384" i="1"/>
  <c r="MI385" i="1"/>
  <c r="MI386" i="1"/>
  <c r="MI387" i="1"/>
  <c r="MI388" i="1"/>
  <c r="MI389" i="1"/>
  <c r="MI390" i="1"/>
  <c r="MI391" i="1"/>
  <c r="MI392" i="1"/>
  <c r="MI393" i="1"/>
  <c r="MI394" i="1"/>
  <c r="MI395" i="1"/>
  <c r="MI396" i="1"/>
  <c r="MI397" i="1"/>
  <c r="MI398" i="1"/>
  <c r="MI399" i="1"/>
  <c r="MI400" i="1"/>
  <c r="MI401" i="1"/>
  <c r="OT400" i="1"/>
  <c r="OT401" i="1"/>
  <c r="OT402" i="1"/>
  <c r="OT403" i="1"/>
  <c r="OT404" i="1"/>
  <c r="OT405" i="1"/>
  <c r="OT406" i="1"/>
  <c r="OT407" i="1"/>
  <c r="OT408" i="1"/>
  <c r="OT409" i="1"/>
  <c r="GN401" i="1" l="1"/>
  <c r="HB401" i="1" l="1"/>
  <c r="U766" i="1"/>
  <c r="V766" i="1" l="1"/>
  <c r="IG301" i="1" l="1"/>
  <c r="IG302" i="1"/>
  <c r="IG303" i="1"/>
  <c r="JC421" i="1"/>
  <c r="JV97" i="1"/>
  <c r="LX302" i="1"/>
  <c r="LV302" i="1" s="1"/>
  <c r="MB302" i="1" s="1"/>
  <c r="LX304" i="1"/>
  <c r="LV304" i="1" s="1"/>
  <c r="MB304" i="1" s="1"/>
  <c r="LX305" i="1"/>
  <c r="LV305" i="1" s="1"/>
  <c r="MB305" i="1" s="1"/>
  <c r="LX306" i="1"/>
  <c r="LV306" i="1" s="1"/>
  <c r="MB306" i="1" s="1"/>
  <c r="LX307" i="1"/>
  <c r="LV307" i="1" s="1"/>
  <c r="MB307" i="1" s="1"/>
  <c r="LX308" i="1"/>
  <c r="LV308" i="1" s="1"/>
  <c r="MB308" i="1" s="1"/>
  <c r="LX309" i="1"/>
  <c r="LV309" i="1" s="1"/>
  <c r="MB309" i="1" s="1"/>
  <c r="LX310" i="1"/>
  <c r="LV310" i="1" s="1"/>
  <c r="MB310" i="1" s="1"/>
  <c r="LX312" i="1"/>
  <c r="LV312" i="1" s="1"/>
  <c r="MB312" i="1" s="1"/>
  <c r="LX313" i="1"/>
  <c r="LV313" i="1" s="1"/>
  <c r="MB313" i="1" s="1"/>
  <c r="LX314" i="1"/>
  <c r="LV314" i="1" s="1"/>
  <c r="MB314" i="1" s="1"/>
  <c r="LX315" i="1"/>
  <c r="LV315" i="1" s="1"/>
  <c r="MB315" i="1" s="1"/>
  <c r="LX316" i="1"/>
  <c r="LV316" i="1" s="1"/>
  <c r="MB316" i="1" s="1"/>
  <c r="LX317" i="1"/>
  <c r="LV317" i="1" s="1"/>
  <c r="MB317" i="1" s="1"/>
  <c r="LX318" i="1"/>
  <c r="LV318" i="1" s="1"/>
  <c r="MB318" i="1" s="1"/>
  <c r="LX320" i="1"/>
  <c r="LV320" i="1" s="1"/>
  <c r="MB320" i="1" s="1"/>
  <c r="LX321" i="1"/>
  <c r="LV321" i="1" s="1"/>
  <c r="MB321" i="1" s="1"/>
  <c r="LX322" i="1"/>
  <c r="LV322" i="1" s="1"/>
  <c r="MB322" i="1" s="1"/>
  <c r="LX323" i="1"/>
  <c r="LV323" i="1" s="1"/>
  <c r="MB323" i="1" s="1"/>
  <c r="LX324" i="1"/>
  <c r="LV324" i="1" s="1"/>
  <c r="MB324" i="1" s="1"/>
  <c r="LX325" i="1"/>
  <c r="LV325" i="1" s="1"/>
  <c r="MB325" i="1" s="1"/>
  <c r="LX326" i="1"/>
  <c r="LV326" i="1" s="1"/>
  <c r="MB326" i="1" s="1"/>
  <c r="LX328" i="1"/>
  <c r="LV328" i="1" s="1"/>
  <c r="MB328" i="1" s="1"/>
  <c r="LX329" i="1"/>
  <c r="LV329" i="1" s="1"/>
  <c r="MB329" i="1" s="1"/>
  <c r="LX330" i="1"/>
  <c r="LV330" i="1" s="1"/>
  <c r="MB330" i="1" s="1"/>
  <c r="LX331" i="1"/>
  <c r="LV331" i="1" s="1"/>
  <c r="MB331" i="1" s="1"/>
  <c r="LX332" i="1"/>
  <c r="LV332" i="1" s="1"/>
  <c r="MB332" i="1" s="1"/>
  <c r="LX333" i="1"/>
  <c r="LV333" i="1" s="1"/>
  <c r="MB333" i="1" s="1"/>
  <c r="LX334" i="1"/>
  <c r="LV334" i="1" s="1"/>
  <c r="MB334" i="1" s="1"/>
  <c r="LX336" i="1"/>
  <c r="LV336" i="1" s="1"/>
  <c r="MB336" i="1" s="1"/>
  <c r="LX337" i="1"/>
  <c r="LV337" i="1" s="1"/>
  <c r="MB337" i="1" s="1"/>
  <c r="LX338" i="1"/>
  <c r="LV338" i="1" s="1"/>
  <c r="MB338" i="1" s="1"/>
  <c r="LX339" i="1"/>
  <c r="LV339" i="1" s="1"/>
  <c r="MB339" i="1" s="1"/>
  <c r="LX340" i="1"/>
  <c r="LV340" i="1" s="1"/>
  <c r="MB340" i="1" s="1"/>
  <c r="LX341" i="1"/>
  <c r="LV341" i="1" s="1"/>
  <c r="MB341" i="1" s="1"/>
  <c r="LX342" i="1"/>
  <c r="LV342" i="1" s="1"/>
  <c r="MB342" i="1" s="1"/>
  <c r="LX344" i="1"/>
  <c r="LV344" i="1" s="1"/>
  <c r="MB344" i="1" s="1"/>
  <c r="LX345" i="1"/>
  <c r="LV345" i="1" s="1"/>
  <c r="MB345" i="1" s="1"/>
  <c r="LX346" i="1"/>
  <c r="LV346" i="1" s="1"/>
  <c r="MB346" i="1" s="1"/>
  <c r="LX347" i="1"/>
  <c r="LV347" i="1" s="1"/>
  <c r="MB347" i="1" s="1"/>
  <c r="LX348" i="1"/>
  <c r="LV348" i="1" s="1"/>
  <c r="MB348" i="1" s="1"/>
  <c r="LX349" i="1"/>
  <c r="LV349" i="1" s="1"/>
  <c r="MB349" i="1" s="1"/>
  <c r="LX350" i="1"/>
  <c r="LV350" i="1" s="1"/>
  <c r="MB350" i="1" s="1"/>
  <c r="LX352" i="1"/>
  <c r="LV352" i="1" s="1"/>
  <c r="MB352" i="1" s="1"/>
  <c r="LX353" i="1"/>
  <c r="LV353" i="1" s="1"/>
  <c r="MB353" i="1" s="1"/>
  <c r="LX354" i="1"/>
  <c r="LV354" i="1" s="1"/>
  <c r="MB354" i="1" s="1"/>
  <c r="LX355" i="1"/>
  <c r="LV355" i="1" s="1"/>
  <c r="MB355" i="1" s="1"/>
  <c r="LX356" i="1"/>
  <c r="LV356" i="1" s="1"/>
  <c r="MB356" i="1" s="1"/>
  <c r="LX357" i="1"/>
  <c r="LV357" i="1" s="1"/>
  <c r="MB357" i="1" s="1"/>
  <c r="LX358" i="1"/>
  <c r="LV358" i="1" s="1"/>
  <c r="MB358" i="1" s="1"/>
  <c r="LX360" i="1"/>
  <c r="LV360" i="1" s="1"/>
  <c r="MB360" i="1" s="1"/>
  <c r="LX361" i="1"/>
  <c r="LV361" i="1" s="1"/>
  <c r="MB361" i="1" s="1"/>
  <c r="LX362" i="1"/>
  <c r="LV362" i="1" s="1"/>
  <c r="MB362" i="1" s="1"/>
  <c r="LX363" i="1"/>
  <c r="LV363" i="1" s="1"/>
  <c r="MB363" i="1" s="1"/>
  <c r="LX364" i="1"/>
  <c r="LV364" i="1" s="1"/>
  <c r="MB364" i="1" s="1"/>
  <c r="LX365" i="1"/>
  <c r="LV365" i="1" s="1"/>
  <c r="MB365" i="1" s="1"/>
  <c r="LX366" i="1"/>
  <c r="LV366" i="1" s="1"/>
  <c r="MB366" i="1" s="1"/>
  <c r="LX368" i="1"/>
  <c r="LV368" i="1" s="1"/>
  <c r="MB368" i="1" s="1"/>
  <c r="LX369" i="1"/>
  <c r="LV369" i="1" s="1"/>
  <c r="MB369" i="1" s="1"/>
  <c r="LX370" i="1"/>
  <c r="LV370" i="1" s="1"/>
  <c r="MB370" i="1" s="1"/>
  <c r="LX371" i="1"/>
  <c r="LV371" i="1" s="1"/>
  <c r="MB371" i="1" s="1"/>
  <c r="LX372" i="1"/>
  <c r="LV372" i="1" s="1"/>
  <c r="MB372" i="1" s="1"/>
  <c r="LX373" i="1"/>
  <c r="LV373" i="1" s="1"/>
  <c r="MB373" i="1" s="1"/>
  <c r="LX374" i="1"/>
  <c r="LV374" i="1" s="1"/>
  <c r="MB374" i="1" s="1"/>
  <c r="LX376" i="1"/>
  <c r="LV376" i="1" s="1"/>
  <c r="MB376" i="1" s="1"/>
  <c r="LX377" i="1"/>
  <c r="LV377" i="1" s="1"/>
  <c r="MB377" i="1" s="1"/>
  <c r="LX378" i="1"/>
  <c r="LV378" i="1" s="1"/>
  <c r="MB378" i="1" s="1"/>
  <c r="LX379" i="1"/>
  <c r="LV379" i="1" s="1"/>
  <c r="MB379" i="1" s="1"/>
  <c r="LX380" i="1"/>
  <c r="LV380" i="1" s="1"/>
  <c r="MB380" i="1" s="1"/>
  <c r="LX381" i="1"/>
  <c r="LV381" i="1" s="1"/>
  <c r="MB381" i="1" s="1"/>
  <c r="LX382" i="1"/>
  <c r="LV382" i="1" s="1"/>
  <c r="MB382" i="1" s="1"/>
  <c r="LX384" i="1"/>
  <c r="LV384" i="1" s="1"/>
  <c r="MB384" i="1" s="1"/>
  <c r="LX385" i="1"/>
  <c r="LV385" i="1" s="1"/>
  <c r="MB385" i="1" s="1"/>
  <c r="LX386" i="1"/>
  <c r="LV386" i="1" s="1"/>
  <c r="MB386" i="1" s="1"/>
  <c r="LX387" i="1"/>
  <c r="LV387" i="1" s="1"/>
  <c r="MB387" i="1" s="1"/>
  <c r="LX388" i="1"/>
  <c r="LV388" i="1" s="1"/>
  <c r="MB388" i="1" s="1"/>
  <c r="LX389" i="1"/>
  <c r="LV389" i="1" s="1"/>
  <c r="MB389" i="1" s="1"/>
  <c r="LX390" i="1"/>
  <c r="LV390" i="1" s="1"/>
  <c r="MB390" i="1" s="1"/>
  <c r="LX392" i="1"/>
  <c r="LV392" i="1" s="1"/>
  <c r="MB392" i="1" s="1"/>
  <c r="LX393" i="1"/>
  <c r="LV393" i="1" s="1"/>
  <c r="MB393" i="1" s="1"/>
  <c r="LX394" i="1"/>
  <c r="LV394" i="1" s="1"/>
  <c r="MB394" i="1" s="1"/>
  <c r="LX395" i="1"/>
  <c r="LV395" i="1" s="1"/>
  <c r="MB395" i="1" s="1"/>
  <c r="LX396" i="1"/>
  <c r="LV396" i="1" s="1"/>
  <c r="MB396" i="1" s="1"/>
  <c r="LX397" i="1"/>
  <c r="LV397" i="1" s="1"/>
  <c r="MB397" i="1" s="1"/>
  <c r="LX398" i="1"/>
  <c r="LV398" i="1" s="1"/>
  <c r="MB398" i="1" s="1"/>
  <c r="LX400" i="1"/>
  <c r="LV400" i="1" s="1"/>
  <c r="MB400" i="1" s="1"/>
  <c r="LX401" i="1"/>
  <c r="LV401" i="1" s="1"/>
  <c r="MB401" i="1" s="1"/>
  <c r="LX399" i="1" l="1"/>
  <c r="LV399" i="1" s="1"/>
  <c r="MB399" i="1" s="1"/>
  <c r="LX391" i="1"/>
  <c r="LV391" i="1" s="1"/>
  <c r="MB391" i="1" s="1"/>
  <c r="LX383" i="1"/>
  <c r="LV383" i="1" s="1"/>
  <c r="MB383" i="1" s="1"/>
  <c r="LX375" i="1"/>
  <c r="LV375" i="1" s="1"/>
  <c r="MB375" i="1" s="1"/>
  <c r="LX367" i="1"/>
  <c r="LV367" i="1" s="1"/>
  <c r="MB367" i="1" s="1"/>
  <c r="LX359" i="1"/>
  <c r="LV359" i="1" s="1"/>
  <c r="MB359" i="1" s="1"/>
  <c r="LX351" i="1"/>
  <c r="LV351" i="1" s="1"/>
  <c r="MB351" i="1" s="1"/>
  <c r="LX343" i="1"/>
  <c r="LV343" i="1" s="1"/>
  <c r="MB343" i="1" s="1"/>
  <c r="LX335" i="1"/>
  <c r="LV335" i="1" s="1"/>
  <c r="MB335" i="1" s="1"/>
  <c r="LX327" i="1"/>
  <c r="LV327" i="1" s="1"/>
  <c r="MB327" i="1" s="1"/>
  <c r="LX319" i="1"/>
  <c r="LV319" i="1" s="1"/>
  <c r="MB319" i="1" s="1"/>
  <c r="LX311" i="1"/>
  <c r="LV311" i="1" s="1"/>
  <c r="MB311" i="1" s="1"/>
  <c r="LX303" i="1"/>
  <c r="LV303" i="1" s="1"/>
  <c r="MB303" i="1" s="1"/>
  <c r="IR401" i="1" l="1"/>
  <c r="JH401" i="1" s="1"/>
  <c r="MN401" i="1"/>
  <c r="LU401" i="1"/>
  <c r="OF401" i="1"/>
  <c r="OL401" i="1"/>
  <c r="MS401" i="1"/>
  <c r="MA401" i="1"/>
  <c r="AA766" i="1" l="1"/>
  <c r="AB766" i="1" s="1"/>
  <c r="IT401" i="1"/>
  <c r="HR401" i="1"/>
  <c r="HY368" i="1" l="1"/>
  <c r="IA368" i="1" s="1"/>
  <c r="IM368" i="1" s="1"/>
  <c r="HY365" i="1"/>
  <c r="IA365" i="1" s="1"/>
  <c r="IM365" i="1" s="1"/>
  <c r="HY389" i="1"/>
  <c r="IA389" i="1" s="1"/>
  <c r="IM389" i="1" s="1"/>
  <c r="HY386" i="1"/>
  <c r="IA386" i="1" s="1"/>
  <c r="IM386" i="1" s="1"/>
  <c r="HG370" i="1"/>
  <c r="HI370" i="1" s="1"/>
  <c r="HU370" i="1" s="1"/>
  <c r="JM377" i="1"/>
  <c r="JO377" i="1" s="1"/>
  <c r="KF377" i="1" s="1"/>
  <c r="JM372" i="1"/>
  <c r="JO372" i="1" s="1"/>
  <c r="KF372" i="1" s="1"/>
  <c r="HG362" i="1"/>
  <c r="HI362" i="1" s="1"/>
  <c r="HU362" i="1" s="1"/>
  <c r="JM374" i="1"/>
  <c r="JO374" i="1" s="1"/>
  <c r="KF374" i="1" s="1"/>
  <c r="JM386" i="1"/>
  <c r="JO386" i="1" s="1"/>
  <c r="KF386" i="1" s="1"/>
  <c r="HY372" i="1"/>
  <c r="IA372" i="1" s="1"/>
  <c r="IM372" i="1" s="1"/>
  <c r="HY396" i="1"/>
  <c r="IA396" i="1" s="1"/>
  <c r="IM396" i="1" s="1"/>
  <c r="HY383" i="1"/>
  <c r="IA383" i="1" s="1"/>
  <c r="IM383" i="1" s="1"/>
  <c r="HY378" i="1"/>
  <c r="IA378" i="1" s="1"/>
  <c r="IM378" i="1" s="1"/>
  <c r="HG371" i="1"/>
  <c r="HI371" i="1" s="1"/>
  <c r="HU371" i="1" s="1"/>
  <c r="HG372" i="1"/>
  <c r="HI372" i="1" s="1"/>
  <c r="HU372" i="1" s="1"/>
  <c r="JM379" i="1"/>
  <c r="JO379" i="1" s="1"/>
  <c r="KF379" i="1" s="1"/>
  <c r="JM381" i="1"/>
  <c r="JO381" i="1" s="1"/>
  <c r="KF381" i="1" s="1"/>
  <c r="JM367" i="1"/>
  <c r="JO367" i="1" s="1"/>
  <c r="KF367" i="1" s="1"/>
  <c r="JM399" i="1"/>
  <c r="JO399" i="1" s="1"/>
  <c r="KF399" i="1" s="1"/>
  <c r="HG383" i="1"/>
  <c r="HI383" i="1" s="1"/>
  <c r="HU383" i="1" s="1"/>
  <c r="JM384" i="1"/>
  <c r="JO384" i="1" s="1"/>
  <c r="KF384" i="1" s="1"/>
  <c r="HY364" i="1"/>
  <c r="IA364" i="1" s="1"/>
  <c r="IM364" i="1" s="1"/>
  <c r="HY398" i="1"/>
  <c r="IA398" i="1" s="1"/>
  <c r="IM398" i="1" s="1"/>
  <c r="HG384" i="1"/>
  <c r="HI384" i="1" s="1"/>
  <c r="HU384" i="1" s="1"/>
  <c r="JM385" i="1"/>
  <c r="JO385" i="1" s="1"/>
  <c r="KF385" i="1" s="1"/>
  <c r="HG374" i="1"/>
  <c r="HI374" i="1" s="1"/>
  <c r="HU374" i="1" s="1"/>
  <c r="JM380" i="1"/>
  <c r="JO380" i="1" s="1"/>
  <c r="KF380" i="1" s="1"/>
  <c r="HG379" i="1"/>
  <c r="HI379" i="1" s="1"/>
  <c r="HU379" i="1" s="1"/>
  <c r="JM382" i="1"/>
  <c r="JO382" i="1" s="1"/>
  <c r="KF382" i="1" s="1"/>
  <c r="JM394" i="1"/>
  <c r="JO394" i="1" s="1"/>
  <c r="KF394" i="1" s="1"/>
  <c r="MH401" i="1"/>
  <c r="MJ401" i="1" s="1"/>
  <c r="MV401" i="1" s="1"/>
  <c r="HY380" i="1"/>
  <c r="IA380" i="1" s="1"/>
  <c r="IM380" i="1" s="1"/>
  <c r="HY388" i="1"/>
  <c r="IA388" i="1" s="1"/>
  <c r="IM388" i="1" s="1"/>
  <c r="HY367" i="1"/>
  <c r="IA367" i="1" s="1"/>
  <c r="IM367" i="1" s="1"/>
  <c r="HY369" i="1"/>
  <c r="IA369" i="1" s="1"/>
  <c r="IM369" i="1" s="1"/>
  <c r="HG387" i="1"/>
  <c r="HI387" i="1" s="1"/>
  <c r="HU387" i="1" s="1"/>
  <c r="HG388" i="1"/>
  <c r="HI388" i="1" s="1"/>
  <c r="HU388" i="1" s="1"/>
  <c r="JM387" i="1"/>
  <c r="JO387" i="1" s="1"/>
  <c r="KF387" i="1" s="1"/>
  <c r="HG375" i="1"/>
  <c r="HI375" i="1" s="1"/>
  <c r="HU375" i="1" s="1"/>
  <c r="JM389" i="1"/>
  <c r="JO389" i="1" s="1"/>
  <c r="KF389" i="1" s="1"/>
  <c r="HG364" i="1"/>
  <c r="HI364" i="1" s="1"/>
  <c r="HU364" i="1" s="1"/>
  <c r="JM375" i="1"/>
  <c r="JO375" i="1" s="1"/>
  <c r="KF375" i="1" s="1"/>
  <c r="HG394" i="1"/>
  <c r="HI394" i="1" s="1"/>
  <c r="HU394" i="1" s="1"/>
  <c r="JM392" i="1"/>
  <c r="JO392" i="1" s="1"/>
  <c r="KF392" i="1" s="1"/>
  <c r="HY395" i="1"/>
  <c r="IA395" i="1" s="1"/>
  <c r="IM395" i="1" s="1"/>
  <c r="HY374" i="1"/>
  <c r="IA374" i="1" s="1"/>
  <c r="IM374" i="1" s="1"/>
  <c r="HY385" i="1"/>
  <c r="IA385" i="1" s="1"/>
  <c r="IM385" i="1" s="1"/>
  <c r="HG395" i="1"/>
  <c r="HI395" i="1" s="1"/>
  <c r="HU395" i="1" s="1"/>
  <c r="JM393" i="1"/>
  <c r="JO393" i="1" s="1"/>
  <c r="KF393" i="1" s="1"/>
  <c r="HG389" i="1"/>
  <c r="HI389" i="1" s="1"/>
  <c r="HU389" i="1" s="1"/>
  <c r="JM388" i="1"/>
  <c r="JO388" i="1" s="1"/>
  <c r="KF388" i="1" s="1"/>
  <c r="HG391" i="1"/>
  <c r="HI391" i="1" s="1"/>
  <c r="HU391" i="1" s="1"/>
  <c r="JM390" i="1"/>
  <c r="JO390" i="1" s="1"/>
  <c r="KF390" i="1" s="1"/>
  <c r="LO401" i="1"/>
  <c r="LQ401" i="1" s="1"/>
  <c r="MD401" i="1" s="1"/>
  <c r="HY366" i="1"/>
  <c r="IA366" i="1" s="1"/>
  <c r="IM366" i="1" s="1"/>
  <c r="HY399" i="1"/>
  <c r="IA399" i="1" s="1"/>
  <c r="IM399" i="1" s="1"/>
  <c r="HG396" i="1"/>
  <c r="HI396" i="1" s="1"/>
  <c r="HU396" i="1" s="1"/>
  <c r="JM362" i="1"/>
  <c r="JO362" i="1" s="1"/>
  <c r="KF362" i="1" s="1"/>
  <c r="HG399" i="1"/>
  <c r="HI399" i="1" s="1"/>
  <c r="HU399" i="1" s="1"/>
  <c r="JM363" i="1"/>
  <c r="JO363" i="1" s="1"/>
  <c r="KF363" i="1" s="1"/>
  <c r="JM395" i="1"/>
  <c r="JO395" i="1" s="1"/>
  <c r="KF395" i="1" s="1"/>
  <c r="HG390" i="1"/>
  <c r="HI390" i="1" s="1"/>
  <c r="HU390" i="1" s="1"/>
  <c r="JM365" i="1"/>
  <c r="JO365" i="1" s="1"/>
  <c r="KF365" i="1" s="1"/>
  <c r="JM397" i="1"/>
  <c r="JO397" i="1" s="1"/>
  <c r="KF397" i="1" s="1"/>
  <c r="HG380" i="1"/>
  <c r="HI380" i="1" s="1"/>
  <c r="HU380" i="1" s="1"/>
  <c r="JM383" i="1"/>
  <c r="JO383" i="1" s="1"/>
  <c r="KF383" i="1" s="1"/>
  <c r="JM368" i="1"/>
  <c r="JO368" i="1" s="1"/>
  <c r="KF368" i="1" s="1"/>
  <c r="JM400" i="1"/>
  <c r="JO400" i="1" s="1"/>
  <c r="KF400" i="1" s="1"/>
  <c r="HY371" i="1"/>
  <c r="IA371" i="1" s="1"/>
  <c r="IM371" i="1" s="1"/>
  <c r="HY382" i="1"/>
  <c r="IA382" i="1" s="1"/>
  <c r="IM382" i="1" s="1"/>
  <c r="HY363" i="1"/>
  <c r="IA363" i="1" s="1"/>
  <c r="IM363" i="1" s="1"/>
  <c r="HY379" i="1"/>
  <c r="IA379" i="1" s="1"/>
  <c r="IM379" i="1" s="1"/>
  <c r="HY373" i="1"/>
  <c r="IA373" i="1" s="1"/>
  <c r="IM373" i="1" s="1"/>
  <c r="HY390" i="1"/>
  <c r="IA390" i="1" s="1"/>
  <c r="IM390" i="1" s="1"/>
  <c r="HY362" i="1"/>
  <c r="IA362" i="1" s="1"/>
  <c r="IM362" i="1" s="1"/>
  <c r="JM369" i="1"/>
  <c r="JO369" i="1" s="1"/>
  <c r="KF369" i="1" s="1"/>
  <c r="HG400" i="1"/>
  <c r="HI400" i="1" s="1"/>
  <c r="HU400" i="1" s="1"/>
  <c r="JM364" i="1"/>
  <c r="JO364" i="1" s="1"/>
  <c r="KF364" i="1" s="1"/>
  <c r="JM396" i="1"/>
  <c r="JO396" i="1" s="1"/>
  <c r="KF396" i="1" s="1"/>
  <c r="JM366" i="1"/>
  <c r="JO366" i="1" s="1"/>
  <c r="KF366" i="1" s="1"/>
  <c r="JM398" i="1"/>
  <c r="JO398" i="1" s="1"/>
  <c r="KF398" i="1" s="1"/>
  <c r="JM378" i="1"/>
  <c r="JO378" i="1" s="1"/>
  <c r="KF378" i="1" s="1"/>
  <c r="HY394" i="1"/>
  <c r="IA394" i="1" s="1"/>
  <c r="IM394" i="1" s="1"/>
  <c r="HY381" i="1"/>
  <c r="IA381" i="1" s="1"/>
  <c r="IM381" i="1" s="1"/>
  <c r="HY397" i="1"/>
  <c r="IA397" i="1" s="1"/>
  <c r="IM397" i="1" s="1"/>
  <c r="HY377" i="1"/>
  <c r="IA377" i="1" s="1"/>
  <c r="IM377" i="1" s="1"/>
  <c r="JM370" i="1"/>
  <c r="JO370" i="1" s="1"/>
  <c r="KF370" i="1" s="1"/>
  <c r="JM371" i="1"/>
  <c r="JO371" i="1" s="1"/>
  <c r="KF371" i="1" s="1"/>
  <c r="JM373" i="1"/>
  <c r="JO373" i="1" s="1"/>
  <c r="KF373" i="1" s="1"/>
  <c r="HG392" i="1"/>
  <c r="HI392" i="1" s="1"/>
  <c r="HU392" i="1" s="1"/>
  <c r="JM391" i="1"/>
  <c r="JO391" i="1" s="1"/>
  <c r="KF391" i="1" s="1"/>
  <c r="HG368" i="1"/>
  <c r="HI368" i="1" s="1"/>
  <c r="HU368" i="1" s="1"/>
  <c r="JM376" i="1"/>
  <c r="JO376" i="1" s="1"/>
  <c r="KF376" i="1" s="1"/>
  <c r="JI401" i="1"/>
  <c r="AC741" i="1" l="1"/>
  <c r="AD741" i="1" s="1"/>
  <c r="KE376" i="1"/>
  <c r="AC738" i="1"/>
  <c r="AD738" i="1" s="1"/>
  <c r="KE373" i="1"/>
  <c r="AC743" i="1"/>
  <c r="AD743" i="1" s="1"/>
  <c r="KE378" i="1"/>
  <c r="AC731" i="1"/>
  <c r="AD731" i="1" s="1"/>
  <c r="KE366" i="1"/>
  <c r="W765" i="1"/>
  <c r="X765" i="1" s="1"/>
  <c r="HT400" i="1"/>
  <c r="AC748" i="1"/>
  <c r="AD748" i="1" s="1"/>
  <c r="KE383" i="1"/>
  <c r="AC753" i="1"/>
  <c r="AD753" i="1" s="1"/>
  <c r="KE388" i="1"/>
  <c r="AC758" i="1"/>
  <c r="AD758" i="1" s="1"/>
  <c r="KE393" i="1"/>
  <c r="IL395" i="1"/>
  <c r="Y760" i="1"/>
  <c r="Z760" i="1" s="1"/>
  <c r="AC747" i="1"/>
  <c r="AD747" i="1" s="1"/>
  <c r="KE382" i="1"/>
  <c r="W739" i="1"/>
  <c r="X739" i="1" s="1"/>
  <c r="HT374" i="1"/>
  <c r="W749" i="1"/>
  <c r="X749" i="1" s="1"/>
  <c r="HT384" i="1"/>
  <c r="IL396" i="1"/>
  <c r="Y761" i="1"/>
  <c r="Z761" i="1" s="1"/>
  <c r="IL386" i="1"/>
  <c r="Y751" i="1"/>
  <c r="Z751" i="1" s="1"/>
  <c r="IL368" i="1"/>
  <c r="Y733" i="1"/>
  <c r="Z733" i="1" s="1"/>
  <c r="Y759" i="1"/>
  <c r="Z759" i="1" s="1"/>
  <c r="IL394" i="1"/>
  <c r="AC734" i="1"/>
  <c r="AD734" i="1" s="1"/>
  <c r="KE369" i="1"/>
  <c r="Y744" i="1"/>
  <c r="Z744" i="1" s="1"/>
  <c r="IL379" i="1"/>
  <c r="Y747" i="1"/>
  <c r="Z747" i="1" s="1"/>
  <c r="IL382" i="1"/>
  <c r="AC760" i="1"/>
  <c r="AD760" i="1" s="1"/>
  <c r="KE395" i="1"/>
  <c r="AC740" i="1"/>
  <c r="AD740" i="1" s="1"/>
  <c r="KE375" i="1"/>
  <c r="W753" i="1"/>
  <c r="X753" i="1" s="1"/>
  <c r="HT388" i="1"/>
  <c r="W752" i="1"/>
  <c r="X752" i="1" s="1"/>
  <c r="HT387" i="1"/>
  <c r="IL380" i="1"/>
  <c r="Y745" i="1"/>
  <c r="Z745" i="1" s="1"/>
  <c r="AC759" i="1"/>
  <c r="AD759" i="1" s="1"/>
  <c r="KE394" i="1"/>
  <c r="AC746" i="1"/>
  <c r="AD746" i="1" s="1"/>
  <c r="KE381" i="1"/>
  <c r="W757" i="1"/>
  <c r="X757" i="1" s="1"/>
  <c r="HT392" i="1"/>
  <c r="AC761" i="1"/>
  <c r="AD761" i="1" s="1"/>
  <c r="KE396" i="1"/>
  <c r="W755" i="1"/>
  <c r="X755" i="1" s="1"/>
  <c r="HT390" i="1"/>
  <c r="W756" i="1"/>
  <c r="X756" i="1" s="1"/>
  <c r="HT391" i="1"/>
  <c r="AC745" i="1"/>
  <c r="AD745" i="1" s="1"/>
  <c r="KE380" i="1"/>
  <c r="AC750" i="1"/>
  <c r="AD750" i="1" s="1"/>
  <c r="KE385" i="1"/>
  <c r="W737" i="1"/>
  <c r="X737" i="1" s="1"/>
  <c r="HT372" i="1"/>
  <c r="W736" i="1"/>
  <c r="X736" i="1" s="1"/>
  <c r="HT371" i="1"/>
  <c r="Y737" i="1"/>
  <c r="Z737" i="1" s="1"/>
  <c r="IL372" i="1"/>
  <c r="AC736" i="1"/>
  <c r="AD736" i="1" s="1"/>
  <c r="KE371" i="1"/>
  <c r="AC735" i="1"/>
  <c r="AD735" i="1" s="1"/>
  <c r="KE370" i="1"/>
  <c r="Y742" i="1"/>
  <c r="Z742" i="1" s="1"/>
  <c r="IL377" i="1"/>
  <c r="IL362" i="1"/>
  <c r="Y727" i="1"/>
  <c r="Z727" i="1" s="1"/>
  <c r="IL371" i="1"/>
  <c r="Y736" i="1"/>
  <c r="Z736" i="1" s="1"/>
  <c r="AC765" i="1"/>
  <c r="AD765" i="1" s="1"/>
  <c r="KE400" i="1"/>
  <c r="AC728" i="1"/>
  <c r="AD728" i="1" s="1"/>
  <c r="KE363" i="1"/>
  <c r="AC727" i="1"/>
  <c r="AD727" i="1" s="1"/>
  <c r="KE362" i="1"/>
  <c r="IL399" i="1"/>
  <c r="Y764" i="1"/>
  <c r="Z764" i="1" s="1"/>
  <c r="MC401" i="1"/>
  <c r="AG766" i="1"/>
  <c r="AH766" i="1" s="1"/>
  <c r="W759" i="1"/>
  <c r="X759" i="1" s="1"/>
  <c r="HT394" i="1"/>
  <c r="AC752" i="1"/>
  <c r="AD752" i="1" s="1"/>
  <c r="KE387" i="1"/>
  <c r="IL369" i="1"/>
  <c r="Y734" i="1"/>
  <c r="Z734" i="1" s="1"/>
  <c r="AC764" i="1"/>
  <c r="AD764" i="1" s="1"/>
  <c r="KE399" i="1"/>
  <c r="W727" i="1"/>
  <c r="X727" i="1" s="1"/>
  <c r="HT362" i="1"/>
  <c r="AC756" i="1"/>
  <c r="AD756" i="1" s="1"/>
  <c r="KE391" i="1"/>
  <c r="AC729" i="1"/>
  <c r="AD729" i="1" s="1"/>
  <c r="KE364" i="1"/>
  <c r="AC762" i="1"/>
  <c r="AD762" i="1" s="1"/>
  <c r="KE397" i="1"/>
  <c r="AC755" i="1"/>
  <c r="AD755" i="1" s="1"/>
  <c r="KE390" i="1"/>
  <c r="IL385" i="1"/>
  <c r="Y750" i="1"/>
  <c r="Z750" i="1" s="1"/>
  <c r="IL364" i="1"/>
  <c r="Y729" i="1"/>
  <c r="Z729" i="1" s="1"/>
  <c r="AC744" i="1"/>
  <c r="AD744" i="1" s="1"/>
  <c r="KE379" i="1"/>
  <c r="IL378" i="1"/>
  <c r="Y743" i="1"/>
  <c r="Z743" i="1" s="1"/>
  <c r="W735" i="1"/>
  <c r="X735" i="1" s="1"/>
  <c r="HT370" i="1"/>
  <c r="Y754" i="1"/>
  <c r="Z754" i="1" s="1"/>
  <c r="IL389" i="1"/>
  <c r="W733" i="1"/>
  <c r="X733" i="1" s="1"/>
  <c r="HT368" i="1"/>
  <c r="IL397" i="1"/>
  <c r="Y762" i="1"/>
  <c r="Z762" i="1" s="1"/>
  <c r="Y755" i="1"/>
  <c r="Z755" i="1" s="1"/>
  <c r="IL390" i="1"/>
  <c r="AC733" i="1"/>
  <c r="AD733" i="1" s="1"/>
  <c r="KE368" i="1"/>
  <c r="IL366" i="1"/>
  <c r="Y731" i="1"/>
  <c r="Z731" i="1" s="1"/>
  <c r="AC757" i="1"/>
  <c r="AD757" i="1" s="1"/>
  <c r="KE392" i="1"/>
  <c r="W740" i="1"/>
  <c r="X740" i="1" s="1"/>
  <c r="HT375" i="1"/>
  <c r="IL367" i="1"/>
  <c r="Y732" i="1"/>
  <c r="Z732" i="1" s="1"/>
  <c r="W748" i="1"/>
  <c r="X748" i="1" s="1"/>
  <c r="HT383" i="1"/>
  <c r="AC732" i="1"/>
  <c r="AD732" i="1" s="1"/>
  <c r="KE367" i="1"/>
  <c r="AC739" i="1"/>
  <c r="AD739" i="1" s="1"/>
  <c r="KE374" i="1"/>
  <c r="AC763" i="1"/>
  <c r="AD763" i="1" s="1"/>
  <c r="KE398" i="1"/>
  <c r="W745" i="1"/>
  <c r="X745" i="1" s="1"/>
  <c r="HT380" i="1"/>
  <c r="AC730" i="1"/>
  <c r="AD730" i="1" s="1"/>
  <c r="KE365" i="1"/>
  <c r="W754" i="1"/>
  <c r="X754" i="1" s="1"/>
  <c r="HT389" i="1"/>
  <c r="W760" i="1"/>
  <c r="X760" i="1" s="1"/>
  <c r="HT395" i="1"/>
  <c r="IL374" i="1"/>
  <c r="Y739" i="1"/>
  <c r="Z739" i="1" s="1"/>
  <c r="W744" i="1"/>
  <c r="X744" i="1" s="1"/>
  <c r="HT379" i="1"/>
  <c r="IL398" i="1"/>
  <c r="Y763" i="1"/>
  <c r="Z763" i="1" s="1"/>
  <c r="Y748" i="1"/>
  <c r="Z748" i="1" s="1"/>
  <c r="IL383" i="1"/>
  <c r="AC751" i="1"/>
  <c r="AD751" i="1" s="1"/>
  <c r="KE386" i="1"/>
  <c r="AC742" i="1"/>
  <c r="AD742" i="1" s="1"/>
  <c r="KE377" i="1"/>
  <c r="IL365" i="1"/>
  <c r="Y730" i="1"/>
  <c r="Z730" i="1" s="1"/>
  <c r="Y746" i="1"/>
  <c r="Z746" i="1" s="1"/>
  <c r="IL381" i="1"/>
  <c r="Y738" i="1"/>
  <c r="Z738" i="1" s="1"/>
  <c r="IL373" i="1"/>
  <c r="IL363" i="1"/>
  <c r="Y728" i="1"/>
  <c r="Z728" i="1" s="1"/>
  <c r="W764" i="1"/>
  <c r="X764" i="1" s="1"/>
  <c r="HT399" i="1"/>
  <c r="W761" i="1"/>
  <c r="X761" i="1" s="1"/>
  <c r="HT396" i="1"/>
  <c r="W729" i="1"/>
  <c r="X729" i="1" s="1"/>
  <c r="HT364" i="1"/>
  <c r="AC754" i="1"/>
  <c r="AD754" i="1" s="1"/>
  <c r="KE389" i="1"/>
  <c r="IL388" i="1"/>
  <c r="Y753" i="1"/>
  <c r="Z753" i="1" s="1"/>
  <c r="MU401" i="1"/>
  <c r="AI766" i="1"/>
  <c r="AJ766" i="1" s="1"/>
  <c r="AC749" i="1"/>
  <c r="AD749" i="1" s="1"/>
  <c r="KE384" i="1"/>
  <c r="AC737" i="1"/>
  <c r="AD737" i="1" s="1"/>
  <c r="KE372" i="1"/>
  <c r="JT401" i="1" l="1"/>
  <c r="HM401" i="1" l="1"/>
  <c r="IE401" i="1" l="1"/>
  <c r="HY401" i="1" l="1"/>
  <c r="IA401" i="1" s="1"/>
  <c r="IM401" i="1" s="1"/>
  <c r="IL401" i="1" l="1"/>
  <c r="Y766" i="1"/>
  <c r="Z766" i="1" s="1"/>
  <c r="NZ302" i="1"/>
  <c r="NZ303" i="1"/>
  <c r="NZ304" i="1"/>
  <c r="NZ305" i="1"/>
  <c r="NZ306" i="1"/>
  <c r="NZ307" i="1"/>
  <c r="NZ308" i="1"/>
  <c r="NZ309" i="1"/>
  <c r="NZ310" i="1"/>
  <c r="NZ311" i="1"/>
  <c r="NZ312" i="1"/>
  <c r="NZ313" i="1"/>
  <c r="W302" i="1"/>
  <c r="AH302" i="1" l="1"/>
  <c r="EA301" i="1" l="1"/>
  <c r="EB301" i="1" l="1"/>
  <c r="DZ302" i="1" s="1"/>
  <c r="EA302" i="1" s="1"/>
  <c r="EB302" i="1" s="1"/>
  <c r="DY301" i="1"/>
  <c r="DX302" i="1"/>
  <c r="DW302" i="1" s="1"/>
  <c r="DW301" i="1" l="1"/>
  <c r="EJ301" i="1"/>
  <c r="EH302" i="1"/>
  <c r="O667" i="1"/>
  <c r="P667" i="1" s="1"/>
  <c r="DZ303" i="1"/>
  <c r="EA303" i="1" s="1"/>
  <c r="DX303" i="1"/>
  <c r="DW303" i="1" s="1"/>
  <c r="EB303" i="1"/>
  <c r="O666" i="1" l="1"/>
  <c r="P666" i="1" s="1"/>
  <c r="EH301" i="1"/>
  <c r="EH303" i="1"/>
  <c r="O668" i="1"/>
  <c r="P668" i="1" s="1"/>
  <c r="DZ304" i="1"/>
  <c r="DX304" i="1"/>
  <c r="DW304" i="1" s="1"/>
  <c r="O669" i="1" l="1"/>
  <c r="EH304" i="1"/>
  <c r="EA304" i="1"/>
  <c r="EB304" i="1" l="1"/>
  <c r="P669" i="1"/>
  <c r="DZ305" i="1" l="1"/>
  <c r="DX305" i="1"/>
  <c r="DW305" i="1" s="1"/>
  <c r="EH305" i="1" l="1"/>
  <c r="O670" i="1"/>
  <c r="EA305" i="1"/>
  <c r="EB305" i="1" l="1"/>
  <c r="P670" i="1"/>
  <c r="DZ306" i="1" l="1"/>
  <c r="DX306" i="1"/>
  <c r="DW306" i="1" s="1"/>
  <c r="EH306" i="1" l="1"/>
  <c r="O671" i="1"/>
  <c r="EA306" i="1"/>
  <c r="LV71" i="1" l="1"/>
  <c r="EB306" i="1"/>
  <c r="P671" i="1"/>
  <c r="MB71" i="1" l="1"/>
  <c r="LX71" i="1"/>
  <c r="LY71" i="1" s="1"/>
  <c r="DZ307" i="1"/>
  <c r="DX307" i="1"/>
  <c r="DW307" i="1" s="1"/>
  <c r="O672" i="1" l="1"/>
  <c r="EH307" i="1"/>
  <c r="EA307" i="1"/>
  <c r="EB307" i="1" l="1"/>
  <c r="P672" i="1"/>
  <c r="DZ308" i="1" l="1"/>
  <c r="EA308" i="1" s="1"/>
  <c r="EB308" i="1" s="1"/>
  <c r="DX308" i="1"/>
  <c r="DW308" i="1" s="1"/>
  <c r="O673" i="1" l="1"/>
  <c r="P673" i="1" s="1"/>
  <c r="EH308" i="1"/>
  <c r="DZ309" i="1"/>
  <c r="EA309" i="1" s="1"/>
  <c r="EB309" i="1" s="1"/>
  <c r="DX309" i="1"/>
  <c r="DW309" i="1" s="1"/>
  <c r="EH309" i="1" l="1"/>
  <c r="O674" i="1"/>
  <c r="P674" i="1" s="1"/>
  <c r="DZ310" i="1"/>
  <c r="EA310" i="1" s="1"/>
  <c r="EB310" i="1" s="1"/>
  <c r="DX310" i="1"/>
  <c r="DW310" i="1" s="1"/>
  <c r="DZ311" i="1" l="1"/>
  <c r="EA311" i="1" s="1"/>
  <c r="EB311" i="1" s="1"/>
  <c r="DX311" i="1"/>
  <c r="DW311" i="1" s="1"/>
  <c r="O675" i="1"/>
  <c r="P675" i="1" s="1"/>
  <c r="EH310" i="1"/>
  <c r="DZ312" i="1" l="1"/>
  <c r="EA312" i="1" s="1"/>
  <c r="EB312" i="1" s="1"/>
  <c r="DX312" i="1"/>
  <c r="DW312" i="1" s="1"/>
  <c r="O676" i="1"/>
  <c r="P676" i="1" s="1"/>
  <c r="EH311" i="1"/>
  <c r="DZ313" i="1" l="1"/>
  <c r="EA313" i="1" s="1"/>
  <c r="EB313" i="1" s="1"/>
  <c r="DX313" i="1"/>
  <c r="DW313" i="1" s="1"/>
  <c r="EH312" i="1"/>
  <c r="O677" i="1"/>
  <c r="P677" i="1" s="1"/>
  <c r="DZ314" i="1" l="1"/>
  <c r="EA314" i="1" s="1"/>
  <c r="EB314" i="1" s="1"/>
  <c r="DX314" i="1"/>
  <c r="DW314" i="1" s="1"/>
  <c r="O678" i="1"/>
  <c r="P678" i="1" s="1"/>
  <c r="EH313" i="1"/>
  <c r="DZ315" i="1" l="1"/>
  <c r="EA315" i="1" s="1"/>
  <c r="EB315" i="1" s="1"/>
  <c r="DX315" i="1"/>
  <c r="DW315" i="1" s="1"/>
  <c r="EH314" i="1"/>
  <c r="O679" i="1"/>
  <c r="P679" i="1" s="1"/>
  <c r="DZ316" i="1" l="1"/>
  <c r="EA316" i="1" s="1"/>
  <c r="EB316" i="1" s="1"/>
  <c r="DX316" i="1"/>
  <c r="DW316" i="1" s="1"/>
  <c r="EH315" i="1"/>
  <c r="O680" i="1"/>
  <c r="P680" i="1" s="1"/>
  <c r="DZ317" i="1" l="1"/>
  <c r="EA317" i="1" s="1"/>
  <c r="EB317" i="1" s="1"/>
  <c r="DX317" i="1"/>
  <c r="DW317" i="1" s="1"/>
  <c r="EH316" i="1"/>
  <c r="O681" i="1"/>
  <c r="P681" i="1" s="1"/>
  <c r="DZ318" i="1" l="1"/>
  <c r="EA318" i="1" s="1"/>
  <c r="EB318" i="1" s="1"/>
  <c r="DX318" i="1"/>
  <c r="DW318" i="1" s="1"/>
  <c r="O682" i="1"/>
  <c r="P682" i="1" s="1"/>
  <c r="EH317" i="1"/>
  <c r="DZ319" i="1" l="1"/>
  <c r="EA319" i="1" s="1"/>
  <c r="EB319" i="1" s="1"/>
  <c r="DX319" i="1"/>
  <c r="DW319" i="1" s="1"/>
  <c r="EH318" i="1"/>
  <c r="O683" i="1"/>
  <c r="P683" i="1" s="1"/>
  <c r="DZ320" i="1" l="1"/>
  <c r="EA320" i="1" s="1"/>
  <c r="EB320" i="1" s="1"/>
  <c r="DX320" i="1"/>
  <c r="DW320" i="1" s="1"/>
  <c r="O684" i="1"/>
  <c r="P684" i="1" s="1"/>
  <c r="EH319" i="1"/>
  <c r="DZ321" i="1" l="1"/>
  <c r="EA321" i="1" s="1"/>
  <c r="EB321" i="1" s="1"/>
  <c r="DX321" i="1"/>
  <c r="DW321" i="1" s="1"/>
  <c r="EH320" i="1"/>
  <c r="O685" i="1"/>
  <c r="P685" i="1" s="1"/>
  <c r="DZ322" i="1" l="1"/>
  <c r="EA322" i="1" s="1"/>
  <c r="EB322" i="1" s="1"/>
  <c r="DX322" i="1"/>
  <c r="DW322" i="1" s="1"/>
  <c r="EH321" i="1"/>
  <c r="O686" i="1"/>
  <c r="P686" i="1" s="1"/>
  <c r="DZ323" i="1" l="1"/>
  <c r="EA323" i="1" s="1"/>
  <c r="EB323" i="1" s="1"/>
  <c r="DX323" i="1"/>
  <c r="DW323" i="1" s="1"/>
  <c r="EH322" i="1"/>
  <c r="O687" i="1"/>
  <c r="P687" i="1" s="1"/>
  <c r="DZ324" i="1" l="1"/>
  <c r="EA324" i="1" s="1"/>
  <c r="EB324" i="1" s="1"/>
  <c r="DX324" i="1"/>
  <c r="DW324" i="1" s="1"/>
  <c r="O688" i="1"/>
  <c r="P688" i="1" s="1"/>
  <c r="EH323" i="1"/>
  <c r="DZ325" i="1" l="1"/>
  <c r="EA325" i="1" s="1"/>
  <c r="EB325" i="1" s="1"/>
  <c r="DX325" i="1"/>
  <c r="DW325" i="1" s="1"/>
  <c r="EH324" i="1"/>
  <c r="O689" i="1"/>
  <c r="P689" i="1" s="1"/>
  <c r="DZ326" i="1" l="1"/>
  <c r="EA326" i="1" s="1"/>
  <c r="EB326" i="1" s="1"/>
  <c r="DX326" i="1"/>
  <c r="DW326" i="1" s="1"/>
  <c r="EH325" i="1"/>
  <c r="O690" i="1"/>
  <c r="P690" i="1" s="1"/>
  <c r="DZ327" i="1" l="1"/>
  <c r="EA327" i="1" s="1"/>
  <c r="EB327" i="1" s="1"/>
  <c r="DX327" i="1"/>
  <c r="DW327" i="1" s="1"/>
  <c r="EH326" i="1"/>
  <c r="O691" i="1"/>
  <c r="P691" i="1" s="1"/>
  <c r="DZ328" i="1" l="1"/>
  <c r="EA328" i="1" s="1"/>
  <c r="EB328" i="1" s="1"/>
  <c r="DX328" i="1"/>
  <c r="DW328" i="1" s="1"/>
  <c r="EH327" i="1"/>
  <c r="O692" i="1"/>
  <c r="P692" i="1" s="1"/>
  <c r="DZ329" i="1" l="1"/>
  <c r="EA329" i="1" s="1"/>
  <c r="EB329" i="1" s="1"/>
  <c r="DX329" i="1"/>
  <c r="DW329" i="1" s="1"/>
  <c r="O693" i="1"/>
  <c r="P693" i="1" s="1"/>
  <c r="EH328" i="1"/>
  <c r="DZ330" i="1" l="1"/>
  <c r="EA330" i="1" s="1"/>
  <c r="EB330" i="1" s="1"/>
  <c r="DX330" i="1"/>
  <c r="DW330" i="1" s="1"/>
  <c r="O694" i="1"/>
  <c r="P694" i="1" s="1"/>
  <c r="EH329" i="1"/>
  <c r="DZ331" i="1" l="1"/>
  <c r="EA331" i="1" s="1"/>
  <c r="EB331" i="1" s="1"/>
  <c r="DX331" i="1"/>
  <c r="DW331" i="1" s="1"/>
  <c r="EH330" i="1"/>
  <c r="O695" i="1"/>
  <c r="P695" i="1" s="1"/>
  <c r="DZ332" i="1" l="1"/>
  <c r="EA332" i="1" s="1"/>
  <c r="EB332" i="1" s="1"/>
  <c r="DX332" i="1"/>
  <c r="DW332" i="1" s="1"/>
  <c r="EH331" i="1"/>
  <c r="O696" i="1"/>
  <c r="P696" i="1" s="1"/>
  <c r="DZ333" i="1" l="1"/>
  <c r="EA333" i="1" s="1"/>
  <c r="EB333" i="1" s="1"/>
  <c r="DX333" i="1"/>
  <c r="DW333" i="1" s="1"/>
  <c r="EH332" i="1"/>
  <c r="O697" i="1"/>
  <c r="P697" i="1" s="1"/>
  <c r="DZ334" i="1" l="1"/>
  <c r="EA334" i="1" s="1"/>
  <c r="EB334" i="1" s="1"/>
  <c r="DX334" i="1"/>
  <c r="DW334" i="1" s="1"/>
  <c r="EH333" i="1"/>
  <c r="O698" i="1"/>
  <c r="P698" i="1" s="1"/>
  <c r="DZ335" i="1" l="1"/>
  <c r="EA335" i="1" s="1"/>
  <c r="EB335" i="1" s="1"/>
  <c r="DX335" i="1"/>
  <c r="DW335" i="1" s="1"/>
  <c r="EH334" i="1"/>
  <c r="O699" i="1"/>
  <c r="P699" i="1" s="1"/>
  <c r="DZ336" i="1" l="1"/>
  <c r="EA336" i="1" s="1"/>
  <c r="EB336" i="1" s="1"/>
  <c r="DX336" i="1"/>
  <c r="DW336" i="1" s="1"/>
  <c r="O700" i="1"/>
  <c r="P700" i="1" s="1"/>
  <c r="EH335" i="1"/>
  <c r="DZ337" i="1" l="1"/>
  <c r="EA337" i="1" s="1"/>
  <c r="EB337" i="1" s="1"/>
  <c r="DX337" i="1"/>
  <c r="DW337" i="1" s="1"/>
  <c r="O701" i="1"/>
  <c r="P701" i="1" s="1"/>
  <c r="EH336" i="1"/>
  <c r="DZ338" i="1" l="1"/>
  <c r="EA338" i="1" s="1"/>
  <c r="EB338" i="1" s="1"/>
  <c r="DX338" i="1"/>
  <c r="DW338" i="1" s="1"/>
  <c r="EH337" i="1"/>
  <c r="O702" i="1"/>
  <c r="P702" i="1" s="1"/>
  <c r="DZ339" i="1" l="1"/>
  <c r="EA339" i="1" s="1"/>
  <c r="EB339" i="1" s="1"/>
  <c r="DX339" i="1"/>
  <c r="DW339" i="1" s="1"/>
  <c r="O703" i="1"/>
  <c r="P703" i="1" s="1"/>
  <c r="EH338" i="1"/>
  <c r="DZ340" i="1" l="1"/>
  <c r="EA340" i="1" s="1"/>
  <c r="EB340" i="1" s="1"/>
  <c r="DX340" i="1"/>
  <c r="DW340" i="1" s="1"/>
  <c r="O704" i="1"/>
  <c r="P704" i="1" s="1"/>
  <c r="EH339" i="1"/>
  <c r="DZ341" i="1" l="1"/>
  <c r="EA341" i="1" s="1"/>
  <c r="EB341" i="1" s="1"/>
  <c r="DX341" i="1"/>
  <c r="DW341" i="1" s="1"/>
  <c r="EH340" i="1"/>
  <c r="O705" i="1"/>
  <c r="P705" i="1" s="1"/>
  <c r="DZ342" i="1" l="1"/>
  <c r="EA342" i="1" s="1"/>
  <c r="EB342" i="1" s="1"/>
  <c r="DX342" i="1"/>
  <c r="DW342" i="1" s="1"/>
  <c r="O706" i="1"/>
  <c r="P706" i="1" s="1"/>
  <c r="EH341" i="1"/>
  <c r="DZ343" i="1" l="1"/>
  <c r="EA343" i="1" s="1"/>
  <c r="EB343" i="1" s="1"/>
  <c r="DX343" i="1"/>
  <c r="DW343" i="1" s="1"/>
  <c r="O707" i="1"/>
  <c r="P707" i="1" s="1"/>
  <c r="EH342" i="1"/>
  <c r="DZ344" i="1" l="1"/>
  <c r="EA344" i="1" s="1"/>
  <c r="EB344" i="1" s="1"/>
  <c r="DX344" i="1"/>
  <c r="DW344" i="1" s="1"/>
  <c r="O708" i="1"/>
  <c r="P708" i="1" s="1"/>
  <c r="EH343" i="1"/>
  <c r="O709" i="1" l="1"/>
  <c r="P709" i="1" s="1"/>
  <c r="EH344" i="1"/>
  <c r="DZ345" i="1"/>
  <c r="EA345" i="1" s="1"/>
  <c r="EB345" i="1" s="1"/>
  <c r="DX345" i="1"/>
  <c r="DW345" i="1" s="1"/>
  <c r="O710" i="1" l="1"/>
  <c r="P710" i="1" s="1"/>
  <c r="EH345" i="1"/>
  <c r="DZ346" i="1"/>
  <c r="EA346" i="1" s="1"/>
  <c r="EB346" i="1" s="1"/>
  <c r="DX346" i="1"/>
  <c r="DW346" i="1" s="1"/>
  <c r="EH346" i="1" l="1"/>
  <c r="O711" i="1"/>
  <c r="P711" i="1" s="1"/>
  <c r="DZ347" i="1"/>
  <c r="EA347" i="1" s="1"/>
  <c r="EB347" i="1" s="1"/>
  <c r="DX347" i="1"/>
  <c r="DW347" i="1" s="1"/>
  <c r="EH347" i="1" l="1"/>
  <c r="O712" i="1"/>
  <c r="P712" i="1" s="1"/>
  <c r="DX348" i="1"/>
  <c r="DW348" i="1" s="1"/>
  <c r="DZ348" i="1"/>
  <c r="EA348" i="1" s="1"/>
  <c r="EB348" i="1" s="1"/>
  <c r="DZ349" i="1" l="1"/>
  <c r="EA349" i="1" s="1"/>
  <c r="EB349" i="1" s="1"/>
  <c r="DX349" i="1"/>
  <c r="DW349" i="1" s="1"/>
  <c r="O713" i="1"/>
  <c r="P713" i="1" s="1"/>
  <c r="EH348" i="1"/>
  <c r="O714" i="1" l="1"/>
  <c r="P714" i="1" s="1"/>
  <c r="EH349" i="1"/>
  <c r="DX350" i="1"/>
  <c r="DW350" i="1" s="1"/>
  <c r="DZ350" i="1"/>
  <c r="EA350" i="1" s="1"/>
  <c r="EB350" i="1" s="1"/>
  <c r="EH350" i="1" l="1"/>
  <c r="O715" i="1"/>
  <c r="P715" i="1" s="1"/>
  <c r="DZ351" i="1"/>
  <c r="EA351" i="1" s="1"/>
  <c r="EB351" i="1" s="1"/>
  <c r="DX351" i="1"/>
  <c r="DW351" i="1" s="1"/>
  <c r="EH351" i="1" l="1"/>
  <c r="O716" i="1"/>
  <c r="P716" i="1" s="1"/>
  <c r="DZ352" i="1"/>
  <c r="EA352" i="1" s="1"/>
  <c r="EB352" i="1" s="1"/>
  <c r="DX352" i="1"/>
  <c r="DW352" i="1" s="1"/>
  <c r="EH352" i="1" l="1"/>
  <c r="O717" i="1"/>
  <c r="P717" i="1" s="1"/>
  <c r="DZ353" i="1"/>
  <c r="EA353" i="1" s="1"/>
  <c r="EB353" i="1" s="1"/>
  <c r="DX353" i="1"/>
  <c r="DW353" i="1" s="1"/>
  <c r="EH353" i="1" l="1"/>
  <c r="O718" i="1"/>
  <c r="P718" i="1" s="1"/>
  <c r="DX354" i="1"/>
  <c r="DW354" i="1" s="1"/>
  <c r="DZ354" i="1"/>
  <c r="EA354" i="1" s="1"/>
  <c r="EB354" i="1" s="1"/>
  <c r="DZ355" i="1" l="1"/>
  <c r="EA355" i="1" s="1"/>
  <c r="EB355" i="1" s="1"/>
  <c r="DX355" i="1"/>
  <c r="DW355" i="1" s="1"/>
  <c r="EH354" i="1"/>
  <c r="O719" i="1"/>
  <c r="P719" i="1" s="1"/>
  <c r="O720" i="1" l="1"/>
  <c r="P720" i="1" s="1"/>
  <c r="EH355" i="1"/>
  <c r="DX356" i="1"/>
  <c r="DW356" i="1" s="1"/>
  <c r="DZ356" i="1"/>
  <c r="EA356" i="1" s="1"/>
  <c r="EB356" i="1" s="1"/>
  <c r="DZ357" i="1" l="1"/>
  <c r="EA357" i="1" s="1"/>
  <c r="EB357" i="1" s="1"/>
  <c r="DX357" i="1"/>
  <c r="DW357" i="1" s="1"/>
  <c r="EH356" i="1"/>
  <c r="O721" i="1"/>
  <c r="P721" i="1" s="1"/>
  <c r="EH357" i="1" l="1"/>
  <c r="O722" i="1"/>
  <c r="P722" i="1" s="1"/>
  <c r="DX358" i="1"/>
  <c r="DW358" i="1" s="1"/>
  <c r="DZ358" i="1"/>
  <c r="EA358" i="1" s="1"/>
  <c r="EB358" i="1" s="1"/>
  <c r="DZ359" i="1" l="1"/>
  <c r="EA359" i="1" s="1"/>
  <c r="EB359" i="1" s="1"/>
  <c r="DX359" i="1"/>
  <c r="DW359" i="1" s="1"/>
  <c r="O723" i="1"/>
  <c r="P723" i="1" s="1"/>
  <c r="EH358" i="1"/>
  <c r="EH359" i="1" l="1"/>
  <c r="O724" i="1"/>
  <c r="P724" i="1" s="1"/>
  <c r="DZ360" i="1"/>
  <c r="EA360" i="1" s="1"/>
  <c r="EB360" i="1" s="1"/>
  <c r="DX360" i="1"/>
  <c r="DW360" i="1" s="1"/>
  <c r="EH360" i="1" l="1"/>
  <c r="O725" i="1"/>
  <c r="P725" i="1" s="1"/>
  <c r="DZ361" i="1"/>
  <c r="EA361" i="1" s="1"/>
  <c r="DX361" i="1"/>
  <c r="EB361" i="1" l="1"/>
  <c r="DZ362" i="1" s="1"/>
  <c r="EA362" i="1" s="1"/>
  <c r="EB362" i="1" s="1"/>
  <c r="DY361" i="1"/>
  <c r="EJ361" i="1" s="1"/>
  <c r="DX362" i="1"/>
  <c r="DW362" i="1" s="1"/>
  <c r="DW361" i="1" l="1"/>
  <c r="EH362" i="1"/>
  <c r="O727" i="1"/>
  <c r="P727" i="1" s="1"/>
  <c r="DZ363" i="1"/>
  <c r="EA363" i="1" s="1"/>
  <c r="EB363" i="1" s="1"/>
  <c r="DX363" i="1"/>
  <c r="DW363" i="1" s="1"/>
  <c r="O726" i="1" l="1"/>
  <c r="P726" i="1" s="1"/>
  <c r="EH361" i="1"/>
  <c r="EH363" i="1"/>
  <c r="O728" i="1"/>
  <c r="P728" i="1" s="1"/>
  <c r="DZ364" i="1"/>
  <c r="EA364" i="1" s="1"/>
  <c r="EB364" i="1" s="1"/>
  <c r="DX364" i="1"/>
  <c r="DW364" i="1" s="1"/>
  <c r="EH364" i="1" l="1"/>
  <c r="O729" i="1"/>
  <c r="P729" i="1" s="1"/>
  <c r="DZ365" i="1"/>
  <c r="EA365" i="1" s="1"/>
  <c r="EB365" i="1" s="1"/>
  <c r="DX365" i="1"/>
  <c r="DW365" i="1" s="1"/>
  <c r="EH365" i="1" l="1"/>
  <c r="O730" i="1"/>
  <c r="P730" i="1" s="1"/>
  <c r="DX366" i="1"/>
  <c r="DW366" i="1" s="1"/>
  <c r="DZ366" i="1"/>
  <c r="EA366" i="1" s="1"/>
  <c r="EB366" i="1" s="1"/>
  <c r="DZ367" i="1" l="1"/>
  <c r="EA367" i="1" s="1"/>
  <c r="EB367" i="1" s="1"/>
  <c r="DX367" i="1"/>
  <c r="DW367" i="1" s="1"/>
  <c r="O731" i="1"/>
  <c r="P731" i="1" s="1"/>
  <c r="EH366" i="1"/>
  <c r="EH367" i="1" l="1"/>
  <c r="O732" i="1"/>
  <c r="P732" i="1" s="1"/>
  <c r="DZ368" i="1"/>
  <c r="EA368" i="1" s="1"/>
  <c r="EB368" i="1" s="1"/>
  <c r="DX368" i="1"/>
  <c r="DW368" i="1" s="1"/>
  <c r="EH368" i="1" l="1"/>
  <c r="O733" i="1"/>
  <c r="P733" i="1" s="1"/>
  <c r="DZ369" i="1"/>
  <c r="EA369" i="1" s="1"/>
  <c r="EB369" i="1" s="1"/>
  <c r="DX369" i="1"/>
  <c r="DW369" i="1" s="1"/>
  <c r="O734" i="1" l="1"/>
  <c r="P734" i="1" s="1"/>
  <c r="EH369" i="1"/>
  <c r="DZ370" i="1"/>
  <c r="EA370" i="1" s="1"/>
  <c r="EB370" i="1" s="1"/>
  <c r="DX370" i="1"/>
  <c r="DW370" i="1" s="1"/>
  <c r="EH370" i="1" l="1"/>
  <c r="O735" i="1"/>
  <c r="P735" i="1" s="1"/>
  <c r="DZ371" i="1"/>
  <c r="EA371" i="1" s="1"/>
  <c r="EB371" i="1" s="1"/>
  <c r="DX371" i="1"/>
  <c r="DW371" i="1" s="1"/>
  <c r="O736" i="1" l="1"/>
  <c r="P736" i="1" s="1"/>
  <c r="EH371" i="1"/>
  <c r="DX372" i="1"/>
  <c r="DW372" i="1" s="1"/>
  <c r="DZ372" i="1"/>
  <c r="EA372" i="1" s="1"/>
  <c r="EB372" i="1" s="1"/>
  <c r="DZ373" i="1" l="1"/>
  <c r="EA373" i="1" s="1"/>
  <c r="EB373" i="1" s="1"/>
  <c r="DX373" i="1"/>
  <c r="DW373" i="1" s="1"/>
  <c r="O737" i="1"/>
  <c r="P737" i="1" s="1"/>
  <c r="EH372" i="1"/>
  <c r="EH373" i="1" l="1"/>
  <c r="O738" i="1"/>
  <c r="P738" i="1" s="1"/>
  <c r="DZ374" i="1"/>
  <c r="EA374" i="1" s="1"/>
  <c r="EB374" i="1" s="1"/>
  <c r="DX374" i="1"/>
  <c r="DW374" i="1" s="1"/>
  <c r="O739" i="1" l="1"/>
  <c r="P739" i="1" s="1"/>
  <c r="EH374" i="1"/>
  <c r="DZ375" i="1"/>
  <c r="EA375" i="1" s="1"/>
  <c r="EB375" i="1" s="1"/>
  <c r="DX375" i="1"/>
  <c r="DW375" i="1" s="1"/>
  <c r="EH375" i="1" l="1"/>
  <c r="O740" i="1"/>
  <c r="P740" i="1" s="1"/>
  <c r="DX376" i="1"/>
  <c r="DW376" i="1" s="1"/>
  <c r="DZ376" i="1"/>
  <c r="EA376" i="1" s="1"/>
  <c r="EB376" i="1" s="1"/>
  <c r="DZ377" i="1" l="1"/>
  <c r="EA377" i="1" s="1"/>
  <c r="EB377" i="1" s="1"/>
  <c r="DX377" i="1"/>
  <c r="DW377" i="1" s="1"/>
  <c r="EH376" i="1"/>
  <c r="O741" i="1"/>
  <c r="P741" i="1" s="1"/>
  <c r="EH377" i="1" l="1"/>
  <c r="O742" i="1"/>
  <c r="P742" i="1" s="1"/>
  <c r="DZ378" i="1"/>
  <c r="EA378" i="1" s="1"/>
  <c r="EB378" i="1" s="1"/>
  <c r="DX378" i="1"/>
  <c r="DW378" i="1" s="1"/>
  <c r="EH378" i="1" l="1"/>
  <c r="O743" i="1"/>
  <c r="P743" i="1" s="1"/>
  <c r="DX379" i="1"/>
  <c r="DW379" i="1" s="1"/>
  <c r="DZ379" i="1"/>
  <c r="EA379" i="1" s="1"/>
  <c r="EB379" i="1"/>
  <c r="DZ380" i="1" l="1"/>
  <c r="EA380" i="1" s="1"/>
  <c r="EB380" i="1" s="1"/>
  <c r="DX380" i="1"/>
  <c r="DW380" i="1" s="1"/>
  <c r="EH379" i="1"/>
  <c r="O744" i="1"/>
  <c r="P744" i="1" s="1"/>
  <c r="EH380" i="1" l="1"/>
  <c r="O745" i="1"/>
  <c r="P745" i="1" s="1"/>
  <c r="DZ381" i="1"/>
  <c r="EA381" i="1" s="1"/>
  <c r="EB381" i="1" s="1"/>
  <c r="DX381" i="1"/>
  <c r="DW381" i="1" s="1"/>
  <c r="EH381" i="1" l="1"/>
  <c r="O746" i="1"/>
  <c r="P746" i="1" s="1"/>
  <c r="DX382" i="1"/>
  <c r="DW382" i="1" s="1"/>
  <c r="DZ382" i="1"/>
  <c r="EA382" i="1" s="1"/>
  <c r="EB382" i="1" s="1"/>
  <c r="DZ383" i="1" l="1"/>
  <c r="EA383" i="1" s="1"/>
  <c r="EB383" i="1" s="1"/>
  <c r="DX383" i="1"/>
  <c r="DW383" i="1" s="1"/>
  <c r="EH382" i="1"/>
  <c r="O747" i="1"/>
  <c r="P747" i="1" s="1"/>
  <c r="O748" i="1" l="1"/>
  <c r="P748" i="1" s="1"/>
  <c r="EH383" i="1"/>
  <c r="DX384" i="1"/>
  <c r="DW384" i="1" s="1"/>
  <c r="DZ384" i="1"/>
  <c r="EA384" i="1" s="1"/>
  <c r="EB384" i="1" s="1"/>
  <c r="DZ385" i="1" l="1"/>
  <c r="EA385" i="1" s="1"/>
  <c r="EB385" i="1" s="1"/>
  <c r="DX385" i="1"/>
  <c r="DW385" i="1" s="1"/>
  <c r="O749" i="1"/>
  <c r="P749" i="1" s="1"/>
  <c r="EH384" i="1"/>
  <c r="EH385" i="1" l="1"/>
  <c r="O750" i="1"/>
  <c r="P750" i="1" s="1"/>
  <c r="DX386" i="1"/>
  <c r="DW386" i="1" s="1"/>
  <c r="DZ386" i="1"/>
  <c r="EA386" i="1" s="1"/>
  <c r="EB386" i="1" s="1"/>
  <c r="DZ387" i="1" l="1"/>
  <c r="EA387" i="1" s="1"/>
  <c r="EB387" i="1" s="1"/>
  <c r="DX387" i="1"/>
  <c r="DW387" i="1" s="1"/>
  <c r="EH386" i="1"/>
  <c r="O751" i="1"/>
  <c r="P751" i="1" s="1"/>
  <c r="EH387" i="1" l="1"/>
  <c r="O752" i="1"/>
  <c r="P752" i="1" s="1"/>
  <c r="DX388" i="1"/>
  <c r="DW388" i="1" s="1"/>
  <c r="DZ388" i="1"/>
  <c r="EA388" i="1" s="1"/>
  <c r="EB388" i="1" s="1"/>
  <c r="DZ389" i="1" l="1"/>
  <c r="EA389" i="1" s="1"/>
  <c r="EB389" i="1" s="1"/>
  <c r="DX389" i="1"/>
  <c r="DW389" i="1" s="1"/>
  <c r="EH388" i="1"/>
  <c r="O753" i="1"/>
  <c r="P753" i="1" s="1"/>
  <c r="EH389" i="1" l="1"/>
  <c r="O754" i="1"/>
  <c r="P754" i="1" s="1"/>
  <c r="DZ390" i="1"/>
  <c r="EA390" i="1" s="1"/>
  <c r="EB390" i="1" s="1"/>
  <c r="DX390" i="1"/>
  <c r="DW390" i="1" s="1"/>
  <c r="EH390" i="1" l="1"/>
  <c r="O755" i="1"/>
  <c r="P755" i="1" s="1"/>
  <c r="DZ391" i="1"/>
  <c r="EA391" i="1" s="1"/>
  <c r="EB391" i="1" s="1"/>
  <c r="DX391" i="1"/>
  <c r="DW391" i="1" s="1"/>
  <c r="O756" i="1" l="1"/>
  <c r="P756" i="1" s="1"/>
  <c r="EH391" i="1"/>
  <c r="DZ392" i="1"/>
  <c r="EA392" i="1" s="1"/>
  <c r="EB392" i="1" s="1"/>
  <c r="DX392" i="1"/>
  <c r="DW392" i="1" s="1"/>
  <c r="EH392" i="1" l="1"/>
  <c r="O757" i="1"/>
  <c r="P757" i="1" s="1"/>
  <c r="DZ393" i="1"/>
  <c r="EA393" i="1" s="1"/>
  <c r="EB393" i="1" s="1"/>
  <c r="DX393" i="1"/>
  <c r="DW393" i="1" s="1"/>
  <c r="EH393" i="1" l="1"/>
  <c r="O758" i="1"/>
  <c r="P758" i="1" s="1"/>
  <c r="DZ394" i="1"/>
  <c r="EA394" i="1" s="1"/>
  <c r="EB394" i="1" s="1"/>
  <c r="DX394" i="1"/>
  <c r="DW394" i="1" s="1"/>
  <c r="EH394" i="1" l="1"/>
  <c r="O759" i="1"/>
  <c r="P759" i="1" s="1"/>
  <c r="DZ395" i="1"/>
  <c r="EA395" i="1" s="1"/>
  <c r="EB395" i="1" s="1"/>
  <c r="DX395" i="1"/>
  <c r="DW395" i="1" s="1"/>
  <c r="O760" i="1" l="1"/>
  <c r="P760" i="1" s="1"/>
  <c r="EH395" i="1"/>
  <c r="DZ396" i="1"/>
  <c r="EA396" i="1" s="1"/>
  <c r="DX396" i="1"/>
  <c r="DW396" i="1" s="1"/>
  <c r="EB396" i="1"/>
  <c r="DX397" i="1" l="1"/>
  <c r="DW397" i="1" s="1"/>
  <c r="DZ397" i="1"/>
  <c r="EA397" i="1" s="1"/>
  <c r="EB397" i="1" s="1"/>
  <c r="EH396" i="1"/>
  <c r="O761" i="1"/>
  <c r="P761" i="1" s="1"/>
  <c r="DX398" i="1" l="1"/>
  <c r="DW398" i="1" s="1"/>
  <c r="DZ398" i="1"/>
  <c r="EA398" i="1" s="1"/>
  <c r="EB398" i="1" s="1"/>
  <c r="EH397" i="1"/>
  <c r="O762" i="1"/>
  <c r="P762" i="1" s="1"/>
  <c r="DZ399" i="1" l="1"/>
  <c r="EA399" i="1" s="1"/>
  <c r="EB399" i="1" s="1"/>
  <c r="DX399" i="1"/>
  <c r="DW399" i="1" s="1"/>
  <c r="O763" i="1"/>
  <c r="P763" i="1" s="1"/>
  <c r="EH398" i="1"/>
  <c r="O764" i="1" l="1"/>
  <c r="P764" i="1" s="1"/>
  <c r="EH399" i="1"/>
  <c r="DX400" i="1"/>
  <c r="DW400" i="1" s="1"/>
  <c r="DZ400" i="1"/>
  <c r="EA400" i="1" s="1"/>
  <c r="EB400" i="1" s="1"/>
  <c r="DZ401" i="1" l="1"/>
  <c r="EA401" i="1" s="1"/>
  <c r="EB401" i="1" s="1"/>
  <c r="DX401" i="1"/>
  <c r="DW401" i="1" s="1"/>
  <c r="EH400" i="1"/>
  <c r="O765" i="1"/>
  <c r="P765" i="1" s="1"/>
  <c r="DX402" i="1" l="1"/>
  <c r="DW402" i="1" s="1"/>
  <c r="DZ402" i="1"/>
  <c r="EA402" i="1" s="1"/>
  <c r="EB402" i="1" s="1"/>
  <c r="O766" i="1"/>
  <c r="P766" i="1" s="1"/>
  <c r="EH401" i="1"/>
  <c r="DZ403" i="1" l="1"/>
  <c r="EA403" i="1" s="1"/>
  <c r="EB403" i="1" s="1"/>
  <c r="DX403" i="1"/>
  <c r="DW403" i="1" s="1"/>
  <c r="O767" i="1"/>
  <c r="P767" i="1" s="1"/>
  <c r="EH402" i="1"/>
  <c r="O768" i="1" l="1"/>
  <c r="P768" i="1" s="1"/>
  <c r="EH403" i="1"/>
  <c r="DZ404" i="1"/>
  <c r="EA404" i="1" s="1"/>
  <c r="EB404" i="1" s="1"/>
  <c r="DX404" i="1"/>
  <c r="DW404" i="1" s="1"/>
  <c r="O769" i="1" l="1"/>
  <c r="P769" i="1" s="1"/>
  <c r="EH404" i="1"/>
  <c r="DZ405" i="1"/>
  <c r="EA405" i="1" s="1"/>
  <c r="EB405" i="1" s="1"/>
  <c r="DX405" i="1"/>
  <c r="DW405" i="1" s="1"/>
  <c r="O770" i="1" l="1"/>
  <c r="P770" i="1" s="1"/>
  <c r="EH405" i="1"/>
  <c r="DZ406" i="1"/>
  <c r="EA406" i="1" s="1"/>
  <c r="EB406" i="1" s="1"/>
  <c r="DX406" i="1"/>
  <c r="DW406" i="1" s="1"/>
  <c r="EH406" i="1" l="1"/>
  <c r="O771" i="1"/>
  <c r="P771" i="1" s="1"/>
  <c r="DZ407" i="1"/>
  <c r="EA407" i="1" s="1"/>
  <c r="EB407" i="1" s="1"/>
  <c r="DX407" i="1"/>
  <c r="DW407" i="1" s="1"/>
  <c r="O772" i="1" l="1"/>
  <c r="P772" i="1" s="1"/>
  <c r="EH407" i="1"/>
  <c r="DX408" i="1"/>
  <c r="DW408" i="1" s="1"/>
  <c r="DZ408" i="1"/>
  <c r="EA408" i="1" s="1"/>
  <c r="EB408" i="1" s="1"/>
  <c r="DZ409" i="1" l="1"/>
  <c r="EA409" i="1" s="1"/>
  <c r="EB409" i="1" s="1"/>
  <c r="DX409" i="1"/>
  <c r="DW409" i="1" s="1"/>
  <c r="EH408" i="1"/>
  <c r="O773" i="1"/>
  <c r="P773" i="1" s="1"/>
  <c r="EH409" i="1" l="1"/>
  <c r="O774" i="1"/>
  <c r="P774" i="1" s="1"/>
  <c r="DX410" i="1"/>
  <c r="DW410" i="1" s="1"/>
  <c r="DZ410" i="1"/>
  <c r="EA410" i="1" s="1"/>
  <c r="EB410" i="1" s="1"/>
  <c r="DX411" i="1" l="1"/>
  <c r="DW411" i="1" s="1"/>
  <c r="DZ411" i="1"/>
  <c r="EA411" i="1" s="1"/>
  <c r="EB411" i="1" s="1"/>
  <c r="O775" i="1"/>
  <c r="P775" i="1" s="1"/>
  <c r="EH410" i="1"/>
  <c r="DZ412" i="1" l="1"/>
  <c r="EA412" i="1" s="1"/>
  <c r="EB412" i="1" s="1"/>
  <c r="DX412" i="1"/>
  <c r="DW412" i="1" s="1"/>
  <c r="O776" i="1"/>
  <c r="P776" i="1" s="1"/>
  <c r="EH411" i="1"/>
  <c r="DZ413" i="1" l="1"/>
  <c r="EA413" i="1" s="1"/>
  <c r="EB413" i="1" s="1"/>
  <c r="DX413" i="1"/>
  <c r="DW413" i="1" s="1"/>
  <c r="EH412" i="1"/>
  <c r="O777" i="1"/>
  <c r="P777" i="1" s="1"/>
  <c r="EH413" i="1" l="1"/>
  <c r="O778" i="1"/>
  <c r="P778" i="1" s="1"/>
  <c r="DZ414" i="1"/>
  <c r="EA414" i="1" s="1"/>
  <c r="EB414" i="1" s="1"/>
  <c r="DX414" i="1"/>
  <c r="DW414" i="1" s="1"/>
  <c r="EH414" i="1" l="1"/>
  <c r="O779" i="1"/>
  <c r="P779" i="1" s="1"/>
  <c r="DZ415" i="1"/>
  <c r="EA415" i="1" s="1"/>
  <c r="EB415" i="1" s="1"/>
  <c r="DX415" i="1"/>
  <c r="DW415" i="1" s="1"/>
  <c r="DX416" i="1" l="1"/>
  <c r="DW416" i="1" s="1"/>
  <c r="DZ416" i="1"/>
  <c r="EA416" i="1" s="1"/>
  <c r="EB416" i="1" s="1"/>
  <c r="EH415" i="1"/>
  <c r="O780" i="1"/>
  <c r="P780" i="1" s="1"/>
  <c r="DZ417" i="1" l="1"/>
  <c r="EA417" i="1" s="1"/>
  <c r="EB417" i="1" s="1"/>
  <c r="DX417" i="1"/>
  <c r="DW417" i="1" s="1"/>
  <c r="EH416" i="1"/>
  <c r="O781" i="1"/>
  <c r="P781" i="1" s="1"/>
  <c r="EH417" i="1" l="1"/>
  <c r="O782" i="1"/>
  <c r="P782" i="1" s="1"/>
  <c r="DX418" i="1"/>
  <c r="DW418" i="1" s="1"/>
  <c r="DZ418" i="1"/>
  <c r="EA418" i="1" s="1"/>
  <c r="EB418" i="1" s="1"/>
  <c r="DZ419" i="1" l="1"/>
  <c r="EA419" i="1" s="1"/>
  <c r="EB419" i="1" s="1"/>
  <c r="DX419" i="1"/>
  <c r="DW419" i="1" s="1"/>
  <c r="EH418" i="1"/>
  <c r="O783" i="1"/>
  <c r="P783" i="1" s="1"/>
  <c r="O784" i="1" l="1"/>
  <c r="P784" i="1" s="1"/>
  <c r="EH419" i="1"/>
  <c r="DX420" i="1"/>
  <c r="DW420" i="1" s="1"/>
  <c r="DZ420" i="1"/>
  <c r="EA420" i="1" s="1"/>
  <c r="EB420" i="1" s="1"/>
  <c r="DZ421" i="1" l="1"/>
  <c r="DZ422" i="1" s="1"/>
  <c r="EA421" i="1"/>
  <c r="DX421" i="1"/>
  <c r="DX422" i="1" s="1"/>
  <c r="R18" i="1" s="1"/>
  <c r="R11" i="2" s="1"/>
  <c r="EB421" i="1"/>
  <c r="EH420" i="1"/>
  <c r="O785" i="1"/>
  <c r="P785" i="1" s="1"/>
  <c r="DY421" i="1" l="1"/>
  <c r="EA422" i="1"/>
  <c r="DY423" i="1" s="1"/>
  <c r="EB423" i="1"/>
  <c r="R21" i="1" s="1"/>
  <c r="R14" i="2" s="1"/>
  <c r="DW421" i="1" l="1"/>
  <c r="EJ421" i="1"/>
  <c r="EJ422" i="1" s="1"/>
  <c r="DY422" i="1"/>
  <c r="DW423" i="1" s="1"/>
  <c r="EK64" i="1" l="1"/>
  <c r="EJ60" i="1"/>
  <c r="O786" i="1"/>
  <c r="EH421" i="1"/>
  <c r="EH422" i="1" s="1"/>
  <c r="DW422" i="1"/>
  <c r="EH60" i="1" l="1"/>
  <c r="EK60" i="1"/>
  <c r="P786" i="1"/>
  <c r="O788" i="1"/>
  <c r="R24" i="1" s="1"/>
  <c r="R17" i="2" s="1"/>
  <c r="O787" i="1"/>
  <c r="R23" i="1" s="1"/>
  <c r="R16" i="2" s="1"/>
  <c r="JB243" i="1"/>
  <c r="P787" i="1" l="1"/>
  <c r="P788" i="1"/>
  <c r="R22" i="1" s="1"/>
  <c r="R15" i="2" s="1"/>
  <c r="R19" i="1"/>
  <c r="R12" i="2" s="1"/>
  <c r="EK67" i="1"/>
  <c r="R20" i="1" s="1"/>
  <c r="R13" i="2" s="1"/>
  <c r="HY376" i="1" l="1"/>
  <c r="IA376" i="1" s="1"/>
  <c r="IM376" i="1" s="1"/>
  <c r="HY392" i="1"/>
  <c r="IA392" i="1" s="1"/>
  <c r="IM392" i="1" s="1"/>
  <c r="Y757" i="1" l="1"/>
  <c r="Z757" i="1" s="1"/>
  <c r="HY384" i="1"/>
  <c r="IA384" i="1" s="1"/>
  <c r="IM384" i="1" s="1"/>
  <c r="IL392" i="1"/>
  <c r="HY400" i="1"/>
  <c r="IA400" i="1" s="1"/>
  <c r="IM400" i="1" s="1"/>
  <c r="IL376" i="1"/>
  <c r="Y741" i="1"/>
  <c r="Z741" i="1" s="1"/>
  <c r="IL400" i="1" l="1"/>
  <c r="Y765" i="1"/>
  <c r="Z765" i="1" s="1"/>
  <c r="IL384" i="1"/>
  <c r="Y749" i="1"/>
  <c r="Z749" i="1" s="1"/>
  <c r="KV242" i="1" l="1"/>
  <c r="KV243" i="1"/>
  <c r="KV244" i="1"/>
  <c r="KV245" i="1"/>
  <c r="KV246" i="1"/>
  <c r="KV247" i="1"/>
  <c r="KV248" i="1"/>
  <c r="KV249" i="1"/>
  <c r="KV250" i="1"/>
  <c r="KV251" i="1"/>
  <c r="KV252" i="1"/>
  <c r="KV253" i="1"/>
  <c r="LC242" i="1"/>
  <c r="LC243" i="1"/>
  <c r="LC244" i="1"/>
  <c r="LC245" i="1"/>
  <c r="LC246" i="1"/>
  <c r="LC247" i="1"/>
  <c r="LC249" i="1"/>
  <c r="LC250" i="1"/>
  <c r="LC251" i="1"/>
  <c r="LC253" i="1"/>
  <c r="HR421" i="1" l="1"/>
  <c r="LX421" i="1" l="1"/>
  <c r="LY421" i="1" s="1"/>
  <c r="MA421" i="1" s="1"/>
  <c r="LV421" i="1" l="1"/>
  <c r="MB421" i="1" l="1"/>
  <c r="BA401" i="1" l="1"/>
  <c r="BB401" i="1" s="1"/>
  <c r="BE401" i="1" s="1"/>
  <c r="BA402" i="1" s="1"/>
  <c r="BB402" i="1" s="1"/>
  <c r="BE402" i="1" s="1"/>
  <c r="BA403" i="1" s="1"/>
  <c r="BB403" i="1" s="1"/>
  <c r="BE403" i="1" s="1"/>
  <c r="BA404" i="1" s="1"/>
  <c r="BB404" i="1" s="1"/>
  <c r="BE404" i="1" s="1"/>
  <c r="BA405" i="1" s="1"/>
  <c r="BB405" i="1" s="1"/>
  <c r="BE405" i="1" s="1"/>
  <c r="BA406" i="1" s="1"/>
  <c r="BB406" i="1" s="1"/>
  <c r="BE406" i="1" s="1"/>
  <c r="BA407" i="1" s="1"/>
  <c r="BB407" i="1" s="1"/>
  <c r="BE407" i="1" s="1"/>
  <c r="BA408" i="1" s="1"/>
  <c r="BB408" i="1" s="1"/>
  <c r="BE408" i="1" s="1"/>
  <c r="BA409" i="1" s="1"/>
  <c r="BB409" i="1" s="1"/>
  <c r="BE409" i="1" s="1"/>
  <c r="BA410" i="1" s="1"/>
  <c r="BB410" i="1" s="1"/>
  <c r="BE410" i="1" s="1"/>
  <c r="BA411" i="1" s="1"/>
  <c r="BB411" i="1" s="1"/>
  <c r="BE411" i="1" s="1"/>
  <c r="BA412" i="1" s="1"/>
  <c r="BB412" i="1" s="1"/>
  <c r="BE412" i="1" s="1"/>
  <c r="BA413" i="1" s="1"/>
  <c r="BB413" i="1" s="1"/>
  <c r="BE413" i="1" s="1"/>
  <c r="BA414" i="1" s="1"/>
  <c r="BB414" i="1" s="1"/>
  <c r="BE414" i="1" s="1"/>
  <c r="BA415" i="1" s="1"/>
  <c r="BB415" i="1" s="1"/>
  <c r="BE415" i="1" s="1"/>
  <c r="BA416" i="1" s="1"/>
  <c r="BB416" i="1" s="1"/>
  <c r="BE416" i="1" s="1"/>
  <c r="BA417" i="1" s="1"/>
  <c r="BB417" i="1" s="1"/>
  <c r="BE417" i="1" s="1"/>
  <c r="BA418" i="1" s="1"/>
  <c r="BB418" i="1" s="1"/>
  <c r="BE418" i="1" s="1"/>
  <c r="BA419" i="1" l="1"/>
  <c r="BB419" i="1" s="1"/>
  <c r="BE419" i="1" s="1"/>
  <c r="BA420" i="1" l="1"/>
  <c r="BB420" i="1" s="1"/>
  <c r="BE420" i="1" s="1"/>
  <c r="IU401" i="1"/>
  <c r="IV401" i="1" s="1"/>
  <c r="IW401" i="1" s="1"/>
  <c r="IX401" i="1" l="1"/>
  <c r="IU402" i="1"/>
  <c r="IV402" i="1" s="1"/>
  <c r="IW402" i="1" s="1"/>
  <c r="IU403" i="1" s="1"/>
  <c r="IV403" i="1" s="1"/>
  <c r="IW403" i="1" s="1"/>
  <c r="IU404" i="1" s="1"/>
  <c r="IV404" i="1" s="1"/>
  <c r="IW404" i="1" s="1"/>
  <c r="IU405" i="1" s="1"/>
  <c r="IV405" i="1" s="1"/>
  <c r="IW405" i="1" s="1"/>
  <c r="IU406" i="1" s="1"/>
  <c r="IV406" i="1" s="1"/>
  <c r="IW406" i="1" s="1"/>
  <c r="IU407" i="1" s="1"/>
  <c r="IV407" i="1" s="1"/>
  <c r="IW407" i="1" s="1"/>
  <c r="IU408" i="1" s="1"/>
  <c r="IV408" i="1" s="1"/>
  <c r="IW408" i="1" s="1"/>
  <c r="IU409" i="1" s="1"/>
  <c r="IV409" i="1" s="1"/>
  <c r="IW409" i="1" s="1"/>
  <c r="IU410" i="1" s="1"/>
  <c r="IV410" i="1" s="1"/>
  <c r="IW410" i="1" s="1"/>
  <c r="IU411" i="1" s="1"/>
  <c r="IV411" i="1" s="1"/>
  <c r="IW411" i="1" s="1"/>
  <c r="BA421" i="1"/>
  <c r="GW362" i="1"/>
  <c r="GX362" i="1" s="1"/>
  <c r="GX363" i="1" s="1"/>
  <c r="GX364" i="1" s="1"/>
  <c r="GX365" i="1" s="1"/>
  <c r="GX366" i="1" s="1"/>
  <c r="GX367" i="1" s="1"/>
  <c r="GX368" i="1" s="1"/>
  <c r="GX369" i="1" s="1"/>
  <c r="GX370" i="1" s="1"/>
  <c r="GX371" i="1" s="1"/>
  <c r="GX372" i="1" s="1"/>
  <c r="GX373" i="1" s="1"/>
  <c r="BB421" i="1" l="1"/>
  <c r="IU412" i="1"/>
  <c r="IV412" i="1" s="1"/>
  <c r="IW412" i="1" s="1"/>
  <c r="GY379" i="1"/>
  <c r="GV379" i="1" s="1"/>
  <c r="GW379" i="1" s="1"/>
  <c r="GY382" i="1"/>
  <c r="GV382" i="1" s="1"/>
  <c r="GW382" i="1" s="1"/>
  <c r="PM374" i="1"/>
  <c r="PJ374" i="1" s="1"/>
  <c r="GY375" i="1"/>
  <c r="GV375" i="1" s="1"/>
  <c r="GW375" i="1" s="1"/>
  <c r="PM378" i="1"/>
  <c r="PJ378" i="1" s="1"/>
  <c r="PM383" i="1"/>
  <c r="PJ383" i="1" s="1"/>
  <c r="GY380" i="1"/>
  <c r="GV380" i="1" s="1"/>
  <c r="GW380" i="1" s="1"/>
  <c r="GY384" i="1"/>
  <c r="GV384" i="1" s="1"/>
  <c r="GW384" i="1" s="1"/>
  <c r="GY383" i="1"/>
  <c r="GV383" i="1" s="1"/>
  <c r="GW383" i="1" s="1"/>
  <c r="GY381" i="1"/>
  <c r="GV381" i="1" s="1"/>
  <c r="GW381" i="1" s="1"/>
  <c r="GY377" i="1"/>
  <c r="GV377" i="1" s="1"/>
  <c r="GW377" i="1" s="1"/>
  <c r="PM380" i="1"/>
  <c r="PJ380" i="1" s="1"/>
  <c r="PM382" i="1"/>
  <c r="PJ382" i="1" s="1"/>
  <c r="GY376" i="1"/>
  <c r="GV376" i="1" s="1"/>
  <c r="GW376" i="1" s="1"/>
  <c r="PM379" i="1"/>
  <c r="PJ379" i="1" s="1"/>
  <c r="PM384" i="1"/>
  <c r="PJ384" i="1" s="1"/>
  <c r="PM381" i="1"/>
  <c r="PJ381" i="1" s="1"/>
  <c r="PM375" i="1"/>
  <c r="PJ375" i="1" s="1"/>
  <c r="PM376" i="1"/>
  <c r="PJ376" i="1" s="1"/>
  <c r="PM377" i="1"/>
  <c r="PJ377" i="1" s="1"/>
  <c r="GY378" i="1"/>
  <c r="GV378" i="1" s="1"/>
  <c r="GW378" i="1" s="1"/>
  <c r="PM385" i="1"/>
  <c r="PJ385" i="1" s="1"/>
  <c r="GY374" i="1"/>
  <c r="GV374" i="1" s="1"/>
  <c r="GW374" i="1" s="1"/>
  <c r="GX374" i="1" s="1"/>
  <c r="GX375" i="1" s="1"/>
  <c r="GX376" i="1" s="1"/>
  <c r="GX377" i="1" s="1"/>
  <c r="GX378" i="1" s="1"/>
  <c r="GX379" i="1" s="1"/>
  <c r="GX380" i="1" s="1"/>
  <c r="GX381" i="1" s="1"/>
  <c r="GX382" i="1" s="1"/>
  <c r="GX383" i="1" s="1"/>
  <c r="GX384" i="1" s="1"/>
  <c r="GX385" i="1" s="1"/>
  <c r="GY385" i="1"/>
  <c r="GV385" i="1" s="1"/>
  <c r="GW385" i="1" s="1"/>
  <c r="IU413" i="1" l="1"/>
  <c r="IV413" i="1" s="1"/>
  <c r="IW413" i="1" s="1"/>
  <c r="GY388" i="1"/>
  <c r="GV388" i="1" s="1"/>
  <c r="GW388" i="1" s="1"/>
  <c r="PM388" i="1"/>
  <c r="PJ388" i="1" s="1"/>
  <c r="GY387" i="1"/>
  <c r="GV387" i="1" s="1"/>
  <c r="GW387" i="1" s="1"/>
  <c r="PM393" i="1"/>
  <c r="PJ393" i="1" s="1"/>
  <c r="PM395" i="1"/>
  <c r="PJ395" i="1" s="1"/>
  <c r="GY396" i="1"/>
  <c r="GV396" i="1" s="1"/>
  <c r="GW396" i="1" s="1"/>
  <c r="GY392" i="1"/>
  <c r="GV392" i="1" s="1"/>
  <c r="GW392" i="1" s="1"/>
  <c r="GY395" i="1"/>
  <c r="GV395" i="1" s="1"/>
  <c r="GW395" i="1" s="1"/>
  <c r="PM392" i="1"/>
  <c r="PJ392" i="1" s="1"/>
  <c r="GY397" i="1"/>
  <c r="GV397" i="1" s="1"/>
  <c r="GW397" i="1" s="1"/>
  <c r="GY386" i="1"/>
  <c r="GV386" i="1" s="1"/>
  <c r="GW386" i="1" s="1"/>
  <c r="GX386" i="1" s="1"/>
  <c r="GX387" i="1" s="1"/>
  <c r="GX388" i="1" s="1"/>
  <c r="GX389" i="1" s="1"/>
  <c r="GX390" i="1" s="1"/>
  <c r="GX391" i="1" s="1"/>
  <c r="GX392" i="1" s="1"/>
  <c r="GX393" i="1" s="1"/>
  <c r="GX394" i="1" s="1"/>
  <c r="GX395" i="1" s="1"/>
  <c r="GX396" i="1" s="1"/>
  <c r="GX397" i="1" s="1"/>
  <c r="GY391" i="1"/>
  <c r="GV391" i="1" s="1"/>
  <c r="GW391" i="1" s="1"/>
  <c r="PM396" i="1"/>
  <c r="PJ396" i="1" s="1"/>
  <c r="PM397" i="1"/>
  <c r="PJ397" i="1" s="1"/>
  <c r="PM394" i="1"/>
  <c r="PJ394" i="1" s="1"/>
  <c r="PM391" i="1"/>
  <c r="PJ391" i="1" s="1"/>
  <c r="GY394" i="1"/>
  <c r="GV394" i="1" s="1"/>
  <c r="GW394" i="1" s="1"/>
  <c r="GY393" i="1"/>
  <c r="GV393" i="1" s="1"/>
  <c r="GW393" i="1" s="1"/>
  <c r="PM386" i="1"/>
  <c r="PJ386" i="1" s="1"/>
  <c r="GY390" i="1"/>
  <c r="GV390" i="1" s="1"/>
  <c r="GW390" i="1" s="1"/>
  <c r="PM387" i="1"/>
  <c r="PJ387" i="1" s="1"/>
  <c r="PM390" i="1"/>
  <c r="PJ390" i="1" s="1"/>
  <c r="PM389" i="1"/>
  <c r="PJ389" i="1" s="1"/>
  <c r="GY389" i="1"/>
  <c r="GV389" i="1" s="1"/>
  <c r="GW389" i="1" s="1"/>
  <c r="BE421" i="1"/>
  <c r="IU414" i="1" l="1"/>
  <c r="IV414" i="1" s="1"/>
  <c r="IW414" i="1" s="1"/>
  <c r="PM409" i="1"/>
  <c r="PJ409" i="1" s="1"/>
  <c r="GY407" i="1"/>
  <c r="GV407" i="1" s="1"/>
  <c r="GW407" i="1" s="1"/>
  <c r="PM405" i="1"/>
  <c r="PJ405" i="1" s="1"/>
  <c r="PM402" i="1"/>
  <c r="PJ402" i="1" s="1"/>
  <c r="GY404" i="1"/>
  <c r="GV404" i="1" s="1"/>
  <c r="GW404" i="1" s="1"/>
  <c r="PM400" i="1"/>
  <c r="PJ400" i="1" s="1"/>
  <c r="PM408" i="1"/>
  <c r="PJ408" i="1" s="1"/>
  <c r="PM407" i="1"/>
  <c r="PJ407" i="1" s="1"/>
  <c r="GY398" i="1"/>
  <c r="GV398" i="1" s="1"/>
  <c r="GW398" i="1" s="1"/>
  <c r="GX398" i="1" s="1"/>
  <c r="GY401" i="1"/>
  <c r="GV401" i="1" s="1"/>
  <c r="GW401" i="1" s="1"/>
  <c r="PM406" i="1"/>
  <c r="PJ406" i="1" s="1"/>
  <c r="GY406" i="1"/>
  <c r="GV406" i="1" s="1"/>
  <c r="GW406" i="1" s="1"/>
  <c r="PM399" i="1"/>
  <c r="PJ399" i="1" s="1"/>
  <c r="GY409" i="1"/>
  <c r="GV409" i="1" s="1"/>
  <c r="GW409" i="1" s="1"/>
  <c r="GY400" i="1"/>
  <c r="GV400" i="1" s="1"/>
  <c r="GW400" i="1" s="1"/>
  <c r="PM404" i="1"/>
  <c r="PJ404" i="1" s="1"/>
  <c r="GY399" i="1"/>
  <c r="GV399" i="1" s="1"/>
  <c r="GW399" i="1" s="1"/>
  <c r="GY403" i="1"/>
  <c r="GV403" i="1" s="1"/>
  <c r="GW403" i="1" s="1"/>
  <c r="GY402" i="1"/>
  <c r="GV402" i="1" s="1"/>
  <c r="GW402" i="1" s="1"/>
  <c r="PM403" i="1"/>
  <c r="PJ403" i="1" s="1"/>
  <c r="GY405" i="1"/>
  <c r="GV405" i="1" s="1"/>
  <c r="GW405" i="1" s="1"/>
  <c r="PM401" i="1"/>
  <c r="PJ401" i="1" s="1"/>
  <c r="PM398" i="1"/>
  <c r="PJ398" i="1" s="1"/>
  <c r="GY408" i="1"/>
  <c r="GV408" i="1" s="1"/>
  <c r="GW408" i="1" s="1"/>
  <c r="BE785" i="1"/>
  <c r="BF421" i="1"/>
  <c r="MO125" i="1" l="1"/>
  <c r="IU415" i="1"/>
  <c r="IV415" i="1" s="1"/>
  <c r="IW415" i="1" s="1"/>
  <c r="GX399" i="1"/>
  <c r="GX400" i="1" s="1"/>
  <c r="GX401" i="1" s="1"/>
  <c r="MT125" i="1" l="1"/>
  <c r="MQ125" i="1"/>
  <c r="MR125" i="1" s="1"/>
  <c r="MP126" i="1" s="1"/>
  <c r="IU416" i="1"/>
  <c r="IV416" i="1" s="1"/>
  <c r="IW416" i="1" s="1"/>
  <c r="IU417" i="1" s="1"/>
  <c r="IV417" i="1" s="1"/>
  <c r="IW417" i="1" s="1"/>
  <c r="IU418" i="1" s="1"/>
  <c r="IV418" i="1" s="1"/>
  <c r="IW418" i="1" s="1"/>
  <c r="IU419" i="1" s="1"/>
  <c r="IV419" i="1" s="1"/>
  <c r="IW419" i="1" s="1"/>
  <c r="IU420" i="1" s="1"/>
  <c r="IV420" i="1" s="1"/>
  <c r="IW420" i="1" s="1"/>
  <c r="IU421" i="1" s="1"/>
  <c r="GZ401" i="1"/>
  <c r="GX402" i="1"/>
  <c r="GX403" i="1" s="1"/>
  <c r="GX404" i="1" s="1"/>
  <c r="GX405" i="1" s="1"/>
  <c r="GX406" i="1" s="1"/>
  <c r="GX407" i="1" s="1"/>
  <c r="GX408" i="1" s="1"/>
  <c r="GX409" i="1" s="1"/>
  <c r="HN103" i="1" l="1"/>
  <c r="JW91" i="1"/>
  <c r="PM416" i="1"/>
  <c r="PJ416" i="1" s="1"/>
  <c r="GY418" i="1"/>
  <c r="GV418" i="1" s="1"/>
  <c r="GW418" i="1" s="1"/>
  <c r="PM418" i="1"/>
  <c r="PJ418" i="1" s="1"/>
  <c r="PM415" i="1"/>
  <c r="PJ415" i="1" s="1"/>
  <c r="GY412" i="1"/>
  <c r="GV412" i="1" s="1"/>
  <c r="GW412" i="1" s="1"/>
  <c r="PM411" i="1"/>
  <c r="PJ411" i="1" s="1"/>
  <c r="PM414" i="1"/>
  <c r="PJ414" i="1" s="1"/>
  <c r="PM413" i="1"/>
  <c r="PJ413" i="1" s="1"/>
  <c r="GY419" i="1"/>
  <c r="GV419" i="1" s="1"/>
  <c r="GW419" i="1" s="1"/>
  <c r="GY411" i="1"/>
  <c r="GV411" i="1" s="1"/>
  <c r="GW411" i="1" s="1"/>
  <c r="PM417" i="1"/>
  <c r="PJ417" i="1" s="1"/>
  <c r="GY421" i="1"/>
  <c r="GV421" i="1" s="1"/>
  <c r="PM410" i="1"/>
  <c r="PJ410" i="1" s="1"/>
  <c r="PM421" i="1"/>
  <c r="PJ421" i="1" s="1"/>
  <c r="GY410" i="1"/>
  <c r="GV410" i="1" s="1"/>
  <c r="GW410" i="1" s="1"/>
  <c r="GX410" i="1" s="1"/>
  <c r="GX411" i="1" s="1"/>
  <c r="GX412" i="1" s="1"/>
  <c r="GX413" i="1" s="1"/>
  <c r="GX414" i="1" s="1"/>
  <c r="GY413" i="1"/>
  <c r="GV413" i="1" s="1"/>
  <c r="GW413" i="1" s="1"/>
  <c r="PM420" i="1"/>
  <c r="PJ420" i="1" s="1"/>
  <c r="GY414" i="1"/>
  <c r="GV414" i="1" s="1"/>
  <c r="GW414" i="1" s="1"/>
  <c r="GY420" i="1"/>
  <c r="GV420" i="1" s="1"/>
  <c r="GW420" i="1" s="1"/>
  <c r="GY415" i="1"/>
  <c r="GV415" i="1" s="1"/>
  <c r="GW415" i="1" s="1"/>
  <c r="GY417" i="1"/>
  <c r="GV417" i="1" s="1"/>
  <c r="GW417" i="1" s="1"/>
  <c r="GY416" i="1"/>
  <c r="GV416" i="1" s="1"/>
  <c r="GW416" i="1" s="1"/>
  <c r="PM419" i="1"/>
  <c r="PJ419" i="1" s="1"/>
  <c r="PM412" i="1"/>
  <c r="PJ412" i="1" s="1"/>
  <c r="KD91" i="1" l="1"/>
  <c r="JY91" i="1"/>
  <c r="JZ91" i="1" s="1"/>
  <c r="HS103" i="1"/>
  <c r="HP103" i="1"/>
  <c r="HQ103" i="1" s="1"/>
  <c r="GX415" i="1"/>
  <c r="GX416" i="1" s="1"/>
  <c r="GX417" i="1" s="1"/>
  <c r="GX418" i="1" s="1"/>
  <c r="GX419" i="1" s="1"/>
  <c r="GX420" i="1" s="1"/>
  <c r="PI362" i="1" l="1"/>
  <c r="PO362" i="1" l="1"/>
  <c r="PI401" i="1" l="1"/>
  <c r="PK401" i="1" l="1"/>
  <c r="PL401" i="1" s="1"/>
  <c r="PO401" i="1"/>
  <c r="PN401" i="1" l="1"/>
  <c r="PI402" i="1"/>
  <c r="PO402" i="1" l="1"/>
  <c r="PK402" i="1"/>
  <c r="PL402" i="1" s="1"/>
  <c r="PI403" i="1" s="1"/>
  <c r="PO403" i="1" l="1"/>
  <c r="PK403" i="1"/>
  <c r="PL403" i="1" s="1"/>
  <c r="PI404" i="1" s="1"/>
  <c r="PO404" i="1" l="1"/>
  <c r="PK404" i="1"/>
  <c r="PL404" i="1" s="1"/>
  <c r="PI405" i="1" s="1"/>
  <c r="PO405" i="1" l="1"/>
  <c r="PK405" i="1"/>
  <c r="PL405" i="1" s="1"/>
  <c r="PI406" i="1" s="1"/>
  <c r="PO406" i="1" l="1"/>
  <c r="PK406" i="1"/>
  <c r="PL406" i="1" s="1"/>
  <c r="PI407" i="1" s="1"/>
  <c r="PK407" i="1" l="1"/>
  <c r="PL407" i="1" s="1"/>
  <c r="PI408" i="1" s="1"/>
  <c r="PO407" i="1"/>
  <c r="PK408" i="1" l="1"/>
  <c r="PL408" i="1" s="1"/>
  <c r="PI409" i="1" s="1"/>
  <c r="PO408" i="1"/>
  <c r="PO409" i="1" l="1"/>
  <c r="PK409" i="1"/>
  <c r="PL409" i="1" s="1"/>
  <c r="PI410" i="1" s="1"/>
  <c r="PK410" i="1" l="1"/>
  <c r="PL410" i="1" s="1"/>
  <c r="PI411" i="1" s="1"/>
  <c r="PO410" i="1"/>
  <c r="PO411" i="1" l="1"/>
  <c r="PK411" i="1"/>
  <c r="PL411" i="1" s="1"/>
  <c r="PI412" i="1" s="1"/>
  <c r="PO412" i="1" l="1"/>
  <c r="PK412" i="1"/>
  <c r="PL412" i="1" s="1"/>
  <c r="PI413" i="1" s="1"/>
  <c r="PO413" i="1" l="1"/>
  <c r="PK413" i="1"/>
  <c r="PL413" i="1" s="1"/>
  <c r="PI414" i="1" s="1"/>
  <c r="PK414" i="1" l="1"/>
  <c r="PL414" i="1" s="1"/>
  <c r="PI415" i="1" s="1"/>
  <c r="PO414" i="1"/>
  <c r="PO415" i="1" l="1"/>
  <c r="PK415" i="1"/>
  <c r="PL415" i="1" s="1"/>
  <c r="PI416" i="1" s="1"/>
  <c r="PK416" i="1" l="1"/>
  <c r="PL416" i="1" s="1"/>
  <c r="PI417" i="1" s="1"/>
  <c r="PO416" i="1"/>
  <c r="PK417" i="1" l="1"/>
  <c r="PL417" i="1" s="1"/>
  <c r="PI418" i="1" s="1"/>
  <c r="PO417" i="1"/>
  <c r="PK418" i="1" l="1"/>
  <c r="PL418" i="1" s="1"/>
  <c r="PI419" i="1" s="1"/>
  <c r="PO418" i="1"/>
  <c r="PO419" i="1" l="1"/>
  <c r="PK419" i="1"/>
  <c r="PL419" i="1" s="1"/>
  <c r="PI420" i="1" l="1"/>
  <c r="PK420" i="1" l="1"/>
  <c r="PL420" i="1" s="1"/>
  <c r="PO420" i="1"/>
  <c r="PI421" i="1" l="1"/>
  <c r="PK421" i="1" l="1"/>
  <c r="PL421" i="1" l="1"/>
  <c r="PN421" i="1" s="1"/>
  <c r="PO421" i="1" l="1"/>
  <c r="EW362" i="1" l="1"/>
  <c r="EX362" i="1" s="1"/>
  <c r="EY362" i="1"/>
  <c r="FI362" i="1" l="1"/>
  <c r="EZ362" i="1"/>
  <c r="FA362" i="1" s="1"/>
  <c r="EW363" i="1" l="1"/>
  <c r="EX363" i="1" s="1"/>
  <c r="EY363" i="1"/>
  <c r="LC254" i="1"/>
  <c r="LC255" i="1"/>
  <c r="LC256" i="1"/>
  <c r="LC257" i="1"/>
  <c r="LC258" i="1"/>
  <c r="LC259" i="1"/>
  <c r="LC260" i="1"/>
  <c r="LC261" i="1"/>
  <c r="LC262" i="1"/>
  <c r="LC263" i="1"/>
  <c r="LC264" i="1"/>
  <c r="LC265" i="1"/>
  <c r="LC266" i="1"/>
  <c r="LC267" i="1"/>
  <c r="LC268" i="1"/>
  <c r="LC269" i="1"/>
  <c r="LC270" i="1"/>
  <c r="LC271" i="1"/>
  <c r="LC272" i="1"/>
  <c r="LC273" i="1"/>
  <c r="LC274" i="1"/>
  <c r="LC275" i="1"/>
  <c r="LC276" i="1"/>
  <c r="LC277" i="1"/>
  <c r="LC278" i="1"/>
  <c r="LC279" i="1"/>
  <c r="LC280" i="1"/>
  <c r="LC281" i="1"/>
  <c r="LC282" i="1"/>
  <c r="LC283" i="1"/>
  <c r="LC284" i="1"/>
  <c r="LC285" i="1"/>
  <c r="LC286" i="1"/>
  <c r="LC287" i="1"/>
  <c r="LC288" i="1"/>
  <c r="LC289" i="1"/>
  <c r="LC290" i="1"/>
  <c r="LC291" i="1"/>
  <c r="LC292" i="1"/>
  <c r="LC293" i="1"/>
  <c r="LC294" i="1"/>
  <c r="LC295" i="1"/>
  <c r="LC296" i="1"/>
  <c r="LC297" i="1"/>
  <c r="LC298" i="1"/>
  <c r="LC299" i="1"/>
  <c r="LC300" i="1"/>
  <c r="LC301" i="1"/>
  <c r="KV254" i="1"/>
  <c r="KV255" i="1"/>
  <c r="KV256" i="1"/>
  <c r="KV257" i="1"/>
  <c r="KV258" i="1"/>
  <c r="KV259" i="1"/>
  <c r="KV260" i="1"/>
  <c r="KV261" i="1"/>
  <c r="KV262" i="1"/>
  <c r="KV263" i="1"/>
  <c r="KV264" i="1"/>
  <c r="KV265" i="1"/>
  <c r="KV266" i="1"/>
  <c r="KV267" i="1"/>
  <c r="KV268" i="1"/>
  <c r="KV269" i="1"/>
  <c r="KV270" i="1"/>
  <c r="KV271" i="1"/>
  <c r="KV272" i="1"/>
  <c r="KV273" i="1"/>
  <c r="KV274" i="1"/>
  <c r="KV275" i="1"/>
  <c r="KV276" i="1"/>
  <c r="KV277" i="1"/>
  <c r="KV278" i="1"/>
  <c r="KV279" i="1"/>
  <c r="KV280" i="1"/>
  <c r="KV281" i="1"/>
  <c r="KV282" i="1"/>
  <c r="KV283" i="1"/>
  <c r="KV284" i="1"/>
  <c r="KV285" i="1"/>
  <c r="KV286" i="1"/>
  <c r="KV287" i="1"/>
  <c r="KV288" i="1"/>
  <c r="KV289" i="1"/>
  <c r="KV290" i="1"/>
  <c r="KV291" i="1"/>
  <c r="KV292" i="1"/>
  <c r="KV293" i="1"/>
  <c r="KV294" i="1"/>
  <c r="KV295" i="1"/>
  <c r="KV296" i="1"/>
  <c r="KV297" i="1"/>
  <c r="KV298" i="1"/>
  <c r="KV299" i="1"/>
  <c r="KV300" i="1"/>
  <c r="KV301" i="1"/>
  <c r="KV302" i="1"/>
  <c r="KV303" i="1"/>
  <c r="KV304" i="1"/>
  <c r="KV305" i="1"/>
  <c r="KV306" i="1"/>
  <c r="KV307" i="1"/>
  <c r="KV308" i="1"/>
  <c r="KV309" i="1"/>
  <c r="KV310" i="1"/>
  <c r="KV311" i="1"/>
  <c r="KV312" i="1"/>
  <c r="KV313" i="1"/>
  <c r="LC302" i="1"/>
  <c r="LC303" i="1"/>
  <c r="LC304" i="1"/>
  <c r="LC305" i="1"/>
  <c r="LC306" i="1"/>
  <c r="LC307" i="1"/>
  <c r="LC308" i="1"/>
  <c r="LC309" i="1"/>
  <c r="LC310" i="1"/>
  <c r="LC311" i="1"/>
  <c r="LC312" i="1"/>
  <c r="LC313" i="1"/>
  <c r="LC314" i="1"/>
  <c r="LC315" i="1"/>
  <c r="LC316" i="1"/>
  <c r="LC317" i="1"/>
  <c r="LC318" i="1"/>
  <c r="LC319" i="1"/>
  <c r="LC320" i="1"/>
  <c r="LC321" i="1"/>
  <c r="LC322" i="1"/>
  <c r="LC323" i="1"/>
  <c r="LC324" i="1"/>
  <c r="LC325" i="1"/>
  <c r="JE421" i="1" l="1"/>
  <c r="JG421" i="1"/>
  <c r="EZ363" i="1"/>
  <c r="FA363" i="1" s="1"/>
  <c r="FI363" i="1"/>
  <c r="EW364" i="1" l="1"/>
  <c r="EX364" i="1" s="1"/>
  <c r="EY364" i="1"/>
  <c r="EZ364" i="1" l="1"/>
  <c r="FA364" i="1" s="1"/>
  <c r="FI364" i="1"/>
  <c r="EW365" i="1" l="1"/>
  <c r="EX365" i="1" s="1"/>
  <c r="EY365" i="1"/>
  <c r="EZ365" i="1" l="1"/>
  <c r="FA365" i="1" s="1"/>
  <c r="FI365" i="1"/>
  <c r="EY366" i="1" l="1"/>
  <c r="EW366" i="1"/>
  <c r="EX366" i="1" s="1"/>
  <c r="FI366" i="1" l="1"/>
  <c r="EZ366" i="1"/>
  <c r="FA366" i="1" s="1"/>
  <c r="EW367" i="1" l="1"/>
  <c r="EX367" i="1" s="1"/>
  <c r="EY367" i="1"/>
  <c r="EZ367" i="1" l="1"/>
  <c r="FA367" i="1" s="1"/>
  <c r="FI367" i="1"/>
  <c r="EW368" i="1" l="1"/>
  <c r="EX368" i="1" s="1"/>
  <c r="EY368" i="1"/>
  <c r="EZ368" i="1" l="1"/>
  <c r="FA368" i="1" s="1"/>
  <c r="FI368" i="1"/>
  <c r="EY369" i="1" l="1"/>
  <c r="EW369" i="1"/>
  <c r="EX369" i="1" s="1"/>
  <c r="EZ369" i="1" l="1"/>
  <c r="FA369" i="1" s="1"/>
  <c r="FI369" i="1"/>
  <c r="EW370" i="1" l="1"/>
  <c r="EX370" i="1" s="1"/>
  <c r="EY370" i="1"/>
  <c r="EZ370" i="1" l="1"/>
  <c r="FA370" i="1" s="1"/>
  <c r="FI370" i="1"/>
  <c r="EW371" i="1" l="1"/>
  <c r="EX371" i="1" s="1"/>
  <c r="EY371" i="1"/>
  <c r="EZ371" i="1" l="1"/>
  <c r="FA371" i="1" s="1"/>
  <c r="FI371" i="1"/>
  <c r="EW372" i="1" l="1"/>
  <c r="EX372" i="1" s="1"/>
  <c r="EY372" i="1"/>
  <c r="EZ372" i="1" l="1"/>
  <c r="FA372" i="1" s="1"/>
  <c r="FI372" i="1"/>
  <c r="EW373" i="1" l="1"/>
  <c r="EX373" i="1" s="1"/>
  <c r="EY373" i="1"/>
  <c r="EZ373" i="1" l="1"/>
  <c r="FA373" i="1" s="1"/>
  <c r="FI373" i="1"/>
  <c r="EW374" i="1" l="1"/>
  <c r="EX374" i="1" s="1"/>
  <c r="EY374" i="1"/>
  <c r="EZ374" i="1" l="1"/>
  <c r="FA374" i="1" s="1"/>
  <c r="FI374" i="1"/>
  <c r="EW375" i="1" l="1"/>
  <c r="EX375" i="1" s="1"/>
  <c r="EY375" i="1"/>
  <c r="FI375" i="1" l="1"/>
  <c r="EZ375" i="1"/>
  <c r="FA375" i="1" s="1"/>
  <c r="CW363" i="1"/>
  <c r="CW364" i="1" s="1"/>
  <c r="CW365" i="1" s="1"/>
  <c r="CW366" i="1" s="1"/>
  <c r="CW367" i="1" s="1"/>
  <c r="CW368" i="1" s="1"/>
  <c r="CW369" i="1" s="1"/>
  <c r="CW370" i="1" s="1"/>
  <c r="CW371" i="1" s="1"/>
  <c r="CW372" i="1" s="1"/>
  <c r="CW373" i="1" s="1"/>
  <c r="EY376" i="1" l="1"/>
  <c r="EW376" i="1"/>
  <c r="EX376" i="1" s="1"/>
  <c r="CX384" i="1"/>
  <c r="CV384" i="1" s="1"/>
  <c r="CX385" i="1"/>
  <c r="CV385" i="1" s="1"/>
  <c r="CX378" i="1"/>
  <c r="CV378" i="1" s="1"/>
  <c r="LF382" i="1"/>
  <c r="LC382" i="1" s="1"/>
  <c r="CX375" i="1"/>
  <c r="CV375" i="1" s="1"/>
  <c r="CX377" i="1"/>
  <c r="CV377" i="1" s="1"/>
  <c r="LF376" i="1"/>
  <c r="LC376" i="1" s="1"/>
  <c r="LF377" i="1"/>
  <c r="LC377" i="1" s="1"/>
  <c r="LF374" i="1"/>
  <c r="LC374" i="1" s="1"/>
  <c r="CX382" i="1"/>
  <c r="CV382" i="1" s="1"/>
  <c r="CX383" i="1"/>
  <c r="CV383" i="1" s="1"/>
  <c r="LF380" i="1"/>
  <c r="LC380" i="1" s="1"/>
  <c r="LF379" i="1"/>
  <c r="LC379" i="1" s="1"/>
  <c r="LF383" i="1"/>
  <c r="LC383" i="1" s="1"/>
  <c r="LF385" i="1"/>
  <c r="LC385" i="1" s="1"/>
  <c r="CX376" i="1"/>
  <c r="CV376" i="1" s="1"/>
  <c r="LF378" i="1"/>
  <c r="LC378" i="1" s="1"/>
  <c r="CX379" i="1"/>
  <c r="CV379" i="1" s="1"/>
  <c r="LF375" i="1"/>
  <c r="LC375" i="1" s="1"/>
  <c r="LF381" i="1"/>
  <c r="LC381" i="1" s="1"/>
  <c r="CX374" i="1"/>
  <c r="CV374" i="1" s="1"/>
  <c r="CW374" i="1" s="1"/>
  <c r="CW375" i="1" s="1"/>
  <c r="CW376" i="1" s="1"/>
  <c r="CW377" i="1" s="1"/>
  <c r="CW378" i="1" s="1"/>
  <c r="CW379" i="1" s="1"/>
  <c r="CW380" i="1" s="1"/>
  <c r="CW381" i="1" s="1"/>
  <c r="CW382" i="1" s="1"/>
  <c r="CW383" i="1" s="1"/>
  <c r="CW384" i="1" s="1"/>
  <c r="CW385" i="1" s="1"/>
  <c r="LF384" i="1"/>
  <c r="LC384" i="1" s="1"/>
  <c r="CX381" i="1"/>
  <c r="CV381" i="1" s="1"/>
  <c r="CX380" i="1"/>
  <c r="CV380" i="1" s="1"/>
  <c r="FI376" i="1" l="1"/>
  <c r="EZ376" i="1"/>
  <c r="FA376" i="1" s="1"/>
  <c r="CX387" i="1"/>
  <c r="CV387" i="1" s="1"/>
  <c r="CX395" i="1"/>
  <c r="CV395" i="1" s="1"/>
  <c r="CX389" i="1"/>
  <c r="CV389" i="1" s="1"/>
  <c r="LF397" i="1"/>
  <c r="LC397" i="1" s="1"/>
  <c r="CX391" i="1"/>
  <c r="CV391" i="1" s="1"/>
  <c r="CX390" i="1"/>
  <c r="CV390" i="1" s="1"/>
  <c r="CX393" i="1"/>
  <c r="CV393" i="1" s="1"/>
  <c r="LF390" i="1"/>
  <c r="LC390" i="1" s="1"/>
  <c r="CX394" i="1"/>
  <c r="CV394" i="1" s="1"/>
  <c r="CX386" i="1"/>
  <c r="CV386" i="1" s="1"/>
  <c r="CW386" i="1" s="1"/>
  <c r="CW387" i="1" s="1"/>
  <c r="CW388" i="1" s="1"/>
  <c r="CW389" i="1" s="1"/>
  <c r="CW390" i="1" s="1"/>
  <c r="CW391" i="1" s="1"/>
  <c r="CX388" i="1"/>
  <c r="CV388" i="1" s="1"/>
  <c r="LF396" i="1"/>
  <c r="LC396" i="1" s="1"/>
  <c r="LF392" i="1"/>
  <c r="LC392" i="1" s="1"/>
  <c r="LF386" i="1"/>
  <c r="LC386" i="1" s="1"/>
  <c r="CX397" i="1"/>
  <c r="CV397" i="1" s="1"/>
  <c r="LF388" i="1"/>
  <c r="LC388" i="1" s="1"/>
  <c r="LF387" i="1"/>
  <c r="LC387" i="1" s="1"/>
  <c r="LF391" i="1"/>
  <c r="LC391" i="1" s="1"/>
  <c r="CX392" i="1"/>
  <c r="CV392" i="1" s="1"/>
  <c r="LF389" i="1"/>
  <c r="LC389" i="1" s="1"/>
  <c r="LF393" i="1"/>
  <c r="LC393" i="1" s="1"/>
  <c r="LF395" i="1"/>
  <c r="LC395" i="1" s="1"/>
  <c r="LF394" i="1"/>
  <c r="LC394" i="1" s="1"/>
  <c r="CX396" i="1"/>
  <c r="CV396" i="1" s="1"/>
  <c r="CW392" i="1" l="1"/>
  <c r="CW393" i="1" s="1"/>
  <c r="CW394" i="1" s="1"/>
  <c r="CW395" i="1" s="1"/>
  <c r="CW396" i="1" s="1"/>
  <c r="CW397" i="1" s="1"/>
  <c r="EW377" i="1"/>
  <c r="EX377" i="1" s="1"/>
  <c r="EY377" i="1"/>
  <c r="FI377" i="1" l="1"/>
  <c r="EZ377" i="1"/>
  <c r="FA377" i="1" s="1"/>
  <c r="CX404" i="1"/>
  <c r="CV404" i="1" s="1"/>
  <c r="CX403" i="1"/>
  <c r="CV403" i="1" s="1"/>
  <c r="LF404" i="1"/>
  <c r="LC404" i="1" s="1"/>
  <c r="CX409" i="1"/>
  <c r="CV409" i="1" s="1"/>
  <c r="LF402" i="1"/>
  <c r="LC402" i="1" s="1"/>
  <c r="LF403" i="1"/>
  <c r="LC403" i="1" s="1"/>
  <c r="LF398" i="1"/>
  <c r="LC398" i="1" s="1"/>
  <c r="LF407" i="1"/>
  <c r="LC407" i="1" s="1"/>
  <c r="LF400" i="1"/>
  <c r="LC400" i="1" s="1"/>
  <c r="CX398" i="1"/>
  <c r="CV398" i="1" s="1"/>
  <c r="CW398" i="1" s="1"/>
  <c r="CW399" i="1" s="1"/>
  <c r="CW400" i="1" s="1"/>
  <c r="CW401" i="1" s="1"/>
  <c r="CX407" i="1"/>
  <c r="CV407" i="1" s="1"/>
  <c r="CX399" i="1"/>
  <c r="CV399" i="1" s="1"/>
  <c r="LF405" i="1"/>
  <c r="LC405" i="1" s="1"/>
  <c r="CX400" i="1"/>
  <c r="CV400" i="1" s="1"/>
  <c r="LF408" i="1"/>
  <c r="LC408" i="1" s="1"/>
  <c r="LF409" i="1"/>
  <c r="LC409" i="1" s="1"/>
  <c r="CX402" i="1"/>
  <c r="CV402" i="1" s="1"/>
  <c r="CX406" i="1"/>
  <c r="CV406" i="1" s="1"/>
  <c r="LF401" i="1"/>
  <c r="LC401" i="1" s="1"/>
  <c r="LF406" i="1"/>
  <c r="LC406" i="1" s="1"/>
  <c r="LF399" i="1"/>
  <c r="LC399" i="1" s="1"/>
  <c r="CX408" i="1"/>
  <c r="CV408" i="1" s="1"/>
  <c r="CX405" i="1"/>
  <c r="CV405" i="1" s="1"/>
  <c r="CX401" i="1"/>
  <c r="CV401" i="1" s="1"/>
  <c r="CY401" i="1" l="1"/>
  <c r="CW402" i="1"/>
  <c r="CW403" i="1" s="1"/>
  <c r="CW404" i="1" s="1"/>
  <c r="CW405" i="1" s="1"/>
  <c r="CW406" i="1" s="1"/>
  <c r="CW407" i="1" s="1"/>
  <c r="CW408" i="1" s="1"/>
  <c r="CW409" i="1" s="1"/>
  <c r="EW378" i="1"/>
  <c r="EX378" i="1" s="1"/>
  <c r="EY378" i="1"/>
  <c r="EZ378" i="1" l="1"/>
  <c r="FA378" i="1" s="1"/>
  <c r="FI378" i="1"/>
  <c r="LF413" i="1"/>
  <c r="LC413" i="1" s="1"/>
  <c r="CX412" i="1"/>
  <c r="CV412" i="1" s="1"/>
  <c r="CX421" i="1"/>
  <c r="LF410" i="1"/>
  <c r="LC410" i="1" s="1"/>
  <c r="LF414" i="1"/>
  <c r="LC414" i="1" s="1"/>
  <c r="CX413" i="1"/>
  <c r="CV413" i="1" s="1"/>
  <c r="LF418" i="1"/>
  <c r="LC418" i="1" s="1"/>
  <c r="CX420" i="1"/>
  <c r="CV420" i="1" s="1"/>
  <c r="LF417" i="1"/>
  <c r="LC417" i="1" s="1"/>
  <c r="CX418" i="1"/>
  <c r="CV418" i="1" s="1"/>
  <c r="CX417" i="1"/>
  <c r="CV417" i="1" s="1"/>
  <c r="LF415" i="1"/>
  <c r="LC415" i="1" s="1"/>
  <c r="CX410" i="1"/>
  <c r="CV410" i="1" s="1"/>
  <c r="CW410" i="1" s="1"/>
  <c r="CW411" i="1" s="1"/>
  <c r="CW412" i="1" s="1"/>
  <c r="CW413" i="1" s="1"/>
  <c r="CW414" i="1" s="1"/>
  <c r="CW415" i="1" s="1"/>
  <c r="CW416" i="1" s="1"/>
  <c r="CW417" i="1" s="1"/>
  <c r="CW418" i="1" s="1"/>
  <c r="CW419" i="1" s="1"/>
  <c r="CW420" i="1" s="1"/>
  <c r="CX411" i="1"/>
  <c r="CV411" i="1" s="1"/>
  <c r="CX416" i="1"/>
  <c r="CV416" i="1" s="1"/>
  <c r="LF419" i="1"/>
  <c r="LC419" i="1" s="1"/>
  <c r="LF420" i="1"/>
  <c r="LC420" i="1" s="1"/>
  <c r="CX414" i="1"/>
  <c r="CV414" i="1" s="1"/>
  <c r="CX419" i="1"/>
  <c r="CV419" i="1" s="1"/>
  <c r="LF421" i="1"/>
  <c r="LC421" i="1" s="1"/>
  <c r="LF416" i="1"/>
  <c r="LC416" i="1" s="1"/>
  <c r="LF411" i="1"/>
  <c r="LC411" i="1" s="1"/>
  <c r="LF412" i="1"/>
  <c r="LC412" i="1" s="1"/>
  <c r="CX415" i="1"/>
  <c r="CV415" i="1" s="1"/>
  <c r="NC362" i="1" l="1"/>
  <c r="EW379" i="1"/>
  <c r="EX379" i="1" s="1"/>
  <c r="EY379" i="1"/>
  <c r="NJ362" i="1" l="1"/>
  <c r="NE362" i="1"/>
  <c r="EZ379" i="1"/>
  <c r="FA379" i="1" s="1"/>
  <c r="FI379" i="1"/>
  <c r="NC363" i="1" l="1"/>
  <c r="NL362" i="1"/>
  <c r="NM362" i="1" s="1"/>
  <c r="NK363" i="1" s="1"/>
  <c r="NU362" i="1"/>
  <c r="EW380" i="1"/>
  <c r="EX380" i="1" s="1"/>
  <c r="EY380" i="1"/>
  <c r="EZ380" i="1" l="1"/>
  <c r="FA380" i="1" s="1"/>
  <c r="FI380" i="1"/>
  <c r="NE363" i="1" l="1"/>
  <c r="EY381" i="1"/>
  <c r="EW381" i="1"/>
  <c r="EX381" i="1" s="1"/>
  <c r="NJ363" i="1"/>
  <c r="NC364" i="1" l="1"/>
  <c r="NU363" i="1"/>
  <c r="NL363" i="1"/>
  <c r="NM363" i="1" s="1"/>
  <c r="NK364" i="1" s="1"/>
  <c r="EZ381" i="1"/>
  <c r="FA381" i="1" s="1"/>
  <c r="FI381" i="1"/>
  <c r="EW382" i="1" l="1"/>
  <c r="EX382" i="1" s="1"/>
  <c r="EY382" i="1"/>
  <c r="EZ382" i="1" l="1"/>
  <c r="FA382" i="1" s="1"/>
  <c r="FI382" i="1"/>
  <c r="NJ364" i="1"/>
  <c r="NE364" i="1"/>
  <c r="EW383" i="1" l="1"/>
  <c r="EX383" i="1" s="1"/>
  <c r="EY383" i="1"/>
  <c r="NC365" i="1"/>
  <c r="NL364" i="1"/>
  <c r="NM364" i="1" s="1"/>
  <c r="NK365" i="1" s="1"/>
  <c r="NU364" i="1"/>
  <c r="NJ365" i="1" l="1"/>
  <c r="FI383" i="1"/>
  <c r="EZ383" i="1"/>
  <c r="FA383" i="1" s="1"/>
  <c r="EY384" i="1" l="1"/>
  <c r="EW384" i="1"/>
  <c r="EX384" i="1" s="1"/>
  <c r="NE365" i="1"/>
  <c r="NU365" i="1"/>
  <c r="NL365" i="1"/>
  <c r="NM365" i="1" s="1"/>
  <c r="NK366" i="1" s="1"/>
  <c r="NC366" i="1" l="1"/>
  <c r="EZ384" i="1"/>
  <c r="FA384" i="1" s="1"/>
  <c r="FI384" i="1"/>
  <c r="EW385" i="1" l="1"/>
  <c r="EX385" i="1" s="1"/>
  <c r="EY385" i="1"/>
  <c r="NJ366" i="1"/>
  <c r="NE366" i="1"/>
  <c r="FI385" i="1" l="1"/>
  <c r="EZ385" i="1"/>
  <c r="FA385" i="1" s="1"/>
  <c r="NC367" i="1"/>
  <c r="NL366" i="1"/>
  <c r="NM366" i="1" s="1"/>
  <c r="NK367" i="1" s="1"/>
  <c r="NU366" i="1"/>
  <c r="NJ367" i="1" l="1"/>
  <c r="NE367" i="1"/>
  <c r="EW386" i="1"/>
  <c r="EX386" i="1" s="1"/>
  <c r="EY386" i="1"/>
  <c r="NC368" i="1" l="1"/>
  <c r="NU367" i="1"/>
  <c r="NL367" i="1"/>
  <c r="NM367" i="1" s="1"/>
  <c r="NK368" i="1" s="1"/>
  <c r="FI386" i="1"/>
  <c r="EZ386" i="1"/>
  <c r="FA386" i="1" s="1"/>
  <c r="NJ368" i="1" l="1"/>
  <c r="NE368" i="1"/>
  <c r="EW387" i="1"/>
  <c r="EX387" i="1" s="1"/>
  <c r="EY387" i="1"/>
  <c r="EZ387" i="1" l="1"/>
  <c r="FA387" i="1" s="1"/>
  <c r="FI387" i="1"/>
  <c r="NC369" i="1"/>
  <c r="NU368" i="1"/>
  <c r="NL368" i="1"/>
  <c r="NM368" i="1" s="1"/>
  <c r="NK369" i="1" s="1"/>
  <c r="EY388" i="1" l="1"/>
  <c r="EW388" i="1"/>
  <c r="EX388" i="1" s="1"/>
  <c r="NJ369" i="1" l="1"/>
  <c r="NE369" i="1"/>
  <c r="EZ388" i="1"/>
  <c r="FA388" i="1" s="1"/>
  <c r="FI388" i="1"/>
  <c r="NC370" i="1" l="1"/>
  <c r="EY389" i="1"/>
  <c r="EW389" i="1"/>
  <c r="EX389" i="1" s="1"/>
  <c r="NU369" i="1"/>
  <c r="NL369" i="1"/>
  <c r="NM369" i="1" s="1"/>
  <c r="NK370" i="1" s="1"/>
  <c r="EZ389" i="1" l="1"/>
  <c r="FA389" i="1" s="1"/>
  <c r="FI389" i="1"/>
  <c r="EW390" i="1" l="1"/>
  <c r="EX390" i="1" s="1"/>
  <c r="EY390" i="1"/>
  <c r="NJ370" i="1"/>
  <c r="NE370" i="1"/>
  <c r="EZ390" i="1" l="1"/>
  <c r="FA390" i="1" s="1"/>
  <c r="FI390" i="1"/>
  <c r="NU370" i="1"/>
  <c r="NL370" i="1"/>
  <c r="NM370" i="1" s="1"/>
  <c r="NK371" i="1" s="1"/>
  <c r="NC371" i="1"/>
  <c r="EW391" i="1" l="1"/>
  <c r="EX391" i="1" s="1"/>
  <c r="EY391" i="1"/>
  <c r="NE371" i="1"/>
  <c r="NJ371" i="1"/>
  <c r="NU371" i="1" l="1"/>
  <c r="NL371" i="1"/>
  <c r="NM371" i="1" s="1"/>
  <c r="NK372" i="1" s="1"/>
  <c r="EZ391" i="1"/>
  <c r="FA391" i="1" s="1"/>
  <c r="FI391" i="1"/>
  <c r="NC372" i="1"/>
  <c r="EY392" i="1" l="1"/>
  <c r="EW392" i="1"/>
  <c r="EX392" i="1" s="1"/>
  <c r="NJ372" i="1"/>
  <c r="NE372" i="1" l="1"/>
  <c r="EZ392" i="1"/>
  <c r="FA392" i="1" s="1"/>
  <c r="FI392" i="1"/>
  <c r="NU372" i="1"/>
  <c r="NL372" i="1"/>
  <c r="NM372" i="1" s="1"/>
  <c r="NK373" i="1" s="1"/>
  <c r="EW393" i="1" l="1"/>
  <c r="EX393" i="1" s="1"/>
  <c r="EY393" i="1"/>
  <c r="NC373" i="1"/>
  <c r="FI393" i="1" l="1"/>
  <c r="EZ393" i="1"/>
  <c r="FA393" i="1" s="1"/>
  <c r="NE373" i="1" l="1"/>
  <c r="NJ373" i="1"/>
  <c r="EW394" i="1"/>
  <c r="EX394" i="1" s="1"/>
  <c r="EY394" i="1"/>
  <c r="FI394" i="1" l="1"/>
  <c r="EZ394" i="1"/>
  <c r="FA394" i="1" s="1"/>
  <c r="NC374" i="1"/>
  <c r="NL373" i="1"/>
  <c r="NM373" i="1" s="1"/>
  <c r="NK374" i="1" s="1"/>
  <c r="NU373" i="1"/>
  <c r="EW395" i="1" l="1"/>
  <c r="EX395" i="1" s="1"/>
  <c r="EY395" i="1"/>
  <c r="EZ395" i="1" l="1"/>
  <c r="FA395" i="1" s="1"/>
  <c r="FI395" i="1"/>
  <c r="NE374" i="1"/>
  <c r="NJ374" i="1"/>
  <c r="NC375" i="1" l="1"/>
  <c r="NU374" i="1"/>
  <c r="NL374" i="1"/>
  <c r="NM374" i="1" s="1"/>
  <c r="NK375" i="1" s="1"/>
  <c r="EW396" i="1"/>
  <c r="EX396" i="1" s="1"/>
  <c r="EY396" i="1"/>
  <c r="EZ396" i="1" l="1"/>
  <c r="FA396" i="1" s="1"/>
  <c r="FI396" i="1"/>
  <c r="NE375" i="1" l="1"/>
  <c r="NJ375" i="1"/>
  <c r="EW397" i="1"/>
  <c r="EX397" i="1" s="1"/>
  <c r="EY397" i="1"/>
  <c r="EZ397" i="1" l="1"/>
  <c r="FA397" i="1" s="1"/>
  <c r="FI397" i="1"/>
  <c r="NC376" i="1"/>
  <c r="NL375" i="1"/>
  <c r="NM375" i="1" s="1"/>
  <c r="NK376" i="1" s="1"/>
  <c r="NU375" i="1"/>
  <c r="EW398" i="1" l="1"/>
  <c r="EX398" i="1" s="1"/>
  <c r="EY398" i="1"/>
  <c r="EZ398" i="1" l="1"/>
  <c r="FA398" i="1" s="1"/>
  <c r="FI398" i="1"/>
  <c r="NJ376" i="1"/>
  <c r="NE376" i="1"/>
  <c r="NU376" i="1" l="1"/>
  <c r="NL376" i="1"/>
  <c r="NM376" i="1" s="1"/>
  <c r="NK377" i="1" s="1"/>
  <c r="NC377" i="1"/>
  <c r="EW399" i="1"/>
  <c r="EX399" i="1" s="1"/>
  <c r="EY399" i="1"/>
  <c r="EZ399" i="1" l="1"/>
  <c r="FA399" i="1" s="1"/>
  <c r="FI399" i="1"/>
  <c r="NJ377" i="1"/>
  <c r="NE377" i="1"/>
  <c r="EW400" i="1" l="1"/>
  <c r="EX400" i="1" s="1"/>
  <c r="EY400" i="1"/>
  <c r="KM401" i="1"/>
  <c r="KN401" i="1" s="1"/>
  <c r="KO401" i="1" s="1"/>
  <c r="NL377" i="1"/>
  <c r="NM377" i="1" s="1"/>
  <c r="NK378" i="1" s="1"/>
  <c r="NU377" i="1"/>
  <c r="NC378" i="1"/>
  <c r="KQ401" i="1" l="1"/>
  <c r="KM402" i="1"/>
  <c r="KN402" i="1" s="1"/>
  <c r="KO402" i="1" s="1"/>
  <c r="KM403" i="1" s="1"/>
  <c r="KN403" i="1" s="1"/>
  <c r="KO403" i="1" s="1"/>
  <c r="KM404" i="1" s="1"/>
  <c r="KN404" i="1" s="1"/>
  <c r="KO404" i="1" s="1"/>
  <c r="KM405" i="1" s="1"/>
  <c r="KN405" i="1" s="1"/>
  <c r="KO405" i="1" s="1"/>
  <c r="KM406" i="1" s="1"/>
  <c r="KN406" i="1" s="1"/>
  <c r="KO406" i="1" s="1"/>
  <c r="KM407" i="1" s="1"/>
  <c r="KN407" i="1" s="1"/>
  <c r="KO407" i="1" s="1"/>
  <c r="KM408" i="1" s="1"/>
  <c r="KN408" i="1" s="1"/>
  <c r="KO408" i="1" s="1"/>
  <c r="KM409" i="1" s="1"/>
  <c r="KN409" i="1" s="1"/>
  <c r="KO409" i="1" s="1"/>
  <c r="KM410" i="1" s="1"/>
  <c r="KN410" i="1" s="1"/>
  <c r="KO410" i="1" s="1"/>
  <c r="KM411" i="1" s="1"/>
  <c r="KN411" i="1" s="1"/>
  <c r="KO411" i="1" s="1"/>
  <c r="KM412" i="1" s="1"/>
  <c r="KN412" i="1" s="1"/>
  <c r="KO412" i="1" s="1"/>
  <c r="KM413" i="1" s="1"/>
  <c r="KN413" i="1" s="1"/>
  <c r="KO413" i="1" s="1"/>
  <c r="KM414" i="1" s="1"/>
  <c r="KN414" i="1" s="1"/>
  <c r="KO414" i="1" s="1"/>
  <c r="KM415" i="1" s="1"/>
  <c r="KN415" i="1" s="1"/>
  <c r="KO415" i="1" s="1"/>
  <c r="KM416" i="1" s="1"/>
  <c r="KN416" i="1" s="1"/>
  <c r="KO416" i="1" s="1"/>
  <c r="KM417" i="1" s="1"/>
  <c r="KN417" i="1" s="1"/>
  <c r="KO417" i="1" s="1"/>
  <c r="KM418" i="1" s="1"/>
  <c r="KN418" i="1" s="1"/>
  <c r="KO418" i="1" s="1"/>
  <c r="KM419" i="1" s="1"/>
  <c r="KN419" i="1" s="1"/>
  <c r="KO419" i="1" s="1"/>
  <c r="KM420" i="1" s="1"/>
  <c r="KN420" i="1" s="1"/>
  <c r="KO420" i="1" s="1"/>
  <c r="EZ400" i="1"/>
  <c r="FA400" i="1" s="1"/>
  <c r="FI400" i="1"/>
  <c r="NJ378" i="1"/>
  <c r="NU378" i="1" l="1"/>
  <c r="NL378" i="1"/>
  <c r="NM378" i="1" s="1"/>
  <c r="NK379" i="1" s="1"/>
  <c r="EY401" i="1"/>
  <c r="EW401" i="1"/>
  <c r="EX401" i="1" s="1"/>
  <c r="NE378" i="1"/>
  <c r="KM421" i="1"/>
  <c r="EZ401" i="1" l="1"/>
  <c r="FA401" i="1" s="1"/>
  <c r="FI401" i="1"/>
  <c r="NC379" i="1"/>
  <c r="KN421" i="1"/>
  <c r="KO421" i="1" l="1"/>
  <c r="KQ421" i="1" s="1"/>
  <c r="EW402" i="1"/>
  <c r="EX402" i="1" s="1"/>
  <c r="EY402" i="1"/>
  <c r="NE379" i="1" l="1"/>
  <c r="EZ402" i="1"/>
  <c r="FA402" i="1" s="1"/>
  <c r="FI402" i="1"/>
  <c r="NJ379" i="1"/>
  <c r="NL379" i="1" l="1"/>
  <c r="NM379" i="1" s="1"/>
  <c r="NK380" i="1" s="1"/>
  <c r="NU379" i="1"/>
  <c r="EW403" i="1"/>
  <c r="EX403" i="1" s="1"/>
  <c r="EY403" i="1"/>
  <c r="NC380" i="1"/>
  <c r="EZ403" i="1" l="1"/>
  <c r="FA403" i="1" s="1"/>
  <c r="FI403" i="1"/>
  <c r="NJ380" i="1"/>
  <c r="NU380" i="1" l="1"/>
  <c r="NL380" i="1"/>
  <c r="NM380" i="1" s="1"/>
  <c r="NK381" i="1" s="1"/>
  <c r="NC381" i="1"/>
  <c r="EW404" i="1"/>
  <c r="EX404" i="1" s="1"/>
  <c r="EY404" i="1"/>
  <c r="EZ404" i="1" l="1"/>
  <c r="FA404" i="1" s="1"/>
  <c r="FI404" i="1"/>
  <c r="NE381" i="1" l="1"/>
  <c r="NJ381" i="1"/>
  <c r="EY405" i="1"/>
  <c r="EW405" i="1"/>
  <c r="EX405" i="1" s="1"/>
  <c r="NC382" i="1" l="1"/>
  <c r="NL381" i="1"/>
  <c r="NM381" i="1" s="1"/>
  <c r="NK382" i="1" s="1"/>
  <c r="NU381" i="1"/>
  <c r="EZ405" i="1"/>
  <c r="FA405" i="1" s="1"/>
  <c r="FI405" i="1"/>
  <c r="NJ382" i="1" l="1"/>
  <c r="GH362" i="1"/>
  <c r="NE382" i="1"/>
  <c r="EW406" i="1"/>
  <c r="EX406" i="1" s="1"/>
  <c r="EY406" i="1"/>
  <c r="NC383" i="1" l="1"/>
  <c r="EZ406" i="1"/>
  <c r="FA406" i="1" s="1"/>
  <c r="FI406" i="1"/>
  <c r="GI363" i="1"/>
  <c r="GJ363" i="1" s="1"/>
  <c r="GH364" i="1" s="1"/>
  <c r="GI364" i="1" s="1"/>
  <c r="GJ364" i="1" s="1"/>
  <c r="GH365" i="1" s="1"/>
  <c r="GI365" i="1" s="1"/>
  <c r="GJ365" i="1" s="1"/>
  <c r="GH366" i="1" s="1"/>
  <c r="GI366" i="1" s="1"/>
  <c r="GJ366" i="1" s="1"/>
  <c r="GH367" i="1" s="1"/>
  <c r="GI367" i="1" s="1"/>
  <c r="GJ367" i="1" s="1"/>
  <c r="GH368" i="1" s="1"/>
  <c r="GI368" i="1" s="1"/>
  <c r="GJ368" i="1" s="1"/>
  <c r="GH369" i="1" s="1"/>
  <c r="GI369" i="1" s="1"/>
  <c r="GJ369" i="1" s="1"/>
  <c r="GH370" i="1" s="1"/>
  <c r="GI370" i="1" s="1"/>
  <c r="GJ370" i="1" s="1"/>
  <c r="GH371" i="1" s="1"/>
  <c r="GI371" i="1" s="1"/>
  <c r="GJ371" i="1" s="1"/>
  <c r="GH372" i="1" s="1"/>
  <c r="GI372" i="1" s="1"/>
  <c r="GJ372" i="1" s="1"/>
  <c r="GH373" i="1" s="1"/>
  <c r="GI373" i="1" s="1"/>
  <c r="GJ373" i="1" s="1"/>
  <c r="NU382" i="1"/>
  <c r="NL382" i="1"/>
  <c r="NM382" i="1" s="1"/>
  <c r="NK383" i="1" s="1"/>
  <c r="GQ362" i="1" l="1"/>
  <c r="GK375" i="1"/>
  <c r="GF375" i="1" s="1"/>
  <c r="GG375" i="1" s="1"/>
  <c r="OY384" i="1"/>
  <c r="OY375" i="1"/>
  <c r="GK384" i="1"/>
  <c r="GF384" i="1" s="1"/>
  <c r="GG384" i="1" s="1"/>
  <c r="GK382" i="1"/>
  <c r="GF382" i="1" s="1"/>
  <c r="GG382" i="1" s="1"/>
  <c r="OY381" i="1"/>
  <c r="OY383" i="1"/>
  <c r="OY378" i="1"/>
  <c r="OY385" i="1"/>
  <c r="GK385" i="1"/>
  <c r="GF385" i="1" s="1"/>
  <c r="GG385" i="1" s="1"/>
  <c r="OY382" i="1"/>
  <c r="GK379" i="1"/>
  <c r="GF379" i="1" s="1"/>
  <c r="GG379" i="1" s="1"/>
  <c r="GK374" i="1"/>
  <c r="GF374" i="1" s="1"/>
  <c r="GG374" i="1" s="1"/>
  <c r="GI374" i="1" s="1"/>
  <c r="GJ374" i="1" s="1"/>
  <c r="GH375" i="1" s="1"/>
  <c r="GI375" i="1" s="1"/>
  <c r="GJ375" i="1" s="1"/>
  <c r="GH376" i="1" s="1"/>
  <c r="GI376" i="1" s="1"/>
  <c r="GJ376" i="1" s="1"/>
  <c r="GH377" i="1" s="1"/>
  <c r="GI377" i="1" s="1"/>
  <c r="GJ377" i="1" s="1"/>
  <c r="GH378" i="1" s="1"/>
  <c r="GI378" i="1" s="1"/>
  <c r="GJ378" i="1" s="1"/>
  <c r="GH379" i="1" s="1"/>
  <c r="GI379" i="1" s="1"/>
  <c r="GJ379" i="1" s="1"/>
  <c r="GH380" i="1" s="1"/>
  <c r="GI380" i="1" s="1"/>
  <c r="GJ380" i="1" s="1"/>
  <c r="GH381" i="1" s="1"/>
  <c r="GI381" i="1" s="1"/>
  <c r="GJ381" i="1" s="1"/>
  <c r="GH382" i="1" s="1"/>
  <c r="GI382" i="1" s="1"/>
  <c r="GJ382" i="1" s="1"/>
  <c r="GH383" i="1" s="1"/>
  <c r="GI383" i="1" s="1"/>
  <c r="GJ383" i="1" s="1"/>
  <c r="GH384" i="1" s="1"/>
  <c r="GI384" i="1" s="1"/>
  <c r="GJ384" i="1" s="1"/>
  <c r="GH385" i="1" s="1"/>
  <c r="GI385" i="1" s="1"/>
  <c r="GJ385" i="1" s="1"/>
  <c r="OY377" i="1"/>
  <c r="GK381" i="1"/>
  <c r="GF381" i="1" s="1"/>
  <c r="GG381" i="1" s="1"/>
  <c r="GK380" i="1"/>
  <c r="GF380" i="1" s="1"/>
  <c r="GG380" i="1" s="1"/>
  <c r="GK383" i="1"/>
  <c r="GF383" i="1" s="1"/>
  <c r="GG383" i="1" s="1"/>
  <c r="GK378" i="1"/>
  <c r="GF378" i="1" s="1"/>
  <c r="GG378" i="1" s="1"/>
  <c r="OY379" i="1"/>
  <c r="OY374" i="1"/>
  <c r="OY376" i="1"/>
  <c r="GK377" i="1"/>
  <c r="GF377" i="1" s="1"/>
  <c r="GG377" i="1" s="1"/>
  <c r="OY380" i="1"/>
  <c r="GK376" i="1"/>
  <c r="GF376" i="1" s="1"/>
  <c r="GG376" i="1" s="1"/>
  <c r="GH374" i="1"/>
  <c r="EW407" i="1"/>
  <c r="EX407" i="1" s="1"/>
  <c r="EY407" i="1"/>
  <c r="NJ383" i="1" l="1"/>
  <c r="GR362" i="1"/>
  <c r="GS362" i="1" s="1"/>
  <c r="GQ363" i="1" s="1"/>
  <c r="GR363" i="1" s="1"/>
  <c r="GS363" i="1" s="1"/>
  <c r="GQ364" i="1" s="1"/>
  <c r="GR364" i="1" s="1"/>
  <c r="GS364" i="1" s="1"/>
  <c r="GQ365" i="1" s="1"/>
  <c r="GR365" i="1" s="1"/>
  <c r="GS365" i="1" s="1"/>
  <c r="GQ366" i="1" s="1"/>
  <c r="GR366" i="1" s="1"/>
  <c r="GS366" i="1" s="1"/>
  <c r="GQ367" i="1" s="1"/>
  <c r="GR367" i="1" s="1"/>
  <c r="GS367" i="1" s="1"/>
  <c r="GQ368" i="1" s="1"/>
  <c r="GR368" i="1" s="1"/>
  <c r="GS368" i="1" s="1"/>
  <c r="GQ369" i="1" s="1"/>
  <c r="GR369" i="1" s="1"/>
  <c r="GS369" i="1" s="1"/>
  <c r="GQ370" i="1" s="1"/>
  <c r="GR370" i="1" s="1"/>
  <c r="GS370" i="1" s="1"/>
  <c r="GQ371" i="1" s="1"/>
  <c r="GR371" i="1" s="1"/>
  <c r="GS371" i="1" s="1"/>
  <c r="GQ372" i="1" s="1"/>
  <c r="GR372" i="1" s="1"/>
  <c r="GS372" i="1" s="1"/>
  <c r="GQ373" i="1" s="1"/>
  <c r="GR373" i="1" s="1"/>
  <c r="GS373" i="1" s="1"/>
  <c r="GK387" i="1"/>
  <c r="GF387" i="1" s="1"/>
  <c r="GG387" i="1" s="1"/>
  <c r="OY396" i="1"/>
  <c r="OY387" i="1"/>
  <c r="GK396" i="1"/>
  <c r="GF396" i="1" s="1"/>
  <c r="GG396" i="1" s="1"/>
  <c r="OY393" i="1"/>
  <c r="OY395" i="1"/>
  <c r="OY390" i="1"/>
  <c r="OY397" i="1"/>
  <c r="GK391" i="1"/>
  <c r="GF391" i="1" s="1"/>
  <c r="GG391" i="1" s="1"/>
  <c r="GK386" i="1"/>
  <c r="GF386" i="1" s="1"/>
  <c r="GG386" i="1" s="1"/>
  <c r="OY389" i="1"/>
  <c r="OY386" i="1"/>
  <c r="GK397" i="1"/>
  <c r="GF397" i="1" s="1"/>
  <c r="GG397" i="1" s="1"/>
  <c r="GH386" i="1"/>
  <c r="GK395" i="1"/>
  <c r="GF395" i="1" s="1"/>
  <c r="GG395" i="1" s="1"/>
  <c r="GK390" i="1"/>
  <c r="GF390" i="1" s="1"/>
  <c r="GG390" i="1" s="1"/>
  <c r="OY391" i="1"/>
  <c r="GK394" i="1"/>
  <c r="GF394" i="1" s="1"/>
  <c r="GG394" i="1" s="1"/>
  <c r="GK393" i="1"/>
  <c r="GF393" i="1" s="1"/>
  <c r="GG393" i="1" s="1"/>
  <c r="OY392" i="1"/>
  <c r="GK388" i="1"/>
  <c r="GF388" i="1" s="1"/>
  <c r="GG388" i="1" s="1"/>
  <c r="OY394" i="1"/>
  <c r="OY388" i="1"/>
  <c r="GK389" i="1"/>
  <c r="GF389" i="1" s="1"/>
  <c r="GG389" i="1" s="1"/>
  <c r="GK392" i="1"/>
  <c r="GF392" i="1" s="1"/>
  <c r="GG392" i="1" s="1"/>
  <c r="NE383" i="1"/>
  <c r="EZ407" i="1"/>
  <c r="FA407" i="1" s="1"/>
  <c r="FI407" i="1"/>
  <c r="CP362" i="1" l="1"/>
  <c r="NC384" i="1"/>
  <c r="EY408" i="1"/>
  <c r="EW408" i="1"/>
  <c r="EX408" i="1" s="1"/>
  <c r="NU383" i="1"/>
  <c r="NL383" i="1"/>
  <c r="NM383" i="1" s="1"/>
  <c r="NK384" i="1" s="1"/>
  <c r="GI386" i="1"/>
  <c r="GJ386" i="1" s="1"/>
  <c r="GH387" i="1" s="1"/>
  <c r="GI387" i="1" s="1"/>
  <c r="GJ387" i="1" s="1"/>
  <c r="GH388" i="1" s="1"/>
  <c r="GI388" i="1" s="1"/>
  <c r="GJ388" i="1" s="1"/>
  <c r="GH389" i="1" s="1"/>
  <c r="GI389" i="1" s="1"/>
  <c r="GJ389" i="1" s="1"/>
  <c r="GH390" i="1" s="1"/>
  <c r="GI390" i="1" s="1"/>
  <c r="GJ390" i="1" s="1"/>
  <c r="GH391" i="1" s="1"/>
  <c r="GI391" i="1" s="1"/>
  <c r="GJ391" i="1" s="1"/>
  <c r="GH392" i="1" s="1"/>
  <c r="GI392" i="1" s="1"/>
  <c r="GJ392" i="1" s="1"/>
  <c r="GH393" i="1" s="1"/>
  <c r="GI393" i="1" s="1"/>
  <c r="GJ393" i="1" s="1"/>
  <c r="GH394" i="1" s="1"/>
  <c r="GI394" i="1" s="1"/>
  <c r="GJ394" i="1" s="1"/>
  <c r="GH395" i="1" s="1"/>
  <c r="GI395" i="1" s="1"/>
  <c r="GJ395" i="1" s="1"/>
  <c r="GH396" i="1" s="1"/>
  <c r="GI396" i="1" s="1"/>
  <c r="GJ396" i="1" s="1"/>
  <c r="GH397" i="1" s="1"/>
  <c r="GI397" i="1" s="1"/>
  <c r="GJ397" i="1" s="1"/>
  <c r="GT378" i="1"/>
  <c r="GO378" i="1" s="1"/>
  <c r="GP378" i="1" s="1"/>
  <c r="HC378" i="1" s="1"/>
  <c r="PH379" i="1"/>
  <c r="PC379" i="1" s="1"/>
  <c r="GT379" i="1"/>
  <c r="GO379" i="1" s="1"/>
  <c r="GP379" i="1" s="1"/>
  <c r="HC379" i="1" s="1"/>
  <c r="PH374" i="1"/>
  <c r="PC374" i="1" s="1"/>
  <c r="GT382" i="1"/>
  <c r="GO382" i="1" s="1"/>
  <c r="GP382" i="1" s="1"/>
  <c r="HC382" i="1" s="1"/>
  <c r="PH381" i="1"/>
  <c r="PC381" i="1" s="1"/>
  <c r="GT383" i="1"/>
  <c r="GO383" i="1" s="1"/>
  <c r="GP383" i="1" s="1"/>
  <c r="HC383" i="1" s="1"/>
  <c r="PH378" i="1"/>
  <c r="PC378" i="1" s="1"/>
  <c r="GT381" i="1"/>
  <c r="GO381" i="1" s="1"/>
  <c r="GP381" i="1" s="1"/>
  <c r="HC381" i="1" s="1"/>
  <c r="PH384" i="1"/>
  <c r="PC384" i="1" s="1"/>
  <c r="GT384" i="1"/>
  <c r="GO384" i="1" s="1"/>
  <c r="GP384" i="1" s="1"/>
  <c r="HC384" i="1" s="1"/>
  <c r="GT375" i="1"/>
  <c r="GO375" i="1" s="1"/>
  <c r="GP375" i="1" s="1"/>
  <c r="HC375" i="1" s="1"/>
  <c r="PH376" i="1"/>
  <c r="PC376" i="1" s="1"/>
  <c r="GT377" i="1"/>
  <c r="GO377" i="1" s="1"/>
  <c r="GP377" i="1" s="1"/>
  <c r="HC377" i="1" s="1"/>
  <c r="PH383" i="1"/>
  <c r="PC383" i="1" s="1"/>
  <c r="PH385" i="1"/>
  <c r="PC385" i="1" s="1"/>
  <c r="PH382" i="1"/>
  <c r="PC382" i="1" s="1"/>
  <c r="GT380" i="1"/>
  <c r="GO380" i="1" s="1"/>
  <c r="GP380" i="1" s="1"/>
  <c r="HC380" i="1" s="1"/>
  <c r="PH375" i="1"/>
  <c r="PC375" i="1" s="1"/>
  <c r="GT374" i="1"/>
  <c r="GO374" i="1" s="1"/>
  <c r="GP374" i="1" s="1"/>
  <c r="PH380" i="1"/>
  <c r="PC380" i="1" s="1"/>
  <c r="GT385" i="1"/>
  <c r="GO385" i="1" s="1"/>
  <c r="GP385" i="1" s="1"/>
  <c r="HC385" i="1" s="1"/>
  <c r="GT376" i="1"/>
  <c r="GO376" i="1" s="1"/>
  <c r="GP376" i="1" s="1"/>
  <c r="HC376" i="1" s="1"/>
  <c r="GQ374" i="1"/>
  <c r="PH377" i="1"/>
  <c r="PC377" i="1" s="1"/>
  <c r="CI363" i="1" l="1"/>
  <c r="EZ408" i="1"/>
  <c r="FA408" i="1" s="1"/>
  <c r="FI408" i="1"/>
  <c r="GR374" i="1"/>
  <c r="GS374" i="1" s="1"/>
  <c r="GQ375" i="1" s="1"/>
  <c r="GR375" i="1" s="1"/>
  <c r="GS375" i="1" s="1"/>
  <c r="GQ376" i="1" s="1"/>
  <c r="GR376" i="1" s="1"/>
  <c r="GS376" i="1" s="1"/>
  <c r="GQ377" i="1" s="1"/>
  <c r="GR377" i="1" s="1"/>
  <c r="GS377" i="1" s="1"/>
  <c r="GQ378" i="1" s="1"/>
  <c r="GR378" i="1" s="1"/>
  <c r="GS378" i="1" s="1"/>
  <c r="GQ379" i="1" s="1"/>
  <c r="GR379" i="1" s="1"/>
  <c r="GS379" i="1" s="1"/>
  <c r="GQ380" i="1" s="1"/>
  <c r="GR380" i="1" s="1"/>
  <c r="GS380" i="1" s="1"/>
  <c r="GQ381" i="1" s="1"/>
  <c r="GR381" i="1" s="1"/>
  <c r="GS381" i="1" s="1"/>
  <c r="GQ382" i="1" s="1"/>
  <c r="GR382" i="1" s="1"/>
  <c r="GS382" i="1" s="1"/>
  <c r="GQ383" i="1" s="1"/>
  <c r="GR383" i="1" s="1"/>
  <c r="GS383" i="1" s="1"/>
  <c r="GQ384" i="1" s="1"/>
  <c r="GR384" i="1" s="1"/>
  <c r="GS384" i="1" s="1"/>
  <c r="GQ385" i="1" s="1"/>
  <c r="GR385" i="1" s="1"/>
  <c r="GS385" i="1" s="1"/>
  <c r="HC374" i="1"/>
  <c r="KW362" i="1"/>
  <c r="CI364" i="1"/>
  <c r="CI365" i="1" s="1"/>
  <c r="CI366" i="1" s="1"/>
  <c r="CI367" i="1" s="1"/>
  <c r="CI368" i="1" s="1"/>
  <c r="CI369" i="1" s="1"/>
  <c r="CI370" i="1" s="1"/>
  <c r="CI371" i="1" s="1"/>
  <c r="CI372" i="1" s="1"/>
  <c r="CI373" i="1" s="1"/>
  <c r="OY403" i="1"/>
  <c r="GK403" i="1"/>
  <c r="GF403" i="1" s="1"/>
  <c r="GG403" i="1" s="1"/>
  <c r="GK407" i="1"/>
  <c r="GF407" i="1" s="1"/>
  <c r="GG407" i="1" s="1"/>
  <c r="GK402" i="1"/>
  <c r="GF402" i="1" s="1"/>
  <c r="GG402" i="1" s="1"/>
  <c r="OY400" i="1"/>
  <c r="GK405" i="1"/>
  <c r="GF405" i="1" s="1"/>
  <c r="GG405" i="1" s="1"/>
  <c r="GK401" i="1"/>
  <c r="GF401" i="1" s="1"/>
  <c r="GG401" i="1" s="1"/>
  <c r="OY407" i="1"/>
  <c r="GK409" i="1"/>
  <c r="GF409" i="1" s="1"/>
  <c r="GG409" i="1" s="1"/>
  <c r="OY408" i="1"/>
  <c r="OY398" i="1"/>
  <c r="GK404" i="1"/>
  <c r="GF404" i="1" s="1"/>
  <c r="GG404" i="1" s="1"/>
  <c r="GH398" i="1"/>
  <c r="GK398" i="1"/>
  <c r="GF398" i="1" s="1"/>
  <c r="GG398" i="1" s="1"/>
  <c r="GI398" i="1" s="1"/>
  <c r="GJ398" i="1" s="1"/>
  <c r="GH399" i="1" s="1"/>
  <c r="OY405" i="1"/>
  <c r="GK406" i="1"/>
  <c r="GF406" i="1" s="1"/>
  <c r="GG406" i="1" s="1"/>
  <c r="OY404" i="1"/>
  <c r="OY406" i="1"/>
  <c r="OY401" i="1"/>
  <c r="GK399" i="1"/>
  <c r="GF399" i="1" s="1"/>
  <c r="GG399" i="1" s="1"/>
  <c r="GK408" i="1"/>
  <c r="GF408" i="1" s="1"/>
  <c r="GG408" i="1" s="1"/>
  <c r="OY399" i="1"/>
  <c r="OY409" i="1"/>
  <c r="GK400" i="1"/>
  <c r="GF400" i="1" s="1"/>
  <c r="GG400" i="1" s="1"/>
  <c r="OY402" i="1"/>
  <c r="CQ362" i="1"/>
  <c r="CR362" i="1" s="1"/>
  <c r="CP363" i="1" s="1"/>
  <c r="CQ363" i="1" s="1"/>
  <c r="CR363" i="1" s="1"/>
  <c r="CP364" i="1" s="1"/>
  <c r="CQ364" i="1" s="1"/>
  <c r="CR364" i="1" s="1"/>
  <c r="CP365" i="1" s="1"/>
  <c r="CQ365" i="1" s="1"/>
  <c r="CR365" i="1" s="1"/>
  <c r="CP366" i="1" s="1"/>
  <c r="CQ366" i="1" s="1"/>
  <c r="CR366" i="1" s="1"/>
  <c r="CP367" i="1" s="1"/>
  <c r="CQ367" i="1" s="1"/>
  <c r="CR367" i="1" s="1"/>
  <c r="CP368" i="1" s="1"/>
  <c r="CQ368" i="1" s="1"/>
  <c r="CR368" i="1" s="1"/>
  <c r="CP369" i="1" s="1"/>
  <c r="CQ369" i="1" s="1"/>
  <c r="CR369" i="1" s="1"/>
  <c r="CP370" i="1" s="1"/>
  <c r="CQ370" i="1" s="1"/>
  <c r="CR370" i="1" s="1"/>
  <c r="CP371" i="1" s="1"/>
  <c r="CQ371" i="1" s="1"/>
  <c r="CR371" i="1" s="1"/>
  <c r="CP372" i="1" s="1"/>
  <c r="CQ372" i="1" s="1"/>
  <c r="CR372" i="1" s="1"/>
  <c r="CP373" i="1" s="1"/>
  <c r="CQ373" i="1" s="1"/>
  <c r="CR373" i="1" s="1"/>
  <c r="LK362" i="1" l="1"/>
  <c r="KY362" i="1"/>
  <c r="KZ362" i="1" s="1"/>
  <c r="KX363" i="1" s="1"/>
  <c r="KY363" i="1" s="1"/>
  <c r="KZ363" i="1" s="1"/>
  <c r="KX364" i="1" s="1"/>
  <c r="KY364" i="1" s="1"/>
  <c r="KZ364" i="1" s="1"/>
  <c r="KX365" i="1" s="1"/>
  <c r="KY365" i="1" s="1"/>
  <c r="KZ365" i="1" s="1"/>
  <c r="KX366" i="1" s="1"/>
  <c r="KY366" i="1" s="1"/>
  <c r="KZ366" i="1" s="1"/>
  <c r="KX367" i="1" s="1"/>
  <c r="KY367" i="1" s="1"/>
  <c r="KZ367" i="1" s="1"/>
  <c r="KX368" i="1" s="1"/>
  <c r="KY368" i="1" s="1"/>
  <c r="KZ368" i="1" s="1"/>
  <c r="KX369" i="1" s="1"/>
  <c r="KY369" i="1" s="1"/>
  <c r="KZ369" i="1" s="1"/>
  <c r="KX370" i="1" s="1"/>
  <c r="KY370" i="1" s="1"/>
  <c r="KZ370" i="1" s="1"/>
  <c r="KX371" i="1" s="1"/>
  <c r="KY371" i="1" s="1"/>
  <c r="KZ371" i="1" s="1"/>
  <c r="KX372" i="1" s="1"/>
  <c r="KY372" i="1" s="1"/>
  <c r="KZ372" i="1" s="1"/>
  <c r="KX373" i="1" s="1"/>
  <c r="KY373" i="1" s="1"/>
  <c r="KZ373" i="1" s="1"/>
  <c r="KX374" i="1" s="1"/>
  <c r="EW409" i="1"/>
  <c r="EX409" i="1" s="1"/>
  <c r="EY409" i="1"/>
  <c r="NJ384" i="1"/>
  <c r="CJ380" i="1"/>
  <c r="KP374" i="1"/>
  <c r="CJ385" i="1"/>
  <c r="CS378" i="1"/>
  <c r="CN378" i="1" s="1"/>
  <c r="CO378" i="1" s="1"/>
  <c r="DB378" i="1" s="1"/>
  <c r="CJ381" i="1"/>
  <c r="KP377" i="1"/>
  <c r="LA378" i="1"/>
  <c r="KV378" i="1" s="1"/>
  <c r="KW378" i="1" s="1"/>
  <c r="LK378" i="1" s="1"/>
  <c r="LA383" i="1"/>
  <c r="KV383" i="1" s="1"/>
  <c r="KW383" i="1" s="1"/>
  <c r="LK383" i="1" s="1"/>
  <c r="LA384" i="1"/>
  <c r="KV384" i="1" s="1"/>
  <c r="KW384" i="1" s="1"/>
  <c r="LK384" i="1" s="1"/>
  <c r="CJ384" i="1"/>
  <c r="CS377" i="1"/>
  <c r="CN377" i="1" s="1"/>
  <c r="CO377" i="1" s="1"/>
  <c r="DB377" i="1" s="1"/>
  <c r="KP380" i="1"/>
  <c r="KP383" i="1"/>
  <c r="CS383" i="1"/>
  <c r="CN383" i="1" s="1"/>
  <c r="CO383" i="1" s="1"/>
  <c r="DB383" i="1" s="1"/>
  <c r="CJ374" i="1"/>
  <c r="CI374" i="1" s="1"/>
  <c r="KP381" i="1"/>
  <c r="KP384" i="1"/>
  <c r="CS375" i="1"/>
  <c r="CN375" i="1" s="1"/>
  <c r="CO375" i="1" s="1"/>
  <c r="DB375" i="1" s="1"/>
  <c r="CJ377" i="1"/>
  <c r="LA379" i="1"/>
  <c r="KV379" i="1" s="1"/>
  <c r="KW379" i="1" s="1"/>
  <c r="LK379" i="1" s="1"/>
  <c r="CS376" i="1"/>
  <c r="CN376" i="1" s="1"/>
  <c r="CO376" i="1" s="1"/>
  <c r="DB376" i="1" s="1"/>
  <c r="CS385" i="1"/>
  <c r="CN385" i="1" s="1"/>
  <c r="CO385" i="1" s="1"/>
  <c r="DB385" i="1" s="1"/>
  <c r="CJ379" i="1"/>
  <c r="LA374" i="1"/>
  <c r="KV374" i="1" s="1"/>
  <c r="KW374" i="1" s="1"/>
  <c r="KP385" i="1"/>
  <c r="CJ378" i="1"/>
  <c r="LA376" i="1"/>
  <c r="KV376" i="1" s="1"/>
  <c r="KW376" i="1" s="1"/>
  <c r="LK376" i="1" s="1"/>
  <c r="KP378" i="1"/>
  <c r="KP382" i="1"/>
  <c r="LA377" i="1"/>
  <c r="KV377" i="1" s="1"/>
  <c r="KW377" i="1" s="1"/>
  <c r="LK377" i="1" s="1"/>
  <c r="CS374" i="1"/>
  <c r="CN374" i="1" s="1"/>
  <c r="CO374" i="1" s="1"/>
  <c r="CJ383" i="1"/>
  <c r="LA381" i="1"/>
  <c r="KV381" i="1" s="1"/>
  <c r="KW381" i="1" s="1"/>
  <c r="LK381" i="1" s="1"/>
  <c r="KP376" i="1"/>
  <c r="CS381" i="1"/>
  <c r="CN381" i="1" s="1"/>
  <c r="CO381" i="1" s="1"/>
  <c r="DB381" i="1" s="1"/>
  <c r="LA382" i="1"/>
  <c r="KV382" i="1" s="1"/>
  <c r="KW382" i="1" s="1"/>
  <c r="LK382" i="1" s="1"/>
  <c r="CJ376" i="1"/>
  <c r="KP379" i="1"/>
  <c r="LA380" i="1"/>
  <c r="KV380" i="1" s="1"/>
  <c r="KW380" i="1" s="1"/>
  <c r="LK380" i="1" s="1"/>
  <c r="LA385" i="1"/>
  <c r="KV385" i="1" s="1"/>
  <c r="KW385" i="1" s="1"/>
  <c r="LK385" i="1" s="1"/>
  <c r="CS379" i="1"/>
  <c r="CN379" i="1" s="1"/>
  <c r="CO379" i="1" s="1"/>
  <c r="DB379" i="1" s="1"/>
  <c r="CS384" i="1"/>
  <c r="CN384" i="1" s="1"/>
  <c r="CO384" i="1" s="1"/>
  <c r="DB384" i="1" s="1"/>
  <c r="CJ375" i="1"/>
  <c r="CI375" i="1" s="1"/>
  <c r="CI376" i="1" s="1"/>
  <c r="CI377" i="1" s="1"/>
  <c r="CI378" i="1" s="1"/>
  <c r="CI379" i="1" s="1"/>
  <c r="CI380" i="1" s="1"/>
  <c r="CI381" i="1" s="1"/>
  <c r="CI382" i="1" s="1"/>
  <c r="CI383" i="1" s="1"/>
  <c r="CI384" i="1" s="1"/>
  <c r="CI385" i="1" s="1"/>
  <c r="CS380" i="1"/>
  <c r="CN380" i="1" s="1"/>
  <c r="CO380" i="1" s="1"/>
  <c r="DB380" i="1" s="1"/>
  <c r="KP375" i="1"/>
  <c r="CP374" i="1"/>
  <c r="LA375" i="1"/>
  <c r="KV375" i="1" s="1"/>
  <c r="KW375" i="1" s="1"/>
  <c r="LK375" i="1" s="1"/>
  <c r="CJ382" i="1"/>
  <c r="CS382" i="1"/>
  <c r="CN382" i="1" s="1"/>
  <c r="CO382" i="1" s="1"/>
  <c r="DB382" i="1" s="1"/>
  <c r="NE384" i="1"/>
  <c r="GI399" i="1"/>
  <c r="GJ399" i="1" s="1"/>
  <c r="GH400" i="1" s="1"/>
  <c r="GI400" i="1" s="1"/>
  <c r="GJ400" i="1" s="1"/>
  <c r="GT390" i="1"/>
  <c r="GO390" i="1" s="1"/>
  <c r="GP390" i="1" s="1"/>
  <c r="HC390" i="1" s="1"/>
  <c r="PH391" i="1"/>
  <c r="PC391" i="1" s="1"/>
  <c r="GT391" i="1"/>
  <c r="GO391" i="1" s="1"/>
  <c r="GP391" i="1" s="1"/>
  <c r="HC391" i="1" s="1"/>
  <c r="PH397" i="1"/>
  <c r="PC397" i="1" s="1"/>
  <c r="PH386" i="1"/>
  <c r="PC386" i="1" s="1"/>
  <c r="GT394" i="1"/>
  <c r="GO394" i="1" s="1"/>
  <c r="GP394" i="1" s="1"/>
  <c r="HC394" i="1" s="1"/>
  <c r="PH393" i="1"/>
  <c r="PC393" i="1" s="1"/>
  <c r="GT395" i="1"/>
  <c r="GO395" i="1" s="1"/>
  <c r="GP395" i="1" s="1"/>
  <c r="HC395" i="1" s="1"/>
  <c r="PH390" i="1"/>
  <c r="PC390" i="1" s="1"/>
  <c r="PH396" i="1"/>
  <c r="PC396" i="1" s="1"/>
  <c r="GT396" i="1"/>
  <c r="GO396" i="1" s="1"/>
  <c r="GP396" i="1" s="1"/>
  <c r="HC396" i="1" s="1"/>
  <c r="GT387" i="1"/>
  <c r="GO387" i="1" s="1"/>
  <c r="GP387" i="1" s="1"/>
  <c r="HC387" i="1" s="1"/>
  <c r="PH388" i="1"/>
  <c r="PC388" i="1" s="1"/>
  <c r="GT389" i="1"/>
  <c r="GO389" i="1" s="1"/>
  <c r="GP389" i="1" s="1"/>
  <c r="HC389" i="1" s="1"/>
  <c r="PH395" i="1"/>
  <c r="PC395" i="1" s="1"/>
  <c r="GT393" i="1"/>
  <c r="GO393" i="1" s="1"/>
  <c r="GP393" i="1" s="1"/>
  <c r="HC393" i="1" s="1"/>
  <c r="GQ386" i="1"/>
  <c r="PH392" i="1"/>
  <c r="PC392" i="1" s="1"/>
  <c r="GT397" i="1"/>
  <c r="GO397" i="1" s="1"/>
  <c r="GP397" i="1" s="1"/>
  <c r="HC397" i="1" s="1"/>
  <c r="GT388" i="1"/>
  <c r="GO388" i="1" s="1"/>
  <c r="GP388" i="1" s="1"/>
  <c r="HC388" i="1" s="1"/>
  <c r="PH394" i="1"/>
  <c r="PC394" i="1" s="1"/>
  <c r="GT392" i="1"/>
  <c r="GO392" i="1" s="1"/>
  <c r="GP392" i="1" s="1"/>
  <c r="HC392" i="1" s="1"/>
  <c r="PH387" i="1"/>
  <c r="PC387" i="1" s="1"/>
  <c r="GT386" i="1"/>
  <c r="GO386" i="1" s="1"/>
  <c r="GP386" i="1" s="1"/>
  <c r="PH389" i="1"/>
  <c r="PC389" i="1" s="1"/>
  <c r="GR386" i="1" l="1"/>
  <c r="GS386" i="1" s="1"/>
  <c r="GQ387" i="1" s="1"/>
  <c r="GR387" i="1" s="1"/>
  <c r="GS387" i="1" s="1"/>
  <c r="GQ388" i="1" s="1"/>
  <c r="GR388" i="1" s="1"/>
  <c r="GS388" i="1" s="1"/>
  <c r="GQ389" i="1" s="1"/>
  <c r="GR389" i="1" s="1"/>
  <c r="GS389" i="1" s="1"/>
  <c r="GQ390" i="1" s="1"/>
  <c r="GR390" i="1" s="1"/>
  <c r="GS390" i="1" s="1"/>
  <c r="GQ391" i="1" s="1"/>
  <c r="GR391" i="1" s="1"/>
  <c r="GS391" i="1" s="1"/>
  <c r="GQ392" i="1" s="1"/>
  <c r="GR392" i="1" s="1"/>
  <c r="GS392" i="1" s="1"/>
  <c r="GQ393" i="1" s="1"/>
  <c r="GR393" i="1" s="1"/>
  <c r="GS393" i="1" s="1"/>
  <c r="GQ394" i="1" s="1"/>
  <c r="GR394" i="1" s="1"/>
  <c r="GS394" i="1" s="1"/>
  <c r="GQ395" i="1" s="1"/>
  <c r="GR395" i="1" s="1"/>
  <c r="GS395" i="1" s="1"/>
  <c r="GQ396" i="1" s="1"/>
  <c r="GR396" i="1" s="1"/>
  <c r="GS396" i="1" s="1"/>
  <c r="GQ397" i="1" s="1"/>
  <c r="GR397" i="1" s="1"/>
  <c r="GS397" i="1" s="1"/>
  <c r="HC386" i="1"/>
  <c r="GH401" i="1"/>
  <c r="GI401" i="1" s="1"/>
  <c r="GJ401" i="1"/>
  <c r="NC385" i="1"/>
  <c r="EZ409" i="1"/>
  <c r="FA409" i="1" s="1"/>
  <c r="FI409" i="1"/>
  <c r="LK374" i="1"/>
  <c r="KY374" i="1"/>
  <c r="KZ374" i="1" s="1"/>
  <c r="KX375" i="1" s="1"/>
  <c r="KY375" i="1" s="1"/>
  <c r="KZ375" i="1" s="1"/>
  <c r="KX376" i="1" s="1"/>
  <c r="KY376" i="1" s="1"/>
  <c r="KZ376" i="1" s="1"/>
  <c r="KX377" i="1" s="1"/>
  <c r="KY377" i="1" s="1"/>
  <c r="KZ377" i="1" s="1"/>
  <c r="KX378" i="1" s="1"/>
  <c r="KY378" i="1" s="1"/>
  <c r="KZ378" i="1" s="1"/>
  <c r="KX379" i="1" s="1"/>
  <c r="KY379" i="1" s="1"/>
  <c r="KZ379" i="1" s="1"/>
  <c r="KX380" i="1" s="1"/>
  <c r="KY380" i="1" s="1"/>
  <c r="KZ380" i="1" s="1"/>
  <c r="KX381" i="1" s="1"/>
  <c r="KY381" i="1" s="1"/>
  <c r="KZ381" i="1" s="1"/>
  <c r="KX382" i="1" s="1"/>
  <c r="KY382" i="1" s="1"/>
  <c r="KZ382" i="1" s="1"/>
  <c r="KX383" i="1" s="1"/>
  <c r="KY383" i="1" s="1"/>
  <c r="KZ383" i="1" s="1"/>
  <c r="KX384" i="1" s="1"/>
  <c r="KY384" i="1" s="1"/>
  <c r="KZ384" i="1" s="1"/>
  <c r="KX385" i="1" s="1"/>
  <c r="KY385" i="1" s="1"/>
  <c r="KZ385" i="1" s="1"/>
  <c r="KX386" i="1" s="1"/>
  <c r="NU384" i="1"/>
  <c r="NL384" i="1"/>
  <c r="NM384" i="1" s="1"/>
  <c r="NK385" i="1" s="1"/>
  <c r="DB374" i="1"/>
  <c r="CQ374" i="1"/>
  <c r="CR374" i="1" s="1"/>
  <c r="CP375" i="1" s="1"/>
  <c r="CQ375" i="1" s="1"/>
  <c r="CR375" i="1" s="1"/>
  <c r="CP376" i="1" s="1"/>
  <c r="CQ376" i="1" s="1"/>
  <c r="CR376" i="1" s="1"/>
  <c r="CP377" i="1" s="1"/>
  <c r="CQ377" i="1" s="1"/>
  <c r="CR377" i="1" s="1"/>
  <c r="CP378" i="1" s="1"/>
  <c r="CQ378" i="1" s="1"/>
  <c r="CR378" i="1" s="1"/>
  <c r="CP379" i="1" s="1"/>
  <c r="CQ379" i="1" s="1"/>
  <c r="CR379" i="1" s="1"/>
  <c r="CP380" i="1" s="1"/>
  <c r="CQ380" i="1" s="1"/>
  <c r="CR380" i="1" s="1"/>
  <c r="CP381" i="1" s="1"/>
  <c r="CQ381" i="1" s="1"/>
  <c r="CR381" i="1" s="1"/>
  <c r="CP382" i="1" s="1"/>
  <c r="CQ382" i="1" s="1"/>
  <c r="CR382" i="1" s="1"/>
  <c r="CP383" i="1" s="1"/>
  <c r="CQ383" i="1" s="1"/>
  <c r="CR383" i="1" s="1"/>
  <c r="CP384" i="1" s="1"/>
  <c r="CQ384" i="1" s="1"/>
  <c r="CR384" i="1" s="1"/>
  <c r="CP385" i="1" s="1"/>
  <c r="CQ385" i="1" s="1"/>
  <c r="CR385" i="1" s="1"/>
  <c r="GL401" i="1" l="1"/>
  <c r="GH402" i="1"/>
  <c r="GI402" i="1" s="1"/>
  <c r="GJ402" i="1" s="1"/>
  <c r="GH403" i="1" s="1"/>
  <c r="GI403" i="1" s="1"/>
  <c r="GJ403" i="1" s="1"/>
  <c r="GH404" i="1" s="1"/>
  <c r="GI404" i="1" s="1"/>
  <c r="GJ404" i="1" s="1"/>
  <c r="GH405" i="1" s="1"/>
  <c r="GI405" i="1" s="1"/>
  <c r="GJ405" i="1" s="1"/>
  <c r="GH406" i="1" s="1"/>
  <c r="GI406" i="1" s="1"/>
  <c r="GJ406" i="1" s="1"/>
  <c r="GH407" i="1" s="1"/>
  <c r="GI407" i="1" s="1"/>
  <c r="GJ407" i="1" s="1"/>
  <c r="GH408" i="1" s="1"/>
  <c r="GI408" i="1" s="1"/>
  <c r="GJ408" i="1" s="1"/>
  <c r="GH409" i="1" s="1"/>
  <c r="GI409" i="1" s="1"/>
  <c r="GJ409" i="1" s="1"/>
  <c r="CJ390" i="1"/>
  <c r="KP391" i="1"/>
  <c r="LA389" i="1"/>
  <c r="KV389" i="1" s="1"/>
  <c r="KW389" i="1" s="1"/>
  <c r="LK389" i="1" s="1"/>
  <c r="CS395" i="1"/>
  <c r="CN395" i="1" s="1"/>
  <c r="CO395" i="1" s="1"/>
  <c r="DB395" i="1" s="1"/>
  <c r="CS397" i="1"/>
  <c r="CN397" i="1" s="1"/>
  <c r="CO397" i="1" s="1"/>
  <c r="DB397" i="1" s="1"/>
  <c r="LA396" i="1"/>
  <c r="KV396" i="1" s="1"/>
  <c r="KW396" i="1" s="1"/>
  <c r="LK396" i="1" s="1"/>
  <c r="LA392" i="1"/>
  <c r="KV392" i="1" s="1"/>
  <c r="KW392" i="1" s="1"/>
  <c r="LK392" i="1" s="1"/>
  <c r="KP389" i="1"/>
  <c r="LA393" i="1"/>
  <c r="KV393" i="1" s="1"/>
  <c r="KW393" i="1" s="1"/>
  <c r="LK393" i="1" s="1"/>
  <c r="KP397" i="1"/>
  <c r="LA386" i="1"/>
  <c r="KV386" i="1" s="1"/>
  <c r="KW386" i="1" s="1"/>
  <c r="CS386" i="1"/>
  <c r="CN386" i="1" s="1"/>
  <c r="CO386" i="1" s="1"/>
  <c r="CJ397" i="1"/>
  <c r="CS393" i="1"/>
  <c r="CN393" i="1" s="1"/>
  <c r="CO393" i="1" s="1"/>
  <c r="DB393" i="1" s="1"/>
  <c r="CS396" i="1"/>
  <c r="CN396" i="1" s="1"/>
  <c r="CO396" i="1" s="1"/>
  <c r="DB396" i="1" s="1"/>
  <c r="CJ396" i="1"/>
  <c r="CS390" i="1"/>
  <c r="CN390" i="1" s="1"/>
  <c r="CO390" i="1" s="1"/>
  <c r="DB390" i="1" s="1"/>
  <c r="CJ395" i="1"/>
  <c r="LA390" i="1"/>
  <c r="KV390" i="1" s="1"/>
  <c r="KW390" i="1" s="1"/>
  <c r="LK390" i="1" s="1"/>
  <c r="CS394" i="1"/>
  <c r="CN394" i="1" s="1"/>
  <c r="CO394" i="1" s="1"/>
  <c r="DB394" i="1" s="1"/>
  <c r="CJ391" i="1"/>
  <c r="CP386" i="1"/>
  <c r="LA388" i="1"/>
  <c r="KV388" i="1" s="1"/>
  <c r="KW388" i="1" s="1"/>
  <c r="LK388" i="1" s="1"/>
  <c r="CS391" i="1"/>
  <c r="CN391" i="1" s="1"/>
  <c r="CO391" i="1" s="1"/>
  <c r="DB391" i="1" s="1"/>
  <c r="CJ388" i="1"/>
  <c r="KP394" i="1"/>
  <c r="KP392" i="1"/>
  <c r="CS387" i="1"/>
  <c r="CN387" i="1" s="1"/>
  <c r="CO387" i="1" s="1"/>
  <c r="DB387" i="1" s="1"/>
  <c r="LA387" i="1"/>
  <c r="KV387" i="1" s="1"/>
  <c r="KW387" i="1" s="1"/>
  <c r="LK387" i="1" s="1"/>
  <c r="KP390" i="1"/>
  <c r="KP393" i="1"/>
  <c r="LA395" i="1"/>
  <c r="KV395" i="1" s="1"/>
  <c r="KW395" i="1" s="1"/>
  <c r="LK395" i="1" s="1"/>
  <c r="KP387" i="1"/>
  <c r="CJ387" i="1"/>
  <c r="KP395" i="1"/>
  <c r="CS389" i="1"/>
  <c r="CN389" i="1" s="1"/>
  <c r="CO389" i="1" s="1"/>
  <c r="DB389" i="1" s="1"/>
  <c r="KP388" i="1"/>
  <c r="KP396" i="1"/>
  <c r="LA394" i="1"/>
  <c r="KV394" i="1" s="1"/>
  <c r="KW394" i="1" s="1"/>
  <c r="LK394" i="1" s="1"/>
  <c r="CJ386" i="1"/>
  <c r="CI386" i="1" s="1"/>
  <c r="CJ393" i="1"/>
  <c r="LA391" i="1"/>
  <c r="KV391" i="1" s="1"/>
  <c r="KW391" i="1" s="1"/>
  <c r="LK391" i="1" s="1"/>
  <c r="CS392" i="1"/>
  <c r="CN392" i="1" s="1"/>
  <c r="CO392" i="1" s="1"/>
  <c r="DB392" i="1" s="1"/>
  <c r="LA397" i="1"/>
  <c r="KV397" i="1" s="1"/>
  <c r="KW397" i="1" s="1"/>
  <c r="LK397" i="1" s="1"/>
  <c r="CJ394" i="1"/>
  <c r="KP386" i="1"/>
  <c r="CJ392" i="1"/>
  <c r="CJ389" i="1"/>
  <c r="CS388" i="1"/>
  <c r="CN388" i="1" s="1"/>
  <c r="CO388" i="1" s="1"/>
  <c r="DB388" i="1" s="1"/>
  <c r="EW410" i="1"/>
  <c r="EX410" i="1" s="1"/>
  <c r="EY410" i="1"/>
  <c r="PH398" i="1"/>
  <c r="PC398" i="1" s="1"/>
  <c r="PH404" i="1"/>
  <c r="PC404" i="1" s="1"/>
  <c r="GQ398" i="1"/>
  <c r="GT409" i="1"/>
  <c r="GO409" i="1" s="1"/>
  <c r="GP409" i="1" s="1"/>
  <c r="PH400" i="1"/>
  <c r="PC400" i="1" s="1"/>
  <c r="PH405" i="1"/>
  <c r="PC405" i="1" s="1"/>
  <c r="PH406" i="1"/>
  <c r="PC406" i="1" s="1"/>
  <c r="PH399" i="1"/>
  <c r="PC399" i="1" s="1"/>
  <c r="GT408" i="1"/>
  <c r="GO408" i="1" s="1"/>
  <c r="GP408" i="1" s="1"/>
  <c r="PH409" i="1"/>
  <c r="PC409" i="1" s="1"/>
  <c r="GT400" i="1"/>
  <c r="GO400" i="1" s="1"/>
  <c r="GP400" i="1" s="1"/>
  <c r="HC400" i="1" s="1"/>
  <c r="PH408" i="1"/>
  <c r="PC408" i="1" s="1"/>
  <c r="GT407" i="1"/>
  <c r="GO407" i="1" s="1"/>
  <c r="GP407" i="1" s="1"/>
  <c r="GT398" i="1"/>
  <c r="GO398" i="1" s="1"/>
  <c r="GP398" i="1" s="1"/>
  <c r="GT402" i="1"/>
  <c r="GO402" i="1" s="1"/>
  <c r="GP402" i="1" s="1"/>
  <c r="GT401" i="1"/>
  <c r="GO401" i="1" s="1"/>
  <c r="GP401" i="1" s="1"/>
  <c r="GT403" i="1"/>
  <c r="GO403" i="1" s="1"/>
  <c r="GP403" i="1" s="1"/>
  <c r="GT399" i="1"/>
  <c r="GO399" i="1" s="1"/>
  <c r="GP399" i="1" s="1"/>
  <c r="HC399" i="1" s="1"/>
  <c r="PH402" i="1"/>
  <c r="PC402" i="1" s="1"/>
  <c r="PH401" i="1"/>
  <c r="PC401" i="1" s="1"/>
  <c r="GT404" i="1"/>
  <c r="GO404" i="1" s="1"/>
  <c r="GP404" i="1" s="1"/>
  <c r="PH403" i="1"/>
  <c r="PC403" i="1" s="1"/>
  <c r="GT406" i="1"/>
  <c r="GO406" i="1" s="1"/>
  <c r="GP406" i="1" s="1"/>
  <c r="GT405" i="1"/>
  <c r="GO405" i="1" s="1"/>
  <c r="GP405" i="1" s="1"/>
  <c r="PH407" i="1"/>
  <c r="PC407" i="1" s="1"/>
  <c r="HC402" i="1" l="1"/>
  <c r="GK411" i="1"/>
  <c r="GF411" i="1" s="1"/>
  <c r="GG411" i="1" s="1"/>
  <c r="GH410" i="1"/>
  <c r="OY420" i="1"/>
  <c r="OT420" i="1" s="1"/>
  <c r="OY416" i="1"/>
  <c r="OT416" i="1" s="1"/>
  <c r="GK418" i="1"/>
  <c r="GF418" i="1" s="1"/>
  <c r="GG418" i="1" s="1"/>
  <c r="GK421" i="1"/>
  <c r="GF421" i="1" s="1"/>
  <c r="OY412" i="1"/>
  <c r="OT412" i="1" s="1"/>
  <c r="OY419" i="1"/>
  <c r="OT419" i="1" s="1"/>
  <c r="GK413" i="1"/>
  <c r="GF413" i="1" s="1"/>
  <c r="GG413" i="1" s="1"/>
  <c r="OY417" i="1"/>
  <c r="OT417" i="1" s="1"/>
  <c r="GK415" i="1"/>
  <c r="GF415" i="1" s="1"/>
  <c r="GG415" i="1" s="1"/>
  <c r="OY410" i="1"/>
  <c r="OT410" i="1" s="1"/>
  <c r="OY413" i="1"/>
  <c r="OT413" i="1" s="1"/>
  <c r="GK419" i="1"/>
  <c r="GF419" i="1" s="1"/>
  <c r="GG419" i="1" s="1"/>
  <c r="OY421" i="1"/>
  <c r="OT421" i="1" s="1"/>
  <c r="OY418" i="1"/>
  <c r="OT418" i="1" s="1"/>
  <c r="GK414" i="1"/>
  <c r="GF414" i="1" s="1"/>
  <c r="GG414" i="1" s="1"/>
  <c r="GK417" i="1"/>
  <c r="GF417" i="1" s="1"/>
  <c r="GG417" i="1" s="1"/>
  <c r="OY411" i="1"/>
  <c r="OT411" i="1" s="1"/>
  <c r="OY415" i="1"/>
  <c r="OT415" i="1" s="1"/>
  <c r="GK420" i="1"/>
  <c r="GF420" i="1" s="1"/>
  <c r="GG420" i="1" s="1"/>
  <c r="GK412" i="1"/>
  <c r="GF412" i="1" s="1"/>
  <c r="GG412" i="1" s="1"/>
  <c r="GK410" i="1"/>
  <c r="GF410" i="1" s="1"/>
  <c r="GG410" i="1" s="1"/>
  <c r="GI410" i="1" s="1"/>
  <c r="GJ410" i="1" s="1"/>
  <c r="GH411" i="1" s="1"/>
  <c r="GI411" i="1" s="1"/>
  <c r="GJ411" i="1" s="1"/>
  <c r="GH412" i="1" s="1"/>
  <c r="GI412" i="1" s="1"/>
  <c r="GJ412" i="1" s="1"/>
  <c r="GH413" i="1" s="1"/>
  <c r="GI413" i="1" s="1"/>
  <c r="GJ413" i="1" s="1"/>
  <c r="GH414" i="1" s="1"/>
  <c r="GI414" i="1" s="1"/>
  <c r="GJ414" i="1" s="1"/>
  <c r="GH415" i="1" s="1"/>
  <c r="GI415" i="1" s="1"/>
  <c r="GJ415" i="1" s="1"/>
  <c r="GH416" i="1" s="1"/>
  <c r="GI416" i="1" s="1"/>
  <c r="GJ416" i="1" s="1"/>
  <c r="GH417" i="1" s="1"/>
  <c r="GI417" i="1" s="1"/>
  <c r="GJ417" i="1" s="1"/>
  <c r="GH418" i="1" s="1"/>
  <c r="GI418" i="1" s="1"/>
  <c r="GJ418" i="1" s="1"/>
  <c r="GH419" i="1" s="1"/>
  <c r="GI419" i="1" s="1"/>
  <c r="GJ419" i="1" s="1"/>
  <c r="GH420" i="1" s="1"/>
  <c r="GI420" i="1" s="1"/>
  <c r="GJ420" i="1" s="1"/>
  <c r="GK416" i="1"/>
  <c r="GF416" i="1" s="1"/>
  <c r="GG416" i="1" s="1"/>
  <c r="OY414" i="1"/>
  <c r="OT414" i="1" s="1"/>
  <c r="GR398" i="1"/>
  <c r="GS398" i="1" s="1"/>
  <c r="GQ399" i="1" s="1"/>
  <c r="GR399" i="1" s="1"/>
  <c r="GS399" i="1" s="1"/>
  <c r="GQ400" i="1" s="1"/>
  <c r="GR400" i="1" s="1"/>
  <c r="GS400" i="1" s="1"/>
  <c r="GQ401" i="1" s="1"/>
  <c r="HC398" i="1"/>
  <c r="HC407" i="1"/>
  <c r="HC409" i="1"/>
  <c r="NE385" i="1"/>
  <c r="NJ385" i="1"/>
  <c r="HC404" i="1"/>
  <c r="CQ386" i="1"/>
  <c r="CR386" i="1" s="1"/>
  <c r="CP387" i="1" s="1"/>
  <c r="CQ387" i="1" s="1"/>
  <c r="CR387" i="1" s="1"/>
  <c r="CP388" i="1" s="1"/>
  <c r="CQ388" i="1" s="1"/>
  <c r="CR388" i="1" s="1"/>
  <c r="CP389" i="1" s="1"/>
  <c r="CQ389" i="1" s="1"/>
  <c r="CR389" i="1" s="1"/>
  <c r="CP390" i="1" s="1"/>
  <c r="CQ390" i="1" s="1"/>
  <c r="CR390" i="1" s="1"/>
  <c r="CP391" i="1" s="1"/>
  <c r="CQ391" i="1" s="1"/>
  <c r="CR391" i="1" s="1"/>
  <c r="CP392" i="1" s="1"/>
  <c r="CQ392" i="1" s="1"/>
  <c r="CR392" i="1" s="1"/>
  <c r="CP393" i="1" s="1"/>
  <c r="CQ393" i="1" s="1"/>
  <c r="CR393" i="1" s="1"/>
  <c r="CP394" i="1" s="1"/>
  <c r="CQ394" i="1" s="1"/>
  <c r="CR394" i="1" s="1"/>
  <c r="CP395" i="1" s="1"/>
  <c r="CQ395" i="1" s="1"/>
  <c r="CR395" i="1" s="1"/>
  <c r="CP396" i="1" s="1"/>
  <c r="CQ396" i="1" s="1"/>
  <c r="CR396" i="1" s="1"/>
  <c r="CP397" i="1" s="1"/>
  <c r="CQ397" i="1" s="1"/>
  <c r="CR397" i="1" s="1"/>
  <c r="DB386" i="1"/>
  <c r="HC406" i="1"/>
  <c r="HC403" i="1"/>
  <c r="HC408" i="1"/>
  <c r="LK386" i="1"/>
  <c r="KY386" i="1"/>
  <c r="KZ386" i="1" s="1"/>
  <c r="KX387" i="1" s="1"/>
  <c r="KY387" i="1" s="1"/>
  <c r="KZ387" i="1" s="1"/>
  <c r="KX388" i="1" s="1"/>
  <c r="KY388" i="1" s="1"/>
  <c r="KZ388" i="1" s="1"/>
  <c r="KX389" i="1" s="1"/>
  <c r="KY389" i="1" s="1"/>
  <c r="KZ389" i="1" s="1"/>
  <c r="KX390" i="1" s="1"/>
  <c r="KY390" i="1" s="1"/>
  <c r="KZ390" i="1" s="1"/>
  <c r="KX391" i="1" s="1"/>
  <c r="KY391" i="1" s="1"/>
  <c r="KZ391" i="1" s="1"/>
  <c r="KX392" i="1" s="1"/>
  <c r="KY392" i="1" s="1"/>
  <c r="KZ392" i="1" s="1"/>
  <c r="KX393" i="1" s="1"/>
  <c r="KY393" i="1" s="1"/>
  <c r="KZ393" i="1" s="1"/>
  <c r="KX394" i="1" s="1"/>
  <c r="KY394" i="1" s="1"/>
  <c r="KZ394" i="1" s="1"/>
  <c r="KX395" i="1" s="1"/>
  <c r="KY395" i="1" s="1"/>
  <c r="KZ395" i="1" s="1"/>
  <c r="KX396" i="1" s="1"/>
  <c r="KY396" i="1" s="1"/>
  <c r="KZ396" i="1" s="1"/>
  <c r="KX397" i="1" s="1"/>
  <c r="KY397" i="1" s="1"/>
  <c r="KZ397" i="1" s="1"/>
  <c r="KX398" i="1" s="1"/>
  <c r="HC405" i="1"/>
  <c r="GR401" i="1"/>
  <c r="GS401" i="1" s="1"/>
  <c r="HC401" i="1"/>
  <c r="EZ410" i="1"/>
  <c r="FA410" i="1" s="1"/>
  <c r="FI410" i="1"/>
  <c r="CI387" i="1"/>
  <c r="CI388" i="1" s="1"/>
  <c r="CI389" i="1" s="1"/>
  <c r="CI390" i="1" s="1"/>
  <c r="CI391" i="1" s="1"/>
  <c r="CI392" i="1" s="1"/>
  <c r="CI393" i="1" s="1"/>
  <c r="CI394" i="1" s="1"/>
  <c r="CI395" i="1" s="1"/>
  <c r="CI396" i="1" s="1"/>
  <c r="CI397" i="1" s="1"/>
  <c r="EW411" i="1" l="1"/>
  <c r="EX411" i="1" s="1"/>
  <c r="EY411" i="1"/>
  <c r="LA406" i="1"/>
  <c r="KV406" i="1" s="1"/>
  <c r="KW406" i="1" s="1"/>
  <c r="LK406" i="1" s="1"/>
  <c r="LA399" i="1"/>
  <c r="KV399" i="1" s="1"/>
  <c r="KW399" i="1" s="1"/>
  <c r="LK399" i="1" s="1"/>
  <c r="LA401" i="1"/>
  <c r="KV401" i="1" s="1"/>
  <c r="KW401" i="1" s="1"/>
  <c r="LA408" i="1"/>
  <c r="KV408" i="1" s="1"/>
  <c r="KW408" i="1" s="1"/>
  <c r="LK408" i="1" s="1"/>
  <c r="LA400" i="1"/>
  <c r="KV400" i="1" s="1"/>
  <c r="KW400" i="1" s="1"/>
  <c r="LK400" i="1" s="1"/>
  <c r="CS403" i="1"/>
  <c r="CN403" i="1" s="1"/>
  <c r="CO403" i="1" s="1"/>
  <c r="DB403" i="1" s="1"/>
  <c r="LA405" i="1"/>
  <c r="KV405" i="1" s="1"/>
  <c r="KW405" i="1" s="1"/>
  <c r="LK405" i="1" s="1"/>
  <c r="LA398" i="1"/>
  <c r="KV398" i="1" s="1"/>
  <c r="KW398" i="1" s="1"/>
  <c r="LA409" i="1"/>
  <c r="KV409" i="1" s="1"/>
  <c r="KW409" i="1" s="1"/>
  <c r="LK409" i="1" s="1"/>
  <c r="CS404" i="1"/>
  <c r="CN404" i="1" s="1"/>
  <c r="CO404" i="1" s="1"/>
  <c r="DB404" i="1" s="1"/>
  <c r="LA404" i="1"/>
  <c r="KV404" i="1" s="1"/>
  <c r="KW404" i="1" s="1"/>
  <c r="LK404" i="1" s="1"/>
  <c r="CS408" i="1"/>
  <c r="CN408" i="1" s="1"/>
  <c r="CO408" i="1" s="1"/>
  <c r="DB408" i="1" s="1"/>
  <c r="LA402" i="1"/>
  <c r="KV402" i="1" s="1"/>
  <c r="KW402" i="1" s="1"/>
  <c r="LK402" i="1" s="1"/>
  <c r="CS407" i="1"/>
  <c r="CN407" i="1" s="1"/>
  <c r="CO407" i="1" s="1"/>
  <c r="DB407" i="1" s="1"/>
  <c r="CS399" i="1"/>
  <c r="CN399" i="1" s="1"/>
  <c r="CO399" i="1" s="1"/>
  <c r="DB399" i="1" s="1"/>
  <c r="LA403" i="1"/>
  <c r="KV403" i="1" s="1"/>
  <c r="KW403" i="1" s="1"/>
  <c r="LK403" i="1" s="1"/>
  <c r="CS409" i="1"/>
  <c r="CN409" i="1" s="1"/>
  <c r="CO409" i="1" s="1"/>
  <c r="DB409" i="1" s="1"/>
  <c r="CS401" i="1"/>
  <c r="CN401" i="1" s="1"/>
  <c r="CO401" i="1" s="1"/>
  <c r="LA407" i="1"/>
  <c r="KV407" i="1" s="1"/>
  <c r="KW407" i="1" s="1"/>
  <c r="LK407" i="1" s="1"/>
  <c r="CP398" i="1"/>
  <c r="CS402" i="1"/>
  <c r="CN402" i="1" s="1"/>
  <c r="CO402" i="1" s="1"/>
  <c r="DB402" i="1" s="1"/>
  <c r="CS406" i="1"/>
  <c r="CN406" i="1" s="1"/>
  <c r="CO406" i="1" s="1"/>
  <c r="DB406" i="1" s="1"/>
  <c r="CS398" i="1"/>
  <c r="CN398" i="1" s="1"/>
  <c r="CO398" i="1" s="1"/>
  <c r="CS405" i="1"/>
  <c r="CN405" i="1" s="1"/>
  <c r="CO405" i="1" s="1"/>
  <c r="DB405" i="1" s="1"/>
  <c r="CS400" i="1"/>
  <c r="CN400" i="1" s="1"/>
  <c r="CO400" i="1" s="1"/>
  <c r="DB400" i="1" s="1"/>
  <c r="NL385" i="1"/>
  <c r="NM385" i="1" s="1"/>
  <c r="NK386" i="1" s="1"/>
  <c r="NU385" i="1"/>
  <c r="GH421" i="1"/>
  <c r="GG421" i="1"/>
  <c r="GQ402" i="1"/>
  <c r="GR402" i="1" s="1"/>
  <c r="GS402" i="1"/>
  <c r="NC386" i="1"/>
  <c r="KP400" i="1"/>
  <c r="KP409" i="1"/>
  <c r="KR409" i="1" s="1"/>
  <c r="CJ404" i="1"/>
  <c r="KP401" i="1"/>
  <c r="KP398" i="1"/>
  <c r="KP405" i="1"/>
  <c r="KR405" i="1" s="1"/>
  <c r="CJ406" i="1"/>
  <c r="CJ401" i="1"/>
  <c r="CJ398" i="1"/>
  <c r="CJ409" i="1"/>
  <c r="CJ405" i="1"/>
  <c r="KP408" i="1"/>
  <c r="KR408" i="1" s="1"/>
  <c r="CJ408" i="1"/>
  <c r="KP407" i="1"/>
  <c r="KR407" i="1" s="1"/>
  <c r="KP406" i="1"/>
  <c r="KR406" i="1" s="1"/>
  <c r="CJ399" i="1"/>
  <c r="CJ400" i="1"/>
  <c r="CJ403" i="1"/>
  <c r="KP404" i="1"/>
  <c r="KR404" i="1" s="1"/>
  <c r="KP403" i="1"/>
  <c r="KR403" i="1" s="1"/>
  <c r="KP399" i="1"/>
  <c r="CJ402" i="1"/>
  <c r="KP402" i="1"/>
  <c r="KR402" i="1" s="1"/>
  <c r="CJ407" i="1"/>
  <c r="DB398" i="1" l="1"/>
  <c r="CQ398" i="1"/>
  <c r="CR398" i="1" s="1"/>
  <c r="CP399" i="1" s="1"/>
  <c r="CQ399" i="1" s="1"/>
  <c r="CR399" i="1" s="1"/>
  <c r="CP400" i="1" s="1"/>
  <c r="CQ400" i="1" s="1"/>
  <c r="CR400" i="1" s="1"/>
  <c r="EZ411" i="1"/>
  <c r="FA411" i="1" s="1"/>
  <c r="FI411" i="1"/>
  <c r="GQ403" i="1"/>
  <c r="GR403" i="1" s="1"/>
  <c r="GS403" i="1" s="1"/>
  <c r="NJ386" i="1"/>
  <c r="LK401" i="1"/>
  <c r="CI398" i="1"/>
  <c r="DB401" i="1"/>
  <c r="GI421" i="1"/>
  <c r="LK398" i="1"/>
  <c r="KY398" i="1"/>
  <c r="KZ398" i="1" s="1"/>
  <c r="KX399" i="1" s="1"/>
  <c r="KY399" i="1" s="1"/>
  <c r="KZ399" i="1" s="1"/>
  <c r="KX400" i="1" s="1"/>
  <c r="KY400" i="1" s="1"/>
  <c r="KZ400" i="1" s="1"/>
  <c r="GQ404" i="1" l="1"/>
  <c r="GR404" i="1" s="1"/>
  <c r="GS404" i="1" s="1"/>
  <c r="CI399" i="1"/>
  <c r="GJ421" i="1"/>
  <c r="GL421" i="1" s="1"/>
  <c r="EW412" i="1"/>
  <c r="EX412" i="1" s="1"/>
  <c r="EY412" i="1"/>
  <c r="NE386" i="1"/>
  <c r="NL386" i="1"/>
  <c r="NM386" i="1" s="1"/>
  <c r="NK387" i="1" s="1"/>
  <c r="NU386" i="1"/>
  <c r="CP401" i="1"/>
  <c r="CQ401" i="1" s="1"/>
  <c r="CR401" i="1" s="1"/>
  <c r="CP402" i="1" s="1"/>
  <c r="CQ402" i="1" s="1"/>
  <c r="CR402" i="1" s="1"/>
  <c r="CP403" i="1" s="1"/>
  <c r="CQ403" i="1" s="1"/>
  <c r="CR403" i="1" s="1"/>
  <c r="CP404" i="1" s="1"/>
  <c r="CQ404" i="1" s="1"/>
  <c r="CR404" i="1" s="1"/>
  <c r="CP405" i="1" s="1"/>
  <c r="CQ405" i="1" s="1"/>
  <c r="CR405" i="1" s="1"/>
  <c r="CP406" i="1" s="1"/>
  <c r="CQ406" i="1" s="1"/>
  <c r="CR406" i="1" s="1"/>
  <c r="CP407" i="1" s="1"/>
  <c r="CQ407" i="1" s="1"/>
  <c r="CR407" i="1" s="1"/>
  <c r="CP408" i="1" s="1"/>
  <c r="CQ408" i="1" s="1"/>
  <c r="CR408" i="1" s="1"/>
  <c r="CP409" i="1" s="1"/>
  <c r="CQ409" i="1" s="1"/>
  <c r="CR409" i="1" s="1"/>
  <c r="KX401" i="1"/>
  <c r="KY401" i="1" s="1"/>
  <c r="KZ401" i="1" s="1"/>
  <c r="KX402" i="1" s="1"/>
  <c r="KY402" i="1" s="1"/>
  <c r="KZ402" i="1" s="1"/>
  <c r="KX403" i="1" s="1"/>
  <c r="KY403" i="1" s="1"/>
  <c r="KZ403" i="1" s="1"/>
  <c r="KX404" i="1" s="1"/>
  <c r="KY404" i="1" s="1"/>
  <c r="KZ404" i="1" s="1"/>
  <c r="KX405" i="1" s="1"/>
  <c r="KY405" i="1" s="1"/>
  <c r="KZ405" i="1" s="1"/>
  <c r="KX406" i="1" s="1"/>
  <c r="KY406" i="1" s="1"/>
  <c r="KZ406" i="1" s="1"/>
  <c r="KX407" i="1" s="1"/>
  <c r="KY407" i="1" s="1"/>
  <c r="KZ407" i="1" s="1"/>
  <c r="KX408" i="1" s="1"/>
  <c r="KY408" i="1" s="1"/>
  <c r="KZ408" i="1" s="1"/>
  <c r="KX409" i="1" s="1"/>
  <c r="KY409" i="1" s="1"/>
  <c r="KZ409" i="1" s="1"/>
  <c r="KX410" i="1" s="1"/>
  <c r="CS412" i="1" l="1"/>
  <c r="CN412" i="1" s="1"/>
  <c r="CO412" i="1" s="1"/>
  <c r="DB412" i="1" s="1"/>
  <c r="CS414" i="1"/>
  <c r="CN414" i="1" s="1"/>
  <c r="CO414" i="1" s="1"/>
  <c r="DB414" i="1" s="1"/>
  <c r="KP418" i="1"/>
  <c r="CJ418" i="1"/>
  <c r="CJ416" i="1"/>
  <c r="KP420" i="1"/>
  <c r="LA413" i="1"/>
  <c r="KV413" i="1" s="1"/>
  <c r="KW413" i="1" s="1"/>
  <c r="LK413" i="1" s="1"/>
  <c r="KP421" i="1"/>
  <c r="CJ412" i="1"/>
  <c r="KP410" i="1"/>
  <c r="CJ420" i="1"/>
  <c r="LA410" i="1"/>
  <c r="KV410" i="1" s="1"/>
  <c r="KW410" i="1" s="1"/>
  <c r="LK410" i="1" s="1"/>
  <c r="CS416" i="1"/>
  <c r="CN416" i="1" s="1"/>
  <c r="CO416" i="1" s="1"/>
  <c r="DB416" i="1" s="1"/>
  <c r="CS418" i="1"/>
  <c r="CN418" i="1" s="1"/>
  <c r="CO418" i="1" s="1"/>
  <c r="DB418" i="1" s="1"/>
  <c r="KP415" i="1"/>
  <c r="LA419" i="1"/>
  <c r="KV419" i="1" s="1"/>
  <c r="KW419" i="1" s="1"/>
  <c r="LK419" i="1" s="1"/>
  <c r="KP413" i="1"/>
  <c r="LA421" i="1"/>
  <c r="KV421" i="1" s="1"/>
  <c r="CJ419" i="1"/>
  <c r="LA414" i="1"/>
  <c r="KV414" i="1" s="1"/>
  <c r="KW414" i="1" s="1"/>
  <c r="LK414" i="1" s="1"/>
  <c r="CJ410" i="1"/>
  <c r="LA411" i="1"/>
  <c r="KV411" i="1" s="1"/>
  <c r="KW411" i="1" s="1"/>
  <c r="LK411" i="1" s="1"/>
  <c r="CS420" i="1"/>
  <c r="CN420" i="1" s="1"/>
  <c r="CO420" i="1" s="1"/>
  <c r="DB420" i="1" s="1"/>
  <c r="CS411" i="1"/>
  <c r="CN411" i="1" s="1"/>
  <c r="CO411" i="1" s="1"/>
  <c r="DB411" i="1" s="1"/>
  <c r="CJ415" i="1"/>
  <c r="LA418" i="1"/>
  <c r="KV418" i="1" s="1"/>
  <c r="KW418" i="1" s="1"/>
  <c r="LK418" i="1" s="1"/>
  <c r="LA417" i="1"/>
  <c r="KV417" i="1" s="1"/>
  <c r="KW417" i="1" s="1"/>
  <c r="LK417" i="1" s="1"/>
  <c r="KP416" i="1"/>
  <c r="CS415" i="1"/>
  <c r="CN415" i="1" s="1"/>
  <c r="CO415" i="1" s="1"/>
  <c r="DB415" i="1" s="1"/>
  <c r="KP417" i="1"/>
  <c r="CJ414" i="1"/>
  <c r="KP412" i="1"/>
  <c r="CS421" i="1"/>
  <c r="CN421" i="1" s="1"/>
  <c r="CP410" i="1"/>
  <c r="CJ421" i="1"/>
  <c r="CS410" i="1"/>
  <c r="CN410" i="1" s="1"/>
  <c r="CO410" i="1" s="1"/>
  <c r="KP419" i="1"/>
  <c r="CS413" i="1"/>
  <c r="CN413" i="1" s="1"/>
  <c r="CO413" i="1" s="1"/>
  <c r="DB413" i="1" s="1"/>
  <c r="CS419" i="1"/>
  <c r="CN419" i="1" s="1"/>
  <c r="CO419" i="1" s="1"/>
  <c r="DB419" i="1" s="1"/>
  <c r="KP411" i="1"/>
  <c r="CJ413" i="1"/>
  <c r="CJ411" i="1"/>
  <c r="LA420" i="1"/>
  <c r="KV420" i="1" s="1"/>
  <c r="KW420" i="1" s="1"/>
  <c r="LK420" i="1" s="1"/>
  <c r="CS417" i="1"/>
  <c r="CN417" i="1" s="1"/>
  <c r="CO417" i="1" s="1"/>
  <c r="DB417" i="1" s="1"/>
  <c r="CJ417" i="1"/>
  <c r="LA412" i="1"/>
  <c r="KV412" i="1" s="1"/>
  <c r="KW412" i="1" s="1"/>
  <c r="LK412" i="1" s="1"/>
  <c r="KP414" i="1"/>
  <c r="LA416" i="1"/>
  <c r="KV416" i="1" s="1"/>
  <c r="KW416" i="1" s="1"/>
  <c r="LK416" i="1" s="1"/>
  <c r="LA415" i="1"/>
  <c r="KV415" i="1" s="1"/>
  <c r="KW415" i="1" s="1"/>
  <c r="LK415" i="1" s="1"/>
  <c r="GS405" i="1"/>
  <c r="GQ405" i="1"/>
  <c r="GR405" i="1" s="1"/>
  <c r="EZ412" i="1"/>
  <c r="FA412" i="1" s="1"/>
  <c r="FI412" i="1"/>
  <c r="CI400" i="1"/>
  <c r="NC387" i="1"/>
  <c r="NC388" i="1" l="1"/>
  <c r="CI401" i="1"/>
  <c r="CQ410" i="1"/>
  <c r="CR410" i="1" s="1"/>
  <c r="CP411" i="1" s="1"/>
  <c r="CQ411" i="1" s="1"/>
  <c r="CR411" i="1" s="1"/>
  <c r="CP412" i="1" s="1"/>
  <c r="CQ412" i="1" s="1"/>
  <c r="CR412" i="1" s="1"/>
  <c r="CP413" i="1" s="1"/>
  <c r="CQ413" i="1" s="1"/>
  <c r="CR413" i="1" s="1"/>
  <c r="CP414" i="1" s="1"/>
  <c r="CQ414" i="1" s="1"/>
  <c r="CR414" i="1" s="1"/>
  <c r="CP415" i="1" s="1"/>
  <c r="CQ415" i="1" s="1"/>
  <c r="CR415" i="1" s="1"/>
  <c r="CP416" i="1" s="1"/>
  <c r="CQ416" i="1" s="1"/>
  <c r="CR416" i="1" s="1"/>
  <c r="CP417" i="1" s="1"/>
  <c r="CQ417" i="1" s="1"/>
  <c r="CR417" i="1" s="1"/>
  <c r="CP418" i="1" s="1"/>
  <c r="CQ418" i="1" s="1"/>
  <c r="CR418" i="1" s="1"/>
  <c r="CP419" i="1" s="1"/>
  <c r="CQ419" i="1" s="1"/>
  <c r="CR419" i="1" s="1"/>
  <c r="CP420" i="1" s="1"/>
  <c r="CQ420" i="1" s="1"/>
  <c r="CR420" i="1" s="1"/>
  <c r="DB410" i="1"/>
  <c r="GQ406" i="1"/>
  <c r="GR406" i="1" s="1"/>
  <c r="GS406" i="1" s="1"/>
  <c r="EY413" i="1"/>
  <c r="EW413" i="1"/>
  <c r="EX413" i="1" s="1"/>
  <c r="NJ387" i="1"/>
  <c r="KY410" i="1"/>
  <c r="KZ410" i="1" s="1"/>
  <c r="KX411" i="1" s="1"/>
  <c r="KY411" i="1" s="1"/>
  <c r="KZ411" i="1" s="1"/>
  <c r="KX412" i="1" s="1"/>
  <c r="KY412" i="1" s="1"/>
  <c r="KZ412" i="1" s="1"/>
  <c r="KX413" i="1" s="1"/>
  <c r="KY413" i="1" s="1"/>
  <c r="KZ413" i="1" s="1"/>
  <c r="KX414" i="1" s="1"/>
  <c r="KY414" i="1" s="1"/>
  <c r="KZ414" i="1" s="1"/>
  <c r="KX415" i="1" s="1"/>
  <c r="KY415" i="1" s="1"/>
  <c r="KZ415" i="1" s="1"/>
  <c r="KX416" i="1" s="1"/>
  <c r="KY416" i="1" s="1"/>
  <c r="KZ416" i="1" s="1"/>
  <c r="KX417" i="1" s="1"/>
  <c r="KY417" i="1" s="1"/>
  <c r="KZ417" i="1" s="1"/>
  <c r="KX418" i="1" s="1"/>
  <c r="KY418" i="1" s="1"/>
  <c r="KZ418" i="1" s="1"/>
  <c r="KX419" i="1" s="1"/>
  <c r="KY419" i="1" s="1"/>
  <c r="KZ419" i="1" s="1"/>
  <c r="KX420" i="1" s="1"/>
  <c r="KY420" i="1" s="1"/>
  <c r="KZ420" i="1" s="1"/>
  <c r="CK401" i="1" l="1"/>
  <c r="CI402" i="1"/>
  <c r="CI403" i="1" s="1"/>
  <c r="CI404" i="1" s="1"/>
  <c r="CI405" i="1" s="1"/>
  <c r="CI406" i="1" s="1"/>
  <c r="CI407" i="1" s="1"/>
  <c r="CI408" i="1" s="1"/>
  <c r="CI409" i="1" s="1"/>
  <c r="GQ407" i="1"/>
  <c r="GR407" i="1" s="1"/>
  <c r="GS407" i="1"/>
  <c r="NU387" i="1"/>
  <c r="NL387" i="1"/>
  <c r="NM387" i="1" s="1"/>
  <c r="NK388" i="1" s="1"/>
  <c r="CQ421" i="1"/>
  <c r="CP421" i="1"/>
  <c r="EZ413" i="1"/>
  <c r="FA413" i="1" s="1"/>
  <c r="FI413" i="1"/>
  <c r="KY421" i="1"/>
  <c r="KZ421" i="1" s="1"/>
  <c r="KX421" i="1"/>
  <c r="CI410" i="1" l="1"/>
  <c r="CI411" i="1" s="1"/>
  <c r="CI412" i="1" s="1"/>
  <c r="CI413" i="1" s="1"/>
  <c r="CI414" i="1" s="1"/>
  <c r="CI415" i="1" s="1"/>
  <c r="CI416" i="1" s="1"/>
  <c r="CI417" i="1" s="1"/>
  <c r="CI418" i="1" s="1"/>
  <c r="CI419" i="1" s="1"/>
  <c r="CI420" i="1" s="1"/>
  <c r="CR421" i="1"/>
  <c r="CO421" i="1"/>
  <c r="NE388" i="1"/>
  <c r="NJ388" i="1"/>
  <c r="KW421" i="1"/>
  <c r="EW414" i="1"/>
  <c r="EX414" i="1" s="1"/>
  <c r="EY414" i="1"/>
  <c r="GQ408" i="1"/>
  <c r="GR408" i="1" s="1"/>
  <c r="GS408" i="1" s="1"/>
  <c r="GQ409" i="1" l="1"/>
  <c r="GR409" i="1" s="1"/>
  <c r="GS409" i="1" s="1"/>
  <c r="EZ414" i="1"/>
  <c r="FA414" i="1" s="1"/>
  <c r="FI414" i="1"/>
  <c r="NU388" i="1"/>
  <c r="NL388" i="1"/>
  <c r="NM388" i="1" s="1"/>
  <c r="NK389" i="1" s="1"/>
  <c r="NC389" i="1"/>
  <c r="CM421" i="1"/>
  <c r="DB421" i="1"/>
  <c r="KU421" i="1"/>
  <c r="LK421" i="1"/>
  <c r="PH413" i="1" l="1"/>
  <c r="PC413" i="1" s="1"/>
  <c r="GQ410" i="1"/>
  <c r="PH410" i="1"/>
  <c r="PC410" i="1" s="1"/>
  <c r="GT420" i="1"/>
  <c r="GO420" i="1" s="1"/>
  <c r="GP420" i="1" s="1"/>
  <c r="HC420" i="1" s="1"/>
  <c r="GT414" i="1"/>
  <c r="GO414" i="1" s="1"/>
  <c r="GP414" i="1" s="1"/>
  <c r="HC414" i="1" s="1"/>
  <c r="PH414" i="1"/>
  <c r="PC414" i="1" s="1"/>
  <c r="GT410" i="1"/>
  <c r="GO410" i="1" s="1"/>
  <c r="GP410" i="1" s="1"/>
  <c r="GT415" i="1"/>
  <c r="GO415" i="1" s="1"/>
  <c r="GP415" i="1" s="1"/>
  <c r="HC415" i="1" s="1"/>
  <c r="PH415" i="1"/>
  <c r="PC415" i="1" s="1"/>
  <c r="GT421" i="1"/>
  <c r="GO421" i="1" s="1"/>
  <c r="GT418" i="1"/>
  <c r="GO418" i="1" s="1"/>
  <c r="GP418" i="1" s="1"/>
  <c r="HC418" i="1" s="1"/>
  <c r="GT413" i="1"/>
  <c r="GO413" i="1" s="1"/>
  <c r="GP413" i="1" s="1"/>
  <c r="HC413" i="1" s="1"/>
  <c r="GT416" i="1"/>
  <c r="GO416" i="1" s="1"/>
  <c r="GP416" i="1" s="1"/>
  <c r="HC416" i="1" s="1"/>
  <c r="PH417" i="1"/>
  <c r="PC417" i="1" s="1"/>
  <c r="PH416" i="1"/>
  <c r="PC416" i="1" s="1"/>
  <c r="PH411" i="1"/>
  <c r="PC411" i="1" s="1"/>
  <c r="PH419" i="1"/>
  <c r="PC419" i="1" s="1"/>
  <c r="PH421" i="1"/>
  <c r="PC421" i="1" s="1"/>
  <c r="PH420" i="1"/>
  <c r="PC420" i="1" s="1"/>
  <c r="PH418" i="1"/>
  <c r="PC418" i="1" s="1"/>
  <c r="GT419" i="1"/>
  <c r="GO419" i="1" s="1"/>
  <c r="GP419" i="1" s="1"/>
  <c r="HC419" i="1" s="1"/>
  <c r="GT412" i="1"/>
  <c r="GO412" i="1" s="1"/>
  <c r="GP412" i="1" s="1"/>
  <c r="HC412" i="1" s="1"/>
  <c r="GT411" i="1"/>
  <c r="GO411" i="1" s="1"/>
  <c r="GP411" i="1" s="1"/>
  <c r="HC411" i="1" s="1"/>
  <c r="GT417" i="1"/>
  <c r="GO417" i="1" s="1"/>
  <c r="GP417" i="1" s="1"/>
  <c r="HC417" i="1" s="1"/>
  <c r="PH412" i="1"/>
  <c r="PC412" i="1" s="1"/>
  <c r="DA421" i="1"/>
  <c r="K786" i="1"/>
  <c r="EW415" i="1"/>
  <c r="EX415" i="1" s="1"/>
  <c r="EY415" i="1"/>
  <c r="NJ389" i="1"/>
  <c r="NE389" i="1"/>
  <c r="LJ421" i="1"/>
  <c r="CI421" i="1"/>
  <c r="CK421" i="1" s="1"/>
  <c r="NC390" i="1" l="1"/>
  <c r="EZ415" i="1"/>
  <c r="FA415" i="1" s="1"/>
  <c r="FI415" i="1"/>
  <c r="HC410" i="1"/>
  <c r="GR410" i="1"/>
  <c r="GS410" i="1" s="1"/>
  <c r="GQ411" i="1" s="1"/>
  <c r="GR411" i="1" s="1"/>
  <c r="GS411" i="1" s="1"/>
  <c r="GQ412" i="1" s="1"/>
  <c r="GR412" i="1" s="1"/>
  <c r="GS412" i="1" s="1"/>
  <c r="GQ413" i="1" s="1"/>
  <c r="GR413" i="1" s="1"/>
  <c r="GS413" i="1" s="1"/>
  <c r="GQ414" i="1" s="1"/>
  <c r="GR414" i="1" s="1"/>
  <c r="GS414" i="1" s="1"/>
  <c r="GQ415" i="1" s="1"/>
  <c r="GR415" i="1" s="1"/>
  <c r="GS415" i="1" s="1"/>
  <c r="GQ416" i="1" s="1"/>
  <c r="GR416" i="1" s="1"/>
  <c r="GS416" i="1" s="1"/>
  <c r="GQ417" i="1" s="1"/>
  <c r="GR417" i="1" s="1"/>
  <c r="GS417" i="1" s="1"/>
  <c r="GQ418" i="1" s="1"/>
  <c r="GR418" i="1" s="1"/>
  <c r="GS418" i="1" s="1"/>
  <c r="GQ419" i="1" s="1"/>
  <c r="GR419" i="1" s="1"/>
  <c r="GS419" i="1" s="1"/>
  <c r="GQ420" i="1" s="1"/>
  <c r="GR420" i="1" s="1"/>
  <c r="GS420" i="1" s="1"/>
  <c r="NU389" i="1"/>
  <c r="NL389" i="1"/>
  <c r="NM389" i="1" s="1"/>
  <c r="NK390" i="1" s="1"/>
  <c r="L786" i="1"/>
  <c r="EY416" i="1" l="1"/>
  <c r="EW416" i="1"/>
  <c r="EX416" i="1" s="1"/>
  <c r="GQ421" i="1"/>
  <c r="GR421" i="1"/>
  <c r="NE390" i="1" l="1"/>
  <c r="NJ390" i="1"/>
  <c r="GS421" i="1"/>
  <c r="GP421" i="1"/>
  <c r="EZ416" i="1"/>
  <c r="FA416" i="1" s="1"/>
  <c r="FI416" i="1"/>
  <c r="HC421" i="1" l="1"/>
  <c r="GN421" i="1"/>
  <c r="NU390" i="1"/>
  <c r="NL390" i="1"/>
  <c r="NM390" i="1" s="1"/>
  <c r="NK391" i="1" s="1"/>
  <c r="NC391" i="1"/>
  <c r="EW417" i="1"/>
  <c r="EX417" i="1" s="1"/>
  <c r="EY417" i="1"/>
  <c r="EZ417" i="1" l="1"/>
  <c r="FA417" i="1" s="1"/>
  <c r="FI417" i="1"/>
  <c r="HB421" i="1"/>
  <c r="U786" i="1"/>
  <c r="NE391" i="1" l="1"/>
  <c r="NJ391" i="1"/>
  <c r="V786" i="1"/>
  <c r="EW418" i="1"/>
  <c r="EX418" i="1" s="1"/>
  <c r="EY418" i="1"/>
  <c r="NU391" i="1" l="1"/>
  <c r="NL391" i="1"/>
  <c r="NM391" i="1" s="1"/>
  <c r="NK392" i="1" s="1"/>
  <c r="EZ418" i="1"/>
  <c r="FA418" i="1" s="1"/>
  <c r="FI418" i="1"/>
  <c r="NC392" i="1"/>
  <c r="EW419" i="1" l="1"/>
  <c r="EX419" i="1" s="1"/>
  <c r="EY419" i="1"/>
  <c r="NJ392" i="1"/>
  <c r="NE392" i="1" l="1"/>
  <c r="NU392" i="1"/>
  <c r="NL392" i="1"/>
  <c r="NM392" i="1" s="1"/>
  <c r="NK393" i="1" s="1"/>
  <c r="EZ419" i="1"/>
  <c r="FA419" i="1" s="1"/>
  <c r="FI419" i="1"/>
  <c r="NC393" i="1" l="1"/>
  <c r="EY420" i="1"/>
  <c r="EW420" i="1"/>
  <c r="EX420" i="1" s="1"/>
  <c r="FI420" i="1" l="1"/>
  <c r="EZ420" i="1"/>
  <c r="FA420" i="1" s="1"/>
  <c r="EY421" i="1" l="1"/>
  <c r="EW421" i="1"/>
  <c r="EZ421" i="1"/>
  <c r="NJ393" i="1"/>
  <c r="NE393" i="1"/>
  <c r="NC394" i="1" l="1"/>
  <c r="FA421" i="1"/>
  <c r="EX421" i="1"/>
  <c r="NU393" i="1"/>
  <c r="NL393" i="1"/>
  <c r="NM393" i="1" s="1"/>
  <c r="NK394" i="1" s="1"/>
  <c r="FI421" i="1" l="1"/>
  <c r="EV421" i="1"/>
  <c r="NJ394" i="1"/>
  <c r="NE394" i="1"/>
  <c r="NU394" i="1" l="1"/>
  <c r="NL394" i="1"/>
  <c r="NM394" i="1" s="1"/>
  <c r="NK395" i="1" s="1"/>
  <c r="NC395" i="1"/>
  <c r="Q786" i="1"/>
  <c r="FH421" i="1"/>
  <c r="R786" i="1" l="1"/>
  <c r="NJ395" i="1"/>
  <c r="NL395" i="1" l="1"/>
  <c r="NM395" i="1" s="1"/>
  <c r="NK396" i="1" s="1"/>
  <c r="NU395" i="1"/>
  <c r="NE395" i="1"/>
  <c r="NC396" i="1" l="1"/>
  <c r="NC397" i="1" l="1"/>
  <c r="NJ396" i="1"/>
  <c r="NU396" i="1" l="1"/>
  <c r="NL396" i="1"/>
  <c r="NM396" i="1" s="1"/>
  <c r="NK397" i="1" s="1"/>
  <c r="NJ397" i="1" l="1"/>
  <c r="NE397" i="1"/>
  <c r="NC398" i="1" l="1"/>
  <c r="NU397" i="1"/>
  <c r="NL397" i="1"/>
  <c r="NM397" i="1" s="1"/>
  <c r="NK398" i="1" s="1"/>
  <c r="NJ398" i="1" l="1"/>
  <c r="NU398" i="1" s="1"/>
  <c r="NE398" i="1" l="1"/>
  <c r="NL398" i="1"/>
  <c r="NM398" i="1" s="1"/>
  <c r="NK399" i="1" s="1"/>
  <c r="NC399" i="1" l="1"/>
  <c r="NE399" i="1" l="1"/>
  <c r="NJ399" i="1"/>
  <c r="NU399" i="1" l="1"/>
  <c r="NL399" i="1"/>
  <c r="NM399" i="1" s="1"/>
  <c r="NK400" i="1" s="1"/>
  <c r="NC400" i="1"/>
  <c r="NJ400" i="1" l="1"/>
  <c r="NE400" i="1"/>
  <c r="NC401" i="1" l="1"/>
  <c r="NU400" i="1"/>
  <c r="NL400" i="1"/>
  <c r="NM400" i="1" s="1"/>
  <c r="NK401" i="1" l="1"/>
  <c r="NJ401" i="1" l="1"/>
  <c r="NE401" i="1"/>
  <c r="NC402" i="1" l="1"/>
  <c r="NL401" i="1"/>
  <c r="NM401" i="1" s="1"/>
  <c r="NK402" i="1" s="1"/>
  <c r="NU401" i="1"/>
  <c r="NE402" i="1" l="1"/>
  <c r="NJ402" i="1"/>
  <c r="NU402" i="1" l="1"/>
  <c r="NL402" i="1"/>
  <c r="NM402" i="1" s="1"/>
  <c r="NK403" i="1" s="1"/>
  <c r="NA403" i="1"/>
  <c r="NC403" i="1"/>
  <c r="NJ403" i="1" l="1"/>
  <c r="NU403" i="1" s="1"/>
  <c r="NE403" i="1"/>
  <c r="NA404" i="1" l="1"/>
  <c r="NC404" i="1"/>
  <c r="NL403" i="1"/>
  <c r="NM403" i="1" s="1"/>
  <c r="NK404" i="1" s="1"/>
  <c r="NE404" i="1" l="1"/>
  <c r="NJ404" i="1"/>
  <c r="NU404" i="1" s="1"/>
  <c r="NL404" i="1" l="1"/>
  <c r="NM404" i="1" s="1"/>
  <c r="NK405" i="1" s="1"/>
  <c r="NA405" i="1"/>
  <c r="NC405" i="1"/>
  <c r="NE405" i="1" l="1"/>
  <c r="NJ405" i="1"/>
  <c r="NU405" i="1" s="1"/>
  <c r="NL405" i="1" l="1"/>
  <c r="NM405" i="1" s="1"/>
  <c r="NK406" i="1" s="1"/>
  <c r="NC406" i="1"/>
  <c r="NJ406" i="1" l="1"/>
  <c r="NU406" i="1" s="1"/>
  <c r="NE406" i="1"/>
  <c r="NC407" i="1" l="1"/>
  <c r="NL406" i="1"/>
  <c r="NM406" i="1" s="1"/>
  <c r="NK407" i="1" s="1"/>
  <c r="NL407" i="1" l="1"/>
  <c r="NM407" i="1" s="1"/>
  <c r="NK408" i="1" s="1"/>
  <c r="NJ407" i="1"/>
  <c r="NU407" i="1" s="1"/>
  <c r="NE407" i="1" l="1"/>
  <c r="NA408" i="1" l="1"/>
  <c r="NC408" i="1"/>
  <c r="NJ408" i="1" l="1"/>
  <c r="NE408" i="1"/>
  <c r="NA409" i="1" l="1"/>
  <c r="NC409" i="1"/>
  <c r="NU408" i="1"/>
  <c r="NL408" i="1"/>
  <c r="NM408" i="1" s="1"/>
  <c r="NK409" i="1" s="1"/>
  <c r="NJ409" i="1" l="1"/>
  <c r="NU409" i="1" s="1"/>
  <c r="NL409" i="1" l="1"/>
  <c r="NM409" i="1" s="1"/>
  <c r="NK410" i="1" s="1"/>
  <c r="NE409" i="1"/>
  <c r="NC410" i="1" l="1"/>
  <c r="NE410" i="1"/>
  <c r="NC411" i="1" l="1"/>
  <c r="NJ410" i="1"/>
  <c r="NJ411" i="1" l="1"/>
  <c r="NU410" i="1"/>
  <c r="NL410" i="1"/>
  <c r="NM410" i="1" s="1"/>
  <c r="NK411" i="1" s="1"/>
  <c r="NU411" i="1" l="1"/>
  <c r="NL411" i="1"/>
  <c r="NM411" i="1" s="1"/>
  <c r="NK412" i="1" s="1"/>
  <c r="NE411" i="1"/>
  <c r="NC412" i="1" l="1"/>
  <c r="NE412" i="1" l="1"/>
  <c r="NJ412" i="1"/>
  <c r="NU412" i="1" l="1"/>
  <c r="NL412" i="1"/>
  <c r="NM412" i="1" s="1"/>
  <c r="NK413" i="1" s="1"/>
  <c r="NC413" i="1"/>
  <c r="NJ413" i="1" l="1"/>
  <c r="NE413" i="1" l="1"/>
  <c r="NU413" i="1"/>
  <c r="NL413" i="1"/>
  <c r="NM413" i="1" s="1"/>
  <c r="NK414" i="1" s="1"/>
  <c r="NC414" i="1" l="1"/>
  <c r="NE414" i="1" l="1"/>
  <c r="NJ414" i="1"/>
  <c r="NU414" i="1" l="1"/>
  <c r="NL414" i="1"/>
  <c r="NM414" i="1" s="1"/>
  <c r="NK415" i="1" s="1"/>
  <c r="NC415" i="1"/>
  <c r="NJ415" i="1" l="1"/>
  <c r="NU415" i="1" l="1"/>
  <c r="NL415" i="1"/>
  <c r="NM415" i="1" s="1"/>
  <c r="NK416" i="1" s="1"/>
  <c r="NE415" i="1"/>
  <c r="NC416" i="1" l="1"/>
  <c r="NC417" i="1" l="1"/>
  <c r="NJ416" i="1"/>
  <c r="NU416" i="1" l="1"/>
  <c r="NL416" i="1"/>
  <c r="NM416" i="1" s="1"/>
  <c r="NK417" i="1" s="1"/>
  <c r="NE417" i="1" l="1"/>
  <c r="NJ417" i="1"/>
  <c r="NC418" i="1" l="1"/>
  <c r="NU417" i="1"/>
  <c r="NL417" i="1"/>
  <c r="NM417" i="1" s="1"/>
  <c r="NK418" i="1" s="1"/>
  <c r="NE418" i="1" l="1"/>
  <c r="NJ418" i="1"/>
  <c r="NU418" i="1" l="1"/>
  <c r="NL418" i="1"/>
  <c r="NM418" i="1" s="1"/>
  <c r="NK419" i="1" s="1"/>
  <c r="NC419" i="1"/>
  <c r="NJ419" i="1" l="1"/>
  <c r="NE419" i="1"/>
  <c r="NC420" i="1" l="1"/>
  <c r="NU419" i="1"/>
  <c r="NL419" i="1"/>
  <c r="NM419" i="1" s="1"/>
  <c r="NK420" i="1" s="1"/>
  <c r="NJ420" i="1" l="1"/>
  <c r="NE420" i="1"/>
  <c r="NC421" i="1" l="1"/>
  <c r="NU420" i="1"/>
  <c r="NL420" i="1"/>
  <c r="NM420" i="1" s="1"/>
  <c r="NK421" i="1" l="1"/>
  <c r="NL421" i="1"/>
  <c r="NE421" i="1" l="1"/>
  <c r="NF421" i="1" s="1"/>
  <c r="NM421" i="1"/>
  <c r="NJ421" i="1"/>
  <c r="NU421" i="1" l="1"/>
  <c r="OS362" i="1" l="1"/>
  <c r="OV362" i="1"/>
  <c r="PB362" i="1" l="1"/>
  <c r="OU362" i="1"/>
  <c r="OW362" i="1" s="1"/>
  <c r="OX362" i="1" s="1"/>
  <c r="AO727" i="1"/>
  <c r="AP727" i="1" s="1"/>
  <c r="OV363" i="1" l="1"/>
  <c r="OS363" i="1"/>
  <c r="PP362" i="1"/>
  <c r="OU363" i="1" l="1"/>
  <c r="OW363" i="1" s="1"/>
  <c r="OX363" i="1" s="1"/>
  <c r="PB363" i="1"/>
  <c r="AO728" i="1"/>
  <c r="AP728" i="1" s="1"/>
  <c r="PP363" i="1" l="1"/>
  <c r="OS364" i="1"/>
  <c r="OV364" i="1"/>
  <c r="OU364" i="1" l="1"/>
  <c r="OW364" i="1" s="1"/>
  <c r="OX364" i="1" s="1"/>
  <c r="PB364" i="1"/>
  <c r="AO729" i="1"/>
  <c r="AP729" i="1" s="1"/>
  <c r="AO362" i="1"/>
  <c r="AP362" i="1" s="1"/>
  <c r="AS362" i="1"/>
  <c r="AT362" i="1" l="1"/>
  <c r="AW362" i="1" s="1"/>
  <c r="BH362" i="1"/>
  <c r="PP364" i="1"/>
  <c r="OS365" i="1"/>
  <c r="OV365" i="1"/>
  <c r="OU365" i="1" l="1"/>
  <c r="OW365" i="1" s="1"/>
  <c r="OX365" i="1" s="1"/>
  <c r="PB365" i="1"/>
  <c r="AO730" i="1"/>
  <c r="AP730" i="1" s="1"/>
  <c r="AO363" i="1"/>
  <c r="AP363" i="1" s="1"/>
  <c r="AS363" i="1"/>
  <c r="AT363" i="1" l="1"/>
  <c r="AW363" i="1" s="1"/>
  <c r="BH363" i="1"/>
  <c r="PP365" i="1"/>
  <c r="OV366" i="1"/>
  <c r="OS366" i="1"/>
  <c r="PB366" i="1" l="1"/>
  <c r="OU366" i="1"/>
  <c r="OW366" i="1" s="1"/>
  <c r="OX366" i="1" s="1"/>
  <c r="AO731" i="1"/>
  <c r="AP731" i="1" s="1"/>
  <c r="AO364" i="1"/>
  <c r="AP364" i="1" s="1"/>
  <c r="AS364" i="1"/>
  <c r="BH364" i="1" l="1"/>
  <c r="AT364" i="1"/>
  <c r="AW364" i="1" s="1"/>
  <c r="OS367" i="1"/>
  <c r="OV367" i="1"/>
  <c r="PP366" i="1"/>
  <c r="OU367" i="1" l="1"/>
  <c r="OW367" i="1" s="1"/>
  <c r="OX367" i="1" s="1"/>
  <c r="PB367" i="1"/>
  <c r="AO732" i="1"/>
  <c r="AP732" i="1" s="1"/>
  <c r="AS365" i="1"/>
  <c r="AO365" i="1"/>
  <c r="AP365" i="1" s="1"/>
  <c r="AT365" i="1" l="1"/>
  <c r="AW365" i="1" s="1"/>
  <c r="BH365" i="1"/>
  <c r="PP367" i="1"/>
  <c r="OS368" i="1"/>
  <c r="OV368" i="1"/>
  <c r="PB368" i="1" l="1"/>
  <c r="OU368" i="1"/>
  <c r="OW368" i="1" s="1"/>
  <c r="OX368" i="1" s="1"/>
  <c r="AO733" i="1"/>
  <c r="AP733" i="1" s="1"/>
  <c r="AO366" i="1"/>
  <c r="AP366" i="1" s="1"/>
  <c r="AS366" i="1"/>
  <c r="AT366" i="1" l="1"/>
  <c r="AW366" i="1" s="1"/>
  <c r="BH366" i="1"/>
  <c r="OV369" i="1"/>
  <c r="OS369" i="1"/>
  <c r="PP368" i="1"/>
  <c r="OU369" i="1" l="1"/>
  <c r="OW369" i="1" s="1"/>
  <c r="OX369" i="1" s="1"/>
  <c r="PB369" i="1"/>
  <c r="AO734" i="1"/>
  <c r="AP734" i="1" s="1"/>
  <c r="AO367" i="1"/>
  <c r="AP367" i="1" s="1"/>
  <c r="AS367" i="1"/>
  <c r="AT367" i="1" l="1"/>
  <c r="AW367" i="1" s="1"/>
  <c r="BH367" i="1"/>
  <c r="PP369" i="1"/>
  <c r="OS370" i="1"/>
  <c r="OV370" i="1"/>
  <c r="PB370" i="1" l="1"/>
  <c r="OU370" i="1"/>
  <c r="OW370" i="1" s="1"/>
  <c r="OX370" i="1" s="1"/>
  <c r="AO735" i="1"/>
  <c r="AP735" i="1" s="1"/>
  <c r="AS368" i="1"/>
  <c r="AO368" i="1"/>
  <c r="AP368" i="1" s="1"/>
  <c r="BH368" i="1" l="1"/>
  <c r="AT368" i="1"/>
  <c r="AW368" i="1" s="1"/>
  <c r="OS371" i="1"/>
  <c r="OV371" i="1"/>
  <c r="PP370" i="1"/>
  <c r="AO369" i="1" l="1"/>
  <c r="AP369" i="1" s="1"/>
  <c r="AS369" i="1"/>
  <c r="OU371" i="1"/>
  <c r="OW371" i="1" s="1"/>
  <c r="OX371" i="1" s="1"/>
  <c r="PB371" i="1"/>
  <c r="AO736" i="1"/>
  <c r="AP736" i="1" s="1"/>
  <c r="PP371" i="1" l="1"/>
  <c r="OS372" i="1"/>
  <c r="OV372" i="1"/>
  <c r="AT369" i="1"/>
  <c r="AW369" i="1" s="1"/>
  <c r="BH369" i="1"/>
  <c r="AS370" i="1" l="1"/>
  <c r="AO370" i="1"/>
  <c r="AP370" i="1" s="1"/>
  <c r="OU372" i="1"/>
  <c r="OW372" i="1" s="1"/>
  <c r="OX372" i="1" s="1"/>
  <c r="PB372" i="1"/>
  <c r="AO737" i="1"/>
  <c r="AP737" i="1" s="1"/>
  <c r="PP372" i="1" l="1"/>
  <c r="AT370" i="1"/>
  <c r="AW370" i="1" s="1"/>
  <c r="BH370" i="1"/>
  <c r="OS373" i="1"/>
  <c r="OV373" i="1"/>
  <c r="PB373" i="1" l="1"/>
  <c r="OU373" i="1"/>
  <c r="OW373" i="1" s="1"/>
  <c r="OX373" i="1" s="1"/>
  <c r="AO738" i="1"/>
  <c r="AP738" i="1" s="1"/>
  <c r="AO371" i="1"/>
  <c r="AP371" i="1" s="1"/>
  <c r="AS371" i="1"/>
  <c r="AT371" i="1" l="1"/>
  <c r="AW371" i="1" s="1"/>
  <c r="BH371" i="1"/>
  <c r="OS374" i="1"/>
  <c r="OV374" i="1"/>
  <c r="PP373" i="1"/>
  <c r="OU374" i="1" l="1"/>
  <c r="OW374" i="1" s="1"/>
  <c r="OX374" i="1" s="1"/>
  <c r="PB374" i="1"/>
  <c r="AO739" i="1"/>
  <c r="AP739" i="1" s="1"/>
  <c r="AS372" i="1"/>
  <c r="AO372" i="1"/>
  <c r="AP372" i="1" s="1"/>
  <c r="AT372" i="1" l="1"/>
  <c r="AW372" i="1" s="1"/>
  <c r="BH372" i="1"/>
  <c r="OV375" i="1"/>
  <c r="OS375" i="1"/>
  <c r="PD374" i="1"/>
  <c r="PP374" i="1"/>
  <c r="OU375" i="1" l="1"/>
  <c r="OW375" i="1" s="1"/>
  <c r="OX375" i="1" s="1"/>
  <c r="PB375" i="1"/>
  <c r="AO740" i="1"/>
  <c r="AP740" i="1" s="1"/>
  <c r="PQ374" i="1"/>
  <c r="AS373" i="1"/>
  <c r="AO373" i="1"/>
  <c r="AP373" i="1" s="1"/>
  <c r="BH373" i="1" l="1"/>
  <c r="AT373" i="1"/>
  <c r="AW373" i="1" s="1"/>
  <c r="PD375" i="1"/>
  <c r="PP375" i="1"/>
  <c r="OS376" i="1"/>
  <c r="OV376" i="1"/>
  <c r="PB376" i="1" l="1"/>
  <c r="OU376" i="1"/>
  <c r="OW376" i="1" s="1"/>
  <c r="OX376" i="1" s="1"/>
  <c r="AO741" i="1"/>
  <c r="AP741" i="1" s="1"/>
  <c r="PQ375" i="1"/>
  <c r="AS374" i="1"/>
  <c r="AO374" i="1"/>
  <c r="AP374" i="1" s="1"/>
  <c r="BH374" i="1" l="1"/>
  <c r="AT374" i="1"/>
  <c r="AW374" i="1" s="1"/>
  <c r="OS377" i="1"/>
  <c r="OV377" i="1"/>
  <c r="PP376" i="1"/>
  <c r="PD376" i="1"/>
  <c r="PQ376" i="1" l="1"/>
  <c r="OU377" i="1"/>
  <c r="OW377" i="1" s="1"/>
  <c r="OX377" i="1" s="1"/>
  <c r="PB377" i="1"/>
  <c r="AO742" i="1"/>
  <c r="AP742" i="1" s="1"/>
  <c r="AS375" i="1"/>
  <c r="AO375" i="1"/>
  <c r="AP375" i="1" s="1"/>
  <c r="AT375" i="1" l="1"/>
  <c r="AW375" i="1" s="1"/>
  <c r="BH375" i="1"/>
  <c r="OS378" i="1"/>
  <c r="OV378" i="1"/>
  <c r="PD377" i="1"/>
  <c r="PP377" i="1"/>
  <c r="PQ377" i="1" l="1"/>
  <c r="PB378" i="1"/>
  <c r="OU378" i="1"/>
  <c r="OW378" i="1" s="1"/>
  <c r="OX378" i="1" s="1"/>
  <c r="AO743" i="1"/>
  <c r="AP743" i="1" s="1"/>
  <c r="AS376" i="1"/>
  <c r="AO376" i="1"/>
  <c r="AP376" i="1" s="1"/>
  <c r="AT376" i="1" l="1"/>
  <c r="AW376" i="1" s="1"/>
  <c r="BH376" i="1"/>
  <c r="OS379" i="1"/>
  <c r="OV379" i="1"/>
  <c r="PP378" i="1"/>
  <c r="PD378" i="1"/>
  <c r="PQ378" i="1" l="1"/>
  <c r="OU379" i="1"/>
  <c r="OW379" i="1" s="1"/>
  <c r="OX379" i="1" s="1"/>
  <c r="PB379" i="1"/>
  <c r="AO744" i="1"/>
  <c r="AP744" i="1" s="1"/>
  <c r="AO377" i="1"/>
  <c r="AP377" i="1" s="1"/>
  <c r="AS377" i="1"/>
  <c r="BH377" i="1" l="1"/>
  <c r="AT377" i="1"/>
  <c r="AW377" i="1" s="1"/>
  <c r="OV380" i="1"/>
  <c r="OS380" i="1"/>
  <c r="PD379" i="1"/>
  <c r="PP379" i="1"/>
  <c r="PB380" i="1" l="1"/>
  <c r="OU380" i="1"/>
  <c r="OW380" i="1" s="1"/>
  <c r="OX380" i="1" s="1"/>
  <c r="AO745" i="1"/>
  <c r="AP745" i="1" s="1"/>
  <c r="AS378" i="1"/>
  <c r="AO378" i="1"/>
  <c r="AP378" i="1" s="1"/>
  <c r="PQ379" i="1"/>
  <c r="AT378" i="1" l="1"/>
  <c r="AW378" i="1" s="1"/>
  <c r="BH378" i="1"/>
  <c r="OS381" i="1"/>
  <c r="OV381" i="1"/>
  <c r="PP380" i="1"/>
  <c r="PD380" i="1"/>
  <c r="PQ380" i="1" l="1"/>
  <c r="PB381" i="1"/>
  <c r="OU381" i="1"/>
  <c r="OW381" i="1" s="1"/>
  <c r="OX381" i="1" s="1"/>
  <c r="AO746" i="1"/>
  <c r="AP746" i="1" s="1"/>
  <c r="AO379" i="1"/>
  <c r="AP379" i="1" s="1"/>
  <c r="AS379" i="1"/>
  <c r="BH379" i="1" l="1"/>
  <c r="AT379" i="1"/>
  <c r="AW379" i="1" s="1"/>
  <c r="PD381" i="1"/>
  <c r="PP381" i="1"/>
  <c r="OV382" i="1"/>
  <c r="OS382" i="1"/>
  <c r="PB382" i="1" l="1"/>
  <c r="OU382" i="1"/>
  <c r="OW382" i="1" s="1"/>
  <c r="OX382" i="1" s="1"/>
  <c r="AO747" i="1"/>
  <c r="AP747" i="1" s="1"/>
  <c r="PQ381" i="1"/>
  <c r="AS380" i="1"/>
  <c r="AO380" i="1"/>
  <c r="AP380" i="1" s="1"/>
  <c r="AT380" i="1" l="1"/>
  <c r="AW380" i="1" s="1"/>
  <c r="BH380" i="1"/>
  <c r="OV383" i="1"/>
  <c r="OS383" i="1"/>
  <c r="PD382" i="1"/>
  <c r="PP382" i="1"/>
  <c r="OU383" i="1" l="1"/>
  <c r="OW383" i="1" s="1"/>
  <c r="OX383" i="1" s="1"/>
  <c r="PB383" i="1"/>
  <c r="AO748" i="1"/>
  <c r="AP748" i="1" s="1"/>
  <c r="PQ382" i="1"/>
  <c r="AO381" i="1"/>
  <c r="AP381" i="1" s="1"/>
  <c r="AS381" i="1"/>
  <c r="AT381" i="1" l="1"/>
  <c r="AW381" i="1" s="1"/>
  <c r="BH381" i="1"/>
  <c r="PD383" i="1"/>
  <c r="PP383" i="1"/>
  <c r="OV384" i="1"/>
  <c r="OS384" i="1"/>
  <c r="PQ383" i="1" l="1"/>
  <c r="OU384" i="1"/>
  <c r="OW384" i="1" s="1"/>
  <c r="OX384" i="1" s="1"/>
  <c r="PB384" i="1"/>
  <c r="AO749" i="1"/>
  <c r="AP749" i="1" s="1"/>
  <c r="AO382" i="1"/>
  <c r="AP382" i="1" s="1"/>
  <c r="AS382" i="1"/>
  <c r="AT382" i="1" l="1"/>
  <c r="AW382" i="1" s="1"/>
  <c r="BH382" i="1"/>
  <c r="OV385" i="1"/>
  <c r="OS385" i="1"/>
  <c r="PD384" i="1"/>
  <c r="PP384" i="1"/>
  <c r="PB385" i="1" l="1"/>
  <c r="OU385" i="1"/>
  <c r="OW385" i="1" s="1"/>
  <c r="OX385" i="1" s="1"/>
  <c r="AO750" i="1"/>
  <c r="AP750" i="1" s="1"/>
  <c r="PQ384" i="1"/>
  <c r="AO383" i="1"/>
  <c r="AP383" i="1" s="1"/>
  <c r="AS383" i="1"/>
  <c r="AT383" i="1" l="1"/>
  <c r="AW383" i="1" s="1"/>
  <c r="BH383" i="1"/>
  <c r="OV386" i="1"/>
  <c r="OS386" i="1"/>
  <c r="PD385" i="1"/>
  <c r="PP385" i="1"/>
  <c r="OU386" i="1" l="1"/>
  <c r="OW386" i="1" s="1"/>
  <c r="OX386" i="1" s="1"/>
  <c r="PB386" i="1"/>
  <c r="AO751" i="1"/>
  <c r="AP751" i="1" s="1"/>
  <c r="PQ385" i="1"/>
  <c r="AO384" i="1"/>
  <c r="AP384" i="1" s="1"/>
  <c r="AS384" i="1"/>
  <c r="AT384" i="1" l="1"/>
  <c r="AW384" i="1" s="1"/>
  <c r="BH384" i="1"/>
  <c r="PD386" i="1"/>
  <c r="PP386" i="1"/>
  <c r="OS387" i="1"/>
  <c r="OV387" i="1"/>
  <c r="PB387" i="1" l="1"/>
  <c r="OU387" i="1"/>
  <c r="OW387" i="1" s="1"/>
  <c r="OX387" i="1" s="1"/>
  <c r="AO752" i="1"/>
  <c r="AP752" i="1" s="1"/>
  <c r="PQ386" i="1"/>
  <c r="AO385" i="1"/>
  <c r="AP385" i="1" s="1"/>
  <c r="AS385" i="1"/>
  <c r="AT385" i="1" l="1"/>
  <c r="AW385" i="1" s="1"/>
  <c r="BH385" i="1"/>
  <c r="OV388" i="1"/>
  <c r="OS388" i="1"/>
  <c r="PD387" i="1"/>
  <c r="PP387" i="1"/>
  <c r="OU388" i="1" l="1"/>
  <c r="OW388" i="1" s="1"/>
  <c r="OX388" i="1" s="1"/>
  <c r="PB388" i="1"/>
  <c r="AO753" i="1"/>
  <c r="AP753" i="1" s="1"/>
  <c r="PQ387" i="1"/>
  <c r="AS386" i="1"/>
  <c r="AO386" i="1"/>
  <c r="AP386" i="1" s="1"/>
  <c r="AT386" i="1" l="1"/>
  <c r="AW386" i="1" s="1"/>
  <c r="BH386" i="1"/>
  <c r="PP388" i="1"/>
  <c r="PD388" i="1"/>
  <c r="OV389" i="1"/>
  <c r="OS389" i="1"/>
  <c r="OU389" i="1" l="1"/>
  <c r="OW389" i="1" s="1"/>
  <c r="OX389" i="1" s="1"/>
  <c r="PB389" i="1"/>
  <c r="AO754" i="1"/>
  <c r="AP754" i="1" s="1"/>
  <c r="PQ388" i="1"/>
  <c r="AS387" i="1"/>
  <c r="AO387" i="1"/>
  <c r="AP387" i="1" s="1"/>
  <c r="AT387" i="1" l="1"/>
  <c r="AW387" i="1" s="1"/>
  <c r="BH387" i="1"/>
  <c r="PP389" i="1"/>
  <c r="PD389" i="1"/>
  <c r="OS390" i="1"/>
  <c r="OV390" i="1"/>
  <c r="PB390" i="1" l="1"/>
  <c r="OU390" i="1"/>
  <c r="OW390" i="1" s="1"/>
  <c r="OX390" i="1" s="1"/>
  <c r="AO755" i="1"/>
  <c r="AP755" i="1" s="1"/>
  <c r="PQ389" i="1"/>
  <c r="AS388" i="1"/>
  <c r="AO388" i="1"/>
  <c r="AP388" i="1" s="1"/>
  <c r="AT388" i="1" l="1"/>
  <c r="AW388" i="1" s="1"/>
  <c r="BH388" i="1"/>
  <c r="OS391" i="1"/>
  <c r="OV391" i="1"/>
  <c r="PP390" i="1"/>
  <c r="PD390" i="1"/>
  <c r="PQ390" i="1" l="1"/>
  <c r="OU391" i="1"/>
  <c r="OW391" i="1" s="1"/>
  <c r="OX391" i="1" s="1"/>
  <c r="PB391" i="1"/>
  <c r="AO756" i="1"/>
  <c r="AP756" i="1" s="1"/>
  <c r="AO389" i="1"/>
  <c r="AP389" i="1" s="1"/>
  <c r="AS389" i="1"/>
  <c r="BH389" i="1" l="1"/>
  <c r="AT389" i="1"/>
  <c r="AW389" i="1" s="1"/>
  <c r="OV392" i="1"/>
  <c r="OS392" i="1"/>
  <c r="PD391" i="1"/>
  <c r="PP391" i="1"/>
  <c r="OU392" i="1" l="1"/>
  <c r="OW392" i="1" s="1"/>
  <c r="OX392" i="1" s="1"/>
  <c r="PB392" i="1"/>
  <c r="AO757" i="1"/>
  <c r="AP757" i="1" s="1"/>
  <c r="PQ391" i="1"/>
  <c r="AO390" i="1"/>
  <c r="AP390" i="1" s="1"/>
  <c r="AS390" i="1"/>
  <c r="AT390" i="1" l="1"/>
  <c r="AW390" i="1" s="1"/>
  <c r="BH390" i="1"/>
  <c r="PD392" i="1"/>
  <c r="PP392" i="1"/>
  <c r="OV393" i="1"/>
  <c r="OS393" i="1"/>
  <c r="OU393" i="1" l="1"/>
  <c r="OW393" i="1" s="1"/>
  <c r="OX393" i="1" s="1"/>
  <c r="PB393" i="1"/>
  <c r="AO758" i="1"/>
  <c r="AP758" i="1" s="1"/>
  <c r="PQ392" i="1"/>
  <c r="AS391" i="1"/>
  <c r="AO391" i="1"/>
  <c r="AP391" i="1" s="1"/>
  <c r="AT391" i="1" l="1"/>
  <c r="AW391" i="1" s="1"/>
  <c r="BH391" i="1"/>
  <c r="PP393" i="1"/>
  <c r="PD393" i="1"/>
  <c r="OS394" i="1"/>
  <c r="OV394" i="1"/>
  <c r="OU394" i="1" l="1"/>
  <c r="OW394" i="1" s="1"/>
  <c r="OX394" i="1" s="1"/>
  <c r="PB394" i="1"/>
  <c r="AO759" i="1"/>
  <c r="AP759" i="1" s="1"/>
  <c r="PQ393" i="1"/>
  <c r="AS392" i="1"/>
  <c r="AO392" i="1"/>
  <c r="AP392" i="1" s="1"/>
  <c r="BH392" i="1" l="1"/>
  <c r="AT392" i="1"/>
  <c r="AW392" i="1" s="1"/>
  <c r="PD394" i="1"/>
  <c r="PP394" i="1"/>
  <c r="OS395" i="1"/>
  <c r="OV395" i="1"/>
  <c r="PB395" i="1" l="1"/>
  <c r="OU395" i="1"/>
  <c r="OW395" i="1" s="1"/>
  <c r="OX395" i="1" s="1"/>
  <c r="AO760" i="1"/>
  <c r="AP760" i="1" s="1"/>
  <c r="PQ394" i="1"/>
  <c r="AS393" i="1"/>
  <c r="AO393" i="1"/>
  <c r="AP393" i="1" s="1"/>
  <c r="AT393" i="1" l="1"/>
  <c r="AW393" i="1" s="1"/>
  <c r="BH393" i="1"/>
  <c r="OV396" i="1"/>
  <c r="OS396" i="1"/>
  <c r="PD395" i="1"/>
  <c r="PP395" i="1"/>
  <c r="OU396" i="1" l="1"/>
  <c r="OW396" i="1" s="1"/>
  <c r="OX396" i="1" s="1"/>
  <c r="PB396" i="1"/>
  <c r="AO761" i="1"/>
  <c r="AP761" i="1" s="1"/>
  <c r="PQ395" i="1"/>
  <c r="AS394" i="1"/>
  <c r="AO394" i="1"/>
  <c r="AP394" i="1" s="1"/>
  <c r="BH394" i="1" l="1"/>
  <c r="AT394" i="1"/>
  <c r="AW394" i="1" s="1"/>
  <c r="PP396" i="1"/>
  <c r="PD396" i="1"/>
  <c r="OV397" i="1"/>
  <c r="OS397" i="1"/>
  <c r="PB397" i="1" l="1"/>
  <c r="OU397" i="1"/>
  <c r="OW397" i="1" s="1"/>
  <c r="OX397" i="1" s="1"/>
  <c r="AO762" i="1"/>
  <c r="AP762" i="1" s="1"/>
  <c r="PQ396" i="1"/>
  <c r="AO395" i="1"/>
  <c r="AP395" i="1" s="1"/>
  <c r="AS395" i="1"/>
  <c r="AT395" i="1" l="1"/>
  <c r="AW395" i="1" s="1"/>
  <c r="BH395" i="1"/>
  <c r="OV398" i="1"/>
  <c r="OS398" i="1"/>
  <c r="PD397" i="1"/>
  <c r="PP397" i="1"/>
  <c r="PB398" i="1" l="1"/>
  <c r="OU398" i="1"/>
  <c r="OW398" i="1" s="1"/>
  <c r="OX398" i="1" s="1"/>
  <c r="AO763" i="1"/>
  <c r="AP763" i="1" s="1"/>
  <c r="PQ397" i="1"/>
  <c r="AO396" i="1"/>
  <c r="AP396" i="1" s="1"/>
  <c r="AS396" i="1"/>
  <c r="AT396" i="1" l="1"/>
  <c r="AW396" i="1" s="1"/>
  <c r="BH396" i="1"/>
  <c r="OS399" i="1"/>
  <c r="OV399" i="1"/>
  <c r="PD398" i="1"/>
  <c r="PP398" i="1"/>
  <c r="PQ398" i="1" l="1"/>
  <c r="OU399" i="1"/>
  <c r="OW399" i="1" s="1"/>
  <c r="OX399" i="1" s="1"/>
  <c r="PB399" i="1"/>
  <c r="AO764" i="1"/>
  <c r="AP764" i="1" s="1"/>
  <c r="AS397" i="1"/>
  <c r="AO397" i="1"/>
  <c r="AP397" i="1" s="1"/>
  <c r="BH397" i="1" l="1"/>
  <c r="AT397" i="1"/>
  <c r="AW397" i="1" s="1"/>
  <c r="OS400" i="1"/>
  <c r="OV400" i="1"/>
  <c r="PD399" i="1"/>
  <c r="PP399" i="1"/>
  <c r="PQ399" i="1" l="1"/>
  <c r="PB400" i="1"/>
  <c r="OU400" i="1"/>
  <c r="OW400" i="1" s="1"/>
  <c r="OX400" i="1" s="1"/>
  <c r="AO765" i="1"/>
  <c r="AP765" i="1" s="1"/>
  <c r="AS398" i="1"/>
  <c r="AO398" i="1"/>
  <c r="AP398" i="1" s="1"/>
  <c r="AT398" i="1" l="1"/>
  <c r="AW398" i="1" s="1"/>
  <c r="BH398" i="1"/>
  <c r="OV401" i="1"/>
  <c r="OS401" i="1"/>
  <c r="PD400" i="1"/>
  <c r="PP400" i="1"/>
  <c r="PQ400" i="1" l="1"/>
  <c r="AO766" i="1"/>
  <c r="AP766" i="1" s="1"/>
  <c r="OU401" i="1"/>
  <c r="OW401" i="1" s="1"/>
  <c r="OX401" i="1" s="1"/>
  <c r="PB401" i="1"/>
  <c r="AO399" i="1"/>
  <c r="AP399" i="1" s="1"/>
  <c r="AS399" i="1"/>
  <c r="AT399" i="1" l="1"/>
  <c r="AW399" i="1" s="1"/>
  <c r="BH399" i="1"/>
  <c r="PD401" i="1"/>
  <c r="PP401" i="1"/>
  <c r="OZ401" i="1"/>
  <c r="OV402" i="1"/>
  <c r="OS402" i="1"/>
  <c r="PE401" i="1"/>
  <c r="PQ401" i="1" l="1"/>
  <c r="PF401" i="1"/>
  <c r="PG401" i="1" s="1"/>
  <c r="PE402" i="1" s="1"/>
  <c r="PB402" i="1"/>
  <c r="AO767" i="1"/>
  <c r="AP767" i="1" s="1"/>
  <c r="OU402" i="1"/>
  <c r="OW402" i="1" s="1"/>
  <c r="OX402" i="1" s="1"/>
  <c r="AO400" i="1"/>
  <c r="AP400" i="1" s="1"/>
  <c r="AS400" i="1"/>
  <c r="AT400" i="1" l="1"/>
  <c r="AW400" i="1" s="1"/>
  <c r="BH400" i="1"/>
  <c r="OV403" i="1"/>
  <c r="OS403" i="1"/>
  <c r="PP402" i="1"/>
  <c r="PD402" i="1"/>
  <c r="PQ402" i="1" l="1"/>
  <c r="PF402" i="1"/>
  <c r="PG402" i="1" s="1"/>
  <c r="PE403" i="1" s="1"/>
  <c r="PB403" i="1"/>
  <c r="AO768" i="1"/>
  <c r="AP768" i="1" s="1"/>
  <c r="OU403" i="1"/>
  <c r="OW403" i="1" s="1"/>
  <c r="OX403" i="1" s="1"/>
  <c r="AS401" i="1"/>
  <c r="AO401" i="1"/>
  <c r="AP401" i="1" s="1"/>
  <c r="AT401" i="1" l="1"/>
  <c r="AW401" i="1" s="1"/>
  <c r="BH401" i="1"/>
  <c r="OS404" i="1"/>
  <c r="OV404" i="1"/>
  <c r="PP403" i="1"/>
  <c r="PD403" i="1"/>
  <c r="PF403" i="1" l="1"/>
  <c r="PG403" i="1" s="1"/>
  <c r="PE404" i="1" s="1"/>
  <c r="PQ403" i="1"/>
  <c r="AO769" i="1"/>
  <c r="AP769" i="1" s="1"/>
  <c r="PB404" i="1"/>
  <c r="OU404" i="1"/>
  <c r="OW404" i="1" s="1"/>
  <c r="OX404" i="1" s="1"/>
  <c r="AS402" i="1"/>
  <c r="AO402" i="1"/>
  <c r="AP402" i="1" s="1"/>
  <c r="OV405" i="1" l="1"/>
  <c r="OS405" i="1"/>
  <c r="PP404" i="1"/>
  <c r="PD404" i="1"/>
  <c r="BH402" i="1"/>
  <c r="AT402" i="1"/>
  <c r="AW402" i="1" s="1"/>
  <c r="AO403" i="1" l="1"/>
  <c r="AP403" i="1" s="1"/>
  <c r="AS403" i="1"/>
  <c r="PF404" i="1"/>
  <c r="PG404" i="1" s="1"/>
  <c r="PE405" i="1" s="1"/>
  <c r="PQ404" i="1"/>
  <c r="PB405" i="1"/>
  <c r="AO770" i="1"/>
  <c r="AP770" i="1" s="1"/>
  <c r="OU405" i="1"/>
  <c r="OW405" i="1" s="1"/>
  <c r="OX405" i="1" s="1"/>
  <c r="OV406" i="1" l="1"/>
  <c r="OS406" i="1"/>
  <c r="PP405" i="1"/>
  <c r="PD405" i="1"/>
  <c r="AT403" i="1"/>
  <c r="AW403" i="1" s="1"/>
  <c r="BH403" i="1"/>
  <c r="AS404" i="1" l="1"/>
  <c r="AO404" i="1"/>
  <c r="AP404" i="1" s="1"/>
  <c r="PF405" i="1"/>
  <c r="PG405" i="1" s="1"/>
  <c r="PE406" i="1" s="1"/>
  <c r="PQ405" i="1"/>
  <c r="AO771" i="1"/>
  <c r="AP771" i="1" s="1"/>
  <c r="PB406" i="1"/>
  <c r="OU406" i="1"/>
  <c r="OW406" i="1" s="1"/>
  <c r="OX406" i="1" s="1"/>
  <c r="PP406" i="1" l="1"/>
  <c r="PD406" i="1"/>
  <c r="OV407" i="1"/>
  <c r="OS407" i="1"/>
  <c r="BH404" i="1"/>
  <c r="AT404" i="1"/>
  <c r="AW404" i="1" s="1"/>
  <c r="AO772" i="1" l="1"/>
  <c r="AP772" i="1" s="1"/>
  <c r="PB407" i="1"/>
  <c r="OU407" i="1"/>
  <c r="OW407" i="1" s="1"/>
  <c r="OX407" i="1" s="1"/>
  <c r="AS405" i="1"/>
  <c r="AO405" i="1"/>
  <c r="AP405" i="1" s="1"/>
  <c r="PQ406" i="1"/>
  <c r="PF406" i="1"/>
  <c r="PG406" i="1" s="1"/>
  <c r="PE407" i="1" s="1"/>
  <c r="BH405" i="1" l="1"/>
  <c r="AT405" i="1"/>
  <c r="AW405" i="1" s="1"/>
  <c r="OV408" i="1"/>
  <c r="OS408" i="1"/>
  <c r="PP407" i="1"/>
  <c r="PD407" i="1"/>
  <c r="PQ407" i="1" l="1"/>
  <c r="PF407" i="1"/>
  <c r="PG407" i="1" s="1"/>
  <c r="PE408" i="1" s="1"/>
  <c r="AS406" i="1"/>
  <c r="AO406" i="1"/>
  <c r="AP406" i="1" s="1"/>
  <c r="PB408" i="1"/>
  <c r="AO773" i="1"/>
  <c r="AP773" i="1" s="1"/>
  <c r="OU408" i="1"/>
  <c r="OW408" i="1" s="1"/>
  <c r="OX408" i="1" s="1"/>
  <c r="OV409" i="1" l="1"/>
  <c r="OS409" i="1"/>
  <c r="BH406" i="1"/>
  <c r="AT406" i="1"/>
  <c r="AW406" i="1" s="1"/>
  <c r="PP408" i="1"/>
  <c r="PD408" i="1"/>
  <c r="PF408" i="1" l="1"/>
  <c r="PG408" i="1" s="1"/>
  <c r="PE409" i="1" s="1"/>
  <c r="PQ408" i="1"/>
  <c r="AO407" i="1"/>
  <c r="AP407" i="1" s="1"/>
  <c r="AS407" i="1"/>
  <c r="PB409" i="1"/>
  <c r="AO774" i="1"/>
  <c r="AP774" i="1" s="1"/>
  <c r="OU409" i="1"/>
  <c r="OW409" i="1" s="1"/>
  <c r="OX409" i="1" s="1"/>
  <c r="OV410" i="1" l="1"/>
  <c r="OS410" i="1"/>
  <c r="PP409" i="1"/>
  <c r="PD409" i="1"/>
  <c r="BH407" i="1"/>
  <c r="AT407" i="1"/>
  <c r="AW407" i="1" s="1"/>
  <c r="AS408" i="1" l="1"/>
  <c r="AO408" i="1"/>
  <c r="AP408" i="1" s="1"/>
  <c r="AO775" i="1"/>
  <c r="AP775" i="1" s="1"/>
  <c r="OU410" i="1"/>
  <c r="OW410" i="1" s="1"/>
  <c r="OX410" i="1" s="1"/>
  <c r="PB410" i="1"/>
  <c r="PF409" i="1"/>
  <c r="PG409" i="1" s="1"/>
  <c r="PE410" i="1" s="1"/>
  <c r="PQ409" i="1"/>
  <c r="PP410" i="1" l="1"/>
  <c r="PD410" i="1"/>
  <c r="OS411" i="1"/>
  <c r="OV411" i="1"/>
  <c r="BH408" i="1"/>
  <c r="AT408" i="1"/>
  <c r="AW408" i="1" s="1"/>
  <c r="AO409" i="1" l="1"/>
  <c r="AP409" i="1" s="1"/>
  <c r="AS409" i="1"/>
  <c r="PB411" i="1"/>
  <c r="OU411" i="1"/>
  <c r="OW411" i="1" s="1"/>
  <c r="OX411" i="1" s="1"/>
  <c r="AO776" i="1"/>
  <c r="AP776" i="1" s="1"/>
  <c r="PF410" i="1"/>
  <c r="PG410" i="1" s="1"/>
  <c r="PE411" i="1" s="1"/>
  <c r="PQ410" i="1"/>
  <c r="PP411" i="1" l="1"/>
  <c r="PD411" i="1"/>
  <c r="OS412" i="1"/>
  <c r="OV412" i="1"/>
  <c r="BH409" i="1"/>
  <c r="AT409" i="1"/>
  <c r="AW409" i="1" s="1"/>
  <c r="AO410" i="1" l="1"/>
  <c r="AP410" i="1" s="1"/>
  <c r="AS410" i="1"/>
  <c r="OU412" i="1"/>
  <c r="OW412" i="1" s="1"/>
  <c r="OX412" i="1" s="1"/>
  <c r="PB412" i="1"/>
  <c r="AO777" i="1"/>
  <c r="AP777" i="1" s="1"/>
  <c r="PF411" i="1"/>
  <c r="PG411" i="1" s="1"/>
  <c r="PE412" i="1" s="1"/>
  <c r="PQ411" i="1"/>
  <c r="OV413" i="1" l="1"/>
  <c r="OS413" i="1"/>
  <c r="PP412" i="1"/>
  <c r="PD412" i="1"/>
  <c r="BH410" i="1"/>
  <c r="AT410" i="1"/>
  <c r="AW410" i="1" s="1"/>
  <c r="AO411" i="1" l="1"/>
  <c r="AP411" i="1" s="1"/>
  <c r="AS411" i="1"/>
  <c r="PB413" i="1"/>
  <c r="OU413" i="1"/>
  <c r="OW413" i="1" s="1"/>
  <c r="OX413" i="1" s="1"/>
  <c r="AO778" i="1"/>
  <c r="AP778" i="1" s="1"/>
  <c r="PQ412" i="1"/>
  <c r="PF412" i="1"/>
  <c r="PG412" i="1" s="1"/>
  <c r="PE413" i="1" s="1"/>
  <c r="PP413" i="1" l="1"/>
  <c r="PD413" i="1"/>
  <c r="OV414" i="1"/>
  <c r="OS414" i="1"/>
  <c r="AT411" i="1"/>
  <c r="AW411" i="1" s="1"/>
  <c r="BH411" i="1"/>
  <c r="AO412" i="1" l="1"/>
  <c r="AP412" i="1" s="1"/>
  <c r="AS412" i="1"/>
  <c r="OU414" i="1"/>
  <c r="OW414" i="1" s="1"/>
  <c r="OX414" i="1" s="1"/>
  <c r="PB414" i="1"/>
  <c r="AO779" i="1"/>
  <c r="AP779" i="1" s="1"/>
  <c r="PQ413" i="1"/>
  <c r="PF413" i="1"/>
  <c r="PG413" i="1" s="1"/>
  <c r="PE414" i="1" s="1"/>
  <c r="PP414" i="1" l="1"/>
  <c r="PD414" i="1"/>
  <c r="OV415" i="1"/>
  <c r="OS415" i="1"/>
  <c r="AT412" i="1"/>
  <c r="AW412" i="1" s="1"/>
  <c r="BH412" i="1"/>
  <c r="AO413" i="1" l="1"/>
  <c r="AP413" i="1" s="1"/>
  <c r="AS413" i="1"/>
  <c r="PB415" i="1"/>
  <c r="OU415" i="1"/>
  <c r="OW415" i="1" s="1"/>
  <c r="OX415" i="1" s="1"/>
  <c r="AO780" i="1"/>
  <c r="AP780" i="1" s="1"/>
  <c r="PQ414" i="1"/>
  <c r="PF414" i="1"/>
  <c r="PG414" i="1" s="1"/>
  <c r="PE415" i="1" s="1"/>
  <c r="PP415" i="1" l="1"/>
  <c r="PD415" i="1"/>
  <c r="OV416" i="1"/>
  <c r="OS416" i="1"/>
  <c r="BH413" i="1"/>
  <c r="AT413" i="1"/>
  <c r="AW413" i="1" s="1"/>
  <c r="AO414" i="1" l="1"/>
  <c r="AP414" i="1" s="1"/>
  <c r="AS414" i="1"/>
  <c r="PB416" i="1"/>
  <c r="OU416" i="1"/>
  <c r="OW416" i="1" s="1"/>
  <c r="OX416" i="1" s="1"/>
  <c r="AO781" i="1"/>
  <c r="AP781" i="1" s="1"/>
  <c r="PF415" i="1"/>
  <c r="PG415" i="1" s="1"/>
  <c r="PE416" i="1" s="1"/>
  <c r="PQ415" i="1"/>
  <c r="PP416" i="1" l="1"/>
  <c r="PD416" i="1"/>
  <c r="OS417" i="1"/>
  <c r="OV417" i="1"/>
  <c r="AT414" i="1"/>
  <c r="AW414" i="1" s="1"/>
  <c r="BH414" i="1"/>
  <c r="AO415" i="1" l="1"/>
  <c r="AP415" i="1" s="1"/>
  <c r="AS415" i="1"/>
  <c r="PB417" i="1"/>
  <c r="OU417" i="1"/>
  <c r="OW417" i="1" s="1"/>
  <c r="OX417" i="1" s="1"/>
  <c r="AO782" i="1"/>
  <c r="AP782" i="1" s="1"/>
  <c r="PQ416" i="1"/>
  <c r="PF416" i="1"/>
  <c r="PG416" i="1" s="1"/>
  <c r="PE417" i="1" s="1"/>
  <c r="OV418" i="1" l="1"/>
  <c r="OS418" i="1"/>
  <c r="PP417" i="1"/>
  <c r="PD417" i="1"/>
  <c r="AT415" i="1"/>
  <c r="AW415" i="1" s="1"/>
  <c r="BH415" i="1"/>
  <c r="AS416" i="1" l="1"/>
  <c r="AO416" i="1"/>
  <c r="AP416" i="1" s="1"/>
  <c r="PB418" i="1"/>
  <c r="AO783" i="1"/>
  <c r="AP783" i="1" s="1"/>
  <c r="OU418" i="1"/>
  <c r="OW418" i="1" s="1"/>
  <c r="OX418" i="1" s="1"/>
  <c r="PQ417" i="1"/>
  <c r="PF417" i="1"/>
  <c r="PG417" i="1" s="1"/>
  <c r="PE418" i="1" s="1"/>
  <c r="OV419" i="1" l="1"/>
  <c r="OS419" i="1"/>
  <c r="AT416" i="1"/>
  <c r="AW416" i="1" s="1"/>
  <c r="BH416" i="1"/>
  <c r="PP418" i="1"/>
  <c r="PD418" i="1"/>
  <c r="PQ418" i="1" l="1"/>
  <c r="PF418" i="1"/>
  <c r="PG418" i="1" s="1"/>
  <c r="PE419" i="1" s="1"/>
  <c r="AO417" i="1"/>
  <c r="AP417" i="1" s="1"/>
  <c r="AS417" i="1"/>
  <c r="PB419" i="1"/>
  <c r="OU419" i="1"/>
  <c r="OW419" i="1" s="1"/>
  <c r="OX419" i="1" s="1"/>
  <c r="AO784" i="1"/>
  <c r="AP784" i="1" s="1"/>
  <c r="OV420" i="1" l="1"/>
  <c r="OS420" i="1"/>
  <c r="PP419" i="1"/>
  <c r="PD419" i="1"/>
  <c r="AT417" i="1"/>
  <c r="AW417" i="1" s="1"/>
  <c r="BH417" i="1"/>
  <c r="AS418" i="1" l="1"/>
  <c r="AO418" i="1"/>
  <c r="AP418" i="1" s="1"/>
  <c r="OU420" i="1"/>
  <c r="OW420" i="1" s="1"/>
  <c r="OX420" i="1" s="1"/>
  <c r="PB420" i="1"/>
  <c r="AO785" i="1"/>
  <c r="AP785" i="1" s="1"/>
  <c r="PQ419" i="1"/>
  <c r="PF419" i="1"/>
  <c r="PG419" i="1" s="1"/>
  <c r="PE420" i="1" s="1"/>
  <c r="PP420" i="1" l="1"/>
  <c r="PD420" i="1"/>
  <c r="AT418" i="1"/>
  <c r="AW418" i="1" s="1"/>
  <c r="BH418" i="1"/>
  <c r="OV421" i="1"/>
  <c r="OS421" i="1"/>
  <c r="OU421" i="1" l="1"/>
  <c r="OW421" i="1" s="1"/>
  <c r="AO786" i="1"/>
  <c r="AS419" i="1"/>
  <c r="AO419" i="1"/>
  <c r="AP419" i="1" s="1"/>
  <c r="PF420" i="1"/>
  <c r="PG420" i="1" s="1"/>
  <c r="PQ420" i="1"/>
  <c r="PE421" i="1" l="1"/>
  <c r="AT419" i="1"/>
  <c r="AW419" i="1" s="1"/>
  <c r="BH419" i="1"/>
  <c r="AP786" i="1"/>
  <c r="OX421" i="1"/>
  <c r="OZ421" i="1" s="1"/>
  <c r="AS420" i="1" l="1"/>
  <c r="AO420" i="1"/>
  <c r="AP420" i="1" s="1"/>
  <c r="PG421" i="1"/>
  <c r="PB421" i="1" l="1"/>
  <c r="PD421" i="1" s="1"/>
  <c r="PF421" i="1" s="1"/>
  <c r="AT420" i="1"/>
  <c r="AW420" i="1" s="1"/>
  <c r="BH420" i="1"/>
  <c r="PQ421" i="1" l="1"/>
  <c r="AT421" i="1"/>
  <c r="AS421" i="1"/>
  <c r="AO421" i="1"/>
  <c r="PP421" i="1"/>
  <c r="AW421" i="1" l="1"/>
  <c r="AP421" i="1"/>
  <c r="AL421" i="1" l="1"/>
  <c r="BH421" i="1"/>
  <c r="G786" i="1" l="1"/>
  <c r="BG421" i="1"/>
  <c r="H786" i="1" l="1"/>
  <c r="NQ362" i="1" l="1"/>
  <c r="NQ363" i="1"/>
  <c r="NQ364" i="1"/>
  <c r="NQ365" i="1"/>
  <c r="NQ366" i="1"/>
  <c r="NQ367" i="1"/>
  <c r="NQ368" i="1"/>
  <c r="NQ369" i="1"/>
  <c r="NQ370" i="1"/>
  <c r="NQ371" i="1"/>
  <c r="NQ372" i="1"/>
  <c r="NQ373" i="1"/>
  <c r="NQ374" i="1"/>
  <c r="NQ375" i="1"/>
  <c r="NQ376" i="1"/>
  <c r="NQ377" i="1"/>
  <c r="NQ378" i="1"/>
  <c r="NQ379" i="1"/>
  <c r="NQ380" i="1"/>
  <c r="NQ381" i="1"/>
  <c r="NQ382" i="1"/>
  <c r="NQ383" i="1"/>
  <c r="NQ384" i="1"/>
  <c r="NQ385" i="1"/>
  <c r="NQ386" i="1"/>
  <c r="NQ387" i="1"/>
  <c r="NQ388" i="1"/>
  <c r="NQ389" i="1"/>
  <c r="NQ390" i="1"/>
  <c r="NQ391" i="1"/>
  <c r="NQ392" i="1"/>
  <c r="NQ393" i="1"/>
  <c r="NQ394" i="1"/>
  <c r="NQ395" i="1"/>
  <c r="NQ396" i="1"/>
  <c r="NQ397" i="1"/>
  <c r="NQ398" i="1"/>
  <c r="NQ399" i="1"/>
  <c r="NQ400" i="1"/>
  <c r="NQ401" i="1"/>
  <c r="NQ402" i="1"/>
  <c r="NQ403" i="1"/>
  <c r="NQ404" i="1"/>
  <c r="NQ405" i="1"/>
  <c r="NQ406" i="1"/>
  <c r="NQ407" i="1"/>
  <c r="NQ408" i="1"/>
  <c r="NQ409" i="1"/>
  <c r="NQ410" i="1"/>
  <c r="NQ411" i="1"/>
  <c r="NQ412" i="1"/>
  <c r="NQ413" i="1"/>
  <c r="NQ414" i="1"/>
  <c r="NQ415" i="1"/>
  <c r="NQ416" i="1"/>
  <c r="NQ417" i="1"/>
  <c r="NQ418" i="1"/>
  <c r="NQ419" i="1"/>
  <c r="NQ420" i="1"/>
  <c r="NP421" i="1"/>
  <c r="NQ421" i="1"/>
  <c r="NR421" i="1"/>
  <c r="NN421" i="1"/>
  <c r="NS421" i="1" s="1"/>
  <c r="LH420" i="1"/>
  <c r="LB362" i="1"/>
  <c r="LI362" i="1" s="1"/>
  <c r="LB363" i="1"/>
  <c r="LI363" i="1" s="1"/>
  <c r="LB364" i="1"/>
  <c r="LI364" i="1" s="1"/>
  <c r="LB365" i="1"/>
  <c r="LI365" i="1" s="1"/>
  <c r="LB366" i="1"/>
  <c r="LI366" i="1" s="1"/>
  <c r="LB367" i="1"/>
  <c r="LI367" i="1" s="1"/>
  <c r="LB368" i="1"/>
  <c r="LI368" i="1" s="1"/>
  <c r="LB369" i="1"/>
  <c r="LI369" i="1" s="1"/>
  <c r="LB370" i="1"/>
  <c r="LI370" i="1" s="1"/>
  <c r="LB371" i="1"/>
  <c r="LI371" i="1" s="1"/>
  <c r="LB372" i="1"/>
  <c r="LI372" i="1" s="1"/>
  <c r="LB373" i="1"/>
  <c r="LI373" i="1" s="1"/>
  <c r="LB374" i="1"/>
  <c r="LI374" i="1" s="1"/>
  <c r="LB375" i="1"/>
  <c r="LI375" i="1" s="1"/>
  <c r="LB376" i="1"/>
  <c r="LI376" i="1" s="1"/>
  <c r="LB377" i="1"/>
  <c r="LI377" i="1" s="1"/>
  <c r="LB378" i="1"/>
  <c r="LI378" i="1" s="1"/>
  <c r="LB379" i="1"/>
  <c r="LI379" i="1" s="1"/>
  <c r="LB380" i="1"/>
  <c r="LI380" i="1" s="1"/>
  <c r="LB381" i="1"/>
  <c r="LI381" i="1" s="1"/>
  <c r="LB382" i="1"/>
  <c r="LI382" i="1" s="1"/>
  <c r="LB383" i="1"/>
  <c r="LI383" i="1" s="1"/>
  <c r="LB384" i="1"/>
  <c r="LI384" i="1" s="1"/>
  <c r="LB385" i="1"/>
  <c r="LI385" i="1" s="1"/>
  <c r="LB386" i="1"/>
  <c r="LI386" i="1" s="1"/>
  <c r="LB387" i="1"/>
  <c r="LI387" i="1" s="1"/>
  <c r="LB388" i="1"/>
  <c r="LI388" i="1" s="1"/>
  <c r="LB389" i="1"/>
  <c r="LI389" i="1" s="1"/>
  <c r="LB390" i="1"/>
  <c r="LI390" i="1" s="1"/>
  <c r="LB391" i="1"/>
  <c r="LI391" i="1" s="1"/>
  <c r="LB392" i="1"/>
  <c r="LI392" i="1" s="1"/>
  <c r="LB393" i="1"/>
  <c r="LI393" i="1" s="1"/>
  <c r="LB394" i="1"/>
  <c r="LI394" i="1" s="1"/>
  <c r="LB395" i="1"/>
  <c r="LI395" i="1" s="1"/>
  <c r="LB396" i="1"/>
  <c r="LI396" i="1" s="1"/>
  <c r="LB397" i="1"/>
  <c r="LI397" i="1" s="1"/>
  <c r="LB398" i="1"/>
  <c r="LI398" i="1" s="1"/>
  <c r="LB399" i="1"/>
  <c r="LI399" i="1" s="1"/>
  <c r="LB400" i="1"/>
  <c r="LI400" i="1" s="1"/>
  <c r="LB401" i="1"/>
  <c r="LI401" i="1" s="1"/>
  <c r="LB402" i="1"/>
  <c r="LI402" i="1" s="1"/>
  <c r="LB403" i="1"/>
  <c r="LI403" i="1" s="1"/>
  <c r="LB404" i="1"/>
  <c r="LI404" i="1" s="1"/>
  <c r="LB405" i="1"/>
  <c r="LI405" i="1" s="1"/>
  <c r="LB406" i="1"/>
  <c r="LI406" i="1" s="1"/>
  <c r="LB407" i="1"/>
  <c r="LI407" i="1" s="1"/>
  <c r="LB408" i="1"/>
  <c r="LI408" i="1" s="1"/>
  <c r="LB409" i="1"/>
  <c r="LI409" i="1" s="1"/>
  <c r="LB410" i="1"/>
  <c r="LI410" i="1" s="1"/>
  <c r="LB411" i="1"/>
  <c r="LI411" i="1" s="1"/>
  <c r="LB412" i="1"/>
  <c r="LI412" i="1" s="1"/>
  <c r="LB413" i="1"/>
  <c r="LI413" i="1" s="1"/>
  <c r="LB414" i="1"/>
  <c r="LI414" i="1" s="1"/>
  <c r="LB415" i="1"/>
  <c r="LI415" i="1" s="1"/>
  <c r="LB416" i="1"/>
  <c r="LI416" i="1" s="1"/>
  <c r="LB417" i="1"/>
  <c r="LI417" i="1" s="1"/>
  <c r="LB418" i="1"/>
  <c r="LI418" i="1" s="1"/>
  <c r="LB419" i="1"/>
  <c r="LI419" i="1" s="1"/>
  <c r="LB420" i="1"/>
  <c r="LI420" i="1" s="1"/>
  <c r="LE362" i="1"/>
  <c r="LE363" i="1"/>
  <c r="LE364" i="1"/>
  <c r="LE365" i="1"/>
  <c r="LE366" i="1"/>
  <c r="LE367" i="1"/>
  <c r="LE368" i="1"/>
  <c r="LE369" i="1"/>
  <c r="LE370" i="1"/>
  <c r="LE371" i="1"/>
  <c r="LE372" i="1"/>
  <c r="LE373" i="1"/>
  <c r="LD374" i="1"/>
  <c r="LE374" i="1"/>
  <c r="LD375" i="1"/>
  <c r="LE375" i="1"/>
  <c r="LD376" i="1"/>
  <c r="LE376" i="1"/>
  <c r="LE377" i="1"/>
  <c r="LD378" i="1"/>
  <c r="LE378" i="1"/>
  <c r="LE379" i="1"/>
  <c r="LD380" i="1"/>
  <c r="LE380" i="1"/>
  <c r="LE381" i="1"/>
  <c r="LD382" i="1"/>
  <c r="LE382" i="1"/>
  <c r="LD383" i="1"/>
  <c r="LE383" i="1"/>
  <c r="LD384" i="1"/>
  <c r="LE384" i="1"/>
  <c r="LE385" i="1"/>
  <c r="LE386" i="1"/>
  <c r="LE387" i="1"/>
  <c r="LD388" i="1"/>
  <c r="LE388" i="1"/>
  <c r="LE389" i="1"/>
  <c r="LD390" i="1"/>
  <c r="LE390" i="1"/>
  <c r="LE391" i="1"/>
  <c r="LD392" i="1"/>
  <c r="LE392" i="1"/>
  <c r="LE393" i="1"/>
  <c r="LE394" i="1"/>
  <c r="LE395" i="1"/>
  <c r="LD396" i="1"/>
  <c r="LE396" i="1"/>
  <c r="LE397" i="1"/>
  <c r="LD398" i="1"/>
  <c r="LE398" i="1"/>
  <c r="LE399" i="1"/>
  <c r="LD400" i="1"/>
  <c r="LE400" i="1"/>
  <c r="LE401" i="1"/>
  <c r="LE402" i="1"/>
  <c r="LE403" i="1"/>
  <c r="LD404" i="1"/>
  <c r="LE404" i="1"/>
  <c r="LE405" i="1"/>
  <c r="LD406" i="1"/>
  <c r="LE406" i="1"/>
  <c r="LE407" i="1"/>
  <c r="LD408" i="1"/>
  <c r="LE408" i="1"/>
  <c r="LE409" i="1"/>
  <c r="LD410" i="1"/>
  <c r="LE410" i="1"/>
  <c r="LE411" i="1"/>
  <c r="LD412" i="1"/>
  <c r="LE412" i="1"/>
  <c r="LE413" i="1"/>
  <c r="LD414" i="1"/>
  <c r="LE414" i="1"/>
  <c r="LE415" i="1"/>
  <c r="LD416" i="1"/>
  <c r="LE416" i="1"/>
  <c r="LE417" i="1"/>
  <c r="LD418" i="1"/>
  <c r="LE418" i="1"/>
  <c r="LE419" i="1"/>
  <c r="LD420" i="1"/>
  <c r="LE420" i="1"/>
  <c r="LB421" i="1"/>
  <c r="LD421" i="1" s="1"/>
  <c r="LE421" i="1"/>
  <c r="LG421" i="1"/>
  <c r="CT421" i="1"/>
  <c r="CZ421" i="1" s="1"/>
  <c r="CV421" i="1"/>
  <c r="CW421" i="1"/>
  <c r="CY421" i="1"/>
  <c r="FB421" i="1"/>
  <c r="FG421" i="1" s="1"/>
  <c r="FD421" i="1"/>
  <c r="FE421" i="1"/>
  <c r="FF421" i="1"/>
  <c r="GU421" i="1"/>
  <c r="HA421" i="1" s="1"/>
  <c r="GW421" i="1"/>
  <c r="GX421" i="1"/>
  <c r="GZ421" i="1"/>
  <c r="HK362" i="1"/>
  <c r="HL362" i="1"/>
  <c r="HJ363" i="1" s="1"/>
  <c r="HK363" i="1"/>
  <c r="HL363" i="1"/>
  <c r="HJ364" i="1" s="1"/>
  <c r="HK364" i="1"/>
  <c r="HL364" i="1"/>
  <c r="HJ365" i="1" s="1"/>
  <c r="HK365" i="1"/>
  <c r="HL365" i="1"/>
  <c r="HJ366" i="1" s="1"/>
  <c r="HK366" i="1"/>
  <c r="HL366" i="1"/>
  <c r="HJ367" i="1" s="1"/>
  <c r="HK367" i="1"/>
  <c r="HL367" i="1"/>
  <c r="HJ368" i="1" s="1"/>
  <c r="HK368" i="1"/>
  <c r="HL368" i="1"/>
  <c r="HJ369" i="1" s="1"/>
  <c r="HK369" i="1"/>
  <c r="HL369" i="1"/>
  <c r="HJ370" i="1" s="1"/>
  <c r="HK370" i="1"/>
  <c r="HL370" i="1"/>
  <c r="HJ371" i="1" s="1"/>
  <c r="HK371" i="1"/>
  <c r="HL371" i="1"/>
  <c r="HJ372" i="1" s="1"/>
  <c r="HK372" i="1"/>
  <c r="HL372" i="1"/>
  <c r="HJ373" i="1" s="1"/>
  <c r="HK373" i="1"/>
  <c r="HL373" i="1"/>
  <c r="HJ374" i="1" s="1"/>
  <c r="HK374" i="1"/>
  <c r="HL374" i="1"/>
  <c r="HJ375" i="1" s="1"/>
  <c r="HK375" i="1"/>
  <c r="HL375" i="1"/>
  <c r="HJ376" i="1" s="1"/>
  <c r="HK376" i="1"/>
  <c r="HL376" i="1"/>
  <c r="HJ377" i="1" s="1"/>
  <c r="HK377" i="1"/>
  <c r="HL377" i="1"/>
  <c r="HJ378" i="1" s="1"/>
  <c r="HK378" i="1"/>
  <c r="HL378" i="1"/>
  <c r="HJ379" i="1" s="1"/>
  <c r="HK379" i="1"/>
  <c r="HL379" i="1"/>
  <c r="HJ380" i="1" s="1"/>
  <c r="HK380" i="1"/>
  <c r="HL380" i="1"/>
  <c r="HJ381" i="1" s="1"/>
  <c r="HK381" i="1"/>
  <c r="HL381" i="1"/>
  <c r="HJ382" i="1" s="1"/>
  <c r="HK382" i="1"/>
  <c r="HL382" i="1"/>
  <c r="HJ383" i="1" s="1"/>
  <c r="HK383" i="1"/>
  <c r="HL383" i="1"/>
  <c r="HJ384" i="1" s="1"/>
  <c r="HK384" i="1"/>
  <c r="HL384" i="1"/>
  <c r="HJ385" i="1" s="1"/>
  <c r="HK385" i="1"/>
  <c r="HL385" i="1"/>
  <c r="HJ386" i="1" s="1"/>
  <c r="HK386" i="1"/>
  <c r="HL386" i="1"/>
  <c r="HJ387" i="1" s="1"/>
  <c r="HK387" i="1"/>
  <c r="HL387" i="1"/>
  <c r="HJ388" i="1" s="1"/>
  <c r="HK388" i="1"/>
  <c r="HL388" i="1"/>
  <c r="HJ389" i="1" s="1"/>
  <c r="HK389" i="1"/>
  <c r="HL389" i="1"/>
  <c r="HJ390" i="1" s="1"/>
  <c r="HK390" i="1"/>
  <c r="HL390" i="1"/>
  <c r="HJ391" i="1" s="1"/>
  <c r="HK391" i="1"/>
  <c r="HL391" i="1"/>
  <c r="HJ392" i="1" s="1"/>
  <c r="HK392" i="1"/>
  <c r="HL392" i="1"/>
  <c r="HJ393" i="1" s="1"/>
  <c r="HK393" i="1"/>
  <c r="HL393" i="1"/>
  <c r="HJ394" i="1" s="1"/>
  <c r="HK394" i="1"/>
  <c r="HL394" i="1"/>
  <c r="HJ395" i="1" s="1"/>
  <c r="HK395" i="1"/>
  <c r="HL395" i="1"/>
  <c r="HJ396" i="1" s="1"/>
  <c r="HK396" i="1"/>
  <c r="HL396" i="1"/>
  <c r="HJ397" i="1" s="1"/>
  <c r="HK397" i="1"/>
  <c r="HL397" i="1"/>
  <c r="HJ398" i="1" s="1"/>
  <c r="HK398" i="1"/>
  <c r="HL398" i="1"/>
  <c r="HJ399" i="1" s="1"/>
  <c r="HK399" i="1"/>
  <c r="HL399" i="1"/>
  <c r="HJ400" i="1" s="1"/>
  <c r="HK400" i="1"/>
  <c r="HL400" i="1"/>
  <c r="HJ401" i="1" s="1"/>
  <c r="HK401" i="1"/>
  <c r="HL401" i="1"/>
  <c r="HJ402" i="1" s="1"/>
  <c r="HK402" i="1"/>
  <c r="HL402" i="1"/>
  <c r="HJ403" i="1" s="1"/>
  <c r="HK403" i="1"/>
  <c r="HL403" i="1"/>
  <c r="HJ404" i="1" s="1"/>
  <c r="HK404" i="1"/>
  <c r="HL404" i="1"/>
  <c r="HJ405" i="1" s="1"/>
  <c r="HK405" i="1"/>
  <c r="HL405" i="1"/>
  <c r="HJ406" i="1" s="1"/>
  <c r="HK406" i="1"/>
  <c r="HL406" i="1"/>
  <c r="HJ407" i="1" s="1"/>
  <c r="HK407" i="1"/>
  <c r="HL407" i="1"/>
  <c r="HJ408" i="1" s="1"/>
  <c r="HK408" i="1"/>
  <c r="HL408" i="1"/>
  <c r="HJ409" i="1" s="1"/>
  <c r="HK409" i="1"/>
  <c r="HL409" i="1"/>
  <c r="HJ410" i="1" s="1"/>
  <c r="HK410" i="1"/>
  <c r="HL410" i="1"/>
  <c r="HJ411" i="1" s="1"/>
  <c r="HK411" i="1"/>
  <c r="HL411" i="1"/>
  <c r="HJ412" i="1" s="1"/>
  <c r="HK412" i="1"/>
  <c r="HL412" i="1"/>
  <c r="HJ413" i="1" s="1"/>
  <c r="HK413" i="1"/>
  <c r="HL413" i="1"/>
  <c r="HJ414" i="1" s="1"/>
  <c r="HK414" i="1"/>
  <c r="HL414" i="1"/>
  <c r="HJ415" i="1" s="1"/>
  <c r="HK415" i="1"/>
  <c r="HL415" i="1"/>
  <c r="HJ416" i="1" s="1"/>
  <c r="HK416" i="1"/>
  <c r="HL416" i="1"/>
  <c r="HJ417" i="1" s="1"/>
  <c r="HK417" i="1"/>
  <c r="HL417" i="1"/>
  <c r="HJ418" i="1" s="1"/>
  <c r="HK418" i="1"/>
  <c r="HL418" i="1"/>
  <c r="HJ419" i="1" s="1"/>
  <c r="HK419" i="1"/>
  <c r="HL419" i="1"/>
  <c r="HJ420" i="1" s="1"/>
  <c r="HK420" i="1"/>
  <c r="HL420" i="1"/>
  <c r="HK421" i="1"/>
  <c r="IC362" i="1"/>
  <c r="ID362" i="1"/>
  <c r="IB363" i="1" s="1"/>
  <c r="IC363" i="1"/>
  <c r="ID363" i="1"/>
  <c r="IB364" i="1" s="1"/>
  <c r="IC364" i="1"/>
  <c r="ID364" i="1"/>
  <c r="IB365" i="1" s="1"/>
  <c r="IC365" i="1"/>
  <c r="ID365" i="1"/>
  <c r="IB366" i="1" s="1"/>
  <c r="IC366" i="1"/>
  <c r="ID366" i="1"/>
  <c r="IB367" i="1" s="1"/>
  <c r="IC367" i="1"/>
  <c r="ID367" i="1"/>
  <c r="IB368" i="1" s="1"/>
  <c r="IC368" i="1"/>
  <c r="ID368" i="1"/>
  <c r="IB369" i="1" s="1"/>
  <c r="IC369" i="1"/>
  <c r="ID369" i="1"/>
  <c r="IB370" i="1" s="1"/>
  <c r="IC370" i="1"/>
  <c r="ID370" i="1"/>
  <c r="IB371" i="1" s="1"/>
  <c r="IC371" i="1"/>
  <c r="ID371" i="1"/>
  <c r="IB372" i="1" s="1"/>
  <c r="IC372" i="1"/>
  <c r="ID372" i="1"/>
  <c r="IB373" i="1" s="1"/>
  <c r="IC373" i="1"/>
  <c r="ID373" i="1"/>
  <c r="IB374" i="1" s="1"/>
  <c r="IC374" i="1"/>
  <c r="ID374" i="1"/>
  <c r="IB375" i="1" s="1"/>
  <c r="IC375" i="1"/>
  <c r="ID375" i="1"/>
  <c r="IB376" i="1" s="1"/>
  <c r="IC376" i="1"/>
  <c r="ID376" i="1"/>
  <c r="IB377" i="1" s="1"/>
  <c r="IC377" i="1"/>
  <c r="ID377" i="1"/>
  <c r="IB378" i="1" s="1"/>
  <c r="IC378" i="1"/>
  <c r="ID378" i="1"/>
  <c r="IB379" i="1" s="1"/>
  <c r="IC379" i="1"/>
  <c r="ID379" i="1"/>
  <c r="IB380" i="1" s="1"/>
  <c r="IC380" i="1"/>
  <c r="ID380" i="1"/>
  <c r="IB381" i="1" s="1"/>
  <c r="IC381" i="1"/>
  <c r="ID381" i="1"/>
  <c r="IB382" i="1" s="1"/>
  <c r="IC382" i="1"/>
  <c r="ID382" i="1"/>
  <c r="IB383" i="1" s="1"/>
  <c r="IC383" i="1"/>
  <c r="ID383" i="1"/>
  <c r="IB384" i="1" s="1"/>
  <c r="IC384" i="1"/>
  <c r="ID384" i="1"/>
  <c r="IB385" i="1" s="1"/>
  <c r="IC385" i="1"/>
  <c r="ID385" i="1"/>
  <c r="IB386" i="1" s="1"/>
  <c r="IC386" i="1"/>
  <c r="ID386" i="1"/>
  <c r="IB387" i="1" s="1"/>
  <c r="IC387" i="1"/>
  <c r="ID387" i="1"/>
  <c r="IB388" i="1" s="1"/>
  <c r="IC388" i="1"/>
  <c r="ID388" i="1"/>
  <c r="IB389" i="1" s="1"/>
  <c r="IC389" i="1"/>
  <c r="ID389" i="1"/>
  <c r="IB390" i="1" s="1"/>
  <c r="IC390" i="1"/>
  <c r="ID390" i="1"/>
  <c r="IB391" i="1" s="1"/>
  <c r="IC391" i="1"/>
  <c r="ID391" i="1"/>
  <c r="IB392" i="1" s="1"/>
  <c r="IC392" i="1"/>
  <c r="ID392" i="1"/>
  <c r="IB393" i="1" s="1"/>
  <c r="IC393" i="1"/>
  <c r="ID393" i="1"/>
  <c r="IB394" i="1" s="1"/>
  <c r="IC394" i="1"/>
  <c r="ID394" i="1"/>
  <c r="IB395" i="1" s="1"/>
  <c r="IC395" i="1"/>
  <c r="ID395" i="1"/>
  <c r="IB396" i="1" s="1"/>
  <c r="IC396" i="1"/>
  <c r="ID396" i="1"/>
  <c r="IB397" i="1" s="1"/>
  <c r="IC397" i="1"/>
  <c r="ID397" i="1"/>
  <c r="IB398" i="1" s="1"/>
  <c r="IC398" i="1"/>
  <c r="ID398" i="1"/>
  <c r="IB399" i="1" s="1"/>
  <c r="IC399" i="1"/>
  <c r="ID399" i="1"/>
  <c r="IB400" i="1" s="1"/>
  <c r="IC400" i="1"/>
  <c r="ID400" i="1"/>
  <c r="IB401" i="1" s="1"/>
  <c r="IC401" i="1"/>
  <c r="ID401" i="1"/>
  <c r="IB402" i="1" s="1"/>
  <c r="IC402" i="1"/>
  <c r="ID402" i="1"/>
  <c r="IB403" i="1" s="1"/>
  <c r="IC403" i="1"/>
  <c r="ID403" i="1"/>
  <c r="IB404" i="1" s="1"/>
  <c r="IC404" i="1"/>
  <c r="ID404" i="1"/>
  <c r="IB405" i="1" s="1"/>
  <c r="IC405" i="1"/>
  <c r="ID405" i="1"/>
  <c r="IB406" i="1" s="1"/>
  <c r="IC406" i="1"/>
  <c r="ID406" i="1"/>
  <c r="IB407" i="1" s="1"/>
  <c r="IC407" i="1"/>
  <c r="ID407" i="1"/>
  <c r="IB408" i="1" s="1"/>
  <c r="IC408" i="1"/>
  <c r="ID408" i="1"/>
  <c r="IB409" i="1" s="1"/>
  <c r="IC409" i="1"/>
  <c r="ID409" i="1"/>
  <c r="IB410" i="1" s="1"/>
  <c r="IC410" i="1"/>
  <c r="ID410" i="1"/>
  <c r="IB411" i="1" s="1"/>
  <c r="IC411" i="1"/>
  <c r="ID411" i="1"/>
  <c r="IB412" i="1" s="1"/>
  <c r="IC412" i="1"/>
  <c r="ID412" i="1"/>
  <c r="IB413" i="1" s="1"/>
  <c r="IC413" i="1"/>
  <c r="ID413" i="1"/>
  <c r="IB414" i="1" s="1"/>
  <c r="IC414" i="1"/>
  <c r="ID414" i="1"/>
  <c r="IB415" i="1" s="1"/>
  <c r="IC415" i="1"/>
  <c r="ID415" i="1"/>
  <c r="IB416" i="1" s="1"/>
  <c r="IC416" i="1"/>
  <c r="ID416" i="1"/>
  <c r="IB417" i="1" s="1"/>
  <c r="IC417" i="1"/>
  <c r="ID417" i="1"/>
  <c r="IB418" i="1" s="1"/>
  <c r="IC418" i="1"/>
  <c r="ID418" i="1"/>
  <c r="IB419" i="1" s="1"/>
  <c r="IC419" i="1"/>
  <c r="ID419" i="1"/>
  <c r="IB420" i="1" s="1"/>
  <c r="IC420" i="1"/>
  <c r="ID420" i="1"/>
  <c r="IB421" i="1" s="1"/>
  <c r="IC421" i="1"/>
  <c r="HY370" i="1"/>
  <c r="IA370" i="1" s="1"/>
  <c r="IF370" i="1"/>
  <c r="IK370" i="1" s="1"/>
  <c r="HY375" i="1"/>
  <c r="IA375" i="1" s="1"/>
  <c r="IM375" i="1" s="1"/>
  <c r="IF375" i="1"/>
  <c r="IK375" i="1" s="1"/>
  <c r="HY387" i="1"/>
  <c r="IA387" i="1" s="1"/>
  <c r="IM387" i="1" s="1"/>
  <c r="IF387" i="1"/>
  <c r="IK387" i="1" s="1"/>
  <c r="HY391" i="1"/>
  <c r="IA391" i="1" s="1"/>
  <c r="IM391" i="1" s="1"/>
  <c r="IF391" i="1"/>
  <c r="IK391" i="1" s="1"/>
  <c r="HY393" i="1"/>
  <c r="IA393" i="1" s="1"/>
  <c r="IF393" i="1"/>
  <c r="IK393" i="1" s="1"/>
  <c r="HY402" i="1"/>
  <c r="IA402" i="1" s="1"/>
  <c r="IM402" i="1" s="1"/>
  <c r="IF402" i="1"/>
  <c r="IK402" i="1" s="1"/>
  <c r="HY403" i="1"/>
  <c r="IA403" i="1" s="1"/>
  <c r="IM403" i="1" s="1"/>
  <c r="IF403" i="1"/>
  <c r="IK403" i="1" s="1"/>
  <c r="HY404" i="1"/>
  <c r="IA404" i="1" s="1"/>
  <c r="IM404" i="1" s="1"/>
  <c r="IF404" i="1"/>
  <c r="IK404" i="1" s="1"/>
  <c r="HY405" i="1"/>
  <c r="IA405" i="1" s="1"/>
  <c r="IF405" i="1"/>
  <c r="IK405" i="1" s="1"/>
  <c r="HY406" i="1"/>
  <c r="IA406" i="1" s="1"/>
  <c r="IM406" i="1" s="1"/>
  <c r="IF406" i="1"/>
  <c r="IK406" i="1" s="1"/>
  <c r="HY407" i="1"/>
  <c r="IA407" i="1" s="1"/>
  <c r="IM407" i="1" s="1"/>
  <c r="IF407" i="1"/>
  <c r="IK407" i="1" s="1"/>
  <c r="HY408" i="1"/>
  <c r="IA408" i="1" s="1"/>
  <c r="IM408" i="1" s="1"/>
  <c r="IF408" i="1"/>
  <c r="IK408" i="1" s="1"/>
  <c r="HY409" i="1"/>
  <c r="IA409" i="1" s="1"/>
  <c r="IF409" i="1"/>
  <c r="IK409" i="1" s="1"/>
  <c r="HY410" i="1"/>
  <c r="IA410" i="1" s="1"/>
  <c r="IM410" i="1" s="1"/>
  <c r="IF410" i="1"/>
  <c r="IK410" i="1" s="1"/>
  <c r="HY411" i="1"/>
  <c r="IA411" i="1" s="1"/>
  <c r="IM411" i="1" s="1"/>
  <c r="IF411" i="1"/>
  <c r="IK411" i="1" s="1"/>
  <c r="HY412" i="1"/>
  <c r="IA412" i="1" s="1"/>
  <c r="IM412" i="1" s="1"/>
  <c r="IF412" i="1"/>
  <c r="IK412" i="1" s="1"/>
  <c r="HY413" i="1"/>
  <c r="IA413" i="1" s="1"/>
  <c r="IF413" i="1"/>
  <c r="IK413" i="1" s="1"/>
  <c r="HY414" i="1"/>
  <c r="IA414" i="1" s="1"/>
  <c r="IM414" i="1" s="1"/>
  <c r="IF414" i="1"/>
  <c r="IK414" i="1" s="1"/>
  <c r="HY415" i="1"/>
  <c r="IA415" i="1" s="1"/>
  <c r="IM415" i="1" s="1"/>
  <c r="IF415" i="1"/>
  <c r="IK415" i="1" s="1"/>
  <c r="HY416" i="1"/>
  <c r="IA416" i="1" s="1"/>
  <c r="IM416" i="1" s="1"/>
  <c r="IF416" i="1"/>
  <c r="IK416" i="1" s="1"/>
  <c r="HY417" i="1"/>
  <c r="IA417" i="1" s="1"/>
  <c r="IF417" i="1"/>
  <c r="IK417" i="1" s="1"/>
  <c r="HY418" i="1"/>
  <c r="IA418" i="1" s="1"/>
  <c r="IM418" i="1" s="1"/>
  <c r="IF418" i="1"/>
  <c r="IK418" i="1" s="1"/>
  <c r="HY419" i="1"/>
  <c r="IA419" i="1" s="1"/>
  <c r="IF419" i="1"/>
  <c r="IK419" i="1" s="1"/>
  <c r="HY420" i="1"/>
  <c r="IA420" i="1" s="1"/>
  <c r="IM420" i="1" s="1"/>
  <c r="IF420" i="1"/>
  <c r="IK420" i="1" s="1"/>
  <c r="II362" i="1"/>
  <c r="II363" i="1"/>
  <c r="II364" i="1"/>
  <c r="II365" i="1"/>
  <c r="II366" i="1"/>
  <c r="II367" i="1"/>
  <c r="II368" i="1"/>
  <c r="II369" i="1"/>
  <c r="II370" i="1"/>
  <c r="II371" i="1"/>
  <c r="II372" i="1"/>
  <c r="II373" i="1"/>
  <c r="II374" i="1"/>
  <c r="II375" i="1"/>
  <c r="II376" i="1"/>
  <c r="II377" i="1"/>
  <c r="II378" i="1"/>
  <c r="II379" i="1"/>
  <c r="II380" i="1"/>
  <c r="II381" i="1"/>
  <c r="II382" i="1"/>
  <c r="II383" i="1"/>
  <c r="II384" i="1"/>
  <c r="II385" i="1"/>
  <c r="II386" i="1"/>
  <c r="II387" i="1"/>
  <c r="II388" i="1"/>
  <c r="II389" i="1"/>
  <c r="II390" i="1"/>
  <c r="II391" i="1"/>
  <c r="II392" i="1"/>
  <c r="II393" i="1"/>
  <c r="II394" i="1"/>
  <c r="II395" i="1"/>
  <c r="II396" i="1"/>
  <c r="II397" i="1"/>
  <c r="II398" i="1"/>
  <c r="II399" i="1"/>
  <c r="II400" i="1"/>
  <c r="II401" i="1"/>
  <c r="II402" i="1"/>
  <c r="II403" i="1"/>
  <c r="II404" i="1"/>
  <c r="II405" i="1"/>
  <c r="II406" i="1"/>
  <c r="II407" i="1"/>
  <c r="II408" i="1"/>
  <c r="II409" i="1"/>
  <c r="II410" i="1"/>
  <c r="II411" i="1"/>
  <c r="II412" i="1"/>
  <c r="II413" i="1"/>
  <c r="II414" i="1"/>
  <c r="II415" i="1"/>
  <c r="II416" i="1"/>
  <c r="II417" i="1"/>
  <c r="II418" i="1"/>
  <c r="II419" i="1"/>
  <c r="II420" i="1"/>
  <c r="HY421" i="1"/>
  <c r="IA421" i="1" s="1"/>
  <c r="IM421" i="1" s="1"/>
  <c r="II421" i="1"/>
  <c r="IJ421" i="1"/>
  <c r="IF421" i="1"/>
  <c r="IK421" i="1" s="1"/>
  <c r="JR401" i="1"/>
  <c r="JP402" i="1" s="1"/>
  <c r="JR402" i="1"/>
  <c r="JP403" i="1" s="1"/>
  <c r="JR403" i="1"/>
  <c r="JP404" i="1" s="1"/>
  <c r="JR404" i="1"/>
  <c r="JP405" i="1" s="1"/>
  <c r="JR405" i="1"/>
  <c r="JP406" i="1" s="1"/>
  <c r="JR406" i="1"/>
  <c r="JP407" i="1" s="1"/>
  <c r="JR407" i="1"/>
  <c r="JP408" i="1" s="1"/>
  <c r="JR408" i="1"/>
  <c r="JP409" i="1" s="1"/>
  <c r="JR409" i="1"/>
  <c r="JP410" i="1" s="1"/>
  <c r="JR410" i="1"/>
  <c r="JP411" i="1" s="1"/>
  <c r="JR411" i="1"/>
  <c r="JP412" i="1" s="1"/>
  <c r="JR412" i="1"/>
  <c r="JP413" i="1" s="1"/>
  <c r="JR413" i="1"/>
  <c r="JP414" i="1" s="1"/>
  <c r="JR414" i="1"/>
  <c r="JP415" i="1" s="1"/>
  <c r="JR415" i="1"/>
  <c r="JP416" i="1" s="1"/>
  <c r="JR416" i="1"/>
  <c r="JP417" i="1" s="1"/>
  <c r="JR417" i="1"/>
  <c r="JP418" i="1" s="1"/>
  <c r="JR418" i="1"/>
  <c r="JP419" i="1" s="1"/>
  <c r="JR419" i="1"/>
  <c r="JP420" i="1" s="1"/>
  <c r="JR420" i="1"/>
  <c r="JP421" i="1" s="1"/>
  <c r="JW421" i="1"/>
  <c r="KD421" i="1" s="1"/>
  <c r="LT362" i="1"/>
  <c r="LR363" i="1" s="1"/>
  <c r="LT363" i="1"/>
  <c r="LR364" i="1" s="1"/>
  <c r="LT364" i="1"/>
  <c r="LR365" i="1" s="1"/>
  <c r="LT365" i="1"/>
  <c r="LR366" i="1" s="1"/>
  <c r="LT366" i="1"/>
  <c r="LR367" i="1" s="1"/>
  <c r="LT367" i="1"/>
  <c r="LR368" i="1" s="1"/>
  <c r="LT368" i="1"/>
  <c r="LR369" i="1" s="1"/>
  <c r="LT369" i="1"/>
  <c r="LR370" i="1" s="1"/>
  <c r="LT370" i="1"/>
  <c r="LR371" i="1" s="1"/>
  <c r="LT371" i="1"/>
  <c r="LR372" i="1" s="1"/>
  <c r="LT372" i="1"/>
  <c r="LR373" i="1" s="1"/>
  <c r="LT373" i="1"/>
  <c r="LR374" i="1" s="1"/>
  <c r="LT374" i="1"/>
  <c r="LR375" i="1" s="1"/>
  <c r="LT375" i="1"/>
  <c r="LR376" i="1" s="1"/>
  <c r="LT376" i="1"/>
  <c r="LR377" i="1" s="1"/>
  <c r="LT377" i="1"/>
  <c r="LR378" i="1" s="1"/>
  <c r="LT378" i="1"/>
  <c r="LR379" i="1" s="1"/>
  <c r="LT379" i="1"/>
  <c r="LR380" i="1" s="1"/>
  <c r="LT380" i="1"/>
  <c r="LR381" i="1" s="1"/>
  <c r="LT381" i="1"/>
  <c r="LR382" i="1" s="1"/>
  <c r="LT382" i="1"/>
  <c r="LR383" i="1" s="1"/>
  <c r="LT383" i="1"/>
  <c r="LR384" i="1" s="1"/>
  <c r="LT384" i="1"/>
  <c r="LR385" i="1" s="1"/>
  <c r="LT385" i="1"/>
  <c r="LR386" i="1" s="1"/>
  <c r="LT386" i="1"/>
  <c r="LR387" i="1" s="1"/>
  <c r="LT387" i="1"/>
  <c r="LR388" i="1" s="1"/>
  <c r="LT388" i="1"/>
  <c r="LR389" i="1" s="1"/>
  <c r="LT389" i="1"/>
  <c r="LR390" i="1" s="1"/>
  <c r="LT390" i="1"/>
  <c r="LR391" i="1" s="1"/>
  <c r="LT391" i="1"/>
  <c r="LR392" i="1" s="1"/>
  <c r="LT392" i="1"/>
  <c r="LR393" i="1" s="1"/>
  <c r="LT393" i="1"/>
  <c r="LR394" i="1" s="1"/>
  <c r="LT394" i="1"/>
  <c r="LR395" i="1" s="1"/>
  <c r="LT395" i="1"/>
  <c r="LR396" i="1" s="1"/>
  <c r="LT396" i="1"/>
  <c r="LR397" i="1" s="1"/>
  <c r="LT397" i="1"/>
  <c r="LR398" i="1" s="1"/>
  <c r="LT398" i="1"/>
  <c r="LR399" i="1" s="1"/>
  <c r="LT399" i="1"/>
  <c r="LR400" i="1" s="1"/>
  <c r="LT400" i="1"/>
  <c r="LR401" i="1" s="1"/>
  <c r="LS401" i="1" s="1"/>
  <c r="LT401" i="1"/>
  <c r="LR402" i="1" s="1"/>
  <c r="LT402" i="1"/>
  <c r="LR403" i="1" s="1"/>
  <c r="LS403" i="1" s="1"/>
  <c r="LT403" i="1"/>
  <c r="LR404" i="1" s="1"/>
  <c r="LS404" i="1" s="1"/>
  <c r="LT404" i="1"/>
  <c r="LR405" i="1" s="1"/>
  <c r="LS405" i="1"/>
  <c r="LT405" i="1"/>
  <c r="LR406" i="1" s="1"/>
  <c r="LT406" i="1"/>
  <c r="LR407" i="1" s="1"/>
  <c r="LS407" i="1" s="1"/>
  <c r="LT407" i="1"/>
  <c r="LR408" i="1" s="1"/>
  <c r="LT408" i="1"/>
  <c r="LR409" i="1" s="1"/>
  <c r="LT409" i="1"/>
  <c r="LR410" i="1" s="1"/>
  <c r="LT410" i="1"/>
  <c r="LR411" i="1" s="1"/>
  <c r="LS411" i="1" s="1"/>
  <c r="LT411" i="1"/>
  <c r="LR412" i="1" s="1"/>
  <c r="LT412" i="1"/>
  <c r="LR413" i="1" s="1"/>
  <c r="LT413" i="1"/>
  <c r="LR414" i="1" s="1"/>
  <c r="LS414" i="1" s="1"/>
  <c r="LT414" i="1"/>
  <c r="LR415" i="1" s="1"/>
  <c r="LS415" i="1" s="1"/>
  <c r="LT415" i="1"/>
  <c r="LR416" i="1" s="1"/>
  <c r="LT416" i="1"/>
  <c r="LR417" i="1" s="1"/>
  <c r="LS417" i="1" s="1"/>
  <c r="LT417" i="1"/>
  <c r="LR418" i="1" s="1"/>
  <c r="LT418" i="1"/>
  <c r="LR419" i="1" s="1"/>
  <c r="LT419" i="1"/>
  <c r="LR420" i="1" s="1"/>
  <c r="LT420" i="1"/>
  <c r="MM362" i="1"/>
  <c r="MK363" i="1" s="1"/>
  <c r="MM363" i="1"/>
  <c r="MK364" i="1" s="1"/>
  <c r="MM364" i="1"/>
  <c r="MK365" i="1" s="1"/>
  <c r="MM365" i="1"/>
  <c r="MK366" i="1" s="1"/>
  <c r="MM366" i="1"/>
  <c r="MK367" i="1" s="1"/>
  <c r="MM367" i="1"/>
  <c r="MK368" i="1" s="1"/>
  <c r="MM368" i="1"/>
  <c r="MK369" i="1" s="1"/>
  <c r="MM369" i="1"/>
  <c r="MK370" i="1" s="1"/>
  <c r="MM370" i="1"/>
  <c r="MK371" i="1" s="1"/>
  <c r="MM371" i="1"/>
  <c r="MK372" i="1" s="1"/>
  <c r="MM372" i="1"/>
  <c r="MK373" i="1" s="1"/>
  <c r="MM373" i="1"/>
  <c r="MK374" i="1" s="1"/>
  <c r="MM374" i="1"/>
  <c r="MK375" i="1" s="1"/>
  <c r="MM375" i="1"/>
  <c r="MK376" i="1" s="1"/>
  <c r="MM376" i="1"/>
  <c r="MK377" i="1" s="1"/>
  <c r="MM377" i="1"/>
  <c r="MK378" i="1" s="1"/>
  <c r="MM378" i="1"/>
  <c r="MK379" i="1" s="1"/>
  <c r="MM379" i="1"/>
  <c r="MK380" i="1" s="1"/>
  <c r="MM380" i="1"/>
  <c r="MK381" i="1" s="1"/>
  <c r="MM381" i="1"/>
  <c r="MK382" i="1" s="1"/>
  <c r="MM382" i="1"/>
  <c r="MK383" i="1" s="1"/>
  <c r="MM383" i="1"/>
  <c r="MK384" i="1" s="1"/>
  <c r="MM384" i="1"/>
  <c r="MK385" i="1" s="1"/>
  <c r="MM385" i="1"/>
  <c r="MK386" i="1" s="1"/>
  <c r="MM386" i="1"/>
  <c r="MK387" i="1" s="1"/>
  <c r="MM387" i="1"/>
  <c r="MK388" i="1" s="1"/>
  <c r="MM388" i="1"/>
  <c r="MK389" i="1" s="1"/>
  <c r="MM389" i="1"/>
  <c r="MK390" i="1" s="1"/>
  <c r="MM390" i="1"/>
  <c r="MK391" i="1" s="1"/>
  <c r="MM391" i="1"/>
  <c r="MK392" i="1" s="1"/>
  <c r="MM392" i="1"/>
  <c r="MK393" i="1" s="1"/>
  <c r="MM393" i="1"/>
  <c r="MK394" i="1" s="1"/>
  <c r="MM394" i="1"/>
  <c r="MK395" i="1" s="1"/>
  <c r="MM395" i="1"/>
  <c r="MK396" i="1" s="1"/>
  <c r="MM396" i="1"/>
  <c r="MK397" i="1" s="1"/>
  <c r="MM397" i="1"/>
  <c r="MK398" i="1" s="1"/>
  <c r="MM398" i="1"/>
  <c r="MK399" i="1" s="1"/>
  <c r="MM399" i="1"/>
  <c r="MK400" i="1" s="1"/>
  <c r="MM400" i="1"/>
  <c r="MK401" i="1" s="1"/>
  <c r="ML401" i="1" s="1"/>
  <c r="MM401" i="1"/>
  <c r="MK402" i="1" s="1"/>
  <c r="MM402" i="1"/>
  <c r="MK403" i="1" s="1"/>
  <c r="MM403" i="1"/>
  <c r="MK404" i="1" s="1"/>
  <c r="MM404" i="1"/>
  <c r="MK405" i="1" s="1"/>
  <c r="MM405" i="1"/>
  <c r="MK406" i="1" s="1"/>
  <c r="MM406" i="1"/>
  <c r="MK407" i="1" s="1"/>
  <c r="MM407" i="1"/>
  <c r="MK408" i="1" s="1"/>
  <c r="MM408" i="1"/>
  <c r="MK409" i="1" s="1"/>
  <c r="MM409" i="1"/>
  <c r="MK410" i="1" s="1"/>
  <c r="MM410" i="1"/>
  <c r="MK411" i="1" s="1"/>
  <c r="MM411" i="1"/>
  <c r="MK412" i="1" s="1"/>
  <c r="MM412" i="1"/>
  <c r="MK413" i="1" s="1"/>
  <c r="MM413" i="1"/>
  <c r="MK414" i="1" s="1"/>
  <c r="MM414" i="1"/>
  <c r="MK415" i="1" s="1"/>
  <c r="MM415" i="1"/>
  <c r="MK416" i="1" s="1"/>
  <c r="MM416" i="1"/>
  <c r="MK417" i="1" s="1"/>
  <c r="MM417" i="1"/>
  <c r="MK418" i="1" s="1"/>
  <c r="MM418" i="1"/>
  <c r="MK419" i="1" s="1"/>
  <c r="MM419" i="1"/>
  <c r="MK420" i="1" s="1"/>
  <c r="MM420" i="1"/>
  <c r="MK421" i="1" s="1"/>
  <c r="MO421" i="1"/>
  <c r="MQ421" i="1" s="1"/>
  <c r="OD362" i="1"/>
  <c r="OB363" i="1" s="1"/>
  <c r="OD363" i="1"/>
  <c r="OB364" i="1" s="1"/>
  <c r="OD364" i="1"/>
  <c r="OB365" i="1" s="1"/>
  <c r="OD365" i="1"/>
  <c r="OB366" i="1" s="1"/>
  <c r="OD366" i="1"/>
  <c r="OB367" i="1" s="1"/>
  <c r="OD367" i="1"/>
  <c r="OB368" i="1" s="1"/>
  <c r="OD368" i="1"/>
  <c r="OB369" i="1" s="1"/>
  <c r="OD369" i="1"/>
  <c r="OB370" i="1" s="1"/>
  <c r="OD370" i="1"/>
  <c r="OB371" i="1" s="1"/>
  <c r="OD371" i="1"/>
  <c r="OB372" i="1" s="1"/>
  <c r="OD372" i="1"/>
  <c r="OB373" i="1" s="1"/>
  <c r="OD373" i="1"/>
  <c r="OB374" i="1" s="1"/>
  <c r="OD374" i="1"/>
  <c r="OB375" i="1" s="1"/>
  <c r="OD375" i="1"/>
  <c r="OB376" i="1" s="1"/>
  <c r="OD376" i="1"/>
  <c r="OB377" i="1" s="1"/>
  <c r="OD377" i="1"/>
  <c r="OB378" i="1" s="1"/>
  <c r="OD378" i="1"/>
  <c r="OB379" i="1" s="1"/>
  <c r="OD379" i="1"/>
  <c r="OB380" i="1" s="1"/>
  <c r="OD380" i="1"/>
  <c r="OB381" i="1" s="1"/>
  <c r="OD381" i="1"/>
  <c r="OB382" i="1" s="1"/>
  <c r="OD382" i="1"/>
  <c r="OB383" i="1" s="1"/>
  <c r="OD383" i="1"/>
  <c r="OB384" i="1" s="1"/>
  <c r="OD384" i="1"/>
  <c r="OB385" i="1" s="1"/>
  <c r="OD385" i="1"/>
  <c r="OB386" i="1" s="1"/>
  <c r="OD386" i="1"/>
  <c r="OB387" i="1" s="1"/>
  <c r="OD387" i="1"/>
  <c r="OB388" i="1" s="1"/>
  <c r="OD388" i="1"/>
  <c r="OB389" i="1" s="1"/>
  <c r="OD389" i="1"/>
  <c r="OB390" i="1" s="1"/>
  <c r="OD390" i="1"/>
  <c r="OB391" i="1" s="1"/>
  <c r="OD391" i="1"/>
  <c r="OB392" i="1" s="1"/>
  <c r="OD392" i="1"/>
  <c r="OB393" i="1" s="1"/>
  <c r="OD393" i="1"/>
  <c r="OB394" i="1" s="1"/>
  <c r="OD394" i="1"/>
  <c r="OB395" i="1" s="1"/>
  <c r="OD395" i="1"/>
  <c r="OB396" i="1" s="1"/>
  <c r="OD396" i="1"/>
  <c r="OB397" i="1" s="1"/>
  <c r="OD397" i="1"/>
  <c r="OB398" i="1" s="1"/>
  <c r="OD398" i="1"/>
  <c r="OB399" i="1" s="1"/>
  <c r="OD399" i="1"/>
  <c r="OB400" i="1" s="1"/>
  <c r="OD400" i="1"/>
  <c r="OB401" i="1" s="1"/>
  <c r="OD401" i="1"/>
  <c r="OB402" i="1" s="1"/>
  <c r="OD402" i="1"/>
  <c r="OB403" i="1" s="1"/>
  <c r="OD403" i="1"/>
  <c r="OB404" i="1" s="1"/>
  <c r="OD404" i="1"/>
  <c r="OB405" i="1" s="1"/>
  <c r="OD405" i="1"/>
  <c r="OB406" i="1" s="1"/>
  <c r="OD406" i="1"/>
  <c r="OB407" i="1" s="1"/>
  <c r="OD407" i="1"/>
  <c r="OB408" i="1" s="1"/>
  <c r="OD408" i="1"/>
  <c r="OB409" i="1" s="1"/>
  <c r="OD409" i="1"/>
  <c r="OB410" i="1" s="1"/>
  <c r="OD410" i="1"/>
  <c r="OB411" i="1" s="1"/>
  <c r="OD411" i="1"/>
  <c r="OB412" i="1" s="1"/>
  <c r="OD412" i="1"/>
  <c r="OB413" i="1" s="1"/>
  <c r="OD413" i="1"/>
  <c r="OB414" i="1" s="1"/>
  <c r="OD414" i="1"/>
  <c r="OB415" i="1" s="1"/>
  <c r="OD415" i="1"/>
  <c r="OB416" i="1" s="1"/>
  <c r="OD416" i="1"/>
  <c r="OB417" i="1" s="1"/>
  <c r="OD417" i="1"/>
  <c r="OB418" i="1" s="1"/>
  <c r="OD418" i="1"/>
  <c r="OB419" i="1" s="1"/>
  <c r="OD419" i="1"/>
  <c r="OB420" i="1" s="1"/>
  <c r="OD420" i="1"/>
  <c r="OB421" i="1" s="1"/>
  <c r="V362" i="1"/>
  <c r="Y362" i="1"/>
  <c r="Z362" i="1"/>
  <c r="X363" i="1" s="1"/>
  <c r="V363" i="1"/>
  <c r="Y363" i="1"/>
  <c r="Z363" i="1"/>
  <c r="X364" i="1" s="1"/>
  <c r="V364" i="1"/>
  <c r="Y364" i="1"/>
  <c r="Z364" i="1"/>
  <c r="X365" i="1" s="1"/>
  <c r="V365" i="1"/>
  <c r="Y365" i="1"/>
  <c r="Z365" i="1"/>
  <c r="X366" i="1" s="1"/>
  <c r="V366" i="1"/>
  <c r="Y366" i="1"/>
  <c r="Z366" i="1"/>
  <c r="X367" i="1" s="1"/>
  <c r="V367" i="1"/>
  <c r="Y367" i="1"/>
  <c r="Z367" i="1"/>
  <c r="X368" i="1" s="1"/>
  <c r="V368" i="1"/>
  <c r="Y368" i="1"/>
  <c r="Z368" i="1"/>
  <c r="X369" i="1" s="1"/>
  <c r="V369" i="1"/>
  <c r="Y369" i="1"/>
  <c r="Z369" i="1"/>
  <c r="X370" i="1" s="1"/>
  <c r="V370" i="1"/>
  <c r="Y370" i="1"/>
  <c r="Z370" i="1"/>
  <c r="X371" i="1" s="1"/>
  <c r="V371" i="1"/>
  <c r="Y371" i="1"/>
  <c r="Z371" i="1"/>
  <c r="X372" i="1" s="1"/>
  <c r="V372" i="1"/>
  <c r="Y372" i="1"/>
  <c r="Z372" i="1"/>
  <c r="X373" i="1" s="1"/>
  <c r="V373" i="1"/>
  <c r="Y373" i="1"/>
  <c r="Z373" i="1"/>
  <c r="X374" i="1" s="1"/>
  <c r="V374" i="1"/>
  <c r="Y374" i="1"/>
  <c r="Z374" i="1"/>
  <c r="X375" i="1" s="1"/>
  <c r="V375" i="1"/>
  <c r="Y375" i="1"/>
  <c r="Z375" i="1"/>
  <c r="X376" i="1" s="1"/>
  <c r="V376" i="1"/>
  <c r="Y376" i="1"/>
  <c r="Z376" i="1"/>
  <c r="X377" i="1" s="1"/>
  <c r="V377" i="1"/>
  <c r="Y377" i="1"/>
  <c r="Z377" i="1"/>
  <c r="X378" i="1" s="1"/>
  <c r="V378" i="1"/>
  <c r="Y378" i="1"/>
  <c r="Z378" i="1"/>
  <c r="X379" i="1" s="1"/>
  <c r="V379" i="1"/>
  <c r="Y379" i="1"/>
  <c r="Z379" i="1"/>
  <c r="X380" i="1" s="1"/>
  <c r="V380" i="1"/>
  <c r="Y380" i="1"/>
  <c r="Z380" i="1"/>
  <c r="X381" i="1" s="1"/>
  <c r="V381" i="1"/>
  <c r="Y381" i="1"/>
  <c r="Z381" i="1"/>
  <c r="X382" i="1" s="1"/>
  <c r="V382" i="1"/>
  <c r="Y382" i="1"/>
  <c r="Z382" i="1"/>
  <c r="X383" i="1" s="1"/>
  <c r="V383" i="1"/>
  <c r="Y383" i="1"/>
  <c r="Z383" i="1"/>
  <c r="X384" i="1" s="1"/>
  <c r="V384" i="1"/>
  <c r="Y384" i="1"/>
  <c r="Z384" i="1"/>
  <c r="X385" i="1" s="1"/>
  <c r="V385" i="1"/>
  <c r="Y385" i="1"/>
  <c r="Z385" i="1"/>
  <c r="X386" i="1" s="1"/>
  <c r="V386" i="1"/>
  <c r="Y386" i="1"/>
  <c r="Z386" i="1"/>
  <c r="X387" i="1" s="1"/>
  <c r="V387" i="1"/>
  <c r="Y387" i="1"/>
  <c r="Z387" i="1"/>
  <c r="X388" i="1" s="1"/>
  <c r="V388" i="1"/>
  <c r="Y388" i="1"/>
  <c r="Z388" i="1"/>
  <c r="X389" i="1" s="1"/>
  <c r="V389" i="1"/>
  <c r="Y389" i="1"/>
  <c r="Z389" i="1"/>
  <c r="X390" i="1" s="1"/>
  <c r="V390" i="1"/>
  <c r="Y390" i="1"/>
  <c r="Z390" i="1"/>
  <c r="X391" i="1" s="1"/>
  <c r="V391" i="1"/>
  <c r="Y391" i="1"/>
  <c r="Z391" i="1"/>
  <c r="X392" i="1" s="1"/>
  <c r="V392" i="1"/>
  <c r="Y392" i="1"/>
  <c r="Z392" i="1"/>
  <c r="X393" i="1" s="1"/>
  <c r="V393" i="1"/>
  <c r="Y393" i="1"/>
  <c r="Z393" i="1"/>
  <c r="X394" i="1" s="1"/>
  <c r="V394" i="1"/>
  <c r="Y394" i="1"/>
  <c r="Z394" i="1"/>
  <c r="X395" i="1" s="1"/>
  <c r="V395" i="1"/>
  <c r="Y395" i="1"/>
  <c r="Z395" i="1"/>
  <c r="X396" i="1" s="1"/>
  <c r="V396" i="1"/>
  <c r="Y396" i="1"/>
  <c r="Z396" i="1"/>
  <c r="X397" i="1" s="1"/>
  <c r="V397" i="1"/>
  <c r="Y397" i="1"/>
  <c r="Z397" i="1"/>
  <c r="X398" i="1" s="1"/>
  <c r="V398" i="1"/>
  <c r="Y398" i="1"/>
  <c r="Z398" i="1"/>
  <c r="X399" i="1" s="1"/>
  <c r="V399" i="1"/>
  <c r="Y399" i="1"/>
  <c r="Z399" i="1"/>
  <c r="X400" i="1" s="1"/>
  <c r="V400" i="1"/>
  <c r="Y400" i="1"/>
  <c r="Z400" i="1"/>
  <c r="X401" i="1" s="1"/>
  <c r="V401" i="1"/>
  <c r="Y401" i="1"/>
  <c r="Z401" i="1"/>
  <c r="X402" i="1" s="1"/>
  <c r="V402" i="1"/>
  <c r="Y402" i="1"/>
  <c r="Z402" i="1"/>
  <c r="X403" i="1" s="1"/>
  <c r="V403" i="1"/>
  <c r="Y403" i="1"/>
  <c r="Z403" i="1"/>
  <c r="X404" i="1" s="1"/>
  <c r="V404" i="1"/>
  <c r="Y404" i="1"/>
  <c r="Z404" i="1"/>
  <c r="X405" i="1" s="1"/>
  <c r="V405" i="1"/>
  <c r="Y405" i="1"/>
  <c r="Z405" i="1"/>
  <c r="X406" i="1" s="1"/>
  <c r="V406" i="1"/>
  <c r="Y406" i="1"/>
  <c r="Z406" i="1"/>
  <c r="X407" i="1" s="1"/>
  <c r="V407" i="1"/>
  <c r="Y407" i="1"/>
  <c r="Z407" i="1"/>
  <c r="X408" i="1" s="1"/>
  <c r="V408" i="1"/>
  <c r="Y408" i="1"/>
  <c r="Z408" i="1"/>
  <c r="X409" i="1" s="1"/>
  <c r="V409" i="1"/>
  <c r="Y409" i="1"/>
  <c r="Z409" i="1"/>
  <c r="X410" i="1" s="1"/>
  <c r="V410" i="1"/>
  <c r="Y410" i="1"/>
  <c r="Z410" i="1"/>
  <c r="X411" i="1" s="1"/>
  <c r="V411" i="1"/>
  <c r="Y411" i="1"/>
  <c r="Z411" i="1"/>
  <c r="X412" i="1" s="1"/>
  <c r="V412" i="1"/>
  <c r="Y412" i="1"/>
  <c r="Z412" i="1"/>
  <c r="X413" i="1" s="1"/>
  <c r="V413" i="1"/>
  <c r="Y413" i="1"/>
  <c r="Z413" i="1"/>
  <c r="X414" i="1" s="1"/>
  <c r="V414" i="1"/>
  <c r="Y414" i="1"/>
  <c r="Z414" i="1"/>
  <c r="X415" i="1" s="1"/>
  <c r="V415" i="1"/>
  <c r="Y415" i="1"/>
  <c r="Z415" i="1"/>
  <c r="X416" i="1" s="1"/>
  <c r="V416" i="1"/>
  <c r="Y416" i="1"/>
  <c r="Z416" i="1"/>
  <c r="X417" i="1" s="1"/>
  <c r="V417" i="1"/>
  <c r="Y417" i="1"/>
  <c r="Z417" i="1"/>
  <c r="X418" i="1" s="1"/>
  <c r="V418" i="1"/>
  <c r="Y418" i="1"/>
  <c r="Z418" i="1"/>
  <c r="X419" i="1" s="1"/>
  <c r="V419" i="1"/>
  <c r="Y419" i="1"/>
  <c r="Z419" i="1"/>
  <c r="X420" i="1" s="1"/>
  <c r="V420" i="1"/>
  <c r="Y420" i="1"/>
  <c r="Z420" i="1"/>
  <c r="V421" i="1"/>
  <c r="BM362" i="1"/>
  <c r="BM363" i="1"/>
  <c r="BM364" i="1"/>
  <c r="BM365" i="1"/>
  <c r="BM366" i="1"/>
  <c r="BM367" i="1"/>
  <c r="BM368" i="1"/>
  <c r="BM369" i="1"/>
  <c r="BM370" i="1"/>
  <c r="BM371" i="1"/>
  <c r="BM372" i="1"/>
  <c r="BM373" i="1"/>
  <c r="BP362" i="1"/>
  <c r="BQ362" i="1"/>
  <c r="BO363" i="1" s="1"/>
  <c r="BP363" i="1"/>
  <c r="BQ363" i="1"/>
  <c r="BO364" i="1" s="1"/>
  <c r="BP364" i="1"/>
  <c r="BQ364" i="1"/>
  <c r="BO365" i="1" s="1"/>
  <c r="BP365" i="1"/>
  <c r="BQ365" i="1"/>
  <c r="BO366" i="1" s="1"/>
  <c r="BP366" i="1"/>
  <c r="BQ366" i="1"/>
  <c r="BO367" i="1" s="1"/>
  <c r="BP367" i="1"/>
  <c r="BQ367" i="1"/>
  <c r="BO368" i="1" s="1"/>
  <c r="BP368" i="1"/>
  <c r="BQ368" i="1"/>
  <c r="BO369" i="1" s="1"/>
  <c r="BP369" i="1"/>
  <c r="BQ369" i="1"/>
  <c r="BO370" i="1" s="1"/>
  <c r="BP370" i="1"/>
  <c r="BQ370" i="1"/>
  <c r="BO371" i="1" s="1"/>
  <c r="BP371" i="1"/>
  <c r="BQ371" i="1"/>
  <c r="BO372" i="1" s="1"/>
  <c r="BP372" i="1"/>
  <c r="BQ372" i="1"/>
  <c r="BO373" i="1" s="1"/>
  <c r="BP373" i="1"/>
  <c r="BQ373" i="1"/>
  <c r="BR385" i="1" s="1"/>
  <c r="BM374" i="1"/>
  <c r="BM375" i="1"/>
  <c r="BM376" i="1"/>
  <c r="BM377" i="1"/>
  <c r="BM378" i="1"/>
  <c r="BM379" i="1"/>
  <c r="BM380" i="1"/>
  <c r="BM381" i="1"/>
  <c r="BM382" i="1"/>
  <c r="BM383" i="1"/>
  <c r="BM384" i="1"/>
  <c r="BM385" i="1"/>
  <c r="BP374" i="1"/>
  <c r="BQ374" i="1"/>
  <c r="BO375" i="1" s="1"/>
  <c r="BP375" i="1"/>
  <c r="BQ375" i="1"/>
  <c r="BO376" i="1" s="1"/>
  <c r="BP376" i="1"/>
  <c r="BQ376" i="1"/>
  <c r="BO377" i="1" s="1"/>
  <c r="BP377" i="1"/>
  <c r="BQ377" i="1"/>
  <c r="BO378" i="1" s="1"/>
  <c r="BP378" i="1"/>
  <c r="BQ378" i="1"/>
  <c r="BO379" i="1" s="1"/>
  <c r="BP379" i="1"/>
  <c r="BQ379" i="1"/>
  <c r="BO380" i="1" s="1"/>
  <c r="BP380" i="1"/>
  <c r="BQ380" i="1"/>
  <c r="BO381" i="1" s="1"/>
  <c r="BP381" i="1"/>
  <c r="BQ381" i="1"/>
  <c r="BO382" i="1" s="1"/>
  <c r="BP382" i="1"/>
  <c r="BQ382" i="1"/>
  <c r="BO383" i="1" s="1"/>
  <c r="BP383" i="1"/>
  <c r="BQ383" i="1"/>
  <c r="BO384" i="1" s="1"/>
  <c r="BP384" i="1"/>
  <c r="BQ384" i="1"/>
  <c r="BO385" i="1" s="1"/>
  <c r="BP385" i="1"/>
  <c r="BQ385" i="1"/>
  <c r="BM386" i="1"/>
  <c r="BM387" i="1"/>
  <c r="BM388" i="1"/>
  <c r="BM389" i="1"/>
  <c r="BM390" i="1"/>
  <c r="BM391" i="1"/>
  <c r="BM392" i="1"/>
  <c r="BM393" i="1"/>
  <c r="BM394" i="1"/>
  <c r="BM395" i="1"/>
  <c r="BM396" i="1"/>
  <c r="BM397" i="1"/>
  <c r="BP386" i="1"/>
  <c r="BQ386" i="1"/>
  <c r="BO387" i="1" s="1"/>
  <c r="BP387" i="1"/>
  <c r="BQ387" i="1"/>
  <c r="BO388" i="1" s="1"/>
  <c r="BP388" i="1"/>
  <c r="BQ388" i="1"/>
  <c r="BO389" i="1" s="1"/>
  <c r="BP389" i="1"/>
  <c r="BQ389" i="1"/>
  <c r="BO390" i="1" s="1"/>
  <c r="BP390" i="1"/>
  <c r="BQ390" i="1"/>
  <c r="BO391" i="1" s="1"/>
  <c r="BP391" i="1"/>
  <c r="BQ391" i="1"/>
  <c r="BO392" i="1" s="1"/>
  <c r="BP392" i="1"/>
  <c r="BQ392" i="1"/>
  <c r="BO393" i="1" s="1"/>
  <c r="BP393" i="1"/>
  <c r="BQ393" i="1"/>
  <c r="BO394" i="1" s="1"/>
  <c r="BP394" i="1"/>
  <c r="BQ394" i="1"/>
  <c r="BO395" i="1" s="1"/>
  <c r="BP395" i="1"/>
  <c r="BQ395" i="1"/>
  <c r="BO396" i="1" s="1"/>
  <c r="BP396" i="1"/>
  <c r="BQ396" i="1"/>
  <c r="BO397" i="1" s="1"/>
  <c r="BP397" i="1"/>
  <c r="BQ397" i="1"/>
  <c r="BR399" i="1" s="1"/>
  <c r="BM398" i="1"/>
  <c r="BM399" i="1"/>
  <c r="BM400" i="1"/>
  <c r="BM401" i="1"/>
  <c r="BM402" i="1"/>
  <c r="BM403" i="1"/>
  <c r="BM404" i="1"/>
  <c r="BM405" i="1"/>
  <c r="BM406" i="1"/>
  <c r="BM407" i="1"/>
  <c r="BM408" i="1"/>
  <c r="BM409" i="1"/>
  <c r="BP398" i="1"/>
  <c r="BQ398" i="1"/>
  <c r="BO399" i="1" s="1"/>
  <c r="BP399" i="1"/>
  <c r="BQ399" i="1"/>
  <c r="BO400" i="1" s="1"/>
  <c r="BP400" i="1"/>
  <c r="BQ400" i="1"/>
  <c r="BO401" i="1" s="1"/>
  <c r="BP401" i="1"/>
  <c r="BQ401" i="1"/>
  <c r="BO402" i="1" s="1"/>
  <c r="BP402" i="1"/>
  <c r="BQ402" i="1"/>
  <c r="BO403" i="1" s="1"/>
  <c r="BP403" i="1"/>
  <c r="BQ403" i="1"/>
  <c r="BO404" i="1" s="1"/>
  <c r="BP404" i="1"/>
  <c r="BQ404" i="1"/>
  <c r="BO405" i="1" s="1"/>
  <c r="BP405" i="1"/>
  <c r="BQ405" i="1"/>
  <c r="BO406" i="1" s="1"/>
  <c r="BP406" i="1"/>
  <c r="BQ406" i="1"/>
  <c r="BO407" i="1" s="1"/>
  <c r="BP407" i="1"/>
  <c r="BQ407" i="1"/>
  <c r="BO408" i="1" s="1"/>
  <c r="BP408" i="1"/>
  <c r="BQ408" i="1"/>
  <c r="BO409" i="1" s="1"/>
  <c r="BP409" i="1"/>
  <c r="BQ409" i="1"/>
  <c r="BR421" i="1" s="1"/>
  <c r="BM410" i="1"/>
  <c r="BM411" i="1"/>
  <c r="BM412" i="1"/>
  <c r="BM413" i="1"/>
  <c r="BM414" i="1"/>
  <c r="BM415" i="1"/>
  <c r="BM416" i="1"/>
  <c r="BM417" i="1"/>
  <c r="BM418" i="1"/>
  <c r="BM419" i="1"/>
  <c r="BM420" i="1"/>
  <c r="BM421" i="1"/>
  <c r="FN362" i="1"/>
  <c r="FN363" i="1"/>
  <c r="FN364" i="1"/>
  <c r="FN365" i="1"/>
  <c r="FN366" i="1"/>
  <c r="FN367" i="1"/>
  <c r="FN368" i="1"/>
  <c r="FN369" i="1"/>
  <c r="FN370" i="1"/>
  <c r="FN371" i="1"/>
  <c r="FN372" i="1"/>
  <c r="FN373" i="1"/>
  <c r="FN374" i="1"/>
  <c r="FN375" i="1"/>
  <c r="FN376" i="1"/>
  <c r="FN377" i="1"/>
  <c r="FN378" i="1"/>
  <c r="FN379" i="1"/>
  <c r="FN380" i="1"/>
  <c r="FN381" i="1"/>
  <c r="FN382" i="1"/>
  <c r="FN383" i="1"/>
  <c r="FN384" i="1"/>
  <c r="FN385" i="1"/>
  <c r="FN386" i="1"/>
  <c r="FN387" i="1"/>
  <c r="FN388" i="1"/>
  <c r="FN389" i="1"/>
  <c r="FN390" i="1"/>
  <c r="FN391" i="1"/>
  <c r="FN392" i="1"/>
  <c r="FN393" i="1"/>
  <c r="FN394" i="1"/>
  <c r="FN395" i="1"/>
  <c r="FN396" i="1"/>
  <c r="FN397" i="1"/>
  <c r="FN398" i="1"/>
  <c r="FN399" i="1"/>
  <c r="FN400" i="1"/>
  <c r="FN401" i="1"/>
  <c r="FN402" i="1"/>
  <c r="FN403" i="1"/>
  <c r="FN404" i="1"/>
  <c r="FN405" i="1"/>
  <c r="FN406" i="1"/>
  <c r="FN407" i="1"/>
  <c r="FN408" i="1"/>
  <c r="FN409" i="1"/>
  <c r="FN410" i="1"/>
  <c r="FN411" i="1"/>
  <c r="FN412" i="1"/>
  <c r="FN413" i="1"/>
  <c r="FN414" i="1"/>
  <c r="FN415" i="1"/>
  <c r="FN416" i="1"/>
  <c r="FN417" i="1"/>
  <c r="FN418" i="1"/>
  <c r="FN419" i="1"/>
  <c r="FN420" i="1"/>
  <c r="FN421" i="1"/>
  <c r="NZ314" i="1"/>
  <c r="NZ315" i="1"/>
  <c r="NZ316" i="1"/>
  <c r="NZ317" i="1"/>
  <c r="NZ318" i="1"/>
  <c r="NZ319" i="1"/>
  <c r="NZ320" i="1"/>
  <c r="NZ321" i="1"/>
  <c r="NZ322" i="1"/>
  <c r="NZ323" i="1"/>
  <c r="NZ324" i="1"/>
  <c r="NZ325" i="1"/>
  <c r="NZ326" i="1"/>
  <c r="NZ327" i="1"/>
  <c r="NZ328" i="1"/>
  <c r="NZ329" i="1"/>
  <c r="NZ330" i="1"/>
  <c r="NZ331" i="1"/>
  <c r="NZ332" i="1"/>
  <c r="NZ333" i="1"/>
  <c r="NZ334" i="1"/>
  <c r="NZ335" i="1"/>
  <c r="NZ336" i="1"/>
  <c r="NZ337" i="1"/>
  <c r="NZ338" i="1"/>
  <c r="NZ339" i="1"/>
  <c r="NZ340" i="1"/>
  <c r="NZ341" i="1"/>
  <c r="NZ342" i="1"/>
  <c r="NZ343" i="1"/>
  <c r="NZ344" i="1"/>
  <c r="NZ345" i="1"/>
  <c r="NZ346" i="1"/>
  <c r="NZ347" i="1"/>
  <c r="NZ348" i="1"/>
  <c r="NZ349" i="1"/>
  <c r="NZ350" i="1"/>
  <c r="NZ351" i="1"/>
  <c r="NZ352" i="1"/>
  <c r="NZ353" i="1"/>
  <c r="NZ354" i="1"/>
  <c r="NZ355" i="1"/>
  <c r="NZ356" i="1"/>
  <c r="NZ357" i="1"/>
  <c r="NZ358" i="1"/>
  <c r="NZ359" i="1"/>
  <c r="NZ360" i="1"/>
  <c r="NZ361" i="1"/>
  <c r="NZ362" i="1"/>
  <c r="NZ363" i="1"/>
  <c r="NZ364" i="1"/>
  <c r="NZ365" i="1"/>
  <c r="NZ366" i="1"/>
  <c r="NZ367" i="1"/>
  <c r="NZ368" i="1"/>
  <c r="NZ369" i="1"/>
  <c r="NZ370" i="1"/>
  <c r="NZ371" i="1"/>
  <c r="NZ372" i="1"/>
  <c r="NZ373" i="1"/>
  <c r="NZ374" i="1"/>
  <c r="NZ375" i="1"/>
  <c r="NZ376" i="1"/>
  <c r="NZ377" i="1"/>
  <c r="NZ378" i="1"/>
  <c r="NZ379" i="1"/>
  <c r="NZ380" i="1"/>
  <c r="NZ381" i="1"/>
  <c r="NZ382" i="1"/>
  <c r="NZ383" i="1"/>
  <c r="NZ384" i="1"/>
  <c r="NZ385" i="1"/>
  <c r="NZ386" i="1"/>
  <c r="NZ387" i="1"/>
  <c r="NZ388" i="1"/>
  <c r="NZ389" i="1"/>
  <c r="NZ390" i="1"/>
  <c r="NZ391" i="1"/>
  <c r="NZ392" i="1"/>
  <c r="NZ393" i="1"/>
  <c r="NZ394" i="1"/>
  <c r="NZ395" i="1"/>
  <c r="NZ396" i="1"/>
  <c r="NZ397" i="1"/>
  <c r="NZ398" i="1"/>
  <c r="NZ399" i="1"/>
  <c r="NZ400" i="1"/>
  <c r="NZ401" i="1"/>
  <c r="NZ402" i="1"/>
  <c r="NZ403" i="1"/>
  <c r="NZ404" i="1"/>
  <c r="NZ405" i="1"/>
  <c r="NZ406" i="1"/>
  <c r="NZ407" i="1"/>
  <c r="NZ408" i="1"/>
  <c r="NZ409" i="1"/>
  <c r="NZ410" i="1"/>
  <c r="NZ411" i="1"/>
  <c r="NZ412" i="1"/>
  <c r="NZ413" i="1"/>
  <c r="NZ414" i="1"/>
  <c r="NZ415" i="1"/>
  <c r="NZ416" i="1"/>
  <c r="NZ417" i="1"/>
  <c r="NZ418" i="1"/>
  <c r="NZ419" i="1"/>
  <c r="NZ420" i="1"/>
  <c r="NZ421" i="1"/>
  <c r="G362" i="1"/>
  <c r="H362" i="1"/>
  <c r="F363" i="1" s="1"/>
  <c r="G363" i="1"/>
  <c r="H363" i="1"/>
  <c r="F364" i="1" s="1"/>
  <c r="G364" i="1"/>
  <c r="H364" i="1"/>
  <c r="F365" i="1" s="1"/>
  <c r="G365" i="1"/>
  <c r="H365" i="1"/>
  <c r="F366" i="1" s="1"/>
  <c r="G366" i="1"/>
  <c r="H366" i="1"/>
  <c r="F367" i="1" s="1"/>
  <c r="G367" i="1"/>
  <c r="H367" i="1"/>
  <c r="F368" i="1" s="1"/>
  <c r="G368" i="1"/>
  <c r="H368" i="1"/>
  <c r="F369" i="1" s="1"/>
  <c r="G369" i="1"/>
  <c r="H369" i="1"/>
  <c r="F370" i="1" s="1"/>
  <c r="G370" i="1"/>
  <c r="H370" i="1"/>
  <c r="F371" i="1" s="1"/>
  <c r="G371" i="1"/>
  <c r="H371" i="1"/>
  <c r="F372" i="1" s="1"/>
  <c r="G372" i="1"/>
  <c r="H372" i="1"/>
  <c r="F373" i="1" s="1"/>
  <c r="G373" i="1"/>
  <c r="H373" i="1"/>
  <c r="F374" i="1" s="1"/>
  <c r="G374" i="1"/>
  <c r="H374" i="1"/>
  <c r="F375" i="1" s="1"/>
  <c r="G375" i="1"/>
  <c r="H375" i="1"/>
  <c r="F376" i="1" s="1"/>
  <c r="G376" i="1"/>
  <c r="H376" i="1"/>
  <c r="F377" i="1" s="1"/>
  <c r="G377" i="1"/>
  <c r="H377" i="1"/>
  <c r="F378" i="1" s="1"/>
  <c r="G378" i="1"/>
  <c r="H378" i="1"/>
  <c r="F379" i="1" s="1"/>
  <c r="G379" i="1"/>
  <c r="H379" i="1"/>
  <c r="F380" i="1" s="1"/>
  <c r="G380" i="1"/>
  <c r="H380" i="1"/>
  <c r="F381" i="1" s="1"/>
  <c r="G381" i="1"/>
  <c r="H381" i="1"/>
  <c r="F382" i="1" s="1"/>
  <c r="G382" i="1"/>
  <c r="H382" i="1"/>
  <c r="F383" i="1" s="1"/>
  <c r="G383" i="1"/>
  <c r="H383" i="1"/>
  <c r="F384" i="1" s="1"/>
  <c r="G384" i="1"/>
  <c r="H384" i="1"/>
  <c r="F385" i="1" s="1"/>
  <c r="G385" i="1"/>
  <c r="H385" i="1"/>
  <c r="F386" i="1" s="1"/>
  <c r="G386" i="1"/>
  <c r="H386" i="1"/>
  <c r="F387" i="1" s="1"/>
  <c r="G387" i="1"/>
  <c r="H387" i="1"/>
  <c r="F388" i="1" s="1"/>
  <c r="G388" i="1"/>
  <c r="H388" i="1"/>
  <c r="F389" i="1" s="1"/>
  <c r="G389" i="1"/>
  <c r="H389" i="1"/>
  <c r="F390" i="1" s="1"/>
  <c r="G390" i="1"/>
  <c r="H390" i="1"/>
  <c r="F391" i="1" s="1"/>
  <c r="G391" i="1"/>
  <c r="H391" i="1"/>
  <c r="F392" i="1" s="1"/>
  <c r="G392" i="1"/>
  <c r="H392" i="1"/>
  <c r="F393" i="1" s="1"/>
  <c r="G393" i="1"/>
  <c r="H393" i="1"/>
  <c r="F394" i="1" s="1"/>
  <c r="G394" i="1"/>
  <c r="H394" i="1"/>
  <c r="F395" i="1" s="1"/>
  <c r="G395" i="1"/>
  <c r="H395" i="1"/>
  <c r="F396" i="1" s="1"/>
  <c r="G396" i="1"/>
  <c r="H396" i="1"/>
  <c r="F397" i="1" s="1"/>
  <c r="G397" i="1"/>
  <c r="H397" i="1"/>
  <c r="F398" i="1" s="1"/>
  <c r="G398" i="1"/>
  <c r="H398" i="1"/>
  <c r="F399" i="1" s="1"/>
  <c r="G399" i="1"/>
  <c r="H399" i="1"/>
  <c r="F400" i="1" s="1"/>
  <c r="G400" i="1"/>
  <c r="H400" i="1"/>
  <c r="F401" i="1" s="1"/>
  <c r="G401" i="1"/>
  <c r="H401" i="1"/>
  <c r="F402" i="1" s="1"/>
  <c r="G402" i="1"/>
  <c r="H402" i="1"/>
  <c r="F403" i="1" s="1"/>
  <c r="G403" i="1"/>
  <c r="H403" i="1"/>
  <c r="F404" i="1" s="1"/>
  <c r="G404" i="1"/>
  <c r="H404" i="1"/>
  <c r="F405" i="1" s="1"/>
  <c r="G405" i="1"/>
  <c r="H405" i="1"/>
  <c r="F406" i="1" s="1"/>
  <c r="G406" i="1"/>
  <c r="H406" i="1"/>
  <c r="F407" i="1" s="1"/>
  <c r="G407" i="1"/>
  <c r="H407" i="1"/>
  <c r="F408" i="1" s="1"/>
  <c r="G408" i="1"/>
  <c r="H408" i="1"/>
  <c r="F409" i="1" s="1"/>
  <c r="G409" i="1"/>
  <c r="H409" i="1"/>
  <c r="F410" i="1" s="1"/>
  <c r="G410" i="1"/>
  <c r="H410" i="1"/>
  <c r="F411" i="1" s="1"/>
  <c r="G411" i="1"/>
  <c r="H411" i="1"/>
  <c r="F412" i="1" s="1"/>
  <c r="G412" i="1"/>
  <c r="H412" i="1"/>
  <c r="F413" i="1" s="1"/>
  <c r="G413" i="1"/>
  <c r="H413" i="1"/>
  <c r="F414" i="1" s="1"/>
  <c r="G414" i="1"/>
  <c r="H414" i="1"/>
  <c r="F415" i="1" s="1"/>
  <c r="G415" i="1"/>
  <c r="H415" i="1"/>
  <c r="F416" i="1" s="1"/>
  <c r="G416" i="1"/>
  <c r="H416" i="1"/>
  <c r="F417" i="1" s="1"/>
  <c r="G417" i="1"/>
  <c r="H417" i="1"/>
  <c r="F418" i="1" s="1"/>
  <c r="G418" i="1"/>
  <c r="H418" i="1"/>
  <c r="F419" i="1" s="1"/>
  <c r="G419" i="1"/>
  <c r="H419" i="1"/>
  <c r="F420" i="1" s="1"/>
  <c r="G420" i="1"/>
  <c r="H420" i="1"/>
  <c r="F421" i="1" s="1"/>
  <c r="G421" i="1"/>
  <c r="E421" i="1"/>
  <c r="P421" i="1" s="1"/>
  <c r="C421" i="1"/>
  <c r="N421" i="1" s="1"/>
  <c r="U362" i="1"/>
  <c r="AF362" i="1" s="1"/>
  <c r="U363" i="1"/>
  <c r="AF363" i="1" s="1"/>
  <c r="U364" i="1"/>
  <c r="AF364" i="1" s="1"/>
  <c r="U365" i="1"/>
  <c r="AF365" i="1" s="1"/>
  <c r="U366" i="1"/>
  <c r="AF366" i="1" s="1"/>
  <c r="U367" i="1"/>
  <c r="AF367" i="1" s="1"/>
  <c r="U368" i="1"/>
  <c r="AF368" i="1" s="1"/>
  <c r="U369" i="1"/>
  <c r="AF369" i="1" s="1"/>
  <c r="U370" i="1"/>
  <c r="AF370" i="1" s="1"/>
  <c r="U371" i="1"/>
  <c r="AF371" i="1" s="1"/>
  <c r="U372" i="1"/>
  <c r="AF372" i="1" s="1"/>
  <c r="U373" i="1"/>
  <c r="AF373" i="1" s="1"/>
  <c r="U374" i="1"/>
  <c r="AF374" i="1" s="1"/>
  <c r="U375" i="1"/>
  <c r="AF375" i="1" s="1"/>
  <c r="U376" i="1"/>
  <c r="AF376" i="1" s="1"/>
  <c r="U377" i="1"/>
  <c r="AF377" i="1" s="1"/>
  <c r="U378" i="1"/>
  <c r="AF378" i="1" s="1"/>
  <c r="U379" i="1"/>
  <c r="AF379" i="1" s="1"/>
  <c r="U380" i="1"/>
  <c r="AF380" i="1" s="1"/>
  <c r="U381" i="1"/>
  <c r="AF381" i="1" s="1"/>
  <c r="U382" i="1"/>
  <c r="AF382" i="1" s="1"/>
  <c r="U383" i="1"/>
  <c r="AF383" i="1" s="1"/>
  <c r="U384" i="1"/>
  <c r="AF384" i="1" s="1"/>
  <c r="U385" i="1"/>
  <c r="AF385" i="1" s="1"/>
  <c r="U386" i="1"/>
  <c r="AF386" i="1" s="1"/>
  <c r="U387" i="1"/>
  <c r="AF387" i="1" s="1"/>
  <c r="U388" i="1"/>
  <c r="AF388" i="1" s="1"/>
  <c r="U389" i="1"/>
  <c r="AF389" i="1" s="1"/>
  <c r="U390" i="1"/>
  <c r="AF390" i="1" s="1"/>
  <c r="U391" i="1"/>
  <c r="AF391" i="1" s="1"/>
  <c r="U392" i="1"/>
  <c r="AF392" i="1" s="1"/>
  <c r="U393" i="1"/>
  <c r="AF393" i="1" s="1"/>
  <c r="U394" i="1"/>
  <c r="AF394" i="1" s="1"/>
  <c r="U395" i="1"/>
  <c r="AF395" i="1" s="1"/>
  <c r="U396" i="1"/>
  <c r="AF396" i="1" s="1"/>
  <c r="U397" i="1"/>
  <c r="AF397" i="1" s="1"/>
  <c r="U398" i="1"/>
  <c r="AF398" i="1" s="1"/>
  <c r="U399" i="1"/>
  <c r="AF399" i="1" s="1"/>
  <c r="U400" i="1"/>
  <c r="AF400" i="1" s="1"/>
  <c r="U401" i="1"/>
  <c r="AF401" i="1" s="1"/>
  <c r="U402" i="1"/>
  <c r="AF402" i="1" s="1"/>
  <c r="U403" i="1"/>
  <c r="E768" i="1" s="1"/>
  <c r="F768" i="1" s="1"/>
  <c r="U404" i="1"/>
  <c r="AF404" i="1" s="1"/>
  <c r="U405" i="1"/>
  <c r="AF405" i="1" s="1"/>
  <c r="U406" i="1"/>
  <c r="AF406" i="1" s="1"/>
  <c r="U407" i="1"/>
  <c r="AF407" i="1" s="1"/>
  <c r="U408" i="1"/>
  <c r="AF408" i="1" s="1"/>
  <c r="U409" i="1"/>
  <c r="AF409" i="1" s="1"/>
  <c r="U410" i="1"/>
  <c r="AF410" i="1" s="1"/>
  <c r="U411" i="1"/>
  <c r="AF411" i="1" s="1"/>
  <c r="U412" i="1"/>
  <c r="AF412" i="1" s="1"/>
  <c r="U413" i="1"/>
  <c r="AF413" i="1" s="1"/>
  <c r="U414" i="1"/>
  <c r="AF414" i="1" s="1"/>
  <c r="U415" i="1"/>
  <c r="AF415" i="1" s="1"/>
  <c r="U416" i="1"/>
  <c r="AF416" i="1" s="1"/>
  <c r="U417" i="1"/>
  <c r="AF417" i="1" s="1"/>
  <c r="U418" i="1"/>
  <c r="AF418" i="1" s="1"/>
  <c r="U419" i="1"/>
  <c r="AF419" i="1" s="1"/>
  <c r="U420" i="1"/>
  <c r="AF420" i="1" s="1"/>
  <c r="Y421" i="1"/>
  <c r="X421" i="1"/>
  <c r="W421" i="1"/>
  <c r="AH421" i="1" s="1"/>
  <c r="U421" i="1"/>
  <c r="AF421" i="1" s="1"/>
  <c r="BL362" i="1"/>
  <c r="BY362" i="1" s="1"/>
  <c r="BL363" i="1"/>
  <c r="BY363" i="1" s="1"/>
  <c r="BL364" i="1"/>
  <c r="BY364" i="1" s="1"/>
  <c r="BL365" i="1"/>
  <c r="BY365" i="1" s="1"/>
  <c r="BL366" i="1"/>
  <c r="BY366" i="1" s="1"/>
  <c r="BL367" i="1"/>
  <c r="BY367" i="1" s="1"/>
  <c r="BL368" i="1"/>
  <c r="BY368" i="1" s="1"/>
  <c r="BL369" i="1"/>
  <c r="BY369" i="1" s="1"/>
  <c r="BL370" i="1"/>
  <c r="BY370" i="1" s="1"/>
  <c r="BL371" i="1"/>
  <c r="BY371" i="1" s="1"/>
  <c r="BL372" i="1"/>
  <c r="BY372" i="1" s="1"/>
  <c r="BL373" i="1"/>
  <c r="BY373" i="1" s="1"/>
  <c r="BL374" i="1"/>
  <c r="BY374" i="1" s="1"/>
  <c r="BL375" i="1"/>
  <c r="BY375" i="1" s="1"/>
  <c r="BL376" i="1"/>
  <c r="BY376" i="1" s="1"/>
  <c r="BL377" i="1"/>
  <c r="BY377" i="1" s="1"/>
  <c r="BL378" i="1"/>
  <c r="BY378" i="1" s="1"/>
  <c r="BL379" i="1"/>
  <c r="BY379" i="1" s="1"/>
  <c r="BL380" i="1"/>
  <c r="BY380" i="1" s="1"/>
  <c r="BL381" i="1"/>
  <c r="BY381" i="1" s="1"/>
  <c r="BL382" i="1"/>
  <c r="BY382" i="1" s="1"/>
  <c r="BL383" i="1"/>
  <c r="BY383" i="1" s="1"/>
  <c r="BL384" i="1"/>
  <c r="BY384" i="1" s="1"/>
  <c r="BL385" i="1"/>
  <c r="BY385" i="1" s="1"/>
  <c r="BL386" i="1"/>
  <c r="BY386" i="1" s="1"/>
  <c r="BL387" i="1"/>
  <c r="BY387" i="1" s="1"/>
  <c r="BL388" i="1"/>
  <c r="BY388" i="1" s="1"/>
  <c r="BL389" i="1"/>
  <c r="BY389" i="1" s="1"/>
  <c r="BL390" i="1"/>
  <c r="BY390" i="1" s="1"/>
  <c r="BL391" i="1"/>
  <c r="BY391" i="1" s="1"/>
  <c r="BL392" i="1"/>
  <c r="BY392" i="1" s="1"/>
  <c r="BL393" i="1"/>
  <c r="BY393" i="1" s="1"/>
  <c r="BL394" i="1"/>
  <c r="BY394" i="1" s="1"/>
  <c r="BL395" i="1"/>
  <c r="BY395" i="1" s="1"/>
  <c r="BL396" i="1"/>
  <c r="BY396" i="1" s="1"/>
  <c r="BL397" i="1"/>
  <c r="BY397" i="1" s="1"/>
  <c r="BL398" i="1"/>
  <c r="BY398" i="1" s="1"/>
  <c r="BL399" i="1"/>
  <c r="BY399" i="1" s="1"/>
  <c r="BL400" i="1"/>
  <c r="BY400" i="1" s="1"/>
  <c r="BL401" i="1"/>
  <c r="BY401" i="1" s="1"/>
  <c r="BL402" i="1"/>
  <c r="BY402" i="1" s="1"/>
  <c r="BL403" i="1"/>
  <c r="BY403" i="1" s="1"/>
  <c r="BL404" i="1"/>
  <c r="BY404" i="1" s="1"/>
  <c r="BL405" i="1"/>
  <c r="BY405" i="1" s="1"/>
  <c r="BL406" i="1"/>
  <c r="BY406" i="1" s="1"/>
  <c r="BL407" i="1"/>
  <c r="BY407" i="1" s="1"/>
  <c r="BL408" i="1"/>
  <c r="BY408" i="1" s="1"/>
  <c r="BL409" i="1"/>
  <c r="BY409" i="1" s="1"/>
  <c r="BL410" i="1"/>
  <c r="BY410" i="1" s="1"/>
  <c r="BL411" i="1"/>
  <c r="BY411" i="1" s="1"/>
  <c r="BL412" i="1"/>
  <c r="BY412" i="1" s="1"/>
  <c r="BL413" i="1"/>
  <c r="BY413" i="1" s="1"/>
  <c r="BL414" i="1"/>
  <c r="BY414" i="1" s="1"/>
  <c r="BL415" i="1"/>
  <c r="BY415" i="1" s="1"/>
  <c r="BL416" i="1"/>
  <c r="BY416" i="1" s="1"/>
  <c r="BL417" i="1"/>
  <c r="BY417" i="1" s="1"/>
  <c r="BL418" i="1"/>
  <c r="BY418" i="1" s="1"/>
  <c r="BL419" i="1"/>
  <c r="BY419" i="1" s="1"/>
  <c r="BL420" i="1"/>
  <c r="BY420" i="1" s="1"/>
  <c r="BP410" i="1"/>
  <c r="BQ410" i="1"/>
  <c r="BO411" i="1" s="1"/>
  <c r="BP411" i="1"/>
  <c r="BQ411" i="1"/>
  <c r="BO412" i="1" s="1"/>
  <c r="BP412" i="1"/>
  <c r="BQ412" i="1"/>
  <c r="BO413" i="1" s="1"/>
  <c r="BP413" i="1"/>
  <c r="BQ413" i="1"/>
  <c r="BO414" i="1" s="1"/>
  <c r="BP414" i="1"/>
  <c r="BQ414" i="1"/>
  <c r="BO415" i="1" s="1"/>
  <c r="BP415" i="1"/>
  <c r="BQ415" i="1"/>
  <c r="BO416" i="1" s="1"/>
  <c r="BP416" i="1"/>
  <c r="BQ416" i="1"/>
  <c r="BO417" i="1" s="1"/>
  <c r="BP417" i="1"/>
  <c r="BQ417" i="1"/>
  <c r="BO418" i="1" s="1"/>
  <c r="BP418" i="1"/>
  <c r="BQ418" i="1"/>
  <c r="BO419" i="1" s="1"/>
  <c r="BP419" i="1"/>
  <c r="BQ419" i="1"/>
  <c r="BO420" i="1" s="1"/>
  <c r="BP420" i="1"/>
  <c r="BQ420" i="1"/>
  <c r="BO421" i="1" s="1"/>
  <c r="BP421" i="1"/>
  <c r="BN421" i="1"/>
  <c r="BZ421" i="1" s="1"/>
  <c r="BL421" i="1"/>
  <c r="BY421" i="1" s="1"/>
  <c r="FM362" i="1"/>
  <c r="FZ362" i="1" s="1"/>
  <c r="FM363" i="1"/>
  <c r="FZ363" i="1" s="1"/>
  <c r="FM364" i="1"/>
  <c r="FZ364" i="1" s="1"/>
  <c r="FM365" i="1"/>
  <c r="FZ365" i="1" s="1"/>
  <c r="FM366" i="1"/>
  <c r="FZ366" i="1" s="1"/>
  <c r="FM367" i="1"/>
  <c r="FZ367" i="1" s="1"/>
  <c r="FM368" i="1"/>
  <c r="FZ368" i="1" s="1"/>
  <c r="FM369" i="1"/>
  <c r="FZ369" i="1" s="1"/>
  <c r="FM370" i="1"/>
  <c r="FZ370" i="1" s="1"/>
  <c r="FM371" i="1"/>
  <c r="FZ371" i="1" s="1"/>
  <c r="FM372" i="1"/>
  <c r="FZ372" i="1" s="1"/>
  <c r="FM373" i="1"/>
  <c r="FZ373" i="1" s="1"/>
  <c r="FM374" i="1"/>
  <c r="FZ374" i="1" s="1"/>
  <c r="FM375" i="1"/>
  <c r="FZ375" i="1" s="1"/>
  <c r="FM376" i="1"/>
  <c r="FZ376" i="1" s="1"/>
  <c r="FM377" i="1"/>
  <c r="FZ377" i="1" s="1"/>
  <c r="FM378" i="1"/>
  <c r="FZ378" i="1" s="1"/>
  <c r="FM379" i="1"/>
  <c r="FZ379" i="1" s="1"/>
  <c r="FM380" i="1"/>
  <c r="FZ380" i="1" s="1"/>
  <c r="FM381" i="1"/>
  <c r="FZ381" i="1" s="1"/>
  <c r="FM382" i="1"/>
  <c r="FZ382" i="1" s="1"/>
  <c r="FM383" i="1"/>
  <c r="FZ383" i="1" s="1"/>
  <c r="FM384" i="1"/>
  <c r="FZ384" i="1" s="1"/>
  <c r="FM385" i="1"/>
  <c r="FZ385" i="1" s="1"/>
  <c r="FM386" i="1"/>
  <c r="FZ386" i="1" s="1"/>
  <c r="FM387" i="1"/>
  <c r="FZ387" i="1" s="1"/>
  <c r="FM388" i="1"/>
  <c r="FZ388" i="1" s="1"/>
  <c r="FM389" i="1"/>
  <c r="FZ389" i="1" s="1"/>
  <c r="FM390" i="1"/>
  <c r="FZ390" i="1" s="1"/>
  <c r="FM391" i="1"/>
  <c r="FZ391" i="1" s="1"/>
  <c r="FM392" i="1"/>
  <c r="FZ392" i="1" s="1"/>
  <c r="FM393" i="1"/>
  <c r="FZ393" i="1" s="1"/>
  <c r="FM394" i="1"/>
  <c r="FZ394" i="1" s="1"/>
  <c r="FM395" i="1"/>
  <c r="FZ395" i="1" s="1"/>
  <c r="FM396" i="1"/>
  <c r="FZ396" i="1" s="1"/>
  <c r="FM397" i="1"/>
  <c r="FZ397" i="1" s="1"/>
  <c r="FM398" i="1"/>
  <c r="FZ398" i="1" s="1"/>
  <c r="FM399" i="1"/>
  <c r="FZ399" i="1" s="1"/>
  <c r="FM400" i="1"/>
  <c r="FZ400" i="1" s="1"/>
  <c r="FM401" i="1"/>
  <c r="FZ401" i="1" s="1"/>
  <c r="FM402" i="1"/>
  <c r="FZ402" i="1" s="1"/>
  <c r="FM403" i="1"/>
  <c r="FZ403" i="1" s="1"/>
  <c r="FM404" i="1"/>
  <c r="FZ404" i="1" s="1"/>
  <c r="FM405" i="1"/>
  <c r="FZ405" i="1" s="1"/>
  <c r="FM406" i="1"/>
  <c r="FZ406" i="1" s="1"/>
  <c r="FM407" i="1"/>
  <c r="FZ407" i="1" s="1"/>
  <c r="FM408" i="1"/>
  <c r="FZ408" i="1" s="1"/>
  <c r="FM409" i="1"/>
  <c r="FZ409" i="1" s="1"/>
  <c r="FM410" i="1"/>
  <c r="FZ410" i="1" s="1"/>
  <c r="FM411" i="1"/>
  <c r="FZ411" i="1" s="1"/>
  <c r="FM412" i="1"/>
  <c r="FZ412" i="1" s="1"/>
  <c r="FM413" i="1"/>
  <c r="FZ413" i="1" s="1"/>
  <c r="FM414" i="1"/>
  <c r="FZ414" i="1" s="1"/>
  <c r="FM415" i="1"/>
  <c r="FZ415" i="1" s="1"/>
  <c r="FM416" i="1"/>
  <c r="FZ416" i="1" s="1"/>
  <c r="FM417" i="1"/>
  <c r="FZ417" i="1" s="1"/>
  <c r="FM418" i="1"/>
  <c r="FZ418" i="1" s="1"/>
  <c r="FM419" i="1"/>
  <c r="FZ419" i="1" s="1"/>
  <c r="FM420" i="1"/>
  <c r="FZ420" i="1" s="1"/>
  <c r="FM421" i="1"/>
  <c r="FZ421" i="1" s="1"/>
  <c r="HG363" i="1"/>
  <c r="W728" i="1" s="1"/>
  <c r="X728" i="1" s="1"/>
  <c r="HG365" i="1"/>
  <c r="W730" i="1" s="1"/>
  <c r="X730" i="1" s="1"/>
  <c r="HG366" i="1"/>
  <c r="HG367" i="1"/>
  <c r="HG369" i="1"/>
  <c r="W734" i="1" s="1"/>
  <c r="X734" i="1" s="1"/>
  <c r="HG373" i="1"/>
  <c r="W738" i="1" s="1"/>
  <c r="X738" i="1" s="1"/>
  <c r="HG376" i="1"/>
  <c r="W741" i="1" s="1"/>
  <c r="X741" i="1" s="1"/>
  <c r="HG377" i="1"/>
  <c r="HG378" i="1"/>
  <c r="W743" i="1" s="1"/>
  <c r="X743" i="1" s="1"/>
  <c r="HG381" i="1"/>
  <c r="W746" i="1" s="1"/>
  <c r="X746" i="1" s="1"/>
  <c r="HG382" i="1"/>
  <c r="HG385" i="1"/>
  <c r="HG386" i="1"/>
  <c r="W751" i="1" s="1"/>
  <c r="X751" i="1" s="1"/>
  <c r="HG393" i="1"/>
  <c r="W758" i="1" s="1"/>
  <c r="X758" i="1" s="1"/>
  <c r="HG397" i="1"/>
  <c r="W762" i="1" s="1"/>
  <c r="X762" i="1" s="1"/>
  <c r="HG398" i="1"/>
  <c r="HG401" i="1"/>
  <c r="W766" i="1" s="1"/>
  <c r="X766" i="1" s="1"/>
  <c r="HG403" i="1"/>
  <c r="HG404" i="1"/>
  <c r="HG405" i="1"/>
  <c r="HG406" i="1"/>
  <c r="W771" i="1" s="1"/>
  <c r="X771" i="1" s="1"/>
  <c r="HG407" i="1"/>
  <c r="W772" i="1" s="1"/>
  <c r="X772" i="1" s="1"/>
  <c r="HG408" i="1"/>
  <c r="W773" i="1" s="1"/>
  <c r="X773" i="1" s="1"/>
  <c r="HG411" i="1"/>
  <c r="HG412" i="1"/>
  <c r="W777" i="1" s="1"/>
  <c r="X777" i="1" s="1"/>
  <c r="HG414" i="1"/>
  <c r="W779" i="1" s="1"/>
  <c r="X779" i="1" s="1"/>
  <c r="HG415" i="1"/>
  <c r="HG416" i="1"/>
  <c r="HG418" i="1"/>
  <c r="W783" i="1" s="1"/>
  <c r="X783" i="1" s="1"/>
  <c r="HG420" i="1"/>
  <c r="W785" i="1" s="1"/>
  <c r="X785" i="1" s="1"/>
  <c r="HL421" i="1"/>
  <c r="HM421" i="1"/>
  <c r="HJ421" i="1"/>
  <c r="HG421" i="1"/>
  <c r="HT421" i="1" s="1"/>
  <c r="IL370" i="1"/>
  <c r="IL391" i="1"/>
  <c r="IL393" i="1"/>
  <c r="IL405" i="1"/>
  <c r="IL409" i="1"/>
  <c r="IL412" i="1"/>
  <c r="IL413" i="1"/>
  <c r="IL417" i="1"/>
  <c r="ID421" i="1"/>
  <c r="IE421" i="1"/>
  <c r="IL421" i="1"/>
  <c r="IR421" i="1"/>
  <c r="JH421" i="1" s="1"/>
  <c r="JM401" i="1"/>
  <c r="AC766" i="1" s="1"/>
  <c r="AD766" i="1" s="1"/>
  <c r="JM402" i="1"/>
  <c r="JM403" i="1"/>
  <c r="AC768" i="1" s="1"/>
  <c r="AD768" i="1" s="1"/>
  <c r="JM404" i="1"/>
  <c r="AC769" i="1" s="1"/>
  <c r="AD769" i="1" s="1"/>
  <c r="JM405" i="1"/>
  <c r="AC770" i="1" s="1"/>
  <c r="AD770" i="1" s="1"/>
  <c r="JM406" i="1"/>
  <c r="AC771" i="1" s="1"/>
  <c r="AD771" i="1" s="1"/>
  <c r="JM407" i="1"/>
  <c r="AC772" i="1" s="1"/>
  <c r="AD772" i="1" s="1"/>
  <c r="JM408" i="1"/>
  <c r="AC773" i="1" s="1"/>
  <c r="AD773" i="1" s="1"/>
  <c r="JM409" i="1"/>
  <c r="AC774" i="1" s="1"/>
  <c r="AD774" i="1" s="1"/>
  <c r="JM410" i="1"/>
  <c r="JM411" i="1"/>
  <c r="AC776" i="1" s="1"/>
  <c r="AD776" i="1" s="1"/>
  <c r="JM412" i="1"/>
  <c r="AC777" i="1" s="1"/>
  <c r="AD777" i="1" s="1"/>
  <c r="JM413" i="1"/>
  <c r="AC778" i="1" s="1"/>
  <c r="AD778" i="1" s="1"/>
  <c r="JM414" i="1"/>
  <c r="AC779" i="1" s="1"/>
  <c r="AD779" i="1" s="1"/>
  <c r="JM415" i="1"/>
  <c r="AC780" i="1" s="1"/>
  <c r="AD780" i="1" s="1"/>
  <c r="JM416" i="1"/>
  <c r="AC781" i="1" s="1"/>
  <c r="AD781" i="1" s="1"/>
  <c r="JM417" i="1"/>
  <c r="AC782" i="1" s="1"/>
  <c r="AD782" i="1" s="1"/>
  <c r="JM418" i="1"/>
  <c r="JM419" i="1"/>
  <c r="AC784" i="1" s="1"/>
  <c r="AD784" i="1" s="1"/>
  <c r="JM420" i="1"/>
  <c r="AC785" i="1" s="1"/>
  <c r="AD785" i="1" s="1"/>
  <c r="JM421" i="1"/>
  <c r="KE421" i="1" s="1"/>
  <c r="LO362" i="1"/>
  <c r="LQ362" i="1" s="1"/>
  <c r="LO363" i="1"/>
  <c r="LQ363" i="1" s="1"/>
  <c r="LS363" i="1" s="1"/>
  <c r="LO368" i="1"/>
  <c r="AG733" i="1" s="1"/>
  <c r="AH733" i="1" s="1"/>
  <c r="LO370" i="1"/>
  <c r="AG735" i="1" s="1"/>
  <c r="AH735" i="1" s="1"/>
  <c r="LO372" i="1"/>
  <c r="LQ372" i="1" s="1"/>
  <c r="LO374" i="1"/>
  <c r="LQ374" i="1" s="1"/>
  <c r="LS374" i="1" s="1"/>
  <c r="LO375" i="1"/>
  <c r="AG740" i="1" s="1"/>
  <c r="AH740" i="1" s="1"/>
  <c r="LO376" i="1"/>
  <c r="AG741" i="1" s="1"/>
  <c r="AH741" i="1" s="1"/>
  <c r="LO377" i="1"/>
  <c r="AG742" i="1" s="1"/>
  <c r="AH742" i="1" s="1"/>
  <c r="LO378" i="1"/>
  <c r="LQ378" i="1" s="1"/>
  <c r="LS378" i="1" s="1"/>
  <c r="LO379" i="1"/>
  <c r="AG744" i="1" s="1"/>
  <c r="AH744" i="1" s="1"/>
  <c r="LO381" i="1"/>
  <c r="AG746" i="1" s="1"/>
  <c r="AH746" i="1" s="1"/>
  <c r="LO385" i="1"/>
  <c r="LO387" i="1"/>
  <c r="LQ387" i="1" s="1"/>
  <c r="LO388" i="1"/>
  <c r="AG753" i="1" s="1"/>
  <c r="AH753" i="1" s="1"/>
  <c r="LO397" i="1"/>
  <c r="AG762" i="1" s="1"/>
  <c r="AH762" i="1" s="1"/>
  <c r="LO399" i="1"/>
  <c r="AG764" i="1" s="1"/>
  <c r="AH764" i="1" s="1"/>
  <c r="LO402" i="1"/>
  <c r="LQ402" i="1" s="1"/>
  <c r="MD402" i="1" s="1"/>
  <c r="LO406" i="1"/>
  <c r="AG771" i="1" s="1"/>
  <c r="AH771" i="1" s="1"/>
  <c r="LO408" i="1"/>
  <c r="AG773" i="1" s="1"/>
  <c r="AH773" i="1" s="1"/>
  <c r="LO409" i="1"/>
  <c r="LO410" i="1"/>
  <c r="LQ410" i="1" s="1"/>
  <c r="LO412" i="1"/>
  <c r="AG777" i="1" s="1"/>
  <c r="AH777" i="1" s="1"/>
  <c r="LO413" i="1"/>
  <c r="LO416" i="1"/>
  <c r="AG781" i="1" s="1"/>
  <c r="AH781" i="1" s="1"/>
  <c r="LO418" i="1"/>
  <c r="LQ418" i="1" s="1"/>
  <c r="LS418" i="1" s="1"/>
  <c r="LO419" i="1"/>
  <c r="AG784" i="1" s="1"/>
  <c r="AH784" i="1" s="1"/>
  <c r="LO420" i="1"/>
  <c r="AG785" i="1" s="1"/>
  <c r="AH785" i="1" s="1"/>
  <c r="LR421" i="1"/>
  <c r="LO421" i="1"/>
  <c r="LQ421" i="1" s="1"/>
  <c r="MH362" i="1"/>
  <c r="MU362" i="1" s="1"/>
  <c r="MH363" i="1"/>
  <c r="MU363" i="1" s="1"/>
  <c r="MH364" i="1"/>
  <c r="MU364" i="1" s="1"/>
  <c r="MH365" i="1"/>
  <c r="MJ365" i="1" s="1"/>
  <c r="MH366" i="1"/>
  <c r="MU366" i="1" s="1"/>
  <c r="MH367" i="1"/>
  <c r="MU367" i="1" s="1"/>
  <c r="MH368" i="1"/>
  <c r="MU368" i="1" s="1"/>
  <c r="MH369" i="1"/>
  <c r="MJ369" i="1" s="1"/>
  <c r="MH370" i="1"/>
  <c r="MU370" i="1" s="1"/>
  <c r="MH371" i="1"/>
  <c r="MU371" i="1" s="1"/>
  <c r="MH372" i="1"/>
  <c r="MU372" i="1" s="1"/>
  <c r="MH373" i="1"/>
  <c r="MJ373" i="1" s="1"/>
  <c r="MH374" i="1"/>
  <c r="MU374" i="1" s="1"/>
  <c r="MH375" i="1"/>
  <c r="MU375" i="1" s="1"/>
  <c r="MH376" i="1"/>
  <c r="MU376" i="1" s="1"/>
  <c r="MH377" i="1"/>
  <c r="MJ377" i="1" s="1"/>
  <c r="MH378" i="1"/>
  <c r="MU378" i="1" s="1"/>
  <c r="MH379" i="1"/>
  <c r="MU379" i="1" s="1"/>
  <c r="MH380" i="1"/>
  <c r="MU380" i="1" s="1"/>
  <c r="MH381" i="1"/>
  <c r="MJ381" i="1" s="1"/>
  <c r="MH382" i="1"/>
  <c r="MU382" i="1" s="1"/>
  <c r="MH383" i="1"/>
  <c r="MU383" i="1" s="1"/>
  <c r="MH384" i="1"/>
  <c r="MU384" i="1" s="1"/>
  <c r="MH385" i="1"/>
  <c r="MJ385" i="1" s="1"/>
  <c r="MH386" i="1"/>
  <c r="MU386" i="1" s="1"/>
  <c r="MH387" i="1"/>
  <c r="MU387" i="1" s="1"/>
  <c r="MH388" i="1"/>
  <c r="MU388" i="1" s="1"/>
  <c r="MH389" i="1"/>
  <c r="MJ389" i="1" s="1"/>
  <c r="MH390" i="1"/>
  <c r="MU390" i="1" s="1"/>
  <c r="MH391" i="1"/>
  <c r="MU391" i="1" s="1"/>
  <c r="MH392" i="1"/>
  <c r="MU392" i="1" s="1"/>
  <c r="MH393" i="1"/>
  <c r="MJ393" i="1" s="1"/>
  <c r="MH394" i="1"/>
  <c r="MU394" i="1" s="1"/>
  <c r="MH395" i="1"/>
  <c r="MU395" i="1" s="1"/>
  <c r="MH396" i="1"/>
  <c r="MU396" i="1" s="1"/>
  <c r="MH397" i="1"/>
  <c r="MJ397" i="1" s="1"/>
  <c r="MH398" i="1"/>
  <c r="MU398" i="1" s="1"/>
  <c r="MH399" i="1"/>
  <c r="MU399" i="1" s="1"/>
  <c r="MH400" i="1"/>
  <c r="MU400" i="1" s="1"/>
  <c r="MH402" i="1"/>
  <c r="MJ402" i="1" s="1"/>
  <c r="ML402" i="1" s="1"/>
  <c r="MH403" i="1"/>
  <c r="AI768" i="1" s="1"/>
  <c r="AJ768" i="1" s="1"/>
  <c r="MH404" i="1"/>
  <c r="MU404" i="1" s="1"/>
  <c r="MH405" i="1"/>
  <c r="MU405" i="1" s="1"/>
  <c r="MH406" i="1"/>
  <c r="MJ406" i="1" s="1"/>
  <c r="ML406" i="1" s="1"/>
  <c r="MH407" i="1"/>
  <c r="MU407" i="1" s="1"/>
  <c r="MH408" i="1"/>
  <c r="MU408" i="1" s="1"/>
  <c r="MH409" i="1"/>
  <c r="MU409" i="1" s="1"/>
  <c r="MH410" i="1"/>
  <c r="MJ410" i="1" s="1"/>
  <c r="ML410" i="1" s="1"/>
  <c r="MH411" i="1"/>
  <c r="AI776" i="1" s="1"/>
  <c r="AJ776" i="1" s="1"/>
  <c r="MH412" i="1"/>
  <c r="MU412" i="1" s="1"/>
  <c r="MH413" i="1"/>
  <c r="MU413" i="1" s="1"/>
  <c r="MH414" i="1"/>
  <c r="MJ414" i="1" s="1"/>
  <c r="ML414" i="1" s="1"/>
  <c r="MH415" i="1"/>
  <c r="MU415" i="1" s="1"/>
  <c r="MH416" i="1"/>
  <c r="MU416" i="1" s="1"/>
  <c r="MH417" i="1"/>
  <c r="MU417" i="1" s="1"/>
  <c r="MH418" i="1"/>
  <c r="MJ418" i="1" s="1"/>
  <c r="ML418" i="1" s="1"/>
  <c r="MH419" i="1"/>
  <c r="AI784" i="1" s="1"/>
  <c r="AJ784" i="1" s="1"/>
  <c r="MH420" i="1"/>
  <c r="MU420" i="1" s="1"/>
  <c r="MH421" i="1"/>
  <c r="MJ421" i="1" s="1"/>
  <c r="NY362" i="1"/>
  <c r="AM727" i="1" s="1"/>
  <c r="AN727" i="1" s="1"/>
  <c r="NY363" i="1"/>
  <c r="AM728" i="1" s="1"/>
  <c r="AN728" i="1" s="1"/>
  <c r="NY364" i="1"/>
  <c r="AM729" i="1" s="1"/>
  <c r="AN729" i="1" s="1"/>
  <c r="NY365" i="1"/>
  <c r="AM730" i="1" s="1"/>
  <c r="AN730" i="1" s="1"/>
  <c r="NY366" i="1"/>
  <c r="AM731" i="1" s="1"/>
  <c r="AN731" i="1" s="1"/>
  <c r="NY367" i="1"/>
  <c r="AM732" i="1" s="1"/>
  <c r="AN732" i="1" s="1"/>
  <c r="NY368" i="1"/>
  <c r="OA368" i="1" s="1"/>
  <c r="OO368" i="1" s="1"/>
  <c r="NY369" i="1"/>
  <c r="AM734" i="1" s="1"/>
  <c r="AN734" i="1" s="1"/>
  <c r="NY370" i="1"/>
  <c r="AM735" i="1" s="1"/>
  <c r="AN735" i="1" s="1"/>
  <c r="NY371" i="1"/>
  <c r="AM736" i="1" s="1"/>
  <c r="AN736" i="1" s="1"/>
  <c r="NY372" i="1"/>
  <c r="NY373" i="1"/>
  <c r="AM738" i="1" s="1"/>
  <c r="AN738" i="1" s="1"/>
  <c r="NY374" i="1"/>
  <c r="AM739" i="1" s="1"/>
  <c r="AN739" i="1" s="1"/>
  <c r="NY375" i="1"/>
  <c r="AM740" i="1" s="1"/>
  <c r="AN740" i="1" s="1"/>
  <c r="NY376" i="1"/>
  <c r="OA376" i="1" s="1"/>
  <c r="OO376" i="1" s="1"/>
  <c r="NY377" i="1"/>
  <c r="AM742" i="1" s="1"/>
  <c r="AN742" i="1" s="1"/>
  <c r="NY378" i="1"/>
  <c r="AM743" i="1" s="1"/>
  <c r="AN743" i="1" s="1"/>
  <c r="NY379" i="1"/>
  <c r="AM744" i="1" s="1"/>
  <c r="AN744" i="1" s="1"/>
  <c r="NY380" i="1"/>
  <c r="NY381" i="1"/>
  <c r="AM746" i="1" s="1"/>
  <c r="AN746" i="1" s="1"/>
  <c r="NY382" i="1"/>
  <c r="AM747" i="1" s="1"/>
  <c r="AN747" i="1" s="1"/>
  <c r="NY383" i="1"/>
  <c r="AM748" i="1" s="1"/>
  <c r="AN748" i="1" s="1"/>
  <c r="NY384" i="1"/>
  <c r="OA384" i="1" s="1"/>
  <c r="OO384" i="1" s="1"/>
  <c r="NY385" i="1"/>
  <c r="AM750" i="1" s="1"/>
  <c r="AN750" i="1" s="1"/>
  <c r="NY386" i="1"/>
  <c r="AM751" i="1" s="1"/>
  <c r="AN751" i="1" s="1"/>
  <c r="NY387" i="1"/>
  <c r="AM752" i="1" s="1"/>
  <c r="AN752" i="1" s="1"/>
  <c r="NY388" i="1"/>
  <c r="ON388" i="1" s="1"/>
  <c r="NY389" i="1"/>
  <c r="AM754" i="1" s="1"/>
  <c r="AN754" i="1" s="1"/>
  <c r="NY390" i="1"/>
  <c r="AM755" i="1" s="1"/>
  <c r="AN755" i="1" s="1"/>
  <c r="NY391" i="1"/>
  <c r="AM756" i="1" s="1"/>
  <c r="AN756" i="1" s="1"/>
  <c r="NY392" i="1"/>
  <c r="OA392" i="1" s="1"/>
  <c r="OO392" i="1" s="1"/>
  <c r="NY393" i="1"/>
  <c r="AM758" i="1" s="1"/>
  <c r="AN758" i="1" s="1"/>
  <c r="NY394" i="1"/>
  <c r="AM759" i="1" s="1"/>
  <c r="AN759" i="1" s="1"/>
  <c r="NY395" i="1"/>
  <c r="AM760" i="1" s="1"/>
  <c r="AN760" i="1" s="1"/>
  <c r="NY396" i="1"/>
  <c r="AM761" i="1" s="1"/>
  <c r="AN761" i="1" s="1"/>
  <c r="NY397" i="1"/>
  <c r="AM762" i="1" s="1"/>
  <c r="AN762" i="1" s="1"/>
  <c r="NY398" i="1"/>
  <c r="AM763" i="1" s="1"/>
  <c r="AN763" i="1" s="1"/>
  <c r="NY399" i="1"/>
  <c r="AM764" i="1" s="1"/>
  <c r="AN764" i="1" s="1"/>
  <c r="NY400" i="1"/>
  <c r="OA400" i="1" s="1"/>
  <c r="OO400" i="1" s="1"/>
  <c r="NY401" i="1"/>
  <c r="AM766" i="1" s="1"/>
  <c r="AN766" i="1" s="1"/>
  <c r="NY402" i="1"/>
  <c r="ON402" i="1" s="1"/>
  <c r="NY403" i="1"/>
  <c r="ON403" i="1" s="1"/>
  <c r="NY404" i="1"/>
  <c r="AM769" i="1" s="1"/>
  <c r="AN769" i="1" s="1"/>
  <c r="NY405" i="1"/>
  <c r="ON405" i="1" s="1"/>
  <c r="NY406" i="1"/>
  <c r="ON406" i="1" s="1"/>
  <c r="NY407" i="1"/>
  <c r="ON407" i="1" s="1"/>
  <c r="NY408" i="1"/>
  <c r="OA408" i="1" s="1"/>
  <c r="NY409" i="1"/>
  <c r="ON409" i="1" s="1"/>
  <c r="NY410" i="1"/>
  <c r="ON410" i="1" s="1"/>
  <c r="NY411" i="1"/>
  <c r="ON411" i="1" s="1"/>
  <c r="NY412" i="1"/>
  <c r="ON412" i="1" s="1"/>
  <c r="NY413" i="1"/>
  <c r="ON413" i="1" s="1"/>
  <c r="NY414" i="1"/>
  <c r="ON414" i="1" s="1"/>
  <c r="NY415" i="1"/>
  <c r="ON415" i="1" s="1"/>
  <c r="NY416" i="1"/>
  <c r="OA416" i="1" s="1"/>
  <c r="NY417" i="1"/>
  <c r="ON417" i="1" s="1"/>
  <c r="NY418" i="1"/>
  <c r="ON418" i="1" s="1"/>
  <c r="NY419" i="1"/>
  <c r="ON419" i="1" s="1"/>
  <c r="NY420" i="1"/>
  <c r="ON420" i="1" s="1"/>
  <c r="NY421" i="1"/>
  <c r="ON421" i="1" s="1"/>
  <c r="IM370" i="1"/>
  <c r="IM393" i="1"/>
  <c r="IM405" i="1"/>
  <c r="IM409" i="1"/>
  <c r="IM413" i="1"/>
  <c r="IM417" i="1"/>
  <c r="IM419" i="1"/>
  <c r="E735" i="1"/>
  <c r="F735" i="1" s="1"/>
  <c r="E736" i="1"/>
  <c r="F736" i="1" s="1"/>
  <c r="E752" i="1"/>
  <c r="F752" i="1" s="1"/>
  <c r="E760" i="1"/>
  <c r="F760" i="1" s="1"/>
  <c r="E762" i="1"/>
  <c r="F762" i="1" s="1"/>
  <c r="E775" i="1"/>
  <c r="F775" i="1" s="1"/>
  <c r="E776" i="1"/>
  <c r="F776" i="1" s="1"/>
  <c r="E781" i="1"/>
  <c r="F781" i="1" s="1"/>
  <c r="E783" i="1"/>
  <c r="F783" i="1" s="1"/>
  <c r="I731" i="1"/>
  <c r="J731" i="1" s="1"/>
  <c r="I733" i="1"/>
  <c r="J733" i="1" s="1"/>
  <c r="I738" i="1"/>
  <c r="J738" i="1" s="1"/>
  <c r="I744" i="1"/>
  <c r="J744" i="1" s="1"/>
  <c r="I746" i="1"/>
  <c r="J746" i="1" s="1"/>
  <c r="I747" i="1"/>
  <c r="J747" i="1" s="1"/>
  <c r="I752" i="1"/>
  <c r="J752" i="1" s="1"/>
  <c r="I754" i="1"/>
  <c r="J754" i="1" s="1"/>
  <c r="I760" i="1"/>
  <c r="J760" i="1" s="1"/>
  <c r="I770" i="1"/>
  <c r="J770" i="1" s="1"/>
  <c r="I776" i="1"/>
  <c r="J776" i="1" s="1"/>
  <c r="I778" i="1"/>
  <c r="J778" i="1" s="1"/>
  <c r="I784" i="1"/>
  <c r="J784" i="1" s="1"/>
  <c r="I786" i="1"/>
  <c r="J786" i="1" s="1"/>
  <c r="S730" i="1"/>
  <c r="T730" i="1" s="1"/>
  <c r="S732" i="1"/>
  <c r="T732" i="1" s="1"/>
  <c r="S738" i="1"/>
  <c r="T738" i="1" s="1"/>
  <c r="S740" i="1"/>
  <c r="T740" i="1" s="1"/>
  <c r="S743" i="1"/>
  <c r="T743" i="1" s="1"/>
  <c r="S745" i="1"/>
  <c r="T745" i="1" s="1"/>
  <c r="S746" i="1"/>
  <c r="T746" i="1" s="1"/>
  <c r="S748" i="1"/>
  <c r="T748" i="1" s="1"/>
  <c r="S754" i="1"/>
  <c r="T754" i="1" s="1"/>
  <c r="S762" i="1"/>
  <c r="T762" i="1" s="1"/>
  <c r="S764" i="1"/>
  <c r="T764" i="1" s="1"/>
  <c r="S769" i="1"/>
  <c r="T769" i="1" s="1"/>
  <c r="S770" i="1"/>
  <c r="T770" i="1" s="1"/>
  <c r="S772" i="1"/>
  <c r="T772" i="1" s="1"/>
  <c r="S778" i="1"/>
  <c r="T778" i="1" s="1"/>
  <c r="S780" i="1"/>
  <c r="T780" i="1" s="1"/>
  <c r="S786" i="1"/>
  <c r="T786" i="1" s="1"/>
  <c r="W731" i="1"/>
  <c r="X731" i="1" s="1"/>
  <c r="W732" i="1"/>
  <c r="X732" i="1" s="1"/>
  <c r="W742" i="1"/>
  <c r="X742" i="1" s="1"/>
  <c r="W747" i="1"/>
  <c r="X747" i="1" s="1"/>
  <c r="W750" i="1"/>
  <c r="X750" i="1" s="1"/>
  <c r="W763" i="1"/>
  <c r="X763" i="1" s="1"/>
  <c r="W768" i="1"/>
  <c r="X768" i="1" s="1"/>
  <c r="W769" i="1"/>
  <c r="X769" i="1" s="1"/>
  <c r="W770" i="1"/>
  <c r="X770" i="1" s="1"/>
  <c r="W776" i="1"/>
  <c r="X776" i="1" s="1"/>
  <c r="W780" i="1"/>
  <c r="X780" i="1" s="1"/>
  <c r="W781" i="1"/>
  <c r="X781" i="1" s="1"/>
  <c r="Y735" i="1"/>
  <c r="Z735" i="1" s="1"/>
  <c r="Y752" i="1"/>
  <c r="Z752" i="1" s="1"/>
  <c r="Y756" i="1"/>
  <c r="Z756" i="1" s="1"/>
  <c r="Y758" i="1"/>
  <c r="Z758" i="1" s="1"/>
  <c r="Y770" i="1"/>
  <c r="Z770" i="1" s="1"/>
  <c r="Y772" i="1"/>
  <c r="Z772" i="1" s="1"/>
  <c r="Y774" i="1"/>
  <c r="Z774" i="1" s="1"/>
  <c r="Y778" i="1"/>
  <c r="Z778" i="1" s="1"/>
  <c r="Y782" i="1"/>
  <c r="Z782" i="1" s="1"/>
  <c r="Y786" i="1"/>
  <c r="Z786" i="1" s="1"/>
  <c r="AC767" i="1"/>
  <c r="AD767" i="1" s="1"/>
  <c r="AC775" i="1"/>
  <c r="AD775" i="1" s="1"/>
  <c r="AC783" i="1"/>
  <c r="AD783" i="1" s="1"/>
  <c r="AG737" i="1"/>
  <c r="AH737" i="1" s="1"/>
  <c r="AG750" i="1"/>
  <c r="AH750" i="1" s="1"/>
  <c r="AG774" i="1"/>
  <c r="AH774" i="1" s="1"/>
  <c r="AG778" i="1"/>
  <c r="AH778" i="1" s="1"/>
  <c r="AI732" i="1"/>
  <c r="AJ732" i="1" s="1"/>
  <c r="AI748" i="1"/>
  <c r="AJ748" i="1" s="1"/>
  <c r="AI749" i="1"/>
  <c r="AJ749" i="1" s="1"/>
  <c r="AI756" i="1"/>
  <c r="AJ756" i="1" s="1"/>
  <c r="AM737" i="1"/>
  <c r="AN737" i="1" s="1"/>
  <c r="AM745" i="1"/>
  <c r="AN745" i="1" s="1"/>
  <c r="AM753" i="1"/>
  <c r="AN753" i="1" s="1"/>
  <c r="LG401" i="1"/>
  <c r="IW421" i="1"/>
  <c r="IX421" i="1"/>
  <c r="JR421" i="1"/>
  <c r="MM421" i="1"/>
  <c r="MN421" i="1"/>
  <c r="LT421" i="1"/>
  <c r="LU421" i="1"/>
  <c r="OD421" i="1"/>
  <c r="OF421" i="1"/>
  <c r="IJ401" i="1"/>
  <c r="JT421" i="1"/>
  <c r="KB401" i="1"/>
  <c r="JZ362" i="1"/>
  <c r="JZ363" i="1"/>
  <c r="JZ364" i="1"/>
  <c r="JZ365" i="1"/>
  <c r="JZ366" i="1"/>
  <c r="JZ367" i="1"/>
  <c r="JZ368" i="1"/>
  <c r="JZ369" i="1"/>
  <c r="JZ370" i="1"/>
  <c r="JZ371" i="1"/>
  <c r="JZ372" i="1"/>
  <c r="JZ373" i="1"/>
  <c r="JZ374" i="1"/>
  <c r="JZ375" i="1"/>
  <c r="JZ376" i="1"/>
  <c r="JZ377" i="1"/>
  <c r="JZ378" i="1"/>
  <c r="JZ379" i="1"/>
  <c r="JZ380" i="1"/>
  <c r="JZ381" i="1"/>
  <c r="JZ382" i="1"/>
  <c r="JZ383" i="1"/>
  <c r="JZ384" i="1"/>
  <c r="JZ385" i="1"/>
  <c r="JZ386" i="1"/>
  <c r="JZ387" i="1"/>
  <c r="JZ388" i="1"/>
  <c r="JZ389" i="1"/>
  <c r="JZ390" i="1"/>
  <c r="JZ391" i="1"/>
  <c r="JZ392" i="1"/>
  <c r="JZ393" i="1"/>
  <c r="JZ394" i="1"/>
  <c r="JZ395" i="1"/>
  <c r="JZ396" i="1"/>
  <c r="JZ397" i="1"/>
  <c r="JZ398" i="1"/>
  <c r="JZ399" i="1"/>
  <c r="JZ400" i="1"/>
  <c r="JZ401" i="1"/>
  <c r="JZ402" i="1"/>
  <c r="JZ403" i="1"/>
  <c r="JZ404" i="1"/>
  <c r="JZ405" i="1"/>
  <c r="JZ406" i="1"/>
  <c r="JZ407" i="1"/>
  <c r="JZ408" i="1"/>
  <c r="JZ409" i="1"/>
  <c r="JZ410" i="1"/>
  <c r="JZ411" i="1"/>
  <c r="JZ412" i="1"/>
  <c r="JZ413" i="1"/>
  <c r="JZ414" i="1"/>
  <c r="JZ415" i="1"/>
  <c r="JZ416" i="1"/>
  <c r="JZ417" i="1"/>
  <c r="JZ418" i="1"/>
  <c r="JZ419" i="1"/>
  <c r="JZ420" i="1"/>
  <c r="JZ421" i="1"/>
  <c r="KB421" i="1"/>
  <c r="MR421" i="1"/>
  <c r="MS421" i="1"/>
  <c r="NR401" i="1"/>
  <c r="H421" i="1"/>
  <c r="BQ421" i="1"/>
  <c r="JS420" i="1"/>
  <c r="OE415" i="1"/>
  <c r="OE413" i="1"/>
  <c r="JS415" i="1"/>
  <c r="OE411" i="1"/>
  <c r="OE414" i="1"/>
  <c r="JS418" i="1"/>
  <c r="OE410" i="1"/>
  <c r="JS416" i="1"/>
  <c r="OE416" i="1"/>
  <c r="OE419" i="1"/>
  <c r="JS412" i="1"/>
  <c r="JS411" i="1"/>
  <c r="OE418" i="1"/>
  <c r="JS421" i="1"/>
  <c r="JS413" i="1"/>
  <c r="JS419" i="1"/>
  <c r="OE421" i="1"/>
  <c r="OE420" i="1"/>
  <c r="JS410" i="1"/>
  <c r="JS417" i="1"/>
  <c r="OE412" i="1"/>
  <c r="JS414" i="1"/>
  <c r="OE417" i="1"/>
  <c r="JS400" i="1"/>
  <c r="OE403" i="1"/>
  <c r="OE406" i="1"/>
  <c r="JS407" i="1"/>
  <c r="JS409" i="1"/>
  <c r="JS404" i="1"/>
  <c r="JS402" i="1"/>
  <c r="OE398" i="1"/>
  <c r="OE408" i="1"/>
  <c r="JS399" i="1"/>
  <c r="JS408" i="1"/>
  <c r="OE402" i="1"/>
  <c r="OE399" i="1"/>
  <c r="OE400" i="1"/>
  <c r="JS401" i="1"/>
  <c r="OE409" i="1"/>
  <c r="OE404" i="1"/>
  <c r="JS398" i="1"/>
  <c r="OE407" i="1"/>
  <c r="OE401" i="1"/>
  <c r="JS403" i="1"/>
  <c r="JS405" i="1"/>
  <c r="OE405" i="1"/>
  <c r="JS406" i="1"/>
  <c r="OE395" i="1"/>
  <c r="JS393" i="1"/>
  <c r="OE390" i="1"/>
  <c r="OE394" i="1"/>
  <c r="JS397" i="1"/>
  <c r="JS392" i="1"/>
  <c r="OE393" i="1"/>
  <c r="JS387" i="1"/>
  <c r="JS395" i="1"/>
  <c r="JS390" i="1"/>
  <c r="OE386" i="1"/>
  <c r="JS391" i="1"/>
  <c r="JS394" i="1"/>
  <c r="OE388" i="1"/>
  <c r="JS396" i="1"/>
  <c r="JS389" i="1"/>
  <c r="OE397" i="1"/>
  <c r="OE387" i="1"/>
  <c r="JS386" i="1"/>
  <c r="OE396" i="1"/>
  <c r="OE389" i="1"/>
  <c r="OE392" i="1"/>
  <c r="OE391" i="1"/>
  <c r="JS388" i="1"/>
  <c r="JS377" i="1"/>
  <c r="OE377" i="1"/>
  <c r="JS382" i="1"/>
  <c r="JS378" i="1"/>
  <c r="OE380" i="1"/>
  <c r="OE384" i="1"/>
  <c r="OE385" i="1"/>
  <c r="OE381" i="1"/>
  <c r="JS381" i="1"/>
  <c r="OE383" i="1"/>
  <c r="OE382" i="1"/>
  <c r="JS384" i="1"/>
  <c r="OE375" i="1"/>
  <c r="JS376" i="1"/>
  <c r="JS379" i="1"/>
  <c r="JS374" i="1"/>
  <c r="OE379" i="1"/>
  <c r="JS380" i="1"/>
  <c r="JS383" i="1"/>
  <c r="OE378" i="1"/>
  <c r="JS375" i="1"/>
  <c r="OE374" i="1"/>
  <c r="OE376" i="1"/>
  <c r="JS385" i="1"/>
  <c r="Z421" i="1"/>
  <c r="LS372" i="1" l="1"/>
  <c r="I751" i="1"/>
  <c r="J751" i="1" s="1"/>
  <c r="E734" i="1"/>
  <c r="F734" i="1" s="1"/>
  <c r="S739" i="1"/>
  <c r="T739" i="1" s="1"/>
  <c r="AG786" i="1"/>
  <c r="AH786" i="1" s="1"/>
  <c r="I775" i="1"/>
  <c r="J775" i="1" s="1"/>
  <c r="I727" i="1"/>
  <c r="J727" i="1" s="1"/>
  <c r="C786" i="1"/>
  <c r="D786" i="1" s="1"/>
  <c r="S779" i="1"/>
  <c r="T779" i="1" s="1"/>
  <c r="E758" i="1"/>
  <c r="F758" i="1" s="1"/>
  <c r="I767" i="1"/>
  <c r="J767" i="1" s="1"/>
  <c r="AG775" i="1"/>
  <c r="AH775" i="1" s="1"/>
  <c r="E750" i="1"/>
  <c r="F750" i="1" s="1"/>
  <c r="I743" i="1"/>
  <c r="J743" i="1" s="1"/>
  <c r="AG752" i="1"/>
  <c r="AH752" i="1" s="1"/>
  <c r="S771" i="1"/>
  <c r="T771" i="1" s="1"/>
  <c r="I759" i="1"/>
  <c r="J759" i="1" s="1"/>
  <c r="E742" i="1"/>
  <c r="F742" i="1" s="1"/>
  <c r="I783" i="1"/>
  <c r="J783" i="1" s="1"/>
  <c r="I735" i="1"/>
  <c r="J735" i="1" s="1"/>
  <c r="E774" i="1"/>
  <c r="F774" i="1" s="1"/>
  <c r="AG739" i="1"/>
  <c r="AH739" i="1" s="1"/>
  <c r="E766" i="1"/>
  <c r="F766" i="1" s="1"/>
  <c r="LD415" i="1"/>
  <c r="LD399" i="1"/>
  <c r="LD407" i="1"/>
  <c r="LD391" i="1"/>
  <c r="Y780" i="1"/>
  <c r="Z780" i="1" s="1"/>
  <c r="Y776" i="1"/>
  <c r="Z776" i="1" s="1"/>
  <c r="Y784" i="1"/>
  <c r="Z784" i="1" s="1"/>
  <c r="Y768" i="1"/>
  <c r="Z768" i="1" s="1"/>
  <c r="I763" i="1"/>
  <c r="J763" i="1" s="1"/>
  <c r="S775" i="1"/>
  <c r="T775" i="1" s="1"/>
  <c r="S759" i="1"/>
  <c r="T759" i="1" s="1"/>
  <c r="I779" i="1"/>
  <c r="J779" i="1" s="1"/>
  <c r="E730" i="1"/>
  <c r="F730" i="1" s="1"/>
  <c r="S751" i="1"/>
  <c r="T751" i="1" s="1"/>
  <c r="S735" i="1"/>
  <c r="T735" i="1" s="1"/>
  <c r="I755" i="1"/>
  <c r="J755" i="1" s="1"/>
  <c r="I739" i="1"/>
  <c r="J739" i="1" s="1"/>
  <c r="E746" i="1"/>
  <c r="F746" i="1" s="1"/>
  <c r="S783" i="1"/>
  <c r="T783" i="1" s="1"/>
  <c r="I771" i="1"/>
  <c r="J771" i="1" s="1"/>
  <c r="S767" i="1"/>
  <c r="T767" i="1" s="1"/>
  <c r="E738" i="1"/>
  <c r="F738" i="1" s="1"/>
  <c r="LD401" i="1"/>
  <c r="LD377" i="1"/>
  <c r="AM785" i="1"/>
  <c r="AN785" i="1" s="1"/>
  <c r="AI781" i="1"/>
  <c r="AJ781" i="1" s="1"/>
  <c r="LD385" i="1"/>
  <c r="AM777" i="1"/>
  <c r="AN777" i="1" s="1"/>
  <c r="LD409" i="1"/>
  <c r="LD417" i="1"/>
  <c r="LD393" i="1"/>
  <c r="AM768" i="1"/>
  <c r="AN768" i="1" s="1"/>
  <c r="AI773" i="1"/>
  <c r="AJ773" i="1" s="1"/>
  <c r="AI740" i="1"/>
  <c r="AJ740" i="1" s="1"/>
  <c r="AM784" i="1"/>
  <c r="AN784" i="1" s="1"/>
  <c r="AM776" i="1"/>
  <c r="AN776" i="1" s="1"/>
  <c r="AI764" i="1"/>
  <c r="AJ764" i="1" s="1"/>
  <c r="Y781" i="1"/>
  <c r="Z781" i="1" s="1"/>
  <c r="IL404" i="1"/>
  <c r="Y769" i="1"/>
  <c r="Z769" i="1" s="1"/>
  <c r="Y777" i="1"/>
  <c r="Z777" i="1" s="1"/>
  <c r="Y785" i="1"/>
  <c r="Z785" i="1" s="1"/>
  <c r="Y773" i="1"/>
  <c r="Z773" i="1" s="1"/>
  <c r="IL408" i="1"/>
  <c r="AI754" i="1"/>
  <c r="AJ754" i="1" s="1"/>
  <c r="AM783" i="1"/>
  <c r="AN783" i="1" s="1"/>
  <c r="AI746" i="1"/>
  <c r="AJ746" i="1" s="1"/>
  <c r="AM782" i="1"/>
  <c r="AN782" i="1" s="1"/>
  <c r="AM775" i="1"/>
  <c r="AN775" i="1" s="1"/>
  <c r="AI753" i="1"/>
  <c r="AJ753" i="1" s="1"/>
  <c r="AI771" i="1"/>
  <c r="AJ771" i="1" s="1"/>
  <c r="AI762" i="1"/>
  <c r="AJ762" i="1" s="1"/>
  <c r="AM767" i="1"/>
  <c r="AN767" i="1" s="1"/>
  <c r="AI730" i="1"/>
  <c r="AJ730" i="1" s="1"/>
  <c r="AI778" i="1"/>
  <c r="AJ778" i="1" s="1"/>
  <c r="AI737" i="1"/>
  <c r="AJ737" i="1" s="1"/>
  <c r="Y779" i="1"/>
  <c r="Z779" i="1" s="1"/>
  <c r="AI770" i="1"/>
  <c r="AJ770" i="1" s="1"/>
  <c r="AI729" i="1"/>
  <c r="AJ729" i="1" s="1"/>
  <c r="AM774" i="1"/>
  <c r="AN774" i="1" s="1"/>
  <c r="AI786" i="1"/>
  <c r="AJ786" i="1" s="1"/>
  <c r="AI745" i="1"/>
  <c r="AJ745" i="1" s="1"/>
  <c r="AI761" i="1"/>
  <c r="AJ761" i="1" s="1"/>
  <c r="Y740" i="1"/>
  <c r="Z740" i="1" s="1"/>
  <c r="AI779" i="1"/>
  <c r="AJ779" i="1" s="1"/>
  <c r="AI738" i="1"/>
  <c r="AJ738" i="1" s="1"/>
  <c r="Y771" i="1"/>
  <c r="Z771" i="1" s="1"/>
  <c r="IL420" i="1"/>
  <c r="IL416" i="1"/>
  <c r="LB357" i="1"/>
  <c r="LI357" i="1" s="1"/>
  <c r="LB349" i="1"/>
  <c r="LI349" i="1" s="1"/>
  <c r="LB341" i="1"/>
  <c r="LI341" i="1" s="1"/>
  <c r="LB333" i="1"/>
  <c r="LI333" i="1" s="1"/>
  <c r="AI735" i="1"/>
  <c r="AJ735" i="1" s="1"/>
  <c r="LB325" i="1"/>
  <c r="LI325" i="1" s="1"/>
  <c r="LB317" i="1"/>
  <c r="LI317" i="1" s="1"/>
  <c r="LB309" i="1"/>
  <c r="LI309" i="1" s="1"/>
  <c r="AI751" i="1"/>
  <c r="AJ751" i="1" s="1"/>
  <c r="AM772" i="1"/>
  <c r="AN772" i="1" s="1"/>
  <c r="S752" i="1"/>
  <c r="T752" i="1" s="1"/>
  <c r="AI759" i="1"/>
  <c r="AJ759" i="1" s="1"/>
  <c r="S768" i="1"/>
  <c r="T768" i="1" s="1"/>
  <c r="AM780" i="1"/>
  <c r="AN780" i="1" s="1"/>
  <c r="AI743" i="1"/>
  <c r="AJ743" i="1" s="1"/>
  <c r="AI727" i="1"/>
  <c r="AJ727" i="1" s="1"/>
  <c r="Y783" i="1"/>
  <c r="Z783" i="1" s="1"/>
  <c r="Y775" i="1"/>
  <c r="Z775" i="1" s="1"/>
  <c r="Y767" i="1"/>
  <c r="Z767" i="1" s="1"/>
  <c r="I764" i="1"/>
  <c r="J764" i="1" s="1"/>
  <c r="IL414" i="1"/>
  <c r="I748" i="1"/>
  <c r="J748" i="1" s="1"/>
  <c r="IL402" i="1"/>
  <c r="IL410" i="1"/>
  <c r="I772" i="1"/>
  <c r="J772" i="1" s="1"/>
  <c r="I756" i="1"/>
  <c r="J756" i="1" s="1"/>
  <c r="IL375" i="1"/>
  <c r="IL418" i="1"/>
  <c r="I740" i="1"/>
  <c r="J740" i="1" s="1"/>
  <c r="IL406" i="1"/>
  <c r="I780" i="1"/>
  <c r="J780" i="1" s="1"/>
  <c r="E779" i="1"/>
  <c r="F779" i="1" s="1"/>
  <c r="LB359" i="1"/>
  <c r="LB351" i="1"/>
  <c r="LB343" i="1"/>
  <c r="LB335" i="1"/>
  <c r="LB327" i="1"/>
  <c r="LB319" i="1"/>
  <c r="LB311" i="1"/>
  <c r="LB303" i="1"/>
  <c r="LB358" i="1"/>
  <c r="LB350" i="1"/>
  <c r="LB342" i="1"/>
  <c r="LB334" i="1"/>
  <c r="LB326" i="1"/>
  <c r="LB318" i="1"/>
  <c r="LB310" i="1"/>
  <c r="LB302" i="1"/>
  <c r="LB356" i="1"/>
  <c r="LB348" i="1"/>
  <c r="LB340" i="1"/>
  <c r="LB332" i="1"/>
  <c r="LB324" i="1"/>
  <c r="LB316" i="1"/>
  <c r="LB308" i="1"/>
  <c r="LB355" i="1"/>
  <c r="LI355" i="1" s="1"/>
  <c r="LB347" i="1"/>
  <c r="LI347" i="1" s="1"/>
  <c r="LB339" i="1"/>
  <c r="LI339" i="1" s="1"/>
  <c r="LB331" i="1"/>
  <c r="LI331" i="1" s="1"/>
  <c r="LB323" i="1"/>
  <c r="LI323" i="1" s="1"/>
  <c r="LB315" i="1"/>
  <c r="LI315" i="1" s="1"/>
  <c r="LB307" i="1"/>
  <c r="LI307" i="1" s="1"/>
  <c r="LB354" i="1"/>
  <c r="LB346" i="1"/>
  <c r="LB338" i="1"/>
  <c r="LB330" i="1"/>
  <c r="LB322" i="1"/>
  <c r="LB314" i="1"/>
  <c r="LB306" i="1"/>
  <c r="LB361" i="1"/>
  <c r="LB353" i="1"/>
  <c r="LB345" i="1"/>
  <c r="LB337" i="1"/>
  <c r="LB329" i="1"/>
  <c r="LB321" i="1"/>
  <c r="LB313" i="1"/>
  <c r="LB305" i="1"/>
  <c r="LB360" i="1"/>
  <c r="LB352" i="1"/>
  <c r="LB344" i="1"/>
  <c r="LB336" i="1"/>
  <c r="LB328" i="1"/>
  <c r="LB320" i="1"/>
  <c r="LB312" i="1"/>
  <c r="LB304" i="1"/>
  <c r="AI728" i="1"/>
  <c r="AJ728" i="1" s="1"/>
  <c r="AI752" i="1"/>
  <c r="AJ752" i="1" s="1"/>
  <c r="AM773" i="1"/>
  <c r="AN773" i="1" s="1"/>
  <c r="AM741" i="1"/>
  <c r="AN741" i="1" s="1"/>
  <c r="AI760" i="1"/>
  <c r="AJ760" i="1" s="1"/>
  <c r="AI736" i="1"/>
  <c r="AJ736" i="1" s="1"/>
  <c r="AI785" i="1"/>
  <c r="AJ785" i="1" s="1"/>
  <c r="AM781" i="1"/>
  <c r="AN781" i="1" s="1"/>
  <c r="AM749" i="1"/>
  <c r="AN749" i="1" s="1"/>
  <c r="AI769" i="1"/>
  <c r="AJ769" i="1" s="1"/>
  <c r="AI744" i="1"/>
  <c r="AJ744" i="1" s="1"/>
  <c r="AM757" i="1"/>
  <c r="AN757" i="1" s="1"/>
  <c r="AM765" i="1"/>
  <c r="AN765" i="1" s="1"/>
  <c r="AM733" i="1"/>
  <c r="AN733" i="1" s="1"/>
  <c r="AI777" i="1"/>
  <c r="AJ777" i="1" s="1"/>
  <c r="AG767" i="1"/>
  <c r="AH767" i="1" s="1"/>
  <c r="IL387" i="1"/>
  <c r="LS410" i="1"/>
  <c r="LS387" i="1"/>
  <c r="IL403" i="1"/>
  <c r="AG743" i="1"/>
  <c r="AH743" i="1" s="1"/>
  <c r="AI734" i="1"/>
  <c r="AJ734" i="1" s="1"/>
  <c r="S774" i="1"/>
  <c r="T774" i="1" s="1"/>
  <c r="AI742" i="1"/>
  <c r="AJ742" i="1" s="1"/>
  <c r="AI775" i="1"/>
  <c r="AJ775" i="1" s="1"/>
  <c r="S734" i="1"/>
  <c r="T734" i="1" s="1"/>
  <c r="I774" i="1"/>
  <c r="J774" i="1" s="1"/>
  <c r="MD378" i="1"/>
  <c r="AI758" i="1"/>
  <c r="AJ758" i="1" s="1"/>
  <c r="AC786" i="1"/>
  <c r="AD786" i="1" s="1"/>
  <c r="I758" i="1"/>
  <c r="J758" i="1" s="1"/>
  <c r="AI767" i="1"/>
  <c r="AJ767" i="1" s="1"/>
  <c r="S782" i="1"/>
  <c r="T782" i="1" s="1"/>
  <c r="S758" i="1"/>
  <c r="T758" i="1" s="1"/>
  <c r="S742" i="1"/>
  <c r="T742" i="1" s="1"/>
  <c r="E729" i="1"/>
  <c r="F729" i="1" s="1"/>
  <c r="MD418" i="1"/>
  <c r="AI783" i="1"/>
  <c r="AJ783" i="1" s="1"/>
  <c r="AI750" i="1"/>
  <c r="AJ750" i="1" s="1"/>
  <c r="AG728" i="1"/>
  <c r="AH728" i="1" s="1"/>
  <c r="S766" i="1"/>
  <c r="T766" i="1" s="1"/>
  <c r="S750" i="1"/>
  <c r="T750" i="1" s="1"/>
  <c r="MD363" i="1"/>
  <c r="AG783" i="1"/>
  <c r="AH783" i="1" s="1"/>
  <c r="AI774" i="1"/>
  <c r="AJ774" i="1" s="1"/>
  <c r="E784" i="1"/>
  <c r="F784" i="1" s="1"/>
  <c r="FS405" i="1"/>
  <c r="AI741" i="1"/>
  <c r="AJ741" i="1" s="1"/>
  <c r="AM770" i="1"/>
  <c r="AN770" i="1" s="1"/>
  <c r="S741" i="1"/>
  <c r="T741" i="1" s="1"/>
  <c r="AM778" i="1"/>
  <c r="AN778" i="1" s="1"/>
  <c r="I741" i="1"/>
  <c r="J741" i="1" s="1"/>
  <c r="E744" i="1"/>
  <c r="F744" i="1" s="1"/>
  <c r="E728" i="1"/>
  <c r="F728" i="1" s="1"/>
  <c r="AI733" i="1"/>
  <c r="AJ733" i="1" s="1"/>
  <c r="S785" i="1"/>
  <c r="T785" i="1" s="1"/>
  <c r="E764" i="1"/>
  <c r="F764" i="1" s="1"/>
  <c r="S729" i="1"/>
  <c r="T729" i="1" s="1"/>
  <c r="I745" i="1"/>
  <c r="J745" i="1" s="1"/>
  <c r="E780" i="1"/>
  <c r="F780" i="1" s="1"/>
  <c r="AI757" i="1"/>
  <c r="AJ757" i="1" s="1"/>
  <c r="S761" i="1"/>
  <c r="T761" i="1" s="1"/>
  <c r="I753" i="1"/>
  <c r="J753" i="1" s="1"/>
  <c r="I729" i="1"/>
  <c r="J729" i="1" s="1"/>
  <c r="MD362" i="1"/>
  <c r="IL415" i="1"/>
  <c r="IL407" i="1"/>
  <c r="AI765" i="1"/>
  <c r="AJ765" i="1" s="1"/>
  <c r="S737" i="1"/>
  <c r="T737" i="1" s="1"/>
  <c r="E756" i="1"/>
  <c r="F756" i="1" s="1"/>
  <c r="FS378" i="1"/>
  <c r="AI782" i="1"/>
  <c r="AJ782" i="1" s="1"/>
  <c r="AG727" i="1"/>
  <c r="AH727" i="1" s="1"/>
  <c r="S777" i="1"/>
  <c r="T777" i="1" s="1"/>
  <c r="E772" i="1"/>
  <c r="F772" i="1" s="1"/>
  <c r="E732" i="1"/>
  <c r="F732" i="1" s="1"/>
  <c r="W786" i="1"/>
  <c r="X786" i="1" s="1"/>
  <c r="S753" i="1"/>
  <c r="T753" i="1" s="1"/>
  <c r="IL419" i="1"/>
  <c r="IL411" i="1"/>
  <c r="FS382" i="1"/>
  <c r="BR379" i="1"/>
  <c r="FS409" i="1"/>
  <c r="S757" i="1"/>
  <c r="T757" i="1" s="1"/>
  <c r="E777" i="1"/>
  <c r="F777" i="1" s="1"/>
  <c r="S781" i="1"/>
  <c r="T781" i="1" s="1"/>
  <c r="S773" i="1"/>
  <c r="T773" i="1" s="1"/>
  <c r="S765" i="1"/>
  <c r="T765" i="1" s="1"/>
  <c r="E761" i="1"/>
  <c r="F761" i="1" s="1"/>
  <c r="E745" i="1"/>
  <c r="F745" i="1" s="1"/>
  <c r="MD372" i="1"/>
  <c r="S733" i="1"/>
  <c r="T733" i="1" s="1"/>
  <c r="I782" i="1"/>
  <c r="J782" i="1" s="1"/>
  <c r="E785" i="1"/>
  <c r="F785" i="1" s="1"/>
  <c r="S749" i="1"/>
  <c r="T749" i="1" s="1"/>
  <c r="I766" i="1"/>
  <c r="J766" i="1" s="1"/>
  <c r="I734" i="1"/>
  <c r="J734" i="1" s="1"/>
  <c r="E769" i="1"/>
  <c r="F769" i="1" s="1"/>
  <c r="E753" i="1"/>
  <c r="F753" i="1" s="1"/>
  <c r="E737" i="1"/>
  <c r="F737" i="1" s="1"/>
  <c r="I777" i="1"/>
  <c r="J777" i="1" s="1"/>
  <c r="I737" i="1"/>
  <c r="J737" i="1" s="1"/>
  <c r="E757" i="1"/>
  <c r="F757" i="1" s="1"/>
  <c r="E765" i="1"/>
  <c r="F765" i="1" s="1"/>
  <c r="E741" i="1"/>
  <c r="F741" i="1" s="1"/>
  <c r="I761" i="1"/>
  <c r="J761" i="1" s="1"/>
  <c r="E749" i="1"/>
  <c r="F749" i="1" s="1"/>
  <c r="S784" i="1"/>
  <c r="T784" i="1" s="1"/>
  <c r="S776" i="1"/>
  <c r="T776" i="1" s="1"/>
  <c r="S760" i="1"/>
  <c r="T760" i="1" s="1"/>
  <c r="E773" i="1"/>
  <c r="F773" i="1" s="1"/>
  <c r="I750" i="1"/>
  <c r="J750" i="1" s="1"/>
  <c r="E763" i="1"/>
  <c r="F763" i="1" s="1"/>
  <c r="I757" i="1"/>
  <c r="J757" i="1" s="1"/>
  <c r="E771" i="1"/>
  <c r="F771" i="1" s="1"/>
  <c r="S756" i="1"/>
  <c r="T756" i="1" s="1"/>
  <c r="I742" i="1"/>
  <c r="J742" i="1" s="1"/>
  <c r="E755" i="1"/>
  <c r="F755" i="1" s="1"/>
  <c r="AM779" i="1"/>
  <c r="AN779" i="1" s="1"/>
  <c r="AM771" i="1"/>
  <c r="AN771" i="1" s="1"/>
  <c r="AM786" i="1"/>
  <c r="AN786" i="1" s="1"/>
  <c r="I728" i="1"/>
  <c r="J728" i="1" s="1"/>
  <c r="E727" i="1"/>
  <c r="F727" i="1" s="1"/>
  <c r="FS406" i="1"/>
  <c r="BR403" i="1"/>
  <c r="LD397" i="1"/>
  <c r="S731" i="1"/>
  <c r="T731" i="1" s="1"/>
  <c r="I765" i="1"/>
  <c r="J765" i="1" s="1"/>
  <c r="E743" i="1"/>
  <c r="F743" i="1" s="1"/>
  <c r="FS408" i="1"/>
  <c r="FS404" i="1"/>
  <c r="OA404" i="1"/>
  <c r="OO404" i="1" s="1"/>
  <c r="OA396" i="1"/>
  <c r="OO396" i="1" s="1"/>
  <c r="OA380" i="1"/>
  <c r="OO380" i="1" s="1"/>
  <c r="OA372" i="1"/>
  <c r="OC372" i="1" s="1"/>
  <c r="OA364" i="1"/>
  <c r="OO364" i="1" s="1"/>
  <c r="BO410" i="1"/>
  <c r="S763" i="1"/>
  <c r="T763" i="1" s="1"/>
  <c r="S755" i="1"/>
  <c r="T755" i="1" s="1"/>
  <c r="S747" i="1"/>
  <c r="T747" i="1" s="1"/>
  <c r="I773" i="1"/>
  <c r="J773" i="1" s="1"/>
  <c r="E751" i="1"/>
  <c r="F751" i="1" s="1"/>
  <c r="FS407" i="1"/>
  <c r="BR401" i="1"/>
  <c r="E767" i="1"/>
  <c r="F767" i="1" s="1"/>
  <c r="E759" i="1"/>
  <c r="F759" i="1" s="1"/>
  <c r="FS402" i="1"/>
  <c r="LD405" i="1"/>
  <c r="LD413" i="1"/>
  <c r="LD309" i="1"/>
  <c r="LD381" i="1"/>
  <c r="LD317" i="1"/>
  <c r="LD325" i="1"/>
  <c r="LD389" i="1"/>
  <c r="E778" i="1"/>
  <c r="F778" i="1" s="1"/>
  <c r="E770" i="1"/>
  <c r="F770" i="1" s="1"/>
  <c r="FS401" i="1"/>
  <c r="FS381" i="1"/>
  <c r="I769" i="1"/>
  <c r="J769" i="1" s="1"/>
  <c r="E731" i="1"/>
  <c r="F731" i="1" s="1"/>
  <c r="FS400" i="1"/>
  <c r="FS385" i="1"/>
  <c r="FS380" i="1"/>
  <c r="FS374" i="1"/>
  <c r="I732" i="1"/>
  <c r="J732" i="1" s="1"/>
  <c r="E739" i="1"/>
  <c r="F739" i="1" s="1"/>
  <c r="BR381" i="1"/>
  <c r="BR375" i="1"/>
  <c r="S727" i="1"/>
  <c r="T727" i="1" s="1"/>
  <c r="I785" i="1"/>
  <c r="J785" i="1" s="1"/>
  <c r="E747" i="1"/>
  <c r="F747" i="1" s="1"/>
  <c r="BR409" i="1"/>
  <c r="E733" i="1"/>
  <c r="F733" i="1" s="1"/>
  <c r="BR415" i="1"/>
  <c r="S744" i="1"/>
  <c r="T744" i="1" s="1"/>
  <c r="S736" i="1"/>
  <c r="T736" i="1" s="1"/>
  <c r="S728" i="1"/>
  <c r="T728" i="1" s="1"/>
  <c r="E748" i="1"/>
  <c r="F748" i="1" s="1"/>
  <c r="E740" i="1"/>
  <c r="F740" i="1" s="1"/>
  <c r="BR405" i="1"/>
  <c r="BR383" i="1"/>
  <c r="I768" i="1"/>
  <c r="J768" i="1" s="1"/>
  <c r="I762" i="1"/>
  <c r="J762" i="1" s="1"/>
  <c r="I736" i="1"/>
  <c r="J736" i="1" s="1"/>
  <c r="I730" i="1"/>
  <c r="J730" i="1" s="1"/>
  <c r="E786" i="1"/>
  <c r="F786" i="1" s="1"/>
  <c r="E754" i="1"/>
  <c r="F754" i="1" s="1"/>
  <c r="AF403" i="1"/>
  <c r="BR419" i="1"/>
  <c r="BR411" i="1"/>
  <c r="I781" i="1"/>
  <c r="J781" i="1" s="1"/>
  <c r="I749" i="1"/>
  <c r="J749" i="1" s="1"/>
  <c r="E782" i="1"/>
  <c r="F782" i="1" s="1"/>
  <c r="MD387" i="1"/>
  <c r="MD374" i="1"/>
  <c r="MD410" i="1"/>
  <c r="FS376" i="1"/>
  <c r="FS384" i="1"/>
  <c r="BR377" i="1"/>
  <c r="FS377" i="1"/>
  <c r="MV406" i="1"/>
  <c r="MV418" i="1"/>
  <c r="MV410" i="1"/>
  <c r="MV402" i="1"/>
  <c r="AI780" i="1"/>
  <c r="AJ780" i="1" s="1"/>
  <c r="AI772" i="1"/>
  <c r="AJ772" i="1" s="1"/>
  <c r="AI763" i="1"/>
  <c r="AJ763" i="1" s="1"/>
  <c r="AI755" i="1"/>
  <c r="AJ755" i="1" s="1"/>
  <c r="AI747" i="1"/>
  <c r="AJ747" i="1" s="1"/>
  <c r="AI739" i="1"/>
  <c r="AJ739" i="1" s="1"/>
  <c r="AI731" i="1"/>
  <c r="AJ731" i="1" s="1"/>
  <c r="MV414" i="1"/>
  <c r="AA786" i="1"/>
  <c r="AB786" i="1" s="1"/>
  <c r="ON400" i="1"/>
  <c r="ON404" i="1"/>
  <c r="ON368" i="1"/>
  <c r="ON408" i="1"/>
  <c r="ON372" i="1"/>
  <c r="OA421" i="1"/>
  <c r="ON376" i="1"/>
  <c r="MT421" i="1"/>
  <c r="MU418" i="1"/>
  <c r="MU393" i="1"/>
  <c r="MU397" i="1"/>
  <c r="MU402" i="1"/>
  <c r="MU365" i="1"/>
  <c r="MU369" i="1"/>
  <c r="MC402" i="1"/>
  <c r="MC362" i="1"/>
  <c r="MC421" i="1"/>
  <c r="MC387" i="1"/>
  <c r="MC372" i="1"/>
  <c r="LS402" i="1"/>
  <c r="MC410" i="1"/>
  <c r="MC363" i="1"/>
  <c r="JY421" i="1"/>
  <c r="IT421" i="1"/>
  <c r="IH415" i="1"/>
  <c r="IH402" i="1"/>
  <c r="IH409" i="1"/>
  <c r="IH391" i="1"/>
  <c r="IH413" i="1"/>
  <c r="IH406" i="1"/>
  <c r="IH417" i="1"/>
  <c r="IH414" i="1"/>
  <c r="IH411" i="1"/>
  <c r="IH408" i="1"/>
  <c r="IH404" i="1"/>
  <c r="IH393" i="1"/>
  <c r="IH375" i="1"/>
  <c r="LD379" i="1"/>
  <c r="LD387" i="1"/>
  <c r="LD395" i="1"/>
  <c r="LD419" i="1"/>
  <c r="LD411" i="1"/>
  <c r="LD403" i="1"/>
  <c r="OC404" i="1"/>
  <c r="LS421" i="1"/>
  <c r="MD421" i="1"/>
  <c r="MV393" i="1"/>
  <c r="ML393" i="1"/>
  <c r="MV385" i="1"/>
  <c r="ML385" i="1"/>
  <c r="MV377" i="1"/>
  <c r="ML377" i="1"/>
  <c r="OO416" i="1"/>
  <c r="OC416" i="1"/>
  <c r="ML421" i="1"/>
  <c r="MV421" i="1"/>
  <c r="MV369" i="1"/>
  <c r="ML369" i="1"/>
  <c r="OO408" i="1"/>
  <c r="OC408" i="1"/>
  <c r="ML397" i="1"/>
  <c r="MV397" i="1"/>
  <c r="ML389" i="1"/>
  <c r="MV389" i="1"/>
  <c r="ML381" i="1"/>
  <c r="MV381" i="1"/>
  <c r="ML373" i="1"/>
  <c r="MV373" i="1"/>
  <c r="ML365" i="1"/>
  <c r="MV365" i="1"/>
  <c r="ON399" i="1"/>
  <c r="OA399" i="1"/>
  <c r="ON392" i="1"/>
  <c r="ON386" i="1"/>
  <c r="OA386" i="1"/>
  <c r="ON373" i="1"/>
  <c r="OA373" i="1"/>
  <c r="ON367" i="1"/>
  <c r="OA367" i="1"/>
  <c r="MU385" i="1"/>
  <c r="MC406" i="1"/>
  <c r="LQ406" i="1"/>
  <c r="MC385" i="1"/>
  <c r="LQ385" i="1"/>
  <c r="MC374" i="1"/>
  <c r="KE418" i="1"/>
  <c r="JO418" i="1"/>
  <c r="KE410" i="1"/>
  <c r="JO410" i="1"/>
  <c r="KE402" i="1"/>
  <c r="JO402" i="1"/>
  <c r="HT412" i="1"/>
  <c r="HI412" i="1"/>
  <c r="HU412" i="1" s="1"/>
  <c r="HT401" i="1"/>
  <c r="HI401" i="1"/>
  <c r="HU401" i="1" s="1"/>
  <c r="HT378" i="1"/>
  <c r="HI378" i="1"/>
  <c r="HU378" i="1" s="1"/>
  <c r="HT363" i="1"/>
  <c r="HI363" i="1"/>
  <c r="HU363" i="1" s="1"/>
  <c r="OA420" i="1"/>
  <c r="OA411" i="1"/>
  <c r="OC364" i="1"/>
  <c r="MJ407" i="1"/>
  <c r="MJ394" i="1"/>
  <c r="MJ386" i="1"/>
  <c r="MJ378" i="1"/>
  <c r="MJ370" i="1"/>
  <c r="ON398" i="1"/>
  <c r="OA398" i="1"/>
  <c r="ON385" i="1"/>
  <c r="OA385" i="1"/>
  <c r="ON379" i="1"/>
  <c r="OA379" i="1"/>
  <c r="ON366" i="1"/>
  <c r="OA366" i="1"/>
  <c r="MU411" i="1"/>
  <c r="MJ411" i="1"/>
  <c r="MC416" i="1"/>
  <c r="LQ416" i="1"/>
  <c r="MC381" i="1"/>
  <c r="LQ381" i="1"/>
  <c r="KE417" i="1"/>
  <c r="JO417" i="1"/>
  <c r="KE409" i="1"/>
  <c r="JO409" i="1"/>
  <c r="KE401" i="1"/>
  <c r="JO401" i="1"/>
  <c r="HT411" i="1"/>
  <c r="HI411" i="1"/>
  <c r="HU411" i="1" s="1"/>
  <c r="HT398" i="1"/>
  <c r="HI398" i="1"/>
  <c r="HU398" i="1" s="1"/>
  <c r="HT377" i="1"/>
  <c r="HI377" i="1"/>
  <c r="HU377" i="1" s="1"/>
  <c r="OA413" i="1"/>
  <c r="OA406" i="1"/>
  <c r="MJ417" i="1"/>
  <c r="MJ399" i="1"/>
  <c r="MJ391" i="1"/>
  <c r="MJ383" i="1"/>
  <c r="MJ375" i="1"/>
  <c r="MJ367" i="1"/>
  <c r="ON416" i="1"/>
  <c r="ON397" i="1"/>
  <c r="OA397" i="1"/>
  <c r="ON391" i="1"/>
  <c r="OA391" i="1"/>
  <c r="ON384" i="1"/>
  <c r="ON378" i="1"/>
  <c r="OA378" i="1"/>
  <c r="ON365" i="1"/>
  <c r="OA365" i="1"/>
  <c r="MU410" i="1"/>
  <c r="MU377" i="1"/>
  <c r="MC413" i="1"/>
  <c r="LQ413" i="1"/>
  <c r="MC379" i="1"/>
  <c r="LQ379" i="1"/>
  <c r="KE416" i="1"/>
  <c r="JO416" i="1"/>
  <c r="KE408" i="1"/>
  <c r="JO408" i="1"/>
  <c r="HT408" i="1"/>
  <c r="HI408" i="1"/>
  <c r="HU408" i="1" s="1"/>
  <c r="HT397" i="1"/>
  <c r="HI397" i="1"/>
  <c r="HU397" i="1" s="1"/>
  <c r="HT376" i="1"/>
  <c r="HI376" i="1"/>
  <c r="HU376" i="1" s="1"/>
  <c r="OA415" i="1"/>
  <c r="MJ420" i="1"/>
  <c r="MJ413" i="1"/>
  <c r="MJ396" i="1"/>
  <c r="MJ388" i="1"/>
  <c r="MJ380" i="1"/>
  <c r="MJ372" i="1"/>
  <c r="MJ364" i="1"/>
  <c r="ON396" i="1"/>
  <c r="ON390" i="1"/>
  <c r="OA390" i="1"/>
  <c r="ON377" i="1"/>
  <c r="OA377" i="1"/>
  <c r="ON371" i="1"/>
  <c r="OA371" i="1"/>
  <c r="ON364" i="1"/>
  <c r="MU421" i="1"/>
  <c r="MU403" i="1"/>
  <c r="MJ403" i="1"/>
  <c r="MU389" i="1"/>
  <c r="MC412" i="1"/>
  <c r="LQ412" i="1"/>
  <c r="MC399" i="1"/>
  <c r="LQ399" i="1"/>
  <c r="MC378" i="1"/>
  <c r="KE415" i="1"/>
  <c r="JO415" i="1"/>
  <c r="KE407" i="1"/>
  <c r="JO407" i="1"/>
  <c r="HT420" i="1"/>
  <c r="HI420" i="1"/>
  <c r="HU420" i="1" s="1"/>
  <c r="HT407" i="1"/>
  <c r="HI407" i="1"/>
  <c r="HU407" i="1" s="1"/>
  <c r="HT393" i="1"/>
  <c r="HI393" i="1"/>
  <c r="HU393" i="1" s="1"/>
  <c r="HT373" i="1"/>
  <c r="HI373" i="1"/>
  <c r="HU373" i="1" s="1"/>
  <c r="OA417" i="1"/>
  <c r="OA410" i="1"/>
  <c r="OC400" i="1"/>
  <c r="OA388" i="1"/>
  <c r="OC384" i="1"/>
  <c r="MJ416" i="1"/>
  <c r="MJ409" i="1"/>
  <c r="ON389" i="1"/>
  <c r="OA389" i="1"/>
  <c r="ON383" i="1"/>
  <c r="OA383" i="1"/>
  <c r="ON370" i="1"/>
  <c r="OA370" i="1"/>
  <c r="MC397" i="1"/>
  <c r="LQ397" i="1"/>
  <c r="MC370" i="1"/>
  <c r="LQ370" i="1"/>
  <c r="JO421" i="1"/>
  <c r="KE414" i="1"/>
  <c r="JO414" i="1"/>
  <c r="KE406" i="1"/>
  <c r="JO406" i="1"/>
  <c r="HT418" i="1"/>
  <c r="HI418" i="1"/>
  <c r="HU418" i="1" s="1"/>
  <c r="HT406" i="1"/>
  <c r="HI406" i="1"/>
  <c r="HU406" i="1" s="1"/>
  <c r="HT386" i="1"/>
  <c r="HI386" i="1"/>
  <c r="HU386" i="1" s="1"/>
  <c r="HT369" i="1"/>
  <c r="HI369" i="1"/>
  <c r="HU369" i="1" s="1"/>
  <c r="OA419" i="1"/>
  <c r="OA412" i="1"/>
  <c r="OA403" i="1"/>
  <c r="OC396" i="1"/>
  <c r="OC380" i="1"/>
  <c r="MJ412" i="1"/>
  <c r="MJ405" i="1"/>
  <c r="MJ398" i="1"/>
  <c r="MJ390" i="1"/>
  <c r="MJ382" i="1"/>
  <c r="MJ374" i="1"/>
  <c r="MJ366" i="1"/>
  <c r="MJ363" i="1"/>
  <c r="ON401" i="1"/>
  <c r="OA401" i="1"/>
  <c r="ON395" i="1"/>
  <c r="OA395" i="1"/>
  <c r="ON382" i="1"/>
  <c r="OA382" i="1"/>
  <c r="ON369" i="1"/>
  <c r="OA369" i="1"/>
  <c r="ON363" i="1"/>
  <c r="OA363" i="1"/>
  <c r="MU414" i="1"/>
  <c r="MU381" i="1"/>
  <c r="MC420" i="1"/>
  <c r="LQ420" i="1"/>
  <c r="MC388" i="1"/>
  <c r="LQ388" i="1"/>
  <c r="MC377" i="1"/>
  <c r="LQ377" i="1"/>
  <c r="MC368" i="1"/>
  <c r="LQ368" i="1"/>
  <c r="KE413" i="1"/>
  <c r="JO413" i="1"/>
  <c r="KE405" i="1"/>
  <c r="JO405" i="1"/>
  <c r="HT416" i="1"/>
  <c r="HI416" i="1"/>
  <c r="HU416" i="1" s="1"/>
  <c r="HT405" i="1"/>
  <c r="HI405" i="1"/>
  <c r="HU405" i="1" s="1"/>
  <c r="HT385" i="1"/>
  <c r="HI385" i="1"/>
  <c r="HU385" i="1" s="1"/>
  <c r="HT367" i="1"/>
  <c r="HI367" i="1"/>
  <c r="HU367" i="1" s="1"/>
  <c r="OA414" i="1"/>
  <c r="OA405" i="1"/>
  <c r="MJ408" i="1"/>
  <c r="MJ395" i="1"/>
  <c r="MJ387" i="1"/>
  <c r="MJ379" i="1"/>
  <c r="MJ371" i="1"/>
  <c r="ON394" i="1"/>
  <c r="OA394" i="1"/>
  <c r="ON381" i="1"/>
  <c r="OA381" i="1"/>
  <c r="ON375" i="1"/>
  <c r="OA375" i="1"/>
  <c r="ON362" i="1"/>
  <c r="OA362" i="1"/>
  <c r="MC419" i="1"/>
  <c r="LQ419" i="1"/>
  <c r="MC409" i="1"/>
  <c r="LQ409" i="1"/>
  <c r="MC376" i="1"/>
  <c r="LQ376" i="1"/>
  <c r="KE420" i="1"/>
  <c r="JO420" i="1"/>
  <c r="KE412" i="1"/>
  <c r="JO412" i="1"/>
  <c r="KE404" i="1"/>
  <c r="JO404" i="1"/>
  <c r="HT415" i="1"/>
  <c r="HI415" i="1"/>
  <c r="HU415" i="1" s="1"/>
  <c r="HT404" i="1"/>
  <c r="HI404" i="1"/>
  <c r="HU404" i="1" s="1"/>
  <c r="HT382" i="1"/>
  <c r="HI382" i="1"/>
  <c r="HU382" i="1" s="1"/>
  <c r="HT366" i="1"/>
  <c r="HI366" i="1"/>
  <c r="HU366" i="1" s="1"/>
  <c r="OA407" i="1"/>
  <c r="OC376" i="1"/>
  <c r="MJ415" i="1"/>
  <c r="MJ404" i="1"/>
  <c r="MJ400" i="1"/>
  <c r="MJ392" i="1"/>
  <c r="MJ384" i="1"/>
  <c r="MJ376" i="1"/>
  <c r="MJ368" i="1"/>
  <c r="ON393" i="1"/>
  <c r="OA393" i="1"/>
  <c r="ON387" i="1"/>
  <c r="OA387" i="1"/>
  <c r="ON380" i="1"/>
  <c r="ON374" i="1"/>
  <c r="OA374" i="1"/>
  <c r="MU419" i="1"/>
  <c r="MJ419" i="1"/>
  <c r="MU406" i="1"/>
  <c r="MU373" i="1"/>
  <c r="MC418" i="1"/>
  <c r="MC408" i="1"/>
  <c r="LQ408" i="1"/>
  <c r="MC375" i="1"/>
  <c r="LQ375" i="1"/>
  <c r="KE419" i="1"/>
  <c r="JO419" i="1"/>
  <c r="KE411" i="1"/>
  <c r="JO411" i="1"/>
  <c r="KE403" i="1"/>
  <c r="JO403" i="1"/>
  <c r="HI421" i="1"/>
  <c r="HU421" i="1" s="1"/>
  <c r="HT414" i="1"/>
  <c r="HI414" i="1"/>
  <c r="HU414" i="1" s="1"/>
  <c r="HT403" i="1"/>
  <c r="HI403" i="1"/>
  <c r="HU403" i="1" s="1"/>
  <c r="HT381" i="1"/>
  <c r="HI381" i="1"/>
  <c r="HU381" i="1" s="1"/>
  <c r="HT365" i="1"/>
  <c r="HI365" i="1"/>
  <c r="HU365" i="1" s="1"/>
  <c r="OA418" i="1"/>
  <c r="OA409" i="1"/>
  <c r="OA402" i="1"/>
  <c r="OC392" i="1"/>
  <c r="OC368" i="1"/>
  <c r="MJ362" i="1"/>
  <c r="IH421" i="1"/>
  <c r="LI421" i="1"/>
  <c r="LD307" i="1"/>
  <c r="IH418" i="1"/>
  <c r="IH410" i="1"/>
  <c r="IH405" i="1"/>
  <c r="IH370" i="1"/>
  <c r="LD402" i="1"/>
  <c r="LD394" i="1"/>
  <c r="LD386" i="1"/>
  <c r="IH420" i="1"/>
  <c r="IH412" i="1"/>
  <c r="IH407" i="1"/>
  <c r="IH387" i="1"/>
  <c r="IH419" i="1"/>
  <c r="IH416" i="1"/>
  <c r="IH403" i="1"/>
  <c r="BR388" i="1"/>
  <c r="BR392" i="1"/>
  <c r="BR396" i="1"/>
  <c r="FS387" i="1"/>
  <c r="FS391" i="1"/>
  <c r="FS395" i="1"/>
  <c r="BR386" i="1"/>
  <c r="BR390" i="1"/>
  <c r="BR394" i="1"/>
  <c r="BO386" i="1"/>
  <c r="BR387" i="1"/>
  <c r="FS394" i="1"/>
  <c r="BR393" i="1"/>
  <c r="FS390" i="1"/>
  <c r="FS386" i="1"/>
  <c r="BR389" i="1"/>
  <c r="FS396" i="1"/>
  <c r="BR395" i="1"/>
  <c r="FS392" i="1"/>
  <c r="FS388" i="1"/>
  <c r="FS397" i="1"/>
  <c r="BR397" i="1"/>
  <c r="FS389" i="1"/>
  <c r="BR391" i="1"/>
  <c r="FS393" i="1"/>
  <c r="NZ422" i="1"/>
  <c r="FS419" i="1"/>
  <c r="FS415" i="1"/>
  <c r="FS411" i="1"/>
  <c r="FS398" i="1"/>
  <c r="BR417" i="1"/>
  <c r="BR407" i="1"/>
  <c r="FS418" i="1"/>
  <c r="FS414" i="1"/>
  <c r="FS410" i="1"/>
  <c r="BR412" i="1"/>
  <c r="BR416" i="1"/>
  <c r="BR420" i="1"/>
  <c r="BR410" i="1"/>
  <c r="BR414" i="1"/>
  <c r="BR418" i="1"/>
  <c r="FS421" i="1"/>
  <c r="FS417" i="1"/>
  <c r="FS413" i="1"/>
  <c r="BR374" i="1"/>
  <c r="BR378" i="1"/>
  <c r="BR382" i="1"/>
  <c r="BO374" i="1"/>
  <c r="FS375" i="1"/>
  <c r="FS379" i="1"/>
  <c r="FS383" i="1"/>
  <c r="BR376" i="1"/>
  <c r="BR380" i="1"/>
  <c r="BR384" i="1"/>
  <c r="FS420" i="1"/>
  <c r="FS416" i="1"/>
  <c r="FS412" i="1"/>
  <c r="BR413" i="1"/>
  <c r="BR398" i="1"/>
  <c r="BR402" i="1"/>
  <c r="BR406" i="1"/>
  <c r="BO398" i="1"/>
  <c r="FS399" i="1"/>
  <c r="FS403" i="1"/>
  <c r="BR400" i="1"/>
  <c r="BR404" i="1"/>
  <c r="BR408" i="1"/>
  <c r="LD323" i="1" l="1"/>
  <c r="OO372" i="1"/>
  <c r="LD315" i="1"/>
  <c r="HG330" i="1"/>
  <c r="HI330" i="1" s="1"/>
  <c r="HU330" i="1" s="1"/>
  <c r="HG357" i="1"/>
  <c r="HI357" i="1" s="1"/>
  <c r="HU357" i="1" s="1"/>
  <c r="HG347" i="1"/>
  <c r="HI347" i="1" s="1"/>
  <c r="HU347" i="1" s="1"/>
  <c r="NY314" i="1"/>
  <c r="OA314" i="1" s="1"/>
  <c r="OO314" i="1" s="1"/>
  <c r="HG360" i="1"/>
  <c r="HI360" i="1" s="1"/>
  <c r="HU360" i="1" s="1"/>
  <c r="Y301" i="1"/>
  <c r="W301" i="1" s="1"/>
  <c r="LI352" i="1"/>
  <c r="LI353" i="1"/>
  <c r="LI354" i="1"/>
  <c r="LI308" i="1"/>
  <c r="LD308" i="1"/>
  <c r="LI310" i="1"/>
  <c r="LD310" i="1"/>
  <c r="LI311" i="1"/>
  <c r="LD311" i="1"/>
  <c r="HG354" i="1"/>
  <c r="HI354" i="1" s="1"/>
  <c r="HU354" i="1" s="1"/>
  <c r="NY317" i="1"/>
  <c r="OA317" i="1" s="1"/>
  <c r="OO317" i="1" s="1"/>
  <c r="HG323" i="1"/>
  <c r="HI323" i="1" s="1"/>
  <c r="HU323" i="1" s="1"/>
  <c r="HG349" i="1"/>
  <c r="HI349" i="1" s="1"/>
  <c r="HU349" i="1" s="1"/>
  <c r="LI360" i="1"/>
  <c r="LI316" i="1"/>
  <c r="LD316" i="1"/>
  <c r="LI318" i="1"/>
  <c r="LD318" i="1"/>
  <c r="LI319" i="1"/>
  <c r="LD319" i="1"/>
  <c r="HG319" i="1"/>
  <c r="HI319" i="1" s="1"/>
  <c r="HU319" i="1" s="1"/>
  <c r="HG343" i="1"/>
  <c r="HI343" i="1" s="1"/>
  <c r="HU343" i="1" s="1"/>
  <c r="HG311" i="1"/>
  <c r="HI311" i="1" s="1"/>
  <c r="HU311" i="1" s="1"/>
  <c r="HG358" i="1"/>
  <c r="HI358" i="1" s="1"/>
  <c r="HU358" i="1" s="1"/>
  <c r="HG314" i="1"/>
  <c r="HI314" i="1" s="1"/>
  <c r="HU314" i="1" s="1"/>
  <c r="LI304" i="1"/>
  <c r="LD304" i="1"/>
  <c r="LI305" i="1"/>
  <c r="LD305" i="1"/>
  <c r="LI306" i="1"/>
  <c r="LD306" i="1"/>
  <c r="LI324" i="1"/>
  <c r="LD324" i="1"/>
  <c r="LI326" i="1"/>
  <c r="LI327" i="1"/>
  <c r="HG342" i="1"/>
  <c r="HI342" i="1" s="1"/>
  <c r="HU342" i="1" s="1"/>
  <c r="NY316" i="1"/>
  <c r="OA316" i="1" s="1"/>
  <c r="OO316" i="1" s="1"/>
  <c r="LI312" i="1"/>
  <c r="LD312" i="1"/>
  <c r="LI313" i="1"/>
  <c r="LD313" i="1"/>
  <c r="LI314" i="1"/>
  <c r="LD314" i="1"/>
  <c r="LI332" i="1"/>
  <c r="LI334" i="1"/>
  <c r="LI335" i="1"/>
  <c r="HG338" i="1"/>
  <c r="HI338" i="1" s="1"/>
  <c r="HU338" i="1" s="1"/>
  <c r="HG356" i="1"/>
  <c r="HI356" i="1" s="1"/>
  <c r="HU356" i="1" s="1"/>
  <c r="HG333" i="1"/>
  <c r="HI333" i="1" s="1"/>
  <c r="HU333" i="1" s="1"/>
  <c r="HG312" i="1"/>
  <c r="HI312" i="1" s="1"/>
  <c r="HU312" i="1" s="1"/>
  <c r="HG335" i="1"/>
  <c r="HI335" i="1" s="1"/>
  <c r="HU335" i="1" s="1"/>
  <c r="LI320" i="1"/>
  <c r="LD320" i="1"/>
  <c r="LI321" i="1"/>
  <c r="LD321" i="1"/>
  <c r="LI322" i="1"/>
  <c r="LD322" i="1"/>
  <c r="LI340" i="1"/>
  <c r="LI342" i="1"/>
  <c r="LI343" i="1"/>
  <c r="HG322" i="1"/>
  <c r="HI322" i="1" s="1"/>
  <c r="HU322" i="1" s="1"/>
  <c r="HG355" i="1"/>
  <c r="HI355" i="1" s="1"/>
  <c r="HU355" i="1" s="1"/>
  <c r="NY319" i="1"/>
  <c r="OA319" i="1" s="1"/>
  <c r="OO319" i="1" s="1"/>
  <c r="HG317" i="1"/>
  <c r="HI317" i="1" s="1"/>
  <c r="HU317" i="1" s="1"/>
  <c r="LI328" i="1"/>
  <c r="LI329" i="1"/>
  <c r="LI330" i="1"/>
  <c r="LI348" i="1"/>
  <c r="LI350" i="1"/>
  <c r="LI351" i="1"/>
  <c r="HG351" i="1"/>
  <c r="HI351" i="1" s="1"/>
  <c r="HU351" i="1" s="1"/>
  <c r="HG308" i="1"/>
  <c r="HI308" i="1" s="1"/>
  <c r="HU308" i="1" s="1"/>
  <c r="HG345" i="1"/>
  <c r="HI345" i="1" s="1"/>
  <c r="HU345" i="1" s="1"/>
  <c r="HG334" i="1"/>
  <c r="HI334" i="1" s="1"/>
  <c r="HU334" i="1" s="1"/>
  <c r="HG348" i="1"/>
  <c r="HI348" i="1" s="1"/>
  <c r="HU348" i="1" s="1"/>
  <c r="LI336" i="1"/>
  <c r="LI337" i="1"/>
  <c r="LI338" i="1"/>
  <c r="LI356" i="1"/>
  <c r="LI358" i="1"/>
  <c r="LI359" i="1"/>
  <c r="HG340" i="1"/>
  <c r="HI340" i="1" s="1"/>
  <c r="HU340" i="1" s="1"/>
  <c r="HG306" i="1"/>
  <c r="HI306" i="1" s="1"/>
  <c r="HU306" i="1" s="1"/>
  <c r="HG337" i="1"/>
  <c r="HI337" i="1" s="1"/>
  <c r="HU337" i="1" s="1"/>
  <c r="NY348" i="1"/>
  <c r="OA348" i="1" s="1"/>
  <c r="OO348" i="1" s="1"/>
  <c r="LI344" i="1"/>
  <c r="LI345" i="1"/>
  <c r="LI346" i="1"/>
  <c r="LI302" i="1"/>
  <c r="LD302" i="1"/>
  <c r="LI303" i="1"/>
  <c r="LD303" i="1"/>
  <c r="OC421" i="1"/>
  <c r="OO421" i="1"/>
  <c r="IV421" i="1"/>
  <c r="JI421" i="1"/>
  <c r="OO393" i="1"/>
  <c r="OC393" i="1"/>
  <c r="ML384" i="1"/>
  <c r="MV384" i="1"/>
  <c r="OC414" i="1"/>
  <c r="OO414" i="1"/>
  <c r="OO369" i="1"/>
  <c r="OC369" i="1"/>
  <c r="ML398" i="1"/>
  <c r="MV398" i="1"/>
  <c r="OO419" i="1"/>
  <c r="OC419" i="1"/>
  <c r="LS397" i="1"/>
  <c r="MD397" i="1"/>
  <c r="OO389" i="1"/>
  <c r="OC389" i="1"/>
  <c r="ML403" i="1"/>
  <c r="MV403" i="1"/>
  <c r="MV372" i="1"/>
  <c r="ML372" i="1"/>
  <c r="ML399" i="1"/>
  <c r="MV399" i="1"/>
  <c r="ML378" i="1"/>
  <c r="MV378" i="1"/>
  <c r="JQ410" i="1"/>
  <c r="KF410" i="1"/>
  <c r="LS385" i="1"/>
  <c r="MD385" i="1"/>
  <c r="OO367" i="1"/>
  <c r="OC367" i="1"/>
  <c r="OC402" i="1"/>
  <c r="OO402" i="1"/>
  <c r="LS408" i="1"/>
  <c r="MD408" i="1"/>
  <c r="ML392" i="1"/>
  <c r="MV392" i="1"/>
  <c r="JQ420" i="1"/>
  <c r="KF420" i="1"/>
  <c r="LS409" i="1"/>
  <c r="MD409" i="1"/>
  <c r="OO375" i="1"/>
  <c r="OC375" i="1"/>
  <c r="MV371" i="1"/>
  <c r="ML371" i="1"/>
  <c r="JQ405" i="1"/>
  <c r="KF405" i="1"/>
  <c r="LS420" i="1"/>
  <c r="MD420" i="1"/>
  <c r="ML405" i="1"/>
  <c r="MV405" i="1"/>
  <c r="JQ406" i="1"/>
  <c r="KF406" i="1"/>
  <c r="OO388" i="1"/>
  <c r="OC388" i="1"/>
  <c r="OO390" i="1"/>
  <c r="OC390" i="1"/>
  <c r="MV380" i="1"/>
  <c r="ML380" i="1"/>
  <c r="LS413" i="1"/>
  <c r="MD413" i="1"/>
  <c r="OO378" i="1"/>
  <c r="OC378" i="1"/>
  <c r="ML417" i="1"/>
  <c r="MV417" i="1"/>
  <c r="OO398" i="1"/>
  <c r="OC398" i="1"/>
  <c r="ML386" i="1"/>
  <c r="MV386" i="1"/>
  <c r="OO409" i="1"/>
  <c r="OC409" i="1"/>
  <c r="ML400" i="1"/>
  <c r="MV400" i="1"/>
  <c r="MV379" i="1"/>
  <c r="ML379" i="1"/>
  <c r="OO382" i="1"/>
  <c r="OC382" i="1"/>
  <c r="ML412" i="1"/>
  <c r="MV412" i="1"/>
  <c r="MV388" i="1"/>
  <c r="ML388" i="1"/>
  <c r="ML394" i="1"/>
  <c r="MV394" i="1"/>
  <c r="JQ418" i="1"/>
  <c r="KF418" i="1"/>
  <c r="LS406" i="1"/>
  <c r="MD406" i="1"/>
  <c r="OO373" i="1"/>
  <c r="OC373" i="1"/>
  <c r="OC418" i="1"/>
  <c r="OO418" i="1"/>
  <c r="JQ403" i="1"/>
  <c r="KF403" i="1"/>
  <c r="OO374" i="1"/>
  <c r="OC374" i="1"/>
  <c r="ML404" i="1"/>
  <c r="MV404" i="1"/>
  <c r="LS419" i="1"/>
  <c r="MD419" i="1"/>
  <c r="OO381" i="1"/>
  <c r="OC381" i="1"/>
  <c r="MV387" i="1"/>
  <c r="ML387" i="1"/>
  <c r="JQ413" i="1"/>
  <c r="KF413" i="1"/>
  <c r="LS368" i="1"/>
  <c r="MD368" i="1"/>
  <c r="ML363" i="1"/>
  <c r="MV363" i="1"/>
  <c r="JQ414" i="1"/>
  <c r="KF414" i="1"/>
  <c r="OO410" i="1"/>
  <c r="OC410" i="1"/>
  <c r="LS399" i="1"/>
  <c r="MD399" i="1"/>
  <c r="MV396" i="1"/>
  <c r="ML396" i="1"/>
  <c r="OC406" i="1"/>
  <c r="OO406" i="1"/>
  <c r="KF401" i="1"/>
  <c r="OO366" i="1"/>
  <c r="OC366" i="1"/>
  <c r="ML407" i="1"/>
  <c r="MV407" i="1"/>
  <c r="ML415" i="1"/>
  <c r="MV415" i="1"/>
  <c r="MV395" i="1"/>
  <c r="ML395" i="1"/>
  <c r="OO395" i="1"/>
  <c r="OC395" i="1"/>
  <c r="ML366" i="1"/>
  <c r="MV366" i="1"/>
  <c r="OO370" i="1"/>
  <c r="OC370" i="1"/>
  <c r="OO417" i="1"/>
  <c r="OC417" i="1"/>
  <c r="ML413" i="1"/>
  <c r="MV413" i="1"/>
  <c r="OO391" i="1"/>
  <c r="OC391" i="1"/>
  <c r="ML367" i="1"/>
  <c r="MV367" i="1"/>
  <c r="OC413" i="1"/>
  <c r="OO413" i="1"/>
  <c r="OO386" i="1"/>
  <c r="OC386" i="1"/>
  <c r="JQ411" i="1"/>
  <c r="KF411" i="1"/>
  <c r="MV419" i="1"/>
  <c r="ML419" i="1"/>
  <c r="JQ404" i="1"/>
  <c r="KF404" i="1"/>
  <c r="OO394" i="1"/>
  <c r="OC394" i="1"/>
  <c r="ML408" i="1"/>
  <c r="MV408" i="1"/>
  <c r="LS377" i="1"/>
  <c r="MD377" i="1"/>
  <c r="ML374" i="1"/>
  <c r="MV374" i="1"/>
  <c r="JQ421" i="1"/>
  <c r="KF421" i="1"/>
  <c r="ML409" i="1"/>
  <c r="MV409" i="1"/>
  <c r="JQ407" i="1"/>
  <c r="KF407" i="1"/>
  <c r="LS412" i="1"/>
  <c r="MD412" i="1"/>
  <c r="OO371" i="1"/>
  <c r="OC371" i="1"/>
  <c r="ML420" i="1"/>
  <c r="MV420" i="1"/>
  <c r="JQ408" i="1"/>
  <c r="KF408" i="1"/>
  <c r="ML375" i="1"/>
  <c r="MV375" i="1"/>
  <c r="JQ409" i="1"/>
  <c r="KF409" i="1"/>
  <c r="LS381" i="1"/>
  <c r="MD381" i="1"/>
  <c r="OO379" i="1"/>
  <c r="OC379" i="1"/>
  <c r="MV362" i="1"/>
  <c r="OO387" i="1"/>
  <c r="OC387" i="1"/>
  <c r="ML368" i="1"/>
  <c r="MV368" i="1"/>
  <c r="OC407" i="1"/>
  <c r="OO407" i="1"/>
  <c r="OO363" i="1"/>
  <c r="OC363" i="1"/>
  <c r="OO401" i="1"/>
  <c r="OC401" i="1"/>
  <c r="ML382" i="1"/>
  <c r="MV382" i="1"/>
  <c r="OO403" i="1"/>
  <c r="OC403" i="1"/>
  <c r="LS370" i="1"/>
  <c r="MD370" i="1"/>
  <c r="OO383" i="1"/>
  <c r="OC383" i="1"/>
  <c r="ML416" i="1"/>
  <c r="MV416" i="1"/>
  <c r="OC415" i="1"/>
  <c r="OO415" i="1"/>
  <c r="OO397" i="1"/>
  <c r="OC397" i="1"/>
  <c r="ML383" i="1"/>
  <c r="MV383" i="1"/>
  <c r="OC411" i="1"/>
  <c r="OO411" i="1"/>
  <c r="JQ402" i="1"/>
  <c r="KF402" i="1"/>
  <c r="JQ419" i="1"/>
  <c r="KF419" i="1"/>
  <c r="LS375" i="1"/>
  <c r="MD375" i="1"/>
  <c r="ML376" i="1"/>
  <c r="MV376" i="1"/>
  <c r="JQ412" i="1"/>
  <c r="KF412" i="1"/>
  <c r="LS376" i="1"/>
  <c r="MD376" i="1"/>
  <c r="OO362" i="1"/>
  <c r="OC405" i="1"/>
  <c r="OO405" i="1"/>
  <c r="LS388" i="1"/>
  <c r="MD388" i="1"/>
  <c r="ML390" i="1"/>
  <c r="MV390" i="1"/>
  <c r="OO412" i="1"/>
  <c r="OC412" i="1"/>
  <c r="JQ415" i="1"/>
  <c r="KF415" i="1"/>
  <c r="OO377" i="1"/>
  <c r="OC377" i="1"/>
  <c r="ML364" i="1"/>
  <c r="MV364" i="1"/>
  <c r="JQ416" i="1"/>
  <c r="KF416" i="1"/>
  <c r="LS379" i="1"/>
  <c r="MD379" i="1"/>
  <c r="OO365" i="1"/>
  <c r="OC365" i="1"/>
  <c r="ML391" i="1"/>
  <c r="MV391" i="1"/>
  <c r="JQ417" i="1"/>
  <c r="KF417" i="1"/>
  <c r="LS416" i="1"/>
  <c r="MD416" i="1"/>
  <c r="MV411" i="1"/>
  <c r="ML411" i="1"/>
  <c r="OO385" i="1"/>
  <c r="OC385" i="1"/>
  <c r="ML370" i="1"/>
  <c r="MV370" i="1"/>
  <c r="OC420" i="1"/>
  <c r="OO420" i="1"/>
  <c r="OO399" i="1"/>
  <c r="OC399" i="1"/>
  <c r="U301" i="1" l="1"/>
  <c r="AH301" i="1"/>
  <c r="W702" i="1"/>
  <c r="X702" i="1" s="1"/>
  <c r="HT337" i="1"/>
  <c r="W671" i="1"/>
  <c r="X671" i="1" s="1"/>
  <c r="HT306" i="1"/>
  <c r="W703" i="1"/>
  <c r="X703" i="1" s="1"/>
  <c r="HT338" i="1"/>
  <c r="W725" i="1"/>
  <c r="X725" i="1" s="1"/>
  <c r="HT360" i="1"/>
  <c r="BL302" i="1"/>
  <c r="W682" i="1"/>
  <c r="X682" i="1" s="1"/>
  <c r="HT317" i="1"/>
  <c r="W698" i="1"/>
  <c r="X698" i="1" s="1"/>
  <c r="HT333" i="1"/>
  <c r="AM681" i="1"/>
  <c r="AN681" i="1" s="1"/>
  <c r="ON316" i="1"/>
  <c r="W679" i="1"/>
  <c r="X679" i="1" s="1"/>
  <c r="HT314" i="1"/>
  <c r="W676" i="1"/>
  <c r="X676" i="1" s="1"/>
  <c r="HT311" i="1"/>
  <c r="W714" i="1"/>
  <c r="X714" i="1" s="1"/>
  <c r="HT349" i="1"/>
  <c r="FM302" i="1"/>
  <c r="W673" i="1"/>
  <c r="X673" i="1" s="1"/>
  <c r="HT308" i="1"/>
  <c r="AM684" i="1"/>
  <c r="AN684" i="1" s="1"/>
  <c r="ON319" i="1"/>
  <c r="W687" i="1"/>
  <c r="X687" i="1" s="1"/>
  <c r="HT322" i="1"/>
  <c r="AM682" i="1"/>
  <c r="AN682" i="1" s="1"/>
  <c r="ON317" i="1"/>
  <c r="W722" i="1"/>
  <c r="X722" i="1" s="1"/>
  <c r="HT357" i="1"/>
  <c r="AM713" i="1"/>
  <c r="AN713" i="1" s="1"/>
  <c r="ON348" i="1"/>
  <c r="W705" i="1"/>
  <c r="X705" i="1" s="1"/>
  <c r="HT340" i="1"/>
  <c r="W700" i="1"/>
  <c r="X700" i="1" s="1"/>
  <c r="HT335" i="1"/>
  <c r="W707" i="1"/>
  <c r="X707" i="1" s="1"/>
  <c r="HT342" i="1"/>
  <c r="W699" i="1"/>
  <c r="X699" i="1" s="1"/>
  <c r="HT334" i="1"/>
  <c r="W721" i="1"/>
  <c r="X721" i="1" s="1"/>
  <c r="HT356" i="1"/>
  <c r="W723" i="1"/>
  <c r="X723" i="1" s="1"/>
  <c r="HT358" i="1"/>
  <c r="W708" i="1"/>
  <c r="X708" i="1" s="1"/>
  <c r="HT343" i="1"/>
  <c r="W684" i="1"/>
  <c r="X684" i="1" s="1"/>
  <c r="HT319" i="1"/>
  <c r="W719" i="1"/>
  <c r="X719" i="1" s="1"/>
  <c r="HT354" i="1"/>
  <c r="W716" i="1"/>
  <c r="X716" i="1" s="1"/>
  <c r="HT351" i="1"/>
  <c r="W720" i="1"/>
  <c r="X720" i="1" s="1"/>
  <c r="HT355" i="1"/>
  <c r="Z301" i="1"/>
  <c r="AM679" i="1"/>
  <c r="AN679" i="1" s="1"/>
  <c r="ON314" i="1"/>
  <c r="BP302" i="1"/>
  <c r="W677" i="1"/>
  <c r="X677" i="1" s="1"/>
  <c r="HT312" i="1"/>
  <c r="G302" i="1"/>
  <c r="W713" i="1"/>
  <c r="X713" i="1" s="1"/>
  <c r="HT348" i="1"/>
  <c r="W710" i="1"/>
  <c r="X710" i="1" s="1"/>
  <c r="HT345" i="1"/>
  <c r="W688" i="1"/>
  <c r="X688" i="1" s="1"/>
  <c r="HT323" i="1"/>
  <c r="W712" i="1"/>
  <c r="X712" i="1" s="1"/>
  <c r="HT347" i="1"/>
  <c r="W695" i="1"/>
  <c r="X695" i="1" s="1"/>
  <c r="HT330" i="1"/>
  <c r="AF301" i="1" l="1"/>
  <c r="E666" i="1"/>
  <c r="F666" i="1" s="1"/>
  <c r="BY302" i="1"/>
  <c r="I667" i="1"/>
  <c r="J667" i="1" s="1"/>
  <c r="X302" i="1"/>
  <c r="V302" i="1"/>
  <c r="FZ302" i="1"/>
  <c r="S667" i="1"/>
  <c r="H302" i="1"/>
  <c r="BQ302" i="1"/>
  <c r="T667" i="1" l="1"/>
  <c r="BO303" i="1"/>
  <c r="U302" i="1"/>
  <c r="Y302" i="1"/>
  <c r="F303" i="1"/>
  <c r="KS97" i="1"/>
  <c r="N437" i="1"/>
  <c r="N436" i="1"/>
  <c r="N435" i="1"/>
  <c r="N434" i="1"/>
  <c r="N433" i="1"/>
  <c r="N432" i="1"/>
  <c r="AF302" i="1" l="1"/>
  <c r="E667" i="1"/>
  <c r="BP303" i="1"/>
  <c r="G303" i="1"/>
  <c r="Z302" i="1"/>
  <c r="CI62" i="1"/>
  <c r="DA62" i="1"/>
  <c r="H303" i="1" l="1"/>
  <c r="X303" i="1"/>
  <c r="V303" i="1"/>
  <c r="BQ303" i="1"/>
  <c r="F667" i="1"/>
  <c r="CD63" i="1"/>
  <c r="CF63" i="1" s="1"/>
  <c r="CH63" i="1" s="1"/>
  <c r="K427" i="1"/>
  <c r="L427" i="1" s="1"/>
  <c r="CO62" i="1"/>
  <c r="CQ62" i="1" s="1"/>
  <c r="CR62" i="1" s="1"/>
  <c r="CP63" i="1" s="1"/>
  <c r="CG63" i="1"/>
  <c r="BO304" i="1" l="1"/>
  <c r="U303" i="1"/>
  <c r="Y303" i="1"/>
  <c r="F304" i="1"/>
  <c r="CM63" i="1"/>
  <c r="CO63" i="1" s="1"/>
  <c r="DB63" i="1" s="1"/>
  <c r="CI63" i="1"/>
  <c r="CD64" i="1" s="1"/>
  <c r="DB62" i="1"/>
  <c r="Z303" i="1" l="1"/>
  <c r="AF303" i="1"/>
  <c r="E668" i="1"/>
  <c r="BP304" i="1"/>
  <c r="G304" i="1"/>
  <c r="K428" i="1"/>
  <c r="L428" i="1" s="1"/>
  <c r="DA63" i="1"/>
  <c r="CG64" i="1"/>
  <c r="CQ63" i="1"/>
  <c r="CR63" i="1" s="1"/>
  <c r="H304" i="1" l="1"/>
  <c r="BQ304" i="1"/>
  <c r="F668" i="1"/>
  <c r="X304" i="1"/>
  <c r="V304" i="1"/>
  <c r="CF64" i="1"/>
  <c r="CH64" i="1" s="1"/>
  <c r="CI64" i="1" s="1"/>
  <c r="CD65" i="1" s="1"/>
  <c r="CM64" i="1"/>
  <c r="DA64" i="1" s="1"/>
  <c r="CP64" i="1"/>
  <c r="BO305" i="1" l="1"/>
  <c r="Y304" i="1"/>
  <c r="U304" i="1"/>
  <c r="F305" i="1"/>
  <c r="CG65" i="1"/>
  <c r="CO64" i="1"/>
  <c r="DB64" i="1" s="1"/>
  <c r="K429" i="1"/>
  <c r="L429" i="1" s="1"/>
  <c r="G305" i="1" l="1"/>
  <c r="H305" i="1" s="1"/>
  <c r="AF304" i="1"/>
  <c r="E669" i="1"/>
  <c r="Z304" i="1"/>
  <c r="BP305" i="1"/>
  <c r="BQ305" i="1" s="1"/>
  <c r="CF65" i="1"/>
  <c r="CH65" i="1" s="1"/>
  <c r="CI65" i="1" s="1"/>
  <c r="CQ64" i="1"/>
  <c r="CR64" i="1" s="1"/>
  <c r="CM65" i="1"/>
  <c r="CO65" i="1" s="1"/>
  <c r="DB65" i="1" s="1"/>
  <c r="BO306" i="1" l="1"/>
  <c r="X305" i="1"/>
  <c r="V305" i="1"/>
  <c r="F669" i="1"/>
  <c r="F306" i="1"/>
  <c r="CD66" i="1"/>
  <c r="CF66" i="1" s="1"/>
  <c r="DA65" i="1"/>
  <c r="K430" i="1"/>
  <c r="L430" i="1" s="1"/>
  <c r="CG66" i="1"/>
  <c r="CP65" i="1"/>
  <c r="U305" i="1" l="1"/>
  <c r="Y305" i="1"/>
  <c r="G306" i="1"/>
  <c r="H306" i="1" s="1"/>
  <c r="BP306" i="1"/>
  <c r="BQ306" i="1" s="1"/>
  <c r="CH66" i="1"/>
  <c r="CM66" i="1"/>
  <c r="CQ65" i="1"/>
  <c r="F307" i="1" l="1"/>
  <c r="Z305" i="1"/>
  <c r="BO307" i="1"/>
  <c r="AF305" i="1"/>
  <c r="E670" i="1"/>
  <c r="CO66" i="1"/>
  <c r="DB66" i="1" s="1"/>
  <c r="K431" i="1"/>
  <c r="L431" i="1" s="1"/>
  <c r="DA66" i="1"/>
  <c r="CR65" i="1"/>
  <c r="CI66" i="1"/>
  <c r="F670" i="1" l="1"/>
  <c r="BP307" i="1"/>
  <c r="BQ307" i="1" s="1"/>
  <c r="X306" i="1"/>
  <c r="V306" i="1"/>
  <c r="G307" i="1"/>
  <c r="H307" i="1" s="1"/>
  <c r="CD67" i="1"/>
  <c r="CF67" i="1" s="1"/>
  <c r="CG67" i="1"/>
  <c r="CP66" i="1"/>
  <c r="U306" i="1" l="1"/>
  <c r="Y306" i="1"/>
  <c r="Z306" i="1" s="1"/>
  <c r="BO308" i="1"/>
  <c r="BP308" i="1" s="1"/>
  <c r="BQ308" i="1"/>
  <c r="F308" i="1"/>
  <c r="G308" i="1" s="1"/>
  <c r="H308" i="1" s="1"/>
  <c r="CH67" i="1"/>
  <c r="CM67" i="1"/>
  <c r="CQ66" i="1"/>
  <c r="F309" i="1" l="1"/>
  <c r="G309" i="1" s="1"/>
  <c r="H309" i="1" s="1"/>
  <c r="BO309" i="1"/>
  <c r="BP309" i="1" s="1"/>
  <c r="BQ309" i="1" s="1"/>
  <c r="X307" i="1"/>
  <c r="Y307" i="1" s="1"/>
  <c r="Z307" i="1" s="1"/>
  <c r="V307" i="1"/>
  <c r="U307" i="1" s="1"/>
  <c r="AF306" i="1"/>
  <c r="E671" i="1"/>
  <c r="CO67" i="1"/>
  <c r="DB67" i="1" s="1"/>
  <c r="DA67" i="1"/>
  <c r="K432" i="1"/>
  <c r="L432" i="1" s="1"/>
  <c r="CI67" i="1"/>
  <c r="CR66" i="1"/>
  <c r="F310" i="1" l="1"/>
  <c r="G310" i="1" s="1"/>
  <c r="H310" i="1" s="1"/>
  <c r="X308" i="1"/>
  <c r="Y308" i="1" s="1"/>
  <c r="V308" i="1"/>
  <c r="U308" i="1" s="1"/>
  <c r="Z308" i="1"/>
  <c r="AF307" i="1"/>
  <c r="E672" i="1"/>
  <c r="F672" i="1" s="1"/>
  <c r="BO310" i="1"/>
  <c r="BP310" i="1" s="1"/>
  <c r="BQ310" i="1" s="1"/>
  <c r="F671" i="1"/>
  <c r="CD68" i="1"/>
  <c r="CF68" i="1" s="1"/>
  <c r="CG68" i="1"/>
  <c r="CP67" i="1"/>
  <c r="BO311" i="1" l="1"/>
  <c r="BP311" i="1" s="1"/>
  <c r="BQ311" i="1" s="1"/>
  <c r="X309" i="1"/>
  <c r="Y309" i="1" s="1"/>
  <c r="V309" i="1"/>
  <c r="U309" i="1" s="1"/>
  <c r="Z309" i="1"/>
  <c r="AF308" i="1"/>
  <c r="E673" i="1"/>
  <c r="F673" i="1" s="1"/>
  <c r="F311" i="1"/>
  <c r="G311" i="1" s="1"/>
  <c r="H311" i="1" s="1"/>
  <c r="CH68" i="1"/>
  <c r="CM68" i="1"/>
  <c r="CQ67" i="1"/>
  <c r="F312" i="1" l="1"/>
  <c r="G312" i="1" s="1"/>
  <c r="H312" i="1" s="1"/>
  <c r="X310" i="1"/>
  <c r="Y310" i="1" s="1"/>
  <c r="V310" i="1"/>
  <c r="U310" i="1" s="1"/>
  <c r="Z310" i="1"/>
  <c r="AF309" i="1"/>
  <c r="E674" i="1"/>
  <c r="F674" i="1" s="1"/>
  <c r="BO312" i="1"/>
  <c r="BP312" i="1" s="1"/>
  <c r="BQ312" i="1" s="1"/>
  <c r="DA68" i="1"/>
  <c r="K433" i="1"/>
  <c r="L433" i="1" s="1"/>
  <c r="CO68" i="1"/>
  <c r="DB68" i="1" s="1"/>
  <c r="CI68" i="1"/>
  <c r="CR67" i="1"/>
  <c r="BO313" i="1" l="1"/>
  <c r="BP313" i="1" s="1"/>
  <c r="BQ313" i="1" s="1"/>
  <c r="X311" i="1"/>
  <c r="Y311" i="1" s="1"/>
  <c r="V311" i="1"/>
  <c r="U311" i="1" s="1"/>
  <c r="Z311" i="1"/>
  <c r="F313" i="1"/>
  <c r="G313" i="1" s="1"/>
  <c r="H313" i="1"/>
  <c r="AF310" i="1"/>
  <c r="E675" i="1"/>
  <c r="F675" i="1" s="1"/>
  <c r="CD69" i="1"/>
  <c r="CF69" i="1" s="1"/>
  <c r="CG69" i="1"/>
  <c r="CP68" i="1"/>
  <c r="CQ68" i="1" s="1"/>
  <c r="CR68" i="1" s="1"/>
  <c r="BR315" i="1" l="1"/>
  <c r="BM315" i="1" s="1"/>
  <c r="BL315" i="1" s="1"/>
  <c r="OE317" i="1"/>
  <c r="JS323" i="1"/>
  <c r="JS322" i="1"/>
  <c r="OE325" i="1"/>
  <c r="JS314" i="1"/>
  <c r="OE315" i="1"/>
  <c r="JS317" i="1"/>
  <c r="OE323" i="1"/>
  <c r="JS318" i="1"/>
  <c r="OE314" i="1"/>
  <c r="OE318" i="1"/>
  <c r="OE324" i="1"/>
  <c r="OE320" i="1"/>
  <c r="JS320" i="1"/>
  <c r="JS319" i="1"/>
  <c r="OE319" i="1"/>
  <c r="JS324" i="1"/>
  <c r="OE321" i="1"/>
  <c r="JS316" i="1"/>
  <c r="JS325" i="1"/>
  <c r="OE316" i="1"/>
  <c r="JS315" i="1"/>
  <c r="OE322" i="1"/>
  <c r="JS321" i="1"/>
  <c r="BR317" i="1"/>
  <c r="BM317" i="1" s="1"/>
  <c r="BL317" i="1" s="1"/>
  <c r="FS318" i="1"/>
  <c r="FN318" i="1" s="1"/>
  <c r="FM318" i="1" s="1"/>
  <c r="FS321" i="1"/>
  <c r="FN321" i="1" s="1"/>
  <c r="FM321" i="1" s="1"/>
  <c r="FS320" i="1"/>
  <c r="FN320" i="1" s="1"/>
  <c r="FM320" i="1" s="1"/>
  <c r="BR316" i="1"/>
  <c r="BM316" i="1" s="1"/>
  <c r="BL316" i="1" s="1"/>
  <c r="BR322" i="1"/>
  <c r="BM322" i="1" s="1"/>
  <c r="BL322" i="1" s="1"/>
  <c r="BR320" i="1"/>
  <c r="BM320" i="1" s="1"/>
  <c r="BL320" i="1" s="1"/>
  <c r="BO314" i="1"/>
  <c r="BP314" i="1" s="1"/>
  <c r="BQ314" i="1" s="1"/>
  <c r="FS322" i="1"/>
  <c r="FN322" i="1" s="1"/>
  <c r="FM322" i="1" s="1"/>
  <c r="BR321" i="1"/>
  <c r="BM321" i="1" s="1"/>
  <c r="BL321" i="1" s="1"/>
  <c r="BR324" i="1"/>
  <c r="BM324" i="1" s="1"/>
  <c r="BL324" i="1" s="1"/>
  <c r="FS315" i="1"/>
  <c r="FN315" i="1" s="1"/>
  <c r="FM315" i="1" s="1"/>
  <c r="FS325" i="1"/>
  <c r="FN325" i="1" s="1"/>
  <c r="FM325" i="1" s="1"/>
  <c r="FS316" i="1"/>
  <c r="FN316" i="1" s="1"/>
  <c r="FM316" i="1" s="1"/>
  <c r="FS319" i="1"/>
  <c r="FN319" i="1" s="1"/>
  <c r="FM319" i="1" s="1"/>
  <c r="FS317" i="1"/>
  <c r="FN317" i="1" s="1"/>
  <c r="FM317" i="1" s="1"/>
  <c r="FS314" i="1"/>
  <c r="FN314" i="1" s="1"/>
  <c r="BR319" i="1"/>
  <c r="BM319" i="1" s="1"/>
  <c r="BL319" i="1" s="1"/>
  <c r="BR323" i="1"/>
  <c r="BM323" i="1" s="1"/>
  <c r="BL323" i="1" s="1"/>
  <c r="FS323" i="1"/>
  <c r="FN323" i="1" s="1"/>
  <c r="FM323" i="1" s="1"/>
  <c r="BR325" i="1"/>
  <c r="BM325" i="1" s="1"/>
  <c r="BL325" i="1" s="1"/>
  <c r="FS324" i="1"/>
  <c r="FN324" i="1" s="1"/>
  <c r="FM324" i="1" s="1"/>
  <c r="BR314" i="1"/>
  <c r="BM314" i="1" s="1"/>
  <c r="BR318" i="1"/>
  <c r="BM318" i="1" s="1"/>
  <c r="BL318" i="1" s="1"/>
  <c r="F314" i="1"/>
  <c r="G314" i="1" s="1"/>
  <c r="H314" i="1"/>
  <c r="X312" i="1"/>
  <c r="Y312" i="1" s="1"/>
  <c r="Z312" i="1" s="1"/>
  <c r="V312" i="1"/>
  <c r="U312" i="1" s="1"/>
  <c r="AF311" i="1"/>
  <c r="E676" i="1"/>
  <c r="F676" i="1" s="1"/>
  <c r="CH69" i="1"/>
  <c r="CM69" i="1"/>
  <c r="CP69" i="1"/>
  <c r="BO315" i="1" l="1"/>
  <c r="BP315" i="1" s="1"/>
  <c r="BQ315" i="1" s="1"/>
  <c r="FZ324" i="1"/>
  <c r="S689" i="1"/>
  <c r="T689" i="1" s="1"/>
  <c r="FZ316" i="1"/>
  <c r="S681" i="1"/>
  <c r="T681" i="1" s="1"/>
  <c r="BY322" i="1"/>
  <c r="I687" i="1"/>
  <c r="J687" i="1" s="1"/>
  <c r="BY325" i="1"/>
  <c r="I690" i="1"/>
  <c r="J690" i="1" s="1"/>
  <c r="FZ325" i="1"/>
  <c r="S690" i="1"/>
  <c r="T690" i="1" s="1"/>
  <c r="BY316" i="1"/>
  <c r="I681" i="1"/>
  <c r="J681" i="1" s="1"/>
  <c r="FZ323" i="1"/>
  <c r="S688" i="1"/>
  <c r="T688" i="1" s="1"/>
  <c r="FZ315" i="1"/>
  <c r="S680" i="1"/>
  <c r="T680" i="1" s="1"/>
  <c r="FZ320" i="1"/>
  <c r="S685" i="1"/>
  <c r="T685" i="1" s="1"/>
  <c r="BY323" i="1"/>
  <c r="I688" i="1"/>
  <c r="J688" i="1" s="1"/>
  <c r="BY324" i="1"/>
  <c r="I689" i="1"/>
  <c r="J689" i="1" s="1"/>
  <c r="FZ321" i="1"/>
  <c r="S686" i="1"/>
  <c r="T686" i="1" s="1"/>
  <c r="BY319" i="1"/>
  <c r="I684" i="1"/>
  <c r="J684" i="1" s="1"/>
  <c r="BY321" i="1"/>
  <c r="I686" i="1"/>
  <c r="J686" i="1" s="1"/>
  <c r="FZ318" i="1"/>
  <c r="S683" i="1"/>
  <c r="T683" i="1" s="1"/>
  <c r="FM314" i="1"/>
  <c r="FZ322" i="1"/>
  <c r="S687" i="1"/>
  <c r="T687" i="1" s="1"/>
  <c r="BY317" i="1"/>
  <c r="I682" i="1"/>
  <c r="J682" i="1" s="1"/>
  <c r="X313" i="1"/>
  <c r="Y313" i="1" s="1"/>
  <c r="Z313" i="1" s="1"/>
  <c r="V313" i="1"/>
  <c r="U313" i="1" s="1"/>
  <c r="F315" i="1"/>
  <c r="G315" i="1" s="1"/>
  <c r="H315" i="1" s="1"/>
  <c r="BY318" i="1"/>
  <c r="I683" i="1"/>
  <c r="J683" i="1" s="1"/>
  <c r="FZ317" i="1"/>
  <c r="S682" i="1"/>
  <c r="T682" i="1" s="1"/>
  <c r="AF312" i="1"/>
  <c r="E677" i="1"/>
  <c r="F677" i="1" s="1"/>
  <c r="BL314" i="1"/>
  <c r="FZ319" i="1"/>
  <c r="S684" i="1"/>
  <c r="T684" i="1" s="1"/>
  <c r="BY320" i="1"/>
  <c r="I685" i="1"/>
  <c r="J685" i="1" s="1"/>
  <c r="BY315" i="1"/>
  <c r="I680" i="1"/>
  <c r="J680" i="1" s="1"/>
  <c r="CI69" i="1"/>
  <c r="CD70" i="1" s="1"/>
  <c r="DA69" i="1"/>
  <c r="K434" i="1"/>
  <c r="L434" i="1" s="1"/>
  <c r="CO69" i="1"/>
  <c r="DB69" i="1" s="1"/>
  <c r="X314" i="1" l="1"/>
  <c r="Y314" i="1" s="1"/>
  <c r="Z314" i="1" s="1"/>
  <c r="V314" i="1"/>
  <c r="U314" i="1" s="1"/>
  <c r="BO316" i="1"/>
  <c r="BP316" i="1" s="1"/>
  <c r="BQ316" i="1" s="1"/>
  <c r="AF313" i="1"/>
  <c r="E678" i="1"/>
  <c r="F678" i="1" s="1"/>
  <c r="F316" i="1"/>
  <c r="G316" i="1" s="1"/>
  <c r="H316" i="1" s="1"/>
  <c r="BY314" i="1"/>
  <c r="I679" i="1"/>
  <c r="FZ314" i="1"/>
  <c r="S679" i="1"/>
  <c r="CG70" i="1"/>
  <c r="CQ69" i="1"/>
  <c r="CR69" i="1" s="1"/>
  <c r="CP70" i="1" s="1"/>
  <c r="F317" i="1" l="1"/>
  <c r="G317" i="1" s="1"/>
  <c r="H317" i="1" s="1"/>
  <c r="BO317" i="1"/>
  <c r="BP317" i="1" s="1"/>
  <c r="BQ317" i="1" s="1"/>
  <c r="X315" i="1"/>
  <c r="Y315" i="1" s="1"/>
  <c r="Z315" i="1" s="1"/>
  <c r="V315" i="1"/>
  <c r="U315" i="1" s="1"/>
  <c r="T679" i="1"/>
  <c r="J679" i="1"/>
  <c r="AF314" i="1"/>
  <c r="E679" i="1"/>
  <c r="F679" i="1" s="1"/>
  <c r="CF70" i="1"/>
  <c r="CH70" i="1" s="1"/>
  <c r="CI70" i="1" s="1"/>
  <c r="CD71" i="1" s="1"/>
  <c r="CM70" i="1"/>
  <c r="DA70" i="1" s="1"/>
  <c r="F318" i="1" l="1"/>
  <c r="G318" i="1" s="1"/>
  <c r="H318" i="1" s="1"/>
  <c r="AF315" i="1"/>
  <c r="E680" i="1"/>
  <c r="F680" i="1" s="1"/>
  <c r="X316" i="1"/>
  <c r="Y316" i="1" s="1"/>
  <c r="Z316" i="1" s="1"/>
  <c r="V316" i="1"/>
  <c r="U316" i="1" s="1"/>
  <c r="BO318" i="1"/>
  <c r="BP318" i="1" s="1"/>
  <c r="BQ318" i="1" s="1"/>
  <c r="CG71" i="1"/>
  <c r="CO70" i="1"/>
  <c r="DB70" i="1" s="1"/>
  <c r="K435" i="1"/>
  <c r="L435" i="1" s="1"/>
  <c r="BO319" i="1" l="1"/>
  <c r="BP319" i="1" s="1"/>
  <c r="BQ319" i="1" s="1"/>
  <c r="X317" i="1"/>
  <c r="Y317" i="1" s="1"/>
  <c r="V317" i="1"/>
  <c r="U317" i="1" s="1"/>
  <c r="Z317" i="1"/>
  <c r="F319" i="1"/>
  <c r="G319" i="1" s="1"/>
  <c r="H319" i="1" s="1"/>
  <c r="AF316" i="1"/>
  <c r="E681" i="1"/>
  <c r="F681" i="1" s="1"/>
  <c r="CF71" i="1"/>
  <c r="CH71" i="1" s="1"/>
  <c r="CI71" i="1" s="1"/>
  <c r="CD72" i="1" s="1"/>
  <c r="CQ70" i="1"/>
  <c r="CR70" i="1" s="1"/>
  <c r="CP71" i="1" s="1"/>
  <c r="CM71" i="1"/>
  <c r="DA71" i="1" s="1"/>
  <c r="F320" i="1" l="1"/>
  <c r="G320" i="1" s="1"/>
  <c r="H320" i="1" s="1"/>
  <c r="BO320" i="1"/>
  <c r="BP320" i="1" s="1"/>
  <c r="BQ320" i="1"/>
  <c r="X318" i="1"/>
  <c r="Y318" i="1" s="1"/>
  <c r="V318" i="1"/>
  <c r="U318" i="1" s="1"/>
  <c r="Z318" i="1"/>
  <c r="AF317" i="1"/>
  <c r="E682" i="1"/>
  <c r="F682" i="1" s="1"/>
  <c r="CG72" i="1"/>
  <c r="CO71" i="1"/>
  <c r="DB71" i="1" s="1"/>
  <c r="K436" i="1"/>
  <c r="L436" i="1" s="1"/>
  <c r="AF318" i="1" l="1"/>
  <c r="E683" i="1"/>
  <c r="F683" i="1" s="1"/>
  <c r="BO321" i="1"/>
  <c r="BP321" i="1" s="1"/>
  <c r="BQ321" i="1"/>
  <c r="X319" i="1"/>
  <c r="Y319" i="1" s="1"/>
  <c r="V319" i="1"/>
  <c r="U319" i="1" s="1"/>
  <c r="Z319" i="1"/>
  <c r="F321" i="1"/>
  <c r="G321" i="1" s="1"/>
  <c r="H321" i="1" s="1"/>
  <c r="CM72" i="1"/>
  <c r="DA72" i="1" s="1"/>
  <c r="CF72" i="1"/>
  <c r="CH72" i="1" s="1"/>
  <c r="CI72" i="1" s="1"/>
  <c r="CD73" i="1" s="1"/>
  <c r="CQ71" i="1"/>
  <c r="CR71" i="1" s="1"/>
  <c r="CP72" i="1" s="1"/>
  <c r="CO72" i="1" l="1"/>
  <c r="DB72" i="1" s="1"/>
  <c r="F322" i="1"/>
  <c r="G322" i="1" s="1"/>
  <c r="H322" i="1" s="1"/>
  <c r="AF319" i="1"/>
  <c r="E684" i="1"/>
  <c r="F684" i="1" s="1"/>
  <c r="X320" i="1"/>
  <c r="Y320" i="1" s="1"/>
  <c r="Z320" i="1"/>
  <c r="V320" i="1"/>
  <c r="U320" i="1" s="1"/>
  <c r="BO322" i="1"/>
  <c r="BP322" i="1" s="1"/>
  <c r="BQ322" i="1" s="1"/>
  <c r="K437" i="1"/>
  <c r="L437" i="1" s="1"/>
  <c r="CG73" i="1"/>
  <c r="CQ72" i="1" l="1"/>
  <c r="CR72" i="1" s="1"/>
  <c r="CP73" i="1" s="1"/>
  <c r="BO323" i="1"/>
  <c r="BP323" i="1" s="1"/>
  <c r="BQ323" i="1" s="1"/>
  <c r="X321" i="1"/>
  <c r="Y321" i="1" s="1"/>
  <c r="V321" i="1"/>
  <c r="U321" i="1" s="1"/>
  <c r="Z321" i="1"/>
  <c r="F323" i="1"/>
  <c r="G323" i="1" s="1"/>
  <c r="H323" i="1" s="1"/>
  <c r="AF320" i="1"/>
  <c r="E685" i="1"/>
  <c r="F685" i="1" s="1"/>
  <c r="CF73" i="1"/>
  <c r="CH73" i="1" s="1"/>
  <c r="CI73" i="1" s="1"/>
  <c r="CD74" i="1" s="1"/>
  <c r="CM73" i="1"/>
  <c r="CO73" i="1" s="1"/>
  <c r="DB73" i="1" s="1"/>
  <c r="F324" i="1" l="1"/>
  <c r="G324" i="1" s="1"/>
  <c r="H324" i="1" s="1"/>
  <c r="BO324" i="1"/>
  <c r="BP324" i="1" s="1"/>
  <c r="BQ324" i="1"/>
  <c r="X322" i="1"/>
  <c r="Y322" i="1" s="1"/>
  <c r="V322" i="1"/>
  <c r="U322" i="1" s="1"/>
  <c r="Z322" i="1"/>
  <c r="AF321" i="1"/>
  <c r="E686" i="1"/>
  <c r="F686" i="1" s="1"/>
  <c r="CG74" i="1"/>
  <c r="K438" i="1"/>
  <c r="L438" i="1" s="1"/>
  <c r="DA73" i="1"/>
  <c r="CQ73" i="1"/>
  <c r="CR73" i="1" s="1"/>
  <c r="KP78" i="1" s="1"/>
  <c r="AF322" i="1" l="1"/>
  <c r="E687" i="1"/>
  <c r="F687" i="1" s="1"/>
  <c r="BO325" i="1"/>
  <c r="BP325" i="1" s="1"/>
  <c r="BQ325" i="1"/>
  <c r="F325" i="1"/>
  <c r="G325" i="1" s="1"/>
  <c r="H325" i="1"/>
  <c r="X323" i="1"/>
  <c r="Y323" i="1" s="1"/>
  <c r="Z323" i="1" s="1"/>
  <c r="V323" i="1"/>
  <c r="U323" i="1" s="1"/>
  <c r="CM74" i="1"/>
  <c r="DA74" i="1" s="1"/>
  <c r="KP85" i="1"/>
  <c r="KK85" i="1" s="1"/>
  <c r="KL85" i="1" s="1"/>
  <c r="CJ82" i="1"/>
  <c r="CE82" i="1" s="1"/>
  <c r="LA80" i="1"/>
  <c r="KV80" i="1" s="1"/>
  <c r="KW80" i="1" s="1"/>
  <c r="LK80" i="1" s="1"/>
  <c r="CS78" i="1"/>
  <c r="CN78" i="1" s="1"/>
  <c r="LA78" i="1"/>
  <c r="KV78" i="1" s="1"/>
  <c r="KW78" i="1" s="1"/>
  <c r="LK78" i="1" s="1"/>
  <c r="KP75" i="1"/>
  <c r="KP84" i="1"/>
  <c r="KR84" i="1" s="1"/>
  <c r="KP80" i="1"/>
  <c r="KR80" i="1" s="1"/>
  <c r="CJ77" i="1"/>
  <c r="CE77" i="1" s="1"/>
  <c r="CJ79" i="1"/>
  <c r="CE79" i="1" s="1"/>
  <c r="CS81" i="1"/>
  <c r="CN81" i="1" s="1"/>
  <c r="KP82" i="1"/>
  <c r="LA81" i="1"/>
  <c r="KV81" i="1" s="1"/>
  <c r="KW81" i="1" s="1"/>
  <c r="LK81" i="1" s="1"/>
  <c r="CS83" i="1"/>
  <c r="CN83" i="1" s="1"/>
  <c r="CJ75" i="1"/>
  <c r="CE75" i="1" s="1"/>
  <c r="CS74" i="1"/>
  <c r="CN74" i="1" s="1"/>
  <c r="CO74" i="1" s="1"/>
  <c r="CJ81" i="1"/>
  <c r="CE81" i="1" s="1"/>
  <c r="CS77" i="1"/>
  <c r="CN77" i="1" s="1"/>
  <c r="CJ83" i="1"/>
  <c r="CE83" i="1" s="1"/>
  <c r="CS79" i="1"/>
  <c r="CN79" i="1" s="1"/>
  <c r="LA79" i="1"/>
  <c r="KV79" i="1" s="1"/>
  <c r="KW79" i="1" s="1"/>
  <c r="LK79" i="1" s="1"/>
  <c r="LA75" i="1"/>
  <c r="KV75" i="1" s="1"/>
  <c r="KW75" i="1" s="1"/>
  <c r="LK75" i="1" s="1"/>
  <c r="CS75" i="1"/>
  <c r="CN75" i="1" s="1"/>
  <c r="CS82" i="1"/>
  <c r="CN82" i="1" s="1"/>
  <c r="CS76" i="1"/>
  <c r="CN76" i="1" s="1"/>
  <c r="LA84" i="1"/>
  <c r="KV84" i="1" s="1"/>
  <c r="KW84" i="1" s="1"/>
  <c r="LK84" i="1" s="1"/>
  <c r="CS84" i="1"/>
  <c r="CN84" i="1" s="1"/>
  <c r="KP83" i="1"/>
  <c r="CJ80" i="1"/>
  <c r="CE80" i="1" s="1"/>
  <c r="KP77" i="1"/>
  <c r="CP74" i="1"/>
  <c r="KP76" i="1"/>
  <c r="KK76" i="1" s="1"/>
  <c r="KL76" i="1" s="1"/>
  <c r="KP81" i="1"/>
  <c r="KR81" i="1" s="1"/>
  <c r="LA77" i="1"/>
  <c r="KV77" i="1" s="1"/>
  <c r="KW77" i="1" s="1"/>
  <c r="LK77" i="1" s="1"/>
  <c r="KP74" i="1"/>
  <c r="LA83" i="1"/>
  <c r="KV83" i="1" s="1"/>
  <c r="KW83" i="1" s="1"/>
  <c r="LK83" i="1" s="1"/>
  <c r="CJ74" i="1"/>
  <c r="CE74" i="1" s="1"/>
  <c r="CJ76" i="1"/>
  <c r="CE76" i="1" s="1"/>
  <c r="CJ78" i="1"/>
  <c r="CE78" i="1" s="1"/>
  <c r="LA82" i="1"/>
  <c r="KV82" i="1" s="1"/>
  <c r="KW82" i="1" s="1"/>
  <c r="LK82" i="1" s="1"/>
  <c r="LA74" i="1"/>
  <c r="KV74" i="1" s="1"/>
  <c r="KW74" i="1" s="1"/>
  <c r="LK74" i="1" s="1"/>
  <c r="CS80" i="1"/>
  <c r="CN80" i="1" s="1"/>
  <c r="LA85" i="1"/>
  <c r="KV85" i="1" s="1"/>
  <c r="KW85" i="1" s="1"/>
  <c r="LK85" i="1" s="1"/>
  <c r="CS85" i="1"/>
  <c r="CN85" i="1" s="1"/>
  <c r="KP79" i="1"/>
  <c r="KK79" i="1" s="1"/>
  <c r="KL79" i="1" s="1"/>
  <c r="CJ85" i="1"/>
  <c r="CE85" i="1" s="1"/>
  <c r="CJ84" i="1"/>
  <c r="CE84" i="1" s="1"/>
  <c r="LA76" i="1"/>
  <c r="KV76" i="1" s="1"/>
  <c r="KW76" i="1" s="1"/>
  <c r="LK76" i="1" s="1"/>
  <c r="KK75" i="1"/>
  <c r="KL75" i="1" s="1"/>
  <c r="KR75" i="1"/>
  <c r="KK83" i="1"/>
  <c r="KL83" i="1" s="1"/>
  <c r="KR83" i="1"/>
  <c r="KR82" i="1"/>
  <c r="KK82" i="1"/>
  <c r="KL82" i="1" s="1"/>
  <c r="KR77" i="1"/>
  <c r="KK77" i="1"/>
  <c r="KL77" i="1" s="1"/>
  <c r="KR74" i="1"/>
  <c r="KK74" i="1"/>
  <c r="KL74" i="1" s="1"/>
  <c r="KN74" i="1" s="1"/>
  <c r="KO74" i="1" s="1"/>
  <c r="KM75" i="1" s="1"/>
  <c r="KK78" i="1"/>
  <c r="KL78" i="1" s="1"/>
  <c r="KR78" i="1"/>
  <c r="KR85" i="1" l="1"/>
  <c r="X324" i="1"/>
  <c r="Y324" i="1" s="1"/>
  <c r="Z324" i="1" s="1"/>
  <c r="V324" i="1"/>
  <c r="U324" i="1" s="1"/>
  <c r="F326" i="1"/>
  <c r="G326" i="1" s="1"/>
  <c r="H326" i="1" s="1"/>
  <c r="BR337" i="1"/>
  <c r="BM337" i="1" s="1"/>
  <c r="BL337" i="1" s="1"/>
  <c r="JS328" i="1"/>
  <c r="OE327" i="1"/>
  <c r="OE335" i="1"/>
  <c r="OE328" i="1"/>
  <c r="JS332" i="1"/>
  <c r="JS326" i="1"/>
  <c r="OE326" i="1"/>
  <c r="JS333" i="1"/>
  <c r="JS329" i="1"/>
  <c r="OE333" i="1"/>
  <c r="OE337" i="1"/>
  <c r="OE336" i="1"/>
  <c r="JS336" i="1"/>
  <c r="OE334" i="1"/>
  <c r="JS327" i="1"/>
  <c r="JS337" i="1"/>
  <c r="JS331" i="1"/>
  <c r="OE330" i="1"/>
  <c r="JS334" i="1"/>
  <c r="JS330" i="1"/>
  <c r="JS335" i="1"/>
  <c r="OE329" i="1"/>
  <c r="OE331" i="1"/>
  <c r="OE332" i="1"/>
  <c r="FS336" i="1"/>
  <c r="FN336" i="1" s="1"/>
  <c r="FM336" i="1" s="1"/>
  <c r="FS334" i="1"/>
  <c r="FN334" i="1" s="1"/>
  <c r="FM334" i="1" s="1"/>
  <c r="BR327" i="1"/>
  <c r="BM327" i="1" s="1"/>
  <c r="BL327" i="1" s="1"/>
  <c r="FS327" i="1"/>
  <c r="FN327" i="1" s="1"/>
  <c r="FM327" i="1" s="1"/>
  <c r="FS331" i="1"/>
  <c r="FN331" i="1" s="1"/>
  <c r="FM331" i="1" s="1"/>
  <c r="FS330" i="1"/>
  <c r="FN330" i="1" s="1"/>
  <c r="FM330" i="1" s="1"/>
  <c r="FS335" i="1"/>
  <c r="FN335" i="1" s="1"/>
  <c r="FM335" i="1" s="1"/>
  <c r="FS333" i="1"/>
  <c r="FN333" i="1" s="1"/>
  <c r="FM333" i="1" s="1"/>
  <c r="BR328" i="1"/>
  <c r="BM328" i="1" s="1"/>
  <c r="BL328" i="1" s="1"/>
  <c r="BR329" i="1"/>
  <c r="BM329" i="1" s="1"/>
  <c r="BL329" i="1" s="1"/>
  <c r="BR326" i="1"/>
  <c r="BM326" i="1" s="1"/>
  <c r="BR332" i="1"/>
  <c r="BM332" i="1" s="1"/>
  <c r="BL332" i="1" s="1"/>
  <c r="FS326" i="1"/>
  <c r="FN326" i="1" s="1"/>
  <c r="BR335" i="1"/>
  <c r="BM335" i="1" s="1"/>
  <c r="BL335" i="1" s="1"/>
  <c r="BR331" i="1"/>
  <c r="BM331" i="1" s="1"/>
  <c r="BL331" i="1" s="1"/>
  <c r="FS329" i="1"/>
  <c r="FN329" i="1" s="1"/>
  <c r="FM329" i="1" s="1"/>
  <c r="BR330" i="1"/>
  <c r="BM330" i="1" s="1"/>
  <c r="BL330" i="1" s="1"/>
  <c r="BR336" i="1"/>
  <c r="BM336" i="1" s="1"/>
  <c r="BL336" i="1" s="1"/>
  <c r="FS328" i="1"/>
  <c r="FN328" i="1" s="1"/>
  <c r="FM328" i="1" s="1"/>
  <c r="FS337" i="1"/>
  <c r="FN337" i="1" s="1"/>
  <c r="FM337" i="1" s="1"/>
  <c r="BR334" i="1"/>
  <c r="BM334" i="1" s="1"/>
  <c r="BL334" i="1" s="1"/>
  <c r="BR333" i="1"/>
  <c r="BM333" i="1" s="1"/>
  <c r="BL333" i="1" s="1"/>
  <c r="FS332" i="1"/>
  <c r="FN332" i="1" s="1"/>
  <c r="FM332" i="1" s="1"/>
  <c r="BO326" i="1"/>
  <c r="BP326" i="1" s="1"/>
  <c r="BQ326" i="1" s="1"/>
  <c r="AF323" i="1"/>
  <c r="E688" i="1"/>
  <c r="F688" i="1" s="1"/>
  <c r="K439" i="1"/>
  <c r="L439" i="1" s="1"/>
  <c r="CF74" i="1"/>
  <c r="CH74" i="1" s="1"/>
  <c r="CI74" i="1" s="1"/>
  <c r="KN75" i="1"/>
  <c r="KO75" i="1" s="1"/>
  <c r="KK81" i="1"/>
  <c r="KL81" i="1" s="1"/>
  <c r="KY74" i="1"/>
  <c r="KZ74" i="1" s="1"/>
  <c r="KX75" i="1" s="1"/>
  <c r="KY75" i="1" s="1"/>
  <c r="KZ75" i="1" s="1"/>
  <c r="KX76" i="1" s="1"/>
  <c r="KK84" i="1"/>
  <c r="KL84" i="1" s="1"/>
  <c r="CQ74" i="1"/>
  <c r="CR74" i="1" s="1"/>
  <c r="CP75" i="1" s="1"/>
  <c r="DB74" i="1"/>
  <c r="KR79" i="1"/>
  <c r="KR76" i="1"/>
  <c r="KK80" i="1"/>
  <c r="KL80" i="1" s="1"/>
  <c r="BO327" i="1" l="1"/>
  <c r="BP327" i="1" s="1"/>
  <c r="BQ327" i="1" s="1"/>
  <c r="F327" i="1"/>
  <c r="G327" i="1" s="1"/>
  <c r="H327" i="1"/>
  <c r="BY330" i="1"/>
  <c r="I695" i="1"/>
  <c r="J695" i="1" s="1"/>
  <c r="BY328" i="1"/>
  <c r="I693" i="1"/>
  <c r="J693" i="1" s="1"/>
  <c r="FZ336" i="1"/>
  <c r="S701" i="1"/>
  <c r="T701" i="1" s="1"/>
  <c r="FZ329" i="1"/>
  <c r="S694" i="1"/>
  <c r="T694" i="1" s="1"/>
  <c r="FZ333" i="1"/>
  <c r="S698" i="1"/>
  <c r="T698" i="1" s="1"/>
  <c r="FZ332" i="1"/>
  <c r="S697" i="1"/>
  <c r="T697" i="1" s="1"/>
  <c r="BY331" i="1"/>
  <c r="I696" i="1"/>
  <c r="J696" i="1" s="1"/>
  <c r="FZ335" i="1"/>
  <c r="S700" i="1"/>
  <c r="T700" i="1" s="1"/>
  <c r="BY337" i="1"/>
  <c r="I702" i="1"/>
  <c r="J702" i="1" s="1"/>
  <c r="BY333" i="1"/>
  <c r="I698" i="1"/>
  <c r="J698" i="1" s="1"/>
  <c r="BY335" i="1"/>
  <c r="I700" i="1"/>
  <c r="J700" i="1" s="1"/>
  <c r="FZ330" i="1"/>
  <c r="S695" i="1"/>
  <c r="T695" i="1" s="1"/>
  <c r="BY334" i="1"/>
  <c r="I699" i="1"/>
  <c r="J699" i="1" s="1"/>
  <c r="FM326" i="1"/>
  <c r="FZ331" i="1"/>
  <c r="S696" i="1"/>
  <c r="T696" i="1" s="1"/>
  <c r="FZ337" i="1"/>
  <c r="S702" i="1"/>
  <c r="T702" i="1" s="1"/>
  <c r="BY332" i="1"/>
  <c r="I697" i="1"/>
  <c r="J697" i="1" s="1"/>
  <c r="FZ327" i="1"/>
  <c r="S692" i="1"/>
  <c r="T692" i="1" s="1"/>
  <c r="X325" i="1"/>
  <c r="Y325" i="1" s="1"/>
  <c r="Z325" i="1" s="1"/>
  <c r="V325" i="1"/>
  <c r="U325" i="1" s="1"/>
  <c r="FZ328" i="1"/>
  <c r="S693" i="1"/>
  <c r="T693" i="1" s="1"/>
  <c r="BL326" i="1"/>
  <c r="BY327" i="1"/>
  <c r="I692" i="1"/>
  <c r="J692" i="1" s="1"/>
  <c r="AF324" i="1"/>
  <c r="E689" i="1"/>
  <c r="F689" i="1" s="1"/>
  <c r="BY336" i="1"/>
  <c r="I701" i="1"/>
  <c r="J701" i="1" s="1"/>
  <c r="BY329" i="1"/>
  <c r="I694" i="1"/>
  <c r="J694" i="1" s="1"/>
  <c r="FZ334" i="1"/>
  <c r="S699" i="1"/>
  <c r="T699" i="1" s="1"/>
  <c r="CD75" i="1"/>
  <c r="CF75" i="1" s="1"/>
  <c r="CG75" i="1"/>
  <c r="KM76" i="1"/>
  <c r="KY76" i="1"/>
  <c r="X326" i="1" l="1"/>
  <c r="Y326" i="1" s="1"/>
  <c r="Z326" i="1" s="1"/>
  <c r="V326" i="1"/>
  <c r="U326" i="1" s="1"/>
  <c r="FZ326" i="1"/>
  <c r="S691" i="1"/>
  <c r="F328" i="1"/>
  <c r="G328" i="1" s="1"/>
  <c r="H328" i="1" s="1"/>
  <c r="BY326" i="1"/>
  <c r="I691" i="1"/>
  <c r="AF325" i="1"/>
  <c r="E690" i="1"/>
  <c r="F690" i="1" s="1"/>
  <c r="BO328" i="1"/>
  <c r="BP328" i="1" s="1"/>
  <c r="BQ328" i="1"/>
  <c r="CM75" i="1"/>
  <c r="CH75" i="1"/>
  <c r="KZ76" i="1"/>
  <c r="KN76" i="1"/>
  <c r="F329" i="1" l="1"/>
  <c r="G329" i="1" s="1"/>
  <c r="H329" i="1" s="1"/>
  <c r="BO329" i="1"/>
  <c r="BP329" i="1" s="1"/>
  <c r="BQ329" i="1" s="1"/>
  <c r="T691" i="1"/>
  <c r="X327" i="1"/>
  <c r="Y327" i="1" s="1"/>
  <c r="Z327" i="1" s="1"/>
  <c r="V327" i="1"/>
  <c r="U327" i="1" s="1"/>
  <c r="J691" i="1"/>
  <c r="AF326" i="1"/>
  <c r="E691" i="1"/>
  <c r="F691" i="1" s="1"/>
  <c r="CI75" i="1"/>
  <c r="K440" i="1"/>
  <c r="L440" i="1" s="1"/>
  <c r="DA75" i="1"/>
  <c r="CO75" i="1"/>
  <c r="KX77" i="1"/>
  <c r="KO76" i="1"/>
  <c r="X328" i="1" l="1"/>
  <c r="Y328" i="1" s="1"/>
  <c r="Z328" i="1" s="1"/>
  <c r="V328" i="1"/>
  <c r="U328" i="1" s="1"/>
  <c r="F330" i="1"/>
  <c r="G330" i="1" s="1"/>
  <c r="H330" i="1" s="1"/>
  <c r="BO330" i="1"/>
  <c r="BP330" i="1" s="1"/>
  <c r="BQ330" i="1" s="1"/>
  <c r="AF327" i="1"/>
  <c r="E692" i="1"/>
  <c r="F692" i="1" s="1"/>
  <c r="CD76" i="1"/>
  <c r="CF76" i="1" s="1"/>
  <c r="CH76" i="1" s="1"/>
  <c r="CG76" i="1"/>
  <c r="DB75" i="1"/>
  <c r="CQ75" i="1"/>
  <c r="CR75" i="1" s="1"/>
  <c r="CP76" i="1" s="1"/>
  <c r="KM77" i="1"/>
  <c r="KY77" i="1"/>
  <c r="F331" i="1" l="1"/>
  <c r="G331" i="1" s="1"/>
  <c r="H331" i="1" s="1"/>
  <c r="X329" i="1"/>
  <c r="Y329" i="1" s="1"/>
  <c r="V329" i="1"/>
  <c r="U329" i="1" s="1"/>
  <c r="Z329" i="1"/>
  <c r="BO331" i="1"/>
  <c r="BP331" i="1" s="1"/>
  <c r="BQ331" i="1"/>
  <c r="AF328" i="1"/>
  <c r="E693" i="1"/>
  <c r="F693" i="1" s="1"/>
  <c r="CM76" i="1"/>
  <c r="CO76" i="1" s="1"/>
  <c r="CI76" i="1"/>
  <c r="CD77" i="1" s="1"/>
  <c r="KN77" i="1"/>
  <c r="KZ77" i="1"/>
  <c r="F332" i="1" l="1"/>
  <c r="G332" i="1" s="1"/>
  <c r="H332" i="1" s="1"/>
  <c r="BO332" i="1"/>
  <c r="BP332" i="1" s="1"/>
  <c r="BQ332" i="1"/>
  <c r="X330" i="1"/>
  <c r="Y330" i="1" s="1"/>
  <c r="V330" i="1"/>
  <c r="U330" i="1" s="1"/>
  <c r="Z330" i="1"/>
  <c r="AF329" i="1"/>
  <c r="E694" i="1"/>
  <c r="F694" i="1" s="1"/>
  <c r="DA76" i="1"/>
  <c r="K441" i="1"/>
  <c r="L441" i="1" s="1"/>
  <c r="CG77" i="1"/>
  <c r="CQ76" i="1"/>
  <c r="CR76" i="1" s="1"/>
  <c r="CP77" i="1" s="1"/>
  <c r="DB76" i="1"/>
  <c r="KX78" i="1"/>
  <c r="KO77" i="1"/>
  <c r="AF330" i="1" l="1"/>
  <c r="E695" i="1"/>
  <c r="F695" i="1" s="1"/>
  <c r="BO333" i="1"/>
  <c r="BP333" i="1" s="1"/>
  <c r="BQ333" i="1"/>
  <c r="F333" i="1"/>
  <c r="G333" i="1" s="1"/>
  <c r="H333" i="1"/>
  <c r="X331" i="1"/>
  <c r="Y331" i="1" s="1"/>
  <c r="Z331" i="1"/>
  <c r="V331" i="1"/>
  <c r="U331" i="1" s="1"/>
  <c r="CM77" i="1"/>
  <c r="K442" i="1" s="1"/>
  <c r="L442" i="1" s="1"/>
  <c r="CF77" i="1"/>
  <c r="CH77" i="1" s="1"/>
  <c r="CI77" i="1" s="1"/>
  <c r="CD78" i="1" s="1"/>
  <c r="KM78" i="1"/>
  <c r="KY78" i="1"/>
  <c r="X332" i="1" l="1"/>
  <c r="Y332" i="1" s="1"/>
  <c r="Z332" i="1" s="1"/>
  <c r="V332" i="1"/>
  <c r="U332" i="1" s="1"/>
  <c r="F334" i="1"/>
  <c r="G334" i="1" s="1"/>
  <c r="H334" i="1" s="1"/>
  <c r="BO334" i="1"/>
  <c r="BP334" i="1" s="1"/>
  <c r="BQ334" i="1" s="1"/>
  <c r="AF331" i="1"/>
  <c r="E696" i="1"/>
  <c r="F696" i="1" s="1"/>
  <c r="CO77" i="1"/>
  <c r="DB77" i="1" s="1"/>
  <c r="DA77" i="1"/>
  <c r="CG78" i="1"/>
  <c r="KZ78" i="1"/>
  <c r="KN78" i="1"/>
  <c r="BO335" i="1" l="1"/>
  <c r="BP335" i="1" s="1"/>
  <c r="BQ335" i="1" s="1"/>
  <c r="F335" i="1"/>
  <c r="G335" i="1" s="1"/>
  <c r="H335" i="1"/>
  <c r="X333" i="1"/>
  <c r="Y333" i="1" s="1"/>
  <c r="V333" i="1"/>
  <c r="U333" i="1" s="1"/>
  <c r="Z333" i="1"/>
  <c r="AF332" i="1"/>
  <c r="E697" i="1"/>
  <c r="F697" i="1" s="1"/>
  <c r="CQ77" i="1"/>
  <c r="CR77" i="1" s="1"/>
  <c r="CP78" i="1" s="1"/>
  <c r="CF78" i="1"/>
  <c r="CH78" i="1" s="1"/>
  <c r="CI78" i="1" s="1"/>
  <c r="CD79" i="1" s="1"/>
  <c r="CM78" i="1"/>
  <c r="CO78" i="1" s="1"/>
  <c r="KO78" i="1"/>
  <c r="KX79" i="1"/>
  <c r="AF333" i="1" l="1"/>
  <c r="E698" i="1"/>
  <c r="F698" i="1" s="1"/>
  <c r="X334" i="1"/>
  <c r="Y334" i="1" s="1"/>
  <c r="V334" i="1"/>
  <c r="U334" i="1" s="1"/>
  <c r="Z334" i="1"/>
  <c r="F336" i="1"/>
  <c r="G336" i="1" s="1"/>
  <c r="H336" i="1" s="1"/>
  <c r="BO336" i="1"/>
  <c r="BP336" i="1" s="1"/>
  <c r="BQ336" i="1" s="1"/>
  <c r="DA78" i="1"/>
  <c r="K443" i="1"/>
  <c r="L443" i="1" s="1"/>
  <c r="CG79" i="1"/>
  <c r="DB78" i="1"/>
  <c r="CQ78" i="1"/>
  <c r="CR78" i="1" s="1"/>
  <c r="CP79" i="1" s="1"/>
  <c r="KM79" i="1"/>
  <c r="KY79" i="1"/>
  <c r="KZ79" i="1" s="1"/>
  <c r="BO337" i="1" l="1"/>
  <c r="BP337" i="1" s="1"/>
  <c r="BQ337" i="1" s="1"/>
  <c r="F337" i="1"/>
  <c r="G337" i="1" s="1"/>
  <c r="H337" i="1"/>
  <c r="AF334" i="1"/>
  <c r="E699" i="1"/>
  <c r="F699" i="1" s="1"/>
  <c r="X335" i="1"/>
  <c r="Y335" i="1" s="1"/>
  <c r="Z335" i="1" s="1"/>
  <c r="V335" i="1"/>
  <c r="U335" i="1" s="1"/>
  <c r="CM79" i="1"/>
  <c r="DA79" i="1" s="1"/>
  <c r="CF79" i="1"/>
  <c r="CH79" i="1" s="1"/>
  <c r="KX80" i="1"/>
  <c r="KY80" i="1" s="1"/>
  <c r="KZ80" i="1" s="1"/>
  <c r="KN79" i="1"/>
  <c r="KO79" i="1" s="1"/>
  <c r="X336" i="1" l="1"/>
  <c r="Y336" i="1" s="1"/>
  <c r="Z336" i="1" s="1"/>
  <c r="V336" i="1"/>
  <c r="U336" i="1" s="1"/>
  <c r="BR349" i="1"/>
  <c r="BM349" i="1" s="1"/>
  <c r="BL349" i="1" s="1"/>
  <c r="FS344" i="1"/>
  <c r="FN344" i="1" s="1"/>
  <c r="FM344" i="1" s="1"/>
  <c r="FS345" i="1"/>
  <c r="FN345" i="1" s="1"/>
  <c r="FM345" i="1" s="1"/>
  <c r="FS346" i="1"/>
  <c r="FN346" i="1" s="1"/>
  <c r="FM346" i="1" s="1"/>
  <c r="OE343" i="1"/>
  <c r="JS347" i="1"/>
  <c r="OE344" i="1"/>
  <c r="JS346" i="1"/>
  <c r="JS344" i="1"/>
  <c r="JS343" i="1"/>
  <c r="JS340" i="1"/>
  <c r="JS342" i="1"/>
  <c r="JS345" i="1"/>
  <c r="OE339" i="1"/>
  <c r="JS349" i="1"/>
  <c r="OE346" i="1"/>
  <c r="JS338" i="1"/>
  <c r="OE338" i="1"/>
  <c r="JS348" i="1"/>
  <c r="OE340" i="1"/>
  <c r="OE341" i="1"/>
  <c r="OE347" i="1"/>
  <c r="OE342" i="1"/>
  <c r="JS341" i="1"/>
  <c r="JS339" i="1"/>
  <c r="OE348" i="1"/>
  <c r="OE345" i="1"/>
  <c r="OE349" i="1"/>
  <c r="BR343" i="1"/>
  <c r="BM343" i="1" s="1"/>
  <c r="BL343" i="1" s="1"/>
  <c r="BR347" i="1"/>
  <c r="BM347" i="1" s="1"/>
  <c r="BL347" i="1" s="1"/>
  <c r="BR348" i="1"/>
  <c r="BM348" i="1" s="1"/>
  <c r="BL348" i="1" s="1"/>
  <c r="FS339" i="1"/>
  <c r="FN339" i="1" s="1"/>
  <c r="FM339" i="1" s="1"/>
  <c r="FS342" i="1"/>
  <c r="FN342" i="1" s="1"/>
  <c r="FM342" i="1" s="1"/>
  <c r="FS343" i="1"/>
  <c r="FN343" i="1" s="1"/>
  <c r="FM343" i="1" s="1"/>
  <c r="FS349" i="1"/>
  <c r="FN349" i="1" s="1"/>
  <c r="FM349" i="1" s="1"/>
  <c r="BR345" i="1"/>
  <c r="BM345" i="1" s="1"/>
  <c r="BL345" i="1" s="1"/>
  <c r="FS347" i="1"/>
  <c r="FN347" i="1" s="1"/>
  <c r="FM347" i="1" s="1"/>
  <c r="FS340" i="1"/>
  <c r="FN340" i="1" s="1"/>
  <c r="FM340" i="1" s="1"/>
  <c r="FS338" i="1"/>
  <c r="FN338" i="1" s="1"/>
  <c r="BR338" i="1"/>
  <c r="BM338" i="1" s="1"/>
  <c r="BR342" i="1"/>
  <c r="BM342" i="1" s="1"/>
  <c r="BL342" i="1" s="1"/>
  <c r="BR339" i="1"/>
  <c r="BM339" i="1" s="1"/>
  <c r="BL339" i="1" s="1"/>
  <c r="BR340" i="1"/>
  <c r="BM340" i="1" s="1"/>
  <c r="BL340" i="1" s="1"/>
  <c r="BR346" i="1"/>
  <c r="BM346" i="1" s="1"/>
  <c r="BL346" i="1" s="1"/>
  <c r="FS341" i="1"/>
  <c r="FN341" i="1" s="1"/>
  <c r="FM341" i="1" s="1"/>
  <c r="FS348" i="1"/>
  <c r="FN348" i="1" s="1"/>
  <c r="FM348" i="1" s="1"/>
  <c r="BR344" i="1"/>
  <c r="BM344" i="1" s="1"/>
  <c r="BL344" i="1" s="1"/>
  <c r="BO338" i="1"/>
  <c r="BP338" i="1" s="1"/>
  <c r="BQ338" i="1" s="1"/>
  <c r="BR341" i="1"/>
  <c r="BM341" i="1" s="1"/>
  <c r="BL341" i="1" s="1"/>
  <c r="F338" i="1"/>
  <c r="G338" i="1" s="1"/>
  <c r="H338" i="1"/>
  <c r="AF335" i="1"/>
  <c r="E700" i="1"/>
  <c r="F700" i="1" s="1"/>
  <c r="CO79" i="1"/>
  <c r="DB79" i="1" s="1"/>
  <c r="K444" i="1"/>
  <c r="L444" i="1" s="1"/>
  <c r="CI79" i="1"/>
  <c r="CD80" i="1" s="1"/>
  <c r="KX81" i="1"/>
  <c r="KY81" i="1" s="1"/>
  <c r="KZ81" i="1" s="1"/>
  <c r="KM80" i="1"/>
  <c r="KN80" i="1" s="1"/>
  <c r="KO80" i="1" s="1"/>
  <c r="BO339" i="1" l="1"/>
  <c r="BP339" i="1" s="1"/>
  <c r="BQ339" i="1" s="1"/>
  <c r="BY346" i="1"/>
  <c r="I711" i="1"/>
  <c r="J711" i="1" s="1"/>
  <c r="BY345" i="1"/>
  <c r="I710" i="1"/>
  <c r="J710" i="1" s="1"/>
  <c r="FZ346" i="1"/>
  <c r="S711" i="1"/>
  <c r="T711" i="1" s="1"/>
  <c r="BY340" i="1"/>
  <c r="I705" i="1"/>
  <c r="J705" i="1" s="1"/>
  <c r="FZ349" i="1"/>
  <c r="S714" i="1"/>
  <c r="T714" i="1" s="1"/>
  <c r="FZ345" i="1"/>
  <c r="S710" i="1"/>
  <c r="T710" i="1" s="1"/>
  <c r="BY339" i="1"/>
  <c r="I704" i="1"/>
  <c r="J704" i="1" s="1"/>
  <c r="FZ343" i="1"/>
  <c r="S708" i="1"/>
  <c r="T708" i="1" s="1"/>
  <c r="FZ344" i="1"/>
  <c r="S709" i="1"/>
  <c r="T709" i="1" s="1"/>
  <c r="BY341" i="1"/>
  <c r="I706" i="1"/>
  <c r="J706" i="1" s="1"/>
  <c r="BY342" i="1"/>
  <c r="I707" i="1"/>
  <c r="J707" i="1" s="1"/>
  <c r="FZ342" i="1"/>
  <c r="S707" i="1"/>
  <c r="T707" i="1" s="1"/>
  <c r="BL338" i="1"/>
  <c r="FZ339" i="1"/>
  <c r="S704" i="1"/>
  <c r="T704" i="1" s="1"/>
  <c r="BY349" i="1"/>
  <c r="I714" i="1"/>
  <c r="J714" i="1" s="1"/>
  <c r="F339" i="1"/>
  <c r="G339" i="1" s="1"/>
  <c r="H339" i="1" s="1"/>
  <c r="BY344" i="1"/>
  <c r="I709" i="1"/>
  <c r="J709" i="1" s="1"/>
  <c r="FM338" i="1"/>
  <c r="BY348" i="1"/>
  <c r="I713" i="1"/>
  <c r="J713" i="1" s="1"/>
  <c r="AF336" i="1"/>
  <c r="E701" i="1"/>
  <c r="F701" i="1" s="1"/>
  <c r="FZ348" i="1"/>
  <c r="S713" i="1"/>
  <c r="T713" i="1" s="1"/>
  <c r="FZ340" i="1"/>
  <c r="S705" i="1"/>
  <c r="T705" i="1" s="1"/>
  <c r="BY347" i="1"/>
  <c r="I712" i="1"/>
  <c r="J712" i="1" s="1"/>
  <c r="X337" i="1"/>
  <c r="Y337" i="1" s="1"/>
  <c r="Z337" i="1" s="1"/>
  <c r="V337" i="1"/>
  <c r="U337" i="1" s="1"/>
  <c r="FZ341" i="1"/>
  <c r="S706" i="1"/>
  <c r="T706" i="1" s="1"/>
  <c r="FZ347" i="1"/>
  <c r="S712" i="1"/>
  <c r="T712" i="1" s="1"/>
  <c r="BY343" i="1"/>
  <c r="I708" i="1"/>
  <c r="J708" i="1" s="1"/>
  <c r="CQ79" i="1"/>
  <c r="CR79" i="1" s="1"/>
  <c r="CP80" i="1" s="1"/>
  <c r="CF80" i="1"/>
  <c r="CG80" i="1"/>
  <c r="KM81" i="1"/>
  <c r="KN81" i="1" s="1"/>
  <c r="KO81" i="1" s="1"/>
  <c r="KX82" i="1"/>
  <c r="KY82" i="1" s="1"/>
  <c r="KZ82" i="1" s="1"/>
  <c r="FZ338" i="1" l="1"/>
  <c r="S703" i="1"/>
  <c r="X338" i="1"/>
  <c r="Y338" i="1" s="1"/>
  <c r="V338" i="1"/>
  <c r="U338" i="1" s="1"/>
  <c r="Z338" i="1"/>
  <c r="BY338" i="1"/>
  <c r="I703" i="1"/>
  <c r="AF337" i="1"/>
  <c r="E702" i="1"/>
  <c r="F702" i="1" s="1"/>
  <c r="F340" i="1"/>
  <c r="G340" i="1" s="1"/>
  <c r="H340" i="1" s="1"/>
  <c r="BO340" i="1"/>
  <c r="BP340" i="1" s="1"/>
  <c r="BQ340" i="1" s="1"/>
  <c r="CM80" i="1"/>
  <c r="CH80" i="1"/>
  <c r="KX83" i="1"/>
  <c r="KY83" i="1" s="1"/>
  <c r="KZ83" i="1" s="1"/>
  <c r="KM82" i="1"/>
  <c r="KN82" i="1" s="1"/>
  <c r="KO82" i="1" s="1"/>
  <c r="J703" i="1" l="1"/>
  <c r="BO341" i="1"/>
  <c r="BP341" i="1" s="1"/>
  <c r="BQ341" i="1" s="1"/>
  <c r="X339" i="1"/>
  <c r="Y339" i="1" s="1"/>
  <c r="Z339" i="1"/>
  <c r="V339" i="1"/>
  <c r="U339" i="1" s="1"/>
  <c r="AF338" i="1"/>
  <c r="E703" i="1"/>
  <c r="F703" i="1" s="1"/>
  <c r="F341" i="1"/>
  <c r="G341" i="1" s="1"/>
  <c r="H341" i="1" s="1"/>
  <c r="T703" i="1"/>
  <c r="CI80" i="1"/>
  <c r="CD81" i="1" s="1"/>
  <c r="DA80" i="1"/>
  <c r="CO80" i="1"/>
  <c r="K445" i="1"/>
  <c r="L445" i="1" s="1"/>
  <c r="KM83" i="1"/>
  <c r="KN83" i="1" s="1"/>
  <c r="KO83" i="1" s="1"/>
  <c r="KX84" i="1"/>
  <c r="KY84" i="1" s="1"/>
  <c r="KZ84" i="1" s="1"/>
  <c r="F342" i="1" l="1"/>
  <c r="G342" i="1" s="1"/>
  <c r="H342" i="1" s="1"/>
  <c r="BO342" i="1"/>
  <c r="BP342" i="1" s="1"/>
  <c r="BQ342" i="1" s="1"/>
  <c r="AF339" i="1"/>
  <c r="E704" i="1"/>
  <c r="F704" i="1" s="1"/>
  <c r="X340" i="1"/>
  <c r="Y340" i="1" s="1"/>
  <c r="Z340" i="1" s="1"/>
  <c r="V340" i="1"/>
  <c r="U340" i="1" s="1"/>
  <c r="CF81" i="1"/>
  <c r="CG81" i="1"/>
  <c r="DB80" i="1"/>
  <c r="CQ80" i="1"/>
  <c r="CR80" i="1" s="1"/>
  <c r="CP81" i="1" s="1"/>
  <c r="KX85" i="1"/>
  <c r="KY85" i="1" s="1"/>
  <c r="KZ85" i="1" s="1"/>
  <c r="KM84" i="1"/>
  <c r="KN84" i="1" s="1"/>
  <c r="KO84" i="1" s="1"/>
  <c r="X341" i="1" l="1"/>
  <c r="Y341" i="1" s="1"/>
  <c r="Z341" i="1" s="1"/>
  <c r="V341" i="1"/>
  <c r="U341" i="1" s="1"/>
  <c r="F343" i="1"/>
  <c r="G343" i="1" s="1"/>
  <c r="H343" i="1" s="1"/>
  <c r="AF340" i="1"/>
  <c r="E705" i="1"/>
  <c r="F705" i="1" s="1"/>
  <c r="BO343" i="1"/>
  <c r="BP343" i="1" s="1"/>
  <c r="BQ343" i="1" s="1"/>
  <c r="CM81" i="1"/>
  <c r="CH81" i="1"/>
  <c r="KM85" i="1"/>
  <c r="KN85" i="1" s="1"/>
  <c r="KO85" i="1" s="1"/>
  <c r="KX86" i="1"/>
  <c r="BO344" i="1" l="1"/>
  <c r="BP344" i="1" s="1"/>
  <c r="BQ344" i="1" s="1"/>
  <c r="F344" i="1"/>
  <c r="G344" i="1" s="1"/>
  <c r="H344" i="1" s="1"/>
  <c r="X342" i="1"/>
  <c r="Y342" i="1" s="1"/>
  <c r="V342" i="1"/>
  <c r="U342" i="1" s="1"/>
  <c r="Z342" i="1"/>
  <c r="AF341" i="1"/>
  <c r="E706" i="1"/>
  <c r="F706" i="1" s="1"/>
  <c r="CI81" i="1"/>
  <c r="CD82" i="1" s="1"/>
  <c r="K446" i="1"/>
  <c r="L446" i="1" s="1"/>
  <c r="DA81" i="1"/>
  <c r="CO81" i="1"/>
  <c r="KM86" i="1"/>
  <c r="BO345" i="1" l="1"/>
  <c r="BP345" i="1" s="1"/>
  <c r="BQ345" i="1" s="1"/>
  <c r="AF342" i="1"/>
  <c r="E707" i="1"/>
  <c r="F707" i="1" s="1"/>
  <c r="X343" i="1"/>
  <c r="Y343" i="1" s="1"/>
  <c r="V343" i="1"/>
  <c r="U343" i="1" s="1"/>
  <c r="Z343" i="1"/>
  <c r="F345" i="1"/>
  <c r="G345" i="1" s="1"/>
  <c r="H345" i="1" s="1"/>
  <c r="CF82" i="1"/>
  <c r="CG82" i="1"/>
  <c r="DB81" i="1"/>
  <c r="CQ81" i="1"/>
  <c r="CR81" i="1" s="1"/>
  <c r="CP82" i="1" s="1"/>
  <c r="F346" i="1" l="1"/>
  <c r="G346" i="1" s="1"/>
  <c r="H346" i="1" s="1"/>
  <c r="AF343" i="1"/>
  <c r="E708" i="1"/>
  <c r="F708" i="1" s="1"/>
  <c r="X344" i="1"/>
  <c r="Y344" i="1" s="1"/>
  <c r="Z344" i="1" s="1"/>
  <c r="V344" i="1"/>
  <c r="U344" i="1" s="1"/>
  <c r="BO346" i="1"/>
  <c r="BP346" i="1" s="1"/>
  <c r="BQ346" i="1" s="1"/>
  <c r="CH82" i="1"/>
  <c r="CM82" i="1"/>
  <c r="BO347" i="1" l="1"/>
  <c r="BP347" i="1" s="1"/>
  <c r="BQ347" i="1" s="1"/>
  <c r="X345" i="1"/>
  <c r="Y345" i="1" s="1"/>
  <c r="V345" i="1"/>
  <c r="U345" i="1" s="1"/>
  <c r="Z345" i="1"/>
  <c r="F347" i="1"/>
  <c r="G347" i="1" s="1"/>
  <c r="H347" i="1" s="1"/>
  <c r="AF344" i="1"/>
  <c r="E709" i="1"/>
  <c r="F709" i="1" s="1"/>
  <c r="K447" i="1"/>
  <c r="L447" i="1" s="1"/>
  <c r="DA82" i="1"/>
  <c r="CO82" i="1"/>
  <c r="CI82" i="1"/>
  <c r="CD83" i="1" s="1"/>
  <c r="F348" i="1" l="1"/>
  <c r="G348" i="1" s="1"/>
  <c r="H348" i="1" s="1"/>
  <c r="BO348" i="1"/>
  <c r="BP348" i="1" s="1"/>
  <c r="BQ348" i="1"/>
  <c r="X346" i="1"/>
  <c r="Y346" i="1" s="1"/>
  <c r="V346" i="1"/>
  <c r="U346" i="1" s="1"/>
  <c r="Z346" i="1"/>
  <c r="AF345" i="1"/>
  <c r="E710" i="1"/>
  <c r="F710" i="1" s="1"/>
  <c r="CF83" i="1"/>
  <c r="CG83" i="1"/>
  <c r="DB82" i="1"/>
  <c r="CQ82" i="1"/>
  <c r="CR82" i="1" s="1"/>
  <c r="CP83" i="1" s="1"/>
  <c r="F349" i="1" l="1"/>
  <c r="G349" i="1" s="1"/>
  <c r="H349" i="1" s="1"/>
  <c r="AF346" i="1"/>
  <c r="E711" i="1"/>
  <c r="F711" i="1" s="1"/>
  <c r="BO349" i="1"/>
  <c r="BP349" i="1" s="1"/>
  <c r="BQ349" i="1" s="1"/>
  <c r="X347" i="1"/>
  <c r="Y347" i="1" s="1"/>
  <c r="Z347" i="1"/>
  <c r="V347" i="1"/>
  <c r="U347" i="1" s="1"/>
  <c r="CH83" i="1"/>
  <c r="CM83" i="1"/>
  <c r="BR351" i="1" l="1"/>
  <c r="BM351" i="1" s="1"/>
  <c r="BL351" i="1" s="1"/>
  <c r="OE356" i="1"/>
  <c r="OE355" i="1"/>
  <c r="OE352" i="1"/>
  <c r="OE360" i="1"/>
  <c r="JS357" i="1"/>
  <c r="JS359" i="1"/>
  <c r="JS361" i="1"/>
  <c r="JS360" i="1"/>
  <c r="JS351" i="1"/>
  <c r="OE351" i="1"/>
  <c r="JS352" i="1"/>
  <c r="JS355" i="1"/>
  <c r="JS353" i="1"/>
  <c r="JS356" i="1"/>
  <c r="JS350" i="1"/>
  <c r="OE359" i="1"/>
  <c r="OE361" i="1"/>
  <c r="OE357" i="1"/>
  <c r="OE353" i="1"/>
  <c r="JS354" i="1"/>
  <c r="OE350" i="1"/>
  <c r="OE358" i="1"/>
  <c r="OE354" i="1"/>
  <c r="JS358" i="1"/>
  <c r="FS361" i="1"/>
  <c r="FN361" i="1" s="1"/>
  <c r="FM361" i="1" s="1"/>
  <c r="FS357" i="1"/>
  <c r="FN357" i="1" s="1"/>
  <c r="FM357" i="1" s="1"/>
  <c r="BO350" i="1"/>
  <c r="BP350" i="1" s="1"/>
  <c r="BQ350" i="1" s="1"/>
  <c r="FS351" i="1"/>
  <c r="FN351" i="1" s="1"/>
  <c r="FM351" i="1" s="1"/>
  <c r="FS354" i="1"/>
  <c r="FN354" i="1" s="1"/>
  <c r="FM354" i="1" s="1"/>
  <c r="BR353" i="1"/>
  <c r="BM353" i="1" s="1"/>
  <c r="BL353" i="1" s="1"/>
  <c r="FS358" i="1"/>
  <c r="FN358" i="1" s="1"/>
  <c r="FM358" i="1" s="1"/>
  <c r="FS352" i="1"/>
  <c r="FN352" i="1" s="1"/>
  <c r="FM352" i="1" s="1"/>
  <c r="FS360" i="1"/>
  <c r="FN360" i="1" s="1"/>
  <c r="FM360" i="1" s="1"/>
  <c r="FS356" i="1"/>
  <c r="FN356" i="1" s="1"/>
  <c r="FM356" i="1" s="1"/>
  <c r="FS355" i="1"/>
  <c r="FN355" i="1" s="1"/>
  <c r="FM355" i="1" s="1"/>
  <c r="FS359" i="1"/>
  <c r="FN359" i="1" s="1"/>
  <c r="FM359" i="1" s="1"/>
  <c r="BR359" i="1"/>
  <c r="BM359" i="1" s="1"/>
  <c r="BL359" i="1" s="1"/>
  <c r="FS353" i="1"/>
  <c r="FN353" i="1" s="1"/>
  <c r="FM353" i="1" s="1"/>
  <c r="BR361" i="1"/>
  <c r="BM361" i="1" s="1"/>
  <c r="BR352" i="1"/>
  <c r="BM352" i="1" s="1"/>
  <c r="BL352" i="1" s="1"/>
  <c r="BR355" i="1"/>
  <c r="BM355" i="1" s="1"/>
  <c r="BL355" i="1" s="1"/>
  <c r="BR350" i="1"/>
  <c r="BM350" i="1" s="1"/>
  <c r="BR356" i="1"/>
  <c r="BM356" i="1" s="1"/>
  <c r="BL356" i="1" s="1"/>
  <c r="FS350" i="1"/>
  <c r="FN350" i="1" s="1"/>
  <c r="BR357" i="1"/>
  <c r="BM357" i="1" s="1"/>
  <c r="BL357" i="1" s="1"/>
  <c r="BR354" i="1"/>
  <c r="BM354" i="1" s="1"/>
  <c r="BL354" i="1" s="1"/>
  <c r="BR360" i="1"/>
  <c r="BM360" i="1" s="1"/>
  <c r="BL360" i="1" s="1"/>
  <c r="BR358" i="1"/>
  <c r="BM358" i="1" s="1"/>
  <c r="BL358" i="1" s="1"/>
  <c r="X348" i="1"/>
  <c r="Y348" i="1" s="1"/>
  <c r="Z348" i="1" s="1"/>
  <c r="V348" i="1"/>
  <c r="U348" i="1" s="1"/>
  <c r="F350" i="1"/>
  <c r="G350" i="1" s="1"/>
  <c r="H350" i="1" s="1"/>
  <c r="AF347" i="1"/>
  <c r="E712" i="1"/>
  <c r="F712" i="1" s="1"/>
  <c r="K448" i="1"/>
  <c r="L448" i="1" s="1"/>
  <c r="DA83" i="1"/>
  <c r="CO83" i="1"/>
  <c r="CI83" i="1"/>
  <c r="CD84" i="1" s="1"/>
  <c r="BO351" i="1" l="1"/>
  <c r="BP351" i="1" s="1"/>
  <c r="BQ351" i="1" s="1"/>
  <c r="X349" i="1"/>
  <c r="Y349" i="1" s="1"/>
  <c r="V349" i="1"/>
  <c r="U349" i="1" s="1"/>
  <c r="Z349" i="1"/>
  <c r="BY354" i="1"/>
  <c r="I719" i="1"/>
  <c r="J719" i="1" s="1"/>
  <c r="FZ353" i="1"/>
  <c r="S718" i="1"/>
  <c r="T718" i="1" s="1"/>
  <c r="BY353" i="1"/>
  <c r="I718" i="1"/>
  <c r="J718" i="1" s="1"/>
  <c r="BY357" i="1"/>
  <c r="I722" i="1"/>
  <c r="J722" i="1" s="1"/>
  <c r="BY359" i="1"/>
  <c r="I724" i="1"/>
  <c r="J724" i="1" s="1"/>
  <c r="FZ354" i="1"/>
  <c r="S719" i="1"/>
  <c r="T719" i="1" s="1"/>
  <c r="F351" i="1"/>
  <c r="G351" i="1" s="1"/>
  <c r="H351" i="1"/>
  <c r="FM350" i="1"/>
  <c r="FZ359" i="1"/>
  <c r="S724" i="1"/>
  <c r="T724" i="1" s="1"/>
  <c r="FZ351" i="1"/>
  <c r="S716" i="1"/>
  <c r="T716" i="1" s="1"/>
  <c r="BY356" i="1"/>
  <c r="I721" i="1"/>
  <c r="J721" i="1" s="1"/>
  <c r="FZ355" i="1"/>
  <c r="S720" i="1"/>
  <c r="T720" i="1" s="1"/>
  <c r="AF348" i="1"/>
  <c r="E713" i="1"/>
  <c r="F713" i="1" s="1"/>
  <c r="BL350" i="1"/>
  <c r="FZ356" i="1"/>
  <c r="S721" i="1"/>
  <c r="T721" i="1" s="1"/>
  <c r="FZ357" i="1"/>
  <c r="S722" i="1"/>
  <c r="T722" i="1" s="1"/>
  <c r="BY355" i="1"/>
  <c r="I720" i="1"/>
  <c r="J720" i="1" s="1"/>
  <c r="FZ360" i="1"/>
  <c r="S725" i="1"/>
  <c r="T725" i="1" s="1"/>
  <c r="FZ361" i="1"/>
  <c r="S726" i="1"/>
  <c r="T726" i="1" s="1"/>
  <c r="BY358" i="1"/>
  <c r="I723" i="1"/>
  <c r="J723" i="1" s="1"/>
  <c r="BY352" i="1"/>
  <c r="I717" i="1"/>
  <c r="J717" i="1" s="1"/>
  <c r="FZ352" i="1"/>
  <c r="S717" i="1"/>
  <c r="T717" i="1" s="1"/>
  <c r="BY360" i="1"/>
  <c r="I725" i="1"/>
  <c r="J725" i="1" s="1"/>
  <c r="FZ358" i="1"/>
  <c r="S723" i="1"/>
  <c r="T723" i="1" s="1"/>
  <c r="BY351" i="1"/>
  <c r="I716" i="1"/>
  <c r="J716" i="1" s="1"/>
  <c r="CF84" i="1"/>
  <c r="CG84" i="1"/>
  <c r="DB83" i="1"/>
  <c r="CQ83" i="1"/>
  <c r="CR83" i="1" s="1"/>
  <c r="CP84" i="1" s="1"/>
  <c r="BY350" i="1" l="1"/>
  <c r="I715" i="1"/>
  <c r="X350" i="1"/>
  <c r="Y350" i="1" s="1"/>
  <c r="Z350" i="1" s="1"/>
  <c r="V350" i="1"/>
  <c r="U350" i="1" s="1"/>
  <c r="FZ350" i="1"/>
  <c r="S715" i="1"/>
  <c r="AF349" i="1"/>
  <c r="E714" i="1"/>
  <c r="F714" i="1" s="1"/>
  <c r="F352" i="1"/>
  <c r="G352" i="1" s="1"/>
  <c r="H352" i="1" s="1"/>
  <c r="BO352" i="1"/>
  <c r="BP352" i="1" s="1"/>
  <c r="BQ352" i="1" s="1"/>
  <c r="CH84" i="1"/>
  <c r="CM84" i="1"/>
  <c r="X351" i="1" l="1"/>
  <c r="Y351" i="1" s="1"/>
  <c r="Z351" i="1" s="1"/>
  <c r="V351" i="1"/>
  <c r="U351" i="1" s="1"/>
  <c r="F353" i="1"/>
  <c r="G353" i="1" s="1"/>
  <c r="H353" i="1" s="1"/>
  <c r="AF350" i="1"/>
  <c r="E715" i="1"/>
  <c r="F715" i="1" s="1"/>
  <c r="BO353" i="1"/>
  <c r="BP353" i="1" s="1"/>
  <c r="BQ353" i="1" s="1"/>
  <c r="T715" i="1"/>
  <c r="J715" i="1"/>
  <c r="K449" i="1"/>
  <c r="L449" i="1" s="1"/>
  <c r="DA84" i="1"/>
  <c r="CO84" i="1"/>
  <c r="CI84" i="1"/>
  <c r="CD85" i="1" s="1"/>
  <c r="BO354" i="1" l="1"/>
  <c r="BP354" i="1" s="1"/>
  <c r="BQ354" i="1" s="1"/>
  <c r="F354" i="1"/>
  <c r="G354" i="1" s="1"/>
  <c r="H354" i="1" s="1"/>
  <c r="X352" i="1"/>
  <c r="Y352" i="1" s="1"/>
  <c r="Z352" i="1" s="1"/>
  <c r="V352" i="1"/>
  <c r="U352" i="1" s="1"/>
  <c r="E716" i="1"/>
  <c r="F716" i="1" s="1"/>
  <c r="AF351" i="1"/>
  <c r="CF85" i="1"/>
  <c r="CG85" i="1"/>
  <c r="DB84" i="1"/>
  <c r="CQ84" i="1"/>
  <c r="CR84" i="1" s="1"/>
  <c r="CP85" i="1" s="1"/>
  <c r="BO355" i="1" l="1"/>
  <c r="BP355" i="1" s="1"/>
  <c r="BQ355" i="1" s="1"/>
  <c r="AF352" i="1"/>
  <c r="E717" i="1"/>
  <c r="F717" i="1" s="1"/>
  <c r="X353" i="1"/>
  <c r="Y353" i="1" s="1"/>
  <c r="V353" i="1"/>
  <c r="U353" i="1" s="1"/>
  <c r="Z353" i="1"/>
  <c r="F355" i="1"/>
  <c r="G355" i="1" s="1"/>
  <c r="H355" i="1" s="1"/>
  <c r="CM85" i="1"/>
  <c r="CH85" i="1"/>
  <c r="F356" i="1" l="1"/>
  <c r="G356" i="1" s="1"/>
  <c r="H356" i="1" s="1"/>
  <c r="BO356" i="1"/>
  <c r="BP356" i="1" s="1"/>
  <c r="BQ356" i="1" s="1"/>
  <c r="AF353" i="1"/>
  <c r="E718" i="1"/>
  <c r="F718" i="1" s="1"/>
  <c r="X354" i="1"/>
  <c r="Y354" i="1" s="1"/>
  <c r="Z354" i="1" s="1"/>
  <c r="V354" i="1"/>
  <c r="U354" i="1" s="1"/>
  <c r="CI85" i="1"/>
  <c r="CD86" i="1" s="1"/>
  <c r="K450" i="1"/>
  <c r="L450" i="1" s="1"/>
  <c r="DA85" i="1"/>
  <c r="CO85" i="1"/>
  <c r="X355" i="1" l="1"/>
  <c r="Y355" i="1" s="1"/>
  <c r="Z355" i="1" s="1"/>
  <c r="V355" i="1"/>
  <c r="U355" i="1" s="1"/>
  <c r="F357" i="1"/>
  <c r="G357" i="1" s="1"/>
  <c r="H357" i="1" s="1"/>
  <c r="BO357" i="1"/>
  <c r="BP357" i="1" s="1"/>
  <c r="BQ357" i="1" s="1"/>
  <c r="AF354" i="1"/>
  <c r="E719" i="1"/>
  <c r="F719" i="1" s="1"/>
  <c r="CG86" i="1"/>
  <c r="DB85" i="1"/>
  <c r="CQ85" i="1"/>
  <c r="CR85" i="1" s="1"/>
  <c r="BO358" i="1" l="1"/>
  <c r="BP358" i="1" s="1"/>
  <c r="BQ358" i="1" s="1"/>
  <c r="F358" i="1"/>
  <c r="G358" i="1" s="1"/>
  <c r="H358" i="1" s="1"/>
  <c r="E720" i="1"/>
  <c r="F720" i="1" s="1"/>
  <c r="AF355" i="1"/>
  <c r="X356" i="1"/>
  <c r="Y356" i="1" s="1"/>
  <c r="Z356" i="1" s="1"/>
  <c r="V356" i="1"/>
  <c r="U356" i="1" s="1"/>
  <c r="CM86" i="1"/>
  <c r="CJ94" i="1"/>
  <c r="CE94" i="1" s="1"/>
  <c r="CS94" i="1"/>
  <c r="CN94" i="1" s="1"/>
  <c r="CS89" i="1"/>
  <c r="CN89" i="1" s="1"/>
  <c r="LA96" i="1"/>
  <c r="KV96" i="1" s="1"/>
  <c r="KW96" i="1" s="1"/>
  <c r="LK96" i="1" s="1"/>
  <c r="KP96" i="1"/>
  <c r="KP89" i="1"/>
  <c r="KP90" i="1"/>
  <c r="CS88" i="1"/>
  <c r="CN88" i="1" s="1"/>
  <c r="KP86" i="1"/>
  <c r="KP88" i="1"/>
  <c r="LA88" i="1"/>
  <c r="KV88" i="1" s="1"/>
  <c r="KW88" i="1" s="1"/>
  <c r="LK88" i="1" s="1"/>
  <c r="CS92" i="1"/>
  <c r="CN92" i="1" s="1"/>
  <c r="LA89" i="1"/>
  <c r="KV89" i="1" s="1"/>
  <c r="KW89" i="1" s="1"/>
  <c r="LK89" i="1" s="1"/>
  <c r="LA87" i="1"/>
  <c r="KV87" i="1" s="1"/>
  <c r="KW87" i="1" s="1"/>
  <c r="LK87" i="1" s="1"/>
  <c r="LA94" i="1"/>
  <c r="KV94" i="1" s="1"/>
  <c r="KW94" i="1" s="1"/>
  <c r="LK94" i="1" s="1"/>
  <c r="KP95" i="1"/>
  <c r="LA90" i="1"/>
  <c r="KV90" i="1" s="1"/>
  <c r="KW90" i="1" s="1"/>
  <c r="LK90" i="1" s="1"/>
  <c r="KP91" i="1"/>
  <c r="CJ96" i="1"/>
  <c r="CE96" i="1" s="1"/>
  <c r="CJ97" i="1"/>
  <c r="CE97" i="1" s="1"/>
  <c r="LA91" i="1"/>
  <c r="KV91" i="1" s="1"/>
  <c r="KW91" i="1" s="1"/>
  <c r="LK91" i="1" s="1"/>
  <c r="CJ88" i="1"/>
  <c r="CE88" i="1" s="1"/>
  <c r="LA97" i="1"/>
  <c r="KV97" i="1" s="1"/>
  <c r="KW97" i="1" s="1"/>
  <c r="LK97" i="1" s="1"/>
  <c r="CS95" i="1"/>
  <c r="CN95" i="1" s="1"/>
  <c r="CS93" i="1"/>
  <c r="CN93" i="1" s="1"/>
  <c r="KP92" i="1"/>
  <c r="CJ93" i="1"/>
  <c r="CE93" i="1" s="1"/>
  <c r="CJ91" i="1"/>
  <c r="CE91" i="1" s="1"/>
  <c r="CJ86" i="1"/>
  <c r="CE86" i="1" s="1"/>
  <c r="CF86" i="1" s="1"/>
  <c r="LA93" i="1"/>
  <c r="KV93" i="1" s="1"/>
  <c r="KW93" i="1" s="1"/>
  <c r="LK93" i="1" s="1"/>
  <c r="KP93" i="1"/>
  <c r="CS90" i="1"/>
  <c r="CN90" i="1" s="1"/>
  <c r="CS86" i="1"/>
  <c r="CN86" i="1" s="1"/>
  <c r="CO86" i="1" s="1"/>
  <c r="LA86" i="1"/>
  <c r="KV86" i="1" s="1"/>
  <c r="KW86" i="1" s="1"/>
  <c r="CS97" i="1"/>
  <c r="CN97" i="1" s="1"/>
  <c r="CJ87" i="1"/>
  <c r="CE87" i="1" s="1"/>
  <c r="CJ89" i="1"/>
  <c r="CE89" i="1" s="1"/>
  <c r="KP97" i="1"/>
  <c r="LA95" i="1"/>
  <c r="KV95" i="1" s="1"/>
  <c r="KW95" i="1" s="1"/>
  <c r="LK95" i="1" s="1"/>
  <c r="KP87" i="1"/>
  <c r="CS87" i="1"/>
  <c r="CN87" i="1" s="1"/>
  <c r="CJ92" i="1"/>
  <c r="CE92" i="1" s="1"/>
  <c r="LA92" i="1"/>
  <c r="KV92" i="1" s="1"/>
  <c r="KW92" i="1" s="1"/>
  <c r="LK92" i="1" s="1"/>
  <c r="KP94" i="1"/>
  <c r="CS91" i="1"/>
  <c r="CN91" i="1" s="1"/>
  <c r="CJ95" i="1"/>
  <c r="CE95" i="1" s="1"/>
  <c r="CS96" i="1"/>
  <c r="CN96" i="1" s="1"/>
  <c r="CP86" i="1"/>
  <c r="CJ90" i="1"/>
  <c r="CE90" i="1" s="1"/>
  <c r="DA86" i="1"/>
  <c r="K451" i="1"/>
  <c r="L451" i="1" s="1"/>
  <c r="X357" i="1" l="1"/>
  <c r="Y357" i="1" s="1"/>
  <c r="Z357" i="1" s="1"/>
  <c r="V357" i="1"/>
  <c r="U357" i="1" s="1"/>
  <c r="BO359" i="1"/>
  <c r="BP359" i="1" s="1"/>
  <c r="BQ359" i="1" s="1"/>
  <c r="AF356" i="1"/>
  <c r="E721" i="1"/>
  <c r="F721" i="1" s="1"/>
  <c r="F359" i="1"/>
  <c r="G359" i="1" s="1"/>
  <c r="H359" i="1" s="1"/>
  <c r="CH86" i="1"/>
  <c r="CI86" i="1" s="1"/>
  <c r="CD87" i="1" s="1"/>
  <c r="KK93" i="1"/>
  <c r="KL93" i="1" s="1"/>
  <c r="KR93" i="1"/>
  <c r="KR90" i="1"/>
  <c r="KK90" i="1"/>
  <c r="KL90" i="1" s="1"/>
  <c r="KK97" i="1"/>
  <c r="KL97" i="1" s="1"/>
  <c r="KR97" i="1"/>
  <c r="KK89" i="1"/>
  <c r="KL89" i="1" s="1"/>
  <c r="KR89" i="1"/>
  <c r="KK96" i="1"/>
  <c r="KL96" i="1" s="1"/>
  <c r="KR96" i="1"/>
  <c r="KK94" i="1"/>
  <c r="KL94" i="1" s="1"/>
  <c r="KR94" i="1"/>
  <c r="KR95" i="1"/>
  <c r="KK95" i="1"/>
  <c r="KL95" i="1" s="1"/>
  <c r="KY86" i="1"/>
  <c r="KZ86" i="1" s="1"/>
  <c r="KX87" i="1" s="1"/>
  <c r="KY87" i="1" s="1"/>
  <c r="KZ87" i="1" s="1"/>
  <c r="KX88" i="1" s="1"/>
  <c r="KY88" i="1" s="1"/>
  <c r="KZ88" i="1" s="1"/>
  <c r="KX89" i="1" s="1"/>
  <c r="KY89" i="1" s="1"/>
  <c r="KZ89" i="1" s="1"/>
  <c r="KX90" i="1" s="1"/>
  <c r="KY90" i="1" s="1"/>
  <c r="KZ90" i="1" s="1"/>
  <c r="KX91" i="1" s="1"/>
  <c r="KY91" i="1" s="1"/>
  <c r="KZ91" i="1" s="1"/>
  <c r="KX92" i="1" s="1"/>
  <c r="KY92" i="1" s="1"/>
  <c r="KZ92" i="1" s="1"/>
  <c r="KX93" i="1" s="1"/>
  <c r="KY93" i="1" s="1"/>
  <c r="KZ93" i="1" s="1"/>
  <c r="KX94" i="1" s="1"/>
  <c r="KY94" i="1" s="1"/>
  <c r="KZ94" i="1" s="1"/>
  <c r="KX95" i="1" s="1"/>
  <c r="KY95" i="1" s="1"/>
  <c r="KZ95" i="1" s="1"/>
  <c r="KX96" i="1" s="1"/>
  <c r="KY96" i="1" s="1"/>
  <c r="KZ96" i="1" s="1"/>
  <c r="KX97" i="1" s="1"/>
  <c r="KY97" i="1" s="1"/>
  <c r="KZ97" i="1" s="1"/>
  <c r="KX98" i="1" s="1"/>
  <c r="LK86" i="1"/>
  <c r="KK92" i="1"/>
  <c r="KL92" i="1" s="1"/>
  <c r="KR92" i="1"/>
  <c r="KK91" i="1"/>
  <c r="KL91" i="1" s="1"/>
  <c r="KR91" i="1"/>
  <c r="KK88" i="1"/>
  <c r="KL88" i="1" s="1"/>
  <c r="KR88" i="1"/>
  <c r="KK87" i="1"/>
  <c r="KL87" i="1" s="1"/>
  <c r="KR87" i="1"/>
  <c r="DB86" i="1"/>
  <c r="CQ86" i="1"/>
  <c r="CR86" i="1" s="1"/>
  <c r="CP87" i="1" s="1"/>
  <c r="KR86" i="1"/>
  <c r="KK86" i="1"/>
  <c r="KL86" i="1" s="1"/>
  <c r="KN86" i="1" s="1"/>
  <c r="KO86" i="1" s="1"/>
  <c r="KM87" i="1" s="1"/>
  <c r="F360" i="1" l="1"/>
  <c r="G360" i="1" s="1"/>
  <c r="H360" i="1" s="1"/>
  <c r="BO360" i="1"/>
  <c r="BP360" i="1" s="1"/>
  <c r="BQ360" i="1"/>
  <c r="X358" i="1"/>
  <c r="Y358" i="1" s="1"/>
  <c r="V358" i="1"/>
  <c r="U358" i="1" s="1"/>
  <c r="Z358" i="1"/>
  <c r="AF357" i="1"/>
  <c r="E722" i="1"/>
  <c r="F722" i="1" s="1"/>
  <c r="KN87" i="1"/>
  <c r="KO87" i="1" s="1"/>
  <c r="KM88" i="1" s="1"/>
  <c r="KN88" i="1" s="1"/>
  <c r="KO88" i="1" s="1"/>
  <c r="KM89" i="1" s="1"/>
  <c r="KN89" i="1" s="1"/>
  <c r="KO89" i="1" s="1"/>
  <c r="KM90" i="1" s="1"/>
  <c r="KN90" i="1" s="1"/>
  <c r="KO90" i="1" s="1"/>
  <c r="KM91" i="1" s="1"/>
  <c r="KN91" i="1" s="1"/>
  <c r="KO91" i="1" s="1"/>
  <c r="KM92" i="1" s="1"/>
  <c r="KN92" i="1" s="1"/>
  <c r="KO92" i="1" s="1"/>
  <c r="KM93" i="1" s="1"/>
  <c r="KN93" i="1" s="1"/>
  <c r="KO93" i="1" s="1"/>
  <c r="KM94" i="1" s="1"/>
  <c r="KN94" i="1" s="1"/>
  <c r="KO94" i="1" s="1"/>
  <c r="KM95" i="1" s="1"/>
  <c r="KN95" i="1" s="1"/>
  <c r="KO95" i="1" s="1"/>
  <c r="KM96" i="1" s="1"/>
  <c r="KN96" i="1" s="1"/>
  <c r="KO96" i="1" s="1"/>
  <c r="KM97" i="1" s="1"/>
  <c r="KN97" i="1" s="1"/>
  <c r="KO97" i="1" s="1"/>
  <c r="KM98" i="1" s="1"/>
  <c r="CF87" i="1"/>
  <c r="CG87" i="1"/>
  <c r="AF358" i="1" l="1"/>
  <c r="E723" i="1"/>
  <c r="F723" i="1" s="1"/>
  <c r="BO361" i="1"/>
  <c r="BP361" i="1"/>
  <c r="BQ361" i="1" s="1"/>
  <c r="F361" i="1"/>
  <c r="G361" i="1"/>
  <c r="H361" i="1" s="1"/>
  <c r="F362" i="1" s="1"/>
  <c r="X359" i="1"/>
  <c r="Y359" i="1" s="1"/>
  <c r="Z359" i="1" s="1"/>
  <c r="V359" i="1"/>
  <c r="U359" i="1" s="1"/>
  <c r="CM87" i="1"/>
  <c r="CH87" i="1"/>
  <c r="X360" i="1" l="1"/>
  <c r="Y360" i="1" s="1"/>
  <c r="Z360" i="1" s="1"/>
  <c r="V360" i="1"/>
  <c r="U360" i="1" s="1"/>
  <c r="BR373" i="1"/>
  <c r="JS364" i="1"/>
  <c r="JS365" i="1"/>
  <c r="JS369" i="1"/>
  <c r="OE368" i="1"/>
  <c r="OE372" i="1"/>
  <c r="OE367" i="1"/>
  <c r="JS368" i="1"/>
  <c r="OE373" i="1"/>
  <c r="OE364" i="1"/>
  <c r="OE365" i="1"/>
  <c r="JS371" i="1"/>
  <c r="JS363" i="1"/>
  <c r="JS370" i="1"/>
  <c r="OE371" i="1"/>
  <c r="OE370" i="1"/>
  <c r="JS366" i="1"/>
  <c r="JS373" i="1"/>
  <c r="JS372" i="1"/>
  <c r="JS362" i="1"/>
  <c r="OE362" i="1"/>
  <c r="OE369" i="1"/>
  <c r="OE366" i="1"/>
  <c r="JS367" i="1"/>
  <c r="OE363" i="1"/>
  <c r="FS368" i="1"/>
  <c r="FS369" i="1"/>
  <c r="BR362" i="1"/>
  <c r="FS365" i="1"/>
  <c r="FS372" i="1"/>
  <c r="BR366" i="1"/>
  <c r="BR369" i="1"/>
  <c r="BR364" i="1"/>
  <c r="BR370" i="1"/>
  <c r="BR368" i="1"/>
  <c r="BO362" i="1"/>
  <c r="FS362" i="1"/>
  <c r="BR367" i="1"/>
  <c r="BR365" i="1"/>
  <c r="FS373" i="1"/>
  <c r="BR372" i="1"/>
  <c r="FS370" i="1"/>
  <c r="BR363" i="1"/>
  <c r="FS364" i="1"/>
  <c r="FS363" i="1"/>
  <c r="BR371" i="1"/>
  <c r="FS366" i="1"/>
  <c r="FS367" i="1"/>
  <c r="FS371" i="1"/>
  <c r="BN361" i="1"/>
  <c r="AF359" i="1"/>
  <c r="E724" i="1"/>
  <c r="F724" i="1" s="1"/>
  <c r="E361" i="1"/>
  <c r="CI87" i="1"/>
  <c r="CD88" i="1" s="1"/>
  <c r="K452" i="1"/>
  <c r="L452" i="1" s="1"/>
  <c r="DA87" i="1"/>
  <c r="CO87" i="1"/>
  <c r="BZ361" i="1" l="1"/>
  <c r="BL361" i="1"/>
  <c r="AF360" i="1"/>
  <c r="E725" i="1"/>
  <c r="F725" i="1" s="1"/>
  <c r="X361" i="1"/>
  <c r="V361" i="1"/>
  <c r="V422" i="1" s="1"/>
  <c r="Y361" i="1"/>
  <c r="Z361" i="1"/>
  <c r="X362" i="1" s="1"/>
  <c r="X422" i="1" s="1"/>
  <c r="C361" i="1"/>
  <c r="P361" i="1"/>
  <c r="CF88" i="1"/>
  <c r="CG88" i="1"/>
  <c r="CQ87" i="1"/>
  <c r="CR87" i="1" s="1"/>
  <c r="CP88" i="1" s="1"/>
  <c r="DB87" i="1"/>
  <c r="Z423" i="1" l="1"/>
  <c r="G21" i="1" s="1"/>
  <c r="G14" i="2" s="1"/>
  <c r="G18" i="1"/>
  <c r="G11" i="2" s="1"/>
  <c r="IO423" i="1"/>
  <c r="N361" i="1"/>
  <c r="C726" i="1"/>
  <c r="BY361" i="1"/>
  <c r="I726" i="1"/>
  <c r="W361" i="1"/>
  <c r="Y422" i="1"/>
  <c r="W423" i="1" s="1"/>
  <c r="CH88" i="1"/>
  <c r="CM88" i="1"/>
  <c r="D726" i="1" l="1"/>
  <c r="AH361" i="1"/>
  <c r="AH422" i="1" s="1"/>
  <c r="U361" i="1"/>
  <c r="W422" i="1"/>
  <c r="U423" i="1" s="1"/>
  <c r="J726" i="1"/>
  <c r="DA88" i="1"/>
  <c r="CO88" i="1"/>
  <c r="K453" i="1"/>
  <c r="L453" i="1" s="1"/>
  <c r="CI88" i="1"/>
  <c r="CD89" i="1" s="1"/>
  <c r="AF361" i="1" l="1"/>
  <c r="AF422" i="1" s="1"/>
  <c r="E726" i="1"/>
  <c r="U422" i="1"/>
  <c r="AI64" i="1"/>
  <c r="AH60" i="1"/>
  <c r="CF89" i="1"/>
  <c r="CG89" i="1"/>
  <c r="DB88" i="1"/>
  <c r="CQ88" i="1"/>
  <c r="CR88" i="1" s="1"/>
  <c r="CP89" i="1" s="1"/>
  <c r="F726" i="1" l="1"/>
  <c r="E788" i="1"/>
  <c r="G24" i="1" s="1"/>
  <c r="G17" i="2" s="1"/>
  <c r="E787" i="1"/>
  <c r="G23" i="1" s="1"/>
  <c r="G16" i="2" s="1"/>
  <c r="AF60" i="1"/>
  <c r="AI60" i="1"/>
  <c r="CM89" i="1"/>
  <c r="CH89" i="1"/>
  <c r="G19" i="1" l="1"/>
  <c r="G12" i="2" s="1"/>
  <c r="AI67" i="1"/>
  <c r="G20" i="1" s="1"/>
  <c r="G13" i="2" s="1"/>
  <c r="F787" i="1"/>
  <c r="F788" i="1"/>
  <c r="G22" i="1" s="1"/>
  <c r="G15" i="2" s="1"/>
  <c r="CI89" i="1"/>
  <c r="CD90" i="1" s="1"/>
  <c r="K454" i="1"/>
  <c r="L454" i="1" s="1"/>
  <c r="CO89" i="1"/>
  <c r="DA89" i="1"/>
  <c r="DB89" i="1" l="1"/>
  <c r="CQ89" i="1"/>
  <c r="CR89" i="1" s="1"/>
  <c r="CP90" i="1" s="1"/>
  <c r="CF90" i="1"/>
  <c r="CG90" i="1"/>
  <c r="CM90" i="1" l="1"/>
  <c r="CH90" i="1"/>
  <c r="CI90" i="1" l="1"/>
  <c r="CD91" i="1" s="1"/>
  <c r="K455" i="1"/>
  <c r="L455" i="1" s="1"/>
  <c r="DA90" i="1"/>
  <c r="CO90" i="1"/>
  <c r="CF91" i="1" l="1"/>
  <c r="CG91" i="1"/>
  <c r="DB90" i="1"/>
  <c r="CQ90" i="1"/>
  <c r="CR90" i="1" s="1"/>
  <c r="CP91" i="1" s="1"/>
  <c r="CH91" i="1" l="1"/>
  <c r="CM91" i="1"/>
  <c r="DA91" i="1" l="1"/>
  <c r="K456" i="1"/>
  <c r="L456" i="1" s="1"/>
  <c r="CO91" i="1"/>
  <c r="CI91" i="1"/>
  <c r="CD92" i="1" s="1"/>
  <c r="CF92" i="1" l="1"/>
  <c r="CG92" i="1"/>
  <c r="DB91" i="1"/>
  <c r="CQ91" i="1"/>
  <c r="CR91" i="1" s="1"/>
  <c r="CP92" i="1" s="1"/>
  <c r="CH92" i="1" l="1"/>
  <c r="CM92" i="1"/>
  <c r="K457" i="1" l="1"/>
  <c r="L457" i="1" s="1"/>
  <c r="DA92" i="1"/>
  <c r="CO92" i="1"/>
  <c r="CI92" i="1"/>
  <c r="CD93" i="1" s="1"/>
  <c r="CF93" i="1" l="1"/>
  <c r="CG93" i="1"/>
  <c r="DB92" i="1"/>
  <c r="CQ92" i="1"/>
  <c r="CR92" i="1" s="1"/>
  <c r="CP93" i="1" s="1"/>
  <c r="CM93" i="1" l="1"/>
  <c r="CH93" i="1"/>
  <c r="CI93" i="1" l="1"/>
  <c r="CD94" i="1" s="1"/>
  <c r="K458" i="1"/>
  <c r="L458" i="1" s="1"/>
  <c r="DA93" i="1"/>
  <c r="CO93" i="1"/>
  <c r="CF94" i="1" l="1"/>
  <c r="CG94" i="1"/>
  <c r="DB93" i="1"/>
  <c r="CQ93" i="1"/>
  <c r="CR93" i="1" s="1"/>
  <c r="CP94" i="1" s="1"/>
  <c r="CH94" i="1" l="1"/>
  <c r="CM94" i="1"/>
  <c r="K459" i="1" l="1"/>
  <c r="L459" i="1" s="1"/>
  <c r="DA94" i="1"/>
  <c r="CO94" i="1"/>
  <c r="CI94" i="1"/>
  <c r="CD95" i="1" s="1"/>
  <c r="CF95" i="1" l="1"/>
  <c r="CG95" i="1"/>
  <c r="CQ94" i="1"/>
  <c r="CR94" i="1" s="1"/>
  <c r="CP95" i="1" s="1"/>
  <c r="DB94" i="1"/>
  <c r="CH95" i="1" l="1"/>
  <c r="CM95" i="1"/>
  <c r="DA95" i="1" l="1"/>
  <c r="K460" i="1"/>
  <c r="L460" i="1" s="1"/>
  <c r="CO95" i="1"/>
  <c r="CI95" i="1"/>
  <c r="CD96" i="1" s="1"/>
  <c r="CF96" i="1" l="1"/>
  <c r="CG96" i="1"/>
  <c r="CQ95" i="1"/>
  <c r="CR95" i="1" s="1"/>
  <c r="CP96" i="1" s="1"/>
  <c r="DB95" i="1"/>
  <c r="CM96" i="1" l="1"/>
  <c r="CH96" i="1"/>
  <c r="CI96" i="1" l="1"/>
  <c r="CD97" i="1" s="1"/>
  <c r="CO96" i="1"/>
  <c r="DA96" i="1"/>
  <c r="K461" i="1"/>
  <c r="L461" i="1" s="1"/>
  <c r="CF97" i="1" l="1"/>
  <c r="CG97" i="1"/>
  <c r="DB96" i="1"/>
  <c r="CQ96" i="1"/>
  <c r="CR96" i="1" s="1"/>
  <c r="CP97" i="1" s="1"/>
  <c r="CM97" i="1" l="1"/>
  <c r="CH97" i="1"/>
  <c r="CI97" i="1" l="1"/>
  <c r="CD98" i="1" s="1"/>
  <c r="K462" i="1"/>
  <c r="L462" i="1" s="1"/>
  <c r="DA97" i="1"/>
  <c r="CO97" i="1"/>
  <c r="CG98" i="1" l="1"/>
  <c r="DB97" i="1"/>
  <c r="CQ97" i="1"/>
  <c r="CR97" i="1" s="1"/>
  <c r="CM98" i="1" l="1"/>
  <c r="CS102" i="1"/>
  <c r="CN102" i="1" s="1"/>
  <c r="CS98" i="1"/>
  <c r="CN98" i="1" s="1"/>
  <c r="CO98" i="1" s="1"/>
  <c r="KP109" i="1"/>
  <c r="LA106" i="1"/>
  <c r="KV106" i="1" s="1"/>
  <c r="KW106" i="1" s="1"/>
  <c r="LK106" i="1" s="1"/>
  <c r="CJ102" i="1"/>
  <c r="CE102" i="1" s="1"/>
  <c r="LA107" i="1"/>
  <c r="KV107" i="1" s="1"/>
  <c r="KW107" i="1" s="1"/>
  <c r="LK107" i="1" s="1"/>
  <c r="CJ105" i="1"/>
  <c r="CE105" i="1" s="1"/>
  <c r="KP104" i="1"/>
  <c r="CS104" i="1"/>
  <c r="CN104" i="1" s="1"/>
  <c r="CS101" i="1"/>
  <c r="CN101" i="1" s="1"/>
  <c r="CJ108" i="1"/>
  <c r="CE108" i="1" s="1"/>
  <c r="CJ106" i="1"/>
  <c r="CE106" i="1" s="1"/>
  <c r="CS106" i="1"/>
  <c r="CN106" i="1" s="1"/>
  <c r="CS103" i="1"/>
  <c r="CN103" i="1" s="1"/>
  <c r="CS109" i="1"/>
  <c r="CN109" i="1" s="1"/>
  <c r="KP101" i="1"/>
  <c r="KP107" i="1"/>
  <c r="LA98" i="1"/>
  <c r="KV98" i="1" s="1"/>
  <c r="KW98" i="1" s="1"/>
  <c r="CS99" i="1"/>
  <c r="CN99" i="1" s="1"/>
  <c r="KP102" i="1"/>
  <c r="CJ109" i="1"/>
  <c r="CE109" i="1" s="1"/>
  <c r="CJ99" i="1"/>
  <c r="CE99" i="1" s="1"/>
  <c r="KP98" i="1"/>
  <c r="KP99" i="1"/>
  <c r="LA109" i="1"/>
  <c r="KV109" i="1" s="1"/>
  <c r="KW109" i="1" s="1"/>
  <c r="LK109" i="1" s="1"/>
  <c r="CJ98" i="1"/>
  <c r="CE98" i="1" s="1"/>
  <c r="CF98" i="1" s="1"/>
  <c r="CS108" i="1"/>
  <c r="CN108" i="1" s="1"/>
  <c r="LA104" i="1"/>
  <c r="KV104" i="1" s="1"/>
  <c r="KW104" i="1" s="1"/>
  <c r="LK104" i="1" s="1"/>
  <c r="KP106" i="1"/>
  <c r="LA102" i="1"/>
  <c r="KV102" i="1" s="1"/>
  <c r="KW102" i="1" s="1"/>
  <c r="LK102" i="1" s="1"/>
  <c r="KP103" i="1"/>
  <c r="CS107" i="1"/>
  <c r="CN107" i="1" s="1"/>
  <c r="CP98" i="1"/>
  <c r="CJ100" i="1"/>
  <c r="CE100" i="1" s="1"/>
  <c r="KP100" i="1"/>
  <c r="LA105" i="1"/>
  <c r="KV105" i="1" s="1"/>
  <c r="KW105" i="1" s="1"/>
  <c r="LK105" i="1" s="1"/>
  <c r="KP108" i="1"/>
  <c r="CS100" i="1"/>
  <c r="CN100" i="1" s="1"/>
  <c r="KP105" i="1"/>
  <c r="CJ104" i="1"/>
  <c r="CE104" i="1" s="1"/>
  <c r="CS105" i="1"/>
  <c r="CN105" i="1" s="1"/>
  <c r="CJ101" i="1"/>
  <c r="CE101" i="1" s="1"/>
  <c r="LA100" i="1"/>
  <c r="KV100" i="1" s="1"/>
  <c r="KW100" i="1" s="1"/>
  <c r="LK100" i="1" s="1"/>
  <c r="LA108" i="1"/>
  <c r="KV108" i="1" s="1"/>
  <c r="KW108" i="1" s="1"/>
  <c r="LK108" i="1" s="1"/>
  <c r="CJ107" i="1"/>
  <c r="CE107" i="1" s="1"/>
  <c r="LA101" i="1"/>
  <c r="KV101" i="1" s="1"/>
  <c r="KW101" i="1" s="1"/>
  <c r="LK101" i="1" s="1"/>
  <c r="LA103" i="1"/>
  <c r="KV103" i="1" s="1"/>
  <c r="KW103" i="1" s="1"/>
  <c r="LK103" i="1" s="1"/>
  <c r="CJ103" i="1"/>
  <c r="CE103" i="1" s="1"/>
  <c r="LA99" i="1"/>
  <c r="KV99" i="1" s="1"/>
  <c r="KW99" i="1" s="1"/>
  <c r="LK99" i="1" s="1"/>
  <c r="K463" i="1"/>
  <c r="L463" i="1" s="1"/>
  <c r="DA98" i="1"/>
  <c r="CH98" i="1" l="1"/>
  <c r="KK99" i="1"/>
  <c r="KL99" i="1" s="1"/>
  <c r="KR99" i="1"/>
  <c r="KR101" i="1"/>
  <c r="KK101" i="1"/>
  <c r="KL101" i="1" s="1"/>
  <c r="KK104" i="1"/>
  <c r="KL104" i="1" s="1"/>
  <c r="KR104" i="1"/>
  <c r="KR105" i="1"/>
  <c r="KK105" i="1"/>
  <c r="KL105" i="1" s="1"/>
  <c r="KR103" i="1"/>
  <c r="KK103" i="1"/>
  <c r="KL103" i="1" s="1"/>
  <c r="KK98" i="1"/>
  <c r="KL98" i="1" s="1"/>
  <c r="KN98" i="1" s="1"/>
  <c r="KO98" i="1" s="1"/>
  <c r="KM99" i="1" s="1"/>
  <c r="KR98" i="1"/>
  <c r="KR108" i="1"/>
  <c r="KK108" i="1"/>
  <c r="KL108" i="1" s="1"/>
  <c r="KR106" i="1"/>
  <c r="KK106" i="1"/>
  <c r="KL106" i="1" s="1"/>
  <c r="KR102" i="1"/>
  <c r="KK102" i="1"/>
  <c r="KL102" i="1" s="1"/>
  <c r="KR100" i="1"/>
  <c r="KK100" i="1"/>
  <c r="KL100" i="1" s="1"/>
  <c r="KR109" i="1"/>
  <c r="KK109" i="1"/>
  <c r="KL109" i="1" s="1"/>
  <c r="CI98" i="1"/>
  <c r="CD99" i="1" s="1"/>
  <c r="KY98" i="1"/>
  <c r="KZ98" i="1" s="1"/>
  <c r="KX99" i="1" s="1"/>
  <c r="KY99" i="1" s="1"/>
  <c r="KZ99" i="1" s="1"/>
  <c r="KX100" i="1" s="1"/>
  <c r="KY100" i="1" s="1"/>
  <c r="KZ100" i="1" s="1"/>
  <c r="KX101" i="1" s="1"/>
  <c r="KY101" i="1" s="1"/>
  <c r="KZ101" i="1" s="1"/>
  <c r="KX102" i="1" s="1"/>
  <c r="KY102" i="1" s="1"/>
  <c r="KZ102" i="1" s="1"/>
  <c r="KX103" i="1" s="1"/>
  <c r="KY103" i="1" s="1"/>
  <c r="KZ103" i="1" s="1"/>
  <c r="KX104" i="1" s="1"/>
  <c r="KY104" i="1" s="1"/>
  <c r="KZ104" i="1" s="1"/>
  <c r="KX105" i="1" s="1"/>
  <c r="KY105" i="1" s="1"/>
  <c r="KZ105" i="1" s="1"/>
  <c r="KX106" i="1" s="1"/>
  <c r="KY106" i="1" s="1"/>
  <c r="KZ106" i="1" s="1"/>
  <c r="KX107" i="1" s="1"/>
  <c r="KY107" i="1" s="1"/>
  <c r="KZ107" i="1" s="1"/>
  <c r="KX108" i="1" s="1"/>
  <c r="KY108" i="1" s="1"/>
  <c r="KZ108" i="1" s="1"/>
  <c r="KX109" i="1" s="1"/>
  <c r="KY109" i="1" s="1"/>
  <c r="KZ109" i="1" s="1"/>
  <c r="KX110" i="1" s="1"/>
  <c r="LK98" i="1"/>
  <c r="DB98" i="1"/>
  <c r="CQ98" i="1"/>
  <c r="CR98" i="1" s="1"/>
  <c r="CP99" i="1" s="1"/>
  <c r="KK107" i="1"/>
  <c r="KL107" i="1" s="1"/>
  <c r="KR107" i="1"/>
  <c r="CF99" i="1" l="1"/>
  <c r="CG99" i="1"/>
  <c r="KN99" i="1"/>
  <c r="KO99" i="1" s="1"/>
  <c r="KM100" i="1" s="1"/>
  <c r="KN100" i="1" s="1"/>
  <c r="KO100" i="1" s="1"/>
  <c r="KM101" i="1" s="1"/>
  <c r="KN101" i="1" s="1"/>
  <c r="KO101" i="1" s="1"/>
  <c r="KM102" i="1" s="1"/>
  <c r="KN102" i="1" s="1"/>
  <c r="KO102" i="1" s="1"/>
  <c r="KM103" i="1" s="1"/>
  <c r="KN103" i="1" s="1"/>
  <c r="KO103" i="1" s="1"/>
  <c r="KM104" i="1" s="1"/>
  <c r="KN104" i="1" s="1"/>
  <c r="KO104" i="1" s="1"/>
  <c r="KM105" i="1" s="1"/>
  <c r="KN105" i="1" s="1"/>
  <c r="KO105" i="1" s="1"/>
  <c r="KM106" i="1" s="1"/>
  <c r="KN106" i="1" s="1"/>
  <c r="KO106" i="1" s="1"/>
  <c r="KM107" i="1" s="1"/>
  <c r="KN107" i="1" s="1"/>
  <c r="KO107" i="1" s="1"/>
  <c r="KM108" i="1" s="1"/>
  <c r="KN108" i="1" s="1"/>
  <c r="KO108" i="1" s="1"/>
  <c r="KM109" i="1" s="1"/>
  <c r="KN109" i="1" s="1"/>
  <c r="KO109" i="1" s="1"/>
  <c r="KM110" i="1" s="1"/>
  <c r="CH99" i="1" l="1"/>
  <c r="CM99" i="1"/>
  <c r="K464" i="1" l="1"/>
  <c r="L464" i="1" s="1"/>
  <c r="DA99" i="1"/>
  <c r="CO99" i="1"/>
  <c r="CI99" i="1"/>
  <c r="CD100" i="1" s="1"/>
  <c r="CF100" i="1" l="1"/>
  <c r="CG100" i="1"/>
  <c r="DB99" i="1"/>
  <c r="CQ99" i="1"/>
  <c r="CR99" i="1" s="1"/>
  <c r="CP100" i="1" s="1"/>
  <c r="CH100" i="1" l="1"/>
  <c r="CM100" i="1"/>
  <c r="CO100" i="1" l="1"/>
  <c r="DA100" i="1"/>
  <c r="K465" i="1"/>
  <c r="L465" i="1" s="1"/>
  <c r="CI100" i="1"/>
  <c r="CD101" i="1" s="1"/>
  <c r="CF101" i="1" l="1"/>
  <c r="CG101" i="1"/>
  <c r="DB100" i="1"/>
  <c r="CQ100" i="1"/>
  <c r="CR100" i="1" s="1"/>
  <c r="CP101" i="1" s="1"/>
  <c r="CH101" i="1" l="1"/>
  <c r="CM101" i="1"/>
  <c r="CO101" i="1" l="1"/>
  <c r="K466" i="1"/>
  <c r="L466" i="1" s="1"/>
  <c r="DA101" i="1"/>
  <c r="CI101" i="1"/>
  <c r="CD102" i="1" s="1"/>
  <c r="CF102" i="1" l="1"/>
  <c r="CG102" i="1"/>
  <c r="DB101" i="1"/>
  <c r="CQ101" i="1"/>
  <c r="CR101" i="1" s="1"/>
  <c r="CP102" i="1" s="1"/>
  <c r="CM102" i="1" l="1"/>
  <c r="CH102" i="1"/>
  <c r="CI102" i="1" l="1"/>
  <c r="CD103" i="1" s="1"/>
  <c r="K467" i="1"/>
  <c r="L467" i="1" s="1"/>
  <c r="DA102" i="1"/>
  <c r="CO102" i="1"/>
  <c r="CF103" i="1" l="1"/>
  <c r="CG103" i="1"/>
  <c r="DB102" i="1"/>
  <c r="CQ102" i="1"/>
  <c r="CR102" i="1" s="1"/>
  <c r="CP103" i="1" s="1"/>
  <c r="CM103" i="1" l="1"/>
  <c r="CH103" i="1"/>
  <c r="CI103" i="1" l="1"/>
  <c r="CD104" i="1" s="1"/>
  <c r="DA103" i="1"/>
  <c r="CO103" i="1"/>
  <c r="K468" i="1"/>
  <c r="L468" i="1" s="1"/>
  <c r="CF104" i="1" l="1"/>
  <c r="CG104" i="1"/>
  <c r="DB103" i="1"/>
  <c r="CQ103" i="1"/>
  <c r="CR103" i="1" s="1"/>
  <c r="CP104" i="1" s="1"/>
  <c r="CM104" i="1" l="1"/>
  <c r="CH104" i="1"/>
  <c r="CI104" i="1" l="1"/>
  <c r="CD105" i="1" s="1"/>
  <c r="DA104" i="1"/>
  <c r="CO104" i="1"/>
  <c r="K469" i="1"/>
  <c r="L469" i="1" s="1"/>
  <c r="CF105" i="1" l="1"/>
  <c r="CG105" i="1"/>
  <c r="DB104" i="1"/>
  <c r="CQ104" i="1"/>
  <c r="CR104" i="1" s="1"/>
  <c r="CP105" i="1" s="1"/>
  <c r="CH105" i="1" l="1"/>
  <c r="CM105" i="1"/>
  <c r="K470" i="1" l="1"/>
  <c r="L470" i="1" s="1"/>
  <c r="DA105" i="1"/>
  <c r="CO105" i="1"/>
  <c r="CI105" i="1"/>
  <c r="CD106" i="1" s="1"/>
  <c r="CF106" i="1" l="1"/>
  <c r="CG106" i="1"/>
  <c r="CQ105" i="1"/>
  <c r="CR105" i="1" s="1"/>
  <c r="CP106" i="1" s="1"/>
  <c r="DB105" i="1"/>
  <c r="CM106" i="1" l="1"/>
  <c r="CH106" i="1"/>
  <c r="CI106" i="1" l="1"/>
  <c r="CD107" i="1" s="1"/>
  <c r="K471" i="1"/>
  <c r="L471" i="1" s="1"/>
  <c r="DA106" i="1"/>
  <c r="CO106" i="1"/>
  <c r="CF107" i="1" l="1"/>
  <c r="CG107" i="1"/>
  <c r="DB106" i="1"/>
  <c r="CQ106" i="1"/>
  <c r="CR106" i="1" s="1"/>
  <c r="CP107" i="1" s="1"/>
  <c r="CH107" i="1" l="1"/>
  <c r="CM107" i="1"/>
  <c r="K472" i="1" l="1"/>
  <c r="L472" i="1" s="1"/>
  <c r="DA107" i="1"/>
  <c r="CO107" i="1"/>
  <c r="CI107" i="1"/>
  <c r="CD108" i="1" s="1"/>
  <c r="CF108" i="1" l="1"/>
  <c r="CG108" i="1"/>
  <c r="DB107" i="1"/>
  <c r="CQ107" i="1"/>
  <c r="CR107" i="1" s="1"/>
  <c r="CP108" i="1" s="1"/>
  <c r="CM108" i="1" l="1"/>
  <c r="CH108" i="1"/>
  <c r="CI108" i="1" l="1"/>
  <c r="CD109" i="1" s="1"/>
  <c r="K473" i="1"/>
  <c r="L473" i="1" s="1"/>
  <c r="DA108" i="1"/>
  <c r="CO108" i="1"/>
  <c r="CF109" i="1" l="1"/>
  <c r="CG109" i="1"/>
  <c r="DB108" i="1"/>
  <c r="CQ108" i="1"/>
  <c r="CR108" i="1" s="1"/>
  <c r="CP109" i="1" s="1"/>
  <c r="CM109" i="1" l="1"/>
  <c r="CH109" i="1"/>
  <c r="CI109" i="1" l="1"/>
  <c r="CD110" i="1" s="1"/>
  <c r="DA109" i="1"/>
  <c r="CO109" i="1"/>
  <c r="K474" i="1"/>
  <c r="L474" i="1" s="1"/>
  <c r="CG110" i="1" l="1"/>
  <c r="DB109" i="1"/>
  <c r="CQ109" i="1"/>
  <c r="CR109" i="1" s="1"/>
  <c r="CM110" i="1" l="1"/>
  <c r="CS116" i="1"/>
  <c r="CN116" i="1" s="1"/>
  <c r="LA120" i="1"/>
  <c r="KV120" i="1" s="1"/>
  <c r="KW120" i="1" s="1"/>
  <c r="LK120" i="1" s="1"/>
  <c r="CS113" i="1"/>
  <c r="CN113" i="1" s="1"/>
  <c r="LA113" i="1"/>
  <c r="KV113" i="1" s="1"/>
  <c r="KW113" i="1" s="1"/>
  <c r="LK113" i="1" s="1"/>
  <c r="CS120" i="1"/>
  <c r="CN120" i="1" s="1"/>
  <c r="KP110" i="1"/>
  <c r="KP115" i="1"/>
  <c r="LA114" i="1"/>
  <c r="KV114" i="1" s="1"/>
  <c r="KW114" i="1" s="1"/>
  <c r="LK114" i="1" s="1"/>
  <c r="LA118" i="1"/>
  <c r="KV118" i="1" s="1"/>
  <c r="KW118" i="1" s="1"/>
  <c r="LK118" i="1" s="1"/>
  <c r="CS115" i="1"/>
  <c r="CN115" i="1" s="1"/>
  <c r="CS110" i="1"/>
  <c r="CN110" i="1" s="1"/>
  <c r="CO110" i="1" s="1"/>
  <c r="LA115" i="1"/>
  <c r="KV115" i="1" s="1"/>
  <c r="KW115" i="1" s="1"/>
  <c r="LK115" i="1" s="1"/>
  <c r="CS119" i="1"/>
  <c r="CN119" i="1" s="1"/>
  <c r="KP118" i="1"/>
  <c r="CJ120" i="1"/>
  <c r="CE120" i="1" s="1"/>
  <c r="KP113" i="1"/>
  <c r="CJ112" i="1"/>
  <c r="CE112" i="1" s="1"/>
  <c r="CJ121" i="1"/>
  <c r="CE121" i="1" s="1"/>
  <c r="KP121" i="1"/>
  <c r="CS118" i="1"/>
  <c r="CN118" i="1" s="1"/>
  <c r="LA119" i="1"/>
  <c r="KV119" i="1" s="1"/>
  <c r="KW119" i="1" s="1"/>
  <c r="LK119" i="1" s="1"/>
  <c r="CJ117" i="1"/>
  <c r="CE117" i="1" s="1"/>
  <c r="LA111" i="1"/>
  <c r="KV111" i="1" s="1"/>
  <c r="KW111" i="1" s="1"/>
  <c r="LK111" i="1" s="1"/>
  <c r="KP117" i="1"/>
  <c r="CJ114" i="1"/>
  <c r="CE114" i="1" s="1"/>
  <c r="CJ116" i="1"/>
  <c r="CE116" i="1" s="1"/>
  <c r="CJ113" i="1"/>
  <c r="CE113" i="1" s="1"/>
  <c r="KP120" i="1"/>
  <c r="LA121" i="1"/>
  <c r="KV121" i="1" s="1"/>
  <c r="KW121" i="1" s="1"/>
  <c r="LK121" i="1" s="1"/>
  <c r="CJ115" i="1"/>
  <c r="CE115" i="1" s="1"/>
  <c r="KP116" i="1"/>
  <c r="CJ118" i="1"/>
  <c r="CE118" i="1" s="1"/>
  <c r="LA117" i="1"/>
  <c r="KV117" i="1" s="1"/>
  <c r="KW117" i="1" s="1"/>
  <c r="LK117" i="1" s="1"/>
  <c r="LA116" i="1"/>
  <c r="KV116" i="1" s="1"/>
  <c r="KW116" i="1" s="1"/>
  <c r="LK116" i="1" s="1"/>
  <c r="LA110" i="1"/>
  <c r="KV110" i="1" s="1"/>
  <c r="KW110" i="1" s="1"/>
  <c r="KP112" i="1"/>
  <c r="CJ111" i="1"/>
  <c r="CE111" i="1" s="1"/>
  <c r="KP114" i="1"/>
  <c r="KP111" i="1"/>
  <c r="CS121" i="1"/>
  <c r="CN121" i="1" s="1"/>
  <c r="LA112" i="1"/>
  <c r="KV112" i="1" s="1"/>
  <c r="KW112" i="1" s="1"/>
  <c r="LK112" i="1" s="1"/>
  <c r="CJ110" i="1"/>
  <c r="CE110" i="1" s="1"/>
  <c r="CJ119" i="1"/>
  <c r="CE119" i="1" s="1"/>
  <c r="CS112" i="1"/>
  <c r="CN112" i="1" s="1"/>
  <c r="CP110" i="1"/>
  <c r="CS111" i="1"/>
  <c r="CN111" i="1" s="1"/>
  <c r="CS117" i="1"/>
  <c r="CN117" i="1" s="1"/>
  <c r="CS114" i="1"/>
  <c r="CN114" i="1" s="1"/>
  <c r="KP119" i="1"/>
  <c r="K475" i="1"/>
  <c r="L475" i="1" s="1"/>
  <c r="DA110" i="1"/>
  <c r="CF110" i="1" l="1"/>
  <c r="CH110" i="1" s="1"/>
  <c r="CI110" i="1" s="1"/>
  <c r="CD111" i="1" s="1"/>
  <c r="KK111" i="1"/>
  <c r="KL111" i="1" s="1"/>
  <c r="KR111" i="1"/>
  <c r="KR116" i="1"/>
  <c r="KK116" i="1"/>
  <c r="KL116" i="1" s="1"/>
  <c r="KR115" i="1"/>
  <c r="KK115" i="1"/>
  <c r="KL115" i="1" s="1"/>
  <c r="KK117" i="1"/>
  <c r="KL117" i="1" s="1"/>
  <c r="KR117" i="1"/>
  <c r="KK113" i="1"/>
  <c r="KL113" i="1" s="1"/>
  <c r="KR113" i="1"/>
  <c r="KR114" i="1"/>
  <c r="KK114" i="1"/>
  <c r="KL114" i="1" s="1"/>
  <c r="KR118" i="1"/>
  <c r="KK118" i="1"/>
  <c r="KL118" i="1" s="1"/>
  <c r="KR110" i="1"/>
  <c r="KK110" i="1"/>
  <c r="KL110" i="1" s="1"/>
  <c r="KN110" i="1" s="1"/>
  <c r="KO110" i="1" s="1"/>
  <c r="KM111" i="1" s="1"/>
  <c r="KR112" i="1"/>
  <c r="KK112" i="1"/>
  <c r="KL112" i="1" s="1"/>
  <c r="KR120" i="1"/>
  <c r="KK120" i="1"/>
  <c r="KL120" i="1" s="1"/>
  <c r="LK110" i="1"/>
  <c r="KY110" i="1"/>
  <c r="KZ110" i="1" s="1"/>
  <c r="KX111" i="1" s="1"/>
  <c r="KY111" i="1" s="1"/>
  <c r="KZ111" i="1" s="1"/>
  <c r="KX112" i="1" s="1"/>
  <c r="KY112" i="1" s="1"/>
  <c r="KZ112" i="1" s="1"/>
  <c r="KX113" i="1" s="1"/>
  <c r="KY113" i="1" s="1"/>
  <c r="KZ113" i="1" s="1"/>
  <c r="KX114" i="1" s="1"/>
  <c r="KY114" i="1" s="1"/>
  <c r="KZ114" i="1" s="1"/>
  <c r="KX115" i="1" s="1"/>
  <c r="KY115" i="1" s="1"/>
  <c r="KZ115" i="1" s="1"/>
  <c r="KX116" i="1" s="1"/>
  <c r="KY116" i="1" s="1"/>
  <c r="KZ116" i="1" s="1"/>
  <c r="KX117" i="1" s="1"/>
  <c r="KY117" i="1" s="1"/>
  <c r="KZ117" i="1" s="1"/>
  <c r="KX118" i="1" s="1"/>
  <c r="KY118" i="1" s="1"/>
  <c r="KZ118" i="1" s="1"/>
  <c r="KX119" i="1" s="1"/>
  <c r="KY119" i="1" s="1"/>
  <c r="KZ119" i="1" s="1"/>
  <c r="KX120" i="1" s="1"/>
  <c r="KY120" i="1" s="1"/>
  <c r="KZ120" i="1" s="1"/>
  <c r="KX121" i="1" s="1"/>
  <c r="KY121" i="1" s="1"/>
  <c r="KZ121" i="1" s="1"/>
  <c r="KX122" i="1" s="1"/>
  <c r="KK121" i="1"/>
  <c r="KL121" i="1" s="1"/>
  <c r="KR121" i="1"/>
  <c r="CQ110" i="1"/>
  <c r="CR110" i="1" s="1"/>
  <c r="CP111" i="1" s="1"/>
  <c r="DB110" i="1"/>
  <c r="KK119" i="1"/>
  <c r="KL119" i="1" s="1"/>
  <c r="KR119" i="1"/>
  <c r="CF111" i="1" l="1"/>
  <c r="CG111" i="1"/>
  <c r="KN111" i="1"/>
  <c r="KO111" i="1" s="1"/>
  <c r="KM112" i="1" s="1"/>
  <c r="KN112" i="1" s="1"/>
  <c r="KO112" i="1" s="1"/>
  <c r="KM113" i="1" s="1"/>
  <c r="KN113" i="1" s="1"/>
  <c r="KO113" i="1" s="1"/>
  <c r="KM114" i="1" s="1"/>
  <c r="KN114" i="1" s="1"/>
  <c r="KO114" i="1" s="1"/>
  <c r="KM115" i="1" s="1"/>
  <c r="KN115" i="1" s="1"/>
  <c r="KO115" i="1" s="1"/>
  <c r="KM116" i="1" s="1"/>
  <c r="KN116" i="1" s="1"/>
  <c r="KO116" i="1" s="1"/>
  <c r="KM117" i="1" s="1"/>
  <c r="KN117" i="1" s="1"/>
  <c r="KO117" i="1" s="1"/>
  <c r="KM118" i="1" s="1"/>
  <c r="KN118" i="1" s="1"/>
  <c r="KO118" i="1" s="1"/>
  <c r="KM119" i="1" s="1"/>
  <c r="KN119" i="1" s="1"/>
  <c r="KO119" i="1" s="1"/>
  <c r="KM120" i="1" s="1"/>
  <c r="KN120" i="1" s="1"/>
  <c r="KO120" i="1" s="1"/>
  <c r="KM121" i="1" s="1"/>
  <c r="KN121" i="1" s="1"/>
  <c r="KO121" i="1" s="1"/>
  <c r="KM122" i="1" l="1"/>
  <c r="KS121" i="1"/>
  <c r="CH111" i="1"/>
  <c r="CM111" i="1"/>
  <c r="CO111" i="1" l="1"/>
  <c r="K476" i="1"/>
  <c r="L476" i="1" s="1"/>
  <c r="DA111" i="1"/>
  <c r="CI111" i="1"/>
  <c r="CD112" i="1" s="1"/>
  <c r="CF112" i="1" l="1"/>
  <c r="CG112" i="1"/>
  <c r="CQ111" i="1"/>
  <c r="CR111" i="1" s="1"/>
  <c r="CP112" i="1" s="1"/>
  <c r="DB111" i="1"/>
  <c r="CM112" i="1" l="1"/>
  <c r="CH112" i="1"/>
  <c r="CI112" i="1" l="1"/>
  <c r="CD113" i="1" s="1"/>
  <c r="DA112" i="1"/>
  <c r="CO112" i="1"/>
  <c r="K477" i="1"/>
  <c r="L477" i="1" s="1"/>
  <c r="CF113" i="1" l="1"/>
  <c r="CG113" i="1"/>
  <c r="CQ112" i="1"/>
  <c r="CR112" i="1" s="1"/>
  <c r="CP113" i="1" s="1"/>
  <c r="DB112" i="1"/>
  <c r="CH113" i="1" l="1"/>
  <c r="CM113" i="1"/>
  <c r="K478" i="1" l="1"/>
  <c r="L478" i="1" s="1"/>
  <c r="DA113" i="1"/>
  <c r="CO113" i="1"/>
  <c r="CI113" i="1"/>
  <c r="CD114" i="1" s="1"/>
  <c r="CF114" i="1" l="1"/>
  <c r="CG114" i="1"/>
  <c r="DB113" i="1"/>
  <c r="CQ113" i="1"/>
  <c r="CR113" i="1" s="1"/>
  <c r="CP114" i="1" s="1"/>
  <c r="CH114" i="1" l="1"/>
  <c r="CM114" i="1"/>
  <c r="K479" i="1" l="1"/>
  <c r="L479" i="1" s="1"/>
  <c r="DA114" i="1"/>
  <c r="CO114" i="1"/>
  <c r="CI114" i="1"/>
  <c r="CD115" i="1" s="1"/>
  <c r="CF115" i="1" l="1"/>
  <c r="CG115" i="1"/>
  <c r="DB114" i="1"/>
  <c r="CQ114" i="1"/>
  <c r="CR114" i="1" s="1"/>
  <c r="CP115" i="1" s="1"/>
  <c r="CH115" i="1" l="1"/>
  <c r="CM115" i="1"/>
  <c r="DA115" i="1" l="1"/>
  <c r="CO115" i="1"/>
  <c r="K480" i="1"/>
  <c r="L480" i="1" s="1"/>
  <c r="CI115" i="1"/>
  <c r="CD116" i="1" s="1"/>
  <c r="CF116" i="1" l="1"/>
  <c r="CG116" i="1"/>
  <c r="CQ115" i="1"/>
  <c r="CR115" i="1" s="1"/>
  <c r="CP116" i="1" s="1"/>
  <c r="DB115" i="1"/>
  <c r="CH116" i="1" l="1"/>
  <c r="CM116" i="1"/>
  <c r="K481" i="1" l="1"/>
  <c r="L481" i="1" s="1"/>
  <c r="DA116" i="1"/>
  <c r="CO116" i="1"/>
  <c r="CI116" i="1"/>
  <c r="CD117" i="1" s="1"/>
  <c r="CF117" i="1" l="1"/>
  <c r="CG117" i="1"/>
  <c r="DB116" i="1"/>
  <c r="CQ116" i="1"/>
  <c r="CR116" i="1" s="1"/>
  <c r="CP117" i="1" s="1"/>
  <c r="CH117" i="1" l="1"/>
  <c r="CM117" i="1"/>
  <c r="DA117" i="1" l="1"/>
  <c r="CO117" i="1"/>
  <c r="K482" i="1"/>
  <c r="L482" i="1" s="1"/>
  <c r="CI117" i="1"/>
  <c r="CD118" i="1" s="1"/>
  <c r="CF118" i="1" l="1"/>
  <c r="CG118" i="1"/>
  <c r="DB117" i="1"/>
  <c r="CQ117" i="1"/>
  <c r="CR117" i="1" s="1"/>
  <c r="CP118" i="1" s="1"/>
  <c r="CM118" i="1" l="1"/>
  <c r="CH118" i="1"/>
  <c r="CI118" i="1" l="1"/>
  <c r="CD119" i="1" s="1"/>
  <c r="DA118" i="1"/>
  <c r="CO118" i="1"/>
  <c r="K483" i="1"/>
  <c r="L483" i="1" s="1"/>
  <c r="CQ118" i="1" l="1"/>
  <c r="CR118" i="1" s="1"/>
  <c r="CP119" i="1" s="1"/>
  <c r="DB118" i="1"/>
  <c r="CF119" i="1"/>
  <c r="CG119" i="1"/>
  <c r="CH119" i="1" l="1"/>
  <c r="CM119" i="1"/>
  <c r="K484" i="1" l="1"/>
  <c r="L484" i="1" s="1"/>
  <c r="CO119" i="1"/>
  <c r="DA119" i="1"/>
  <c r="CI119" i="1"/>
  <c r="CD120" i="1" s="1"/>
  <c r="CF120" i="1" l="1"/>
  <c r="CG120" i="1"/>
  <c r="DB119" i="1"/>
  <c r="CQ119" i="1"/>
  <c r="CR119" i="1" s="1"/>
  <c r="CP120" i="1" s="1"/>
  <c r="CH120" i="1" l="1"/>
  <c r="CM120" i="1"/>
  <c r="DA120" i="1" l="1"/>
  <c r="K485" i="1"/>
  <c r="L485" i="1" s="1"/>
  <c r="CO120" i="1"/>
  <c r="CI120" i="1"/>
  <c r="CD121" i="1" s="1"/>
  <c r="CF121" i="1" l="1"/>
  <c r="CG121" i="1"/>
  <c r="DB120" i="1"/>
  <c r="CQ120" i="1"/>
  <c r="CR120" i="1" s="1"/>
  <c r="CP121" i="1" s="1"/>
  <c r="CM121" i="1" l="1"/>
  <c r="CH121" i="1"/>
  <c r="CI121" i="1" l="1"/>
  <c r="CD122" i="1" s="1"/>
  <c r="K486" i="1"/>
  <c r="L486" i="1" s="1"/>
  <c r="DA121" i="1"/>
  <c r="CO121" i="1"/>
  <c r="CG122" i="1" l="1"/>
  <c r="DB121" i="1"/>
  <c r="CQ121" i="1"/>
  <c r="CR121" i="1" s="1"/>
  <c r="CM122" i="1" l="1"/>
  <c r="CS130" i="1"/>
  <c r="CN130" i="1" s="1"/>
  <c r="KP128" i="1"/>
  <c r="KP122" i="1"/>
  <c r="LA122" i="1"/>
  <c r="KV122" i="1" s="1"/>
  <c r="CS133" i="1"/>
  <c r="CN133" i="1" s="1"/>
  <c r="KP124" i="1"/>
  <c r="CS127" i="1"/>
  <c r="CN127" i="1" s="1"/>
  <c r="LA124" i="1"/>
  <c r="KV124" i="1" s="1"/>
  <c r="LA123" i="1"/>
  <c r="KV123" i="1" s="1"/>
  <c r="CJ122" i="1"/>
  <c r="CE122" i="1" s="1"/>
  <c r="CJ129" i="1"/>
  <c r="CE129" i="1" s="1"/>
  <c r="LA127" i="1"/>
  <c r="KV127" i="1" s="1"/>
  <c r="CS132" i="1"/>
  <c r="CN132" i="1" s="1"/>
  <c r="KP129" i="1"/>
  <c r="KP133" i="1"/>
  <c r="CJ130" i="1"/>
  <c r="CE130" i="1" s="1"/>
  <c r="CJ131" i="1"/>
  <c r="CE131" i="1" s="1"/>
  <c r="LA128" i="1"/>
  <c r="KV128" i="1" s="1"/>
  <c r="CJ124" i="1"/>
  <c r="CE124" i="1" s="1"/>
  <c r="KP132" i="1"/>
  <c r="CS122" i="1"/>
  <c r="CN122" i="1" s="1"/>
  <c r="CO122" i="1" s="1"/>
  <c r="KP123" i="1"/>
  <c r="CJ126" i="1"/>
  <c r="CE126" i="1" s="1"/>
  <c r="KP131" i="1"/>
  <c r="CS126" i="1"/>
  <c r="CN126" i="1" s="1"/>
  <c r="KP130" i="1"/>
  <c r="KP126" i="1"/>
  <c r="CJ125" i="1"/>
  <c r="CE125" i="1" s="1"/>
  <c r="CS129" i="1"/>
  <c r="CN129" i="1" s="1"/>
  <c r="CJ127" i="1"/>
  <c r="CE127" i="1" s="1"/>
  <c r="CP122" i="1"/>
  <c r="LA126" i="1"/>
  <c r="KV126" i="1" s="1"/>
  <c r="LA125" i="1"/>
  <c r="KV125" i="1" s="1"/>
  <c r="CJ132" i="1"/>
  <c r="CE132" i="1" s="1"/>
  <c r="CS123" i="1"/>
  <c r="CN123" i="1" s="1"/>
  <c r="CJ123" i="1"/>
  <c r="CE123" i="1" s="1"/>
  <c r="KP125" i="1"/>
  <c r="LA129" i="1"/>
  <c r="KV129" i="1" s="1"/>
  <c r="LA132" i="1"/>
  <c r="KV132" i="1" s="1"/>
  <c r="LA130" i="1"/>
  <c r="KV130" i="1" s="1"/>
  <c r="CS128" i="1"/>
  <c r="CN128" i="1" s="1"/>
  <c r="CS124" i="1"/>
  <c r="CN124" i="1" s="1"/>
  <c r="KP127" i="1"/>
  <c r="CJ128" i="1"/>
  <c r="CE128" i="1" s="1"/>
  <c r="CJ133" i="1"/>
  <c r="CE133" i="1" s="1"/>
  <c r="CS131" i="1"/>
  <c r="CN131" i="1" s="1"/>
  <c r="LA133" i="1"/>
  <c r="KV133" i="1" s="1"/>
  <c r="CS125" i="1"/>
  <c r="CN125" i="1" s="1"/>
  <c r="LA131" i="1"/>
  <c r="KV131" i="1" s="1"/>
  <c r="DA122" i="1"/>
  <c r="K487" i="1"/>
  <c r="L487" i="1" s="1"/>
  <c r="CF122" i="1" l="1"/>
  <c r="CH122" i="1" s="1"/>
  <c r="CI122" i="1" s="1"/>
  <c r="CD123" i="1" s="1"/>
  <c r="KR133" i="1"/>
  <c r="KK133" i="1"/>
  <c r="KK123" i="1"/>
  <c r="KR123" i="1"/>
  <c r="KK129" i="1"/>
  <c r="KR129" i="1"/>
  <c r="KK124" i="1"/>
  <c r="KR124" i="1"/>
  <c r="KK125" i="1"/>
  <c r="KR125" i="1"/>
  <c r="DB122" i="1"/>
  <c r="CQ122" i="1"/>
  <c r="CR122" i="1" s="1"/>
  <c r="CP123" i="1" s="1"/>
  <c r="KR132" i="1"/>
  <c r="KK132" i="1"/>
  <c r="KK127" i="1"/>
  <c r="KR127" i="1"/>
  <c r="KK126" i="1"/>
  <c r="KR126" i="1"/>
  <c r="KR122" i="1"/>
  <c r="KK122" i="1"/>
  <c r="KR131" i="1"/>
  <c r="KK131" i="1"/>
  <c r="KR130" i="1"/>
  <c r="KK130" i="1"/>
  <c r="KK128" i="1"/>
  <c r="KR128" i="1"/>
  <c r="CF123" i="1" l="1"/>
  <c r="CG123" i="1"/>
  <c r="CH123" i="1" l="1"/>
  <c r="CM123" i="1"/>
  <c r="DA123" i="1" l="1"/>
  <c r="CO123" i="1"/>
  <c r="K488" i="1"/>
  <c r="L488" i="1" s="1"/>
  <c r="CI123" i="1"/>
  <c r="CD124" i="1" s="1"/>
  <c r="CF124" i="1" l="1"/>
  <c r="CG124" i="1"/>
  <c r="DB123" i="1"/>
  <c r="CQ123" i="1"/>
  <c r="CR123" i="1" s="1"/>
  <c r="CP124" i="1" s="1"/>
  <c r="CM124" i="1" l="1"/>
  <c r="CH124" i="1"/>
  <c r="CI124" i="1" l="1"/>
  <c r="CD125" i="1" s="1"/>
  <c r="DA124" i="1"/>
  <c r="K489" i="1"/>
  <c r="L489" i="1" s="1"/>
  <c r="CO124" i="1"/>
  <c r="CF125" i="1" l="1"/>
  <c r="CG125" i="1"/>
  <c r="CQ124" i="1"/>
  <c r="CR124" i="1" s="1"/>
  <c r="CP125" i="1" s="1"/>
  <c r="DB124" i="1"/>
  <c r="CM125" i="1" l="1"/>
  <c r="CH125" i="1"/>
  <c r="CI125" i="1" l="1"/>
  <c r="CD126" i="1" s="1"/>
  <c r="DA125" i="1"/>
  <c r="CO125" i="1"/>
  <c r="K490" i="1"/>
  <c r="L490" i="1" s="1"/>
  <c r="CF126" i="1" l="1"/>
  <c r="CG126" i="1"/>
  <c r="DB125" i="1"/>
  <c r="CQ125" i="1"/>
  <c r="CR125" i="1" s="1"/>
  <c r="CP126" i="1" s="1"/>
  <c r="CM126" i="1" l="1"/>
  <c r="CH126" i="1"/>
  <c r="CI126" i="1" l="1"/>
  <c r="CD127" i="1" s="1"/>
  <c r="K491" i="1"/>
  <c r="L491" i="1" s="1"/>
  <c r="CO126" i="1"/>
  <c r="DA126" i="1"/>
  <c r="CF127" i="1" l="1"/>
  <c r="CG127" i="1"/>
  <c r="DB126" i="1"/>
  <c r="CQ126" i="1"/>
  <c r="CR126" i="1" s="1"/>
  <c r="CP127" i="1" s="1"/>
  <c r="CH127" i="1" l="1"/>
  <c r="CM127" i="1"/>
  <c r="K492" i="1" l="1"/>
  <c r="L492" i="1" s="1"/>
  <c r="DA127" i="1"/>
  <c r="CO127" i="1"/>
  <c r="CI127" i="1"/>
  <c r="CD128" i="1" s="1"/>
  <c r="CF128" i="1" l="1"/>
  <c r="CG128" i="1"/>
  <c r="DB127" i="1"/>
  <c r="CQ127" i="1"/>
  <c r="CR127" i="1" s="1"/>
  <c r="CP128" i="1" s="1"/>
  <c r="CM128" i="1" l="1"/>
  <c r="CH128" i="1"/>
  <c r="CI128" i="1" l="1"/>
  <c r="CD129" i="1" s="1"/>
  <c r="K493" i="1"/>
  <c r="L493" i="1" s="1"/>
  <c r="DA128" i="1"/>
  <c r="CO128" i="1"/>
  <c r="CF129" i="1" l="1"/>
  <c r="CG129" i="1"/>
  <c r="DB128" i="1"/>
  <c r="CQ128" i="1"/>
  <c r="CR128" i="1" s="1"/>
  <c r="CP129" i="1" s="1"/>
  <c r="CH129" i="1" l="1"/>
  <c r="CM129" i="1"/>
  <c r="DA129" i="1" l="1"/>
  <c r="K494" i="1"/>
  <c r="L494" i="1" s="1"/>
  <c r="CO129" i="1"/>
  <c r="CI129" i="1"/>
  <c r="CD130" i="1" s="1"/>
  <c r="CF130" i="1" l="1"/>
  <c r="CG130" i="1"/>
  <c r="DB129" i="1"/>
  <c r="CQ129" i="1"/>
  <c r="CR129" i="1" s="1"/>
  <c r="CP130" i="1" s="1"/>
  <c r="CH130" i="1" l="1"/>
  <c r="CM130" i="1"/>
  <c r="DA130" i="1" l="1"/>
  <c r="K495" i="1"/>
  <c r="L495" i="1" s="1"/>
  <c r="CO130" i="1"/>
  <c r="CI130" i="1"/>
  <c r="CD131" i="1" s="1"/>
  <c r="CF131" i="1" l="1"/>
  <c r="CG131" i="1"/>
  <c r="DB130" i="1"/>
  <c r="CQ130" i="1"/>
  <c r="CR130" i="1" s="1"/>
  <c r="CP131" i="1" s="1"/>
  <c r="CH131" i="1" l="1"/>
  <c r="CM131" i="1"/>
  <c r="K496" i="1" l="1"/>
  <c r="L496" i="1" s="1"/>
  <c r="CO131" i="1"/>
  <c r="DA131" i="1"/>
  <c r="CI131" i="1"/>
  <c r="CD132" i="1" s="1"/>
  <c r="CF132" i="1" l="1"/>
  <c r="CG132" i="1"/>
  <c r="CQ131" i="1"/>
  <c r="CR131" i="1" s="1"/>
  <c r="CP132" i="1" s="1"/>
  <c r="DB131" i="1"/>
  <c r="CM132" i="1" l="1"/>
  <c r="CH132" i="1"/>
  <c r="CI132" i="1" l="1"/>
  <c r="CD133" i="1" s="1"/>
  <c r="CO132" i="1"/>
  <c r="K497" i="1"/>
  <c r="L497" i="1" s="1"/>
  <c r="DA132" i="1"/>
  <c r="CQ132" i="1" l="1"/>
  <c r="CR132" i="1" s="1"/>
  <c r="CP133" i="1" s="1"/>
  <c r="DB132" i="1"/>
  <c r="CF133" i="1"/>
  <c r="CG133" i="1"/>
  <c r="CH133" i="1" l="1"/>
  <c r="CM133" i="1"/>
  <c r="CO133" i="1" l="1"/>
  <c r="DA133" i="1"/>
  <c r="K498" i="1"/>
  <c r="L498" i="1" s="1"/>
  <c r="CI133" i="1"/>
  <c r="CD134" i="1" s="1"/>
  <c r="CG134" i="1" l="1"/>
  <c r="DB133" i="1"/>
  <c r="CQ133" i="1"/>
  <c r="CR133" i="1" s="1"/>
  <c r="CM134" i="1" l="1"/>
  <c r="CS143" i="1"/>
  <c r="CN143" i="1" s="1"/>
  <c r="CS140" i="1"/>
  <c r="CN140" i="1" s="1"/>
  <c r="LA142" i="1"/>
  <c r="KV142" i="1" s="1"/>
  <c r="CJ136" i="1"/>
  <c r="CE136" i="1" s="1"/>
  <c r="LA138" i="1"/>
  <c r="KV138" i="1" s="1"/>
  <c r="LA144" i="1"/>
  <c r="KV144" i="1" s="1"/>
  <c r="LA137" i="1"/>
  <c r="KV137" i="1" s="1"/>
  <c r="KP134" i="1"/>
  <c r="CJ137" i="1"/>
  <c r="CE137" i="1" s="1"/>
  <c r="KP136" i="1"/>
  <c r="CS134" i="1"/>
  <c r="CN134" i="1" s="1"/>
  <c r="CO134" i="1" s="1"/>
  <c r="KP135" i="1"/>
  <c r="CS135" i="1"/>
  <c r="CN135" i="1" s="1"/>
  <c r="LA134" i="1"/>
  <c r="KV134" i="1" s="1"/>
  <c r="CS139" i="1"/>
  <c r="CN139" i="1" s="1"/>
  <c r="CJ143" i="1"/>
  <c r="CE143" i="1" s="1"/>
  <c r="CS144" i="1"/>
  <c r="CN144" i="1" s="1"/>
  <c r="KP143" i="1"/>
  <c r="KP144" i="1"/>
  <c r="LA135" i="1"/>
  <c r="KV135" i="1" s="1"/>
  <c r="KP140" i="1"/>
  <c r="KP142" i="1"/>
  <c r="CJ139" i="1"/>
  <c r="CE139" i="1" s="1"/>
  <c r="CJ145" i="1"/>
  <c r="CE145" i="1" s="1"/>
  <c r="CS136" i="1"/>
  <c r="CN136" i="1" s="1"/>
  <c r="CJ142" i="1"/>
  <c r="CE142" i="1" s="1"/>
  <c r="LA143" i="1"/>
  <c r="KV143" i="1" s="1"/>
  <c r="CJ134" i="1"/>
  <c r="CE134" i="1" s="1"/>
  <c r="LA136" i="1"/>
  <c r="KV136" i="1" s="1"/>
  <c r="CS142" i="1"/>
  <c r="CN142" i="1" s="1"/>
  <c r="CS137" i="1"/>
  <c r="CN137" i="1" s="1"/>
  <c r="KP137" i="1"/>
  <c r="CP134" i="1"/>
  <c r="KP141" i="1"/>
  <c r="LA141" i="1"/>
  <c r="KV141" i="1" s="1"/>
  <c r="KP145" i="1"/>
  <c r="KP139" i="1"/>
  <c r="CJ144" i="1"/>
  <c r="CE144" i="1" s="1"/>
  <c r="LA139" i="1"/>
  <c r="KV139" i="1" s="1"/>
  <c r="CJ138" i="1"/>
  <c r="CE138" i="1" s="1"/>
  <c r="CJ140" i="1"/>
  <c r="CE140" i="1" s="1"/>
  <c r="LA145" i="1"/>
  <c r="KV145" i="1" s="1"/>
  <c r="CS138" i="1"/>
  <c r="CN138" i="1" s="1"/>
  <c r="CS145" i="1"/>
  <c r="CN145" i="1" s="1"/>
  <c r="CJ135" i="1"/>
  <c r="CE135" i="1" s="1"/>
  <c r="LA140" i="1"/>
  <c r="KV140" i="1" s="1"/>
  <c r="CJ141" i="1"/>
  <c r="CE141" i="1" s="1"/>
  <c r="CS141" i="1"/>
  <c r="CN141" i="1" s="1"/>
  <c r="KP138" i="1"/>
  <c r="DA134" i="1"/>
  <c r="K499" i="1"/>
  <c r="L499" i="1" s="1"/>
  <c r="CF134" i="1" l="1"/>
  <c r="CH134" i="1" s="1"/>
  <c r="CI134" i="1" s="1"/>
  <c r="CD135" i="1" s="1"/>
  <c r="KR142" i="1"/>
  <c r="KK142" i="1"/>
  <c r="KK139" i="1"/>
  <c r="KR139" i="1"/>
  <c r="KR140" i="1"/>
  <c r="KK140" i="1"/>
  <c r="KR134" i="1"/>
  <c r="KK134" i="1"/>
  <c r="KR145" i="1"/>
  <c r="KK145" i="1"/>
  <c r="KK135" i="1"/>
  <c r="KR135" i="1"/>
  <c r="DB134" i="1"/>
  <c r="CQ134" i="1"/>
  <c r="CR134" i="1" s="1"/>
  <c r="CP135" i="1" s="1"/>
  <c r="KR144" i="1"/>
  <c r="KK144" i="1"/>
  <c r="KR141" i="1"/>
  <c r="KK141" i="1"/>
  <c r="KK143" i="1"/>
  <c r="KR143" i="1"/>
  <c r="KR136" i="1"/>
  <c r="KK136" i="1"/>
  <c r="KR137" i="1"/>
  <c r="KK137" i="1"/>
  <c r="KR138" i="1"/>
  <c r="KK138" i="1"/>
  <c r="CF135" i="1" l="1"/>
  <c r="CG135" i="1"/>
  <c r="CM135" i="1" l="1"/>
  <c r="CH135" i="1"/>
  <c r="CI135" i="1" l="1"/>
  <c r="CD136" i="1" s="1"/>
  <c r="K500" i="1"/>
  <c r="L500" i="1" s="1"/>
  <c r="DA135" i="1"/>
  <c r="CO135" i="1"/>
  <c r="CQ135" i="1" l="1"/>
  <c r="CR135" i="1" s="1"/>
  <c r="CP136" i="1" s="1"/>
  <c r="DB135" i="1"/>
  <c r="CF136" i="1"/>
  <c r="CG136" i="1"/>
  <c r="CH136" i="1" l="1"/>
  <c r="CM136" i="1"/>
  <c r="DA136" i="1" l="1"/>
  <c r="K501" i="1"/>
  <c r="L501" i="1" s="1"/>
  <c r="CO136" i="1"/>
  <c r="CI136" i="1"/>
  <c r="CD137" i="1" s="1"/>
  <c r="CF137" i="1" l="1"/>
  <c r="CG137" i="1"/>
  <c r="DB136" i="1"/>
  <c r="CQ136" i="1"/>
  <c r="CR136" i="1" s="1"/>
  <c r="CP137" i="1" s="1"/>
  <c r="CM137" i="1" l="1"/>
  <c r="CH137" i="1"/>
  <c r="CI137" i="1" l="1"/>
  <c r="CD138" i="1" s="1"/>
  <c r="DA137" i="1"/>
  <c r="K502" i="1"/>
  <c r="L502" i="1" s="1"/>
  <c r="CO137" i="1"/>
  <c r="DB137" i="1" l="1"/>
  <c r="CQ137" i="1"/>
  <c r="CR137" i="1" s="1"/>
  <c r="CP138" i="1" s="1"/>
  <c r="CF138" i="1"/>
  <c r="CG138" i="1"/>
  <c r="CH138" i="1" l="1"/>
  <c r="CM138" i="1"/>
  <c r="DA138" i="1" l="1"/>
  <c r="K503" i="1"/>
  <c r="L503" i="1" s="1"/>
  <c r="CO138" i="1"/>
  <c r="CI138" i="1"/>
  <c r="CD139" i="1" s="1"/>
  <c r="CF139" i="1" l="1"/>
  <c r="CG139" i="1"/>
  <c r="DB138" i="1"/>
  <c r="CQ138" i="1"/>
  <c r="CR138" i="1" s="1"/>
  <c r="CP139" i="1" s="1"/>
  <c r="CH139" i="1" l="1"/>
  <c r="CM139" i="1"/>
  <c r="K504" i="1" l="1"/>
  <c r="L504" i="1" s="1"/>
  <c r="CO139" i="1"/>
  <c r="DA139" i="1"/>
  <c r="CI139" i="1"/>
  <c r="CD140" i="1" s="1"/>
  <c r="CF140" i="1" l="1"/>
  <c r="CG140" i="1"/>
  <c r="DB139" i="1"/>
  <c r="CQ139" i="1"/>
  <c r="CR139" i="1" s="1"/>
  <c r="CP140" i="1" s="1"/>
  <c r="CH140" i="1" l="1"/>
  <c r="CM140" i="1"/>
  <c r="K505" i="1" l="1"/>
  <c r="L505" i="1" s="1"/>
  <c r="CO140" i="1"/>
  <c r="DA140" i="1"/>
  <c r="CI140" i="1"/>
  <c r="CD141" i="1" s="1"/>
  <c r="CF141" i="1" l="1"/>
  <c r="CG141" i="1"/>
  <c r="DB140" i="1"/>
  <c r="CQ140" i="1"/>
  <c r="CR140" i="1" s="1"/>
  <c r="CP141" i="1" s="1"/>
  <c r="CM141" i="1" l="1"/>
  <c r="CH141" i="1"/>
  <c r="CI141" i="1" l="1"/>
  <c r="CD142" i="1" s="1"/>
  <c r="K506" i="1"/>
  <c r="L506" i="1" s="1"/>
  <c r="DA141" i="1"/>
  <c r="CO141" i="1"/>
  <c r="DB141" i="1" l="1"/>
  <c r="CQ141" i="1"/>
  <c r="CR141" i="1" s="1"/>
  <c r="CP142" i="1" s="1"/>
  <c r="CF142" i="1"/>
  <c r="CG142" i="1"/>
  <c r="CM142" i="1" l="1"/>
  <c r="CH142" i="1"/>
  <c r="CI142" i="1" l="1"/>
  <c r="CD143" i="1" s="1"/>
  <c r="CO142" i="1"/>
  <c r="DA142" i="1"/>
  <c r="K507" i="1"/>
  <c r="L507" i="1" s="1"/>
  <c r="DB142" i="1" l="1"/>
  <c r="CQ142" i="1"/>
  <c r="CR142" i="1" s="1"/>
  <c r="CP143" i="1" s="1"/>
  <c r="CF143" i="1"/>
  <c r="CG143" i="1"/>
  <c r="CH143" i="1" l="1"/>
  <c r="CM143" i="1"/>
  <c r="K508" i="1" l="1"/>
  <c r="L508" i="1" s="1"/>
  <c r="CO143" i="1"/>
  <c r="DA143" i="1"/>
  <c r="CI143" i="1"/>
  <c r="CD144" i="1" s="1"/>
  <c r="CF144" i="1" l="1"/>
  <c r="CG144" i="1"/>
  <c r="DB143" i="1"/>
  <c r="CQ143" i="1"/>
  <c r="CR143" i="1" s="1"/>
  <c r="CP144" i="1" s="1"/>
  <c r="CM144" i="1" l="1"/>
  <c r="CH144" i="1"/>
  <c r="CI144" i="1" l="1"/>
  <c r="CD145" i="1" s="1"/>
  <c r="DA144" i="1"/>
  <c r="K509" i="1"/>
  <c r="L509" i="1" s="1"/>
  <c r="CO144" i="1"/>
  <c r="CF145" i="1" l="1"/>
  <c r="CG145" i="1"/>
  <c r="CQ144" i="1"/>
  <c r="CR144" i="1" s="1"/>
  <c r="CP145" i="1" s="1"/>
  <c r="DB144" i="1"/>
  <c r="CM145" i="1" l="1"/>
  <c r="CH145" i="1"/>
  <c r="CI145" i="1" l="1"/>
  <c r="CD146" i="1" s="1"/>
  <c r="K510" i="1"/>
  <c r="L510" i="1" s="1"/>
  <c r="DA145" i="1"/>
  <c r="CO145" i="1"/>
  <c r="CG146" i="1" l="1"/>
  <c r="CQ145" i="1"/>
  <c r="CR145" i="1" s="1"/>
  <c r="DB145" i="1"/>
  <c r="CM146" i="1" l="1"/>
  <c r="DA146" i="1" s="1"/>
  <c r="CJ154" i="1"/>
  <c r="CE154" i="1" s="1"/>
  <c r="LA157" i="1"/>
  <c r="KV157" i="1" s="1"/>
  <c r="CJ150" i="1"/>
  <c r="CE150" i="1" s="1"/>
  <c r="CJ153" i="1"/>
  <c r="CE153" i="1" s="1"/>
  <c r="KP157" i="1"/>
  <c r="LA154" i="1"/>
  <c r="KV154" i="1" s="1"/>
  <c r="KP148" i="1"/>
  <c r="CP146" i="1"/>
  <c r="CS156" i="1"/>
  <c r="CN156" i="1" s="1"/>
  <c r="KP156" i="1"/>
  <c r="LA151" i="1"/>
  <c r="KV151" i="1" s="1"/>
  <c r="LA148" i="1"/>
  <c r="KV148" i="1" s="1"/>
  <c r="KP153" i="1"/>
  <c r="LA150" i="1"/>
  <c r="KV150" i="1" s="1"/>
  <c r="LA146" i="1"/>
  <c r="KV146" i="1" s="1"/>
  <c r="CJ156" i="1"/>
  <c r="CE156" i="1" s="1"/>
  <c r="CJ152" i="1"/>
  <c r="CE152" i="1" s="1"/>
  <c r="KP152" i="1"/>
  <c r="CJ151" i="1"/>
  <c r="CE151" i="1" s="1"/>
  <c r="LA147" i="1"/>
  <c r="KV147" i="1" s="1"/>
  <c r="CS149" i="1"/>
  <c r="CN149" i="1" s="1"/>
  <c r="CJ147" i="1"/>
  <c r="CE147" i="1" s="1"/>
  <c r="CS151" i="1"/>
  <c r="CN151" i="1" s="1"/>
  <c r="CS146" i="1"/>
  <c r="CN146" i="1" s="1"/>
  <c r="CO146" i="1" s="1"/>
  <c r="CS148" i="1"/>
  <c r="CN148" i="1" s="1"/>
  <c r="CJ149" i="1"/>
  <c r="CE149" i="1" s="1"/>
  <c r="LA156" i="1"/>
  <c r="KV156" i="1" s="1"/>
  <c r="CJ155" i="1"/>
  <c r="CE155" i="1" s="1"/>
  <c r="LA153" i="1"/>
  <c r="KV153" i="1" s="1"/>
  <c r="KP151" i="1"/>
  <c r="CS155" i="1"/>
  <c r="CN155" i="1" s="1"/>
  <c r="CJ146" i="1"/>
  <c r="CE146" i="1" s="1"/>
  <c r="CS157" i="1"/>
  <c r="CN157" i="1" s="1"/>
  <c r="KP147" i="1"/>
  <c r="KP154" i="1"/>
  <c r="LA155" i="1"/>
  <c r="KV155" i="1" s="1"/>
  <c r="CS153" i="1"/>
  <c r="CN153" i="1" s="1"/>
  <c r="CS147" i="1"/>
  <c r="CN147" i="1" s="1"/>
  <c r="CJ148" i="1"/>
  <c r="CE148" i="1" s="1"/>
  <c r="KP150" i="1"/>
  <c r="CJ157" i="1"/>
  <c r="CE157" i="1" s="1"/>
  <c r="LA149" i="1"/>
  <c r="KV149" i="1" s="1"/>
  <c r="CS150" i="1"/>
  <c r="CN150" i="1" s="1"/>
  <c r="LA152" i="1"/>
  <c r="KV152" i="1" s="1"/>
  <c r="CS154" i="1"/>
  <c r="CN154" i="1" s="1"/>
  <c r="KP155" i="1"/>
  <c r="KP149" i="1"/>
  <c r="KP146" i="1"/>
  <c r="CS152" i="1"/>
  <c r="CN152" i="1" s="1"/>
  <c r="K511" i="1" l="1"/>
  <c r="L511" i="1" s="1"/>
  <c r="CF146" i="1"/>
  <c r="CH146" i="1" s="1"/>
  <c r="CI146" i="1" s="1"/>
  <c r="CD147" i="1" s="1"/>
  <c r="KR146" i="1"/>
  <c r="KK146" i="1"/>
  <c r="KK151" i="1"/>
  <c r="KR151" i="1"/>
  <c r="CQ146" i="1"/>
  <c r="CR146" i="1" s="1"/>
  <c r="CP147" i="1" s="1"/>
  <c r="DB146" i="1"/>
  <c r="KR148" i="1"/>
  <c r="KK148" i="1"/>
  <c r="KR155" i="1"/>
  <c r="KK155" i="1"/>
  <c r="KK153" i="1"/>
  <c r="KR153" i="1"/>
  <c r="KR157" i="1"/>
  <c r="KK157" i="1"/>
  <c r="KR149" i="1"/>
  <c r="KK149" i="1"/>
  <c r="KR154" i="1"/>
  <c r="KK154" i="1"/>
  <c r="KK147" i="1"/>
  <c r="KR147" i="1"/>
  <c r="KR152" i="1"/>
  <c r="KK152" i="1"/>
  <c r="KR156" i="1"/>
  <c r="KK156" i="1"/>
  <c r="KK150" i="1"/>
  <c r="KR150" i="1"/>
  <c r="CF147" i="1" l="1"/>
  <c r="CG147" i="1"/>
  <c r="CH147" i="1" l="1"/>
  <c r="CM147" i="1"/>
  <c r="KJ351" i="1" l="1"/>
  <c r="KJ302" i="1"/>
  <c r="KJ325" i="1"/>
  <c r="KJ348" i="1"/>
  <c r="KJ307" i="1"/>
  <c r="KJ329" i="1"/>
  <c r="KJ360" i="1"/>
  <c r="KJ343" i="1"/>
  <c r="KJ344" i="1"/>
  <c r="KJ358" i="1"/>
  <c r="KJ330" i="1"/>
  <c r="KJ317" i="1"/>
  <c r="KJ340" i="1"/>
  <c r="KJ312" i="1"/>
  <c r="KJ346" i="1"/>
  <c r="KJ321" i="1"/>
  <c r="KJ335" i="1"/>
  <c r="KJ350" i="1"/>
  <c r="KJ309" i="1"/>
  <c r="KJ332" i="1"/>
  <c r="KJ355" i="1"/>
  <c r="KJ313" i="1"/>
  <c r="KJ337" i="1"/>
  <c r="KJ327" i="1"/>
  <c r="KJ342" i="1"/>
  <c r="KJ336" i="1"/>
  <c r="KJ324" i="1"/>
  <c r="KJ347" i="1"/>
  <c r="KJ352" i="1"/>
  <c r="KJ306" i="1"/>
  <c r="KJ305" i="1"/>
  <c r="KJ319" i="1"/>
  <c r="KJ334" i="1"/>
  <c r="KJ357" i="1"/>
  <c r="KJ322" i="1"/>
  <c r="KJ316" i="1"/>
  <c r="KJ339" i="1"/>
  <c r="KJ320" i="1"/>
  <c r="KJ361" i="1"/>
  <c r="KJ311" i="1"/>
  <c r="KJ326" i="1"/>
  <c r="KJ349" i="1"/>
  <c r="KJ308" i="1"/>
  <c r="KJ331" i="1"/>
  <c r="KJ353" i="1"/>
  <c r="KJ304" i="1"/>
  <c r="KJ303" i="1"/>
  <c r="KJ318" i="1"/>
  <c r="KJ341" i="1"/>
  <c r="KJ328" i="1"/>
  <c r="KJ354" i="1"/>
  <c r="KJ323" i="1"/>
  <c r="KJ345" i="1"/>
  <c r="KJ359" i="1"/>
  <c r="KJ338" i="1"/>
  <c r="KJ310" i="1"/>
  <c r="KJ333" i="1"/>
  <c r="KJ356" i="1"/>
  <c r="KJ314" i="1"/>
  <c r="KJ315" i="1"/>
  <c r="CI147" i="1"/>
  <c r="CD148" i="1" s="1"/>
  <c r="K512" i="1"/>
  <c r="L512" i="1" s="1"/>
  <c r="CO147" i="1"/>
  <c r="DA147" i="1"/>
  <c r="KU310" i="1" l="1"/>
  <c r="AE675" i="1"/>
  <c r="AF675" i="1" s="1"/>
  <c r="KL310" i="1"/>
  <c r="KU318" i="1"/>
  <c r="LJ318" i="1" s="1"/>
  <c r="AE683" i="1"/>
  <c r="AF683" i="1" s="1"/>
  <c r="KL318" i="1"/>
  <c r="AE676" i="1"/>
  <c r="AF676" i="1" s="1"/>
  <c r="KU311" i="1"/>
  <c r="KL311" i="1"/>
  <c r="AE684" i="1"/>
  <c r="AF684" i="1" s="1"/>
  <c r="KU319" i="1"/>
  <c r="LJ319" i="1" s="1"/>
  <c r="KL319" i="1"/>
  <c r="KU327" i="1"/>
  <c r="LJ327" i="1" s="1"/>
  <c r="AE692" i="1"/>
  <c r="AF692" i="1" s="1"/>
  <c r="KL327" i="1"/>
  <c r="KU321" i="1"/>
  <c r="LJ321" i="1" s="1"/>
  <c r="AE686" i="1"/>
  <c r="AF686" i="1" s="1"/>
  <c r="KL321" i="1"/>
  <c r="AE708" i="1"/>
  <c r="AF708" i="1" s="1"/>
  <c r="KU343" i="1"/>
  <c r="LJ343" i="1" s="1"/>
  <c r="KL343" i="1"/>
  <c r="KU338" i="1"/>
  <c r="AE703" i="1"/>
  <c r="AF703" i="1" s="1"/>
  <c r="KL338" i="1"/>
  <c r="AE668" i="1"/>
  <c r="AF668" i="1" s="1"/>
  <c r="KU303" i="1"/>
  <c r="KL303" i="1"/>
  <c r="AE726" i="1"/>
  <c r="AF726" i="1" s="1"/>
  <c r="KL361" i="1"/>
  <c r="KU305" i="1"/>
  <c r="AE670" i="1"/>
  <c r="AF670" i="1" s="1"/>
  <c r="KL305" i="1"/>
  <c r="KU337" i="1"/>
  <c r="LJ337" i="1" s="1"/>
  <c r="AE702" i="1"/>
  <c r="AF702" i="1" s="1"/>
  <c r="KL337" i="1"/>
  <c r="KU346" i="1"/>
  <c r="LJ346" i="1" s="1"/>
  <c r="AE711" i="1"/>
  <c r="AF711" i="1" s="1"/>
  <c r="KL346" i="1"/>
  <c r="KU360" i="1"/>
  <c r="LJ360" i="1" s="1"/>
  <c r="AE725" i="1"/>
  <c r="AF725" i="1" s="1"/>
  <c r="KL360" i="1"/>
  <c r="AE724" i="1"/>
  <c r="AF724" i="1" s="1"/>
  <c r="KU359" i="1"/>
  <c r="LJ359" i="1" s="1"/>
  <c r="KL359" i="1"/>
  <c r="KU304" i="1"/>
  <c r="AE669" i="1"/>
  <c r="AF669" i="1" s="1"/>
  <c r="KL304" i="1"/>
  <c r="AE685" i="1"/>
  <c r="AF685" i="1" s="1"/>
  <c r="KU320" i="1"/>
  <c r="LJ320" i="1" s="1"/>
  <c r="KL320" i="1"/>
  <c r="KU306" i="1"/>
  <c r="AE671" i="1"/>
  <c r="AF671" i="1" s="1"/>
  <c r="KL306" i="1"/>
  <c r="AE678" i="1"/>
  <c r="AF678" i="1" s="1"/>
  <c r="KU313" i="1"/>
  <c r="KL313" i="1"/>
  <c r="KU312" i="1"/>
  <c r="AE677" i="1"/>
  <c r="AF677" i="1" s="1"/>
  <c r="KL312" i="1"/>
  <c r="KU329" i="1"/>
  <c r="LJ329" i="1" s="1"/>
  <c r="AE694" i="1"/>
  <c r="AF694" i="1" s="1"/>
  <c r="KL329" i="1"/>
  <c r="AE710" i="1"/>
  <c r="AF710" i="1" s="1"/>
  <c r="KU345" i="1"/>
  <c r="LJ345" i="1" s="1"/>
  <c r="KL345" i="1"/>
  <c r="KU353" i="1"/>
  <c r="LJ353" i="1" s="1"/>
  <c r="AE718" i="1"/>
  <c r="AF718" i="1" s="1"/>
  <c r="KL353" i="1"/>
  <c r="AE704" i="1"/>
  <c r="AF704" i="1" s="1"/>
  <c r="KU339" i="1"/>
  <c r="LJ339" i="1" s="1"/>
  <c r="KL339" i="1"/>
  <c r="KU352" i="1"/>
  <c r="LJ352" i="1" s="1"/>
  <c r="AE717" i="1"/>
  <c r="AF717" i="1" s="1"/>
  <c r="KL352" i="1"/>
  <c r="AE720" i="1"/>
  <c r="AF720" i="1" s="1"/>
  <c r="KU355" i="1"/>
  <c r="LJ355" i="1" s="1"/>
  <c r="KL355" i="1"/>
  <c r="KU340" i="1"/>
  <c r="LJ340" i="1" s="1"/>
  <c r="AE705" i="1"/>
  <c r="AF705" i="1" s="1"/>
  <c r="KL340" i="1"/>
  <c r="KU307" i="1"/>
  <c r="AE672" i="1"/>
  <c r="AF672" i="1" s="1"/>
  <c r="KL307" i="1"/>
  <c r="KU315" i="1"/>
  <c r="LJ315" i="1" s="1"/>
  <c r="AE680" i="1"/>
  <c r="AF680" i="1" s="1"/>
  <c r="KL315" i="1"/>
  <c r="KU323" i="1"/>
  <c r="LJ323" i="1" s="1"/>
  <c r="AE688" i="1"/>
  <c r="AF688" i="1" s="1"/>
  <c r="KL323" i="1"/>
  <c r="KU331" i="1"/>
  <c r="LJ331" i="1" s="1"/>
  <c r="AE696" i="1"/>
  <c r="AF696" i="1" s="1"/>
  <c r="KL331" i="1"/>
  <c r="KU316" i="1"/>
  <c r="LJ316" i="1" s="1"/>
  <c r="AE681" i="1"/>
  <c r="AF681" i="1" s="1"/>
  <c r="KL316" i="1"/>
  <c r="KU347" i="1"/>
  <c r="LJ347" i="1" s="1"/>
  <c r="AE712" i="1"/>
  <c r="AF712" i="1" s="1"/>
  <c r="KL347" i="1"/>
  <c r="KU332" i="1"/>
  <c r="LJ332" i="1" s="1"/>
  <c r="AE697" i="1"/>
  <c r="AF697" i="1" s="1"/>
  <c r="KL332" i="1"/>
  <c r="KU317" i="1"/>
  <c r="LJ317" i="1" s="1"/>
  <c r="AE682" i="1"/>
  <c r="AF682" i="1" s="1"/>
  <c r="KL317" i="1"/>
  <c r="AE713" i="1"/>
  <c r="AF713" i="1" s="1"/>
  <c r="KU348" i="1"/>
  <c r="LJ348" i="1" s="1"/>
  <c r="KL348" i="1"/>
  <c r="AE679" i="1"/>
  <c r="AF679" i="1" s="1"/>
  <c r="KU314" i="1"/>
  <c r="KL314" i="1"/>
  <c r="KU354" i="1"/>
  <c r="LJ354" i="1" s="1"/>
  <c r="AE719" i="1"/>
  <c r="AF719" i="1" s="1"/>
  <c r="KL354" i="1"/>
  <c r="KU308" i="1"/>
  <c r="AE673" i="1"/>
  <c r="AF673" i="1" s="1"/>
  <c r="KL308" i="1"/>
  <c r="KU322" i="1"/>
  <c r="LJ322" i="1" s="1"/>
  <c r="AE687" i="1"/>
  <c r="AF687" i="1" s="1"/>
  <c r="KL322" i="1"/>
  <c r="AE689" i="1"/>
  <c r="AF689" i="1" s="1"/>
  <c r="KU324" i="1"/>
  <c r="LJ324" i="1" s="1"/>
  <c r="KL324" i="1"/>
  <c r="KU309" i="1"/>
  <c r="AE674" i="1"/>
  <c r="AF674" i="1" s="1"/>
  <c r="KL309" i="1"/>
  <c r="KU330" i="1"/>
  <c r="LJ330" i="1" s="1"/>
  <c r="AE695" i="1"/>
  <c r="AF695" i="1" s="1"/>
  <c r="KL330" i="1"/>
  <c r="KU325" i="1"/>
  <c r="LJ325" i="1" s="1"/>
  <c r="AE690" i="1"/>
  <c r="AF690" i="1" s="1"/>
  <c r="KL325" i="1"/>
  <c r="KU356" i="1"/>
  <c r="LJ356" i="1" s="1"/>
  <c r="AE721" i="1"/>
  <c r="AF721" i="1" s="1"/>
  <c r="KL356" i="1"/>
  <c r="KU328" i="1"/>
  <c r="LJ328" i="1" s="1"/>
  <c r="AE693" i="1"/>
  <c r="AF693" i="1" s="1"/>
  <c r="KL328" i="1"/>
  <c r="KU349" i="1"/>
  <c r="LJ349" i="1" s="1"/>
  <c r="AE714" i="1"/>
  <c r="AF714" i="1" s="1"/>
  <c r="KL349" i="1"/>
  <c r="AE722" i="1"/>
  <c r="AF722" i="1" s="1"/>
  <c r="KU357" i="1"/>
  <c r="LJ357" i="1" s="1"/>
  <c r="KL357" i="1"/>
  <c r="KU336" i="1"/>
  <c r="LJ336" i="1" s="1"/>
  <c r="AE701" i="1"/>
  <c r="AF701" i="1" s="1"/>
  <c r="KL336" i="1"/>
  <c r="KU350" i="1"/>
  <c r="AE715" i="1"/>
  <c r="AF715" i="1" s="1"/>
  <c r="KL350" i="1"/>
  <c r="KU358" i="1"/>
  <c r="LJ358" i="1" s="1"/>
  <c r="AE723" i="1"/>
  <c r="AF723" i="1" s="1"/>
  <c r="KL358" i="1"/>
  <c r="AE667" i="1"/>
  <c r="AF667" i="1" s="1"/>
  <c r="KU302" i="1"/>
  <c r="KL302" i="1"/>
  <c r="KU333" i="1"/>
  <c r="LJ333" i="1" s="1"/>
  <c r="AE698" i="1"/>
  <c r="AF698" i="1" s="1"/>
  <c r="KL333" i="1"/>
  <c r="KU341" i="1"/>
  <c r="LJ341" i="1" s="1"/>
  <c r="AE706" i="1"/>
  <c r="AF706" i="1" s="1"/>
  <c r="KL341" i="1"/>
  <c r="AE691" i="1"/>
  <c r="AF691" i="1" s="1"/>
  <c r="KU326" i="1"/>
  <c r="KL326" i="1"/>
  <c r="KU334" i="1"/>
  <c r="LJ334" i="1" s="1"/>
  <c r="AE699" i="1"/>
  <c r="AF699" i="1" s="1"/>
  <c r="KL334" i="1"/>
  <c r="KU342" i="1"/>
  <c r="LJ342" i="1" s="1"/>
  <c r="AE707" i="1"/>
  <c r="AF707" i="1" s="1"/>
  <c r="KL342" i="1"/>
  <c r="KU335" i="1"/>
  <c r="LJ335" i="1" s="1"/>
  <c r="AE700" i="1"/>
  <c r="AF700" i="1" s="1"/>
  <c r="KL335" i="1"/>
  <c r="KU344" i="1"/>
  <c r="LJ344" i="1" s="1"/>
  <c r="AE709" i="1"/>
  <c r="AF709" i="1" s="1"/>
  <c r="KL344" i="1"/>
  <c r="AE716" i="1"/>
  <c r="AF716" i="1" s="1"/>
  <c r="KU351" i="1"/>
  <c r="LJ351" i="1" s="1"/>
  <c r="KL351" i="1"/>
  <c r="CF148" i="1"/>
  <c r="CG148" i="1"/>
  <c r="CQ147" i="1"/>
  <c r="CR147" i="1" s="1"/>
  <c r="CP148" i="1" s="1"/>
  <c r="DB147" i="1"/>
  <c r="LJ311" i="1" l="1"/>
  <c r="KW311" i="1"/>
  <c r="LK311" i="1" s="1"/>
  <c r="LJ313" i="1"/>
  <c r="KW313" i="1"/>
  <c r="LK313" i="1" s="1"/>
  <c r="LJ305" i="1"/>
  <c r="KW305" i="1"/>
  <c r="LJ338" i="1"/>
  <c r="LJ314" i="1"/>
  <c r="LJ304" i="1"/>
  <c r="KW304" i="1"/>
  <c r="LJ326" i="1"/>
  <c r="LJ350" i="1"/>
  <c r="LJ309" i="1"/>
  <c r="KW309" i="1"/>
  <c r="LK309" i="1" s="1"/>
  <c r="LJ306" i="1"/>
  <c r="KW306" i="1"/>
  <c r="LK306" i="1" s="1"/>
  <c r="LJ302" i="1"/>
  <c r="KW302" i="1"/>
  <c r="LJ308" i="1"/>
  <c r="KW308" i="1"/>
  <c r="LK308" i="1" s="1"/>
  <c r="LJ303" i="1"/>
  <c r="KW303" i="1"/>
  <c r="LJ307" i="1"/>
  <c r="KW307" i="1"/>
  <c r="LK307" i="1" s="1"/>
  <c r="LJ312" i="1"/>
  <c r="KW312" i="1"/>
  <c r="LK312" i="1" s="1"/>
  <c r="LJ310" i="1"/>
  <c r="KW310" i="1"/>
  <c r="LK310" i="1" s="1"/>
  <c r="CM148" i="1"/>
  <c r="CH148" i="1"/>
  <c r="LK305" i="1" l="1"/>
  <c r="LK303" i="1"/>
  <c r="LK304" i="1"/>
  <c r="LK302" i="1"/>
  <c r="CI148" i="1"/>
  <c r="CD149" i="1" s="1"/>
  <c r="DA148" i="1"/>
  <c r="CO148" i="1"/>
  <c r="K513" i="1"/>
  <c r="L513" i="1" s="1"/>
  <c r="CF149" i="1" l="1"/>
  <c r="CG149" i="1"/>
  <c r="CQ148" i="1"/>
  <c r="CR148" i="1" s="1"/>
  <c r="CP149" i="1" s="1"/>
  <c r="DB148" i="1"/>
  <c r="CH149" i="1" l="1"/>
  <c r="CM149" i="1"/>
  <c r="CO149" i="1" l="1"/>
  <c r="K514" i="1"/>
  <c r="L514" i="1" s="1"/>
  <c r="DA149" i="1"/>
  <c r="CI149" i="1"/>
  <c r="CD150" i="1" s="1"/>
  <c r="CF150" i="1" l="1"/>
  <c r="CG150" i="1"/>
  <c r="CQ149" i="1"/>
  <c r="CR149" i="1" s="1"/>
  <c r="CP150" i="1" s="1"/>
  <c r="DB149" i="1"/>
  <c r="CM150" i="1" l="1"/>
  <c r="CH150" i="1"/>
  <c r="CI150" i="1" l="1"/>
  <c r="CD151" i="1" s="1"/>
  <c r="DA150" i="1"/>
  <c r="K515" i="1"/>
  <c r="L515" i="1" s="1"/>
  <c r="CO150" i="1"/>
  <c r="CF151" i="1" l="1"/>
  <c r="CG151" i="1"/>
  <c r="DB150" i="1"/>
  <c r="CQ150" i="1"/>
  <c r="CR150" i="1" s="1"/>
  <c r="CP151" i="1" s="1"/>
  <c r="CM151" i="1" l="1"/>
  <c r="CH151" i="1"/>
  <c r="CI151" i="1" l="1"/>
  <c r="CD152" i="1" s="1"/>
  <c r="K516" i="1"/>
  <c r="L516" i="1" s="1"/>
  <c r="DA151" i="1"/>
  <c r="CO151" i="1"/>
  <c r="CF152" i="1" l="1"/>
  <c r="CG152" i="1"/>
  <c r="CQ151" i="1"/>
  <c r="CR151" i="1" s="1"/>
  <c r="CP152" i="1" s="1"/>
  <c r="DB151" i="1"/>
  <c r="CM152" i="1" l="1"/>
  <c r="CH152" i="1"/>
  <c r="CI152" i="1" l="1"/>
  <c r="CD153" i="1" s="1"/>
  <c r="CO152" i="1"/>
  <c r="DA152" i="1"/>
  <c r="K517" i="1"/>
  <c r="L517" i="1" s="1"/>
  <c r="CF153" i="1" l="1"/>
  <c r="CG153" i="1"/>
  <c r="DB152" i="1"/>
  <c r="CQ152" i="1"/>
  <c r="CR152" i="1" s="1"/>
  <c r="CP153" i="1" s="1"/>
  <c r="CH153" i="1" l="1"/>
  <c r="CM153" i="1"/>
  <c r="K518" i="1" l="1"/>
  <c r="L518" i="1" s="1"/>
  <c r="CO153" i="1"/>
  <c r="DA153" i="1"/>
  <c r="CI153" i="1"/>
  <c r="CD154" i="1" s="1"/>
  <c r="CF154" i="1" l="1"/>
  <c r="CG154" i="1"/>
  <c r="DB153" i="1"/>
  <c r="CQ153" i="1"/>
  <c r="CR153" i="1" s="1"/>
  <c r="CP154" i="1" s="1"/>
  <c r="CH154" i="1" l="1"/>
  <c r="CM154" i="1"/>
  <c r="CO154" i="1" l="1"/>
  <c r="DA154" i="1"/>
  <c r="K519" i="1"/>
  <c r="L519" i="1" s="1"/>
  <c r="CI154" i="1"/>
  <c r="CD155" i="1" s="1"/>
  <c r="CF155" i="1" l="1"/>
  <c r="CG155" i="1"/>
  <c r="CQ154" i="1"/>
  <c r="CR154" i="1" s="1"/>
  <c r="CP155" i="1" s="1"/>
  <c r="DB154" i="1"/>
  <c r="CH155" i="1" l="1"/>
  <c r="CM155" i="1"/>
  <c r="CO155" i="1" l="1"/>
  <c r="K520" i="1"/>
  <c r="L520" i="1" s="1"/>
  <c r="DA155" i="1"/>
  <c r="CI155" i="1"/>
  <c r="CD156" i="1" s="1"/>
  <c r="CF156" i="1" l="1"/>
  <c r="CG156" i="1"/>
  <c r="CQ155" i="1"/>
  <c r="CR155" i="1" s="1"/>
  <c r="CP156" i="1" s="1"/>
  <c r="DB155" i="1"/>
  <c r="CH156" i="1" l="1"/>
  <c r="CM156" i="1"/>
  <c r="CO156" i="1" l="1"/>
  <c r="K521" i="1"/>
  <c r="L521" i="1" s="1"/>
  <c r="DA156" i="1"/>
  <c r="CI156" i="1"/>
  <c r="CD157" i="1" s="1"/>
  <c r="CF157" i="1" l="1"/>
  <c r="CG157" i="1"/>
  <c r="DB156" i="1"/>
  <c r="CQ156" i="1"/>
  <c r="CR156" i="1" s="1"/>
  <c r="CP157" i="1" s="1"/>
  <c r="CH157" i="1" l="1"/>
  <c r="CM157" i="1"/>
  <c r="DA157" i="1" l="1"/>
  <c r="CO157" i="1"/>
  <c r="K522" i="1"/>
  <c r="L522" i="1" s="1"/>
  <c r="CI157" i="1"/>
  <c r="CD158" i="1" s="1"/>
  <c r="CG158" i="1" l="1"/>
  <c r="DB157" i="1"/>
  <c r="CQ157" i="1"/>
  <c r="CR157" i="1" s="1"/>
  <c r="CM158" i="1" l="1"/>
  <c r="CJ164" i="1"/>
  <c r="CE164" i="1" s="1"/>
  <c r="KP168" i="1"/>
  <c r="CS163" i="1"/>
  <c r="CN163" i="1" s="1"/>
  <c r="KP167" i="1"/>
  <c r="CJ165" i="1"/>
  <c r="CE165" i="1" s="1"/>
  <c r="KP158" i="1"/>
  <c r="CS162" i="1"/>
  <c r="CN162" i="1" s="1"/>
  <c r="CJ160" i="1"/>
  <c r="CE160" i="1" s="1"/>
  <c r="CJ163" i="1"/>
  <c r="CE163" i="1" s="1"/>
  <c r="CS169" i="1"/>
  <c r="CN169" i="1" s="1"/>
  <c r="KP160" i="1"/>
  <c r="LA166" i="1"/>
  <c r="KV166" i="1" s="1"/>
  <c r="CS159" i="1"/>
  <c r="CN159" i="1" s="1"/>
  <c r="CP158" i="1"/>
  <c r="LA158" i="1"/>
  <c r="KV158" i="1" s="1"/>
  <c r="CJ169" i="1"/>
  <c r="CE169" i="1" s="1"/>
  <c r="CJ168" i="1"/>
  <c r="CE168" i="1" s="1"/>
  <c r="LA168" i="1"/>
  <c r="KV168" i="1" s="1"/>
  <c r="CS160" i="1"/>
  <c r="CN160" i="1" s="1"/>
  <c r="LA167" i="1"/>
  <c r="KV167" i="1" s="1"/>
  <c r="KP166" i="1"/>
  <c r="LA169" i="1"/>
  <c r="KV169" i="1" s="1"/>
  <c r="CS167" i="1"/>
  <c r="CN167" i="1" s="1"/>
  <c r="CJ158" i="1"/>
  <c r="CE158" i="1" s="1"/>
  <c r="KP159" i="1"/>
  <c r="KP169" i="1"/>
  <c r="CS165" i="1"/>
  <c r="CN165" i="1" s="1"/>
  <c r="LA163" i="1"/>
  <c r="KV163" i="1" s="1"/>
  <c r="KP161" i="1"/>
  <c r="CJ167" i="1"/>
  <c r="CE167" i="1" s="1"/>
  <c r="LA160" i="1"/>
  <c r="KV160" i="1" s="1"/>
  <c r="KP165" i="1"/>
  <c r="CJ166" i="1"/>
  <c r="CE166" i="1" s="1"/>
  <c r="CS158" i="1"/>
  <c r="CN158" i="1" s="1"/>
  <c r="CO158" i="1" s="1"/>
  <c r="LA161" i="1"/>
  <c r="KV161" i="1" s="1"/>
  <c r="CS166" i="1"/>
  <c r="CN166" i="1" s="1"/>
  <c r="LA164" i="1"/>
  <c r="KV164" i="1" s="1"/>
  <c r="KP164" i="1"/>
  <c r="CS161" i="1"/>
  <c r="CN161" i="1" s="1"/>
  <c r="LA165" i="1"/>
  <c r="KV165" i="1" s="1"/>
  <c r="KP162" i="1"/>
  <c r="CJ161" i="1"/>
  <c r="CE161" i="1" s="1"/>
  <c r="LA162" i="1"/>
  <c r="KV162" i="1" s="1"/>
  <c r="LA159" i="1"/>
  <c r="KV159" i="1" s="1"/>
  <c r="CS168" i="1"/>
  <c r="CN168" i="1" s="1"/>
  <c r="CJ162" i="1"/>
  <c r="CE162" i="1" s="1"/>
  <c r="CS164" i="1"/>
  <c r="CN164" i="1" s="1"/>
  <c r="KP163" i="1"/>
  <c r="CJ159" i="1"/>
  <c r="CE159" i="1" s="1"/>
  <c r="K523" i="1"/>
  <c r="L523" i="1" s="1"/>
  <c r="DA158" i="1"/>
  <c r="KK164" i="1" l="1"/>
  <c r="KR164" i="1"/>
  <c r="KK158" i="1"/>
  <c r="KR158" i="1"/>
  <c r="KR161" i="1"/>
  <c r="KK161" i="1"/>
  <c r="KR166" i="1"/>
  <c r="KK166" i="1"/>
  <c r="KK167" i="1"/>
  <c r="KR167" i="1"/>
  <c r="KK160" i="1"/>
  <c r="KR160" i="1"/>
  <c r="KK169" i="1"/>
  <c r="KR169" i="1"/>
  <c r="KK168" i="1"/>
  <c r="KR168" i="1"/>
  <c r="KR162" i="1"/>
  <c r="KK162" i="1"/>
  <c r="KK159" i="1"/>
  <c r="KR159" i="1"/>
  <c r="KK163" i="1"/>
  <c r="KR163" i="1"/>
  <c r="KR165" i="1"/>
  <c r="KK165" i="1"/>
  <c r="CF158" i="1"/>
  <c r="CH158" i="1" s="1"/>
  <c r="CI158" i="1" s="1"/>
  <c r="CD159" i="1" s="1"/>
  <c r="CQ158" i="1"/>
  <c r="CR158" i="1" s="1"/>
  <c r="CP159" i="1" s="1"/>
  <c r="DB158" i="1"/>
  <c r="CF159" i="1" l="1"/>
  <c r="CG159" i="1"/>
  <c r="CM159" i="1" l="1"/>
  <c r="CH159" i="1"/>
  <c r="CI159" i="1" l="1"/>
  <c r="CD160" i="1" s="1"/>
  <c r="CO159" i="1"/>
  <c r="DA159" i="1"/>
  <c r="K524" i="1"/>
  <c r="L524" i="1" s="1"/>
  <c r="DB159" i="1" l="1"/>
  <c r="CQ159" i="1"/>
  <c r="CR159" i="1" s="1"/>
  <c r="CP160" i="1" s="1"/>
  <c r="CF160" i="1"/>
  <c r="CG160" i="1"/>
  <c r="CH160" i="1" l="1"/>
  <c r="CM160" i="1"/>
  <c r="K525" i="1" l="1"/>
  <c r="L525" i="1" s="1"/>
  <c r="CO160" i="1"/>
  <c r="DA160" i="1"/>
  <c r="CI160" i="1"/>
  <c r="CG161" i="1" l="1"/>
  <c r="DB160" i="1"/>
  <c r="CQ160" i="1"/>
  <c r="CR160" i="1" s="1"/>
  <c r="CP161" i="1" s="1"/>
  <c r="KR171" i="1" l="1"/>
  <c r="KK171" i="1"/>
  <c r="KR180" i="1"/>
  <c r="KK180" i="1"/>
  <c r="KR170" i="1"/>
  <c r="KK170" i="1"/>
  <c r="KK181" i="1"/>
  <c r="KR181" i="1"/>
  <c r="KR173" i="1"/>
  <c r="KK173" i="1"/>
  <c r="KR179" i="1"/>
  <c r="KK179" i="1"/>
  <c r="KK177" i="1"/>
  <c r="KR177" i="1"/>
  <c r="KR174" i="1"/>
  <c r="KK174" i="1"/>
  <c r="KK178" i="1"/>
  <c r="KR178" i="1"/>
  <c r="KK172" i="1"/>
  <c r="KR172" i="1"/>
  <c r="KK176" i="1"/>
  <c r="KR176" i="1"/>
  <c r="KK175" i="1"/>
  <c r="KR175" i="1"/>
  <c r="HN362" i="1" l="1"/>
  <c r="HS362" i="1" s="1"/>
  <c r="HN363" i="1"/>
  <c r="HS363" i="1" s="1"/>
  <c r="HN364" i="1"/>
  <c r="HS364" i="1" s="1"/>
  <c r="HN365" i="1"/>
  <c r="HS365" i="1" s="1"/>
  <c r="HN366" i="1"/>
  <c r="HS366" i="1" s="1"/>
  <c r="HN367" i="1"/>
  <c r="HS367" i="1" s="1"/>
  <c r="HN368" i="1"/>
  <c r="HS368" i="1" s="1"/>
  <c r="HN369" i="1"/>
  <c r="HS369" i="1" s="1"/>
  <c r="HN370" i="1"/>
  <c r="HS370" i="1" s="1"/>
  <c r="HN371" i="1"/>
  <c r="HS371" i="1" s="1"/>
  <c r="HN372" i="1"/>
  <c r="HS372" i="1" s="1"/>
  <c r="HN373" i="1"/>
  <c r="HS373" i="1" s="1"/>
  <c r="HN374" i="1"/>
  <c r="HS374" i="1" s="1"/>
  <c r="HN375" i="1"/>
  <c r="HS375" i="1" s="1"/>
  <c r="HN376" i="1"/>
  <c r="HS376" i="1" s="1"/>
  <c r="HN377" i="1"/>
  <c r="HS377" i="1" s="1"/>
  <c r="HN378" i="1"/>
  <c r="HS378" i="1" s="1"/>
  <c r="HN379" i="1"/>
  <c r="HS379" i="1" s="1"/>
  <c r="HN380" i="1"/>
  <c r="HS380" i="1" s="1"/>
  <c r="HN381" i="1"/>
  <c r="HS381" i="1" s="1"/>
  <c r="HN382" i="1"/>
  <c r="HS382" i="1" s="1"/>
  <c r="HN383" i="1"/>
  <c r="HS383" i="1" s="1"/>
  <c r="HN384" i="1"/>
  <c r="HS384" i="1" s="1"/>
  <c r="HN385" i="1"/>
  <c r="HS385" i="1" s="1"/>
  <c r="HN386" i="1"/>
  <c r="HS386" i="1" s="1"/>
  <c r="HN387" i="1"/>
  <c r="HS387" i="1" s="1"/>
  <c r="HN388" i="1"/>
  <c r="HS388" i="1" s="1"/>
  <c r="HN389" i="1"/>
  <c r="HS389" i="1" s="1"/>
  <c r="HN390" i="1"/>
  <c r="HS390" i="1" s="1"/>
  <c r="HN391" i="1"/>
  <c r="HS391" i="1" s="1"/>
  <c r="HN392" i="1"/>
  <c r="HS392" i="1" s="1"/>
  <c r="HN393" i="1"/>
  <c r="HS393" i="1" s="1"/>
  <c r="HN394" i="1"/>
  <c r="HS394" i="1" s="1"/>
  <c r="HN395" i="1"/>
  <c r="HS395" i="1" s="1"/>
  <c r="HN396" i="1"/>
  <c r="HS396" i="1" s="1"/>
  <c r="HN397" i="1"/>
  <c r="HS397" i="1" s="1"/>
  <c r="HN398" i="1"/>
  <c r="HS398" i="1" s="1"/>
  <c r="HN399" i="1"/>
  <c r="HS399" i="1" s="1"/>
  <c r="HN400" i="1"/>
  <c r="HS400" i="1" s="1"/>
  <c r="HN401" i="1"/>
  <c r="HS401" i="1" s="1"/>
  <c r="HN402" i="1"/>
  <c r="HS402" i="1" s="1"/>
  <c r="HN403" i="1"/>
  <c r="HS403" i="1" s="1"/>
  <c r="HN404" i="1"/>
  <c r="HS404" i="1" s="1"/>
  <c r="HN405" i="1"/>
  <c r="HS405" i="1" s="1"/>
  <c r="HN406" i="1"/>
  <c r="HS406" i="1" s="1"/>
  <c r="HN407" i="1"/>
  <c r="HS407" i="1" s="1"/>
  <c r="HN408" i="1"/>
  <c r="HS408" i="1" s="1"/>
  <c r="HN409" i="1"/>
  <c r="HS409" i="1" s="1"/>
  <c r="HN410" i="1"/>
  <c r="HS410" i="1" s="1"/>
  <c r="HN411" i="1"/>
  <c r="HS411" i="1" s="1"/>
  <c r="HN412" i="1"/>
  <c r="HS412" i="1" s="1"/>
  <c r="HN413" i="1"/>
  <c r="HS413" i="1" s="1"/>
  <c r="HN414" i="1"/>
  <c r="HS414" i="1" s="1"/>
  <c r="HN415" i="1"/>
  <c r="HS415" i="1" s="1"/>
  <c r="HN416" i="1"/>
  <c r="HS416" i="1" s="1"/>
  <c r="HN417" i="1"/>
  <c r="HS417" i="1" s="1"/>
  <c r="HN418" i="1"/>
  <c r="HS418" i="1" s="1"/>
  <c r="HN419" i="1"/>
  <c r="HS419" i="1" s="1"/>
  <c r="HN420" i="1"/>
  <c r="HS420" i="1" s="1"/>
  <c r="HN421" i="1"/>
  <c r="HS421" i="1" s="1"/>
  <c r="IF362" i="1"/>
  <c r="IK362" i="1" s="1"/>
  <c r="IF363" i="1"/>
  <c r="IK363" i="1" s="1"/>
  <c r="IF364" i="1"/>
  <c r="IK364" i="1" s="1"/>
  <c r="IF365" i="1"/>
  <c r="IK365" i="1" s="1"/>
  <c r="IF366" i="1"/>
  <c r="IK366" i="1" s="1"/>
  <c r="IF367" i="1"/>
  <c r="IK367" i="1" s="1"/>
  <c r="IF368" i="1"/>
  <c r="IK368" i="1" s="1"/>
  <c r="IF369" i="1"/>
  <c r="IK369" i="1" s="1"/>
  <c r="IF371" i="1"/>
  <c r="IK371" i="1" s="1"/>
  <c r="IF372" i="1"/>
  <c r="IK372" i="1" s="1"/>
  <c r="IF373" i="1"/>
  <c r="IK373" i="1" s="1"/>
  <c r="IF374" i="1"/>
  <c r="IK374" i="1" s="1"/>
  <c r="IF376" i="1"/>
  <c r="IK376" i="1" s="1"/>
  <c r="IF377" i="1"/>
  <c r="IK377" i="1" s="1"/>
  <c r="IF378" i="1"/>
  <c r="IK378" i="1" s="1"/>
  <c r="IF379" i="1"/>
  <c r="IK379" i="1" s="1"/>
  <c r="IF380" i="1"/>
  <c r="IK380" i="1" s="1"/>
  <c r="IF381" i="1"/>
  <c r="IK381" i="1" s="1"/>
  <c r="IF382" i="1"/>
  <c r="IK382" i="1" s="1"/>
  <c r="IF383" i="1"/>
  <c r="IK383" i="1" s="1"/>
  <c r="IF384" i="1"/>
  <c r="IK384" i="1" s="1"/>
  <c r="IF385" i="1"/>
  <c r="IK385" i="1" s="1"/>
  <c r="IF386" i="1"/>
  <c r="IK386" i="1" s="1"/>
  <c r="IF388" i="1"/>
  <c r="IK388" i="1" s="1"/>
  <c r="IF389" i="1"/>
  <c r="IK389" i="1" s="1"/>
  <c r="IF390" i="1"/>
  <c r="IK390" i="1" s="1"/>
  <c r="IF392" i="1"/>
  <c r="IK392" i="1" s="1"/>
  <c r="IF394" i="1"/>
  <c r="IK394" i="1" s="1"/>
  <c r="IF395" i="1"/>
  <c r="IK395" i="1" s="1"/>
  <c r="IF396" i="1"/>
  <c r="IK396" i="1" s="1"/>
  <c r="IF397" i="1"/>
  <c r="IK397" i="1" s="1"/>
  <c r="IF398" i="1"/>
  <c r="IK398" i="1" s="1"/>
  <c r="IF399" i="1"/>
  <c r="IK399" i="1" s="1"/>
  <c r="IF400" i="1"/>
  <c r="IK400" i="1" s="1"/>
  <c r="IF401" i="1"/>
  <c r="IK401" i="1" s="1"/>
  <c r="JW362" i="1"/>
  <c r="KD362" i="1" s="1"/>
  <c r="JW363" i="1"/>
  <c r="KD363" i="1" s="1"/>
  <c r="JW364" i="1"/>
  <c r="KD364" i="1" s="1"/>
  <c r="JW365" i="1"/>
  <c r="KD365" i="1" s="1"/>
  <c r="JW366" i="1"/>
  <c r="KD366" i="1" s="1"/>
  <c r="JW367" i="1"/>
  <c r="KD367" i="1" s="1"/>
  <c r="JW368" i="1"/>
  <c r="KD368" i="1" s="1"/>
  <c r="JW369" i="1"/>
  <c r="KD369" i="1" s="1"/>
  <c r="JW370" i="1"/>
  <c r="KD370" i="1" s="1"/>
  <c r="JW371" i="1"/>
  <c r="KD371" i="1" s="1"/>
  <c r="JW372" i="1"/>
  <c r="KD372" i="1" s="1"/>
  <c r="JW373" i="1"/>
  <c r="KD373" i="1" s="1"/>
  <c r="JW374" i="1"/>
  <c r="KD374" i="1" s="1"/>
  <c r="JW375" i="1"/>
  <c r="KD375" i="1" s="1"/>
  <c r="JW376" i="1"/>
  <c r="KD376" i="1" s="1"/>
  <c r="JW377" i="1"/>
  <c r="KD377" i="1" s="1"/>
  <c r="JW378" i="1"/>
  <c r="KD378" i="1" s="1"/>
  <c r="JW379" i="1"/>
  <c r="KD379" i="1" s="1"/>
  <c r="JW380" i="1"/>
  <c r="KD380" i="1" s="1"/>
  <c r="JW381" i="1"/>
  <c r="KD381" i="1" s="1"/>
  <c r="JW382" i="1"/>
  <c r="KD382" i="1" s="1"/>
  <c r="JW383" i="1"/>
  <c r="KD383" i="1" s="1"/>
  <c r="JW384" i="1"/>
  <c r="KD384" i="1" s="1"/>
  <c r="JW385" i="1"/>
  <c r="KD385" i="1" s="1"/>
  <c r="JW386" i="1"/>
  <c r="KD386" i="1" s="1"/>
  <c r="JW387" i="1"/>
  <c r="KD387" i="1" s="1"/>
  <c r="JW388" i="1"/>
  <c r="KD388" i="1" s="1"/>
  <c r="JW389" i="1"/>
  <c r="KD389" i="1" s="1"/>
  <c r="JW390" i="1"/>
  <c r="KD390" i="1" s="1"/>
  <c r="JW391" i="1"/>
  <c r="KD391" i="1" s="1"/>
  <c r="JW392" i="1"/>
  <c r="KD392" i="1" s="1"/>
  <c r="JW393" i="1"/>
  <c r="KD393" i="1" s="1"/>
  <c r="JW394" i="1"/>
  <c r="KD394" i="1" s="1"/>
  <c r="JW395" i="1"/>
  <c r="KD395" i="1" s="1"/>
  <c r="JW396" i="1"/>
  <c r="KD396" i="1" s="1"/>
  <c r="JW397" i="1"/>
  <c r="KD397" i="1" s="1"/>
  <c r="JW398" i="1"/>
  <c r="KD398" i="1" s="1"/>
  <c r="JW399" i="1"/>
  <c r="KD399" i="1" s="1"/>
  <c r="JW400" i="1"/>
  <c r="KD400" i="1" s="1"/>
  <c r="JW401" i="1"/>
  <c r="KD401" i="1" s="1"/>
  <c r="JW402" i="1"/>
  <c r="KD402" i="1" s="1"/>
  <c r="JW403" i="1"/>
  <c r="KD403" i="1" s="1"/>
  <c r="JW404" i="1"/>
  <c r="KD404" i="1" s="1"/>
  <c r="JW405" i="1"/>
  <c r="KD405" i="1" s="1"/>
  <c r="JW406" i="1"/>
  <c r="KD406" i="1" s="1"/>
  <c r="JW407" i="1"/>
  <c r="KD407" i="1" s="1"/>
  <c r="JW408" i="1"/>
  <c r="KD408" i="1" s="1"/>
  <c r="JW409" i="1"/>
  <c r="KD409" i="1" s="1"/>
  <c r="JW410" i="1"/>
  <c r="KD410" i="1" s="1"/>
  <c r="JW411" i="1"/>
  <c r="KD411" i="1" s="1"/>
  <c r="JW412" i="1"/>
  <c r="KD412" i="1" s="1"/>
  <c r="JW413" i="1"/>
  <c r="KD413" i="1" s="1"/>
  <c r="JW414" i="1"/>
  <c r="KD414" i="1" s="1"/>
  <c r="JW415" i="1"/>
  <c r="KD415" i="1" s="1"/>
  <c r="JW416" i="1"/>
  <c r="KD416" i="1" s="1"/>
  <c r="JW417" i="1"/>
  <c r="KD417" i="1" s="1"/>
  <c r="JW418" i="1"/>
  <c r="KD418" i="1" s="1"/>
  <c r="JW419" i="1"/>
  <c r="KD419" i="1" s="1"/>
  <c r="JW420" i="1"/>
  <c r="KD420" i="1" s="1"/>
  <c r="LO364" i="1"/>
  <c r="LQ364" i="1" s="1"/>
  <c r="LO365" i="1"/>
  <c r="LQ365" i="1" s="1"/>
  <c r="LO366" i="1"/>
  <c r="LQ366" i="1" s="1"/>
  <c r="LO367" i="1"/>
  <c r="LQ367" i="1" s="1"/>
  <c r="LO369" i="1"/>
  <c r="LQ369" i="1" s="1"/>
  <c r="LO371" i="1"/>
  <c r="LQ371" i="1" s="1"/>
  <c r="LO373" i="1"/>
  <c r="LQ373" i="1" s="1"/>
  <c r="LO380" i="1"/>
  <c r="LQ380" i="1" s="1"/>
  <c r="LO382" i="1"/>
  <c r="LQ382" i="1" s="1"/>
  <c r="LO383" i="1"/>
  <c r="LQ383" i="1" s="1"/>
  <c r="LO384" i="1"/>
  <c r="LQ384" i="1" s="1"/>
  <c r="LO386" i="1"/>
  <c r="LQ386" i="1" s="1"/>
  <c r="LO389" i="1"/>
  <c r="LQ389" i="1" s="1"/>
  <c r="LO390" i="1"/>
  <c r="LQ390" i="1" s="1"/>
  <c r="LO391" i="1"/>
  <c r="LQ391" i="1" s="1"/>
  <c r="LO392" i="1"/>
  <c r="LQ392" i="1" s="1"/>
  <c r="LO393" i="1"/>
  <c r="LQ393" i="1" s="1"/>
  <c r="LO394" i="1"/>
  <c r="LQ394" i="1" s="1"/>
  <c r="LO395" i="1"/>
  <c r="LQ395" i="1" s="1"/>
  <c r="LO396" i="1"/>
  <c r="LQ396" i="1" s="1"/>
  <c r="LO398" i="1"/>
  <c r="LQ398" i="1" s="1"/>
  <c r="LO400" i="1"/>
  <c r="LQ400" i="1" s="1"/>
  <c r="MO362" i="1"/>
  <c r="MT362" i="1" s="1"/>
  <c r="MO363" i="1"/>
  <c r="MT363" i="1" s="1"/>
  <c r="MO364" i="1"/>
  <c r="MT364" i="1" s="1"/>
  <c r="MO365" i="1"/>
  <c r="MT365" i="1" s="1"/>
  <c r="MO366" i="1"/>
  <c r="MT366" i="1" s="1"/>
  <c r="MO367" i="1"/>
  <c r="MT367" i="1" s="1"/>
  <c r="MO368" i="1"/>
  <c r="MT368" i="1" s="1"/>
  <c r="MO369" i="1"/>
  <c r="MT369" i="1" s="1"/>
  <c r="MO370" i="1"/>
  <c r="MT370" i="1" s="1"/>
  <c r="MO371" i="1"/>
  <c r="MT371" i="1" s="1"/>
  <c r="MO372" i="1"/>
  <c r="MT372" i="1" s="1"/>
  <c r="MO373" i="1"/>
  <c r="MT373" i="1" s="1"/>
  <c r="MO374" i="1"/>
  <c r="MT374" i="1" s="1"/>
  <c r="MO375" i="1"/>
  <c r="MT375" i="1" s="1"/>
  <c r="MO376" i="1"/>
  <c r="MT376" i="1" s="1"/>
  <c r="MO377" i="1"/>
  <c r="MT377" i="1" s="1"/>
  <c r="MO378" i="1"/>
  <c r="MT378" i="1" s="1"/>
  <c r="MO379" i="1"/>
  <c r="MT379" i="1" s="1"/>
  <c r="MO380" i="1"/>
  <c r="MT380" i="1" s="1"/>
  <c r="MO381" i="1"/>
  <c r="MT381" i="1" s="1"/>
  <c r="MO382" i="1"/>
  <c r="MT382" i="1" s="1"/>
  <c r="MO383" i="1"/>
  <c r="MT383" i="1" s="1"/>
  <c r="MO384" i="1"/>
  <c r="MT384" i="1" s="1"/>
  <c r="MO385" i="1"/>
  <c r="MT385" i="1" s="1"/>
  <c r="MO386" i="1"/>
  <c r="MT386" i="1" s="1"/>
  <c r="MO387" i="1"/>
  <c r="MT387" i="1" s="1"/>
  <c r="MO388" i="1"/>
  <c r="MT388" i="1" s="1"/>
  <c r="MO389" i="1"/>
  <c r="MT389" i="1" s="1"/>
  <c r="MO390" i="1"/>
  <c r="MT390" i="1" s="1"/>
  <c r="MO391" i="1"/>
  <c r="MT391" i="1" s="1"/>
  <c r="MO392" i="1"/>
  <c r="MT392" i="1" s="1"/>
  <c r="MO393" i="1"/>
  <c r="MT393" i="1" s="1"/>
  <c r="MO394" i="1"/>
  <c r="MT394" i="1" s="1"/>
  <c r="MO395" i="1"/>
  <c r="MT395" i="1" s="1"/>
  <c r="MO396" i="1"/>
  <c r="MT396" i="1" s="1"/>
  <c r="MO397" i="1"/>
  <c r="MT397" i="1" s="1"/>
  <c r="MO398" i="1"/>
  <c r="MT398" i="1" s="1"/>
  <c r="MO399" i="1"/>
  <c r="MT399" i="1" s="1"/>
  <c r="MO400" i="1"/>
  <c r="MT400" i="1" s="1"/>
  <c r="MO401" i="1"/>
  <c r="MT401" i="1" s="1"/>
  <c r="MO402" i="1"/>
  <c r="MT402" i="1" s="1"/>
  <c r="MO403" i="1"/>
  <c r="MT403" i="1" s="1"/>
  <c r="MO407" i="1"/>
  <c r="MT407" i="1" s="1"/>
  <c r="MO408" i="1"/>
  <c r="MT408" i="1" s="1"/>
  <c r="MO409" i="1"/>
  <c r="MT409" i="1" s="1"/>
  <c r="MO410" i="1"/>
  <c r="MT410" i="1" s="1"/>
  <c r="MO411" i="1"/>
  <c r="MT411" i="1" s="1"/>
  <c r="MO412" i="1"/>
  <c r="MT412" i="1" s="1"/>
  <c r="MO413" i="1"/>
  <c r="MT413" i="1" s="1"/>
  <c r="MO415" i="1"/>
  <c r="MT415" i="1" s="1"/>
  <c r="MO416" i="1"/>
  <c r="MT416" i="1" s="1"/>
  <c r="MO417" i="1"/>
  <c r="MT417" i="1" s="1"/>
  <c r="MO418" i="1"/>
  <c r="MT418" i="1" s="1"/>
  <c r="MO419" i="1"/>
  <c r="MT419" i="1" s="1"/>
  <c r="MO420" i="1"/>
  <c r="MT420" i="1" s="1"/>
  <c r="OG362" i="1"/>
  <c r="OM362" i="1" s="1"/>
  <c r="OG363" i="1"/>
  <c r="OM363" i="1" s="1"/>
  <c r="OG364" i="1"/>
  <c r="OM364" i="1" s="1"/>
  <c r="OG365" i="1"/>
  <c r="OM365" i="1" s="1"/>
  <c r="OG366" i="1"/>
  <c r="OM366" i="1" s="1"/>
  <c r="OG367" i="1"/>
  <c r="OM367" i="1" s="1"/>
  <c r="OG368" i="1"/>
  <c r="OM368" i="1" s="1"/>
  <c r="OG369" i="1"/>
  <c r="OM369" i="1" s="1"/>
  <c r="OG370" i="1"/>
  <c r="OM370" i="1" s="1"/>
  <c r="OG371" i="1"/>
  <c r="OM371" i="1" s="1"/>
  <c r="OG372" i="1"/>
  <c r="OM372" i="1" s="1"/>
  <c r="OG373" i="1"/>
  <c r="OM373" i="1" s="1"/>
  <c r="OG374" i="1"/>
  <c r="OM374" i="1" s="1"/>
  <c r="OG375" i="1"/>
  <c r="OM375" i="1" s="1"/>
  <c r="OG376" i="1"/>
  <c r="OM376" i="1" s="1"/>
  <c r="OG377" i="1"/>
  <c r="OM377" i="1" s="1"/>
  <c r="OG378" i="1"/>
  <c r="OM378" i="1" s="1"/>
  <c r="OG379" i="1"/>
  <c r="OM379" i="1" s="1"/>
  <c r="OG380" i="1"/>
  <c r="OM380" i="1" s="1"/>
  <c r="OG381" i="1"/>
  <c r="OM381" i="1" s="1"/>
  <c r="OG382" i="1"/>
  <c r="OM382" i="1" s="1"/>
  <c r="OG383" i="1"/>
  <c r="OM383" i="1" s="1"/>
  <c r="OG384" i="1"/>
  <c r="OM384" i="1" s="1"/>
  <c r="OG385" i="1"/>
  <c r="OM385" i="1" s="1"/>
  <c r="OG386" i="1"/>
  <c r="OM386" i="1" s="1"/>
  <c r="OG387" i="1"/>
  <c r="OM387" i="1" s="1"/>
  <c r="OG388" i="1"/>
  <c r="OM388" i="1" s="1"/>
  <c r="OG389" i="1"/>
  <c r="OM389" i="1" s="1"/>
  <c r="OG390" i="1"/>
  <c r="OM390" i="1" s="1"/>
  <c r="OG391" i="1"/>
  <c r="OM391" i="1" s="1"/>
  <c r="OG392" i="1"/>
  <c r="OM392" i="1" s="1"/>
  <c r="OG393" i="1"/>
  <c r="OM393" i="1" s="1"/>
  <c r="OG394" i="1"/>
  <c r="OM394" i="1" s="1"/>
  <c r="OG395" i="1"/>
  <c r="OM395" i="1" s="1"/>
  <c r="OG396" i="1"/>
  <c r="OM396" i="1" s="1"/>
  <c r="OG397" i="1"/>
  <c r="OM397" i="1" s="1"/>
  <c r="OG398" i="1"/>
  <c r="OM398" i="1" s="1"/>
  <c r="OG399" i="1"/>
  <c r="OM399" i="1" s="1"/>
  <c r="OG400" i="1"/>
  <c r="OM400" i="1" s="1"/>
  <c r="OG401" i="1"/>
  <c r="OM401" i="1" s="1"/>
  <c r="OG402" i="1"/>
  <c r="OM402" i="1" s="1"/>
  <c r="OG403" i="1"/>
  <c r="OM403" i="1" s="1"/>
  <c r="OG404" i="1"/>
  <c r="OM404" i="1" s="1"/>
  <c r="OG405" i="1"/>
  <c r="OM405" i="1" s="1"/>
  <c r="OG406" i="1"/>
  <c r="OM406" i="1" s="1"/>
  <c r="OG407" i="1"/>
  <c r="OM407" i="1" s="1"/>
  <c r="OG408" i="1"/>
  <c r="OM408" i="1" s="1"/>
  <c r="OG409" i="1"/>
  <c r="OM409" i="1" s="1"/>
  <c r="OG410" i="1"/>
  <c r="OM410" i="1" s="1"/>
  <c r="OG411" i="1"/>
  <c r="OM411" i="1" s="1"/>
  <c r="OG412" i="1"/>
  <c r="OM412" i="1" s="1"/>
  <c r="OG413" i="1"/>
  <c r="OM413" i="1" s="1"/>
  <c r="OG414" i="1"/>
  <c r="OM414" i="1" s="1"/>
  <c r="OG415" i="1"/>
  <c r="OM415" i="1" s="1"/>
  <c r="OG416" i="1"/>
  <c r="OM416" i="1" s="1"/>
  <c r="OG417" i="1"/>
  <c r="OM417" i="1" s="1"/>
  <c r="OG418" i="1"/>
  <c r="OM418" i="1" s="1"/>
  <c r="OG419" i="1"/>
  <c r="OM419" i="1" s="1"/>
  <c r="OG420" i="1"/>
  <c r="OM420" i="1" s="1"/>
  <c r="OG421" i="1"/>
  <c r="OM421" i="1" s="1"/>
  <c r="MC364" i="1"/>
  <c r="MC365" i="1"/>
  <c r="MC366" i="1"/>
  <c r="MC367" i="1"/>
  <c r="MC369" i="1"/>
  <c r="MC373" i="1"/>
  <c r="MC380" i="1"/>
  <c r="MC382" i="1"/>
  <c r="MC383" i="1"/>
  <c r="MC384" i="1"/>
  <c r="MC386" i="1"/>
  <c r="MC389" i="1"/>
  <c r="MC391" i="1"/>
  <c r="MC392" i="1"/>
  <c r="MC393" i="1"/>
  <c r="MC394" i="1"/>
  <c r="MC395" i="1"/>
  <c r="AG729" i="1"/>
  <c r="AH729" i="1" s="1"/>
  <c r="AG730" i="1"/>
  <c r="AH730" i="1" s="1"/>
  <c r="AG731" i="1"/>
  <c r="AH731" i="1" s="1"/>
  <c r="AG732" i="1"/>
  <c r="AH732" i="1" s="1"/>
  <c r="AG734" i="1"/>
  <c r="AH734" i="1" s="1"/>
  <c r="AG738" i="1"/>
  <c r="AH738" i="1" s="1"/>
  <c r="AG747" i="1"/>
  <c r="AH747" i="1" s="1"/>
  <c r="AG748" i="1"/>
  <c r="AH748" i="1" s="1"/>
  <c r="AG749" i="1"/>
  <c r="AH749" i="1" s="1"/>
  <c r="AG751" i="1"/>
  <c r="AH751" i="1" s="1"/>
  <c r="AG754" i="1"/>
  <c r="AH754" i="1" s="1"/>
  <c r="AG756" i="1"/>
  <c r="AH756" i="1" s="1"/>
  <c r="AG758" i="1"/>
  <c r="AH758" i="1" s="1"/>
  <c r="AG759" i="1"/>
  <c r="AH759" i="1" s="1"/>
  <c r="AG760" i="1"/>
  <c r="AH760" i="1" s="1"/>
  <c r="AG761" i="1"/>
  <c r="AH761" i="1" s="1"/>
  <c r="AG763" i="1"/>
  <c r="AH763" i="1" s="1"/>
  <c r="IH362" i="1"/>
  <c r="IH363" i="1"/>
  <c r="IH364" i="1"/>
  <c r="IH366" i="1"/>
  <c r="IH368" i="1"/>
  <c r="IH369" i="1"/>
  <c r="IH371" i="1"/>
  <c r="IH372" i="1"/>
  <c r="IH373" i="1"/>
  <c r="IH376" i="1"/>
  <c r="IH378" i="1"/>
  <c r="IH379" i="1"/>
  <c r="IH380" i="1"/>
  <c r="IH382" i="1"/>
  <c r="IH384" i="1"/>
  <c r="IH386" i="1"/>
  <c r="IH388" i="1"/>
  <c r="IH389" i="1"/>
  <c r="IH392" i="1"/>
  <c r="IH395" i="1"/>
  <c r="IH397" i="1"/>
  <c r="IH398" i="1"/>
  <c r="IH399" i="1"/>
  <c r="IH401" i="1"/>
  <c r="HQ362" i="1"/>
  <c r="HQ363" i="1"/>
  <c r="HQ364" i="1"/>
  <c r="HQ365" i="1"/>
  <c r="HQ366" i="1"/>
  <c r="HQ367" i="1"/>
  <c r="HQ368" i="1"/>
  <c r="HQ369" i="1"/>
  <c r="HQ370" i="1"/>
  <c r="HQ371" i="1"/>
  <c r="HQ372" i="1"/>
  <c r="HQ373" i="1"/>
  <c r="HQ374" i="1"/>
  <c r="HQ375" i="1"/>
  <c r="HQ376" i="1"/>
  <c r="HQ377" i="1"/>
  <c r="HQ378" i="1"/>
  <c r="HQ379" i="1"/>
  <c r="HQ380" i="1"/>
  <c r="HQ381" i="1"/>
  <c r="HQ382" i="1"/>
  <c r="HQ383" i="1"/>
  <c r="HQ384" i="1"/>
  <c r="HQ385" i="1"/>
  <c r="HQ386" i="1"/>
  <c r="HQ387" i="1"/>
  <c r="HQ388" i="1"/>
  <c r="HQ389" i="1"/>
  <c r="HQ390" i="1"/>
  <c r="HQ391" i="1"/>
  <c r="HQ392" i="1"/>
  <c r="HQ393" i="1"/>
  <c r="HQ394" i="1"/>
  <c r="HQ395" i="1"/>
  <c r="HQ396" i="1"/>
  <c r="HQ397" i="1"/>
  <c r="HQ398" i="1"/>
  <c r="HQ399" i="1"/>
  <c r="HQ400" i="1"/>
  <c r="HQ401" i="1"/>
  <c r="HQ402" i="1"/>
  <c r="HQ403" i="1"/>
  <c r="HQ404" i="1"/>
  <c r="HQ405" i="1"/>
  <c r="HQ406" i="1"/>
  <c r="HQ407" i="1"/>
  <c r="HQ408" i="1"/>
  <c r="HQ409" i="1"/>
  <c r="HQ410" i="1"/>
  <c r="HQ411" i="1"/>
  <c r="HQ412" i="1"/>
  <c r="HQ413" i="1"/>
  <c r="HQ414" i="1"/>
  <c r="HQ415" i="1"/>
  <c r="HQ416" i="1"/>
  <c r="HQ417" i="1"/>
  <c r="HQ418" i="1"/>
  <c r="HQ419" i="1"/>
  <c r="HQ420" i="1"/>
  <c r="HQ421" i="1"/>
  <c r="OI363" i="1"/>
  <c r="OI364" i="1"/>
  <c r="OI365" i="1"/>
  <c r="OI366" i="1"/>
  <c r="OI367" i="1"/>
  <c r="OI368" i="1"/>
  <c r="OI369" i="1"/>
  <c r="OI371" i="1"/>
  <c r="OI372" i="1"/>
  <c r="OI373" i="1"/>
  <c r="OI374" i="1"/>
  <c r="OI375" i="1"/>
  <c r="OI376" i="1"/>
  <c r="OI377" i="1"/>
  <c r="OI379" i="1"/>
  <c r="OI380" i="1"/>
  <c r="OI381" i="1"/>
  <c r="OI382" i="1"/>
  <c r="OI383" i="1"/>
  <c r="OI384" i="1"/>
  <c r="OI385" i="1"/>
  <c r="OI387" i="1"/>
  <c r="OI388" i="1"/>
  <c r="OI390" i="1"/>
  <c r="OI391" i="1"/>
  <c r="OI392" i="1"/>
  <c r="OI393" i="1"/>
  <c r="OI395" i="1"/>
  <c r="OI396" i="1"/>
  <c r="OI397" i="1"/>
  <c r="OI398" i="1"/>
  <c r="OI399" i="1"/>
  <c r="OI400" i="1"/>
  <c r="OI401" i="1"/>
  <c r="OI403" i="1"/>
  <c r="OI404" i="1"/>
  <c r="OI406" i="1"/>
  <c r="OI407" i="1"/>
  <c r="OI408" i="1"/>
  <c r="OI409" i="1"/>
  <c r="OI411" i="1"/>
  <c r="OI412" i="1"/>
  <c r="OI414" i="1"/>
  <c r="OI415" i="1"/>
  <c r="OI416" i="1"/>
  <c r="OI417" i="1"/>
  <c r="OI419" i="1"/>
  <c r="OI420" i="1"/>
  <c r="HP362" i="1"/>
  <c r="HP363" i="1"/>
  <c r="HP364" i="1"/>
  <c r="HP365" i="1"/>
  <c r="HP366" i="1"/>
  <c r="HP367" i="1"/>
  <c r="HP368" i="1"/>
  <c r="HP369" i="1"/>
  <c r="HP370" i="1"/>
  <c r="HP371" i="1"/>
  <c r="HP372" i="1"/>
  <c r="HP373" i="1"/>
  <c r="HP374" i="1"/>
  <c r="HP375" i="1"/>
  <c r="HP376" i="1"/>
  <c r="HP377" i="1"/>
  <c r="HP378" i="1"/>
  <c r="HP379" i="1"/>
  <c r="HP380" i="1"/>
  <c r="HP381" i="1"/>
  <c r="HP382" i="1"/>
  <c r="HP383" i="1"/>
  <c r="HP384" i="1"/>
  <c r="HP385" i="1"/>
  <c r="HP386" i="1"/>
  <c r="HP387" i="1"/>
  <c r="HP388" i="1"/>
  <c r="HP389" i="1"/>
  <c r="HP390" i="1"/>
  <c r="HP391" i="1"/>
  <c r="HP392" i="1"/>
  <c r="HP393" i="1"/>
  <c r="HP394" i="1"/>
  <c r="HP395" i="1"/>
  <c r="HP396" i="1"/>
  <c r="HP397" i="1"/>
  <c r="HP398" i="1"/>
  <c r="HP399" i="1"/>
  <c r="HP400" i="1"/>
  <c r="HP401" i="1"/>
  <c r="HP402" i="1"/>
  <c r="HP403" i="1"/>
  <c r="HP404" i="1"/>
  <c r="HP405" i="1"/>
  <c r="HP406" i="1"/>
  <c r="HP407" i="1"/>
  <c r="HP408" i="1"/>
  <c r="HP409" i="1"/>
  <c r="HP410" i="1"/>
  <c r="HP411" i="1"/>
  <c r="HP412" i="1"/>
  <c r="HP413" i="1"/>
  <c r="HP414" i="1"/>
  <c r="HP415" i="1"/>
  <c r="HP416" i="1"/>
  <c r="HP417" i="1"/>
  <c r="HP418" i="1"/>
  <c r="HP419" i="1"/>
  <c r="HP420" i="1"/>
  <c r="HP421" i="1"/>
  <c r="JY363" i="1"/>
  <c r="JY364" i="1"/>
  <c r="JY365" i="1"/>
  <c r="JY366" i="1"/>
  <c r="JY367" i="1"/>
  <c r="JY368" i="1"/>
  <c r="JY371" i="1"/>
  <c r="JY372" i="1"/>
  <c r="JY373" i="1"/>
  <c r="JY374" i="1"/>
  <c r="JY375" i="1"/>
  <c r="JY376" i="1"/>
  <c r="JY379" i="1"/>
  <c r="JY380" i="1"/>
  <c r="JY381" i="1"/>
  <c r="JY382" i="1"/>
  <c r="JY383" i="1"/>
  <c r="JY384" i="1"/>
  <c r="JY387" i="1"/>
  <c r="JY388" i="1"/>
  <c r="JY389" i="1"/>
  <c r="JY390" i="1"/>
  <c r="JY391" i="1"/>
  <c r="JY392" i="1"/>
  <c r="JY395" i="1"/>
  <c r="JY396" i="1"/>
  <c r="JY397" i="1"/>
  <c r="JY398" i="1"/>
  <c r="JY399" i="1"/>
  <c r="JY400" i="1"/>
  <c r="JY403" i="1"/>
  <c r="JY404" i="1"/>
  <c r="JY405" i="1"/>
  <c r="JY406" i="1"/>
  <c r="JY407" i="1"/>
  <c r="JY408" i="1"/>
  <c r="JY411" i="1"/>
  <c r="JY412" i="1"/>
  <c r="JY413" i="1"/>
  <c r="JY414" i="1"/>
  <c r="JY415" i="1"/>
  <c r="JY416" i="1"/>
  <c r="JY419" i="1"/>
  <c r="JY420" i="1"/>
  <c r="MQ362" i="1"/>
  <c r="MQ363" i="1"/>
  <c r="MQ364" i="1"/>
  <c r="MQ365" i="1"/>
  <c r="MQ366" i="1"/>
  <c r="MQ367" i="1"/>
  <c r="MQ370" i="1"/>
  <c r="MQ371" i="1"/>
  <c r="MQ372" i="1"/>
  <c r="MQ373" i="1"/>
  <c r="MQ374" i="1"/>
  <c r="MQ375" i="1"/>
  <c r="MQ378" i="1"/>
  <c r="MQ379" i="1"/>
  <c r="MQ380" i="1"/>
  <c r="MQ381" i="1"/>
  <c r="MQ382" i="1"/>
  <c r="MQ383" i="1"/>
  <c r="MQ386" i="1"/>
  <c r="MQ387" i="1"/>
  <c r="MQ388" i="1"/>
  <c r="MQ389" i="1"/>
  <c r="MQ390" i="1"/>
  <c r="MQ391" i="1"/>
  <c r="MQ394" i="1"/>
  <c r="MQ395" i="1"/>
  <c r="MQ396" i="1"/>
  <c r="MQ397" i="1"/>
  <c r="MQ398" i="1"/>
  <c r="MQ399" i="1"/>
  <c r="MQ402" i="1"/>
  <c r="MQ403" i="1"/>
  <c r="MQ407" i="1"/>
  <c r="MQ408" i="1"/>
  <c r="MQ409" i="1"/>
  <c r="MQ410" i="1"/>
  <c r="MQ413" i="1"/>
  <c r="MQ415" i="1"/>
  <c r="MQ416" i="1"/>
  <c r="MQ417" i="1"/>
  <c r="MQ418" i="1"/>
  <c r="MQ419" i="1"/>
  <c r="IH400" i="1" l="1"/>
  <c r="IH381" i="1"/>
  <c r="IH390" i="1"/>
  <c r="MQ412" i="1"/>
  <c r="MQ401" i="1"/>
  <c r="MQ393" i="1"/>
  <c r="MQ385" i="1"/>
  <c r="MQ377" i="1"/>
  <c r="MQ369" i="1"/>
  <c r="MQ411" i="1"/>
  <c r="MQ400" i="1"/>
  <c r="MQ392" i="1"/>
  <c r="MQ384" i="1"/>
  <c r="MQ376" i="1"/>
  <c r="MQ368" i="1"/>
  <c r="MQ420" i="1"/>
  <c r="OI421" i="1"/>
  <c r="OI389" i="1"/>
  <c r="OI405" i="1"/>
  <c r="OI413" i="1"/>
  <c r="JY402" i="1"/>
  <c r="JY410" i="1"/>
  <c r="JY418" i="1"/>
  <c r="JY362" i="1"/>
  <c r="OI418" i="1"/>
  <c r="OI410" i="1"/>
  <c r="OI402" i="1"/>
  <c r="OI394" i="1"/>
  <c r="OI386" i="1"/>
  <c r="OI378" i="1"/>
  <c r="OI370" i="1"/>
  <c r="OI362" i="1"/>
  <c r="JY370" i="1"/>
  <c r="JY378" i="1"/>
  <c r="JY386" i="1"/>
  <c r="JY394" i="1"/>
  <c r="MC398" i="1"/>
  <c r="MC396" i="1"/>
  <c r="AG736" i="1"/>
  <c r="AH736" i="1" s="1"/>
  <c r="AG755" i="1"/>
  <c r="AH755" i="1" s="1"/>
  <c r="AG765" i="1"/>
  <c r="AH765" i="1" s="1"/>
  <c r="MC400" i="1"/>
  <c r="MC390" i="1"/>
  <c r="MC371" i="1"/>
  <c r="JY417" i="1"/>
  <c r="JY409" i="1"/>
  <c r="JY401" i="1"/>
  <c r="JY393" i="1"/>
  <c r="JY385" i="1"/>
  <c r="JY377" i="1"/>
  <c r="JY369" i="1"/>
  <c r="AG757" i="1"/>
  <c r="AH757" i="1" s="1"/>
  <c r="AG745" i="1"/>
  <c r="AH745" i="1" s="1"/>
  <c r="LS380" i="1"/>
  <c r="MD380" i="1"/>
  <c r="IH367" i="1"/>
  <c r="IH377" i="1"/>
  <c r="IH385" i="1"/>
  <c r="IH396" i="1"/>
  <c r="IH394" i="1"/>
  <c r="IH383" i="1"/>
  <c r="IH374" i="1"/>
  <c r="IH365" i="1"/>
  <c r="LS392" i="1"/>
  <c r="MD392" i="1"/>
  <c r="MD396" i="1"/>
  <c r="LS396" i="1"/>
  <c r="LS389" i="1"/>
  <c r="MD389" i="1"/>
  <c r="LS371" i="1"/>
  <c r="MD371" i="1"/>
  <c r="LS395" i="1"/>
  <c r="MD395" i="1"/>
  <c r="MD386" i="1"/>
  <c r="LS386" i="1"/>
  <c r="LS369" i="1"/>
  <c r="MD369" i="1"/>
  <c r="LS394" i="1"/>
  <c r="MD394" i="1"/>
  <c r="LS384" i="1"/>
  <c r="MD384" i="1"/>
  <c r="MD367" i="1"/>
  <c r="LS367" i="1"/>
  <c r="MD393" i="1"/>
  <c r="LS393" i="1"/>
  <c r="LS383" i="1"/>
  <c r="MD383" i="1"/>
  <c r="LS366" i="1"/>
  <c r="MD366" i="1"/>
  <c r="MD382" i="1"/>
  <c r="LS382" i="1"/>
  <c r="LS365" i="1"/>
  <c r="MD365" i="1"/>
  <c r="MD364" i="1"/>
  <c r="LS364" i="1"/>
  <c r="LS400" i="1"/>
  <c r="MD400" i="1"/>
  <c r="LS391" i="1"/>
  <c r="MD391" i="1"/>
  <c r="LS398" i="1"/>
  <c r="MD398" i="1"/>
  <c r="LS390" i="1"/>
  <c r="MD390" i="1"/>
  <c r="LS373" i="1"/>
  <c r="MD373" i="1"/>
  <c r="JD362" i="1" l="1"/>
  <c r="JD363" i="1"/>
  <c r="JD364" i="1"/>
  <c r="JD365" i="1"/>
  <c r="JD366" i="1"/>
  <c r="JD367" i="1"/>
  <c r="JD368" i="1"/>
  <c r="JD369" i="1"/>
  <c r="JD370" i="1"/>
  <c r="JD371" i="1"/>
  <c r="JD372" i="1"/>
  <c r="JD373" i="1"/>
  <c r="JD374" i="1"/>
  <c r="JD375" i="1"/>
  <c r="JD376" i="1"/>
  <c r="JD377" i="1"/>
  <c r="JD378" i="1"/>
  <c r="JD379" i="1"/>
  <c r="JD380" i="1"/>
  <c r="JD381" i="1"/>
  <c r="JD382" i="1"/>
  <c r="JD383" i="1"/>
  <c r="JD384" i="1"/>
  <c r="JD385" i="1"/>
  <c r="JD386" i="1"/>
  <c r="JD387" i="1"/>
  <c r="JD388" i="1"/>
  <c r="JD389" i="1"/>
  <c r="JD390" i="1"/>
  <c r="JD391" i="1"/>
  <c r="JD392" i="1"/>
  <c r="JD393" i="1"/>
  <c r="JD394" i="1"/>
  <c r="JD395" i="1"/>
  <c r="JD396" i="1"/>
  <c r="JD397" i="1"/>
  <c r="JD398" i="1"/>
  <c r="JD399" i="1"/>
  <c r="JD400" i="1"/>
  <c r="JD401" i="1"/>
  <c r="JD402" i="1"/>
  <c r="JD403" i="1"/>
  <c r="JD404" i="1"/>
  <c r="JD405" i="1"/>
  <c r="JD406" i="1"/>
  <c r="JD407" i="1"/>
  <c r="JD408" i="1"/>
  <c r="JD409" i="1"/>
  <c r="JD410" i="1"/>
  <c r="JD411" i="1"/>
  <c r="JD412" i="1"/>
  <c r="JD413" i="1"/>
  <c r="JD414" i="1"/>
  <c r="JD415" i="1"/>
  <c r="JD416" i="1"/>
  <c r="JD417" i="1"/>
  <c r="JD418" i="1"/>
  <c r="JD419" i="1"/>
  <c r="JD420" i="1"/>
  <c r="JD421" i="1"/>
  <c r="NE380" i="1" l="1"/>
  <c r="NE387" i="1"/>
  <c r="NE396" i="1"/>
  <c r="NE416" i="1"/>
  <c r="PE362" i="1" l="1"/>
  <c r="PE363" i="1"/>
  <c r="PE364" i="1"/>
  <c r="PE365" i="1"/>
  <c r="PE366" i="1"/>
  <c r="PE367" i="1"/>
  <c r="PE368" i="1"/>
  <c r="PE369" i="1"/>
  <c r="PE370" i="1"/>
  <c r="PE371" i="1"/>
  <c r="PE372" i="1"/>
  <c r="PE373" i="1"/>
  <c r="PE374" i="1"/>
  <c r="PF374" i="1" s="1"/>
  <c r="PE375" i="1"/>
  <c r="PF375" i="1" s="1"/>
  <c r="PE376" i="1"/>
  <c r="PF376" i="1" s="1"/>
  <c r="PE377" i="1"/>
  <c r="PF377" i="1" s="1"/>
  <c r="PE378" i="1"/>
  <c r="PF378" i="1" s="1"/>
  <c r="PE379" i="1"/>
  <c r="PF379" i="1" s="1"/>
  <c r="PE380" i="1"/>
  <c r="PF380" i="1" s="1"/>
  <c r="PE381" i="1"/>
  <c r="PF381" i="1" s="1"/>
  <c r="PE382" i="1"/>
  <c r="PF382" i="1" s="1"/>
  <c r="PE383" i="1"/>
  <c r="PF383" i="1" s="1"/>
  <c r="PE384" i="1"/>
  <c r="PF384" i="1" s="1"/>
  <c r="PE385" i="1"/>
  <c r="PF385" i="1" s="1"/>
  <c r="PE386" i="1"/>
  <c r="PF386" i="1" s="1"/>
  <c r="PE387" i="1"/>
  <c r="PF387" i="1" s="1"/>
  <c r="PE388" i="1"/>
  <c r="PF388" i="1" s="1"/>
  <c r="PE389" i="1"/>
  <c r="PF389" i="1" s="1"/>
  <c r="PE390" i="1"/>
  <c r="PF390" i="1" s="1"/>
  <c r="PE391" i="1"/>
  <c r="PF391" i="1" s="1"/>
  <c r="PE392" i="1"/>
  <c r="PF392" i="1" s="1"/>
  <c r="PE393" i="1"/>
  <c r="PF393" i="1" s="1"/>
  <c r="PE394" i="1"/>
  <c r="PF394" i="1" s="1"/>
  <c r="PE395" i="1"/>
  <c r="PF395" i="1" s="1"/>
  <c r="PE396" i="1"/>
  <c r="PF396" i="1" s="1"/>
  <c r="PE397" i="1"/>
  <c r="PF397" i="1" s="1"/>
  <c r="PE398" i="1"/>
  <c r="PF398" i="1" s="1"/>
  <c r="PE399" i="1"/>
  <c r="PF399" i="1" s="1"/>
  <c r="PE400" i="1"/>
  <c r="PF400" i="1" s="1"/>
  <c r="PG362" i="1"/>
  <c r="PG363" i="1"/>
  <c r="PG364" i="1"/>
  <c r="PG365" i="1"/>
  <c r="PG366" i="1"/>
  <c r="PG367" i="1"/>
  <c r="PG368" i="1"/>
  <c r="PG369" i="1"/>
  <c r="PG370" i="1"/>
  <c r="PG371" i="1"/>
  <c r="PG372" i="1"/>
  <c r="PG373" i="1"/>
  <c r="PG374" i="1"/>
  <c r="PG375" i="1"/>
  <c r="PG376" i="1"/>
  <c r="PG377" i="1"/>
  <c r="PG378" i="1"/>
  <c r="PG379" i="1"/>
  <c r="PG380" i="1"/>
  <c r="PG381" i="1"/>
  <c r="PG382" i="1"/>
  <c r="PG383" i="1"/>
  <c r="PG384" i="1"/>
  <c r="PG385" i="1"/>
  <c r="PG386" i="1"/>
  <c r="PG387" i="1"/>
  <c r="PG388" i="1"/>
  <c r="PG389" i="1"/>
  <c r="PG390" i="1"/>
  <c r="PG391" i="1"/>
  <c r="PG392" i="1"/>
  <c r="PG393" i="1"/>
  <c r="PG394" i="1"/>
  <c r="PG395" i="1"/>
  <c r="PG396" i="1"/>
  <c r="PG397" i="1"/>
  <c r="PG398" i="1"/>
  <c r="PG399" i="1"/>
  <c r="PG400" i="1"/>
  <c r="AL181" i="1" l="1"/>
  <c r="G546" i="1" l="1"/>
  <c r="H546" i="1" s="1"/>
  <c r="BG181" i="1"/>
  <c r="GU181" i="1" l="1"/>
  <c r="CT181" i="1"/>
  <c r="LV72" i="1" l="1"/>
  <c r="HA181" i="1"/>
  <c r="CZ181" i="1"/>
  <c r="MB72" i="1" l="1"/>
  <c r="LX72" i="1"/>
  <c r="LY72" i="1" s="1"/>
  <c r="KR189" i="1"/>
  <c r="KK189" i="1"/>
  <c r="KR191" i="1"/>
  <c r="KK191" i="1"/>
  <c r="KR183" i="1"/>
  <c r="KK183" i="1"/>
  <c r="KK182" i="1"/>
  <c r="KR182" i="1"/>
  <c r="KR187" i="1"/>
  <c r="KK187" i="1"/>
  <c r="KR186" i="1"/>
  <c r="KK186" i="1"/>
  <c r="KR185" i="1"/>
  <c r="KK185" i="1"/>
  <c r="KR188" i="1"/>
  <c r="KK188" i="1"/>
  <c r="KR192" i="1"/>
  <c r="KK192" i="1"/>
  <c r="KR190" i="1"/>
  <c r="KK190" i="1"/>
  <c r="KR184" i="1"/>
  <c r="KK184" i="1"/>
  <c r="KK193" i="1"/>
  <c r="KR193" i="1"/>
  <c r="MO126" i="1" l="1"/>
  <c r="NI182" i="1"/>
  <c r="MT126" i="1" l="1"/>
  <c r="MQ126" i="1"/>
  <c r="MR126" i="1" s="1"/>
  <c r="MP127" i="1" s="1"/>
  <c r="NA183" i="1"/>
  <c r="NA184" i="1" l="1"/>
  <c r="NA185" i="1" l="1"/>
  <c r="NA186" i="1" l="1"/>
  <c r="NA187" i="1" l="1"/>
  <c r="NA188" i="1" l="1"/>
  <c r="NA189" i="1" l="1"/>
  <c r="NA191" i="1" l="1"/>
  <c r="NA193" i="1" l="1"/>
  <c r="NA195" i="1" l="1"/>
  <c r="KR204" i="1" l="1"/>
  <c r="KK204" i="1"/>
  <c r="KR195" i="1"/>
  <c r="KK195" i="1"/>
  <c r="KR200" i="1"/>
  <c r="KK200" i="1"/>
  <c r="KK196" i="1"/>
  <c r="KR196" i="1"/>
  <c r="KR199" i="1"/>
  <c r="KK199" i="1"/>
  <c r="KR198" i="1"/>
  <c r="KK198" i="1"/>
  <c r="KR194" i="1"/>
  <c r="KK194" i="1"/>
  <c r="KK203" i="1"/>
  <c r="KR203" i="1"/>
  <c r="KK201" i="1"/>
  <c r="KR201" i="1"/>
  <c r="KK202" i="1"/>
  <c r="KR202" i="1"/>
  <c r="KR197" i="1"/>
  <c r="KK197" i="1"/>
  <c r="KR205" i="1"/>
  <c r="KK205" i="1"/>
  <c r="NA198" i="1" l="1"/>
  <c r="NA199" i="1" l="1"/>
  <c r="NA201" i="1" l="1"/>
  <c r="NA202" i="1" l="1"/>
  <c r="NA204" i="1" l="1"/>
  <c r="NA205" i="1" l="1"/>
  <c r="NA207" i="1" l="1"/>
  <c r="KR215" i="1" l="1"/>
  <c r="KK215" i="1"/>
  <c r="KK211" i="1"/>
  <c r="KR211" i="1"/>
  <c r="KR217" i="1"/>
  <c r="KK217" i="1"/>
  <c r="KK209" i="1"/>
  <c r="KR209" i="1"/>
  <c r="KK207" i="1"/>
  <c r="KR207" i="1"/>
  <c r="KR214" i="1"/>
  <c r="KK214" i="1"/>
  <c r="KK208" i="1"/>
  <c r="KR208" i="1"/>
  <c r="KR216" i="1"/>
  <c r="KK216" i="1"/>
  <c r="KK206" i="1"/>
  <c r="KR206" i="1"/>
  <c r="KR212" i="1"/>
  <c r="KK212" i="1"/>
  <c r="KR213" i="1"/>
  <c r="KK213" i="1"/>
  <c r="KR210" i="1"/>
  <c r="KK210" i="1"/>
  <c r="NA208" i="1" l="1"/>
  <c r="NA209" i="1" l="1"/>
  <c r="NI208" i="1"/>
  <c r="NA211" i="1" l="1"/>
  <c r="NA212" i="1" l="1"/>
  <c r="NA213" i="1" l="1"/>
  <c r="NI213" i="1" l="1"/>
  <c r="NA216" i="1" l="1"/>
  <c r="NA217" i="1" l="1"/>
  <c r="NA218" i="1" l="1"/>
  <c r="KK219" i="1" l="1"/>
  <c r="KR219" i="1"/>
  <c r="KR225" i="1"/>
  <c r="KK225" i="1"/>
  <c r="KK223" i="1"/>
  <c r="KR223" i="1"/>
  <c r="KR224" i="1"/>
  <c r="KK224" i="1"/>
  <c r="KR229" i="1"/>
  <c r="KK229" i="1"/>
  <c r="KK226" i="1"/>
  <c r="KR226" i="1"/>
  <c r="KR218" i="1"/>
  <c r="KK218" i="1"/>
  <c r="KR228" i="1"/>
  <c r="KK228" i="1"/>
  <c r="KR227" i="1"/>
  <c r="KK227" i="1"/>
  <c r="KR221" i="1"/>
  <c r="KK221" i="1"/>
  <c r="KK220" i="1"/>
  <c r="KR220" i="1"/>
  <c r="KK222" i="1"/>
  <c r="KR222" i="1"/>
  <c r="NA219" i="1" l="1"/>
  <c r="NA221" i="1" l="1"/>
  <c r="NA223" i="1" l="1"/>
  <c r="NA224" i="1" l="1"/>
  <c r="NA226" i="1" l="1"/>
  <c r="NA227" i="1" l="1"/>
  <c r="KK231" i="1" l="1"/>
  <c r="KR231" i="1"/>
  <c r="KR241" i="1"/>
  <c r="KK241" i="1"/>
  <c r="KR236" i="1"/>
  <c r="KK236" i="1"/>
  <c r="KR238" i="1"/>
  <c r="KK238" i="1"/>
  <c r="KR233" i="1"/>
  <c r="KK233" i="1"/>
  <c r="KK234" i="1"/>
  <c r="KR234" i="1"/>
  <c r="KK232" i="1"/>
  <c r="KR232" i="1"/>
  <c r="KK240" i="1"/>
  <c r="KR240" i="1"/>
  <c r="KK235" i="1"/>
  <c r="KR235" i="1"/>
  <c r="KK237" i="1"/>
  <c r="KR237" i="1"/>
  <c r="KK239" i="1"/>
  <c r="KR239" i="1"/>
  <c r="KK230" i="1"/>
  <c r="KR230" i="1"/>
  <c r="KK422" i="1" l="1"/>
  <c r="KR422" i="1"/>
  <c r="NA229" i="1"/>
  <c r="NA231" i="1" l="1"/>
  <c r="NA232" i="1" l="1"/>
  <c r="NA234" i="1" l="1"/>
  <c r="NI235" i="1" l="1"/>
  <c r="NA236" i="1" l="1"/>
  <c r="NA238" i="1" l="1"/>
  <c r="MR362" i="1" l="1"/>
  <c r="MR363" i="1" s="1"/>
  <c r="MR364" i="1" s="1"/>
  <c r="MR365" i="1" s="1"/>
  <c r="MR366" i="1" s="1"/>
  <c r="MR367" i="1" s="1"/>
  <c r="MR368" i="1" s="1"/>
  <c r="MR369" i="1" s="1"/>
  <c r="MR370" i="1" s="1"/>
  <c r="MR371" i="1" s="1"/>
  <c r="MR372" i="1" s="1"/>
  <c r="MR373" i="1" s="1"/>
  <c r="MR374" i="1" s="1"/>
  <c r="MR375" i="1" s="1"/>
  <c r="MR376" i="1" s="1"/>
  <c r="MR377" i="1" s="1"/>
  <c r="MR378" i="1" s="1"/>
  <c r="MR379" i="1" s="1"/>
  <c r="MR380" i="1" s="1"/>
  <c r="MR381" i="1" s="1"/>
  <c r="MR382" i="1" s="1"/>
  <c r="MR383" i="1" s="1"/>
  <c r="MR384" i="1" s="1"/>
  <c r="MR385" i="1" s="1"/>
  <c r="MR386" i="1" s="1"/>
  <c r="MR387" i="1" s="1"/>
  <c r="MR388" i="1" s="1"/>
  <c r="MR389" i="1" s="1"/>
  <c r="MR390" i="1" s="1"/>
  <c r="MR391" i="1" s="1"/>
  <c r="MR392" i="1" s="1"/>
  <c r="MR393" i="1" s="1"/>
  <c r="MR394" i="1" s="1"/>
  <c r="MR395" i="1" s="1"/>
  <c r="MR396" i="1" s="1"/>
  <c r="MR397" i="1" s="1"/>
  <c r="MR398" i="1" s="1"/>
  <c r="MR399" i="1" s="1"/>
  <c r="MR400" i="1" s="1"/>
  <c r="MR401" i="1" s="1"/>
  <c r="MR402" i="1" s="1"/>
  <c r="MR403" i="1" s="1"/>
  <c r="MR404" i="1" s="1"/>
  <c r="MR405" i="1" s="1"/>
  <c r="MR406" i="1" s="1"/>
  <c r="MR407" i="1" s="1"/>
  <c r="MR408" i="1" s="1"/>
  <c r="MR409" i="1" s="1"/>
  <c r="MR410" i="1" s="1"/>
  <c r="MR411" i="1" s="1"/>
  <c r="MR412" i="1" s="1"/>
  <c r="MR413" i="1" s="1"/>
  <c r="MR414" i="1" s="1"/>
  <c r="MR415" i="1" s="1"/>
  <c r="MR416" i="1" s="1"/>
  <c r="MR417" i="1" s="1"/>
  <c r="MR418" i="1" s="1"/>
  <c r="MR419" i="1" s="1"/>
  <c r="MR420" i="1" s="1"/>
  <c r="MR302" i="1" l="1"/>
  <c r="MR303" i="1" s="1"/>
  <c r="MR304" i="1" s="1"/>
  <c r="MR305" i="1" s="1"/>
  <c r="MR306" i="1" s="1"/>
  <c r="MR307" i="1" s="1"/>
  <c r="MR308" i="1" s="1"/>
  <c r="MR309" i="1" s="1"/>
  <c r="MR310" i="1" s="1"/>
  <c r="MR311" i="1" s="1"/>
  <c r="MR312" i="1" s="1"/>
  <c r="MR313" i="1" s="1"/>
  <c r="MR314" i="1" s="1"/>
  <c r="MR315" i="1" s="1"/>
  <c r="MR316" i="1" s="1"/>
  <c r="MR317" i="1" s="1"/>
  <c r="MR318" i="1" s="1"/>
  <c r="MR319" i="1" s="1"/>
  <c r="MR320" i="1" s="1"/>
  <c r="MR321" i="1" s="1"/>
  <c r="MR322" i="1" s="1"/>
  <c r="MR323" i="1" s="1"/>
  <c r="MR324" i="1" s="1"/>
  <c r="MR325" i="1" s="1"/>
  <c r="MR326" i="1" s="1"/>
  <c r="MR327" i="1" s="1"/>
  <c r="MR328" i="1" s="1"/>
  <c r="MR329" i="1" s="1"/>
  <c r="MR330" i="1" s="1"/>
  <c r="MR331" i="1" s="1"/>
  <c r="MR332" i="1" s="1"/>
  <c r="MR333" i="1" s="1"/>
  <c r="MR334" i="1" s="1"/>
  <c r="MR335" i="1" s="1"/>
  <c r="MR336" i="1" s="1"/>
  <c r="MR337" i="1" s="1"/>
  <c r="MR338" i="1" s="1"/>
  <c r="MR339" i="1" s="1"/>
  <c r="MR340" i="1" s="1"/>
  <c r="MR341" i="1" s="1"/>
  <c r="MR342" i="1" s="1"/>
  <c r="MR343" i="1" s="1"/>
  <c r="MR344" i="1" s="1"/>
  <c r="MR345" i="1" s="1"/>
  <c r="MR346" i="1" s="1"/>
  <c r="MR347" i="1" s="1"/>
  <c r="MR348" i="1" s="1"/>
  <c r="MR349" i="1" s="1"/>
  <c r="MR350" i="1" s="1"/>
  <c r="MR351" i="1" s="1"/>
  <c r="MR352" i="1" s="1"/>
  <c r="MR353" i="1" s="1"/>
  <c r="MR354" i="1" s="1"/>
  <c r="MR355" i="1" s="1"/>
  <c r="MR356" i="1" s="1"/>
  <c r="MR357" i="1" s="1"/>
  <c r="MR358" i="1" s="1"/>
  <c r="MR359" i="1" s="1"/>
  <c r="MR360" i="1" s="1"/>
  <c r="MR361" i="1" s="1"/>
  <c r="MS361" i="1" s="1"/>
  <c r="LY362" i="1"/>
  <c r="LY363" i="1" s="1"/>
  <c r="LY364" i="1" s="1"/>
  <c r="LY365" i="1" s="1"/>
  <c r="LY366" i="1" s="1"/>
  <c r="LY367" i="1" s="1"/>
  <c r="LY368" i="1" s="1"/>
  <c r="LY369" i="1" s="1"/>
  <c r="LY370" i="1" s="1"/>
  <c r="LY371" i="1" s="1"/>
  <c r="LY372" i="1" s="1"/>
  <c r="LY373" i="1" s="1"/>
  <c r="LY374" i="1" s="1"/>
  <c r="LY375" i="1" s="1"/>
  <c r="LY376" i="1" s="1"/>
  <c r="LY377" i="1" s="1"/>
  <c r="LY378" i="1" s="1"/>
  <c r="LY379" i="1" s="1"/>
  <c r="LY380" i="1" s="1"/>
  <c r="LY381" i="1" s="1"/>
  <c r="LY382" i="1" s="1"/>
  <c r="LY383" i="1" s="1"/>
  <c r="LY384" i="1" s="1"/>
  <c r="LY385" i="1" s="1"/>
  <c r="LY386" i="1" s="1"/>
  <c r="LY387" i="1" s="1"/>
  <c r="LY388" i="1" s="1"/>
  <c r="LY389" i="1" s="1"/>
  <c r="LY390" i="1" s="1"/>
  <c r="LY391" i="1" s="1"/>
  <c r="LY392" i="1" s="1"/>
  <c r="LY393" i="1" s="1"/>
  <c r="LY394" i="1" s="1"/>
  <c r="LY395" i="1" s="1"/>
  <c r="LY396" i="1" s="1"/>
  <c r="LY397" i="1" s="1"/>
  <c r="LY398" i="1" s="1"/>
  <c r="LY399" i="1" s="1"/>
  <c r="LY400" i="1" s="1"/>
  <c r="LY401" i="1" s="1"/>
  <c r="LY402" i="1" s="1"/>
  <c r="LY403" i="1" s="1"/>
  <c r="LY404" i="1" s="1"/>
  <c r="LY405" i="1" s="1"/>
  <c r="LY406" i="1" s="1"/>
  <c r="LY407" i="1" s="1"/>
  <c r="LY408" i="1" s="1"/>
  <c r="LY409" i="1" s="1"/>
  <c r="LY410" i="1" s="1"/>
  <c r="LY411" i="1" s="1"/>
  <c r="LY412" i="1" s="1"/>
  <c r="LY413" i="1" s="1"/>
  <c r="LY414" i="1" s="1"/>
  <c r="LY415" i="1" s="1"/>
  <c r="LY416" i="1" s="1"/>
  <c r="LY417" i="1" s="1"/>
  <c r="LY418" i="1" s="1"/>
  <c r="LY419" i="1" s="1"/>
  <c r="LY420" i="1" s="1"/>
  <c r="OJ362" i="1"/>
  <c r="OJ363" i="1" s="1"/>
  <c r="OJ364" i="1" s="1"/>
  <c r="OJ365" i="1" s="1"/>
  <c r="OJ366" i="1" s="1"/>
  <c r="OJ367" i="1" s="1"/>
  <c r="OJ368" i="1" s="1"/>
  <c r="OJ369" i="1" s="1"/>
  <c r="OJ370" i="1" s="1"/>
  <c r="OJ371" i="1" s="1"/>
  <c r="OJ372" i="1" s="1"/>
  <c r="OJ373" i="1" s="1"/>
  <c r="OJ374" i="1" s="1"/>
  <c r="OJ375" i="1" s="1"/>
  <c r="OJ376" i="1" s="1"/>
  <c r="OJ377" i="1" s="1"/>
  <c r="OJ378" i="1" s="1"/>
  <c r="OJ379" i="1" s="1"/>
  <c r="OJ380" i="1" s="1"/>
  <c r="OJ381" i="1" s="1"/>
  <c r="OJ382" i="1" s="1"/>
  <c r="OJ383" i="1" s="1"/>
  <c r="OJ384" i="1" s="1"/>
  <c r="OJ385" i="1" s="1"/>
  <c r="OJ386" i="1" s="1"/>
  <c r="OJ387" i="1" s="1"/>
  <c r="OJ388" i="1" s="1"/>
  <c r="OJ389" i="1" s="1"/>
  <c r="OJ390" i="1" s="1"/>
  <c r="OJ391" i="1" s="1"/>
  <c r="OJ392" i="1" s="1"/>
  <c r="OJ393" i="1" s="1"/>
  <c r="OJ394" i="1" s="1"/>
  <c r="OJ395" i="1" s="1"/>
  <c r="OJ396" i="1" s="1"/>
  <c r="OJ397" i="1" s="1"/>
  <c r="OJ398" i="1" s="1"/>
  <c r="OJ399" i="1" s="1"/>
  <c r="OJ400" i="1" s="1"/>
  <c r="OJ401" i="1" s="1"/>
  <c r="OJ402" i="1" s="1"/>
  <c r="OJ403" i="1" s="1"/>
  <c r="OJ404" i="1" s="1"/>
  <c r="OJ405" i="1" s="1"/>
  <c r="OJ406" i="1" s="1"/>
  <c r="OJ407" i="1" s="1"/>
  <c r="OJ408" i="1" s="1"/>
  <c r="OJ409" i="1" s="1"/>
  <c r="OJ410" i="1" s="1"/>
  <c r="OJ411" i="1" s="1"/>
  <c r="OJ412" i="1" s="1"/>
  <c r="OJ413" i="1" s="1"/>
  <c r="OJ414" i="1" s="1"/>
  <c r="OJ415" i="1" s="1"/>
  <c r="OJ416" i="1" s="1"/>
  <c r="OJ417" i="1" s="1"/>
  <c r="OJ418" i="1" s="1"/>
  <c r="OJ419" i="1" s="1"/>
  <c r="OJ420" i="1" s="1"/>
  <c r="OJ421" i="1" s="1"/>
  <c r="OL421" i="1" s="1"/>
  <c r="HQ302" i="1" l="1"/>
  <c r="HQ303" i="1" s="1"/>
  <c r="HQ304" i="1" s="1"/>
  <c r="HQ305" i="1" s="1"/>
  <c r="HQ306" i="1" s="1"/>
  <c r="HQ307" i="1" s="1"/>
  <c r="HQ308" i="1" s="1"/>
  <c r="HQ309" i="1" s="1"/>
  <c r="HQ310" i="1" s="1"/>
  <c r="HQ311" i="1" s="1"/>
  <c r="HQ312" i="1" s="1"/>
  <c r="HQ313" i="1" s="1"/>
  <c r="HQ314" i="1" s="1"/>
  <c r="HQ315" i="1" s="1"/>
  <c r="HQ316" i="1" s="1"/>
  <c r="HQ317" i="1" s="1"/>
  <c r="HQ318" i="1" s="1"/>
  <c r="HQ319" i="1" s="1"/>
  <c r="HQ320" i="1" s="1"/>
  <c r="HQ321" i="1" s="1"/>
  <c r="HQ322" i="1" s="1"/>
  <c r="HQ323" i="1" s="1"/>
  <c r="HQ324" i="1" s="1"/>
  <c r="HQ325" i="1" s="1"/>
  <c r="HQ326" i="1" s="1"/>
  <c r="HQ327" i="1" s="1"/>
  <c r="HQ328" i="1" s="1"/>
  <c r="HQ329" i="1" s="1"/>
  <c r="HQ330" i="1" s="1"/>
  <c r="HQ331" i="1" s="1"/>
  <c r="HQ332" i="1" s="1"/>
  <c r="HQ333" i="1" s="1"/>
  <c r="HQ334" i="1" s="1"/>
  <c r="HQ335" i="1" s="1"/>
  <c r="HQ336" i="1" s="1"/>
  <c r="HQ337" i="1" s="1"/>
  <c r="HQ338" i="1" s="1"/>
  <c r="HQ339" i="1" s="1"/>
  <c r="HQ340" i="1" s="1"/>
  <c r="HQ341" i="1" s="1"/>
  <c r="HQ342" i="1" s="1"/>
  <c r="HQ343" i="1" s="1"/>
  <c r="HQ344" i="1" s="1"/>
  <c r="HQ345" i="1" s="1"/>
  <c r="HQ346" i="1" s="1"/>
  <c r="HQ347" i="1" s="1"/>
  <c r="HQ348" i="1" s="1"/>
  <c r="HQ349" i="1" s="1"/>
  <c r="HQ350" i="1" s="1"/>
  <c r="HQ351" i="1" s="1"/>
  <c r="HQ352" i="1" s="1"/>
  <c r="HQ353" i="1" s="1"/>
  <c r="HQ354" i="1" s="1"/>
  <c r="HQ355" i="1" s="1"/>
  <c r="HQ356" i="1" s="1"/>
  <c r="HQ357" i="1" s="1"/>
  <c r="HQ358" i="1" s="1"/>
  <c r="HQ359" i="1" s="1"/>
  <c r="HQ360" i="1" s="1"/>
  <c r="HQ361" i="1" s="1"/>
  <c r="OJ302" i="1"/>
  <c r="OJ303" i="1" s="1"/>
  <c r="OJ304" i="1" s="1"/>
  <c r="OJ305" i="1" s="1"/>
  <c r="OJ306" i="1" s="1"/>
  <c r="OJ307" i="1" s="1"/>
  <c r="OJ308" i="1" s="1"/>
  <c r="OJ309" i="1" s="1"/>
  <c r="OJ310" i="1" s="1"/>
  <c r="OJ311" i="1" s="1"/>
  <c r="OJ312" i="1" s="1"/>
  <c r="OJ313" i="1" s="1"/>
  <c r="OJ314" i="1" s="1"/>
  <c r="OJ315" i="1" s="1"/>
  <c r="OJ316" i="1" s="1"/>
  <c r="OJ317" i="1" s="1"/>
  <c r="OJ318" i="1" s="1"/>
  <c r="OJ319" i="1" s="1"/>
  <c r="OJ320" i="1" s="1"/>
  <c r="OJ321" i="1" s="1"/>
  <c r="OJ322" i="1" s="1"/>
  <c r="OJ323" i="1" s="1"/>
  <c r="OJ324" i="1" s="1"/>
  <c r="OJ325" i="1" s="1"/>
  <c r="OJ326" i="1" s="1"/>
  <c r="OJ327" i="1" s="1"/>
  <c r="OJ328" i="1" s="1"/>
  <c r="OJ329" i="1" s="1"/>
  <c r="OJ330" i="1" s="1"/>
  <c r="OJ331" i="1" s="1"/>
  <c r="OJ332" i="1" s="1"/>
  <c r="OJ333" i="1" s="1"/>
  <c r="OJ334" i="1" s="1"/>
  <c r="OJ335" i="1" s="1"/>
  <c r="OJ336" i="1" s="1"/>
  <c r="OJ337" i="1" s="1"/>
  <c r="OJ338" i="1" s="1"/>
  <c r="OJ339" i="1" s="1"/>
  <c r="OJ340" i="1" s="1"/>
  <c r="OJ341" i="1" s="1"/>
  <c r="OJ342" i="1" s="1"/>
  <c r="OJ343" i="1" s="1"/>
  <c r="OJ344" i="1" s="1"/>
  <c r="OJ345" i="1" s="1"/>
  <c r="OJ346" i="1" s="1"/>
  <c r="OJ347" i="1" s="1"/>
  <c r="OJ348" i="1" s="1"/>
  <c r="OJ349" i="1" s="1"/>
  <c r="OJ350" i="1" s="1"/>
  <c r="OJ351" i="1" s="1"/>
  <c r="OJ352" i="1" s="1"/>
  <c r="OJ353" i="1" s="1"/>
  <c r="OJ354" i="1" s="1"/>
  <c r="OJ355" i="1" s="1"/>
  <c r="OJ356" i="1" s="1"/>
  <c r="OJ357" i="1" s="1"/>
  <c r="OJ358" i="1" s="1"/>
  <c r="OJ359" i="1" s="1"/>
  <c r="OJ360" i="1" s="1"/>
  <c r="OJ361" i="1" s="1"/>
  <c r="OL361" i="1" s="1"/>
  <c r="LY302" i="1"/>
  <c r="LY303" i="1" s="1"/>
  <c r="LY304" i="1" s="1"/>
  <c r="LY305" i="1" s="1"/>
  <c r="LY306" i="1" s="1"/>
  <c r="LY307" i="1" s="1"/>
  <c r="LY308" i="1" s="1"/>
  <c r="LY309" i="1" s="1"/>
  <c r="LY310" i="1" s="1"/>
  <c r="LY311" i="1" s="1"/>
  <c r="LY312" i="1" s="1"/>
  <c r="LY313" i="1" s="1"/>
  <c r="LY314" i="1" s="1"/>
  <c r="LY315" i="1" s="1"/>
  <c r="LY316" i="1" s="1"/>
  <c r="LY317" i="1" s="1"/>
  <c r="LY318" i="1" s="1"/>
  <c r="LY319" i="1" s="1"/>
  <c r="LY320" i="1" s="1"/>
  <c r="LY321" i="1" s="1"/>
  <c r="LY322" i="1" s="1"/>
  <c r="LY323" i="1" s="1"/>
  <c r="LY324" i="1" s="1"/>
  <c r="LY325" i="1" s="1"/>
  <c r="LY326" i="1" s="1"/>
  <c r="LY327" i="1" s="1"/>
  <c r="LY328" i="1" s="1"/>
  <c r="LY329" i="1" s="1"/>
  <c r="LY330" i="1" s="1"/>
  <c r="LY331" i="1" s="1"/>
  <c r="LY332" i="1" s="1"/>
  <c r="LY333" i="1" s="1"/>
  <c r="LY334" i="1" s="1"/>
  <c r="LY335" i="1" s="1"/>
  <c r="LY336" i="1" s="1"/>
  <c r="LY337" i="1" s="1"/>
  <c r="LY338" i="1" s="1"/>
  <c r="LY339" i="1" s="1"/>
  <c r="LY340" i="1" s="1"/>
  <c r="LY341" i="1" s="1"/>
  <c r="LY342" i="1" s="1"/>
  <c r="LY343" i="1" s="1"/>
  <c r="LY344" i="1" s="1"/>
  <c r="LY345" i="1" s="1"/>
  <c r="LY346" i="1" s="1"/>
  <c r="LY347" i="1" s="1"/>
  <c r="LY348" i="1" s="1"/>
  <c r="LY349" i="1" s="1"/>
  <c r="LY350" i="1" s="1"/>
  <c r="LY351" i="1" s="1"/>
  <c r="LY352" i="1" s="1"/>
  <c r="LY353" i="1" s="1"/>
  <c r="LY354" i="1" s="1"/>
  <c r="LY355" i="1" s="1"/>
  <c r="LY356" i="1" s="1"/>
  <c r="LY357" i="1" s="1"/>
  <c r="LY358" i="1" s="1"/>
  <c r="LY359" i="1" s="1"/>
  <c r="LY360" i="1" s="1"/>
  <c r="LY361" i="1" s="1"/>
  <c r="MA361" i="1" s="1"/>
  <c r="HR361" i="1"/>
  <c r="JZ302" i="1" l="1"/>
  <c r="JZ303" i="1" s="1"/>
  <c r="JZ304" i="1" s="1"/>
  <c r="JZ305" i="1" s="1"/>
  <c r="JZ306" i="1" s="1"/>
  <c r="JZ307" i="1" s="1"/>
  <c r="JZ308" i="1" s="1"/>
  <c r="JZ309" i="1" s="1"/>
  <c r="JZ310" i="1" s="1"/>
  <c r="JZ311" i="1" s="1"/>
  <c r="JZ312" i="1" s="1"/>
  <c r="JZ313" i="1" s="1"/>
  <c r="JZ314" i="1" s="1"/>
  <c r="JZ315" i="1" s="1"/>
  <c r="JZ316" i="1" s="1"/>
  <c r="JZ317" i="1" s="1"/>
  <c r="JZ318" i="1" s="1"/>
  <c r="JZ319" i="1" s="1"/>
  <c r="JZ320" i="1" s="1"/>
  <c r="JZ321" i="1" s="1"/>
  <c r="JZ322" i="1" s="1"/>
  <c r="JZ323" i="1" s="1"/>
  <c r="JZ324" i="1" s="1"/>
  <c r="JZ325" i="1" s="1"/>
  <c r="JZ326" i="1" s="1"/>
  <c r="JZ327" i="1" s="1"/>
  <c r="JZ328" i="1" s="1"/>
  <c r="JZ329" i="1" s="1"/>
  <c r="JZ330" i="1" s="1"/>
  <c r="JZ331" i="1" s="1"/>
  <c r="JZ332" i="1" s="1"/>
  <c r="JZ333" i="1" s="1"/>
  <c r="JZ334" i="1" s="1"/>
  <c r="JZ335" i="1" s="1"/>
  <c r="JZ336" i="1" s="1"/>
  <c r="JZ337" i="1" s="1"/>
  <c r="JZ338" i="1" s="1"/>
  <c r="JZ339" i="1" s="1"/>
  <c r="JZ340" i="1" s="1"/>
  <c r="JZ341" i="1" s="1"/>
  <c r="JZ342" i="1" s="1"/>
  <c r="JZ343" i="1" s="1"/>
  <c r="JZ344" i="1" s="1"/>
  <c r="JZ345" i="1" s="1"/>
  <c r="JZ346" i="1" s="1"/>
  <c r="JZ347" i="1" s="1"/>
  <c r="JZ348" i="1" s="1"/>
  <c r="JZ349" i="1" s="1"/>
  <c r="JZ350" i="1" s="1"/>
  <c r="JZ351" i="1" s="1"/>
  <c r="JZ352" i="1" s="1"/>
  <c r="JZ353" i="1" s="1"/>
  <c r="JZ354" i="1" s="1"/>
  <c r="JZ355" i="1" s="1"/>
  <c r="JZ356" i="1" s="1"/>
  <c r="JZ357" i="1" s="1"/>
  <c r="JZ358" i="1" s="1"/>
  <c r="JZ359" i="1" s="1"/>
  <c r="JZ360" i="1" s="1"/>
  <c r="JZ361" i="1" s="1"/>
  <c r="KB361" i="1" s="1"/>
  <c r="GW373" i="1" l="1"/>
  <c r="KM362" i="1" l="1"/>
  <c r="KN362" i="1" s="1"/>
  <c r="KO362" i="1" s="1"/>
  <c r="KM363" i="1" s="1"/>
  <c r="KN363" i="1" s="1"/>
  <c r="KO363" i="1" s="1"/>
  <c r="KM364" i="1" s="1"/>
  <c r="KN364" i="1" s="1"/>
  <c r="KO364" i="1" s="1"/>
  <c r="KM365" i="1" s="1"/>
  <c r="KN365" i="1" s="1"/>
  <c r="KO365" i="1" s="1"/>
  <c r="KM366" i="1" s="1"/>
  <c r="KN366" i="1" s="1"/>
  <c r="KO366" i="1" s="1"/>
  <c r="KM367" i="1" s="1"/>
  <c r="KN367" i="1" s="1"/>
  <c r="KO367" i="1" s="1"/>
  <c r="KM368" i="1" s="1"/>
  <c r="KN368" i="1" s="1"/>
  <c r="KO368" i="1" s="1"/>
  <c r="KM369" i="1" s="1"/>
  <c r="KN369" i="1" s="1"/>
  <c r="KO369" i="1" s="1"/>
  <c r="KM370" i="1" s="1"/>
  <c r="KN370" i="1" s="1"/>
  <c r="KO370" i="1" s="1"/>
  <c r="KM371" i="1" s="1"/>
  <c r="KN371" i="1" s="1"/>
  <c r="KO371" i="1" s="1"/>
  <c r="KM372" i="1" s="1"/>
  <c r="KN372" i="1" s="1"/>
  <c r="KO372" i="1" s="1"/>
  <c r="KM373" i="1" s="1"/>
  <c r="KN373" i="1" s="1"/>
  <c r="KO373" i="1" s="1"/>
  <c r="KM374" i="1" s="1"/>
  <c r="KN374" i="1" s="1"/>
  <c r="KO374" i="1" s="1"/>
  <c r="KM375" i="1" s="1"/>
  <c r="KN375" i="1" s="1"/>
  <c r="KO375" i="1" s="1"/>
  <c r="KM376" i="1" s="1"/>
  <c r="KN376" i="1" s="1"/>
  <c r="KO376" i="1" s="1"/>
  <c r="KM377" i="1" s="1"/>
  <c r="KN377" i="1" s="1"/>
  <c r="KO377" i="1" s="1"/>
  <c r="KM378" i="1" s="1"/>
  <c r="KN378" i="1" s="1"/>
  <c r="KO378" i="1" s="1"/>
  <c r="KM379" i="1" s="1"/>
  <c r="KN379" i="1" s="1"/>
  <c r="KO379" i="1" s="1"/>
  <c r="KM380" i="1" s="1"/>
  <c r="KN380" i="1" s="1"/>
  <c r="KO380" i="1" s="1"/>
  <c r="KM381" i="1" s="1"/>
  <c r="KN381" i="1" s="1"/>
  <c r="KO381" i="1" s="1"/>
  <c r="KM382" i="1" s="1"/>
  <c r="KN382" i="1" s="1"/>
  <c r="KO382" i="1" s="1"/>
  <c r="KM383" i="1" s="1"/>
  <c r="KN383" i="1" s="1"/>
  <c r="KO383" i="1" s="1"/>
  <c r="KM384" i="1" s="1"/>
  <c r="KN384" i="1" s="1"/>
  <c r="KO384" i="1" s="1"/>
  <c r="KM385" i="1" s="1"/>
  <c r="KN385" i="1" s="1"/>
  <c r="KO385" i="1" s="1"/>
  <c r="KM386" i="1" s="1"/>
  <c r="KN386" i="1" s="1"/>
  <c r="KO386" i="1" s="1"/>
  <c r="KM387" i="1" s="1"/>
  <c r="KN387" i="1" s="1"/>
  <c r="KO387" i="1" s="1"/>
  <c r="KM388" i="1" s="1"/>
  <c r="KN388" i="1" s="1"/>
  <c r="KO388" i="1" s="1"/>
  <c r="KM389" i="1" s="1"/>
  <c r="KN389" i="1" s="1"/>
  <c r="KO389" i="1" s="1"/>
  <c r="KM390" i="1" s="1"/>
  <c r="KN390" i="1" s="1"/>
  <c r="KO390" i="1" s="1"/>
  <c r="KM391" i="1" s="1"/>
  <c r="KN391" i="1" s="1"/>
  <c r="KO391" i="1" s="1"/>
  <c r="KM392" i="1" s="1"/>
  <c r="KN392" i="1" s="1"/>
  <c r="KO392" i="1" s="1"/>
  <c r="KM393" i="1" s="1"/>
  <c r="KN393" i="1" s="1"/>
  <c r="KO393" i="1" s="1"/>
  <c r="KM394" i="1" s="1"/>
  <c r="KN394" i="1" s="1"/>
  <c r="KO394" i="1" s="1"/>
  <c r="KM395" i="1" s="1"/>
  <c r="KN395" i="1" s="1"/>
  <c r="KO395" i="1" s="1"/>
  <c r="KM396" i="1" s="1"/>
  <c r="KN396" i="1" s="1"/>
  <c r="KO396" i="1" s="1"/>
  <c r="KM397" i="1" s="1"/>
  <c r="KN397" i="1" s="1"/>
  <c r="KO397" i="1" s="1"/>
  <c r="KM398" i="1" s="1"/>
  <c r="KN398" i="1" s="1"/>
  <c r="KO398" i="1" s="1"/>
  <c r="KM399" i="1" s="1"/>
  <c r="KN399" i="1" s="1"/>
  <c r="KO399" i="1" s="1"/>
  <c r="KM400" i="1" s="1"/>
  <c r="BA362" i="1"/>
  <c r="BB362" i="1" s="1"/>
  <c r="BE362" i="1" s="1"/>
  <c r="BA363" i="1" s="1"/>
  <c r="BB363" i="1" s="1"/>
  <c r="BE363" i="1" s="1"/>
  <c r="BA364" i="1" s="1"/>
  <c r="BB364" i="1" s="1"/>
  <c r="BE364" i="1" s="1"/>
  <c r="BA365" i="1" s="1"/>
  <c r="BB365" i="1" s="1"/>
  <c r="BE365" i="1" s="1"/>
  <c r="BA366" i="1" s="1"/>
  <c r="BB366" i="1" s="1"/>
  <c r="BE366" i="1" s="1"/>
  <c r="BA367" i="1" s="1"/>
  <c r="BB367" i="1" s="1"/>
  <c r="BE367" i="1" s="1"/>
  <c r="BA368" i="1" s="1"/>
  <c r="BB368" i="1" s="1"/>
  <c r="BE368" i="1" s="1"/>
  <c r="BA369" i="1" s="1"/>
  <c r="BB369" i="1" s="1"/>
  <c r="BE369" i="1" s="1"/>
  <c r="BA370" i="1" s="1"/>
  <c r="BB370" i="1" s="1"/>
  <c r="BE370" i="1" s="1"/>
  <c r="BA371" i="1" s="1"/>
  <c r="BB371" i="1" s="1"/>
  <c r="BE371" i="1" s="1"/>
  <c r="BA372" i="1" s="1"/>
  <c r="BB372" i="1" s="1"/>
  <c r="BE372" i="1" s="1"/>
  <c r="BA373" i="1" s="1"/>
  <c r="BB373" i="1" s="1"/>
  <c r="BE373" i="1" s="1"/>
  <c r="BA374" i="1" s="1"/>
  <c r="BB374" i="1" s="1"/>
  <c r="BE374" i="1" s="1"/>
  <c r="BA375" i="1" s="1"/>
  <c r="BB375" i="1" s="1"/>
  <c r="BE375" i="1" s="1"/>
  <c r="BA376" i="1" s="1"/>
  <c r="BB376" i="1" s="1"/>
  <c r="BE376" i="1" s="1"/>
  <c r="BA377" i="1" s="1"/>
  <c r="BB377" i="1" s="1"/>
  <c r="BE377" i="1" s="1"/>
  <c r="BA378" i="1" s="1"/>
  <c r="BB378" i="1" s="1"/>
  <c r="BE378" i="1" s="1"/>
  <c r="BA379" i="1" s="1"/>
  <c r="BB379" i="1" s="1"/>
  <c r="BE379" i="1" s="1"/>
  <c r="BA380" i="1" s="1"/>
  <c r="BB380" i="1" s="1"/>
  <c r="BE380" i="1" s="1"/>
  <c r="BA381" i="1" s="1"/>
  <c r="BB381" i="1" s="1"/>
  <c r="BE381" i="1" s="1"/>
  <c r="BA382" i="1" s="1"/>
  <c r="BB382" i="1" s="1"/>
  <c r="BE382" i="1" s="1"/>
  <c r="BA383" i="1" s="1"/>
  <c r="BB383" i="1" s="1"/>
  <c r="BE383" i="1" s="1"/>
  <c r="BA384" i="1" s="1"/>
  <c r="BB384" i="1" s="1"/>
  <c r="BE384" i="1" s="1"/>
  <c r="BA385" i="1" s="1"/>
  <c r="BB385" i="1" s="1"/>
  <c r="BE385" i="1" s="1"/>
  <c r="BA386" i="1" s="1"/>
  <c r="BB386" i="1" s="1"/>
  <c r="BE386" i="1" s="1"/>
  <c r="BA387" i="1" s="1"/>
  <c r="BB387" i="1" s="1"/>
  <c r="BE387" i="1" s="1"/>
  <c r="BA388" i="1" s="1"/>
  <c r="BB388" i="1" s="1"/>
  <c r="BE388" i="1" s="1"/>
  <c r="BA389" i="1" s="1"/>
  <c r="BB389" i="1" s="1"/>
  <c r="BE389" i="1" s="1"/>
  <c r="BA390" i="1" s="1"/>
  <c r="BB390" i="1" s="1"/>
  <c r="BE390" i="1" s="1"/>
  <c r="BA391" i="1" s="1"/>
  <c r="BB391" i="1" s="1"/>
  <c r="BE391" i="1" s="1"/>
  <c r="BA392" i="1" s="1"/>
  <c r="BB392" i="1" s="1"/>
  <c r="BE392" i="1" s="1"/>
  <c r="BA393" i="1" s="1"/>
  <c r="BB393" i="1" s="1"/>
  <c r="BE393" i="1" s="1"/>
  <c r="BA394" i="1" s="1"/>
  <c r="BB394" i="1" s="1"/>
  <c r="BE394" i="1" s="1"/>
  <c r="BA395" i="1" s="1"/>
  <c r="BB395" i="1" s="1"/>
  <c r="BE395" i="1" s="1"/>
  <c r="BA396" i="1" s="1"/>
  <c r="BB396" i="1" s="1"/>
  <c r="BE396" i="1" s="1"/>
  <c r="BA397" i="1" s="1"/>
  <c r="BB397" i="1" s="1"/>
  <c r="BE397" i="1" s="1"/>
  <c r="BA398" i="1" s="1"/>
  <c r="BB398" i="1" s="1"/>
  <c r="BE398" i="1" s="1"/>
  <c r="BA399" i="1" s="1"/>
  <c r="BB399" i="1" s="1"/>
  <c r="BE399" i="1" s="1"/>
  <c r="BA400" i="1" s="1"/>
  <c r="BB400" i="1" l="1"/>
  <c r="KN400" i="1"/>
  <c r="KO400" i="1" l="1"/>
  <c r="BE400" i="1"/>
  <c r="CV373" i="1" l="1"/>
  <c r="AO302" i="1" l="1"/>
  <c r="AP302" i="1" s="1"/>
  <c r="AS302" i="1"/>
  <c r="BH302" i="1" l="1"/>
  <c r="AT302" i="1"/>
  <c r="AW302" i="1" s="1"/>
  <c r="AS303" i="1" l="1"/>
  <c r="AO303" i="1"/>
  <c r="AP303" i="1" s="1"/>
  <c r="BH303" i="1" l="1"/>
  <c r="AT303" i="1"/>
  <c r="AW303" i="1" s="1"/>
  <c r="AS304" i="1" l="1"/>
  <c r="AO304" i="1"/>
  <c r="AP304" i="1" s="1"/>
  <c r="BH304" i="1" l="1"/>
  <c r="AT304" i="1"/>
  <c r="AW304" i="1" s="1"/>
  <c r="AS305" i="1" l="1"/>
  <c r="AO305" i="1"/>
  <c r="AP305" i="1" s="1"/>
  <c r="AT305" i="1" l="1"/>
  <c r="AW305" i="1" s="1"/>
  <c r="BH305" i="1"/>
  <c r="AS306" i="1" l="1"/>
  <c r="AO306" i="1"/>
  <c r="AP306" i="1" s="1"/>
  <c r="AT306" i="1" l="1"/>
  <c r="AW306" i="1" s="1"/>
  <c r="BH306" i="1"/>
  <c r="AO307" i="1" l="1"/>
  <c r="AP307" i="1" s="1"/>
  <c r="AS307" i="1"/>
  <c r="AT307" i="1" l="1"/>
  <c r="AW307" i="1" s="1"/>
  <c r="BH307" i="1"/>
  <c r="AS308" i="1" l="1"/>
  <c r="AO308" i="1"/>
  <c r="AP308" i="1" s="1"/>
  <c r="BH308" i="1" l="1"/>
  <c r="AT308" i="1"/>
  <c r="AW308" i="1" s="1"/>
  <c r="AS309" i="1" l="1"/>
  <c r="AO309" i="1"/>
  <c r="AP309" i="1" s="1"/>
  <c r="BH309" i="1" l="1"/>
  <c r="AT309" i="1"/>
  <c r="AW309" i="1" s="1"/>
  <c r="AS310" i="1" l="1"/>
  <c r="AO310" i="1"/>
  <c r="AP310" i="1" s="1"/>
  <c r="AT310" i="1" l="1"/>
  <c r="AW310" i="1" s="1"/>
  <c r="BH310" i="1"/>
  <c r="AS311" i="1" l="1"/>
  <c r="AO311" i="1"/>
  <c r="AP311" i="1" s="1"/>
  <c r="BH311" i="1" l="1"/>
  <c r="AT311" i="1"/>
  <c r="AW311" i="1" s="1"/>
  <c r="AS312" i="1" l="1"/>
  <c r="AO312" i="1"/>
  <c r="AP312" i="1" s="1"/>
  <c r="BH312" i="1" l="1"/>
  <c r="AT312" i="1"/>
  <c r="AW312" i="1" s="1"/>
  <c r="AS313" i="1" l="1"/>
  <c r="AO313" i="1"/>
  <c r="AP313" i="1" s="1"/>
  <c r="AT313" i="1" l="1"/>
  <c r="AW313" i="1" s="1"/>
  <c r="BH313" i="1"/>
  <c r="AS314" i="1" l="1"/>
  <c r="AO314" i="1"/>
  <c r="AP314" i="1" s="1"/>
  <c r="BH314" i="1" l="1"/>
  <c r="AT314" i="1"/>
  <c r="AW314" i="1" s="1"/>
  <c r="AO315" i="1" l="1"/>
  <c r="AP315" i="1" s="1"/>
  <c r="AS315" i="1"/>
  <c r="AT315" i="1" l="1"/>
  <c r="AW315" i="1" s="1"/>
  <c r="BH315" i="1"/>
  <c r="AO316" i="1" l="1"/>
  <c r="AP316" i="1" s="1"/>
  <c r="AS316" i="1"/>
  <c r="BH316" i="1" l="1"/>
  <c r="AT316" i="1"/>
  <c r="AW316" i="1" s="1"/>
  <c r="AS317" i="1" l="1"/>
  <c r="AO317" i="1"/>
  <c r="AP317" i="1" s="1"/>
  <c r="BH317" i="1" l="1"/>
  <c r="AT317" i="1"/>
  <c r="AW317" i="1" s="1"/>
  <c r="AS318" i="1" l="1"/>
  <c r="AO318" i="1"/>
  <c r="AP318" i="1" s="1"/>
  <c r="BH318" i="1" l="1"/>
  <c r="AT318" i="1"/>
  <c r="AW318" i="1" s="1"/>
  <c r="AS319" i="1" l="1"/>
  <c r="AO319" i="1"/>
  <c r="AP319" i="1" s="1"/>
  <c r="AT319" i="1" l="1"/>
  <c r="AW319" i="1" s="1"/>
  <c r="BH319" i="1"/>
  <c r="AO320" i="1" l="1"/>
  <c r="AP320" i="1" s="1"/>
  <c r="AS320" i="1"/>
  <c r="AT320" i="1" l="1"/>
  <c r="AW320" i="1" s="1"/>
  <c r="BH320" i="1"/>
  <c r="AO321" i="1" l="1"/>
  <c r="AP321" i="1" s="1"/>
  <c r="AS321" i="1"/>
  <c r="AT321" i="1" l="1"/>
  <c r="AW321" i="1" s="1"/>
  <c r="BH321" i="1"/>
  <c r="AO322" i="1" l="1"/>
  <c r="AP322" i="1" s="1"/>
  <c r="AS322" i="1"/>
  <c r="BH322" i="1" l="1"/>
  <c r="AT322" i="1"/>
  <c r="AW322" i="1" s="1"/>
  <c r="AO323" i="1" l="1"/>
  <c r="AP323" i="1" s="1"/>
  <c r="AS323" i="1"/>
  <c r="BH323" i="1" l="1"/>
  <c r="AT323" i="1"/>
  <c r="AW323" i="1" s="1"/>
  <c r="AS324" i="1" l="1"/>
  <c r="AO324" i="1"/>
  <c r="AP324" i="1" s="1"/>
  <c r="BH324" i="1" l="1"/>
  <c r="AT324" i="1"/>
  <c r="AW324" i="1" s="1"/>
  <c r="AO325" i="1" l="1"/>
  <c r="AP325" i="1" s="1"/>
  <c r="AS325" i="1"/>
  <c r="BH325" i="1" l="1"/>
  <c r="AT325" i="1"/>
  <c r="AW325" i="1" s="1"/>
  <c r="AO326" i="1" l="1"/>
  <c r="AP326" i="1" s="1"/>
  <c r="AS326" i="1"/>
  <c r="BH326" i="1" l="1"/>
  <c r="AT326" i="1"/>
  <c r="AW326" i="1" s="1"/>
  <c r="AO327" i="1" l="1"/>
  <c r="AP327" i="1" s="1"/>
  <c r="AS327" i="1"/>
  <c r="AT327" i="1" l="1"/>
  <c r="AW327" i="1" s="1"/>
  <c r="BH327" i="1"/>
  <c r="AO328" i="1" l="1"/>
  <c r="AP328" i="1" s="1"/>
  <c r="AS328" i="1"/>
  <c r="BH328" i="1" l="1"/>
  <c r="AT328" i="1"/>
  <c r="AW328" i="1" s="1"/>
  <c r="AO329" i="1" l="1"/>
  <c r="AP329" i="1" s="1"/>
  <c r="AS329" i="1"/>
  <c r="BH329" i="1" l="1"/>
  <c r="AT329" i="1"/>
  <c r="AW329" i="1" s="1"/>
  <c r="AO330" i="1" l="1"/>
  <c r="AP330" i="1" s="1"/>
  <c r="AS330" i="1"/>
  <c r="BH330" i="1" l="1"/>
  <c r="AT330" i="1"/>
  <c r="AW330" i="1" s="1"/>
  <c r="AS331" i="1" l="1"/>
  <c r="AO331" i="1"/>
  <c r="AP331" i="1" s="1"/>
  <c r="AT331" i="1" l="1"/>
  <c r="AW331" i="1" s="1"/>
  <c r="BH331" i="1"/>
  <c r="AS332" i="1" l="1"/>
  <c r="AO332" i="1"/>
  <c r="AP332" i="1" s="1"/>
  <c r="AT332" i="1" l="1"/>
  <c r="AW332" i="1" s="1"/>
  <c r="BH332" i="1"/>
  <c r="AS333" i="1" l="1"/>
  <c r="AO333" i="1"/>
  <c r="AP333" i="1" s="1"/>
  <c r="BH333" i="1" l="1"/>
  <c r="AT333" i="1"/>
  <c r="AW333" i="1" s="1"/>
  <c r="AO334" i="1" l="1"/>
  <c r="AP334" i="1" s="1"/>
  <c r="AS334" i="1"/>
  <c r="BH334" i="1" l="1"/>
  <c r="AT334" i="1"/>
  <c r="AW334" i="1" s="1"/>
  <c r="AO335" i="1" l="1"/>
  <c r="AP335" i="1" s="1"/>
  <c r="AS335" i="1"/>
  <c r="AT335" i="1" l="1"/>
  <c r="AW335" i="1" s="1"/>
  <c r="BH335" i="1"/>
  <c r="AO336" i="1" l="1"/>
  <c r="AP336" i="1" s="1"/>
  <c r="AS336" i="1"/>
  <c r="AT336" i="1" l="1"/>
  <c r="AW336" i="1" s="1"/>
  <c r="BH336" i="1"/>
  <c r="AO337" i="1" l="1"/>
  <c r="AP337" i="1" s="1"/>
  <c r="AS337" i="1"/>
  <c r="AT337" i="1" l="1"/>
  <c r="AW337" i="1" s="1"/>
  <c r="BH337" i="1"/>
  <c r="AO338" i="1" l="1"/>
  <c r="AP338" i="1" s="1"/>
  <c r="AS338" i="1"/>
  <c r="AT338" i="1" l="1"/>
  <c r="AW338" i="1" s="1"/>
  <c r="BH338" i="1"/>
  <c r="AO339" i="1" l="1"/>
  <c r="AP339" i="1" s="1"/>
  <c r="AS339" i="1"/>
  <c r="BH339" i="1" l="1"/>
  <c r="AT339" i="1"/>
  <c r="AW339" i="1" s="1"/>
  <c r="AO340" i="1" l="1"/>
  <c r="AP340" i="1" s="1"/>
  <c r="AS340" i="1"/>
  <c r="BH340" i="1" l="1"/>
  <c r="AT340" i="1"/>
  <c r="AW340" i="1" s="1"/>
  <c r="AO341" i="1" l="1"/>
  <c r="AP341" i="1" s="1"/>
  <c r="AS341" i="1"/>
  <c r="BH341" i="1" l="1"/>
  <c r="AT341" i="1"/>
  <c r="AW341" i="1" s="1"/>
  <c r="AS342" i="1" l="1"/>
  <c r="AO342" i="1"/>
  <c r="AP342" i="1" s="1"/>
  <c r="AT342" i="1" l="1"/>
  <c r="AW342" i="1" s="1"/>
  <c r="BH342" i="1"/>
  <c r="AO343" i="1" l="1"/>
  <c r="AP343" i="1" s="1"/>
  <c r="AS343" i="1"/>
  <c r="BH343" i="1" l="1"/>
  <c r="AT343" i="1"/>
  <c r="AW343" i="1" s="1"/>
  <c r="GJ362" i="1"/>
  <c r="GH363" i="1" s="1"/>
  <c r="AS344" i="1" l="1"/>
  <c r="AO344" i="1"/>
  <c r="AP344" i="1" s="1"/>
  <c r="AT344" i="1" l="1"/>
  <c r="AW344" i="1" s="1"/>
  <c r="BH344" i="1"/>
  <c r="GP373" i="1"/>
  <c r="AS345" i="1" l="1"/>
  <c r="AO345" i="1"/>
  <c r="AP345" i="1" s="1"/>
  <c r="HC373" i="1"/>
  <c r="AT345" i="1" l="1"/>
  <c r="AW345" i="1" s="1"/>
  <c r="BH345" i="1"/>
  <c r="AO346" i="1" l="1"/>
  <c r="AP346" i="1" s="1"/>
  <c r="AS346" i="1"/>
  <c r="AT346" i="1" l="1"/>
  <c r="AW346" i="1" s="1"/>
  <c r="BH346" i="1"/>
  <c r="AS347" i="1" l="1"/>
  <c r="AO347" i="1"/>
  <c r="AP347" i="1" s="1"/>
  <c r="AT347" i="1" l="1"/>
  <c r="AW347" i="1" s="1"/>
  <c r="BH347" i="1"/>
  <c r="AO348" i="1" l="1"/>
  <c r="AP348" i="1" s="1"/>
  <c r="AS348" i="1"/>
  <c r="AT348" i="1" l="1"/>
  <c r="AW348" i="1" s="1"/>
  <c r="BH348" i="1"/>
  <c r="AS349" i="1" l="1"/>
  <c r="AO349" i="1"/>
  <c r="AP349" i="1" s="1"/>
  <c r="AT349" i="1" l="1"/>
  <c r="AW349" i="1" s="1"/>
  <c r="BH349" i="1"/>
  <c r="AS350" i="1" l="1"/>
  <c r="AO350" i="1"/>
  <c r="AP350" i="1" s="1"/>
  <c r="AT350" i="1" l="1"/>
  <c r="AW350" i="1" s="1"/>
  <c r="BH350" i="1"/>
  <c r="AO351" i="1" l="1"/>
  <c r="AP351" i="1" s="1"/>
  <c r="AS351" i="1"/>
  <c r="BH351" i="1" l="1"/>
  <c r="AT351" i="1"/>
  <c r="AW351" i="1" s="1"/>
  <c r="AO352" i="1" l="1"/>
  <c r="AP352" i="1" s="1"/>
  <c r="AS352" i="1"/>
  <c r="AT352" i="1" l="1"/>
  <c r="AW352" i="1" s="1"/>
  <c r="BH352" i="1"/>
  <c r="AS353" i="1" l="1"/>
  <c r="AO353" i="1"/>
  <c r="AP353" i="1" s="1"/>
  <c r="AT353" i="1" l="1"/>
  <c r="AW353" i="1" s="1"/>
  <c r="BH353" i="1"/>
  <c r="AO354" i="1" l="1"/>
  <c r="AP354" i="1" s="1"/>
  <c r="AS354" i="1"/>
  <c r="AT354" i="1" l="1"/>
  <c r="AW354" i="1" s="1"/>
  <c r="BH354" i="1"/>
  <c r="AO355" i="1" l="1"/>
  <c r="AP355" i="1" s="1"/>
  <c r="AS355" i="1"/>
  <c r="AT355" i="1" l="1"/>
  <c r="AW355" i="1" s="1"/>
  <c r="BH355" i="1"/>
  <c r="AS356" i="1" l="1"/>
  <c r="AO356" i="1"/>
  <c r="AP356" i="1" s="1"/>
  <c r="AT356" i="1" l="1"/>
  <c r="AW356" i="1" s="1"/>
  <c r="BH356" i="1"/>
  <c r="AS357" i="1" l="1"/>
  <c r="AO357" i="1"/>
  <c r="AP357" i="1" s="1"/>
  <c r="AT357" i="1" l="1"/>
  <c r="AW357" i="1" s="1"/>
  <c r="BH357" i="1"/>
  <c r="AO358" i="1" l="1"/>
  <c r="AP358" i="1" s="1"/>
  <c r="AS358" i="1"/>
  <c r="AT358" i="1" l="1"/>
  <c r="AW358" i="1" s="1"/>
  <c r="BH358" i="1"/>
  <c r="AO359" i="1" l="1"/>
  <c r="AP359" i="1" s="1"/>
  <c r="AS359" i="1"/>
  <c r="AT359" i="1" l="1"/>
  <c r="AW359" i="1" s="1"/>
  <c r="BH359" i="1"/>
  <c r="AS360" i="1" l="1"/>
  <c r="AO360" i="1"/>
  <c r="AP360" i="1" s="1"/>
  <c r="AT360" i="1" l="1"/>
  <c r="AW360" i="1" s="1"/>
  <c r="BH360" i="1"/>
  <c r="AT361" i="1" l="1"/>
  <c r="AO361" i="1"/>
  <c r="AS361" i="1"/>
  <c r="AP361" i="1" l="1"/>
  <c r="AW361" i="1"/>
  <c r="AL361" i="1" l="1"/>
  <c r="BH361" i="1"/>
  <c r="BG361" i="1" l="1"/>
  <c r="G726" i="1"/>
  <c r="H726" i="1" l="1"/>
  <c r="CO373" i="1" l="1"/>
  <c r="DB373" i="1" l="1"/>
  <c r="HY302" i="1" l="1"/>
  <c r="IA302" i="1" s="1"/>
  <c r="HY303" i="1"/>
  <c r="IA303" i="1" s="1"/>
  <c r="IM303" i="1" s="1"/>
  <c r="HY304" i="1"/>
  <c r="HY305" i="1"/>
  <c r="IA305" i="1" s="1"/>
  <c r="IM305" i="1" s="1"/>
  <c r="HY306" i="1"/>
  <c r="HY307" i="1"/>
  <c r="HY308" i="1"/>
  <c r="IA308" i="1" s="1"/>
  <c r="IM308" i="1" s="1"/>
  <c r="HY309" i="1"/>
  <c r="IA309" i="1" s="1"/>
  <c r="IM309" i="1" s="1"/>
  <c r="HY310" i="1"/>
  <c r="IA310" i="1" s="1"/>
  <c r="IM310" i="1" s="1"/>
  <c r="HY311" i="1"/>
  <c r="IA311" i="1" s="1"/>
  <c r="IM311" i="1" s="1"/>
  <c r="HY312" i="1"/>
  <c r="HY313" i="1"/>
  <c r="HY314" i="1"/>
  <c r="HY315" i="1"/>
  <c r="HY316" i="1"/>
  <c r="IA316" i="1" s="1"/>
  <c r="IM316" i="1" s="1"/>
  <c r="HY317" i="1"/>
  <c r="IA317" i="1" s="1"/>
  <c r="IM317" i="1" s="1"/>
  <c r="HY318" i="1"/>
  <c r="IA318" i="1" s="1"/>
  <c r="IM318" i="1" s="1"/>
  <c r="HY319" i="1"/>
  <c r="IA319" i="1" s="1"/>
  <c r="IM319" i="1" s="1"/>
  <c r="HY320" i="1"/>
  <c r="HY321" i="1"/>
  <c r="HY322" i="1"/>
  <c r="IA322" i="1" s="1"/>
  <c r="IM322" i="1" s="1"/>
  <c r="HY323" i="1"/>
  <c r="IA323" i="1" s="1"/>
  <c r="IM323" i="1" s="1"/>
  <c r="HY324" i="1"/>
  <c r="IA324" i="1" s="1"/>
  <c r="IM324" i="1" s="1"/>
  <c r="HY325" i="1"/>
  <c r="IA325" i="1" s="1"/>
  <c r="IM325" i="1" s="1"/>
  <c r="HY326" i="1"/>
  <c r="IA326" i="1" s="1"/>
  <c r="IM326" i="1" s="1"/>
  <c r="HY327" i="1"/>
  <c r="IA327" i="1" s="1"/>
  <c r="IM327" i="1" s="1"/>
  <c r="HY328" i="1"/>
  <c r="HY329" i="1"/>
  <c r="IA329" i="1" s="1"/>
  <c r="IM329" i="1" s="1"/>
  <c r="HY330" i="1"/>
  <c r="IA330" i="1" s="1"/>
  <c r="IM330" i="1" s="1"/>
  <c r="HY331" i="1"/>
  <c r="IA331" i="1" s="1"/>
  <c r="IM331" i="1" s="1"/>
  <c r="HY332" i="1"/>
  <c r="IA332" i="1" s="1"/>
  <c r="IM332" i="1" s="1"/>
  <c r="HY333" i="1"/>
  <c r="IA333" i="1" s="1"/>
  <c r="IM333" i="1" s="1"/>
  <c r="HY334" i="1"/>
  <c r="IA334" i="1" s="1"/>
  <c r="IM334" i="1" s="1"/>
  <c r="HY335" i="1"/>
  <c r="IA335" i="1" s="1"/>
  <c r="IM335" i="1" s="1"/>
  <c r="HY336" i="1"/>
  <c r="HY337" i="1"/>
  <c r="HY338" i="1"/>
  <c r="IA338" i="1" s="1"/>
  <c r="IM338" i="1" s="1"/>
  <c r="HY339" i="1"/>
  <c r="IA339" i="1" s="1"/>
  <c r="IM339" i="1" s="1"/>
  <c r="HY340" i="1"/>
  <c r="IA340" i="1" s="1"/>
  <c r="IM340" i="1" s="1"/>
  <c r="HY341" i="1"/>
  <c r="IA341" i="1" s="1"/>
  <c r="IM341" i="1" s="1"/>
  <c r="HY342" i="1"/>
  <c r="IA342" i="1" s="1"/>
  <c r="IM342" i="1" s="1"/>
  <c r="HY343" i="1"/>
  <c r="IA343" i="1" s="1"/>
  <c r="IM343" i="1" s="1"/>
  <c r="HY344" i="1"/>
  <c r="HY345" i="1"/>
  <c r="HY346" i="1"/>
  <c r="IA346" i="1" s="1"/>
  <c r="IM346" i="1" s="1"/>
  <c r="HY347" i="1"/>
  <c r="IA347" i="1" s="1"/>
  <c r="IM347" i="1" s="1"/>
  <c r="HY348" i="1"/>
  <c r="IA348" i="1" s="1"/>
  <c r="IM348" i="1" s="1"/>
  <c r="HY349" i="1"/>
  <c r="IA349" i="1" s="1"/>
  <c r="IM349" i="1" s="1"/>
  <c r="HY350" i="1"/>
  <c r="IA350" i="1" s="1"/>
  <c r="IM350" i="1" s="1"/>
  <c r="HY351" i="1"/>
  <c r="IA351" i="1" s="1"/>
  <c r="IM351" i="1" s="1"/>
  <c r="HY352" i="1"/>
  <c r="HY353" i="1"/>
  <c r="HY354" i="1"/>
  <c r="IA354" i="1" s="1"/>
  <c r="IM354" i="1" s="1"/>
  <c r="HY355" i="1"/>
  <c r="IA355" i="1" s="1"/>
  <c r="IM355" i="1" s="1"/>
  <c r="HY356" i="1"/>
  <c r="IA356" i="1" s="1"/>
  <c r="IM356" i="1" s="1"/>
  <c r="HY357" i="1"/>
  <c r="IA357" i="1" s="1"/>
  <c r="IM357" i="1" s="1"/>
  <c r="HY358" i="1"/>
  <c r="IA358" i="1" s="1"/>
  <c r="IM358" i="1" s="1"/>
  <c r="HY359" i="1"/>
  <c r="IA359" i="1" s="1"/>
  <c r="IM359" i="1" s="1"/>
  <c r="HY360" i="1"/>
  <c r="HG302" i="1"/>
  <c r="HT302" i="1" s="1"/>
  <c r="HG303" i="1"/>
  <c r="HT303" i="1" s="1"/>
  <c r="HG304" i="1"/>
  <c r="HT304" i="1" s="1"/>
  <c r="HG305" i="1"/>
  <c r="HT305" i="1" s="1"/>
  <c r="HG307" i="1"/>
  <c r="HT307" i="1" s="1"/>
  <c r="HG309" i="1"/>
  <c r="HT309" i="1" s="1"/>
  <c r="HG310" i="1"/>
  <c r="HT310" i="1" s="1"/>
  <c r="HG313" i="1"/>
  <c r="HT313" i="1" s="1"/>
  <c r="HG315" i="1"/>
  <c r="W680" i="1" s="1"/>
  <c r="X680" i="1" s="1"/>
  <c r="HG316" i="1"/>
  <c r="HT316" i="1" s="1"/>
  <c r="HG318" i="1"/>
  <c r="HT318" i="1" s="1"/>
  <c r="HG320" i="1"/>
  <c r="HT320" i="1" s="1"/>
  <c r="HG321" i="1"/>
  <c r="HT321" i="1" s="1"/>
  <c r="HG324" i="1"/>
  <c r="HT324" i="1" s="1"/>
  <c r="HG325" i="1"/>
  <c r="HT325" i="1" s="1"/>
  <c r="HG326" i="1"/>
  <c r="HT326" i="1" s="1"/>
  <c r="HG327" i="1"/>
  <c r="HT327" i="1" s="1"/>
  <c r="HG328" i="1"/>
  <c r="HT328" i="1" s="1"/>
  <c r="HG329" i="1"/>
  <c r="HT329" i="1" s="1"/>
  <c r="HG331" i="1"/>
  <c r="HT331" i="1" s="1"/>
  <c r="HG332" i="1"/>
  <c r="HT332" i="1" s="1"/>
  <c r="HG336" i="1"/>
  <c r="HT336" i="1" s="1"/>
  <c r="HG339" i="1"/>
  <c r="HT339" i="1" s="1"/>
  <c r="HG341" i="1"/>
  <c r="HT341" i="1" s="1"/>
  <c r="HG344" i="1"/>
  <c r="HT344" i="1" s="1"/>
  <c r="HG346" i="1"/>
  <c r="HT346" i="1" s="1"/>
  <c r="HG350" i="1"/>
  <c r="HT350" i="1" s="1"/>
  <c r="HG352" i="1"/>
  <c r="HT352" i="1" s="1"/>
  <c r="HG353" i="1"/>
  <c r="HT353" i="1" s="1"/>
  <c r="HG359" i="1"/>
  <c r="HT359" i="1" s="1"/>
  <c r="IL302" i="1"/>
  <c r="IL303" i="1"/>
  <c r="IL304" i="1"/>
  <c r="IL305" i="1"/>
  <c r="IL306" i="1"/>
  <c r="IL307" i="1"/>
  <c r="IL308" i="1"/>
  <c r="IL310" i="1"/>
  <c r="IL311" i="1"/>
  <c r="IL312" i="1"/>
  <c r="IL313" i="1"/>
  <c r="IL314" i="1"/>
  <c r="IL315" i="1"/>
  <c r="IL316" i="1"/>
  <c r="IL318" i="1"/>
  <c r="IL319" i="1"/>
  <c r="IL320" i="1"/>
  <c r="IL321" i="1"/>
  <c r="IL322" i="1"/>
  <c r="IL323" i="1"/>
  <c r="IL324" i="1"/>
  <c r="IL326" i="1"/>
  <c r="IL328" i="1"/>
  <c r="IL329" i="1"/>
  <c r="IL330" i="1"/>
  <c r="IL334" i="1"/>
  <c r="IL336" i="1"/>
  <c r="IL337" i="1"/>
  <c r="IL338" i="1"/>
  <c r="IL344" i="1"/>
  <c r="IL345" i="1"/>
  <c r="IL352" i="1"/>
  <c r="IL353" i="1"/>
  <c r="IL360" i="1"/>
  <c r="JM302" i="1"/>
  <c r="KE302" i="1" s="1"/>
  <c r="JM303" i="1"/>
  <c r="KE303" i="1" s="1"/>
  <c r="JM304" i="1"/>
  <c r="KE304" i="1" s="1"/>
  <c r="JM305" i="1"/>
  <c r="KE305" i="1" s="1"/>
  <c r="JM306" i="1"/>
  <c r="KE306" i="1" s="1"/>
  <c r="JM307" i="1"/>
  <c r="KE307" i="1" s="1"/>
  <c r="JM308" i="1"/>
  <c r="KE308" i="1" s="1"/>
  <c r="JM309" i="1"/>
  <c r="KE309" i="1" s="1"/>
  <c r="JM310" i="1"/>
  <c r="KE310" i="1" s="1"/>
  <c r="JM311" i="1"/>
  <c r="KE311" i="1" s="1"/>
  <c r="JM312" i="1"/>
  <c r="KE312" i="1" s="1"/>
  <c r="JM313" i="1"/>
  <c r="KE313" i="1" s="1"/>
  <c r="JM314" i="1"/>
  <c r="KE314" i="1" s="1"/>
  <c r="JM315" i="1"/>
  <c r="KE315" i="1" s="1"/>
  <c r="JM316" i="1"/>
  <c r="KE316" i="1" s="1"/>
  <c r="JM317" i="1"/>
  <c r="KE317" i="1" s="1"/>
  <c r="JM318" i="1"/>
  <c r="KE318" i="1" s="1"/>
  <c r="JM319" i="1"/>
  <c r="KE319" i="1" s="1"/>
  <c r="JM320" i="1"/>
  <c r="KE320" i="1" s="1"/>
  <c r="JM321" i="1"/>
  <c r="KE321" i="1" s="1"/>
  <c r="JM322" i="1"/>
  <c r="KE322" i="1" s="1"/>
  <c r="JM323" i="1"/>
  <c r="KE323" i="1" s="1"/>
  <c r="JM324" i="1"/>
  <c r="KE324" i="1" s="1"/>
  <c r="JM325" i="1"/>
  <c r="KE325" i="1" s="1"/>
  <c r="JM326" i="1"/>
  <c r="KE326" i="1" s="1"/>
  <c r="JM327" i="1"/>
  <c r="KE327" i="1" s="1"/>
  <c r="JM328" i="1"/>
  <c r="KE328" i="1" s="1"/>
  <c r="JM329" i="1"/>
  <c r="KE329" i="1" s="1"/>
  <c r="JM330" i="1"/>
  <c r="KE330" i="1" s="1"/>
  <c r="JM331" i="1"/>
  <c r="KE331" i="1" s="1"/>
  <c r="JM332" i="1"/>
  <c r="KE332" i="1" s="1"/>
  <c r="JM333" i="1"/>
  <c r="KE333" i="1" s="1"/>
  <c r="JM334" i="1"/>
  <c r="KE334" i="1" s="1"/>
  <c r="JM335" i="1"/>
  <c r="KE335" i="1" s="1"/>
  <c r="JM336" i="1"/>
  <c r="KE336" i="1" s="1"/>
  <c r="JM337" i="1"/>
  <c r="KE337" i="1" s="1"/>
  <c r="JM338" i="1"/>
  <c r="KE338" i="1" s="1"/>
  <c r="JM339" i="1"/>
  <c r="KE339" i="1" s="1"/>
  <c r="JM340" i="1"/>
  <c r="KE340" i="1" s="1"/>
  <c r="JM341" i="1"/>
  <c r="KE341" i="1" s="1"/>
  <c r="JM342" i="1"/>
  <c r="KE342" i="1" s="1"/>
  <c r="JM343" i="1"/>
  <c r="KE343" i="1" s="1"/>
  <c r="JM344" i="1"/>
  <c r="KE344" i="1" s="1"/>
  <c r="JM345" i="1"/>
  <c r="KE345" i="1" s="1"/>
  <c r="JM346" i="1"/>
  <c r="KE346" i="1" s="1"/>
  <c r="JM347" i="1"/>
  <c r="KE347" i="1" s="1"/>
  <c r="JM348" i="1"/>
  <c r="KE348" i="1" s="1"/>
  <c r="JM349" i="1"/>
  <c r="KE349" i="1" s="1"/>
  <c r="JM350" i="1"/>
  <c r="KE350" i="1" s="1"/>
  <c r="JM351" i="1"/>
  <c r="KE351" i="1" s="1"/>
  <c r="JM352" i="1"/>
  <c r="KE352" i="1" s="1"/>
  <c r="JM353" i="1"/>
  <c r="KE353" i="1" s="1"/>
  <c r="JM354" i="1"/>
  <c r="KE354" i="1" s="1"/>
  <c r="JM355" i="1"/>
  <c r="KE355" i="1" s="1"/>
  <c r="JM356" i="1"/>
  <c r="KE356" i="1" s="1"/>
  <c r="JM357" i="1"/>
  <c r="KE357" i="1" s="1"/>
  <c r="JM358" i="1"/>
  <c r="KE358" i="1" s="1"/>
  <c r="JM359" i="1"/>
  <c r="KE359" i="1" s="1"/>
  <c r="JM360" i="1"/>
  <c r="KE360" i="1" s="1"/>
  <c r="LO302" i="1"/>
  <c r="MC302" i="1" s="1"/>
  <c r="LO303" i="1"/>
  <c r="MC303" i="1" s="1"/>
  <c r="LO305" i="1"/>
  <c r="MC305" i="1" s="1"/>
  <c r="LO309" i="1"/>
  <c r="MC309" i="1" s="1"/>
  <c r="LO316" i="1"/>
  <c r="MC316" i="1" s="1"/>
  <c r="LO321" i="1"/>
  <c r="MC321" i="1" s="1"/>
  <c r="LO325" i="1"/>
  <c r="MC325" i="1" s="1"/>
  <c r="LO332" i="1"/>
  <c r="MC332" i="1" s="1"/>
  <c r="LO334" i="1"/>
  <c r="MC334" i="1" s="1"/>
  <c r="LO338" i="1"/>
  <c r="MC338" i="1" s="1"/>
  <c r="LO340" i="1"/>
  <c r="MC340" i="1" s="1"/>
  <c r="LO351" i="1"/>
  <c r="MC351" i="1" s="1"/>
  <c r="LO352" i="1"/>
  <c r="MC352" i="1" s="1"/>
  <c r="LO356" i="1"/>
  <c r="MC356" i="1" s="1"/>
  <c r="LO358" i="1"/>
  <c r="MC358" i="1" s="1"/>
  <c r="LO359" i="1"/>
  <c r="MC359" i="1" s="1"/>
  <c r="LO360" i="1"/>
  <c r="MC360" i="1" s="1"/>
  <c r="MH305" i="1"/>
  <c r="MU305" i="1" s="1"/>
  <c r="MH309" i="1"/>
  <c r="MU309" i="1" s="1"/>
  <c r="MH313" i="1"/>
  <c r="MU313" i="1" s="1"/>
  <c r="MH317" i="1"/>
  <c r="MU317" i="1" s="1"/>
  <c r="MH321" i="1"/>
  <c r="MU321" i="1" s="1"/>
  <c r="MH325" i="1"/>
  <c r="MU325" i="1" s="1"/>
  <c r="MH329" i="1"/>
  <c r="MU329" i="1" s="1"/>
  <c r="MH333" i="1"/>
  <c r="MU333" i="1" s="1"/>
  <c r="MH337" i="1"/>
  <c r="MU337" i="1" s="1"/>
  <c r="MH349" i="1"/>
  <c r="MU349" i="1" s="1"/>
  <c r="MH353" i="1"/>
  <c r="MU353" i="1" s="1"/>
  <c r="MH357" i="1"/>
  <c r="MU357" i="1" s="1"/>
  <c r="NY302" i="1"/>
  <c r="ON302" i="1" s="1"/>
  <c r="NY303" i="1"/>
  <c r="ON303" i="1" s="1"/>
  <c r="NY304" i="1"/>
  <c r="ON304" i="1" s="1"/>
  <c r="NY305" i="1"/>
  <c r="ON305" i="1" s="1"/>
  <c r="NY306" i="1"/>
  <c r="ON306" i="1" s="1"/>
  <c r="NY307" i="1"/>
  <c r="ON307" i="1" s="1"/>
  <c r="NY308" i="1"/>
  <c r="ON308" i="1" s="1"/>
  <c r="NY309" i="1"/>
  <c r="ON309" i="1" s="1"/>
  <c r="NY310" i="1"/>
  <c r="ON310" i="1" s="1"/>
  <c r="NY311" i="1"/>
  <c r="ON311" i="1" s="1"/>
  <c r="NY312" i="1"/>
  <c r="ON312" i="1" s="1"/>
  <c r="NY313" i="1"/>
  <c r="AM678" i="1" s="1"/>
  <c r="AN678" i="1" s="1"/>
  <c r="NY320" i="1"/>
  <c r="ON320" i="1" s="1"/>
  <c r="NY328" i="1"/>
  <c r="ON328" i="1" s="1"/>
  <c r="NY336" i="1"/>
  <c r="ON336" i="1" s="1"/>
  <c r="NY344" i="1"/>
  <c r="ON344" i="1" s="1"/>
  <c r="NY352" i="1"/>
  <c r="ON352" i="1" s="1"/>
  <c r="NY360" i="1"/>
  <c r="ON360" i="1" s="1"/>
  <c r="DK362" i="1"/>
  <c r="DI363" i="1" s="1"/>
  <c r="DK363" i="1"/>
  <c r="DI364" i="1" s="1"/>
  <c r="DK364" i="1"/>
  <c r="DI365" i="1" s="1"/>
  <c r="DK365" i="1"/>
  <c r="DI366" i="1" s="1"/>
  <c r="DK366" i="1"/>
  <c r="DI367" i="1" s="1"/>
  <c r="DK367" i="1"/>
  <c r="DI368" i="1" s="1"/>
  <c r="DK368" i="1"/>
  <c r="DI369" i="1" s="1"/>
  <c r="DK369" i="1"/>
  <c r="DI370" i="1" s="1"/>
  <c r="DK370" i="1"/>
  <c r="DI371" i="1" s="1"/>
  <c r="DK371" i="1"/>
  <c r="DI372" i="1" s="1"/>
  <c r="DK372" i="1"/>
  <c r="DI373" i="1" s="1"/>
  <c r="DK373" i="1"/>
  <c r="DI374" i="1" s="1"/>
  <c r="DK374" i="1"/>
  <c r="DI375" i="1" s="1"/>
  <c r="DK375" i="1"/>
  <c r="DI376" i="1" s="1"/>
  <c r="DK376" i="1"/>
  <c r="DI377" i="1" s="1"/>
  <c r="DK377" i="1"/>
  <c r="DI378" i="1" s="1"/>
  <c r="DK378" i="1"/>
  <c r="DI379" i="1" s="1"/>
  <c r="DK379" i="1"/>
  <c r="DI380" i="1" s="1"/>
  <c r="DK380" i="1"/>
  <c r="DI381" i="1" s="1"/>
  <c r="DK381" i="1"/>
  <c r="DI382" i="1" s="1"/>
  <c r="DK382" i="1"/>
  <c r="DI383" i="1" s="1"/>
  <c r="DK383" i="1"/>
  <c r="DI384" i="1" s="1"/>
  <c r="DK384" i="1"/>
  <c r="DI385" i="1" s="1"/>
  <c r="DK385" i="1"/>
  <c r="DI386" i="1" s="1"/>
  <c r="DK386" i="1"/>
  <c r="DI387" i="1" s="1"/>
  <c r="DK387" i="1"/>
  <c r="DI388" i="1" s="1"/>
  <c r="DK388" i="1"/>
  <c r="DI389" i="1" s="1"/>
  <c r="DK389" i="1"/>
  <c r="DI390" i="1" s="1"/>
  <c r="DK390" i="1"/>
  <c r="DI391" i="1" s="1"/>
  <c r="DK391" i="1"/>
  <c r="DI392" i="1" s="1"/>
  <c r="DK392" i="1"/>
  <c r="DI393" i="1" s="1"/>
  <c r="DK393" i="1"/>
  <c r="DI394" i="1" s="1"/>
  <c r="DK394" i="1"/>
  <c r="DI395" i="1" s="1"/>
  <c r="DK395" i="1"/>
  <c r="DI396" i="1" s="1"/>
  <c r="DK396" i="1"/>
  <c r="DI397" i="1" s="1"/>
  <c r="DK397" i="1"/>
  <c r="DI398" i="1" s="1"/>
  <c r="DK398" i="1"/>
  <c r="DI399" i="1" s="1"/>
  <c r="DK399" i="1"/>
  <c r="DI400" i="1" s="1"/>
  <c r="DK400" i="1"/>
  <c r="DI401" i="1" s="1"/>
  <c r="IU362" i="1"/>
  <c r="IV362" i="1" s="1"/>
  <c r="IU363" i="1"/>
  <c r="IV363" i="1" s="1"/>
  <c r="IU364" i="1"/>
  <c r="IV364" i="1" s="1"/>
  <c r="IU365" i="1"/>
  <c r="IV365" i="1" s="1"/>
  <c r="IU366" i="1"/>
  <c r="IV366" i="1" s="1"/>
  <c r="IU367" i="1"/>
  <c r="IV367" i="1" s="1"/>
  <c r="IU368" i="1"/>
  <c r="IV368" i="1" s="1"/>
  <c r="IU369" i="1"/>
  <c r="IV369" i="1" s="1"/>
  <c r="IU370" i="1"/>
  <c r="IV370" i="1" s="1"/>
  <c r="IU371" i="1"/>
  <c r="IV371" i="1" s="1"/>
  <c r="IU372" i="1"/>
  <c r="IV372" i="1" s="1"/>
  <c r="IU373" i="1"/>
  <c r="IV373" i="1" s="1"/>
  <c r="IU374" i="1"/>
  <c r="IV374" i="1" s="1"/>
  <c r="IU375" i="1"/>
  <c r="IV375" i="1" s="1"/>
  <c r="IU376" i="1"/>
  <c r="IV376" i="1" s="1"/>
  <c r="IU377" i="1"/>
  <c r="IV377" i="1" s="1"/>
  <c r="IU378" i="1"/>
  <c r="IV378" i="1" s="1"/>
  <c r="IU379" i="1"/>
  <c r="IV379" i="1" s="1"/>
  <c r="IU380" i="1"/>
  <c r="IV380" i="1" s="1"/>
  <c r="IU381" i="1"/>
  <c r="IV381" i="1" s="1"/>
  <c r="IU382" i="1"/>
  <c r="IV382" i="1" s="1"/>
  <c r="IU383" i="1"/>
  <c r="IV383" i="1" s="1"/>
  <c r="IU384" i="1"/>
  <c r="IV384" i="1" s="1"/>
  <c r="IU385" i="1"/>
  <c r="IV385" i="1" s="1"/>
  <c r="IU386" i="1"/>
  <c r="IV386" i="1" s="1"/>
  <c r="IU387" i="1"/>
  <c r="IV387" i="1" s="1"/>
  <c r="IU388" i="1"/>
  <c r="IV388" i="1" s="1"/>
  <c r="IU389" i="1"/>
  <c r="IV389" i="1" s="1"/>
  <c r="IU390" i="1"/>
  <c r="IV390" i="1" s="1"/>
  <c r="IU391" i="1"/>
  <c r="IV391" i="1" s="1"/>
  <c r="IU392" i="1"/>
  <c r="IV392" i="1" s="1"/>
  <c r="IU393" i="1"/>
  <c r="IV393" i="1" s="1"/>
  <c r="IU394" i="1"/>
  <c r="IV394" i="1" s="1"/>
  <c r="IU395" i="1"/>
  <c r="IV395" i="1" s="1"/>
  <c r="IU396" i="1"/>
  <c r="IV396" i="1" s="1"/>
  <c r="IU397" i="1"/>
  <c r="IV397" i="1" s="1"/>
  <c r="IU398" i="1"/>
  <c r="IV398" i="1" s="1"/>
  <c r="IU399" i="1"/>
  <c r="IV399" i="1" s="1"/>
  <c r="IU400" i="1"/>
  <c r="IV400" i="1" s="1"/>
  <c r="JR362" i="1"/>
  <c r="JP363" i="1" s="1"/>
  <c r="JQ363" i="1" s="1"/>
  <c r="JR363" i="1"/>
  <c r="JP364" i="1" s="1"/>
  <c r="JQ364" i="1" s="1"/>
  <c r="JR364" i="1"/>
  <c r="JP365" i="1" s="1"/>
  <c r="JQ365" i="1" s="1"/>
  <c r="JR365" i="1"/>
  <c r="JP366" i="1" s="1"/>
  <c r="JQ366" i="1" s="1"/>
  <c r="JR366" i="1"/>
  <c r="JP367" i="1" s="1"/>
  <c r="JQ367" i="1" s="1"/>
  <c r="JR367" i="1"/>
  <c r="JP368" i="1" s="1"/>
  <c r="JQ368" i="1" s="1"/>
  <c r="JR368" i="1"/>
  <c r="JP369" i="1" s="1"/>
  <c r="JQ369" i="1" s="1"/>
  <c r="JR369" i="1"/>
  <c r="JP370" i="1" s="1"/>
  <c r="JQ370" i="1" s="1"/>
  <c r="JR370" i="1"/>
  <c r="JP371" i="1" s="1"/>
  <c r="JQ371" i="1" s="1"/>
  <c r="JR371" i="1"/>
  <c r="JP372" i="1" s="1"/>
  <c r="JQ372" i="1" s="1"/>
  <c r="JR372" i="1"/>
  <c r="JP373" i="1" s="1"/>
  <c r="JQ373" i="1" s="1"/>
  <c r="JR373" i="1"/>
  <c r="JP374" i="1" s="1"/>
  <c r="JQ374" i="1" s="1"/>
  <c r="JR374" i="1"/>
  <c r="JP375" i="1" s="1"/>
  <c r="JQ375" i="1" s="1"/>
  <c r="JR375" i="1"/>
  <c r="JP376" i="1" s="1"/>
  <c r="JQ376" i="1" s="1"/>
  <c r="JR376" i="1"/>
  <c r="JP377" i="1" s="1"/>
  <c r="JQ377" i="1" s="1"/>
  <c r="JR377" i="1"/>
  <c r="JP378" i="1" s="1"/>
  <c r="JQ378" i="1" s="1"/>
  <c r="JR378" i="1"/>
  <c r="JP379" i="1" s="1"/>
  <c r="JQ379" i="1" s="1"/>
  <c r="JR379" i="1"/>
  <c r="JP380" i="1" s="1"/>
  <c r="JQ380" i="1" s="1"/>
  <c r="JR380" i="1"/>
  <c r="JP381" i="1" s="1"/>
  <c r="JQ381" i="1" s="1"/>
  <c r="JR381" i="1"/>
  <c r="JP382" i="1" s="1"/>
  <c r="JQ382" i="1" s="1"/>
  <c r="JR382" i="1"/>
  <c r="JP383" i="1" s="1"/>
  <c r="JQ383" i="1" s="1"/>
  <c r="JR383" i="1"/>
  <c r="JP384" i="1" s="1"/>
  <c r="JQ384" i="1" s="1"/>
  <c r="JR384" i="1"/>
  <c r="JP385" i="1" s="1"/>
  <c r="JQ385" i="1" s="1"/>
  <c r="JR385" i="1"/>
  <c r="JP386" i="1" s="1"/>
  <c r="JQ386" i="1" s="1"/>
  <c r="JR386" i="1"/>
  <c r="JP387" i="1" s="1"/>
  <c r="JQ387" i="1" s="1"/>
  <c r="JR387" i="1"/>
  <c r="JP388" i="1" s="1"/>
  <c r="JQ388" i="1" s="1"/>
  <c r="JR388" i="1"/>
  <c r="JP389" i="1" s="1"/>
  <c r="JQ389" i="1" s="1"/>
  <c r="JR389" i="1"/>
  <c r="JP390" i="1" s="1"/>
  <c r="JQ390" i="1" s="1"/>
  <c r="JR390" i="1"/>
  <c r="JP391" i="1" s="1"/>
  <c r="JQ391" i="1" s="1"/>
  <c r="JR391" i="1"/>
  <c r="JP392" i="1" s="1"/>
  <c r="JQ392" i="1" s="1"/>
  <c r="JR392" i="1"/>
  <c r="JP393" i="1" s="1"/>
  <c r="JQ393" i="1" s="1"/>
  <c r="JR393" i="1"/>
  <c r="JP394" i="1" s="1"/>
  <c r="JQ394" i="1" s="1"/>
  <c r="JR394" i="1"/>
  <c r="JP395" i="1" s="1"/>
  <c r="JQ395" i="1" s="1"/>
  <c r="JR395" i="1"/>
  <c r="JP396" i="1" s="1"/>
  <c r="JQ396" i="1" s="1"/>
  <c r="JR396" i="1"/>
  <c r="JP397" i="1" s="1"/>
  <c r="JQ397" i="1" s="1"/>
  <c r="JR397" i="1"/>
  <c r="JP398" i="1" s="1"/>
  <c r="JQ398" i="1" s="1"/>
  <c r="JR398" i="1"/>
  <c r="JP399" i="1" s="1"/>
  <c r="JQ399" i="1" s="1"/>
  <c r="JR399" i="1"/>
  <c r="JP400" i="1" s="1"/>
  <c r="JQ400" i="1" s="1"/>
  <c r="JR400" i="1"/>
  <c r="JP401" i="1" s="1"/>
  <c r="JQ401" i="1" s="1"/>
  <c r="W667" i="1"/>
  <c r="X667" i="1" s="1"/>
  <c r="W670" i="1"/>
  <c r="X670" i="1" s="1"/>
  <c r="W674" i="1"/>
  <c r="X674" i="1" s="1"/>
  <c r="W678" i="1"/>
  <c r="X678" i="1" s="1"/>
  <c r="W681" i="1"/>
  <c r="X681" i="1" s="1"/>
  <c r="W685" i="1"/>
  <c r="X685" i="1" s="1"/>
  <c r="W689" i="1"/>
  <c r="X689" i="1" s="1"/>
  <c r="W691" i="1"/>
  <c r="X691" i="1" s="1"/>
  <c r="W692" i="1"/>
  <c r="X692" i="1" s="1"/>
  <c r="W693" i="1"/>
  <c r="X693" i="1" s="1"/>
  <c r="W694" i="1"/>
  <c r="X694" i="1" s="1"/>
  <c r="W696" i="1"/>
  <c r="X696" i="1" s="1"/>
  <c r="W701" i="1"/>
  <c r="X701" i="1" s="1"/>
  <c r="W704" i="1"/>
  <c r="X704" i="1" s="1"/>
  <c r="W706" i="1"/>
  <c r="X706" i="1" s="1"/>
  <c r="W709" i="1"/>
  <c r="X709" i="1" s="1"/>
  <c r="W711" i="1"/>
  <c r="X711" i="1" s="1"/>
  <c r="W715" i="1"/>
  <c r="X715" i="1" s="1"/>
  <c r="W724" i="1"/>
  <c r="X724" i="1" s="1"/>
  <c r="Y667" i="1"/>
  <c r="Z667" i="1" s="1"/>
  <c r="Y668" i="1"/>
  <c r="Z668" i="1" s="1"/>
  <c r="Y669" i="1"/>
  <c r="Z669" i="1" s="1"/>
  <c r="Y670" i="1"/>
  <c r="Z670" i="1" s="1"/>
  <c r="Y671" i="1"/>
  <c r="Z671" i="1" s="1"/>
  <c r="Y672" i="1"/>
  <c r="Z672" i="1" s="1"/>
  <c r="Y673" i="1"/>
  <c r="Z673" i="1" s="1"/>
  <c r="Y675" i="1"/>
  <c r="Z675" i="1" s="1"/>
  <c r="Y676" i="1"/>
  <c r="Z676" i="1" s="1"/>
  <c r="Y677" i="1"/>
  <c r="Z677" i="1" s="1"/>
  <c r="Y678" i="1"/>
  <c r="Z678" i="1" s="1"/>
  <c r="Y679" i="1"/>
  <c r="Z679" i="1" s="1"/>
  <c r="Y680" i="1"/>
  <c r="Z680" i="1" s="1"/>
  <c r="Y681" i="1"/>
  <c r="Z681" i="1" s="1"/>
  <c r="Y683" i="1"/>
  <c r="Z683" i="1" s="1"/>
  <c r="Y684" i="1"/>
  <c r="Z684" i="1" s="1"/>
  <c r="Y685" i="1"/>
  <c r="Z685" i="1" s="1"/>
  <c r="Y686" i="1"/>
  <c r="Z686" i="1" s="1"/>
  <c r="Y687" i="1"/>
  <c r="Z687" i="1" s="1"/>
  <c r="Y688" i="1"/>
  <c r="Z688" i="1" s="1"/>
  <c r="Y689" i="1"/>
  <c r="Z689" i="1" s="1"/>
  <c r="Y691" i="1"/>
  <c r="Z691" i="1" s="1"/>
  <c r="Y692" i="1"/>
  <c r="Z692" i="1" s="1"/>
  <c r="Y693" i="1"/>
  <c r="Z693" i="1" s="1"/>
  <c r="Y694" i="1"/>
  <c r="Z694" i="1" s="1"/>
  <c r="Y695" i="1"/>
  <c r="Z695" i="1" s="1"/>
  <c r="Y696" i="1"/>
  <c r="Z696" i="1" s="1"/>
  <c r="Y697" i="1"/>
  <c r="Z697" i="1" s="1"/>
  <c r="Y699" i="1"/>
  <c r="Z699" i="1" s="1"/>
  <c r="Y701" i="1"/>
  <c r="Z701" i="1" s="1"/>
  <c r="Y702" i="1"/>
  <c r="Z702" i="1" s="1"/>
  <c r="Y703" i="1"/>
  <c r="Z703" i="1" s="1"/>
  <c r="Y704" i="1"/>
  <c r="Z704" i="1" s="1"/>
  <c r="Y705" i="1"/>
  <c r="Z705" i="1" s="1"/>
  <c r="Y707" i="1"/>
  <c r="Z707" i="1" s="1"/>
  <c r="Y709" i="1"/>
  <c r="Z709" i="1" s="1"/>
  <c r="Y710" i="1"/>
  <c r="Z710" i="1" s="1"/>
  <c r="Y711" i="1"/>
  <c r="Z711" i="1" s="1"/>
  <c r="Y712" i="1"/>
  <c r="Z712" i="1" s="1"/>
  <c r="Y713" i="1"/>
  <c r="Z713" i="1" s="1"/>
  <c r="Y715" i="1"/>
  <c r="Z715" i="1" s="1"/>
  <c r="Y717" i="1"/>
  <c r="Z717" i="1" s="1"/>
  <c r="Y718" i="1"/>
  <c r="Z718" i="1" s="1"/>
  <c r="Y719" i="1"/>
  <c r="Z719" i="1" s="1"/>
  <c r="Y720" i="1"/>
  <c r="Z720" i="1" s="1"/>
  <c r="Y721" i="1"/>
  <c r="Z721" i="1" s="1"/>
  <c r="Y723" i="1"/>
  <c r="Z723" i="1" s="1"/>
  <c r="Y725" i="1"/>
  <c r="Z725" i="1" s="1"/>
  <c r="AC670" i="1"/>
  <c r="AD670" i="1" s="1"/>
  <c r="AC672" i="1"/>
  <c r="AD672" i="1" s="1"/>
  <c r="AC675" i="1"/>
  <c r="AD675" i="1" s="1"/>
  <c r="AC678" i="1"/>
  <c r="AD678" i="1" s="1"/>
  <c r="AC682" i="1"/>
  <c r="AD682" i="1" s="1"/>
  <c r="AC686" i="1"/>
  <c r="AD686" i="1" s="1"/>
  <c r="AC694" i="1"/>
  <c r="AD694" i="1" s="1"/>
  <c r="AC702" i="1"/>
  <c r="AD702" i="1" s="1"/>
  <c r="AC707" i="1"/>
  <c r="AD707" i="1" s="1"/>
  <c r="AC710" i="1"/>
  <c r="AD710" i="1" s="1"/>
  <c r="AC718" i="1"/>
  <c r="AD718" i="1" s="1"/>
  <c r="AG667" i="1"/>
  <c r="AH667" i="1" s="1"/>
  <c r="AG670" i="1"/>
  <c r="AH670" i="1" s="1"/>
  <c r="AG681" i="1"/>
  <c r="AH681" i="1" s="1"/>
  <c r="AG699" i="1"/>
  <c r="AH699" i="1" s="1"/>
  <c r="AG705" i="1"/>
  <c r="AH705" i="1" s="1"/>
  <c r="AG717" i="1"/>
  <c r="AH717" i="1" s="1"/>
  <c r="AG725" i="1"/>
  <c r="AH725" i="1" s="1"/>
  <c r="AI674" i="1"/>
  <c r="AJ674" i="1" s="1"/>
  <c r="AI682" i="1"/>
  <c r="AJ682" i="1" s="1"/>
  <c r="AI714" i="1"/>
  <c r="AJ714" i="1" s="1"/>
  <c r="AI722" i="1"/>
  <c r="AJ722" i="1" s="1"/>
  <c r="AM667" i="1"/>
  <c r="AN667" i="1" s="1"/>
  <c r="AM670" i="1"/>
  <c r="AN670" i="1" s="1"/>
  <c r="AM672" i="1"/>
  <c r="AN672" i="1" s="1"/>
  <c r="AM674" i="1"/>
  <c r="AN674" i="1" s="1"/>
  <c r="AM693" i="1"/>
  <c r="AN693" i="1" s="1"/>
  <c r="AM701" i="1"/>
  <c r="AN701" i="1" s="1"/>
  <c r="AM709" i="1"/>
  <c r="AN709" i="1" s="1"/>
  <c r="DJ362" i="1"/>
  <c r="DJ363" i="1"/>
  <c r="DJ364" i="1"/>
  <c r="DJ365" i="1"/>
  <c r="DJ366" i="1"/>
  <c r="DJ367" i="1"/>
  <c r="DJ368" i="1"/>
  <c r="DJ369" i="1"/>
  <c r="DJ370" i="1"/>
  <c r="DJ371" i="1"/>
  <c r="DJ372" i="1"/>
  <c r="DJ373" i="1"/>
  <c r="DJ374" i="1"/>
  <c r="DJ375" i="1"/>
  <c r="DJ376" i="1"/>
  <c r="DJ377" i="1"/>
  <c r="DJ378" i="1"/>
  <c r="DJ379" i="1"/>
  <c r="DJ380" i="1"/>
  <c r="DJ381" i="1"/>
  <c r="DJ382" i="1"/>
  <c r="DJ383" i="1"/>
  <c r="DJ384" i="1"/>
  <c r="DJ385" i="1"/>
  <c r="DJ386" i="1"/>
  <c r="DJ387" i="1"/>
  <c r="DJ388" i="1"/>
  <c r="DJ389" i="1"/>
  <c r="DJ390" i="1"/>
  <c r="DJ391" i="1"/>
  <c r="DJ392" i="1"/>
  <c r="DJ393" i="1"/>
  <c r="DJ394" i="1"/>
  <c r="DJ395" i="1"/>
  <c r="DJ396" i="1"/>
  <c r="DJ397" i="1"/>
  <c r="DJ398" i="1"/>
  <c r="DJ399" i="1"/>
  <c r="DJ400" i="1"/>
  <c r="IW362" i="1"/>
  <c r="IW363" i="1"/>
  <c r="IW364" i="1"/>
  <c r="IW365" i="1"/>
  <c r="IW366" i="1"/>
  <c r="IW367" i="1"/>
  <c r="IW368" i="1"/>
  <c r="IW369" i="1"/>
  <c r="IW370" i="1"/>
  <c r="IW371" i="1"/>
  <c r="IW372" i="1"/>
  <c r="IW373" i="1"/>
  <c r="IW374" i="1"/>
  <c r="IW375" i="1"/>
  <c r="IW376" i="1"/>
  <c r="IW377" i="1"/>
  <c r="IW378" i="1"/>
  <c r="IW379" i="1"/>
  <c r="IW380" i="1"/>
  <c r="IW381" i="1"/>
  <c r="IW382" i="1"/>
  <c r="IW383" i="1"/>
  <c r="IW384" i="1"/>
  <c r="IW385" i="1"/>
  <c r="IW386" i="1"/>
  <c r="IW387" i="1"/>
  <c r="IW388" i="1"/>
  <c r="IW389" i="1"/>
  <c r="IW390" i="1"/>
  <c r="IW391" i="1"/>
  <c r="IW392" i="1"/>
  <c r="IW393" i="1"/>
  <c r="IW394" i="1"/>
  <c r="IW395" i="1"/>
  <c r="IW396" i="1"/>
  <c r="IW397" i="1"/>
  <c r="IW398" i="1"/>
  <c r="IW399" i="1"/>
  <c r="IW400" i="1"/>
  <c r="Y724" i="1" l="1"/>
  <c r="Z724" i="1" s="1"/>
  <c r="IL327" i="1"/>
  <c r="Y700" i="1"/>
  <c r="Z700" i="1" s="1"/>
  <c r="IL335" i="1"/>
  <c r="Y708" i="1"/>
  <c r="Z708" i="1" s="1"/>
  <c r="Y716" i="1"/>
  <c r="Z716" i="1" s="1"/>
  <c r="AM677" i="1"/>
  <c r="AN677" i="1" s="1"/>
  <c r="AM669" i="1"/>
  <c r="AN669" i="1" s="1"/>
  <c r="AI694" i="1"/>
  <c r="AJ694" i="1" s="1"/>
  <c r="AC669" i="1"/>
  <c r="AD669" i="1" s="1"/>
  <c r="AC701" i="1"/>
  <c r="AD701" i="1" s="1"/>
  <c r="AC693" i="1"/>
  <c r="AD693" i="1" s="1"/>
  <c r="IL348" i="1"/>
  <c r="IL347" i="1"/>
  <c r="IL346" i="1"/>
  <c r="IL332" i="1"/>
  <c r="IL331" i="1"/>
  <c r="IL339" i="1"/>
  <c r="AG716" i="1"/>
  <c r="AH716" i="1" s="1"/>
  <c r="AM685" i="1"/>
  <c r="AN685" i="1" s="1"/>
  <c r="AG703" i="1"/>
  <c r="AH703" i="1" s="1"/>
  <c r="AM671" i="1"/>
  <c r="AN671" i="1" s="1"/>
  <c r="AG668" i="1"/>
  <c r="AH668" i="1" s="1"/>
  <c r="AI702" i="1"/>
  <c r="AJ702" i="1" s="1"/>
  <c r="AI698" i="1"/>
  <c r="AJ698" i="1" s="1"/>
  <c r="AI670" i="1"/>
  <c r="AJ670" i="1" s="1"/>
  <c r="AG697" i="1"/>
  <c r="AH697" i="1" s="1"/>
  <c r="AG724" i="1"/>
  <c r="AH724" i="1" s="1"/>
  <c r="AC687" i="1"/>
  <c r="AD687" i="1" s="1"/>
  <c r="AC725" i="1"/>
  <c r="AD725" i="1" s="1"/>
  <c r="AC677" i="1"/>
  <c r="AD677" i="1" s="1"/>
  <c r="AC671" i="1"/>
  <c r="AD671" i="1" s="1"/>
  <c r="AC717" i="1"/>
  <c r="AD717" i="1" s="1"/>
  <c r="AC709" i="1"/>
  <c r="AD709" i="1" s="1"/>
  <c r="AC685" i="1"/>
  <c r="AD685" i="1" s="1"/>
  <c r="AC679" i="1"/>
  <c r="AD679" i="1" s="1"/>
  <c r="AC690" i="1"/>
  <c r="AD690" i="1" s="1"/>
  <c r="AC674" i="1"/>
  <c r="AD674" i="1" s="1"/>
  <c r="AC706" i="1"/>
  <c r="AD706" i="1" s="1"/>
  <c r="AC722" i="1"/>
  <c r="AD722" i="1" s="1"/>
  <c r="AC698" i="1"/>
  <c r="AD698" i="1" s="1"/>
  <c r="AC714" i="1"/>
  <c r="AD714" i="1" s="1"/>
  <c r="AC719" i="1"/>
  <c r="AD719" i="1" s="1"/>
  <c r="AC703" i="1"/>
  <c r="AD703" i="1" s="1"/>
  <c r="AC711" i="1"/>
  <c r="AD711" i="1" s="1"/>
  <c r="AC695" i="1"/>
  <c r="AD695" i="1" s="1"/>
  <c r="IL358" i="1"/>
  <c r="IL355" i="1"/>
  <c r="IL342" i="1"/>
  <c r="IL354" i="1"/>
  <c r="IL340" i="1"/>
  <c r="IL350" i="1"/>
  <c r="AC713" i="1"/>
  <c r="AD713" i="1" s="1"/>
  <c r="AC689" i="1"/>
  <c r="AD689" i="1" s="1"/>
  <c r="AI718" i="1"/>
  <c r="AJ718" i="1" s="1"/>
  <c r="AC721" i="1"/>
  <c r="AD721" i="1" s="1"/>
  <c r="AC697" i="1"/>
  <c r="AD697" i="1" s="1"/>
  <c r="AC673" i="1"/>
  <c r="AD673" i="1" s="1"/>
  <c r="AM673" i="1"/>
  <c r="AN673" i="1" s="1"/>
  <c r="AI678" i="1"/>
  <c r="AJ678" i="1" s="1"/>
  <c r="AG674" i="1"/>
  <c r="AH674" i="1" s="1"/>
  <c r="AC681" i="1"/>
  <c r="AD681" i="1" s="1"/>
  <c r="AC705" i="1"/>
  <c r="AD705" i="1" s="1"/>
  <c r="IL349" i="1"/>
  <c r="AM675" i="1"/>
  <c r="AN675" i="1" s="1"/>
  <c r="AC715" i="1"/>
  <c r="AD715" i="1" s="1"/>
  <c r="AC683" i="1"/>
  <c r="AD683" i="1" s="1"/>
  <c r="W686" i="1"/>
  <c r="X686" i="1" s="1"/>
  <c r="AM717" i="1"/>
  <c r="AN717" i="1" s="1"/>
  <c r="Y722" i="1"/>
  <c r="Z722" i="1" s="1"/>
  <c r="Y714" i="1"/>
  <c r="Z714" i="1" s="1"/>
  <c r="Y706" i="1"/>
  <c r="Z706" i="1" s="1"/>
  <c r="Y698" i="1"/>
  <c r="Z698" i="1" s="1"/>
  <c r="Y690" i="1"/>
  <c r="Z690" i="1" s="1"/>
  <c r="Y682" i="1"/>
  <c r="Z682" i="1" s="1"/>
  <c r="Y674" i="1"/>
  <c r="Z674" i="1" s="1"/>
  <c r="W697" i="1"/>
  <c r="X697" i="1" s="1"/>
  <c r="AC723" i="1"/>
  <c r="AD723" i="1" s="1"/>
  <c r="AC691" i="1"/>
  <c r="AD691" i="1" s="1"/>
  <c r="W718" i="1"/>
  <c r="X718" i="1" s="1"/>
  <c r="AG686" i="1"/>
  <c r="AH686" i="1" s="1"/>
  <c r="AG721" i="1"/>
  <c r="AH721" i="1" s="1"/>
  <c r="AC699" i="1"/>
  <c r="AD699" i="1" s="1"/>
  <c r="AI686" i="1"/>
  <c r="AJ686" i="1" s="1"/>
  <c r="AC667" i="1"/>
  <c r="AD667" i="1" s="1"/>
  <c r="W672" i="1"/>
  <c r="X672" i="1" s="1"/>
  <c r="IL341" i="1"/>
  <c r="IL333" i="1"/>
  <c r="IL325" i="1"/>
  <c r="IL317" i="1"/>
  <c r="IL309" i="1"/>
  <c r="IL357" i="1"/>
  <c r="IL356" i="1"/>
  <c r="IL343" i="1"/>
  <c r="AC680" i="1"/>
  <c r="AD680" i="1" s="1"/>
  <c r="AC688" i="1"/>
  <c r="AD688" i="1" s="1"/>
  <c r="AC696" i="1"/>
  <c r="AD696" i="1" s="1"/>
  <c r="AC704" i="1"/>
  <c r="AD704" i="1" s="1"/>
  <c r="AC712" i="1"/>
  <c r="AD712" i="1" s="1"/>
  <c r="AC720" i="1"/>
  <c r="AD720" i="1" s="1"/>
  <c r="IL351" i="1"/>
  <c r="IL359" i="1"/>
  <c r="IC302" i="1"/>
  <c r="ID302" i="1" s="1"/>
  <c r="IB303" i="1" s="1"/>
  <c r="IM302" i="1"/>
  <c r="OA312" i="1"/>
  <c r="OO312" i="1" s="1"/>
  <c r="OA304" i="1"/>
  <c r="OO304" i="1" s="1"/>
  <c r="MJ329" i="1"/>
  <c r="MV329" i="1" s="1"/>
  <c r="LQ359" i="1"/>
  <c r="MD359" i="1" s="1"/>
  <c r="LQ332" i="1"/>
  <c r="MD332" i="1" s="1"/>
  <c r="JO359" i="1"/>
  <c r="KF359" i="1" s="1"/>
  <c r="JO351" i="1"/>
  <c r="KF351" i="1" s="1"/>
  <c r="JO343" i="1"/>
  <c r="KF343" i="1" s="1"/>
  <c r="JO335" i="1"/>
  <c r="KF335" i="1" s="1"/>
  <c r="JO327" i="1"/>
  <c r="KF327" i="1" s="1"/>
  <c r="JO319" i="1"/>
  <c r="KF319" i="1" s="1"/>
  <c r="JO311" i="1"/>
  <c r="KF311" i="1" s="1"/>
  <c r="JO303" i="1"/>
  <c r="KF303" i="1" s="1"/>
  <c r="HI341" i="1"/>
  <c r="HU341" i="1" s="1"/>
  <c r="HI326" i="1"/>
  <c r="HU326" i="1" s="1"/>
  <c r="HI313" i="1"/>
  <c r="HU313" i="1" s="1"/>
  <c r="OA360" i="1"/>
  <c r="OO360" i="1" s="1"/>
  <c r="OA311" i="1"/>
  <c r="OO311" i="1" s="1"/>
  <c r="OA303" i="1"/>
  <c r="OO303" i="1" s="1"/>
  <c r="MJ325" i="1"/>
  <c r="MV325" i="1" s="1"/>
  <c r="LQ358" i="1"/>
  <c r="MD358" i="1" s="1"/>
  <c r="LQ325" i="1"/>
  <c r="MD325" i="1" s="1"/>
  <c r="JO358" i="1"/>
  <c r="KF358" i="1" s="1"/>
  <c r="JO350" i="1"/>
  <c r="KF350" i="1" s="1"/>
  <c r="JO342" i="1"/>
  <c r="KF342" i="1" s="1"/>
  <c r="JO334" i="1"/>
  <c r="KF334" i="1" s="1"/>
  <c r="JO326" i="1"/>
  <c r="KF326" i="1" s="1"/>
  <c r="JO318" i="1"/>
  <c r="KF318" i="1" s="1"/>
  <c r="JO310" i="1"/>
  <c r="KF310" i="1" s="1"/>
  <c r="JO302" i="1"/>
  <c r="KF302" i="1" s="1"/>
  <c r="HI339" i="1"/>
  <c r="HU339" i="1" s="1"/>
  <c r="HI325" i="1"/>
  <c r="HU325" i="1" s="1"/>
  <c r="HI310" i="1"/>
  <c r="HU310" i="1" s="1"/>
  <c r="OA352" i="1"/>
  <c r="OO352" i="1" s="1"/>
  <c r="OA310" i="1"/>
  <c r="OO310" i="1" s="1"/>
  <c r="OA302" i="1"/>
  <c r="OO302" i="1" s="1"/>
  <c r="MJ321" i="1"/>
  <c r="MV321" i="1" s="1"/>
  <c r="LQ356" i="1"/>
  <c r="MD356" i="1" s="1"/>
  <c r="LQ321" i="1"/>
  <c r="MD321" i="1" s="1"/>
  <c r="JO357" i="1"/>
  <c r="KF357" i="1" s="1"/>
  <c r="JO349" i="1"/>
  <c r="KF349" i="1" s="1"/>
  <c r="JO341" i="1"/>
  <c r="KF341" i="1" s="1"/>
  <c r="JO333" i="1"/>
  <c r="KF333" i="1" s="1"/>
  <c r="JO325" i="1"/>
  <c r="KF325" i="1" s="1"/>
  <c r="JO317" i="1"/>
  <c r="KF317" i="1" s="1"/>
  <c r="JO309" i="1"/>
  <c r="KF309" i="1" s="1"/>
  <c r="HI359" i="1"/>
  <c r="HU359" i="1" s="1"/>
  <c r="HI336" i="1"/>
  <c r="HU336" i="1" s="1"/>
  <c r="HI324" i="1"/>
  <c r="HU324" i="1" s="1"/>
  <c r="HI309" i="1"/>
  <c r="HU309" i="1" s="1"/>
  <c r="OA344" i="1"/>
  <c r="OO344" i="1" s="1"/>
  <c r="OA309" i="1"/>
  <c r="OO309" i="1" s="1"/>
  <c r="MJ357" i="1"/>
  <c r="MV357" i="1" s="1"/>
  <c r="MJ317" i="1"/>
  <c r="MV317" i="1" s="1"/>
  <c r="LQ352" i="1"/>
  <c r="MD352" i="1" s="1"/>
  <c r="LQ316" i="1"/>
  <c r="MD316" i="1" s="1"/>
  <c r="JO356" i="1"/>
  <c r="KF356" i="1" s="1"/>
  <c r="JO348" i="1"/>
  <c r="KF348" i="1" s="1"/>
  <c r="JO340" i="1"/>
  <c r="KF340" i="1" s="1"/>
  <c r="JO332" i="1"/>
  <c r="KF332" i="1" s="1"/>
  <c r="JO324" i="1"/>
  <c r="KF324" i="1" s="1"/>
  <c r="JO316" i="1"/>
  <c r="KF316" i="1" s="1"/>
  <c r="JO308" i="1"/>
  <c r="KF308" i="1" s="1"/>
  <c r="HI353" i="1"/>
  <c r="HU353" i="1" s="1"/>
  <c r="HI332" i="1"/>
  <c r="HU332" i="1" s="1"/>
  <c r="HI321" i="1"/>
  <c r="HU321" i="1" s="1"/>
  <c r="HI307" i="1"/>
  <c r="HU307" i="1" s="1"/>
  <c r="OA336" i="1"/>
  <c r="OO336" i="1" s="1"/>
  <c r="OA308" i="1"/>
  <c r="OO308" i="1" s="1"/>
  <c r="MJ353" i="1"/>
  <c r="MV353" i="1" s="1"/>
  <c r="MJ313" i="1"/>
  <c r="MV313" i="1" s="1"/>
  <c r="LQ351" i="1"/>
  <c r="MD351" i="1" s="1"/>
  <c r="LQ309" i="1"/>
  <c r="MD309" i="1" s="1"/>
  <c r="JO355" i="1"/>
  <c r="KF355" i="1" s="1"/>
  <c r="JO347" i="1"/>
  <c r="KF347" i="1" s="1"/>
  <c r="JO339" i="1"/>
  <c r="KF339" i="1" s="1"/>
  <c r="JO331" i="1"/>
  <c r="KF331" i="1" s="1"/>
  <c r="JO323" i="1"/>
  <c r="KF323" i="1" s="1"/>
  <c r="JO315" i="1"/>
  <c r="KF315" i="1" s="1"/>
  <c r="JO307" i="1"/>
  <c r="KF307" i="1" s="1"/>
  <c r="IA315" i="1"/>
  <c r="IM315" i="1" s="1"/>
  <c r="IA307" i="1"/>
  <c r="IM307" i="1" s="1"/>
  <c r="HI352" i="1"/>
  <c r="HU352" i="1" s="1"/>
  <c r="HI331" i="1"/>
  <c r="HU331" i="1" s="1"/>
  <c r="HI320" i="1"/>
  <c r="HU320" i="1" s="1"/>
  <c r="HI305" i="1"/>
  <c r="HU305" i="1" s="1"/>
  <c r="OA328" i="1"/>
  <c r="OO328" i="1" s="1"/>
  <c r="OA307" i="1"/>
  <c r="OO307" i="1" s="1"/>
  <c r="MJ349" i="1"/>
  <c r="MV349" i="1" s="1"/>
  <c r="MJ309" i="1"/>
  <c r="MV309" i="1" s="1"/>
  <c r="LQ340" i="1"/>
  <c r="MD340" i="1" s="1"/>
  <c r="LQ305" i="1"/>
  <c r="MD305" i="1" s="1"/>
  <c r="JO354" i="1"/>
  <c r="KF354" i="1" s="1"/>
  <c r="JO346" i="1"/>
  <c r="KF346" i="1" s="1"/>
  <c r="JO338" i="1"/>
  <c r="KF338" i="1" s="1"/>
  <c r="JO330" i="1"/>
  <c r="KF330" i="1" s="1"/>
  <c r="JO322" i="1"/>
  <c r="KF322" i="1" s="1"/>
  <c r="JO314" i="1"/>
  <c r="KF314" i="1" s="1"/>
  <c r="JO306" i="1"/>
  <c r="KF306" i="1" s="1"/>
  <c r="IA314" i="1"/>
  <c r="IM314" i="1" s="1"/>
  <c r="IA306" i="1"/>
  <c r="IM306" i="1" s="1"/>
  <c r="HI350" i="1"/>
  <c r="HU350" i="1" s="1"/>
  <c r="HI329" i="1"/>
  <c r="HU329" i="1" s="1"/>
  <c r="HI318" i="1"/>
  <c r="HU318" i="1" s="1"/>
  <c r="HI304" i="1"/>
  <c r="HU304" i="1" s="1"/>
  <c r="OA320" i="1"/>
  <c r="OO320" i="1" s="1"/>
  <c r="OA306" i="1"/>
  <c r="OO306" i="1" s="1"/>
  <c r="MJ337" i="1"/>
  <c r="MV337" i="1" s="1"/>
  <c r="MJ305" i="1"/>
  <c r="MV305" i="1" s="1"/>
  <c r="LQ338" i="1"/>
  <c r="MD338" i="1" s="1"/>
  <c r="LQ303" i="1"/>
  <c r="MD303" i="1" s="1"/>
  <c r="JO353" i="1"/>
  <c r="KF353" i="1" s="1"/>
  <c r="JO345" i="1"/>
  <c r="KF345" i="1" s="1"/>
  <c r="JO337" i="1"/>
  <c r="KF337" i="1" s="1"/>
  <c r="JO329" i="1"/>
  <c r="KF329" i="1" s="1"/>
  <c r="JO321" i="1"/>
  <c r="KF321" i="1" s="1"/>
  <c r="JO313" i="1"/>
  <c r="KF313" i="1" s="1"/>
  <c r="JO305" i="1"/>
  <c r="KF305" i="1" s="1"/>
  <c r="IA353" i="1"/>
  <c r="IM353" i="1" s="1"/>
  <c r="IA345" i="1"/>
  <c r="IM345" i="1" s="1"/>
  <c r="IA337" i="1"/>
  <c r="IM337" i="1" s="1"/>
  <c r="IA321" i="1"/>
  <c r="IM321" i="1" s="1"/>
  <c r="IA313" i="1"/>
  <c r="IM313" i="1" s="1"/>
  <c r="HI346" i="1"/>
  <c r="HU346" i="1" s="1"/>
  <c r="HI328" i="1"/>
  <c r="HU328" i="1" s="1"/>
  <c r="HI316" i="1"/>
  <c r="HU316" i="1" s="1"/>
  <c r="HI303" i="1"/>
  <c r="HU303" i="1" s="1"/>
  <c r="OA313" i="1"/>
  <c r="OO313" i="1" s="1"/>
  <c r="OA305" i="1"/>
  <c r="OO305" i="1" s="1"/>
  <c r="MJ333" i="1"/>
  <c r="MV333" i="1" s="1"/>
  <c r="LQ360" i="1"/>
  <c r="MD360" i="1" s="1"/>
  <c r="LQ334" i="1"/>
  <c r="MD334" i="1" s="1"/>
  <c r="LQ302" i="1"/>
  <c r="MD302" i="1" s="1"/>
  <c r="JO360" i="1"/>
  <c r="KF360" i="1" s="1"/>
  <c r="JO352" i="1"/>
  <c r="KF352" i="1" s="1"/>
  <c r="JO344" i="1"/>
  <c r="KF344" i="1" s="1"/>
  <c r="JO336" i="1"/>
  <c r="KF336" i="1" s="1"/>
  <c r="JO328" i="1"/>
  <c r="KF328" i="1" s="1"/>
  <c r="JO320" i="1"/>
  <c r="KF320" i="1" s="1"/>
  <c r="JO312" i="1"/>
  <c r="KF312" i="1" s="1"/>
  <c r="JO304" i="1"/>
  <c r="KF304" i="1" s="1"/>
  <c r="IA360" i="1"/>
  <c r="IM360" i="1" s="1"/>
  <c r="IA352" i="1"/>
  <c r="IM352" i="1" s="1"/>
  <c r="IA344" i="1"/>
  <c r="IM344" i="1" s="1"/>
  <c r="IA336" i="1"/>
  <c r="IM336" i="1" s="1"/>
  <c r="IA328" i="1"/>
  <c r="IM328" i="1" s="1"/>
  <c r="IA320" i="1"/>
  <c r="IM320" i="1" s="1"/>
  <c r="IA312" i="1"/>
  <c r="IM312" i="1" s="1"/>
  <c r="IA304" i="1"/>
  <c r="IM304" i="1" s="1"/>
  <c r="HI344" i="1"/>
  <c r="HU344" i="1" s="1"/>
  <c r="HI327" i="1"/>
  <c r="HU327" i="1" s="1"/>
  <c r="HI315" i="1"/>
  <c r="HU315" i="1" s="1"/>
  <c r="HI302" i="1"/>
  <c r="AM676" i="1"/>
  <c r="AN676" i="1" s="1"/>
  <c r="AM668" i="1"/>
  <c r="AN668" i="1" s="1"/>
  <c r="W675" i="1"/>
  <c r="X675" i="1" s="1"/>
  <c r="AM725" i="1"/>
  <c r="AN725" i="1" s="1"/>
  <c r="W669" i="1"/>
  <c r="X669" i="1" s="1"/>
  <c r="W683" i="1"/>
  <c r="X683" i="1" s="1"/>
  <c r="AG723" i="1"/>
  <c r="AH723" i="1" s="1"/>
  <c r="AG690" i="1"/>
  <c r="AH690" i="1" s="1"/>
  <c r="AC724" i="1"/>
  <c r="AD724" i="1" s="1"/>
  <c r="AC716" i="1"/>
  <c r="AD716" i="1" s="1"/>
  <c r="AC708" i="1"/>
  <c r="AD708" i="1" s="1"/>
  <c r="AC700" i="1"/>
  <c r="AD700" i="1" s="1"/>
  <c r="AC692" i="1"/>
  <c r="AD692" i="1" s="1"/>
  <c r="AC684" i="1"/>
  <c r="AD684" i="1" s="1"/>
  <c r="AC676" i="1"/>
  <c r="AD676" i="1" s="1"/>
  <c r="AC668" i="1"/>
  <c r="AD668" i="1" s="1"/>
  <c r="DJ301" i="1"/>
  <c r="II302" i="1"/>
  <c r="II303" i="1" s="1"/>
  <c r="II304" i="1" s="1"/>
  <c r="II305" i="1" s="1"/>
  <c r="II306" i="1" s="1"/>
  <c r="II307" i="1" s="1"/>
  <c r="II308" i="1" s="1"/>
  <c r="II309" i="1" s="1"/>
  <c r="II310" i="1" s="1"/>
  <c r="II311" i="1" s="1"/>
  <c r="II312" i="1" s="1"/>
  <c r="II313" i="1" s="1"/>
  <c r="II314" i="1" s="1"/>
  <c r="II315" i="1" s="1"/>
  <c r="II316" i="1" s="1"/>
  <c r="II317" i="1" s="1"/>
  <c r="II318" i="1" s="1"/>
  <c r="II319" i="1" s="1"/>
  <c r="II320" i="1" s="1"/>
  <c r="II321" i="1" s="1"/>
  <c r="II322" i="1" s="1"/>
  <c r="II323" i="1" s="1"/>
  <c r="II324" i="1" s="1"/>
  <c r="II325" i="1" s="1"/>
  <c r="II326" i="1" s="1"/>
  <c r="II327" i="1" s="1"/>
  <c r="II328" i="1" s="1"/>
  <c r="II329" i="1" s="1"/>
  <c r="II330" i="1" s="1"/>
  <c r="II331" i="1" s="1"/>
  <c r="II332" i="1" s="1"/>
  <c r="II333" i="1" s="1"/>
  <c r="II334" i="1" s="1"/>
  <c r="II335" i="1" s="1"/>
  <c r="II336" i="1" s="1"/>
  <c r="II337" i="1" s="1"/>
  <c r="II338" i="1" s="1"/>
  <c r="II339" i="1" s="1"/>
  <c r="II340" i="1" s="1"/>
  <c r="II341" i="1" s="1"/>
  <c r="II342" i="1" s="1"/>
  <c r="II343" i="1" s="1"/>
  <c r="II344" i="1" s="1"/>
  <c r="II345" i="1" s="1"/>
  <c r="II346" i="1" s="1"/>
  <c r="II347" i="1" s="1"/>
  <c r="II348" i="1" s="1"/>
  <c r="II349" i="1" s="1"/>
  <c r="II350" i="1" s="1"/>
  <c r="II351" i="1" s="1"/>
  <c r="II352" i="1" s="1"/>
  <c r="II353" i="1" s="1"/>
  <c r="II354" i="1" s="1"/>
  <c r="II355" i="1" s="1"/>
  <c r="II356" i="1" s="1"/>
  <c r="II357" i="1" s="1"/>
  <c r="II358" i="1" s="1"/>
  <c r="II359" i="1" s="1"/>
  <c r="II360" i="1" s="1"/>
  <c r="IF302" i="1"/>
  <c r="IH302" i="1" s="1"/>
  <c r="IC303" i="1"/>
  <c r="ID303" i="1" s="1"/>
  <c r="ON313" i="1"/>
  <c r="HT315" i="1"/>
  <c r="AI690" i="1"/>
  <c r="AJ690" i="1" s="1"/>
  <c r="W717" i="1"/>
  <c r="X717" i="1" s="1"/>
  <c r="W690" i="1"/>
  <c r="X690" i="1" s="1"/>
  <c r="W668" i="1"/>
  <c r="X668" i="1" s="1"/>
  <c r="HK302" i="1" l="1"/>
  <c r="HL302" i="1" s="1"/>
  <c r="HJ303" i="1" s="1"/>
  <c r="HK303" i="1" s="1"/>
  <c r="HU302" i="1"/>
  <c r="DK301" i="1"/>
  <c r="DI302" i="1" s="1"/>
  <c r="DH301" i="1"/>
  <c r="HL303" i="1"/>
  <c r="IB304" i="1"/>
  <c r="IK302" i="1"/>
  <c r="DF301" i="1" l="1"/>
  <c r="DS301" i="1"/>
  <c r="IC304" i="1"/>
  <c r="DJ302" i="1"/>
  <c r="HJ304" i="1"/>
  <c r="DQ301" i="1" l="1"/>
  <c r="M666" i="1"/>
  <c r="N666" i="1" s="1"/>
  <c r="HK304" i="1"/>
  <c r="DK302" i="1"/>
  <c r="ID304" i="1"/>
  <c r="HL304" i="1" l="1"/>
  <c r="DI303" i="1"/>
  <c r="IB305" i="1"/>
  <c r="IC305" i="1" l="1"/>
  <c r="DJ303" i="1"/>
  <c r="HJ305" i="1"/>
  <c r="HK305" i="1" l="1"/>
  <c r="DK303" i="1"/>
  <c r="ID305" i="1"/>
  <c r="IB306" i="1" l="1"/>
  <c r="DI304" i="1"/>
  <c r="HL305" i="1"/>
  <c r="HJ306" i="1" l="1"/>
  <c r="DJ304" i="1"/>
  <c r="IC306" i="1"/>
  <c r="ID306" i="1" l="1"/>
  <c r="DK304" i="1"/>
  <c r="HK306" i="1"/>
  <c r="HL306" i="1" l="1"/>
  <c r="DI305" i="1"/>
  <c r="IB307" i="1"/>
  <c r="IC307" i="1" l="1"/>
  <c r="DJ305" i="1"/>
  <c r="DK305" i="1" s="1"/>
  <c r="HJ307" i="1"/>
  <c r="HK307" i="1" l="1"/>
  <c r="DI306" i="1"/>
  <c r="ID307" i="1"/>
  <c r="IB308" i="1" l="1"/>
  <c r="DJ306" i="1"/>
  <c r="DK306" i="1" s="1"/>
  <c r="HL307" i="1"/>
  <c r="HJ308" i="1" l="1"/>
  <c r="DI307" i="1"/>
  <c r="DJ307" i="1" s="1"/>
  <c r="DK307" i="1" s="1"/>
  <c r="IC308" i="1"/>
  <c r="DI308" i="1" l="1"/>
  <c r="DJ308" i="1" s="1"/>
  <c r="DK308" i="1" s="1"/>
  <c r="ID308" i="1"/>
  <c r="HK308" i="1"/>
  <c r="HL308" i="1" s="1"/>
  <c r="DI309" i="1" l="1"/>
  <c r="DJ309" i="1" s="1"/>
  <c r="DK309" i="1"/>
  <c r="IB309" i="1"/>
  <c r="IC309" i="1" s="1"/>
  <c r="ID309" i="1" s="1"/>
  <c r="HJ309" i="1"/>
  <c r="HK309" i="1" s="1"/>
  <c r="HL309" i="1" s="1"/>
  <c r="IB310" i="1" l="1"/>
  <c r="IC310" i="1" s="1"/>
  <c r="ID310" i="1" s="1"/>
  <c r="HJ310" i="1"/>
  <c r="HK310" i="1" s="1"/>
  <c r="HL310" i="1" s="1"/>
  <c r="GW302" i="1"/>
  <c r="DI310" i="1"/>
  <c r="DJ310" i="1" s="1"/>
  <c r="DK310" i="1"/>
  <c r="IB311" i="1" l="1"/>
  <c r="IC311" i="1" s="1"/>
  <c r="ID311" i="1" s="1"/>
  <c r="GX302" i="1"/>
  <c r="GX303" i="1" s="1"/>
  <c r="GX304" i="1" s="1"/>
  <c r="GX305" i="1" s="1"/>
  <c r="GX306" i="1" s="1"/>
  <c r="GX307" i="1" s="1"/>
  <c r="GX308" i="1" s="1"/>
  <c r="GX309" i="1" s="1"/>
  <c r="GX310" i="1" s="1"/>
  <c r="GX311" i="1" s="1"/>
  <c r="GX312" i="1" s="1"/>
  <c r="GX313" i="1" s="1"/>
  <c r="DI311" i="1"/>
  <c r="DJ311" i="1" s="1"/>
  <c r="DK311" i="1"/>
  <c r="HJ311" i="1"/>
  <c r="HK311" i="1" s="1"/>
  <c r="HL311" i="1" s="1"/>
  <c r="HJ312" i="1" l="1"/>
  <c r="HK312" i="1" s="1"/>
  <c r="HL312" i="1" s="1"/>
  <c r="IB312" i="1"/>
  <c r="IC312" i="1" s="1"/>
  <c r="ID312" i="1" s="1"/>
  <c r="DI312" i="1"/>
  <c r="DJ312" i="1" s="1"/>
  <c r="DK312" i="1"/>
  <c r="GY325" i="1"/>
  <c r="GV325" i="1" s="1"/>
  <c r="GW325" i="1" s="1"/>
  <c r="PM318" i="1"/>
  <c r="PJ318" i="1" s="1"/>
  <c r="PM323" i="1"/>
  <c r="PJ323" i="1" s="1"/>
  <c r="PM324" i="1"/>
  <c r="PJ324" i="1" s="1"/>
  <c r="GY323" i="1"/>
  <c r="GV323" i="1" s="1"/>
  <c r="GW323" i="1" s="1"/>
  <c r="GY317" i="1"/>
  <c r="GV317" i="1" s="1"/>
  <c r="GW317" i="1" s="1"/>
  <c r="GY322" i="1"/>
  <c r="GV322" i="1" s="1"/>
  <c r="GW322" i="1" s="1"/>
  <c r="GY318" i="1"/>
  <c r="GV318" i="1" s="1"/>
  <c r="GW318" i="1" s="1"/>
  <c r="PM314" i="1"/>
  <c r="PJ314" i="1" s="1"/>
  <c r="GY314" i="1"/>
  <c r="GV314" i="1" s="1"/>
  <c r="GY319" i="1"/>
  <c r="GV319" i="1" s="1"/>
  <c r="GW319" i="1" s="1"/>
  <c r="PM322" i="1"/>
  <c r="PJ322" i="1" s="1"/>
  <c r="PM317" i="1"/>
  <c r="PJ317" i="1" s="1"/>
  <c r="PM319" i="1"/>
  <c r="PJ319" i="1" s="1"/>
  <c r="PM321" i="1"/>
  <c r="PJ321" i="1" s="1"/>
  <c r="GY316" i="1"/>
  <c r="GV316" i="1" s="1"/>
  <c r="GW316" i="1" s="1"/>
  <c r="GY324" i="1"/>
  <c r="GV324" i="1" s="1"/>
  <c r="GW324" i="1" s="1"/>
  <c r="GY315" i="1"/>
  <c r="GV315" i="1" s="1"/>
  <c r="GW315" i="1" s="1"/>
  <c r="PM320" i="1"/>
  <c r="PJ320" i="1" s="1"/>
  <c r="GY321" i="1"/>
  <c r="GV321" i="1" s="1"/>
  <c r="GW321" i="1" s="1"/>
  <c r="PM315" i="1"/>
  <c r="PJ315" i="1" s="1"/>
  <c r="GY320" i="1"/>
  <c r="GV320" i="1" s="1"/>
  <c r="GW320" i="1" s="1"/>
  <c r="PM316" i="1"/>
  <c r="PJ316" i="1" s="1"/>
  <c r="PM325" i="1"/>
  <c r="PJ325" i="1" s="1"/>
  <c r="HJ313" i="1" l="1"/>
  <c r="HK313" i="1" s="1"/>
  <c r="HL313" i="1" s="1"/>
  <c r="GW314" i="1"/>
  <c r="DI313" i="1"/>
  <c r="DJ313" i="1" s="1"/>
  <c r="DK313" i="1"/>
  <c r="IB313" i="1"/>
  <c r="IC313" i="1" s="1"/>
  <c r="ID313" i="1" s="1"/>
  <c r="DI314" i="1" l="1"/>
  <c r="DJ314" i="1" s="1"/>
  <c r="DK314" i="1" s="1"/>
  <c r="HJ314" i="1"/>
  <c r="HK314" i="1" s="1"/>
  <c r="HL314" i="1" s="1"/>
  <c r="IB314" i="1"/>
  <c r="IC314" i="1" s="1"/>
  <c r="ID314" i="1" s="1"/>
  <c r="GX314" i="1"/>
  <c r="GX315" i="1" s="1"/>
  <c r="GX316" i="1" s="1"/>
  <c r="GX317" i="1" s="1"/>
  <c r="GX318" i="1" s="1"/>
  <c r="GX319" i="1" s="1"/>
  <c r="GX320" i="1" s="1"/>
  <c r="GX321" i="1" s="1"/>
  <c r="GX322" i="1" s="1"/>
  <c r="GX323" i="1" s="1"/>
  <c r="GX324" i="1" s="1"/>
  <c r="GX325" i="1" s="1"/>
  <c r="IB315" i="1" l="1"/>
  <c r="IC315" i="1" s="1"/>
  <c r="ID315" i="1" s="1"/>
  <c r="HJ315" i="1"/>
  <c r="HK315" i="1" s="1"/>
  <c r="HL315" i="1" s="1"/>
  <c r="DI315" i="1"/>
  <c r="DJ315" i="1" s="1"/>
  <c r="DK315" i="1"/>
  <c r="GY332" i="1"/>
  <c r="GV332" i="1" s="1"/>
  <c r="GW332" i="1" s="1"/>
  <c r="GY335" i="1"/>
  <c r="GV335" i="1" s="1"/>
  <c r="GW335" i="1" s="1"/>
  <c r="PM331" i="1"/>
  <c r="PJ331" i="1" s="1"/>
  <c r="GY329" i="1"/>
  <c r="GV329" i="1" s="1"/>
  <c r="GW329" i="1" s="1"/>
  <c r="PM336" i="1"/>
  <c r="PJ336" i="1" s="1"/>
  <c r="PM333" i="1"/>
  <c r="PJ333" i="1" s="1"/>
  <c r="GY330" i="1"/>
  <c r="GV330" i="1" s="1"/>
  <c r="GW330" i="1" s="1"/>
  <c r="GY334" i="1"/>
  <c r="GV334" i="1" s="1"/>
  <c r="GW334" i="1" s="1"/>
  <c r="GY333" i="1"/>
  <c r="GV333" i="1" s="1"/>
  <c r="GW333" i="1" s="1"/>
  <c r="PM329" i="1"/>
  <c r="PJ329" i="1" s="1"/>
  <c r="GY328" i="1"/>
  <c r="GV328" i="1" s="1"/>
  <c r="GW328" i="1" s="1"/>
  <c r="PM335" i="1"/>
  <c r="PJ335" i="1" s="1"/>
  <c r="PM330" i="1"/>
  <c r="PJ330" i="1" s="1"/>
  <c r="GY327" i="1"/>
  <c r="GV327" i="1" s="1"/>
  <c r="GW327" i="1" s="1"/>
  <c r="GY336" i="1"/>
  <c r="GV336" i="1" s="1"/>
  <c r="GW336" i="1" s="1"/>
  <c r="PM332" i="1"/>
  <c r="PJ332" i="1" s="1"/>
  <c r="GY331" i="1"/>
  <c r="GV331" i="1" s="1"/>
  <c r="GW331" i="1" s="1"/>
  <c r="PM326" i="1"/>
  <c r="PJ326" i="1" s="1"/>
  <c r="PM327" i="1"/>
  <c r="PJ327" i="1" s="1"/>
  <c r="GY337" i="1"/>
  <c r="GV337" i="1" s="1"/>
  <c r="GW337" i="1" s="1"/>
  <c r="PM334" i="1"/>
  <c r="PJ334" i="1" s="1"/>
  <c r="PM328" i="1"/>
  <c r="PJ328" i="1" s="1"/>
  <c r="PM337" i="1"/>
  <c r="PJ337" i="1" s="1"/>
  <c r="GY326" i="1"/>
  <c r="GV326" i="1" s="1"/>
  <c r="CV302" i="1"/>
  <c r="IB316" i="1" l="1"/>
  <c r="IC316" i="1" s="1"/>
  <c r="ID316" i="1" s="1"/>
  <c r="GW326" i="1"/>
  <c r="DI316" i="1"/>
  <c r="DJ316" i="1" s="1"/>
  <c r="DK316" i="1" s="1"/>
  <c r="HJ316" i="1"/>
  <c r="HK316" i="1" s="1"/>
  <c r="HL316" i="1"/>
  <c r="IU302" i="1"/>
  <c r="CW302" i="1"/>
  <c r="CW303" i="1" s="1"/>
  <c r="CW304" i="1" s="1"/>
  <c r="CW305" i="1" s="1"/>
  <c r="CW306" i="1" s="1"/>
  <c r="CW307" i="1" s="1"/>
  <c r="CW308" i="1" s="1"/>
  <c r="CW309" i="1" s="1"/>
  <c r="CW310" i="1" s="1"/>
  <c r="CW311" i="1" s="1"/>
  <c r="CW312" i="1" s="1"/>
  <c r="CW313" i="1" s="1"/>
  <c r="DI317" i="1" l="1"/>
  <c r="DJ317" i="1" s="1"/>
  <c r="DK317" i="1" s="1"/>
  <c r="IB317" i="1"/>
  <c r="IC317" i="1" s="1"/>
  <c r="ID317" i="1" s="1"/>
  <c r="HJ317" i="1"/>
  <c r="HK317" i="1" s="1"/>
  <c r="HL317" i="1" s="1"/>
  <c r="GX326" i="1"/>
  <c r="GX327" i="1" s="1"/>
  <c r="GX328" i="1" s="1"/>
  <c r="GX329" i="1" s="1"/>
  <c r="GX330" i="1" s="1"/>
  <c r="GX331" i="1" s="1"/>
  <c r="GX332" i="1" s="1"/>
  <c r="GX333" i="1" s="1"/>
  <c r="GX334" i="1" s="1"/>
  <c r="GX335" i="1" s="1"/>
  <c r="GX336" i="1" s="1"/>
  <c r="GX337" i="1" s="1"/>
  <c r="LT302" i="1"/>
  <c r="LF317" i="1"/>
  <c r="LF314" i="1"/>
  <c r="LF319" i="1"/>
  <c r="CX320" i="1"/>
  <c r="CV320" i="1" s="1"/>
  <c r="LF325" i="1"/>
  <c r="CX321" i="1"/>
  <c r="CV321" i="1" s="1"/>
  <c r="CX314" i="1"/>
  <c r="LF318" i="1"/>
  <c r="CX318" i="1"/>
  <c r="CV318" i="1" s="1"/>
  <c r="LF315" i="1"/>
  <c r="CX323" i="1"/>
  <c r="CV323" i="1" s="1"/>
  <c r="CX324" i="1"/>
  <c r="CV324" i="1" s="1"/>
  <c r="LF316" i="1"/>
  <c r="LF321" i="1"/>
  <c r="CX315" i="1"/>
  <c r="CV315" i="1" s="1"/>
  <c r="CX319" i="1"/>
  <c r="CV319" i="1" s="1"/>
  <c r="CX316" i="1"/>
  <c r="CV316" i="1" s="1"/>
  <c r="CX322" i="1"/>
  <c r="CV322" i="1" s="1"/>
  <c r="LF322" i="1"/>
  <c r="CX317" i="1"/>
  <c r="CV317" i="1" s="1"/>
  <c r="LF323" i="1"/>
  <c r="CX325" i="1"/>
  <c r="CV325" i="1" s="1"/>
  <c r="LF324" i="1"/>
  <c r="LF320" i="1"/>
  <c r="MM302" i="1"/>
  <c r="IV302" i="1"/>
  <c r="DI318" i="1" l="1"/>
  <c r="DJ318" i="1" s="1"/>
  <c r="DK318" i="1" s="1"/>
  <c r="GY346" i="1"/>
  <c r="GV346" i="1" s="1"/>
  <c r="GW346" i="1" s="1"/>
  <c r="PM346" i="1"/>
  <c r="PJ346" i="1" s="1"/>
  <c r="GY348" i="1"/>
  <c r="GV348" i="1" s="1"/>
  <c r="GW348" i="1" s="1"/>
  <c r="GY341" i="1"/>
  <c r="GV341" i="1" s="1"/>
  <c r="GW341" i="1" s="1"/>
  <c r="PM341" i="1"/>
  <c r="PJ341" i="1" s="1"/>
  <c r="GY340" i="1"/>
  <c r="GV340" i="1" s="1"/>
  <c r="GW340" i="1" s="1"/>
  <c r="GY339" i="1"/>
  <c r="GV339" i="1" s="1"/>
  <c r="GW339" i="1" s="1"/>
  <c r="PM340" i="1"/>
  <c r="PJ340" i="1" s="1"/>
  <c r="GY349" i="1"/>
  <c r="GV349" i="1" s="1"/>
  <c r="GW349" i="1" s="1"/>
  <c r="PM343" i="1"/>
  <c r="PJ343" i="1" s="1"/>
  <c r="GY345" i="1"/>
  <c r="GV345" i="1" s="1"/>
  <c r="GW345" i="1" s="1"/>
  <c r="GY347" i="1"/>
  <c r="GV347" i="1" s="1"/>
  <c r="GW347" i="1" s="1"/>
  <c r="GY338" i="1"/>
  <c r="GV338" i="1" s="1"/>
  <c r="PM347" i="1"/>
  <c r="PJ347" i="1" s="1"/>
  <c r="PM339" i="1"/>
  <c r="PJ339" i="1" s="1"/>
  <c r="PM338" i="1"/>
  <c r="PJ338" i="1" s="1"/>
  <c r="GY343" i="1"/>
  <c r="GV343" i="1" s="1"/>
  <c r="GW343" i="1" s="1"/>
  <c r="PM348" i="1"/>
  <c r="PJ348" i="1" s="1"/>
  <c r="PM349" i="1"/>
  <c r="PJ349" i="1" s="1"/>
  <c r="PM342" i="1"/>
  <c r="PJ342" i="1" s="1"/>
  <c r="PM344" i="1"/>
  <c r="PJ344" i="1" s="1"/>
  <c r="GY342" i="1"/>
  <c r="GV342" i="1" s="1"/>
  <c r="GW342" i="1" s="1"/>
  <c r="PM345" i="1"/>
  <c r="PJ345" i="1" s="1"/>
  <c r="GY344" i="1"/>
  <c r="GV344" i="1" s="1"/>
  <c r="GW344" i="1" s="1"/>
  <c r="MK303" i="1"/>
  <c r="HJ318" i="1"/>
  <c r="HK318" i="1" s="1"/>
  <c r="HL318" i="1" s="1"/>
  <c r="IW302" i="1"/>
  <c r="IB318" i="1"/>
  <c r="IC318" i="1" s="1"/>
  <c r="ID318" i="1" s="1"/>
  <c r="LR303" i="1"/>
  <c r="CV314" i="1"/>
  <c r="CW314" i="1" s="1"/>
  <c r="CW315" i="1" s="1"/>
  <c r="CW316" i="1" s="1"/>
  <c r="CW317" i="1" s="1"/>
  <c r="CW318" i="1" s="1"/>
  <c r="CW319" i="1" s="1"/>
  <c r="CW320" i="1" s="1"/>
  <c r="CW321" i="1" s="1"/>
  <c r="CW322" i="1" s="1"/>
  <c r="CW323" i="1" s="1"/>
  <c r="CW324" i="1" s="1"/>
  <c r="CW325" i="1" s="1"/>
  <c r="OD302" i="1"/>
  <c r="IB319" i="1" l="1"/>
  <c r="IC319" i="1" s="1"/>
  <c r="ID319" i="1" s="1"/>
  <c r="HJ319" i="1"/>
  <c r="HK319" i="1" s="1"/>
  <c r="HL319" i="1" s="1"/>
  <c r="DI319" i="1"/>
  <c r="DJ319" i="1" s="1"/>
  <c r="DK319" i="1"/>
  <c r="LF332" i="1"/>
  <c r="LC332" i="1" s="1"/>
  <c r="LD332" i="1" s="1"/>
  <c r="CX334" i="1"/>
  <c r="CV334" i="1" s="1"/>
  <c r="LF329" i="1"/>
  <c r="LC329" i="1" s="1"/>
  <c r="LD329" i="1" s="1"/>
  <c r="CX332" i="1"/>
  <c r="CV332" i="1" s="1"/>
  <c r="CX326" i="1"/>
  <c r="CX330" i="1"/>
  <c r="CV330" i="1" s="1"/>
  <c r="LF337" i="1"/>
  <c r="LC337" i="1" s="1"/>
  <c r="LD337" i="1" s="1"/>
  <c r="CX336" i="1"/>
  <c r="CV336" i="1" s="1"/>
  <c r="LF331" i="1"/>
  <c r="LC331" i="1" s="1"/>
  <c r="LD331" i="1" s="1"/>
  <c r="LF330" i="1"/>
  <c r="LC330" i="1" s="1"/>
  <c r="LD330" i="1" s="1"/>
  <c r="CX331" i="1"/>
  <c r="CV331" i="1" s="1"/>
  <c r="CX327" i="1"/>
  <c r="CV327" i="1" s="1"/>
  <c r="CX333" i="1"/>
  <c r="CV333" i="1" s="1"/>
  <c r="LF328" i="1"/>
  <c r="LC328" i="1" s="1"/>
  <c r="LD328" i="1" s="1"/>
  <c r="LF333" i="1"/>
  <c r="LC333" i="1" s="1"/>
  <c r="LD333" i="1" s="1"/>
  <c r="LF335" i="1"/>
  <c r="LC335" i="1" s="1"/>
  <c r="LD335" i="1" s="1"/>
  <c r="CX337" i="1"/>
  <c r="CV337" i="1" s="1"/>
  <c r="LF334" i="1"/>
  <c r="LC334" i="1" s="1"/>
  <c r="LD334" i="1" s="1"/>
  <c r="LF327" i="1"/>
  <c r="LC327" i="1" s="1"/>
  <c r="LD327" i="1" s="1"/>
  <c r="LF336" i="1"/>
  <c r="LC336" i="1" s="1"/>
  <c r="LD336" i="1" s="1"/>
  <c r="CX335" i="1"/>
  <c r="CV335" i="1" s="1"/>
  <c r="CX328" i="1"/>
  <c r="CV328" i="1" s="1"/>
  <c r="LF326" i="1"/>
  <c r="LC326" i="1" s="1"/>
  <c r="LD326" i="1" s="1"/>
  <c r="CX329" i="1"/>
  <c r="CV329" i="1" s="1"/>
  <c r="GW338" i="1"/>
  <c r="LS303" i="1"/>
  <c r="IU303" i="1"/>
  <c r="OB303" i="1"/>
  <c r="IB320" i="1" l="1"/>
  <c r="IC320" i="1" s="1"/>
  <c r="ID320" i="1" s="1"/>
  <c r="OC303" i="1"/>
  <c r="GX338" i="1"/>
  <c r="GX339" i="1" s="1"/>
  <c r="GX340" i="1" s="1"/>
  <c r="GX341" i="1" s="1"/>
  <c r="GX342" i="1" s="1"/>
  <c r="GX343" i="1" s="1"/>
  <c r="GX344" i="1" s="1"/>
  <c r="GX345" i="1" s="1"/>
  <c r="GX346" i="1" s="1"/>
  <c r="GX347" i="1" s="1"/>
  <c r="GX348" i="1" s="1"/>
  <c r="GX349" i="1" s="1"/>
  <c r="DI320" i="1"/>
  <c r="DJ320" i="1" s="1"/>
  <c r="DK320" i="1" s="1"/>
  <c r="IV303" i="1"/>
  <c r="HJ320" i="1"/>
  <c r="HK320" i="1" s="1"/>
  <c r="HL320" i="1" s="1"/>
  <c r="MM303" i="1"/>
  <c r="CV326" i="1"/>
  <c r="CW326" i="1" s="1"/>
  <c r="CW327" i="1" s="1"/>
  <c r="CW328" i="1" s="1"/>
  <c r="CW329" i="1" s="1"/>
  <c r="CW330" i="1" s="1"/>
  <c r="CW331" i="1" s="1"/>
  <c r="CW332" i="1" s="1"/>
  <c r="CW333" i="1" s="1"/>
  <c r="CW334" i="1" s="1"/>
  <c r="CW335" i="1" s="1"/>
  <c r="CW336" i="1" s="1"/>
  <c r="CW337" i="1" s="1"/>
  <c r="LT303" i="1"/>
  <c r="HJ321" i="1" l="1"/>
  <c r="HK321" i="1" s="1"/>
  <c r="HL321" i="1" s="1"/>
  <c r="DI321" i="1"/>
  <c r="DJ321" i="1" s="1"/>
  <c r="DK321" i="1"/>
  <c r="IB321" i="1"/>
  <c r="IC321" i="1" s="1"/>
  <c r="ID321" i="1" s="1"/>
  <c r="MK304" i="1"/>
  <c r="GY357" i="1"/>
  <c r="GV357" i="1" s="1"/>
  <c r="GW357" i="1" s="1"/>
  <c r="GY359" i="1"/>
  <c r="GV359" i="1" s="1"/>
  <c r="GW359" i="1" s="1"/>
  <c r="GY361" i="1"/>
  <c r="GV361" i="1" s="1"/>
  <c r="GW361" i="1" s="1"/>
  <c r="GY360" i="1"/>
  <c r="GV360" i="1" s="1"/>
  <c r="GW360" i="1" s="1"/>
  <c r="GY351" i="1"/>
  <c r="GV351" i="1" s="1"/>
  <c r="GW351" i="1" s="1"/>
  <c r="PM360" i="1"/>
  <c r="PJ360" i="1" s="1"/>
  <c r="PM356" i="1"/>
  <c r="PJ356" i="1" s="1"/>
  <c r="GY355" i="1"/>
  <c r="GV355" i="1" s="1"/>
  <c r="GW355" i="1" s="1"/>
  <c r="PM352" i="1"/>
  <c r="PJ352" i="1" s="1"/>
  <c r="PM353" i="1"/>
  <c r="PJ353" i="1" s="1"/>
  <c r="GY350" i="1"/>
  <c r="GV350" i="1" s="1"/>
  <c r="GW350" i="1" s="1"/>
  <c r="PM357" i="1"/>
  <c r="PJ357" i="1" s="1"/>
  <c r="GY358" i="1"/>
  <c r="GV358" i="1" s="1"/>
  <c r="GW358" i="1" s="1"/>
  <c r="GY356" i="1"/>
  <c r="GV356" i="1" s="1"/>
  <c r="GW356" i="1" s="1"/>
  <c r="GY352" i="1"/>
  <c r="GV352" i="1" s="1"/>
  <c r="GW352" i="1" s="1"/>
  <c r="GY354" i="1"/>
  <c r="GV354" i="1" s="1"/>
  <c r="GW354" i="1" s="1"/>
  <c r="PM358" i="1"/>
  <c r="PJ358" i="1" s="1"/>
  <c r="GY353" i="1"/>
  <c r="GV353" i="1" s="1"/>
  <c r="GW353" i="1" s="1"/>
  <c r="PM361" i="1"/>
  <c r="PJ361" i="1" s="1"/>
  <c r="PM350" i="1"/>
  <c r="PJ350" i="1" s="1"/>
  <c r="PM359" i="1"/>
  <c r="PJ359" i="1" s="1"/>
  <c r="PM354" i="1"/>
  <c r="PJ354" i="1" s="1"/>
  <c r="PM355" i="1"/>
  <c r="PJ355" i="1" s="1"/>
  <c r="PM351" i="1"/>
  <c r="PJ351" i="1" s="1"/>
  <c r="GX350" i="1"/>
  <c r="GX351" i="1" s="1"/>
  <c r="GX352" i="1" s="1"/>
  <c r="GX353" i="1" s="1"/>
  <c r="GX354" i="1" s="1"/>
  <c r="GX355" i="1" s="1"/>
  <c r="GX356" i="1" s="1"/>
  <c r="GX357" i="1" s="1"/>
  <c r="GX358" i="1" s="1"/>
  <c r="GX359" i="1" s="1"/>
  <c r="GX360" i="1" s="1"/>
  <c r="GX361" i="1" s="1"/>
  <c r="LR304" i="1"/>
  <c r="OD303" i="1"/>
  <c r="IW303" i="1"/>
  <c r="LF346" i="1"/>
  <c r="LC346" i="1" s="1"/>
  <c r="LD346" i="1" s="1"/>
  <c r="CX343" i="1"/>
  <c r="CV343" i="1" s="1"/>
  <c r="LF341" i="1"/>
  <c r="LC341" i="1" s="1"/>
  <c r="LD341" i="1" s="1"/>
  <c r="LF342" i="1"/>
  <c r="LC342" i="1" s="1"/>
  <c r="LD342" i="1" s="1"/>
  <c r="CX344" i="1"/>
  <c r="CV344" i="1" s="1"/>
  <c r="CX341" i="1"/>
  <c r="CV341" i="1" s="1"/>
  <c r="LF345" i="1"/>
  <c r="LC345" i="1" s="1"/>
  <c r="LD345" i="1" s="1"/>
  <c r="LF343" i="1"/>
  <c r="LC343" i="1" s="1"/>
  <c r="LD343" i="1" s="1"/>
  <c r="CX346" i="1"/>
  <c r="CV346" i="1" s="1"/>
  <c r="LF348" i="1"/>
  <c r="LC348" i="1" s="1"/>
  <c r="LD348" i="1" s="1"/>
  <c r="LF344" i="1"/>
  <c r="LC344" i="1" s="1"/>
  <c r="LD344" i="1" s="1"/>
  <c r="CX339" i="1"/>
  <c r="CV339" i="1" s="1"/>
  <c r="CX349" i="1"/>
  <c r="CV349" i="1" s="1"/>
  <c r="LF340" i="1"/>
  <c r="LC340" i="1" s="1"/>
  <c r="LD340" i="1" s="1"/>
  <c r="LF338" i="1"/>
  <c r="LC338" i="1" s="1"/>
  <c r="LD338" i="1" s="1"/>
  <c r="CX345" i="1"/>
  <c r="CV345" i="1" s="1"/>
  <c r="LF347" i="1"/>
  <c r="LC347" i="1" s="1"/>
  <c r="LD347" i="1" s="1"/>
  <c r="CX348" i="1"/>
  <c r="CV348" i="1" s="1"/>
  <c r="LF339" i="1"/>
  <c r="LC339" i="1" s="1"/>
  <c r="LD339" i="1" s="1"/>
  <c r="LF349" i="1"/>
  <c r="LC349" i="1" s="1"/>
  <c r="LD349" i="1" s="1"/>
  <c r="CX340" i="1"/>
  <c r="CV340" i="1" s="1"/>
  <c r="CX347" i="1"/>
  <c r="CV347" i="1" s="1"/>
  <c r="CX338" i="1"/>
  <c r="CV338" i="1" s="1"/>
  <c r="CW338" i="1" s="1"/>
  <c r="CW339" i="1" s="1"/>
  <c r="CW340" i="1" s="1"/>
  <c r="CW341" i="1" s="1"/>
  <c r="CW342" i="1" s="1"/>
  <c r="CW343" i="1" s="1"/>
  <c r="CW344" i="1" s="1"/>
  <c r="CW345" i="1" s="1"/>
  <c r="CW346" i="1" s="1"/>
  <c r="CW347" i="1" s="1"/>
  <c r="CW348" i="1" s="1"/>
  <c r="CW349" i="1" s="1"/>
  <c r="CX342" i="1"/>
  <c r="CV342" i="1" s="1"/>
  <c r="HJ322" i="1" l="1"/>
  <c r="HK322" i="1" s="1"/>
  <c r="HL322" i="1" s="1"/>
  <c r="CX359" i="1"/>
  <c r="CV359" i="1" s="1"/>
  <c r="LF358" i="1"/>
  <c r="LC358" i="1" s="1"/>
  <c r="LD358" i="1" s="1"/>
  <c r="LF357" i="1"/>
  <c r="LC357" i="1" s="1"/>
  <c r="LD357" i="1" s="1"/>
  <c r="LF359" i="1"/>
  <c r="LC359" i="1" s="1"/>
  <c r="LD359" i="1" s="1"/>
  <c r="CX357" i="1"/>
  <c r="CV357" i="1" s="1"/>
  <c r="LF356" i="1"/>
  <c r="LC356" i="1" s="1"/>
  <c r="LD356" i="1" s="1"/>
  <c r="CX360" i="1"/>
  <c r="CV360" i="1" s="1"/>
  <c r="LF360" i="1"/>
  <c r="LC360" i="1" s="1"/>
  <c r="LD360" i="1" s="1"/>
  <c r="CX353" i="1"/>
  <c r="CV353" i="1" s="1"/>
  <c r="LF351" i="1"/>
  <c r="LC351" i="1" s="1"/>
  <c r="LD351" i="1" s="1"/>
  <c r="LF361" i="1"/>
  <c r="LC361" i="1" s="1"/>
  <c r="LD361" i="1" s="1"/>
  <c r="CX355" i="1"/>
  <c r="CV355" i="1" s="1"/>
  <c r="CX358" i="1"/>
  <c r="CV358" i="1" s="1"/>
  <c r="LF354" i="1"/>
  <c r="LC354" i="1" s="1"/>
  <c r="LD354" i="1" s="1"/>
  <c r="LF355" i="1"/>
  <c r="LC355" i="1" s="1"/>
  <c r="LD355" i="1" s="1"/>
  <c r="CX352" i="1"/>
  <c r="CV352" i="1" s="1"/>
  <c r="CX361" i="1"/>
  <c r="CV361" i="1" s="1"/>
  <c r="CX356" i="1"/>
  <c r="CV356" i="1" s="1"/>
  <c r="LF352" i="1"/>
  <c r="LC352" i="1" s="1"/>
  <c r="LD352" i="1" s="1"/>
  <c r="LF350" i="1"/>
  <c r="LC350" i="1" s="1"/>
  <c r="LD350" i="1" s="1"/>
  <c r="CX350" i="1"/>
  <c r="CV350" i="1" s="1"/>
  <c r="CW350" i="1" s="1"/>
  <c r="CW351" i="1" s="1"/>
  <c r="CW352" i="1" s="1"/>
  <c r="CW353" i="1" s="1"/>
  <c r="CW354" i="1" s="1"/>
  <c r="CW355" i="1" s="1"/>
  <c r="CW356" i="1" s="1"/>
  <c r="CW357" i="1" s="1"/>
  <c r="CW358" i="1" s="1"/>
  <c r="CW359" i="1" s="1"/>
  <c r="CW360" i="1" s="1"/>
  <c r="CW361" i="1" s="1"/>
  <c r="CX351" i="1"/>
  <c r="CV351" i="1" s="1"/>
  <c r="CX354" i="1"/>
  <c r="CV354" i="1" s="1"/>
  <c r="LF353" i="1"/>
  <c r="LC353" i="1" s="1"/>
  <c r="LD353" i="1" s="1"/>
  <c r="OB304" i="1"/>
  <c r="IB322" i="1"/>
  <c r="IC322" i="1" s="1"/>
  <c r="ID322" i="1" s="1"/>
  <c r="DI322" i="1"/>
  <c r="DJ322" i="1" s="1"/>
  <c r="DK322" i="1" s="1"/>
  <c r="IU304" i="1"/>
  <c r="GY366" i="1"/>
  <c r="GV366" i="1" s="1"/>
  <c r="GW366" i="1" s="1"/>
  <c r="GY368" i="1"/>
  <c r="GV368" i="1" s="1"/>
  <c r="GW368" i="1" s="1"/>
  <c r="GY363" i="1"/>
  <c r="GV363" i="1" s="1"/>
  <c r="GW363" i="1" s="1"/>
  <c r="GZ361" i="1"/>
  <c r="PM370" i="1"/>
  <c r="PJ370" i="1" s="1"/>
  <c r="PM373" i="1"/>
  <c r="PJ373" i="1" s="1"/>
  <c r="PM366" i="1"/>
  <c r="PJ366" i="1" s="1"/>
  <c r="PM372" i="1"/>
  <c r="PJ372" i="1" s="1"/>
  <c r="GY373" i="1"/>
  <c r="GV373" i="1" s="1"/>
  <c r="PM365" i="1"/>
  <c r="PJ365" i="1" s="1"/>
  <c r="GY367" i="1"/>
  <c r="GV367" i="1" s="1"/>
  <c r="GW367" i="1" s="1"/>
  <c r="GY369" i="1"/>
  <c r="GV369" i="1" s="1"/>
  <c r="GW369" i="1" s="1"/>
  <c r="PM367" i="1"/>
  <c r="PJ367" i="1" s="1"/>
  <c r="GY370" i="1"/>
  <c r="GV370" i="1" s="1"/>
  <c r="GW370" i="1" s="1"/>
  <c r="GY372" i="1"/>
  <c r="GV372" i="1" s="1"/>
  <c r="GW372" i="1" s="1"/>
  <c r="PM362" i="1"/>
  <c r="PJ362" i="1" s="1"/>
  <c r="PK362" i="1" s="1"/>
  <c r="PL362" i="1" s="1"/>
  <c r="PI363" i="1" s="1"/>
  <c r="PM371" i="1"/>
  <c r="PJ371" i="1" s="1"/>
  <c r="PM364" i="1"/>
  <c r="PJ364" i="1" s="1"/>
  <c r="GY364" i="1"/>
  <c r="GV364" i="1" s="1"/>
  <c r="GW364" i="1" s="1"/>
  <c r="GY365" i="1"/>
  <c r="GV365" i="1" s="1"/>
  <c r="GW365" i="1" s="1"/>
  <c r="GY362" i="1"/>
  <c r="GV362" i="1" s="1"/>
  <c r="PM369" i="1"/>
  <c r="PJ369" i="1" s="1"/>
  <c r="PM368" i="1"/>
  <c r="PJ368" i="1" s="1"/>
  <c r="PM363" i="1"/>
  <c r="PJ363" i="1" s="1"/>
  <c r="GY371" i="1"/>
  <c r="GV371" i="1" s="1"/>
  <c r="GW371" i="1" s="1"/>
  <c r="PK363" i="1" l="1"/>
  <c r="PL363" i="1" s="1"/>
  <c r="PI364" i="1" s="1"/>
  <c r="PO363" i="1"/>
  <c r="DI323" i="1"/>
  <c r="DJ323" i="1" s="1"/>
  <c r="DK323" i="1" s="1"/>
  <c r="IB323" i="1"/>
  <c r="IC323" i="1" s="1"/>
  <c r="ID323" i="1" s="1"/>
  <c r="HJ323" i="1"/>
  <c r="HK323" i="1" s="1"/>
  <c r="HL323" i="1" s="1"/>
  <c r="LF366" i="1"/>
  <c r="LC366" i="1" s="1"/>
  <c r="LD366" i="1" s="1"/>
  <c r="LF363" i="1"/>
  <c r="LC363" i="1" s="1"/>
  <c r="LD363" i="1" s="1"/>
  <c r="LF369" i="1"/>
  <c r="LC369" i="1" s="1"/>
  <c r="LD369" i="1" s="1"/>
  <c r="CX373" i="1"/>
  <c r="CX372" i="1"/>
  <c r="CV372" i="1" s="1"/>
  <c r="LF373" i="1"/>
  <c r="LC373" i="1" s="1"/>
  <c r="LD373" i="1" s="1"/>
  <c r="LF370" i="1"/>
  <c r="LC370" i="1" s="1"/>
  <c r="LD370" i="1" s="1"/>
  <c r="LF372" i="1"/>
  <c r="LC372" i="1" s="1"/>
  <c r="LD372" i="1" s="1"/>
  <c r="LF365" i="1"/>
  <c r="LC365" i="1" s="1"/>
  <c r="LD365" i="1" s="1"/>
  <c r="LF362" i="1"/>
  <c r="LC362" i="1" s="1"/>
  <c r="CX370" i="1"/>
  <c r="CV370" i="1" s="1"/>
  <c r="CX367" i="1"/>
  <c r="CV367" i="1" s="1"/>
  <c r="CX369" i="1"/>
  <c r="CV369" i="1" s="1"/>
  <c r="CX364" i="1"/>
  <c r="CV364" i="1" s="1"/>
  <c r="LF364" i="1"/>
  <c r="LC364" i="1" s="1"/>
  <c r="LD364" i="1" s="1"/>
  <c r="LF371" i="1"/>
  <c r="LC371" i="1" s="1"/>
  <c r="LD371" i="1" s="1"/>
  <c r="CX366" i="1"/>
  <c r="CV366" i="1" s="1"/>
  <c r="LF367" i="1"/>
  <c r="LC367" i="1" s="1"/>
  <c r="LD367" i="1" s="1"/>
  <c r="CX362" i="1"/>
  <c r="CV362" i="1" s="1"/>
  <c r="CW362" i="1" s="1"/>
  <c r="CX363" i="1"/>
  <c r="CV363" i="1" s="1"/>
  <c r="CX368" i="1"/>
  <c r="CV368" i="1" s="1"/>
  <c r="CX371" i="1"/>
  <c r="CV371" i="1" s="1"/>
  <c r="LF368" i="1"/>
  <c r="LC368" i="1" s="1"/>
  <c r="LD368" i="1" s="1"/>
  <c r="CX365" i="1"/>
  <c r="CV365" i="1" s="1"/>
  <c r="CY361" i="1"/>
  <c r="IV304" i="1"/>
  <c r="OC304" i="1"/>
  <c r="LT304" i="1"/>
  <c r="MM304" i="1"/>
  <c r="HA361" i="1"/>
  <c r="PO364" i="1" l="1"/>
  <c r="PK364" i="1"/>
  <c r="PL364" i="1" s="1"/>
  <c r="PI365" i="1" s="1"/>
  <c r="LD362" i="1"/>
  <c r="DI324" i="1"/>
  <c r="DJ324" i="1" s="1"/>
  <c r="DK324" i="1" s="1"/>
  <c r="MK305" i="1"/>
  <c r="IW304" i="1"/>
  <c r="LR305" i="1"/>
  <c r="CZ361" i="1"/>
  <c r="HJ324" i="1"/>
  <c r="HK324" i="1" s="1"/>
  <c r="HL324" i="1" s="1"/>
  <c r="IB324" i="1"/>
  <c r="IC324" i="1" s="1"/>
  <c r="ID324" i="1" s="1"/>
  <c r="OD304" i="1"/>
  <c r="PK365" i="1" l="1"/>
  <c r="PL365" i="1" s="1"/>
  <c r="PI366" i="1" s="1"/>
  <c r="PO365" i="1"/>
  <c r="IB325" i="1"/>
  <c r="IC325" i="1" s="1"/>
  <c r="ID325" i="1" s="1"/>
  <c r="DI325" i="1"/>
  <c r="DJ325" i="1" s="1"/>
  <c r="DK325" i="1"/>
  <c r="LS305" i="1"/>
  <c r="IU305" i="1"/>
  <c r="HJ325" i="1"/>
  <c r="HK325" i="1" s="1"/>
  <c r="HL325" i="1" s="1"/>
  <c r="ML305" i="1"/>
  <c r="OB305" i="1"/>
  <c r="OC305" i="1" s="1"/>
  <c r="OD305" i="1"/>
  <c r="PK366" i="1" l="1"/>
  <c r="PL366" i="1" s="1"/>
  <c r="PI367" i="1" s="1"/>
  <c r="PO366" i="1"/>
  <c r="HJ326" i="1"/>
  <c r="HK326" i="1" s="1"/>
  <c r="HL326" i="1" s="1"/>
  <c r="IB326" i="1"/>
  <c r="IC326" i="1" s="1"/>
  <c r="ID326" i="1" s="1"/>
  <c r="IV305" i="1"/>
  <c r="IW305" i="1" s="1"/>
  <c r="OB306" i="1"/>
  <c r="OC306" i="1" s="1"/>
  <c r="OD306" i="1" s="1"/>
  <c r="LT305" i="1"/>
  <c r="DI326" i="1"/>
  <c r="DJ326" i="1" s="1"/>
  <c r="DK326" i="1"/>
  <c r="MM305" i="1"/>
  <c r="PK367" i="1" l="1"/>
  <c r="PL367" i="1" s="1"/>
  <c r="PI368" i="1" s="1"/>
  <c r="PO367" i="1"/>
  <c r="OB307" i="1"/>
  <c r="OC307" i="1" s="1"/>
  <c r="OD307" i="1" s="1"/>
  <c r="HJ327" i="1"/>
  <c r="HK327" i="1" s="1"/>
  <c r="HL327" i="1" s="1"/>
  <c r="DI327" i="1"/>
  <c r="DJ327" i="1" s="1"/>
  <c r="DK327" i="1"/>
  <c r="IU306" i="1"/>
  <c r="LR306" i="1"/>
  <c r="IB327" i="1"/>
  <c r="IC327" i="1" s="1"/>
  <c r="ID327" i="1" s="1"/>
  <c r="MK306" i="1"/>
  <c r="PO368" i="1" l="1"/>
  <c r="PK368" i="1"/>
  <c r="PL368" i="1" s="1"/>
  <c r="PI369" i="1" s="1"/>
  <c r="IB328" i="1"/>
  <c r="IC328" i="1" s="1"/>
  <c r="ID328" i="1" s="1"/>
  <c r="OB308" i="1"/>
  <c r="OC308" i="1" s="1"/>
  <c r="OD308" i="1"/>
  <c r="IV306" i="1"/>
  <c r="IW306" i="1" s="1"/>
  <c r="DI328" i="1"/>
  <c r="DJ328" i="1" s="1"/>
  <c r="DK328" i="1" s="1"/>
  <c r="HJ328" i="1"/>
  <c r="HK328" i="1" s="1"/>
  <c r="HL328" i="1" s="1"/>
  <c r="PK369" i="1" l="1"/>
  <c r="PL369" i="1" s="1"/>
  <c r="PI370" i="1" s="1"/>
  <c r="PO369" i="1"/>
  <c r="DI329" i="1"/>
  <c r="DJ329" i="1" s="1"/>
  <c r="DK329" i="1" s="1"/>
  <c r="IB329" i="1"/>
  <c r="IC329" i="1" s="1"/>
  <c r="ID329" i="1" s="1"/>
  <c r="LT307" i="1"/>
  <c r="HJ329" i="1"/>
  <c r="HK329" i="1" s="1"/>
  <c r="HL329" i="1" s="1"/>
  <c r="IU307" i="1"/>
  <c r="IV307" i="1" s="1"/>
  <c r="IW307" i="1" s="1"/>
  <c r="OB309" i="1"/>
  <c r="OC309" i="1" s="1"/>
  <c r="OD309" i="1" s="1"/>
  <c r="PO370" i="1" l="1"/>
  <c r="PK370" i="1"/>
  <c r="PL370" i="1" s="1"/>
  <c r="PI371" i="1" s="1"/>
  <c r="IU308" i="1"/>
  <c r="IV308" i="1" s="1"/>
  <c r="IW308" i="1" s="1"/>
  <c r="HJ330" i="1"/>
  <c r="HK330" i="1" s="1"/>
  <c r="HL330" i="1" s="1"/>
  <c r="OB310" i="1"/>
  <c r="OC310" i="1" s="1"/>
  <c r="OD310" i="1" s="1"/>
  <c r="DI330" i="1"/>
  <c r="DJ330" i="1" s="1"/>
  <c r="DK330" i="1" s="1"/>
  <c r="LR308" i="1"/>
  <c r="IB330" i="1"/>
  <c r="IC330" i="1" s="1"/>
  <c r="ID330" i="1" s="1"/>
  <c r="PO371" i="1" l="1"/>
  <c r="PK371" i="1"/>
  <c r="PL371" i="1" s="1"/>
  <c r="PI372" i="1" s="1"/>
  <c r="DI331" i="1"/>
  <c r="DJ331" i="1" s="1"/>
  <c r="DK331" i="1" s="1"/>
  <c r="OB311" i="1"/>
  <c r="OC311" i="1" s="1"/>
  <c r="OD311" i="1"/>
  <c r="IU309" i="1"/>
  <c r="IV309" i="1" s="1"/>
  <c r="IW309" i="1" s="1"/>
  <c r="HJ331" i="1"/>
  <c r="HK331" i="1" s="1"/>
  <c r="HL331" i="1" s="1"/>
  <c r="IB331" i="1"/>
  <c r="IC331" i="1" s="1"/>
  <c r="ID331" i="1" s="1"/>
  <c r="PO372" i="1" l="1"/>
  <c r="PK372" i="1"/>
  <c r="PL372" i="1" s="1"/>
  <c r="PI373" i="1" s="1"/>
  <c r="MM310" i="1"/>
  <c r="HJ332" i="1"/>
  <c r="HK332" i="1" s="1"/>
  <c r="HL332" i="1" s="1"/>
  <c r="IU310" i="1"/>
  <c r="IV310" i="1" s="1"/>
  <c r="IW310" i="1" s="1"/>
  <c r="DI332" i="1"/>
  <c r="DJ332" i="1" s="1"/>
  <c r="DK332" i="1" s="1"/>
  <c r="IB332" i="1"/>
  <c r="IC332" i="1" s="1"/>
  <c r="ID332" i="1" s="1"/>
  <c r="OB312" i="1"/>
  <c r="OC312" i="1" s="1"/>
  <c r="OD312" i="1" s="1"/>
  <c r="PK373" i="1" l="1"/>
  <c r="PL373" i="1" s="1"/>
  <c r="PI374" i="1" s="1"/>
  <c r="PO373" i="1"/>
  <c r="DI333" i="1"/>
  <c r="DJ333" i="1" s="1"/>
  <c r="DK333" i="1" s="1"/>
  <c r="IU311" i="1"/>
  <c r="IV311" i="1" s="1"/>
  <c r="IW311" i="1" s="1"/>
  <c r="OB313" i="1"/>
  <c r="OC313" i="1" s="1"/>
  <c r="OD313" i="1"/>
  <c r="IB333" i="1"/>
  <c r="IC333" i="1" s="1"/>
  <c r="ID333" i="1" s="1"/>
  <c r="HJ333" i="1"/>
  <c r="HK333" i="1" s="1"/>
  <c r="HL333" i="1" s="1"/>
  <c r="MK311" i="1"/>
  <c r="PO374" i="1" l="1"/>
  <c r="PK374" i="1"/>
  <c r="PL374" i="1" s="1"/>
  <c r="PI375" i="1" s="1"/>
  <c r="HJ334" i="1"/>
  <c r="HK334" i="1" s="1"/>
  <c r="HL334" i="1" s="1"/>
  <c r="LT312" i="1"/>
  <c r="IB334" i="1"/>
  <c r="IC334" i="1" s="1"/>
  <c r="ID334" i="1" s="1"/>
  <c r="IU312" i="1"/>
  <c r="IV312" i="1" s="1"/>
  <c r="IW312" i="1" s="1"/>
  <c r="DI334" i="1"/>
  <c r="DJ334" i="1" s="1"/>
  <c r="DK334" i="1" s="1"/>
  <c r="OB314" i="1"/>
  <c r="OC314" i="1" s="1"/>
  <c r="OD314" i="1" s="1"/>
  <c r="PK375" i="1" l="1"/>
  <c r="PL375" i="1" s="1"/>
  <c r="PI376" i="1" s="1"/>
  <c r="PO375" i="1"/>
  <c r="OB315" i="1"/>
  <c r="MM313" i="1"/>
  <c r="IU313" i="1"/>
  <c r="IV313" i="1" s="1"/>
  <c r="IW313" i="1" s="1"/>
  <c r="IB335" i="1"/>
  <c r="IC335" i="1" s="1"/>
  <c r="ID335" i="1" s="1"/>
  <c r="DI335" i="1"/>
  <c r="DJ335" i="1" s="1"/>
  <c r="DK335" i="1" s="1"/>
  <c r="HJ335" i="1"/>
  <c r="HK335" i="1" s="1"/>
  <c r="HL335" i="1" s="1"/>
  <c r="LR313" i="1"/>
  <c r="PK376" i="1" l="1"/>
  <c r="PL376" i="1" s="1"/>
  <c r="PI377" i="1" s="1"/>
  <c r="PO376" i="1"/>
  <c r="DI336" i="1"/>
  <c r="DJ336" i="1" s="1"/>
  <c r="DK336" i="1" s="1"/>
  <c r="HJ336" i="1"/>
  <c r="HK336" i="1" s="1"/>
  <c r="HL336" i="1" s="1"/>
  <c r="IB336" i="1"/>
  <c r="IC336" i="1" s="1"/>
  <c r="ID336" i="1"/>
  <c r="IU314" i="1"/>
  <c r="IV314" i="1" s="1"/>
  <c r="IW314" i="1" s="1"/>
  <c r="MK314" i="1"/>
  <c r="MM314" i="1"/>
  <c r="PK377" i="1" l="1"/>
  <c r="PL377" i="1" s="1"/>
  <c r="PI378" i="1" s="1"/>
  <c r="PO377" i="1"/>
  <c r="IU315" i="1"/>
  <c r="IV315" i="1" s="1"/>
  <c r="IW315" i="1" s="1"/>
  <c r="LT315" i="1"/>
  <c r="DI337" i="1"/>
  <c r="DJ337" i="1" s="1"/>
  <c r="DK337" i="1" s="1"/>
  <c r="IB337" i="1"/>
  <c r="IC337" i="1" s="1"/>
  <c r="ID337" i="1" s="1"/>
  <c r="HJ337" i="1"/>
  <c r="HK337" i="1" s="1"/>
  <c r="HL337" i="1" s="1"/>
  <c r="MK315" i="1"/>
  <c r="PO378" i="1" l="1"/>
  <c r="PK378" i="1"/>
  <c r="PL378" i="1" s="1"/>
  <c r="PI379" i="1" s="1"/>
  <c r="DI338" i="1"/>
  <c r="DJ338" i="1" s="1"/>
  <c r="DK338" i="1" s="1"/>
  <c r="IB338" i="1"/>
  <c r="IC338" i="1" s="1"/>
  <c r="ID338" i="1" s="1"/>
  <c r="OD318" i="1"/>
  <c r="IU316" i="1"/>
  <c r="IV316" i="1" s="1"/>
  <c r="IW316" i="1" s="1"/>
  <c r="LR316" i="1"/>
  <c r="LS316" i="1" s="1"/>
  <c r="LT316" i="1"/>
  <c r="HJ338" i="1"/>
  <c r="HK338" i="1" s="1"/>
  <c r="HL338" i="1" s="1"/>
  <c r="PK379" i="1" l="1"/>
  <c r="PL379" i="1" s="1"/>
  <c r="PI380" i="1" s="1"/>
  <c r="PO379" i="1"/>
  <c r="IU317" i="1"/>
  <c r="IV317" i="1" s="1"/>
  <c r="IW317" i="1" s="1"/>
  <c r="MM317" i="1"/>
  <c r="HJ339" i="1"/>
  <c r="HK339" i="1" s="1"/>
  <c r="HL339" i="1" s="1"/>
  <c r="DI339" i="1"/>
  <c r="DJ339" i="1" s="1"/>
  <c r="DK339" i="1" s="1"/>
  <c r="OB319" i="1"/>
  <c r="OC319" i="1" s="1"/>
  <c r="OD319" i="1" s="1"/>
  <c r="LR317" i="1"/>
  <c r="IB339" i="1"/>
  <c r="IC339" i="1" s="1"/>
  <c r="ID339" i="1" s="1"/>
  <c r="PK380" i="1" l="1"/>
  <c r="PL380" i="1" s="1"/>
  <c r="PI381" i="1" s="1"/>
  <c r="PO380" i="1"/>
  <c r="OB320" i="1"/>
  <c r="OC320" i="1" s="1"/>
  <c r="OD320" i="1" s="1"/>
  <c r="DI340" i="1"/>
  <c r="DJ340" i="1" s="1"/>
  <c r="DK340" i="1"/>
  <c r="IB340" i="1"/>
  <c r="IC340" i="1" s="1"/>
  <c r="ID340" i="1" s="1"/>
  <c r="IU318" i="1"/>
  <c r="IV318" i="1" s="1"/>
  <c r="IW318" i="1" s="1"/>
  <c r="HJ340" i="1"/>
  <c r="HK340" i="1" s="1"/>
  <c r="HL340" i="1" s="1"/>
  <c r="MK318" i="1"/>
  <c r="PK381" i="1" l="1"/>
  <c r="PL381" i="1" s="1"/>
  <c r="PI382" i="1" s="1"/>
  <c r="PO381" i="1"/>
  <c r="IU319" i="1"/>
  <c r="IV319" i="1" s="1"/>
  <c r="IW319" i="1" s="1"/>
  <c r="MM319" i="1"/>
  <c r="LT319" i="1"/>
  <c r="OB321" i="1"/>
  <c r="HJ341" i="1"/>
  <c r="HK341" i="1" s="1"/>
  <c r="HL341" i="1" s="1"/>
  <c r="IB341" i="1"/>
  <c r="IC341" i="1" s="1"/>
  <c r="ID341" i="1" s="1"/>
  <c r="DI341" i="1"/>
  <c r="DJ341" i="1" s="1"/>
  <c r="DK341" i="1"/>
  <c r="PK382" i="1" l="1"/>
  <c r="PL382" i="1" s="1"/>
  <c r="PI383" i="1" s="1"/>
  <c r="PO382" i="1"/>
  <c r="IB342" i="1"/>
  <c r="IC342" i="1" s="1"/>
  <c r="ID342" i="1" s="1"/>
  <c r="OD322" i="1"/>
  <c r="IU320" i="1"/>
  <c r="IV320" i="1" s="1"/>
  <c r="IW320" i="1" s="1"/>
  <c r="DI342" i="1"/>
  <c r="DJ342" i="1" s="1"/>
  <c r="DK342" i="1" s="1"/>
  <c r="LR320" i="1"/>
  <c r="MK320" i="1"/>
  <c r="HJ342" i="1"/>
  <c r="HK342" i="1" s="1"/>
  <c r="HL342" i="1" s="1"/>
  <c r="PO383" i="1" l="1"/>
  <c r="PK383" i="1"/>
  <c r="PL383" i="1" s="1"/>
  <c r="PI384" i="1" s="1"/>
  <c r="DI343" i="1"/>
  <c r="DJ343" i="1" s="1"/>
  <c r="DK343" i="1"/>
  <c r="IU321" i="1"/>
  <c r="IV321" i="1" s="1"/>
  <c r="IW321" i="1" s="1"/>
  <c r="HJ343" i="1"/>
  <c r="HK343" i="1" s="1"/>
  <c r="HL343" i="1" s="1"/>
  <c r="IB343" i="1"/>
  <c r="IC343" i="1" s="1"/>
  <c r="ID343" i="1" s="1"/>
  <c r="OB323" i="1"/>
  <c r="OD323" i="1"/>
  <c r="PK384" i="1" l="1"/>
  <c r="PL384" i="1" s="1"/>
  <c r="PI385" i="1" s="1"/>
  <c r="PO384" i="1"/>
  <c r="IB344" i="1"/>
  <c r="IC344" i="1" s="1"/>
  <c r="ID344" i="1" s="1"/>
  <c r="HJ344" i="1"/>
  <c r="HK344" i="1" s="1"/>
  <c r="HL344" i="1" s="1"/>
  <c r="IU322" i="1"/>
  <c r="IV322" i="1" s="1"/>
  <c r="IW322" i="1" s="1"/>
  <c r="DI344" i="1"/>
  <c r="DJ344" i="1" s="1"/>
  <c r="DK344" i="1" s="1"/>
  <c r="OB324" i="1"/>
  <c r="PK385" i="1" l="1"/>
  <c r="PL385" i="1" s="1"/>
  <c r="PI386" i="1" s="1"/>
  <c r="PO385" i="1"/>
  <c r="IU323" i="1"/>
  <c r="IV323" i="1" s="1"/>
  <c r="IW323" i="1" s="1"/>
  <c r="LT323" i="1"/>
  <c r="DI345" i="1"/>
  <c r="DJ345" i="1" s="1"/>
  <c r="DK345" i="1" s="1"/>
  <c r="IB345" i="1"/>
  <c r="IC345" i="1" s="1"/>
  <c r="ID345" i="1" s="1"/>
  <c r="HJ345" i="1"/>
  <c r="HK345" i="1" s="1"/>
  <c r="HL345" i="1" s="1"/>
  <c r="PO386" i="1" l="1"/>
  <c r="PK386" i="1"/>
  <c r="PL386" i="1" s="1"/>
  <c r="PI387" i="1" s="1"/>
  <c r="IB346" i="1"/>
  <c r="IC346" i="1" s="1"/>
  <c r="ID346" i="1" s="1"/>
  <c r="OD326" i="1"/>
  <c r="IU324" i="1"/>
  <c r="IV324" i="1" s="1"/>
  <c r="IW324" i="1" s="1"/>
  <c r="DI346" i="1"/>
  <c r="DJ346" i="1" s="1"/>
  <c r="DK346" i="1" s="1"/>
  <c r="LR324" i="1"/>
  <c r="HJ346" i="1"/>
  <c r="HK346" i="1" s="1"/>
  <c r="HL346" i="1" s="1"/>
  <c r="PK387" i="1" l="1"/>
  <c r="PL387" i="1" s="1"/>
  <c r="PI388" i="1" s="1"/>
  <c r="PO387" i="1"/>
  <c r="IU325" i="1"/>
  <c r="IV325" i="1" s="1"/>
  <c r="IW325" i="1" s="1"/>
  <c r="HJ347" i="1"/>
  <c r="HK347" i="1" s="1"/>
  <c r="HL347" i="1" s="1"/>
  <c r="LT325" i="1"/>
  <c r="DI347" i="1"/>
  <c r="DJ347" i="1" s="1"/>
  <c r="DK347" i="1" s="1"/>
  <c r="IB347" i="1"/>
  <c r="IC347" i="1" s="1"/>
  <c r="ID347" i="1" s="1"/>
  <c r="OB327" i="1"/>
  <c r="PK388" i="1" l="1"/>
  <c r="PL388" i="1" s="1"/>
  <c r="PI389" i="1" s="1"/>
  <c r="PO388" i="1"/>
  <c r="DI348" i="1"/>
  <c r="DJ348" i="1" s="1"/>
  <c r="DK348" i="1" s="1"/>
  <c r="MM326" i="1"/>
  <c r="OD328" i="1"/>
  <c r="IB348" i="1"/>
  <c r="IC348" i="1" s="1"/>
  <c r="ID348" i="1" s="1"/>
  <c r="IU326" i="1"/>
  <c r="IV326" i="1" s="1"/>
  <c r="IW326" i="1" s="1"/>
  <c r="LR326" i="1"/>
  <c r="HJ348" i="1"/>
  <c r="HK348" i="1" s="1"/>
  <c r="HL348" i="1" s="1"/>
  <c r="PK389" i="1" l="1"/>
  <c r="PL389" i="1" s="1"/>
  <c r="PI390" i="1" s="1"/>
  <c r="PO389" i="1"/>
  <c r="IU327" i="1"/>
  <c r="IV327" i="1" s="1"/>
  <c r="IW327" i="1" s="1"/>
  <c r="HJ349" i="1"/>
  <c r="HK349" i="1" s="1"/>
  <c r="HL349" i="1" s="1"/>
  <c r="IB349" i="1"/>
  <c r="IC349" i="1" s="1"/>
  <c r="ID349" i="1" s="1"/>
  <c r="DI349" i="1"/>
  <c r="DJ349" i="1" s="1"/>
  <c r="DK349" i="1"/>
  <c r="OB329" i="1"/>
  <c r="MK327" i="1"/>
  <c r="MM327" i="1"/>
  <c r="PO390" i="1" l="1"/>
  <c r="PK390" i="1"/>
  <c r="PL390" i="1" s="1"/>
  <c r="PI391" i="1" s="1"/>
  <c r="OD330" i="1"/>
  <c r="IU328" i="1"/>
  <c r="IV328" i="1" s="1"/>
  <c r="IW328" i="1" s="1"/>
  <c r="MK328" i="1"/>
  <c r="MM328" i="1"/>
  <c r="IB350" i="1"/>
  <c r="IC350" i="1" s="1"/>
  <c r="ID350" i="1" s="1"/>
  <c r="DI350" i="1"/>
  <c r="DJ350" i="1" s="1"/>
  <c r="DK350" i="1" s="1"/>
  <c r="HJ350" i="1"/>
  <c r="HK350" i="1" s="1"/>
  <c r="HL350" i="1" s="1"/>
  <c r="PK391" i="1" l="1"/>
  <c r="PL391" i="1" s="1"/>
  <c r="PI392" i="1" s="1"/>
  <c r="PO391" i="1"/>
  <c r="DI351" i="1"/>
  <c r="DJ351" i="1" s="1"/>
  <c r="DK351" i="1" s="1"/>
  <c r="IU329" i="1"/>
  <c r="IV329" i="1" s="1"/>
  <c r="IW329" i="1" s="1"/>
  <c r="HJ351" i="1"/>
  <c r="HK351" i="1" s="1"/>
  <c r="HL351" i="1" s="1"/>
  <c r="IB351" i="1"/>
  <c r="IC351" i="1" s="1"/>
  <c r="ID351" i="1" s="1"/>
  <c r="OB331" i="1"/>
  <c r="OD331" i="1"/>
  <c r="MK329" i="1"/>
  <c r="ML329" i="1" s="1"/>
  <c r="MM329" i="1"/>
  <c r="PO392" i="1" l="1"/>
  <c r="PK392" i="1"/>
  <c r="PL392" i="1" s="1"/>
  <c r="PI393" i="1" s="1"/>
  <c r="IB352" i="1"/>
  <c r="IC352" i="1" s="1"/>
  <c r="ID352" i="1" s="1"/>
  <c r="IU330" i="1"/>
  <c r="IV330" i="1" s="1"/>
  <c r="IW330" i="1" s="1"/>
  <c r="DI352" i="1"/>
  <c r="DJ352" i="1" s="1"/>
  <c r="DK352" i="1" s="1"/>
  <c r="MK330" i="1"/>
  <c r="OB332" i="1"/>
  <c r="OD332" i="1"/>
  <c r="HJ352" i="1"/>
  <c r="HK352" i="1" s="1"/>
  <c r="HL352" i="1" s="1"/>
  <c r="PK393" i="1" l="1"/>
  <c r="PL393" i="1" s="1"/>
  <c r="PI394" i="1" s="1"/>
  <c r="PO393" i="1"/>
  <c r="DI353" i="1"/>
  <c r="DJ353" i="1" s="1"/>
  <c r="DK353" i="1" s="1"/>
  <c r="MM331" i="1"/>
  <c r="IU331" i="1"/>
  <c r="IV331" i="1" s="1"/>
  <c r="IW331" i="1" s="1"/>
  <c r="HJ353" i="1"/>
  <c r="HK353" i="1" s="1"/>
  <c r="HL353" i="1" s="1"/>
  <c r="OB333" i="1"/>
  <c r="OD333" i="1"/>
  <c r="IB353" i="1"/>
  <c r="IC353" i="1" s="1"/>
  <c r="ID353" i="1" s="1"/>
  <c r="PK394" i="1" l="1"/>
  <c r="PL394" i="1" s="1"/>
  <c r="PI395" i="1" s="1"/>
  <c r="PO394" i="1"/>
  <c r="HJ354" i="1"/>
  <c r="HK354" i="1" s="1"/>
  <c r="HL354" i="1" s="1"/>
  <c r="IU332" i="1"/>
  <c r="IV332" i="1" s="1"/>
  <c r="IW332" i="1" s="1"/>
  <c r="DI354" i="1"/>
  <c r="DJ354" i="1" s="1"/>
  <c r="DK354" i="1" s="1"/>
  <c r="OB334" i="1"/>
  <c r="OD334" i="1"/>
  <c r="MK332" i="1"/>
  <c r="IB354" i="1"/>
  <c r="IC354" i="1" s="1"/>
  <c r="ID354" i="1" s="1"/>
  <c r="PO395" i="1" l="1"/>
  <c r="PK395" i="1"/>
  <c r="PL395" i="1" s="1"/>
  <c r="PI396" i="1" s="1"/>
  <c r="IU333" i="1"/>
  <c r="IV333" i="1" s="1"/>
  <c r="IW333" i="1" s="1"/>
  <c r="DI355" i="1"/>
  <c r="DJ355" i="1" s="1"/>
  <c r="DK355" i="1" s="1"/>
  <c r="IB355" i="1"/>
  <c r="IC355" i="1" s="1"/>
  <c r="ID355" i="1" s="1"/>
  <c r="OB335" i="1"/>
  <c r="OD335" i="1"/>
  <c r="HJ355" i="1"/>
  <c r="HK355" i="1" s="1"/>
  <c r="HL355" i="1" s="1"/>
  <c r="PK396" i="1" l="1"/>
  <c r="PL396" i="1" s="1"/>
  <c r="PI397" i="1" s="1"/>
  <c r="PO396" i="1"/>
  <c r="IB356" i="1"/>
  <c r="IC356" i="1" s="1"/>
  <c r="ID356" i="1" s="1"/>
  <c r="DI356" i="1"/>
  <c r="DJ356" i="1" s="1"/>
  <c r="DK356" i="1"/>
  <c r="IU334" i="1"/>
  <c r="IV334" i="1" s="1"/>
  <c r="IW334" i="1" s="1"/>
  <c r="OB336" i="1"/>
  <c r="OC336" i="1" s="1"/>
  <c r="OD336" i="1"/>
  <c r="HJ356" i="1"/>
  <c r="HK356" i="1" s="1"/>
  <c r="HL356" i="1" s="1"/>
  <c r="PK397" i="1" l="1"/>
  <c r="PL397" i="1" s="1"/>
  <c r="PI398" i="1" s="1"/>
  <c r="PO397" i="1"/>
  <c r="IU335" i="1"/>
  <c r="IV335" i="1" s="1"/>
  <c r="IW335" i="1" s="1"/>
  <c r="HJ357" i="1"/>
  <c r="HK357" i="1" s="1"/>
  <c r="HL357" i="1" s="1"/>
  <c r="DI357" i="1"/>
  <c r="DJ357" i="1" s="1"/>
  <c r="DK357" i="1" s="1"/>
  <c r="IB357" i="1"/>
  <c r="IC357" i="1" s="1"/>
  <c r="ID357" i="1" s="1"/>
  <c r="OB337" i="1"/>
  <c r="OD337" i="1"/>
  <c r="PK398" i="1" l="1"/>
  <c r="PL398" i="1" s="1"/>
  <c r="PI399" i="1" s="1"/>
  <c r="PO398" i="1"/>
  <c r="HJ358" i="1"/>
  <c r="HK358" i="1" s="1"/>
  <c r="HL358" i="1" s="1"/>
  <c r="DI358" i="1"/>
  <c r="DJ358" i="1" s="1"/>
  <c r="DK358" i="1"/>
  <c r="IU336" i="1"/>
  <c r="IV336" i="1" s="1"/>
  <c r="IW336" i="1" s="1"/>
  <c r="OB338" i="1"/>
  <c r="IB358" i="1"/>
  <c r="IC358" i="1" s="1"/>
  <c r="ID358" i="1" s="1"/>
  <c r="PO399" i="1" l="1"/>
  <c r="PK399" i="1"/>
  <c r="PL399" i="1" s="1"/>
  <c r="PI400" i="1" s="1"/>
  <c r="IU337" i="1"/>
  <c r="IV337" i="1" s="1"/>
  <c r="IW337" i="1" s="1"/>
  <c r="OD339" i="1"/>
  <c r="DI359" i="1"/>
  <c r="DJ359" i="1" s="1"/>
  <c r="DK359" i="1"/>
  <c r="HJ359" i="1"/>
  <c r="HK359" i="1" s="1"/>
  <c r="HL359" i="1" s="1"/>
  <c r="IB359" i="1"/>
  <c r="IC359" i="1" s="1"/>
  <c r="ID359" i="1" s="1"/>
  <c r="PK400" i="1" l="1"/>
  <c r="PL400" i="1" s="1"/>
  <c r="PO400" i="1"/>
  <c r="IB360" i="1"/>
  <c r="IC360" i="1" s="1"/>
  <c r="ID360" i="1" s="1"/>
  <c r="MM338" i="1"/>
  <c r="IU338" i="1"/>
  <c r="IV338" i="1" s="1"/>
  <c r="IW338" i="1" s="1"/>
  <c r="DI360" i="1"/>
  <c r="DJ360" i="1" s="1"/>
  <c r="DK360" i="1" s="1"/>
  <c r="OB340" i="1"/>
  <c r="OD340" i="1"/>
  <c r="HJ360" i="1"/>
  <c r="HK360" i="1" s="1"/>
  <c r="HL360" i="1" s="1"/>
  <c r="IU339" i="1" l="1"/>
  <c r="IV339" i="1" s="1"/>
  <c r="IW339" i="1" s="1"/>
  <c r="DJ361" i="1"/>
  <c r="DI361" i="1"/>
  <c r="HK361" i="1"/>
  <c r="HL361" i="1" s="1"/>
  <c r="HJ361" i="1"/>
  <c r="LT339" i="1"/>
  <c r="MK339" i="1"/>
  <c r="MM339" i="1"/>
  <c r="IB361" i="1"/>
  <c r="IC361" i="1"/>
  <c r="ID361" i="1" s="1"/>
  <c r="OB341" i="1"/>
  <c r="OD341" i="1"/>
  <c r="IU340" i="1" l="1"/>
  <c r="IV340" i="1" s="1"/>
  <c r="IW340" i="1" s="1"/>
  <c r="HM361" i="1"/>
  <c r="HJ362" i="1"/>
  <c r="OB342" i="1"/>
  <c r="OD342" i="1"/>
  <c r="MK340" i="1"/>
  <c r="IE361" i="1"/>
  <c r="IB362" i="1"/>
  <c r="DH361" i="1"/>
  <c r="DJ422" i="1"/>
  <c r="DK361" i="1"/>
  <c r="DI362" i="1" s="1"/>
  <c r="DI422" i="1" s="1"/>
  <c r="DK423" i="1" s="1"/>
  <c r="P21" i="1" s="1"/>
  <c r="P14" i="2" s="1"/>
  <c r="LR340" i="1"/>
  <c r="LS340" i="1" s="1"/>
  <c r="LT340" i="1" s="1"/>
  <c r="LR341" i="1" l="1"/>
  <c r="LT341" i="1"/>
  <c r="IU341" i="1"/>
  <c r="IV341" i="1" s="1"/>
  <c r="IW341" i="1" s="1"/>
  <c r="HY361" i="1"/>
  <c r="DH423" i="1"/>
  <c r="OB343" i="1"/>
  <c r="DF361" i="1"/>
  <c r="DS361" i="1"/>
  <c r="DS422" i="1" s="1"/>
  <c r="DH422" i="1"/>
  <c r="DF423" i="1" s="1"/>
  <c r="HG361" i="1"/>
  <c r="HI361" i="1" s="1"/>
  <c r="HU361" i="1" s="1"/>
  <c r="IL361" i="1" l="1"/>
  <c r="IA361" i="1"/>
  <c r="IM361" i="1" s="1"/>
  <c r="IU342" i="1"/>
  <c r="IV342" i="1" s="1"/>
  <c r="IW342" i="1" s="1"/>
  <c r="W726" i="1"/>
  <c r="LR342" i="1"/>
  <c r="LT342" i="1"/>
  <c r="DT64" i="1"/>
  <c r="DS60" i="1"/>
  <c r="Y726" i="1"/>
  <c r="DQ361" i="1"/>
  <c r="DQ422" i="1" s="1"/>
  <c r="M726" i="1"/>
  <c r="DF422" i="1"/>
  <c r="HT361" i="1"/>
  <c r="IU343" i="1" l="1"/>
  <c r="IV343" i="1" s="1"/>
  <c r="IW343" i="1" s="1"/>
  <c r="MM343" i="1"/>
  <c r="OD345" i="1"/>
  <c r="Z726" i="1"/>
  <c r="N726" i="1"/>
  <c r="M788" i="1"/>
  <c r="P24" i="1" s="1"/>
  <c r="P17" i="2" s="1"/>
  <c r="M787" i="1"/>
  <c r="P23" i="1" s="1"/>
  <c r="P16" i="2" s="1"/>
  <c r="IF361" i="1"/>
  <c r="IH361" i="1" s="1"/>
  <c r="II361" i="1"/>
  <c r="IJ361" i="1" s="1"/>
  <c r="DT60" i="1"/>
  <c r="DQ60" i="1"/>
  <c r="LR343" i="1"/>
  <c r="LT343" i="1"/>
  <c r="X726" i="1"/>
  <c r="IU344" i="1" l="1"/>
  <c r="IV344" i="1" s="1"/>
  <c r="IW344" i="1" s="1"/>
  <c r="DT67" i="1"/>
  <c r="P20" i="1" s="1"/>
  <c r="P13" i="2" s="1"/>
  <c r="P19" i="1"/>
  <c r="P12" i="2" s="1"/>
  <c r="LR344" i="1"/>
  <c r="IK361" i="1"/>
  <c r="OB346" i="1"/>
  <c r="OD346" i="1"/>
  <c r="MK344" i="1"/>
  <c r="N787" i="1"/>
  <c r="N788" i="1"/>
  <c r="P22" i="1" s="1"/>
  <c r="P15" i="2" s="1"/>
  <c r="IU345" i="1" l="1"/>
  <c r="IV345" i="1" s="1"/>
  <c r="IW345" i="1" s="1"/>
  <c r="MM345" i="1"/>
  <c r="OB347" i="1"/>
  <c r="IU346" i="1" l="1"/>
  <c r="IV346" i="1" s="1"/>
  <c r="IW346" i="1" s="1"/>
  <c r="MK346" i="1"/>
  <c r="MM346" i="1"/>
  <c r="IU347" i="1" l="1"/>
  <c r="IV347" i="1" s="1"/>
  <c r="IW347" i="1" s="1"/>
  <c r="MK347" i="1"/>
  <c r="IU348" i="1" l="1"/>
  <c r="IV348" i="1" s="1"/>
  <c r="IW348" i="1" s="1"/>
  <c r="OD351" i="1" l="1"/>
  <c r="IU349" i="1"/>
  <c r="IV349" i="1" s="1"/>
  <c r="IW349" i="1" s="1"/>
  <c r="IU350" i="1" l="1"/>
  <c r="IV350" i="1" s="1"/>
  <c r="IW350" i="1" s="1"/>
  <c r="OB352" i="1"/>
  <c r="OC352" i="1" s="1"/>
  <c r="OD352" i="1" s="1"/>
  <c r="OB353" i="1" l="1"/>
  <c r="LT351" i="1"/>
  <c r="IU351" i="1"/>
  <c r="IV351" i="1" s="1"/>
  <c r="IW351" i="1" s="1"/>
  <c r="IU352" i="1" l="1"/>
  <c r="IV352" i="1" s="1"/>
  <c r="IW352" i="1" s="1"/>
  <c r="PI302" i="1"/>
  <c r="LR352" i="1"/>
  <c r="LS352" i="1" s="1"/>
  <c r="LT352" i="1" s="1"/>
  <c r="LR353" i="1" l="1"/>
  <c r="LT353" i="1"/>
  <c r="IU353" i="1"/>
  <c r="IV353" i="1" s="1"/>
  <c r="IW353" i="1" s="1"/>
  <c r="PO302" i="1"/>
  <c r="IU354" i="1" l="1"/>
  <c r="IV354" i="1" s="1"/>
  <c r="IW354" i="1" s="1"/>
  <c r="LR354" i="1"/>
  <c r="PI303" i="1"/>
  <c r="LT355" i="1" l="1"/>
  <c r="IU355" i="1"/>
  <c r="IV355" i="1" s="1"/>
  <c r="IW355" i="1" s="1"/>
  <c r="PO303" i="1"/>
  <c r="OD358" i="1" l="1"/>
  <c r="IU356" i="1"/>
  <c r="IV356" i="1" s="1"/>
  <c r="IW356" i="1" s="1"/>
  <c r="LR356" i="1"/>
  <c r="LS356" i="1" s="1"/>
  <c r="LT356" i="1" s="1"/>
  <c r="PI304" i="1"/>
  <c r="LR357" i="1" l="1"/>
  <c r="IU357" i="1"/>
  <c r="IV357" i="1" s="1"/>
  <c r="IW357" i="1" s="1"/>
  <c r="PO304" i="1"/>
  <c r="OB359" i="1"/>
  <c r="IU358" i="1" l="1"/>
  <c r="IV358" i="1" s="1"/>
  <c r="IW358" i="1" s="1"/>
  <c r="PI305" i="1"/>
  <c r="OD361" i="1" l="1"/>
  <c r="IU359" i="1"/>
  <c r="IV359" i="1" s="1"/>
  <c r="IW359" i="1" s="1"/>
  <c r="PO305" i="1"/>
  <c r="LT360" i="1" l="1"/>
  <c r="IU360" i="1"/>
  <c r="IV360" i="1" s="1"/>
  <c r="IW360" i="1" s="1"/>
  <c r="OF361" i="1"/>
  <c r="OB362" i="1"/>
  <c r="OC362" i="1" s="1"/>
  <c r="PI306" i="1"/>
  <c r="IU361" i="1" l="1"/>
  <c r="LR361" i="1"/>
  <c r="NY361" i="1"/>
  <c r="OA361" i="1" s="1"/>
  <c r="PO306" i="1"/>
  <c r="OO361" i="1" l="1"/>
  <c r="LU361" i="1"/>
  <c r="MN361" i="1"/>
  <c r="AM726" i="1"/>
  <c r="ON361" i="1"/>
  <c r="JR310" i="1" l="1"/>
  <c r="AN726" i="1"/>
  <c r="IR361" i="1"/>
  <c r="IT361" i="1" s="1"/>
  <c r="IV361" i="1" s="1"/>
  <c r="IW361" i="1" s="1"/>
  <c r="IX361" i="1" s="1"/>
  <c r="MH361" i="1"/>
  <c r="MJ361" i="1" s="1"/>
  <c r="MV361" i="1" s="1"/>
  <c r="LO361" i="1"/>
  <c r="LQ361" i="1" s="1"/>
  <c r="LS361" i="1" s="1"/>
  <c r="LT361" i="1" s="1"/>
  <c r="LR362" i="1" s="1"/>
  <c r="LS362" i="1" s="1"/>
  <c r="JI361" i="1" l="1"/>
  <c r="MD361" i="1"/>
  <c r="JP311" i="1"/>
  <c r="JQ311" i="1" s="1"/>
  <c r="JR311" i="1" s="1"/>
  <c r="MU361" i="1"/>
  <c r="AI726" i="1"/>
  <c r="AG726" i="1"/>
  <c r="MC361" i="1"/>
  <c r="JH361" i="1"/>
  <c r="AA726" i="1"/>
  <c r="JP312" i="1" l="1"/>
  <c r="JQ312" i="1" s="1"/>
  <c r="JR312" i="1" s="1"/>
  <c r="AB726" i="1"/>
  <c r="AJ726" i="1"/>
  <c r="AH726" i="1"/>
  <c r="JP313" i="1" l="1"/>
  <c r="JQ313" i="1" s="1"/>
  <c r="JR313" i="1" s="1"/>
  <c r="JP314" i="1" l="1"/>
  <c r="JQ314" i="1" s="1"/>
  <c r="JR314" i="1" s="1"/>
  <c r="JP315" i="1" l="1"/>
  <c r="JQ315" i="1" s="1"/>
  <c r="JR315" i="1" s="1"/>
  <c r="JP316" i="1" l="1"/>
  <c r="JQ316" i="1" s="1"/>
  <c r="JR316" i="1" s="1"/>
  <c r="JP317" i="1" l="1"/>
  <c r="JQ317" i="1" s="1"/>
  <c r="JR317" i="1" s="1"/>
  <c r="JP318" i="1" l="1"/>
  <c r="JQ318" i="1" s="1"/>
  <c r="JR318" i="1" s="1"/>
  <c r="JP319" i="1" l="1"/>
  <c r="JQ319" i="1" s="1"/>
  <c r="JR319" i="1" s="1"/>
  <c r="JP320" i="1" l="1"/>
  <c r="JQ320" i="1" s="1"/>
  <c r="JR320" i="1" s="1"/>
  <c r="JP321" i="1" l="1"/>
  <c r="JQ321" i="1" s="1"/>
  <c r="JR321" i="1" s="1"/>
  <c r="JP322" i="1" l="1"/>
  <c r="JQ322" i="1" s="1"/>
  <c r="JR322" i="1" s="1"/>
  <c r="JP323" i="1" l="1"/>
  <c r="JQ323" i="1" s="1"/>
  <c r="JR323" i="1" s="1"/>
  <c r="JP324" i="1" l="1"/>
  <c r="JQ324" i="1" s="1"/>
  <c r="JR324" i="1" s="1"/>
  <c r="JP325" i="1" l="1"/>
  <c r="JQ325" i="1" s="1"/>
  <c r="JR325" i="1" s="1"/>
  <c r="JP326" i="1" l="1"/>
  <c r="JQ326" i="1" s="1"/>
  <c r="JR326" i="1" s="1"/>
  <c r="JP327" i="1" l="1"/>
  <c r="JQ327" i="1" s="1"/>
  <c r="JR327" i="1" s="1"/>
  <c r="JP328" i="1" l="1"/>
  <c r="JQ328" i="1" s="1"/>
  <c r="JR328" i="1" s="1"/>
  <c r="JP329" i="1" l="1"/>
  <c r="JQ329" i="1" s="1"/>
  <c r="JR329" i="1" s="1"/>
  <c r="JP330" i="1" l="1"/>
  <c r="JQ330" i="1" s="1"/>
  <c r="JR330" i="1" s="1"/>
  <c r="JP331" i="1" l="1"/>
  <c r="JQ331" i="1" s="1"/>
  <c r="JR331" i="1" s="1"/>
  <c r="JP332" i="1" l="1"/>
  <c r="JQ332" i="1" s="1"/>
  <c r="JR332" i="1" s="1"/>
  <c r="JP333" i="1" l="1"/>
  <c r="JQ333" i="1" s="1"/>
  <c r="JR333" i="1" s="1"/>
  <c r="JP334" i="1" l="1"/>
  <c r="JQ334" i="1" s="1"/>
  <c r="JR334" i="1" s="1"/>
  <c r="JP335" i="1" l="1"/>
  <c r="JQ335" i="1" s="1"/>
  <c r="JR335" i="1" s="1"/>
  <c r="JP336" i="1" l="1"/>
  <c r="JQ336" i="1" s="1"/>
  <c r="JR336" i="1" s="1"/>
  <c r="JP337" i="1" l="1"/>
  <c r="JQ337" i="1" s="1"/>
  <c r="JR337" i="1" s="1"/>
  <c r="JP338" i="1" l="1"/>
  <c r="JQ338" i="1" s="1"/>
  <c r="JR338" i="1" s="1"/>
  <c r="JP339" i="1" l="1"/>
  <c r="JQ339" i="1" s="1"/>
  <c r="JR339" i="1" s="1"/>
  <c r="JP340" i="1" l="1"/>
  <c r="JQ340" i="1" s="1"/>
  <c r="JR340" i="1" s="1"/>
  <c r="JP341" i="1" l="1"/>
  <c r="JQ341" i="1" s="1"/>
  <c r="JR341" i="1" s="1"/>
  <c r="JP342" i="1" l="1"/>
  <c r="JQ342" i="1" s="1"/>
  <c r="JR342" i="1" s="1"/>
  <c r="JP343" i="1" l="1"/>
  <c r="JQ343" i="1" s="1"/>
  <c r="JR343" i="1" s="1"/>
  <c r="JP344" i="1" l="1"/>
  <c r="JQ344" i="1" s="1"/>
  <c r="JR344" i="1" s="1"/>
  <c r="JP345" i="1" l="1"/>
  <c r="JQ345" i="1" s="1"/>
  <c r="JR345" i="1" s="1"/>
  <c r="JP346" i="1" l="1"/>
  <c r="JQ346" i="1" s="1"/>
  <c r="JR346" i="1" s="1"/>
  <c r="JP347" i="1" l="1"/>
  <c r="JQ347" i="1" s="1"/>
  <c r="JR347" i="1" s="1"/>
  <c r="JP348" i="1" l="1"/>
  <c r="JQ348" i="1" s="1"/>
  <c r="JR348" i="1" s="1"/>
  <c r="JP349" i="1" l="1"/>
  <c r="JQ349" i="1" s="1"/>
  <c r="JR349" i="1" s="1"/>
  <c r="JP350" i="1" l="1"/>
  <c r="JQ350" i="1" s="1"/>
  <c r="JR350" i="1" s="1"/>
  <c r="JP351" i="1" l="1"/>
  <c r="JQ351" i="1" s="1"/>
  <c r="JR351" i="1" s="1"/>
  <c r="JP352" i="1" l="1"/>
  <c r="JQ352" i="1" s="1"/>
  <c r="JR352" i="1" s="1"/>
  <c r="JP353" i="1" l="1"/>
  <c r="JQ353" i="1" s="1"/>
  <c r="JR353" i="1" s="1"/>
  <c r="JP354" i="1" l="1"/>
  <c r="JQ354" i="1" s="1"/>
  <c r="JR354" i="1" s="1"/>
  <c r="JP355" i="1" l="1"/>
  <c r="JQ355" i="1" s="1"/>
  <c r="JR355" i="1" s="1"/>
  <c r="JP356" i="1" l="1"/>
  <c r="JQ356" i="1" s="1"/>
  <c r="JR356" i="1" s="1"/>
  <c r="EN302" i="1"/>
  <c r="EO302" i="1"/>
  <c r="EQ302" i="1"/>
  <c r="JP357" i="1" l="1"/>
  <c r="JQ357" i="1" s="1"/>
  <c r="JR357" i="1" s="1"/>
  <c r="EV302" i="1"/>
  <c r="EP302" i="1"/>
  <c r="ER302" i="1" s="1"/>
  <c r="ES302" i="1" s="1"/>
  <c r="GH302" i="1"/>
  <c r="JP358" i="1" l="1"/>
  <c r="JQ358" i="1" s="1"/>
  <c r="JR358" i="1" s="1"/>
  <c r="GN302" i="1"/>
  <c r="EN303" i="1"/>
  <c r="EQ303" i="1"/>
  <c r="EO303" i="1"/>
  <c r="Q667" i="1"/>
  <c r="R667" i="1" s="1"/>
  <c r="FH302" i="1"/>
  <c r="JP359" i="1" l="1"/>
  <c r="JQ359" i="1" s="1"/>
  <c r="JR359" i="1" s="1"/>
  <c r="EP303" i="1"/>
  <c r="ER303" i="1" s="1"/>
  <c r="ES303" i="1" s="1"/>
  <c r="EV303" i="1"/>
  <c r="GQ302" i="1"/>
  <c r="U667" i="1"/>
  <c r="V667" i="1" s="1"/>
  <c r="HB302" i="1"/>
  <c r="GH303" i="1"/>
  <c r="JP360" i="1" l="1"/>
  <c r="JQ360" i="1" s="1"/>
  <c r="JR360" i="1" s="1"/>
  <c r="GP302" i="1"/>
  <c r="Q668" i="1"/>
  <c r="R668" i="1" s="1"/>
  <c r="FH303" i="1"/>
  <c r="EN304" i="1"/>
  <c r="EO304" i="1"/>
  <c r="EQ304" i="1"/>
  <c r="JP361" i="1" l="1"/>
  <c r="EP304" i="1"/>
  <c r="ER304" i="1" s="1"/>
  <c r="ES304" i="1" s="1"/>
  <c r="EV304" i="1"/>
  <c r="GH304" i="1"/>
  <c r="GP303" i="1"/>
  <c r="HC302" i="1"/>
  <c r="GR302" i="1"/>
  <c r="GS302" i="1" s="1"/>
  <c r="JT361" i="1" l="1"/>
  <c r="EN305" i="1"/>
  <c r="EO305" i="1"/>
  <c r="EQ305" i="1"/>
  <c r="GQ303" i="1"/>
  <c r="GR303" i="1" s="1"/>
  <c r="GS303" i="1" s="1"/>
  <c r="HC303" i="1"/>
  <c r="Q669" i="1"/>
  <c r="R669" i="1" s="1"/>
  <c r="FH304" i="1"/>
  <c r="GQ304" i="1" l="1"/>
  <c r="GP304" i="1"/>
  <c r="GH305" i="1"/>
  <c r="JM361" i="1"/>
  <c r="JO361" i="1" s="1"/>
  <c r="JQ361" i="1" s="1"/>
  <c r="JR361" i="1" s="1"/>
  <c r="JP362" i="1" s="1"/>
  <c r="JQ362" i="1" s="1"/>
  <c r="PI361" i="1"/>
  <c r="EP305" i="1"/>
  <c r="ER305" i="1" s="1"/>
  <c r="ES305" i="1" s="1"/>
  <c r="EV305" i="1"/>
  <c r="KF361" i="1" l="1"/>
  <c r="KE361" i="1"/>
  <c r="AC726" i="1"/>
  <c r="HC304" i="1"/>
  <c r="GR304" i="1"/>
  <c r="GS304" i="1" s="1"/>
  <c r="Q670" i="1"/>
  <c r="R670" i="1" s="1"/>
  <c r="FH305" i="1"/>
  <c r="EN306" i="1"/>
  <c r="EO306" i="1"/>
  <c r="EQ306" i="1"/>
  <c r="PK361" i="1"/>
  <c r="AD726" i="1" l="1"/>
  <c r="GQ305" i="1"/>
  <c r="EP306" i="1"/>
  <c r="ER306" i="1" s="1"/>
  <c r="ES306" i="1" s="1"/>
  <c r="EV306" i="1"/>
  <c r="GH306" i="1"/>
  <c r="GP305" i="1"/>
  <c r="EY302" i="1"/>
  <c r="EW302" i="1"/>
  <c r="EX302" i="1" s="1"/>
  <c r="PL361" i="1"/>
  <c r="PN361" i="1" s="1"/>
  <c r="PO361" i="1" l="1"/>
  <c r="EZ302" i="1"/>
  <c r="FA302" i="1" s="1"/>
  <c r="FI302" i="1"/>
  <c r="Q671" i="1"/>
  <c r="R671" i="1" s="1"/>
  <c r="FH306" i="1"/>
  <c r="HC305" i="1"/>
  <c r="GR305" i="1"/>
  <c r="GS305" i="1" s="1"/>
  <c r="GQ306" i="1" s="1"/>
  <c r="EN307" i="1"/>
  <c r="EV307" i="1" s="1"/>
  <c r="EO307" i="1"/>
  <c r="EQ307" i="1"/>
  <c r="GP306" i="1" l="1"/>
  <c r="Q672" i="1"/>
  <c r="R672" i="1" s="1"/>
  <c r="FH307" i="1"/>
  <c r="EW303" i="1"/>
  <c r="EX303" i="1" s="1"/>
  <c r="EY303" i="1"/>
  <c r="EP307" i="1"/>
  <c r="ER307" i="1" s="1"/>
  <c r="ES307" i="1" s="1"/>
  <c r="GH307" i="1"/>
  <c r="EN308" i="1" l="1"/>
  <c r="EQ308" i="1"/>
  <c r="EO308" i="1"/>
  <c r="HC306" i="1"/>
  <c r="GR306" i="1"/>
  <c r="GS306" i="1" s="1"/>
  <c r="GQ307" i="1" s="1"/>
  <c r="FI303" i="1"/>
  <c r="EZ303" i="1"/>
  <c r="FA303" i="1" s="1"/>
  <c r="EW304" i="1" l="1"/>
  <c r="EX304" i="1" s="1"/>
  <c r="EY304" i="1"/>
  <c r="EV308" i="1"/>
  <c r="EP308" i="1"/>
  <c r="ER308" i="1" s="1"/>
  <c r="ES308" i="1" s="1"/>
  <c r="GH308" i="1"/>
  <c r="GP307" i="1"/>
  <c r="Q673" i="1" l="1"/>
  <c r="R673" i="1" s="1"/>
  <c r="FH308" i="1"/>
  <c r="FI304" i="1"/>
  <c r="EZ304" i="1"/>
  <c r="FA304" i="1" s="1"/>
  <c r="GR307" i="1"/>
  <c r="GS307" i="1" s="1"/>
  <c r="GQ308" i="1" s="1"/>
  <c r="HC307" i="1"/>
  <c r="EN309" i="1"/>
  <c r="EV309" i="1" s="1"/>
  <c r="EO309" i="1"/>
  <c r="EQ309" i="1"/>
  <c r="EW305" i="1" l="1"/>
  <c r="EX305" i="1" s="1"/>
  <c r="EY305" i="1"/>
  <c r="GP308" i="1"/>
  <c r="GH309" i="1"/>
  <c r="Q674" i="1"/>
  <c r="R674" i="1" s="1"/>
  <c r="FH309" i="1"/>
  <c r="EP309" i="1"/>
  <c r="ER309" i="1" s="1"/>
  <c r="ES309" i="1" s="1"/>
  <c r="HC308" i="1" l="1"/>
  <c r="GR308" i="1"/>
  <c r="GS308" i="1" s="1"/>
  <c r="GQ309" i="1" s="1"/>
  <c r="EN310" i="1"/>
  <c r="EV310" i="1" s="1"/>
  <c r="EO310" i="1"/>
  <c r="EQ310" i="1"/>
  <c r="FI305" i="1"/>
  <c r="EZ305" i="1"/>
  <c r="FA305" i="1" s="1"/>
  <c r="GP309" i="1" l="1"/>
  <c r="EW306" i="1"/>
  <c r="EX306" i="1" s="1"/>
  <c r="EY306" i="1"/>
  <c r="EP310" i="1"/>
  <c r="ER310" i="1" s="1"/>
  <c r="ES310" i="1" s="1"/>
  <c r="GH310" i="1"/>
  <c r="Q675" i="1"/>
  <c r="R675" i="1" s="1"/>
  <c r="FH310" i="1"/>
  <c r="FI306" i="1" l="1"/>
  <c r="EZ306" i="1"/>
  <c r="FA306" i="1" s="1"/>
  <c r="EN311" i="1"/>
  <c r="EQ311" i="1"/>
  <c r="EO311" i="1"/>
  <c r="GR309" i="1"/>
  <c r="GS309" i="1" s="1"/>
  <c r="GQ310" i="1" s="1"/>
  <c r="HC309" i="1"/>
  <c r="EW307" i="1" l="1"/>
  <c r="EX307" i="1" s="1"/>
  <c r="EY307" i="1"/>
  <c r="GH311" i="1"/>
  <c r="GP310" i="1"/>
  <c r="EV311" i="1"/>
  <c r="EP311" i="1"/>
  <c r="ER311" i="1" s="1"/>
  <c r="ES311" i="1" s="1"/>
  <c r="FI307" i="1" l="1"/>
  <c r="EZ307" i="1"/>
  <c r="FA307" i="1" s="1"/>
  <c r="EN312" i="1"/>
  <c r="EO312" i="1"/>
  <c r="EQ312" i="1"/>
  <c r="HC310" i="1"/>
  <c r="GR310" i="1"/>
  <c r="GS310" i="1" s="1"/>
  <c r="GQ311" i="1" s="1"/>
  <c r="FH311" i="1"/>
  <c r="Q676" i="1"/>
  <c r="R676" i="1" s="1"/>
  <c r="EV312" i="1" l="1"/>
  <c r="EP312" i="1"/>
  <c r="ER312" i="1" s="1"/>
  <c r="ES312" i="1" s="1"/>
  <c r="GP311" i="1"/>
  <c r="GH312" i="1"/>
  <c r="EW308" i="1"/>
  <c r="EX308" i="1" s="1"/>
  <c r="EY308" i="1"/>
  <c r="HC311" i="1" l="1"/>
  <c r="GR311" i="1"/>
  <c r="GS311" i="1" s="1"/>
  <c r="GQ312" i="1" s="1"/>
  <c r="Q677" i="1"/>
  <c r="R677" i="1" s="1"/>
  <c r="FH312" i="1"/>
  <c r="FI308" i="1"/>
  <c r="EZ308" i="1"/>
  <c r="FA308" i="1" s="1"/>
  <c r="EN313" i="1"/>
  <c r="EQ313" i="1"/>
  <c r="EO313" i="1"/>
  <c r="GH313" i="1" l="1"/>
  <c r="EV313" i="1"/>
  <c r="EP313" i="1"/>
  <c r="ER313" i="1" s="1"/>
  <c r="ES313" i="1" s="1"/>
  <c r="EY309" i="1"/>
  <c r="EW309" i="1"/>
  <c r="EX309" i="1" s="1"/>
  <c r="GP312" i="1"/>
  <c r="KX302" i="1" l="1"/>
  <c r="KY302" i="1" s="1"/>
  <c r="KZ302" i="1"/>
  <c r="Q678" i="1"/>
  <c r="R678" i="1" s="1"/>
  <c r="FH313" i="1"/>
  <c r="HC312" i="1"/>
  <c r="GR312" i="1"/>
  <c r="GS312" i="1" s="1"/>
  <c r="GQ313" i="1" s="1"/>
  <c r="FI309" i="1"/>
  <c r="EZ309" i="1"/>
  <c r="FA309" i="1" s="1"/>
  <c r="EN314" i="1"/>
  <c r="EO314" i="1"/>
  <c r="EQ314" i="1"/>
  <c r="KM302" i="1" l="1"/>
  <c r="KN302" i="1" s="1"/>
  <c r="KO302" i="1" s="1"/>
  <c r="BA302" i="1"/>
  <c r="BB302" i="1" s="1"/>
  <c r="BE302" i="1" s="1"/>
  <c r="EV314" i="1"/>
  <c r="EP314" i="1"/>
  <c r="ER314" i="1" s="1"/>
  <c r="ES314" i="1" s="1"/>
  <c r="KX303" i="1"/>
  <c r="KY303" i="1" s="1"/>
  <c r="KZ303" i="1"/>
  <c r="GH314" i="1"/>
  <c r="EW310" i="1"/>
  <c r="EX310" i="1" s="1"/>
  <c r="EY310" i="1"/>
  <c r="GP313" i="1"/>
  <c r="BA303" i="1" l="1"/>
  <c r="BB303" i="1" s="1"/>
  <c r="BE303" i="1" s="1"/>
  <c r="KM303" i="1"/>
  <c r="KN303" i="1" s="1"/>
  <c r="KO303" i="1" s="1"/>
  <c r="EN315" i="1"/>
  <c r="EO315" i="1"/>
  <c r="EQ315" i="1"/>
  <c r="Q679" i="1"/>
  <c r="R679" i="1" s="1"/>
  <c r="FH314" i="1"/>
  <c r="KX304" i="1"/>
  <c r="KY304" i="1" s="1"/>
  <c r="KZ304" i="1" s="1"/>
  <c r="HC313" i="1"/>
  <c r="GR313" i="1"/>
  <c r="GS313" i="1" s="1"/>
  <c r="GN314" i="1"/>
  <c r="FI310" i="1"/>
  <c r="EZ310" i="1"/>
  <c r="FA310" i="1" s="1"/>
  <c r="KX305" i="1" l="1"/>
  <c r="KY305" i="1" s="1"/>
  <c r="KZ305" i="1" s="1"/>
  <c r="KX306" i="1" s="1"/>
  <c r="KY306" i="1" s="1"/>
  <c r="KZ306" i="1" s="1"/>
  <c r="KX307" i="1" s="1"/>
  <c r="KY307" i="1" s="1"/>
  <c r="KZ307" i="1" s="1"/>
  <c r="KX308" i="1" s="1"/>
  <c r="KY308" i="1" s="1"/>
  <c r="KZ308" i="1" s="1"/>
  <c r="KX309" i="1" s="1"/>
  <c r="KY309" i="1" s="1"/>
  <c r="KZ309" i="1" s="1"/>
  <c r="KX310" i="1" s="1"/>
  <c r="KY310" i="1" s="1"/>
  <c r="KZ310" i="1" s="1"/>
  <c r="KX311" i="1" s="1"/>
  <c r="KY311" i="1" s="1"/>
  <c r="KZ311" i="1" s="1"/>
  <c r="KX312" i="1" s="1"/>
  <c r="KY312" i="1" s="1"/>
  <c r="KZ312" i="1" s="1"/>
  <c r="KX313" i="1" s="1"/>
  <c r="KY313" i="1" s="1"/>
  <c r="KZ313" i="1" s="1"/>
  <c r="KX314" i="1" s="1"/>
  <c r="KM304" i="1"/>
  <c r="KN304" i="1" s="1"/>
  <c r="KO304" i="1" s="1"/>
  <c r="BA304" i="1"/>
  <c r="BB304" i="1" s="1"/>
  <c r="BE304" i="1" s="1"/>
  <c r="GT322" i="1"/>
  <c r="GO322" i="1" s="1"/>
  <c r="PH320" i="1"/>
  <c r="PC320" i="1" s="1"/>
  <c r="GT317" i="1"/>
  <c r="GO317" i="1" s="1"/>
  <c r="GT316" i="1"/>
  <c r="GO316" i="1" s="1"/>
  <c r="GT321" i="1"/>
  <c r="GO321" i="1" s="1"/>
  <c r="PH325" i="1"/>
  <c r="PC325" i="1" s="1"/>
  <c r="GT314" i="1"/>
  <c r="GO314" i="1" s="1"/>
  <c r="PH317" i="1"/>
  <c r="PC317" i="1" s="1"/>
  <c r="PH324" i="1"/>
  <c r="PC324" i="1" s="1"/>
  <c r="GT323" i="1"/>
  <c r="GO323" i="1" s="1"/>
  <c r="PH322" i="1"/>
  <c r="PC322" i="1" s="1"/>
  <c r="GT315" i="1"/>
  <c r="GO315" i="1" s="1"/>
  <c r="PH318" i="1"/>
  <c r="PC318" i="1" s="1"/>
  <c r="GQ314" i="1"/>
  <c r="GT325" i="1"/>
  <c r="GO325" i="1" s="1"/>
  <c r="GT319" i="1"/>
  <c r="GO319" i="1" s="1"/>
  <c r="PH323" i="1"/>
  <c r="PC323" i="1" s="1"/>
  <c r="PH316" i="1"/>
  <c r="PC316" i="1" s="1"/>
  <c r="GT320" i="1"/>
  <c r="GO320" i="1" s="1"/>
  <c r="GT318" i="1"/>
  <c r="GO318" i="1" s="1"/>
  <c r="PH321" i="1"/>
  <c r="PC321" i="1" s="1"/>
  <c r="PH314" i="1"/>
  <c r="PC314" i="1" s="1"/>
  <c r="PH315" i="1"/>
  <c r="PC315" i="1" s="1"/>
  <c r="PH319" i="1"/>
  <c r="PC319" i="1" s="1"/>
  <c r="GT324" i="1"/>
  <c r="GO324" i="1" s="1"/>
  <c r="EY311" i="1"/>
  <c r="EW311" i="1"/>
  <c r="EX311" i="1" s="1"/>
  <c r="GH315" i="1"/>
  <c r="HB314" i="1"/>
  <c r="U679" i="1"/>
  <c r="V679" i="1" s="1"/>
  <c r="GP314" i="1"/>
  <c r="EV315" i="1"/>
  <c r="EP315" i="1"/>
  <c r="ER315" i="1" s="1"/>
  <c r="ES315" i="1" s="1"/>
  <c r="BA305" i="1" l="1"/>
  <c r="BB305" i="1" s="1"/>
  <c r="BE305" i="1" s="1"/>
  <c r="KM305" i="1"/>
  <c r="KN305" i="1" s="1"/>
  <c r="KO305" i="1" s="1"/>
  <c r="Q680" i="1"/>
  <c r="R680" i="1" s="1"/>
  <c r="FH315" i="1"/>
  <c r="HC314" i="1"/>
  <c r="GR314" i="1"/>
  <c r="GS314" i="1" s="1"/>
  <c r="GQ315" i="1" s="1"/>
  <c r="EN316" i="1"/>
  <c r="EQ316" i="1"/>
  <c r="EO316" i="1"/>
  <c r="EZ311" i="1"/>
  <c r="FA311" i="1" s="1"/>
  <c r="FI311" i="1"/>
  <c r="KM306" i="1" l="1"/>
  <c r="KN306" i="1" s="1"/>
  <c r="KO306" i="1" s="1"/>
  <c r="KM307" i="1" s="1"/>
  <c r="KN307" i="1" s="1"/>
  <c r="KO307" i="1" s="1"/>
  <c r="KM308" i="1" s="1"/>
  <c r="KN308" i="1" s="1"/>
  <c r="KO308" i="1" s="1"/>
  <c r="KM309" i="1" s="1"/>
  <c r="KN309" i="1" s="1"/>
  <c r="KO309" i="1" s="1"/>
  <c r="KM310" i="1" s="1"/>
  <c r="KN310" i="1" s="1"/>
  <c r="KO310" i="1" s="1"/>
  <c r="KM311" i="1" s="1"/>
  <c r="KN311" i="1" s="1"/>
  <c r="KO311" i="1" s="1"/>
  <c r="KM312" i="1" s="1"/>
  <c r="KN312" i="1" s="1"/>
  <c r="KO312" i="1" s="1"/>
  <c r="KM313" i="1" s="1"/>
  <c r="KN313" i="1" s="1"/>
  <c r="KO313" i="1" s="1"/>
  <c r="KM314" i="1" s="1"/>
  <c r="KN314" i="1" s="1"/>
  <c r="KO314" i="1" s="1"/>
  <c r="KM315" i="1" s="1"/>
  <c r="KN315" i="1" s="1"/>
  <c r="KO315" i="1" s="1"/>
  <c r="KM316" i="1" s="1"/>
  <c r="KN316" i="1" s="1"/>
  <c r="KO316" i="1" s="1"/>
  <c r="KM317" i="1" s="1"/>
  <c r="KN317" i="1" s="1"/>
  <c r="KO317" i="1" s="1"/>
  <c r="KM318" i="1" s="1"/>
  <c r="KN318" i="1" s="1"/>
  <c r="KO318" i="1" s="1"/>
  <c r="KM319" i="1" s="1"/>
  <c r="KN319" i="1" s="1"/>
  <c r="KO319" i="1" s="1"/>
  <c r="KM320" i="1" s="1"/>
  <c r="KN320" i="1" s="1"/>
  <c r="KO320" i="1" s="1"/>
  <c r="KM321" i="1" s="1"/>
  <c r="KN321" i="1" s="1"/>
  <c r="KO321" i="1" s="1"/>
  <c r="KM322" i="1" s="1"/>
  <c r="KN322" i="1" s="1"/>
  <c r="KO322" i="1" s="1"/>
  <c r="KM323" i="1" s="1"/>
  <c r="KN323" i="1" s="1"/>
  <c r="KO323" i="1" s="1"/>
  <c r="KM324" i="1" s="1"/>
  <c r="KN324" i="1" s="1"/>
  <c r="KO324" i="1" s="1"/>
  <c r="KM325" i="1" s="1"/>
  <c r="KN325" i="1" s="1"/>
  <c r="KO325" i="1" s="1"/>
  <c r="KM326" i="1" s="1"/>
  <c r="KN326" i="1" s="1"/>
  <c r="KO326" i="1" s="1"/>
  <c r="KM327" i="1" s="1"/>
  <c r="KN327" i="1" s="1"/>
  <c r="KO327" i="1" s="1"/>
  <c r="KM328" i="1" s="1"/>
  <c r="KN328" i="1" s="1"/>
  <c r="KO328" i="1" s="1"/>
  <c r="KM329" i="1" s="1"/>
  <c r="KN329" i="1" s="1"/>
  <c r="KO329" i="1" s="1"/>
  <c r="KM330" i="1" s="1"/>
  <c r="KN330" i="1" s="1"/>
  <c r="KO330" i="1" s="1"/>
  <c r="KM331" i="1" s="1"/>
  <c r="KN331" i="1" s="1"/>
  <c r="KO331" i="1" s="1"/>
  <c r="KM332" i="1" s="1"/>
  <c r="KN332" i="1" s="1"/>
  <c r="KO332" i="1" s="1"/>
  <c r="KM333" i="1" s="1"/>
  <c r="KN333" i="1" s="1"/>
  <c r="KO333" i="1" s="1"/>
  <c r="KM334" i="1" s="1"/>
  <c r="KN334" i="1" s="1"/>
  <c r="KO334" i="1" s="1"/>
  <c r="KM335" i="1" s="1"/>
  <c r="KN335" i="1" s="1"/>
  <c r="KO335" i="1" s="1"/>
  <c r="KM336" i="1" s="1"/>
  <c r="KN336" i="1" s="1"/>
  <c r="KO336" i="1" s="1"/>
  <c r="KM337" i="1" s="1"/>
  <c r="KN337" i="1" s="1"/>
  <c r="KO337" i="1" s="1"/>
  <c r="KM338" i="1" s="1"/>
  <c r="KN338" i="1" s="1"/>
  <c r="KO338" i="1" s="1"/>
  <c r="KM339" i="1" s="1"/>
  <c r="KN339" i="1" s="1"/>
  <c r="KO339" i="1" s="1"/>
  <c r="KM340" i="1" s="1"/>
  <c r="KN340" i="1" s="1"/>
  <c r="KO340" i="1" s="1"/>
  <c r="KM341" i="1" s="1"/>
  <c r="KN341" i="1" s="1"/>
  <c r="KO341" i="1" s="1"/>
  <c r="KM342" i="1" s="1"/>
  <c r="KN342" i="1" s="1"/>
  <c r="KO342" i="1" s="1"/>
  <c r="KM343" i="1" s="1"/>
  <c r="KN343" i="1" s="1"/>
  <c r="KO343" i="1" s="1"/>
  <c r="KM344" i="1" s="1"/>
  <c r="KN344" i="1" s="1"/>
  <c r="KO344" i="1" s="1"/>
  <c r="KM345" i="1" s="1"/>
  <c r="KN345" i="1" s="1"/>
  <c r="KO345" i="1" s="1"/>
  <c r="KM346" i="1" s="1"/>
  <c r="KN346" i="1" s="1"/>
  <c r="KO346" i="1" s="1"/>
  <c r="KM347" i="1" s="1"/>
  <c r="KN347" i="1" s="1"/>
  <c r="KO347" i="1" s="1"/>
  <c r="KM348" i="1" s="1"/>
  <c r="KN348" i="1" s="1"/>
  <c r="KO348" i="1" s="1"/>
  <c r="KM349" i="1" s="1"/>
  <c r="KN349" i="1" s="1"/>
  <c r="KO349" i="1" s="1"/>
  <c r="KM350" i="1" s="1"/>
  <c r="KN350" i="1" s="1"/>
  <c r="KO350" i="1" s="1"/>
  <c r="KM351" i="1" s="1"/>
  <c r="KN351" i="1" s="1"/>
  <c r="KO351" i="1" s="1"/>
  <c r="KM352" i="1" s="1"/>
  <c r="KN352" i="1" s="1"/>
  <c r="KO352" i="1" s="1"/>
  <c r="KM353" i="1" s="1"/>
  <c r="KN353" i="1" s="1"/>
  <c r="KO353" i="1" s="1"/>
  <c r="KM354" i="1" s="1"/>
  <c r="KN354" i="1" s="1"/>
  <c r="KO354" i="1" s="1"/>
  <c r="KM355" i="1" s="1"/>
  <c r="KN355" i="1" s="1"/>
  <c r="KO355" i="1" s="1"/>
  <c r="KM356" i="1" s="1"/>
  <c r="KN356" i="1" s="1"/>
  <c r="KO356" i="1" s="1"/>
  <c r="KM357" i="1" s="1"/>
  <c r="KN357" i="1" s="1"/>
  <c r="KO357" i="1" s="1"/>
  <c r="KM358" i="1" s="1"/>
  <c r="KN358" i="1" s="1"/>
  <c r="KO358" i="1" s="1"/>
  <c r="KM359" i="1" s="1"/>
  <c r="KN359" i="1" s="1"/>
  <c r="KO359" i="1" s="1"/>
  <c r="KM360" i="1" s="1"/>
  <c r="KN360" i="1" s="1"/>
  <c r="KO360" i="1" s="1"/>
  <c r="KM361" i="1" s="1"/>
  <c r="BA306" i="1"/>
  <c r="BB306" i="1" s="1"/>
  <c r="BE306" i="1" s="1"/>
  <c r="BA307" i="1" s="1"/>
  <c r="BB307" i="1" s="1"/>
  <c r="BE307" i="1" s="1"/>
  <c r="BA308" i="1" s="1"/>
  <c r="BB308" i="1" s="1"/>
  <c r="BE308" i="1" s="1"/>
  <c r="BA309" i="1" s="1"/>
  <c r="BB309" i="1" s="1"/>
  <c r="BE309" i="1" s="1"/>
  <c r="BA310" i="1" s="1"/>
  <c r="BB310" i="1" s="1"/>
  <c r="BE310" i="1" s="1"/>
  <c r="BA311" i="1" s="1"/>
  <c r="BB311" i="1" s="1"/>
  <c r="BE311" i="1" s="1"/>
  <c r="BA312" i="1" s="1"/>
  <c r="BB312" i="1" s="1"/>
  <c r="BE312" i="1" s="1"/>
  <c r="BA313" i="1" s="1"/>
  <c r="BB313" i="1" s="1"/>
  <c r="BE313" i="1" s="1"/>
  <c r="BA314" i="1" s="1"/>
  <c r="BB314" i="1" s="1"/>
  <c r="BE314" i="1" s="1"/>
  <c r="BA315" i="1" s="1"/>
  <c r="BB315" i="1" s="1"/>
  <c r="BE315" i="1" s="1"/>
  <c r="BA316" i="1" s="1"/>
  <c r="BB316" i="1" s="1"/>
  <c r="BE316" i="1" s="1"/>
  <c r="BA317" i="1" s="1"/>
  <c r="BB317" i="1" s="1"/>
  <c r="BE317" i="1" s="1"/>
  <c r="BA318" i="1" s="1"/>
  <c r="BB318" i="1" s="1"/>
  <c r="BE318" i="1" s="1"/>
  <c r="BA319" i="1" s="1"/>
  <c r="BB319" i="1" s="1"/>
  <c r="BE319" i="1" s="1"/>
  <c r="BA320" i="1" s="1"/>
  <c r="BB320" i="1" s="1"/>
  <c r="BE320" i="1" s="1"/>
  <c r="BA321" i="1" s="1"/>
  <c r="BB321" i="1" s="1"/>
  <c r="BE321" i="1" s="1"/>
  <c r="BA322" i="1" s="1"/>
  <c r="BB322" i="1" s="1"/>
  <c r="BE322" i="1" s="1"/>
  <c r="BA323" i="1" s="1"/>
  <c r="BB323" i="1" s="1"/>
  <c r="BE323" i="1" s="1"/>
  <c r="BA324" i="1" s="1"/>
  <c r="BB324" i="1" s="1"/>
  <c r="BE324" i="1" s="1"/>
  <c r="BA325" i="1" s="1"/>
  <c r="BB325" i="1" s="1"/>
  <c r="BE325" i="1" s="1"/>
  <c r="BA326" i="1" s="1"/>
  <c r="BB326" i="1" s="1"/>
  <c r="BE326" i="1" s="1"/>
  <c r="BA327" i="1" s="1"/>
  <c r="BB327" i="1" s="1"/>
  <c r="BE327" i="1" s="1"/>
  <c r="BA328" i="1" s="1"/>
  <c r="BB328" i="1" s="1"/>
  <c r="BE328" i="1" s="1"/>
  <c r="BA329" i="1" s="1"/>
  <c r="BB329" i="1" s="1"/>
  <c r="BE329" i="1" s="1"/>
  <c r="BA330" i="1" s="1"/>
  <c r="BB330" i="1" s="1"/>
  <c r="BE330" i="1" s="1"/>
  <c r="BA331" i="1" s="1"/>
  <c r="BB331" i="1" s="1"/>
  <c r="BE331" i="1" s="1"/>
  <c r="BA332" i="1" s="1"/>
  <c r="BB332" i="1" s="1"/>
  <c r="BE332" i="1" s="1"/>
  <c r="BA333" i="1" s="1"/>
  <c r="BB333" i="1" s="1"/>
  <c r="BE333" i="1" s="1"/>
  <c r="BA334" i="1" s="1"/>
  <c r="BB334" i="1" s="1"/>
  <c r="BE334" i="1" s="1"/>
  <c r="BA335" i="1" s="1"/>
  <c r="BB335" i="1" s="1"/>
  <c r="BE335" i="1" s="1"/>
  <c r="BA336" i="1" s="1"/>
  <c r="BB336" i="1" s="1"/>
  <c r="BE336" i="1" s="1"/>
  <c r="BA337" i="1" s="1"/>
  <c r="BB337" i="1" s="1"/>
  <c r="BE337" i="1" s="1"/>
  <c r="BA338" i="1" s="1"/>
  <c r="BB338" i="1" s="1"/>
  <c r="BE338" i="1" s="1"/>
  <c r="BA339" i="1" s="1"/>
  <c r="BB339" i="1" s="1"/>
  <c r="BE339" i="1" s="1"/>
  <c r="BA340" i="1" s="1"/>
  <c r="BB340" i="1" s="1"/>
  <c r="BE340" i="1" s="1"/>
  <c r="BA341" i="1" s="1"/>
  <c r="BB341" i="1" s="1"/>
  <c r="BE341" i="1" s="1"/>
  <c r="BA342" i="1" s="1"/>
  <c r="BB342" i="1" s="1"/>
  <c r="BE342" i="1" s="1"/>
  <c r="BA343" i="1" s="1"/>
  <c r="BB343" i="1" s="1"/>
  <c r="BE343" i="1" s="1"/>
  <c r="BA344" i="1" s="1"/>
  <c r="BB344" i="1" s="1"/>
  <c r="BE344" i="1" s="1"/>
  <c r="BA345" i="1" s="1"/>
  <c r="BB345" i="1" s="1"/>
  <c r="BE345" i="1" s="1"/>
  <c r="BA346" i="1" s="1"/>
  <c r="BB346" i="1" s="1"/>
  <c r="BE346" i="1" s="1"/>
  <c r="BA347" i="1" s="1"/>
  <c r="BB347" i="1" s="1"/>
  <c r="BE347" i="1" s="1"/>
  <c r="BA348" i="1" s="1"/>
  <c r="BB348" i="1" s="1"/>
  <c r="BE348" i="1" s="1"/>
  <c r="BA349" i="1" s="1"/>
  <c r="BB349" i="1" s="1"/>
  <c r="BE349" i="1" s="1"/>
  <c r="BA350" i="1" s="1"/>
  <c r="BB350" i="1" s="1"/>
  <c r="BE350" i="1" s="1"/>
  <c r="BA351" i="1" s="1"/>
  <c r="BB351" i="1" s="1"/>
  <c r="BE351" i="1" s="1"/>
  <c r="BA352" i="1" s="1"/>
  <c r="BB352" i="1" s="1"/>
  <c r="BE352" i="1" s="1"/>
  <c r="BA353" i="1" s="1"/>
  <c r="BB353" i="1" s="1"/>
  <c r="BE353" i="1" s="1"/>
  <c r="BA354" i="1" s="1"/>
  <c r="BB354" i="1" s="1"/>
  <c r="BE354" i="1" s="1"/>
  <c r="BA355" i="1" s="1"/>
  <c r="BB355" i="1" s="1"/>
  <c r="BE355" i="1" s="1"/>
  <c r="BA356" i="1" s="1"/>
  <c r="BB356" i="1" s="1"/>
  <c r="BE356" i="1" s="1"/>
  <c r="BA357" i="1" s="1"/>
  <c r="BB357" i="1" s="1"/>
  <c r="BE357" i="1" s="1"/>
  <c r="BA358" i="1" s="1"/>
  <c r="BB358" i="1" s="1"/>
  <c r="BE358" i="1" s="1"/>
  <c r="BA359" i="1" s="1"/>
  <c r="BB359" i="1" s="1"/>
  <c r="BE359" i="1" s="1"/>
  <c r="BA360" i="1" s="1"/>
  <c r="BB360" i="1" s="1"/>
  <c r="BE360" i="1" s="1"/>
  <c r="BA361" i="1" s="1"/>
  <c r="GH316" i="1"/>
  <c r="GP315" i="1"/>
  <c r="EY312" i="1"/>
  <c r="EW312" i="1"/>
  <c r="EX312" i="1" s="1"/>
  <c r="EV316" i="1"/>
  <c r="EP316" i="1"/>
  <c r="ER316" i="1" s="1"/>
  <c r="ES316" i="1" s="1"/>
  <c r="BB361" i="1" l="1"/>
  <c r="KN361" i="1"/>
  <c r="EZ312" i="1"/>
  <c r="FA312" i="1" s="1"/>
  <c r="FI312" i="1"/>
  <c r="EN317" i="1"/>
  <c r="EO317" i="1"/>
  <c r="EQ317" i="1"/>
  <c r="Q681" i="1"/>
  <c r="R681" i="1" s="1"/>
  <c r="FH316" i="1"/>
  <c r="HC315" i="1"/>
  <c r="GR315" i="1"/>
  <c r="GS315" i="1" s="1"/>
  <c r="GQ316" i="1" s="1"/>
  <c r="EV317" i="1" l="1"/>
  <c r="EP317" i="1"/>
  <c r="ER317" i="1" s="1"/>
  <c r="ES317" i="1" s="1"/>
  <c r="EW313" i="1"/>
  <c r="EX313" i="1" s="1"/>
  <c r="EY313" i="1"/>
  <c r="KO361" i="1"/>
  <c r="KQ361" i="1" s="1"/>
  <c r="GP316" i="1"/>
  <c r="GH317" i="1"/>
  <c r="BE361" i="1"/>
  <c r="Q682" i="1" l="1"/>
  <c r="R682" i="1" s="1"/>
  <c r="FH317" i="1"/>
  <c r="EZ313" i="1"/>
  <c r="FA313" i="1" s="1"/>
  <c r="FI313" i="1"/>
  <c r="HC316" i="1"/>
  <c r="GR316" i="1"/>
  <c r="GS316" i="1" s="1"/>
  <c r="GQ317" i="1" s="1"/>
  <c r="BE725" i="1"/>
  <c r="BF361" i="1"/>
  <c r="EN318" i="1"/>
  <c r="EO318" i="1"/>
  <c r="EQ318" i="1"/>
  <c r="EY314" i="1" l="1"/>
  <c r="EW314" i="1"/>
  <c r="EX314" i="1" s="1"/>
  <c r="EV318" i="1"/>
  <c r="EP318" i="1"/>
  <c r="ER318" i="1" s="1"/>
  <c r="ES318" i="1" s="1"/>
  <c r="GP317" i="1"/>
  <c r="GH318" i="1"/>
  <c r="HC317" i="1" l="1"/>
  <c r="GR317" i="1"/>
  <c r="GS317" i="1" s="1"/>
  <c r="GQ318" i="1" s="1"/>
  <c r="EN319" i="1"/>
  <c r="EQ319" i="1"/>
  <c r="EO319" i="1"/>
  <c r="Q683" i="1"/>
  <c r="R683" i="1" s="1"/>
  <c r="FH318" i="1"/>
  <c r="EZ314" i="1"/>
  <c r="FA314" i="1" s="1"/>
  <c r="FI314" i="1"/>
  <c r="EV319" i="1" l="1"/>
  <c r="EP319" i="1"/>
  <c r="ER319" i="1" s="1"/>
  <c r="ES319" i="1" s="1"/>
  <c r="GH319" i="1"/>
  <c r="GP318" i="1"/>
  <c r="EW315" i="1"/>
  <c r="EX315" i="1" s="1"/>
  <c r="EY315" i="1"/>
  <c r="FI315" i="1" l="1"/>
  <c r="EZ315" i="1"/>
  <c r="FA315" i="1" s="1"/>
  <c r="EN320" i="1"/>
  <c r="EO320" i="1"/>
  <c r="EQ320" i="1"/>
  <c r="HC318" i="1"/>
  <c r="GR318" i="1"/>
  <c r="GS318" i="1" s="1"/>
  <c r="GQ319" i="1" s="1"/>
  <c r="Q684" i="1"/>
  <c r="R684" i="1" s="1"/>
  <c r="FH319" i="1"/>
  <c r="EY316" i="1" l="1"/>
  <c r="EW316" i="1"/>
  <c r="EX316" i="1" s="1"/>
  <c r="GH320" i="1"/>
  <c r="GP319" i="1"/>
  <c r="EV320" i="1"/>
  <c r="EP320" i="1"/>
  <c r="ER320" i="1" s="1"/>
  <c r="ES320" i="1" s="1"/>
  <c r="EZ316" i="1" l="1"/>
  <c r="FA316" i="1" s="1"/>
  <c r="FI316" i="1"/>
  <c r="HC319" i="1"/>
  <c r="GR319" i="1"/>
  <c r="GS319" i="1" s="1"/>
  <c r="GQ320" i="1" s="1"/>
  <c r="EN321" i="1"/>
  <c r="EO321" i="1"/>
  <c r="EQ321" i="1"/>
  <c r="Q685" i="1"/>
  <c r="R685" i="1" s="1"/>
  <c r="FH320" i="1"/>
  <c r="GH321" i="1" l="1"/>
  <c r="GP320" i="1"/>
  <c r="EV321" i="1"/>
  <c r="EP321" i="1"/>
  <c r="ER321" i="1" s="1"/>
  <c r="ES321" i="1" s="1"/>
  <c r="EY317" i="1"/>
  <c r="EW317" i="1"/>
  <c r="EX317" i="1" s="1"/>
  <c r="OS302" i="1"/>
  <c r="OV302" i="1"/>
  <c r="EN322" i="1" l="1"/>
  <c r="EQ322" i="1"/>
  <c r="EO322" i="1"/>
  <c r="AO667" i="1"/>
  <c r="AP667" i="1" s="1"/>
  <c r="PB302" i="1"/>
  <c r="OU302" i="1"/>
  <c r="OW302" i="1" s="1"/>
  <c r="OX302" i="1" s="1"/>
  <c r="Q686" i="1"/>
  <c r="R686" i="1" s="1"/>
  <c r="FH321" i="1"/>
  <c r="HC320" i="1"/>
  <c r="GR320" i="1"/>
  <c r="GS320" i="1" s="1"/>
  <c r="GQ321" i="1" s="1"/>
  <c r="EZ317" i="1"/>
  <c r="FA317" i="1" s="1"/>
  <c r="FI317" i="1"/>
  <c r="GH322" i="1" l="1"/>
  <c r="OS303" i="1"/>
  <c r="OV303" i="1"/>
  <c r="GP321" i="1"/>
  <c r="PP302" i="1"/>
  <c r="EW318" i="1"/>
  <c r="EX318" i="1" s="1"/>
  <c r="EY318" i="1"/>
  <c r="PE302" i="1"/>
  <c r="EV322" i="1"/>
  <c r="EP322" i="1"/>
  <c r="ER322" i="1" s="1"/>
  <c r="ES322" i="1" s="1"/>
  <c r="HC321" i="1" l="1"/>
  <c r="GR321" i="1"/>
  <c r="GS321" i="1" s="1"/>
  <c r="GQ322" i="1" s="1"/>
  <c r="Q687" i="1"/>
  <c r="R687" i="1" s="1"/>
  <c r="FH322" i="1"/>
  <c r="OU303" i="1"/>
  <c r="OW303" i="1" s="1"/>
  <c r="OX303" i="1" s="1"/>
  <c r="PB303" i="1"/>
  <c r="AO668" i="1"/>
  <c r="AP668" i="1" s="1"/>
  <c r="EN323" i="1"/>
  <c r="EO323" i="1"/>
  <c r="EQ323" i="1"/>
  <c r="EZ318" i="1"/>
  <c r="FA318" i="1" s="1"/>
  <c r="FI318" i="1"/>
  <c r="PP303" i="1" l="1"/>
  <c r="GH323" i="1"/>
  <c r="EV323" i="1"/>
  <c r="EP323" i="1"/>
  <c r="ER323" i="1" s="1"/>
  <c r="ES323" i="1" s="1"/>
  <c r="GP322" i="1"/>
  <c r="PE303" i="1"/>
  <c r="OV304" i="1"/>
  <c r="OS304" i="1"/>
  <c r="EW319" i="1"/>
  <c r="EX319" i="1" s="1"/>
  <c r="EY319" i="1"/>
  <c r="Q688" i="1" l="1"/>
  <c r="R688" i="1" s="1"/>
  <c r="FH323" i="1"/>
  <c r="EZ319" i="1"/>
  <c r="FA319" i="1" s="1"/>
  <c r="FI319" i="1"/>
  <c r="HC322" i="1"/>
  <c r="GR322" i="1"/>
  <c r="GS322" i="1" s="1"/>
  <c r="GQ323" i="1" s="1"/>
  <c r="AO669" i="1"/>
  <c r="AP669" i="1" s="1"/>
  <c r="PB304" i="1"/>
  <c r="OU304" i="1"/>
  <c r="OW304" i="1" s="1"/>
  <c r="OX304" i="1" s="1"/>
  <c r="EN324" i="1"/>
  <c r="EQ324" i="1"/>
  <c r="EO324" i="1"/>
  <c r="GP323" i="1" l="1"/>
  <c r="GH324" i="1"/>
  <c r="PP304" i="1"/>
  <c r="OS305" i="1"/>
  <c r="OV305" i="1"/>
  <c r="EV324" i="1"/>
  <c r="EP324" i="1"/>
  <c r="ER324" i="1" s="1"/>
  <c r="ES324" i="1" s="1"/>
  <c r="PE304" i="1"/>
  <c r="EW320" i="1"/>
  <c r="EX320" i="1" s="1"/>
  <c r="EY320" i="1"/>
  <c r="OU305" i="1" l="1"/>
  <c r="OW305" i="1" s="1"/>
  <c r="OX305" i="1" s="1"/>
  <c r="AO670" i="1"/>
  <c r="AP670" i="1" s="1"/>
  <c r="PB305" i="1"/>
  <c r="HC323" i="1"/>
  <c r="GR323" i="1"/>
  <c r="GS323" i="1" s="1"/>
  <c r="GQ324" i="1" s="1"/>
  <c r="EN325" i="1"/>
  <c r="EQ325" i="1"/>
  <c r="EO325" i="1"/>
  <c r="FI320" i="1"/>
  <c r="EZ320" i="1"/>
  <c r="FA320" i="1" s="1"/>
  <c r="Q689" i="1"/>
  <c r="R689" i="1" s="1"/>
  <c r="FH324" i="1"/>
  <c r="GH325" i="1" l="1"/>
  <c r="GP324" i="1"/>
  <c r="EV325" i="1"/>
  <c r="EP325" i="1"/>
  <c r="ER325" i="1" s="1"/>
  <c r="ES325" i="1" s="1"/>
  <c r="EY321" i="1"/>
  <c r="EW321" i="1"/>
  <c r="EX321" i="1" s="1"/>
  <c r="PP305" i="1"/>
  <c r="OS306" i="1"/>
  <c r="OV306" i="1"/>
  <c r="GR324" i="1" l="1"/>
  <c r="GS324" i="1" s="1"/>
  <c r="GQ325" i="1" s="1"/>
  <c r="HC324" i="1"/>
  <c r="FI321" i="1"/>
  <c r="EZ321" i="1"/>
  <c r="FA321" i="1" s="1"/>
  <c r="EN326" i="1"/>
  <c r="EV326" i="1" s="1"/>
  <c r="EO326" i="1"/>
  <c r="EQ326" i="1"/>
  <c r="PB306" i="1"/>
  <c r="AO671" i="1"/>
  <c r="AP671" i="1" s="1"/>
  <c r="OU306" i="1"/>
  <c r="OW306" i="1" s="1"/>
  <c r="OX306" i="1" s="1"/>
  <c r="Q690" i="1"/>
  <c r="R690" i="1" s="1"/>
  <c r="FH325" i="1"/>
  <c r="EP326" i="1" l="1"/>
  <c r="ER326" i="1" s="1"/>
  <c r="ES326" i="1" s="1"/>
  <c r="GP325" i="1"/>
  <c r="OS307" i="1"/>
  <c r="OV307" i="1"/>
  <c r="Q691" i="1"/>
  <c r="R691" i="1" s="1"/>
  <c r="FH326" i="1"/>
  <c r="PP306" i="1"/>
  <c r="CG302" i="1"/>
  <c r="CD302" i="1"/>
  <c r="CM302" i="1" s="1"/>
  <c r="EY322" i="1"/>
  <c r="EW322" i="1"/>
  <c r="EX322" i="1" s="1"/>
  <c r="GH326" i="1"/>
  <c r="AO672" i="1" l="1"/>
  <c r="AP672" i="1" s="1"/>
  <c r="OU307" i="1"/>
  <c r="OW307" i="1" s="1"/>
  <c r="OX307" i="1" s="1"/>
  <c r="PB307" i="1"/>
  <c r="HC325" i="1"/>
  <c r="GR325" i="1"/>
  <c r="GS325" i="1" s="1"/>
  <c r="DA302" i="1"/>
  <c r="K667" i="1"/>
  <c r="L667" i="1" s="1"/>
  <c r="EZ322" i="1"/>
  <c r="FA322" i="1" s="1"/>
  <c r="FI322" i="1"/>
  <c r="EN327" i="1"/>
  <c r="EQ327" i="1"/>
  <c r="EO327" i="1"/>
  <c r="GN326" i="1"/>
  <c r="EV327" i="1" l="1"/>
  <c r="EP327" i="1"/>
  <c r="ER327" i="1" s="1"/>
  <c r="ES327" i="1" s="1"/>
  <c r="GT329" i="1"/>
  <c r="GO329" i="1" s="1"/>
  <c r="PH333" i="1"/>
  <c r="PC333" i="1" s="1"/>
  <c r="PH326" i="1"/>
  <c r="PC326" i="1" s="1"/>
  <c r="GT327" i="1"/>
  <c r="GO327" i="1" s="1"/>
  <c r="GT337" i="1"/>
  <c r="GO337" i="1" s="1"/>
  <c r="PH327" i="1"/>
  <c r="PC327" i="1" s="1"/>
  <c r="GT328" i="1"/>
  <c r="GO328" i="1" s="1"/>
  <c r="PH336" i="1"/>
  <c r="PC336" i="1" s="1"/>
  <c r="GT336" i="1"/>
  <c r="GO336" i="1" s="1"/>
  <c r="PH335" i="1"/>
  <c r="PC335" i="1" s="1"/>
  <c r="PH329" i="1"/>
  <c r="PC329" i="1" s="1"/>
  <c r="PH331" i="1"/>
  <c r="PC331" i="1" s="1"/>
  <c r="PH328" i="1"/>
  <c r="PC328" i="1" s="1"/>
  <c r="GT326" i="1"/>
  <c r="GO326" i="1" s="1"/>
  <c r="GT333" i="1"/>
  <c r="GO333" i="1" s="1"/>
  <c r="PH332" i="1"/>
  <c r="PC332" i="1" s="1"/>
  <c r="GQ326" i="1"/>
  <c r="GT331" i="1"/>
  <c r="GO331" i="1" s="1"/>
  <c r="PH337" i="1"/>
  <c r="PC337" i="1" s="1"/>
  <c r="PH330" i="1"/>
  <c r="PC330" i="1" s="1"/>
  <c r="GT330" i="1"/>
  <c r="GO330" i="1" s="1"/>
  <c r="PH334" i="1"/>
  <c r="PC334" i="1" s="1"/>
  <c r="GT334" i="1"/>
  <c r="GO334" i="1" s="1"/>
  <c r="GT332" i="1"/>
  <c r="GO332" i="1" s="1"/>
  <c r="GT335" i="1"/>
  <c r="GO335" i="1" s="1"/>
  <c r="HB326" i="1"/>
  <c r="U691" i="1"/>
  <c r="V691" i="1" s="1"/>
  <c r="GP326" i="1"/>
  <c r="EW323" i="1"/>
  <c r="EX323" i="1" s="1"/>
  <c r="EY323" i="1"/>
  <c r="PP307" i="1"/>
  <c r="GH327" i="1"/>
  <c r="OS308" i="1"/>
  <c r="OV308" i="1"/>
  <c r="CP302" i="1"/>
  <c r="EN328" i="1" l="1"/>
  <c r="EO328" i="1"/>
  <c r="EQ328" i="1"/>
  <c r="OU308" i="1"/>
  <c r="OW308" i="1" s="1"/>
  <c r="OX308" i="1" s="1"/>
  <c r="AO673" i="1"/>
  <c r="AP673" i="1" s="1"/>
  <c r="PB308" i="1"/>
  <c r="CO302" i="1"/>
  <c r="Q692" i="1"/>
  <c r="R692" i="1" s="1"/>
  <c r="FH327" i="1"/>
  <c r="FI323" i="1"/>
  <c r="EZ323" i="1"/>
  <c r="FA323" i="1" s="1"/>
  <c r="GR326" i="1"/>
  <c r="GS326" i="1" s="1"/>
  <c r="GQ327" i="1" s="1"/>
  <c r="HC326" i="1"/>
  <c r="EV328" i="1" l="1"/>
  <c r="EP328" i="1"/>
  <c r="ER328" i="1" s="1"/>
  <c r="ES328" i="1" s="1"/>
  <c r="GH328" i="1"/>
  <c r="GP327" i="1"/>
  <c r="HC327" i="1" s="1"/>
  <c r="EW324" i="1"/>
  <c r="EX324" i="1" s="1"/>
  <c r="EY324" i="1"/>
  <c r="CQ302" i="1"/>
  <c r="CR302" i="1" s="1"/>
  <c r="CP303" i="1" s="1"/>
  <c r="DB302" i="1"/>
  <c r="PP308" i="1"/>
  <c r="OV309" i="1"/>
  <c r="OS309" i="1"/>
  <c r="CG303" i="1"/>
  <c r="CD303" i="1"/>
  <c r="GR327" i="1" l="1"/>
  <c r="GS327" i="1" s="1"/>
  <c r="GQ328" i="1" s="1"/>
  <c r="CM303" i="1"/>
  <c r="PB309" i="1"/>
  <c r="AO674" i="1"/>
  <c r="AP674" i="1" s="1"/>
  <c r="OU309" i="1"/>
  <c r="OW309" i="1" s="1"/>
  <c r="OX309" i="1" s="1"/>
  <c r="EQ329" i="1"/>
  <c r="EN329" i="1"/>
  <c r="EO329" i="1"/>
  <c r="FI324" i="1"/>
  <c r="EZ324" i="1"/>
  <c r="FA324" i="1" s="1"/>
  <c r="Q693" i="1"/>
  <c r="R693" i="1" s="1"/>
  <c r="FH328" i="1"/>
  <c r="PP309" i="1" l="1"/>
  <c r="GP328" i="1"/>
  <c r="GH329" i="1"/>
  <c r="CD304" i="1"/>
  <c r="CG304" i="1"/>
  <c r="EV329" i="1"/>
  <c r="EP329" i="1"/>
  <c r="ER329" i="1" s="1"/>
  <c r="ES329" i="1" s="1"/>
  <c r="K668" i="1"/>
  <c r="L668" i="1" s="1"/>
  <c r="DA303" i="1"/>
  <c r="CO303" i="1"/>
  <c r="EW325" i="1"/>
  <c r="EX325" i="1" s="1"/>
  <c r="EY325" i="1"/>
  <c r="OV310" i="1"/>
  <c r="OS310" i="1"/>
  <c r="EN330" i="1" l="1"/>
  <c r="EO330" i="1"/>
  <c r="EQ330" i="1"/>
  <c r="Q694" i="1"/>
  <c r="R694" i="1" s="1"/>
  <c r="FH329" i="1"/>
  <c r="GR328" i="1"/>
  <c r="GS328" i="1" s="1"/>
  <c r="GQ329" i="1" s="1"/>
  <c r="HC328" i="1"/>
  <c r="AO675" i="1"/>
  <c r="AP675" i="1" s="1"/>
  <c r="OU310" i="1"/>
  <c r="OW310" i="1" s="1"/>
  <c r="OX310" i="1" s="1"/>
  <c r="PB310" i="1"/>
  <c r="CM304" i="1"/>
  <c r="EZ325" i="1"/>
  <c r="FA325" i="1" s="1"/>
  <c r="FI325" i="1"/>
  <c r="DB303" i="1"/>
  <c r="CQ303" i="1"/>
  <c r="CR303" i="1" s="1"/>
  <c r="CP304" i="1" s="1"/>
  <c r="CD305" i="1" l="1"/>
  <c r="CG305" i="1"/>
  <c r="K669" i="1"/>
  <c r="L669" i="1" s="1"/>
  <c r="DA304" i="1"/>
  <c r="CO304" i="1"/>
  <c r="PP310" i="1"/>
  <c r="GH330" i="1"/>
  <c r="GP329" i="1"/>
  <c r="EV330" i="1"/>
  <c r="EP330" i="1"/>
  <c r="ER330" i="1" s="1"/>
  <c r="ES330" i="1" s="1"/>
  <c r="OV311" i="1"/>
  <c r="OS311" i="1"/>
  <c r="EY326" i="1"/>
  <c r="EW326" i="1"/>
  <c r="EX326" i="1" s="1"/>
  <c r="EN331" i="1" l="1"/>
  <c r="EV331" i="1" s="1"/>
  <c r="EQ331" i="1"/>
  <c r="EO331" i="1"/>
  <c r="Q695" i="1"/>
  <c r="R695" i="1" s="1"/>
  <c r="FH330" i="1"/>
  <c r="DB304" i="1"/>
  <c r="CQ304" i="1"/>
  <c r="CR304" i="1" s="1"/>
  <c r="CP305" i="1" s="1"/>
  <c r="AO676" i="1"/>
  <c r="AP676" i="1" s="1"/>
  <c r="PB311" i="1"/>
  <c r="OU311" i="1"/>
  <c r="OW311" i="1" s="1"/>
  <c r="OX311" i="1" s="1"/>
  <c r="EZ326" i="1"/>
  <c r="FA326" i="1" s="1"/>
  <c r="FI326" i="1"/>
  <c r="HC329" i="1"/>
  <c r="GR329" i="1"/>
  <c r="GS329" i="1" s="1"/>
  <c r="GQ330" i="1" s="1"/>
  <c r="CM305" i="1"/>
  <c r="EP331" i="1" l="1"/>
  <c r="ER331" i="1" s="1"/>
  <c r="ES331" i="1" s="1"/>
  <c r="EW327" i="1"/>
  <c r="EX327" i="1" s="1"/>
  <c r="EY327" i="1"/>
  <c r="EN332" i="1"/>
  <c r="EV332" i="1" s="1"/>
  <c r="EQ332" i="1"/>
  <c r="EO332" i="1"/>
  <c r="CD306" i="1"/>
  <c r="CG306" i="1"/>
  <c r="PP311" i="1"/>
  <c r="Q696" i="1"/>
  <c r="R696" i="1" s="1"/>
  <c r="FH331" i="1"/>
  <c r="GH331" i="1"/>
  <c r="OV312" i="1"/>
  <c r="OS312" i="1"/>
  <c r="DA305" i="1"/>
  <c r="CO305" i="1"/>
  <c r="K670" i="1"/>
  <c r="L670" i="1" s="1"/>
  <c r="GP330" i="1"/>
  <c r="EP332" i="1" l="1"/>
  <c r="ER332" i="1" s="1"/>
  <c r="ES332" i="1" s="1"/>
  <c r="CM306" i="1"/>
  <c r="EN333" i="1"/>
  <c r="EO333" i="1"/>
  <c r="EQ333" i="1"/>
  <c r="Q697" i="1"/>
  <c r="R697" i="1" s="1"/>
  <c r="FH332" i="1"/>
  <c r="DB305" i="1"/>
  <c r="CQ305" i="1"/>
  <c r="CR305" i="1" s="1"/>
  <c r="CP306" i="1" s="1"/>
  <c r="HC330" i="1"/>
  <c r="GR330" i="1"/>
  <c r="GS330" i="1" s="1"/>
  <c r="GQ331" i="1" s="1"/>
  <c r="PB312" i="1"/>
  <c r="AO677" i="1"/>
  <c r="AP677" i="1" s="1"/>
  <c r="OU312" i="1"/>
  <c r="OW312" i="1" s="1"/>
  <c r="OX312" i="1" s="1"/>
  <c r="FI327" i="1"/>
  <c r="EZ327" i="1"/>
  <c r="FA327" i="1" s="1"/>
  <c r="OS313" i="1" l="1"/>
  <c r="OV313" i="1"/>
  <c r="PP312" i="1"/>
  <c r="GH332" i="1"/>
  <c r="EV333" i="1"/>
  <c r="EP333" i="1"/>
  <c r="ER333" i="1" s="1"/>
  <c r="ES333" i="1" s="1"/>
  <c r="CD307" i="1"/>
  <c r="CG307" i="1"/>
  <c r="GP331" i="1"/>
  <c r="EW328" i="1"/>
  <c r="EX328" i="1" s="1"/>
  <c r="EY328" i="1"/>
  <c r="K671" i="1"/>
  <c r="L671" i="1" s="1"/>
  <c r="DA306" i="1"/>
  <c r="CO306" i="1"/>
  <c r="DB306" i="1" l="1"/>
  <c r="CQ306" i="1"/>
  <c r="CR306" i="1" s="1"/>
  <c r="CP307" i="1" s="1"/>
  <c r="CM307" i="1"/>
  <c r="PB313" i="1"/>
  <c r="AO678" i="1"/>
  <c r="AP678" i="1" s="1"/>
  <c r="OU313" i="1"/>
  <c r="OW313" i="1" s="1"/>
  <c r="OX313" i="1" s="1"/>
  <c r="Q698" i="1"/>
  <c r="R698" i="1" s="1"/>
  <c r="FH333" i="1"/>
  <c r="HC331" i="1"/>
  <c r="GR331" i="1"/>
  <c r="GS331" i="1" s="1"/>
  <c r="GQ332" i="1" s="1"/>
  <c r="EZ328" i="1"/>
  <c r="FA328" i="1" s="1"/>
  <c r="FI328" i="1"/>
  <c r="EN334" i="1"/>
  <c r="EQ334" i="1"/>
  <c r="EO334" i="1"/>
  <c r="EW329" i="1" l="1"/>
  <c r="EX329" i="1" s="1"/>
  <c r="EY329" i="1"/>
  <c r="PP313" i="1"/>
  <c r="K672" i="1"/>
  <c r="L672" i="1" s="1"/>
  <c r="DA307" i="1"/>
  <c r="CO307" i="1"/>
  <c r="CG308" i="1"/>
  <c r="CD308" i="1"/>
  <c r="EV334" i="1"/>
  <c r="EP334" i="1"/>
  <c r="ER334" i="1" s="1"/>
  <c r="ES334" i="1" s="1"/>
  <c r="GP332" i="1"/>
  <c r="OS314" i="1"/>
  <c r="OV314" i="1"/>
  <c r="GH333" i="1"/>
  <c r="EN335" i="1" l="1"/>
  <c r="EO335" i="1"/>
  <c r="EQ335" i="1"/>
  <c r="PB314" i="1"/>
  <c r="AO679" i="1"/>
  <c r="AP679" i="1" s="1"/>
  <c r="OU314" i="1"/>
  <c r="OW314" i="1" s="1"/>
  <c r="OX314" i="1" s="1"/>
  <c r="Q699" i="1"/>
  <c r="R699" i="1" s="1"/>
  <c r="FH334" i="1"/>
  <c r="HC332" i="1"/>
  <c r="GR332" i="1"/>
  <c r="GS332" i="1" s="1"/>
  <c r="GQ333" i="1" s="1"/>
  <c r="FI329" i="1"/>
  <c r="EZ329" i="1"/>
  <c r="FA329" i="1" s="1"/>
  <c r="CM308" i="1"/>
  <c r="DB307" i="1"/>
  <c r="CQ307" i="1"/>
  <c r="CR307" i="1" s="1"/>
  <c r="CP308" i="1" s="1"/>
  <c r="GP333" i="1" l="1"/>
  <c r="OV315" i="1"/>
  <c r="OS315" i="1"/>
  <c r="GH334" i="1"/>
  <c r="K673" i="1"/>
  <c r="L673" i="1" s="1"/>
  <c r="DA308" i="1"/>
  <c r="CO308" i="1"/>
  <c r="CD309" i="1"/>
  <c r="CG309" i="1"/>
  <c r="PP314" i="1"/>
  <c r="PD314" i="1"/>
  <c r="EY330" i="1"/>
  <c r="EW330" i="1"/>
  <c r="EX330" i="1" s="1"/>
  <c r="EV335" i="1"/>
  <c r="EP335" i="1"/>
  <c r="ER335" i="1" s="1"/>
  <c r="ES335" i="1" s="1"/>
  <c r="FI330" i="1" l="1"/>
  <c r="EZ330" i="1"/>
  <c r="FA330" i="1" s="1"/>
  <c r="PQ314" i="1"/>
  <c r="AO680" i="1"/>
  <c r="AP680" i="1" s="1"/>
  <c r="PB315" i="1"/>
  <c r="OU315" i="1"/>
  <c r="OW315" i="1" s="1"/>
  <c r="OX315" i="1" s="1"/>
  <c r="CM309" i="1"/>
  <c r="HC333" i="1"/>
  <c r="GR333" i="1"/>
  <c r="GS333" i="1" s="1"/>
  <c r="GQ334" i="1" s="1"/>
  <c r="Q700" i="1"/>
  <c r="R700" i="1" s="1"/>
  <c r="FH335" i="1"/>
  <c r="DB308" i="1"/>
  <c r="CQ308" i="1"/>
  <c r="CR308" i="1" s="1"/>
  <c r="CP309" i="1" s="1"/>
  <c r="EN336" i="1"/>
  <c r="EQ336" i="1"/>
  <c r="EO336" i="1"/>
  <c r="PP315" i="1" l="1"/>
  <c r="PD315" i="1"/>
  <c r="PQ315" i="1" s="1"/>
  <c r="GH335" i="1"/>
  <c r="CG310" i="1"/>
  <c r="CD310" i="1"/>
  <c r="GP334" i="1"/>
  <c r="EV336" i="1"/>
  <c r="EP336" i="1"/>
  <c r="ER336" i="1" s="1"/>
  <c r="ES336" i="1" s="1"/>
  <c r="K674" i="1"/>
  <c r="L674" i="1" s="1"/>
  <c r="DA309" i="1"/>
  <c r="CO309" i="1"/>
  <c r="EY331" i="1"/>
  <c r="EW331" i="1"/>
  <c r="EX331" i="1" s="1"/>
  <c r="OS316" i="1"/>
  <c r="OV316" i="1"/>
  <c r="Q701" i="1" l="1"/>
  <c r="R701" i="1" s="1"/>
  <c r="FH336" i="1"/>
  <c r="FI331" i="1"/>
  <c r="EZ331" i="1"/>
  <c r="FA331" i="1" s="1"/>
  <c r="PB316" i="1"/>
  <c r="AO681" i="1"/>
  <c r="AP681" i="1" s="1"/>
  <c r="OU316" i="1"/>
  <c r="OW316" i="1" s="1"/>
  <c r="OX316" i="1" s="1"/>
  <c r="DB309" i="1"/>
  <c r="CQ309" i="1"/>
  <c r="CR309" i="1" s="1"/>
  <c r="CP310" i="1" s="1"/>
  <c r="CM310" i="1"/>
  <c r="GR334" i="1"/>
  <c r="GS334" i="1" s="1"/>
  <c r="GQ335" i="1" s="1"/>
  <c r="HC334" i="1"/>
  <c r="EN337" i="1"/>
  <c r="EQ337" i="1"/>
  <c r="EO337" i="1"/>
  <c r="OS317" i="1" l="1"/>
  <c r="OV317" i="1"/>
  <c r="PP316" i="1"/>
  <c r="PD316" i="1"/>
  <c r="K675" i="1"/>
  <c r="L675" i="1" s="1"/>
  <c r="DA310" i="1"/>
  <c r="CO310" i="1"/>
  <c r="CD311" i="1"/>
  <c r="CG311" i="1"/>
  <c r="EY332" i="1"/>
  <c r="EW332" i="1"/>
  <c r="EX332" i="1" s="1"/>
  <c r="EV337" i="1"/>
  <c r="EP337" i="1"/>
  <c r="ER337" i="1" s="1"/>
  <c r="ES337" i="1" s="1"/>
  <c r="GH336" i="1"/>
  <c r="GP335" i="1"/>
  <c r="FI332" i="1" l="1"/>
  <c r="EZ332" i="1"/>
  <c r="FA332" i="1" s="1"/>
  <c r="PQ316" i="1"/>
  <c r="EN338" i="1"/>
  <c r="EV338" i="1" s="1"/>
  <c r="EO338" i="1"/>
  <c r="EQ338" i="1"/>
  <c r="HC335" i="1"/>
  <c r="GR335" i="1"/>
  <c r="GS335" i="1" s="1"/>
  <c r="GQ336" i="1" s="1"/>
  <c r="FH337" i="1"/>
  <c r="Q702" i="1"/>
  <c r="R702" i="1" s="1"/>
  <c r="CM311" i="1"/>
  <c r="DB310" i="1"/>
  <c r="CQ310" i="1"/>
  <c r="CR310" i="1" s="1"/>
  <c r="CP311" i="1" s="1"/>
  <c r="AO682" i="1"/>
  <c r="AP682" i="1" s="1"/>
  <c r="PB317" i="1"/>
  <c r="OU317" i="1"/>
  <c r="OW317" i="1" s="1"/>
  <c r="OX317" i="1" s="1"/>
  <c r="PP317" i="1" l="1"/>
  <c r="PD317" i="1"/>
  <c r="PQ317" i="1" s="1"/>
  <c r="EP338" i="1"/>
  <c r="ER338" i="1" s="1"/>
  <c r="ES338" i="1" s="1"/>
  <c r="FH338" i="1"/>
  <c r="Q703" i="1"/>
  <c r="R703" i="1" s="1"/>
  <c r="K676" i="1"/>
  <c r="L676" i="1" s="1"/>
  <c r="DA311" i="1"/>
  <c r="CO311" i="1"/>
  <c r="CD312" i="1"/>
  <c r="CG312" i="1"/>
  <c r="EW333" i="1"/>
  <c r="EX333" i="1" s="1"/>
  <c r="EY333" i="1"/>
  <c r="OV318" i="1"/>
  <c r="OS318" i="1"/>
  <c r="GH337" i="1"/>
  <c r="GP336" i="1"/>
  <c r="DB311" i="1" l="1"/>
  <c r="CQ311" i="1"/>
  <c r="CR311" i="1" s="1"/>
  <c r="CP312" i="1" s="1"/>
  <c r="CM312" i="1"/>
  <c r="EN339" i="1"/>
  <c r="EO339" i="1"/>
  <c r="EQ339" i="1"/>
  <c r="OU318" i="1"/>
  <c r="OW318" i="1" s="1"/>
  <c r="OX318" i="1" s="1"/>
  <c r="PB318" i="1"/>
  <c r="AO683" i="1"/>
  <c r="AP683" i="1" s="1"/>
  <c r="EZ333" i="1"/>
  <c r="FA333" i="1" s="1"/>
  <c r="FI333" i="1"/>
  <c r="HC336" i="1"/>
  <c r="GR336" i="1"/>
  <c r="GS336" i="1" s="1"/>
  <c r="GQ337" i="1" s="1"/>
  <c r="EV339" i="1" l="1"/>
  <c r="EP339" i="1"/>
  <c r="ER339" i="1" s="1"/>
  <c r="ES339" i="1" s="1"/>
  <c r="CG313" i="1"/>
  <c r="CD313" i="1"/>
  <c r="K677" i="1"/>
  <c r="L677" i="1" s="1"/>
  <c r="DA312" i="1"/>
  <c r="CO312" i="1"/>
  <c r="PP318" i="1"/>
  <c r="PD318" i="1"/>
  <c r="OV319" i="1"/>
  <c r="OS319" i="1"/>
  <c r="GH338" i="1"/>
  <c r="GP337" i="1"/>
  <c r="EW334" i="1"/>
  <c r="EX334" i="1" s="1"/>
  <c r="EY334" i="1"/>
  <c r="GN338" i="1" l="1"/>
  <c r="AO684" i="1"/>
  <c r="AP684" i="1" s="1"/>
  <c r="PB319" i="1"/>
  <c r="OU319" i="1"/>
  <c r="OW319" i="1" s="1"/>
  <c r="OX319" i="1" s="1"/>
  <c r="FI334" i="1"/>
  <c r="EZ334" i="1"/>
  <c r="FA334" i="1" s="1"/>
  <c r="PQ318" i="1"/>
  <c r="HC337" i="1"/>
  <c r="GR337" i="1"/>
  <c r="GS337" i="1" s="1"/>
  <c r="CM313" i="1"/>
  <c r="EN340" i="1"/>
  <c r="EQ340" i="1"/>
  <c r="EO340" i="1"/>
  <c r="DB312" i="1"/>
  <c r="CQ312" i="1"/>
  <c r="CR312" i="1" s="1"/>
  <c r="CP313" i="1" s="1"/>
  <c r="Q704" i="1"/>
  <c r="R704" i="1" s="1"/>
  <c r="FH339" i="1"/>
  <c r="CG314" i="1" l="1"/>
  <c r="CD314" i="1"/>
  <c r="CM314" i="1" s="1"/>
  <c r="K678" i="1"/>
  <c r="L678" i="1" s="1"/>
  <c r="DA313" i="1"/>
  <c r="CO313" i="1"/>
  <c r="GT343" i="1"/>
  <c r="GO343" i="1" s="1"/>
  <c r="GT344" i="1"/>
  <c r="GO344" i="1" s="1"/>
  <c r="PH341" i="1"/>
  <c r="PC341" i="1" s="1"/>
  <c r="PH339" i="1"/>
  <c r="PC339" i="1" s="1"/>
  <c r="PH346" i="1"/>
  <c r="PC346" i="1" s="1"/>
  <c r="GT346" i="1"/>
  <c r="GO346" i="1" s="1"/>
  <c r="GT338" i="1"/>
  <c r="GO338" i="1" s="1"/>
  <c r="GT347" i="1"/>
  <c r="GO347" i="1" s="1"/>
  <c r="PH338" i="1"/>
  <c r="PC338" i="1" s="1"/>
  <c r="GT345" i="1"/>
  <c r="GO345" i="1" s="1"/>
  <c r="PH342" i="1"/>
  <c r="PC342" i="1" s="1"/>
  <c r="GT339" i="1"/>
  <c r="GO339" i="1" s="1"/>
  <c r="GT348" i="1"/>
  <c r="GO348" i="1" s="1"/>
  <c r="PH340" i="1"/>
  <c r="PC340" i="1" s="1"/>
  <c r="PH348" i="1"/>
  <c r="PC348" i="1" s="1"/>
  <c r="GT340" i="1"/>
  <c r="GO340" i="1" s="1"/>
  <c r="PH345" i="1"/>
  <c r="PC345" i="1" s="1"/>
  <c r="GQ338" i="1"/>
  <c r="PH347" i="1"/>
  <c r="PC347" i="1" s="1"/>
  <c r="PH349" i="1"/>
  <c r="PC349" i="1" s="1"/>
  <c r="GT341" i="1"/>
  <c r="GO341" i="1" s="1"/>
  <c r="PH344" i="1"/>
  <c r="PC344" i="1" s="1"/>
  <c r="GT342" i="1"/>
  <c r="GO342" i="1" s="1"/>
  <c r="PH343" i="1"/>
  <c r="PC343" i="1" s="1"/>
  <c r="GT349" i="1"/>
  <c r="GO349" i="1" s="1"/>
  <c r="OS320" i="1"/>
  <c r="OV320" i="1"/>
  <c r="PP319" i="1"/>
  <c r="PD319" i="1"/>
  <c r="PQ319" i="1" s="1"/>
  <c r="GH339" i="1"/>
  <c r="EV340" i="1"/>
  <c r="EP340" i="1"/>
  <c r="ER340" i="1" s="1"/>
  <c r="ES340" i="1" s="1"/>
  <c r="EW335" i="1"/>
  <c r="EX335" i="1" s="1"/>
  <c r="EY335" i="1"/>
  <c r="HB338" i="1"/>
  <c r="U703" i="1"/>
  <c r="V703" i="1" s="1"/>
  <c r="GP338" i="1"/>
  <c r="EN341" i="1" l="1"/>
  <c r="EO341" i="1"/>
  <c r="EQ341" i="1"/>
  <c r="OU320" i="1"/>
  <c r="OW320" i="1" s="1"/>
  <c r="OX320" i="1" s="1"/>
  <c r="AO685" i="1"/>
  <c r="AP685" i="1" s="1"/>
  <c r="PB320" i="1"/>
  <c r="HC338" i="1"/>
  <c r="GR338" i="1"/>
  <c r="GS338" i="1" s="1"/>
  <c r="GQ339" i="1" s="1"/>
  <c r="DB313" i="1"/>
  <c r="CQ313" i="1"/>
  <c r="CR313" i="1" s="1"/>
  <c r="FI335" i="1"/>
  <c r="EZ335" i="1"/>
  <c r="FA335" i="1" s="1"/>
  <c r="K679" i="1"/>
  <c r="L679" i="1" s="1"/>
  <c r="DA314" i="1"/>
  <c r="Q705" i="1"/>
  <c r="R705" i="1" s="1"/>
  <c r="FH340" i="1"/>
  <c r="OV321" i="1" l="1"/>
  <c r="OS321" i="1"/>
  <c r="EY336" i="1"/>
  <c r="EW336" i="1"/>
  <c r="EX336" i="1" s="1"/>
  <c r="EV341" i="1"/>
  <c r="EP341" i="1"/>
  <c r="ER341" i="1" s="1"/>
  <c r="ES341" i="1" s="1"/>
  <c r="GH340" i="1"/>
  <c r="KP323" i="1"/>
  <c r="KP322" i="1"/>
  <c r="KP314" i="1"/>
  <c r="CJ316" i="1"/>
  <c r="CE316" i="1" s="1"/>
  <c r="KP315" i="1"/>
  <c r="LA322" i="1"/>
  <c r="KV322" i="1" s="1"/>
  <c r="KW322" i="1" s="1"/>
  <c r="LK322" i="1" s="1"/>
  <c r="KP316" i="1"/>
  <c r="CS321" i="1"/>
  <c r="CN321" i="1" s="1"/>
  <c r="CJ317" i="1"/>
  <c r="CE317" i="1" s="1"/>
  <c r="CJ315" i="1"/>
  <c r="CE315" i="1" s="1"/>
  <c r="LA316" i="1"/>
  <c r="KV316" i="1" s="1"/>
  <c r="KW316" i="1" s="1"/>
  <c r="LK316" i="1" s="1"/>
  <c r="KP318" i="1"/>
  <c r="LA325" i="1"/>
  <c r="KV325" i="1" s="1"/>
  <c r="KW325" i="1" s="1"/>
  <c r="LK325" i="1" s="1"/>
  <c r="KP319" i="1"/>
  <c r="CJ324" i="1"/>
  <c r="CE324" i="1" s="1"/>
  <c r="LA319" i="1"/>
  <c r="KV319" i="1" s="1"/>
  <c r="KW319" i="1" s="1"/>
  <c r="LK319" i="1" s="1"/>
  <c r="KP325" i="1"/>
  <c r="LA317" i="1"/>
  <c r="KV317" i="1" s="1"/>
  <c r="KW317" i="1" s="1"/>
  <c r="LK317" i="1" s="1"/>
  <c r="CS315" i="1"/>
  <c r="CN315" i="1" s="1"/>
  <c r="CJ314" i="1"/>
  <c r="CE314" i="1" s="1"/>
  <c r="CF314" i="1" s="1"/>
  <c r="CH314" i="1" s="1"/>
  <c r="CI314" i="1" s="1"/>
  <c r="CJ321" i="1"/>
  <c r="CE321" i="1" s="1"/>
  <c r="CJ320" i="1"/>
  <c r="CE320" i="1" s="1"/>
  <c r="KP324" i="1"/>
  <c r="CJ319" i="1"/>
  <c r="CE319" i="1" s="1"/>
  <c r="LA321" i="1"/>
  <c r="KV321" i="1" s="1"/>
  <c r="KW321" i="1" s="1"/>
  <c r="LK321" i="1" s="1"/>
  <c r="LA318" i="1"/>
  <c r="KV318" i="1" s="1"/>
  <c r="KW318" i="1" s="1"/>
  <c r="LK318" i="1" s="1"/>
  <c r="CJ323" i="1"/>
  <c r="CE323" i="1" s="1"/>
  <c r="CS314" i="1"/>
  <c r="CN314" i="1" s="1"/>
  <c r="CO314" i="1" s="1"/>
  <c r="KP317" i="1"/>
  <c r="KP320" i="1"/>
  <c r="CS317" i="1"/>
  <c r="CN317" i="1" s="1"/>
  <c r="CS325" i="1"/>
  <c r="CN325" i="1" s="1"/>
  <c r="LA320" i="1"/>
  <c r="KV320" i="1" s="1"/>
  <c r="KW320" i="1" s="1"/>
  <c r="LK320" i="1" s="1"/>
  <c r="CJ322" i="1"/>
  <c r="CE322" i="1" s="1"/>
  <c r="CS322" i="1"/>
  <c r="CN322" i="1" s="1"/>
  <c r="CS316" i="1"/>
  <c r="CN316" i="1" s="1"/>
  <c r="CP314" i="1"/>
  <c r="KP321" i="1"/>
  <c r="CJ318" i="1"/>
  <c r="CE318" i="1" s="1"/>
  <c r="CS323" i="1"/>
  <c r="CN323" i="1" s="1"/>
  <c r="LA324" i="1"/>
  <c r="KV324" i="1" s="1"/>
  <c r="KW324" i="1" s="1"/>
  <c r="LK324" i="1" s="1"/>
  <c r="CS320" i="1"/>
  <c r="CN320" i="1" s="1"/>
  <c r="CS324" i="1"/>
  <c r="CN324" i="1" s="1"/>
  <c r="LA323" i="1"/>
  <c r="KV323" i="1" s="1"/>
  <c r="KW323" i="1" s="1"/>
  <c r="LK323" i="1" s="1"/>
  <c r="LA315" i="1"/>
  <c r="KV315" i="1" s="1"/>
  <c r="KW315" i="1" s="1"/>
  <c r="LK315" i="1" s="1"/>
  <c r="CS319" i="1"/>
  <c r="CN319" i="1" s="1"/>
  <c r="CJ325" i="1"/>
  <c r="CE325" i="1" s="1"/>
  <c r="LA314" i="1"/>
  <c r="KV314" i="1" s="1"/>
  <c r="KW314" i="1" s="1"/>
  <c r="CS318" i="1"/>
  <c r="CN318" i="1" s="1"/>
  <c r="GP339" i="1"/>
  <c r="PP320" i="1"/>
  <c r="PD320" i="1"/>
  <c r="PQ320" i="1" s="1"/>
  <c r="DB314" i="1" l="1"/>
  <c r="CQ314" i="1"/>
  <c r="CR314" i="1" s="1"/>
  <c r="CP315" i="1" s="1"/>
  <c r="CD315" i="1"/>
  <c r="CG315" i="1"/>
  <c r="FI336" i="1"/>
  <c r="EZ336" i="1"/>
  <c r="FA336" i="1" s="1"/>
  <c r="PB321" i="1"/>
  <c r="OU321" i="1"/>
  <c r="OW321" i="1" s="1"/>
  <c r="OX321" i="1" s="1"/>
  <c r="AO686" i="1"/>
  <c r="AP686" i="1" s="1"/>
  <c r="LK314" i="1"/>
  <c r="KY314" i="1"/>
  <c r="KZ314" i="1" s="1"/>
  <c r="KX315" i="1" s="1"/>
  <c r="KY315" i="1" s="1"/>
  <c r="KZ315" i="1" s="1"/>
  <c r="KX316" i="1" s="1"/>
  <c r="KY316" i="1" s="1"/>
  <c r="KZ316" i="1" s="1"/>
  <c r="KX317" i="1" s="1"/>
  <c r="KY317" i="1" s="1"/>
  <c r="KZ317" i="1" s="1"/>
  <c r="KX318" i="1" s="1"/>
  <c r="KY318" i="1" s="1"/>
  <c r="KZ318" i="1" s="1"/>
  <c r="KX319" i="1" s="1"/>
  <c r="KY319" i="1" s="1"/>
  <c r="KZ319" i="1" s="1"/>
  <c r="KX320" i="1" s="1"/>
  <c r="KY320" i="1" s="1"/>
  <c r="KZ320" i="1" s="1"/>
  <c r="KX321" i="1" s="1"/>
  <c r="KY321" i="1" s="1"/>
  <c r="KZ321" i="1" s="1"/>
  <c r="KX322" i="1" s="1"/>
  <c r="KY322" i="1" s="1"/>
  <c r="KZ322" i="1" s="1"/>
  <c r="KX323" i="1" s="1"/>
  <c r="KY323" i="1" s="1"/>
  <c r="KZ323" i="1" s="1"/>
  <c r="KX324" i="1" s="1"/>
  <c r="KY324" i="1" s="1"/>
  <c r="KZ324" i="1" s="1"/>
  <c r="KX325" i="1" s="1"/>
  <c r="KY325" i="1" s="1"/>
  <c r="KZ325" i="1" s="1"/>
  <c r="KX326" i="1" s="1"/>
  <c r="HC339" i="1"/>
  <c r="GR339" i="1"/>
  <c r="GS339" i="1" s="1"/>
  <c r="GQ340" i="1" s="1"/>
  <c r="EN342" i="1"/>
  <c r="EV342" i="1" s="1"/>
  <c r="EO342" i="1"/>
  <c r="EQ342" i="1"/>
  <c r="Q706" i="1"/>
  <c r="R706" i="1" s="1"/>
  <c r="FH341" i="1"/>
  <c r="EP342" i="1" l="1"/>
  <c r="ER342" i="1" s="1"/>
  <c r="ES342" i="1" s="1"/>
  <c r="PP321" i="1"/>
  <c r="PD321" i="1"/>
  <c r="PQ321" i="1" s="1"/>
  <c r="EY337" i="1"/>
  <c r="EW337" i="1"/>
  <c r="EX337" i="1" s="1"/>
  <c r="Q707" i="1"/>
  <c r="R707" i="1" s="1"/>
  <c r="FH342" i="1"/>
  <c r="GP340" i="1"/>
  <c r="GH341" i="1"/>
  <c r="CM315" i="1"/>
  <c r="CF315" i="1"/>
  <c r="CH315" i="1" s="1"/>
  <c r="CI315" i="1" s="1"/>
  <c r="EN343" i="1"/>
  <c r="EO343" i="1"/>
  <c r="EQ343" i="1"/>
  <c r="OV322" i="1"/>
  <c r="OS322" i="1"/>
  <c r="FI337" i="1" l="1"/>
  <c r="EZ337" i="1"/>
  <c r="FA337" i="1" s="1"/>
  <c r="K680" i="1"/>
  <c r="L680" i="1" s="1"/>
  <c r="CO315" i="1"/>
  <c r="DA315" i="1"/>
  <c r="HC340" i="1"/>
  <c r="GR340" i="1"/>
  <c r="GS340" i="1" s="1"/>
  <c r="GQ341" i="1" s="1"/>
  <c r="EV343" i="1"/>
  <c r="EP343" i="1"/>
  <c r="ER343" i="1" s="1"/>
  <c r="ES343" i="1" s="1"/>
  <c r="AO687" i="1"/>
  <c r="AP687" i="1" s="1"/>
  <c r="PB322" i="1"/>
  <c r="OU322" i="1"/>
  <c r="OW322" i="1" s="1"/>
  <c r="OX322" i="1" s="1"/>
  <c r="CD316" i="1"/>
  <c r="CG316" i="1"/>
  <c r="DB315" i="1" l="1"/>
  <c r="CQ315" i="1"/>
  <c r="CR315" i="1" s="1"/>
  <c r="CP316" i="1" s="1"/>
  <c r="GH342" i="1"/>
  <c r="EN344" i="1"/>
  <c r="EO344" i="1"/>
  <c r="EQ344" i="1"/>
  <c r="GP341" i="1"/>
  <c r="Q708" i="1"/>
  <c r="R708" i="1" s="1"/>
  <c r="FH343" i="1"/>
  <c r="OV323" i="1"/>
  <c r="OS323" i="1"/>
  <c r="EW338" i="1"/>
  <c r="EX338" i="1" s="1"/>
  <c r="EY338" i="1"/>
  <c r="CF316" i="1"/>
  <c r="CH316" i="1" s="1"/>
  <c r="CI316" i="1" s="1"/>
  <c r="CM316" i="1"/>
  <c r="PP322" i="1"/>
  <c r="PD322" i="1"/>
  <c r="K681" i="1" l="1"/>
  <c r="L681" i="1" s="1"/>
  <c r="DA316" i="1"/>
  <c r="CO316" i="1"/>
  <c r="CG317" i="1"/>
  <c r="CD317" i="1"/>
  <c r="EV344" i="1"/>
  <c r="EP344" i="1"/>
  <c r="ER344" i="1" s="1"/>
  <c r="ES344" i="1" s="1"/>
  <c r="PQ322" i="1"/>
  <c r="FI338" i="1"/>
  <c r="EZ338" i="1"/>
  <c r="FA338" i="1" s="1"/>
  <c r="PB323" i="1"/>
  <c r="OU323" i="1"/>
  <c r="OW323" i="1" s="1"/>
  <c r="OX323" i="1" s="1"/>
  <c r="AO688" i="1"/>
  <c r="AP688" i="1" s="1"/>
  <c r="HC341" i="1"/>
  <c r="GR341" i="1"/>
  <c r="GS341" i="1" s="1"/>
  <c r="GQ342" i="1" s="1"/>
  <c r="GP342" i="1" l="1"/>
  <c r="PP323" i="1"/>
  <c r="PD323" i="1"/>
  <c r="PQ323" i="1" s="1"/>
  <c r="EN345" i="1"/>
  <c r="EO345" i="1"/>
  <c r="EQ345" i="1"/>
  <c r="EW339" i="1"/>
  <c r="EX339" i="1" s="1"/>
  <c r="EY339" i="1"/>
  <c r="Q709" i="1"/>
  <c r="R709" i="1" s="1"/>
  <c r="FH344" i="1"/>
  <c r="CM317" i="1"/>
  <c r="CF317" i="1"/>
  <c r="CH317" i="1" s="1"/>
  <c r="CI317" i="1" s="1"/>
  <c r="OV324" i="1"/>
  <c r="OS324" i="1"/>
  <c r="GH343" i="1"/>
  <c r="DB316" i="1"/>
  <c r="CQ316" i="1"/>
  <c r="CR316" i="1" s="1"/>
  <c r="CP317" i="1" s="1"/>
  <c r="FI339" i="1" l="1"/>
  <c r="EZ339" i="1"/>
  <c r="FA339" i="1" s="1"/>
  <c r="HC342" i="1"/>
  <c r="GR342" i="1"/>
  <c r="GS342" i="1" s="1"/>
  <c r="GQ343" i="1" s="1"/>
  <c r="CD318" i="1"/>
  <c r="CG318" i="1"/>
  <c r="DA317" i="1"/>
  <c r="CO317" i="1"/>
  <c r="K682" i="1"/>
  <c r="L682" i="1" s="1"/>
  <c r="EV345" i="1"/>
  <c r="EP345" i="1"/>
  <c r="ER345" i="1" s="1"/>
  <c r="ES345" i="1" s="1"/>
  <c r="OU324" i="1"/>
  <c r="OW324" i="1" s="1"/>
  <c r="OX324" i="1" s="1"/>
  <c r="PB324" i="1"/>
  <c r="AO689" i="1"/>
  <c r="AP689" i="1" s="1"/>
  <c r="GP343" i="1" l="1"/>
  <c r="CM318" i="1"/>
  <c r="CF318" i="1"/>
  <c r="CH318" i="1" s="1"/>
  <c r="CI318" i="1" s="1"/>
  <c r="EN346" i="1"/>
  <c r="EQ346" i="1"/>
  <c r="EO346" i="1"/>
  <c r="GH344" i="1"/>
  <c r="Q710" i="1"/>
  <c r="R710" i="1" s="1"/>
  <c r="FH345" i="1"/>
  <c r="PP324" i="1"/>
  <c r="PD324" i="1"/>
  <c r="PQ324" i="1" s="1"/>
  <c r="DB317" i="1"/>
  <c r="CQ317" i="1"/>
  <c r="CR317" i="1" s="1"/>
  <c r="CP318" i="1" s="1"/>
  <c r="EY340" i="1"/>
  <c r="EW340" i="1"/>
  <c r="EX340" i="1" s="1"/>
  <c r="OV325" i="1"/>
  <c r="OS325" i="1"/>
  <c r="CG319" i="1" l="1"/>
  <c r="CD319" i="1"/>
  <c r="K683" i="1"/>
  <c r="L683" i="1" s="1"/>
  <c r="DA318" i="1"/>
  <c r="CO318" i="1"/>
  <c r="EZ340" i="1"/>
  <c r="FA340" i="1" s="1"/>
  <c r="FI340" i="1"/>
  <c r="EV346" i="1"/>
  <c r="EP346" i="1"/>
  <c r="ER346" i="1" s="1"/>
  <c r="ES346" i="1" s="1"/>
  <c r="AO690" i="1"/>
  <c r="AP690" i="1" s="1"/>
  <c r="PB325" i="1"/>
  <c r="OU325" i="1"/>
  <c r="OW325" i="1" s="1"/>
  <c r="OX325" i="1" s="1"/>
  <c r="HC343" i="1"/>
  <c r="GR343" i="1"/>
  <c r="GS343" i="1" s="1"/>
  <c r="GQ344" i="1" s="1"/>
  <c r="GP344" i="1" l="1"/>
  <c r="OS326" i="1"/>
  <c r="OV326" i="1"/>
  <c r="GH345" i="1"/>
  <c r="EN347" i="1"/>
  <c r="EQ347" i="1"/>
  <c r="EO347" i="1"/>
  <c r="DB318" i="1"/>
  <c r="CQ318" i="1"/>
  <c r="CR318" i="1" s="1"/>
  <c r="CP319" i="1" s="1"/>
  <c r="Q711" i="1"/>
  <c r="R711" i="1" s="1"/>
  <c r="FH346" i="1"/>
  <c r="PP325" i="1"/>
  <c r="PD325" i="1"/>
  <c r="CM319" i="1"/>
  <c r="CF319" i="1"/>
  <c r="CH319" i="1" s="1"/>
  <c r="CI319" i="1" s="1"/>
  <c r="EW341" i="1"/>
  <c r="EX341" i="1" s="1"/>
  <c r="EY341" i="1"/>
  <c r="EV347" i="1" l="1"/>
  <c r="EP347" i="1"/>
  <c r="ER347" i="1" s="1"/>
  <c r="ES347" i="1" s="1"/>
  <c r="EZ341" i="1"/>
  <c r="FA341" i="1" s="1"/>
  <c r="FI341" i="1"/>
  <c r="PQ325" i="1"/>
  <c r="PB326" i="1"/>
  <c r="AO691" i="1"/>
  <c r="AP691" i="1" s="1"/>
  <c r="OU326" i="1"/>
  <c r="OW326" i="1" s="1"/>
  <c r="OX326" i="1" s="1"/>
  <c r="CD320" i="1"/>
  <c r="CG320" i="1"/>
  <c r="CO319" i="1"/>
  <c r="K684" i="1"/>
  <c r="L684" i="1" s="1"/>
  <c r="DA319" i="1"/>
  <c r="HC344" i="1"/>
  <c r="GR344" i="1"/>
  <c r="GS344" i="1" s="1"/>
  <c r="GQ345" i="1" s="1"/>
  <c r="CM320" i="1" l="1"/>
  <c r="CF320" i="1"/>
  <c r="CH320" i="1" s="1"/>
  <c r="CI320" i="1" s="1"/>
  <c r="OV327" i="1"/>
  <c r="OS327" i="1"/>
  <c r="EW342" i="1"/>
  <c r="EX342" i="1" s="1"/>
  <c r="EY342" i="1"/>
  <c r="GH346" i="1"/>
  <c r="PP326" i="1"/>
  <c r="PD326" i="1"/>
  <c r="GP345" i="1"/>
  <c r="DB319" i="1"/>
  <c r="CQ319" i="1"/>
  <c r="CR319" i="1" s="1"/>
  <c r="CP320" i="1" s="1"/>
  <c r="EN348" i="1"/>
  <c r="EO348" i="1"/>
  <c r="EQ348" i="1"/>
  <c r="Q712" i="1"/>
  <c r="R712" i="1" s="1"/>
  <c r="FH347" i="1"/>
  <c r="EZ342" i="1" l="1"/>
  <c r="FA342" i="1" s="1"/>
  <c r="FI342" i="1"/>
  <c r="AO692" i="1"/>
  <c r="AP692" i="1" s="1"/>
  <c r="OU327" i="1"/>
  <c r="OW327" i="1" s="1"/>
  <c r="OX327" i="1" s="1"/>
  <c r="PB327" i="1"/>
  <c r="HC345" i="1"/>
  <c r="GR345" i="1"/>
  <c r="GS345" i="1" s="1"/>
  <c r="GQ346" i="1" s="1"/>
  <c r="CD321" i="1"/>
  <c r="CG321" i="1"/>
  <c r="CO320" i="1"/>
  <c r="K685" i="1"/>
  <c r="L685" i="1" s="1"/>
  <c r="DA320" i="1"/>
  <c r="EV348" i="1"/>
  <c r="EP348" i="1"/>
  <c r="ER348" i="1" s="1"/>
  <c r="ES348" i="1" s="1"/>
  <c r="PQ326" i="1"/>
  <c r="Q713" i="1" l="1"/>
  <c r="R713" i="1" s="1"/>
  <c r="FH348" i="1"/>
  <c r="DB320" i="1"/>
  <c r="CQ320" i="1"/>
  <c r="CR320" i="1" s="1"/>
  <c r="CP321" i="1" s="1"/>
  <c r="PP327" i="1"/>
  <c r="PD327" i="1"/>
  <c r="PQ327" i="1" s="1"/>
  <c r="GH347" i="1"/>
  <c r="OV328" i="1"/>
  <c r="OS328" i="1"/>
  <c r="GP346" i="1"/>
  <c r="CF321" i="1"/>
  <c r="CH321" i="1" s="1"/>
  <c r="CI321" i="1" s="1"/>
  <c r="CM321" i="1"/>
  <c r="PE327" i="1"/>
  <c r="EN349" i="1"/>
  <c r="EO349" i="1"/>
  <c r="EQ349" i="1"/>
  <c r="EW343" i="1"/>
  <c r="EX343" i="1" s="1"/>
  <c r="EY343" i="1"/>
  <c r="PF327" i="1" l="1"/>
  <c r="PG327" i="1" s="1"/>
  <c r="PE328" i="1" s="1"/>
  <c r="HC346" i="1"/>
  <c r="GR346" i="1"/>
  <c r="GS346" i="1" s="1"/>
  <c r="GQ347" i="1" s="1"/>
  <c r="AO693" i="1"/>
  <c r="AP693" i="1" s="1"/>
  <c r="PB328" i="1"/>
  <c r="OU328" i="1"/>
  <c r="OW328" i="1" s="1"/>
  <c r="OX328" i="1" s="1"/>
  <c r="K686" i="1"/>
  <c r="L686" i="1" s="1"/>
  <c r="DA321" i="1"/>
  <c r="CO321" i="1"/>
  <c r="CD322" i="1"/>
  <c r="CG322" i="1"/>
  <c r="EV349" i="1"/>
  <c r="EP349" i="1"/>
  <c r="ER349" i="1" s="1"/>
  <c r="ES349" i="1" s="1"/>
  <c r="FI343" i="1"/>
  <c r="EZ343" i="1"/>
  <c r="FA343" i="1" s="1"/>
  <c r="EW344" i="1" l="1"/>
  <c r="EX344" i="1" s="1"/>
  <c r="EY344" i="1"/>
  <c r="OS329" i="1"/>
  <c r="OV329" i="1"/>
  <c r="EN350" i="1"/>
  <c r="EQ350" i="1"/>
  <c r="EO350" i="1"/>
  <c r="PP328" i="1"/>
  <c r="PD328" i="1"/>
  <c r="DB321" i="1"/>
  <c r="CQ321" i="1"/>
  <c r="CR321" i="1" s="1"/>
  <c r="CP322" i="1" s="1"/>
  <c r="Q714" i="1"/>
  <c r="R714" i="1" s="1"/>
  <c r="FH349" i="1"/>
  <c r="GP347" i="1"/>
  <c r="CM322" i="1"/>
  <c r="CF322" i="1"/>
  <c r="CH322" i="1" s="1"/>
  <c r="CI322" i="1" s="1"/>
  <c r="GH348" i="1"/>
  <c r="HC347" i="1" l="1"/>
  <c r="GR347" i="1"/>
  <c r="GS347" i="1" s="1"/>
  <c r="GQ348" i="1" s="1"/>
  <c r="EV350" i="1"/>
  <c r="EP350" i="1"/>
  <c r="ER350" i="1" s="1"/>
  <c r="ES350" i="1" s="1"/>
  <c r="PB329" i="1"/>
  <c r="OU329" i="1"/>
  <c r="OW329" i="1" s="1"/>
  <c r="OX329" i="1" s="1"/>
  <c r="AO694" i="1"/>
  <c r="AP694" i="1" s="1"/>
  <c r="CD323" i="1"/>
  <c r="CG323" i="1"/>
  <c r="FI344" i="1"/>
  <c r="EZ344" i="1"/>
  <c r="FA344" i="1" s="1"/>
  <c r="PQ328" i="1"/>
  <c r="PF328" i="1"/>
  <c r="PG328" i="1" s="1"/>
  <c r="PE329" i="1" s="1"/>
  <c r="DA322" i="1"/>
  <c r="CO322" i="1"/>
  <c r="K687" i="1"/>
  <c r="L687" i="1" s="1"/>
  <c r="OS330" i="1" l="1"/>
  <c r="OV330" i="1"/>
  <c r="PP329" i="1"/>
  <c r="PD329" i="1"/>
  <c r="PQ329" i="1" s="1"/>
  <c r="GH349" i="1"/>
  <c r="EY345" i="1"/>
  <c r="EW345" i="1"/>
  <c r="EX345" i="1" s="1"/>
  <c r="GP348" i="1"/>
  <c r="EN351" i="1"/>
  <c r="EO351" i="1"/>
  <c r="EQ351" i="1"/>
  <c r="DB322" i="1"/>
  <c r="CQ322" i="1"/>
  <c r="CR322" i="1" s="1"/>
  <c r="CP323" i="1" s="1"/>
  <c r="Q715" i="1"/>
  <c r="R715" i="1" s="1"/>
  <c r="FH350" i="1"/>
  <c r="CM323" i="1"/>
  <c r="CF323" i="1"/>
  <c r="CH323" i="1" s="1"/>
  <c r="CI323" i="1" s="1"/>
  <c r="PF329" i="1" l="1"/>
  <c r="PG329" i="1" s="1"/>
  <c r="PE330" i="1" s="1"/>
  <c r="CG324" i="1"/>
  <c r="CD324" i="1"/>
  <c r="EV351" i="1"/>
  <c r="EP351" i="1"/>
  <c r="ER351" i="1" s="1"/>
  <c r="ES351" i="1" s="1"/>
  <c r="K688" i="1"/>
  <c r="L688" i="1" s="1"/>
  <c r="DA323" i="1"/>
  <c r="CO323" i="1"/>
  <c r="HC348" i="1"/>
  <c r="GR348" i="1"/>
  <c r="GS348" i="1" s="1"/>
  <c r="GQ349" i="1" s="1"/>
  <c r="FI345" i="1"/>
  <c r="EZ345" i="1"/>
  <c r="FA345" i="1" s="1"/>
  <c r="PB330" i="1"/>
  <c r="OU330" i="1"/>
  <c r="OW330" i="1" s="1"/>
  <c r="OX330" i="1" s="1"/>
  <c r="AO695" i="1"/>
  <c r="AP695" i="1" s="1"/>
  <c r="GH350" i="1" l="1"/>
  <c r="GN350" i="1"/>
  <c r="GP349" i="1"/>
  <c r="CQ323" i="1"/>
  <c r="CR323" i="1" s="1"/>
  <c r="CP324" i="1" s="1"/>
  <c r="DB323" i="1"/>
  <c r="OV331" i="1"/>
  <c r="OS331" i="1"/>
  <c r="EN352" i="1"/>
  <c r="EQ352" i="1"/>
  <c r="EO352" i="1"/>
  <c r="CF324" i="1"/>
  <c r="CH324" i="1" s="1"/>
  <c r="CI324" i="1" s="1"/>
  <c r="CM324" i="1"/>
  <c r="PP330" i="1"/>
  <c r="PD330" i="1"/>
  <c r="EW346" i="1"/>
  <c r="EX346" i="1" s="1"/>
  <c r="EY346" i="1"/>
  <c r="Q716" i="1"/>
  <c r="R716" i="1" s="1"/>
  <c r="FH351" i="1"/>
  <c r="U715" i="1" l="1"/>
  <c r="V715" i="1" s="1"/>
  <c r="HB350" i="1"/>
  <c r="OU331" i="1"/>
  <c r="OW331" i="1" s="1"/>
  <c r="OX331" i="1" s="1"/>
  <c r="AO696" i="1"/>
  <c r="AP696" i="1" s="1"/>
  <c r="PB331" i="1"/>
  <c r="HC349" i="1"/>
  <c r="GR349" i="1"/>
  <c r="GS349" i="1" s="1"/>
  <c r="EZ346" i="1"/>
  <c r="FA346" i="1" s="1"/>
  <c r="FI346" i="1"/>
  <c r="PQ330" i="1"/>
  <c r="PF330" i="1"/>
  <c r="PG330" i="1" s="1"/>
  <c r="PE331" i="1" s="1"/>
  <c r="EV352" i="1"/>
  <c r="EP352" i="1"/>
  <c r="ER352" i="1" s="1"/>
  <c r="ES352" i="1" s="1"/>
  <c r="K689" i="1"/>
  <c r="L689" i="1" s="1"/>
  <c r="DA324" i="1"/>
  <c r="CO324" i="1"/>
  <c r="CD325" i="1"/>
  <c r="CG325" i="1"/>
  <c r="PH361" i="1" l="1"/>
  <c r="PC361" i="1" s="1"/>
  <c r="GT351" i="1"/>
  <c r="GO351" i="1" s="1"/>
  <c r="GT359" i="1"/>
  <c r="GO359" i="1" s="1"/>
  <c r="PH351" i="1"/>
  <c r="PC351" i="1" s="1"/>
  <c r="PH357" i="1"/>
  <c r="PC357" i="1" s="1"/>
  <c r="PH353" i="1"/>
  <c r="PC353" i="1" s="1"/>
  <c r="PH350" i="1"/>
  <c r="PC350" i="1" s="1"/>
  <c r="GT361" i="1"/>
  <c r="GO361" i="1" s="1"/>
  <c r="PH354" i="1"/>
  <c r="PC354" i="1" s="1"/>
  <c r="GT352" i="1"/>
  <c r="GO352" i="1" s="1"/>
  <c r="PH360" i="1"/>
  <c r="PC360" i="1" s="1"/>
  <c r="GQ350" i="1"/>
  <c r="PH355" i="1"/>
  <c r="PC355" i="1" s="1"/>
  <c r="GT355" i="1"/>
  <c r="GO355" i="1" s="1"/>
  <c r="GT358" i="1"/>
  <c r="GO358" i="1" s="1"/>
  <c r="GT353" i="1"/>
  <c r="GO353" i="1" s="1"/>
  <c r="PH358" i="1"/>
  <c r="PC358" i="1" s="1"/>
  <c r="GT357" i="1"/>
  <c r="GO357" i="1" s="1"/>
  <c r="PH352" i="1"/>
  <c r="PC352" i="1" s="1"/>
  <c r="PH359" i="1"/>
  <c r="PC359" i="1" s="1"/>
  <c r="PH356" i="1"/>
  <c r="PC356" i="1" s="1"/>
  <c r="GT356" i="1"/>
  <c r="GO356" i="1" s="1"/>
  <c r="GT350" i="1"/>
  <c r="GO350" i="1" s="1"/>
  <c r="GP350" i="1" s="1"/>
  <c r="GT360" i="1"/>
  <c r="GO360" i="1" s="1"/>
  <c r="GT354" i="1"/>
  <c r="GO354" i="1" s="1"/>
  <c r="GH351" i="1"/>
  <c r="PP331" i="1"/>
  <c r="PD331" i="1"/>
  <c r="PQ331" i="1" s="1"/>
  <c r="Q717" i="1"/>
  <c r="R717" i="1" s="1"/>
  <c r="FH352" i="1"/>
  <c r="OS332" i="1"/>
  <c r="OV332" i="1"/>
  <c r="DB324" i="1"/>
  <c r="CQ324" i="1"/>
  <c r="CR324" i="1" s="1"/>
  <c r="CP325" i="1" s="1"/>
  <c r="CF325" i="1"/>
  <c r="CH325" i="1" s="1"/>
  <c r="CI325" i="1" s="1"/>
  <c r="CM325" i="1"/>
  <c r="EN353" i="1"/>
  <c r="EV353" i="1" s="1"/>
  <c r="EO353" i="1"/>
  <c r="EQ353" i="1"/>
  <c r="EW347" i="1"/>
  <c r="EX347" i="1" s="1"/>
  <c r="EY347" i="1"/>
  <c r="EP353" i="1" l="1"/>
  <c r="ER353" i="1" s="1"/>
  <c r="ES353" i="1" s="1"/>
  <c r="PF331" i="1"/>
  <c r="PG331" i="1" s="1"/>
  <c r="PE332" i="1" s="1"/>
  <c r="EZ347" i="1"/>
  <c r="FA347" i="1" s="1"/>
  <c r="FI347" i="1"/>
  <c r="EN354" i="1"/>
  <c r="EQ354" i="1"/>
  <c r="EO354" i="1"/>
  <c r="HC350" i="1"/>
  <c r="GR350" i="1"/>
  <c r="GS350" i="1" s="1"/>
  <c r="GQ351" i="1" s="1"/>
  <c r="Q718" i="1"/>
  <c r="R718" i="1" s="1"/>
  <c r="FH353" i="1"/>
  <c r="PB332" i="1"/>
  <c r="OU332" i="1"/>
  <c r="OW332" i="1" s="1"/>
  <c r="OX332" i="1" s="1"/>
  <c r="AO697" i="1"/>
  <c r="AP697" i="1" s="1"/>
  <c r="K690" i="1"/>
  <c r="L690" i="1" s="1"/>
  <c r="DA325" i="1"/>
  <c r="CO325" i="1"/>
  <c r="CD326" i="1"/>
  <c r="CM326" i="1" s="1"/>
  <c r="CG326" i="1"/>
  <c r="NC302" i="1"/>
  <c r="GR351" i="1" l="1"/>
  <c r="GS351" i="1" s="1"/>
  <c r="GQ352" i="1" s="1"/>
  <c r="DB325" i="1"/>
  <c r="CQ325" i="1"/>
  <c r="CR325" i="1" s="1"/>
  <c r="GH352" i="1"/>
  <c r="NK302" i="1"/>
  <c r="NJ302" i="1"/>
  <c r="EV354" i="1"/>
  <c r="EP354" i="1"/>
  <c r="ER354" i="1" s="1"/>
  <c r="ES354" i="1" s="1"/>
  <c r="OV333" i="1"/>
  <c r="OS333" i="1"/>
  <c r="PP332" i="1"/>
  <c r="PD332" i="1"/>
  <c r="K691" i="1"/>
  <c r="L691" i="1" s="1"/>
  <c r="DA326" i="1"/>
  <c r="EW348" i="1"/>
  <c r="EX348" i="1" s="1"/>
  <c r="EY348" i="1"/>
  <c r="PB333" i="1" l="1"/>
  <c r="OU333" i="1"/>
  <c r="OW333" i="1" s="1"/>
  <c r="OX333" i="1" s="1"/>
  <c r="AO698" i="1"/>
  <c r="AP698" i="1" s="1"/>
  <c r="FI348" i="1"/>
  <c r="EZ348" i="1"/>
  <c r="FA348" i="1" s="1"/>
  <c r="KP328" i="1"/>
  <c r="LA333" i="1"/>
  <c r="KV333" i="1" s="1"/>
  <c r="KW333" i="1" s="1"/>
  <c r="LK333" i="1" s="1"/>
  <c r="KP337" i="1"/>
  <c r="CS333" i="1"/>
  <c r="CN333" i="1" s="1"/>
  <c r="KP335" i="1"/>
  <c r="LA334" i="1"/>
  <c r="KV334" i="1" s="1"/>
  <c r="KW334" i="1" s="1"/>
  <c r="LK334" i="1" s="1"/>
  <c r="CJ334" i="1"/>
  <c r="CE334" i="1" s="1"/>
  <c r="CJ333" i="1"/>
  <c r="CE333" i="1" s="1"/>
  <c r="CJ330" i="1"/>
  <c r="CE330" i="1" s="1"/>
  <c r="CS328" i="1"/>
  <c r="CN328" i="1" s="1"/>
  <c r="CJ337" i="1"/>
  <c r="CE337" i="1" s="1"/>
  <c r="KP329" i="1"/>
  <c r="CP326" i="1"/>
  <c r="CS331" i="1"/>
  <c r="CN331" i="1" s="1"/>
  <c r="CS337" i="1"/>
  <c r="CN337" i="1" s="1"/>
  <c r="KP327" i="1"/>
  <c r="CJ335" i="1"/>
  <c r="CE335" i="1" s="1"/>
  <c r="CS336" i="1"/>
  <c r="CN336" i="1" s="1"/>
  <c r="KP331" i="1"/>
  <c r="LA331" i="1"/>
  <c r="KV331" i="1" s="1"/>
  <c r="KW331" i="1" s="1"/>
  <c r="LK331" i="1" s="1"/>
  <c r="LA332" i="1"/>
  <c r="KV332" i="1" s="1"/>
  <c r="KW332" i="1" s="1"/>
  <c r="LK332" i="1" s="1"/>
  <c r="LA329" i="1"/>
  <c r="KV329" i="1" s="1"/>
  <c r="KW329" i="1" s="1"/>
  <c r="LK329" i="1" s="1"/>
  <c r="CS326" i="1"/>
  <c r="CN326" i="1" s="1"/>
  <c r="CO326" i="1" s="1"/>
  <c r="LA335" i="1"/>
  <c r="KV335" i="1" s="1"/>
  <c r="KW335" i="1" s="1"/>
  <c r="LK335" i="1" s="1"/>
  <c r="CS327" i="1"/>
  <c r="CN327" i="1" s="1"/>
  <c r="KP334" i="1"/>
  <c r="CS335" i="1"/>
  <c r="CN335" i="1" s="1"/>
  <c r="CS334" i="1"/>
  <c r="CN334" i="1" s="1"/>
  <c r="LA326" i="1"/>
  <c r="KV326" i="1" s="1"/>
  <c r="KW326" i="1" s="1"/>
  <c r="CS330" i="1"/>
  <c r="CN330" i="1" s="1"/>
  <c r="CJ328" i="1"/>
  <c r="CE328" i="1" s="1"/>
  <c r="KP330" i="1"/>
  <c r="LA327" i="1"/>
  <c r="KV327" i="1" s="1"/>
  <c r="KW327" i="1" s="1"/>
  <c r="LK327" i="1" s="1"/>
  <c r="CS332" i="1"/>
  <c r="CN332" i="1" s="1"/>
  <c r="KP326" i="1"/>
  <c r="KP332" i="1"/>
  <c r="CJ326" i="1"/>
  <c r="CE326" i="1" s="1"/>
  <c r="CF326" i="1" s="1"/>
  <c r="CH326" i="1" s="1"/>
  <c r="CI326" i="1" s="1"/>
  <c r="KP333" i="1"/>
  <c r="LA330" i="1"/>
  <c r="KV330" i="1" s="1"/>
  <c r="KW330" i="1" s="1"/>
  <c r="LK330" i="1" s="1"/>
  <c r="LA336" i="1"/>
  <c r="KV336" i="1" s="1"/>
  <c r="KW336" i="1" s="1"/>
  <c r="LK336" i="1" s="1"/>
  <c r="CJ329" i="1"/>
  <c r="CE329" i="1" s="1"/>
  <c r="KP336" i="1"/>
  <c r="CJ332" i="1"/>
  <c r="CE332" i="1" s="1"/>
  <c r="CJ331" i="1"/>
  <c r="CE331" i="1" s="1"/>
  <c r="LA337" i="1"/>
  <c r="KV337" i="1" s="1"/>
  <c r="KW337" i="1" s="1"/>
  <c r="LK337" i="1" s="1"/>
  <c r="LA328" i="1"/>
  <c r="KV328" i="1" s="1"/>
  <c r="KW328" i="1" s="1"/>
  <c r="LK328" i="1" s="1"/>
  <c r="CS329" i="1"/>
  <c r="CN329" i="1" s="1"/>
  <c r="CJ327" i="1"/>
  <c r="CE327" i="1" s="1"/>
  <c r="CJ336" i="1"/>
  <c r="CE336" i="1" s="1"/>
  <c r="Q719" i="1"/>
  <c r="R719" i="1" s="1"/>
  <c r="FH354" i="1"/>
  <c r="NC303" i="1"/>
  <c r="NU302" i="1"/>
  <c r="NL302" i="1"/>
  <c r="NM302" i="1" s="1"/>
  <c r="EN355" i="1"/>
  <c r="EQ355" i="1"/>
  <c r="EO355" i="1"/>
  <c r="PQ332" i="1"/>
  <c r="PF332" i="1"/>
  <c r="PG332" i="1" s="1"/>
  <c r="PE333" i="1" s="1"/>
  <c r="NK303" i="1" l="1"/>
  <c r="EY349" i="1"/>
  <c r="EW349" i="1"/>
  <c r="EX349" i="1" s="1"/>
  <c r="DB326" i="1"/>
  <c r="CQ326" i="1"/>
  <c r="CR326" i="1" s="1"/>
  <c r="CP327" i="1" s="1"/>
  <c r="GP352" i="1"/>
  <c r="CD327" i="1"/>
  <c r="CG327" i="1"/>
  <c r="LK326" i="1"/>
  <c r="KY326" i="1"/>
  <c r="KZ326" i="1" s="1"/>
  <c r="KX327" i="1" s="1"/>
  <c r="KY327" i="1" s="1"/>
  <c r="KZ327" i="1" s="1"/>
  <c r="KX328" i="1" s="1"/>
  <c r="KY328" i="1" s="1"/>
  <c r="KZ328" i="1" s="1"/>
  <c r="KX329" i="1" s="1"/>
  <c r="KY329" i="1" s="1"/>
  <c r="KZ329" i="1" s="1"/>
  <c r="KX330" i="1" s="1"/>
  <c r="KY330" i="1" s="1"/>
  <c r="KZ330" i="1" s="1"/>
  <c r="KX331" i="1" s="1"/>
  <c r="KY331" i="1" s="1"/>
  <c r="KZ331" i="1" s="1"/>
  <c r="KX332" i="1" s="1"/>
  <c r="KY332" i="1" s="1"/>
  <c r="KZ332" i="1" s="1"/>
  <c r="KX333" i="1" s="1"/>
  <c r="KY333" i="1" s="1"/>
  <c r="KZ333" i="1" s="1"/>
  <c r="KX334" i="1" s="1"/>
  <c r="KY334" i="1" s="1"/>
  <c r="KZ334" i="1" s="1"/>
  <c r="KX335" i="1" s="1"/>
  <c r="KY335" i="1" s="1"/>
  <c r="KZ335" i="1" s="1"/>
  <c r="KX336" i="1" s="1"/>
  <c r="KY336" i="1" s="1"/>
  <c r="KZ336" i="1" s="1"/>
  <c r="KX337" i="1" s="1"/>
  <c r="KY337" i="1" s="1"/>
  <c r="KZ337" i="1" s="1"/>
  <c r="KX338" i="1" s="1"/>
  <c r="GH353" i="1"/>
  <c r="OS334" i="1"/>
  <c r="OV334" i="1"/>
  <c r="EV355" i="1"/>
  <c r="EP355" i="1"/>
  <c r="ER355" i="1" s="1"/>
  <c r="ES355" i="1" s="1"/>
  <c r="PP333" i="1"/>
  <c r="PD333" i="1"/>
  <c r="PQ333" i="1" s="1"/>
  <c r="PF333" i="1" l="1"/>
  <c r="PG333" i="1" s="1"/>
  <c r="PE334" i="1" s="1"/>
  <c r="EN356" i="1"/>
  <c r="EV356" i="1" s="1"/>
  <c r="EO356" i="1"/>
  <c r="EQ356" i="1"/>
  <c r="HC352" i="1"/>
  <c r="GR352" i="1"/>
  <c r="GS352" i="1" s="1"/>
  <c r="GQ353" i="1" s="1"/>
  <c r="NE303" i="1"/>
  <c r="EZ349" i="1"/>
  <c r="FA349" i="1" s="1"/>
  <c r="FI349" i="1"/>
  <c r="Q720" i="1"/>
  <c r="R720" i="1" s="1"/>
  <c r="FH355" i="1"/>
  <c r="CM327" i="1"/>
  <c r="CF327" i="1"/>
  <c r="CH327" i="1" s="1"/>
  <c r="CI327" i="1" s="1"/>
  <c r="AO699" i="1"/>
  <c r="AP699" i="1" s="1"/>
  <c r="OU334" i="1"/>
  <c r="OW334" i="1" s="1"/>
  <c r="OX334" i="1" s="1"/>
  <c r="PB334" i="1"/>
  <c r="NJ303" i="1"/>
  <c r="OV335" i="1" l="1"/>
  <c r="OS335" i="1"/>
  <c r="NC304" i="1"/>
  <c r="CD328" i="1"/>
  <c r="CG328" i="1"/>
  <c r="GH354" i="1"/>
  <c r="GP353" i="1"/>
  <c r="CO327" i="1"/>
  <c r="DA327" i="1"/>
  <c r="K692" i="1"/>
  <c r="L692" i="1" s="1"/>
  <c r="NU303" i="1"/>
  <c r="NL303" i="1"/>
  <c r="NM303" i="1" s="1"/>
  <c r="PP334" i="1"/>
  <c r="PD334" i="1"/>
  <c r="EW350" i="1"/>
  <c r="EX350" i="1" s="1"/>
  <c r="EY350" i="1"/>
  <c r="EP356" i="1"/>
  <c r="ER356" i="1" s="1"/>
  <c r="ES356" i="1" s="1"/>
  <c r="Q721" i="1"/>
  <c r="R721" i="1" s="1"/>
  <c r="FH356" i="1"/>
  <c r="NK304" i="1" l="1"/>
  <c r="CM328" i="1"/>
  <c r="CF328" i="1"/>
  <c r="CH328" i="1" s="1"/>
  <c r="CI328" i="1" s="1"/>
  <c r="NJ304" i="1"/>
  <c r="DB327" i="1"/>
  <c r="CQ327" i="1"/>
  <c r="CR327" i="1" s="1"/>
  <c r="CP328" i="1" s="1"/>
  <c r="FI350" i="1"/>
  <c r="EZ350" i="1"/>
  <c r="FA350" i="1" s="1"/>
  <c r="HC353" i="1"/>
  <c r="GR353" i="1"/>
  <c r="GS353" i="1" s="1"/>
  <c r="GQ354" i="1" s="1"/>
  <c r="EN357" i="1"/>
  <c r="EO357" i="1"/>
  <c r="EQ357" i="1"/>
  <c r="AO700" i="1"/>
  <c r="AP700" i="1" s="1"/>
  <c r="OU335" i="1"/>
  <c r="OW335" i="1" s="1"/>
  <c r="OX335" i="1" s="1"/>
  <c r="PB335" i="1"/>
  <c r="NC305" i="1"/>
  <c r="PQ334" i="1"/>
  <c r="PF334" i="1"/>
  <c r="PG334" i="1" s="1"/>
  <c r="PE335" i="1" s="1"/>
  <c r="EV357" i="1" l="1"/>
  <c r="EP357" i="1"/>
  <c r="ER357" i="1" s="1"/>
  <c r="ES357" i="1" s="1"/>
  <c r="NU304" i="1"/>
  <c r="NL304" i="1"/>
  <c r="NM304" i="1" s="1"/>
  <c r="CG329" i="1"/>
  <c r="CD329" i="1"/>
  <c r="PP335" i="1"/>
  <c r="PD335" i="1"/>
  <c r="PQ335" i="1" s="1"/>
  <c r="EY351" i="1"/>
  <c r="EW351" i="1"/>
  <c r="EX351" i="1" s="1"/>
  <c r="K693" i="1"/>
  <c r="L693" i="1" s="1"/>
  <c r="DA328" i="1"/>
  <c r="CO328" i="1"/>
  <c r="OS336" i="1"/>
  <c r="OV336" i="1"/>
  <c r="GH355" i="1"/>
  <c r="GP354" i="1"/>
  <c r="NE305" i="1" l="1"/>
  <c r="CF329" i="1"/>
  <c r="CH329" i="1" s="1"/>
  <c r="CI329" i="1" s="1"/>
  <c r="CM329" i="1"/>
  <c r="CQ328" i="1"/>
  <c r="CR328" i="1" s="1"/>
  <c r="CP329" i="1" s="1"/>
  <c r="DB328" i="1"/>
  <c r="AO701" i="1"/>
  <c r="AP701" i="1" s="1"/>
  <c r="OU336" i="1"/>
  <c r="OW336" i="1" s="1"/>
  <c r="OX336" i="1" s="1"/>
  <c r="PB336" i="1"/>
  <c r="NK305" i="1"/>
  <c r="PF335" i="1"/>
  <c r="PG335" i="1" s="1"/>
  <c r="PE336" i="1" s="1"/>
  <c r="HC354" i="1"/>
  <c r="GR354" i="1"/>
  <c r="GS354" i="1" s="1"/>
  <c r="GQ355" i="1" s="1"/>
  <c r="EN358" i="1"/>
  <c r="EO358" i="1"/>
  <c r="EQ358" i="1"/>
  <c r="FI351" i="1"/>
  <c r="EZ351" i="1"/>
  <c r="FA351" i="1" s="1"/>
  <c r="NJ305" i="1"/>
  <c r="Q722" i="1"/>
  <c r="R722" i="1" s="1"/>
  <c r="FH357" i="1"/>
  <c r="GH356" i="1" l="1"/>
  <c r="GP355" i="1"/>
  <c r="NU305" i="1"/>
  <c r="NL305" i="1"/>
  <c r="NM305" i="1" s="1"/>
  <c r="NK306" i="1" s="1"/>
  <c r="EY352" i="1"/>
  <c r="EW352" i="1"/>
  <c r="EX352" i="1" s="1"/>
  <c r="K694" i="1"/>
  <c r="L694" i="1" s="1"/>
  <c r="DA329" i="1"/>
  <c r="CO329" i="1"/>
  <c r="PP336" i="1"/>
  <c r="PD336" i="1"/>
  <c r="PQ336" i="1" s="1"/>
  <c r="CD330" i="1"/>
  <c r="CG330" i="1"/>
  <c r="OS337" i="1"/>
  <c r="OV337" i="1"/>
  <c r="EV358" i="1"/>
  <c r="EP358" i="1"/>
  <c r="ER358" i="1" s="1"/>
  <c r="ES358" i="1" s="1"/>
  <c r="NC306" i="1"/>
  <c r="NC307" i="1" l="1"/>
  <c r="GR355" i="1"/>
  <c r="GS355" i="1" s="1"/>
  <c r="GQ356" i="1" s="1"/>
  <c r="HC355" i="1"/>
  <c r="EN359" i="1"/>
  <c r="EQ359" i="1"/>
  <c r="EO359" i="1"/>
  <c r="Q723" i="1"/>
  <c r="R723" i="1" s="1"/>
  <c r="FH358" i="1"/>
  <c r="DB329" i="1"/>
  <c r="CQ329" i="1"/>
  <c r="CR329" i="1" s="1"/>
  <c r="CP330" i="1" s="1"/>
  <c r="CF330" i="1"/>
  <c r="CH330" i="1" s="1"/>
  <c r="CI330" i="1" s="1"/>
  <c r="CM330" i="1"/>
  <c r="NJ306" i="1"/>
  <c r="NU306" i="1" s="1"/>
  <c r="PF336" i="1"/>
  <c r="PG336" i="1" s="1"/>
  <c r="PE337" i="1" s="1"/>
  <c r="OU337" i="1"/>
  <c r="OW337" i="1" s="1"/>
  <c r="OX337" i="1" s="1"/>
  <c r="AO702" i="1"/>
  <c r="AP702" i="1" s="1"/>
  <c r="PB337" i="1"/>
  <c r="EZ352" i="1"/>
  <c r="FA352" i="1" s="1"/>
  <c r="FI352" i="1"/>
  <c r="GP356" i="1" l="1"/>
  <c r="DA330" i="1"/>
  <c r="CO330" i="1"/>
  <c r="K695" i="1"/>
  <c r="L695" i="1" s="1"/>
  <c r="EV359" i="1"/>
  <c r="EP359" i="1"/>
  <c r="ER359" i="1" s="1"/>
  <c r="ES359" i="1" s="1"/>
  <c r="PP337" i="1"/>
  <c r="PD337" i="1"/>
  <c r="PQ337" i="1" s="1"/>
  <c r="CD331" i="1"/>
  <c r="CG331" i="1"/>
  <c r="EY353" i="1"/>
  <c r="EW353" i="1"/>
  <c r="EX353" i="1" s="1"/>
  <c r="OS338" i="1"/>
  <c r="OV338" i="1"/>
  <c r="NL306" i="1"/>
  <c r="NM306" i="1" s="1"/>
  <c r="NK307" i="1" s="1"/>
  <c r="GH357" i="1"/>
  <c r="PF337" i="1" l="1"/>
  <c r="PG337" i="1" s="1"/>
  <c r="PE338" i="1" s="1"/>
  <c r="EO360" i="1"/>
  <c r="EN360" i="1"/>
  <c r="EQ360" i="1"/>
  <c r="Q724" i="1"/>
  <c r="R724" i="1" s="1"/>
  <c r="FH359" i="1"/>
  <c r="EZ353" i="1"/>
  <c r="FA353" i="1" s="1"/>
  <c r="FI353" i="1"/>
  <c r="NE307" i="1"/>
  <c r="DB330" i="1"/>
  <c r="CQ330" i="1"/>
  <c r="CR330" i="1" s="1"/>
  <c r="CP331" i="1" s="1"/>
  <c r="PB338" i="1"/>
  <c r="OU338" i="1"/>
  <c r="OW338" i="1" s="1"/>
  <c r="OX338" i="1" s="1"/>
  <c r="AO703" i="1"/>
  <c r="AP703" i="1" s="1"/>
  <c r="NJ307" i="1"/>
  <c r="NU307" i="1" s="1"/>
  <c r="CM331" i="1"/>
  <c r="CF331" i="1"/>
  <c r="CH331" i="1" s="1"/>
  <c r="CI331" i="1" s="1"/>
  <c r="HC356" i="1"/>
  <c r="GR356" i="1"/>
  <c r="GS356" i="1" s="1"/>
  <c r="GQ357" i="1" s="1"/>
  <c r="NL307" i="1"/>
  <c r="NM307" i="1" s="1"/>
  <c r="NK308" i="1" s="1"/>
  <c r="EY354" i="1" l="1"/>
  <c r="EW354" i="1"/>
  <c r="EX354" i="1" s="1"/>
  <c r="OS339" i="1"/>
  <c r="OV339" i="1"/>
  <c r="PP338" i="1"/>
  <c r="PD338" i="1"/>
  <c r="DA331" i="1"/>
  <c r="K696" i="1"/>
  <c r="L696" i="1" s="1"/>
  <c r="CO331" i="1"/>
  <c r="GH358" i="1"/>
  <c r="EV360" i="1"/>
  <c r="EP360" i="1"/>
  <c r="ER360" i="1" s="1"/>
  <c r="ES360" i="1" s="1"/>
  <c r="CD332" i="1"/>
  <c r="CG332" i="1"/>
  <c r="GP357" i="1"/>
  <c r="NC308" i="1"/>
  <c r="EN361" i="1" l="1"/>
  <c r="EQ361" i="1"/>
  <c r="EO361" i="1"/>
  <c r="OU339" i="1"/>
  <c r="OW339" i="1" s="1"/>
  <c r="OX339" i="1" s="1"/>
  <c r="PB339" i="1"/>
  <c r="AO704" i="1"/>
  <c r="AP704" i="1" s="1"/>
  <c r="EZ354" i="1"/>
  <c r="FA354" i="1" s="1"/>
  <c r="FI354" i="1"/>
  <c r="DB331" i="1"/>
  <c r="CQ331" i="1"/>
  <c r="CR331" i="1" s="1"/>
  <c r="CP332" i="1" s="1"/>
  <c r="HC357" i="1"/>
  <c r="GR357" i="1"/>
  <c r="GS357" i="1" s="1"/>
  <c r="GQ358" i="1" s="1"/>
  <c r="NJ308" i="1"/>
  <c r="FH360" i="1"/>
  <c r="Q725" i="1"/>
  <c r="R725" i="1" s="1"/>
  <c r="CF332" i="1"/>
  <c r="CH332" i="1" s="1"/>
  <c r="CI332" i="1" s="1"/>
  <c r="CM332" i="1"/>
  <c r="PQ338" i="1"/>
  <c r="PF338" i="1"/>
  <c r="PG338" i="1" s="1"/>
  <c r="PE339" i="1" s="1"/>
  <c r="NE308" i="1" l="1"/>
  <c r="EW355" i="1"/>
  <c r="EX355" i="1" s="1"/>
  <c r="EY355" i="1"/>
  <c r="PP339" i="1"/>
  <c r="PD339" i="1"/>
  <c r="PQ339" i="1" s="1"/>
  <c r="OS340" i="1"/>
  <c r="OV340" i="1"/>
  <c r="K697" i="1"/>
  <c r="L697" i="1" s="1"/>
  <c r="CO332" i="1"/>
  <c r="DA332" i="1"/>
  <c r="CD333" i="1"/>
  <c r="CG333" i="1"/>
  <c r="GH359" i="1"/>
  <c r="GP358" i="1"/>
  <c r="NU308" i="1"/>
  <c r="NL308" i="1"/>
  <c r="NM308" i="1" s="1"/>
  <c r="NK309" i="1" s="1"/>
  <c r="EP361" i="1"/>
  <c r="PB340" i="1" l="1"/>
  <c r="OU340" i="1"/>
  <c r="OW340" i="1" s="1"/>
  <c r="OX340" i="1" s="1"/>
  <c r="AO705" i="1"/>
  <c r="AP705" i="1" s="1"/>
  <c r="ER361" i="1"/>
  <c r="PF339" i="1"/>
  <c r="PG339" i="1" s="1"/>
  <c r="PE340" i="1" s="1"/>
  <c r="CM333" i="1"/>
  <c r="CF333" i="1"/>
  <c r="CH333" i="1" s="1"/>
  <c r="CI333" i="1" s="1"/>
  <c r="FI355" i="1"/>
  <c r="EZ355" i="1"/>
  <c r="FA355" i="1" s="1"/>
  <c r="DB332" i="1"/>
  <c r="CQ332" i="1"/>
  <c r="CR332" i="1" s="1"/>
  <c r="CP333" i="1" s="1"/>
  <c r="NC309" i="1"/>
  <c r="GR358" i="1"/>
  <c r="GS358" i="1" s="1"/>
  <c r="GQ359" i="1" s="1"/>
  <c r="HC358" i="1"/>
  <c r="ES361" i="1" l="1"/>
  <c r="ET361" i="1" s="1"/>
  <c r="NJ309" i="1"/>
  <c r="GP359" i="1"/>
  <c r="GH360" i="1"/>
  <c r="EY356" i="1"/>
  <c r="EW356" i="1"/>
  <c r="EX356" i="1" s="1"/>
  <c r="CD334" i="1"/>
  <c r="CG334" i="1"/>
  <c r="OS341" i="1"/>
  <c r="OV341" i="1"/>
  <c r="DA333" i="1"/>
  <c r="CO333" i="1"/>
  <c r="K698" i="1"/>
  <c r="L698" i="1" s="1"/>
  <c r="PP340" i="1"/>
  <c r="PD340" i="1"/>
  <c r="PQ340" i="1" s="1"/>
  <c r="PB341" i="1" l="1"/>
  <c r="OU341" i="1"/>
  <c r="OW341" i="1" s="1"/>
  <c r="OX341" i="1" s="1"/>
  <c r="AO706" i="1"/>
  <c r="AP706" i="1" s="1"/>
  <c r="NE309" i="1"/>
  <c r="CM334" i="1"/>
  <c r="CF334" i="1"/>
  <c r="CH334" i="1" s="1"/>
  <c r="CI334" i="1" s="1"/>
  <c r="NU309" i="1"/>
  <c r="NL309" i="1"/>
  <c r="NM309" i="1" s="1"/>
  <c r="NK310" i="1" s="1"/>
  <c r="EZ356" i="1"/>
  <c r="FA356" i="1" s="1"/>
  <c r="FI356" i="1"/>
  <c r="DB333" i="1"/>
  <c r="CQ333" i="1"/>
  <c r="CR333" i="1" s="1"/>
  <c r="CP334" i="1" s="1"/>
  <c r="HC359" i="1"/>
  <c r="GR359" i="1"/>
  <c r="GS359" i="1" s="1"/>
  <c r="GQ360" i="1" s="1"/>
  <c r="PF340" i="1"/>
  <c r="PG340" i="1" s="1"/>
  <c r="GH361" i="1" l="1"/>
  <c r="PE341" i="1"/>
  <c r="K699" i="1"/>
  <c r="L699" i="1" s="1"/>
  <c r="DA334" i="1"/>
  <c r="CO334" i="1"/>
  <c r="CD335" i="1"/>
  <c r="CG335" i="1"/>
  <c r="GP360" i="1"/>
  <c r="NC310" i="1"/>
  <c r="EW357" i="1"/>
  <c r="EX357" i="1" s="1"/>
  <c r="EY357" i="1"/>
  <c r="OS342" i="1"/>
  <c r="OV342" i="1"/>
  <c r="PP341" i="1"/>
  <c r="PD341" i="1"/>
  <c r="PQ341" i="1" s="1"/>
  <c r="NC311" i="1" l="1"/>
  <c r="CM335" i="1"/>
  <c r="CF335" i="1"/>
  <c r="CH335" i="1" s="1"/>
  <c r="CI335" i="1" s="1"/>
  <c r="NJ310" i="1"/>
  <c r="DB334" i="1"/>
  <c r="CQ334" i="1"/>
  <c r="CR334" i="1" s="1"/>
  <c r="CP335" i="1" s="1"/>
  <c r="AO707" i="1"/>
  <c r="AP707" i="1" s="1"/>
  <c r="PB342" i="1"/>
  <c r="OU342" i="1"/>
  <c r="OW342" i="1" s="1"/>
  <c r="OX342" i="1" s="1"/>
  <c r="PF341" i="1"/>
  <c r="PG341" i="1" s="1"/>
  <c r="GR360" i="1"/>
  <c r="GS360" i="1" s="1"/>
  <c r="HC360" i="1"/>
  <c r="EZ357" i="1"/>
  <c r="FA357" i="1" s="1"/>
  <c r="FI357" i="1"/>
  <c r="EY358" i="1" l="1"/>
  <c r="EW358" i="1"/>
  <c r="EX358" i="1" s="1"/>
  <c r="NU310" i="1"/>
  <c r="NL310" i="1"/>
  <c r="NM310" i="1" s="1"/>
  <c r="NK311" i="1" s="1"/>
  <c r="GQ361" i="1"/>
  <c r="GR361" i="1"/>
  <c r="GS361" i="1" s="1"/>
  <c r="PE342" i="1"/>
  <c r="OS343" i="1"/>
  <c r="OV343" i="1"/>
  <c r="CG336" i="1"/>
  <c r="CD336" i="1"/>
  <c r="PP342" i="1"/>
  <c r="PD342" i="1"/>
  <c r="PQ342" i="1" s="1"/>
  <c r="K700" i="1"/>
  <c r="L700" i="1" s="1"/>
  <c r="DA335" i="1"/>
  <c r="CO335" i="1"/>
  <c r="GL361" i="1"/>
  <c r="DB335" i="1" l="1"/>
  <c r="CQ335" i="1"/>
  <c r="CR335" i="1" s="1"/>
  <c r="CP336" i="1" s="1"/>
  <c r="AO708" i="1"/>
  <c r="AP708" i="1" s="1"/>
  <c r="OU343" i="1"/>
  <c r="OW343" i="1" s="1"/>
  <c r="OX343" i="1" s="1"/>
  <c r="PB343" i="1"/>
  <c r="NJ311" i="1"/>
  <c r="CM336" i="1"/>
  <c r="CF336" i="1"/>
  <c r="CH336" i="1" s="1"/>
  <c r="CI336" i="1" s="1"/>
  <c r="PF342" i="1"/>
  <c r="PG342" i="1" s="1"/>
  <c r="PE343" i="1" s="1"/>
  <c r="NE311" i="1"/>
  <c r="PH367" i="1"/>
  <c r="PC367" i="1" s="1"/>
  <c r="PD367" i="1" s="1"/>
  <c r="GT368" i="1"/>
  <c r="GO368" i="1" s="1"/>
  <c r="GP368" i="1" s="1"/>
  <c r="HC368" i="1" s="1"/>
  <c r="PH371" i="1"/>
  <c r="PC371" i="1" s="1"/>
  <c r="PD371" i="1" s="1"/>
  <c r="PH364" i="1"/>
  <c r="PC364" i="1" s="1"/>
  <c r="PD364" i="1" s="1"/>
  <c r="GT371" i="1"/>
  <c r="GO371" i="1" s="1"/>
  <c r="GP371" i="1" s="1"/>
  <c r="HC371" i="1" s="1"/>
  <c r="GT366" i="1"/>
  <c r="GO366" i="1" s="1"/>
  <c r="GP366" i="1" s="1"/>
  <c r="HC366" i="1" s="1"/>
  <c r="GT364" i="1"/>
  <c r="GO364" i="1" s="1"/>
  <c r="GP364" i="1" s="1"/>
  <c r="HC364" i="1" s="1"/>
  <c r="GT365" i="1"/>
  <c r="GO365" i="1" s="1"/>
  <c r="GP365" i="1" s="1"/>
  <c r="HC365" i="1" s="1"/>
  <c r="GT373" i="1"/>
  <c r="GO373" i="1" s="1"/>
  <c r="PH366" i="1"/>
  <c r="PC366" i="1" s="1"/>
  <c r="PD366" i="1" s="1"/>
  <c r="PH373" i="1"/>
  <c r="PC373" i="1" s="1"/>
  <c r="PD373" i="1" s="1"/>
  <c r="GT367" i="1"/>
  <c r="GO367" i="1" s="1"/>
  <c r="GP367" i="1" s="1"/>
  <c r="HC367" i="1" s="1"/>
  <c r="GT362" i="1"/>
  <c r="GO362" i="1" s="1"/>
  <c r="GP362" i="1" s="1"/>
  <c r="HC362" i="1" s="1"/>
  <c r="GT372" i="1"/>
  <c r="GO372" i="1" s="1"/>
  <c r="GP372" i="1" s="1"/>
  <c r="GT370" i="1"/>
  <c r="GO370" i="1" s="1"/>
  <c r="GP370" i="1" s="1"/>
  <c r="HC370" i="1" s="1"/>
  <c r="PH362" i="1"/>
  <c r="PC362" i="1" s="1"/>
  <c r="PD362" i="1" s="1"/>
  <c r="PH368" i="1"/>
  <c r="PC368" i="1" s="1"/>
  <c r="PD368" i="1" s="1"/>
  <c r="PH365" i="1"/>
  <c r="PC365" i="1" s="1"/>
  <c r="PD365" i="1" s="1"/>
  <c r="PH370" i="1"/>
  <c r="PC370" i="1" s="1"/>
  <c r="PD370" i="1" s="1"/>
  <c r="PH372" i="1"/>
  <c r="PC372" i="1" s="1"/>
  <c r="PD372" i="1" s="1"/>
  <c r="GT369" i="1"/>
  <c r="GO369" i="1" s="1"/>
  <c r="GP369" i="1" s="1"/>
  <c r="HC369" i="1" s="1"/>
  <c r="GT363" i="1"/>
  <c r="GO363" i="1" s="1"/>
  <c r="GP363" i="1" s="1"/>
  <c r="HC363" i="1" s="1"/>
  <c r="PH369" i="1"/>
  <c r="PC369" i="1" s="1"/>
  <c r="PD369" i="1" s="1"/>
  <c r="PH363" i="1"/>
  <c r="PC363" i="1" s="1"/>
  <c r="PD363" i="1" s="1"/>
  <c r="FI358" i="1"/>
  <c r="EZ358" i="1"/>
  <c r="FA358" i="1" s="1"/>
  <c r="GP361" i="1"/>
  <c r="PQ372" i="1" l="1"/>
  <c r="PF372" i="1"/>
  <c r="PQ364" i="1"/>
  <c r="PF364" i="1"/>
  <c r="PQ370" i="1"/>
  <c r="PF370" i="1"/>
  <c r="PQ373" i="1"/>
  <c r="PF373" i="1"/>
  <c r="PQ371" i="1"/>
  <c r="PF371" i="1"/>
  <c r="PQ366" i="1"/>
  <c r="PF366" i="1"/>
  <c r="PQ365" i="1"/>
  <c r="PF365" i="1"/>
  <c r="PQ368" i="1"/>
  <c r="PF368" i="1"/>
  <c r="PQ367" i="1"/>
  <c r="PF367" i="1"/>
  <c r="PQ363" i="1"/>
  <c r="PF363" i="1"/>
  <c r="PQ362" i="1"/>
  <c r="PF362" i="1"/>
  <c r="PQ369" i="1"/>
  <c r="PF369" i="1"/>
  <c r="NU311" i="1"/>
  <c r="NL311" i="1"/>
  <c r="NM311" i="1" s="1"/>
  <c r="NK312" i="1" s="1"/>
  <c r="HC372" i="1"/>
  <c r="EW359" i="1"/>
  <c r="EX359" i="1" s="1"/>
  <c r="EY359" i="1"/>
  <c r="PP343" i="1"/>
  <c r="PD343" i="1"/>
  <c r="PQ343" i="1" s="1"/>
  <c r="OS344" i="1"/>
  <c r="OV344" i="1"/>
  <c r="NC312" i="1"/>
  <c r="HC361" i="1"/>
  <c r="CG337" i="1"/>
  <c r="CD337" i="1"/>
  <c r="K701" i="1"/>
  <c r="L701" i="1" s="1"/>
  <c r="DA336" i="1"/>
  <c r="CO336" i="1"/>
  <c r="CF337" i="1" l="1"/>
  <c r="CH337" i="1" s="1"/>
  <c r="CI337" i="1" s="1"/>
  <c r="CM337" i="1"/>
  <c r="FI359" i="1"/>
  <c r="EZ359" i="1"/>
  <c r="FA359" i="1" s="1"/>
  <c r="PB344" i="1"/>
  <c r="OU344" i="1"/>
  <c r="OW344" i="1" s="1"/>
  <c r="OX344" i="1" s="1"/>
  <c r="AO709" i="1"/>
  <c r="AP709" i="1" s="1"/>
  <c r="NJ312" i="1"/>
  <c r="DB336" i="1"/>
  <c r="CQ336" i="1"/>
  <c r="CR336" i="1" s="1"/>
  <c r="CP337" i="1" s="1"/>
  <c r="PF343" i="1"/>
  <c r="PG343" i="1" s="1"/>
  <c r="PE344" i="1" s="1"/>
  <c r="OS345" i="1" l="1"/>
  <c r="OV345" i="1"/>
  <c r="PP344" i="1"/>
  <c r="PD344" i="1"/>
  <c r="PQ344" i="1" s="1"/>
  <c r="EW360" i="1"/>
  <c r="EX360" i="1" s="1"/>
  <c r="EY360" i="1"/>
  <c r="NL312" i="1"/>
  <c r="NM312" i="1" s="1"/>
  <c r="NK313" i="1" s="1"/>
  <c r="NU312" i="1"/>
  <c r="NE312" i="1"/>
  <c r="K702" i="1"/>
  <c r="L702" i="1" s="1"/>
  <c r="DA337" i="1"/>
  <c r="CO337" i="1"/>
  <c r="CG338" i="1"/>
  <c r="CD338" i="1"/>
  <c r="CM338" i="1" s="1"/>
  <c r="PF344" i="1" l="1"/>
  <c r="PG344" i="1" s="1"/>
  <c r="PE345" i="1" s="1"/>
  <c r="EZ360" i="1"/>
  <c r="FA360" i="1" s="1"/>
  <c r="FI360" i="1"/>
  <c r="NC313" i="1"/>
  <c r="DA338" i="1"/>
  <c r="K703" i="1"/>
  <c r="L703" i="1" s="1"/>
  <c r="DB337" i="1"/>
  <c r="CQ337" i="1"/>
  <c r="CR337" i="1" s="1"/>
  <c r="PB345" i="1"/>
  <c r="OU345" i="1"/>
  <c r="OW345" i="1" s="1"/>
  <c r="OX345" i="1" s="1"/>
  <c r="AO710" i="1"/>
  <c r="AP710" i="1" s="1"/>
  <c r="CS343" i="1" l="1"/>
  <c r="CN343" i="1" s="1"/>
  <c r="CJ342" i="1"/>
  <c r="CE342" i="1" s="1"/>
  <c r="CJ347" i="1"/>
  <c r="CE347" i="1" s="1"/>
  <c r="CJ339" i="1"/>
  <c r="CE339" i="1" s="1"/>
  <c r="LA347" i="1"/>
  <c r="KV347" i="1" s="1"/>
  <c r="KW347" i="1" s="1"/>
  <c r="LK347" i="1" s="1"/>
  <c r="CJ338" i="1"/>
  <c r="CE338" i="1" s="1"/>
  <c r="CF338" i="1" s="1"/>
  <c r="CH338" i="1" s="1"/>
  <c r="CI338" i="1" s="1"/>
  <c r="CJ340" i="1"/>
  <c r="CE340" i="1" s="1"/>
  <c r="LA340" i="1"/>
  <c r="KV340" i="1" s="1"/>
  <c r="KW340" i="1" s="1"/>
  <c r="LK340" i="1" s="1"/>
  <c r="CJ341" i="1"/>
  <c r="CE341" i="1" s="1"/>
  <c r="CS347" i="1"/>
  <c r="CN347" i="1" s="1"/>
  <c r="CS342" i="1"/>
  <c r="CN342" i="1" s="1"/>
  <c r="KP343" i="1"/>
  <c r="CS344" i="1"/>
  <c r="CN344" i="1" s="1"/>
  <c r="KP345" i="1"/>
  <c r="LA341" i="1"/>
  <c r="KV341" i="1" s="1"/>
  <c r="KW341" i="1" s="1"/>
  <c r="LK341" i="1" s="1"/>
  <c r="LA339" i="1"/>
  <c r="KV339" i="1" s="1"/>
  <c r="KW339" i="1" s="1"/>
  <c r="LK339" i="1" s="1"/>
  <c r="LA345" i="1"/>
  <c r="KV345" i="1" s="1"/>
  <c r="KW345" i="1" s="1"/>
  <c r="LK345" i="1" s="1"/>
  <c r="KP344" i="1"/>
  <c r="CS338" i="1"/>
  <c r="CN338" i="1" s="1"/>
  <c r="CO338" i="1" s="1"/>
  <c r="KP346" i="1"/>
  <c r="CJ344" i="1"/>
  <c r="CE344" i="1" s="1"/>
  <c r="CS348" i="1"/>
  <c r="CN348" i="1" s="1"/>
  <c r="CS349" i="1"/>
  <c r="CN349" i="1" s="1"/>
  <c r="CS346" i="1"/>
  <c r="CN346" i="1" s="1"/>
  <c r="LA349" i="1"/>
  <c r="KV349" i="1" s="1"/>
  <c r="KW349" i="1" s="1"/>
  <c r="LK349" i="1" s="1"/>
  <c r="KP348" i="1"/>
  <c r="KP342" i="1"/>
  <c r="KP338" i="1"/>
  <c r="CS345" i="1"/>
  <c r="CN345" i="1" s="1"/>
  <c r="KP347" i="1"/>
  <c r="CJ349" i="1"/>
  <c r="CE349" i="1" s="1"/>
  <c r="CJ345" i="1"/>
  <c r="CE345" i="1" s="1"/>
  <c r="CJ348" i="1"/>
  <c r="CE348" i="1" s="1"/>
  <c r="CJ343" i="1"/>
  <c r="CE343" i="1" s="1"/>
  <c r="KP339" i="1"/>
  <c r="CS340" i="1"/>
  <c r="CN340" i="1" s="1"/>
  <c r="LA342" i="1"/>
  <c r="KV342" i="1" s="1"/>
  <c r="KW342" i="1" s="1"/>
  <c r="LK342" i="1" s="1"/>
  <c r="LA348" i="1"/>
  <c r="KV348" i="1" s="1"/>
  <c r="KW348" i="1" s="1"/>
  <c r="LK348" i="1" s="1"/>
  <c r="KP341" i="1"/>
  <c r="KP340" i="1"/>
  <c r="LA338" i="1"/>
  <c r="KV338" i="1" s="1"/>
  <c r="KW338" i="1" s="1"/>
  <c r="CP338" i="1"/>
  <c r="CJ346" i="1"/>
  <c r="CE346" i="1" s="1"/>
  <c r="CS339" i="1"/>
  <c r="CN339" i="1" s="1"/>
  <c r="LA346" i="1"/>
  <c r="KV346" i="1" s="1"/>
  <c r="KW346" i="1" s="1"/>
  <c r="LK346" i="1" s="1"/>
  <c r="LA344" i="1"/>
  <c r="KV344" i="1" s="1"/>
  <c r="KW344" i="1" s="1"/>
  <c r="LK344" i="1" s="1"/>
  <c r="LA343" i="1"/>
  <c r="KV343" i="1" s="1"/>
  <c r="KW343" i="1" s="1"/>
  <c r="LK343" i="1" s="1"/>
  <c r="CS341" i="1"/>
  <c r="CN341" i="1" s="1"/>
  <c r="KP349" i="1"/>
  <c r="EY361" i="1"/>
  <c r="EW361" i="1"/>
  <c r="EZ361" i="1"/>
  <c r="FA361" i="1"/>
  <c r="OV346" i="1"/>
  <c r="OS346" i="1"/>
  <c r="PP345" i="1"/>
  <c r="PD345" i="1"/>
  <c r="PQ345" i="1" s="1"/>
  <c r="EX361" i="1" l="1"/>
  <c r="DB338" i="1"/>
  <c r="CQ338" i="1"/>
  <c r="CR338" i="1" s="1"/>
  <c r="CP339" i="1" s="1"/>
  <c r="LK338" i="1"/>
  <c r="KY338" i="1"/>
  <c r="KZ338" i="1" s="1"/>
  <c r="KX339" i="1" s="1"/>
  <c r="KY339" i="1" s="1"/>
  <c r="KZ339" i="1" s="1"/>
  <c r="KX340" i="1" s="1"/>
  <c r="KY340" i="1" s="1"/>
  <c r="KZ340" i="1" s="1"/>
  <c r="KX341" i="1" s="1"/>
  <c r="KY341" i="1" s="1"/>
  <c r="KZ341" i="1" s="1"/>
  <c r="KX342" i="1" s="1"/>
  <c r="KY342" i="1" s="1"/>
  <c r="KZ342" i="1" s="1"/>
  <c r="KX343" i="1" s="1"/>
  <c r="KY343" i="1" s="1"/>
  <c r="KZ343" i="1" s="1"/>
  <c r="KX344" i="1" s="1"/>
  <c r="KY344" i="1" s="1"/>
  <c r="KZ344" i="1" s="1"/>
  <c r="KX345" i="1" s="1"/>
  <c r="KY345" i="1" s="1"/>
  <c r="KZ345" i="1" s="1"/>
  <c r="KX346" i="1" s="1"/>
  <c r="KY346" i="1" s="1"/>
  <c r="KZ346" i="1" s="1"/>
  <c r="KX347" i="1" s="1"/>
  <c r="KY347" i="1" s="1"/>
  <c r="KZ347" i="1" s="1"/>
  <c r="KX348" i="1" s="1"/>
  <c r="KY348" i="1" s="1"/>
  <c r="KZ348" i="1" s="1"/>
  <c r="KX349" i="1" s="1"/>
  <c r="KY349" i="1" s="1"/>
  <c r="KZ349" i="1" s="1"/>
  <c r="KX350" i="1" s="1"/>
  <c r="PF345" i="1"/>
  <c r="PG345" i="1" s="1"/>
  <c r="PE346" i="1" s="1"/>
  <c r="NE313" i="1"/>
  <c r="PB346" i="1"/>
  <c r="OU346" i="1"/>
  <c r="OW346" i="1" s="1"/>
  <c r="OX346" i="1" s="1"/>
  <c r="AO711" i="1"/>
  <c r="AP711" i="1" s="1"/>
  <c r="CD339" i="1"/>
  <c r="CG339" i="1"/>
  <c r="NJ313" i="1"/>
  <c r="OV347" i="1" l="1"/>
  <c r="OS347" i="1"/>
  <c r="CM339" i="1"/>
  <c r="CF339" i="1"/>
  <c r="CH339" i="1" s="1"/>
  <c r="CI339" i="1" s="1"/>
  <c r="PP346" i="1"/>
  <c r="PD346" i="1"/>
  <c r="PQ346" i="1" s="1"/>
  <c r="NC314" i="1"/>
  <c r="NU313" i="1"/>
  <c r="NL313" i="1"/>
  <c r="NM313" i="1" s="1"/>
  <c r="NK314" i="1" s="1"/>
  <c r="EV361" i="1"/>
  <c r="FI361" i="1"/>
  <c r="PF346" i="1" l="1"/>
  <c r="PG346" i="1" s="1"/>
  <c r="PE347" i="1" s="1"/>
  <c r="Q726" i="1"/>
  <c r="FH361" i="1"/>
  <c r="CG340" i="1"/>
  <c r="CD340" i="1"/>
  <c r="CO339" i="1"/>
  <c r="K704" i="1"/>
  <c r="L704" i="1" s="1"/>
  <c r="DA339" i="1"/>
  <c r="PB347" i="1"/>
  <c r="OU347" i="1"/>
  <c r="OW347" i="1" s="1"/>
  <c r="OX347" i="1" s="1"/>
  <c r="AO712" i="1"/>
  <c r="AP712" i="1" s="1"/>
  <c r="CM340" i="1" l="1"/>
  <c r="CF340" i="1"/>
  <c r="CH340" i="1" s="1"/>
  <c r="CI340" i="1" s="1"/>
  <c r="OS348" i="1"/>
  <c r="OV348" i="1"/>
  <c r="PP347" i="1"/>
  <c r="PD347" i="1"/>
  <c r="DB339" i="1"/>
  <c r="CQ339" i="1"/>
  <c r="CR339" i="1" s="1"/>
  <c r="CP340" i="1" s="1"/>
  <c r="NJ314" i="1"/>
  <c r="R726" i="1"/>
  <c r="NE314" i="1"/>
  <c r="NC315" i="1" l="1"/>
  <c r="PQ347" i="1"/>
  <c r="PF347" i="1"/>
  <c r="PG347" i="1" s="1"/>
  <c r="PE348" i="1" s="1"/>
  <c r="NU314" i="1"/>
  <c r="NL314" i="1"/>
  <c r="NM314" i="1" s="1"/>
  <c r="NK315" i="1" s="1"/>
  <c r="AO713" i="1"/>
  <c r="AP713" i="1" s="1"/>
  <c r="PB348" i="1"/>
  <c r="OU348" i="1"/>
  <c r="OW348" i="1" s="1"/>
  <c r="OX348" i="1" s="1"/>
  <c r="CD341" i="1"/>
  <c r="CG341" i="1"/>
  <c r="K705" i="1"/>
  <c r="L705" i="1" s="1"/>
  <c r="DA340" i="1"/>
  <c r="CO340" i="1"/>
  <c r="CM341" i="1" l="1"/>
  <c r="CF341" i="1"/>
  <c r="CH341" i="1" s="1"/>
  <c r="CI341" i="1" s="1"/>
  <c r="OV349" i="1"/>
  <c r="OS349" i="1"/>
  <c r="PP348" i="1"/>
  <c r="PD348" i="1"/>
  <c r="PQ348" i="1" s="1"/>
  <c r="DB340" i="1"/>
  <c r="CQ340" i="1"/>
  <c r="CR340" i="1" s="1"/>
  <c r="CP341" i="1" s="1"/>
  <c r="PF348" i="1" l="1"/>
  <c r="PG348" i="1" s="1"/>
  <c r="PE349" i="1" s="1"/>
  <c r="PB349" i="1"/>
  <c r="OU349" i="1"/>
  <c r="OW349" i="1" s="1"/>
  <c r="OX349" i="1" s="1"/>
  <c r="AO714" i="1"/>
  <c r="AP714" i="1" s="1"/>
  <c r="CG342" i="1"/>
  <c r="CD342" i="1"/>
  <c r="NE315" i="1"/>
  <c r="NJ315" i="1"/>
  <c r="K706" i="1"/>
  <c r="L706" i="1" s="1"/>
  <c r="DA341" i="1"/>
  <c r="CO341" i="1"/>
  <c r="NC316" i="1" l="1"/>
  <c r="CM342" i="1"/>
  <c r="CF342" i="1"/>
  <c r="CH342" i="1" s="1"/>
  <c r="CI342" i="1" s="1"/>
  <c r="DB341" i="1"/>
  <c r="CQ341" i="1"/>
  <c r="CR341" i="1" s="1"/>
  <c r="CP342" i="1" s="1"/>
  <c r="OS350" i="1"/>
  <c r="OV350" i="1"/>
  <c r="PP349" i="1"/>
  <c r="PD349" i="1"/>
  <c r="PQ349" i="1" s="1"/>
  <c r="NU315" i="1"/>
  <c r="NL315" i="1"/>
  <c r="NM315" i="1" s="1"/>
  <c r="NK316" i="1" s="1"/>
  <c r="PF349" i="1" l="1"/>
  <c r="PG349" i="1" s="1"/>
  <c r="PE350" i="1" s="1"/>
  <c r="PB350" i="1"/>
  <c r="AO715" i="1"/>
  <c r="AP715" i="1" s="1"/>
  <c r="OU350" i="1"/>
  <c r="OW350" i="1" s="1"/>
  <c r="OX350" i="1" s="1"/>
  <c r="CG343" i="1"/>
  <c r="CD343" i="1"/>
  <c r="K707" i="1"/>
  <c r="L707" i="1" s="1"/>
  <c r="DA342" i="1"/>
  <c r="CO342" i="1"/>
  <c r="CM343" i="1" l="1"/>
  <c r="CF343" i="1"/>
  <c r="CH343" i="1" s="1"/>
  <c r="CI343" i="1" s="1"/>
  <c r="DB342" i="1"/>
  <c r="CQ342" i="1"/>
  <c r="CR342" i="1" s="1"/>
  <c r="CP343" i="1" s="1"/>
  <c r="OV351" i="1"/>
  <c r="OS351" i="1"/>
  <c r="NJ316" i="1"/>
  <c r="NE316" i="1"/>
  <c r="PP350" i="1"/>
  <c r="PD350" i="1"/>
  <c r="NC317" i="1" l="1"/>
  <c r="OU351" i="1"/>
  <c r="OW351" i="1" s="1"/>
  <c r="OX351" i="1" s="1"/>
  <c r="PB351" i="1"/>
  <c r="AO716" i="1"/>
  <c r="AP716" i="1" s="1"/>
  <c r="PF350" i="1"/>
  <c r="PG350" i="1" s="1"/>
  <c r="PE351" i="1" s="1"/>
  <c r="PQ350" i="1"/>
  <c r="NU316" i="1"/>
  <c r="NL316" i="1"/>
  <c r="NM316" i="1" s="1"/>
  <c r="NK317" i="1" s="1"/>
  <c r="CD344" i="1"/>
  <c r="CG344" i="1"/>
  <c r="K708" i="1"/>
  <c r="L708" i="1" s="1"/>
  <c r="DA343" i="1"/>
  <c r="CO343" i="1"/>
  <c r="DB343" i="1" l="1"/>
  <c r="CQ343" i="1"/>
  <c r="CR343" i="1" s="1"/>
  <c r="CP344" i="1" s="1"/>
  <c r="PP351" i="1"/>
  <c r="PD351" i="1"/>
  <c r="PQ351" i="1" s="1"/>
  <c r="OS352" i="1"/>
  <c r="OV352" i="1"/>
  <c r="CM344" i="1"/>
  <c r="CF344" i="1"/>
  <c r="CH344" i="1" s="1"/>
  <c r="CI344" i="1" s="1"/>
  <c r="AO717" i="1" l="1"/>
  <c r="AP717" i="1" s="1"/>
  <c r="OU352" i="1"/>
  <c r="OW352" i="1" s="1"/>
  <c r="OX352" i="1" s="1"/>
  <c r="PB352" i="1"/>
  <c r="CO344" i="1"/>
  <c r="K709" i="1"/>
  <c r="L709" i="1" s="1"/>
  <c r="DA344" i="1"/>
  <c r="NE317" i="1"/>
  <c r="PF351" i="1"/>
  <c r="PG351" i="1" s="1"/>
  <c r="PE352" i="1" s="1"/>
  <c r="NJ317" i="1"/>
  <c r="CD345" i="1"/>
  <c r="CG345" i="1"/>
  <c r="NC318" i="1" l="1"/>
  <c r="NU317" i="1"/>
  <c r="NL317" i="1"/>
  <c r="NM317" i="1" s="1"/>
  <c r="NK318" i="1" s="1"/>
  <c r="DB344" i="1"/>
  <c r="CQ344" i="1"/>
  <c r="CR344" i="1" s="1"/>
  <c r="CP345" i="1" s="1"/>
  <c r="CM345" i="1"/>
  <c r="CF345" i="1"/>
  <c r="CH345" i="1" s="1"/>
  <c r="CI345" i="1" s="1"/>
  <c r="PP352" i="1"/>
  <c r="PD352" i="1"/>
  <c r="PQ352" i="1" s="1"/>
  <c r="OS353" i="1"/>
  <c r="OV353" i="1"/>
  <c r="PB353" i="1" l="1"/>
  <c r="OU353" i="1"/>
  <c r="OW353" i="1" s="1"/>
  <c r="OX353" i="1" s="1"/>
  <c r="AO718" i="1"/>
  <c r="AP718" i="1" s="1"/>
  <c r="CD346" i="1"/>
  <c r="CG346" i="1"/>
  <c r="PF352" i="1"/>
  <c r="PG352" i="1" s="1"/>
  <c r="PE353" i="1" s="1"/>
  <c r="CO345" i="1"/>
  <c r="K710" i="1"/>
  <c r="L710" i="1" s="1"/>
  <c r="DA345" i="1"/>
  <c r="DB345" i="1" l="1"/>
  <c r="CQ345" i="1"/>
  <c r="CR345" i="1" s="1"/>
  <c r="CP346" i="1" s="1"/>
  <c r="NE318" i="1"/>
  <c r="NJ318" i="1"/>
  <c r="CM346" i="1"/>
  <c r="CF346" i="1"/>
  <c r="CH346" i="1" s="1"/>
  <c r="CI346" i="1" s="1"/>
  <c r="OS354" i="1"/>
  <c r="OV354" i="1"/>
  <c r="PP353" i="1"/>
  <c r="PD353" i="1"/>
  <c r="PQ353" i="1" s="1"/>
  <c r="CD347" i="1" l="1"/>
  <c r="CG347" i="1"/>
  <c r="K711" i="1"/>
  <c r="L711" i="1" s="1"/>
  <c r="DA346" i="1"/>
  <c r="CO346" i="1"/>
  <c r="NU318" i="1"/>
  <c r="NL318" i="1"/>
  <c r="NM318" i="1" s="1"/>
  <c r="NK319" i="1" s="1"/>
  <c r="PF353" i="1"/>
  <c r="PG353" i="1" s="1"/>
  <c r="PE354" i="1" s="1"/>
  <c r="NC319" i="1"/>
  <c r="PB354" i="1"/>
  <c r="OU354" i="1"/>
  <c r="OW354" i="1" s="1"/>
  <c r="OX354" i="1" s="1"/>
  <c r="AO719" i="1"/>
  <c r="AP719" i="1" s="1"/>
  <c r="NJ319" i="1" l="1"/>
  <c r="NE319" i="1"/>
  <c r="OV355" i="1"/>
  <c r="OS355" i="1"/>
  <c r="DB346" i="1"/>
  <c r="CQ346" i="1"/>
  <c r="CR346" i="1" s="1"/>
  <c r="CP347" i="1" s="1"/>
  <c r="PP354" i="1"/>
  <c r="PD354" i="1"/>
  <c r="PQ354" i="1" s="1"/>
  <c r="CM347" i="1"/>
  <c r="CF347" i="1"/>
  <c r="CH347" i="1" s="1"/>
  <c r="CI347" i="1" s="1"/>
  <c r="PF354" i="1" l="1"/>
  <c r="PG354" i="1" s="1"/>
  <c r="PE355" i="1" s="1"/>
  <c r="AO720" i="1"/>
  <c r="AP720" i="1" s="1"/>
  <c r="OU355" i="1"/>
  <c r="OW355" i="1" s="1"/>
  <c r="OX355" i="1" s="1"/>
  <c r="PB355" i="1"/>
  <c r="NC320" i="1"/>
  <c r="CD348" i="1"/>
  <c r="CG348" i="1"/>
  <c r="NL319" i="1"/>
  <c r="NM319" i="1" s="1"/>
  <c r="NK320" i="1" s="1"/>
  <c r="NU319" i="1"/>
  <c r="K712" i="1"/>
  <c r="L712" i="1" s="1"/>
  <c r="CO347" i="1"/>
  <c r="DA347" i="1"/>
  <c r="DB347" i="1" l="1"/>
  <c r="CQ347" i="1"/>
  <c r="CR347" i="1" s="1"/>
  <c r="CP348" i="1" s="1"/>
  <c r="CF348" i="1"/>
  <c r="CH348" i="1" s="1"/>
  <c r="CI348" i="1" s="1"/>
  <c r="CM348" i="1"/>
  <c r="PP355" i="1"/>
  <c r="PD355" i="1"/>
  <c r="OS356" i="1"/>
  <c r="OV356" i="1"/>
  <c r="OU356" i="1" l="1"/>
  <c r="OW356" i="1" s="1"/>
  <c r="OX356" i="1" s="1"/>
  <c r="AO721" i="1"/>
  <c r="AP721" i="1" s="1"/>
  <c r="PB356" i="1"/>
  <c r="CO348" i="1"/>
  <c r="K713" i="1"/>
  <c r="L713" i="1" s="1"/>
  <c r="DA348" i="1"/>
  <c r="CD349" i="1"/>
  <c r="CG349" i="1"/>
  <c r="NE320" i="1"/>
  <c r="PQ355" i="1"/>
  <c r="PF355" i="1"/>
  <c r="PG355" i="1" s="1"/>
  <c r="PE356" i="1" s="1"/>
  <c r="NJ320" i="1"/>
  <c r="NU320" i="1" l="1"/>
  <c r="NL320" i="1"/>
  <c r="NM320" i="1" s="1"/>
  <c r="NK321" i="1" s="1"/>
  <c r="CM349" i="1"/>
  <c r="CF349" i="1"/>
  <c r="CH349" i="1" s="1"/>
  <c r="CI349" i="1" s="1"/>
  <c r="DB348" i="1"/>
  <c r="CQ348" i="1"/>
  <c r="CR348" i="1" s="1"/>
  <c r="CP349" i="1" s="1"/>
  <c r="PP356" i="1"/>
  <c r="PD356" i="1"/>
  <c r="PQ356" i="1" s="1"/>
  <c r="NC321" i="1"/>
  <c r="OV357" i="1"/>
  <c r="OS357" i="1"/>
  <c r="PF356" i="1" l="1"/>
  <c r="PG356" i="1" s="1"/>
  <c r="PE357" i="1" s="1"/>
  <c r="NE321" i="1"/>
  <c r="CG350" i="1"/>
  <c r="CD350" i="1"/>
  <c r="CM350" i="1" s="1"/>
  <c r="K714" i="1"/>
  <c r="L714" i="1" s="1"/>
  <c r="DA349" i="1"/>
  <c r="CO349" i="1"/>
  <c r="OU357" i="1"/>
  <c r="OW357" i="1" s="1"/>
  <c r="OX357" i="1" s="1"/>
  <c r="PB357" i="1"/>
  <c r="AO722" i="1"/>
  <c r="AP722" i="1" s="1"/>
  <c r="NJ321" i="1"/>
  <c r="DB349" i="1" l="1"/>
  <c r="CQ349" i="1"/>
  <c r="CR349" i="1" s="1"/>
  <c r="K715" i="1"/>
  <c r="L715" i="1" s="1"/>
  <c r="DA350" i="1"/>
  <c r="NU321" i="1"/>
  <c r="NL321" i="1"/>
  <c r="NM321" i="1" s="1"/>
  <c r="NK322" i="1" s="1"/>
  <c r="PP357" i="1"/>
  <c r="PD357" i="1"/>
  <c r="NC322" i="1"/>
  <c r="OS358" i="1"/>
  <c r="OV358" i="1"/>
  <c r="NC323" i="1" l="1"/>
  <c r="PQ357" i="1"/>
  <c r="PF357" i="1"/>
  <c r="PG357" i="1" s="1"/>
  <c r="PE358" i="1" s="1"/>
  <c r="NJ322" i="1"/>
  <c r="PB358" i="1"/>
  <c r="OU358" i="1"/>
  <c r="OW358" i="1" s="1"/>
  <c r="OX358" i="1" s="1"/>
  <c r="AO723" i="1"/>
  <c r="AP723" i="1" s="1"/>
  <c r="LA351" i="1"/>
  <c r="KV351" i="1" s="1"/>
  <c r="KW351" i="1" s="1"/>
  <c r="LK351" i="1" s="1"/>
  <c r="CP350" i="1"/>
  <c r="CS358" i="1"/>
  <c r="CN358" i="1" s="1"/>
  <c r="LA361" i="1"/>
  <c r="KV361" i="1" s="1"/>
  <c r="CS360" i="1"/>
  <c r="CN360" i="1" s="1"/>
  <c r="LA354" i="1"/>
  <c r="KV354" i="1" s="1"/>
  <c r="KW354" i="1" s="1"/>
  <c r="LK354" i="1" s="1"/>
  <c r="CS350" i="1"/>
  <c r="CN350" i="1" s="1"/>
  <c r="CO350" i="1" s="1"/>
  <c r="CJ359" i="1"/>
  <c r="CE359" i="1" s="1"/>
  <c r="KP359" i="1"/>
  <c r="LA359" i="1"/>
  <c r="KV359" i="1" s="1"/>
  <c r="KW359" i="1" s="1"/>
  <c r="LK359" i="1" s="1"/>
  <c r="CJ352" i="1"/>
  <c r="CE352" i="1" s="1"/>
  <c r="LA350" i="1"/>
  <c r="KV350" i="1" s="1"/>
  <c r="KW350" i="1" s="1"/>
  <c r="KP352" i="1"/>
  <c r="CJ355" i="1"/>
  <c r="CE355" i="1" s="1"/>
  <c r="KP353" i="1"/>
  <c r="CJ360" i="1"/>
  <c r="CE360" i="1" s="1"/>
  <c r="KP357" i="1"/>
  <c r="LA357" i="1"/>
  <c r="KV357" i="1" s="1"/>
  <c r="KW357" i="1" s="1"/>
  <c r="LK357" i="1" s="1"/>
  <c r="CS359" i="1"/>
  <c r="CN359" i="1" s="1"/>
  <c r="CS356" i="1"/>
  <c r="CN356" i="1" s="1"/>
  <c r="CS354" i="1"/>
  <c r="CN354" i="1" s="1"/>
  <c r="KP360" i="1"/>
  <c r="KP351" i="1"/>
  <c r="KP355" i="1"/>
  <c r="CJ361" i="1"/>
  <c r="CE361" i="1" s="1"/>
  <c r="LA358" i="1"/>
  <c r="KV358" i="1" s="1"/>
  <c r="KW358" i="1" s="1"/>
  <c r="LK358" i="1" s="1"/>
  <c r="KP356" i="1"/>
  <c r="CS355" i="1"/>
  <c r="CN355" i="1" s="1"/>
  <c r="CS352" i="1"/>
  <c r="CN352" i="1" s="1"/>
  <c r="KP350" i="1"/>
  <c r="CJ358" i="1"/>
  <c r="CE358" i="1" s="1"/>
  <c r="KP358" i="1"/>
  <c r="CJ356" i="1"/>
  <c r="CE356" i="1" s="1"/>
  <c r="LA356" i="1"/>
  <c r="KV356" i="1" s="1"/>
  <c r="KW356" i="1" s="1"/>
  <c r="LK356" i="1" s="1"/>
  <c r="CJ353" i="1"/>
  <c r="CE353" i="1" s="1"/>
  <c r="CJ354" i="1"/>
  <c r="CE354" i="1" s="1"/>
  <c r="CS357" i="1"/>
  <c r="CN357" i="1" s="1"/>
  <c r="CS353" i="1"/>
  <c r="CN353" i="1" s="1"/>
  <c r="LA355" i="1"/>
  <c r="KV355" i="1" s="1"/>
  <c r="KW355" i="1" s="1"/>
  <c r="LK355" i="1" s="1"/>
  <c r="CS361" i="1"/>
  <c r="CN361" i="1" s="1"/>
  <c r="CJ357" i="1"/>
  <c r="CE357" i="1" s="1"/>
  <c r="KP361" i="1"/>
  <c r="LA353" i="1"/>
  <c r="KV353" i="1" s="1"/>
  <c r="KW353" i="1" s="1"/>
  <c r="LK353" i="1" s="1"/>
  <c r="LA352" i="1"/>
  <c r="KV352" i="1" s="1"/>
  <c r="KW352" i="1" s="1"/>
  <c r="LK352" i="1" s="1"/>
  <c r="KP354" i="1"/>
  <c r="LA360" i="1"/>
  <c r="KV360" i="1" s="1"/>
  <c r="KW360" i="1" s="1"/>
  <c r="LK360" i="1" s="1"/>
  <c r="CS351" i="1"/>
  <c r="CN351" i="1" s="1"/>
  <c r="CJ351" i="1"/>
  <c r="CE351" i="1" s="1"/>
  <c r="CJ350" i="1"/>
  <c r="CE350" i="1" s="1"/>
  <c r="CF350" i="1" s="1"/>
  <c r="CH350" i="1" s="1"/>
  <c r="CI350" i="1" s="1"/>
  <c r="PP358" i="1" l="1"/>
  <c r="PD358" i="1"/>
  <c r="PQ358" i="1" s="1"/>
  <c r="KY350" i="1"/>
  <c r="KZ350" i="1" s="1"/>
  <c r="KX351" i="1" s="1"/>
  <c r="KY351" i="1" s="1"/>
  <c r="KZ351" i="1" s="1"/>
  <c r="KX352" i="1" s="1"/>
  <c r="KY352" i="1" s="1"/>
  <c r="KZ352" i="1" s="1"/>
  <c r="KX353" i="1" s="1"/>
  <c r="KY353" i="1" s="1"/>
  <c r="KZ353" i="1" s="1"/>
  <c r="KX354" i="1" s="1"/>
  <c r="KY354" i="1" s="1"/>
  <c r="KZ354" i="1" s="1"/>
  <c r="KX355" i="1" s="1"/>
  <c r="KY355" i="1" s="1"/>
  <c r="KZ355" i="1" s="1"/>
  <c r="KX356" i="1" s="1"/>
  <c r="KY356" i="1" s="1"/>
  <c r="KZ356" i="1" s="1"/>
  <c r="KX357" i="1" s="1"/>
  <c r="KY357" i="1" s="1"/>
  <c r="KZ357" i="1" s="1"/>
  <c r="KX358" i="1" s="1"/>
  <c r="KY358" i="1" s="1"/>
  <c r="KZ358" i="1" s="1"/>
  <c r="KX359" i="1" s="1"/>
  <c r="KY359" i="1" s="1"/>
  <c r="KZ359" i="1" s="1"/>
  <c r="KX360" i="1" s="1"/>
  <c r="KY360" i="1" s="1"/>
  <c r="KZ360" i="1" s="1"/>
  <c r="LK350" i="1"/>
  <c r="NU322" i="1"/>
  <c r="NL322" i="1"/>
  <c r="NM322" i="1" s="1"/>
  <c r="NK323" i="1" s="1"/>
  <c r="CD351" i="1"/>
  <c r="CG351" i="1"/>
  <c r="DB350" i="1"/>
  <c r="CQ350" i="1"/>
  <c r="CR350" i="1" s="1"/>
  <c r="CP351" i="1" s="1"/>
  <c r="OS359" i="1"/>
  <c r="OV359" i="1"/>
  <c r="PF358" i="1" l="1"/>
  <c r="PG358" i="1" s="1"/>
  <c r="PE359" i="1" s="1"/>
  <c r="NJ323" i="1"/>
  <c r="NE323" i="1"/>
  <c r="KX361" i="1"/>
  <c r="KY361" i="1" s="1"/>
  <c r="KZ361" i="1"/>
  <c r="KX362" i="1" s="1"/>
  <c r="OU359" i="1"/>
  <c r="OW359" i="1" s="1"/>
  <c r="OX359" i="1" s="1"/>
  <c r="PB359" i="1"/>
  <c r="AO724" i="1"/>
  <c r="AP724" i="1" s="1"/>
  <c r="CM351" i="1"/>
  <c r="CF351" i="1"/>
  <c r="CH351" i="1" s="1"/>
  <c r="CI351" i="1" s="1"/>
  <c r="KW361" i="1" l="1"/>
  <c r="CD352" i="1"/>
  <c r="CG352" i="1"/>
  <c r="NC324" i="1"/>
  <c r="NU323" i="1"/>
  <c r="NL323" i="1"/>
  <c r="NM323" i="1" s="1"/>
  <c r="NK324" i="1" s="1"/>
  <c r="CO351" i="1"/>
  <c r="DA351" i="1"/>
  <c r="K716" i="1"/>
  <c r="L716" i="1" s="1"/>
  <c r="PP359" i="1"/>
  <c r="PD359" i="1"/>
  <c r="PQ359" i="1" s="1"/>
  <c r="OV360" i="1"/>
  <c r="OS360" i="1"/>
  <c r="PF359" i="1" l="1"/>
  <c r="PG359" i="1" s="1"/>
  <c r="PE360" i="1" s="1"/>
  <c r="CM352" i="1"/>
  <c r="CF352" i="1"/>
  <c r="CH352" i="1" s="1"/>
  <c r="CI352" i="1" s="1"/>
  <c r="DB351" i="1"/>
  <c r="CQ351" i="1"/>
  <c r="CR351" i="1" s="1"/>
  <c r="CP352" i="1" s="1"/>
  <c r="NJ324" i="1"/>
  <c r="OU360" i="1"/>
  <c r="OW360" i="1" s="1"/>
  <c r="OX360" i="1" s="1"/>
  <c r="PB360" i="1"/>
  <c r="AO725" i="1"/>
  <c r="AP725" i="1" s="1"/>
  <c r="KU361" i="1"/>
  <c r="LK361" i="1"/>
  <c r="NE324" i="1"/>
  <c r="NU324" i="1" l="1"/>
  <c r="NL324" i="1"/>
  <c r="NM324" i="1" s="1"/>
  <c r="NK325" i="1" s="1"/>
  <c r="NC325" i="1"/>
  <c r="LJ361" i="1"/>
  <c r="CD353" i="1"/>
  <c r="CG353" i="1"/>
  <c r="PP360" i="1"/>
  <c r="PD360" i="1"/>
  <c r="K717" i="1"/>
  <c r="L717" i="1" s="1"/>
  <c r="DA352" i="1"/>
  <c r="CO352" i="1"/>
  <c r="OS361" i="1"/>
  <c r="OV361" i="1"/>
  <c r="CM353" i="1" l="1"/>
  <c r="CF353" i="1"/>
  <c r="CH353" i="1" s="1"/>
  <c r="CI353" i="1" s="1"/>
  <c r="CQ352" i="1"/>
  <c r="CR352" i="1" s="1"/>
  <c r="CP353" i="1" s="1"/>
  <c r="DB352" i="1"/>
  <c r="PQ360" i="1"/>
  <c r="PF360" i="1"/>
  <c r="PG360" i="1" s="1"/>
  <c r="OU361" i="1"/>
  <c r="OW361" i="1" s="1"/>
  <c r="AO726" i="1"/>
  <c r="PE361" i="1" l="1"/>
  <c r="NJ325" i="1"/>
  <c r="NE325" i="1"/>
  <c r="AP726" i="1"/>
  <c r="CG354" i="1"/>
  <c r="CD354" i="1"/>
  <c r="OX361" i="1"/>
  <c r="OZ361" i="1" s="1"/>
  <c r="CO353" i="1"/>
  <c r="DA353" i="1"/>
  <c r="K718" i="1"/>
  <c r="L718" i="1" s="1"/>
  <c r="DB353" i="1" l="1"/>
  <c r="CQ353" i="1"/>
  <c r="CR353" i="1" s="1"/>
  <c r="CP354" i="1" s="1"/>
  <c r="NC326" i="1"/>
  <c r="NE326" i="1"/>
  <c r="NU325" i="1"/>
  <c r="NL325" i="1"/>
  <c r="NM325" i="1" s="1"/>
  <c r="NK326" i="1" s="1"/>
  <c r="CF354" i="1"/>
  <c r="CH354" i="1" s="1"/>
  <c r="CI354" i="1" s="1"/>
  <c r="CM354" i="1"/>
  <c r="NC327" i="1" l="1"/>
  <c r="PB361" i="1"/>
  <c r="PD361" i="1" s="1"/>
  <c r="PF361" i="1" s="1"/>
  <c r="PG361" i="1" s="1"/>
  <c r="K719" i="1"/>
  <c r="L719" i="1" s="1"/>
  <c r="DA354" i="1"/>
  <c r="CO354" i="1"/>
  <c r="NJ326" i="1"/>
  <c r="CD355" i="1"/>
  <c r="CG355" i="1"/>
  <c r="PQ361" i="1" l="1"/>
  <c r="CM355" i="1"/>
  <c r="CF355" i="1"/>
  <c r="CH355" i="1" s="1"/>
  <c r="CI355" i="1" s="1"/>
  <c r="PP361" i="1"/>
  <c r="NU326" i="1"/>
  <c r="NL326" i="1"/>
  <c r="NM326" i="1" s="1"/>
  <c r="NK327" i="1" s="1"/>
  <c r="CQ354" i="1"/>
  <c r="CR354" i="1" s="1"/>
  <c r="CP355" i="1" s="1"/>
  <c r="DB354" i="1"/>
  <c r="CG356" i="1" l="1"/>
  <c r="CD356" i="1"/>
  <c r="K720" i="1"/>
  <c r="L720" i="1" s="1"/>
  <c r="DA355" i="1"/>
  <c r="CO355" i="1"/>
  <c r="NE327" i="1"/>
  <c r="NJ327" i="1"/>
  <c r="CM356" i="1" l="1"/>
  <c r="CF356" i="1"/>
  <c r="CH356" i="1" s="1"/>
  <c r="CI356" i="1" s="1"/>
  <c r="DB355" i="1"/>
  <c r="CQ355" i="1"/>
  <c r="CR355" i="1" s="1"/>
  <c r="CP356" i="1" s="1"/>
  <c r="NU327" i="1"/>
  <c r="NL327" i="1"/>
  <c r="NM327" i="1" s="1"/>
  <c r="NK328" i="1" s="1"/>
  <c r="NC328" i="1"/>
  <c r="CD357" i="1" l="1"/>
  <c r="CG357" i="1"/>
  <c r="K721" i="1"/>
  <c r="L721" i="1" s="1"/>
  <c r="DA356" i="1"/>
  <c r="CO356" i="1"/>
  <c r="CM357" i="1" l="1"/>
  <c r="CF357" i="1"/>
  <c r="CH357" i="1" s="1"/>
  <c r="CI357" i="1" s="1"/>
  <c r="NJ328" i="1"/>
  <c r="DB356" i="1"/>
  <c r="CQ356" i="1"/>
  <c r="CR356" i="1" s="1"/>
  <c r="CP357" i="1" s="1"/>
  <c r="NE328" i="1"/>
  <c r="NC329" i="1" l="1"/>
  <c r="NE329" i="1"/>
  <c r="NU328" i="1"/>
  <c r="NL328" i="1"/>
  <c r="NM328" i="1" s="1"/>
  <c r="NK329" i="1" s="1"/>
  <c r="CG358" i="1"/>
  <c r="CD358" i="1"/>
  <c r="K722" i="1"/>
  <c r="L722" i="1" s="1"/>
  <c r="DA357" i="1"/>
  <c r="CO357" i="1"/>
  <c r="NC330" i="1" l="1"/>
  <c r="DB357" i="1"/>
  <c r="CQ357" i="1"/>
  <c r="CR357" i="1" s="1"/>
  <c r="CP358" i="1" s="1"/>
  <c r="NJ329" i="1"/>
  <c r="CF358" i="1"/>
  <c r="CH358" i="1" s="1"/>
  <c r="CI358" i="1" s="1"/>
  <c r="CM358" i="1"/>
  <c r="NU329" i="1" l="1"/>
  <c r="NL329" i="1"/>
  <c r="NM329" i="1" s="1"/>
  <c r="NK330" i="1" s="1"/>
  <c r="CO358" i="1"/>
  <c r="K723" i="1"/>
  <c r="L723" i="1" s="1"/>
  <c r="DA358" i="1"/>
  <c r="CD359" i="1"/>
  <c r="CG359" i="1"/>
  <c r="DB358" i="1" l="1"/>
  <c r="CQ358" i="1"/>
  <c r="CR358" i="1" s="1"/>
  <c r="CP359" i="1" s="1"/>
  <c r="NJ330" i="1"/>
  <c r="NE330" i="1"/>
  <c r="CM359" i="1"/>
  <c r="CF359" i="1"/>
  <c r="CH359" i="1" s="1"/>
  <c r="CI359" i="1" s="1"/>
  <c r="K724" i="1" l="1"/>
  <c r="L724" i="1" s="1"/>
  <c r="DA359" i="1"/>
  <c r="CO359" i="1"/>
  <c r="NC331" i="1"/>
  <c r="CD360" i="1"/>
  <c r="CG360" i="1"/>
  <c r="NL330" i="1"/>
  <c r="NM330" i="1" s="1"/>
  <c r="NK331" i="1" s="1"/>
  <c r="NU330" i="1"/>
  <c r="CM360" i="1" l="1"/>
  <c r="CF360" i="1"/>
  <c r="CH360" i="1" s="1"/>
  <c r="CI360" i="1" s="1"/>
  <c r="DB359" i="1"/>
  <c r="CQ359" i="1"/>
  <c r="CR359" i="1" s="1"/>
  <c r="CP360" i="1" s="1"/>
  <c r="NE331" i="1" l="1"/>
  <c r="NJ331" i="1"/>
  <c r="CD361" i="1"/>
  <c r="CG361" i="1"/>
  <c r="K725" i="1"/>
  <c r="L725" i="1" s="1"/>
  <c r="DA360" i="1"/>
  <c r="CO360" i="1"/>
  <c r="CF361" i="1" l="1"/>
  <c r="NU331" i="1"/>
  <c r="NL331" i="1"/>
  <c r="NM331" i="1" s="1"/>
  <c r="NK332" i="1" s="1"/>
  <c r="DB360" i="1"/>
  <c r="CQ360" i="1"/>
  <c r="CR360" i="1" s="1"/>
  <c r="NC332" i="1"/>
  <c r="NJ332" i="1" l="1"/>
  <c r="NE332" i="1"/>
  <c r="CP361" i="1"/>
  <c r="CQ361" i="1"/>
  <c r="CR361" i="1"/>
  <c r="CH361" i="1"/>
  <c r="CI361" i="1" l="1"/>
  <c r="CK361" i="1" s="1"/>
  <c r="CJ367" i="1"/>
  <c r="CS372" i="1"/>
  <c r="CN372" i="1" s="1"/>
  <c r="CO372" i="1" s="1"/>
  <c r="LA362" i="1"/>
  <c r="KV362" i="1" s="1"/>
  <c r="KP363" i="1"/>
  <c r="CS363" i="1"/>
  <c r="CN363" i="1" s="1"/>
  <c r="CO363" i="1" s="1"/>
  <c r="DB363" i="1" s="1"/>
  <c r="CS373" i="1"/>
  <c r="CN373" i="1" s="1"/>
  <c r="LA371" i="1"/>
  <c r="KV371" i="1" s="1"/>
  <c r="KW371" i="1" s="1"/>
  <c r="LK371" i="1" s="1"/>
  <c r="CS368" i="1"/>
  <c r="CN368" i="1" s="1"/>
  <c r="CO368" i="1" s="1"/>
  <c r="DB368" i="1" s="1"/>
  <c r="CS371" i="1"/>
  <c r="CN371" i="1" s="1"/>
  <c r="CO371" i="1" s="1"/>
  <c r="DB371" i="1" s="1"/>
  <c r="KP364" i="1"/>
  <c r="CS364" i="1"/>
  <c r="CN364" i="1" s="1"/>
  <c r="CO364" i="1" s="1"/>
  <c r="DB364" i="1" s="1"/>
  <c r="LA365" i="1"/>
  <c r="KV365" i="1" s="1"/>
  <c r="KW365" i="1" s="1"/>
  <c r="LK365" i="1" s="1"/>
  <c r="CJ364" i="1"/>
  <c r="KP365" i="1"/>
  <c r="CJ365" i="1"/>
  <c r="LA364" i="1"/>
  <c r="KV364" i="1" s="1"/>
  <c r="KW364" i="1" s="1"/>
  <c r="LK364" i="1" s="1"/>
  <c r="KP368" i="1"/>
  <c r="LA367" i="1"/>
  <c r="KV367" i="1" s="1"/>
  <c r="KW367" i="1" s="1"/>
  <c r="LK367" i="1" s="1"/>
  <c r="LA369" i="1"/>
  <c r="KV369" i="1" s="1"/>
  <c r="KW369" i="1" s="1"/>
  <c r="LK369" i="1" s="1"/>
  <c r="CS362" i="1"/>
  <c r="CN362" i="1" s="1"/>
  <c r="CO362" i="1" s="1"/>
  <c r="DB362" i="1" s="1"/>
  <c r="KP370" i="1"/>
  <c r="LA373" i="1"/>
  <c r="KV373" i="1" s="1"/>
  <c r="KW373" i="1" s="1"/>
  <c r="LA368" i="1"/>
  <c r="KV368" i="1" s="1"/>
  <c r="KW368" i="1" s="1"/>
  <c r="LK368" i="1" s="1"/>
  <c r="LA372" i="1"/>
  <c r="KV372" i="1" s="1"/>
  <c r="KW372" i="1" s="1"/>
  <c r="LK372" i="1" s="1"/>
  <c r="CS365" i="1"/>
  <c r="CN365" i="1" s="1"/>
  <c r="CO365" i="1" s="1"/>
  <c r="DB365" i="1" s="1"/>
  <c r="KP371" i="1"/>
  <c r="CS366" i="1"/>
  <c r="CN366" i="1" s="1"/>
  <c r="CO366" i="1" s="1"/>
  <c r="DB366" i="1" s="1"/>
  <c r="KP373" i="1"/>
  <c r="CJ366" i="1"/>
  <c r="LA366" i="1"/>
  <c r="KV366" i="1" s="1"/>
  <c r="KW366" i="1" s="1"/>
  <c r="LK366" i="1" s="1"/>
  <c r="KP372" i="1"/>
  <c r="KP362" i="1"/>
  <c r="LA370" i="1"/>
  <c r="KV370" i="1" s="1"/>
  <c r="KW370" i="1" s="1"/>
  <c r="LK370" i="1" s="1"/>
  <c r="CJ362" i="1"/>
  <c r="CI362" i="1" s="1"/>
  <c r="CS370" i="1"/>
  <c r="CN370" i="1" s="1"/>
  <c r="CO370" i="1" s="1"/>
  <c r="DB370" i="1" s="1"/>
  <c r="CS367" i="1"/>
  <c r="CN367" i="1" s="1"/>
  <c r="CO367" i="1" s="1"/>
  <c r="DB367" i="1" s="1"/>
  <c r="CJ373" i="1"/>
  <c r="CJ371" i="1"/>
  <c r="CJ363" i="1"/>
  <c r="KP369" i="1"/>
  <c r="CS369" i="1"/>
  <c r="CN369" i="1" s="1"/>
  <c r="CO369" i="1" s="1"/>
  <c r="DB369" i="1" s="1"/>
  <c r="LA363" i="1"/>
  <c r="KV363" i="1" s="1"/>
  <c r="KW363" i="1" s="1"/>
  <c r="LK363" i="1" s="1"/>
  <c r="CJ369" i="1"/>
  <c r="KP366" i="1"/>
  <c r="CJ368" i="1"/>
  <c r="KP367" i="1"/>
  <c r="CJ372" i="1"/>
  <c r="CJ370" i="1"/>
  <c r="CO361" i="1"/>
  <c r="NC333" i="1"/>
  <c r="NL332" i="1"/>
  <c r="NM332" i="1" s="1"/>
  <c r="NK333" i="1" s="1"/>
  <c r="NU332" i="1"/>
  <c r="NC334" i="1" l="1"/>
  <c r="NJ333" i="1"/>
  <c r="LK373" i="1"/>
  <c r="DB361" i="1"/>
  <c r="CM361" i="1"/>
  <c r="DB372" i="1"/>
  <c r="NU333" i="1" l="1"/>
  <c r="NL333" i="1"/>
  <c r="NM333" i="1" s="1"/>
  <c r="NK334" i="1" s="1"/>
  <c r="DA361" i="1"/>
  <c r="K726" i="1"/>
  <c r="NE334" i="1" l="1"/>
  <c r="NJ334" i="1"/>
  <c r="L726" i="1"/>
  <c r="NL334" i="1" l="1"/>
  <c r="NM334" i="1" s="1"/>
  <c r="NK335" i="1" s="1"/>
  <c r="NU334" i="1"/>
  <c r="NC335" i="1"/>
  <c r="NE335" i="1"/>
  <c r="NJ335" i="1" l="1"/>
  <c r="NC336" i="1"/>
  <c r="NJ336" i="1" l="1"/>
  <c r="NU335" i="1"/>
  <c r="NL335" i="1"/>
  <c r="NM335" i="1" s="1"/>
  <c r="NK336" i="1" s="1"/>
  <c r="NE336" i="1" l="1"/>
  <c r="NL336" i="1"/>
  <c r="NM336" i="1" s="1"/>
  <c r="NK337" i="1" s="1"/>
  <c r="NU336" i="1"/>
  <c r="NC337" i="1" l="1"/>
  <c r="NC338" i="1" l="1"/>
  <c r="NJ337" i="1"/>
  <c r="NU337" i="1" l="1"/>
  <c r="NL337" i="1"/>
  <c r="NM337" i="1" s="1"/>
  <c r="NK338" i="1" s="1"/>
  <c r="NJ338" i="1" l="1"/>
  <c r="NE338" i="1"/>
  <c r="NC339" i="1" l="1"/>
  <c r="NU338" i="1"/>
  <c r="NL338" i="1"/>
  <c r="NM338" i="1" s="1"/>
  <c r="NK339" i="1" s="1"/>
  <c r="NC340" i="1" l="1"/>
  <c r="NJ339" i="1"/>
  <c r="NL339" i="1" l="1"/>
  <c r="NM339" i="1" s="1"/>
  <c r="NK340" i="1" s="1"/>
  <c r="NU339" i="1"/>
  <c r="NE340" i="1" l="1"/>
  <c r="NJ340" i="1"/>
  <c r="NU340" i="1" l="1"/>
  <c r="NL340" i="1"/>
  <c r="NM340" i="1" s="1"/>
  <c r="NK341" i="1" s="1"/>
  <c r="NC341" i="1"/>
  <c r="NJ341" i="1" l="1"/>
  <c r="NE341" i="1"/>
  <c r="NC342" i="1" l="1"/>
  <c r="NU341" i="1"/>
  <c r="NL341" i="1"/>
  <c r="NM341" i="1" s="1"/>
  <c r="NK342" i="1" s="1"/>
  <c r="NJ342" i="1" l="1"/>
  <c r="NE342" i="1"/>
  <c r="NC343" i="1" l="1"/>
  <c r="NL342" i="1"/>
  <c r="NM342" i="1" s="1"/>
  <c r="NK343" i="1" s="1"/>
  <c r="NU342" i="1"/>
  <c r="NJ343" i="1" l="1"/>
  <c r="NC344" i="1"/>
  <c r="NL343" i="1" l="1"/>
  <c r="NM343" i="1" s="1"/>
  <c r="NK344" i="1" s="1"/>
  <c r="NU343" i="1"/>
  <c r="NE344" i="1" l="1"/>
  <c r="NJ344" i="1"/>
  <c r="NU344" i="1" l="1"/>
  <c r="NL344" i="1"/>
  <c r="NM344" i="1" s="1"/>
  <c r="NK345" i="1" s="1"/>
  <c r="NC345" i="1"/>
  <c r="NC346" i="1" l="1"/>
  <c r="NJ345" i="1"/>
  <c r="NU345" i="1" l="1"/>
  <c r="NL345" i="1"/>
  <c r="NM345" i="1" s="1"/>
  <c r="NK346" i="1" s="1"/>
  <c r="NJ346" i="1" l="1"/>
  <c r="NE346" i="1"/>
  <c r="NC347" i="1" l="1"/>
  <c r="NE347" i="1"/>
  <c r="NU346" i="1"/>
  <c r="NL346" i="1"/>
  <c r="NM346" i="1" s="1"/>
  <c r="NK347" i="1" s="1"/>
  <c r="NJ347" i="1" l="1"/>
  <c r="NC348" i="1"/>
  <c r="NU347" i="1" l="1"/>
  <c r="NL347" i="1"/>
  <c r="NM347" i="1" s="1"/>
  <c r="NK348" i="1" s="1"/>
  <c r="NJ348" i="1"/>
  <c r="NU348" i="1" l="1"/>
  <c r="NL348" i="1"/>
  <c r="NM348" i="1" s="1"/>
  <c r="NK349" i="1" s="1"/>
  <c r="NJ349" i="1"/>
  <c r="NU349" i="1" l="1"/>
  <c r="NL349" i="1"/>
  <c r="NM349" i="1" s="1"/>
  <c r="NK350" i="1" s="1"/>
  <c r="NE349" i="1"/>
  <c r="NC350" i="1" l="1"/>
  <c r="NJ350" i="1" l="1"/>
  <c r="NE350" i="1"/>
  <c r="NU350" i="1" l="1"/>
  <c r="NL350" i="1"/>
  <c r="NM350" i="1" s="1"/>
  <c r="NK351" i="1" s="1"/>
  <c r="NC351" i="1"/>
  <c r="NJ351" i="1" l="1"/>
  <c r="NE351" i="1"/>
  <c r="NC352" i="1" l="1"/>
  <c r="NU351" i="1"/>
  <c r="NL351" i="1"/>
  <c r="NM351" i="1" s="1"/>
  <c r="NK352" i="1" s="1"/>
  <c r="NC353" i="1" l="1"/>
  <c r="NJ352" i="1"/>
  <c r="NU352" i="1" l="1"/>
  <c r="NL352" i="1"/>
  <c r="NM352" i="1" s="1"/>
  <c r="NK353" i="1" s="1"/>
  <c r="NC354" i="1" l="1"/>
  <c r="NJ353" i="1"/>
  <c r="NU353" i="1" l="1"/>
  <c r="NL353" i="1"/>
  <c r="NM353" i="1" s="1"/>
  <c r="NK354" i="1" s="1"/>
  <c r="NJ354" i="1" l="1"/>
  <c r="NE354" i="1"/>
  <c r="NC355" i="1" l="1"/>
  <c r="NL354" i="1"/>
  <c r="NM354" i="1" s="1"/>
  <c r="NK355" i="1" s="1"/>
  <c r="NU354" i="1"/>
  <c r="NJ355" i="1" l="1"/>
  <c r="NE355" i="1"/>
  <c r="NU355" i="1" l="1"/>
  <c r="NL355" i="1"/>
  <c r="NM355" i="1" s="1"/>
  <c r="NK356" i="1" s="1"/>
  <c r="NC356" i="1"/>
  <c r="NJ356" i="1" l="1"/>
  <c r="NE356" i="1"/>
  <c r="NC357" i="1" l="1"/>
  <c r="NL356" i="1"/>
  <c r="NM356" i="1" s="1"/>
  <c r="NK357" i="1" s="1"/>
  <c r="NU356" i="1"/>
  <c r="NJ357" i="1" l="1"/>
  <c r="NE357" i="1"/>
  <c r="NC358" i="1" l="1"/>
  <c r="NL357" i="1"/>
  <c r="NM357" i="1" s="1"/>
  <c r="NK358" i="1" s="1"/>
  <c r="NU357" i="1"/>
  <c r="NC359" i="1" l="1"/>
  <c r="NJ358" i="1"/>
  <c r="NL358" i="1" l="1"/>
  <c r="NM358" i="1" s="1"/>
  <c r="NK359" i="1" s="1"/>
  <c r="NU358" i="1"/>
  <c r="NJ359" i="1" l="1"/>
  <c r="NE359" i="1"/>
  <c r="NC360" i="1" l="1"/>
  <c r="NU359" i="1"/>
  <c r="NL359" i="1"/>
  <c r="NM359" i="1" s="1"/>
  <c r="NK360" i="1" s="1"/>
  <c r="NJ360" i="1" l="1"/>
  <c r="NE360" i="1"/>
  <c r="NC361" i="1" l="1"/>
  <c r="NU360" i="1"/>
  <c r="NL360" i="1"/>
  <c r="NM360" i="1" s="1"/>
  <c r="NL361" i="1" l="1"/>
  <c r="NK361" i="1"/>
  <c r="NE361" i="1"/>
  <c r="NF361" i="1" l="1"/>
  <c r="NJ361" i="1"/>
  <c r="NM361" i="1"/>
  <c r="NK362" i="1" s="1"/>
  <c r="NU361" i="1" l="1"/>
  <c r="NQ302" i="1" l="1"/>
  <c r="NQ303" i="1"/>
  <c r="NQ304" i="1"/>
  <c r="NQ305" i="1"/>
  <c r="NQ306" i="1"/>
  <c r="NQ307" i="1"/>
  <c r="NQ308" i="1"/>
  <c r="NQ309" i="1"/>
  <c r="NQ310" i="1"/>
  <c r="NQ311" i="1"/>
  <c r="NQ312" i="1"/>
  <c r="NQ313" i="1"/>
  <c r="NQ314" i="1"/>
  <c r="NQ315" i="1"/>
  <c r="NQ316" i="1"/>
  <c r="NQ317" i="1"/>
  <c r="NQ318" i="1"/>
  <c r="NQ319" i="1"/>
  <c r="NQ320" i="1"/>
  <c r="NQ321" i="1"/>
  <c r="NQ322" i="1"/>
  <c r="NQ323" i="1"/>
  <c r="NQ324" i="1"/>
  <c r="NQ325" i="1"/>
  <c r="NQ326" i="1"/>
  <c r="NQ327" i="1"/>
  <c r="NQ328" i="1"/>
  <c r="NQ329" i="1"/>
  <c r="NQ330" i="1"/>
  <c r="NQ331" i="1"/>
  <c r="NQ332" i="1"/>
  <c r="NQ333" i="1"/>
  <c r="NQ334" i="1"/>
  <c r="NQ335" i="1"/>
  <c r="NQ336" i="1"/>
  <c r="NQ337" i="1"/>
  <c r="NQ338" i="1"/>
  <c r="NQ339" i="1"/>
  <c r="NQ340" i="1"/>
  <c r="NQ341" i="1"/>
  <c r="NQ342" i="1"/>
  <c r="NQ343" i="1"/>
  <c r="NQ344" i="1"/>
  <c r="NQ345" i="1"/>
  <c r="NQ346" i="1"/>
  <c r="NQ347" i="1"/>
  <c r="NQ348" i="1"/>
  <c r="NQ349" i="1"/>
  <c r="NQ350" i="1"/>
  <c r="NQ351" i="1"/>
  <c r="NQ352" i="1"/>
  <c r="NQ353" i="1"/>
  <c r="NQ354" i="1"/>
  <c r="NQ355" i="1"/>
  <c r="NQ356" i="1"/>
  <c r="NQ357" i="1"/>
  <c r="NQ358" i="1"/>
  <c r="NQ359" i="1"/>
  <c r="NQ360" i="1"/>
  <c r="NP361" i="1"/>
  <c r="NN361" i="1" s="1"/>
  <c r="NQ361" i="1"/>
  <c r="NR361" i="1" s="1"/>
  <c r="LE302" i="1"/>
  <c r="LE303" i="1"/>
  <c r="LE304" i="1"/>
  <c r="LE305" i="1"/>
  <c r="LE306" i="1"/>
  <c r="LE307" i="1"/>
  <c r="LE308" i="1"/>
  <c r="LE309" i="1"/>
  <c r="LE310" i="1"/>
  <c r="LE311" i="1"/>
  <c r="LE312" i="1"/>
  <c r="LE313" i="1"/>
  <c r="LE314" i="1"/>
  <c r="LE315" i="1"/>
  <c r="LE316" i="1"/>
  <c r="LE317" i="1"/>
  <c r="LE318" i="1"/>
  <c r="LE319" i="1"/>
  <c r="LE320" i="1"/>
  <c r="LE321" i="1"/>
  <c r="LE322" i="1"/>
  <c r="LE323" i="1"/>
  <c r="LE324" i="1"/>
  <c r="LE325" i="1"/>
  <c r="LE326" i="1"/>
  <c r="LE327" i="1"/>
  <c r="LE328" i="1"/>
  <c r="LE329" i="1"/>
  <c r="LE330" i="1"/>
  <c r="LE331" i="1"/>
  <c r="LE332" i="1"/>
  <c r="LE333" i="1"/>
  <c r="LE334" i="1"/>
  <c r="LE335" i="1"/>
  <c r="LE336" i="1"/>
  <c r="LE337" i="1"/>
  <c r="LE338" i="1"/>
  <c r="LE339" i="1"/>
  <c r="LE340" i="1"/>
  <c r="LE341" i="1"/>
  <c r="LE342" i="1"/>
  <c r="LE343" i="1"/>
  <c r="LE344" i="1"/>
  <c r="LE345" i="1"/>
  <c r="LE346" i="1"/>
  <c r="LE347" i="1"/>
  <c r="LE348" i="1"/>
  <c r="LE349" i="1"/>
  <c r="LE350" i="1"/>
  <c r="LE351" i="1"/>
  <c r="LE352" i="1"/>
  <c r="LE353" i="1"/>
  <c r="LE354" i="1"/>
  <c r="LE355" i="1"/>
  <c r="LE356" i="1"/>
  <c r="LE357" i="1"/>
  <c r="LE358" i="1"/>
  <c r="LE359" i="1"/>
  <c r="LE360" i="1"/>
  <c r="LE361" i="1"/>
  <c r="LG361" i="1"/>
  <c r="LI361" i="1" s="1"/>
  <c r="NS361" i="1" l="1"/>
  <c r="JD361" i="1"/>
  <c r="JG361" i="1"/>
  <c r="JE361" i="1"/>
  <c r="JD302" i="1"/>
  <c r="JD303" i="1"/>
  <c r="JD304" i="1"/>
  <c r="JD305" i="1"/>
  <c r="JD306" i="1"/>
  <c r="JD307" i="1"/>
  <c r="JD308" i="1"/>
  <c r="JD309" i="1"/>
  <c r="JD310" i="1"/>
  <c r="JD311" i="1"/>
  <c r="JD312" i="1"/>
  <c r="JD313" i="1"/>
  <c r="JD314" i="1"/>
  <c r="JD315" i="1"/>
  <c r="JD316" i="1"/>
  <c r="JD317" i="1"/>
  <c r="JD318" i="1"/>
  <c r="JD319" i="1"/>
  <c r="JD320" i="1"/>
  <c r="JD321" i="1"/>
  <c r="JD322" i="1"/>
  <c r="JD323" i="1"/>
  <c r="JD324" i="1"/>
  <c r="JD325" i="1"/>
  <c r="JD326" i="1"/>
  <c r="JD327" i="1"/>
  <c r="JD328" i="1"/>
  <c r="JD329" i="1"/>
  <c r="JD330" i="1"/>
  <c r="JD331" i="1"/>
  <c r="JD332" i="1"/>
  <c r="JD333" i="1"/>
  <c r="JD334" i="1"/>
  <c r="JD335" i="1"/>
  <c r="JD336" i="1"/>
  <c r="JD337" i="1"/>
  <c r="JD338" i="1"/>
  <c r="JD339" i="1"/>
  <c r="JD340" i="1"/>
  <c r="JD341" i="1"/>
  <c r="JD342" i="1"/>
  <c r="JD343" i="1"/>
  <c r="JD344" i="1"/>
  <c r="JD345" i="1"/>
  <c r="JD346" i="1"/>
  <c r="JD347" i="1"/>
  <c r="JD348" i="1"/>
  <c r="JD349" i="1"/>
  <c r="JD350" i="1"/>
  <c r="JD351" i="1"/>
  <c r="JD352" i="1"/>
  <c r="JD353" i="1"/>
  <c r="JD354" i="1"/>
  <c r="JD355" i="1"/>
  <c r="JD356" i="1"/>
  <c r="JD357" i="1"/>
  <c r="JD358" i="1"/>
  <c r="JD359" i="1"/>
  <c r="JD360" i="1"/>
  <c r="NE304" i="1" l="1"/>
  <c r="NE306" i="1" l="1"/>
  <c r="NE310" i="1" l="1"/>
  <c r="GP351" i="1" l="1"/>
  <c r="HC351" i="1" l="1"/>
  <c r="NE322" i="1"/>
  <c r="NE333" i="1" l="1"/>
  <c r="NE337" i="1" l="1"/>
  <c r="NE339" i="1" l="1"/>
  <c r="NE343" i="1" l="1"/>
  <c r="NE345" i="1" l="1"/>
  <c r="NE348" i="1" l="1"/>
  <c r="NC349" i="1" l="1"/>
  <c r="NE352" i="1" l="1"/>
  <c r="NE358" i="1" l="1"/>
  <c r="GO302" i="1" l="1"/>
  <c r="GO303" i="1"/>
  <c r="GO304" i="1"/>
  <c r="GO305" i="1"/>
  <c r="GO306" i="1"/>
  <c r="GO307" i="1"/>
  <c r="GO308" i="1"/>
  <c r="GO309" i="1"/>
  <c r="GO310" i="1"/>
  <c r="GO311" i="1"/>
  <c r="GO312" i="1"/>
  <c r="GO313" i="1"/>
  <c r="PC302" i="1"/>
  <c r="PD302" i="1" s="1"/>
  <c r="PC303" i="1"/>
  <c r="PD303" i="1" s="1"/>
  <c r="PC304" i="1"/>
  <c r="PD304" i="1" s="1"/>
  <c r="PC305" i="1"/>
  <c r="PD305" i="1" s="1"/>
  <c r="PC306" i="1"/>
  <c r="PD306" i="1" s="1"/>
  <c r="PC307" i="1"/>
  <c r="PD307" i="1" s="1"/>
  <c r="PC308" i="1"/>
  <c r="PD308" i="1" s="1"/>
  <c r="PC309" i="1"/>
  <c r="PD309" i="1" s="1"/>
  <c r="PC310" i="1"/>
  <c r="PD310" i="1" s="1"/>
  <c r="PC311" i="1"/>
  <c r="PD311" i="1" s="1"/>
  <c r="PC312" i="1"/>
  <c r="PD312" i="1" s="1"/>
  <c r="PC313" i="1"/>
  <c r="PD313" i="1" s="1"/>
  <c r="GW303" i="1"/>
  <c r="GW304" i="1"/>
  <c r="GW305" i="1"/>
  <c r="GW306" i="1"/>
  <c r="GW307" i="1"/>
  <c r="GW308" i="1"/>
  <c r="GW309" i="1"/>
  <c r="GW310" i="1"/>
  <c r="GW311" i="1"/>
  <c r="GW312" i="1"/>
  <c r="GW313" i="1"/>
  <c r="PJ302" i="1"/>
  <c r="PK302" i="1" s="1"/>
  <c r="PL302" i="1" s="1"/>
  <c r="PJ303" i="1"/>
  <c r="PK303" i="1" s="1"/>
  <c r="PL303" i="1" s="1"/>
  <c r="PJ304" i="1"/>
  <c r="PK304" i="1" s="1"/>
  <c r="PL304" i="1" s="1"/>
  <c r="PJ305" i="1"/>
  <c r="PK305" i="1" s="1"/>
  <c r="PL305" i="1" s="1"/>
  <c r="PJ306" i="1"/>
  <c r="PK306" i="1" s="1"/>
  <c r="PL306" i="1" s="1"/>
  <c r="PI307" i="1" s="1"/>
  <c r="PJ307" i="1"/>
  <c r="PJ308" i="1"/>
  <c r="PJ309" i="1"/>
  <c r="PJ310" i="1"/>
  <c r="PJ311" i="1"/>
  <c r="PJ312" i="1"/>
  <c r="PJ313" i="1"/>
  <c r="CH302" i="1"/>
  <c r="CH303" i="1"/>
  <c r="CH304" i="1"/>
  <c r="CH305" i="1"/>
  <c r="CH306" i="1"/>
  <c r="CH307" i="1"/>
  <c r="CH308" i="1"/>
  <c r="CH309" i="1"/>
  <c r="CH310" i="1"/>
  <c r="CH311" i="1"/>
  <c r="CH312" i="1"/>
  <c r="CH313" i="1"/>
  <c r="CE302" i="1"/>
  <c r="CF302" i="1" s="1"/>
  <c r="CE303" i="1"/>
  <c r="CF303" i="1" s="1"/>
  <c r="CE304" i="1"/>
  <c r="CE305" i="1"/>
  <c r="CF305" i="1" s="1"/>
  <c r="CE306" i="1"/>
  <c r="CF306" i="1" s="1"/>
  <c r="CE307" i="1"/>
  <c r="CF307" i="1" s="1"/>
  <c r="CE308" i="1"/>
  <c r="CF308" i="1" s="1"/>
  <c r="CE309" i="1"/>
  <c r="CF309" i="1" s="1"/>
  <c r="CE310" i="1"/>
  <c r="CF310" i="1" s="1"/>
  <c r="CE311" i="1"/>
  <c r="CF311" i="1" s="1"/>
  <c r="CE312" i="1"/>
  <c r="CF312" i="1" s="1"/>
  <c r="CE313" i="1"/>
  <c r="CF313" i="1" s="1"/>
  <c r="GV302" i="1"/>
  <c r="GV303" i="1"/>
  <c r="GV304" i="1"/>
  <c r="GV305" i="1"/>
  <c r="GV306" i="1"/>
  <c r="GV307" i="1"/>
  <c r="GV308" i="1"/>
  <c r="GV309" i="1"/>
  <c r="GV310" i="1"/>
  <c r="GV311" i="1"/>
  <c r="GV312" i="1"/>
  <c r="GV313" i="1"/>
  <c r="CN302" i="1"/>
  <c r="CN303" i="1"/>
  <c r="CN304" i="1"/>
  <c r="CN305" i="1"/>
  <c r="CN306" i="1"/>
  <c r="CN307" i="1"/>
  <c r="CN308" i="1"/>
  <c r="CN309" i="1"/>
  <c r="CN310" i="1"/>
  <c r="CN311" i="1"/>
  <c r="CN312" i="1"/>
  <c r="CN313" i="1"/>
  <c r="CI313" i="1"/>
  <c r="CI312" i="1"/>
  <c r="CI311" i="1"/>
  <c r="CI310" i="1"/>
  <c r="CI309" i="1"/>
  <c r="CI308" i="1"/>
  <c r="CI307" i="1"/>
  <c r="CI306" i="1"/>
  <c r="CI305" i="1"/>
  <c r="CI304" i="1"/>
  <c r="CI303" i="1"/>
  <c r="CI302" i="1"/>
  <c r="BM302" i="1"/>
  <c r="BM303" i="1"/>
  <c r="BM304" i="1"/>
  <c r="BM305" i="1"/>
  <c r="BM306" i="1"/>
  <c r="BM307" i="1"/>
  <c r="BM308" i="1"/>
  <c r="BM309" i="1"/>
  <c r="BM310" i="1"/>
  <c r="BM311" i="1"/>
  <c r="BM312" i="1"/>
  <c r="BM313" i="1"/>
  <c r="FN302" i="1"/>
  <c r="FN303" i="1"/>
  <c r="FN304" i="1"/>
  <c r="FN305" i="1"/>
  <c r="FN306" i="1"/>
  <c r="FN307" i="1"/>
  <c r="FN308" i="1"/>
  <c r="FN309" i="1"/>
  <c r="FN310" i="1"/>
  <c r="FN311" i="1"/>
  <c r="FN312" i="1"/>
  <c r="FN313" i="1"/>
  <c r="G301" i="1"/>
  <c r="E301" i="1" s="1"/>
  <c r="BP301" i="1"/>
  <c r="BQ301" i="1" s="1"/>
  <c r="BL303" i="1"/>
  <c r="BY303" i="1" s="1"/>
  <c r="BL304" i="1"/>
  <c r="BY304" i="1" s="1"/>
  <c r="BL305" i="1"/>
  <c r="BY305" i="1" s="1"/>
  <c r="BL306" i="1"/>
  <c r="BY306" i="1" s="1"/>
  <c r="BL307" i="1"/>
  <c r="BY307" i="1" s="1"/>
  <c r="BL308" i="1"/>
  <c r="BY308" i="1" s="1"/>
  <c r="BL309" i="1"/>
  <c r="BY309" i="1" s="1"/>
  <c r="BL310" i="1"/>
  <c r="BY310" i="1" s="1"/>
  <c r="BL311" i="1"/>
  <c r="BY311" i="1" s="1"/>
  <c r="BL312" i="1"/>
  <c r="BY312" i="1" s="1"/>
  <c r="BL313" i="1"/>
  <c r="BY313" i="1" s="1"/>
  <c r="FM303" i="1"/>
  <c r="FZ303" i="1" s="1"/>
  <c r="FM304" i="1"/>
  <c r="S669" i="1" s="1"/>
  <c r="T669" i="1" s="1"/>
  <c r="FM305" i="1"/>
  <c r="S670" i="1" s="1"/>
  <c r="T670" i="1" s="1"/>
  <c r="FM306" i="1"/>
  <c r="FZ306" i="1" s="1"/>
  <c r="FM307" i="1"/>
  <c r="FZ307" i="1" s="1"/>
  <c r="FM308" i="1"/>
  <c r="S673" i="1" s="1"/>
  <c r="T673" i="1" s="1"/>
  <c r="FM309" i="1"/>
  <c r="FZ309" i="1" s="1"/>
  <c r="FM310" i="1"/>
  <c r="FZ310" i="1" s="1"/>
  <c r="FM311" i="1"/>
  <c r="FZ311" i="1" s="1"/>
  <c r="FM312" i="1"/>
  <c r="S677" i="1" s="1"/>
  <c r="T677" i="1" s="1"/>
  <c r="FM313" i="1"/>
  <c r="S678" i="1" s="1"/>
  <c r="T678" i="1" s="1"/>
  <c r="H301" i="1"/>
  <c r="F302" i="1" s="1"/>
  <c r="F422" i="1" s="1"/>
  <c r="H423" i="1" s="1"/>
  <c r="E21" i="1" s="1"/>
  <c r="E14" i="2" s="1"/>
  <c r="CV305" i="1"/>
  <c r="CV308" i="1"/>
  <c r="CV304" i="1"/>
  <c r="CV311" i="1"/>
  <c r="CV313" i="1"/>
  <c r="CV312" i="1"/>
  <c r="CV310" i="1"/>
  <c r="CV303" i="1"/>
  <c r="CV309" i="1"/>
  <c r="CV306" i="1"/>
  <c r="CV307" i="1"/>
  <c r="BP422" i="1"/>
  <c r="FM422" i="1"/>
  <c r="G422" i="1"/>
  <c r="BM422" i="1" l="1"/>
  <c r="JU423" i="1" s="1"/>
  <c r="JU426" i="1" s="1"/>
  <c r="S675" i="1"/>
  <c r="T675" i="1" s="1"/>
  <c r="I672" i="1"/>
  <c r="J672" i="1" s="1"/>
  <c r="C301" i="1"/>
  <c r="N301" i="1" s="1"/>
  <c r="N422" i="1" s="1"/>
  <c r="E422" i="1"/>
  <c r="C423" i="1" s="1"/>
  <c r="P301" i="1"/>
  <c r="P422" i="1" s="1"/>
  <c r="Q64" i="1" s="1"/>
  <c r="S676" i="1"/>
  <c r="T676" i="1" s="1"/>
  <c r="S674" i="1"/>
  <c r="T674" i="1" s="1"/>
  <c r="S668" i="1"/>
  <c r="T668" i="1" s="1"/>
  <c r="FZ304" i="1"/>
  <c r="I671" i="1"/>
  <c r="J671" i="1" s="1"/>
  <c r="FZ308" i="1"/>
  <c r="S671" i="1"/>
  <c r="T671" i="1" s="1"/>
  <c r="FZ312" i="1"/>
  <c r="BN301" i="1"/>
  <c r="BZ301" i="1" s="1"/>
  <c r="BZ422" i="1" s="1"/>
  <c r="BZ60" i="1" s="1"/>
  <c r="I675" i="1"/>
  <c r="J675" i="1" s="1"/>
  <c r="FZ305" i="1"/>
  <c r="FZ313" i="1"/>
  <c r="I678" i="1"/>
  <c r="J678" i="1" s="1"/>
  <c r="S672" i="1"/>
  <c r="T672" i="1" s="1"/>
  <c r="I670" i="1"/>
  <c r="J670" i="1" s="1"/>
  <c r="PO307" i="1"/>
  <c r="PK307" i="1"/>
  <c r="PL307" i="1" s="1"/>
  <c r="PI308" i="1" s="1"/>
  <c r="PQ313" i="1"/>
  <c r="PQ305" i="1"/>
  <c r="PQ312" i="1"/>
  <c r="PQ304" i="1"/>
  <c r="PF304" i="1"/>
  <c r="PG304" i="1" s="1"/>
  <c r="PE305" i="1" s="1"/>
  <c r="PF305" i="1" s="1"/>
  <c r="PG305" i="1" s="1"/>
  <c r="PE306" i="1" s="1"/>
  <c r="PF306" i="1" s="1"/>
  <c r="PG306" i="1" s="1"/>
  <c r="PE307" i="1" s="1"/>
  <c r="PF307" i="1" s="1"/>
  <c r="PG307" i="1" s="1"/>
  <c r="PE308" i="1" s="1"/>
  <c r="PF308" i="1" s="1"/>
  <c r="PG308" i="1" s="1"/>
  <c r="PE309" i="1" s="1"/>
  <c r="PF309" i="1" s="1"/>
  <c r="PG309" i="1" s="1"/>
  <c r="PE310" i="1" s="1"/>
  <c r="PF310" i="1" s="1"/>
  <c r="PG310" i="1" s="1"/>
  <c r="PE311" i="1" s="1"/>
  <c r="PF311" i="1" s="1"/>
  <c r="PG311" i="1" s="1"/>
  <c r="PE312" i="1" s="1"/>
  <c r="PF312" i="1" s="1"/>
  <c r="PG312" i="1" s="1"/>
  <c r="PE313" i="1" s="1"/>
  <c r="PF313" i="1" s="1"/>
  <c r="PG313" i="1" s="1"/>
  <c r="PE314" i="1" s="1"/>
  <c r="PF314" i="1" s="1"/>
  <c r="PG314" i="1" s="1"/>
  <c r="PE315" i="1" s="1"/>
  <c r="PF315" i="1" s="1"/>
  <c r="PG315" i="1" s="1"/>
  <c r="PE316" i="1" s="1"/>
  <c r="PF316" i="1" s="1"/>
  <c r="PG316" i="1" s="1"/>
  <c r="PE317" i="1" s="1"/>
  <c r="PF317" i="1" s="1"/>
  <c r="PG317" i="1" s="1"/>
  <c r="PE318" i="1" s="1"/>
  <c r="PF318" i="1" s="1"/>
  <c r="PG318" i="1" s="1"/>
  <c r="PE319" i="1" s="1"/>
  <c r="PF319" i="1" s="1"/>
  <c r="PG319" i="1" s="1"/>
  <c r="PE320" i="1" s="1"/>
  <c r="PF320" i="1" s="1"/>
  <c r="PG320" i="1" s="1"/>
  <c r="PE321" i="1" s="1"/>
  <c r="PF321" i="1" s="1"/>
  <c r="PG321" i="1" s="1"/>
  <c r="PE322" i="1" s="1"/>
  <c r="PF322" i="1" s="1"/>
  <c r="PG322" i="1" s="1"/>
  <c r="PE323" i="1" s="1"/>
  <c r="PF323" i="1" s="1"/>
  <c r="PG323" i="1" s="1"/>
  <c r="PE324" i="1" s="1"/>
  <c r="PF324" i="1" s="1"/>
  <c r="PG324" i="1" s="1"/>
  <c r="PE325" i="1" s="1"/>
  <c r="PF325" i="1" s="1"/>
  <c r="PG325" i="1" s="1"/>
  <c r="PE326" i="1" s="1"/>
  <c r="PF326" i="1" s="1"/>
  <c r="PG326" i="1" s="1"/>
  <c r="PQ311" i="1"/>
  <c r="PQ303" i="1"/>
  <c r="PF303" i="1"/>
  <c r="PG303" i="1" s="1"/>
  <c r="PQ310" i="1"/>
  <c r="PQ302" i="1"/>
  <c r="PF302" i="1"/>
  <c r="PG302" i="1" s="1"/>
  <c r="PQ309" i="1"/>
  <c r="PQ308" i="1"/>
  <c r="PQ307" i="1"/>
  <c r="PQ306" i="1"/>
  <c r="BO302" i="1"/>
  <c r="BO422" i="1" s="1"/>
  <c r="BN423" i="1" s="1"/>
  <c r="JS308" i="1"/>
  <c r="FS305" i="1"/>
  <c r="FS306" i="1"/>
  <c r="BR309" i="1"/>
  <c r="FS312" i="1"/>
  <c r="BR302" i="1"/>
  <c r="OE304" i="1"/>
  <c r="OE307" i="1"/>
  <c r="FS302" i="1"/>
  <c r="BR313" i="1"/>
  <c r="FS308" i="1"/>
  <c r="BR310" i="1"/>
  <c r="JS306" i="1"/>
  <c r="OE305" i="1"/>
  <c r="JS305" i="1"/>
  <c r="BR312" i="1"/>
  <c r="JS303" i="1"/>
  <c r="BR306" i="1"/>
  <c r="I676" i="1"/>
  <c r="J676" i="1" s="1"/>
  <c r="I668" i="1"/>
  <c r="J668" i="1" s="1"/>
  <c r="FZ422" i="1"/>
  <c r="GB60" i="1" s="1"/>
  <c r="I674" i="1"/>
  <c r="J674" i="1" s="1"/>
  <c r="E423" i="1"/>
  <c r="FN422" i="1"/>
  <c r="FM423" i="1" s="1"/>
  <c r="C422" i="1"/>
  <c r="BR308" i="1"/>
  <c r="JS311" i="1"/>
  <c r="BR305" i="1"/>
  <c r="OE303" i="1"/>
  <c r="JS312" i="1"/>
  <c r="FS310" i="1"/>
  <c r="I677" i="1"/>
  <c r="J677" i="1" s="1"/>
  <c r="I673" i="1"/>
  <c r="J673" i="1" s="1"/>
  <c r="I669" i="1"/>
  <c r="FS313" i="1"/>
  <c r="OE308" i="1"/>
  <c r="OE311" i="1"/>
  <c r="JS302" i="1"/>
  <c r="FS307" i="1"/>
  <c r="FS311" i="1"/>
  <c r="JS313" i="1"/>
  <c r="FS304" i="1"/>
  <c r="JS307" i="1"/>
  <c r="FS303" i="1"/>
  <c r="JS304" i="1"/>
  <c r="BR307" i="1"/>
  <c r="OE306" i="1"/>
  <c r="FS309" i="1"/>
  <c r="BR304" i="1"/>
  <c r="BR303" i="1"/>
  <c r="JS310" i="1"/>
  <c r="OE310" i="1"/>
  <c r="OE302" i="1"/>
  <c r="OE312" i="1"/>
  <c r="OE313" i="1"/>
  <c r="BR311" i="1"/>
  <c r="JS309" i="1"/>
  <c r="OE309" i="1"/>
  <c r="CF304" i="1"/>
  <c r="K18" i="1" l="1"/>
  <c r="K11" i="2" s="1"/>
  <c r="C666" i="1"/>
  <c r="D666" i="1" s="1"/>
  <c r="S788" i="1"/>
  <c r="V24" i="1" s="1"/>
  <c r="V17" i="2" s="1"/>
  <c r="S787" i="1"/>
  <c r="V23" i="1" s="1"/>
  <c r="V16" i="2" s="1"/>
  <c r="P60" i="1"/>
  <c r="BL301" i="1"/>
  <c r="BN422" i="1"/>
  <c r="BL423" i="1" s="1"/>
  <c r="BQ423" i="1"/>
  <c r="K21" i="1" s="1"/>
  <c r="K14" i="2" s="1"/>
  <c r="CA64" i="1"/>
  <c r="PK308" i="1"/>
  <c r="PL308" i="1" s="1"/>
  <c r="PI309" i="1" s="1"/>
  <c r="PO308" i="1"/>
  <c r="V18" i="1"/>
  <c r="V11" i="2" s="1"/>
  <c r="FR423" i="1"/>
  <c r="V21" i="1" s="1"/>
  <c r="V14" i="2" s="1"/>
  <c r="FZ60" i="1"/>
  <c r="C788" i="1"/>
  <c r="E24" i="1" s="1"/>
  <c r="E17" i="2" s="1"/>
  <c r="C787" i="1"/>
  <c r="E23" i="1" s="1"/>
  <c r="E16" i="2" s="1"/>
  <c r="J669" i="1"/>
  <c r="Q60" i="1"/>
  <c r="N60" i="1"/>
  <c r="GB67" i="1"/>
  <c r="V20" i="1" s="1"/>
  <c r="V13" i="2" s="1"/>
  <c r="V19" i="1"/>
  <c r="V12" i="2" s="1"/>
  <c r="T788" i="1"/>
  <c r="V22" i="1" s="1"/>
  <c r="V15" i="2" s="1"/>
  <c r="T787" i="1"/>
  <c r="BL422" i="1" l="1"/>
  <c r="I666" i="1"/>
  <c r="BY301" i="1"/>
  <c r="BY422" i="1" s="1"/>
  <c r="PO309" i="1"/>
  <c r="PK309" i="1"/>
  <c r="PL309" i="1" s="1"/>
  <c r="PI310" i="1" s="1"/>
  <c r="Q67" i="1"/>
  <c r="E20" i="1" s="1"/>
  <c r="E13" i="2" s="1"/>
  <c r="E19" i="1"/>
  <c r="E12" i="2" s="1"/>
  <c r="D788" i="1"/>
  <c r="E22" i="1" s="1"/>
  <c r="E15" i="2" s="1"/>
  <c r="D787" i="1"/>
  <c r="BY60" i="1" l="1"/>
  <c r="CA60" i="1"/>
  <c r="J666" i="1"/>
  <c r="I787" i="1"/>
  <c r="K23" i="1" s="1"/>
  <c r="K16" i="2" s="1"/>
  <c r="I788" i="1"/>
  <c r="K24" i="1" s="1"/>
  <c r="K17" i="2" s="1"/>
  <c r="PK310" i="1"/>
  <c r="PL310" i="1" s="1"/>
  <c r="PI311" i="1" s="1"/>
  <c r="PO310" i="1"/>
  <c r="J788" i="1" l="1"/>
  <c r="K22" i="1" s="1"/>
  <c r="K15" i="2" s="1"/>
  <c r="J787" i="1"/>
  <c r="K19" i="1"/>
  <c r="K12" i="2" s="1"/>
  <c r="CA67" i="1"/>
  <c r="K20" i="1" s="1"/>
  <c r="K13" i="2" s="1"/>
  <c r="PO311" i="1"/>
  <c r="PK311" i="1"/>
  <c r="PL311" i="1" s="1"/>
  <c r="PI312" i="1" s="1"/>
  <c r="PO312" i="1" l="1"/>
  <c r="PK312" i="1"/>
  <c r="PL312" i="1" s="1"/>
  <c r="PI313" i="1" s="1"/>
  <c r="PO313" i="1" l="1"/>
  <c r="PK313" i="1"/>
  <c r="PL313" i="1" s="1"/>
  <c r="PI314" i="1" s="1"/>
  <c r="PK314" i="1" l="1"/>
  <c r="PL314" i="1" s="1"/>
  <c r="PI315" i="1" s="1"/>
  <c r="PO314" i="1"/>
  <c r="PK315" i="1" l="1"/>
  <c r="PL315" i="1" s="1"/>
  <c r="PI316" i="1" s="1"/>
  <c r="PO315" i="1"/>
  <c r="PK316" i="1" l="1"/>
  <c r="PL316" i="1" s="1"/>
  <c r="PI317" i="1" s="1"/>
  <c r="PO316" i="1"/>
  <c r="PK317" i="1" l="1"/>
  <c r="PL317" i="1" s="1"/>
  <c r="PI318" i="1" s="1"/>
  <c r="PO317" i="1"/>
  <c r="PK318" i="1" l="1"/>
  <c r="PL318" i="1" s="1"/>
  <c r="PI319" i="1" s="1"/>
  <c r="PO318" i="1"/>
  <c r="PO319" i="1" l="1"/>
  <c r="PK319" i="1"/>
  <c r="PL319" i="1" s="1"/>
  <c r="PI320" i="1" s="1"/>
  <c r="PK320" i="1" l="1"/>
  <c r="PL320" i="1" s="1"/>
  <c r="PI321" i="1" s="1"/>
  <c r="PO320" i="1"/>
  <c r="PK321" i="1" l="1"/>
  <c r="PL321" i="1" s="1"/>
  <c r="PI322" i="1" s="1"/>
  <c r="PO321" i="1"/>
  <c r="PO322" i="1" l="1"/>
  <c r="PK322" i="1"/>
  <c r="PL322" i="1" s="1"/>
  <c r="PI323" i="1" s="1"/>
  <c r="PK323" i="1" l="1"/>
  <c r="PL323" i="1" s="1"/>
  <c r="PI324" i="1" s="1"/>
  <c r="PO323" i="1"/>
  <c r="PO324" i="1" l="1"/>
  <c r="PK324" i="1"/>
  <c r="PL324" i="1" s="1"/>
  <c r="PI325" i="1" s="1"/>
  <c r="PK325" i="1" l="1"/>
  <c r="PL325" i="1" s="1"/>
  <c r="PI326" i="1" s="1"/>
  <c r="PO325" i="1"/>
  <c r="PK326" i="1" l="1"/>
  <c r="PL326" i="1" s="1"/>
  <c r="PI327" i="1" s="1"/>
  <c r="PO326" i="1"/>
  <c r="PO327" i="1" l="1"/>
  <c r="PK327" i="1"/>
  <c r="PL327" i="1" s="1"/>
  <c r="PI328" i="1" s="1"/>
  <c r="PO328" i="1" l="1"/>
  <c r="PK328" i="1"/>
  <c r="PL328" i="1" s="1"/>
  <c r="PI329" i="1" s="1"/>
  <c r="PO329" i="1" l="1"/>
  <c r="PK329" i="1"/>
  <c r="PL329" i="1" s="1"/>
  <c r="PI330" i="1" s="1"/>
  <c r="PK330" i="1" l="1"/>
  <c r="PL330" i="1" s="1"/>
  <c r="PI331" i="1" s="1"/>
  <c r="PO330" i="1"/>
  <c r="PK331" i="1" l="1"/>
  <c r="PL331" i="1" s="1"/>
  <c r="PI332" i="1" s="1"/>
  <c r="PO331" i="1"/>
  <c r="PO332" i="1" l="1"/>
  <c r="PK332" i="1"/>
  <c r="PL332" i="1" s="1"/>
  <c r="PI333" i="1" s="1"/>
  <c r="PK333" i="1" l="1"/>
  <c r="PL333" i="1" s="1"/>
  <c r="PI334" i="1" s="1"/>
  <c r="PO333" i="1"/>
  <c r="PK334" i="1" l="1"/>
  <c r="PL334" i="1" s="1"/>
  <c r="PI335" i="1" s="1"/>
  <c r="PO334" i="1"/>
  <c r="PO335" i="1" l="1"/>
  <c r="PK335" i="1"/>
  <c r="PL335" i="1" s="1"/>
  <c r="PI336" i="1" s="1"/>
  <c r="PO336" i="1" l="1"/>
  <c r="PK336" i="1"/>
  <c r="PL336" i="1" s="1"/>
  <c r="PI337" i="1" s="1"/>
  <c r="PK337" i="1" l="1"/>
  <c r="PL337" i="1" s="1"/>
  <c r="PI338" i="1" s="1"/>
  <c r="PO337" i="1"/>
  <c r="PK338" i="1" l="1"/>
  <c r="PL338" i="1" s="1"/>
  <c r="PI339" i="1" s="1"/>
  <c r="PO338" i="1"/>
  <c r="PK339" i="1" l="1"/>
  <c r="PL339" i="1" s="1"/>
  <c r="PI340" i="1" s="1"/>
  <c r="PO339" i="1"/>
  <c r="PO340" i="1" l="1"/>
  <c r="PK340" i="1"/>
  <c r="PL340" i="1" s="1"/>
  <c r="PI341" i="1" s="1"/>
  <c r="PO341" i="1" l="1"/>
  <c r="PK341" i="1"/>
  <c r="PL341" i="1" s="1"/>
  <c r="PI342" i="1" s="1"/>
  <c r="PO342" i="1" l="1"/>
  <c r="PK342" i="1"/>
  <c r="PL342" i="1" s="1"/>
  <c r="PI343" i="1" s="1"/>
  <c r="PO343" i="1" l="1"/>
  <c r="PK343" i="1"/>
  <c r="PL343" i="1" s="1"/>
  <c r="PI344" i="1" s="1"/>
  <c r="PO344" i="1" l="1"/>
  <c r="PK344" i="1"/>
  <c r="PL344" i="1" s="1"/>
  <c r="PI345" i="1" s="1"/>
  <c r="PO345" i="1" l="1"/>
  <c r="PK345" i="1"/>
  <c r="PL345" i="1" s="1"/>
  <c r="PI346" i="1" s="1"/>
  <c r="PK346" i="1" l="1"/>
  <c r="PL346" i="1" s="1"/>
  <c r="PI347" i="1" s="1"/>
  <c r="PO346" i="1"/>
  <c r="PK347" i="1" l="1"/>
  <c r="PL347" i="1" s="1"/>
  <c r="PI348" i="1" s="1"/>
  <c r="PO347" i="1"/>
  <c r="PO348" i="1" l="1"/>
  <c r="PK348" i="1"/>
  <c r="PL348" i="1" s="1"/>
  <c r="PI349" i="1" s="1"/>
  <c r="PO349" i="1" l="1"/>
  <c r="PK349" i="1"/>
  <c r="PL349" i="1" s="1"/>
  <c r="PI350" i="1" s="1"/>
  <c r="PO350" i="1" l="1"/>
  <c r="PK350" i="1"/>
  <c r="PL350" i="1" s="1"/>
  <c r="PI351" i="1" s="1"/>
  <c r="PO351" i="1" l="1"/>
  <c r="PK351" i="1"/>
  <c r="PL351" i="1" s="1"/>
  <c r="PI352" i="1" s="1"/>
  <c r="PO352" i="1" l="1"/>
  <c r="PK352" i="1"/>
  <c r="PL352" i="1" s="1"/>
  <c r="PI353" i="1" s="1"/>
  <c r="PK353" i="1" l="1"/>
  <c r="PL353" i="1" s="1"/>
  <c r="PI354" i="1" s="1"/>
  <c r="PO353" i="1"/>
  <c r="PK354" i="1" l="1"/>
  <c r="PL354" i="1" s="1"/>
  <c r="PI355" i="1" s="1"/>
  <c r="PO354" i="1"/>
  <c r="PO355" i="1" l="1"/>
  <c r="PK355" i="1"/>
  <c r="PL355" i="1" s="1"/>
  <c r="PI356" i="1" s="1"/>
  <c r="PO356" i="1" l="1"/>
  <c r="PK356" i="1"/>
  <c r="PL356" i="1" s="1"/>
  <c r="PI357" i="1" s="1"/>
  <c r="PK357" i="1" l="1"/>
  <c r="PL357" i="1" s="1"/>
  <c r="PI358" i="1" s="1"/>
  <c r="PO357" i="1"/>
  <c r="PO358" i="1" l="1"/>
  <c r="PK358" i="1"/>
  <c r="PL358" i="1" s="1"/>
  <c r="PI359" i="1" s="1"/>
  <c r="PO359" i="1" l="1"/>
  <c r="PK359" i="1"/>
  <c r="PL359" i="1" s="1"/>
  <c r="PI360" i="1" s="1"/>
  <c r="PK360" i="1" l="1"/>
  <c r="PL360" i="1" s="1"/>
  <c r="PO360" i="1"/>
  <c r="JR309" i="1" l="1"/>
  <c r="JP310" i="1" s="1"/>
  <c r="JQ310" i="1" l="1"/>
  <c r="NE302" i="1" l="1"/>
  <c r="NE353" i="1"/>
  <c r="GF302" i="1"/>
  <c r="GF303" i="1"/>
  <c r="GF304" i="1"/>
  <c r="GF305" i="1"/>
  <c r="GF306" i="1"/>
  <c r="GF307" i="1"/>
  <c r="GF308" i="1"/>
  <c r="GF309" i="1"/>
  <c r="GF310" i="1"/>
  <c r="GF311" i="1"/>
  <c r="GF312" i="1"/>
  <c r="GF313" i="1"/>
  <c r="GF314" i="1"/>
  <c r="GG314" i="1" s="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G338" i="1" s="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G362" i="1" s="1"/>
  <c r="GF363" i="1"/>
  <c r="GG363" i="1" s="1"/>
  <c r="GF364" i="1"/>
  <c r="GF365" i="1"/>
  <c r="GF366" i="1"/>
  <c r="GF367" i="1"/>
  <c r="GF368" i="1"/>
  <c r="GF369" i="1"/>
  <c r="GF370" i="1"/>
  <c r="GG370" i="1" s="1"/>
  <c r="GF371" i="1"/>
  <c r="GG371" i="1" s="1"/>
  <c r="GF372" i="1"/>
  <c r="GF373" i="1"/>
  <c r="GE303" i="1"/>
  <c r="GN303" i="1" s="1"/>
  <c r="HB303" i="1" s="1"/>
  <c r="GE304" i="1"/>
  <c r="GN304" i="1" s="1"/>
  <c r="HB304" i="1" s="1"/>
  <c r="GE305" i="1"/>
  <c r="GN305" i="1" s="1"/>
  <c r="GE306" i="1"/>
  <c r="GN306" i="1" s="1"/>
  <c r="GE307" i="1"/>
  <c r="GN307" i="1" s="1"/>
  <c r="HB307" i="1" s="1"/>
  <c r="GE308" i="1"/>
  <c r="GN308" i="1" s="1"/>
  <c r="HB308" i="1" s="1"/>
  <c r="GE309" i="1"/>
  <c r="GN309" i="1" s="1"/>
  <c r="HB309" i="1" s="1"/>
  <c r="GE310" i="1"/>
  <c r="GN310" i="1" s="1"/>
  <c r="HB310" i="1" s="1"/>
  <c r="GE311" i="1"/>
  <c r="GN311" i="1" s="1"/>
  <c r="HB311" i="1" s="1"/>
  <c r="GE312" i="1"/>
  <c r="GN312" i="1" s="1"/>
  <c r="HB312" i="1" s="1"/>
  <c r="GE313" i="1"/>
  <c r="GN313" i="1" s="1"/>
  <c r="GE315" i="1"/>
  <c r="GN315" i="1" s="1"/>
  <c r="HB315" i="1" s="1"/>
  <c r="GE316" i="1"/>
  <c r="GN316" i="1" s="1"/>
  <c r="GE317" i="1"/>
  <c r="GN317" i="1" s="1"/>
  <c r="HB317" i="1" s="1"/>
  <c r="GE318" i="1"/>
  <c r="GN318" i="1" s="1"/>
  <c r="HB318" i="1" s="1"/>
  <c r="GE319" i="1"/>
  <c r="GN319" i="1" s="1"/>
  <c r="HB319" i="1" s="1"/>
  <c r="GE320" i="1"/>
  <c r="GN320" i="1" s="1"/>
  <c r="HB320" i="1" s="1"/>
  <c r="GE321" i="1"/>
  <c r="GN321" i="1" s="1"/>
  <c r="HB321" i="1" s="1"/>
  <c r="GE322" i="1"/>
  <c r="GN322" i="1" s="1"/>
  <c r="GE323" i="1"/>
  <c r="GN323" i="1" s="1"/>
  <c r="GE324" i="1"/>
  <c r="GN324" i="1" s="1"/>
  <c r="GE325" i="1"/>
  <c r="GN325" i="1" s="1"/>
  <c r="HB325" i="1" s="1"/>
  <c r="GE327" i="1"/>
  <c r="GN327" i="1" s="1"/>
  <c r="HB327" i="1" s="1"/>
  <c r="GE328" i="1"/>
  <c r="GN328" i="1" s="1"/>
  <c r="HB328" i="1" s="1"/>
  <c r="GE329" i="1"/>
  <c r="GN329" i="1" s="1"/>
  <c r="HB329" i="1" s="1"/>
  <c r="GE330" i="1"/>
  <c r="GN330" i="1" s="1"/>
  <c r="HB330" i="1" s="1"/>
  <c r="GE331" i="1"/>
  <c r="GN331" i="1" s="1"/>
  <c r="GE332" i="1"/>
  <c r="GN332" i="1" s="1"/>
  <c r="GE333" i="1"/>
  <c r="GN333" i="1" s="1"/>
  <c r="GE334" i="1"/>
  <c r="GN334" i="1" s="1"/>
  <c r="HB334" i="1" s="1"/>
  <c r="GE335" i="1"/>
  <c r="GN335" i="1" s="1"/>
  <c r="HB335" i="1" s="1"/>
  <c r="GE336" i="1"/>
  <c r="GN336" i="1" s="1"/>
  <c r="HB336" i="1" s="1"/>
  <c r="GE337" i="1"/>
  <c r="GN337" i="1" s="1"/>
  <c r="HB337" i="1" s="1"/>
  <c r="GE339" i="1"/>
  <c r="GN339" i="1" s="1"/>
  <c r="HB339" i="1" s="1"/>
  <c r="GE340" i="1"/>
  <c r="GN340" i="1" s="1"/>
  <c r="GE341" i="1"/>
  <c r="GN341" i="1" s="1"/>
  <c r="GE342" i="1"/>
  <c r="GN342" i="1" s="1"/>
  <c r="GE343" i="1"/>
  <c r="GN343" i="1" s="1"/>
  <c r="HB343" i="1" s="1"/>
  <c r="GE344" i="1"/>
  <c r="GN344" i="1" s="1"/>
  <c r="HB344" i="1" s="1"/>
  <c r="GE345" i="1"/>
  <c r="GN345" i="1" s="1"/>
  <c r="HB345" i="1" s="1"/>
  <c r="GE346" i="1"/>
  <c r="GN346" i="1" s="1"/>
  <c r="HB346" i="1" s="1"/>
  <c r="GE347" i="1"/>
  <c r="GN347" i="1" s="1"/>
  <c r="HB347" i="1" s="1"/>
  <c r="GE348" i="1"/>
  <c r="GN348" i="1" s="1"/>
  <c r="GE349" i="1"/>
  <c r="GN349" i="1" s="1"/>
  <c r="GE351" i="1"/>
  <c r="GN351" i="1" s="1"/>
  <c r="GE352" i="1"/>
  <c r="GN352" i="1" s="1"/>
  <c r="HB352" i="1" s="1"/>
  <c r="GE353" i="1"/>
  <c r="GN353" i="1" s="1"/>
  <c r="HB353" i="1" s="1"/>
  <c r="GE354" i="1"/>
  <c r="GN354" i="1" s="1"/>
  <c r="HB354" i="1" s="1"/>
  <c r="GE355" i="1"/>
  <c r="GN355" i="1" s="1"/>
  <c r="HB355" i="1" s="1"/>
  <c r="GE356" i="1"/>
  <c r="GN356" i="1" s="1"/>
  <c r="HB356" i="1" s="1"/>
  <c r="GE357" i="1"/>
  <c r="GN357" i="1" s="1"/>
  <c r="GE358" i="1"/>
  <c r="GN358" i="1" s="1"/>
  <c r="GE359" i="1"/>
  <c r="GN359" i="1" s="1"/>
  <c r="GE360" i="1"/>
  <c r="GN360" i="1" s="1"/>
  <c r="HB360" i="1" s="1"/>
  <c r="GE361" i="1"/>
  <c r="GN361" i="1" s="1"/>
  <c r="HB361" i="1" s="1"/>
  <c r="U668" i="1"/>
  <c r="V668" i="1" s="1"/>
  <c r="U669" i="1"/>
  <c r="V669" i="1" s="1"/>
  <c r="U675" i="1"/>
  <c r="V675" i="1" s="1"/>
  <c r="U676" i="1"/>
  <c r="V676" i="1" s="1"/>
  <c r="U677" i="1"/>
  <c r="V677" i="1" s="1"/>
  <c r="U683" i="1"/>
  <c r="V683" i="1" s="1"/>
  <c r="U684" i="1"/>
  <c r="V684" i="1" s="1"/>
  <c r="U685" i="1"/>
  <c r="V685" i="1" s="1"/>
  <c r="U686" i="1"/>
  <c r="V686" i="1" s="1"/>
  <c r="U694" i="1"/>
  <c r="V694" i="1" s="1"/>
  <c r="U695" i="1"/>
  <c r="V695" i="1" s="1"/>
  <c r="U702" i="1"/>
  <c r="V702" i="1" s="1"/>
  <c r="U704" i="1"/>
  <c r="V704" i="1" s="1"/>
  <c r="U711" i="1"/>
  <c r="V711" i="1" s="1"/>
  <c r="U719" i="1"/>
  <c r="V719" i="1" s="1"/>
  <c r="U720" i="1"/>
  <c r="V720" i="1" s="1"/>
  <c r="GG302" i="1"/>
  <c r="GG303" i="1"/>
  <c r="GG304" i="1"/>
  <c r="GG305" i="1"/>
  <c r="GG309" i="1"/>
  <c r="GG310" i="1"/>
  <c r="GG311" i="1"/>
  <c r="GG313" i="1"/>
  <c r="GG316" i="1"/>
  <c r="GG318" i="1"/>
  <c r="GG319" i="1"/>
  <c r="GG321" i="1"/>
  <c r="GG324" i="1"/>
  <c r="GG326" i="1"/>
  <c r="GG327" i="1"/>
  <c r="GG329" i="1"/>
  <c r="GG332" i="1"/>
  <c r="GG333" i="1"/>
  <c r="GG335" i="1"/>
  <c r="GG337" i="1"/>
  <c r="GG340" i="1"/>
  <c r="GG341" i="1"/>
  <c r="GG342" i="1"/>
  <c r="GG344" i="1"/>
  <c r="GG345" i="1"/>
  <c r="GG348" i="1"/>
  <c r="GG349" i="1"/>
  <c r="GG350" i="1"/>
  <c r="GG351" i="1"/>
  <c r="GG353" i="1"/>
  <c r="GG356" i="1"/>
  <c r="GG357" i="1"/>
  <c r="GG358" i="1"/>
  <c r="GG359" i="1"/>
  <c r="GG361" i="1"/>
  <c r="GG364" i="1"/>
  <c r="GG365" i="1"/>
  <c r="GG366" i="1"/>
  <c r="GG367" i="1"/>
  <c r="GG368" i="1"/>
  <c r="GG369" i="1"/>
  <c r="GG372" i="1"/>
  <c r="GG373" i="1"/>
  <c r="GJ361" i="1"/>
  <c r="OY373" i="1" s="1"/>
  <c r="GI362" i="1"/>
  <c r="GI302" i="1"/>
  <c r="GI303" i="1"/>
  <c r="GI304" i="1"/>
  <c r="GI305" i="1"/>
  <c r="GI306" i="1"/>
  <c r="GI307" i="1"/>
  <c r="GI308" i="1"/>
  <c r="GI309" i="1"/>
  <c r="GI310" i="1"/>
  <c r="GI311" i="1"/>
  <c r="GI312" i="1"/>
  <c r="GI313" i="1"/>
  <c r="GI314" i="1"/>
  <c r="GI315" i="1"/>
  <c r="GI316" i="1"/>
  <c r="GI317" i="1"/>
  <c r="GI318" i="1"/>
  <c r="GI319" i="1"/>
  <c r="GI320" i="1"/>
  <c r="GI321" i="1"/>
  <c r="GI322" i="1"/>
  <c r="GI323" i="1"/>
  <c r="GI324" i="1"/>
  <c r="GI325" i="1"/>
  <c r="GI326" i="1"/>
  <c r="GI327" i="1"/>
  <c r="GI328" i="1"/>
  <c r="GI329" i="1"/>
  <c r="GI330" i="1"/>
  <c r="GI331" i="1"/>
  <c r="GI332" i="1"/>
  <c r="GI333" i="1"/>
  <c r="GI334" i="1"/>
  <c r="GI335" i="1"/>
  <c r="GI336" i="1"/>
  <c r="GI337" i="1"/>
  <c r="GI338" i="1"/>
  <c r="GI339" i="1"/>
  <c r="GI340" i="1"/>
  <c r="GI341" i="1"/>
  <c r="GI342" i="1"/>
  <c r="GI343" i="1"/>
  <c r="GI344" i="1"/>
  <c r="GI345" i="1"/>
  <c r="GI346" i="1"/>
  <c r="GI347" i="1"/>
  <c r="GI348" i="1"/>
  <c r="GI349" i="1"/>
  <c r="GI350" i="1"/>
  <c r="GI351" i="1"/>
  <c r="GI352" i="1"/>
  <c r="GI353" i="1"/>
  <c r="GI354" i="1"/>
  <c r="GI355" i="1"/>
  <c r="GI356" i="1"/>
  <c r="GI357" i="1"/>
  <c r="GI358" i="1"/>
  <c r="GI359" i="1"/>
  <c r="GI360" i="1"/>
  <c r="GI361" i="1"/>
  <c r="GJ360" i="1"/>
  <c r="GJ359" i="1"/>
  <c r="GJ358" i="1"/>
  <c r="GJ357" i="1"/>
  <c r="GJ356" i="1"/>
  <c r="GJ355" i="1"/>
  <c r="GJ354" i="1"/>
  <c r="GJ353" i="1"/>
  <c r="GJ352" i="1"/>
  <c r="GJ351" i="1"/>
  <c r="GJ349" i="1"/>
  <c r="GK352" i="1" s="1"/>
  <c r="GJ350" i="1"/>
  <c r="GJ348" i="1"/>
  <c r="GJ347" i="1"/>
  <c r="GJ346" i="1"/>
  <c r="GJ345" i="1"/>
  <c r="GJ344" i="1"/>
  <c r="GJ343" i="1"/>
  <c r="GJ342" i="1"/>
  <c r="GJ341" i="1"/>
  <c r="GJ340" i="1"/>
  <c r="GJ339" i="1"/>
  <c r="GJ337" i="1"/>
  <c r="GK342" i="1" s="1"/>
  <c r="GJ338" i="1"/>
  <c r="GJ336" i="1"/>
  <c r="GJ335" i="1"/>
  <c r="GJ334" i="1"/>
  <c r="GJ333" i="1"/>
  <c r="GJ332" i="1"/>
  <c r="GJ331" i="1"/>
  <c r="GJ330" i="1"/>
  <c r="GJ329" i="1"/>
  <c r="GJ328" i="1"/>
  <c r="GJ327" i="1"/>
  <c r="GJ325" i="1"/>
  <c r="GK332" i="1" s="1"/>
  <c r="GJ326" i="1"/>
  <c r="GJ324" i="1"/>
  <c r="GJ323" i="1"/>
  <c r="GJ322" i="1"/>
  <c r="GJ321" i="1"/>
  <c r="GJ320" i="1"/>
  <c r="GJ319" i="1"/>
  <c r="GJ318" i="1"/>
  <c r="GJ317" i="1"/>
  <c r="GJ316" i="1"/>
  <c r="GJ315" i="1"/>
  <c r="GJ313" i="1"/>
  <c r="GK323" i="1" s="1"/>
  <c r="GJ314" i="1"/>
  <c r="GJ312" i="1"/>
  <c r="GJ311" i="1"/>
  <c r="GJ310" i="1"/>
  <c r="GJ309" i="1"/>
  <c r="GJ308" i="1"/>
  <c r="GJ307" i="1"/>
  <c r="GJ306" i="1"/>
  <c r="GJ305" i="1"/>
  <c r="GJ304" i="1"/>
  <c r="GJ303" i="1"/>
  <c r="GJ302" i="1"/>
  <c r="GG334" i="1" l="1"/>
  <c r="U682" i="1"/>
  <c r="V682" i="1" s="1"/>
  <c r="U699" i="1"/>
  <c r="V699" i="1" s="1"/>
  <c r="U712" i="1"/>
  <c r="V712" i="1" s="1"/>
  <c r="GG355" i="1"/>
  <c r="GG347" i="1"/>
  <c r="GG339" i="1"/>
  <c r="GG315" i="1"/>
  <c r="GG307" i="1"/>
  <c r="GG352" i="1"/>
  <c r="GG343" i="1"/>
  <c r="GG308" i="1"/>
  <c r="U717" i="1"/>
  <c r="V717" i="1" s="1"/>
  <c r="GG317" i="1"/>
  <c r="U690" i="1"/>
  <c r="V690" i="1" s="1"/>
  <c r="U673" i="1"/>
  <c r="V673" i="1" s="1"/>
  <c r="U708" i="1"/>
  <c r="V708" i="1" s="1"/>
  <c r="GG325" i="1"/>
  <c r="U700" i="1"/>
  <c r="V700" i="1" s="1"/>
  <c r="U709" i="1"/>
  <c r="V709" i="1" s="1"/>
  <c r="U692" i="1"/>
  <c r="V692" i="1" s="1"/>
  <c r="U726" i="1"/>
  <c r="V726" i="1" s="1"/>
  <c r="U674" i="1"/>
  <c r="V674" i="1" s="1"/>
  <c r="HB359" i="1"/>
  <c r="U724" i="1"/>
  <c r="V724" i="1" s="1"/>
  <c r="GG354" i="1"/>
  <c r="GG346" i="1"/>
  <c r="GG330" i="1"/>
  <c r="GG322" i="1"/>
  <c r="GG306" i="1"/>
  <c r="HB348" i="1"/>
  <c r="U713" i="1"/>
  <c r="V713" i="1" s="1"/>
  <c r="HB323" i="1"/>
  <c r="U688" i="1"/>
  <c r="V688" i="1" s="1"/>
  <c r="GG331" i="1"/>
  <c r="GG323" i="1"/>
  <c r="U701" i="1"/>
  <c r="V701" i="1" s="1"/>
  <c r="U725" i="1"/>
  <c r="V725" i="1" s="1"/>
  <c r="GG360" i="1"/>
  <c r="GG336" i="1"/>
  <c r="GG328" i="1"/>
  <c r="GG320" i="1"/>
  <c r="GG312" i="1"/>
  <c r="U721" i="1"/>
  <c r="V721" i="1" s="1"/>
  <c r="U710" i="1"/>
  <c r="V710" i="1" s="1"/>
  <c r="U672" i="1"/>
  <c r="V672" i="1" s="1"/>
  <c r="U693" i="1"/>
  <c r="V693" i="1" s="1"/>
  <c r="U718" i="1"/>
  <c r="V718" i="1" s="1"/>
  <c r="U680" i="1"/>
  <c r="V680" i="1" s="1"/>
  <c r="GK368" i="1"/>
  <c r="GK370" i="1"/>
  <c r="OY371" i="1"/>
  <c r="OY365" i="1"/>
  <c r="OY372" i="1"/>
  <c r="OY364" i="1"/>
  <c r="OY368" i="1"/>
  <c r="GK369" i="1"/>
  <c r="GK364" i="1"/>
  <c r="GK363" i="1"/>
  <c r="OY362" i="1"/>
  <c r="HB351" i="1"/>
  <c r="U716" i="1"/>
  <c r="V716" i="1" s="1"/>
  <c r="GK320" i="1"/>
  <c r="GK325" i="1"/>
  <c r="OY315" i="1"/>
  <c r="OY324" i="1"/>
  <c r="OY325" i="1"/>
  <c r="GK343" i="1"/>
  <c r="OY339" i="1"/>
  <c r="OY320" i="1"/>
  <c r="OY343" i="1"/>
  <c r="OY345" i="1"/>
  <c r="HB357" i="1"/>
  <c r="U722" i="1"/>
  <c r="V722" i="1" s="1"/>
  <c r="HB333" i="1"/>
  <c r="U698" i="1"/>
  <c r="V698" i="1" s="1"/>
  <c r="HB332" i="1"/>
  <c r="U697" i="1"/>
  <c r="V697" i="1" s="1"/>
  <c r="HB340" i="1"/>
  <c r="U705" i="1"/>
  <c r="V705" i="1" s="1"/>
  <c r="OY321" i="1"/>
  <c r="GK314" i="1"/>
  <c r="GK315" i="1"/>
  <c r="OY319" i="1"/>
  <c r="OY318" i="1"/>
  <c r="GK338" i="1"/>
  <c r="GK367" i="1"/>
  <c r="OY363" i="1"/>
  <c r="OY314" i="1"/>
  <c r="OY323" i="1"/>
  <c r="OY317" i="1"/>
  <c r="OY316" i="1"/>
  <c r="GK322" i="1"/>
  <c r="GK319" i="1"/>
  <c r="GK317" i="1"/>
  <c r="GK316" i="1"/>
  <c r="OY322" i="1"/>
  <c r="GK324" i="1"/>
  <c r="GK346" i="1"/>
  <c r="GK321" i="1"/>
  <c r="GK318" i="1"/>
  <c r="HB349" i="1"/>
  <c r="U714" i="1"/>
  <c r="V714" i="1" s="1"/>
  <c r="HB342" i="1"/>
  <c r="U707" i="1"/>
  <c r="V707" i="1" s="1"/>
  <c r="HB305" i="1"/>
  <c r="U670" i="1"/>
  <c r="V670" i="1" s="1"/>
  <c r="HB341" i="1"/>
  <c r="U706" i="1"/>
  <c r="V706" i="1" s="1"/>
  <c r="HB324" i="1"/>
  <c r="U689" i="1"/>
  <c r="V689" i="1" s="1"/>
  <c r="HB316" i="1"/>
  <c r="U681" i="1"/>
  <c r="V681" i="1" s="1"/>
  <c r="HB331" i="1"/>
  <c r="U696" i="1"/>
  <c r="V696" i="1" s="1"/>
  <c r="HB358" i="1"/>
  <c r="U723" i="1"/>
  <c r="V723" i="1" s="1"/>
  <c r="HB322" i="1"/>
  <c r="U687" i="1"/>
  <c r="V687" i="1" s="1"/>
  <c r="HB313" i="1"/>
  <c r="U678" i="1"/>
  <c r="V678" i="1" s="1"/>
  <c r="HB306" i="1"/>
  <c r="U671" i="1"/>
  <c r="V671" i="1" s="1"/>
  <c r="GK345" i="1"/>
  <c r="GK365" i="1"/>
  <c r="GK340" i="1"/>
  <c r="OY344" i="1"/>
  <c r="OY338" i="1"/>
  <c r="OY349" i="1"/>
  <c r="GK347" i="1"/>
  <c r="OY348" i="1"/>
  <c r="GK344" i="1"/>
  <c r="GK341" i="1"/>
  <c r="GK371" i="1"/>
  <c r="GK327" i="1"/>
  <c r="OY331" i="1"/>
  <c r="OY327" i="1"/>
  <c r="OY353" i="1"/>
  <c r="OY358" i="1"/>
  <c r="GK336" i="1"/>
  <c r="GK333" i="1"/>
  <c r="GK339" i="1"/>
  <c r="OY341" i="1"/>
  <c r="OY342" i="1"/>
  <c r="GK356" i="1"/>
  <c r="OY360" i="1"/>
  <c r="OY369" i="1"/>
  <c r="GK337" i="1"/>
  <c r="GK329" i="1"/>
  <c r="OY335" i="1"/>
  <c r="OY350" i="1"/>
  <c r="GK353" i="1"/>
  <c r="OY354" i="1"/>
  <c r="GK335" i="1"/>
  <c r="OY328" i="1"/>
  <c r="GK334" i="1"/>
  <c r="GK349" i="1"/>
  <c r="GK348" i="1"/>
  <c r="GK355" i="1"/>
  <c r="GK351" i="1"/>
  <c r="OY356" i="1"/>
  <c r="GK366" i="1"/>
  <c r="OY367" i="1"/>
  <c r="GK373" i="1"/>
  <c r="GK372" i="1"/>
  <c r="OY370" i="1"/>
  <c r="OY366" i="1"/>
  <c r="OY332" i="1"/>
  <c r="OY333" i="1"/>
  <c r="GK331" i="1"/>
  <c r="OY359" i="1"/>
  <c r="GK358" i="1"/>
  <c r="OY355" i="1"/>
  <c r="OY357" i="1"/>
  <c r="GK326" i="1"/>
  <c r="OY330" i="1"/>
  <c r="OY329" i="1"/>
  <c r="GK361" i="1"/>
  <c r="GK360" i="1"/>
  <c r="GK328" i="1"/>
  <c r="OY336" i="1"/>
  <c r="OY326" i="1"/>
  <c r="OY352" i="1"/>
  <c r="GK350" i="1"/>
  <c r="OY361" i="1"/>
  <c r="GK359" i="1"/>
  <c r="OY334" i="1"/>
  <c r="OY337" i="1"/>
  <c r="GK330" i="1"/>
  <c r="OY347" i="1"/>
  <c r="OY346" i="1"/>
  <c r="OY340" i="1"/>
  <c r="GK357" i="1"/>
  <c r="OY351" i="1"/>
  <c r="GK354" i="1"/>
  <c r="GK362" i="1"/>
  <c r="NY315" i="1" l="1"/>
  <c r="OA315" i="1" s="1"/>
  <c r="OD315" i="1"/>
  <c r="OB316" i="1" s="1"/>
  <c r="OC316" i="1" s="1"/>
  <c r="OD316" i="1"/>
  <c r="OB317" i="1" s="1"/>
  <c r="OC317" i="1" s="1"/>
  <c r="NY318" i="1"/>
  <c r="OA318" i="1" s="1"/>
  <c r="OD317" i="1"/>
  <c r="OB318" i="1" s="1"/>
  <c r="NY321" i="1"/>
  <c r="OA321" i="1" s="1"/>
  <c r="NY322" i="1"/>
  <c r="OA322" i="1" s="1"/>
  <c r="OD321" i="1"/>
  <c r="OB322" i="1" s="1"/>
  <c r="NY323" i="1"/>
  <c r="OA323" i="1" s="1"/>
  <c r="NY324" i="1"/>
  <c r="OA324" i="1" s="1"/>
  <c r="NY325" i="1"/>
  <c r="OA325" i="1" s="1"/>
  <c r="OO325" i="1" s="1"/>
  <c r="OD324" i="1"/>
  <c r="OB325" i="1" s="1"/>
  <c r="NY326" i="1"/>
  <c r="OA326" i="1" s="1"/>
  <c r="OD325" i="1"/>
  <c r="OB326" i="1" s="1"/>
  <c r="NY327" i="1"/>
  <c r="OA327" i="1" s="1"/>
  <c r="OD327" i="1"/>
  <c r="OB328" i="1" s="1"/>
  <c r="OC328" i="1" s="1"/>
  <c r="NY329" i="1"/>
  <c r="OA329" i="1" s="1"/>
  <c r="NY330" i="1"/>
  <c r="OA330" i="1" s="1"/>
  <c r="OD329" i="1"/>
  <c r="OB330" i="1" s="1"/>
  <c r="NY331" i="1"/>
  <c r="OA331" i="1" s="1"/>
  <c r="NY332" i="1"/>
  <c r="OA332" i="1" s="1"/>
  <c r="NY333" i="1"/>
  <c r="OA333" i="1" s="1"/>
  <c r="NY334" i="1"/>
  <c r="OA334" i="1" s="1"/>
  <c r="NY335" i="1"/>
  <c r="AM700" i="1" s="1"/>
  <c r="AN700" i="1" s="1"/>
  <c r="NY337" i="1"/>
  <c r="AM702" i="1" s="1"/>
  <c r="AN702" i="1" s="1"/>
  <c r="NY338" i="1"/>
  <c r="OA338" i="1" s="1"/>
  <c r="NY339" i="1"/>
  <c r="OA339" i="1" s="1"/>
  <c r="OD338" i="1"/>
  <c r="OB339" i="1" s="1"/>
  <c r="NY340" i="1"/>
  <c r="OA340" i="1" s="1"/>
  <c r="NY341" i="1"/>
  <c r="OA341" i="1" s="1"/>
  <c r="NY342" i="1"/>
  <c r="OA342" i="1" s="1"/>
  <c r="NY343" i="1"/>
  <c r="OA343" i="1" s="1"/>
  <c r="OD343" i="1"/>
  <c r="OB344" i="1" s="1"/>
  <c r="OC344" i="1" s="1"/>
  <c r="NY345" i="1"/>
  <c r="OA345" i="1" s="1"/>
  <c r="OO345" i="1" s="1"/>
  <c r="OD344" i="1"/>
  <c r="OB345" i="1" s="1"/>
  <c r="NY346" i="1"/>
  <c r="OA346" i="1" s="1"/>
  <c r="NY347" i="1"/>
  <c r="OA347" i="1" s="1"/>
  <c r="OD347" i="1"/>
  <c r="OB348" i="1" s="1"/>
  <c r="OC348" i="1" s="1"/>
  <c r="NY349" i="1"/>
  <c r="OA349" i="1" s="1"/>
  <c r="OO349" i="1" s="1"/>
  <c r="OD348" i="1"/>
  <c r="OB349" i="1" s="1"/>
  <c r="NY350" i="1"/>
  <c r="OA350" i="1" s="1"/>
  <c r="OD349" i="1"/>
  <c r="OB350" i="1" s="1"/>
  <c r="NY351" i="1"/>
  <c r="OA351" i="1" s="1"/>
  <c r="OD350" i="1"/>
  <c r="OB351" i="1" s="1"/>
  <c r="NY353" i="1"/>
  <c r="OA353" i="1" s="1"/>
  <c r="NY354" i="1"/>
  <c r="OA354" i="1" s="1"/>
  <c r="OD353" i="1"/>
  <c r="OB354" i="1" s="1"/>
  <c r="NY355" i="1"/>
  <c r="OA355" i="1" s="1"/>
  <c r="OD354" i="1"/>
  <c r="OB355" i="1" s="1"/>
  <c r="NY356" i="1"/>
  <c r="OA356" i="1" s="1"/>
  <c r="OD355" i="1"/>
  <c r="OB356" i="1" s="1"/>
  <c r="NY357" i="1"/>
  <c r="OA357" i="1" s="1"/>
  <c r="OD356" i="1"/>
  <c r="OB357" i="1" s="1"/>
  <c r="NY358" i="1"/>
  <c r="OA358" i="1" s="1"/>
  <c r="OD357" i="1"/>
  <c r="OB358" i="1" s="1"/>
  <c r="NY359" i="1"/>
  <c r="OA359" i="1" s="1"/>
  <c r="OD359" i="1"/>
  <c r="OB360" i="1" s="1"/>
  <c r="OC360" i="1" s="1"/>
  <c r="OD360" i="1"/>
  <c r="OB361" i="1" s="1"/>
  <c r="OC361" i="1" s="1"/>
  <c r="AM680" i="1"/>
  <c r="AM683" i="1"/>
  <c r="AM687" i="1"/>
  <c r="AN687" i="1" s="1"/>
  <c r="AM688" i="1"/>
  <c r="AN688" i="1" s="1"/>
  <c r="AM689" i="1"/>
  <c r="AM690" i="1"/>
  <c r="AN690" i="1" s="1"/>
  <c r="AM691" i="1"/>
  <c r="AM692" i="1"/>
  <c r="AM694" i="1"/>
  <c r="AM695" i="1"/>
  <c r="AN695" i="1" s="1"/>
  <c r="AM696" i="1"/>
  <c r="AN696" i="1" s="1"/>
  <c r="AM697" i="1"/>
  <c r="AN697" i="1" s="1"/>
  <c r="AM699" i="1"/>
  <c r="AM703" i="1"/>
  <c r="AN703" i="1" s="1"/>
  <c r="AM704" i="1"/>
  <c r="AM710" i="1"/>
  <c r="AM716" i="1"/>
  <c r="AN716" i="1" s="1"/>
  <c r="AM721" i="1"/>
  <c r="AN721" i="1" s="1"/>
  <c r="HN302" i="1"/>
  <c r="HS302" i="1" s="1"/>
  <c r="HN303" i="1"/>
  <c r="HS303" i="1" s="1"/>
  <c r="HN304" i="1"/>
  <c r="HS304" i="1" s="1"/>
  <c r="HN305" i="1"/>
  <c r="HS305" i="1" s="1"/>
  <c r="HN306" i="1"/>
  <c r="HS306" i="1" s="1"/>
  <c r="HN307" i="1"/>
  <c r="HS307" i="1" s="1"/>
  <c r="HN308" i="1"/>
  <c r="HS308" i="1" s="1"/>
  <c r="HN309" i="1"/>
  <c r="HS309" i="1" s="1"/>
  <c r="HN310" i="1"/>
  <c r="HS310" i="1" s="1"/>
  <c r="HN311" i="1"/>
  <c r="HS311" i="1" s="1"/>
  <c r="HN312" i="1"/>
  <c r="HS312" i="1" s="1"/>
  <c r="HN313" i="1"/>
  <c r="HS313" i="1" s="1"/>
  <c r="HN314" i="1"/>
  <c r="HS314" i="1" s="1"/>
  <c r="HN315" i="1"/>
  <c r="HS315" i="1" s="1"/>
  <c r="HN316" i="1"/>
  <c r="HS316" i="1" s="1"/>
  <c r="HN317" i="1"/>
  <c r="HS317" i="1" s="1"/>
  <c r="HN318" i="1"/>
  <c r="HS318" i="1" s="1"/>
  <c r="HN319" i="1"/>
  <c r="HS319" i="1" s="1"/>
  <c r="HN320" i="1"/>
  <c r="HS320" i="1" s="1"/>
  <c r="HN321" i="1"/>
  <c r="HS321" i="1" s="1"/>
  <c r="HN322" i="1"/>
  <c r="HS322" i="1" s="1"/>
  <c r="HN323" i="1"/>
  <c r="HS323" i="1" s="1"/>
  <c r="HN324" i="1"/>
  <c r="HS324" i="1" s="1"/>
  <c r="HN325" i="1"/>
  <c r="HS325" i="1" s="1"/>
  <c r="HN326" i="1"/>
  <c r="HS326" i="1" s="1"/>
  <c r="HN327" i="1"/>
  <c r="HS327" i="1" s="1"/>
  <c r="HN328" i="1"/>
  <c r="HS328" i="1" s="1"/>
  <c r="HN329" i="1"/>
  <c r="HS329" i="1" s="1"/>
  <c r="HN330" i="1"/>
  <c r="HS330" i="1" s="1"/>
  <c r="HN331" i="1"/>
  <c r="HS331" i="1" s="1"/>
  <c r="HN332" i="1"/>
  <c r="HS332" i="1" s="1"/>
  <c r="HN333" i="1"/>
  <c r="HS333" i="1" s="1"/>
  <c r="HN334" i="1"/>
  <c r="HS334" i="1" s="1"/>
  <c r="HN335" i="1"/>
  <c r="HS335" i="1" s="1"/>
  <c r="HN336" i="1"/>
  <c r="HS336" i="1" s="1"/>
  <c r="HN337" i="1"/>
  <c r="HS337" i="1" s="1"/>
  <c r="HN338" i="1"/>
  <c r="HS338" i="1" s="1"/>
  <c r="HN339" i="1"/>
  <c r="HS339" i="1" s="1"/>
  <c r="HN340" i="1"/>
  <c r="HS340" i="1" s="1"/>
  <c r="HN341" i="1"/>
  <c r="HS341" i="1" s="1"/>
  <c r="HN342" i="1"/>
  <c r="HS342" i="1" s="1"/>
  <c r="HN343" i="1"/>
  <c r="HS343" i="1" s="1"/>
  <c r="HN344" i="1"/>
  <c r="HS344" i="1" s="1"/>
  <c r="HN345" i="1"/>
  <c r="HS345" i="1" s="1"/>
  <c r="HN346" i="1"/>
  <c r="HS346" i="1" s="1"/>
  <c r="HN347" i="1"/>
  <c r="HS347" i="1" s="1"/>
  <c r="HN348" i="1"/>
  <c r="HS348" i="1" s="1"/>
  <c r="HN349" i="1"/>
  <c r="HS349" i="1" s="1"/>
  <c r="HN350" i="1"/>
  <c r="HS350" i="1" s="1"/>
  <c r="HN351" i="1"/>
  <c r="HS351" i="1" s="1"/>
  <c r="HN352" i="1"/>
  <c r="HS352" i="1" s="1"/>
  <c r="HN353" i="1"/>
  <c r="HS353" i="1" s="1"/>
  <c r="HN354" i="1"/>
  <c r="HS354" i="1" s="1"/>
  <c r="HN355" i="1"/>
  <c r="HS355" i="1" s="1"/>
  <c r="HN356" i="1"/>
  <c r="HS356" i="1" s="1"/>
  <c r="HN357" i="1"/>
  <c r="HS357" i="1" s="1"/>
  <c r="HN358" i="1"/>
  <c r="HS358" i="1" s="1"/>
  <c r="HN359" i="1"/>
  <c r="HS359" i="1" s="1"/>
  <c r="HN360" i="1"/>
  <c r="HS360" i="1" s="1"/>
  <c r="HN361" i="1"/>
  <c r="HS361" i="1" s="1"/>
  <c r="IF303" i="1"/>
  <c r="IK303" i="1" s="1"/>
  <c r="IF304" i="1"/>
  <c r="IK304" i="1" s="1"/>
  <c r="IF305" i="1"/>
  <c r="IK305" i="1" s="1"/>
  <c r="IF306" i="1"/>
  <c r="IK306" i="1" s="1"/>
  <c r="IF307" i="1"/>
  <c r="IK307" i="1" s="1"/>
  <c r="IF308" i="1"/>
  <c r="IK308" i="1" s="1"/>
  <c r="IF309" i="1"/>
  <c r="IK309" i="1" s="1"/>
  <c r="IF310" i="1"/>
  <c r="IK310" i="1" s="1"/>
  <c r="IF311" i="1"/>
  <c r="IK311" i="1" s="1"/>
  <c r="IF312" i="1"/>
  <c r="IK312" i="1" s="1"/>
  <c r="IF313" i="1"/>
  <c r="IK313" i="1" s="1"/>
  <c r="IF314" i="1"/>
  <c r="IK314" i="1" s="1"/>
  <c r="IF315" i="1"/>
  <c r="IK315" i="1" s="1"/>
  <c r="IF316" i="1"/>
  <c r="IK316" i="1" s="1"/>
  <c r="IF317" i="1"/>
  <c r="IK317" i="1" s="1"/>
  <c r="IF318" i="1"/>
  <c r="IK318" i="1" s="1"/>
  <c r="IF319" i="1"/>
  <c r="IK319" i="1" s="1"/>
  <c r="IF320" i="1"/>
  <c r="IK320" i="1" s="1"/>
  <c r="IF321" i="1"/>
  <c r="IK321" i="1" s="1"/>
  <c r="IF322" i="1"/>
  <c r="IK322" i="1" s="1"/>
  <c r="IF323" i="1"/>
  <c r="IK323" i="1" s="1"/>
  <c r="IF324" i="1"/>
  <c r="IK324" i="1" s="1"/>
  <c r="IF325" i="1"/>
  <c r="IK325" i="1" s="1"/>
  <c r="IF326" i="1"/>
  <c r="IK326" i="1" s="1"/>
  <c r="IF327" i="1"/>
  <c r="IK327" i="1" s="1"/>
  <c r="IF328" i="1"/>
  <c r="IK328" i="1" s="1"/>
  <c r="IF329" i="1"/>
  <c r="IK329" i="1" s="1"/>
  <c r="IF330" i="1"/>
  <c r="IK330" i="1" s="1"/>
  <c r="IF331" i="1"/>
  <c r="IK331" i="1" s="1"/>
  <c r="IF332" i="1"/>
  <c r="IK332" i="1" s="1"/>
  <c r="IF333" i="1"/>
  <c r="IK333" i="1" s="1"/>
  <c r="IF334" i="1"/>
  <c r="IK334" i="1" s="1"/>
  <c r="IF335" i="1"/>
  <c r="IK335" i="1" s="1"/>
  <c r="IF336" i="1"/>
  <c r="IK336" i="1" s="1"/>
  <c r="IF337" i="1"/>
  <c r="IK337" i="1" s="1"/>
  <c r="IF338" i="1"/>
  <c r="IK338" i="1" s="1"/>
  <c r="IF339" i="1"/>
  <c r="IK339" i="1" s="1"/>
  <c r="IF340" i="1"/>
  <c r="IK340" i="1" s="1"/>
  <c r="IF341" i="1"/>
  <c r="IK341" i="1" s="1"/>
  <c r="IF342" i="1"/>
  <c r="IK342" i="1" s="1"/>
  <c r="IF343" i="1"/>
  <c r="IK343" i="1" s="1"/>
  <c r="IF344" i="1"/>
  <c r="IK344" i="1" s="1"/>
  <c r="IF345" i="1"/>
  <c r="IK345" i="1" s="1"/>
  <c r="IF346" i="1"/>
  <c r="IK346" i="1" s="1"/>
  <c r="IF347" i="1"/>
  <c r="IK347" i="1" s="1"/>
  <c r="IF348" i="1"/>
  <c r="IK348" i="1" s="1"/>
  <c r="IF349" i="1"/>
  <c r="IK349" i="1" s="1"/>
  <c r="IF350" i="1"/>
  <c r="IK350" i="1" s="1"/>
  <c r="IF351" i="1"/>
  <c r="IK351" i="1" s="1"/>
  <c r="IF352" i="1"/>
  <c r="IK352" i="1" s="1"/>
  <c r="IF353" i="1"/>
  <c r="IK353" i="1" s="1"/>
  <c r="IF354" i="1"/>
  <c r="IK354" i="1" s="1"/>
  <c r="IF355" i="1"/>
  <c r="IK355" i="1" s="1"/>
  <c r="IF356" i="1"/>
  <c r="IK356" i="1" s="1"/>
  <c r="IF357" i="1"/>
  <c r="IK357" i="1" s="1"/>
  <c r="IF358" i="1"/>
  <c r="IK358" i="1" s="1"/>
  <c r="IF359" i="1"/>
  <c r="IK359" i="1" s="1"/>
  <c r="IF360" i="1"/>
  <c r="IK360" i="1" s="1"/>
  <c r="JR302" i="1"/>
  <c r="JP303" i="1" s="1"/>
  <c r="JQ303" i="1" s="1"/>
  <c r="JR303" i="1"/>
  <c r="JP304" i="1" s="1"/>
  <c r="JQ304" i="1" s="1"/>
  <c r="JR304" i="1"/>
  <c r="JP305" i="1" s="1"/>
  <c r="JQ305" i="1" s="1"/>
  <c r="JR305" i="1"/>
  <c r="JP306" i="1" s="1"/>
  <c r="JQ306" i="1" s="1"/>
  <c r="JR306" i="1"/>
  <c r="JP307" i="1" s="1"/>
  <c r="JQ307" i="1" s="1"/>
  <c r="JR307" i="1"/>
  <c r="JP308" i="1" s="1"/>
  <c r="JQ308" i="1" s="1"/>
  <c r="JR308" i="1"/>
  <c r="JP309" i="1" s="1"/>
  <c r="JQ309" i="1" s="1"/>
  <c r="JW302" i="1"/>
  <c r="KD302" i="1" s="1"/>
  <c r="JW303" i="1"/>
  <c r="KD303" i="1" s="1"/>
  <c r="JW304" i="1"/>
  <c r="KD304" i="1" s="1"/>
  <c r="JW305" i="1"/>
  <c r="KD305" i="1" s="1"/>
  <c r="JW306" i="1"/>
  <c r="KD306" i="1" s="1"/>
  <c r="JW307" i="1"/>
  <c r="KD307" i="1" s="1"/>
  <c r="JW308" i="1"/>
  <c r="KD308" i="1" s="1"/>
  <c r="JW309" i="1"/>
  <c r="KD309" i="1" s="1"/>
  <c r="JW310" i="1"/>
  <c r="KD310" i="1" s="1"/>
  <c r="JW311" i="1"/>
  <c r="KD311" i="1" s="1"/>
  <c r="JW312" i="1"/>
  <c r="KD312" i="1" s="1"/>
  <c r="JW313" i="1"/>
  <c r="KD313" i="1" s="1"/>
  <c r="JW314" i="1"/>
  <c r="KD314" i="1" s="1"/>
  <c r="JW315" i="1"/>
  <c r="KD315" i="1" s="1"/>
  <c r="JW316" i="1"/>
  <c r="KD316" i="1" s="1"/>
  <c r="JW317" i="1"/>
  <c r="KD317" i="1" s="1"/>
  <c r="JW318" i="1"/>
  <c r="KD318" i="1" s="1"/>
  <c r="JW319" i="1"/>
  <c r="KD319" i="1" s="1"/>
  <c r="JW320" i="1"/>
  <c r="KD320" i="1" s="1"/>
  <c r="JW321" i="1"/>
  <c r="KD321" i="1" s="1"/>
  <c r="JW322" i="1"/>
  <c r="KD322" i="1" s="1"/>
  <c r="JW323" i="1"/>
  <c r="KD323" i="1" s="1"/>
  <c r="JW324" i="1"/>
  <c r="KD324" i="1" s="1"/>
  <c r="JW325" i="1"/>
  <c r="KD325" i="1" s="1"/>
  <c r="JW326" i="1"/>
  <c r="KD326" i="1" s="1"/>
  <c r="JW327" i="1"/>
  <c r="KD327" i="1" s="1"/>
  <c r="JW328" i="1"/>
  <c r="KD328" i="1" s="1"/>
  <c r="JW329" i="1"/>
  <c r="KD329" i="1" s="1"/>
  <c r="JW330" i="1"/>
  <c r="KD330" i="1" s="1"/>
  <c r="JW331" i="1"/>
  <c r="KD331" i="1" s="1"/>
  <c r="JW332" i="1"/>
  <c r="KD332" i="1" s="1"/>
  <c r="JW333" i="1"/>
  <c r="KD333" i="1" s="1"/>
  <c r="JW334" i="1"/>
  <c r="KD334" i="1" s="1"/>
  <c r="JW335" i="1"/>
  <c r="KD335" i="1" s="1"/>
  <c r="JW336" i="1"/>
  <c r="KD336" i="1" s="1"/>
  <c r="JW337" i="1"/>
  <c r="KD337" i="1" s="1"/>
  <c r="JW338" i="1"/>
  <c r="KD338" i="1" s="1"/>
  <c r="JW339" i="1"/>
  <c r="KD339" i="1" s="1"/>
  <c r="JW340" i="1"/>
  <c r="KD340" i="1" s="1"/>
  <c r="JW341" i="1"/>
  <c r="KD341" i="1" s="1"/>
  <c r="JW342" i="1"/>
  <c r="KD342" i="1" s="1"/>
  <c r="JW343" i="1"/>
  <c r="KD343" i="1" s="1"/>
  <c r="JW344" i="1"/>
  <c r="KD344" i="1" s="1"/>
  <c r="JW345" i="1"/>
  <c r="KD345" i="1" s="1"/>
  <c r="JW346" i="1"/>
  <c r="KD346" i="1" s="1"/>
  <c r="JW347" i="1"/>
  <c r="KD347" i="1" s="1"/>
  <c r="JW348" i="1"/>
  <c r="KD348" i="1" s="1"/>
  <c r="JW349" i="1"/>
  <c r="KD349" i="1" s="1"/>
  <c r="JW350" i="1"/>
  <c r="KD350" i="1" s="1"/>
  <c r="JW351" i="1"/>
  <c r="KD351" i="1" s="1"/>
  <c r="JW352" i="1"/>
  <c r="KD352" i="1" s="1"/>
  <c r="JW353" i="1"/>
  <c r="KD353" i="1" s="1"/>
  <c r="JW354" i="1"/>
  <c r="KD354" i="1" s="1"/>
  <c r="JW355" i="1"/>
  <c r="KD355" i="1" s="1"/>
  <c r="JW356" i="1"/>
  <c r="KD356" i="1" s="1"/>
  <c r="JW357" i="1"/>
  <c r="KD357" i="1" s="1"/>
  <c r="JW358" i="1"/>
  <c r="KD358" i="1" s="1"/>
  <c r="JW359" i="1"/>
  <c r="KD359" i="1" s="1"/>
  <c r="JW360" i="1"/>
  <c r="KD360" i="1" s="1"/>
  <c r="JW361" i="1"/>
  <c r="KD361" i="1" s="1"/>
  <c r="LO304" i="1"/>
  <c r="LQ304" i="1" s="1"/>
  <c r="LO306" i="1"/>
  <c r="LQ306" i="1" s="1"/>
  <c r="LO307" i="1"/>
  <c r="LQ307" i="1" s="1"/>
  <c r="LT306" i="1"/>
  <c r="LR307" i="1" s="1"/>
  <c r="LO308" i="1"/>
  <c r="LQ308" i="1" s="1"/>
  <c r="LT308" i="1"/>
  <c r="LR309" i="1" s="1"/>
  <c r="LS309" i="1" s="1"/>
  <c r="LO310" i="1"/>
  <c r="LQ310" i="1" s="1"/>
  <c r="MD310" i="1" s="1"/>
  <c r="LT309" i="1"/>
  <c r="LR310" i="1" s="1"/>
  <c r="LO311" i="1"/>
  <c r="LQ311" i="1" s="1"/>
  <c r="LT310" i="1"/>
  <c r="LR311" i="1" s="1"/>
  <c r="LO312" i="1"/>
  <c r="LQ312" i="1" s="1"/>
  <c r="LT311" i="1"/>
  <c r="LR312" i="1" s="1"/>
  <c r="LO313" i="1"/>
  <c r="LQ313" i="1" s="1"/>
  <c r="LO314" i="1"/>
  <c r="LQ314" i="1" s="1"/>
  <c r="LT313" i="1"/>
  <c r="LR314" i="1" s="1"/>
  <c r="LO315" i="1"/>
  <c r="LQ315" i="1" s="1"/>
  <c r="LT314" i="1"/>
  <c r="LR315" i="1" s="1"/>
  <c r="LO317" i="1"/>
  <c r="LQ317" i="1" s="1"/>
  <c r="LO318" i="1"/>
  <c r="LQ318" i="1" s="1"/>
  <c r="MD318" i="1" s="1"/>
  <c r="LT317" i="1"/>
  <c r="LR318" i="1" s="1"/>
  <c r="LO319" i="1"/>
  <c r="LQ319" i="1" s="1"/>
  <c r="LT318" i="1"/>
  <c r="LR319" i="1" s="1"/>
  <c r="LO320" i="1"/>
  <c r="LQ320" i="1" s="1"/>
  <c r="LT320" i="1"/>
  <c r="LR321" i="1" s="1"/>
  <c r="LS321" i="1" s="1"/>
  <c r="LO322" i="1"/>
  <c r="LQ322" i="1" s="1"/>
  <c r="MD322" i="1" s="1"/>
  <c r="LT321" i="1"/>
  <c r="LR322" i="1" s="1"/>
  <c r="LO323" i="1"/>
  <c r="LQ323" i="1" s="1"/>
  <c r="LT322" i="1"/>
  <c r="LR323" i="1" s="1"/>
  <c r="LO324" i="1"/>
  <c r="LQ324" i="1" s="1"/>
  <c r="LT324" i="1"/>
  <c r="LR325" i="1" s="1"/>
  <c r="LS325" i="1" s="1"/>
  <c r="LO326" i="1"/>
  <c r="LQ326" i="1" s="1"/>
  <c r="LO327" i="1"/>
  <c r="LQ327" i="1" s="1"/>
  <c r="LT326" i="1"/>
  <c r="LR327" i="1" s="1"/>
  <c r="LO328" i="1"/>
  <c r="MC328" i="1" s="1"/>
  <c r="LT327" i="1"/>
  <c r="LR328" i="1" s="1"/>
  <c r="LO329" i="1"/>
  <c r="LQ329" i="1" s="1"/>
  <c r="LT328" i="1"/>
  <c r="LR329" i="1" s="1"/>
  <c r="LO330" i="1"/>
  <c r="LQ330" i="1" s="1"/>
  <c r="LT329" i="1"/>
  <c r="LR330" i="1" s="1"/>
  <c r="LO331" i="1"/>
  <c r="LQ331" i="1" s="1"/>
  <c r="LT330" i="1"/>
  <c r="LR331" i="1" s="1"/>
  <c r="LT331" i="1"/>
  <c r="LR332" i="1" s="1"/>
  <c r="LS332" i="1" s="1"/>
  <c r="LO333" i="1"/>
  <c r="LQ333" i="1" s="1"/>
  <c r="LT332" i="1"/>
  <c r="LR333" i="1" s="1"/>
  <c r="LT333" i="1"/>
  <c r="LR334" i="1" s="1"/>
  <c r="LS334" i="1" s="1"/>
  <c r="LO335" i="1"/>
  <c r="LQ335" i="1" s="1"/>
  <c r="LT334" i="1"/>
  <c r="LR335" i="1" s="1"/>
  <c r="LO336" i="1"/>
  <c r="LQ336" i="1" s="1"/>
  <c r="MD336" i="1" s="1"/>
  <c r="LT335" i="1"/>
  <c r="LR336" i="1" s="1"/>
  <c r="LO337" i="1"/>
  <c r="LQ337" i="1" s="1"/>
  <c r="MD337" i="1" s="1"/>
  <c r="LT336" i="1"/>
  <c r="LR337" i="1" s="1"/>
  <c r="LT337" i="1"/>
  <c r="LR338" i="1" s="1"/>
  <c r="LS338" i="1" s="1"/>
  <c r="LO339" i="1"/>
  <c r="LQ339" i="1" s="1"/>
  <c r="LT338" i="1"/>
  <c r="LR339" i="1" s="1"/>
  <c r="LO341" i="1"/>
  <c r="LQ341" i="1" s="1"/>
  <c r="LO342" i="1"/>
  <c r="LQ342" i="1" s="1"/>
  <c r="LO343" i="1"/>
  <c r="LQ343" i="1" s="1"/>
  <c r="LO344" i="1"/>
  <c r="LQ344" i="1" s="1"/>
  <c r="LO345" i="1"/>
  <c r="LQ345" i="1" s="1"/>
  <c r="LT344" i="1"/>
  <c r="LR345" i="1"/>
  <c r="LO346" i="1"/>
  <c r="LQ346" i="1" s="1"/>
  <c r="LT345" i="1"/>
  <c r="LR346" i="1" s="1"/>
  <c r="LO347" i="1"/>
  <c r="LQ347" i="1" s="1"/>
  <c r="MD347" i="1" s="1"/>
  <c r="LT346" i="1"/>
  <c r="LR347" i="1" s="1"/>
  <c r="LO348" i="1"/>
  <c r="LQ348" i="1" s="1"/>
  <c r="LT347" i="1"/>
  <c r="LR348" i="1" s="1"/>
  <c r="LO349" i="1"/>
  <c r="LQ349" i="1" s="1"/>
  <c r="LT348" i="1"/>
  <c r="LR349" i="1" s="1"/>
  <c r="LO350" i="1"/>
  <c r="LQ350" i="1" s="1"/>
  <c r="LT349" i="1"/>
  <c r="LR350" i="1" s="1"/>
  <c r="LT350" i="1"/>
  <c r="LR351" i="1" s="1"/>
  <c r="LS351" i="1" s="1"/>
  <c r="LO353" i="1"/>
  <c r="LQ353" i="1" s="1"/>
  <c r="LO354" i="1"/>
  <c r="LQ354" i="1" s="1"/>
  <c r="LO355" i="1"/>
  <c r="LQ355" i="1" s="1"/>
  <c r="LT354" i="1"/>
  <c r="LR355" i="1" s="1"/>
  <c r="LO357" i="1"/>
  <c r="LQ357" i="1" s="1"/>
  <c r="LT357" i="1"/>
  <c r="LR358" i="1" s="1"/>
  <c r="LS358" i="1" s="1"/>
  <c r="LT358" i="1"/>
  <c r="LR359" i="1" s="1"/>
  <c r="LS359" i="1" s="1"/>
  <c r="LT359" i="1"/>
  <c r="LR360" i="1" s="1"/>
  <c r="LS360" i="1" s="1"/>
  <c r="MH302" i="1"/>
  <c r="MJ302" i="1" s="1"/>
  <c r="MH303" i="1"/>
  <c r="MJ303" i="1" s="1"/>
  <c r="MH304" i="1"/>
  <c r="MJ304" i="1" s="1"/>
  <c r="MH306" i="1"/>
  <c r="MJ306" i="1" s="1"/>
  <c r="MH307" i="1"/>
  <c r="MJ307" i="1" s="1"/>
  <c r="MM306" i="1"/>
  <c r="MK307" i="1" s="1"/>
  <c r="MH308" i="1"/>
  <c r="MJ308" i="1" s="1"/>
  <c r="MM307" i="1"/>
  <c r="MK308" i="1" s="1"/>
  <c r="MM308" i="1"/>
  <c r="MK309" i="1" s="1"/>
  <c r="ML309" i="1" s="1"/>
  <c r="MH310" i="1"/>
  <c r="MJ310" i="1" s="1"/>
  <c r="MM309" i="1"/>
  <c r="MK310" i="1" s="1"/>
  <c r="MH311" i="1"/>
  <c r="MJ311" i="1" s="1"/>
  <c r="MH312" i="1"/>
  <c r="MJ312" i="1" s="1"/>
  <c r="MV312" i="1" s="1"/>
  <c r="MM311" i="1"/>
  <c r="MK312" i="1" s="1"/>
  <c r="MM312" i="1"/>
  <c r="MK313" i="1" s="1"/>
  <c r="ML313" i="1" s="1"/>
  <c r="MH314" i="1"/>
  <c r="MJ314" i="1" s="1"/>
  <c r="MH315" i="1"/>
  <c r="MJ315" i="1" s="1"/>
  <c r="MH316" i="1"/>
  <c r="MJ316" i="1" s="1"/>
  <c r="MM315" i="1"/>
  <c r="MK316" i="1" s="1"/>
  <c r="MM316" i="1"/>
  <c r="MK317" i="1" s="1"/>
  <c r="ML317" i="1" s="1"/>
  <c r="MH318" i="1"/>
  <c r="MJ318" i="1" s="1"/>
  <c r="MH319" i="1"/>
  <c r="MJ319" i="1" s="1"/>
  <c r="MM318" i="1"/>
  <c r="MK319" i="1" s="1"/>
  <c r="MH320" i="1"/>
  <c r="MJ320" i="1" s="1"/>
  <c r="MM320" i="1"/>
  <c r="MK321" i="1" s="1"/>
  <c r="ML321" i="1" s="1"/>
  <c r="MH322" i="1"/>
  <c r="MJ322" i="1" s="1"/>
  <c r="MM321" i="1"/>
  <c r="MK322" i="1" s="1"/>
  <c r="MH323" i="1"/>
  <c r="MJ323" i="1" s="1"/>
  <c r="MM322" i="1"/>
  <c r="MK323" i="1" s="1"/>
  <c r="MH324" i="1"/>
  <c r="MJ324" i="1" s="1"/>
  <c r="MM323" i="1"/>
  <c r="MK324" i="1" s="1"/>
  <c r="MM324" i="1"/>
  <c r="MK325" i="1" s="1"/>
  <c r="ML325" i="1" s="1"/>
  <c r="MH326" i="1"/>
  <c r="MJ326" i="1" s="1"/>
  <c r="MM325" i="1"/>
  <c r="MK326" i="1" s="1"/>
  <c r="MH327" i="1"/>
  <c r="MJ327" i="1" s="1"/>
  <c r="MH328" i="1"/>
  <c r="MJ328" i="1" s="1"/>
  <c r="MH330" i="1"/>
  <c r="MJ330" i="1" s="1"/>
  <c r="MH331" i="1"/>
  <c r="MJ331" i="1" s="1"/>
  <c r="MV331" i="1" s="1"/>
  <c r="MM330" i="1"/>
  <c r="MK331" i="1" s="1"/>
  <c r="MH332" i="1"/>
  <c r="MJ332" i="1" s="1"/>
  <c r="ML332" i="1" s="1"/>
  <c r="MM332" i="1"/>
  <c r="MK333" i="1" s="1"/>
  <c r="ML333" i="1" s="1"/>
  <c r="MH334" i="1"/>
  <c r="MJ334" i="1" s="1"/>
  <c r="MV334" i="1" s="1"/>
  <c r="MM333" i="1"/>
  <c r="MK334" i="1" s="1"/>
  <c r="MH335" i="1"/>
  <c r="MJ335" i="1" s="1"/>
  <c r="MV335" i="1" s="1"/>
  <c r="MM334" i="1"/>
  <c r="MK335" i="1" s="1"/>
  <c r="MH336" i="1"/>
  <c r="MJ336" i="1" s="1"/>
  <c r="MV336" i="1" s="1"/>
  <c r="MM335" i="1"/>
  <c r="MK336" i="1" s="1"/>
  <c r="MM336" i="1"/>
  <c r="MK337" i="1" s="1"/>
  <c r="ML337" i="1" s="1"/>
  <c r="MH338" i="1"/>
  <c r="MJ338" i="1" s="1"/>
  <c r="MV338" i="1" s="1"/>
  <c r="MM337" i="1"/>
  <c r="MK338" i="1" s="1"/>
  <c r="MH339" i="1"/>
  <c r="MJ339" i="1" s="1"/>
  <c r="MH340" i="1"/>
  <c r="MJ340" i="1" s="1"/>
  <c r="MH341" i="1"/>
  <c r="MJ341" i="1" s="1"/>
  <c r="MM340" i="1"/>
  <c r="MK341" i="1" s="1"/>
  <c r="MH342" i="1"/>
  <c r="MJ342" i="1" s="1"/>
  <c r="MV342" i="1" s="1"/>
  <c r="MM341" i="1"/>
  <c r="MK342" i="1" s="1"/>
  <c r="MH343" i="1"/>
  <c r="MJ343" i="1" s="1"/>
  <c r="MM342" i="1"/>
  <c r="MK343" i="1" s="1"/>
  <c r="MH344" i="1"/>
  <c r="MJ344" i="1" s="1"/>
  <c r="MH345" i="1"/>
  <c r="MJ345" i="1" s="1"/>
  <c r="MM344" i="1"/>
  <c r="MK345" i="1" s="1"/>
  <c r="MH346" i="1"/>
  <c r="MJ346" i="1" s="1"/>
  <c r="MH347" i="1"/>
  <c r="MU347" i="1" s="1"/>
  <c r="MH348" i="1"/>
  <c r="MJ348" i="1" s="1"/>
  <c r="MM347" i="1"/>
  <c r="MK348" i="1" s="1"/>
  <c r="MM348" i="1"/>
  <c r="MK349" i="1" s="1"/>
  <c r="ML349" i="1" s="1"/>
  <c r="MH350" i="1"/>
  <c r="MJ350" i="1" s="1"/>
  <c r="MV350" i="1" s="1"/>
  <c r="MM349" i="1"/>
  <c r="MK350" i="1" s="1"/>
  <c r="MH351" i="1"/>
  <c r="MJ351" i="1" s="1"/>
  <c r="MV351" i="1" s="1"/>
  <c r="MM350" i="1"/>
  <c r="MK351" i="1" s="1"/>
  <c r="MH352" i="1"/>
  <c r="MJ352" i="1" s="1"/>
  <c r="MV352" i="1" s="1"/>
  <c r="MM351" i="1"/>
  <c r="MK352" i="1" s="1"/>
  <c r="MM352" i="1"/>
  <c r="MK353" i="1" s="1"/>
  <c r="ML353" i="1" s="1"/>
  <c r="MH354" i="1"/>
  <c r="MJ354" i="1" s="1"/>
  <c r="MV354" i="1" s="1"/>
  <c r="MM353" i="1"/>
  <c r="MK354" i="1" s="1"/>
  <c r="MH355" i="1"/>
  <c r="MJ355" i="1" s="1"/>
  <c r="MM354" i="1"/>
  <c r="MK355" i="1" s="1"/>
  <c r="MH356" i="1"/>
  <c r="MJ356" i="1" s="1"/>
  <c r="MM355" i="1"/>
  <c r="MK356" i="1" s="1"/>
  <c r="MM356" i="1"/>
  <c r="MK357" i="1" s="1"/>
  <c r="ML357" i="1" s="1"/>
  <c r="MH358" i="1"/>
  <c r="MJ358" i="1" s="1"/>
  <c r="MM357" i="1"/>
  <c r="MK358" i="1" s="1"/>
  <c r="MH359" i="1"/>
  <c r="MJ359" i="1" s="1"/>
  <c r="MM358" i="1"/>
  <c r="MK359" i="1" s="1"/>
  <c r="MH360" i="1"/>
  <c r="MJ360" i="1" s="1"/>
  <c r="MM359" i="1"/>
  <c r="MK360" i="1" s="1"/>
  <c r="MM360" i="1"/>
  <c r="MK361" i="1" s="1"/>
  <c r="ML361" i="1" s="1"/>
  <c r="MM361" i="1"/>
  <c r="MK362" i="1" s="1"/>
  <c r="ML362" i="1" s="1"/>
  <c r="MO302" i="1"/>
  <c r="MT302" i="1" s="1"/>
  <c r="MO303" i="1"/>
  <c r="MT303" i="1" s="1"/>
  <c r="MO304" i="1"/>
  <c r="MT304" i="1" s="1"/>
  <c r="MO305" i="1"/>
  <c r="MT305" i="1" s="1"/>
  <c r="MO306" i="1"/>
  <c r="MT306" i="1" s="1"/>
  <c r="MO307" i="1"/>
  <c r="MT307" i="1" s="1"/>
  <c r="MO308" i="1"/>
  <c r="MT308" i="1" s="1"/>
  <c r="MO309" i="1"/>
  <c r="MT309" i="1" s="1"/>
  <c r="MO310" i="1"/>
  <c r="MT310" i="1" s="1"/>
  <c r="MO311" i="1"/>
  <c r="MT311" i="1" s="1"/>
  <c r="MO312" i="1"/>
  <c r="MT312" i="1" s="1"/>
  <c r="MO313" i="1"/>
  <c r="MT313" i="1" s="1"/>
  <c r="MO314" i="1"/>
  <c r="MT314" i="1" s="1"/>
  <c r="MO315" i="1"/>
  <c r="MT315" i="1" s="1"/>
  <c r="MO316" i="1"/>
  <c r="MT316" i="1" s="1"/>
  <c r="MO317" i="1"/>
  <c r="MT317" i="1" s="1"/>
  <c r="MO318" i="1"/>
  <c r="MT318" i="1" s="1"/>
  <c r="MO319" i="1"/>
  <c r="MT319" i="1" s="1"/>
  <c r="MO320" i="1"/>
  <c r="MT320" i="1" s="1"/>
  <c r="MO321" i="1"/>
  <c r="MT321" i="1" s="1"/>
  <c r="MO322" i="1"/>
  <c r="MT322" i="1" s="1"/>
  <c r="MO323" i="1"/>
  <c r="MT323" i="1" s="1"/>
  <c r="MO324" i="1"/>
  <c r="MT324" i="1" s="1"/>
  <c r="MO325" i="1"/>
  <c r="MT325" i="1" s="1"/>
  <c r="MO326" i="1"/>
  <c r="MT326" i="1" s="1"/>
  <c r="MO327" i="1"/>
  <c r="MT327" i="1" s="1"/>
  <c r="MO328" i="1"/>
  <c r="MT328" i="1" s="1"/>
  <c r="MO329" i="1"/>
  <c r="MT329" i="1" s="1"/>
  <c r="MO330" i="1"/>
  <c r="MT330" i="1" s="1"/>
  <c r="MO331" i="1"/>
  <c r="MT331" i="1" s="1"/>
  <c r="MO332" i="1"/>
  <c r="MT332" i="1" s="1"/>
  <c r="MO333" i="1"/>
  <c r="MT333" i="1" s="1"/>
  <c r="MO334" i="1"/>
  <c r="MT334" i="1" s="1"/>
  <c r="MO335" i="1"/>
  <c r="MT335" i="1" s="1"/>
  <c r="MO336" i="1"/>
  <c r="MT336" i="1" s="1"/>
  <c r="MO337" i="1"/>
  <c r="MT337" i="1" s="1"/>
  <c r="MO338" i="1"/>
  <c r="MT338" i="1" s="1"/>
  <c r="MO339" i="1"/>
  <c r="MT339" i="1" s="1"/>
  <c r="MO340" i="1"/>
  <c r="MT340" i="1" s="1"/>
  <c r="MO341" i="1"/>
  <c r="MT341" i="1" s="1"/>
  <c r="MO342" i="1"/>
  <c r="MT342" i="1" s="1"/>
  <c r="MO343" i="1"/>
  <c r="MT343" i="1" s="1"/>
  <c r="MO344" i="1"/>
  <c r="MT344" i="1" s="1"/>
  <c r="MO345" i="1"/>
  <c r="MT345" i="1" s="1"/>
  <c r="MO346" i="1"/>
  <c r="MT346" i="1" s="1"/>
  <c r="MO347" i="1"/>
  <c r="MT347" i="1" s="1"/>
  <c r="MO348" i="1"/>
  <c r="MT348" i="1" s="1"/>
  <c r="MO349" i="1"/>
  <c r="MT349" i="1" s="1"/>
  <c r="MO350" i="1"/>
  <c r="MT350" i="1" s="1"/>
  <c r="MO351" i="1"/>
  <c r="MT351" i="1" s="1"/>
  <c r="MO352" i="1"/>
  <c r="MT352" i="1" s="1"/>
  <c r="MO353" i="1"/>
  <c r="MT353" i="1" s="1"/>
  <c r="MO354" i="1"/>
  <c r="MT354" i="1" s="1"/>
  <c r="MO355" i="1"/>
  <c r="MT355" i="1" s="1"/>
  <c r="MO356" i="1"/>
  <c r="MT356" i="1" s="1"/>
  <c r="MO357" i="1"/>
  <c r="MT357" i="1" s="1"/>
  <c r="MO358" i="1"/>
  <c r="MT358" i="1" s="1"/>
  <c r="MO359" i="1"/>
  <c r="MT359" i="1" s="1"/>
  <c r="MO360" i="1"/>
  <c r="MT360" i="1" s="1"/>
  <c r="MO361" i="1"/>
  <c r="MT361" i="1" s="1"/>
  <c r="OG302" i="1"/>
  <c r="OM302" i="1" s="1"/>
  <c r="OG303" i="1"/>
  <c r="OM303" i="1" s="1"/>
  <c r="OG304" i="1"/>
  <c r="OM304" i="1" s="1"/>
  <c r="OG305" i="1"/>
  <c r="OM305" i="1" s="1"/>
  <c r="OG306" i="1"/>
  <c r="OM306" i="1" s="1"/>
  <c r="OG307" i="1"/>
  <c r="OM307" i="1" s="1"/>
  <c r="OG308" i="1"/>
  <c r="OM308" i="1" s="1"/>
  <c r="OG309" i="1"/>
  <c r="OM309" i="1" s="1"/>
  <c r="OG310" i="1"/>
  <c r="OM310" i="1" s="1"/>
  <c r="OG311" i="1"/>
  <c r="OM311" i="1" s="1"/>
  <c r="OG312" i="1"/>
  <c r="OM312" i="1" s="1"/>
  <c r="OG313" i="1"/>
  <c r="OM313" i="1" s="1"/>
  <c r="OG314" i="1"/>
  <c r="OM314" i="1" s="1"/>
  <c r="OG315" i="1"/>
  <c r="OM315" i="1" s="1"/>
  <c r="OG316" i="1"/>
  <c r="OM316" i="1" s="1"/>
  <c r="OG317" i="1"/>
  <c r="OM317" i="1" s="1"/>
  <c r="OG318" i="1"/>
  <c r="OM318" i="1" s="1"/>
  <c r="OG319" i="1"/>
  <c r="OM319" i="1" s="1"/>
  <c r="OG320" i="1"/>
  <c r="OM320" i="1" s="1"/>
  <c r="OG321" i="1"/>
  <c r="OM321" i="1" s="1"/>
  <c r="OG322" i="1"/>
  <c r="OM322" i="1" s="1"/>
  <c r="OG323" i="1"/>
  <c r="OM323" i="1" s="1"/>
  <c r="OG324" i="1"/>
  <c r="OM324" i="1" s="1"/>
  <c r="OG325" i="1"/>
  <c r="OM325" i="1" s="1"/>
  <c r="OG326" i="1"/>
  <c r="OM326" i="1" s="1"/>
  <c r="OG327" i="1"/>
  <c r="OM327" i="1" s="1"/>
  <c r="OG328" i="1"/>
  <c r="OM328" i="1" s="1"/>
  <c r="OG329" i="1"/>
  <c r="OM329" i="1" s="1"/>
  <c r="OG330" i="1"/>
  <c r="OM330" i="1" s="1"/>
  <c r="OG331" i="1"/>
  <c r="OM331" i="1" s="1"/>
  <c r="OG332" i="1"/>
  <c r="OM332" i="1" s="1"/>
  <c r="OG333" i="1"/>
  <c r="OM333" i="1" s="1"/>
  <c r="OG334" i="1"/>
  <c r="OM334" i="1" s="1"/>
  <c r="OG335" i="1"/>
  <c r="OM335" i="1" s="1"/>
  <c r="OG336" i="1"/>
  <c r="OM336" i="1" s="1"/>
  <c r="OG337" i="1"/>
  <c r="OM337" i="1" s="1"/>
  <c r="OG338" i="1"/>
  <c r="OM338" i="1" s="1"/>
  <c r="OG339" i="1"/>
  <c r="OM339" i="1" s="1"/>
  <c r="OG340" i="1"/>
  <c r="OM340" i="1" s="1"/>
  <c r="OG341" i="1"/>
  <c r="OM341" i="1" s="1"/>
  <c r="OG342" i="1"/>
  <c r="OM342" i="1" s="1"/>
  <c r="OG343" i="1"/>
  <c r="OM343" i="1" s="1"/>
  <c r="OG344" i="1"/>
  <c r="OM344" i="1" s="1"/>
  <c r="OG345" i="1"/>
  <c r="OM345" i="1" s="1"/>
  <c r="OG346" i="1"/>
  <c r="OM346" i="1" s="1"/>
  <c r="OG347" i="1"/>
  <c r="OM347" i="1" s="1"/>
  <c r="OG348" i="1"/>
  <c r="OM348" i="1" s="1"/>
  <c r="OG349" i="1"/>
  <c r="OM349" i="1" s="1"/>
  <c r="OG350" i="1"/>
  <c r="OM350" i="1" s="1"/>
  <c r="OG351" i="1"/>
  <c r="OM351" i="1" s="1"/>
  <c r="OG352" i="1"/>
  <c r="OM352" i="1" s="1"/>
  <c r="OG353" i="1"/>
  <c r="OM353" i="1" s="1"/>
  <c r="OG354" i="1"/>
  <c r="OM354" i="1" s="1"/>
  <c r="OG355" i="1"/>
  <c r="OM355" i="1" s="1"/>
  <c r="OG356" i="1"/>
  <c r="OM356" i="1" s="1"/>
  <c r="OG357" i="1"/>
  <c r="OM357" i="1" s="1"/>
  <c r="OG358" i="1"/>
  <c r="OM358" i="1" s="1"/>
  <c r="OG359" i="1"/>
  <c r="OM359" i="1" s="1"/>
  <c r="OG360" i="1"/>
  <c r="OM360" i="1" s="1"/>
  <c r="OG361" i="1"/>
  <c r="OM361" i="1" s="1"/>
  <c r="MC306" i="1"/>
  <c r="MC308" i="1"/>
  <c r="MC313" i="1"/>
  <c r="MC314" i="1"/>
  <c r="MC315" i="1"/>
  <c r="MC317" i="1"/>
  <c r="MC319" i="1"/>
  <c r="MC322" i="1"/>
  <c r="MC323" i="1"/>
  <c r="MC324" i="1"/>
  <c r="MC327" i="1"/>
  <c r="MC329" i="1"/>
  <c r="MC330" i="1"/>
  <c r="MC331" i="1"/>
  <c r="MC333" i="1"/>
  <c r="MC335" i="1"/>
  <c r="MC336" i="1"/>
  <c r="MC337" i="1"/>
  <c r="MC339" i="1"/>
  <c r="MC345" i="1"/>
  <c r="MC346" i="1"/>
  <c r="MC349" i="1"/>
  <c r="MC350" i="1"/>
  <c r="MC355" i="1"/>
  <c r="MC357" i="1"/>
  <c r="MU302" i="1"/>
  <c r="MU304" i="1"/>
  <c r="MU311" i="1"/>
  <c r="MU314" i="1"/>
  <c r="MU315" i="1"/>
  <c r="MU320" i="1"/>
  <c r="MU323" i="1"/>
  <c r="MU328" i="1"/>
  <c r="MU332" i="1"/>
  <c r="MU335" i="1"/>
  <c r="MU338" i="1"/>
  <c r="MU343" i="1"/>
  <c r="ON315" i="1"/>
  <c r="ON318" i="1"/>
  <c r="ON322" i="1"/>
  <c r="ON323" i="1"/>
  <c r="ON324" i="1"/>
  <c r="ON325" i="1"/>
  <c r="ON326" i="1"/>
  <c r="ON327" i="1"/>
  <c r="ON329" i="1"/>
  <c r="ON330" i="1"/>
  <c r="ON331" i="1"/>
  <c r="ON332" i="1"/>
  <c r="ON334" i="1"/>
  <c r="ON337" i="1"/>
  <c r="ON338" i="1"/>
  <c r="ON339" i="1"/>
  <c r="ON342" i="1"/>
  <c r="ON345" i="1"/>
  <c r="ON346" i="1"/>
  <c r="ON347" i="1"/>
  <c r="ON349" i="1"/>
  <c r="ON350" i="1"/>
  <c r="ON351" i="1"/>
  <c r="ON356" i="1"/>
  <c r="ON357" i="1"/>
  <c r="MV302" i="1"/>
  <c r="MV323" i="1"/>
  <c r="AG669" i="1"/>
  <c r="AH669" i="1" s="1"/>
  <c r="AG671" i="1"/>
  <c r="AH671" i="1" s="1"/>
  <c r="AG673" i="1"/>
  <c r="AH673" i="1" s="1"/>
  <c r="AG678" i="1"/>
  <c r="AH678" i="1" s="1"/>
  <c r="AG679" i="1"/>
  <c r="AH679" i="1" s="1"/>
  <c r="AG680" i="1"/>
  <c r="AH680" i="1" s="1"/>
  <c r="AG682" i="1"/>
  <c r="AH682" i="1" s="1"/>
  <c r="AG684" i="1"/>
  <c r="AH684" i="1" s="1"/>
  <c r="AG687" i="1"/>
  <c r="AH687" i="1" s="1"/>
  <c r="AG688" i="1"/>
  <c r="AH688" i="1" s="1"/>
  <c r="AG689" i="1"/>
  <c r="AH689" i="1" s="1"/>
  <c r="AG692" i="1"/>
  <c r="AH692" i="1" s="1"/>
  <c r="AG694" i="1"/>
  <c r="AH694" i="1" s="1"/>
  <c r="AG695" i="1"/>
  <c r="AH695" i="1" s="1"/>
  <c r="AG696" i="1"/>
  <c r="AH696" i="1" s="1"/>
  <c r="AG698" i="1"/>
  <c r="AH698" i="1" s="1"/>
  <c r="AG700" i="1"/>
  <c r="AH700" i="1" s="1"/>
  <c r="AG701" i="1"/>
  <c r="AH701" i="1" s="1"/>
  <c r="AG704" i="1"/>
  <c r="AH704" i="1" s="1"/>
  <c r="AG710" i="1"/>
  <c r="AH710" i="1" s="1"/>
  <c r="AG711" i="1"/>
  <c r="AH711" i="1" s="1"/>
  <c r="AG714" i="1"/>
  <c r="AH714" i="1" s="1"/>
  <c r="AG715" i="1"/>
  <c r="AH715" i="1" s="1"/>
  <c r="AG719" i="1"/>
  <c r="AH719" i="1" s="1"/>
  <c r="AG720" i="1"/>
  <c r="AH720" i="1" s="1"/>
  <c r="AG722" i="1"/>
  <c r="AH722" i="1" s="1"/>
  <c r="AI667" i="1"/>
  <c r="AJ667" i="1" s="1"/>
  <c r="AI671" i="1"/>
  <c r="AJ671" i="1" s="1"/>
  <c r="AI676" i="1"/>
  <c r="AJ676" i="1" s="1"/>
  <c r="AI679" i="1"/>
  <c r="AJ679" i="1" s="1"/>
  <c r="AI680" i="1"/>
  <c r="AJ680" i="1" s="1"/>
  <c r="AI685" i="1"/>
  <c r="AJ685" i="1" s="1"/>
  <c r="AI688" i="1"/>
  <c r="AJ688" i="1" s="1"/>
  <c r="AI693" i="1"/>
  <c r="AJ693" i="1" s="1"/>
  <c r="AI697" i="1"/>
  <c r="AJ697" i="1" s="1"/>
  <c r="AI700" i="1"/>
  <c r="AJ700" i="1" s="1"/>
  <c r="AI703" i="1"/>
  <c r="AJ703" i="1" s="1"/>
  <c r="AI704" i="1"/>
  <c r="AJ704" i="1" s="1"/>
  <c r="AI705" i="1"/>
  <c r="AJ705" i="1" s="1"/>
  <c r="AI708" i="1"/>
  <c r="AJ708" i="1" s="1"/>
  <c r="AI710" i="1"/>
  <c r="AJ710" i="1" s="1"/>
  <c r="AI713" i="1"/>
  <c r="AJ713" i="1" s="1"/>
  <c r="AI723" i="1"/>
  <c r="AJ723" i="1" s="1"/>
  <c r="AI724" i="1"/>
  <c r="AJ724" i="1" s="1"/>
  <c r="AI725" i="1"/>
  <c r="AJ725" i="1" s="1"/>
  <c r="AN680" i="1"/>
  <c r="AN683" i="1"/>
  <c r="AN689" i="1"/>
  <c r="AN691" i="1"/>
  <c r="AN692" i="1"/>
  <c r="AN694" i="1"/>
  <c r="AN699" i="1"/>
  <c r="AN704" i="1"/>
  <c r="AN710" i="1"/>
  <c r="IH348" i="1"/>
  <c r="IH326" i="1"/>
  <c r="IH327" i="1"/>
  <c r="IH328" i="1"/>
  <c r="IH344" i="1"/>
  <c r="IH353" i="1"/>
  <c r="IH334" i="1"/>
  <c r="IH335" i="1"/>
  <c r="IH352" i="1"/>
  <c r="IH303" i="1"/>
  <c r="IH342" i="1"/>
  <c r="IH343" i="1"/>
  <c r="IH323" i="1"/>
  <c r="IH331" i="1"/>
  <c r="IH310" i="1"/>
  <c r="IH349" i="1"/>
  <c r="IH350" i="1"/>
  <c r="IH339" i="1"/>
  <c r="IH318" i="1"/>
  <c r="IH358" i="1"/>
  <c r="IH359" i="1"/>
  <c r="IH307" i="1"/>
  <c r="IH347" i="1"/>
  <c r="IH304" i="1"/>
  <c r="IH315" i="1"/>
  <c r="IH355" i="1"/>
  <c r="IH311" i="1"/>
  <c r="IH312" i="1"/>
  <c r="IH313" i="1"/>
  <c r="IH337" i="1"/>
  <c r="IH319" i="1"/>
  <c r="IH320" i="1"/>
  <c r="IH321" i="1"/>
  <c r="IH336" i="1"/>
  <c r="IH345" i="1"/>
  <c r="IH329" i="1"/>
  <c r="IH305" i="1"/>
  <c r="HP302" i="1"/>
  <c r="HP303" i="1"/>
  <c r="HP304" i="1"/>
  <c r="HP306" i="1"/>
  <c r="HP307" i="1"/>
  <c r="HP308" i="1"/>
  <c r="HP309" i="1"/>
  <c r="HP310" i="1"/>
  <c r="HP311" i="1"/>
  <c r="HP312" i="1"/>
  <c r="HP314" i="1"/>
  <c r="HP315" i="1"/>
  <c r="HP316" i="1"/>
  <c r="HP317" i="1"/>
  <c r="HP318" i="1"/>
  <c r="HP319" i="1"/>
  <c r="HP320" i="1"/>
  <c r="HP322" i="1"/>
  <c r="HP323" i="1"/>
  <c r="HP324" i="1"/>
  <c r="HP325" i="1"/>
  <c r="HP326" i="1"/>
  <c r="HP327" i="1"/>
  <c r="HP328" i="1"/>
  <c r="HP330" i="1"/>
  <c r="HP331" i="1"/>
  <c r="HP332" i="1"/>
  <c r="HP333" i="1"/>
  <c r="HP334" i="1"/>
  <c r="HP335" i="1"/>
  <c r="HP336" i="1"/>
  <c r="HP338" i="1"/>
  <c r="HP339" i="1"/>
  <c r="HP340" i="1"/>
  <c r="HP341" i="1"/>
  <c r="HP342" i="1"/>
  <c r="HP343" i="1"/>
  <c r="HP344" i="1"/>
  <c r="HP346" i="1"/>
  <c r="HP347" i="1"/>
  <c r="HP348" i="1"/>
  <c r="HP349" i="1"/>
  <c r="HP350" i="1"/>
  <c r="HP351" i="1"/>
  <c r="HP352" i="1"/>
  <c r="HP354" i="1"/>
  <c r="HP355" i="1"/>
  <c r="HP356" i="1"/>
  <c r="HP357" i="1"/>
  <c r="HP358" i="1"/>
  <c r="HP359" i="1"/>
  <c r="HP360" i="1"/>
  <c r="OI302" i="1"/>
  <c r="OI303" i="1"/>
  <c r="OI304" i="1"/>
  <c r="OI305" i="1"/>
  <c r="OI307" i="1"/>
  <c r="OI308" i="1"/>
  <c r="OI309" i="1"/>
  <c r="OI310" i="1"/>
  <c r="OI311" i="1"/>
  <c r="OI312" i="1"/>
  <c r="OI313" i="1"/>
  <c r="OI315" i="1"/>
  <c r="OI316" i="1"/>
  <c r="OI317" i="1"/>
  <c r="OI318" i="1"/>
  <c r="OI319" i="1"/>
  <c r="OI320" i="1"/>
  <c r="OI323" i="1"/>
  <c r="OI324" i="1"/>
  <c r="OI325" i="1"/>
  <c r="OI326" i="1"/>
  <c r="OI327" i="1"/>
  <c r="OI328" i="1"/>
  <c r="OI331" i="1"/>
  <c r="OI332" i="1"/>
  <c r="OI333" i="1"/>
  <c r="OI334" i="1"/>
  <c r="OI335" i="1"/>
  <c r="OI336" i="1"/>
  <c r="OI339" i="1"/>
  <c r="OI340" i="1"/>
  <c r="OI341" i="1"/>
  <c r="OI342" i="1"/>
  <c r="OI343" i="1"/>
  <c r="OI344" i="1"/>
  <c r="OI347" i="1"/>
  <c r="OI348" i="1"/>
  <c r="OI349" i="1"/>
  <c r="OI350" i="1"/>
  <c r="OI351" i="1"/>
  <c r="OI352" i="1"/>
  <c r="OI355" i="1"/>
  <c r="OI356" i="1"/>
  <c r="OI357" i="1"/>
  <c r="OI358" i="1"/>
  <c r="OI359" i="1"/>
  <c r="OI360" i="1"/>
  <c r="JY302" i="1"/>
  <c r="JY303" i="1"/>
  <c r="JY304" i="1"/>
  <c r="JY305" i="1"/>
  <c r="JY306" i="1"/>
  <c r="JY309" i="1"/>
  <c r="JY310" i="1"/>
  <c r="JY311" i="1"/>
  <c r="JY312" i="1"/>
  <c r="JY313" i="1"/>
  <c r="JY314" i="1"/>
  <c r="JY317" i="1"/>
  <c r="JY318" i="1"/>
  <c r="JY319" i="1"/>
  <c r="JY320" i="1"/>
  <c r="JY321" i="1"/>
  <c r="JY322" i="1"/>
  <c r="JY325" i="1"/>
  <c r="JY326" i="1"/>
  <c r="JY327" i="1"/>
  <c r="JY328" i="1"/>
  <c r="JY329" i="1"/>
  <c r="JY330" i="1"/>
  <c r="JY333" i="1"/>
  <c r="JY334" i="1"/>
  <c r="JY335" i="1"/>
  <c r="JY336" i="1"/>
  <c r="JY337" i="1"/>
  <c r="JY338" i="1"/>
  <c r="JY341" i="1"/>
  <c r="JY342" i="1"/>
  <c r="JY343" i="1"/>
  <c r="JY344" i="1"/>
  <c r="JY345" i="1"/>
  <c r="JY346" i="1"/>
  <c r="JY349" i="1"/>
  <c r="JY350" i="1"/>
  <c r="JY351" i="1"/>
  <c r="JY352" i="1"/>
  <c r="JY353" i="1"/>
  <c r="JY354" i="1"/>
  <c r="JY357" i="1"/>
  <c r="JY358" i="1"/>
  <c r="JY359" i="1"/>
  <c r="JY360" i="1"/>
  <c r="JY361" i="1"/>
  <c r="MQ302" i="1"/>
  <c r="MQ303" i="1"/>
  <c r="MQ305" i="1"/>
  <c r="MQ306" i="1"/>
  <c r="MQ309" i="1"/>
  <c r="MQ310" i="1"/>
  <c r="MQ311" i="1"/>
  <c r="MQ313" i="1"/>
  <c r="MQ314" i="1"/>
  <c r="MQ317" i="1"/>
  <c r="MQ318" i="1"/>
  <c r="MQ319" i="1"/>
  <c r="MQ321" i="1"/>
  <c r="MQ322" i="1"/>
  <c r="MQ325" i="1"/>
  <c r="MQ326" i="1"/>
  <c r="MQ327" i="1"/>
  <c r="MQ329" i="1"/>
  <c r="MQ330" i="1"/>
  <c r="MQ333" i="1"/>
  <c r="MQ334" i="1"/>
  <c r="MQ335" i="1"/>
  <c r="MQ337" i="1"/>
  <c r="MQ338" i="1"/>
  <c r="MQ341" i="1"/>
  <c r="MQ342" i="1"/>
  <c r="MQ343" i="1"/>
  <c r="MQ345" i="1"/>
  <c r="MQ346" i="1"/>
  <c r="MQ349" i="1"/>
  <c r="MQ350" i="1"/>
  <c r="MQ351" i="1"/>
  <c r="MQ353" i="1"/>
  <c r="MQ354" i="1"/>
  <c r="MQ357" i="1"/>
  <c r="MQ358" i="1"/>
  <c r="MQ359" i="1"/>
  <c r="MQ361" i="1"/>
  <c r="MQ352" i="1" l="1"/>
  <c r="MQ320" i="1"/>
  <c r="ML316" i="1"/>
  <c r="AI715" i="1"/>
  <c r="AJ715" i="1" s="1"/>
  <c r="MU327" i="1"/>
  <c r="MQ328" i="1"/>
  <c r="MU344" i="1"/>
  <c r="MQ360" i="1"/>
  <c r="AI669" i="1"/>
  <c r="AJ669" i="1" s="1"/>
  <c r="MQ336" i="1"/>
  <c r="MQ304" i="1"/>
  <c r="AI709" i="1"/>
  <c r="AJ709" i="1" s="1"/>
  <c r="AI692" i="1"/>
  <c r="AJ692" i="1" s="1"/>
  <c r="MU339" i="1"/>
  <c r="MQ344" i="1"/>
  <c r="MQ312" i="1"/>
  <c r="HP361" i="1"/>
  <c r="HP353" i="1"/>
  <c r="HP345" i="1"/>
  <c r="HP337" i="1"/>
  <c r="HP329" i="1"/>
  <c r="HP321" i="1"/>
  <c r="HP313" i="1"/>
  <c r="HP305" i="1"/>
  <c r="OI361" i="1"/>
  <c r="OI353" i="1"/>
  <c r="OI329" i="1"/>
  <c r="OI337" i="1"/>
  <c r="OI345" i="1"/>
  <c r="OI321" i="1"/>
  <c r="JY308" i="1"/>
  <c r="JY316" i="1"/>
  <c r="JY324" i="1"/>
  <c r="ON355" i="1"/>
  <c r="JY332" i="1"/>
  <c r="JY340" i="1"/>
  <c r="JY348" i="1"/>
  <c r="JY356" i="1"/>
  <c r="ON335" i="1"/>
  <c r="ON359" i="1"/>
  <c r="AM708" i="1"/>
  <c r="AN708" i="1" s="1"/>
  <c r="ON343" i="1"/>
  <c r="JY355" i="1"/>
  <c r="JY347" i="1"/>
  <c r="JY339" i="1"/>
  <c r="JY331" i="1"/>
  <c r="JY323" i="1"/>
  <c r="JY315" i="1"/>
  <c r="JY307" i="1"/>
  <c r="AI719" i="1"/>
  <c r="AJ719" i="1" s="1"/>
  <c r="AI668" i="1"/>
  <c r="AJ668" i="1" s="1"/>
  <c r="IH351" i="1"/>
  <c r="IH357" i="1"/>
  <c r="IH333" i="1"/>
  <c r="IH309" i="1"/>
  <c r="IH317" i="1"/>
  <c r="IH325" i="1"/>
  <c r="IH341" i="1"/>
  <c r="AM715" i="1"/>
  <c r="AN715" i="1" s="1"/>
  <c r="IH356" i="1"/>
  <c r="OI354" i="1"/>
  <c r="OI346" i="1"/>
  <c r="OI338" i="1"/>
  <c r="OI330" i="1"/>
  <c r="OI322" i="1"/>
  <c r="OI314" i="1"/>
  <c r="OI306" i="1"/>
  <c r="MQ308" i="1"/>
  <c r="MQ316" i="1"/>
  <c r="MQ324" i="1"/>
  <c r="MQ332" i="1"/>
  <c r="MQ340" i="1"/>
  <c r="MQ348" i="1"/>
  <c r="MQ356" i="1"/>
  <c r="IH324" i="1"/>
  <c r="IH308" i="1"/>
  <c r="IH332" i="1"/>
  <c r="IH316" i="1"/>
  <c r="IH360" i="1"/>
  <c r="IH340" i="1"/>
  <c r="IH314" i="1"/>
  <c r="IH306" i="1"/>
  <c r="IH330" i="1"/>
  <c r="IH338" i="1"/>
  <c r="IH322" i="1"/>
  <c r="IH354" i="1"/>
  <c r="IH346" i="1"/>
  <c r="AG706" i="1"/>
  <c r="AH706" i="1" s="1"/>
  <c r="MC341" i="1"/>
  <c r="ON341" i="1"/>
  <c r="MU303" i="1"/>
  <c r="AI675" i="1"/>
  <c r="AJ675" i="1" s="1"/>
  <c r="AG702" i="1"/>
  <c r="AH702" i="1" s="1"/>
  <c r="MU316" i="1"/>
  <c r="MC344" i="1"/>
  <c r="AI687" i="1"/>
  <c r="AJ687" i="1" s="1"/>
  <c r="AG713" i="1"/>
  <c r="AH713" i="1" s="1"/>
  <c r="MU334" i="1"/>
  <c r="MC354" i="1"/>
  <c r="AI681" i="1"/>
  <c r="AJ681" i="1" s="1"/>
  <c r="MU354" i="1"/>
  <c r="MU310" i="1"/>
  <c r="AI699" i="1"/>
  <c r="AJ699" i="1" s="1"/>
  <c r="AG709" i="1"/>
  <c r="MC348" i="1"/>
  <c r="AI673" i="1"/>
  <c r="AJ673" i="1" s="1"/>
  <c r="AG691" i="1"/>
  <c r="AH691" i="1" s="1"/>
  <c r="MC326" i="1"/>
  <c r="AI717" i="1"/>
  <c r="AJ717" i="1" s="1"/>
  <c r="MU308" i="1"/>
  <c r="AG675" i="1"/>
  <c r="AH675" i="1" s="1"/>
  <c r="MC310" i="1"/>
  <c r="AI712" i="1"/>
  <c r="AJ712" i="1" s="1"/>
  <c r="AG685" i="1"/>
  <c r="AH685" i="1" s="1"/>
  <c r="MC320" i="1"/>
  <c r="ON354" i="1"/>
  <c r="AM686" i="1"/>
  <c r="AN686" i="1" s="1"/>
  <c r="ON358" i="1"/>
  <c r="MQ355" i="1"/>
  <c r="MQ347" i="1"/>
  <c r="MQ339" i="1"/>
  <c r="MQ331" i="1"/>
  <c r="MQ323" i="1"/>
  <c r="MQ315" i="1"/>
  <c r="MQ307" i="1"/>
  <c r="MU350" i="1"/>
  <c r="MU340" i="1"/>
  <c r="MU324" i="1"/>
  <c r="MU352" i="1"/>
  <c r="MU336" i="1"/>
  <c r="MU345" i="1"/>
  <c r="AI701" i="1"/>
  <c r="AJ701" i="1" s="1"/>
  <c r="AI689" i="1"/>
  <c r="AJ689" i="1" s="1"/>
  <c r="MU319" i="1"/>
  <c r="AI721" i="1"/>
  <c r="AJ721" i="1" s="1"/>
  <c r="MU341" i="1"/>
  <c r="MU331" i="1"/>
  <c r="MU318" i="1"/>
  <c r="AI706" i="1"/>
  <c r="AJ706" i="1" s="1"/>
  <c r="AI696" i="1"/>
  <c r="AJ696" i="1" s="1"/>
  <c r="AI684" i="1"/>
  <c r="AJ684" i="1" s="1"/>
  <c r="MU356" i="1"/>
  <c r="MU330" i="1"/>
  <c r="AI695" i="1"/>
  <c r="AJ695" i="1" s="1"/>
  <c r="AI683" i="1"/>
  <c r="AJ683" i="1" s="1"/>
  <c r="ML315" i="1"/>
  <c r="MV315" i="1"/>
  <c r="MU358" i="1"/>
  <c r="ML340" i="1"/>
  <c r="MV340" i="1"/>
  <c r="MU359" i="1"/>
  <c r="MU348" i="1"/>
  <c r="ML303" i="1"/>
  <c r="MV303" i="1"/>
  <c r="AG718" i="1"/>
  <c r="AH718" i="1" s="1"/>
  <c r="MC353" i="1"/>
  <c r="MC304" i="1"/>
  <c r="AG676" i="1"/>
  <c r="AH676" i="1" s="1"/>
  <c r="MC311" i="1"/>
  <c r="AG708" i="1"/>
  <c r="AH708" i="1" s="1"/>
  <c r="MC343" i="1"/>
  <c r="LS357" i="1"/>
  <c r="MD357" i="1"/>
  <c r="LS319" i="1"/>
  <c r="MD319" i="1"/>
  <c r="LS354" i="1"/>
  <c r="MD354" i="1"/>
  <c r="ML324" i="1"/>
  <c r="MV324" i="1"/>
  <c r="MJ347" i="1"/>
  <c r="LQ328" i="1"/>
  <c r="MD328" i="1" s="1"/>
  <c r="OA335" i="1"/>
  <c r="AG693" i="1"/>
  <c r="AH693" i="1" s="1"/>
  <c r="AG683" i="1"/>
  <c r="AH683" i="1" s="1"/>
  <c r="MC318" i="1"/>
  <c r="AM705" i="1"/>
  <c r="AN705" i="1" s="1"/>
  <c r="AI677" i="1"/>
  <c r="AJ677" i="1" s="1"/>
  <c r="AG712" i="1"/>
  <c r="AH712" i="1" s="1"/>
  <c r="AG672" i="1"/>
  <c r="AH672" i="1" s="1"/>
  <c r="MU360" i="1"/>
  <c r="MC347" i="1"/>
  <c r="MC307" i="1"/>
  <c r="MU312" i="1"/>
  <c r="AI707" i="1"/>
  <c r="AJ707" i="1" s="1"/>
  <c r="ON353" i="1"/>
  <c r="ON333" i="1"/>
  <c r="AM698" i="1"/>
  <c r="AN698" i="1" s="1"/>
  <c r="AI672" i="1"/>
  <c r="AJ672" i="1" s="1"/>
  <c r="AG677" i="1"/>
  <c r="AH677" i="1" s="1"/>
  <c r="ON340" i="1"/>
  <c r="MU342" i="1"/>
  <c r="MC312" i="1"/>
  <c r="AM712" i="1"/>
  <c r="AN712" i="1" s="1"/>
  <c r="AG707" i="1"/>
  <c r="AH707" i="1" s="1"/>
  <c r="ON321" i="1"/>
  <c r="MU307" i="1"/>
  <c r="MC342" i="1"/>
  <c r="AI716" i="1"/>
  <c r="AJ716" i="1" s="1"/>
  <c r="MV332" i="1"/>
  <c r="MU351" i="1"/>
  <c r="MU322" i="1"/>
  <c r="MV316" i="1"/>
  <c r="AI711" i="1"/>
  <c r="AJ711" i="1" s="1"/>
  <c r="MU346" i="1"/>
  <c r="MU306" i="1"/>
  <c r="AM714" i="1"/>
  <c r="AN714" i="1" s="1"/>
  <c r="AI720" i="1"/>
  <c r="AJ720" i="1" s="1"/>
  <c r="AI691" i="1"/>
  <c r="AJ691" i="1" s="1"/>
  <c r="MU355" i="1"/>
  <c r="MU326" i="1"/>
  <c r="AM723" i="1"/>
  <c r="AN723" i="1" s="1"/>
  <c r="AM719" i="1"/>
  <c r="AN719" i="1" s="1"/>
  <c r="ML344" i="1"/>
  <c r="MV344" i="1"/>
  <c r="ML348" i="1"/>
  <c r="MV348" i="1"/>
  <c r="ML343" i="1"/>
  <c r="MV343" i="1"/>
  <c r="ML328" i="1"/>
  <c r="MV328" i="1"/>
  <c r="LS320" i="1"/>
  <c r="MD320" i="1"/>
  <c r="ML354" i="1"/>
  <c r="LS337" i="1"/>
  <c r="ML352" i="1"/>
  <c r="ML331" i="1"/>
  <c r="OC345" i="1"/>
  <c r="AM724" i="1"/>
  <c r="AN724" i="1" s="1"/>
  <c r="LS326" i="1"/>
  <c r="MD326" i="1"/>
  <c r="OO342" i="1"/>
  <c r="OC342" i="1"/>
  <c r="OC347" i="1"/>
  <c r="OO347" i="1"/>
  <c r="LS349" i="1"/>
  <c r="MD349" i="1"/>
  <c r="LS313" i="1"/>
  <c r="MD313" i="1"/>
  <c r="OC350" i="1"/>
  <c r="OO350" i="1"/>
  <c r="AM720" i="1"/>
  <c r="AN720" i="1" s="1"/>
  <c r="LS336" i="1"/>
  <c r="AM718" i="1"/>
  <c r="AN718" i="1" s="1"/>
  <c r="AM707" i="1"/>
  <c r="AN707" i="1" s="1"/>
  <c r="AM706" i="1"/>
  <c r="AN706" i="1" s="1"/>
  <c r="OA337" i="1"/>
  <c r="AM722" i="1"/>
  <c r="AN722" i="1" s="1"/>
  <c r="OC349" i="1"/>
  <c r="AM711" i="1"/>
  <c r="AN711" i="1" s="1"/>
  <c r="OC357" i="1"/>
  <c r="OO357" i="1"/>
  <c r="OC331" i="1"/>
  <c r="OO331" i="1"/>
  <c r="OC330" i="1"/>
  <c r="OO330" i="1"/>
  <c r="OO329" i="1"/>
  <c r="OC329" i="1"/>
  <c r="OC334" i="1"/>
  <c r="OO334" i="1"/>
  <c r="OC325" i="1"/>
  <c r="OO343" i="1"/>
  <c r="OC343" i="1"/>
  <c r="OC339" i="1"/>
  <c r="OO339" i="1"/>
  <c r="OO338" i="1"/>
  <c r="OC338" i="1"/>
  <c r="OC333" i="1"/>
  <c r="OO333" i="1"/>
  <c r="OC318" i="1"/>
  <c r="OO318" i="1"/>
  <c r="OC358" i="1"/>
  <c r="OO358" i="1"/>
  <c r="OO355" i="1"/>
  <c r="OC355" i="1"/>
  <c r="OC332" i="1"/>
  <c r="OO332" i="1"/>
  <c r="OC346" i="1"/>
  <c r="OO346" i="1"/>
  <c r="OO324" i="1"/>
  <c r="OC324" i="1"/>
  <c r="OO354" i="1"/>
  <c r="OC354" i="1"/>
  <c r="OO341" i="1"/>
  <c r="OC341" i="1"/>
  <c r="OC323" i="1"/>
  <c r="OO323" i="1"/>
  <c r="OC353" i="1"/>
  <c r="OO353" i="1"/>
  <c r="OC340" i="1"/>
  <c r="OO340" i="1"/>
  <c r="OO327" i="1"/>
  <c r="OC327" i="1"/>
  <c r="OC322" i="1"/>
  <c r="OO322" i="1"/>
  <c r="OO315" i="1"/>
  <c r="OC315" i="1"/>
  <c r="OC359" i="1"/>
  <c r="OO359" i="1"/>
  <c r="OO356" i="1"/>
  <c r="OC356" i="1"/>
  <c r="OC351" i="1"/>
  <c r="OO351" i="1"/>
  <c r="OO326" i="1"/>
  <c r="OC326" i="1"/>
  <c r="OO321" i="1"/>
  <c r="OC321" i="1"/>
  <c r="ML330" i="1"/>
  <c r="MV330" i="1"/>
  <c r="ML341" i="1"/>
  <c r="MV341" i="1"/>
  <c r="ML320" i="1"/>
  <c r="MV320" i="1"/>
  <c r="ML350" i="1"/>
  <c r="ML336" i="1"/>
  <c r="ML327" i="1"/>
  <c r="MV327" i="1"/>
  <c r="ML346" i="1"/>
  <c r="MV346" i="1"/>
  <c r="MV339" i="1"/>
  <c r="ML339" i="1"/>
  <c r="ML326" i="1"/>
  <c r="MV326" i="1"/>
  <c r="ML345" i="1"/>
  <c r="MV345" i="1"/>
  <c r="ML342" i="1"/>
  <c r="ML335" i="1"/>
  <c r="ML318" i="1"/>
  <c r="MV318" i="1"/>
  <c r="ML338" i="1"/>
  <c r="ML323" i="1"/>
  <c r="ML351" i="1"/>
  <c r="ML334" i="1"/>
  <c r="ML312" i="1"/>
  <c r="ML311" i="1"/>
  <c r="MV311" i="1"/>
  <c r="MV360" i="1"/>
  <c r="ML360" i="1"/>
  <c r="ML356" i="1"/>
  <c r="MV356" i="1"/>
  <c r="ML319" i="1"/>
  <c r="MV319" i="1"/>
  <c r="ML307" i="1"/>
  <c r="MV307" i="1"/>
  <c r="ML306" i="1"/>
  <c r="MV306" i="1"/>
  <c r="MV355" i="1"/>
  <c r="ML355" i="1"/>
  <c r="MV322" i="1"/>
  <c r="ML322" i="1"/>
  <c r="MV314" i="1"/>
  <c r="ML314" i="1"/>
  <c r="MV310" i="1"/>
  <c r="ML310" i="1"/>
  <c r="ML304" i="1"/>
  <c r="MV304" i="1"/>
  <c r="MV359" i="1"/>
  <c r="ML359" i="1"/>
  <c r="ML358" i="1"/>
  <c r="MV358" i="1"/>
  <c r="MV308" i="1"/>
  <c r="ML308" i="1"/>
  <c r="MD304" i="1"/>
  <c r="LS304" i="1"/>
  <c r="LS317" i="1"/>
  <c r="MD317" i="1"/>
  <c r="LS339" i="1"/>
  <c r="MD339" i="1"/>
  <c r="LS345" i="1"/>
  <c r="MD345" i="1"/>
  <c r="LS315" i="1"/>
  <c r="MD315" i="1"/>
  <c r="LS355" i="1"/>
  <c r="MD355" i="1"/>
  <c r="LS343" i="1"/>
  <c r="MD343" i="1"/>
  <c r="LS328" i="1"/>
  <c r="LS318" i="1"/>
  <c r="LS310" i="1"/>
  <c r="LS347" i="1"/>
  <c r="LS322" i="1"/>
  <c r="LS353" i="1"/>
  <c r="MD353" i="1"/>
  <c r="MD344" i="1"/>
  <c r="LS344" i="1"/>
  <c r="LS331" i="1"/>
  <c r="MD331" i="1"/>
  <c r="MD324" i="1"/>
  <c r="LS324" i="1"/>
  <c r="LS312" i="1"/>
  <c r="MD312" i="1"/>
  <c r="MD308" i="1"/>
  <c r="LS308" i="1"/>
  <c r="MD333" i="1"/>
  <c r="LS333" i="1"/>
  <c r="MD323" i="1"/>
  <c r="LS323" i="1"/>
  <c r="MD314" i="1"/>
  <c r="LS314" i="1"/>
  <c r="MD346" i="1"/>
  <c r="LS346" i="1"/>
  <c r="MD330" i="1"/>
  <c r="LS330" i="1"/>
  <c r="MD327" i="1"/>
  <c r="LS327" i="1"/>
  <c r="MD311" i="1"/>
  <c r="LS311" i="1"/>
  <c r="LS307" i="1"/>
  <c r="MD307" i="1"/>
  <c r="MD348" i="1"/>
  <c r="LS348" i="1"/>
  <c r="LS342" i="1"/>
  <c r="MD342" i="1"/>
  <c r="MD335" i="1"/>
  <c r="LS335" i="1"/>
  <c r="MD306" i="1"/>
  <c r="LS306" i="1"/>
  <c r="MD350" i="1"/>
  <c r="LS350" i="1"/>
  <c r="LS341" i="1"/>
  <c r="MD341" i="1"/>
  <c r="LS329" i="1"/>
  <c r="MD329" i="1"/>
  <c r="AH709" i="1"/>
  <c r="OC335" i="1" l="1"/>
  <c r="OO335" i="1"/>
  <c r="ML347" i="1"/>
  <c r="MV347" i="1"/>
  <c r="OO337" i="1"/>
  <c r="OC337" i="1"/>
  <c r="MP158" i="1" l="1"/>
  <c r="MP159" i="1" l="1"/>
  <c r="MP160" i="1" l="1"/>
  <c r="MP161" i="1" l="1"/>
  <c r="JW92" i="1" l="1"/>
  <c r="OG71" i="1"/>
  <c r="LV73" i="1"/>
  <c r="MP162" i="1"/>
  <c r="OM71" i="1" l="1"/>
  <c r="OI71" i="1"/>
  <c r="OJ71" i="1" s="1"/>
  <c r="KD92" i="1"/>
  <c r="JY92" i="1"/>
  <c r="JZ92" i="1" s="1"/>
  <c r="MB73" i="1"/>
  <c r="LX73" i="1"/>
  <c r="LY73" i="1" s="1"/>
  <c r="KC242" i="1"/>
  <c r="MP163" i="1"/>
  <c r="MP164" i="1" l="1"/>
  <c r="MP165" i="1" l="1"/>
  <c r="MP166" i="1" l="1"/>
  <c r="MP167" i="1" l="1"/>
  <c r="MP168" i="1" l="1"/>
  <c r="MP169" i="1" l="1"/>
  <c r="MP170" i="1" l="1"/>
  <c r="MP171" i="1" l="1"/>
  <c r="MP172" i="1" l="1"/>
  <c r="MP173" i="1" l="1"/>
  <c r="MP174" i="1" l="1"/>
  <c r="MP175" i="1" l="1"/>
  <c r="MP176" i="1" l="1"/>
  <c r="MP177" i="1" l="1"/>
  <c r="MP178" i="1" l="1"/>
  <c r="MP179" i="1" l="1"/>
  <c r="MP180" i="1" l="1"/>
  <c r="MP181" i="1" l="1"/>
  <c r="MP182" i="1" l="1"/>
  <c r="MP183" i="1" l="1"/>
  <c r="MP184" i="1" l="1"/>
  <c r="MP185" i="1" l="1"/>
  <c r="MP186" i="1" l="1"/>
  <c r="MP187" i="1" l="1"/>
  <c r="MP188" i="1" l="1"/>
  <c r="MP189" i="1" l="1"/>
  <c r="MP190" i="1" l="1"/>
  <c r="MP191" i="1" l="1"/>
  <c r="MP192" i="1" l="1"/>
  <c r="MP193" i="1" l="1"/>
  <c r="MP194" i="1" l="1"/>
  <c r="MP195" i="1" l="1"/>
  <c r="MP196" i="1" l="1"/>
  <c r="MP197" i="1" l="1"/>
  <c r="MP198" i="1" l="1"/>
  <c r="MP199" i="1" l="1"/>
  <c r="MP200" i="1" l="1"/>
  <c r="MP201" i="1" l="1"/>
  <c r="MP202" i="1" l="1"/>
  <c r="MP203" i="1" l="1"/>
  <c r="MP204" i="1" l="1"/>
  <c r="MP205" i="1" l="1"/>
  <c r="MP206" i="1" l="1"/>
  <c r="MP207" i="1" l="1"/>
  <c r="MP208" i="1" l="1"/>
  <c r="MP209" i="1" l="1"/>
  <c r="MP210" i="1" l="1"/>
  <c r="MP211" i="1" l="1"/>
  <c r="MP212" i="1" l="1"/>
  <c r="MP213" i="1" l="1"/>
  <c r="MP214" i="1" l="1"/>
  <c r="MP215" i="1" l="1"/>
  <c r="MP216" i="1" l="1"/>
  <c r="MP217" i="1" l="1"/>
  <c r="MP218" i="1" l="1"/>
  <c r="MP219" i="1" l="1"/>
  <c r="MP220" i="1" l="1"/>
  <c r="MP221" i="1" l="1"/>
  <c r="MP222" i="1" l="1"/>
  <c r="MP223" i="1" l="1"/>
  <c r="MP224" i="1" l="1"/>
  <c r="MP225" i="1" l="1"/>
  <c r="MP226" i="1" l="1"/>
  <c r="MP227" i="1" l="1"/>
  <c r="MP228" i="1" l="1"/>
  <c r="MP229" i="1" l="1"/>
  <c r="MP230" i="1" l="1"/>
  <c r="MP231" i="1" l="1"/>
  <c r="MP232" i="1" l="1"/>
  <c r="MP233" i="1" l="1"/>
  <c r="MP234" i="1" l="1"/>
  <c r="MP235" i="1" l="1"/>
  <c r="MP236" i="1" l="1"/>
  <c r="MP237" i="1" l="1"/>
  <c r="MP238" i="1" l="1"/>
  <c r="MP239" i="1" l="1"/>
  <c r="MP240" i="1" l="1"/>
  <c r="JB159" i="1" l="1"/>
  <c r="JB160" i="1" l="1"/>
  <c r="JB161" i="1" l="1"/>
  <c r="JB162" i="1" l="1"/>
  <c r="MP242" i="1" l="1"/>
  <c r="JB163" i="1" l="1"/>
  <c r="JB164" i="1" l="1"/>
  <c r="JB165" i="1" l="1"/>
  <c r="JB166" i="1" l="1"/>
  <c r="JB167" i="1" l="1"/>
  <c r="HN104" i="1" l="1"/>
  <c r="JB168" i="1"/>
  <c r="HS104" i="1" l="1"/>
  <c r="HP104" i="1"/>
  <c r="HQ104" i="1" s="1"/>
  <c r="JB169" i="1"/>
  <c r="JB170" i="1" l="1"/>
  <c r="JB171" i="1" l="1"/>
  <c r="JB172" i="1" l="1"/>
  <c r="JB173" i="1" l="1"/>
  <c r="JB174" i="1" l="1"/>
  <c r="JB175" i="1" l="1"/>
  <c r="JB176" i="1" l="1"/>
  <c r="JB177" i="1" l="1"/>
  <c r="JB178" i="1" l="1"/>
  <c r="JB179" i="1" l="1"/>
  <c r="JB180" i="1" l="1"/>
  <c r="JB181" i="1" l="1"/>
  <c r="JB182" i="1" l="1"/>
  <c r="JB183" i="1" l="1"/>
  <c r="JB184" i="1" l="1"/>
  <c r="JB185" i="1" l="1"/>
  <c r="JB186" i="1" l="1"/>
  <c r="JB187" i="1" l="1"/>
  <c r="JB188" i="1" l="1"/>
  <c r="JB189" i="1" l="1"/>
  <c r="JB190" i="1" l="1"/>
  <c r="JB191" i="1" l="1"/>
  <c r="JB192" i="1" l="1"/>
  <c r="JB193" i="1" l="1"/>
  <c r="JB194" i="1" l="1"/>
  <c r="JB195" i="1" l="1"/>
  <c r="JB196" i="1" l="1"/>
  <c r="JB197" i="1" l="1"/>
  <c r="JB198" i="1" l="1"/>
  <c r="JB199" i="1" l="1"/>
  <c r="JB200" i="1" l="1"/>
  <c r="JB201" i="1" l="1"/>
  <c r="JB202" i="1" l="1"/>
  <c r="JB203" i="1" l="1"/>
  <c r="JB204" i="1" l="1"/>
  <c r="JB205" i="1" l="1"/>
  <c r="JB206" i="1" l="1"/>
  <c r="JB207" i="1" l="1"/>
  <c r="JB208" i="1" l="1"/>
  <c r="JB209" i="1" l="1"/>
  <c r="JB210" i="1" l="1"/>
  <c r="JB211" i="1" l="1"/>
  <c r="JB212" i="1" l="1"/>
  <c r="JB213" i="1" l="1"/>
  <c r="JB214" i="1" l="1"/>
  <c r="JB215" i="1" l="1"/>
  <c r="JB216" i="1" l="1"/>
  <c r="JB217" i="1" l="1"/>
  <c r="JB218" i="1" l="1"/>
  <c r="JB219" i="1" l="1"/>
  <c r="JB220" i="1" l="1"/>
  <c r="JB221" i="1" l="1"/>
  <c r="JB222" i="1" l="1"/>
  <c r="JB223" i="1" l="1"/>
  <c r="JB224" i="1" l="1"/>
  <c r="JB225" i="1" l="1"/>
  <c r="JB226" i="1" l="1"/>
  <c r="JB227" i="1" l="1"/>
  <c r="JB228" i="1" l="1"/>
  <c r="JB229" i="1" l="1"/>
  <c r="JB230" i="1" l="1"/>
  <c r="JB231" i="1" l="1"/>
  <c r="JB232" i="1" l="1"/>
  <c r="JB233" i="1" l="1"/>
  <c r="JB234" i="1" l="1"/>
  <c r="JB235" i="1" l="1"/>
  <c r="JB236" i="1" l="1"/>
  <c r="JB237" i="1" l="1"/>
  <c r="JB238" i="1" l="1"/>
  <c r="JB239" i="1" l="1"/>
  <c r="JB240" i="1" l="1"/>
  <c r="JB241" i="1" l="1"/>
  <c r="JF240" i="1"/>
  <c r="JB242" i="1"/>
  <c r="IO158" i="1" l="1"/>
  <c r="HZ158" i="1"/>
  <c r="IO159" i="1" l="1"/>
  <c r="HZ159" i="1"/>
  <c r="HZ160" i="1" l="1"/>
  <c r="IO160" i="1"/>
  <c r="IG158" i="1" l="1"/>
  <c r="HZ161" i="1"/>
  <c r="IO161" i="1"/>
  <c r="HZ162" i="1" l="1"/>
  <c r="IO162" i="1"/>
  <c r="IG159" i="1"/>
  <c r="IO163" i="1" l="1"/>
  <c r="HZ163" i="1"/>
  <c r="IG160" i="1"/>
  <c r="HZ164" i="1" l="1"/>
  <c r="IO164" i="1"/>
  <c r="IG161" i="1"/>
  <c r="IG162" i="1" l="1"/>
  <c r="IO165" i="1"/>
  <c r="HZ165" i="1"/>
  <c r="IO166" i="1" l="1"/>
  <c r="HZ166" i="1"/>
  <c r="IG163" i="1"/>
  <c r="HZ167" i="1" l="1"/>
  <c r="IO167" i="1"/>
  <c r="IG164" i="1"/>
  <c r="IG165" i="1" l="1"/>
  <c r="IO168" i="1"/>
  <c r="HZ168" i="1"/>
  <c r="MI162" i="1" l="1"/>
  <c r="IG166" i="1"/>
  <c r="HZ169" i="1"/>
  <c r="IO169" i="1"/>
  <c r="IG167" i="1" l="1"/>
  <c r="HZ170" i="1"/>
  <c r="IO170" i="1"/>
  <c r="IO171" i="1" l="1"/>
  <c r="HZ171" i="1"/>
  <c r="IG168" i="1"/>
  <c r="IG169" i="1" l="1"/>
  <c r="IO172" i="1"/>
  <c r="HZ172" i="1"/>
  <c r="IO173" i="1" l="1"/>
  <c r="HZ173" i="1"/>
  <c r="IG170" i="1"/>
  <c r="IO174" i="1" l="1"/>
  <c r="HZ174" i="1"/>
  <c r="IG171" i="1"/>
  <c r="HZ175" i="1" l="1"/>
  <c r="IO175" i="1"/>
  <c r="IG172" i="1"/>
  <c r="HZ176" i="1" l="1"/>
  <c r="IO176" i="1"/>
  <c r="IG173" i="1"/>
  <c r="IG174" i="1" l="1"/>
  <c r="IO177" i="1"/>
  <c r="HZ177" i="1"/>
  <c r="IO178" i="1" l="1"/>
  <c r="HZ178" i="1"/>
  <c r="IG175" i="1"/>
  <c r="HZ179" i="1" l="1"/>
  <c r="IO179" i="1"/>
  <c r="IG176" i="1"/>
  <c r="IG177" i="1" l="1"/>
  <c r="IO180" i="1"/>
  <c r="HZ180" i="1"/>
  <c r="IO181" i="1" l="1"/>
  <c r="HZ181" i="1"/>
  <c r="IG178" i="1"/>
  <c r="HZ182" i="1" l="1"/>
  <c r="IO182" i="1"/>
  <c r="IG179" i="1"/>
  <c r="IO183" i="1" l="1"/>
  <c r="HZ183" i="1"/>
  <c r="IG180" i="1"/>
  <c r="IO184" i="1" l="1"/>
  <c r="HZ184" i="1"/>
  <c r="IG181" i="1"/>
  <c r="IO185" i="1" l="1"/>
  <c r="HZ185" i="1"/>
  <c r="IG182" i="1"/>
  <c r="HZ186" i="1" l="1"/>
  <c r="IO186" i="1"/>
  <c r="IG183" i="1"/>
  <c r="HZ187" i="1" l="1"/>
  <c r="IO187" i="1"/>
  <c r="IG184" i="1"/>
  <c r="IO188" i="1" l="1"/>
  <c r="HZ188" i="1"/>
  <c r="IG185" i="1"/>
  <c r="IO189" i="1" l="1"/>
  <c r="HZ189" i="1"/>
  <c r="IG186" i="1"/>
  <c r="IO190" i="1" l="1"/>
  <c r="HZ190" i="1"/>
  <c r="IG187" i="1"/>
  <c r="HZ191" i="1" l="1"/>
  <c r="IO191" i="1"/>
  <c r="IG188" i="1"/>
  <c r="IG189" i="1" l="1"/>
  <c r="IO192" i="1"/>
  <c r="HZ192" i="1"/>
  <c r="IO193" i="1" l="1"/>
  <c r="HZ193" i="1"/>
  <c r="IG190" i="1"/>
  <c r="IO194" i="1" l="1"/>
  <c r="HZ194" i="1"/>
  <c r="IG191" i="1"/>
  <c r="HZ195" i="1" l="1"/>
  <c r="IO195" i="1"/>
  <c r="IG192" i="1"/>
  <c r="HZ196" i="1" l="1"/>
  <c r="IO196" i="1"/>
  <c r="IG193" i="1"/>
  <c r="IO197" i="1" l="1"/>
  <c r="HZ197" i="1"/>
  <c r="IG194" i="1"/>
  <c r="IO198" i="1" l="1"/>
  <c r="HZ198" i="1"/>
  <c r="IG195" i="1"/>
  <c r="IG196" i="1" l="1"/>
  <c r="HZ199" i="1"/>
  <c r="IO199" i="1"/>
  <c r="IO200" i="1" l="1"/>
  <c r="HZ200" i="1"/>
  <c r="IG197" i="1"/>
  <c r="MI158" i="1" l="1"/>
  <c r="HZ201" i="1"/>
  <c r="IO201" i="1"/>
  <c r="IG198" i="1"/>
  <c r="IO202" i="1" l="1"/>
  <c r="HZ202" i="1"/>
  <c r="IG199" i="1"/>
  <c r="HZ203" i="1" l="1"/>
  <c r="IO203" i="1"/>
  <c r="IG200" i="1"/>
  <c r="MI159" i="1" l="1"/>
  <c r="IG201" i="1"/>
  <c r="IO204" i="1"/>
  <c r="HZ204" i="1"/>
  <c r="IG202" i="1" l="1"/>
  <c r="IO205" i="1"/>
  <c r="HZ205" i="1"/>
  <c r="MI160" i="1" l="1"/>
  <c r="IO206" i="1"/>
  <c r="HZ206" i="1"/>
  <c r="IG203" i="1"/>
  <c r="IO207" i="1" l="1"/>
  <c r="HZ207" i="1"/>
  <c r="IG204" i="1"/>
  <c r="HZ208" i="1" l="1"/>
  <c r="IO208" i="1"/>
  <c r="IG205" i="1"/>
  <c r="MI161" i="1" l="1"/>
  <c r="HZ209" i="1"/>
  <c r="IO209" i="1"/>
  <c r="IG206" i="1"/>
  <c r="IO210" i="1" l="1"/>
  <c r="HZ210" i="1"/>
  <c r="IG207" i="1"/>
  <c r="IO211" i="1" l="1"/>
  <c r="HZ211" i="1"/>
  <c r="IG208" i="1"/>
  <c r="HZ212" i="1" l="1"/>
  <c r="IO212" i="1"/>
  <c r="IG209" i="1"/>
  <c r="IO213" i="1" l="1"/>
  <c r="HZ213" i="1"/>
  <c r="IG210" i="1"/>
  <c r="HZ214" i="1" l="1"/>
  <c r="IO214" i="1"/>
  <c r="IG211" i="1"/>
  <c r="IO215" i="1" l="1"/>
  <c r="HZ215" i="1"/>
  <c r="IG212" i="1"/>
  <c r="HZ216" i="1" l="1"/>
  <c r="IO216" i="1"/>
  <c r="IG213" i="1"/>
  <c r="IO217" i="1" l="1"/>
  <c r="HZ217" i="1"/>
  <c r="IG214" i="1"/>
  <c r="IG215" i="1" l="1"/>
  <c r="HZ218" i="1"/>
  <c r="IO218" i="1"/>
  <c r="IO219" i="1" l="1"/>
  <c r="HZ219" i="1"/>
  <c r="IG216" i="1"/>
  <c r="IO220" i="1" l="1"/>
  <c r="HZ220" i="1"/>
  <c r="IG217" i="1"/>
  <c r="HZ221" i="1" l="1"/>
  <c r="IO221" i="1"/>
  <c r="IG218" i="1"/>
  <c r="HZ222" i="1" l="1"/>
  <c r="IO222" i="1"/>
  <c r="IG219" i="1"/>
  <c r="IG220" i="1" l="1"/>
  <c r="HZ223" i="1"/>
  <c r="IO223" i="1"/>
  <c r="IO224" i="1" l="1"/>
  <c r="HZ224" i="1"/>
  <c r="IG221" i="1"/>
  <c r="HZ225" i="1" l="1"/>
  <c r="IO225" i="1"/>
  <c r="IG222" i="1"/>
  <c r="HZ226" i="1" l="1"/>
  <c r="IO226" i="1"/>
  <c r="IG223" i="1"/>
  <c r="IG224" i="1" l="1"/>
  <c r="HZ227" i="1"/>
  <c r="IO227" i="1"/>
  <c r="HZ228" i="1" l="1"/>
  <c r="IO228" i="1"/>
  <c r="IG225" i="1"/>
  <c r="IO229" i="1" l="1"/>
  <c r="HZ229" i="1"/>
  <c r="IG226" i="1"/>
  <c r="HZ230" i="1" l="1"/>
  <c r="IO230" i="1"/>
  <c r="IG227" i="1"/>
  <c r="IO231" i="1" l="1"/>
  <c r="HZ231" i="1"/>
  <c r="IG228" i="1"/>
  <c r="IO232" i="1" l="1"/>
  <c r="HZ232" i="1"/>
  <c r="IG229" i="1"/>
  <c r="HZ233" i="1" l="1"/>
  <c r="IO233" i="1"/>
  <c r="IG230" i="1"/>
  <c r="HZ234" i="1" l="1"/>
  <c r="IO234" i="1"/>
  <c r="IG231" i="1"/>
  <c r="IG232" i="1" l="1"/>
  <c r="IO235" i="1"/>
  <c r="HZ235" i="1"/>
  <c r="IO236" i="1" l="1"/>
  <c r="HZ236" i="1"/>
  <c r="IG233" i="1"/>
  <c r="IO237" i="1" l="1"/>
  <c r="HZ237" i="1"/>
  <c r="IG234" i="1"/>
  <c r="HZ238" i="1" l="1"/>
  <c r="IO238" i="1"/>
  <c r="IG235" i="1"/>
  <c r="IO239" i="1" l="1"/>
  <c r="HZ239" i="1"/>
  <c r="IG236" i="1"/>
  <c r="HZ240" i="1" l="1"/>
  <c r="IO240" i="1"/>
  <c r="IG237" i="1"/>
  <c r="HZ241" i="1" l="1"/>
  <c r="IO241" i="1"/>
  <c r="IG238" i="1"/>
  <c r="IG239" i="1" l="1"/>
  <c r="IO242" i="1" l="1"/>
  <c r="IG240" i="1"/>
  <c r="IG241" i="1" l="1"/>
  <c r="IG242" i="1" l="1"/>
  <c r="IS159" i="1" l="1"/>
  <c r="IY159" i="1"/>
  <c r="IY160" i="1" l="1"/>
  <c r="IS160" i="1"/>
  <c r="IY161" i="1" l="1"/>
  <c r="IS161" i="1"/>
  <c r="LH242" i="1" l="1"/>
  <c r="IS162" i="1" l="1"/>
  <c r="IY162" i="1"/>
  <c r="IS163" i="1" l="1"/>
  <c r="IY163" i="1"/>
  <c r="IS164" i="1" l="1"/>
  <c r="IY164" i="1"/>
  <c r="IS165" i="1" l="1"/>
  <c r="IY165" i="1"/>
  <c r="IY166" i="1" l="1"/>
  <c r="IS166" i="1"/>
  <c r="IY167" i="1" l="1"/>
  <c r="IS167" i="1"/>
  <c r="IY168" i="1" l="1"/>
  <c r="IS168" i="1"/>
  <c r="IS169" i="1" l="1"/>
  <c r="IY169" i="1"/>
  <c r="IY170" i="1" l="1"/>
  <c r="IS170" i="1"/>
  <c r="IS171" i="1" l="1"/>
  <c r="IY171" i="1"/>
  <c r="IS172" i="1" l="1"/>
  <c r="IY172" i="1"/>
  <c r="IS173" i="1" l="1"/>
  <c r="IY173" i="1"/>
  <c r="IY174" i="1" l="1"/>
  <c r="IS174" i="1"/>
  <c r="IY175" i="1" l="1"/>
  <c r="IS175" i="1"/>
  <c r="IY176" i="1" l="1"/>
  <c r="IS176" i="1"/>
  <c r="IY177" i="1" l="1"/>
  <c r="IS177" i="1"/>
  <c r="IY178" i="1" l="1"/>
  <c r="IS178" i="1"/>
  <c r="IY179" i="1" l="1"/>
  <c r="IS179" i="1"/>
  <c r="IY180" i="1" l="1"/>
  <c r="IS180" i="1"/>
  <c r="IY181" i="1" l="1"/>
  <c r="IS181" i="1"/>
  <c r="IY182" i="1" l="1"/>
  <c r="IS182" i="1"/>
  <c r="IS183" i="1" l="1"/>
  <c r="IY183" i="1"/>
  <c r="IY184" i="1" l="1"/>
  <c r="IS184" i="1"/>
  <c r="IS185" i="1" l="1"/>
  <c r="IY185" i="1"/>
  <c r="IS186" i="1" l="1"/>
  <c r="IY186" i="1"/>
  <c r="IY187" i="1" l="1"/>
  <c r="IS187" i="1"/>
  <c r="IY188" i="1" l="1"/>
  <c r="IS188" i="1"/>
  <c r="IY189" i="1" l="1"/>
  <c r="IS189" i="1"/>
  <c r="IY190" i="1" l="1"/>
  <c r="IS190" i="1"/>
  <c r="IS191" i="1" l="1"/>
  <c r="IY191" i="1"/>
  <c r="IY192" i="1" l="1"/>
  <c r="IS192" i="1"/>
  <c r="IY193" i="1" l="1"/>
  <c r="IS193" i="1"/>
  <c r="IS194" i="1" l="1"/>
  <c r="IY194" i="1"/>
  <c r="IY195" i="1" l="1"/>
  <c r="IS195" i="1"/>
  <c r="IY196" i="1" l="1"/>
  <c r="IS196" i="1"/>
  <c r="IY197" i="1" l="1"/>
  <c r="IS197" i="1"/>
  <c r="IY198" i="1" l="1"/>
  <c r="IS198" i="1"/>
  <c r="IY199" i="1" l="1"/>
  <c r="IS199" i="1"/>
  <c r="IY200" i="1" l="1"/>
  <c r="IS200" i="1"/>
  <c r="IY201" i="1" l="1"/>
  <c r="IS201" i="1"/>
  <c r="IY202" i="1" l="1"/>
  <c r="IS202" i="1"/>
  <c r="IY203" i="1" l="1"/>
  <c r="IS203" i="1"/>
  <c r="IS204" i="1" l="1"/>
  <c r="IY204" i="1"/>
  <c r="IS205" i="1" l="1"/>
  <c r="IY205" i="1"/>
  <c r="IS206" i="1" l="1"/>
  <c r="IY206" i="1"/>
  <c r="IY207" i="1" l="1"/>
  <c r="IS207" i="1"/>
  <c r="IY208" i="1" l="1"/>
  <c r="IS208" i="1"/>
  <c r="IS209" i="1" l="1"/>
  <c r="IY209" i="1"/>
  <c r="IY210" i="1" l="1"/>
  <c r="IS210" i="1"/>
  <c r="IY211" i="1" l="1"/>
  <c r="IS211" i="1"/>
  <c r="IS212" i="1" l="1"/>
  <c r="IY212" i="1"/>
  <c r="IS213" i="1" l="1"/>
  <c r="IY213" i="1"/>
  <c r="IS214" i="1" l="1"/>
  <c r="IY214" i="1"/>
  <c r="IY215" i="1" l="1"/>
  <c r="IS215" i="1"/>
  <c r="IY216" i="1" l="1"/>
  <c r="IS216" i="1"/>
  <c r="IY217" i="1" l="1"/>
  <c r="IS217" i="1"/>
  <c r="IS218" i="1" l="1"/>
  <c r="IY218" i="1"/>
  <c r="IS219" i="1" l="1"/>
  <c r="IY219" i="1"/>
  <c r="IS220" i="1" l="1"/>
  <c r="IY220" i="1"/>
  <c r="IS221" i="1" l="1"/>
  <c r="IY221" i="1"/>
  <c r="IY222" i="1" l="1"/>
  <c r="IS222" i="1"/>
  <c r="IS223" i="1" l="1"/>
  <c r="IY223" i="1"/>
  <c r="IY224" i="1" l="1"/>
  <c r="IS224" i="1"/>
  <c r="IS225" i="1" l="1"/>
  <c r="IY225" i="1"/>
  <c r="IY226" i="1" l="1"/>
  <c r="IS226" i="1"/>
  <c r="IY227" i="1" l="1"/>
  <c r="IS227" i="1"/>
  <c r="IS228" i="1" l="1"/>
  <c r="IY228" i="1"/>
  <c r="IS229" i="1" l="1"/>
  <c r="IY229" i="1"/>
  <c r="IS230" i="1" l="1"/>
  <c r="IY230" i="1"/>
  <c r="IS231" i="1" l="1"/>
  <c r="IY231" i="1"/>
  <c r="IS232" i="1" l="1"/>
  <c r="IY232" i="1"/>
  <c r="IS233" i="1" l="1"/>
  <c r="IY233" i="1"/>
  <c r="IS234" i="1" l="1"/>
  <c r="IY234" i="1"/>
  <c r="IY235" i="1" l="1"/>
  <c r="IS235" i="1"/>
  <c r="IS236" i="1" l="1"/>
  <c r="IY236" i="1"/>
  <c r="IS237" i="1" l="1"/>
  <c r="IY237" i="1"/>
  <c r="IS238" i="1" l="1"/>
  <c r="IY238" i="1"/>
  <c r="IS239" i="1" l="1"/>
  <c r="IY239" i="1"/>
  <c r="IY240" i="1" l="1"/>
  <c r="IS240" i="1"/>
  <c r="IS241" i="1" l="1"/>
  <c r="IY241" i="1"/>
  <c r="JF242" i="1" l="1"/>
  <c r="MI242" i="1" l="1"/>
  <c r="NA242" i="1" l="1"/>
  <c r="IY242" i="1"/>
  <c r="IS242" i="1"/>
  <c r="AX241" i="1" l="1"/>
  <c r="BF241" i="1" l="1"/>
  <c r="BB241" i="1"/>
  <c r="BE241" i="1" s="1"/>
  <c r="BA242" i="1" s="1"/>
  <c r="BB242" i="1" s="1"/>
  <c r="BE242" i="1" s="1"/>
  <c r="BA243" i="1" s="1"/>
  <c r="BB243" i="1" s="1"/>
  <c r="BE243" i="1" s="1"/>
  <c r="BA244" i="1" s="1"/>
  <c r="BB244" i="1" s="1"/>
  <c r="BE244" i="1" s="1"/>
  <c r="BA245" i="1" s="1"/>
  <c r="BB245" i="1" s="1"/>
  <c r="BE245" i="1" s="1"/>
  <c r="BA246" i="1" s="1"/>
  <c r="BB246" i="1" s="1"/>
  <c r="BE246" i="1" s="1"/>
  <c r="BA247" i="1" s="1"/>
  <c r="BB247" i="1" s="1"/>
  <c r="BE247" i="1" s="1"/>
  <c r="BA248" i="1" s="1"/>
  <c r="BB248" i="1" s="1"/>
  <c r="BE248" i="1" s="1"/>
  <c r="BA249" i="1" s="1"/>
  <c r="BB249" i="1" s="1"/>
  <c r="BE249" i="1" s="1"/>
  <c r="BA250" i="1" s="1"/>
  <c r="BB250" i="1" s="1"/>
  <c r="BE250" i="1" s="1"/>
  <c r="BA251" i="1" s="1"/>
  <c r="BB251" i="1" l="1"/>
  <c r="BE251" i="1" s="1"/>
  <c r="BA252" i="1" l="1"/>
  <c r="BB252" i="1" l="1"/>
  <c r="BE252" i="1" s="1"/>
  <c r="BA253" i="1" l="1"/>
  <c r="BB253" i="1" l="1"/>
  <c r="BE253" i="1" s="1"/>
  <c r="BA254" i="1" l="1"/>
  <c r="BB254" i="1" s="1"/>
  <c r="BE254" i="1" s="1"/>
  <c r="BA255" i="1" l="1"/>
  <c r="BB255" i="1" s="1"/>
  <c r="BE255" i="1" s="1"/>
  <c r="BA256" i="1" l="1"/>
  <c r="BB256" i="1" s="1"/>
  <c r="BE256" i="1" s="1"/>
  <c r="BA257" i="1" l="1"/>
  <c r="BB257" i="1" s="1"/>
  <c r="BE257" i="1" s="1"/>
  <c r="BA258" i="1" l="1"/>
  <c r="BB258" i="1" s="1"/>
  <c r="BE258" i="1" s="1"/>
  <c r="BA259" i="1" l="1"/>
  <c r="BB259" i="1" s="1"/>
  <c r="BE259" i="1" s="1"/>
  <c r="BA260" i="1" l="1"/>
  <c r="BB260" i="1" s="1"/>
  <c r="BE260" i="1" s="1"/>
  <c r="BA261" i="1" l="1"/>
  <c r="AX261" i="1" l="1"/>
  <c r="BB261" i="1" s="1"/>
  <c r="BE261" i="1" s="1"/>
  <c r="BE625" i="1" s="1"/>
  <c r="BA262" i="1" l="1"/>
  <c r="BF261" i="1"/>
  <c r="AX422" i="1"/>
  <c r="NI242" i="1"/>
  <c r="GU261" i="1"/>
  <c r="IZ242" i="1"/>
  <c r="KS242" i="1"/>
  <c r="JV242" i="1"/>
  <c r="IZ241" i="1" l="1"/>
  <c r="BB262" i="1"/>
  <c r="BE262" i="1" l="1"/>
  <c r="BA263" i="1" l="1"/>
  <c r="BB263" i="1" l="1"/>
  <c r="BE263" i="1" l="1"/>
  <c r="BA264" i="1" l="1"/>
  <c r="BB264" i="1" l="1"/>
  <c r="BE264" i="1" l="1"/>
  <c r="BA265" i="1" l="1"/>
  <c r="BB265" i="1" l="1"/>
  <c r="BE265" i="1" l="1"/>
  <c r="BA266" i="1" l="1"/>
  <c r="BB266" i="1" s="1"/>
  <c r="BE266" i="1" s="1"/>
  <c r="BA267" i="1" l="1"/>
  <c r="BB267" i="1" s="1"/>
  <c r="BE267" i="1" s="1"/>
  <c r="BA268" i="1" l="1"/>
  <c r="BB268" i="1" s="1"/>
  <c r="BE268" i="1" s="1"/>
  <c r="BA269" i="1" l="1"/>
  <c r="BB269" i="1" s="1"/>
  <c r="BE269" i="1" s="1"/>
  <c r="BA270" i="1" l="1"/>
  <c r="BB270" i="1" s="1"/>
  <c r="BE270" i="1" s="1"/>
  <c r="BA271" i="1" l="1"/>
  <c r="BB271" i="1" s="1"/>
  <c r="BE271" i="1" s="1"/>
  <c r="BA272" i="1" l="1"/>
  <c r="BB272" i="1" s="1"/>
  <c r="BE272" i="1" s="1"/>
  <c r="BA273" i="1" l="1"/>
  <c r="BB273" i="1" s="1"/>
  <c r="BE273" i="1" s="1"/>
  <c r="BA274" i="1" l="1"/>
  <c r="BB274" i="1" s="1"/>
  <c r="BE274" i="1" s="1"/>
  <c r="BA275" i="1" l="1"/>
  <c r="BB275" i="1" s="1"/>
  <c r="BE275" i="1" s="1"/>
  <c r="BA276" i="1" l="1"/>
  <c r="BB276" i="1" s="1"/>
  <c r="BE276" i="1" s="1"/>
  <c r="BA277" i="1" l="1"/>
  <c r="BB277" i="1" s="1"/>
  <c r="BE277" i="1" s="1"/>
  <c r="BA278" i="1" l="1"/>
  <c r="BB278" i="1" s="1"/>
  <c r="BE278" i="1" s="1"/>
  <c r="BA279" i="1" l="1"/>
  <c r="BB279" i="1" s="1"/>
  <c r="BE279" i="1" s="1"/>
  <c r="BA280" i="1" l="1"/>
  <c r="BB280" i="1" s="1"/>
  <c r="BE280" i="1" s="1"/>
  <c r="BA281" i="1" l="1"/>
  <c r="BB281" i="1" s="1"/>
  <c r="BE281" i="1" s="1"/>
  <c r="BA282" i="1" l="1"/>
  <c r="BB282" i="1" s="1"/>
  <c r="BE282" i="1" s="1"/>
  <c r="BA283" i="1" l="1"/>
  <c r="BB283" i="1" s="1"/>
  <c r="BE283" i="1" s="1"/>
  <c r="BA284" i="1" l="1"/>
  <c r="BB284" i="1" s="1"/>
  <c r="BE284" i="1" s="1"/>
  <c r="BA285" i="1" l="1"/>
  <c r="BB285" i="1" s="1"/>
  <c r="BE285" i="1" s="1"/>
  <c r="BA286" i="1" l="1"/>
  <c r="BB286" i="1" s="1"/>
  <c r="BE286" i="1" s="1"/>
  <c r="BA287" i="1" l="1"/>
  <c r="BB287" i="1" s="1"/>
  <c r="BE287" i="1" s="1"/>
  <c r="BA288" i="1" l="1"/>
  <c r="BB288" i="1" s="1"/>
  <c r="BE288" i="1" s="1"/>
  <c r="BA289" i="1" l="1"/>
  <c r="BB289" i="1" s="1"/>
  <c r="BE289" i="1" s="1"/>
  <c r="BA290" i="1" l="1"/>
  <c r="BB290" i="1" s="1"/>
  <c r="BE290" i="1" s="1"/>
  <c r="BA291" i="1" l="1"/>
  <c r="BB291" i="1" s="1"/>
  <c r="BE291" i="1" s="1"/>
  <c r="BA292" i="1" l="1"/>
  <c r="BB292" i="1" s="1"/>
  <c r="BE292" i="1" s="1"/>
  <c r="BA293" i="1" l="1"/>
  <c r="BB293" i="1" s="1"/>
  <c r="BE293" i="1" s="1"/>
  <c r="BA294" i="1" l="1"/>
  <c r="BB294" i="1" s="1"/>
  <c r="BE294" i="1" s="1"/>
  <c r="BA295" i="1" l="1"/>
  <c r="BB295" i="1" s="1"/>
  <c r="BE295" i="1" s="1"/>
  <c r="BA296" i="1" l="1"/>
  <c r="BB296" i="1" s="1"/>
  <c r="BE296" i="1" s="1"/>
  <c r="BA297" i="1" l="1"/>
  <c r="BB297" i="1" s="1"/>
  <c r="BE297" i="1" s="1"/>
  <c r="BA298" i="1" l="1"/>
  <c r="BB298" i="1" s="1"/>
  <c r="BE298" i="1" s="1"/>
  <c r="BA299" i="1" l="1"/>
  <c r="BB299" i="1" s="1"/>
  <c r="BE299" i="1" s="1"/>
  <c r="BA300" i="1" l="1"/>
  <c r="BB300" i="1" s="1"/>
  <c r="BE300" i="1" s="1"/>
  <c r="BA301" i="1" l="1"/>
  <c r="BB301" i="1" l="1"/>
  <c r="BA422" i="1"/>
  <c r="BB422" i="1" l="1"/>
  <c r="AX423" i="1" s="1"/>
  <c r="BE301" i="1"/>
  <c r="BF301" i="1" l="1"/>
  <c r="BF422" i="1" s="1"/>
  <c r="BF60" i="1" s="1"/>
  <c r="I17" i="1" s="1"/>
  <c r="BE665" i="1"/>
  <c r="BE786" i="1" s="1"/>
  <c r="I10" i="2" l="1"/>
  <c r="CT261" i="1" l="1"/>
  <c r="JV241" i="1" l="1"/>
  <c r="H606" i="1" l="1"/>
  <c r="IZ240" i="1" l="1"/>
  <c r="JF241" i="1"/>
  <c r="KS240" i="1"/>
  <c r="KS241" i="1"/>
  <c r="LH240" i="1"/>
  <c r="LH241" i="1"/>
  <c r="KJ157" i="1" l="1"/>
  <c r="KJ139" i="1"/>
  <c r="KJ145" i="1"/>
  <c r="KJ151" i="1"/>
  <c r="KJ149" i="1"/>
  <c r="KJ131" i="1"/>
  <c r="KJ137" i="1"/>
  <c r="KJ143" i="1"/>
  <c r="KJ141" i="1"/>
  <c r="KJ156" i="1"/>
  <c r="KJ123" i="1"/>
  <c r="KJ129" i="1"/>
  <c r="KJ135" i="1"/>
  <c r="KJ133" i="1"/>
  <c r="KJ148" i="1"/>
  <c r="KJ154" i="1"/>
  <c r="KJ127" i="1"/>
  <c r="KJ150" i="1"/>
  <c r="KJ147" i="1"/>
  <c r="KJ122" i="1"/>
  <c r="KJ125" i="1"/>
  <c r="KJ140" i="1"/>
  <c r="KJ146" i="1"/>
  <c r="KJ152" i="1"/>
  <c r="KJ142" i="1"/>
  <c r="KJ153" i="1"/>
  <c r="KJ132" i="1"/>
  <c r="KJ138" i="1"/>
  <c r="KJ144" i="1"/>
  <c r="KJ134" i="1"/>
  <c r="KJ124" i="1"/>
  <c r="KJ155" i="1"/>
  <c r="KJ130" i="1"/>
  <c r="KJ136" i="1"/>
  <c r="KJ126" i="1"/>
  <c r="KJ128" i="1"/>
  <c r="LB149" i="1"/>
  <c r="LB132" i="1"/>
  <c r="LB125" i="1"/>
  <c r="LB157" i="1"/>
  <c r="LB133" i="1"/>
  <c r="LB139" i="1"/>
  <c r="LB131" i="1"/>
  <c r="LB135" i="1"/>
  <c r="LB140" i="1"/>
  <c r="LB129" i="1"/>
  <c r="LB142" i="1"/>
  <c r="LB148" i="1"/>
  <c r="LB155" i="1"/>
  <c r="LB153" i="1"/>
  <c r="LB130" i="1"/>
  <c r="LB141" i="1"/>
  <c r="LB147" i="1"/>
  <c r="LB123" i="1"/>
  <c r="LB151" i="1"/>
  <c r="LB137" i="1"/>
  <c r="LB136" i="1"/>
  <c r="LB143" i="1"/>
  <c r="LB152" i="1"/>
  <c r="LB134" i="1"/>
  <c r="LB128" i="1"/>
  <c r="LB146" i="1"/>
  <c r="LB127" i="1"/>
  <c r="LB150" i="1"/>
  <c r="LB156" i="1"/>
  <c r="LB138" i="1"/>
  <c r="LB126" i="1"/>
  <c r="LB122" i="1"/>
  <c r="LB124" i="1"/>
  <c r="LB144" i="1"/>
  <c r="LB145" i="1"/>
  <c r="LB154" i="1"/>
  <c r="LI143" i="1" l="1"/>
  <c r="LD143" i="1"/>
  <c r="AE508" i="1"/>
  <c r="AF508" i="1" s="1"/>
  <c r="KU143" i="1"/>
  <c r="KL143" i="1"/>
  <c r="LI156" i="1"/>
  <c r="LD156" i="1"/>
  <c r="LI136" i="1"/>
  <c r="LD136" i="1"/>
  <c r="LI155" i="1"/>
  <c r="LD155" i="1"/>
  <c r="LD133" i="1"/>
  <c r="LI133" i="1"/>
  <c r="AE489" i="1"/>
  <c r="AF489" i="1" s="1"/>
  <c r="KU124" i="1"/>
  <c r="KL124" i="1"/>
  <c r="AE511" i="1"/>
  <c r="AF511" i="1" s="1"/>
  <c r="KU146" i="1"/>
  <c r="KL146" i="1"/>
  <c r="KU148" i="1"/>
  <c r="AE513" i="1"/>
  <c r="AF513" i="1" s="1"/>
  <c r="KL148" i="1"/>
  <c r="KU137" i="1"/>
  <c r="AE502" i="1"/>
  <c r="AF502" i="1" s="1"/>
  <c r="KL137" i="1"/>
  <c r="LD138" i="1"/>
  <c r="LI138" i="1"/>
  <c r="AE519" i="1"/>
  <c r="AF519" i="1" s="1"/>
  <c r="KU154" i="1"/>
  <c r="KL154" i="1"/>
  <c r="LI154" i="1"/>
  <c r="LD154" i="1"/>
  <c r="LI150" i="1"/>
  <c r="LD150" i="1"/>
  <c r="LI137" i="1"/>
  <c r="LD137" i="1"/>
  <c r="LI148" i="1"/>
  <c r="LD148" i="1"/>
  <c r="LD157" i="1"/>
  <c r="LI157" i="1"/>
  <c r="KU134" i="1"/>
  <c r="AE499" i="1"/>
  <c r="AF499" i="1" s="1"/>
  <c r="KL134" i="1"/>
  <c r="AE505" i="1"/>
  <c r="AF505" i="1" s="1"/>
  <c r="KU140" i="1"/>
  <c r="KL140" i="1"/>
  <c r="KU133" i="1"/>
  <c r="AE498" i="1"/>
  <c r="AF498" i="1" s="1"/>
  <c r="KL133" i="1"/>
  <c r="KU131" i="1"/>
  <c r="AE496" i="1"/>
  <c r="AF496" i="1" s="1"/>
  <c r="KL131" i="1"/>
  <c r="LI145" i="1"/>
  <c r="LD145" i="1"/>
  <c r="LD127" i="1"/>
  <c r="LI127" i="1"/>
  <c r="LD151" i="1"/>
  <c r="LI151" i="1"/>
  <c r="LI142" i="1"/>
  <c r="LD142" i="1"/>
  <c r="LI125" i="1"/>
  <c r="LD125" i="1"/>
  <c r="KU144" i="1"/>
  <c r="AE509" i="1"/>
  <c r="AF509" i="1" s="1"/>
  <c r="KL144" i="1"/>
  <c r="AE490" i="1"/>
  <c r="AF490" i="1" s="1"/>
  <c r="KU125" i="1"/>
  <c r="KL125" i="1"/>
  <c r="AE500" i="1"/>
  <c r="AF500" i="1" s="1"/>
  <c r="KU135" i="1"/>
  <c r="KL135" i="1"/>
  <c r="KU149" i="1"/>
  <c r="AE514" i="1"/>
  <c r="AF514" i="1" s="1"/>
  <c r="KL149" i="1"/>
  <c r="AE520" i="1"/>
  <c r="AF520" i="1" s="1"/>
  <c r="KU155" i="1"/>
  <c r="KL155" i="1"/>
  <c r="LD144" i="1"/>
  <c r="LI144" i="1"/>
  <c r="LI146" i="1"/>
  <c r="LD146" i="1"/>
  <c r="LI123" i="1"/>
  <c r="LD123" i="1"/>
  <c r="LI129" i="1"/>
  <c r="LD129" i="1"/>
  <c r="LI132" i="1"/>
  <c r="LD132" i="1"/>
  <c r="KU128" i="1"/>
  <c r="AE493" i="1"/>
  <c r="AF493" i="1" s="1"/>
  <c r="KL128" i="1"/>
  <c r="AE503" i="1"/>
  <c r="AF503" i="1" s="1"/>
  <c r="KU138" i="1"/>
  <c r="KL138" i="1"/>
  <c r="AE487" i="1"/>
  <c r="AF487" i="1" s="1"/>
  <c r="KU122" i="1"/>
  <c r="KL122" i="1"/>
  <c r="KN122" i="1" s="1"/>
  <c r="KO122" i="1" s="1"/>
  <c r="KM123" i="1" s="1"/>
  <c r="AE494" i="1"/>
  <c r="AF494" i="1" s="1"/>
  <c r="KU129" i="1"/>
  <c r="KL129" i="1"/>
  <c r="AE516" i="1"/>
  <c r="AF516" i="1" s="1"/>
  <c r="KU151" i="1"/>
  <c r="KL151" i="1"/>
  <c r="AE517" i="1"/>
  <c r="AF517" i="1" s="1"/>
  <c r="KU152" i="1"/>
  <c r="KL152" i="1"/>
  <c r="LI124" i="1"/>
  <c r="LD124" i="1"/>
  <c r="LD128" i="1"/>
  <c r="LI128" i="1"/>
  <c r="LI147" i="1"/>
  <c r="LD147" i="1"/>
  <c r="LI140" i="1"/>
  <c r="LD140" i="1"/>
  <c r="LI149" i="1"/>
  <c r="LD149" i="1"/>
  <c r="AE491" i="1"/>
  <c r="AF491" i="1" s="1"/>
  <c r="KU126" i="1"/>
  <c r="KL126" i="1"/>
  <c r="KU132" i="1"/>
  <c r="AE497" i="1"/>
  <c r="AF497" i="1" s="1"/>
  <c r="KL132" i="1"/>
  <c r="KU147" i="1"/>
  <c r="AE512" i="1"/>
  <c r="AF512" i="1" s="1"/>
  <c r="KL147" i="1"/>
  <c r="AE488" i="1"/>
  <c r="AF488" i="1" s="1"/>
  <c r="KU123" i="1"/>
  <c r="KL123" i="1"/>
  <c r="KU145" i="1"/>
  <c r="AE510" i="1"/>
  <c r="AF510" i="1" s="1"/>
  <c r="KL145" i="1"/>
  <c r="LI139" i="1"/>
  <c r="LD139" i="1"/>
  <c r="LI122" i="1"/>
  <c r="LD122" i="1"/>
  <c r="LE122" i="1" s="1"/>
  <c r="LI134" i="1"/>
  <c r="LD134" i="1"/>
  <c r="LI141" i="1"/>
  <c r="LD141" i="1"/>
  <c r="LD135" i="1"/>
  <c r="LI135" i="1"/>
  <c r="KU136" i="1"/>
  <c r="AE501" i="1"/>
  <c r="AF501" i="1" s="1"/>
  <c r="KL136" i="1"/>
  <c r="AE518" i="1"/>
  <c r="AF518" i="1" s="1"/>
  <c r="KU153" i="1"/>
  <c r="KL153" i="1"/>
  <c r="AE515" i="1"/>
  <c r="AF515" i="1" s="1"/>
  <c r="KU150" i="1"/>
  <c r="KL150" i="1"/>
  <c r="KU156" i="1"/>
  <c r="AE521" i="1"/>
  <c r="AF521" i="1" s="1"/>
  <c r="KL156" i="1"/>
  <c r="AE504" i="1"/>
  <c r="AF504" i="1" s="1"/>
  <c r="KU139" i="1"/>
  <c r="KL139" i="1"/>
  <c r="LI153" i="1"/>
  <c r="LD153" i="1"/>
  <c r="LI126" i="1"/>
  <c r="LD126" i="1"/>
  <c r="LI152" i="1"/>
  <c r="LD152" i="1"/>
  <c r="LI130" i="1"/>
  <c r="LD130" i="1"/>
  <c r="LI131" i="1"/>
  <c r="LD131" i="1"/>
  <c r="AE495" i="1"/>
  <c r="AF495" i="1" s="1"/>
  <c r="KU130" i="1"/>
  <c r="KL130" i="1"/>
  <c r="AE507" i="1"/>
  <c r="AF507" i="1" s="1"/>
  <c r="KU142" i="1"/>
  <c r="KL142" i="1"/>
  <c r="AE492" i="1"/>
  <c r="AF492" i="1" s="1"/>
  <c r="KU127" i="1"/>
  <c r="KL127" i="1"/>
  <c r="AE506" i="1"/>
  <c r="AF506" i="1" s="1"/>
  <c r="KU141" i="1"/>
  <c r="KL141" i="1"/>
  <c r="KU157" i="1"/>
  <c r="AE522" i="1"/>
  <c r="AF522" i="1" s="1"/>
  <c r="KL157" i="1"/>
  <c r="LE123" i="1" l="1"/>
  <c r="LE124" i="1" s="1"/>
  <c r="LE125" i="1" s="1"/>
  <c r="LE126" i="1" s="1"/>
  <c r="LE127" i="1" s="1"/>
  <c r="LE128" i="1" s="1"/>
  <c r="LE129" i="1" s="1"/>
  <c r="LE130" i="1" s="1"/>
  <c r="LE131" i="1" s="1"/>
  <c r="LE132" i="1" s="1"/>
  <c r="LE133" i="1" s="1"/>
  <c r="LE134" i="1" s="1"/>
  <c r="LE135" i="1" s="1"/>
  <c r="LE136" i="1" s="1"/>
  <c r="LE137" i="1" s="1"/>
  <c r="LE138" i="1" s="1"/>
  <c r="LE139" i="1" s="1"/>
  <c r="LE140" i="1" s="1"/>
  <c r="LE141" i="1" s="1"/>
  <c r="LE142" i="1" s="1"/>
  <c r="LE143" i="1" s="1"/>
  <c r="LE144" i="1" s="1"/>
  <c r="LE145" i="1" s="1"/>
  <c r="KN123" i="1"/>
  <c r="KO123" i="1" s="1"/>
  <c r="KM124" i="1" s="1"/>
  <c r="KN124" i="1" s="1"/>
  <c r="KO124" i="1" s="1"/>
  <c r="KM125" i="1" s="1"/>
  <c r="KN125" i="1" s="1"/>
  <c r="KO125" i="1" s="1"/>
  <c r="KM126" i="1" s="1"/>
  <c r="KN126" i="1" s="1"/>
  <c r="KO126" i="1" s="1"/>
  <c r="KM127" i="1" s="1"/>
  <c r="KN127" i="1" s="1"/>
  <c r="KO127" i="1" s="1"/>
  <c r="KM128" i="1" s="1"/>
  <c r="KN128" i="1" s="1"/>
  <c r="KO128" i="1" s="1"/>
  <c r="KM129" i="1" s="1"/>
  <c r="KN129" i="1" s="1"/>
  <c r="KO129" i="1" s="1"/>
  <c r="KM130" i="1" s="1"/>
  <c r="KN130" i="1" s="1"/>
  <c r="KO130" i="1" s="1"/>
  <c r="KM131" i="1" s="1"/>
  <c r="KN131" i="1" s="1"/>
  <c r="KO131" i="1" s="1"/>
  <c r="KM132" i="1" s="1"/>
  <c r="KN132" i="1" s="1"/>
  <c r="KO132" i="1" s="1"/>
  <c r="KM133" i="1" s="1"/>
  <c r="KN133" i="1" s="1"/>
  <c r="KO133" i="1" s="1"/>
  <c r="KM134" i="1" s="1"/>
  <c r="KN134" i="1" s="1"/>
  <c r="KO134" i="1" s="1"/>
  <c r="KM135" i="1" s="1"/>
  <c r="KN135" i="1" s="1"/>
  <c r="KO135" i="1" s="1"/>
  <c r="KM136" i="1" s="1"/>
  <c r="KN136" i="1" s="1"/>
  <c r="KO136" i="1" s="1"/>
  <c r="KM137" i="1" s="1"/>
  <c r="KN137" i="1" s="1"/>
  <c r="KO137" i="1" s="1"/>
  <c r="KM138" i="1" s="1"/>
  <c r="KN138" i="1" s="1"/>
  <c r="KO138" i="1" s="1"/>
  <c r="KM139" i="1" s="1"/>
  <c r="KN139" i="1" s="1"/>
  <c r="KO139" i="1" s="1"/>
  <c r="KM140" i="1" s="1"/>
  <c r="KN140" i="1" s="1"/>
  <c r="KO140" i="1" s="1"/>
  <c r="KM141" i="1" s="1"/>
  <c r="KN141" i="1" s="1"/>
  <c r="KO141" i="1" s="1"/>
  <c r="KM142" i="1" s="1"/>
  <c r="KN142" i="1" s="1"/>
  <c r="KO142" i="1" s="1"/>
  <c r="KM143" i="1" s="1"/>
  <c r="KN143" i="1" s="1"/>
  <c r="KO143" i="1" s="1"/>
  <c r="KM144" i="1" s="1"/>
  <c r="KN144" i="1" s="1"/>
  <c r="KO144" i="1" s="1"/>
  <c r="KM145" i="1" s="1"/>
  <c r="KN145" i="1" s="1"/>
  <c r="KO145" i="1" s="1"/>
  <c r="LJ128" i="1"/>
  <c r="KW128" i="1"/>
  <c r="LK128" i="1" s="1"/>
  <c r="LJ130" i="1"/>
  <c r="KW130" i="1"/>
  <c r="LK130" i="1" s="1"/>
  <c r="LJ132" i="1"/>
  <c r="KW132" i="1"/>
  <c r="LK132" i="1" s="1"/>
  <c r="LJ122" i="1"/>
  <c r="KW122" i="1"/>
  <c r="LJ144" i="1"/>
  <c r="KW144" i="1"/>
  <c r="LK144" i="1" s="1"/>
  <c r="LJ133" i="1"/>
  <c r="KW133" i="1"/>
  <c r="LK133" i="1" s="1"/>
  <c r="LJ137" i="1"/>
  <c r="KW137" i="1"/>
  <c r="LK137" i="1" s="1"/>
  <c r="LJ124" i="1"/>
  <c r="KW124" i="1"/>
  <c r="LK124" i="1" s="1"/>
  <c r="LJ156" i="1"/>
  <c r="KW156" i="1"/>
  <c r="LK156" i="1" s="1"/>
  <c r="LJ123" i="1"/>
  <c r="KW123" i="1"/>
  <c r="LK123" i="1" s="1"/>
  <c r="LJ135" i="1"/>
  <c r="KW135" i="1"/>
  <c r="LK135" i="1" s="1"/>
  <c r="LJ149" i="1"/>
  <c r="KW149" i="1"/>
  <c r="LK149" i="1" s="1"/>
  <c r="LJ127" i="1"/>
  <c r="KW127" i="1"/>
  <c r="LK127" i="1" s="1"/>
  <c r="LJ136" i="1"/>
  <c r="KW136" i="1"/>
  <c r="LK136" i="1" s="1"/>
  <c r="LJ126" i="1"/>
  <c r="KW126" i="1"/>
  <c r="LK126" i="1" s="1"/>
  <c r="LJ151" i="1"/>
  <c r="KW151" i="1"/>
  <c r="LK151" i="1" s="1"/>
  <c r="LJ140" i="1"/>
  <c r="KW140" i="1"/>
  <c r="LK140" i="1" s="1"/>
  <c r="LJ154" i="1"/>
  <c r="KW154" i="1"/>
  <c r="LK154" i="1" s="1"/>
  <c r="LJ152" i="1"/>
  <c r="KW152" i="1"/>
  <c r="LK152" i="1" s="1"/>
  <c r="LJ150" i="1"/>
  <c r="KW150" i="1"/>
  <c r="LK150" i="1" s="1"/>
  <c r="LJ138" i="1"/>
  <c r="KW138" i="1"/>
  <c r="LK138" i="1" s="1"/>
  <c r="LJ155" i="1"/>
  <c r="KW155" i="1"/>
  <c r="LK155" i="1" s="1"/>
  <c r="LJ148" i="1"/>
  <c r="KW148" i="1"/>
  <c r="LK148" i="1" s="1"/>
  <c r="LJ143" i="1"/>
  <c r="KW143" i="1"/>
  <c r="LK143" i="1" s="1"/>
  <c r="LJ141" i="1"/>
  <c r="KW141" i="1"/>
  <c r="LK141" i="1" s="1"/>
  <c r="LJ125" i="1"/>
  <c r="KW125" i="1"/>
  <c r="LK125" i="1" s="1"/>
  <c r="LJ157" i="1"/>
  <c r="KW157" i="1"/>
  <c r="LK157" i="1" s="1"/>
  <c r="LJ142" i="1"/>
  <c r="KW142" i="1"/>
  <c r="LK142" i="1" s="1"/>
  <c r="LJ139" i="1"/>
  <c r="KW139" i="1"/>
  <c r="LK139" i="1" s="1"/>
  <c r="LJ147" i="1"/>
  <c r="KW147" i="1"/>
  <c r="LK147" i="1" s="1"/>
  <c r="LJ129" i="1"/>
  <c r="KW129" i="1"/>
  <c r="LK129" i="1" s="1"/>
  <c r="LJ131" i="1"/>
  <c r="KW131" i="1"/>
  <c r="LK131" i="1" s="1"/>
  <c r="LJ146" i="1"/>
  <c r="KW146" i="1"/>
  <c r="LJ145" i="1"/>
  <c r="KW145" i="1"/>
  <c r="LK145" i="1" s="1"/>
  <c r="LJ153" i="1"/>
  <c r="KW153" i="1"/>
  <c r="LK153" i="1" s="1"/>
  <c r="LJ134" i="1"/>
  <c r="KW134" i="1"/>
  <c r="KM146" i="1" l="1"/>
  <c r="KN146" i="1" s="1"/>
  <c r="KO146" i="1" s="1"/>
  <c r="KM147" i="1" s="1"/>
  <c r="KN147" i="1" s="1"/>
  <c r="KO147" i="1" s="1"/>
  <c r="KM148" i="1" s="1"/>
  <c r="KN148" i="1" s="1"/>
  <c r="KO148" i="1" s="1"/>
  <c r="KM149" i="1" s="1"/>
  <c r="KN149" i="1" s="1"/>
  <c r="KO149" i="1" s="1"/>
  <c r="KM150" i="1" s="1"/>
  <c r="KN150" i="1" s="1"/>
  <c r="KO150" i="1" s="1"/>
  <c r="KM151" i="1" s="1"/>
  <c r="KN151" i="1" s="1"/>
  <c r="KO151" i="1" s="1"/>
  <c r="KM152" i="1" s="1"/>
  <c r="KN152" i="1" s="1"/>
  <c r="KO152" i="1" s="1"/>
  <c r="KM153" i="1" s="1"/>
  <c r="KN153" i="1" s="1"/>
  <c r="KO153" i="1" s="1"/>
  <c r="KM154" i="1" s="1"/>
  <c r="KN154" i="1" s="1"/>
  <c r="KO154" i="1" s="1"/>
  <c r="KM155" i="1" s="1"/>
  <c r="KN155" i="1" s="1"/>
  <c r="KO155" i="1" s="1"/>
  <c r="KM156" i="1" s="1"/>
  <c r="KN156" i="1" s="1"/>
  <c r="KO156" i="1" s="1"/>
  <c r="KM157" i="1" s="1"/>
  <c r="KN157" i="1" s="1"/>
  <c r="KO157" i="1" s="1"/>
  <c r="KM158" i="1" s="1"/>
  <c r="KS145" i="1"/>
  <c r="LE146" i="1"/>
  <c r="LE147" i="1" s="1"/>
  <c r="LE148" i="1" s="1"/>
  <c r="LE149" i="1" s="1"/>
  <c r="LE150" i="1" s="1"/>
  <c r="LE151" i="1" s="1"/>
  <c r="LE152" i="1" s="1"/>
  <c r="LE153" i="1" s="1"/>
  <c r="LE154" i="1" s="1"/>
  <c r="LE155" i="1" s="1"/>
  <c r="LE156" i="1" s="1"/>
  <c r="LE157" i="1" s="1"/>
  <c r="LH157" i="1" s="1"/>
  <c r="LH422" i="1" s="1"/>
  <c r="LH145" i="1"/>
  <c r="LK122" i="1"/>
  <c r="KY122" i="1"/>
  <c r="KZ122" i="1" s="1"/>
  <c r="KX123" i="1" s="1"/>
  <c r="KY123" i="1" s="1"/>
  <c r="KZ123" i="1" s="1"/>
  <c r="KX124" i="1" s="1"/>
  <c r="KY124" i="1" s="1"/>
  <c r="KZ124" i="1" s="1"/>
  <c r="KX125" i="1" s="1"/>
  <c r="KY125" i="1" s="1"/>
  <c r="KZ125" i="1" s="1"/>
  <c r="KX126" i="1" s="1"/>
  <c r="KY126" i="1" s="1"/>
  <c r="KZ126" i="1" s="1"/>
  <c r="KX127" i="1" s="1"/>
  <c r="KY127" i="1" s="1"/>
  <c r="KZ127" i="1" s="1"/>
  <c r="KX128" i="1" s="1"/>
  <c r="KY128" i="1" s="1"/>
  <c r="KZ128" i="1" s="1"/>
  <c r="KX129" i="1" s="1"/>
  <c r="KY129" i="1" s="1"/>
  <c r="KZ129" i="1" s="1"/>
  <c r="KX130" i="1" s="1"/>
  <c r="KY130" i="1" s="1"/>
  <c r="KZ130" i="1" s="1"/>
  <c r="KX131" i="1" s="1"/>
  <c r="KY131" i="1" s="1"/>
  <c r="KZ131" i="1" s="1"/>
  <c r="KX132" i="1" s="1"/>
  <c r="KY132" i="1" s="1"/>
  <c r="KZ132" i="1" s="1"/>
  <c r="KX133" i="1" s="1"/>
  <c r="KY133" i="1" s="1"/>
  <c r="KZ133" i="1" s="1"/>
  <c r="KX134" i="1" s="1"/>
  <c r="KY134" i="1" s="1"/>
  <c r="KZ134" i="1" s="1"/>
  <c r="KX135" i="1" s="1"/>
  <c r="KY135" i="1" s="1"/>
  <c r="KZ135" i="1" s="1"/>
  <c r="KX136" i="1" s="1"/>
  <c r="KY136" i="1" s="1"/>
  <c r="KZ136" i="1" s="1"/>
  <c r="KX137" i="1" s="1"/>
  <c r="KY137" i="1" s="1"/>
  <c r="KZ137" i="1" s="1"/>
  <c r="KX138" i="1" s="1"/>
  <c r="KY138" i="1" s="1"/>
  <c r="KZ138" i="1" s="1"/>
  <c r="KX139" i="1" s="1"/>
  <c r="KY139" i="1" s="1"/>
  <c r="KZ139" i="1" s="1"/>
  <c r="KX140" i="1" s="1"/>
  <c r="KY140" i="1" s="1"/>
  <c r="KZ140" i="1" s="1"/>
  <c r="KX141" i="1" s="1"/>
  <c r="KY141" i="1" s="1"/>
  <c r="KZ141" i="1" s="1"/>
  <c r="KX142" i="1" s="1"/>
  <c r="KY142" i="1" s="1"/>
  <c r="KZ142" i="1" s="1"/>
  <c r="KX143" i="1" s="1"/>
  <c r="KY143" i="1" s="1"/>
  <c r="KZ143" i="1" s="1"/>
  <c r="KX144" i="1" s="1"/>
  <c r="KY144" i="1" s="1"/>
  <c r="KZ144" i="1" s="1"/>
  <c r="KX145" i="1" s="1"/>
  <c r="KY145" i="1" s="1"/>
  <c r="KZ145" i="1" s="1"/>
  <c r="KX146" i="1" s="1"/>
  <c r="KY146" i="1" s="1"/>
  <c r="KZ146" i="1" s="1"/>
  <c r="KX147" i="1" s="1"/>
  <c r="KY147" i="1" s="1"/>
  <c r="KZ147" i="1" s="1"/>
  <c r="KX148" i="1" s="1"/>
  <c r="KY148" i="1" s="1"/>
  <c r="KZ148" i="1" s="1"/>
  <c r="KX149" i="1" s="1"/>
  <c r="KY149" i="1" s="1"/>
  <c r="KZ149" i="1" s="1"/>
  <c r="KX150" i="1" s="1"/>
  <c r="KY150" i="1" s="1"/>
  <c r="KZ150" i="1" s="1"/>
  <c r="KX151" i="1" s="1"/>
  <c r="KY151" i="1" s="1"/>
  <c r="KZ151" i="1" s="1"/>
  <c r="KX152" i="1" s="1"/>
  <c r="KY152" i="1" s="1"/>
  <c r="KZ152" i="1" s="1"/>
  <c r="KX153" i="1" s="1"/>
  <c r="KY153" i="1" s="1"/>
  <c r="KZ153" i="1" s="1"/>
  <c r="KX154" i="1" s="1"/>
  <c r="KY154" i="1" s="1"/>
  <c r="KZ154" i="1" s="1"/>
  <c r="KX155" i="1" s="1"/>
  <c r="KY155" i="1" s="1"/>
  <c r="KZ155" i="1" s="1"/>
  <c r="KX156" i="1" s="1"/>
  <c r="KY156" i="1" s="1"/>
  <c r="KZ156" i="1" s="1"/>
  <c r="KX157" i="1" s="1"/>
  <c r="KY157" i="1" s="1"/>
  <c r="KZ157" i="1" s="1"/>
  <c r="KX158" i="1" s="1"/>
  <c r="LK146" i="1"/>
  <c r="LK134" i="1"/>
  <c r="KS157" i="1" l="1"/>
  <c r="KS422" i="1" s="1"/>
  <c r="LB288" i="1"/>
  <c r="LB298" i="1"/>
  <c r="LB268" i="1"/>
  <c r="LB280" i="1"/>
  <c r="LB266" i="1"/>
  <c r="LB243" i="1"/>
  <c r="LB242" i="1"/>
  <c r="LB244" i="1"/>
  <c r="LB294" i="1"/>
  <c r="LB264" i="1"/>
  <c r="LB295" i="1"/>
  <c r="LB284" i="1"/>
  <c r="LB275" i="1"/>
  <c r="LB246" i="1"/>
  <c r="LB256" i="1"/>
  <c r="LB250" i="1"/>
  <c r="LB265" i="1"/>
  <c r="LB267" i="1"/>
  <c r="LB283" i="1"/>
  <c r="LB263" i="1"/>
  <c r="LB278" i="1"/>
  <c r="LB254" i="1"/>
  <c r="LB260" i="1"/>
  <c r="LB261" i="1"/>
  <c r="LD261" i="1" s="1"/>
  <c r="LB282" i="1"/>
  <c r="LB300" i="1"/>
  <c r="LB272" i="1"/>
  <c r="LB274" i="1"/>
  <c r="LB299" i="1"/>
  <c r="LB249" i="1"/>
  <c r="LB258" i="1"/>
  <c r="LB292" i="1"/>
  <c r="LB287" i="1"/>
  <c r="LB271" i="1"/>
  <c r="LB276" i="1"/>
  <c r="LB297" i="1"/>
  <c r="LB245" i="1"/>
  <c r="LB251" i="1"/>
  <c r="LB270" i="1"/>
  <c r="LB296" i="1"/>
  <c r="LB281" i="1"/>
  <c r="LB293" i="1"/>
  <c r="LB286" i="1"/>
  <c r="LB259" i="1"/>
  <c r="LB252" i="1"/>
  <c r="LB285" i="1"/>
  <c r="LB262" i="1"/>
  <c r="LB289" i="1"/>
  <c r="LB291" i="1"/>
  <c r="LB301" i="1"/>
  <c r="LD301" i="1" s="1"/>
  <c r="LB253" i="1"/>
  <c r="LB247" i="1"/>
  <c r="LB279" i="1"/>
  <c r="LB290" i="1"/>
  <c r="LB269" i="1"/>
  <c r="LB277" i="1"/>
  <c r="LB273" i="1"/>
  <c r="LB248" i="1"/>
  <c r="LB255" i="1"/>
  <c r="LB257" i="1"/>
  <c r="KJ263" i="1"/>
  <c r="KJ290" i="1"/>
  <c r="KJ272" i="1"/>
  <c r="KJ299" i="1"/>
  <c r="KJ281" i="1"/>
  <c r="KJ244" i="1"/>
  <c r="KJ251" i="1"/>
  <c r="KJ271" i="1"/>
  <c r="KJ298" i="1"/>
  <c r="KJ280" i="1"/>
  <c r="KJ270" i="1"/>
  <c r="KJ289" i="1"/>
  <c r="KJ252" i="1"/>
  <c r="KJ259" i="1"/>
  <c r="KJ256" i="1"/>
  <c r="KJ279" i="1"/>
  <c r="KJ269" i="1"/>
  <c r="KJ288" i="1"/>
  <c r="KJ278" i="1"/>
  <c r="KJ297" i="1"/>
  <c r="KJ260" i="1"/>
  <c r="KJ248" i="1"/>
  <c r="KJ287" i="1"/>
  <c r="KJ277" i="1"/>
  <c r="KJ296" i="1"/>
  <c r="KJ286" i="1"/>
  <c r="KJ284" i="1"/>
  <c r="KJ250" i="1"/>
  <c r="KJ249" i="1"/>
  <c r="KJ295" i="1"/>
  <c r="KJ285" i="1"/>
  <c r="KJ267" i="1"/>
  <c r="KJ294" i="1"/>
  <c r="KJ268" i="1"/>
  <c r="KJ258" i="1"/>
  <c r="KJ257" i="1"/>
  <c r="KJ245" i="1"/>
  <c r="KJ261" i="1"/>
  <c r="KJ266" i="1"/>
  <c r="KJ293" i="1"/>
  <c r="KJ275" i="1"/>
  <c r="KJ262" i="1"/>
  <c r="KJ292" i="1"/>
  <c r="KJ242" i="1"/>
  <c r="KJ246" i="1"/>
  <c r="KJ253" i="1"/>
  <c r="KJ274" i="1"/>
  <c r="KJ301" i="1"/>
  <c r="KJ283" i="1"/>
  <c r="KJ265" i="1"/>
  <c r="KJ276" i="1"/>
  <c r="KJ247" i="1"/>
  <c r="KJ254" i="1"/>
  <c r="KJ282" i="1"/>
  <c r="KJ264" i="1"/>
  <c r="KJ291" i="1"/>
  <c r="KJ273" i="1"/>
  <c r="KJ300" i="1"/>
  <c r="KJ255" i="1"/>
  <c r="KJ243" i="1"/>
  <c r="LB217" i="1"/>
  <c r="LI217" i="1" s="1"/>
  <c r="LB205" i="1"/>
  <c r="LI205" i="1" s="1"/>
  <c r="LB234" i="1"/>
  <c r="LI234" i="1" s="1"/>
  <c r="LB195" i="1"/>
  <c r="LI195" i="1" s="1"/>
  <c r="LB223" i="1"/>
  <c r="LI223" i="1" s="1"/>
  <c r="LB188" i="1"/>
  <c r="LI188" i="1" s="1"/>
  <c r="LB179" i="1"/>
  <c r="LI179" i="1" s="1"/>
  <c r="LB182" i="1"/>
  <c r="LI182" i="1" s="1"/>
  <c r="LB189" i="1"/>
  <c r="LI189" i="1" s="1"/>
  <c r="LB168" i="1"/>
  <c r="LB165" i="1"/>
  <c r="LB232" i="1"/>
  <c r="LI232" i="1" s="1"/>
  <c r="LB240" i="1"/>
  <c r="LI240" i="1" s="1"/>
  <c r="LB184" i="1"/>
  <c r="LI184" i="1" s="1"/>
  <c r="LB233" i="1"/>
  <c r="LI233" i="1" s="1"/>
  <c r="LB237" i="1"/>
  <c r="LI237" i="1" s="1"/>
  <c r="LB208" i="1"/>
  <c r="LI208" i="1" s="1"/>
  <c r="LB175" i="1"/>
  <c r="LI175" i="1" s="1"/>
  <c r="LB178" i="1"/>
  <c r="LI178" i="1" s="1"/>
  <c r="LB185" i="1"/>
  <c r="LI185" i="1" s="1"/>
  <c r="LB164" i="1"/>
  <c r="LB172" i="1"/>
  <c r="LI172" i="1" s="1"/>
  <c r="LB196" i="1"/>
  <c r="LI196" i="1" s="1"/>
  <c r="LB210" i="1"/>
  <c r="LI210" i="1" s="1"/>
  <c r="LB226" i="1"/>
  <c r="LI226" i="1" s="1"/>
  <c r="LB229" i="1"/>
  <c r="LI229" i="1" s="1"/>
  <c r="LB236" i="1"/>
  <c r="LI236" i="1" s="1"/>
  <c r="LB171" i="1"/>
  <c r="LI171" i="1" s="1"/>
  <c r="LB174" i="1"/>
  <c r="LI174" i="1" s="1"/>
  <c r="LB181" i="1"/>
  <c r="LI181" i="1" s="1"/>
  <c r="LB162" i="1"/>
  <c r="LB202" i="1"/>
  <c r="LI202" i="1" s="1"/>
  <c r="LB238" i="1"/>
  <c r="LI238" i="1" s="1"/>
  <c r="LB219" i="1"/>
  <c r="LI219" i="1" s="1"/>
  <c r="LB218" i="1"/>
  <c r="LI218" i="1" s="1"/>
  <c r="LB239" i="1"/>
  <c r="LI239" i="1" s="1"/>
  <c r="LB222" i="1"/>
  <c r="LI222" i="1" s="1"/>
  <c r="LB228" i="1"/>
  <c r="LI228" i="1" s="1"/>
  <c r="LB167" i="1"/>
  <c r="LB170" i="1"/>
  <c r="LI170" i="1" s="1"/>
  <c r="LB177" i="1"/>
  <c r="LI177" i="1" s="1"/>
  <c r="LB176" i="1"/>
  <c r="LI176" i="1" s="1"/>
  <c r="LB201" i="1"/>
  <c r="LI201" i="1" s="1"/>
  <c r="LB212" i="1"/>
  <c r="LI212" i="1" s="1"/>
  <c r="LB211" i="1"/>
  <c r="LI211" i="1" s="1"/>
  <c r="LB231" i="1"/>
  <c r="LI231" i="1" s="1"/>
  <c r="LB214" i="1"/>
  <c r="LI214" i="1" s="1"/>
  <c r="LB221" i="1"/>
  <c r="LI221" i="1" s="1"/>
  <c r="LB163" i="1"/>
  <c r="LB166" i="1"/>
  <c r="LB173" i="1"/>
  <c r="LI173" i="1" s="1"/>
  <c r="LB158" i="1"/>
  <c r="LB235" i="1"/>
  <c r="LI235" i="1" s="1"/>
  <c r="LB204" i="1"/>
  <c r="LI204" i="1" s="1"/>
  <c r="LB203" i="1"/>
  <c r="LI203" i="1" s="1"/>
  <c r="LB224" i="1"/>
  <c r="LI224" i="1" s="1"/>
  <c r="LB230" i="1"/>
  <c r="LI230" i="1" s="1"/>
  <c r="LB207" i="1"/>
  <c r="LI207" i="1" s="1"/>
  <c r="LB213" i="1"/>
  <c r="LI213" i="1" s="1"/>
  <c r="LB191" i="1"/>
  <c r="LI191" i="1" s="1"/>
  <c r="LB159" i="1"/>
  <c r="LB169" i="1"/>
  <c r="LB227" i="1"/>
  <c r="LI227" i="1" s="1"/>
  <c r="LB198" i="1"/>
  <c r="LI198" i="1" s="1"/>
  <c r="LB197" i="1"/>
  <c r="LI197" i="1" s="1"/>
  <c r="LB216" i="1"/>
  <c r="LI216" i="1" s="1"/>
  <c r="LB215" i="1"/>
  <c r="LI215" i="1" s="1"/>
  <c r="LB200" i="1"/>
  <c r="LI200" i="1" s="1"/>
  <c r="LB206" i="1"/>
  <c r="LI206" i="1" s="1"/>
  <c r="LB187" i="1"/>
  <c r="LI187" i="1" s="1"/>
  <c r="LB190" i="1"/>
  <c r="LI190" i="1" s="1"/>
  <c r="LB225" i="1"/>
  <c r="LI225" i="1" s="1"/>
  <c r="LB220" i="1"/>
  <c r="LI220" i="1" s="1"/>
  <c r="LB180" i="1"/>
  <c r="LI180" i="1" s="1"/>
  <c r="LB160" i="1"/>
  <c r="LB209" i="1"/>
  <c r="LI209" i="1" s="1"/>
  <c r="LB194" i="1"/>
  <c r="LI194" i="1" s="1"/>
  <c r="LB192" i="1"/>
  <c r="LI192" i="1" s="1"/>
  <c r="LB199" i="1"/>
  <c r="LI199" i="1" s="1"/>
  <c r="LB183" i="1"/>
  <c r="LI183" i="1" s="1"/>
  <c r="LB186" i="1"/>
  <c r="LI186" i="1" s="1"/>
  <c r="LB193" i="1"/>
  <c r="LI193" i="1" s="1"/>
  <c r="KJ206" i="1"/>
  <c r="KJ187" i="1"/>
  <c r="KJ160" i="1"/>
  <c r="KJ224" i="1"/>
  <c r="KJ205" i="1"/>
  <c r="KJ186" i="1"/>
  <c r="KJ167" i="1"/>
  <c r="KJ231" i="1"/>
  <c r="KJ212" i="1"/>
  <c r="KJ201" i="1"/>
  <c r="KJ214" i="1"/>
  <c r="KJ195" i="1"/>
  <c r="KJ168" i="1"/>
  <c r="KJ232" i="1"/>
  <c r="KJ213" i="1"/>
  <c r="KJ194" i="1"/>
  <c r="KJ175" i="1"/>
  <c r="KJ239" i="1"/>
  <c r="KJ220" i="1"/>
  <c r="KJ209" i="1"/>
  <c r="KJ222" i="1"/>
  <c r="KJ203" i="1"/>
  <c r="KJ176" i="1"/>
  <c r="KJ240" i="1"/>
  <c r="KJ221" i="1"/>
  <c r="KJ202" i="1"/>
  <c r="KJ183" i="1"/>
  <c r="KJ164" i="1"/>
  <c r="KJ228" i="1"/>
  <c r="KJ217" i="1"/>
  <c r="KJ166" i="1"/>
  <c r="KJ230" i="1"/>
  <c r="KJ211" i="1"/>
  <c r="KJ184" i="1"/>
  <c r="KJ165" i="1"/>
  <c r="KJ229" i="1"/>
  <c r="KJ210" i="1"/>
  <c r="KJ191" i="1"/>
  <c r="KJ172" i="1"/>
  <c r="KJ236" i="1"/>
  <c r="KJ225" i="1"/>
  <c r="KJ174" i="1"/>
  <c r="KJ238" i="1"/>
  <c r="KJ219" i="1"/>
  <c r="KJ192" i="1"/>
  <c r="KJ173" i="1"/>
  <c r="KJ237" i="1"/>
  <c r="KJ218" i="1"/>
  <c r="KJ199" i="1"/>
  <c r="KJ180" i="1"/>
  <c r="KJ169" i="1"/>
  <c r="KJ233" i="1"/>
  <c r="KJ182" i="1"/>
  <c r="KJ163" i="1"/>
  <c r="KJ227" i="1"/>
  <c r="KJ200" i="1"/>
  <c r="KJ181" i="1"/>
  <c r="KJ162" i="1"/>
  <c r="KJ226" i="1"/>
  <c r="KJ207" i="1"/>
  <c r="KJ188" i="1"/>
  <c r="KJ177" i="1"/>
  <c r="KJ190" i="1"/>
  <c r="KJ171" i="1"/>
  <c r="KJ235" i="1"/>
  <c r="KJ208" i="1"/>
  <c r="KJ189" i="1"/>
  <c r="KJ170" i="1"/>
  <c r="KJ234" i="1"/>
  <c r="KJ215" i="1"/>
  <c r="KJ196" i="1"/>
  <c r="KJ185" i="1"/>
  <c r="KJ198" i="1"/>
  <c r="KJ179" i="1"/>
  <c r="KJ158" i="1"/>
  <c r="KJ216" i="1"/>
  <c r="KJ197" i="1"/>
  <c r="KJ178" i="1"/>
  <c r="KJ159" i="1"/>
  <c r="KJ223" i="1"/>
  <c r="KJ204" i="1"/>
  <c r="KJ193" i="1"/>
  <c r="KL243" i="1" l="1"/>
  <c r="KU243" i="1"/>
  <c r="AE608" i="1"/>
  <c r="AF608" i="1" s="1"/>
  <c r="KL247" i="1"/>
  <c r="KU247" i="1"/>
  <c r="AE612" i="1"/>
  <c r="AF612" i="1" s="1"/>
  <c r="KL242" i="1"/>
  <c r="KU242" i="1"/>
  <c r="AE607" i="1"/>
  <c r="AF607" i="1" s="1"/>
  <c r="KU257" i="1"/>
  <c r="AE622" i="1"/>
  <c r="AF622" i="1" s="1"/>
  <c r="KL257" i="1"/>
  <c r="KU250" i="1"/>
  <c r="AE615" i="1"/>
  <c r="AF615" i="1" s="1"/>
  <c r="KL250" i="1"/>
  <c r="KU297" i="1"/>
  <c r="KL297" i="1"/>
  <c r="AE662" i="1"/>
  <c r="AF662" i="1" s="1"/>
  <c r="AE654" i="1"/>
  <c r="AF654" i="1" s="1"/>
  <c r="KU289" i="1"/>
  <c r="KL289" i="1"/>
  <c r="KL299" i="1"/>
  <c r="KU299" i="1"/>
  <c r="AE664" i="1"/>
  <c r="AF664" i="1" s="1"/>
  <c r="LI277" i="1"/>
  <c r="LD277" i="1"/>
  <c r="LI289" i="1"/>
  <c r="LD289" i="1"/>
  <c r="LD296" i="1"/>
  <c r="LI296" i="1"/>
  <c r="LD292" i="1"/>
  <c r="LI292" i="1"/>
  <c r="LD250" i="1"/>
  <c r="LI250" i="1"/>
  <c r="LI244" i="1"/>
  <c r="LD244" i="1"/>
  <c r="KL255" i="1"/>
  <c r="KU255" i="1"/>
  <c r="AE620" i="1"/>
  <c r="AF620" i="1" s="1"/>
  <c r="KU276" i="1"/>
  <c r="AE641" i="1"/>
  <c r="AF641" i="1" s="1"/>
  <c r="KL276" i="1"/>
  <c r="KL292" i="1"/>
  <c r="KU292" i="1"/>
  <c r="AE657" i="1"/>
  <c r="AF657" i="1" s="1"/>
  <c r="KL258" i="1"/>
  <c r="KU258" i="1"/>
  <c r="AE623" i="1"/>
  <c r="AF623" i="1" s="1"/>
  <c r="AE649" i="1"/>
  <c r="AF649" i="1" s="1"/>
  <c r="KL284" i="1"/>
  <c r="KU284" i="1"/>
  <c r="KL278" i="1"/>
  <c r="KU278" i="1"/>
  <c r="AE643" i="1"/>
  <c r="AF643" i="1" s="1"/>
  <c r="KL270" i="1"/>
  <c r="KU270" i="1"/>
  <c r="AE635" i="1"/>
  <c r="AF635" i="1" s="1"/>
  <c r="KL272" i="1"/>
  <c r="KU272" i="1"/>
  <c r="AE637" i="1"/>
  <c r="AF637" i="1" s="1"/>
  <c r="LI269" i="1"/>
  <c r="LD269" i="1"/>
  <c r="LD262" i="1"/>
  <c r="LI262" i="1"/>
  <c r="LI270" i="1"/>
  <c r="LD270" i="1"/>
  <c r="LD258" i="1"/>
  <c r="LI258" i="1"/>
  <c r="LI260" i="1"/>
  <c r="LD260" i="1"/>
  <c r="LI256" i="1"/>
  <c r="LD256" i="1"/>
  <c r="LI242" i="1"/>
  <c r="LD242" i="1"/>
  <c r="KL300" i="1"/>
  <c r="KU300" i="1"/>
  <c r="AE665" i="1"/>
  <c r="AF665" i="1" s="1"/>
  <c r="AE630" i="1"/>
  <c r="AF630" i="1" s="1"/>
  <c r="KU265" i="1"/>
  <c r="KL265" i="1"/>
  <c r="KU262" i="1"/>
  <c r="AE627" i="1"/>
  <c r="AF627" i="1" s="1"/>
  <c r="KL262" i="1"/>
  <c r="KL268" i="1"/>
  <c r="KU268" i="1"/>
  <c r="AE633" i="1"/>
  <c r="AF633" i="1" s="1"/>
  <c r="KL286" i="1"/>
  <c r="KU286" i="1"/>
  <c r="AE651" i="1"/>
  <c r="AF651" i="1" s="1"/>
  <c r="KL288" i="1"/>
  <c r="KU288" i="1"/>
  <c r="AE653" i="1"/>
  <c r="AF653" i="1" s="1"/>
  <c r="KL280" i="1"/>
  <c r="KU280" i="1"/>
  <c r="AE645" i="1"/>
  <c r="AF645" i="1" s="1"/>
  <c r="KU290" i="1"/>
  <c r="AE655" i="1"/>
  <c r="AF655" i="1" s="1"/>
  <c r="KL290" i="1"/>
  <c r="LD290" i="1"/>
  <c r="LI290" i="1"/>
  <c r="LI285" i="1"/>
  <c r="LD285" i="1"/>
  <c r="LD251" i="1"/>
  <c r="LI251" i="1"/>
  <c r="LD249" i="1"/>
  <c r="LI249" i="1"/>
  <c r="LI254" i="1"/>
  <c r="LD254" i="1"/>
  <c r="LI246" i="1"/>
  <c r="LD246" i="1"/>
  <c r="LI243" i="1"/>
  <c r="LD243" i="1"/>
  <c r="AE638" i="1"/>
  <c r="AF638" i="1" s="1"/>
  <c r="KU273" i="1"/>
  <c r="KL273" i="1"/>
  <c r="KL283" i="1"/>
  <c r="KU283" i="1"/>
  <c r="AE648" i="1"/>
  <c r="AF648" i="1" s="1"/>
  <c r="KL275" i="1"/>
  <c r="KU275" i="1"/>
  <c r="AE640" i="1"/>
  <c r="AF640" i="1" s="1"/>
  <c r="KL294" i="1"/>
  <c r="KU294" i="1"/>
  <c r="AE659" i="1"/>
  <c r="AF659" i="1" s="1"/>
  <c r="KL296" i="1"/>
  <c r="KU296" i="1"/>
  <c r="AE661" i="1"/>
  <c r="AF661" i="1" s="1"/>
  <c r="AE634" i="1"/>
  <c r="AF634" i="1" s="1"/>
  <c r="KU269" i="1"/>
  <c r="KL269" i="1"/>
  <c r="KL298" i="1"/>
  <c r="KU298" i="1"/>
  <c r="AE663" i="1"/>
  <c r="AF663" i="1" s="1"/>
  <c r="KL263" i="1"/>
  <c r="KU263" i="1"/>
  <c r="AE628" i="1"/>
  <c r="AF628" i="1" s="1"/>
  <c r="LI279" i="1"/>
  <c r="LD279" i="1"/>
  <c r="LI252" i="1"/>
  <c r="LD252" i="1"/>
  <c r="LI245" i="1"/>
  <c r="LD245" i="1"/>
  <c r="LI299" i="1"/>
  <c r="LD299" i="1"/>
  <c r="LD278" i="1"/>
  <c r="LI278" i="1"/>
  <c r="LI275" i="1"/>
  <c r="LD275" i="1"/>
  <c r="LD266" i="1"/>
  <c r="LI266" i="1"/>
  <c r="KU291" i="1"/>
  <c r="AE656" i="1"/>
  <c r="AF656" i="1" s="1"/>
  <c r="KL291" i="1"/>
  <c r="AE666" i="1"/>
  <c r="AF666" i="1" s="1"/>
  <c r="KL301" i="1"/>
  <c r="AE658" i="1"/>
  <c r="AF658" i="1" s="1"/>
  <c r="KU293" i="1"/>
  <c r="KL293" i="1"/>
  <c r="KL267" i="1"/>
  <c r="KU267" i="1"/>
  <c r="AE632" i="1"/>
  <c r="AF632" i="1" s="1"/>
  <c r="KU277" i="1"/>
  <c r="KL277" i="1"/>
  <c r="AE642" i="1"/>
  <c r="AF642" i="1" s="1"/>
  <c r="KL279" i="1"/>
  <c r="KU279" i="1"/>
  <c r="AE644" i="1"/>
  <c r="AF644" i="1" s="1"/>
  <c r="AE636" i="1"/>
  <c r="AF636" i="1" s="1"/>
  <c r="KL271" i="1"/>
  <c r="KU271" i="1"/>
  <c r="LD257" i="1"/>
  <c r="LI257" i="1"/>
  <c r="LD247" i="1"/>
  <c r="LI247" i="1"/>
  <c r="LI259" i="1"/>
  <c r="LD259" i="1"/>
  <c r="LI297" i="1"/>
  <c r="LD297" i="1"/>
  <c r="LI274" i="1"/>
  <c r="LD274" i="1"/>
  <c r="LD263" i="1"/>
  <c r="LI263" i="1"/>
  <c r="LD284" i="1"/>
  <c r="LI284" i="1"/>
  <c r="LD280" i="1"/>
  <c r="LI280" i="1"/>
  <c r="KL264" i="1"/>
  <c r="KU264" i="1"/>
  <c r="AE629" i="1"/>
  <c r="AF629" i="1" s="1"/>
  <c r="KL274" i="1"/>
  <c r="KU274" i="1"/>
  <c r="AE639" i="1"/>
  <c r="AF639" i="1" s="1"/>
  <c r="KL266" i="1"/>
  <c r="KU266" i="1"/>
  <c r="AE631" i="1"/>
  <c r="AF631" i="1" s="1"/>
  <c r="AE650" i="1"/>
  <c r="AF650" i="1" s="1"/>
  <c r="KU285" i="1"/>
  <c r="KL285" i="1"/>
  <c r="KL287" i="1"/>
  <c r="KU287" i="1"/>
  <c r="AE652" i="1"/>
  <c r="AF652" i="1" s="1"/>
  <c r="KL256" i="1"/>
  <c r="KU256" i="1"/>
  <c r="AE621" i="1"/>
  <c r="AF621" i="1" s="1"/>
  <c r="KL251" i="1"/>
  <c r="KU251" i="1"/>
  <c r="AE616" i="1"/>
  <c r="AF616" i="1" s="1"/>
  <c r="LI255" i="1"/>
  <c r="LD255" i="1"/>
  <c r="LI253" i="1"/>
  <c r="LD253" i="1"/>
  <c r="LI286" i="1"/>
  <c r="LD286" i="1"/>
  <c r="LI276" i="1"/>
  <c r="LD276" i="1"/>
  <c r="LD272" i="1"/>
  <c r="LI272" i="1"/>
  <c r="LI283" i="1"/>
  <c r="LD283" i="1"/>
  <c r="LI295" i="1"/>
  <c r="LD295" i="1"/>
  <c r="LD268" i="1"/>
  <c r="LI268" i="1"/>
  <c r="KL282" i="1"/>
  <c r="KU282" i="1"/>
  <c r="AE647" i="1"/>
  <c r="AF647" i="1" s="1"/>
  <c r="AE618" i="1"/>
  <c r="AF618" i="1" s="1"/>
  <c r="KL253" i="1"/>
  <c r="KU253" i="1"/>
  <c r="KL261" i="1"/>
  <c r="AE626" i="1"/>
  <c r="AF626" i="1" s="1"/>
  <c r="AE660" i="1"/>
  <c r="AF660" i="1" s="1"/>
  <c r="KL295" i="1"/>
  <c r="KU295" i="1"/>
  <c r="KU248" i="1"/>
  <c r="KL248" i="1"/>
  <c r="AE613" i="1"/>
  <c r="AF613" i="1" s="1"/>
  <c r="KL259" i="1"/>
  <c r="KU259" i="1"/>
  <c r="AE624" i="1"/>
  <c r="AF624" i="1" s="1"/>
  <c r="AE609" i="1"/>
  <c r="AF609" i="1" s="1"/>
  <c r="KL244" i="1"/>
  <c r="KU244" i="1"/>
  <c r="LD248" i="1"/>
  <c r="LI248" i="1"/>
  <c r="LI293" i="1"/>
  <c r="LD293" i="1"/>
  <c r="LD271" i="1"/>
  <c r="LI271" i="1"/>
  <c r="LD300" i="1"/>
  <c r="LI300" i="1"/>
  <c r="LD267" i="1"/>
  <c r="LI267" i="1"/>
  <c r="LI264" i="1"/>
  <c r="LD264" i="1"/>
  <c r="LI298" i="1"/>
  <c r="LD298" i="1"/>
  <c r="KL254" i="1"/>
  <c r="KU254" i="1"/>
  <c r="AE619" i="1"/>
  <c r="AF619" i="1" s="1"/>
  <c r="KL246" i="1"/>
  <c r="KU246" i="1"/>
  <c r="AE611" i="1"/>
  <c r="AF611" i="1" s="1"/>
  <c r="AE610" i="1"/>
  <c r="AF610" i="1" s="1"/>
  <c r="KL245" i="1"/>
  <c r="KU245" i="1"/>
  <c r="KL249" i="1"/>
  <c r="AE614" i="1"/>
  <c r="AF614" i="1" s="1"/>
  <c r="KU249" i="1"/>
  <c r="KU260" i="1"/>
  <c r="AE625" i="1"/>
  <c r="AF625" i="1" s="1"/>
  <c r="KL260" i="1"/>
  <c r="KL252" i="1"/>
  <c r="KU252" i="1"/>
  <c r="AE617" i="1"/>
  <c r="AF617" i="1" s="1"/>
  <c r="KL281" i="1"/>
  <c r="AE646" i="1"/>
  <c r="AF646" i="1" s="1"/>
  <c r="KU281" i="1"/>
  <c r="LD273" i="1"/>
  <c r="LI273" i="1"/>
  <c r="LI291" i="1"/>
  <c r="LD291" i="1"/>
  <c r="LI281" i="1"/>
  <c r="LD281" i="1"/>
  <c r="LI287" i="1"/>
  <c r="LD287" i="1"/>
  <c r="LD282" i="1"/>
  <c r="LI282" i="1"/>
  <c r="LI265" i="1"/>
  <c r="LD265" i="1"/>
  <c r="LI294" i="1"/>
  <c r="LD294" i="1"/>
  <c r="LD288" i="1"/>
  <c r="LI288" i="1"/>
  <c r="KL197" i="1"/>
  <c r="KU197" i="1"/>
  <c r="LJ197" i="1" s="1"/>
  <c r="AE562" i="1"/>
  <c r="AF562" i="1" s="1"/>
  <c r="KU234" i="1"/>
  <c r="LJ234" i="1" s="1"/>
  <c r="AE599" i="1"/>
  <c r="AF599" i="1" s="1"/>
  <c r="KL234" i="1"/>
  <c r="AE553" i="1"/>
  <c r="AF553" i="1" s="1"/>
  <c r="KL188" i="1"/>
  <c r="KU188" i="1"/>
  <c r="LJ188" i="1" s="1"/>
  <c r="AE547" i="1"/>
  <c r="AF547" i="1" s="1"/>
  <c r="KL182" i="1"/>
  <c r="KU182" i="1"/>
  <c r="LJ182" i="1" s="1"/>
  <c r="KL192" i="1"/>
  <c r="KU192" i="1"/>
  <c r="LJ192" i="1" s="1"/>
  <c r="AE557" i="1"/>
  <c r="AF557" i="1" s="1"/>
  <c r="AE575" i="1"/>
  <c r="AF575" i="1" s="1"/>
  <c r="KL210" i="1"/>
  <c r="KU210" i="1"/>
  <c r="LJ210" i="1" s="1"/>
  <c r="KL228" i="1"/>
  <c r="AE593" i="1"/>
  <c r="AF593" i="1" s="1"/>
  <c r="KU228" i="1"/>
  <c r="LJ228" i="1" s="1"/>
  <c r="KL222" i="1"/>
  <c r="KU222" i="1"/>
  <c r="LJ222" i="1" s="1"/>
  <c r="AE587" i="1"/>
  <c r="AF587" i="1" s="1"/>
  <c r="KL168" i="1"/>
  <c r="AE533" i="1"/>
  <c r="AF533" i="1" s="1"/>
  <c r="KU168" i="1"/>
  <c r="AE570" i="1"/>
  <c r="AF570" i="1" s="1"/>
  <c r="KL205" i="1"/>
  <c r="KU205" i="1"/>
  <c r="LJ205" i="1" s="1"/>
  <c r="LI167" i="1"/>
  <c r="LD167" i="1"/>
  <c r="LD162" i="1"/>
  <c r="LI162" i="1"/>
  <c r="KL216" i="1"/>
  <c r="AE581" i="1"/>
  <c r="AF581" i="1" s="1"/>
  <c r="KU216" i="1"/>
  <c r="LJ216" i="1" s="1"/>
  <c r="KL170" i="1"/>
  <c r="KU170" i="1"/>
  <c r="LJ170" i="1" s="1"/>
  <c r="AE535" i="1"/>
  <c r="AF535" i="1" s="1"/>
  <c r="KL207" i="1"/>
  <c r="KU207" i="1"/>
  <c r="LJ207" i="1" s="1"/>
  <c r="AE572" i="1"/>
  <c r="AF572" i="1" s="1"/>
  <c r="KL233" i="1"/>
  <c r="AE598" i="1"/>
  <c r="AF598" i="1" s="1"/>
  <c r="KU233" i="1"/>
  <c r="LJ233" i="1" s="1"/>
  <c r="KL219" i="1"/>
  <c r="KU219" i="1"/>
  <c r="LJ219" i="1" s="1"/>
  <c r="AE584" i="1"/>
  <c r="AF584" i="1" s="1"/>
  <c r="KL229" i="1"/>
  <c r="KU229" i="1"/>
  <c r="LJ229" i="1" s="1"/>
  <c r="AE594" i="1"/>
  <c r="AF594" i="1" s="1"/>
  <c r="KL164" i="1"/>
  <c r="KU164" i="1"/>
  <c r="AE529" i="1"/>
  <c r="AF529" i="1" s="1"/>
  <c r="KL209" i="1"/>
  <c r="AE574" i="1"/>
  <c r="AF574" i="1" s="1"/>
  <c r="KU209" i="1"/>
  <c r="LJ209" i="1" s="1"/>
  <c r="KL195" i="1"/>
  <c r="KU195" i="1"/>
  <c r="LJ195" i="1" s="1"/>
  <c r="AE560" i="1"/>
  <c r="AF560" i="1" s="1"/>
  <c r="KL224" i="1"/>
  <c r="AE589" i="1"/>
  <c r="AF589" i="1" s="1"/>
  <c r="KU224" i="1"/>
  <c r="LJ224" i="1" s="1"/>
  <c r="LI169" i="1"/>
  <c r="LD169" i="1"/>
  <c r="KU158" i="1"/>
  <c r="AE523" i="1"/>
  <c r="AF523" i="1" s="1"/>
  <c r="KL158" i="1"/>
  <c r="KN158" i="1" s="1"/>
  <c r="KO158" i="1" s="1"/>
  <c r="KM159" i="1" s="1"/>
  <c r="KL189" i="1"/>
  <c r="KU189" i="1"/>
  <c r="LJ189" i="1" s="1"/>
  <c r="AE554" i="1"/>
  <c r="AF554" i="1" s="1"/>
  <c r="KL226" i="1"/>
  <c r="KU226" i="1"/>
  <c r="LJ226" i="1" s="1"/>
  <c r="AE591" i="1"/>
  <c r="AF591" i="1" s="1"/>
  <c r="KL169" i="1"/>
  <c r="KU169" i="1"/>
  <c r="AE534" i="1"/>
  <c r="AF534" i="1" s="1"/>
  <c r="KU238" i="1"/>
  <c r="LJ238" i="1" s="1"/>
  <c r="AE603" i="1"/>
  <c r="AF603" i="1" s="1"/>
  <c r="KL238" i="1"/>
  <c r="KL165" i="1"/>
  <c r="KU165" i="1"/>
  <c r="AE530" i="1"/>
  <c r="AF530" i="1" s="1"/>
  <c r="KL183" i="1"/>
  <c r="KU183" i="1"/>
  <c r="LJ183" i="1" s="1"/>
  <c r="AE548" i="1"/>
  <c r="AF548" i="1" s="1"/>
  <c r="KU220" i="1"/>
  <c r="LJ220" i="1" s="1"/>
  <c r="KL220" i="1"/>
  <c r="AE585" i="1"/>
  <c r="AF585" i="1" s="1"/>
  <c r="AE579" i="1"/>
  <c r="AF579" i="1" s="1"/>
  <c r="KL214" i="1"/>
  <c r="KU214" i="1"/>
  <c r="LJ214" i="1" s="1"/>
  <c r="KL160" i="1"/>
  <c r="KU160" i="1"/>
  <c r="AE525" i="1"/>
  <c r="AF525" i="1" s="1"/>
  <c r="LI159" i="1"/>
  <c r="LD159" i="1"/>
  <c r="LI164" i="1"/>
  <c r="LD164" i="1"/>
  <c r="KU193" i="1"/>
  <c r="LJ193" i="1" s="1"/>
  <c r="AE558" i="1"/>
  <c r="AF558" i="1" s="1"/>
  <c r="KL193" i="1"/>
  <c r="KL179" i="1"/>
  <c r="KU179" i="1"/>
  <c r="LJ179" i="1" s="1"/>
  <c r="AE544" i="1"/>
  <c r="AF544" i="1" s="1"/>
  <c r="KL208" i="1"/>
  <c r="AE573" i="1"/>
  <c r="AF573" i="1" s="1"/>
  <c r="KU208" i="1"/>
  <c r="LJ208" i="1" s="1"/>
  <c r="KU162" i="1"/>
  <c r="AE527" i="1"/>
  <c r="AF527" i="1" s="1"/>
  <c r="KL162" i="1"/>
  <c r="KL180" i="1"/>
  <c r="AE545" i="1"/>
  <c r="AF545" i="1" s="1"/>
  <c r="KU180" i="1"/>
  <c r="LJ180" i="1" s="1"/>
  <c r="KL174" i="1"/>
  <c r="KU174" i="1"/>
  <c r="LJ174" i="1" s="1"/>
  <c r="AE539" i="1"/>
  <c r="AF539" i="1" s="1"/>
  <c r="AE549" i="1"/>
  <c r="AF549" i="1" s="1"/>
  <c r="KU184" i="1"/>
  <c r="LJ184" i="1" s="1"/>
  <c r="KL184" i="1"/>
  <c r="AE567" i="1"/>
  <c r="AF567" i="1" s="1"/>
  <c r="KL202" i="1"/>
  <c r="KU202" i="1"/>
  <c r="LJ202" i="1" s="1"/>
  <c r="KL239" i="1"/>
  <c r="KU239" i="1"/>
  <c r="LJ239" i="1" s="1"/>
  <c r="AE604" i="1"/>
  <c r="AF604" i="1" s="1"/>
  <c r="KL201" i="1"/>
  <c r="KU201" i="1"/>
  <c r="LJ201" i="1" s="1"/>
  <c r="AE566" i="1"/>
  <c r="AF566" i="1" s="1"/>
  <c r="KU187" i="1"/>
  <c r="LJ187" i="1" s="1"/>
  <c r="AE552" i="1"/>
  <c r="AF552" i="1" s="1"/>
  <c r="KL187" i="1"/>
  <c r="LI158" i="1"/>
  <c r="LD158" i="1"/>
  <c r="LE158" i="1" s="1"/>
  <c r="KL204" i="1"/>
  <c r="AE569" i="1"/>
  <c r="AF569" i="1" s="1"/>
  <c r="KU204" i="1"/>
  <c r="LJ204" i="1" s="1"/>
  <c r="KL198" i="1"/>
  <c r="KU198" i="1"/>
  <c r="LJ198" i="1" s="1"/>
  <c r="AE563" i="1"/>
  <c r="AF563" i="1" s="1"/>
  <c r="KL235" i="1"/>
  <c r="KU235" i="1"/>
  <c r="LJ235" i="1" s="1"/>
  <c r="AE600" i="1"/>
  <c r="AF600" i="1" s="1"/>
  <c r="KL181" i="1"/>
  <c r="KU181" i="1"/>
  <c r="LJ181" i="1" s="1"/>
  <c r="AE546" i="1"/>
  <c r="AF546" i="1" s="1"/>
  <c r="KL199" i="1"/>
  <c r="KU199" i="1"/>
  <c r="LJ199" i="1" s="1"/>
  <c r="AE564" i="1"/>
  <c r="AF564" i="1" s="1"/>
  <c r="AE590" i="1"/>
  <c r="AF590" i="1" s="1"/>
  <c r="KU225" i="1"/>
  <c r="LJ225" i="1" s="1"/>
  <c r="KL225" i="1"/>
  <c r="KL211" i="1"/>
  <c r="AE576" i="1"/>
  <c r="AF576" i="1" s="1"/>
  <c r="KU211" i="1"/>
  <c r="LJ211" i="1" s="1"/>
  <c r="KL221" i="1"/>
  <c r="KU221" i="1"/>
  <c r="LJ221" i="1" s="1"/>
  <c r="AE586" i="1"/>
  <c r="AF586" i="1" s="1"/>
  <c r="KL175" i="1"/>
  <c r="KU175" i="1"/>
  <c r="LJ175" i="1" s="1"/>
  <c r="AE540" i="1"/>
  <c r="AF540" i="1" s="1"/>
  <c r="KL212" i="1"/>
  <c r="AE577" i="1"/>
  <c r="AF577" i="1" s="1"/>
  <c r="KU212" i="1"/>
  <c r="LJ212" i="1" s="1"/>
  <c r="KL206" i="1"/>
  <c r="KU206" i="1"/>
  <c r="LJ206" i="1" s="1"/>
  <c r="AE571" i="1"/>
  <c r="AF571" i="1" s="1"/>
  <c r="LI160" i="1"/>
  <c r="LD160" i="1"/>
  <c r="LI165" i="1"/>
  <c r="LD165" i="1"/>
  <c r="KL223" i="1"/>
  <c r="KU223" i="1"/>
  <c r="LJ223" i="1" s="1"/>
  <c r="AE588" i="1"/>
  <c r="AF588" i="1" s="1"/>
  <c r="KL185" i="1"/>
  <c r="KU185" i="1"/>
  <c r="LJ185" i="1" s="1"/>
  <c r="AE550" i="1"/>
  <c r="AF550" i="1" s="1"/>
  <c r="AE536" i="1"/>
  <c r="AF536" i="1" s="1"/>
  <c r="KL171" i="1"/>
  <c r="KU171" i="1"/>
  <c r="LJ171" i="1" s="1"/>
  <c r="KL200" i="1"/>
  <c r="AE565" i="1"/>
  <c r="AF565" i="1" s="1"/>
  <c r="KU200" i="1"/>
  <c r="LJ200" i="1" s="1"/>
  <c r="KL218" i="1"/>
  <c r="KU218" i="1"/>
  <c r="LJ218" i="1" s="1"/>
  <c r="AE583" i="1"/>
  <c r="AF583" i="1" s="1"/>
  <c r="KL236" i="1"/>
  <c r="AE601" i="1"/>
  <c r="AF601" i="1" s="1"/>
  <c r="KU236" i="1"/>
  <c r="LJ236" i="1" s="1"/>
  <c r="AE595" i="1"/>
  <c r="AF595" i="1" s="1"/>
  <c r="KL230" i="1"/>
  <c r="KU230" i="1"/>
  <c r="LJ230" i="1" s="1"/>
  <c r="KL240" i="1"/>
  <c r="AE605" i="1"/>
  <c r="AF605" i="1" s="1"/>
  <c r="KU240" i="1"/>
  <c r="LJ240" i="1" s="1"/>
  <c r="KU194" i="1"/>
  <c r="LJ194" i="1" s="1"/>
  <c r="AE559" i="1"/>
  <c r="AF559" i="1" s="1"/>
  <c r="KL194" i="1"/>
  <c r="KL231" i="1"/>
  <c r="KU231" i="1"/>
  <c r="LJ231" i="1" s="1"/>
  <c r="AE596" i="1"/>
  <c r="AF596" i="1" s="1"/>
  <c r="LI166" i="1"/>
  <c r="LD166" i="1"/>
  <c r="LI168" i="1"/>
  <c r="LD168" i="1"/>
  <c r="KL159" i="1"/>
  <c r="KN159" i="1" s="1"/>
  <c r="KU159" i="1"/>
  <c r="AE524" i="1"/>
  <c r="AF524" i="1" s="1"/>
  <c r="KL196" i="1"/>
  <c r="AE561" i="1"/>
  <c r="AF561" i="1" s="1"/>
  <c r="KU196" i="1"/>
  <c r="LJ196" i="1" s="1"/>
  <c r="KL190" i="1"/>
  <c r="KU190" i="1"/>
  <c r="LJ190" i="1" s="1"/>
  <c r="AE555" i="1"/>
  <c r="AF555" i="1" s="1"/>
  <c r="KL227" i="1"/>
  <c r="KU227" i="1"/>
  <c r="LJ227" i="1" s="1"/>
  <c r="AE592" i="1"/>
  <c r="AF592" i="1" s="1"/>
  <c r="KL237" i="1"/>
  <c r="KU237" i="1"/>
  <c r="LJ237" i="1" s="1"/>
  <c r="AE602" i="1"/>
  <c r="AF602" i="1" s="1"/>
  <c r="KL172" i="1"/>
  <c r="AE537" i="1"/>
  <c r="AF537" i="1" s="1"/>
  <c r="KU172" i="1"/>
  <c r="LJ172" i="1" s="1"/>
  <c r="KL166" i="1"/>
  <c r="KU166" i="1"/>
  <c r="AE531" i="1"/>
  <c r="AF531" i="1" s="1"/>
  <c r="AE541" i="1"/>
  <c r="AF541" i="1" s="1"/>
  <c r="KU176" i="1"/>
  <c r="LJ176" i="1" s="1"/>
  <c r="KL176" i="1"/>
  <c r="KL213" i="1"/>
  <c r="KU213" i="1"/>
  <c r="LJ213" i="1" s="1"/>
  <c r="AE578" i="1"/>
  <c r="AF578" i="1" s="1"/>
  <c r="KL167" i="1"/>
  <c r="KU167" i="1"/>
  <c r="AE532" i="1"/>
  <c r="AF532" i="1" s="1"/>
  <c r="LI163" i="1"/>
  <c r="LD163" i="1"/>
  <c r="AE543" i="1"/>
  <c r="AF543" i="1" s="1"/>
  <c r="KL178" i="1"/>
  <c r="KU178" i="1"/>
  <c r="LJ178" i="1" s="1"/>
  <c r="KL215" i="1"/>
  <c r="KU215" i="1"/>
  <c r="LJ215" i="1" s="1"/>
  <c r="AE580" i="1"/>
  <c r="AF580" i="1" s="1"/>
  <c r="AE542" i="1"/>
  <c r="AF542" i="1" s="1"/>
  <c r="KL177" i="1"/>
  <c r="KU177" i="1"/>
  <c r="LJ177" i="1" s="1"/>
  <c r="KL163" i="1"/>
  <c r="KU163" i="1"/>
  <c r="AE528" i="1"/>
  <c r="AF528" i="1" s="1"/>
  <c r="AE538" i="1"/>
  <c r="AF538" i="1" s="1"/>
  <c r="KL173" i="1"/>
  <c r="KU173" i="1"/>
  <c r="LJ173" i="1" s="1"/>
  <c r="KL191" i="1"/>
  <c r="KU191" i="1"/>
  <c r="LJ191" i="1" s="1"/>
  <c r="AE556" i="1"/>
  <c r="AF556" i="1" s="1"/>
  <c r="KL217" i="1"/>
  <c r="AE582" i="1"/>
  <c r="AF582" i="1" s="1"/>
  <c r="KU217" i="1"/>
  <c r="LJ217" i="1" s="1"/>
  <c r="KL203" i="1"/>
  <c r="KU203" i="1"/>
  <c r="LJ203" i="1" s="1"/>
  <c r="AE568" i="1"/>
  <c r="AF568" i="1" s="1"/>
  <c r="KL232" i="1"/>
  <c r="AE597" i="1"/>
  <c r="AF597" i="1" s="1"/>
  <c r="KU232" i="1"/>
  <c r="LJ232" i="1" s="1"/>
  <c r="KL186" i="1"/>
  <c r="KU186" i="1"/>
  <c r="LJ186" i="1" s="1"/>
  <c r="AE551" i="1"/>
  <c r="AF551" i="1" s="1"/>
  <c r="LE159" i="1" l="1"/>
  <c r="LJ287" i="1"/>
  <c r="KW287" i="1"/>
  <c r="LK287" i="1" s="1"/>
  <c r="KW267" i="1"/>
  <c r="LK267" i="1" s="1"/>
  <c r="LJ267" i="1"/>
  <c r="LJ275" i="1"/>
  <c r="KW275" i="1"/>
  <c r="LK275" i="1" s="1"/>
  <c r="LJ290" i="1"/>
  <c r="KW290" i="1"/>
  <c r="LK290" i="1" s="1"/>
  <c r="LJ286" i="1"/>
  <c r="KW286" i="1"/>
  <c r="LK286" i="1" s="1"/>
  <c r="LJ270" i="1"/>
  <c r="KW270" i="1"/>
  <c r="LK270" i="1" s="1"/>
  <c r="LJ276" i="1"/>
  <c r="KW276" i="1"/>
  <c r="LK276" i="1" s="1"/>
  <c r="LJ297" i="1"/>
  <c r="KW297" i="1"/>
  <c r="LK297" i="1" s="1"/>
  <c r="LJ242" i="1"/>
  <c r="KW242" i="1"/>
  <c r="LK242" i="1" s="1"/>
  <c r="LJ259" i="1"/>
  <c r="KW259" i="1"/>
  <c r="LK259" i="1" s="1"/>
  <c r="LJ274" i="1"/>
  <c r="KW274" i="1"/>
  <c r="LK274" i="1" s="1"/>
  <c r="LJ291" i="1"/>
  <c r="KW291" i="1"/>
  <c r="LK291" i="1" s="1"/>
  <c r="LJ263" i="1"/>
  <c r="KW263" i="1"/>
  <c r="LK263" i="1" s="1"/>
  <c r="LJ265" i="1"/>
  <c r="KW265" i="1"/>
  <c r="LK265" i="1" s="1"/>
  <c r="LJ258" i="1"/>
  <c r="KW258" i="1"/>
  <c r="LK258" i="1" s="1"/>
  <c r="LJ299" i="1"/>
  <c r="KW299" i="1"/>
  <c r="LK299" i="1" s="1"/>
  <c r="LJ281" i="1"/>
  <c r="KW281" i="1"/>
  <c r="LK281" i="1" s="1"/>
  <c r="KW260" i="1"/>
  <c r="LK260" i="1" s="1"/>
  <c r="LJ260" i="1"/>
  <c r="KW246" i="1"/>
  <c r="LK246" i="1" s="1"/>
  <c r="LJ246" i="1"/>
  <c r="LJ251" i="1"/>
  <c r="KW251" i="1"/>
  <c r="LK251" i="1" s="1"/>
  <c r="LJ279" i="1"/>
  <c r="KW279" i="1"/>
  <c r="LK279" i="1" s="1"/>
  <c r="LJ296" i="1"/>
  <c r="KW296" i="1"/>
  <c r="LK296" i="1" s="1"/>
  <c r="LJ280" i="1"/>
  <c r="KW280" i="1"/>
  <c r="LK280" i="1" s="1"/>
  <c r="LJ255" i="1"/>
  <c r="KW255" i="1"/>
  <c r="LK255" i="1" s="1"/>
  <c r="KW249" i="1"/>
  <c r="LK249" i="1" s="1"/>
  <c r="LJ249" i="1"/>
  <c r="KW253" i="1"/>
  <c r="LK253" i="1" s="1"/>
  <c r="LJ253" i="1"/>
  <c r="LJ285" i="1"/>
  <c r="KW285" i="1"/>
  <c r="LK285" i="1" s="1"/>
  <c r="LJ293" i="1"/>
  <c r="KW293" i="1"/>
  <c r="LK293" i="1" s="1"/>
  <c r="LJ283" i="1"/>
  <c r="KW283" i="1"/>
  <c r="LK283" i="1" s="1"/>
  <c r="LJ268" i="1"/>
  <c r="KW268" i="1"/>
  <c r="LK268" i="1" s="1"/>
  <c r="LJ278" i="1"/>
  <c r="KW278" i="1"/>
  <c r="LK278" i="1" s="1"/>
  <c r="KW250" i="1"/>
  <c r="LK250" i="1" s="1"/>
  <c r="LJ250" i="1"/>
  <c r="LJ247" i="1"/>
  <c r="KW247" i="1"/>
  <c r="LK247" i="1" s="1"/>
  <c r="LJ264" i="1"/>
  <c r="KW264" i="1"/>
  <c r="LK264" i="1" s="1"/>
  <c r="LJ298" i="1"/>
  <c r="KW298" i="1"/>
  <c r="LK298" i="1" s="1"/>
  <c r="LJ300" i="1"/>
  <c r="KW300" i="1"/>
  <c r="LK300" i="1" s="1"/>
  <c r="LJ292" i="1"/>
  <c r="KW292" i="1"/>
  <c r="LK292" i="1" s="1"/>
  <c r="LJ289" i="1"/>
  <c r="KW289" i="1"/>
  <c r="LK289" i="1" s="1"/>
  <c r="LJ254" i="1"/>
  <c r="KW254" i="1"/>
  <c r="LK254" i="1" s="1"/>
  <c r="KW244" i="1"/>
  <c r="LK244" i="1" s="1"/>
  <c r="LJ244" i="1"/>
  <c r="LJ248" i="1"/>
  <c r="KW248" i="1"/>
  <c r="LK248" i="1" s="1"/>
  <c r="LJ256" i="1"/>
  <c r="KW256" i="1"/>
  <c r="LK256" i="1" s="1"/>
  <c r="LJ294" i="1"/>
  <c r="KW294" i="1"/>
  <c r="LK294" i="1" s="1"/>
  <c r="LJ288" i="1"/>
  <c r="KW288" i="1"/>
  <c r="LK288" i="1" s="1"/>
  <c r="LJ272" i="1"/>
  <c r="KW272" i="1"/>
  <c r="LK272" i="1" s="1"/>
  <c r="LJ284" i="1"/>
  <c r="KW284" i="1"/>
  <c r="LK284" i="1" s="1"/>
  <c r="LJ252" i="1"/>
  <c r="KW252" i="1"/>
  <c r="LK252" i="1" s="1"/>
  <c r="LJ245" i="1"/>
  <c r="KW245" i="1"/>
  <c r="LK245" i="1" s="1"/>
  <c r="LJ295" i="1"/>
  <c r="KW295" i="1"/>
  <c r="LK295" i="1" s="1"/>
  <c r="LJ266" i="1"/>
  <c r="KW266" i="1"/>
  <c r="LK266" i="1" s="1"/>
  <c r="LJ271" i="1"/>
  <c r="KW271" i="1"/>
  <c r="LK271" i="1" s="1"/>
  <c r="KW277" i="1"/>
  <c r="LK277" i="1" s="1"/>
  <c r="LJ277" i="1"/>
  <c r="KW273" i="1"/>
  <c r="LK273" i="1" s="1"/>
  <c r="LJ273" i="1"/>
  <c r="KW257" i="1"/>
  <c r="LK257" i="1" s="1"/>
  <c r="LJ257" i="1"/>
  <c r="LJ243" i="1"/>
  <c r="KW243" i="1"/>
  <c r="LK243" i="1" s="1"/>
  <c r="LJ282" i="1"/>
  <c r="KW282" i="1"/>
  <c r="LK282" i="1" s="1"/>
  <c r="LJ269" i="1"/>
  <c r="KW269" i="1"/>
  <c r="LK269" i="1" s="1"/>
  <c r="LJ262" i="1"/>
  <c r="KW262" i="1"/>
  <c r="LK262" i="1" s="1"/>
  <c r="KW159" i="1"/>
  <c r="LK159" i="1" s="1"/>
  <c r="LJ159" i="1"/>
  <c r="LE160" i="1"/>
  <c r="LJ160" i="1"/>
  <c r="KW160" i="1"/>
  <c r="LK160" i="1" s="1"/>
  <c r="LJ162" i="1"/>
  <c r="KW162" i="1"/>
  <c r="LK162" i="1" s="1"/>
  <c r="LJ164" i="1"/>
  <c r="KW164" i="1"/>
  <c r="LK164" i="1" s="1"/>
  <c r="LJ169" i="1"/>
  <c r="KW169" i="1"/>
  <c r="LK169" i="1" s="1"/>
  <c r="KW167" i="1"/>
  <c r="LK167" i="1" s="1"/>
  <c r="LJ167" i="1"/>
  <c r="LJ165" i="1"/>
  <c r="KW165" i="1"/>
  <c r="LK165" i="1" s="1"/>
  <c r="KW158" i="1"/>
  <c r="LJ158" i="1"/>
  <c r="KW168" i="1"/>
  <c r="LK168" i="1" s="1"/>
  <c r="LJ168" i="1"/>
  <c r="LJ166" i="1"/>
  <c r="KW166" i="1"/>
  <c r="LK166" i="1" s="1"/>
  <c r="KW163" i="1"/>
  <c r="LK163" i="1" s="1"/>
  <c r="LJ163" i="1"/>
  <c r="KO159" i="1"/>
  <c r="LK158" i="1" l="1"/>
  <c r="KY158" i="1"/>
  <c r="KZ158" i="1" s="1"/>
  <c r="KX159" i="1" s="1"/>
  <c r="KY159" i="1" s="1"/>
  <c r="KM160" i="1"/>
  <c r="KZ159" i="1" l="1"/>
  <c r="KX160" i="1" s="1"/>
  <c r="KN160" i="1"/>
  <c r="KO160" i="1" l="1"/>
  <c r="KY160" i="1"/>
  <c r="KM161" i="1" l="1"/>
  <c r="KZ160" i="1"/>
  <c r="KX161" i="1" l="1"/>
  <c r="OT170" i="1" l="1"/>
  <c r="OT171" i="1"/>
  <c r="OT172" i="1"/>
  <c r="OT173" i="1"/>
  <c r="OT174" i="1"/>
  <c r="OT175" i="1"/>
  <c r="OT176" i="1"/>
  <c r="OT177" i="1"/>
  <c r="OT178" i="1"/>
  <c r="OT179" i="1"/>
  <c r="OT180" i="1"/>
  <c r="OT181" i="1"/>
  <c r="NA167" i="1" l="1"/>
  <c r="NA168" i="1" l="1"/>
  <c r="NA169" i="1" l="1"/>
  <c r="NA170" i="1" l="1"/>
  <c r="NA171" i="1" l="1"/>
  <c r="NA172" i="1" l="1"/>
  <c r="NA173" i="1" l="1"/>
  <c r="NA174" i="1" l="1"/>
  <c r="NA175" i="1" l="1"/>
  <c r="NA177" i="1" l="1"/>
  <c r="NA182" i="1" l="1"/>
  <c r="NI183" i="1" l="1"/>
  <c r="NI184" i="1" l="1"/>
  <c r="NI185" i="1" l="1"/>
  <c r="NI186" i="1" l="1"/>
  <c r="NA190" i="1" l="1"/>
  <c r="NI187" i="1"/>
  <c r="NI188" i="1" l="1"/>
  <c r="NA192" i="1" l="1"/>
  <c r="NI189" i="1" l="1"/>
  <c r="NI190" i="1" l="1"/>
  <c r="NI191" i="1" l="1"/>
  <c r="NA194" i="1"/>
  <c r="NI192" i="1" l="1"/>
  <c r="NA196" i="1" l="1"/>
  <c r="NI193" i="1"/>
  <c r="NI194" i="1" l="1"/>
  <c r="NA197" i="1" l="1"/>
  <c r="NI195" i="1" l="1"/>
  <c r="NI196" i="1" l="1"/>
  <c r="NA200" i="1" l="1"/>
  <c r="NI197" i="1"/>
  <c r="NI198" i="1" l="1"/>
  <c r="NI199" i="1" l="1"/>
  <c r="NI200" i="1" l="1"/>
  <c r="NA203" i="1" l="1"/>
  <c r="NI201" i="1" l="1"/>
  <c r="NI202" i="1" l="1"/>
  <c r="NI203" i="1" l="1"/>
  <c r="NI204" i="1" l="1"/>
  <c r="NA206" i="1" l="1"/>
  <c r="NI205" i="1" l="1"/>
  <c r="NI206" i="1" l="1"/>
  <c r="NI207" i="1" l="1"/>
  <c r="NI209" i="1" l="1"/>
  <c r="NA210" i="1" l="1"/>
  <c r="NI210" i="1" l="1"/>
  <c r="NI211" i="1" l="1"/>
  <c r="NI212" i="1" l="1"/>
  <c r="NA214" i="1" l="1"/>
  <c r="NI214" i="1" l="1"/>
  <c r="NA215" i="1" l="1"/>
  <c r="NI215" i="1" l="1"/>
  <c r="NI216" i="1" l="1"/>
  <c r="NI217" i="1" l="1"/>
  <c r="NI218" i="1" l="1"/>
  <c r="NI219" i="1" l="1"/>
  <c r="NA220" i="1" l="1"/>
  <c r="NI220" i="1" l="1"/>
  <c r="NI221" i="1" l="1"/>
  <c r="NA222" i="1" l="1"/>
  <c r="NI222" i="1"/>
  <c r="NI223" i="1" l="1"/>
  <c r="NI224" i="1" l="1"/>
  <c r="NA225" i="1" l="1"/>
  <c r="NI225" i="1" l="1"/>
  <c r="NI226" i="1" l="1"/>
  <c r="NA228" i="1" l="1"/>
  <c r="NI227" i="1"/>
  <c r="NI228" i="1" l="1"/>
  <c r="NI229" i="1" l="1"/>
  <c r="NA230" i="1" l="1"/>
  <c r="NI230" i="1" l="1"/>
  <c r="NI231" i="1" l="1"/>
  <c r="NI232" i="1" l="1"/>
  <c r="NA233" i="1" l="1"/>
  <c r="NI233" i="1" l="1"/>
  <c r="NA235" i="1" l="1"/>
  <c r="NI234" i="1"/>
  <c r="NI236" i="1" l="1"/>
  <c r="NA237" i="1" l="1"/>
  <c r="NI237" i="1"/>
  <c r="NI238" i="1" l="1"/>
  <c r="NA239" i="1"/>
  <c r="NI239" i="1" l="1"/>
  <c r="NA240" i="1"/>
  <c r="NI240" i="1" l="1"/>
  <c r="NA241" i="1" l="1"/>
  <c r="NA422" i="1" s="1"/>
  <c r="NI241" i="1" l="1"/>
  <c r="NI422" i="1" s="1"/>
  <c r="LC170" i="1" l="1"/>
  <c r="LD170" i="1"/>
  <c r="LC171" i="1"/>
  <c r="LD171" i="1" s="1"/>
  <c r="LC172" i="1"/>
  <c r="LD172" i="1" s="1"/>
  <c r="LC173" i="1"/>
  <c r="LD173" i="1"/>
  <c r="LC174" i="1"/>
  <c r="LD174" i="1" s="1"/>
  <c r="LC175" i="1"/>
  <c r="LD175" i="1" s="1"/>
  <c r="LC176" i="1"/>
  <c r="LD176" i="1"/>
  <c r="LC177" i="1"/>
  <c r="LD177" i="1" s="1"/>
  <c r="LC178" i="1"/>
  <c r="LD178" i="1" s="1"/>
  <c r="LC179" i="1"/>
  <c r="LD179" i="1" s="1"/>
  <c r="LC180" i="1"/>
  <c r="LD180" i="1" s="1"/>
  <c r="LC181" i="1"/>
  <c r="LD181" i="1" s="1"/>
  <c r="LC182" i="1"/>
  <c r="LD182" i="1" s="1"/>
  <c r="LC183" i="1"/>
  <c r="LD183" i="1" s="1"/>
  <c r="LC184" i="1"/>
  <c r="LD184" i="1" s="1"/>
  <c r="LC185" i="1"/>
  <c r="LD185" i="1" s="1"/>
  <c r="LC186" i="1"/>
  <c r="LD186" i="1" s="1"/>
  <c r="LC187" i="1"/>
  <c r="LD187" i="1" s="1"/>
  <c r="LC188" i="1"/>
  <c r="LD188" i="1" s="1"/>
  <c r="LC189" i="1"/>
  <c r="LD189" i="1" s="1"/>
  <c r="LC190" i="1"/>
  <c r="LD190" i="1" s="1"/>
  <c r="LC191" i="1"/>
  <c r="LD191" i="1" s="1"/>
  <c r="LC192" i="1"/>
  <c r="LD192" i="1" s="1"/>
  <c r="LC193" i="1"/>
  <c r="LD193" i="1" s="1"/>
  <c r="LC194" i="1"/>
  <c r="LD194" i="1" s="1"/>
  <c r="LC195" i="1"/>
  <c r="LD195" i="1" s="1"/>
  <c r="LC196" i="1"/>
  <c r="LD196" i="1" s="1"/>
  <c r="LC197" i="1"/>
  <c r="LD197" i="1" s="1"/>
  <c r="LC198" i="1"/>
  <c r="LD198" i="1" s="1"/>
  <c r="LC199" i="1"/>
  <c r="LD199" i="1" s="1"/>
  <c r="LC200" i="1"/>
  <c r="LD200" i="1" s="1"/>
  <c r="LC201" i="1"/>
  <c r="LD201" i="1" s="1"/>
  <c r="LC202" i="1"/>
  <c r="LD202" i="1" s="1"/>
  <c r="LC203" i="1"/>
  <c r="LD203" i="1" s="1"/>
  <c r="LC204" i="1"/>
  <c r="LD204" i="1" s="1"/>
  <c r="LC205" i="1"/>
  <c r="LD205" i="1" s="1"/>
  <c r="LC206" i="1"/>
  <c r="LD206" i="1" s="1"/>
  <c r="LC207" i="1"/>
  <c r="LD207" i="1" s="1"/>
  <c r="LC208" i="1"/>
  <c r="LD208" i="1" s="1"/>
  <c r="LC209" i="1"/>
  <c r="LD209" i="1" s="1"/>
  <c r="LC210" i="1"/>
  <c r="LD210" i="1" s="1"/>
  <c r="LC211" i="1"/>
  <c r="LD211" i="1" s="1"/>
  <c r="LC212" i="1"/>
  <c r="LD212" i="1" s="1"/>
  <c r="LC213" i="1"/>
  <c r="LD213" i="1" s="1"/>
  <c r="LC214" i="1"/>
  <c r="LD214" i="1" s="1"/>
  <c r="LC215" i="1"/>
  <c r="LD215" i="1" s="1"/>
  <c r="LC216" i="1"/>
  <c r="LD216" i="1" s="1"/>
  <c r="LC217" i="1"/>
  <c r="LD217" i="1" s="1"/>
  <c r="LC218" i="1"/>
  <c r="LD218" i="1" s="1"/>
  <c r="LC219" i="1"/>
  <c r="LD219" i="1" s="1"/>
  <c r="LC220" i="1"/>
  <c r="LD220" i="1" s="1"/>
  <c r="LC221" i="1"/>
  <c r="LD221" i="1" s="1"/>
  <c r="LC222" i="1"/>
  <c r="LD222" i="1" s="1"/>
  <c r="LC223" i="1"/>
  <c r="LD223" i="1" s="1"/>
  <c r="LC224" i="1"/>
  <c r="LD224" i="1" s="1"/>
  <c r="LC225" i="1"/>
  <c r="LD225" i="1" s="1"/>
  <c r="LC226" i="1"/>
  <c r="LD226" i="1" s="1"/>
  <c r="LC227" i="1"/>
  <c r="LD227" i="1" s="1"/>
  <c r="LC228" i="1"/>
  <c r="LD228" i="1" s="1"/>
  <c r="LC229" i="1"/>
  <c r="LD229" i="1" s="1"/>
  <c r="LC230" i="1"/>
  <c r="LD230" i="1" s="1"/>
  <c r="LC231" i="1"/>
  <c r="LD231" i="1" s="1"/>
  <c r="LC232" i="1"/>
  <c r="LD232" i="1" s="1"/>
  <c r="LC233" i="1"/>
  <c r="LD233" i="1" s="1"/>
  <c r="LC234" i="1"/>
  <c r="LD234" i="1" s="1"/>
  <c r="LC235" i="1"/>
  <c r="LD235" i="1" s="1"/>
  <c r="LC236" i="1"/>
  <c r="LD236" i="1" s="1"/>
  <c r="LC237" i="1"/>
  <c r="LD237" i="1" s="1"/>
  <c r="LC238" i="1"/>
  <c r="LD238" i="1" s="1"/>
  <c r="LC239" i="1"/>
  <c r="LD239" i="1" s="1"/>
  <c r="LC240" i="1"/>
  <c r="LD240" i="1" s="1"/>
  <c r="LC241" i="1"/>
  <c r="KV170" i="1"/>
  <c r="KW170" i="1" s="1"/>
  <c r="KV171" i="1"/>
  <c r="KW171" i="1" s="1"/>
  <c r="LK171" i="1" s="1"/>
  <c r="KV172" i="1"/>
  <c r="KW172" i="1" s="1"/>
  <c r="LK172" i="1" s="1"/>
  <c r="KV173" i="1"/>
  <c r="KW173" i="1" s="1"/>
  <c r="KV174" i="1"/>
  <c r="KW174" i="1" s="1"/>
  <c r="LK174" i="1" s="1"/>
  <c r="KV175" i="1"/>
  <c r="KW175" i="1" s="1"/>
  <c r="LK175" i="1" s="1"/>
  <c r="KV176" i="1"/>
  <c r="KW176" i="1" s="1"/>
  <c r="LK176" i="1" s="1"/>
  <c r="KV177" i="1"/>
  <c r="KW177" i="1" s="1"/>
  <c r="LK177" i="1" s="1"/>
  <c r="KV178" i="1"/>
  <c r="KW178" i="1" s="1"/>
  <c r="LK178" i="1" s="1"/>
  <c r="KV179" i="1"/>
  <c r="KW179" i="1" s="1"/>
  <c r="LK179" i="1" s="1"/>
  <c r="KV180" i="1"/>
  <c r="KW180" i="1" s="1"/>
  <c r="KV181" i="1"/>
  <c r="KW181" i="1" s="1"/>
  <c r="LK181" i="1" s="1"/>
  <c r="KV182" i="1"/>
  <c r="KW182" i="1" s="1"/>
  <c r="LK182" i="1" s="1"/>
  <c r="KV183" i="1"/>
  <c r="KW183" i="1" s="1"/>
  <c r="LK183" i="1" s="1"/>
  <c r="KV184" i="1"/>
  <c r="KW184" i="1" s="1"/>
  <c r="KV185" i="1"/>
  <c r="KW185" i="1" s="1"/>
  <c r="KV186" i="1"/>
  <c r="KW186" i="1" s="1"/>
  <c r="KV187" i="1"/>
  <c r="KW187" i="1" s="1"/>
  <c r="LK187" i="1" s="1"/>
  <c r="KV188" i="1"/>
  <c r="KW188" i="1" s="1"/>
  <c r="LK188" i="1" s="1"/>
  <c r="KV189" i="1"/>
  <c r="KW189" i="1" s="1"/>
  <c r="LK189" i="1" s="1"/>
  <c r="KV190" i="1"/>
  <c r="KW190" i="1" s="1"/>
  <c r="LK190" i="1" s="1"/>
  <c r="KV191" i="1"/>
  <c r="KW191" i="1" s="1"/>
  <c r="KV192" i="1"/>
  <c r="KW192" i="1" s="1"/>
  <c r="KV193" i="1"/>
  <c r="KW193" i="1" s="1"/>
  <c r="LK193" i="1" s="1"/>
  <c r="KV194" i="1"/>
  <c r="KW194" i="1" s="1"/>
  <c r="KV195" i="1"/>
  <c r="KW195" i="1" s="1"/>
  <c r="LK195" i="1" s="1"/>
  <c r="KV196" i="1"/>
  <c r="KW196" i="1" s="1"/>
  <c r="LK196" i="1" s="1"/>
  <c r="KV197" i="1"/>
  <c r="KW197" i="1" s="1"/>
  <c r="KV198" i="1"/>
  <c r="KW198" i="1" s="1"/>
  <c r="LK198" i="1" s="1"/>
  <c r="KV199" i="1"/>
  <c r="KW199" i="1" s="1"/>
  <c r="LK199" i="1" s="1"/>
  <c r="KV200" i="1"/>
  <c r="KW200" i="1" s="1"/>
  <c r="KV201" i="1"/>
  <c r="KW201" i="1" s="1"/>
  <c r="KV202" i="1"/>
  <c r="KW202" i="1" s="1"/>
  <c r="LK202" i="1" s="1"/>
  <c r="KV203" i="1"/>
  <c r="KW203" i="1" s="1"/>
  <c r="KV204" i="1"/>
  <c r="KW204" i="1" s="1"/>
  <c r="KV205" i="1"/>
  <c r="KW205" i="1" s="1"/>
  <c r="KV206" i="1"/>
  <c r="KW206" i="1" s="1"/>
  <c r="KV207" i="1"/>
  <c r="KW207" i="1" s="1"/>
  <c r="KV208" i="1"/>
  <c r="KW208" i="1" s="1"/>
  <c r="KV209" i="1"/>
  <c r="KW209" i="1" s="1"/>
  <c r="KV210" i="1"/>
  <c r="KW210" i="1" s="1"/>
  <c r="LK210" i="1" s="1"/>
  <c r="KV211" i="1"/>
  <c r="KW211" i="1" s="1"/>
  <c r="KV212" i="1"/>
  <c r="KW212" i="1" s="1"/>
  <c r="KV213" i="1"/>
  <c r="KW213" i="1" s="1"/>
  <c r="KV214" i="1"/>
  <c r="KW214" i="1" s="1"/>
  <c r="KV215" i="1"/>
  <c r="KW215" i="1" s="1"/>
  <c r="LK215" i="1" s="1"/>
  <c r="KV216" i="1"/>
  <c r="KW216" i="1" s="1"/>
  <c r="KV217" i="1"/>
  <c r="KW217" i="1" s="1"/>
  <c r="KV218" i="1"/>
  <c r="KW218" i="1" s="1"/>
  <c r="LK218" i="1" s="1"/>
  <c r="KV219" i="1"/>
  <c r="KW219" i="1" s="1"/>
  <c r="KV220" i="1"/>
  <c r="KW220" i="1" s="1"/>
  <c r="KV221" i="1"/>
  <c r="KW221" i="1" s="1"/>
  <c r="KV222" i="1"/>
  <c r="KW222" i="1" s="1"/>
  <c r="KV223" i="1"/>
  <c r="KW223" i="1" s="1"/>
  <c r="LK223" i="1" s="1"/>
  <c r="KV224" i="1"/>
  <c r="KW224" i="1" s="1"/>
  <c r="KV225" i="1"/>
  <c r="KW225" i="1" s="1"/>
  <c r="KV226" i="1"/>
  <c r="KW226" i="1" s="1"/>
  <c r="LK226" i="1" s="1"/>
  <c r="KV227" i="1"/>
  <c r="KW227" i="1" s="1"/>
  <c r="KV228" i="1"/>
  <c r="KW228" i="1" s="1"/>
  <c r="KV229" i="1"/>
  <c r="KW229" i="1" s="1"/>
  <c r="KV230" i="1"/>
  <c r="KW230" i="1" s="1"/>
  <c r="KV231" i="1"/>
  <c r="KW231" i="1" s="1"/>
  <c r="LK231" i="1" s="1"/>
  <c r="KV232" i="1"/>
  <c r="KW232" i="1" s="1"/>
  <c r="KV233" i="1"/>
  <c r="KW233" i="1" s="1"/>
  <c r="KV234" i="1"/>
  <c r="KW234" i="1" s="1"/>
  <c r="LK234" i="1" s="1"/>
  <c r="KV235" i="1"/>
  <c r="KW235" i="1" s="1"/>
  <c r="KV236" i="1"/>
  <c r="KW236" i="1" s="1"/>
  <c r="KV237" i="1"/>
  <c r="KW237" i="1" s="1"/>
  <c r="KV238" i="1"/>
  <c r="KW238" i="1" s="1"/>
  <c r="KV239" i="1"/>
  <c r="KW239" i="1" s="1"/>
  <c r="LK239" i="1" s="1"/>
  <c r="KV240" i="1"/>
  <c r="KW240" i="1" s="1"/>
  <c r="KV241" i="1"/>
  <c r="LK170" i="1"/>
  <c r="LK173" i="1"/>
  <c r="LK180" i="1"/>
  <c r="LK185" i="1"/>
  <c r="LK186" i="1"/>
  <c r="LK191" i="1"/>
  <c r="LK194" i="1"/>
  <c r="LK207" i="1"/>
  <c r="LC422" i="1" l="1"/>
  <c r="LK232" i="1"/>
  <c r="LK221" i="1"/>
  <c r="LK209" i="1"/>
  <c r="LK203" i="1"/>
  <c r="LK220" i="1"/>
  <c r="LK208" i="1"/>
  <c r="LK197" i="1"/>
  <c r="LK237" i="1"/>
  <c r="LK225" i="1"/>
  <c r="LK219" i="1"/>
  <c r="LK236" i="1"/>
  <c r="LK224" i="1"/>
  <c r="LK213" i="1"/>
  <c r="LK201" i="1"/>
  <c r="LK235" i="1"/>
  <c r="LK212" i="1"/>
  <c r="LK200" i="1"/>
  <c r="LK240" i="1"/>
  <c r="LK229" i="1"/>
  <c r="LK217" i="1"/>
  <c r="LK211" i="1"/>
  <c r="LK228" i="1"/>
  <c r="LK216" i="1"/>
  <c r="LK205" i="1"/>
  <c r="LK233" i="1"/>
  <c r="LK227" i="1"/>
  <c r="LK204" i="1"/>
  <c r="LK192" i="1"/>
  <c r="KV422" i="1"/>
  <c r="LK184" i="1"/>
  <c r="LK238" i="1"/>
  <c r="LK230" i="1"/>
  <c r="LK222" i="1"/>
  <c r="LK214" i="1"/>
  <c r="LK206" i="1"/>
  <c r="LB161" i="1" l="1"/>
  <c r="LD161" i="1" s="1"/>
  <c r="LE161" i="1" s="1"/>
  <c r="LE162" i="1" s="1"/>
  <c r="LE163" i="1" s="1"/>
  <c r="LE164" i="1" s="1"/>
  <c r="LE165" i="1" s="1"/>
  <c r="LE166" i="1" s="1"/>
  <c r="LE167" i="1" s="1"/>
  <c r="LE168" i="1" s="1"/>
  <c r="LE169" i="1" s="1"/>
  <c r="LE170" i="1" s="1"/>
  <c r="LE171" i="1" s="1"/>
  <c r="LE172" i="1" s="1"/>
  <c r="LE173" i="1" s="1"/>
  <c r="LE174" i="1" s="1"/>
  <c r="LE175" i="1" s="1"/>
  <c r="LE176" i="1" s="1"/>
  <c r="LE177" i="1" s="1"/>
  <c r="LE178" i="1" s="1"/>
  <c r="LE179" i="1" s="1"/>
  <c r="LE180" i="1" s="1"/>
  <c r="LE181" i="1" s="1"/>
  <c r="LE182" i="1" s="1"/>
  <c r="LE183" i="1" s="1"/>
  <c r="LE184" i="1" s="1"/>
  <c r="LE185" i="1" s="1"/>
  <c r="LE186" i="1" s="1"/>
  <c r="LE187" i="1" s="1"/>
  <c r="LE188" i="1" s="1"/>
  <c r="LE189" i="1" s="1"/>
  <c r="LE190" i="1" s="1"/>
  <c r="LE191" i="1" s="1"/>
  <c r="LE192" i="1" s="1"/>
  <c r="LE193" i="1" s="1"/>
  <c r="LE194" i="1" s="1"/>
  <c r="LE195" i="1" s="1"/>
  <c r="LE196" i="1" s="1"/>
  <c r="LE197" i="1" s="1"/>
  <c r="LE198" i="1" s="1"/>
  <c r="LE199" i="1" s="1"/>
  <c r="LE200" i="1" s="1"/>
  <c r="LE201" i="1" s="1"/>
  <c r="LE202" i="1" s="1"/>
  <c r="LE203" i="1" s="1"/>
  <c r="LE204" i="1" s="1"/>
  <c r="LE205" i="1" s="1"/>
  <c r="LE206" i="1" s="1"/>
  <c r="LE207" i="1" s="1"/>
  <c r="LE208" i="1" s="1"/>
  <c r="LE209" i="1" s="1"/>
  <c r="LE210" i="1" s="1"/>
  <c r="LE211" i="1" s="1"/>
  <c r="LE212" i="1" s="1"/>
  <c r="LE213" i="1" s="1"/>
  <c r="LE214" i="1" s="1"/>
  <c r="LE215" i="1" s="1"/>
  <c r="LE216" i="1" s="1"/>
  <c r="LE217" i="1" s="1"/>
  <c r="LE218" i="1" s="1"/>
  <c r="LE219" i="1" s="1"/>
  <c r="LE220" i="1" s="1"/>
  <c r="LE221" i="1" s="1"/>
  <c r="LE222" i="1" s="1"/>
  <c r="LE223" i="1" s="1"/>
  <c r="LE224" i="1" s="1"/>
  <c r="LE225" i="1" s="1"/>
  <c r="LE226" i="1" s="1"/>
  <c r="LE227" i="1" s="1"/>
  <c r="LE228" i="1" s="1"/>
  <c r="LE229" i="1" s="1"/>
  <c r="LE230" i="1" s="1"/>
  <c r="LE231" i="1" s="1"/>
  <c r="LE232" i="1" s="1"/>
  <c r="LE233" i="1" s="1"/>
  <c r="LE234" i="1" s="1"/>
  <c r="LE235" i="1" s="1"/>
  <c r="LE236" i="1" s="1"/>
  <c r="LE237" i="1" s="1"/>
  <c r="LE238" i="1" s="1"/>
  <c r="LE239" i="1" s="1"/>
  <c r="LE240" i="1" s="1"/>
  <c r="LG261" i="1"/>
  <c r="LI261" i="1"/>
  <c r="LI161" i="1" l="1"/>
  <c r="CY261" i="1" l="1"/>
  <c r="IR124" i="1" l="1"/>
  <c r="CZ261" i="1"/>
  <c r="JA157" i="1"/>
  <c r="JA149" i="1"/>
  <c r="JA141" i="1"/>
  <c r="JA133" i="1"/>
  <c r="JA125" i="1"/>
  <c r="JA156" i="1"/>
  <c r="JA148" i="1"/>
  <c r="JA140" i="1"/>
  <c r="JA132" i="1"/>
  <c r="JA124" i="1"/>
  <c r="JA155" i="1"/>
  <c r="JA147" i="1"/>
  <c r="JA139" i="1"/>
  <c r="JA131" i="1"/>
  <c r="JA123" i="1"/>
  <c r="JA154" i="1"/>
  <c r="JA146" i="1"/>
  <c r="JA138" i="1"/>
  <c r="JA130" i="1"/>
  <c r="JA122" i="1"/>
  <c r="JA153" i="1"/>
  <c r="JA145" i="1"/>
  <c r="JA137" i="1"/>
  <c r="JA129" i="1"/>
  <c r="JA152" i="1"/>
  <c r="JA144" i="1"/>
  <c r="JA136" i="1"/>
  <c r="JA128" i="1"/>
  <c r="JA151" i="1"/>
  <c r="JA143" i="1"/>
  <c r="JA135" i="1"/>
  <c r="JA127" i="1"/>
  <c r="JA150" i="1"/>
  <c r="JA142" i="1"/>
  <c r="JA134" i="1"/>
  <c r="JA126" i="1"/>
  <c r="JH124" i="1"/>
  <c r="AA489" i="1"/>
  <c r="AB489" i="1" s="1"/>
  <c r="IR156" i="1"/>
  <c r="IR143" i="1"/>
  <c r="IR153" i="1"/>
  <c r="IR146" i="1"/>
  <c r="IR140" i="1"/>
  <c r="IR152" i="1"/>
  <c r="IR139" i="1"/>
  <c r="IR151" i="1"/>
  <c r="IR145" i="1"/>
  <c r="IR138" i="1"/>
  <c r="IR157" i="1"/>
  <c r="IR150" i="1"/>
  <c r="IR144" i="1"/>
  <c r="IR135" i="1"/>
  <c r="IR155" i="1"/>
  <c r="IR149" i="1"/>
  <c r="IR142" i="1"/>
  <c r="IR154" i="1"/>
  <c r="IR148" i="1"/>
  <c r="IR147" i="1"/>
  <c r="IR141" i="1"/>
  <c r="IR131" i="1"/>
  <c r="IR127" i="1"/>
  <c r="IR123" i="1"/>
  <c r="IR134" i="1"/>
  <c r="IR130" i="1"/>
  <c r="IR126" i="1"/>
  <c r="IR122" i="1"/>
  <c r="IR137" i="1"/>
  <c r="IR133" i="1"/>
  <c r="IR129" i="1"/>
  <c r="IR125" i="1"/>
  <c r="IR136" i="1"/>
  <c r="IR132" i="1"/>
  <c r="IR128" i="1"/>
  <c r="AA521" i="1" l="1"/>
  <c r="AB521" i="1" s="1"/>
  <c r="JH156" i="1"/>
  <c r="AA508" i="1"/>
  <c r="AB508" i="1" s="1"/>
  <c r="JH143" i="1"/>
  <c r="JH141" i="1"/>
  <c r="AA506" i="1"/>
  <c r="AB506" i="1" s="1"/>
  <c r="AA519" i="1"/>
  <c r="AB519" i="1" s="1"/>
  <c r="JH154" i="1"/>
  <c r="JH144" i="1"/>
  <c r="AA509" i="1"/>
  <c r="AB509" i="1" s="1"/>
  <c r="AA512" i="1"/>
  <c r="AB512" i="1" s="1"/>
  <c r="JH147" i="1"/>
  <c r="JH150" i="1"/>
  <c r="AA515" i="1"/>
  <c r="AB515" i="1" s="1"/>
  <c r="AA504" i="1"/>
  <c r="AB504" i="1" s="1"/>
  <c r="JH139" i="1"/>
  <c r="JH157" i="1"/>
  <c r="AA522" i="1"/>
  <c r="AB522" i="1" s="1"/>
  <c r="JH152" i="1"/>
  <c r="AA517" i="1"/>
  <c r="AB517" i="1" s="1"/>
  <c r="AA503" i="1"/>
  <c r="AB503" i="1" s="1"/>
  <c r="JH138" i="1"/>
  <c r="JH142" i="1"/>
  <c r="AA507" i="1"/>
  <c r="AB507" i="1" s="1"/>
  <c r="AA510" i="1"/>
  <c r="AB510" i="1" s="1"/>
  <c r="JH145" i="1"/>
  <c r="JH140" i="1"/>
  <c r="AA505" i="1"/>
  <c r="AB505" i="1" s="1"/>
  <c r="JH149" i="1"/>
  <c r="AA514" i="1"/>
  <c r="AB514" i="1" s="1"/>
  <c r="JH151" i="1"/>
  <c r="AA516" i="1"/>
  <c r="AB516" i="1" s="1"/>
  <c r="AA511" i="1"/>
  <c r="AB511" i="1" s="1"/>
  <c r="JH146" i="1"/>
  <c r="AA520" i="1"/>
  <c r="AB520" i="1" s="1"/>
  <c r="JH155" i="1"/>
  <c r="AA518" i="1"/>
  <c r="AB518" i="1" s="1"/>
  <c r="JH153" i="1"/>
  <c r="JH148" i="1"/>
  <c r="AA513" i="1"/>
  <c r="AB513" i="1" s="1"/>
  <c r="AA500" i="1"/>
  <c r="AB500" i="1" s="1"/>
  <c r="JH135" i="1"/>
  <c r="AA497" i="1"/>
  <c r="AB497" i="1" s="1"/>
  <c r="JH132" i="1"/>
  <c r="AA496" i="1"/>
  <c r="AB496" i="1" s="1"/>
  <c r="JH131" i="1"/>
  <c r="JG149" i="1"/>
  <c r="JG128" i="1"/>
  <c r="JG131" i="1"/>
  <c r="JG142" i="1"/>
  <c r="AA502" i="1"/>
  <c r="AB502" i="1" s="1"/>
  <c r="JH137" i="1"/>
  <c r="JG145" i="1"/>
  <c r="JG156" i="1"/>
  <c r="JG124" i="1"/>
  <c r="JG127" i="1"/>
  <c r="JG138" i="1"/>
  <c r="AA498" i="1"/>
  <c r="AB498" i="1" s="1"/>
  <c r="JH133" i="1"/>
  <c r="IT122" i="1"/>
  <c r="AA487" i="1"/>
  <c r="JH122" i="1"/>
  <c r="JG141" i="1"/>
  <c r="JG152" i="1"/>
  <c r="JG155" i="1"/>
  <c r="JG123" i="1"/>
  <c r="JG134" i="1"/>
  <c r="JH128" i="1"/>
  <c r="AA493" i="1"/>
  <c r="AB493" i="1" s="1"/>
  <c r="AA491" i="1"/>
  <c r="AB491" i="1" s="1"/>
  <c r="JH126" i="1"/>
  <c r="JG137" i="1"/>
  <c r="JG148" i="1"/>
  <c r="JG151" i="1"/>
  <c r="JG130" i="1"/>
  <c r="AA495" i="1"/>
  <c r="AB495" i="1" s="1"/>
  <c r="JH130" i="1"/>
  <c r="JG133" i="1"/>
  <c r="JG144" i="1"/>
  <c r="JG147" i="1"/>
  <c r="JG126" i="1"/>
  <c r="JH136" i="1"/>
  <c r="AA501" i="1"/>
  <c r="AB501" i="1" s="1"/>
  <c r="AA499" i="1"/>
  <c r="AB499" i="1" s="1"/>
  <c r="JH134" i="1"/>
  <c r="JG129" i="1"/>
  <c r="JG140" i="1"/>
  <c r="JG143" i="1"/>
  <c r="JG154" i="1"/>
  <c r="JC122" i="1"/>
  <c r="JG122" i="1"/>
  <c r="AA490" i="1"/>
  <c r="AB490" i="1" s="1"/>
  <c r="JH125" i="1"/>
  <c r="AA488" i="1"/>
  <c r="AB488" i="1" s="1"/>
  <c r="JH123" i="1"/>
  <c r="JG157" i="1"/>
  <c r="JG125" i="1"/>
  <c r="JG136" i="1"/>
  <c r="JG139" i="1"/>
  <c r="JG150" i="1"/>
  <c r="AA494" i="1"/>
  <c r="AB494" i="1" s="1"/>
  <c r="JH129" i="1"/>
  <c r="AA492" i="1"/>
  <c r="AB492" i="1" s="1"/>
  <c r="JH127" i="1"/>
  <c r="JG153" i="1"/>
  <c r="JG132" i="1"/>
  <c r="JG135" i="1"/>
  <c r="JG146" i="1"/>
  <c r="JD122" i="1" l="1"/>
  <c r="AB487" i="1"/>
  <c r="IV122" i="1"/>
  <c r="JI122" i="1"/>
  <c r="JB123" i="1" l="1"/>
  <c r="IW122" i="1"/>
  <c r="IS123" i="1" l="1"/>
  <c r="IY123" i="1"/>
  <c r="JC123" i="1"/>
  <c r="JD123" i="1" s="1"/>
  <c r="IU123" i="1"/>
  <c r="JB124" i="1" l="1"/>
  <c r="IT123" i="1"/>
  <c r="JI123" i="1" s="1"/>
  <c r="IV123" i="1" l="1"/>
  <c r="IW123" i="1" s="1"/>
  <c r="JC124" i="1"/>
  <c r="JD124" i="1" s="1"/>
  <c r="JE261" i="1"/>
  <c r="JB125" i="1" l="1"/>
  <c r="IY124" i="1"/>
  <c r="IS124" i="1"/>
  <c r="IU124" i="1"/>
  <c r="IT124" i="1" l="1"/>
  <c r="JI124" i="1" s="1"/>
  <c r="JC125" i="1"/>
  <c r="JD125" i="1" s="1"/>
  <c r="IV124" i="1" l="1"/>
  <c r="IW124" i="1" s="1"/>
  <c r="JB126" i="1"/>
  <c r="JC126" i="1" l="1"/>
  <c r="IS125" i="1"/>
  <c r="IY125" i="1"/>
  <c r="IU125" i="1"/>
  <c r="IT125" i="1" l="1"/>
  <c r="JI125" i="1" s="1"/>
  <c r="JD126" i="1"/>
  <c r="IV125" i="1" l="1"/>
  <c r="IW125" i="1" s="1"/>
  <c r="JB127" i="1"/>
  <c r="IY126" i="1" l="1"/>
  <c r="IS126" i="1"/>
  <c r="JC127" i="1"/>
  <c r="IU126" i="1"/>
  <c r="IT126" i="1" l="1"/>
  <c r="JI126" i="1" s="1"/>
  <c r="JD127" i="1"/>
  <c r="IV126" i="1" l="1"/>
  <c r="IW126" i="1" s="1"/>
  <c r="JB128" i="1"/>
  <c r="JC128" i="1" s="1"/>
  <c r="IS127" i="1" l="1"/>
  <c r="IT127" i="1" s="1"/>
  <c r="JI127" i="1" s="1"/>
  <c r="IY127" i="1"/>
  <c r="JD128" i="1"/>
  <c r="IU127" i="1"/>
  <c r="JB129" i="1" l="1"/>
  <c r="JC129" i="1" s="1"/>
  <c r="JD129" i="1" s="1"/>
  <c r="IV127" i="1"/>
  <c r="IW127" i="1" s="1"/>
  <c r="JB130" i="1" l="1"/>
  <c r="JC130" i="1" s="1"/>
  <c r="JD130" i="1" s="1"/>
  <c r="IY128" i="1"/>
  <c r="IS128" i="1"/>
  <c r="IT128" i="1" s="1"/>
  <c r="JI128" i="1" s="1"/>
  <c r="IU128" i="1"/>
  <c r="JB131" i="1" l="1"/>
  <c r="JC131" i="1" s="1"/>
  <c r="JD131" i="1" s="1"/>
  <c r="IV128" i="1"/>
  <c r="IW128" i="1" s="1"/>
  <c r="IU129" i="1" s="1"/>
  <c r="JB132" i="1" l="1"/>
  <c r="JC132" i="1" s="1"/>
  <c r="JD132" i="1" s="1"/>
  <c r="IY129" i="1"/>
  <c r="IS129" i="1"/>
  <c r="IT129" i="1" s="1"/>
  <c r="JI129" i="1" s="1"/>
  <c r="JB133" i="1" l="1"/>
  <c r="JC133" i="1" s="1"/>
  <c r="JD133" i="1" s="1"/>
  <c r="IV129" i="1"/>
  <c r="IW129" i="1" s="1"/>
  <c r="JB134" i="1" l="1"/>
  <c r="JC134" i="1" s="1"/>
  <c r="JD134" i="1" s="1"/>
  <c r="IY130" i="1"/>
  <c r="IS130" i="1"/>
  <c r="IT130" i="1" s="1"/>
  <c r="JI130" i="1" s="1"/>
  <c r="IU130" i="1"/>
  <c r="JB135" i="1" l="1"/>
  <c r="JC135" i="1" s="1"/>
  <c r="JD135" i="1" s="1"/>
  <c r="IV130" i="1"/>
  <c r="IW130" i="1" s="1"/>
  <c r="JB136" i="1" l="1"/>
  <c r="JC136" i="1" s="1"/>
  <c r="JD136" i="1" s="1"/>
  <c r="IY131" i="1"/>
  <c r="IS131" i="1"/>
  <c r="IT131" i="1" s="1"/>
  <c r="JI131" i="1" s="1"/>
  <c r="IU131" i="1"/>
  <c r="IV131" i="1" l="1"/>
  <c r="IW131" i="1" s="1"/>
  <c r="IY132" i="1" s="1"/>
  <c r="JB137" i="1"/>
  <c r="JC137" i="1" s="1"/>
  <c r="JD137" i="1" s="1"/>
  <c r="IU132" i="1" l="1"/>
  <c r="IS132" i="1"/>
  <c r="IT132" i="1" s="1"/>
  <c r="JI132" i="1" s="1"/>
  <c r="JB138" i="1"/>
  <c r="JC138" i="1" s="1"/>
  <c r="JD138" i="1" s="1"/>
  <c r="IV132" i="1" l="1"/>
  <c r="IW132" i="1" s="1"/>
  <c r="JB139" i="1"/>
  <c r="JC139" i="1" s="1"/>
  <c r="JD139" i="1" s="1"/>
  <c r="IY133" i="1" l="1"/>
  <c r="IU133" i="1"/>
  <c r="IS133" i="1"/>
  <c r="IT133" i="1" s="1"/>
  <c r="JB140" i="1"/>
  <c r="JC140" i="1" s="1"/>
  <c r="JD140" i="1" s="1"/>
  <c r="JI133" i="1" l="1"/>
  <c r="IV133" i="1"/>
  <c r="IW133" i="1" s="1"/>
  <c r="JB141" i="1"/>
  <c r="JC141" i="1" s="1"/>
  <c r="JD141" i="1" s="1"/>
  <c r="IS134" i="1" l="1"/>
  <c r="IT134" i="1" s="1"/>
  <c r="IY134" i="1"/>
  <c r="IU134" i="1"/>
  <c r="JB142" i="1"/>
  <c r="JC142" i="1" s="1"/>
  <c r="JD142" i="1" s="1"/>
  <c r="JI134" i="1" l="1"/>
  <c r="IV134" i="1"/>
  <c r="IW134" i="1" s="1"/>
  <c r="JB143" i="1"/>
  <c r="JC143" i="1" s="1"/>
  <c r="JD143" i="1" s="1"/>
  <c r="IY135" i="1" l="1"/>
  <c r="IU135" i="1"/>
  <c r="IS135" i="1"/>
  <c r="IT135" i="1" s="1"/>
  <c r="JB144" i="1"/>
  <c r="JC144" i="1" s="1"/>
  <c r="JD144" i="1" s="1"/>
  <c r="JI135" i="1" l="1"/>
  <c r="IV135" i="1"/>
  <c r="IW135" i="1" s="1"/>
  <c r="JB145" i="1"/>
  <c r="JC145" i="1" s="1"/>
  <c r="JD145" i="1" s="1"/>
  <c r="JF145" i="1" s="1"/>
  <c r="IU136" i="1" l="1"/>
  <c r="IS136" i="1"/>
  <c r="IT136" i="1" s="1"/>
  <c r="IY136" i="1"/>
  <c r="JB146" i="1"/>
  <c r="JC146" i="1" s="1"/>
  <c r="JD146" i="1" s="1"/>
  <c r="JI136" i="1" l="1"/>
  <c r="IV136" i="1"/>
  <c r="IW136" i="1" s="1"/>
  <c r="JB147" i="1"/>
  <c r="JC147" i="1" s="1"/>
  <c r="JD147" i="1" s="1"/>
  <c r="IS137" i="1" l="1"/>
  <c r="IT137" i="1" s="1"/>
  <c r="IU137" i="1"/>
  <c r="IY137" i="1"/>
  <c r="JB148" i="1"/>
  <c r="JC148" i="1" s="1"/>
  <c r="JD148" i="1" s="1"/>
  <c r="JI137" i="1" l="1"/>
  <c r="IV137" i="1"/>
  <c r="IW137" i="1" s="1"/>
  <c r="JB149" i="1"/>
  <c r="JC149" i="1" s="1"/>
  <c r="JD149" i="1" s="1"/>
  <c r="IU138" i="1" l="1"/>
  <c r="IS138" i="1"/>
  <c r="IT138" i="1" s="1"/>
  <c r="IY138" i="1"/>
  <c r="JB150" i="1"/>
  <c r="JC150" i="1" s="1"/>
  <c r="JD150" i="1" s="1"/>
  <c r="JI138" i="1" l="1"/>
  <c r="IV138" i="1"/>
  <c r="IW138" i="1" s="1"/>
  <c r="JB151" i="1"/>
  <c r="JC151" i="1" s="1"/>
  <c r="JD151" i="1" s="1"/>
  <c r="IY139" i="1" l="1"/>
  <c r="IS139" i="1"/>
  <c r="IT139" i="1" s="1"/>
  <c r="IU139" i="1"/>
  <c r="JB152" i="1"/>
  <c r="JC152" i="1" s="1"/>
  <c r="JD152" i="1" s="1"/>
  <c r="JI139" i="1" l="1"/>
  <c r="IV139" i="1"/>
  <c r="IW139" i="1" s="1"/>
  <c r="JB153" i="1"/>
  <c r="JC153" i="1" s="1"/>
  <c r="JD153" i="1" s="1"/>
  <c r="IS140" i="1" l="1"/>
  <c r="IT140" i="1" s="1"/>
  <c r="IU140" i="1"/>
  <c r="IY140" i="1"/>
  <c r="JB154" i="1"/>
  <c r="JC154" i="1" s="1"/>
  <c r="JD154" i="1" s="1"/>
  <c r="JI140" i="1" l="1"/>
  <c r="IV140" i="1"/>
  <c r="IW140" i="1" s="1"/>
  <c r="JB155" i="1"/>
  <c r="JC155" i="1" s="1"/>
  <c r="JD155" i="1" s="1"/>
  <c r="IS141" i="1" l="1"/>
  <c r="IT141" i="1" s="1"/>
  <c r="IY141" i="1"/>
  <c r="IU141" i="1"/>
  <c r="JB156" i="1"/>
  <c r="JC156" i="1" s="1"/>
  <c r="JD156" i="1" s="1"/>
  <c r="IV141" i="1" l="1"/>
  <c r="IW141" i="1" s="1"/>
  <c r="JI141" i="1"/>
  <c r="JB157" i="1"/>
  <c r="IS142" i="1" l="1"/>
  <c r="IT142" i="1" s="1"/>
  <c r="IY142" i="1"/>
  <c r="IU142" i="1"/>
  <c r="JC157" i="1"/>
  <c r="JD157" i="1" s="1"/>
  <c r="JB422" i="1"/>
  <c r="JI142" i="1" l="1"/>
  <c r="IV142" i="1"/>
  <c r="IW142" i="1" s="1"/>
  <c r="JF157" i="1"/>
  <c r="JF422" i="1" s="1"/>
  <c r="IY143" i="1" l="1"/>
  <c r="IU143" i="1"/>
  <c r="IS143" i="1"/>
  <c r="IT143" i="1" s="1"/>
  <c r="JA301" i="1"/>
  <c r="JC301" i="1" s="1"/>
  <c r="JA284" i="1"/>
  <c r="JA267" i="1"/>
  <c r="JA289" i="1"/>
  <c r="JA272" i="1"/>
  <c r="JA248" i="1"/>
  <c r="JA293" i="1"/>
  <c r="JA276" i="1"/>
  <c r="JA278" i="1"/>
  <c r="JA281" i="1"/>
  <c r="JA264" i="1"/>
  <c r="JA261" i="1"/>
  <c r="JA260" i="1"/>
  <c r="JA259" i="1"/>
  <c r="JA258" i="1"/>
  <c r="JA257" i="1"/>
  <c r="JA285" i="1"/>
  <c r="JA268" i="1"/>
  <c r="JA298" i="1"/>
  <c r="JA273" i="1"/>
  <c r="JA270" i="1"/>
  <c r="JA253" i="1"/>
  <c r="JA252" i="1"/>
  <c r="JA251" i="1"/>
  <c r="JA250" i="1"/>
  <c r="JA249" i="1"/>
  <c r="JA277" i="1"/>
  <c r="JA286" i="1"/>
  <c r="JA290" i="1"/>
  <c r="JA265" i="1"/>
  <c r="JA295" i="1"/>
  <c r="JA245" i="1"/>
  <c r="JA244" i="1"/>
  <c r="JA243" i="1"/>
  <c r="JA242" i="1"/>
  <c r="JA254" i="1"/>
  <c r="JA269" i="1"/>
  <c r="JA299" i="1"/>
  <c r="JA282" i="1"/>
  <c r="JA294" i="1"/>
  <c r="JA287" i="1"/>
  <c r="JA246" i="1"/>
  <c r="JA262" i="1"/>
  <c r="JA291" i="1"/>
  <c r="JA274" i="1"/>
  <c r="JA296" i="1"/>
  <c r="JA279" i="1"/>
  <c r="JA255" i="1"/>
  <c r="JA300" i="1"/>
  <c r="JA283" i="1"/>
  <c r="JA266" i="1"/>
  <c r="JA288" i="1"/>
  <c r="JA271" i="1"/>
  <c r="JA247" i="1"/>
  <c r="JA292" i="1"/>
  <c r="JA275" i="1"/>
  <c r="JA297" i="1"/>
  <c r="JA280" i="1"/>
  <c r="JA263" i="1"/>
  <c r="JA256" i="1"/>
  <c r="JA205" i="1"/>
  <c r="JA220" i="1"/>
  <c r="JA235" i="1"/>
  <c r="JA171" i="1"/>
  <c r="JA186" i="1"/>
  <c r="JA193" i="1"/>
  <c r="JA192" i="1"/>
  <c r="JA199" i="1"/>
  <c r="JA206" i="1"/>
  <c r="JA197" i="1"/>
  <c r="JA212" i="1"/>
  <c r="JA227" i="1"/>
  <c r="JA163" i="1"/>
  <c r="JA178" i="1"/>
  <c r="JA185" i="1"/>
  <c r="JA184" i="1"/>
  <c r="JA191" i="1"/>
  <c r="JA198" i="1"/>
  <c r="JA189" i="1"/>
  <c r="JA204" i="1"/>
  <c r="JA219" i="1"/>
  <c r="JA234" i="1"/>
  <c r="JA170" i="1"/>
  <c r="JA177" i="1"/>
  <c r="JA240" i="1"/>
  <c r="JA176" i="1"/>
  <c r="JA183" i="1"/>
  <c r="JA190" i="1"/>
  <c r="JA181" i="1"/>
  <c r="JA196" i="1"/>
  <c r="JA211" i="1"/>
  <c r="JA226" i="1"/>
  <c r="JA162" i="1"/>
  <c r="JA233" i="1"/>
  <c r="JA169" i="1"/>
  <c r="JA232" i="1"/>
  <c r="JA168" i="1"/>
  <c r="JA239" i="1"/>
  <c r="JA175" i="1"/>
  <c r="JA182" i="1"/>
  <c r="JA237" i="1"/>
  <c r="JA173" i="1"/>
  <c r="JA188" i="1"/>
  <c r="JA203" i="1"/>
  <c r="JA218" i="1"/>
  <c r="JA225" i="1"/>
  <c r="JA224" i="1"/>
  <c r="JA160" i="1"/>
  <c r="JA231" i="1"/>
  <c r="JA167" i="1"/>
  <c r="JA238" i="1"/>
  <c r="JA174" i="1"/>
  <c r="JA229" i="1"/>
  <c r="JA165" i="1"/>
  <c r="JA180" i="1"/>
  <c r="JA195" i="1"/>
  <c r="JA210" i="1"/>
  <c r="JA217" i="1"/>
  <c r="JA216" i="1"/>
  <c r="JA223" i="1"/>
  <c r="JA159" i="1"/>
  <c r="JA230" i="1"/>
  <c r="JA166" i="1"/>
  <c r="JA221" i="1"/>
  <c r="JA236" i="1"/>
  <c r="JA172" i="1"/>
  <c r="JA187" i="1"/>
  <c r="JA202" i="1"/>
  <c r="JA209" i="1"/>
  <c r="JA208" i="1"/>
  <c r="JA215" i="1"/>
  <c r="JA222" i="1"/>
  <c r="JA158" i="1"/>
  <c r="JA213" i="1"/>
  <c r="JA228" i="1"/>
  <c r="JA164" i="1"/>
  <c r="JA179" i="1"/>
  <c r="JA194" i="1"/>
  <c r="JA201" i="1"/>
  <c r="JA200" i="1"/>
  <c r="JA207" i="1"/>
  <c r="JA214" i="1"/>
  <c r="JA161" i="1"/>
  <c r="IV143" i="1" l="1"/>
  <c r="IW143" i="1" s="1"/>
  <c r="JI143" i="1"/>
  <c r="JC275" i="1"/>
  <c r="JG275" i="1"/>
  <c r="JC255" i="1"/>
  <c r="JG255" i="1"/>
  <c r="JC294" i="1"/>
  <c r="JG294" i="1"/>
  <c r="JC245" i="1"/>
  <c r="JG245" i="1"/>
  <c r="JC251" i="1"/>
  <c r="JG251" i="1"/>
  <c r="JG257" i="1"/>
  <c r="JC257" i="1"/>
  <c r="JG276" i="1"/>
  <c r="JC276" i="1"/>
  <c r="JC292" i="1"/>
  <c r="JG292" i="1"/>
  <c r="JG279" i="1"/>
  <c r="JC279" i="1"/>
  <c r="JG282" i="1"/>
  <c r="JC282" i="1"/>
  <c r="JC295" i="1"/>
  <c r="JG295" i="1"/>
  <c r="JC252" i="1"/>
  <c r="JG252" i="1"/>
  <c r="JC258" i="1"/>
  <c r="JG258" i="1"/>
  <c r="JG293" i="1"/>
  <c r="JC293" i="1"/>
  <c r="JC247" i="1"/>
  <c r="JG247" i="1"/>
  <c r="JC296" i="1"/>
  <c r="JG296" i="1"/>
  <c r="JG299" i="1"/>
  <c r="JC299" i="1"/>
  <c r="JG265" i="1"/>
  <c r="JC265" i="1"/>
  <c r="JC253" i="1"/>
  <c r="JG253" i="1"/>
  <c r="JC259" i="1"/>
  <c r="JG259" i="1"/>
  <c r="JC248" i="1"/>
  <c r="JG248" i="1"/>
  <c r="JG271" i="1"/>
  <c r="JC271" i="1"/>
  <c r="JC274" i="1"/>
  <c r="JG274" i="1"/>
  <c r="JC269" i="1"/>
  <c r="JG269" i="1"/>
  <c r="JC290" i="1"/>
  <c r="JG290" i="1"/>
  <c r="JG270" i="1"/>
  <c r="JC270" i="1"/>
  <c r="JC260" i="1"/>
  <c r="JG260" i="1"/>
  <c r="JC272" i="1"/>
  <c r="JG272" i="1"/>
  <c r="JC256" i="1"/>
  <c r="JG256" i="1"/>
  <c r="JC288" i="1"/>
  <c r="JG288" i="1"/>
  <c r="JG291" i="1"/>
  <c r="JC291" i="1"/>
  <c r="JC254" i="1"/>
  <c r="JG254" i="1"/>
  <c r="JG286" i="1"/>
  <c r="JC286" i="1"/>
  <c r="JG273" i="1"/>
  <c r="JC273" i="1"/>
  <c r="JC261" i="1"/>
  <c r="JG261" i="1"/>
  <c r="JG289" i="1"/>
  <c r="JC289" i="1"/>
  <c r="JG263" i="1"/>
  <c r="JC263" i="1"/>
  <c r="JG266" i="1"/>
  <c r="JC266" i="1"/>
  <c r="JC262" i="1"/>
  <c r="JG262" i="1"/>
  <c r="JG242" i="1"/>
  <c r="JC242" i="1"/>
  <c r="JC277" i="1"/>
  <c r="JG277" i="1"/>
  <c r="JG298" i="1"/>
  <c r="JC298" i="1"/>
  <c r="JC264" i="1"/>
  <c r="JG264" i="1"/>
  <c r="JC267" i="1"/>
  <c r="JG267" i="1"/>
  <c r="JG280" i="1"/>
  <c r="JC280" i="1"/>
  <c r="JG283" i="1"/>
  <c r="JC283" i="1"/>
  <c r="JC246" i="1"/>
  <c r="JG246" i="1"/>
  <c r="JC243" i="1"/>
  <c r="JG243" i="1"/>
  <c r="JC249" i="1"/>
  <c r="JG249" i="1"/>
  <c r="JG268" i="1"/>
  <c r="JC268" i="1"/>
  <c r="JG281" i="1"/>
  <c r="JC281" i="1"/>
  <c r="JC284" i="1"/>
  <c r="JG284" i="1"/>
  <c r="JG297" i="1"/>
  <c r="JC297" i="1"/>
  <c r="JG300" i="1"/>
  <c r="JC300" i="1"/>
  <c r="JC287" i="1"/>
  <c r="JG287" i="1"/>
  <c r="JG244" i="1"/>
  <c r="JC244" i="1"/>
  <c r="JC250" i="1"/>
  <c r="JG250" i="1"/>
  <c r="JG285" i="1"/>
  <c r="JC285" i="1"/>
  <c r="JC278" i="1"/>
  <c r="JG278" i="1"/>
  <c r="JC179" i="1"/>
  <c r="JG179" i="1"/>
  <c r="JC209" i="1"/>
  <c r="JG209" i="1"/>
  <c r="JG159" i="1"/>
  <c r="JC159" i="1"/>
  <c r="JG229" i="1"/>
  <c r="JC229" i="1"/>
  <c r="JC218" i="1"/>
  <c r="JG218" i="1"/>
  <c r="JC168" i="1"/>
  <c r="JG168" i="1"/>
  <c r="JC181" i="1"/>
  <c r="JG181" i="1"/>
  <c r="JC219" i="1"/>
  <c r="JG219" i="1"/>
  <c r="JC163" i="1"/>
  <c r="JG163" i="1"/>
  <c r="JC186" i="1"/>
  <c r="JG186" i="1"/>
  <c r="JC164" i="1"/>
  <c r="JG164" i="1"/>
  <c r="JC202" i="1"/>
  <c r="JG202" i="1"/>
  <c r="JC223" i="1"/>
  <c r="JG223" i="1"/>
  <c r="JC174" i="1"/>
  <c r="JG174" i="1"/>
  <c r="JC203" i="1"/>
  <c r="JG203" i="1"/>
  <c r="JC232" i="1"/>
  <c r="JG232" i="1"/>
  <c r="JC190" i="1"/>
  <c r="JG190" i="1"/>
  <c r="JC204" i="1"/>
  <c r="JG204" i="1"/>
  <c r="JG227" i="1"/>
  <c r="JC227" i="1"/>
  <c r="JC171" i="1"/>
  <c r="JG171" i="1"/>
  <c r="JC161" i="1"/>
  <c r="JG161" i="1"/>
  <c r="JC228" i="1"/>
  <c r="JG228" i="1"/>
  <c r="JC187" i="1"/>
  <c r="JG187" i="1"/>
  <c r="JC216" i="1"/>
  <c r="JG216" i="1"/>
  <c r="JG238" i="1"/>
  <c r="JC238" i="1"/>
  <c r="JC188" i="1"/>
  <c r="JG188" i="1"/>
  <c r="JC169" i="1"/>
  <c r="JG169" i="1"/>
  <c r="JG183" i="1"/>
  <c r="JC183" i="1"/>
  <c r="JC189" i="1"/>
  <c r="JG189" i="1"/>
  <c r="JC212" i="1"/>
  <c r="JG212" i="1"/>
  <c r="JC235" i="1"/>
  <c r="JG235" i="1"/>
  <c r="JC214" i="1"/>
  <c r="JG214" i="1"/>
  <c r="JG213" i="1"/>
  <c r="JC213" i="1"/>
  <c r="JC172" i="1"/>
  <c r="JG172" i="1"/>
  <c r="JC217" i="1"/>
  <c r="JG217" i="1"/>
  <c r="JG167" i="1"/>
  <c r="JC167" i="1"/>
  <c r="JC173" i="1"/>
  <c r="JG173" i="1"/>
  <c r="JC233" i="1"/>
  <c r="JG233" i="1"/>
  <c r="JC176" i="1"/>
  <c r="JG176" i="1"/>
  <c r="JC198" i="1"/>
  <c r="JG198" i="1"/>
  <c r="JC197" i="1"/>
  <c r="JG197" i="1"/>
  <c r="JC220" i="1"/>
  <c r="JG220" i="1"/>
  <c r="JC207" i="1"/>
  <c r="JG207" i="1"/>
  <c r="JC158" i="1"/>
  <c r="JD158" i="1" s="1"/>
  <c r="JD159" i="1" s="1"/>
  <c r="JG158" i="1"/>
  <c r="JG236" i="1"/>
  <c r="JC236" i="1"/>
  <c r="JC210" i="1"/>
  <c r="JG210" i="1"/>
  <c r="JG231" i="1"/>
  <c r="JC231" i="1"/>
  <c r="JC237" i="1"/>
  <c r="JG237" i="1"/>
  <c r="JC162" i="1"/>
  <c r="JG162" i="1"/>
  <c r="JG240" i="1"/>
  <c r="JC240" i="1"/>
  <c r="JG191" i="1"/>
  <c r="JC191" i="1"/>
  <c r="JC206" i="1"/>
  <c r="JG206" i="1"/>
  <c r="JC205" i="1"/>
  <c r="JG205" i="1"/>
  <c r="JC222" i="1"/>
  <c r="JG222" i="1"/>
  <c r="JC221" i="1"/>
  <c r="JG221" i="1"/>
  <c r="JC195" i="1"/>
  <c r="JG195" i="1"/>
  <c r="JC160" i="1"/>
  <c r="JG160" i="1"/>
  <c r="JC182" i="1"/>
  <c r="JG182" i="1"/>
  <c r="JC226" i="1"/>
  <c r="JG226" i="1"/>
  <c r="JC177" i="1"/>
  <c r="JG177" i="1"/>
  <c r="JC184" i="1"/>
  <c r="JG184" i="1"/>
  <c r="JG199" i="1"/>
  <c r="JC199" i="1"/>
  <c r="JC200" i="1"/>
  <c r="JG200" i="1"/>
  <c r="JC201" i="1"/>
  <c r="JG201" i="1"/>
  <c r="JC215" i="1"/>
  <c r="JG215" i="1"/>
  <c r="JC166" i="1"/>
  <c r="JG166" i="1"/>
  <c r="JC180" i="1"/>
  <c r="JG180" i="1"/>
  <c r="JG224" i="1"/>
  <c r="JC224" i="1"/>
  <c r="JG175" i="1"/>
  <c r="JC175" i="1"/>
  <c r="JC211" i="1"/>
  <c r="JG211" i="1"/>
  <c r="JC170" i="1"/>
  <c r="JG170" i="1"/>
  <c r="JC185" i="1"/>
  <c r="JG185" i="1"/>
  <c r="JC192" i="1"/>
  <c r="JG192" i="1"/>
  <c r="JC194" i="1"/>
  <c r="JG194" i="1"/>
  <c r="JC208" i="1"/>
  <c r="JG208" i="1"/>
  <c r="JC230" i="1"/>
  <c r="JG230" i="1"/>
  <c r="JC165" i="1"/>
  <c r="JG165" i="1"/>
  <c r="JC225" i="1"/>
  <c r="JG225" i="1"/>
  <c r="JG239" i="1"/>
  <c r="JC239" i="1"/>
  <c r="JC196" i="1"/>
  <c r="JG196" i="1"/>
  <c r="JC234" i="1"/>
  <c r="JG234" i="1"/>
  <c r="JC178" i="1"/>
  <c r="JG178" i="1"/>
  <c r="JC193" i="1"/>
  <c r="JG193" i="1"/>
  <c r="JD160" i="1" l="1"/>
  <c r="JD161" i="1" s="1"/>
  <c r="JD162" i="1" s="1"/>
  <c r="JD163" i="1" s="1"/>
  <c r="JD164" i="1" s="1"/>
  <c r="JD165" i="1" s="1"/>
  <c r="JD166" i="1" s="1"/>
  <c r="JD167" i="1" s="1"/>
  <c r="JD168" i="1" s="1"/>
  <c r="JD169" i="1" s="1"/>
  <c r="JD170" i="1" s="1"/>
  <c r="JD171" i="1" s="1"/>
  <c r="JD172" i="1" s="1"/>
  <c r="JD173" i="1" s="1"/>
  <c r="JD174" i="1" s="1"/>
  <c r="JD175" i="1" s="1"/>
  <c r="JD176" i="1" s="1"/>
  <c r="JD177" i="1" s="1"/>
  <c r="JD178" i="1" s="1"/>
  <c r="JD179" i="1" s="1"/>
  <c r="JD180" i="1" s="1"/>
  <c r="JD181" i="1" s="1"/>
  <c r="JD182" i="1" s="1"/>
  <c r="JD183" i="1" s="1"/>
  <c r="JD184" i="1" s="1"/>
  <c r="JD185" i="1" s="1"/>
  <c r="JD186" i="1" s="1"/>
  <c r="JD187" i="1" s="1"/>
  <c r="JD188" i="1" s="1"/>
  <c r="JD189" i="1" s="1"/>
  <c r="JD190" i="1" s="1"/>
  <c r="JD191" i="1" s="1"/>
  <c r="JD192" i="1" s="1"/>
  <c r="JD193" i="1" s="1"/>
  <c r="JD194" i="1" s="1"/>
  <c r="JD195" i="1" s="1"/>
  <c r="JD196" i="1" s="1"/>
  <c r="JD197" i="1" s="1"/>
  <c r="JD198" i="1" s="1"/>
  <c r="JD199" i="1" s="1"/>
  <c r="JD200" i="1" s="1"/>
  <c r="JD201" i="1" s="1"/>
  <c r="JD202" i="1" s="1"/>
  <c r="JD203" i="1" s="1"/>
  <c r="JD204" i="1" s="1"/>
  <c r="JD205" i="1" s="1"/>
  <c r="JD206" i="1" s="1"/>
  <c r="JD207" i="1" s="1"/>
  <c r="JD208" i="1" s="1"/>
  <c r="JD209" i="1" s="1"/>
  <c r="JD210" i="1" s="1"/>
  <c r="JD211" i="1" s="1"/>
  <c r="JD212" i="1" s="1"/>
  <c r="JD213" i="1" s="1"/>
  <c r="JD214" i="1" s="1"/>
  <c r="JD215" i="1" s="1"/>
  <c r="JD216" i="1" s="1"/>
  <c r="JD217" i="1" s="1"/>
  <c r="JD218" i="1" s="1"/>
  <c r="JD219" i="1" s="1"/>
  <c r="JD220" i="1" s="1"/>
  <c r="JD221" i="1" s="1"/>
  <c r="JD222" i="1" s="1"/>
  <c r="JD223" i="1" s="1"/>
  <c r="JD224" i="1" s="1"/>
  <c r="JD225" i="1" s="1"/>
  <c r="JD226" i="1" s="1"/>
  <c r="JD227" i="1" s="1"/>
  <c r="JD228" i="1" s="1"/>
  <c r="JD229" i="1" s="1"/>
  <c r="JD230" i="1" s="1"/>
  <c r="JD231" i="1" s="1"/>
  <c r="JD232" i="1" s="1"/>
  <c r="JD233" i="1" s="1"/>
  <c r="JD234" i="1" s="1"/>
  <c r="JD235" i="1" s="1"/>
  <c r="JD236" i="1" s="1"/>
  <c r="JD237" i="1" s="1"/>
  <c r="JD238" i="1" s="1"/>
  <c r="JD239" i="1" s="1"/>
  <c r="JD240" i="1" s="1"/>
  <c r="IU144" i="1"/>
  <c r="IY144" i="1"/>
  <c r="IS144" i="1"/>
  <c r="IT144" i="1" s="1"/>
  <c r="JI144" i="1" s="1"/>
  <c r="IV144" i="1" l="1"/>
  <c r="IW144" i="1" s="1"/>
  <c r="IU145" i="1" l="1"/>
  <c r="IY145" i="1"/>
  <c r="IS145" i="1"/>
  <c r="IT145" i="1" s="1"/>
  <c r="MI163" i="1"/>
  <c r="MI164" i="1"/>
  <c r="MI165" i="1"/>
  <c r="MI166" i="1"/>
  <c r="MI167" i="1"/>
  <c r="MI168" i="1"/>
  <c r="MI169" i="1"/>
  <c r="MI170" i="1"/>
  <c r="MI171" i="1"/>
  <c r="MI172" i="1"/>
  <c r="MI173" i="1"/>
  <c r="MI174" i="1"/>
  <c r="MI175" i="1"/>
  <c r="MI176" i="1"/>
  <c r="MI177" i="1"/>
  <c r="MI178" i="1"/>
  <c r="MI179" i="1"/>
  <c r="MI180" i="1"/>
  <c r="MI181" i="1"/>
  <c r="MI182" i="1"/>
  <c r="MI183" i="1"/>
  <c r="MI184" i="1"/>
  <c r="MI185" i="1"/>
  <c r="MI186" i="1"/>
  <c r="MI187" i="1"/>
  <c r="MI188" i="1"/>
  <c r="MI189" i="1"/>
  <c r="MI190" i="1"/>
  <c r="MI191" i="1"/>
  <c r="MI192" i="1"/>
  <c r="MI193" i="1"/>
  <c r="MI194" i="1"/>
  <c r="MI195" i="1"/>
  <c r="MI196" i="1"/>
  <c r="MI197" i="1"/>
  <c r="MI198" i="1"/>
  <c r="MI199" i="1"/>
  <c r="MI200" i="1"/>
  <c r="MI201" i="1"/>
  <c r="MI202" i="1"/>
  <c r="MI203" i="1"/>
  <c r="MI204" i="1"/>
  <c r="MI205" i="1"/>
  <c r="MI206" i="1"/>
  <c r="MI207" i="1"/>
  <c r="MI208" i="1"/>
  <c r="MI209" i="1"/>
  <c r="MI210" i="1"/>
  <c r="MI211" i="1"/>
  <c r="MI212" i="1"/>
  <c r="MI213" i="1"/>
  <c r="MI214" i="1"/>
  <c r="MI215" i="1"/>
  <c r="MI216" i="1"/>
  <c r="MI217" i="1"/>
  <c r="MI218" i="1"/>
  <c r="MI219" i="1"/>
  <c r="MI220" i="1"/>
  <c r="MI221" i="1"/>
  <c r="MI222" i="1"/>
  <c r="MI223" i="1"/>
  <c r="MI224" i="1"/>
  <c r="MI225" i="1"/>
  <c r="MI226" i="1"/>
  <c r="MI227" i="1"/>
  <c r="MI228" i="1"/>
  <c r="MI229" i="1"/>
  <c r="MI230" i="1"/>
  <c r="MI231" i="1"/>
  <c r="MI232" i="1"/>
  <c r="MI233" i="1"/>
  <c r="MI234" i="1"/>
  <c r="MI235" i="1"/>
  <c r="MI236" i="1"/>
  <c r="MI237" i="1"/>
  <c r="MI238" i="1"/>
  <c r="MI239" i="1"/>
  <c r="MI240" i="1"/>
  <c r="MI241" i="1"/>
  <c r="JV240" i="1"/>
  <c r="JI145" i="1" l="1"/>
  <c r="IV145" i="1"/>
  <c r="IW145" i="1" s="1"/>
  <c r="IZ145" i="1" s="1"/>
  <c r="IY146" i="1" l="1"/>
  <c r="IU146" i="1"/>
  <c r="IS146" i="1"/>
  <c r="IT146" i="1" s="1"/>
  <c r="FB161" i="1"/>
  <c r="FD161" i="1" s="1"/>
  <c r="FE161" i="1" s="1"/>
  <c r="FC162" i="1" s="1"/>
  <c r="FD162" i="1" s="1"/>
  <c r="EN161" i="1"/>
  <c r="EP161" i="1" s="1"/>
  <c r="ER161" i="1" s="1"/>
  <c r="ES161" i="1" s="1"/>
  <c r="JI146" i="1" l="1"/>
  <c r="IV146" i="1"/>
  <c r="IW146" i="1" s="1"/>
  <c r="EQ162" i="1"/>
  <c r="EN162" i="1"/>
  <c r="EV162" i="1" s="1"/>
  <c r="Q527" i="1" s="1"/>
  <c r="EO162" i="1"/>
  <c r="EV161" i="1"/>
  <c r="FG161" i="1"/>
  <c r="FE162" i="1"/>
  <c r="FH162" i="1" l="1"/>
  <c r="IY147" i="1"/>
  <c r="IS147" i="1"/>
  <c r="IT147" i="1" s="1"/>
  <c r="IU147" i="1"/>
  <c r="EP162" i="1"/>
  <c r="ER162" i="1" s="1"/>
  <c r="ES162" i="1" s="1"/>
  <c r="Q526" i="1"/>
  <c r="R526" i="1" s="1"/>
  <c r="FH161" i="1"/>
  <c r="FC163" i="1"/>
  <c r="R527" i="1"/>
  <c r="JI147" i="1" l="1"/>
  <c r="IV147" i="1"/>
  <c r="IW147" i="1" s="1"/>
  <c r="EN163" i="1"/>
  <c r="EO163" i="1"/>
  <c r="EQ163" i="1"/>
  <c r="FD163" i="1"/>
  <c r="IY148" i="1" l="1"/>
  <c r="IS148" i="1"/>
  <c r="IT148" i="1" s="1"/>
  <c r="IU148" i="1"/>
  <c r="FE163" i="1"/>
  <c r="EV163" i="1"/>
  <c r="EP163" i="1"/>
  <c r="JI148" i="1" l="1"/>
  <c r="IV148" i="1"/>
  <c r="IW148" i="1" s="1"/>
  <c r="FH163" i="1"/>
  <c r="Q528" i="1"/>
  <c r="FC164" i="1"/>
  <c r="ER163" i="1"/>
  <c r="IY149" i="1" l="1"/>
  <c r="IS149" i="1"/>
  <c r="IT149" i="1" s="1"/>
  <c r="IU149" i="1"/>
  <c r="ES163" i="1"/>
  <c r="FD164" i="1"/>
  <c r="R528" i="1"/>
  <c r="JI149" i="1" l="1"/>
  <c r="IV149" i="1"/>
  <c r="IW149" i="1" s="1"/>
  <c r="EN164" i="1"/>
  <c r="EO164" i="1"/>
  <c r="EQ164" i="1"/>
  <c r="FE164" i="1"/>
  <c r="IY150" i="1" l="1"/>
  <c r="IU150" i="1"/>
  <c r="IS150" i="1"/>
  <c r="IT150" i="1" s="1"/>
  <c r="FC165" i="1"/>
  <c r="EV164" i="1"/>
  <c r="EP164" i="1"/>
  <c r="JI150" i="1" l="1"/>
  <c r="IV150" i="1"/>
  <c r="IW150" i="1" s="1"/>
  <c r="FD165" i="1"/>
  <c r="FH164" i="1"/>
  <c r="Q529" i="1"/>
  <c r="ER164" i="1"/>
  <c r="IU151" i="1" l="1"/>
  <c r="IY151" i="1"/>
  <c r="IS151" i="1"/>
  <c r="IT151" i="1" s="1"/>
  <c r="R529" i="1"/>
  <c r="ES164" i="1"/>
  <c r="FE165" i="1"/>
  <c r="FC166" i="1" s="1"/>
  <c r="JI151" i="1" l="1"/>
  <c r="IV151" i="1"/>
  <c r="IW151" i="1" s="1"/>
  <c r="EN165" i="1"/>
  <c r="EQ165" i="1"/>
  <c r="EO165" i="1"/>
  <c r="FD166" i="1"/>
  <c r="IS152" i="1" l="1"/>
  <c r="IT152" i="1" s="1"/>
  <c r="IU152" i="1"/>
  <c r="IY152" i="1"/>
  <c r="EV165" i="1"/>
  <c r="EP165" i="1"/>
  <c r="FE166" i="1"/>
  <c r="FC167" i="1" s="1"/>
  <c r="FD167" i="1" s="1"/>
  <c r="FE167" i="1" s="1"/>
  <c r="FC168" i="1" s="1"/>
  <c r="FD168" i="1" s="1"/>
  <c r="FE168" i="1" s="1"/>
  <c r="FC169" i="1" s="1"/>
  <c r="FD169" i="1" s="1"/>
  <c r="FE169" i="1" s="1"/>
  <c r="FC170" i="1" s="1"/>
  <c r="FD170" i="1" s="1"/>
  <c r="FE170" i="1" s="1"/>
  <c r="FC171" i="1" s="1"/>
  <c r="FD171" i="1" s="1"/>
  <c r="FE171" i="1" s="1"/>
  <c r="FC172" i="1" s="1"/>
  <c r="FD172" i="1" s="1"/>
  <c r="FE172" i="1" s="1"/>
  <c r="FC173" i="1" s="1"/>
  <c r="FD173" i="1" s="1"/>
  <c r="FE173" i="1" s="1"/>
  <c r="FC174" i="1" s="1"/>
  <c r="FD174" i="1" s="1"/>
  <c r="FE174" i="1" s="1"/>
  <c r="FC175" i="1" s="1"/>
  <c r="FD175" i="1" s="1"/>
  <c r="FE175" i="1" s="1"/>
  <c r="FC176" i="1" s="1"/>
  <c r="FD176" i="1" s="1"/>
  <c r="FE176" i="1" s="1"/>
  <c r="FC177" i="1" s="1"/>
  <c r="FD177" i="1" s="1"/>
  <c r="FE177" i="1" s="1"/>
  <c r="FC178" i="1" s="1"/>
  <c r="FD178" i="1" s="1"/>
  <c r="FE178" i="1" s="1"/>
  <c r="FC179" i="1" s="1"/>
  <c r="FD179" i="1" s="1"/>
  <c r="FE179" i="1" s="1"/>
  <c r="FC180" i="1" s="1"/>
  <c r="FD180" i="1" s="1"/>
  <c r="FE180" i="1" s="1"/>
  <c r="FC181" i="1" s="1"/>
  <c r="FD181" i="1" s="1"/>
  <c r="FE181" i="1" s="1"/>
  <c r="FC182" i="1" s="1"/>
  <c r="FD182" i="1" s="1"/>
  <c r="FE182" i="1" s="1"/>
  <c r="FC183" i="1" s="1"/>
  <c r="FD183" i="1" s="1"/>
  <c r="FE183" i="1" s="1"/>
  <c r="FC184" i="1" s="1"/>
  <c r="FD184" i="1" s="1"/>
  <c r="FE184" i="1" s="1"/>
  <c r="FC185" i="1" s="1"/>
  <c r="FD185" i="1" s="1"/>
  <c r="FE185" i="1" s="1"/>
  <c r="FC186" i="1" s="1"/>
  <c r="FD186" i="1" s="1"/>
  <c r="FE186" i="1" s="1"/>
  <c r="FC187" i="1" s="1"/>
  <c r="FD187" i="1" s="1"/>
  <c r="FE187" i="1" s="1"/>
  <c r="FC188" i="1" s="1"/>
  <c r="FD188" i="1" s="1"/>
  <c r="FE188" i="1" s="1"/>
  <c r="FC189" i="1" s="1"/>
  <c r="FD189" i="1" s="1"/>
  <c r="FE189" i="1" s="1"/>
  <c r="FC190" i="1" s="1"/>
  <c r="FD190" i="1" s="1"/>
  <c r="FE190" i="1" s="1"/>
  <c r="FC191" i="1" s="1"/>
  <c r="FD191" i="1" s="1"/>
  <c r="FE191" i="1" s="1"/>
  <c r="FC192" i="1" s="1"/>
  <c r="FD192" i="1" s="1"/>
  <c r="FE192" i="1" s="1"/>
  <c r="FC193" i="1" s="1"/>
  <c r="FD193" i="1" s="1"/>
  <c r="FE193" i="1" s="1"/>
  <c r="FC194" i="1" s="1"/>
  <c r="FD194" i="1" s="1"/>
  <c r="FE194" i="1" s="1"/>
  <c r="FC195" i="1" s="1"/>
  <c r="FD195" i="1" s="1"/>
  <c r="FE195" i="1" s="1"/>
  <c r="FC196" i="1" s="1"/>
  <c r="FD196" i="1" s="1"/>
  <c r="FE196" i="1" s="1"/>
  <c r="FC197" i="1" s="1"/>
  <c r="FD197" i="1" s="1"/>
  <c r="FE197" i="1" s="1"/>
  <c r="FC198" i="1" s="1"/>
  <c r="FD198" i="1" s="1"/>
  <c r="FE198" i="1" s="1"/>
  <c r="FC199" i="1" s="1"/>
  <c r="FD199" i="1" s="1"/>
  <c r="FE199" i="1" s="1"/>
  <c r="FC200" i="1" s="1"/>
  <c r="FD200" i="1" s="1"/>
  <c r="FE200" i="1" s="1"/>
  <c r="FC201" i="1" s="1"/>
  <c r="FD201" i="1" s="1"/>
  <c r="FE201" i="1" s="1"/>
  <c r="FC202" i="1" s="1"/>
  <c r="FD202" i="1" s="1"/>
  <c r="FE202" i="1" s="1"/>
  <c r="FC203" i="1" s="1"/>
  <c r="FD203" i="1" s="1"/>
  <c r="FE203" i="1" s="1"/>
  <c r="FC204" i="1" s="1"/>
  <c r="FD204" i="1" s="1"/>
  <c r="FE204" i="1" s="1"/>
  <c r="FC205" i="1" s="1"/>
  <c r="FD205" i="1" s="1"/>
  <c r="FE205" i="1" s="1"/>
  <c r="FC206" i="1" s="1"/>
  <c r="FD206" i="1" s="1"/>
  <c r="FE206" i="1" s="1"/>
  <c r="FC207" i="1" s="1"/>
  <c r="FD207" i="1" s="1"/>
  <c r="FE207" i="1" s="1"/>
  <c r="FC208" i="1" s="1"/>
  <c r="FD208" i="1" s="1"/>
  <c r="FE208" i="1" s="1"/>
  <c r="FC209" i="1" s="1"/>
  <c r="FD209" i="1" s="1"/>
  <c r="FE209" i="1" s="1"/>
  <c r="FC210" i="1" s="1"/>
  <c r="FD210" i="1" s="1"/>
  <c r="FE210" i="1" s="1"/>
  <c r="FC211" i="1" s="1"/>
  <c r="FD211" i="1" s="1"/>
  <c r="FE211" i="1" s="1"/>
  <c r="FC212" i="1" s="1"/>
  <c r="FD212" i="1" s="1"/>
  <c r="FE212" i="1" s="1"/>
  <c r="FC213" i="1" s="1"/>
  <c r="FD213" i="1" s="1"/>
  <c r="FE213" i="1" s="1"/>
  <c r="FC214" i="1" s="1"/>
  <c r="FD214" i="1" s="1"/>
  <c r="FE214" i="1" s="1"/>
  <c r="FC215" i="1" s="1"/>
  <c r="FD215" i="1" s="1"/>
  <c r="FE215" i="1" s="1"/>
  <c r="FC216" i="1" s="1"/>
  <c r="FD216" i="1" s="1"/>
  <c r="FE216" i="1" s="1"/>
  <c r="FC217" i="1" s="1"/>
  <c r="FD217" i="1" s="1"/>
  <c r="FE217" i="1" s="1"/>
  <c r="FC218" i="1" s="1"/>
  <c r="FD218" i="1" s="1"/>
  <c r="FE218" i="1" s="1"/>
  <c r="FC219" i="1" s="1"/>
  <c r="FD219" i="1" s="1"/>
  <c r="FE219" i="1" s="1"/>
  <c r="FC220" i="1" s="1"/>
  <c r="FD220" i="1" s="1"/>
  <c r="FE220" i="1" s="1"/>
  <c r="FC221" i="1" s="1"/>
  <c r="FD221" i="1" s="1"/>
  <c r="FE221" i="1" s="1"/>
  <c r="FC222" i="1" s="1"/>
  <c r="FD222" i="1" s="1"/>
  <c r="FE222" i="1" s="1"/>
  <c r="FC223" i="1" s="1"/>
  <c r="FD223" i="1" s="1"/>
  <c r="FE223" i="1" s="1"/>
  <c r="FC224" i="1" s="1"/>
  <c r="FD224" i="1" s="1"/>
  <c r="FE224" i="1" s="1"/>
  <c r="FC225" i="1" s="1"/>
  <c r="FD225" i="1" s="1"/>
  <c r="FE225" i="1" s="1"/>
  <c r="FC226" i="1" s="1"/>
  <c r="FD226" i="1" s="1"/>
  <c r="FE226" i="1" s="1"/>
  <c r="FC227" i="1" s="1"/>
  <c r="FD227" i="1" s="1"/>
  <c r="FE227" i="1" s="1"/>
  <c r="FC228" i="1" s="1"/>
  <c r="FD228" i="1" s="1"/>
  <c r="FE228" i="1" s="1"/>
  <c r="FC229" i="1" s="1"/>
  <c r="FD229" i="1" s="1"/>
  <c r="FE229" i="1" s="1"/>
  <c r="FC230" i="1" s="1"/>
  <c r="FD230" i="1" s="1"/>
  <c r="FE230" i="1" s="1"/>
  <c r="FC231" i="1" s="1"/>
  <c r="FD231" i="1" s="1"/>
  <c r="FE231" i="1" s="1"/>
  <c r="FC232" i="1" s="1"/>
  <c r="FD232" i="1" s="1"/>
  <c r="FE232" i="1" s="1"/>
  <c r="FC233" i="1" s="1"/>
  <c r="FD233" i="1" s="1"/>
  <c r="FE233" i="1" s="1"/>
  <c r="FC234" i="1" s="1"/>
  <c r="FD234" i="1" s="1"/>
  <c r="FE234" i="1" s="1"/>
  <c r="FC235" i="1" s="1"/>
  <c r="FD235" i="1" s="1"/>
  <c r="FE235" i="1" s="1"/>
  <c r="FC236" i="1" s="1"/>
  <c r="FD236" i="1" s="1"/>
  <c r="FE236" i="1" s="1"/>
  <c r="FC237" i="1" s="1"/>
  <c r="FD237" i="1" s="1"/>
  <c r="FE237" i="1" s="1"/>
  <c r="FC238" i="1" s="1"/>
  <c r="FD238" i="1" s="1"/>
  <c r="FE238" i="1" s="1"/>
  <c r="FC239" i="1" s="1"/>
  <c r="FD239" i="1" s="1"/>
  <c r="FE239" i="1" s="1"/>
  <c r="FC240" i="1" s="1"/>
  <c r="FD240" i="1" s="1"/>
  <c r="FE240" i="1" s="1"/>
  <c r="FC241" i="1" s="1"/>
  <c r="JI152" i="1" l="1"/>
  <c r="IV152" i="1"/>
  <c r="IW152" i="1" s="1"/>
  <c r="ER165" i="1"/>
  <c r="FH165" i="1"/>
  <c r="Q530" i="1"/>
  <c r="IY153" i="1" l="1"/>
  <c r="IS153" i="1"/>
  <c r="IT153" i="1" s="1"/>
  <c r="IU153" i="1"/>
  <c r="ES165" i="1"/>
  <c r="R530" i="1"/>
  <c r="IV153" i="1" l="1"/>
  <c r="IW153" i="1" s="1"/>
  <c r="JI153" i="1"/>
  <c r="EN166" i="1"/>
  <c r="EQ166" i="1"/>
  <c r="EO166" i="1"/>
  <c r="IY154" i="1" l="1"/>
  <c r="IS154" i="1"/>
  <c r="IT154" i="1" s="1"/>
  <c r="IU154" i="1"/>
  <c r="FF261" i="1"/>
  <c r="FG261" i="1"/>
  <c r="EV166" i="1"/>
  <c r="EP166" i="1"/>
  <c r="ER166" i="1" s="1"/>
  <c r="ES166" i="1" s="1"/>
  <c r="JI154" i="1" l="1"/>
  <c r="IV154" i="1"/>
  <c r="IW154" i="1" s="1"/>
  <c r="EN167" i="1"/>
  <c r="EQ167" i="1"/>
  <c r="EO167" i="1"/>
  <c r="FH166" i="1"/>
  <c r="Q531" i="1"/>
  <c r="R531" i="1" s="1"/>
  <c r="IY155" i="1" l="1"/>
  <c r="IU155" i="1"/>
  <c r="IS155" i="1"/>
  <c r="IT155" i="1" s="1"/>
  <c r="JI155" i="1" s="1"/>
  <c r="EV167" i="1"/>
  <c r="EP167" i="1"/>
  <c r="ER167" i="1" s="1"/>
  <c r="ES167" i="1" s="1"/>
  <c r="IV155" i="1" l="1"/>
  <c r="IW155" i="1" s="1"/>
  <c r="IY156" i="1" s="1"/>
  <c r="EN168" i="1"/>
  <c r="EQ168" i="1"/>
  <c r="EO168" i="1"/>
  <c r="FH167" i="1"/>
  <c r="Q532" i="1"/>
  <c r="R532" i="1" s="1"/>
  <c r="IU156" i="1" l="1"/>
  <c r="IS156" i="1"/>
  <c r="IT156" i="1" s="1"/>
  <c r="EV168" i="1"/>
  <c r="EP168" i="1"/>
  <c r="ER168" i="1" s="1"/>
  <c r="ES168" i="1" s="1"/>
  <c r="JI156" i="1" l="1"/>
  <c r="IV156" i="1"/>
  <c r="IW156" i="1" s="1"/>
  <c r="FH168" i="1"/>
  <c r="Q533" i="1"/>
  <c r="R533" i="1" s="1"/>
  <c r="EN169" i="1"/>
  <c r="EQ169" i="1"/>
  <c r="EO169" i="1"/>
  <c r="IY157" i="1" l="1"/>
  <c r="IY422" i="1" s="1"/>
  <c r="IS157" i="1"/>
  <c r="IU157" i="1"/>
  <c r="EV169" i="1"/>
  <c r="EP169" i="1"/>
  <c r="ER169" i="1" s="1"/>
  <c r="ES169" i="1" s="1"/>
  <c r="IT157" i="1" l="1"/>
  <c r="IS422" i="1"/>
  <c r="EN170" i="1"/>
  <c r="EO170" i="1"/>
  <c r="EQ170" i="1"/>
  <c r="FH169" i="1"/>
  <c r="Q534" i="1"/>
  <c r="R534" i="1" s="1"/>
  <c r="JI157" i="1" l="1"/>
  <c r="IV157" i="1"/>
  <c r="IW157" i="1" s="1"/>
  <c r="EV170" i="1"/>
  <c r="EP170" i="1"/>
  <c r="ER170" i="1" s="1"/>
  <c r="ES170" i="1" s="1"/>
  <c r="IZ157" i="1" l="1"/>
  <c r="IZ422" i="1" s="1"/>
  <c r="IU158" i="1"/>
  <c r="FH170" i="1"/>
  <c r="Q535" i="1"/>
  <c r="R535" i="1" s="1"/>
  <c r="EN171" i="1"/>
  <c r="EO171" i="1"/>
  <c r="EQ171" i="1"/>
  <c r="IR267" i="1" l="1"/>
  <c r="IR286" i="1"/>
  <c r="IR262" i="1"/>
  <c r="IR298" i="1"/>
  <c r="IR246" i="1"/>
  <c r="IR253" i="1"/>
  <c r="IR243" i="1"/>
  <c r="IR297" i="1"/>
  <c r="IR263" i="1"/>
  <c r="IR292" i="1"/>
  <c r="IR265" i="1"/>
  <c r="IR287" i="1"/>
  <c r="IR260" i="1"/>
  <c r="IR257" i="1"/>
  <c r="IR245" i="1"/>
  <c r="IR242" i="1"/>
  <c r="IR276" i="1"/>
  <c r="IR290" i="1"/>
  <c r="IR299" i="1"/>
  <c r="IR285" i="1"/>
  <c r="IR280" i="1"/>
  <c r="IR252" i="1"/>
  <c r="IR249" i="1"/>
  <c r="IR293" i="1"/>
  <c r="IR279" i="1"/>
  <c r="IR271" i="1"/>
  <c r="IR274" i="1"/>
  <c r="IR283" i="1"/>
  <c r="IR244" i="1"/>
  <c r="IR256" i="1"/>
  <c r="IR282" i="1"/>
  <c r="IR266" i="1"/>
  <c r="IR288" i="1"/>
  <c r="IR296" i="1"/>
  <c r="IR272" i="1"/>
  <c r="IR259" i="1"/>
  <c r="IR248" i="1"/>
  <c r="IR289" i="1"/>
  <c r="IR294" i="1"/>
  <c r="IR277" i="1"/>
  <c r="IR291" i="1"/>
  <c r="IR268" i="1"/>
  <c r="IR251" i="1"/>
  <c r="IR254" i="1"/>
  <c r="IR300" i="1"/>
  <c r="IR275" i="1"/>
  <c r="IR273" i="1"/>
  <c r="IR270" i="1"/>
  <c r="IR295" i="1"/>
  <c r="IR258" i="1"/>
  <c r="IR255" i="1"/>
  <c r="IR278" i="1"/>
  <c r="IR264" i="1"/>
  <c r="IR284" i="1"/>
  <c r="IR281" i="1"/>
  <c r="IR269" i="1"/>
  <c r="IR250" i="1"/>
  <c r="IR247" i="1"/>
  <c r="IR209" i="1"/>
  <c r="IR196" i="1"/>
  <c r="IR198" i="1"/>
  <c r="IR239" i="1"/>
  <c r="IR185" i="1"/>
  <c r="IR208" i="1"/>
  <c r="IR195" i="1"/>
  <c r="IR222" i="1"/>
  <c r="IR159" i="1"/>
  <c r="IR172" i="1"/>
  <c r="IR215" i="1"/>
  <c r="IR201" i="1"/>
  <c r="IR176" i="1"/>
  <c r="IR194" i="1"/>
  <c r="IR190" i="1"/>
  <c r="IR171" i="1"/>
  <c r="IR200" i="1"/>
  <c r="IR235" i="1"/>
  <c r="IR236" i="1"/>
  <c r="IR186" i="1"/>
  <c r="IR240" i="1"/>
  <c r="IR163" i="1"/>
  <c r="IR207" i="1"/>
  <c r="IR193" i="1"/>
  <c r="IR226" i="1"/>
  <c r="IR181" i="1"/>
  <c r="IR177" i="1"/>
  <c r="IR162" i="1"/>
  <c r="IR233" i="1"/>
  <c r="IR231" i="1"/>
  <c r="IR191" i="1"/>
  <c r="IR223" i="1"/>
  <c r="IR178" i="1"/>
  <c r="IR170" i="1"/>
  <c r="IR199" i="1"/>
  <c r="IR187" i="1"/>
  <c r="IR232" i="1"/>
  <c r="IR182" i="1"/>
  <c r="IR169" i="1"/>
  <c r="IR184" i="1"/>
  <c r="IR202" i="1"/>
  <c r="IR160" i="1"/>
  <c r="IR237" i="1"/>
  <c r="IR183" i="1"/>
  <c r="IR175" i="1"/>
  <c r="IR166" i="1"/>
  <c r="IR211" i="1"/>
  <c r="IR238" i="1"/>
  <c r="IR173" i="1"/>
  <c r="IR174" i="1"/>
  <c r="IR168" i="1"/>
  <c r="IR227" i="1"/>
  <c r="IR219" i="1"/>
  <c r="IR210" i="1"/>
  <c r="IR228" i="1"/>
  <c r="IR189" i="1"/>
  <c r="IR216" i="1"/>
  <c r="IR218" i="1"/>
  <c r="IR224" i="1"/>
  <c r="IR164" i="1"/>
  <c r="IR192" i="1"/>
  <c r="IR225" i="1"/>
  <c r="IR214" i="1"/>
  <c r="IR229" i="1"/>
  <c r="IR221" i="1"/>
  <c r="IR158" i="1"/>
  <c r="IR188" i="1"/>
  <c r="IR205" i="1"/>
  <c r="IR230" i="1"/>
  <c r="IR220" i="1"/>
  <c r="IR180" i="1"/>
  <c r="IR212" i="1"/>
  <c r="IR204" i="1"/>
  <c r="IR206" i="1"/>
  <c r="IR234" i="1"/>
  <c r="IR167" i="1"/>
  <c r="IR179" i="1"/>
  <c r="IR203" i="1"/>
  <c r="IR197" i="1"/>
  <c r="IR213" i="1"/>
  <c r="IR165" i="1"/>
  <c r="IR217" i="1"/>
  <c r="EV171" i="1"/>
  <c r="EP171" i="1"/>
  <c r="ER171" i="1" s="1"/>
  <c r="ES171" i="1" s="1"/>
  <c r="AA568" i="1" l="1"/>
  <c r="AB568" i="1" s="1"/>
  <c r="IT203" i="1"/>
  <c r="JI203" i="1" s="1"/>
  <c r="JH203" i="1"/>
  <c r="IT220" i="1"/>
  <c r="JI220" i="1" s="1"/>
  <c r="AA585" i="1"/>
  <c r="AB585" i="1" s="1"/>
  <c r="JH220" i="1"/>
  <c r="JH225" i="1"/>
  <c r="IT225" i="1"/>
  <c r="JI225" i="1" s="1"/>
  <c r="AA590" i="1"/>
  <c r="AB590" i="1" s="1"/>
  <c r="IT210" i="1"/>
  <c r="JI210" i="1" s="1"/>
  <c r="JH210" i="1"/>
  <c r="AA575" i="1"/>
  <c r="AB575" i="1" s="1"/>
  <c r="IT166" i="1"/>
  <c r="JI166" i="1" s="1"/>
  <c r="AA531" i="1"/>
  <c r="AB531" i="1" s="1"/>
  <c r="JH166" i="1"/>
  <c r="IT182" i="1"/>
  <c r="JI182" i="1" s="1"/>
  <c r="AA547" i="1"/>
  <c r="AB547" i="1" s="1"/>
  <c r="JH182" i="1"/>
  <c r="AA596" i="1"/>
  <c r="AB596" i="1" s="1"/>
  <c r="IT231" i="1"/>
  <c r="JI231" i="1" s="1"/>
  <c r="JH231" i="1"/>
  <c r="AA528" i="1"/>
  <c r="AB528" i="1" s="1"/>
  <c r="JH163" i="1"/>
  <c r="IT163" i="1"/>
  <c r="JI163" i="1" s="1"/>
  <c r="IT194" i="1"/>
  <c r="JI194" i="1" s="1"/>
  <c r="JH194" i="1"/>
  <c r="AA559" i="1"/>
  <c r="AB559" i="1" s="1"/>
  <c r="AA573" i="1"/>
  <c r="AB573" i="1" s="1"/>
  <c r="JH208" i="1"/>
  <c r="IT208" i="1"/>
  <c r="JI208" i="1" s="1"/>
  <c r="AA634" i="1"/>
  <c r="AB634" i="1" s="1"/>
  <c r="JH269" i="1"/>
  <c r="IT269" i="1"/>
  <c r="JI269" i="1" s="1"/>
  <c r="IT270" i="1"/>
  <c r="JI270" i="1" s="1"/>
  <c r="JH270" i="1"/>
  <c r="AA635" i="1"/>
  <c r="AB635" i="1" s="1"/>
  <c r="IT277" i="1"/>
  <c r="JI277" i="1" s="1"/>
  <c r="JH277" i="1"/>
  <c r="AA642" i="1"/>
  <c r="AB642" i="1" s="1"/>
  <c r="AA631" i="1"/>
  <c r="AB631" i="1" s="1"/>
  <c r="IT266" i="1"/>
  <c r="JI266" i="1" s="1"/>
  <c r="JH266" i="1"/>
  <c r="AA658" i="1"/>
  <c r="AB658" i="1" s="1"/>
  <c r="IT293" i="1"/>
  <c r="JI293" i="1" s="1"/>
  <c r="JH293" i="1"/>
  <c r="IT242" i="1"/>
  <c r="JI242" i="1" s="1"/>
  <c r="JH242" i="1"/>
  <c r="AA607" i="1"/>
  <c r="AB607" i="1" s="1"/>
  <c r="JH297" i="1"/>
  <c r="IT297" i="1"/>
  <c r="JI297" i="1" s="1"/>
  <c r="AA662" i="1"/>
  <c r="AB662" i="1" s="1"/>
  <c r="AA544" i="1"/>
  <c r="AB544" i="1" s="1"/>
  <c r="JH179" i="1"/>
  <c r="IT179" i="1"/>
  <c r="JI179" i="1" s="1"/>
  <c r="JH230" i="1"/>
  <c r="IT230" i="1"/>
  <c r="JI230" i="1" s="1"/>
  <c r="AA595" i="1"/>
  <c r="AB595" i="1" s="1"/>
  <c r="AA557" i="1"/>
  <c r="AB557" i="1" s="1"/>
  <c r="JH192" i="1"/>
  <c r="IT192" i="1"/>
  <c r="JI192" i="1" s="1"/>
  <c r="JH219" i="1"/>
  <c r="AA584" i="1"/>
  <c r="AB584" i="1" s="1"/>
  <c r="IT219" i="1"/>
  <c r="JI219" i="1" s="1"/>
  <c r="AA540" i="1"/>
  <c r="AB540" i="1" s="1"/>
  <c r="JH175" i="1"/>
  <c r="IT175" i="1"/>
  <c r="JI175" i="1" s="1"/>
  <c r="AA597" i="1"/>
  <c r="AB597" i="1" s="1"/>
  <c r="JH232" i="1"/>
  <c r="IT232" i="1"/>
  <c r="JI232" i="1" s="1"/>
  <c r="IT233" i="1"/>
  <c r="JI233" i="1" s="1"/>
  <c r="JH233" i="1"/>
  <c r="AA598" i="1"/>
  <c r="AB598" i="1" s="1"/>
  <c r="AA605" i="1"/>
  <c r="AB605" i="1" s="1"/>
  <c r="JH240" i="1"/>
  <c r="IT240" i="1"/>
  <c r="JI240" i="1" s="1"/>
  <c r="JH176" i="1"/>
  <c r="AA541" i="1"/>
  <c r="AB541" i="1" s="1"/>
  <c r="IT176" i="1"/>
  <c r="JI176" i="1" s="1"/>
  <c r="AA550" i="1"/>
  <c r="AB550" i="1" s="1"/>
  <c r="JH185" i="1"/>
  <c r="IT185" i="1"/>
  <c r="JI185" i="1" s="1"/>
  <c r="IT281" i="1"/>
  <c r="JI281" i="1" s="1"/>
  <c r="JH281" i="1"/>
  <c r="AA646" i="1"/>
  <c r="AB646" i="1" s="1"/>
  <c r="AA638" i="1"/>
  <c r="AB638" i="1" s="1"/>
  <c r="IT273" i="1"/>
  <c r="JI273" i="1" s="1"/>
  <c r="JH273" i="1"/>
  <c r="JH294" i="1"/>
  <c r="IT294" i="1"/>
  <c r="JI294" i="1" s="1"/>
  <c r="AA659" i="1"/>
  <c r="AB659" i="1" s="1"/>
  <c r="IT282" i="1"/>
  <c r="JI282" i="1" s="1"/>
  <c r="AA647" i="1"/>
  <c r="AB647" i="1" s="1"/>
  <c r="JH282" i="1"/>
  <c r="IT249" i="1"/>
  <c r="JI249" i="1" s="1"/>
  <c r="JH249" i="1"/>
  <c r="AA614" i="1"/>
  <c r="AB614" i="1" s="1"/>
  <c r="IT245" i="1"/>
  <c r="JI245" i="1" s="1"/>
  <c r="AA610" i="1"/>
  <c r="AB610" i="1" s="1"/>
  <c r="JH245" i="1"/>
  <c r="JH243" i="1"/>
  <c r="AA608" i="1"/>
  <c r="AB608" i="1" s="1"/>
  <c r="IT243" i="1"/>
  <c r="JI243" i="1" s="1"/>
  <c r="AA532" i="1"/>
  <c r="AB532" i="1" s="1"/>
  <c r="JH167" i="1"/>
  <c r="IT167" i="1"/>
  <c r="JI167" i="1" s="1"/>
  <c r="IT205" i="1"/>
  <c r="JI205" i="1" s="1"/>
  <c r="AA570" i="1"/>
  <c r="AB570" i="1" s="1"/>
  <c r="JH205" i="1"/>
  <c r="IT164" i="1"/>
  <c r="JI164" i="1" s="1"/>
  <c r="AA529" i="1"/>
  <c r="AB529" i="1" s="1"/>
  <c r="JH164" i="1"/>
  <c r="IT227" i="1"/>
  <c r="JI227" i="1" s="1"/>
  <c r="JH227" i="1"/>
  <c r="AA592" i="1"/>
  <c r="AB592" i="1" s="1"/>
  <c r="IT183" i="1"/>
  <c r="JI183" i="1" s="1"/>
  <c r="AA548" i="1"/>
  <c r="AB548" i="1" s="1"/>
  <c r="JH183" i="1"/>
  <c r="JH187" i="1"/>
  <c r="IT187" i="1"/>
  <c r="JI187" i="1" s="1"/>
  <c r="AA552" i="1"/>
  <c r="AB552" i="1" s="1"/>
  <c r="IT162" i="1"/>
  <c r="JI162" i="1" s="1"/>
  <c r="AA527" i="1"/>
  <c r="AB527" i="1" s="1"/>
  <c r="JH162" i="1"/>
  <c r="IT186" i="1"/>
  <c r="JI186" i="1" s="1"/>
  <c r="AA551" i="1"/>
  <c r="AB551" i="1" s="1"/>
  <c r="JH186" i="1"/>
  <c r="IT201" i="1"/>
  <c r="JI201" i="1" s="1"/>
  <c r="AA566" i="1"/>
  <c r="AB566" i="1" s="1"/>
  <c r="JH201" i="1"/>
  <c r="IT239" i="1"/>
  <c r="JI239" i="1" s="1"/>
  <c r="AA604" i="1"/>
  <c r="AB604" i="1" s="1"/>
  <c r="JH239" i="1"/>
  <c r="AA649" i="1"/>
  <c r="AB649" i="1" s="1"/>
  <c r="IT284" i="1"/>
  <c r="JI284" i="1" s="1"/>
  <c r="JH284" i="1"/>
  <c r="AA640" i="1"/>
  <c r="AB640" i="1" s="1"/>
  <c r="JH275" i="1"/>
  <c r="IT275" i="1"/>
  <c r="JI275" i="1" s="1"/>
  <c r="JH289" i="1"/>
  <c r="AA654" i="1"/>
  <c r="AB654" i="1" s="1"/>
  <c r="IT289" i="1"/>
  <c r="JI289" i="1" s="1"/>
  <c r="IT256" i="1"/>
  <c r="JI256" i="1" s="1"/>
  <c r="JH256" i="1"/>
  <c r="AA621" i="1"/>
  <c r="AB621" i="1" s="1"/>
  <c r="IT252" i="1"/>
  <c r="JI252" i="1" s="1"/>
  <c r="AA617" i="1"/>
  <c r="AB617" i="1" s="1"/>
  <c r="JH252" i="1"/>
  <c r="IT257" i="1"/>
  <c r="JI257" i="1" s="1"/>
  <c r="AA622" i="1"/>
  <c r="AB622" i="1" s="1"/>
  <c r="JH257" i="1"/>
  <c r="AA618" i="1"/>
  <c r="AB618" i="1" s="1"/>
  <c r="JH253" i="1"/>
  <c r="IT253" i="1"/>
  <c r="JI253" i="1" s="1"/>
  <c r="IT234" i="1"/>
  <c r="JI234" i="1" s="1"/>
  <c r="JH234" i="1"/>
  <c r="AA599" i="1"/>
  <c r="AB599" i="1" s="1"/>
  <c r="JH188" i="1"/>
  <c r="AA553" i="1"/>
  <c r="AB553" i="1" s="1"/>
  <c r="IT188" i="1"/>
  <c r="JI188" i="1" s="1"/>
  <c r="AA589" i="1"/>
  <c r="AB589" i="1" s="1"/>
  <c r="IT224" i="1"/>
  <c r="JI224" i="1" s="1"/>
  <c r="JH224" i="1"/>
  <c r="IT168" i="1"/>
  <c r="JI168" i="1" s="1"/>
  <c r="JH168" i="1"/>
  <c r="AA533" i="1"/>
  <c r="AB533" i="1" s="1"/>
  <c r="AA602" i="1"/>
  <c r="AB602" i="1" s="1"/>
  <c r="IT237" i="1"/>
  <c r="JI237" i="1" s="1"/>
  <c r="JH237" i="1"/>
  <c r="IT199" i="1"/>
  <c r="JI199" i="1" s="1"/>
  <c r="AA564" i="1"/>
  <c r="AB564" i="1" s="1"/>
  <c r="JH199" i="1"/>
  <c r="IT177" i="1"/>
  <c r="JI177" i="1" s="1"/>
  <c r="AA542" i="1"/>
  <c r="AB542" i="1" s="1"/>
  <c r="JH177" i="1"/>
  <c r="IT236" i="1"/>
  <c r="JI236" i="1" s="1"/>
  <c r="AA601" i="1"/>
  <c r="AB601" i="1" s="1"/>
  <c r="JH236" i="1"/>
  <c r="IT215" i="1"/>
  <c r="JI215" i="1" s="1"/>
  <c r="JH215" i="1"/>
  <c r="AA580" i="1"/>
  <c r="AB580" i="1" s="1"/>
  <c r="JH198" i="1"/>
  <c r="IT198" i="1"/>
  <c r="JI198" i="1" s="1"/>
  <c r="AA563" i="1"/>
  <c r="AB563" i="1" s="1"/>
  <c r="AA629" i="1"/>
  <c r="AB629" i="1" s="1"/>
  <c r="JH264" i="1"/>
  <c r="IT264" i="1"/>
  <c r="JI264" i="1" s="1"/>
  <c r="AA665" i="1"/>
  <c r="AB665" i="1" s="1"/>
  <c r="JH300" i="1"/>
  <c r="IT300" i="1"/>
  <c r="JI300" i="1" s="1"/>
  <c r="IT248" i="1"/>
  <c r="JI248" i="1" s="1"/>
  <c r="JH248" i="1"/>
  <c r="AA613" i="1"/>
  <c r="AB613" i="1" s="1"/>
  <c r="IT244" i="1"/>
  <c r="JI244" i="1" s="1"/>
  <c r="JH244" i="1"/>
  <c r="AA609" i="1"/>
  <c r="AB609" i="1" s="1"/>
  <c r="AA645" i="1"/>
  <c r="AB645" i="1" s="1"/>
  <c r="JH280" i="1"/>
  <c r="IT280" i="1"/>
  <c r="JI280" i="1" s="1"/>
  <c r="IT260" i="1"/>
  <c r="JI260" i="1" s="1"/>
  <c r="AA625" i="1"/>
  <c r="AB625" i="1" s="1"/>
  <c r="JH260" i="1"/>
  <c r="IT246" i="1"/>
  <c r="JI246" i="1" s="1"/>
  <c r="JH246" i="1"/>
  <c r="AA611" i="1"/>
  <c r="AB611" i="1" s="1"/>
  <c r="IT217" i="1"/>
  <c r="JI217" i="1" s="1"/>
  <c r="AA582" i="1"/>
  <c r="AB582" i="1" s="1"/>
  <c r="JH217" i="1"/>
  <c r="IT206" i="1"/>
  <c r="JI206" i="1" s="1"/>
  <c r="AA571" i="1"/>
  <c r="AB571" i="1" s="1"/>
  <c r="JH206" i="1"/>
  <c r="IT158" i="1"/>
  <c r="JH158" i="1"/>
  <c r="AA523" i="1"/>
  <c r="AB523" i="1" s="1"/>
  <c r="IT218" i="1"/>
  <c r="JI218" i="1" s="1"/>
  <c r="AA583" i="1"/>
  <c r="AB583" i="1" s="1"/>
  <c r="JH218" i="1"/>
  <c r="IT174" i="1"/>
  <c r="JI174" i="1" s="1"/>
  <c r="AA539" i="1"/>
  <c r="AB539" i="1" s="1"/>
  <c r="JH174" i="1"/>
  <c r="IT160" i="1"/>
  <c r="JI160" i="1" s="1"/>
  <c r="JH160" i="1"/>
  <c r="AA525" i="1"/>
  <c r="AB525" i="1" s="1"/>
  <c r="JH170" i="1"/>
  <c r="IT170" i="1"/>
  <c r="JI170" i="1" s="1"/>
  <c r="AA535" i="1"/>
  <c r="AB535" i="1" s="1"/>
  <c r="IT181" i="1"/>
  <c r="JI181" i="1" s="1"/>
  <c r="AA546" i="1"/>
  <c r="AB546" i="1" s="1"/>
  <c r="JH181" i="1"/>
  <c r="IT235" i="1"/>
  <c r="JI235" i="1" s="1"/>
  <c r="AA600" i="1"/>
  <c r="AB600" i="1" s="1"/>
  <c r="JH235" i="1"/>
  <c r="IT172" i="1"/>
  <c r="JI172" i="1" s="1"/>
  <c r="AA537" i="1"/>
  <c r="AB537" i="1" s="1"/>
  <c r="JH172" i="1"/>
  <c r="IT196" i="1"/>
  <c r="JI196" i="1" s="1"/>
  <c r="AA561" i="1"/>
  <c r="AB561" i="1" s="1"/>
  <c r="JH196" i="1"/>
  <c r="IT278" i="1"/>
  <c r="JI278" i="1" s="1"/>
  <c r="JH278" i="1"/>
  <c r="AA643" i="1"/>
  <c r="AB643" i="1" s="1"/>
  <c r="IT254" i="1"/>
  <c r="JI254" i="1" s="1"/>
  <c r="JH254" i="1"/>
  <c r="AA619" i="1"/>
  <c r="AB619" i="1" s="1"/>
  <c r="JH259" i="1"/>
  <c r="IT259" i="1"/>
  <c r="JI259" i="1" s="1"/>
  <c r="AA624" i="1"/>
  <c r="AB624" i="1" s="1"/>
  <c r="AA648" i="1"/>
  <c r="AB648" i="1" s="1"/>
  <c r="IT283" i="1"/>
  <c r="JI283" i="1" s="1"/>
  <c r="JH283" i="1"/>
  <c r="JH285" i="1"/>
  <c r="AA650" i="1"/>
  <c r="AB650" i="1" s="1"/>
  <c r="IT285" i="1"/>
  <c r="JI285" i="1" s="1"/>
  <c r="IT287" i="1"/>
  <c r="JI287" i="1" s="1"/>
  <c r="JH287" i="1"/>
  <c r="AA652" i="1"/>
  <c r="AB652" i="1" s="1"/>
  <c r="AA663" i="1"/>
  <c r="AB663" i="1" s="1"/>
  <c r="JH298" i="1"/>
  <c r="IT298" i="1"/>
  <c r="JI298" i="1" s="1"/>
  <c r="IT165" i="1"/>
  <c r="JI165" i="1" s="1"/>
  <c r="AA530" i="1"/>
  <c r="AB530" i="1" s="1"/>
  <c r="JH165" i="1"/>
  <c r="IT204" i="1"/>
  <c r="JI204" i="1" s="1"/>
  <c r="AA569" i="1"/>
  <c r="AB569" i="1" s="1"/>
  <c r="JH204" i="1"/>
  <c r="IT221" i="1"/>
  <c r="JI221" i="1" s="1"/>
  <c r="JH221" i="1"/>
  <c r="AA586" i="1"/>
  <c r="AB586" i="1" s="1"/>
  <c r="IT216" i="1"/>
  <c r="JI216" i="1" s="1"/>
  <c r="AA581" i="1"/>
  <c r="AB581" i="1" s="1"/>
  <c r="JH216" i="1"/>
  <c r="JH173" i="1"/>
  <c r="IT173" i="1"/>
  <c r="JI173" i="1" s="1"/>
  <c r="AA538" i="1"/>
  <c r="AB538" i="1" s="1"/>
  <c r="AA567" i="1"/>
  <c r="AB567" i="1" s="1"/>
  <c r="JH202" i="1"/>
  <c r="IT202" i="1"/>
  <c r="JI202" i="1" s="1"/>
  <c r="IT178" i="1"/>
  <c r="JI178" i="1" s="1"/>
  <c r="AA543" i="1"/>
  <c r="AB543" i="1" s="1"/>
  <c r="JH178" i="1"/>
  <c r="IT226" i="1"/>
  <c r="JI226" i="1" s="1"/>
  <c r="AA591" i="1"/>
  <c r="AB591" i="1" s="1"/>
  <c r="JH226" i="1"/>
  <c r="JH200" i="1"/>
  <c r="IT200" i="1"/>
  <c r="JI200" i="1" s="1"/>
  <c r="AA565" i="1"/>
  <c r="AB565" i="1" s="1"/>
  <c r="IT159" i="1"/>
  <c r="JI159" i="1" s="1"/>
  <c r="JH159" i="1"/>
  <c r="AA524" i="1"/>
  <c r="AB524" i="1" s="1"/>
  <c r="IT209" i="1"/>
  <c r="JI209" i="1" s="1"/>
  <c r="AA574" i="1"/>
  <c r="AB574" i="1" s="1"/>
  <c r="JH209" i="1"/>
  <c r="JH255" i="1"/>
  <c r="IT255" i="1"/>
  <c r="JI255" i="1" s="1"/>
  <c r="AA620" i="1"/>
  <c r="AB620" i="1" s="1"/>
  <c r="IT251" i="1"/>
  <c r="JI251" i="1" s="1"/>
  <c r="JH251" i="1"/>
  <c r="AA616" i="1"/>
  <c r="AB616" i="1" s="1"/>
  <c r="JH272" i="1"/>
  <c r="AA637" i="1"/>
  <c r="AB637" i="1" s="1"/>
  <c r="IT272" i="1"/>
  <c r="JI272" i="1" s="1"/>
  <c r="JH274" i="1"/>
  <c r="AA639" i="1"/>
  <c r="AB639" i="1" s="1"/>
  <c r="IT274" i="1"/>
  <c r="JI274" i="1" s="1"/>
  <c r="AA664" i="1"/>
  <c r="AB664" i="1" s="1"/>
  <c r="IT299" i="1"/>
  <c r="JI299" i="1" s="1"/>
  <c r="JH299" i="1"/>
  <c r="AA630" i="1"/>
  <c r="AB630" i="1" s="1"/>
  <c r="IT265" i="1"/>
  <c r="JI265" i="1" s="1"/>
  <c r="JH265" i="1"/>
  <c r="JH262" i="1"/>
  <c r="AA627" i="1"/>
  <c r="AB627" i="1" s="1"/>
  <c r="IT262" i="1"/>
  <c r="JI262" i="1" s="1"/>
  <c r="JH213" i="1"/>
  <c r="IT213" i="1"/>
  <c r="JI213" i="1" s="1"/>
  <c r="AA578" i="1"/>
  <c r="AB578" i="1" s="1"/>
  <c r="JH212" i="1"/>
  <c r="IT212" i="1"/>
  <c r="JI212" i="1" s="1"/>
  <c r="AA577" i="1"/>
  <c r="AB577" i="1" s="1"/>
  <c r="AA594" i="1"/>
  <c r="AB594" i="1" s="1"/>
  <c r="IT229" i="1"/>
  <c r="JI229" i="1" s="1"/>
  <c r="JH229" i="1"/>
  <c r="AA554" i="1"/>
  <c r="AB554" i="1" s="1"/>
  <c r="JH189" i="1"/>
  <c r="IT189" i="1"/>
  <c r="JI189" i="1" s="1"/>
  <c r="AA603" i="1"/>
  <c r="AB603" i="1" s="1"/>
  <c r="IT238" i="1"/>
  <c r="JI238" i="1" s="1"/>
  <c r="JH238" i="1"/>
  <c r="JH184" i="1"/>
  <c r="IT184" i="1"/>
  <c r="JI184" i="1" s="1"/>
  <c r="AA549" i="1"/>
  <c r="AB549" i="1" s="1"/>
  <c r="AA588" i="1"/>
  <c r="AB588" i="1" s="1"/>
  <c r="IT223" i="1"/>
  <c r="JI223" i="1" s="1"/>
  <c r="JH223" i="1"/>
  <c r="IT193" i="1"/>
  <c r="JI193" i="1" s="1"/>
  <c r="AA558" i="1"/>
  <c r="AB558" i="1" s="1"/>
  <c r="JH193" i="1"/>
  <c r="IT171" i="1"/>
  <c r="JI171" i="1" s="1"/>
  <c r="JH171" i="1"/>
  <c r="AA536" i="1"/>
  <c r="AB536" i="1" s="1"/>
  <c r="IT222" i="1"/>
  <c r="JI222" i="1" s="1"/>
  <c r="JH222" i="1"/>
  <c r="AA587" i="1"/>
  <c r="AB587" i="1" s="1"/>
  <c r="AA612" i="1"/>
  <c r="AB612" i="1" s="1"/>
  <c r="JH247" i="1"/>
  <c r="IT247" i="1"/>
  <c r="JI247" i="1" s="1"/>
  <c r="IT258" i="1"/>
  <c r="JI258" i="1" s="1"/>
  <c r="JH258" i="1"/>
  <c r="AA623" i="1"/>
  <c r="AB623" i="1" s="1"/>
  <c r="JH268" i="1"/>
  <c r="AA633" i="1"/>
  <c r="AB633" i="1" s="1"/>
  <c r="IT268" i="1"/>
  <c r="JI268" i="1" s="1"/>
  <c r="IT296" i="1"/>
  <c r="JI296" i="1" s="1"/>
  <c r="AA661" i="1"/>
  <c r="AB661" i="1" s="1"/>
  <c r="JH296" i="1"/>
  <c r="JH271" i="1"/>
  <c r="IT271" i="1"/>
  <c r="JI271" i="1" s="1"/>
  <c r="AA636" i="1"/>
  <c r="AB636" i="1" s="1"/>
  <c r="JH290" i="1"/>
  <c r="IT290" i="1"/>
  <c r="JI290" i="1" s="1"/>
  <c r="AA655" i="1"/>
  <c r="AB655" i="1" s="1"/>
  <c r="AA657" i="1"/>
  <c r="AB657" i="1" s="1"/>
  <c r="IT292" i="1"/>
  <c r="JI292" i="1" s="1"/>
  <c r="JH292" i="1"/>
  <c r="AA651" i="1"/>
  <c r="AB651" i="1" s="1"/>
  <c r="IT286" i="1"/>
  <c r="JI286" i="1" s="1"/>
  <c r="JH286" i="1"/>
  <c r="IT197" i="1"/>
  <c r="JI197" i="1" s="1"/>
  <c r="AA562" i="1"/>
  <c r="AB562" i="1" s="1"/>
  <c r="JH197" i="1"/>
  <c r="AA545" i="1"/>
  <c r="AB545" i="1" s="1"/>
  <c r="JH180" i="1"/>
  <c r="IT180" i="1"/>
  <c r="JI180" i="1" s="1"/>
  <c r="IT214" i="1"/>
  <c r="JI214" i="1" s="1"/>
  <c r="AA579" i="1"/>
  <c r="AB579" i="1" s="1"/>
  <c r="JH214" i="1"/>
  <c r="JH228" i="1"/>
  <c r="IT228" i="1"/>
  <c r="JI228" i="1" s="1"/>
  <c r="AA593" i="1"/>
  <c r="AB593" i="1" s="1"/>
  <c r="IT211" i="1"/>
  <c r="JI211" i="1" s="1"/>
  <c r="JH211" i="1"/>
  <c r="AA576" i="1"/>
  <c r="AB576" i="1" s="1"/>
  <c r="IT169" i="1"/>
  <c r="JI169" i="1" s="1"/>
  <c r="AA534" i="1"/>
  <c r="AB534" i="1" s="1"/>
  <c r="JH169" i="1"/>
  <c r="IT191" i="1"/>
  <c r="JI191" i="1" s="1"/>
  <c r="AA556" i="1"/>
  <c r="AB556" i="1" s="1"/>
  <c r="JH191" i="1"/>
  <c r="IT207" i="1"/>
  <c r="JI207" i="1" s="1"/>
  <c r="AA572" i="1"/>
  <c r="AB572" i="1" s="1"/>
  <c r="JH207" i="1"/>
  <c r="IT190" i="1"/>
  <c r="JI190" i="1" s="1"/>
  <c r="AA555" i="1"/>
  <c r="AB555" i="1" s="1"/>
  <c r="JH190" i="1"/>
  <c r="IT195" i="1"/>
  <c r="JI195" i="1" s="1"/>
  <c r="JH195" i="1"/>
  <c r="AA560" i="1"/>
  <c r="AB560" i="1" s="1"/>
  <c r="IT250" i="1"/>
  <c r="JI250" i="1" s="1"/>
  <c r="JH250" i="1"/>
  <c r="AA615" i="1"/>
  <c r="AB615" i="1" s="1"/>
  <c r="JH295" i="1"/>
  <c r="AA660" i="1"/>
  <c r="AB660" i="1" s="1"/>
  <c r="IT295" i="1"/>
  <c r="JI295" i="1" s="1"/>
  <c r="JH291" i="1"/>
  <c r="IT291" i="1"/>
  <c r="JI291" i="1" s="1"/>
  <c r="AA656" i="1"/>
  <c r="AB656" i="1" s="1"/>
  <c r="JH288" i="1"/>
  <c r="AA653" i="1"/>
  <c r="AB653" i="1" s="1"/>
  <c r="IT288" i="1"/>
  <c r="JI288" i="1" s="1"/>
  <c r="AA644" i="1"/>
  <c r="AB644" i="1" s="1"/>
  <c r="JH279" i="1"/>
  <c r="IT279" i="1"/>
  <c r="JI279" i="1" s="1"/>
  <c r="JH276" i="1"/>
  <c r="IT276" i="1"/>
  <c r="JI276" i="1" s="1"/>
  <c r="AA641" i="1"/>
  <c r="AB641" i="1" s="1"/>
  <c r="JH263" i="1"/>
  <c r="IT263" i="1"/>
  <c r="JI263" i="1" s="1"/>
  <c r="AA628" i="1"/>
  <c r="AB628" i="1" s="1"/>
  <c r="IT267" i="1"/>
  <c r="JI267" i="1" s="1"/>
  <c r="AA632" i="1"/>
  <c r="AB632" i="1" s="1"/>
  <c r="JH267" i="1"/>
  <c r="FH171" i="1"/>
  <c r="Q536" i="1"/>
  <c r="R536" i="1" s="1"/>
  <c r="EN172" i="1"/>
  <c r="EO172" i="1"/>
  <c r="EQ172" i="1"/>
  <c r="IV158" i="1" l="1"/>
  <c r="IW158" i="1" s="1"/>
  <c r="IU159" i="1" s="1"/>
  <c r="IV159" i="1" s="1"/>
  <c r="IW159" i="1" s="1"/>
  <c r="IU160" i="1" s="1"/>
  <c r="IV160" i="1" s="1"/>
  <c r="IW160" i="1" s="1"/>
  <c r="IU161" i="1" s="1"/>
  <c r="JI158" i="1"/>
  <c r="EV172" i="1"/>
  <c r="EP172" i="1"/>
  <c r="ER172" i="1" s="1"/>
  <c r="ES172" i="1" s="1"/>
  <c r="EN173" i="1" l="1"/>
  <c r="EO173" i="1"/>
  <c r="EQ173" i="1"/>
  <c r="FH172" i="1"/>
  <c r="Q537" i="1"/>
  <c r="R537" i="1" s="1"/>
  <c r="EV173" i="1" l="1"/>
  <c r="EP173" i="1"/>
  <c r="ER173" i="1" s="1"/>
  <c r="ES173" i="1" s="1"/>
  <c r="EN174" i="1" l="1"/>
  <c r="EQ174" i="1"/>
  <c r="EO174" i="1"/>
  <c r="FH173" i="1"/>
  <c r="Q538" i="1"/>
  <c r="R538" i="1" s="1"/>
  <c r="KQ261" i="1" l="1"/>
  <c r="EV174" i="1"/>
  <c r="EP174" i="1"/>
  <c r="ER174" i="1" s="1"/>
  <c r="ES174" i="1" s="1"/>
  <c r="EN175" i="1" l="1"/>
  <c r="EQ175" i="1"/>
  <c r="EO175" i="1"/>
  <c r="FH174" i="1"/>
  <c r="Q539" i="1"/>
  <c r="R539" i="1" s="1"/>
  <c r="EV175" i="1" l="1"/>
  <c r="EP175" i="1"/>
  <c r="ER175" i="1" s="1"/>
  <c r="ES175" i="1" s="1"/>
  <c r="FH175" i="1" l="1"/>
  <c r="Q540" i="1"/>
  <c r="R540" i="1" s="1"/>
  <c r="EN176" i="1"/>
  <c r="EQ176" i="1"/>
  <c r="EO176" i="1"/>
  <c r="KU261" i="1"/>
  <c r="KW261" i="1" s="1"/>
  <c r="LK261" i="1" l="1"/>
  <c r="LJ261" i="1"/>
  <c r="EV176" i="1"/>
  <c r="EP176" i="1"/>
  <c r="ER176" i="1" s="1"/>
  <c r="ES176" i="1" s="1"/>
  <c r="EN177" i="1" l="1"/>
  <c r="EQ177" i="1"/>
  <c r="EO177" i="1"/>
  <c r="FH176" i="1"/>
  <c r="Q541" i="1"/>
  <c r="R541" i="1" s="1"/>
  <c r="EV177" i="1" l="1"/>
  <c r="EP177" i="1"/>
  <c r="ER177" i="1" s="1"/>
  <c r="ES177" i="1" s="1"/>
  <c r="EN178" i="1" l="1"/>
  <c r="EQ178" i="1"/>
  <c r="EO178" i="1"/>
  <c r="FH177" i="1"/>
  <c r="Q542" i="1"/>
  <c r="R542" i="1" s="1"/>
  <c r="EV178" i="1" l="1"/>
  <c r="EP178" i="1"/>
  <c r="ER178" i="1" s="1"/>
  <c r="ES178" i="1" s="1"/>
  <c r="EN179" i="1" l="1"/>
  <c r="EO179" i="1"/>
  <c r="EQ179" i="1"/>
  <c r="FH178" i="1"/>
  <c r="Q543" i="1"/>
  <c r="R543" i="1" s="1"/>
  <c r="EV179" i="1" l="1"/>
  <c r="EP179" i="1"/>
  <c r="ER179" i="1" s="1"/>
  <c r="ES179" i="1" s="1"/>
  <c r="EN180" i="1" l="1"/>
  <c r="EO180" i="1"/>
  <c r="EQ180" i="1"/>
  <c r="FH179" i="1"/>
  <c r="Q544" i="1"/>
  <c r="R544" i="1" s="1"/>
  <c r="EV180" i="1" l="1"/>
  <c r="EP180" i="1"/>
  <c r="ER180" i="1" s="1"/>
  <c r="ES180" i="1" s="1"/>
  <c r="EN181" i="1" l="1"/>
  <c r="EQ181" i="1"/>
  <c r="EO181" i="1"/>
  <c r="FH180" i="1"/>
  <c r="Q545" i="1"/>
  <c r="R545" i="1" s="1"/>
  <c r="EV181" i="1" l="1"/>
  <c r="EP181" i="1"/>
  <c r="ER181" i="1" s="1"/>
  <c r="ES181" i="1" s="1"/>
  <c r="EO182" i="1" l="1"/>
  <c r="EN182" i="1"/>
  <c r="EQ182" i="1"/>
  <c r="FH181" i="1"/>
  <c r="Q546" i="1"/>
  <c r="R546" i="1" s="1"/>
  <c r="EV182" i="1" l="1"/>
  <c r="EP182" i="1"/>
  <c r="ER182" i="1" s="1"/>
  <c r="ES182" i="1" s="1"/>
  <c r="EN183" i="1" l="1"/>
  <c r="EO183" i="1"/>
  <c r="EQ183" i="1"/>
  <c r="FH182" i="1"/>
  <c r="Q547" i="1"/>
  <c r="R547" i="1" s="1"/>
  <c r="EV183" i="1" l="1"/>
  <c r="EP183" i="1"/>
  <c r="ER183" i="1" s="1"/>
  <c r="ES183" i="1" s="1"/>
  <c r="EN184" i="1" l="1"/>
  <c r="EQ184" i="1"/>
  <c r="EO184" i="1"/>
  <c r="FH183" i="1"/>
  <c r="Q548" i="1"/>
  <c r="R548" i="1" s="1"/>
  <c r="EV184" i="1" l="1"/>
  <c r="EP184" i="1"/>
  <c r="ER184" i="1" s="1"/>
  <c r="ES184" i="1" s="1"/>
  <c r="FH184" i="1" l="1"/>
  <c r="Q549" i="1"/>
  <c r="R549" i="1" s="1"/>
  <c r="EN185" i="1"/>
  <c r="EQ185" i="1"/>
  <c r="EO185" i="1"/>
  <c r="EV185" i="1" l="1"/>
  <c r="EP185" i="1"/>
  <c r="ER185" i="1" s="1"/>
  <c r="ES185" i="1" s="1"/>
  <c r="FH185" i="1" l="1"/>
  <c r="Q550" i="1"/>
  <c r="R550" i="1" s="1"/>
  <c r="EN186" i="1"/>
  <c r="EQ186" i="1"/>
  <c r="EO186" i="1"/>
  <c r="EV186" i="1" l="1"/>
  <c r="EP186" i="1"/>
  <c r="ER186" i="1" s="1"/>
  <c r="ES186" i="1" s="1"/>
  <c r="EN187" i="1" l="1"/>
  <c r="EQ187" i="1"/>
  <c r="EO187" i="1"/>
  <c r="FH186" i="1"/>
  <c r="Q551" i="1"/>
  <c r="R551" i="1" s="1"/>
  <c r="EV187" i="1" l="1"/>
  <c r="EP187" i="1"/>
  <c r="ER187" i="1" s="1"/>
  <c r="ES187" i="1" s="1"/>
  <c r="EN188" i="1" l="1"/>
  <c r="EQ188" i="1"/>
  <c r="EO188" i="1"/>
  <c r="FH187" i="1"/>
  <c r="Q552" i="1"/>
  <c r="R552" i="1" s="1"/>
  <c r="EV188" i="1" l="1"/>
  <c r="EP188" i="1"/>
  <c r="ER188" i="1" s="1"/>
  <c r="ES188" i="1" s="1"/>
  <c r="EO189" i="1" l="1"/>
  <c r="EQ189" i="1"/>
  <c r="EN189" i="1"/>
  <c r="FH188" i="1"/>
  <c r="Q553" i="1"/>
  <c r="R553" i="1" s="1"/>
  <c r="EV189" i="1" l="1"/>
  <c r="EP189" i="1"/>
  <c r="ER189" i="1" s="1"/>
  <c r="ES189" i="1" s="1"/>
  <c r="FH189" i="1" l="1"/>
  <c r="Q554" i="1"/>
  <c r="R554" i="1" s="1"/>
  <c r="EQ190" i="1"/>
  <c r="EN190" i="1"/>
  <c r="EO190" i="1"/>
  <c r="EV190" i="1" l="1"/>
  <c r="EP190" i="1"/>
  <c r="ER190" i="1" s="1"/>
  <c r="ES190" i="1" s="1"/>
  <c r="Q555" i="1" l="1"/>
  <c r="R555" i="1" s="1"/>
  <c r="FH190" i="1"/>
  <c r="EN191" i="1"/>
  <c r="EO191" i="1"/>
  <c r="EQ191" i="1"/>
  <c r="EV191" i="1" l="1"/>
  <c r="EP191" i="1"/>
  <c r="ER191" i="1" s="1"/>
  <c r="ES191" i="1" s="1"/>
  <c r="EO192" i="1" l="1"/>
  <c r="EN192" i="1"/>
  <c r="EQ192" i="1"/>
  <c r="FH191" i="1"/>
  <c r="Q556" i="1"/>
  <c r="R556" i="1" s="1"/>
  <c r="EV192" i="1" l="1"/>
  <c r="EP192" i="1"/>
  <c r="ER192" i="1" s="1"/>
  <c r="ES192" i="1" s="1"/>
  <c r="EO193" i="1" l="1"/>
  <c r="EN193" i="1"/>
  <c r="EQ193" i="1"/>
  <c r="FH192" i="1"/>
  <c r="Q557" i="1"/>
  <c r="R557" i="1" s="1"/>
  <c r="EV193" i="1" l="1"/>
  <c r="EP193" i="1"/>
  <c r="ER193" i="1" s="1"/>
  <c r="ES193" i="1" s="1"/>
  <c r="EQ194" i="1" l="1"/>
  <c r="EN194" i="1"/>
  <c r="EO194" i="1"/>
  <c r="FH193" i="1"/>
  <c r="Q558" i="1"/>
  <c r="R558" i="1" s="1"/>
  <c r="EV194" i="1" l="1"/>
  <c r="EP194" i="1"/>
  <c r="ER194" i="1" s="1"/>
  <c r="ES194" i="1" s="1"/>
  <c r="EN195" i="1" l="1"/>
  <c r="EQ195" i="1"/>
  <c r="EO195" i="1"/>
  <c r="Q559" i="1"/>
  <c r="R559" i="1" s="1"/>
  <c r="FH194" i="1"/>
  <c r="EV195" i="1" l="1"/>
  <c r="EP195" i="1"/>
  <c r="ER195" i="1" s="1"/>
  <c r="ES195" i="1" s="1"/>
  <c r="FH195" i="1" l="1"/>
  <c r="Q560" i="1"/>
  <c r="R560" i="1" s="1"/>
  <c r="EN196" i="1"/>
  <c r="EQ196" i="1"/>
  <c r="EO196" i="1"/>
  <c r="EV196" i="1" l="1"/>
  <c r="EP196" i="1"/>
  <c r="ER196" i="1" s="1"/>
  <c r="ES196" i="1" s="1"/>
  <c r="EN197" i="1" l="1"/>
  <c r="EO197" i="1"/>
  <c r="EQ197" i="1"/>
  <c r="Q561" i="1"/>
  <c r="R561" i="1" s="1"/>
  <c r="FH196" i="1"/>
  <c r="EV197" i="1" l="1"/>
  <c r="EP197" i="1"/>
  <c r="ER197" i="1" s="1"/>
  <c r="ES197" i="1" s="1"/>
  <c r="EQ198" i="1" l="1"/>
  <c r="EN198" i="1"/>
  <c r="EO198" i="1"/>
  <c r="FH197" i="1"/>
  <c r="Q562" i="1"/>
  <c r="R562" i="1" s="1"/>
  <c r="EV198" i="1" l="1"/>
  <c r="EP198" i="1"/>
  <c r="ER198" i="1" s="1"/>
  <c r="ES198" i="1" s="1"/>
  <c r="EO199" i="1" l="1"/>
  <c r="EQ199" i="1"/>
  <c r="EN199" i="1"/>
  <c r="FH198" i="1"/>
  <c r="Q563" i="1"/>
  <c r="R563" i="1" s="1"/>
  <c r="EV199" i="1" l="1"/>
  <c r="EP199" i="1"/>
  <c r="ER199" i="1" s="1"/>
  <c r="ES199" i="1" s="1"/>
  <c r="EN200" i="1" l="1"/>
  <c r="EQ200" i="1"/>
  <c r="EO200" i="1"/>
  <c r="Q564" i="1"/>
  <c r="R564" i="1" s="1"/>
  <c r="FH199" i="1"/>
  <c r="EV200" i="1" l="1"/>
  <c r="EP200" i="1"/>
  <c r="ER200" i="1" s="1"/>
  <c r="ES200" i="1" s="1"/>
  <c r="EN201" i="1" l="1"/>
  <c r="EQ201" i="1"/>
  <c r="EO201" i="1"/>
  <c r="Q565" i="1"/>
  <c r="R565" i="1" s="1"/>
  <c r="FH200" i="1"/>
  <c r="EV201" i="1" l="1"/>
  <c r="EP201" i="1"/>
  <c r="ER201" i="1" s="1"/>
  <c r="ES201" i="1" s="1"/>
  <c r="EN202" i="1" l="1"/>
  <c r="EQ202" i="1"/>
  <c r="EO202" i="1"/>
  <c r="FH201" i="1"/>
  <c r="Q566" i="1"/>
  <c r="R566" i="1" s="1"/>
  <c r="EV202" i="1" l="1"/>
  <c r="EP202" i="1"/>
  <c r="ER202" i="1" s="1"/>
  <c r="ES202" i="1" s="1"/>
  <c r="FH202" i="1" l="1"/>
  <c r="Q567" i="1"/>
  <c r="R567" i="1" s="1"/>
  <c r="EO203" i="1"/>
  <c r="EN203" i="1"/>
  <c r="EQ203" i="1"/>
  <c r="EV203" i="1" l="1"/>
  <c r="EP203" i="1"/>
  <c r="ER203" i="1" s="1"/>
  <c r="ES203" i="1" s="1"/>
  <c r="EN204" i="1" l="1"/>
  <c r="EO204" i="1"/>
  <c r="EQ204" i="1"/>
  <c r="Q568" i="1"/>
  <c r="R568" i="1" s="1"/>
  <c r="FH203" i="1"/>
  <c r="EV204" i="1" l="1"/>
  <c r="EP204" i="1"/>
  <c r="ER204" i="1" s="1"/>
  <c r="ES204" i="1" s="1"/>
  <c r="EN205" i="1" l="1"/>
  <c r="EO205" i="1"/>
  <c r="EQ205" i="1"/>
  <c r="FH204" i="1"/>
  <c r="Q569" i="1"/>
  <c r="R569" i="1" s="1"/>
  <c r="EV205" i="1" l="1"/>
  <c r="EP205" i="1"/>
  <c r="ER205" i="1" s="1"/>
  <c r="ES205" i="1" s="1"/>
  <c r="FH205" i="1" l="1"/>
  <c r="Q570" i="1"/>
  <c r="R570" i="1" s="1"/>
  <c r="EN206" i="1"/>
  <c r="EQ206" i="1"/>
  <c r="EO206" i="1"/>
  <c r="EV206" i="1" l="1"/>
  <c r="EP206" i="1"/>
  <c r="ER206" i="1" s="1"/>
  <c r="ES206" i="1" s="1"/>
  <c r="EN207" i="1" l="1"/>
  <c r="EO207" i="1"/>
  <c r="EQ207" i="1"/>
  <c r="Q571" i="1"/>
  <c r="R571" i="1" s="1"/>
  <c r="FH206" i="1"/>
  <c r="EV207" i="1" l="1"/>
  <c r="EP207" i="1"/>
  <c r="ER207" i="1" s="1"/>
  <c r="ES207" i="1" s="1"/>
  <c r="EN208" i="1" l="1"/>
  <c r="EQ208" i="1"/>
  <c r="EO208" i="1"/>
  <c r="FH207" i="1"/>
  <c r="Q572" i="1"/>
  <c r="R572" i="1" s="1"/>
  <c r="EV208" i="1" l="1"/>
  <c r="EP208" i="1"/>
  <c r="ER208" i="1" s="1"/>
  <c r="ES208" i="1" s="1"/>
  <c r="EN209" i="1" l="1"/>
  <c r="EQ209" i="1"/>
  <c r="EO209" i="1"/>
  <c r="FH208" i="1"/>
  <c r="Q573" i="1"/>
  <c r="R573" i="1" s="1"/>
  <c r="EV209" i="1" l="1"/>
  <c r="EP209" i="1"/>
  <c r="ER209" i="1" s="1"/>
  <c r="ES209" i="1" s="1"/>
  <c r="EN210" i="1" l="1"/>
  <c r="EQ210" i="1"/>
  <c r="EO210" i="1"/>
  <c r="FH209" i="1"/>
  <c r="Q574" i="1"/>
  <c r="R574" i="1" s="1"/>
  <c r="EV210" i="1" l="1"/>
  <c r="EP210" i="1"/>
  <c r="ER210" i="1" s="1"/>
  <c r="ES210" i="1" s="1"/>
  <c r="EO211" i="1" l="1"/>
  <c r="EQ211" i="1"/>
  <c r="EN211" i="1"/>
  <c r="FH210" i="1"/>
  <c r="Q575" i="1"/>
  <c r="R575" i="1" s="1"/>
  <c r="EV211" i="1" l="1"/>
  <c r="EP211" i="1"/>
  <c r="ER211" i="1" s="1"/>
  <c r="ES211" i="1" s="1"/>
  <c r="EO212" i="1" l="1"/>
  <c r="EN212" i="1"/>
  <c r="EQ212" i="1"/>
  <c r="FH211" i="1"/>
  <c r="Q576" i="1"/>
  <c r="R576" i="1" s="1"/>
  <c r="EV212" i="1" l="1"/>
  <c r="EP212" i="1"/>
  <c r="ER212" i="1" s="1"/>
  <c r="ES212" i="1" s="1"/>
  <c r="EO213" i="1" l="1"/>
  <c r="EQ213" i="1"/>
  <c r="EN213" i="1"/>
  <c r="Q577" i="1"/>
  <c r="R577" i="1" s="1"/>
  <c r="FH212" i="1"/>
  <c r="EV213" i="1" l="1"/>
  <c r="EP213" i="1"/>
  <c r="ER213" i="1" s="1"/>
  <c r="ES213" i="1" s="1"/>
  <c r="EN214" i="1" l="1"/>
  <c r="EO214" i="1"/>
  <c r="EQ214" i="1"/>
  <c r="Q578" i="1"/>
  <c r="R578" i="1" s="1"/>
  <c r="FH213" i="1"/>
  <c r="EV214" i="1" l="1"/>
  <c r="EP214" i="1"/>
  <c r="ER214" i="1" s="1"/>
  <c r="ES214" i="1" s="1"/>
  <c r="EO215" i="1" l="1"/>
  <c r="EN215" i="1"/>
  <c r="EQ215" i="1"/>
  <c r="Q579" i="1"/>
  <c r="R579" i="1" s="1"/>
  <c r="FH214" i="1"/>
  <c r="EV215" i="1" l="1"/>
  <c r="EP215" i="1"/>
  <c r="ER215" i="1" s="1"/>
  <c r="ES215" i="1" s="1"/>
  <c r="EN216" i="1" l="1"/>
  <c r="EO216" i="1"/>
  <c r="EQ216" i="1"/>
  <c r="Q580" i="1"/>
  <c r="R580" i="1" s="1"/>
  <c r="FH215" i="1"/>
  <c r="EV216" i="1" l="1"/>
  <c r="EP216" i="1"/>
  <c r="ER216" i="1" s="1"/>
  <c r="ES216" i="1" s="1"/>
  <c r="Q581" i="1" l="1"/>
  <c r="R581" i="1" s="1"/>
  <c r="FH216" i="1"/>
  <c r="EQ217" i="1"/>
  <c r="EO217" i="1"/>
  <c r="EN217" i="1"/>
  <c r="EV217" i="1" l="1"/>
  <c r="EP217" i="1"/>
  <c r="ER217" i="1" s="1"/>
  <c r="ES217" i="1" s="1"/>
  <c r="EN218" i="1" l="1"/>
  <c r="EO218" i="1"/>
  <c r="EQ218" i="1"/>
  <c r="FH217" i="1"/>
  <c r="Q582" i="1"/>
  <c r="R582" i="1" s="1"/>
  <c r="EV218" i="1" l="1"/>
  <c r="EP218" i="1"/>
  <c r="ER218" i="1" s="1"/>
  <c r="ES218" i="1" s="1"/>
  <c r="EN219" i="1" l="1"/>
  <c r="EQ219" i="1"/>
  <c r="EO219" i="1"/>
  <c r="Q583" i="1"/>
  <c r="R583" i="1" s="1"/>
  <c r="FH218" i="1"/>
  <c r="EV219" i="1" l="1"/>
  <c r="EP219" i="1"/>
  <c r="ER219" i="1" s="1"/>
  <c r="ES219" i="1" s="1"/>
  <c r="EN220" i="1" l="1"/>
  <c r="EQ220" i="1"/>
  <c r="EO220" i="1"/>
  <c r="FH219" i="1"/>
  <c r="Q584" i="1"/>
  <c r="R584" i="1" s="1"/>
  <c r="EV220" i="1" l="1"/>
  <c r="EP220" i="1"/>
  <c r="ER220" i="1" s="1"/>
  <c r="ES220" i="1" s="1"/>
  <c r="EQ221" i="1" l="1"/>
  <c r="EN221" i="1"/>
  <c r="EO221" i="1"/>
  <c r="FH220" i="1"/>
  <c r="Q585" i="1"/>
  <c r="R585" i="1" s="1"/>
  <c r="EV221" i="1" l="1"/>
  <c r="EP221" i="1"/>
  <c r="ER221" i="1" s="1"/>
  <c r="ES221" i="1" s="1"/>
  <c r="EO222" i="1" l="1"/>
  <c r="EQ222" i="1"/>
  <c r="EN222" i="1"/>
  <c r="Q586" i="1"/>
  <c r="R586" i="1" s="1"/>
  <c r="FH221" i="1"/>
  <c r="EV222" i="1" l="1"/>
  <c r="EP222" i="1"/>
  <c r="ER222" i="1" s="1"/>
  <c r="ES222" i="1" s="1"/>
  <c r="EO223" i="1" l="1"/>
  <c r="EQ223" i="1"/>
  <c r="EN223" i="1"/>
  <c r="Q587" i="1"/>
  <c r="R587" i="1" s="1"/>
  <c r="FH222" i="1"/>
  <c r="EV223" i="1" l="1"/>
  <c r="EP223" i="1"/>
  <c r="ER223" i="1" s="1"/>
  <c r="ES223" i="1" s="1"/>
  <c r="EQ224" i="1" l="1"/>
  <c r="EO224" i="1"/>
  <c r="EN224" i="1"/>
  <c r="FH223" i="1"/>
  <c r="Q588" i="1"/>
  <c r="R588" i="1" s="1"/>
  <c r="EV224" i="1" l="1"/>
  <c r="EP224" i="1"/>
  <c r="ER224" i="1" s="1"/>
  <c r="ES224" i="1" s="1"/>
  <c r="EN225" i="1" l="1"/>
  <c r="EQ225" i="1"/>
  <c r="EO225" i="1"/>
  <c r="Q589" i="1"/>
  <c r="R589" i="1" s="1"/>
  <c r="FH224" i="1"/>
  <c r="EV225" i="1" l="1"/>
  <c r="EP225" i="1"/>
  <c r="ER225" i="1" s="1"/>
  <c r="ES225" i="1" s="1"/>
  <c r="EN226" i="1" l="1"/>
  <c r="EQ226" i="1"/>
  <c r="EO226" i="1"/>
  <c r="Q590" i="1"/>
  <c r="R590" i="1" s="1"/>
  <c r="FH225" i="1"/>
  <c r="EV226" i="1" l="1"/>
  <c r="EP226" i="1"/>
  <c r="ER226" i="1" s="1"/>
  <c r="ES226" i="1" s="1"/>
  <c r="EO227" i="1" l="1"/>
  <c r="EN227" i="1"/>
  <c r="EQ227" i="1"/>
  <c r="FH226" i="1"/>
  <c r="Q591" i="1"/>
  <c r="R591" i="1" s="1"/>
  <c r="EV227" i="1" l="1"/>
  <c r="EP227" i="1"/>
  <c r="ER227" i="1" s="1"/>
  <c r="ES227" i="1" s="1"/>
  <c r="EN228" i="1" l="1"/>
  <c r="EQ228" i="1"/>
  <c r="EO228" i="1"/>
  <c r="FH227" i="1"/>
  <c r="Q592" i="1"/>
  <c r="R592" i="1" s="1"/>
  <c r="EV228" i="1" l="1"/>
  <c r="EP228" i="1"/>
  <c r="ER228" i="1" s="1"/>
  <c r="ES228" i="1" s="1"/>
  <c r="EQ229" i="1" l="1"/>
  <c r="EN229" i="1"/>
  <c r="EO229" i="1"/>
  <c r="FH228" i="1"/>
  <c r="Q593" i="1"/>
  <c r="R593" i="1" s="1"/>
  <c r="EV229" i="1" l="1"/>
  <c r="EP229" i="1"/>
  <c r="ER229" i="1" s="1"/>
  <c r="ES229" i="1" s="1"/>
  <c r="EN230" i="1" l="1"/>
  <c r="EO230" i="1"/>
  <c r="EQ230" i="1"/>
  <c r="Q594" i="1"/>
  <c r="R594" i="1" s="1"/>
  <c r="FH229" i="1"/>
  <c r="EV230" i="1" l="1"/>
  <c r="EP230" i="1"/>
  <c r="ER230" i="1" s="1"/>
  <c r="ES230" i="1" s="1"/>
  <c r="EN231" i="1" l="1"/>
  <c r="EQ231" i="1"/>
  <c r="EO231" i="1"/>
  <c r="Q595" i="1"/>
  <c r="R595" i="1" s="1"/>
  <c r="FH230" i="1"/>
  <c r="EV231" i="1" l="1"/>
  <c r="EP231" i="1"/>
  <c r="ER231" i="1" s="1"/>
  <c r="ES231" i="1" s="1"/>
  <c r="EQ232" i="1" l="1"/>
  <c r="EO232" i="1"/>
  <c r="EN232" i="1"/>
  <c r="FH231" i="1"/>
  <c r="Q596" i="1"/>
  <c r="R596" i="1" s="1"/>
  <c r="EV232" i="1" l="1"/>
  <c r="EP232" i="1"/>
  <c r="ER232" i="1" s="1"/>
  <c r="ES232" i="1" s="1"/>
  <c r="EN233" i="1" l="1"/>
  <c r="EQ233" i="1"/>
  <c r="EO233" i="1"/>
  <c r="FH232" i="1"/>
  <c r="Q597" i="1"/>
  <c r="R597" i="1" s="1"/>
  <c r="EP233" i="1" l="1"/>
  <c r="ER233" i="1" s="1"/>
  <c r="ES233" i="1" s="1"/>
  <c r="EV233" i="1"/>
  <c r="EO234" i="1" l="1"/>
  <c r="EN234" i="1"/>
  <c r="EQ234" i="1"/>
  <c r="Q598" i="1"/>
  <c r="R598" i="1" s="1"/>
  <c r="FH233" i="1"/>
  <c r="EV234" i="1" l="1"/>
  <c r="EP234" i="1"/>
  <c r="ER234" i="1" s="1"/>
  <c r="ES234" i="1" s="1"/>
  <c r="EN235" i="1" l="1"/>
  <c r="EQ235" i="1"/>
  <c r="EO235" i="1"/>
  <c r="Q599" i="1"/>
  <c r="R599" i="1" s="1"/>
  <c r="FH234" i="1"/>
  <c r="EV235" i="1" l="1"/>
  <c r="EP235" i="1"/>
  <c r="ER235" i="1" s="1"/>
  <c r="ES235" i="1" s="1"/>
  <c r="FH235" i="1" l="1"/>
  <c r="Q600" i="1"/>
  <c r="R600" i="1" s="1"/>
  <c r="EO236" i="1"/>
  <c r="EN236" i="1"/>
  <c r="EQ236" i="1"/>
  <c r="EV236" i="1" l="1"/>
  <c r="EP236" i="1"/>
  <c r="ER236" i="1" s="1"/>
  <c r="ES236" i="1" s="1"/>
  <c r="EQ237" i="1" l="1"/>
  <c r="EO237" i="1"/>
  <c r="EN237" i="1"/>
  <c r="FH236" i="1"/>
  <c r="Q601" i="1"/>
  <c r="R601" i="1" s="1"/>
  <c r="EV237" i="1" l="1"/>
  <c r="EP237" i="1"/>
  <c r="ER237" i="1" s="1"/>
  <c r="ES237" i="1" s="1"/>
  <c r="EN238" i="1" l="1"/>
  <c r="EO238" i="1"/>
  <c r="EQ238" i="1"/>
  <c r="Q602" i="1"/>
  <c r="R602" i="1" s="1"/>
  <c r="FH237" i="1"/>
  <c r="EV238" i="1" l="1"/>
  <c r="EP238" i="1"/>
  <c r="ER238" i="1" s="1"/>
  <c r="ES238" i="1" s="1"/>
  <c r="Q603" i="1" l="1"/>
  <c r="R603" i="1" s="1"/>
  <c r="FH238" i="1"/>
  <c r="EN239" i="1"/>
  <c r="EO239" i="1"/>
  <c r="EQ239" i="1"/>
  <c r="EV239" i="1" l="1"/>
  <c r="EP239" i="1"/>
  <c r="ER239" i="1" s="1"/>
  <c r="ES239" i="1" s="1"/>
  <c r="EN240" i="1" l="1"/>
  <c r="EQ240" i="1"/>
  <c r="EO240" i="1"/>
  <c r="Q604" i="1"/>
  <c r="R604" i="1" s="1"/>
  <c r="FH239" i="1"/>
  <c r="EV240" i="1" l="1"/>
  <c r="EP240" i="1"/>
  <c r="ER240" i="1" s="1"/>
  <c r="ES240" i="1" s="1"/>
  <c r="EQ241" i="1" l="1"/>
  <c r="EO241" i="1"/>
  <c r="FH240" i="1"/>
  <c r="Q605" i="1"/>
  <c r="R605" i="1" s="1"/>
  <c r="ET261" i="1" l="1"/>
  <c r="AL261" i="1"/>
  <c r="OZ261" i="1" l="1"/>
  <c r="BG261" i="1"/>
  <c r="G626" i="1"/>
  <c r="H626" i="1" l="1"/>
  <c r="GL261" i="1" l="1"/>
  <c r="GZ261" i="1" l="1"/>
  <c r="HA261" i="1"/>
  <c r="HZ242" i="1" l="1"/>
  <c r="MP241" i="1"/>
  <c r="KC241" i="1"/>
  <c r="KC240" i="1"/>
  <c r="PN261" i="1" l="1"/>
  <c r="NF261" i="1" l="1"/>
  <c r="CK261" i="1" l="1"/>
  <c r="OF261" i="1" l="1"/>
  <c r="LU261" i="1"/>
  <c r="MN261" i="1"/>
  <c r="MS261" i="1"/>
  <c r="MA261" i="1"/>
  <c r="OL261" i="1"/>
  <c r="KC121" i="1" l="1"/>
  <c r="HR261" i="1"/>
  <c r="KB261" i="1" l="1"/>
  <c r="IR261" i="1"/>
  <c r="IT261" i="1" s="1"/>
  <c r="JI261" i="1" l="1"/>
  <c r="JH261" i="1"/>
  <c r="AA626" i="1"/>
  <c r="IX261" i="1" l="1"/>
  <c r="AB626" i="1"/>
  <c r="JV121" i="1" l="1"/>
  <c r="JT261" i="1" l="1"/>
  <c r="IE261" i="1" l="1"/>
  <c r="HM261" i="1" l="1"/>
  <c r="IJ261" i="1" l="1"/>
  <c r="NN261" i="1" l="1"/>
  <c r="NS261" i="1" s="1"/>
  <c r="NR261" i="1"/>
  <c r="NP261" i="1" l="1"/>
  <c r="NQ261" i="1" s="1"/>
  <c r="NQ262" i="1" s="1"/>
  <c r="NQ263" i="1" s="1"/>
  <c r="NQ264" i="1" s="1"/>
  <c r="NQ265" i="1" s="1"/>
  <c r="NQ266" i="1" s="1"/>
  <c r="NQ267" i="1" s="1"/>
  <c r="NQ268" i="1" s="1"/>
  <c r="NQ269" i="1" s="1"/>
  <c r="NQ270" i="1" s="1"/>
  <c r="NQ271" i="1" s="1"/>
  <c r="NQ272" i="1" s="1"/>
  <c r="NQ273" i="1" s="1"/>
  <c r="NQ274" i="1" s="1"/>
  <c r="NQ275" i="1" s="1"/>
  <c r="NQ276" i="1" s="1"/>
  <c r="NQ277" i="1" s="1"/>
  <c r="NQ278" i="1" s="1"/>
  <c r="NQ279" i="1" s="1"/>
  <c r="NQ280" i="1" s="1"/>
  <c r="NQ281" i="1" s="1"/>
  <c r="NQ282" i="1" s="1"/>
  <c r="NQ283" i="1" s="1"/>
  <c r="NQ284" i="1" s="1"/>
  <c r="NQ285" i="1" s="1"/>
  <c r="NQ286" i="1" s="1"/>
  <c r="NQ287" i="1" s="1"/>
  <c r="NQ288" i="1" s="1"/>
  <c r="NQ289" i="1" s="1"/>
  <c r="NQ290" i="1" s="1"/>
  <c r="NQ291" i="1" s="1"/>
  <c r="NQ292" i="1" s="1"/>
  <c r="NQ293" i="1" s="1"/>
  <c r="NQ294" i="1" s="1"/>
  <c r="NQ295" i="1" s="1"/>
  <c r="NQ296" i="1" s="1"/>
  <c r="NQ297" i="1" s="1"/>
  <c r="NQ298" i="1" s="1"/>
  <c r="NQ299" i="1" s="1"/>
  <c r="NQ300" i="1" s="1"/>
  <c r="NP301" i="1" l="1"/>
  <c r="NN301" i="1" l="1"/>
  <c r="NN422" i="1" s="1"/>
  <c r="NP422" i="1"/>
  <c r="NN423" i="1" s="1"/>
  <c r="NQ301" i="1"/>
  <c r="NR301" i="1" s="1"/>
  <c r="AL161" i="1"/>
  <c r="AP161" i="1" s="1"/>
  <c r="IR161" i="1"/>
  <c r="IT161" i="1" s="1"/>
  <c r="MZ161" i="1"/>
  <c r="NH161" i="1" s="1"/>
  <c r="OS161" i="1"/>
  <c r="PB161" i="1" s="1"/>
  <c r="CD161" i="1"/>
  <c r="CF161" i="1" s="1"/>
  <c r="G526" i="1" l="1"/>
  <c r="H526" i="1" s="1"/>
  <c r="BG161" i="1"/>
  <c r="NR422" i="1"/>
  <c r="NS301" i="1"/>
  <c r="NS422" i="1" s="1"/>
  <c r="NS60" i="1" s="1"/>
  <c r="NB161" i="1"/>
  <c r="ND161" i="1" s="1"/>
  <c r="NE161" i="1" s="1"/>
  <c r="MZ162" i="1" s="1"/>
  <c r="OU161" i="1"/>
  <c r="OW161" i="1" s="1"/>
  <c r="OX161" i="1" s="1"/>
  <c r="AA526" i="1"/>
  <c r="AB526" i="1" s="1"/>
  <c r="AO526" i="1"/>
  <c r="AP526" i="1" s="1"/>
  <c r="CH161" i="1"/>
  <c r="PD161" i="1"/>
  <c r="PP161" i="1"/>
  <c r="IV161" i="1"/>
  <c r="JI161" i="1"/>
  <c r="AT161" i="1"/>
  <c r="BH161" i="1"/>
  <c r="JH161" i="1"/>
  <c r="CM161" i="1"/>
  <c r="AK526" i="1"/>
  <c r="NT161" i="1"/>
  <c r="NJ161" i="1"/>
  <c r="AL526" i="1" l="1"/>
  <c r="IW161" i="1"/>
  <c r="CO161" i="1"/>
  <c r="DA161" i="1"/>
  <c r="K526" i="1"/>
  <c r="AW161" i="1"/>
  <c r="PF161" i="1"/>
  <c r="PQ161" i="1"/>
  <c r="NH162" i="1"/>
  <c r="AK527" i="1"/>
  <c r="AL527" i="1" s="1"/>
  <c r="NB162" i="1"/>
  <c r="NC162" i="1"/>
  <c r="NL161" i="1"/>
  <c r="NU161" i="1"/>
  <c r="OS162" i="1"/>
  <c r="OV162" i="1"/>
  <c r="CI161" i="1"/>
  <c r="AO162" i="1" l="1"/>
  <c r="AS162" i="1"/>
  <c r="ND162" i="1"/>
  <c r="IU162" i="1"/>
  <c r="NT162" i="1"/>
  <c r="NJ162" i="1"/>
  <c r="L526" i="1"/>
  <c r="OU162" i="1"/>
  <c r="OW162" i="1" s="1"/>
  <c r="AO527" i="1"/>
  <c r="PB162" i="1"/>
  <c r="NM161" i="1"/>
  <c r="NK162" i="1" s="1"/>
  <c r="PG161" i="1"/>
  <c r="CG162" i="1"/>
  <c r="CD162" i="1"/>
  <c r="CQ161" i="1"/>
  <c r="DB161" i="1"/>
  <c r="IV162" i="1" l="1"/>
  <c r="CF162" i="1"/>
  <c r="CM162" i="1"/>
  <c r="PP162" i="1"/>
  <c r="PD162" i="1"/>
  <c r="NE162" i="1"/>
  <c r="CR161" i="1"/>
  <c r="AP527" i="1"/>
  <c r="PE162" i="1"/>
  <c r="OX162" i="1"/>
  <c r="NU162" i="1"/>
  <c r="NL162" i="1"/>
  <c r="AP162" i="1"/>
  <c r="OV163" i="1" l="1"/>
  <c r="OS163" i="1"/>
  <c r="CP162" i="1"/>
  <c r="MZ163" i="1"/>
  <c r="NC163" i="1"/>
  <c r="CO162" i="1"/>
  <c r="DA162" i="1"/>
  <c r="K527" i="1"/>
  <c r="PQ162" i="1"/>
  <c r="PF162" i="1"/>
  <c r="CH162" i="1"/>
  <c r="AT162" i="1"/>
  <c r="BH162" i="1"/>
  <c r="NM162" i="1"/>
  <c r="NK163" i="1" s="1"/>
  <c r="IW162" i="1"/>
  <c r="PG162" i="1" l="1"/>
  <c r="IU163" i="1"/>
  <c r="NB163" i="1"/>
  <c r="NH163" i="1"/>
  <c r="AK528" i="1"/>
  <c r="L527" i="1"/>
  <c r="AW162" i="1"/>
  <c r="DB162" i="1"/>
  <c r="CQ162" i="1"/>
  <c r="CI162" i="1"/>
  <c r="OU163" i="1"/>
  <c r="OW163" i="1" s="1"/>
  <c r="PB163" i="1"/>
  <c r="AO528" i="1"/>
  <c r="ND163" i="1" l="1"/>
  <c r="IV163" i="1"/>
  <c r="CR162" i="1"/>
  <c r="PE163" i="1"/>
  <c r="CD163" i="1"/>
  <c r="CG163" i="1"/>
  <c r="AP528" i="1"/>
  <c r="PD163" i="1"/>
  <c r="PP163" i="1"/>
  <c r="AS163" i="1"/>
  <c r="AO163" i="1"/>
  <c r="AL528" i="1"/>
  <c r="OX163" i="1"/>
  <c r="NT163" i="1"/>
  <c r="NJ163" i="1"/>
  <c r="PQ163" i="1" l="1"/>
  <c r="PF163" i="1"/>
  <c r="CP163" i="1"/>
  <c r="NU163" i="1"/>
  <c r="NL163" i="1"/>
  <c r="OV164" i="1"/>
  <c r="OS164" i="1"/>
  <c r="AP163" i="1"/>
  <c r="IW163" i="1"/>
  <c r="CF163" i="1"/>
  <c r="CM163" i="1"/>
  <c r="NE163" i="1"/>
  <c r="MZ164" i="1"/>
  <c r="DA163" i="1" l="1"/>
  <c r="CO163" i="1"/>
  <c r="K528" i="1"/>
  <c r="CH163" i="1"/>
  <c r="AO529" i="1"/>
  <c r="OU164" i="1"/>
  <c r="OW164" i="1" s="1"/>
  <c r="PB164" i="1"/>
  <c r="NH164" i="1"/>
  <c r="AK529" i="1"/>
  <c r="NB164" i="1"/>
  <c r="NC164" i="1"/>
  <c r="IU164" i="1"/>
  <c r="NM163" i="1"/>
  <c r="NK164" i="1" s="1"/>
  <c r="PG163" i="1"/>
  <c r="AT163" i="1"/>
  <c r="BH163" i="1"/>
  <c r="OX164" i="1" l="1"/>
  <c r="AP529" i="1"/>
  <c r="PE164" i="1"/>
  <c r="ND164" i="1"/>
  <c r="CI163" i="1"/>
  <c r="AL529" i="1"/>
  <c r="AW163" i="1"/>
  <c r="IV164" i="1"/>
  <c r="NT164" i="1"/>
  <c r="NJ164" i="1"/>
  <c r="L528" i="1"/>
  <c r="DB163" i="1"/>
  <c r="CQ163" i="1"/>
  <c r="PD164" i="1"/>
  <c r="PP164" i="1"/>
  <c r="NE164" i="1" l="1"/>
  <c r="MZ165" i="1" s="1"/>
  <c r="NU164" i="1"/>
  <c r="NL164" i="1"/>
  <c r="PQ164" i="1"/>
  <c r="PF164" i="1"/>
  <c r="CR163" i="1"/>
  <c r="CP164" i="1" s="1"/>
  <c r="CD164" i="1"/>
  <c r="CG164" i="1"/>
  <c r="IW164" i="1"/>
  <c r="OS165" i="1"/>
  <c r="OV165" i="1"/>
  <c r="AS164" i="1"/>
  <c r="AO164" i="1"/>
  <c r="PG164" i="1" l="1"/>
  <c r="AP164" i="1"/>
  <c r="NB165" i="1"/>
  <c r="AK530" i="1"/>
  <c r="NH165" i="1"/>
  <c r="AO530" i="1"/>
  <c r="PB165" i="1"/>
  <c r="OU165" i="1"/>
  <c r="OW165" i="1" s="1"/>
  <c r="NC165" i="1"/>
  <c r="IU165" i="1"/>
  <c r="CF164" i="1"/>
  <c r="CM164" i="1"/>
  <c r="NM164" i="1"/>
  <c r="NK165" i="1" s="1"/>
  <c r="AL530" i="1" l="1"/>
  <c r="ND165" i="1"/>
  <c r="CO164" i="1"/>
  <c r="DA164" i="1"/>
  <c r="K529" i="1"/>
  <c r="OX165" i="1"/>
  <c r="AT164" i="1"/>
  <c r="BH164" i="1"/>
  <c r="PP165" i="1"/>
  <c r="PD165" i="1"/>
  <c r="AP530" i="1"/>
  <c r="PE165" i="1"/>
  <c r="CH164" i="1"/>
  <c r="IV165" i="1"/>
  <c r="NJ165" i="1"/>
  <c r="NT165" i="1"/>
  <c r="IW165" i="1" l="1"/>
  <c r="PQ165" i="1"/>
  <c r="PF165" i="1"/>
  <c r="L529" i="1"/>
  <c r="OV166" i="1"/>
  <c r="OS166" i="1"/>
  <c r="CI164" i="1"/>
  <c r="DB164" i="1"/>
  <c r="CQ164" i="1"/>
  <c r="AW164" i="1"/>
  <c r="NE165" i="1"/>
  <c r="NU165" i="1"/>
  <c r="NL165" i="1"/>
  <c r="CR164" i="1" l="1"/>
  <c r="NC166" i="1"/>
  <c r="MZ166" i="1"/>
  <c r="CD165" i="1"/>
  <c r="CG165" i="1"/>
  <c r="PG165" i="1"/>
  <c r="AS165" i="1"/>
  <c r="AO165" i="1"/>
  <c r="NM165" i="1"/>
  <c r="NK166" i="1" s="1"/>
  <c r="AO531" i="1"/>
  <c r="AP531" i="1" s="1"/>
  <c r="PB166" i="1"/>
  <c r="OU166" i="1"/>
  <c r="OW166" i="1" s="1"/>
  <c r="OX166" i="1" s="1"/>
  <c r="IU166" i="1"/>
  <c r="OS167" i="1" l="1"/>
  <c r="OV167" i="1"/>
  <c r="AP165" i="1"/>
  <c r="CM165" i="1"/>
  <c r="CF165" i="1"/>
  <c r="PE166" i="1"/>
  <c r="NH166" i="1"/>
  <c r="NB166" i="1"/>
  <c r="AK531" i="1"/>
  <c r="AL531" i="1" s="1"/>
  <c r="PD166" i="1"/>
  <c r="PP166" i="1"/>
  <c r="IV166" i="1"/>
  <c r="IW166" i="1" s="1"/>
  <c r="CP165" i="1"/>
  <c r="IU167" i="1" l="1"/>
  <c r="IV167" i="1" s="1"/>
  <c r="IW167" i="1" s="1"/>
  <c r="CH165" i="1"/>
  <c r="CO165" i="1"/>
  <c r="K530" i="1"/>
  <c r="DA165" i="1"/>
  <c r="PQ166" i="1"/>
  <c r="PF166" i="1"/>
  <c r="PG166" i="1" s="1"/>
  <c r="PE167" i="1" s="1"/>
  <c r="ND166" i="1"/>
  <c r="BH165" i="1"/>
  <c r="AT165" i="1"/>
  <c r="NT166" i="1"/>
  <c r="NJ166" i="1"/>
  <c r="AO532" i="1"/>
  <c r="AP532" i="1" s="1"/>
  <c r="PB167" i="1"/>
  <c r="OU167" i="1"/>
  <c r="OW167" i="1" s="1"/>
  <c r="OX167" i="1" s="1"/>
  <c r="IU168" i="1" l="1"/>
  <c r="IV168" i="1" s="1"/>
  <c r="IW168" i="1" s="1"/>
  <c r="AW165" i="1"/>
  <c r="L530" i="1"/>
  <c r="OV168" i="1"/>
  <c r="OS168" i="1"/>
  <c r="PP167" i="1"/>
  <c r="PD167" i="1"/>
  <c r="PQ167" i="1" s="1"/>
  <c r="DB165" i="1"/>
  <c r="CQ165" i="1"/>
  <c r="NU166" i="1"/>
  <c r="NL166" i="1"/>
  <c r="NM166" i="1" s="1"/>
  <c r="NK167" i="1" s="1"/>
  <c r="NE166" i="1"/>
  <c r="MZ167" i="1" s="1"/>
  <c r="CI165" i="1"/>
  <c r="PF167" i="1" l="1"/>
  <c r="PG167" i="1" s="1"/>
  <c r="PE168" i="1" s="1"/>
  <c r="IU169" i="1"/>
  <c r="IV169" i="1" s="1"/>
  <c r="IW169" i="1" s="1"/>
  <c r="CR165" i="1"/>
  <c r="CP166" i="1" s="1"/>
  <c r="CD166" i="1"/>
  <c r="CG166" i="1"/>
  <c r="AO166" i="1"/>
  <c r="AS166" i="1"/>
  <c r="NC167" i="1"/>
  <c r="NH167" i="1"/>
  <c r="NB167" i="1"/>
  <c r="AK532" i="1"/>
  <c r="AL532" i="1" s="1"/>
  <c r="AO533" i="1"/>
  <c r="AP533" i="1" s="1"/>
  <c r="PB168" i="1"/>
  <c r="OU168" i="1"/>
  <c r="OW168" i="1" s="1"/>
  <c r="OX168" i="1" s="1"/>
  <c r="IU170" i="1" l="1"/>
  <c r="IV170" i="1" s="1"/>
  <c r="IW170" i="1" s="1"/>
  <c r="CM166" i="1"/>
  <c r="CF166" i="1"/>
  <c r="CH166" i="1" s="1"/>
  <c r="CI166" i="1" s="1"/>
  <c r="OV169" i="1"/>
  <c r="OS169" i="1"/>
  <c r="PP168" i="1"/>
  <c r="PD168" i="1"/>
  <c r="NJ167" i="1"/>
  <c r="NT167" i="1"/>
  <c r="AP166" i="1"/>
  <c r="ND167" i="1"/>
  <c r="IU171" i="1" l="1"/>
  <c r="IV171" i="1" s="1"/>
  <c r="IW171" i="1" s="1"/>
  <c r="OU169" i="1"/>
  <c r="OW169" i="1" s="1"/>
  <c r="OX169" i="1" s="1"/>
  <c r="AO534" i="1"/>
  <c r="AP534" i="1" s="1"/>
  <c r="PB169" i="1"/>
  <c r="PQ168" i="1"/>
  <c r="PF168" i="1"/>
  <c r="PG168" i="1" s="1"/>
  <c r="PE169" i="1" s="1"/>
  <c r="NE167" i="1"/>
  <c r="CD167" i="1"/>
  <c r="CG167" i="1"/>
  <c r="AT166" i="1"/>
  <c r="AW166" i="1" s="1"/>
  <c r="BH166" i="1"/>
  <c r="CO166" i="1"/>
  <c r="K531" i="1"/>
  <c r="L531" i="1" s="1"/>
  <c r="DA166" i="1"/>
  <c r="NU167" i="1"/>
  <c r="NL167" i="1"/>
  <c r="NM167" i="1" s="1"/>
  <c r="NK168" i="1" s="1"/>
  <c r="IU172" i="1" l="1"/>
  <c r="IV172" i="1" s="1"/>
  <c r="IW172" i="1" s="1"/>
  <c r="NC168" i="1"/>
  <c r="DB166" i="1"/>
  <c r="CQ166" i="1"/>
  <c r="CR166" i="1" s="1"/>
  <c r="CP167" i="1" s="1"/>
  <c r="PP169" i="1"/>
  <c r="PD169" i="1"/>
  <c r="PQ169" i="1" s="1"/>
  <c r="AO167" i="1"/>
  <c r="AP167" i="1" s="1"/>
  <c r="AS167" i="1"/>
  <c r="OS170" i="1"/>
  <c r="OV170" i="1"/>
  <c r="CM167" i="1"/>
  <c r="CF167" i="1"/>
  <c r="CH167" i="1" s="1"/>
  <c r="CI167" i="1" s="1"/>
  <c r="MZ168" i="1"/>
  <c r="CD168" i="1" l="1"/>
  <c r="CG168" i="1"/>
  <c r="IU173" i="1"/>
  <c r="IV173" i="1" s="1"/>
  <c r="IW173" i="1" s="1"/>
  <c r="PF169" i="1"/>
  <c r="PG169" i="1" s="1"/>
  <c r="PE170" i="1" s="1"/>
  <c r="K532" i="1"/>
  <c r="L532" i="1" s="1"/>
  <c r="CO167" i="1"/>
  <c r="DA167" i="1"/>
  <c r="AO535" i="1"/>
  <c r="AP535" i="1" s="1"/>
  <c r="OU170" i="1"/>
  <c r="OW170" i="1" s="1"/>
  <c r="OX170" i="1" s="1"/>
  <c r="PB170" i="1"/>
  <c r="AT167" i="1"/>
  <c r="AW167" i="1" s="1"/>
  <c r="BH167" i="1"/>
  <c r="NB168" i="1"/>
  <c r="ND168" i="1" s="1"/>
  <c r="AK533" i="1"/>
  <c r="AL533" i="1" s="1"/>
  <c r="NH168" i="1"/>
  <c r="NJ168" i="1" l="1"/>
  <c r="NT168" i="1"/>
  <c r="CQ167" i="1"/>
  <c r="CR167" i="1" s="1"/>
  <c r="CP168" i="1" s="1"/>
  <c r="DB167" i="1"/>
  <c r="NE168" i="1"/>
  <c r="MZ169" i="1"/>
  <c r="AS168" i="1"/>
  <c r="AO168" i="1"/>
  <c r="AP168" i="1" s="1"/>
  <c r="IU174" i="1"/>
  <c r="IV174" i="1" s="1"/>
  <c r="IW174" i="1" s="1"/>
  <c r="PP170" i="1"/>
  <c r="OV171" i="1"/>
  <c r="OS171" i="1"/>
  <c r="CF168" i="1"/>
  <c r="CH168" i="1" s="1"/>
  <c r="CI168" i="1" s="1"/>
  <c r="CM168" i="1"/>
  <c r="IU175" i="1" l="1"/>
  <c r="IV175" i="1" s="1"/>
  <c r="IW175" i="1" s="1"/>
  <c r="AT168" i="1"/>
  <c r="AW168" i="1" s="1"/>
  <c r="BH168" i="1"/>
  <c r="CD169" i="1"/>
  <c r="CG169" i="1"/>
  <c r="AK534" i="1"/>
  <c r="AL534" i="1" s="1"/>
  <c r="NB169" i="1"/>
  <c r="NH169" i="1"/>
  <c r="AO536" i="1"/>
  <c r="AP536" i="1" s="1"/>
  <c r="OU171" i="1"/>
  <c r="OW171" i="1" s="1"/>
  <c r="OX171" i="1" s="1"/>
  <c r="PB171" i="1"/>
  <c r="PP171" i="1" s="1"/>
  <c r="NC169" i="1"/>
  <c r="CO168" i="1"/>
  <c r="DA168" i="1"/>
  <c r="K533" i="1"/>
  <c r="L533" i="1" s="1"/>
  <c r="NU168" i="1"/>
  <c r="NL168" i="1"/>
  <c r="NM168" i="1" s="1"/>
  <c r="NK169" i="1" s="1"/>
  <c r="ND169" i="1" l="1"/>
  <c r="NE169" i="1" s="1"/>
  <c r="IU176" i="1"/>
  <c r="IV176" i="1" s="1"/>
  <c r="IW176" i="1" s="1"/>
  <c r="CF169" i="1"/>
  <c r="CH169" i="1" s="1"/>
  <c r="CI169" i="1" s="1"/>
  <c r="CM169" i="1"/>
  <c r="DB168" i="1"/>
  <c r="CQ168" i="1"/>
  <c r="CR168" i="1" s="1"/>
  <c r="CP169" i="1" s="1"/>
  <c r="OV172" i="1"/>
  <c r="OS172" i="1"/>
  <c r="AS169" i="1"/>
  <c r="AO169" i="1"/>
  <c r="AP169" i="1" s="1"/>
  <c r="NT169" i="1"/>
  <c r="NJ169" i="1"/>
  <c r="CD170" i="1" l="1"/>
  <c r="CM170" i="1" s="1"/>
  <c r="CG170" i="1"/>
  <c r="IU177" i="1"/>
  <c r="IV177" i="1" s="1"/>
  <c r="IW177" i="1" s="1"/>
  <c r="K534" i="1"/>
  <c r="L534" i="1" s="1"/>
  <c r="CO169" i="1"/>
  <c r="DA169" i="1"/>
  <c r="BH169" i="1"/>
  <c r="AT169" i="1"/>
  <c r="AW169" i="1" s="1"/>
  <c r="NC170" i="1"/>
  <c r="NU169" i="1"/>
  <c r="NL169" i="1"/>
  <c r="NM169" i="1" s="1"/>
  <c r="NK170" i="1" s="1"/>
  <c r="OU172" i="1"/>
  <c r="OW172" i="1" s="1"/>
  <c r="OX172" i="1" s="1"/>
  <c r="PB172" i="1"/>
  <c r="PP172" i="1" s="1"/>
  <c r="AO537" i="1"/>
  <c r="AP537" i="1" s="1"/>
  <c r="MZ170" i="1"/>
  <c r="IU178" i="1" l="1"/>
  <c r="IV178" i="1" s="1"/>
  <c r="IW178" i="1" s="1"/>
  <c r="AS170" i="1"/>
  <c r="AO170" i="1"/>
  <c r="AP170" i="1" s="1"/>
  <c r="DB169" i="1"/>
  <c r="CQ169" i="1"/>
  <c r="CR169" i="1" s="1"/>
  <c r="OS173" i="1"/>
  <c r="OV173" i="1"/>
  <c r="NB170" i="1"/>
  <c r="ND170" i="1" s="1"/>
  <c r="AK535" i="1"/>
  <c r="AL535" i="1" s="1"/>
  <c r="NH170" i="1"/>
  <c r="DA170" i="1"/>
  <c r="K535" i="1"/>
  <c r="L535" i="1" s="1"/>
  <c r="IU179" i="1" l="1"/>
  <c r="IV179" i="1" s="1"/>
  <c r="IW179" i="1" s="1"/>
  <c r="LA172" i="1"/>
  <c r="CJ173" i="1"/>
  <c r="CE173" i="1" s="1"/>
  <c r="CS172" i="1"/>
  <c r="CN172" i="1" s="1"/>
  <c r="LA175" i="1"/>
  <c r="CJ179" i="1"/>
  <c r="CE179" i="1" s="1"/>
  <c r="CS180" i="1"/>
  <c r="CN180" i="1" s="1"/>
  <c r="KP181" i="1"/>
  <c r="KP172" i="1"/>
  <c r="LA173" i="1"/>
  <c r="LA181" i="1"/>
  <c r="CS178" i="1"/>
  <c r="CN178" i="1" s="1"/>
  <c r="LA170" i="1"/>
  <c r="CJ175" i="1"/>
  <c r="CE175" i="1" s="1"/>
  <c r="CS179" i="1"/>
  <c r="CN179" i="1" s="1"/>
  <c r="KP177" i="1"/>
  <c r="CS174" i="1"/>
  <c r="CN174" i="1" s="1"/>
  <c r="CJ180" i="1"/>
  <c r="CE180" i="1" s="1"/>
  <c r="CJ171" i="1"/>
  <c r="CE171" i="1" s="1"/>
  <c r="CJ178" i="1"/>
  <c r="CE178" i="1" s="1"/>
  <c r="LA178" i="1"/>
  <c r="CS171" i="1"/>
  <c r="CN171" i="1" s="1"/>
  <c r="CS176" i="1"/>
  <c r="CN176" i="1" s="1"/>
  <c r="CJ172" i="1"/>
  <c r="CE172" i="1" s="1"/>
  <c r="CS177" i="1"/>
  <c r="CN177" i="1" s="1"/>
  <c r="LA174" i="1"/>
  <c r="CJ170" i="1"/>
  <c r="CE170" i="1" s="1"/>
  <c r="CJ181" i="1"/>
  <c r="CE181" i="1" s="1"/>
  <c r="CS181" i="1"/>
  <c r="CN181" i="1" s="1"/>
  <c r="CJ176" i="1"/>
  <c r="CE176" i="1" s="1"/>
  <c r="LA176" i="1"/>
  <c r="KP175" i="1"/>
  <c r="KP180" i="1"/>
  <c r="LA179" i="1"/>
  <c r="KP170" i="1"/>
  <c r="KP179" i="1"/>
  <c r="CJ174" i="1"/>
  <c r="CE174" i="1" s="1"/>
  <c r="KP174" i="1"/>
  <c r="CJ177" i="1"/>
  <c r="CE177" i="1" s="1"/>
  <c r="CS173" i="1"/>
  <c r="CN173" i="1" s="1"/>
  <c r="CS170" i="1"/>
  <c r="CN170" i="1" s="1"/>
  <c r="LA180" i="1"/>
  <c r="LA171" i="1"/>
  <c r="KP176" i="1"/>
  <c r="KP178" i="1"/>
  <c r="KP173" i="1"/>
  <c r="KP171" i="1"/>
  <c r="CS175" i="1"/>
  <c r="CN175" i="1" s="1"/>
  <c r="LA177" i="1"/>
  <c r="CP170" i="1"/>
  <c r="AT170" i="1"/>
  <c r="AW170" i="1" s="1"/>
  <c r="BH170" i="1"/>
  <c r="OU173" i="1"/>
  <c r="OW173" i="1" s="1"/>
  <c r="OX173" i="1" s="1"/>
  <c r="AO538" i="1"/>
  <c r="AP538" i="1" s="1"/>
  <c r="PB173" i="1"/>
  <c r="PP173" i="1" s="1"/>
  <c r="NT170" i="1"/>
  <c r="NJ170" i="1"/>
  <c r="NE170" i="1"/>
  <c r="MZ171" i="1"/>
  <c r="IU180" i="1" l="1"/>
  <c r="IV180" i="1" s="1"/>
  <c r="IW180" i="1" s="1"/>
  <c r="OV174" i="1"/>
  <c r="OS174" i="1"/>
  <c r="AK536" i="1"/>
  <c r="AL536" i="1" s="1"/>
  <c r="NH171" i="1"/>
  <c r="NB171" i="1"/>
  <c r="CF170" i="1"/>
  <c r="CH170" i="1" s="1"/>
  <c r="CI170" i="1" s="1"/>
  <c r="AS171" i="1"/>
  <c r="AO171" i="1"/>
  <c r="AP171" i="1" s="1"/>
  <c r="NC171" i="1"/>
  <c r="NU170" i="1"/>
  <c r="NL170" i="1"/>
  <c r="NM170" i="1" s="1"/>
  <c r="NK171" i="1" s="1"/>
  <c r="CO170" i="1"/>
  <c r="ND171" i="1" l="1"/>
  <c r="NE171" i="1" s="1"/>
  <c r="NC172" i="1" s="1"/>
  <c r="IU181" i="1"/>
  <c r="IV181" i="1" s="1"/>
  <c r="IW181" i="1" s="1"/>
  <c r="CD171" i="1"/>
  <c r="CG171" i="1"/>
  <c r="NT171" i="1"/>
  <c r="NJ171" i="1"/>
  <c r="OU174" i="1"/>
  <c r="OW174" i="1" s="1"/>
  <c r="OX174" i="1" s="1"/>
  <c r="AO539" i="1"/>
  <c r="AP539" i="1" s="1"/>
  <c r="PB174" i="1"/>
  <c r="PP174" i="1" s="1"/>
  <c r="CQ170" i="1"/>
  <c r="CR170" i="1" s="1"/>
  <c r="CP171" i="1" s="1"/>
  <c r="DB170" i="1"/>
  <c r="BH171" i="1"/>
  <c r="AT171" i="1"/>
  <c r="AW171" i="1" s="1"/>
  <c r="MZ172" i="1" l="1"/>
  <c r="NH172" i="1" s="1"/>
  <c r="IU182" i="1"/>
  <c r="IV182" i="1" s="1"/>
  <c r="IW182" i="1" s="1"/>
  <c r="NL171" i="1"/>
  <c r="NM171" i="1" s="1"/>
  <c r="NK172" i="1" s="1"/>
  <c r="NU171" i="1"/>
  <c r="AS172" i="1"/>
  <c r="AO172" i="1"/>
  <c r="AP172" i="1" s="1"/>
  <c r="CM171" i="1"/>
  <c r="CF171" i="1"/>
  <c r="CH171" i="1" s="1"/>
  <c r="CI171" i="1" s="1"/>
  <c r="OV175" i="1"/>
  <c r="OS175" i="1"/>
  <c r="AK537" i="1" l="1"/>
  <c r="AL537" i="1" s="1"/>
  <c r="NB172" i="1"/>
  <c r="ND172" i="1" s="1"/>
  <c r="NE172" i="1" s="1"/>
  <c r="NC173" i="1" s="1"/>
  <c r="IU183" i="1"/>
  <c r="IV183" i="1" s="1"/>
  <c r="IW183" i="1" s="1"/>
  <c r="CG172" i="1"/>
  <c r="CD172" i="1"/>
  <c r="BH172" i="1"/>
  <c r="AT172" i="1"/>
  <c r="AW172" i="1" s="1"/>
  <c r="K536" i="1"/>
  <c r="L536" i="1" s="1"/>
  <c r="DA171" i="1"/>
  <c r="CO171" i="1"/>
  <c r="NT172" i="1"/>
  <c r="NJ172" i="1"/>
  <c r="AO540" i="1"/>
  <c r="AP540" i="1" s="1"/>
  <c r="OU175" i="1"/>
  <c r="OW175" i="1" s="1"/>
  <c r="OX175" i="1" s="1"/>
  <c r="PB175" i="1"/>
  <c r="PP175" i="1" s="1"/>
  <c r="MZ173" i="1" l="1"/>
  <c r="AK538" i="1" s="1"/>
  <c r="AL538" i="1" s="1"/>
  <c r="IU184" i="1"/>
  <c r="IV184" i="1" s="1"/>
  <c r="IW184" i="1" s="1"/>
  <c r="OV176" i="1"/>
  <c r="OS176" i="1"/>
  <c r="NU172" i="1"/>
  <c r="NL172" i="1"/>
  <c r="NM172" i="1" s="1"/>
  <c r="NK173" i="1" s="1"/>
  <c r="AO173" i="1"/>
  <c r="AP173" i="1" s="1"/>
  <c r="AS173" i="1"/>
  <c r="CF172" i="1"/>
  <c r="CH172" i="1" s="1"/>
  <c r="CI172" i="1" s="1"/>
  <c r="CM172" i="1"/>
  <c r="DB171" i="1"/>
  <c r="CQ171" i="1"/>
  <c r="CR171" i="1" s="1"/>
  <c r="CP172" i="1" s="1"/>
  <c r="NH173" i="1" l="1"/>
  <c r="NT173" i="1" s="1"/>
  <c r="NB173" i="1"/>
  <c r="ND173" i="1" s="1"/>
  <c r="NE173" i="1" s="1"/>
  <c r="MZ174" i="1" s="1"/>
  <c r="IU185" i="1"/>
  <c r="IV185" i="1" s="1"/>
  <c r="IW185" i="1" s="1"/>
  <c r="BH173" i="1"/>
  <c r="AT173" i="1"/>
  <c r="AW173" i="1" s="1"/>
  <c r="OU176" i="1"/>
  <c r="OW176" i="1" s="1"/>
  <c r="OX176" i="1" s="1"/>
  <c r="AO541" i="1"/>
  <c r="AP541" i="1" s="1"/>
  <c r="PB176" i="1"/>
  <c r="PP176" i="1" s="1"/>
  <c r="CO172" i="1"/>
  <c r="DA172" i="1"/>
  <c r="K537" i="1"/>
  <c r="L537" i="1" s="1"/>
  <c r="CD173" i="1"/>
  <c r="CG173" i="1"/>
  <c r="NJ173" i="1" l="1"/>
  <c r="NU173" i="1" s="1"/>
  <c r="OV177" i="1"/>
  <c r="OS177" i="1"/>
  <c r="AO174" i="1"/>
  <c r="AP174" i="1" s="1"/>
  <c r="AS174" i="1"/>
  <c r="CM173" i="1"/>
  <c r="CF173" i="1"/>
  <c r="CH173" i="1" s="1"/>
  <c r="CI173" i="1" s="1"/>
  <c r="NL173" i="1"/>
  <c r="NM173" i="1" s="1"/>
  <c r="NK174" i="1" s="1"/>
  <c r="IU186" i="1"/>
  <c r="IV186" i="1" s="1"/>
  <c r="IW186" i="1" s="1"/>
  <c r="DB172" i="1"/>
  <c r="CQ172" i="1"/>
  <c r="CR172" i="1" s="1"/>
  <c r="CP173" i="1" s="1"/>
  <c r="NB174" i="1"/>
  <c r="NH174" i="1"/>
  <c r="AK539" i="1"/>
  <c r="AL539" i="1" s="1"/>
  <c r="NC174" i="1"/>
  <c r="IU187" i="1" l="1"/>
  <c r="IV187" i="1" s="1"/>
  <c r="IW187" i="1" s="1"/>
  <c r="CG174" i="1"/>
  <c r="CD174" i="1"/>
  <c r="ND174" i="1"/>
  <c r="DA173" i="1"/>
  <c r="K538" i="1"/>
  <c r="L538" i="1" s="1"/>
  <c r="CO173" i="1"/>
  <c r="NJ174" i="1"/>
  <c r="NT174" i="1"/>
  <c r="AT174" i="1"/>
  <c r="AW174" i="1" s="1"/>
  <c r="BH174" i="1"/>
  <c r="AO542" i="1"/>
  <c r="AP542" i="1" s="1"/>
  <c r="PB177" i="1"/>
  <c r="PP177" i="1" s="1"/>
  <c r="OU177" i="1"/>
  <c r="OW177" i="1" s="1"/>
  <c r="OX177" i="1" s="1"/>
  <c r="IU188" i="1" l="1"/>
  <c r="IV188" i="1" s="1"/>
  <c r="IW188" i="1" s="1"/>
  <c r="DB173" i="1"/>
  <c r="CQ173" i="1"/>
  <c r="CR173" i="1" s="1"/>
  <c r="CP174" i="1" s="1"/>
  <c r="NE174" i="1"/>
  <c r="MZ175" i="1" s="1"/>
  <c r="CM174" i="1"/>
  <c r="CF174" i="1"/>
  <c r="CH174" i="1" s="1"/>
  <c r="CI174" i="1" s="1"/>
  <c r="AS175" i="1"/>
  <c r="AO175" i="1"/>
  <c r="AP175" i="1" s="1"/>
  <c r="OS178" i="1"/>
  <c r="OV178" i="1"/>
  <c r="NL174" i="1"/>
  <c r="NM174" i="1" s="1"/>
  <c r="NK175" i="1" s="1"/>
  <c r="NU174" i="1"/>
  <c r="IU189" i="1" l="1"/>
  <c r="IV189" i="1" s="1"/>
  <c r="IW189" i="1" s="1"/>
  <c r="CG175" i="1"/>
  <c r="CD175" i="1"/>
  <c r="NB175" i="1"/>
  <c r="NH175" i="1"/>
  <c r="AK540" i="1"/>
  <c r="AL540" i="1" s="1"/>
  <c r="NC175" i="1"/>
  <c r="OU178" i="1"/>
  <c r="OW178" i="1" s="1"/>
  <c r="OX178" i="1" s="1"/>
  <c r="PB178" i="1"/>
  <c r="PP178" i="1" s="1"/>
  <c r="AO543" i="1"/>
  <c r="AP543" i="1" s="1"/>
  <c r="BH175" i="1"/>
  <c r="AT175" i="1"/>
  <c r="AW175" i="1" s="1"/>
  <c r="DA174" i="1"/>
  <c r="K539" i="1"/>
  <c r="L539" i="1" s="1"/>
  <c r="CO174" i="1"/>
  <c r="ND175" i="1" l="1"/>
  <c r="NE175" i="1" s="1"/>
  <c r="NC176" i="1" s="1"/>
  <c r="IU190" i="1"/>
  <c r="IV190" i="1" s="1"/>
  <c r="IW190" i="1" s="1"/>
  <c r="NJ175" i="1"/>
  <c r="NT175" i="1"/>
  <c r="AO176" i="1"/>
  <c r="AP176" i="1" s="1"/>
  <c r="AS176" i="1"/>
  <c r="CM175" i="1"/>
  <c r="CF175" i="1"/>
  <c r="CH175" i="1" s="1"/>
  <c r="CI175" i="1" s="1"/>
  <c r="OV179" i="1"/>
  <c r="OS179" i="1"/>
  <c r="DB174" i="1"/>
  <c r="CQ174" i="1"/>
  <c r="CR174" i="1" s="1"/>
  <c r="CP175" i="1" s="1"/>
  <c r="MZ176" i="1" l="1"/>
  <c r="NB176" i="1" s="1"/>
  <c r="ND176" i="1" s="1"/>
  <c r="IU191" i="1"/>
  <c r="IV191" i="1" s="1"/>
  <c r="IW191" i="1" s="1"/>
  <c r="BH176" i="1"/>
  <c r="AT176" i="1"/>
  <c r="AW176" i="1" s="1"/>
  <c r="NL175" i="1"/>
  <c r="NM175" i="1" s="1"/>
  <c r="NK176" i="1" s="1"/>
  <c r="NU175" i="1"/>
  <c r="AO544" i="1"/>
  <c r="AP544" i="1" s="1"/>
  <c r="PB179" i="1"/>
  <c r="PP179" i="1" s="1"/>
  <c r="OU179" i="1"/>
  <c r="OW179" i="1" s="1"/>
  <c r="OX179" i="1" s="1"/>
  <c r="CD176" i="1"/>
  <c r="CG176" i="1"/>
  <c r="CO175" i="1"/>
  <c r="DA175" i="1"/>
  <c r="K540" i="1"/>
  <c r="L540" i="1" s="1"/>
  <c r="NH176" i="1" l="1"/>
  <c r="NT176" i="1" s="1"/>
  <c r="AK541" i="1"/>
  <c r="AL541" i="1" s="1"/>
  <c r="IU192" i="1"/>
  <c r="IV192" i="1" s="1"/>
  <c r="IW192" i="1" s="1"/>
  <c r="DB175" i="1"/>
  <c r="CQ175" i="1"/>
  <c r="CR175" i="1" s="1"/>
  <c r="CP176" i="1" s="1"/>
  <c r="AS177" i="1"/>
  <c r="AO177" i="1"/>
  <c r="AP177" i="1" s="1"/>
  <c r="CM176" i="1"/>
  <c r="CF176" i="1"/>
  <c r="CH176" i="1" s="1"/>
  <c r="CI176" i="1" s="1"/>
  <c r="NE176" i="1"/>
  <c r="MZ177" i="1"/>
  <c r="OS180" i="1"/>
  <c r="OV180" i="1"/>
  <c r="NJ176" i="1" l="1"/>
  <c r="NL176" i="1" s="1"/>
  <c r="NM176" i="1" s="1"/>
  <c r="NK177" i="1" s="1"/>
  <c r="IU193" i="1"/>
  <c r="IV193" i="1" s="1"/>
  <c r="IW193" i="1" s="1"/>
  <c r="CD177" i="1"/>
  <c r="CG177" i="1"/>
  <c r="BH177" i="1"/>
  <c r="AT177" i="1"/>
  <c r="AW177" i="1" s="1"/>
  <c r="PB180" i="1"/>
  <c r="PP180" i="1" s="1"/>
  <c r="AO545" i="1"/>
  <c r="AP545" i="1" s="1"/>
  <c r="OU180" i="1"/>
  <c r="OW180" i="1" s="1"/>
  <c r="OX180" i="1" s="1"/>
  <c r="AK542" i="1"/>
  <c r="AL542" i="1" s="1"/>
  <c r="NB177" i="1"/>
  <c r="NH177" i="1"/>
  <c r="NC177" i="1"/>
  <c r="DA176" i="1"/>
  <c r="K541" i="1"/>
  <c r="L541" i="1" s="1"/>
  <c r="CO176" i="1"/>
  <c r="NU176" i="1" l="1"/>
  <c r="ND177" i="1"/>
  <c r="NE177" i="1" s="1"/>
  <c r="NC178" i="1" s="1"/>
  <c r="IU194" i="1"/>
  <c r="IV194" i="1" s="1"/>
  <c r="IW194" i="1" s="1"/>
  <c r="AO178" i="1"/>
  <c r="AP178" i="1" s="1"/>
  <c r="AS178" i="1"/>
  <c r="NT177" i="1"/>
  <c r="NJ177" i="1"/>
  <c r="CM177" i="1"/>
  <c r="CF177" i="1"/>
  <c r="CH177" i="1" s="1"/>
  <c r="CI177" i="1" s="1"/>
  <c r="DB176" i="1"/>
  <c r="CQ176" i="1"/>
  <c r="CR176" i="1" s="1"/>
  <c r="CP177" i="1" s="1"/>
  <c r="OS181" i="1"/>
  <c r="OV181" i="1"/>
  <c r="MZ178" i="1" l="1"/>
  <c r="NB178" i="1" s="1"/>
  <c r="ND178" i="1" s="1"/>
  <c r="NE178" i="1" s="1"/>
  <c r="IU195" i="1"/>
  <c r="IV195" i="1" s="1"/>
  <c r="IW195" i="1" s="1"/>
  <c r="DA177" i="1"/>
  <c r="K542" i="1"/>
  <c r="L542" i="1" s="1"/>
  <c r="CO177" i="1"/>
  <c r="NU177" i="1"/>
  <c r="NL177" i="1"/>
  <c r="NM177" i="1" s="1"/>
  <c r="NK178" i="1" s="1"/>
  <c r="BH178" i="1"/>
  <c r="AT178" i="1"/>
  <c r="AW178" i="1" s="1"/>
  <c r="AO546" i="1"/>
  <c r="AP546" i="1" s="1"/>
  <c r="OU181" i="1"/>
  <c r="OW181" i="1" s="1"/>
  <c r="OX181" i="1" s="1"/>
  <c r="PB181" i="1"/>
  <c r="PP181" i="1" s="1"/>
  <c r="CD178" i="1"/>
  <c r="CG178" i="1"/>
  <c r="AK543" i="1" l="1"/>
  <c r="AL543" i="1" s="1"/>
  <c r="NH178" i="1"/>
  <c r="NT178" i="1" s="1"/>
  <c r="IU196" i="1"/>
  <c r="IV196" i="1" s="1"/>
  <c r="IW196" i="1" s="1"/>
  <c r="CF178" i="1"/>
  <c r="CH178" i="1" s="1"/>
  <c r="CI178" i="1" s="1"/>
  <c r="CM178" i="1"/>
  <c r="OS182" i="1"/>
  <c r="OV182" i="1"/>
  <c r="DB177" i="1"/>
  <c r="CQ177" i="1"/>
  <c r="CR177" i="1" s="1"/>
  <c r="CP178" i="1" s="1"/>
  <c r="MZ179" i="1"/>
  <c r="NC179" i="1"/>
  <c r="AS179" i="1"/>
  <c r="AO179" i="1"/>
  <c r="AP179" i="1" s="1"/>
  <c r="NJ178" i="1" l="1"/>
  <c r="NU178" i="1" s="1"/>
  <c r="IU197" i="1"/>
  <c r="IV197" i="1" s="1"/>
  <c r="IW197" i="1" s="1"/>
  <c r="BH179" i="1"/>
  <c r="AT179" i="1"/>
  <c r="AW179" i="1" s="1"/>
  <c r="PB182" i="1"/>
  <c r="AO547" i="1"/>
  <c r="AP547" i="1" s="1"/>
  <c r="CO178" i="1"/>
  <c r="DA178" i="1"/>
  <c r="K543" i="1"/>
  <c r="L543" i="1" s="1"/>
  <c r="CG179" i="1"/>
  <c r="CD179" i="1"/>
  <c r="NB179" i="1"/>
  <c r="ND179" i="1" s="1"/>
  <c r="NH179" i="1"/>
  <c r="AK544" i="1"/>
  <c r="AL544" i="1" s="1"/>
  <c r="NL178" i="1" l="1"/>
  <c r="NM178" i="1" s="1"/>
  <c r="NK179" i="1" s="1"/>
  <c r="NE179" i="1"/>
  <c r="MZ180" i="1" s="1"/>
  <c r="IU198" i="1"/>
  <c r="IV198" i="1" s="1"/>
  <c r="IW198" i="1" s="1"/>
  <c r="DB178" i="1"/>
  <c r="CQ178" i="1"/>
  <c r="CR178" i="1" s="1"/>
  <c r="CP179" i="1" s="1"/>
  <c r="NT179" i="1"/>
  <c r="NJ179" i="1"/>
  <c r="PP182" i="1"/>
  <c r="AO180" i="1"/>
  <c r="AP180" i="1" s="1"/>
  <c r="AS180" i="1"/>
  <c r="CM179" i="1"/>
  <c r="CF179" i="1"/>
  <c r="CH179" i="1" s="1"/>
  <c r="CI179" i="1" s="1"/>
  <c r="IU199" i="1" l="1"/>
  <c r="IV199" i="1" s="1"/>
  <c r="IW199" i="1" s="1"/>
  <c r="NU179" i="1"/>
  <c r="NL179" i="1"/>
  <c r="NM179" i="1" s="1"/>
  <c r="NK180" i="1" s="1"/>
  <c r="DA179" i="1"/>
  <c r="K544" i="1"/>
  <c r="L544" i="1" s="1"/>
  <c r="CO179" i="1"/>
  <c r="BH180" i="1"/>
  <c r="AT180" i="1"/>
  <c r="AW180" i="1" s="1"/>
  <c r="NH180" i="1"/>
  <c r="NB180" i="1"/>
  <c r="AK545" i="1"/>
  <c r="AL545" i="1" s="1"/>
  <c r="CD180" i="1"/>
  <c r="CG180" i="1"/>
  <c r="NC180" i="1"/>
  <c r="IU200" i="1" l="1"/>
  <c r="IV200" i="1" s="1"/>
  <c r="IW200" i="1" s="1"/>
  <c r="DB179" i="1"/>
  <c r="CQ179" i="1"/>
  <c r="CR179" i="1" s="1"/>
  <c r="CP180" i="1" s="1"/>
  <c r="CF180" i="1"/>
  <c r="CH180" i="1" s="1"/>
  <c r="CI180" i="1" s="1"/>
  <c r="CM180" i="1"/>
  <c r="ND180" i="1"/>
  <c r="NT180" i="1"/>
  <c r="NJ180" i="1"/>
  <c r="NU180" i="1" s="1"/>
  <c r="AS181" i="1"/>
  <c r="AO181" i="1"/>
  <c r="AP181" i="1" s="1"/>
  <c r="NL180" i="1" l="1"/>
  <c r="NM180" i="1" s="1"/>
  <c r="NK181" i="1" s="1"/>
  <c r="IU201" i="1"/>
  <c r="IV201" i="1" s="1"/>
  <c r="IW201" i="1" s="1"/>
  <c r="NE180" i="1"/>
  <c r="MZ181" i="1"/>
  <c r="DA180" i="1"/>
  <c r="K545" i="1"/>
  <c r="L545" i="1" s="1"/>
  <c r="CO180" i="1"/>
  <c r="CD181" i="1"/>
  <c r="CG181" i="1"/>
  <c r="BH181" i="1"/>
  <c r="AT181" i="1"/>
  <c r="AW181" i="1" s="1"/>
  <c r="IU202" i="1" l="1"/>
  <c r="IV202" i="1" s="1"/>
  <c r="IW202" i="1" s="1"/>
  <c r="CF181" i="1"/>
  <c r="CH181" i="1" s="1"/>
  <c r="CI181" i="1" s="1"/>
  <c r="CM181" i="1"/>
  <c r="NH181" i="1"/>
  <c r="AK546" i="1"/>
  <c r="AL546" i="1" s="1"/>
  <c r="NB181" i="1"/>
  <c r="ND181" i="1" s="1"/>
  <c r="NE181" i="1" s="1"/>
  <c r="AO182" i="1"/>
  <c r="AP182" i="1" s="1"/>
  <c r="AS182" i="1"/>
  <c r="NC181" i="1"/>
  <c r="DB180" i="1"/>
  <c r="CQ180" i="1"/>
  <c r="CR180" i="1" s="1"/>
  <c r="CP181" i="1" s="1"/>
  <c r="NC182" i="1" l="1"/>
  <c r="IU203" i="1"/>
  <c r="IV203" i="1" s="1"/>
  <c r="IW203" i="1" s="1"/>
  <c r="NT181" i="1"/>
  <c r="NJ181" i="1"/>
  <c r="K546" i="1"/>
  <c r="L546" i="1" s="1"/>
  <c r="CO181" i="1"/>
  <c r="DA181" i="1"/>
  <c r="MZ182" i="1"/>
  <c r="CD182" i="1"/>
  <c r="CM182" i="1" s="1"/>
  <c r="CG182" i="1"/>
  <c r="BH182" i="1"/>
  <c r="AT182" i="1"/>
  <c r="AW182" i="1" s="1"/>
  <c r="IU204" i="1" l="1"/>
  <c r="IV204" i="1" s="1"/>
  <c r="IW204" i="1" s="1"/>
  <c r="DB181" i="1"/>
  <c r="CQ181" i="1"/>
  <c r="CR181" i="1" s="1"/>
  <c r="AO183" i="1"/>
  <c r="AP183" i="1" s="1"/>
  <c r="AS183" i="1"/>
  <c r="NU181" i="1"/>
  <c r="NL181" i="1"/>
  <c r="NM181" i="1" s="1"/>
  <c r="NK182" i="1" s="1"/>
  <c r="DA182" i="1"/>
  <c r="K547" i="1"/>
  <c r="L547" i="1" s="1"/>
  <c r="NB182" i="1"/>
  <c r="NH182" i="1"/>
  <c r="AK547" i="1"/>
  <c r="AL547" i="1" s="1"/>
  <c r="ND182" i="1"/>
  <c r="IU205" i="1" l="1"/>
  <c r="IV205" i="1" s="1"/>
  <c r="IW205" i="1" s="1"/>
  <c r="NE182" i="1"/>
  <c r="MZ183" i="1" s="1"/>
  <c r="AT183" i="1"/>
  <c r="AW183" i="1" s="1"/>
  <c r="BH183" i="1"/>
  <c r="KP192" i="1"/>
  <c r="CJ186" i="1"/>
  <c r="CE186" i="1" s="1"/>
  <c r="CJ193" i="1"/>
  <c r="CE193" i="1" s="1"/>
  <c r="CS188" i="1"/>
  <c r="CN188" i="1" s="1"/>
  <c r="CJ182" i="1"/>
  <c r="CE182" i="1" s="1"/>
  <c r="KP188" i="1"/>
  <c r="KP189" i="1"/>
  <c r="LA185" i="1"/>
  <c r="KP182" i="1"/>
  <c r="CJ191" i="1"/>
  <c r="CE191" i="1" s="1"/>
  <c r="LA192" i="1"/>
  <c r="CS191" i="1"/>
  <c r="CN191" i="1" s="1"/>
  <c r="LA186" i="1"/>
  <c r="CS190" i="1"/>
  <c r="CN190" i="1" s="1"/>
  <c r="CJ184" i="1"/>
  <c r="CE184" i="1" s="1"/>
  <c r="CJ187" i="1"/>
  <c r="CE187" i="1" s="1"/>
  <c r="CS184" i="1"/>
  <c r="CN184" i="1" s="1"/>
  <c r="CS185" i="1"/>
  <c r="CN185" i="1" s="1"/>
  <c r="LA189" i="1"/>
  <c r="LA193" i="1"/>
  <c r="LA183" i="1"/>
  <c r="KP183" i="1"/>
  <c r="LA184" i="1"/>
  <c r="CJ183" i="1"/>
  <c r="CE183" i="1" s="1"/>
  <c r="CS186" i="1"/>
  <c r="CN186" i="1" s="1"/>
  <c r="CS192" i="1"/>
  <c r="CN192" i="1" s="1"/>
  <c r="LA182" i="1"/>
  <c r="LA188" i="1"/>
  <c r="LA190" i="1"/>
  <c r="KP187" i="1"/>
  <c r="CS182" i="1"/>
  <c r="CN182" i="1" s="1"/>
  <c r="CJ190" i="1"/>
  <c r="CE190" i="1" s="1"/>
  <c r="CS187" i="1"/>
  <c r="CN187" i="1" s="1"/>
  <c r="CJ188" i="1"/>
  <c r="CE188" i="1" s="1"/>
  <c r="KP185" i="1"/>
  <c r="LA187" i="1"/>
  <c r="KP190" i="1"/>
  <c r="KP191" i="1"/>
  <c r="CS193" i="1"/>
  <c r="CN193" i="1" s="1"/>
  <c r="CS183" i="1"/>
  <c r="CN183" i="1" s="1"/>
  <c r="CJ192" i="1"/>
  <c r="CE192" i="1" s="1"/>
  <c r="KP193" i="1"/>
  <c r="LA191" i="1"/>
  <c r="KP184" i="1"/>
  <c r="CJ185" i="1"/>
  <c r="CE185" i="1" s="1"/>
  <c r="CP182" i="1"/>
  <c r="KP186" i="1"/>
  <c r="CJ189" i="1"/>
  <c r="CE189" i="1" s="1"/>
  <c r="CS189" i="1"/>
  <c r="CN189" i="1" s="1"/>
  <c r="NT182" i="1"/>
  <c r="NJ182" i="1"/>
  <c r="IU206" i="1" l="1"/>
  <c r="IV206" i="1" s="1"/>
  <c r="IW206" i="1" s="1"/>
  <c r="CO182" i="1"/>
  <c r="AS184" i="1"/>
  <c r="AO184" i="1"/>
  <c r="AP184" i="1" s="1"/>
  <c r="NB183" i="1"/>
  <c r="AK548" i="1"/>
  <c r="AL548" i="1" s="1"/>
  <c r="NH183" i="1"/>
  <c r="CF182" i="1"/>
  <c r="CH182" i="1" s="1"/>
  <c r="CI182" i="1" s="1"/>
  <c r="NC183" i="1"/>
  <c r="NU182" i="1"/>
  <c r="NL182" i="1"/>
  <c r="NM182" i="1" s="1"/>
  <c r="NK183" i="1" s="1"/>
  <c r="ND183" i="1" l="1"/>
  <c r="NE183" i="1" s="1"/>
  <c r="NC184" i="1" s="1"/>
  <c r="IU207" i="1"/>
  <c r="IV207" i="1" s="1"/>
  <c r="IW207" i="1" s="1"/>
  <c r="AT184" i="1"/>
  <c r="AW184" i="1" s="1"/>
  <c r="BH184" i="1"/>
  <c r="CQ182" i="1"/>
  <c r="CR182" i="1" s="1"/>
  <c r="CP183" i="1" s="1"/>
  <c r="DB182" i="1"/>
  <c r="CD183" i="1"/>
  <c r="CG183" i="1"/>
  <c r="NJ183" i="1"/>
  <c r="NT183" i="1"/>
  <c r="MZ184" i="1" l="1"/>
  <c r="AK549" i="1" s="1"/>
  <c r="AL549" i="1" s="1"/>
  <c r="IU208" i="1"/>
  <c r="IV208" i="1" s="1"/>
  <c r="IW208" i="1" s="1"/>
  <c r="AS185" i="1"/>
  <c r="AO185" i="1"/>
  <c r="AP185" i="1" s="1"/>
  <c r="NU183" i="1"/>
  <c r="NL183" i="1"/>
  <c r="NM183" i="1" s="1"/>
  <c r="NK184" i="1" s="1"/>
  <c r="CM183" i="1"/>
  <c r="CF183" i="1"/>
  <c r="CH183" i="1" s="1"/>
  <c r="CI183" i="1" s="1"/>
  <c r="NH184" i="1" l="1"/>
  <c r="NT184" i="1" s="1"/>
  <c r="NB184" i="1"/>
  <c r="ND184" i="1" s="1"/>
  <c r="NE184" i="1" s="1"/>
  <c r="IU209" i="1"/>
  <c r="IV209" i="1" s="1"/>
  <c r="IW209" i="1" s="1"/>
  <c r="BH185" i="1"/>
  <c r="AT185" i="1"/>
  <c r="AW185" i="1" s="1"/>
  <c r="CG184" i="1"/>
  <c r="CD184" i="1"/>
  <c r="CO183" i="1"/>
  <c r="DA183" i="1"/>
  <c r="K548" i="1"/>
  <c r="L548" i="1" s="1"/>
  <c r="NJ184" i="1" l="1"/>
  <c r="NU184" i="1" s="1"/>
  <c r="MZ185" i="1"/>
  <c r="NB185" i="1" s="1"/>
  <c r="IU210" i="1"/>
  <c r="IV210" i="1" s="1"/>
  <c r="IW210" i="1" s="1"/>
  <c r="NC185" i="1"/>
  <c r="AS186" i="1"/>
  <c r="AO186" i="1"/>
  <c r="AP186" i="1" s="1"/>
  <c r="DB183" i="1"/>
  <c r="CQ183" i="1"/>
  <c r="CR183" i="1" s="1"/>
  <c r="CP184" i="1" s="1"/>
  <c r="CM184" i="1"/>
  <c r="CF184" i="1"/>
  <c r="CH184" i="1" s="1"/>
  <c r="CI184" i="1" s="1"/>
  <c r="NL184" i="1" l="1"/>
  <c r="NM184" i="1" s="1"/>
  <c r="NK185" i="1" s="1"/>
  <c r="NH185" i="1"/>
  <c r="NT185" i="1" s="1"/>
  <c r="AK550" i="1"/>
  <c r="AL550" i="1" s="1"/>
  <c r="IU211" i="1"/>
  <c r="IV211" i="1" s="1"/>
  <c r="IW211" i="1" s="1"/>
  <c r="DA184" i="1"/>
  <c r="K549" i="1"/>
  <c r="L549" i="1" s="1"/>
  <c r="CO184" i="1"/>
  <c r="NJ185" i="1"/>
  <c r="ND185" i="1"/>
  <c r="NE185" i="1" s="1"/>
  <c r="CD185" i="1"/>
  <c r="CG185" i="1"/>
  <c r="AT186" i="1"/>
  <c r="AW186" i="1" s="1"/>
  <c r="BH186" i="1"/>
  <c r="IU212" i="1" l="1"/>
  <c r="IV212" i="1" s="1"/>
  <c r="IW212" i="1" s="1"/>
  <c r="DB184" i="1"/>
  <c r="CQ184" i="1"/>
  <c r="CR184" i="1" s="1"/>
  <c r="CP185" i="1" s="1"/>
  <c r="CF185" i="1"/>
  <c r="CH185" i="1" s="1"/>
  <c r="CI185" i="1" s="1"/>
  <c r="CM185" i="1"/>
  <c r="MZ186" i="1"/>
  <c r="NC186" i="1"/>
  <c r="AO187" i="1"/>
  <c r="AP187" i="1" s="1"/>
  <c r="AS187" i="1"/>
  <c r="NU185" i="1"/>
  <c r="NL185" i="1"/>
  <c r="NM185" i="1" s="1"/>
  <c r="NK186" i="1" s="1"/>
  <c r="IU213" i="1" l="1"/>
  <c r="IV213" i="1" s="1"/>
  <c r="IW213" i="1" s="1"/>
  <c r="CO185" i="1"/>
  <c r="DA185" i="1"/>
  <c r="K550" i="1"/>
  <c r="L550" i="1" s="1"/>
  <c r="CG186" i="1"/>
  <c r="CD186" i="1"/>
  <c r="BH187" i="1"/>
  <c r="AT187" i="1"/>
  <c r="AW187" i="1" s="1"/>
  <c r="AK551" i="1"/>
  <c r="AL551" i="1" s="1"/>
  <c r="NB186" i="1"/>
  <c r="ND186" i="1" s="1"/>
  <c r="NH186" i="1"/>
  <c r="IU214" i="1" l="1"/>
  <c r="IV214" i="1" s="1"/>
  <c r="IW214" i="1" s="1"/>
  <c r="CF186" i="1"/>
  <c r="CH186" i="1" s="1"/>
  <c r="CI186" i="1" s="1"/>
  <c r="CM186" i="1"/>
  <c r="NJ186" i="1"/>
  <c r="NT186" i="1"/>
  <c r="NE186" i="1"/>
  <c r="MZ187" i="1" s="1"/>
  <c r="DB185" i="1"/>
  <c r="CQ185" i="1"/>
  <c r="CR185" i="1" s="1"/>
  <c r="CP186" i="1" s="1"/>
  <c r="AO188" i="1"/>
  <c r="AP188" i="1" s="1"/>
  <c r="AS188" i="1"/>
  <c r="IU215" i="1" l="1"/>
  <c r="IV215" i="1" s="1"/>
  <c r="IW215" i="1" s="1"/>
  <c r="NC187" i="1"/>
  <c r="NH187" i="1"/>
  <c r="NB187" i="1"/>
  <c r="ND187" i="1" s="1"/>
  <c r="AK552" i="1"/>
  <c r="AL552" i="1" s="1"/>
  <c r="NU186" i="1"/>
  <c r="NL186" i="1"/>
  <c r="NM186" i="1" s="1"/>
  <c r="NK187" i="1" s="1"/>
  <c r="K551" i="1"/>
  <c r="L551" i="1" s="1"/>
  <c r="CO186" i="1"/>
  <c r="DA186" i="1"/>
  <c r="BH188" i="1"/>
  <c r="AT188" i="1"/>
  <c r="AW188" i="1" s="1"/>
  <c r="CD187" i="1"/>
  <c r="CG187" i="1"/>
  <c r="IU216" i="1" l="1"/>
  <c r="IV216" i="1" s="1"/>
  <c r="IW216" i="1" s="1"/>
  <c r="NT187" i="1"/>
  <c r="NJ187" i="1"/>
  <c r="NE187" i="1"/>
  <c r="AS189" i="1"/>
  <c r="AO189" i="1"/>
  <c r="AP189" i="1" s="1"/>
  <c r="DB186" i="1"/>
  <c r="CQ186" i="1"/>
  <c r="CR186" i="1" s="1"/>
  <c r="CP187" i="1" s="1"/>
  <c r="CF187" i="1"/>
  <c r="CH187" i="1" s="1"/>
  <c r="CI187" i="1" s="1"/>
  <c r="CM187" i="1"/>
  <c r="IU217" i="1" l="1"/>
  <c r="IV217" i="1" s="1"/>
  <c r="IW217" i="1" s="1"/>
  <c r="AT189" i="1"/>
  <c r="AW189" i="1" s="1"/>
  <c r="BH189" i="1"/>
  <c r="NC188" i="1"/>
  <c r="NU187" i="1"/>
  <c r="NL187" i="1"/>
  <c r="NM187" i="1" s="1"/>
  <c r="NK188" i="1" s="1"/>
  <c r="CO187" i="1"/>
  <c r="DA187" i="1"/>
  <c r="K552" i="1"/>
  <c r="L552" i="1" s="1"/>
  <c r="CD188" i="1"/>
  <c r="CG188" i="1"/>
  <c r="MZ188" i="1"/>
  <c r="IU218" i="1" l="1"/>
  <c r="IV218" i="1" s="1"/>
  <c r="IW218" i="1" s="1"/>
  <c r="NH188" i="1"/>
  <c r="NB188" i="1"/>
  <c r="ND188" i="1" s="1"/>
  <c r="NE188" i="1" s="1"/>
  <c r="AK553" i="1"/>
  <c r="AL553" i="1" s="1"/>
  <c r="CF188" i="1"/>
  <c r="CH188" i="1" s="1"/>
  <c r="CI188" i="1" s="1"/>
  <c r="CM188" i="1"/>
  <c r="AO190" i="1"/>
  <c r="AP190" i="1" s="1"/>
  <c r="AS190" i="1"/>
  <c r="CQ187" i="1"/>
  <c r="CR187" i="1" s="1"/>
  <c r="CP188" i="1" s="1"/>
  <c r="DB187" i="1"/>
  <c r="IU219" i="1" l="1"/>
  <c r="IV219" i="1" s="1"/>
  <c r="IW219" i="1" s="1"/>
  <c r="AT190" i="1"/>
  <c r="AW190" i="1" s="1"/>
  <c r="BH190" i="1"/>
  <c r="DA188" i="1"/>
  <c r="K553" i="1"/>
  <c r="L553" i="1" s="1"/>
  <c r="CO188" i="1"/>
  <c r="MZ189" i="1"/>
  <c r="NC189" i="1"/>
  <c r="CG189" i="1"/>
  <c r="CD189" i="1"/>
  <c r="NJ188" i="1"/>
  <c r="NT188" i="1"/>
  <c r="IU220" i="1" l="1"/>
  <c r="IV220" i="1" s="1"/>
  <c r="IW220" i="1" s="1"/>
  <c r="NU188" i="1"/>
  <c r="NL188" i="1"/>
  <c r="NM188" i="1" s="1"/>
  <c r="NK189" i="1" s="1"/>
  <c r="CM189" i="1"/>
  <c r="CF189" i="1"/>
  <c r="CH189" i="1" s="1"/>
  <c r="CI189" i="1" s="1"/>
  <c r="AO191" i="1"/>
  <c r="AP191" i="1" s="1"/>
  <c r="AS191" i="1"/>
  <c r="DB188" i="1"/>
  <c r="CQ188" i="1"/>
  <c r="CR188" i="1" s="1"/>
  <c r="CP189" i="1" s="1"/>
  <c r="NB189" i="1"/>
  <c r="ND189" i="1" s="1"/>
  <c r="NH189" i="1"/>
  <c r="AK554" i="1"/>
  <c r="AL554" i="1" s="1"/>
  <c r="IU221" i="1" l="1"/>
  <c r="IV221" i="1" s="1"/>
  <c r="IW221" i="1" s="1"/>
  <c r="CD190" i="1"/>
  <c r="CG190" i="1"/>
  <c r="AT191" i="1"/>
  <c r="AW191" i="1" s="1"/>
  <c r="BH191" i="1"/>
  <c r="DA189" i="1"/>
  <c r="K554" i="1"/>
  <c r="L554" i="1" s="1"/>
  <c r="CO189" i="1"/>
  <c r="NJ189" i="1"/>
  <c r="NT189" i="1"/>
  <c r="NE189" i="1"/>
  <c r="MZ190" i="1" s="1"/>
  <c r="IU222" i="1" l="1"/>
  <c r="IV222" i="1" s="1"/>
  <c r="IW222" i="1" s="1"/>
  <c r="NH190" i="1"/>
  <c r="NB190" i="1"/>
  <c r="AK555" i="1"/>
  <c r="AL555" i="1" s="1"/>
  <c r="AO192" i="1"/>
  <c r="AP192" i="1" s="1"/>
  <c r="AS192" i="1"/>
  <c r="NC190" i="1"/>
  <c r="CF190" i="1"/>
  <c r="CH190" i="1" s="1"/>
  <c r="CI190" i="1" s="1"/>
  <c r="CM190" i="1"/>
  <c r="NU189" i="1"/>
  <c r="NL189" i="1"/>
  <c r="NM189" i="1" s="1"/>
  <c r="NK190" i="1" s="1"/>
  <c r="DB189" i="1"/>
  <c r="CQ189" i="1"/>
  <c r="CR189" i="1" s="1"/>
  <c r="CP190" i="1" s="1"/>
  <c r="IU223" i="1" l="1"/>
  <c r="IV223" i="1" s="1"/>
  <c r="IW223" i="1" s="1"/>
  <c r="BH192" i="1"/>
  <c r="AT192" i="1"/>
  <c r="AW192" i="1" s="1"/>
  <c r="ND190" i="1"/>
  <c r="CG191" i="1"/>
  <c r="CD191" i="1"/>
  <c r="NT190" i="1"/>
  <c r="NJ190" i="1"/>
  <c r="CO190" i="1"/>
  <c r="DA190" i="1"/>
  <c r="K555" i="1"/>
  <c r="L555" i="1" s="1"/>
  <c r="IU224" i="1" l="1"/>
  <c r="IV224" i="1" s="1"/>
  <c r="IW224" i="1" s="1"/>
  <c r="NE190" i="1"/>
  <c r="CM191" i="1"/>
  <c r="CF191" i="1"/>
  <c r="CH191" i="1" s="1"/>
  <c r="CI191" i="1" s="1"/>
  <c r="AS193" i="1"/>
  <c r="AO193" i="1"/>
  <c r="AP193" i="1" s="1"/>
  <c r="DB190" i="1"/>
  <c r="CQ190" i="1"/>
  <c r="CR190" i="1" s="1"/>
  <c r="CP191" i="1" s="1"/>
  <c r="NU190" i="1"/>
  <c r="NL190" i="1"/>
  <c r="NM190" i="1" s="1"/>
  <c r="NK191" i="1" s="1"/>
  <c r="IU225" i="1" l="1"/>
  <c r="IV225" i="1" s="1"/>
  <c r="IW225" i="1" s="1"/>
  <c r="CD192" i="1"/>
  <c r="CG192" i="1"/>
  <c r="DA191" i="1"/>
  <c r="K556" i="1"/>
  <c r="L556" i="1" s="1"/>
  <c r="CO191" i="1"/>
  <c r="NC191" i="1"/>
  <c r="MZ191" i="1"/>
  <c r="BH193" i="1"/>
  <c r="AT193" i="1"/>
  <c r="AW193" i="1" s="1"/>
  <c r="IU226" i="1" l="1"/>
  <c r="IV226" i="1" s="1"/>
  <c r="IW226" i="1" s="1"/>
  <c r="DB191" i="1"/>
  <c r="CQ191" i="1"/>
  <c r="CR191" i="1" s="1"/>
  <c r="CP192" i="1" s="1"/>
  <c r="AS194" i="1"/>
  <c r="AO194" i="1"/>
  <c r="AP194" i="1" s="1"/>
  <c r="CM192" i="1"/>
  <c r="CF192" i="1"/>
  <c r="CH192" i="1" s="1"/>
  <c r="CI192" i="1" s="1"/>
  <c r="NH191" i="1"/>
  <c r="NB191" i="1"/>
  <c r="ND191" i="1" s="1"/>
  <c r="NE191" i="1" s="1"/>
  <c r="AK556" i="1"/>
  <c r="AL556" i="1" s="1"/>
  <c r="IU227" i="1" l="1"/>
  <c r="IV227" i="1" s="1"/>
  <c r="IW227" i="1" s="1"/>
  <c r="CG193" i="1"/>
  <c r="CD193" i="1"/>
  <c r="AT194" i="1"/>
  <c r="AW194" i="1" s="1"/>
  <c r="BH194" i="1"/>
  <c r="DA192" i="1"/>
  <c r="K557" i="1"/>
  <c r="L557" i="1" s="1"/>
  <c r="CO192" i="1"/>
  <c r="MZ192" i="1"/>
  <c r="NC192" i="1"/>
  <c r="NT191" i="1"/>
  <c r="NJ191" i="1"/>
  <c r="IU228" i="1" l="1"/>
  <c r="IV228" i="1" s="1"/>
  <c r="IW228" i="1" s="1"/>
  <c r="AO195" i="1"/>
  <c r="AP195" i="1" s="1"/>
  <c r="AS195" i="1"/>
  <c r="CM193" i="1"/>
  <c r="CF193" i="1"/>
  <c r="CH193" i="1" s="1"/>
  <c r="CI193" i="1" s="1"/>
  <c r="NU191" i="1"/>
  <c r="NL191" i="1"/>
  <c r="NM191" i="1" s="1"/>
  <c r="NK192" i="1" s="1"/>
  <c r="AK557" i="1"/>
  <c r="AL557" i="1" s="1"/>
  <c r="NB192" i="1"/>
  <c r="ND192" i="1" s="1"/>
  <c r="NH192" i="1"/>
  <c r="DB192" i="1"/>
  <c r="CQ192" i="1"/>
  <c r="CR192" i="1" s="1"/>
  <c r="CP193" i="1" s="1"/>
  <c r="IU229" i="1" l="1"/>
  <c r="IV229" i="1" s="1"/>
  <c r="IW229" i="1" s="1"/>
  <c r="CD194" i="1"/>
  <c r="CM194" i="1" s="1"/>
  <c r="CG194" i="1"/>
  <c r="CO193" i="1"/>
  <c r="K558" i="1"/>
  <c r="L558" i="1" s="1"/>
  <c r="DA193" i="1"/>
  <c r="NT192" i="1"/>
  <c r="NJ192" i="1"/>
  <c r="BH195" i="1"/>
  <c r="AT195" i="1"/>
  <c r="AW195" i="1" s="1"/>
  <c r="NE192" i="1"/>
  <c r="MZ193" i="1"/>
  <c r="IU230" i="1" l="1"/>
  <c r="IV230" i="1" s="1"/>
  <c r="IW230" i="1" s="1"/>
  <c r="AK558" i="1"/>
  <c r="AL558" i="1" s="1"/>
  <c r="NH193" i="1"/>
  <c r="NB193" i="1"/>
  <c r="DB193" i="1"/>
  <c r="CQ193" i="1"/>
  <c r="CR193" i="1" s="1"/>
  <c r="NC193" i="1"/>
  <c r="DA194" i="1"/>
  <c r="K559" i="1"/>
  <c r="L559" i="1" s="1"/>
  <c r="AS196" i="1"/>
  <c r="AO196" i="1"/>
  <c r="AP196" i="1" s="1"/>
  <c r="NU192" i="1"/>
  <c r="NL192" i="1"/>
  <c r="NM192" i="1" s="1"/>
  <c r="NK193" i="1" s="1"/>
  <c r="IU231" i="1" l="1"/>
  <c r="IV231" i="1" s="1"/>
  <c r="IW231" i="1" s="1"/>
  <c r="ND193" i="1"/>
  <c r="NE193" i="1" s="1"/>
  <c r="NT193" i="1"/>
  <c r="NJ193" i="1"/>
  <c r="BH196" i="1"/>
  <c r="AT196" i="1"/>
  <c r="AW196" i="1" s="1"/>
  <c r="CJ200" i="1"/>
  <c r="CE200" i="1" s="1"/>
  <c r="LA204" i="1"/>
  <c r="CS201" i="1"/>
  <c r="CN201" i="1" s="1"/>
  <c r="CJ202" i="1"/>
  <c r="CE202" i="1" s="1"/>
  <c r="CJ198" i="1"/>
  <c r="CE198" i="1" s="1"/>
  <c r="LA200" i="1"/>
  <c r="CJ203" i="1"/>
  <c r="CE203" i="1" s="1"/>
  <c r="KP196" i="1"/>
  <c r="CJ197" i="1"/>
  <c r="CE197" i="1" s="1"/>
  <c r="CS197" i="1"/>
  <c r="CN197" i="1" s="1"/>
  <c r="CS202" i="1"/>
  <c r="CN202" i="1" s="1"/>
  <c r="KP195" i="1"/>
  <c r="LA196" i="1"/>
  <c r="CS199" i="1"/>
  <c r="CN199" i="1" s="1"/>
  <c r="CS194" i="1"/>
  <c r="CN194" i="1" s="1"/>
  <c r="LA202" i="1"/>
  <c r="CJ205" i="1"/>
  <c r="CE205" i="1" s="1"/>
  <c r="KP197" i="1"/>
  <c r="CS198" i="1"/>
  <c r="CN198" i="1" s="1"/>
  <c r="LA199" i="1"/>
  <c r="LA198" i="1"/>
  <c r="CS205" i="1"/>
  <c r="CN205" i="1" s="1"/>
  <c r="CJ201" i="1"/>
  <c r="CE201" i="1" s="1"/>
  <c r="KP202" i="1"/>
  <c r="KP201" i="1"/>
  <c r="KP194" i="1"/>
  <c r="KP198" i="1"/>
  <c r="CJ204" i="1"/>
  <c r="CE204" i="1" s="1"/>
  <c r="LA203" i="1"/>
  <c r="CS196" i="1"/>
  <c r="CN196" i="1" s="1"/>
  <c r="KP199" i="1"/>
  <c r="KP200" i="1"/>
  <c r="CJ196" i="1"/>
  <c r="CE196" i="1" s="1"/>
  <c r="LA197" i="1"/>
  <c r="CS195" i="1"/>
  <c r="CN195" i="1" s="1"/>
  <c r="CP194" i="1"/>
  <c r="CS203" i="1"/>
  <c r="CN203" i="1" s="1"/>
  <c r="LA205" i="1"/>
  <c r="LA195" i="1"/>
  <c r="KP204" i="1"/>
  <c r="CJ194" i="1"/>
  <c r="CE194" i="1" s="1"/>
  <c r="KP203" i="1"/>
  <c r="LA201" i="1"/>
  <c r="CJ199" i="1"/>
  <c r="CE199" i="1" s="1"/>
  <c r="LA194" i="1"/>
  <c r="KP205" i="1"/>
  <c r="CJ195" i="1"/>
  <c r="CE195" i="1" s="1"/>
  <c r="CS200" i="1"/>
  <c r="CN200" i="1" s="1"/>
  <c r="CS204" i="1"/>
  <c r="CN204" i="1" s="1"/>
  <c r="IU232" i="1" l="1"/>
  <c r="IV232" i="1" s="1"/>
  <c r="IW232" i="1" s="1"/>
  <c r="AS197" i="1"/>
  <c r="AO197" i="1"/>
  <c r="AP197" i="1" s="1"/>
  <c r="CF194" i="1"/>
  <c r="CH194" i="1" s="1"/>
  <c r="CI194" i="1" s="1"/>
  <c r="CO194" i="1"/>
  <c r="NU193" i="1"/>
  <c r="NL193" i="1"/>
  <c r="NM193" i="1" s="1"/>
  <c r="NK194" i="1" s="1"/>
  <c r="MZ194" i="1"/>
  <c r="NC194" i="1"/>
  <c r="IU233" i="1" l="1"/>
  <c r="IV233" i="1" s="1"/>
  <c r="IW233" i="1" s="1"/>
  <c r="CG195" i="1"/>
  <c r="CD195" i="1"/>
  <c r="AT197" i="1"/>
  <c r="AW197" i="1" s="1"/>
  <c r="BH197" i="1"/>
  <c r="DB194" i="1"/>
  <c r="CQ194" i="1"/>
  <c r="CR194" i="1" s="1"/>
  <c r="CP195" i="1" s="1"/>
  <c r="AK559" i="1"/>
  <c r="AL559" i="1" s="1"/>
  <c r="NB194" i="1"/>
  <c r="ND194" i="1" s="1"/>
  <c r="NH194" i="1"/>
  <c r="IU234" i="1" l="1"/>
  <c r="IV234" i="1" s="1"/>
  <c r="IW234" i="1" s="1"/>
  <c r="AS198" i="1"/>
  <c r="AO198" i="1"/>
  <c r="AP198" i="1" s="1"/>
  <c r="CM195" i="1"/>
  <c r="CF195" i="1"/>
  <c r="CH195" i="1" s="1"/>
  <c r="CI195" i="1" s="1"/>
  <c r="NT194" i="1"/>
  <c r="NJ194" i="1"/>
  <c r="NE194" i="1"/>
  <c r="MZ195" i="1"/>
  <c r="IU235" i="1" l="1"/>
  <c r="IV235" i="1" s="1"/>
  <c r="IW235" i="1" s="1"/>
  <c r="NU194" i="1"/>
  <c r="NL194" i="1"/>
  <c r="NM194" i="1" s="1"/>
  <c r="NK195" i="1" s="1"/>
  <c r="CG196" i="1"/>
  <c r="CD196" i="1"/>
  <c r="CO195" i="1"/>
  <c r="DA195" i="1"/>
  <c r="K560" i="1"/>
  <c r="L560" i="1" s="1"/>
  <c r="BH198" i="1"/>
  <c r="AT198" i="1"/>
  <c r="AW198" i="1" s="1"/>
  <c r="NB195" i="1"/>
  <c r="AK560" i="1"/>
  <c r="AL560" i="1" s="1"/>
  <c r="NH195" i="1"/>
  <c r="NC195" i="1"/>
  <c r="IU236" i="1" l="1"/>
  <c r="IV236" i="1" s="1"/>
  <c r="IW236" i="1" s="1"/>
  <c r="DB195" i="1"/>
  <c r="CQ195" i="1"/>
  <c r="CR195" i="1" s="1"/>
  <c r="CP196" i="1" s="1"/>
  <c r="CM196" i="1"/>
  <c r="CF196" i="1"/>
  <c r="CH196" i="1" s="1"/>
  <c r="CI196" i="1" s="1"/>
  <c r="NT195" i="1"/>
  <c r="NJ195" i="1"/>
  <c r="AO199" i="1"/>
  <c r="AP199" i="1" s="1"/>
  <c r="AS199" i="1"/>
  <c r="ND195" i="1"/>
  <c r="IU237" i="1" l="1"/>
  <c r="IV237" i="1" s="1"/>
  <c r="IW237" i="1" s="1"/>
  <c r="AT199" i="1"/>
  <c r="AW199" i="1" s="1"/>
  <c r="BH199" i="1"/>
  <c r="DA196" i="1"/>
  <c r="K561" i="1"/>
  <c r="L561" i="1" s="1"/>
  <c r="CO196" i="1"/>
  <c r="CG197" i="1"/>
  <c r="CD197" i="1"/>
  <c r="NE195" i="1"/>
  <c r="MZ196" i="1" s="1"/>
  <c r="NU195" i="1"/>
  <c r="NL195" i="1"/>
  <c r="NM195" i="1" s="1"/>
  <c r="NK196" i="1" s="1"/>
  <c r="IU238" i="1" l="1"/>
  <c r="IV238" i="1" s="1"/>
  <c r="IW238" i="1" s="1"/>
  <c r="DB196" i="1"/>
  <c r="CQ196" i="1"/>
  <c r="CR196" i="1" s="1"/>
  <c r="CP197" i="1" s="1"/>
  <c r="NC196" i="1"/>
  <c r="AS200" i="1"/>
  <c r="AO200" i="1"/>
  <c r="AP200" i="1" s="1"/>
  <c r="AK561" i="1"/>
  <c r="AL561" i="1" s="1"/>
  <c r="NH196" i="1"/>
  <c r="NB196" i="1"/>
  <c r="ND196" i="1" s="1"/>
  <c r="CM197" i="1"/>
  <c r="CF197" i="1"/>
  <c r="CH197" i="1" s="1"/>
  <c r="CI197" i="1" s="1"/>
  <c r="IU239" i="1" l="1"/>
  <c r="IV239" i="1" s="1"/>
  <c r="IW239" i="1" s="1"/>
  <c r="CD198" i="1"/>
  <c r="CG198" i="1"/>
  <c r="NE196" i="1"/>
  <c r="K562" i="1"/>
  <c r="L562" i="1" s="1"/>
  <c r="CO197" i="1"/>
  <c r="DA197" i="1"/>
  <c r="NT196" i="1"/>
  <c r="NJ196" i="1"/>
  <c r="BH200" i="1"/>
  <c r="AT200" i="1"/>
  <c r="AW200" i="1" s="1"/>
  <c r="IU240" i="1" l="1"/>
  <c r="IV240" i="1" s="1"/>
  <c r="IW240" i="1" s="1"/>
  <c r="NC197" i="1"/>
  <c r="AS201" i="1"/>
  <c r="AO201" i="1"/>
  <c r="AP201" i="1" s="1"/>
  <c r="CF198" i="1"/>
  <c r="CH198" i="1" s="1"/>
  <c r="CI198" i="1" s="1"/>
  <c r="CM198" i="1"/>
  <c r="NU196" i="1"/>
  <c r="NL196" i="1"/>
  <c r="NM196" i="1" s="1"/>
  <c r="NK197" i="1" s="1"/>
  <c r="DB197" i="1"/>
  <c r="CQ197" i="1"/>
  <c r="CR197" i="1" s="1"/>
  <c r="CP198" i="1" s="1"/>
  <c r="MZ197" i="1"/>
  <c r="IU241" i="1" l="1"/>
  <c r="CG199" i="1"/>
  <c r="CD199" i="1"/>
  <c r="BH201" i="1"/>
  <c r="AT201" i="1"/>
  <c r="AW201" i="1" s="1"/>
  <c r="AK562" i="1"/>
  <c r="AL562" i="1" s="1"/>
  <c r="NB197" i="1"/>
  <c r="ND197" i="1" s="1"/>
  <c r="NH197" i="1"/>
  <c r="K563" i="1"/>
  <c r="L563" i="1" s="1"/>
  <c r="CO198" i="1"/>
  <c r="DA198" i="1"/>
  <c r="AO202" i="1" l="1"/>
  <c r="AP202" i="1" s="1"/>
  <c r="AS202" i="1"/>
  <c r="CM199" i="1"/>
  <c r="CF199" i="1"/>
  <c r="CH199" i="1" s="1"/>
  <c r="CI199" i="1" s="1"/>
  <c r="DB198" i="1"/>
  <c r="CQ198" i="1"/>
  <c r="CR198" i="1" s="1"/>
  <c r="CP199" i="1" s="1"/>
  <c r="NJ197" i="1"/>
  <c r="NT197" i="1"/>
  <c r="NE197" i="1"/>
  <c r="MZ198" i="1" s="1"/>
  <c r="NB198" i="1" l="1"/>
  <c r="NH198" i="1"/>
  <c r="AK563" i="1"/>
  <c r="AL563" i="1" s="1"/>
  <c r="NU197" i="1"/>
  <c r="NL197" i="1"/>
  <c r="NM197" i="1" s="1"/>
  <c r="NK198" i="1" s="1"/>
  <c r="CG200" i="1"/>
  <c r="CD200" i="1"/>
  <c r="CO199" i="1"/>
  <c r="DA199" i="1"/>
  <c r="K564" i="1"/>
  <c r="L564" i="1" s="1"/>
  <c r="NC198" i="1"/>
  <c r="AT202" i="1"/>
  <c r="AW202" i="1" s="1"/>
  <c r="BH202" i="1"/>
  <c r="CM200" i="1" l="1"/>
  <c r="CF200" i="1"/>
  <c r="CH200" i="1" s="1"/>
  <c r="CI200" i="1" s="1"/>
  <c r="AS203" i="1"/>
  <c r="AO203" i="1"/>
  <c r="AP203" i="1" s="1"/>
  <c r="DB199" i="1"/>
  <c r="CQ199" i="1"/>
  <c r="CR199" i="1" s="1"/>
  <c r="CP200" i="1" s="1"/>
  <c r="NT198" i="1"/>
  <c r="NJ198" i="1"/>
  <c r="ND198" i="1"/>
  <c r="NE198" i="1" l="1"/>
  <c r="MZ199" i="1"/>
  <c r="NU198" i="1"/>
  <c r="NL198" i="1"/>
  <c r="NM198" i="1" s="1"/>
  <c r="NK199" i="1" s="1"/>
  <c r="AT203" i="1"/>
  <c r="AW203" i="1" s="1"/>
  <c r="BH203" i="1"/>
  <c r="CD201" i="1"/>
  <c r="CG201" i="1"/>
  <c r="K565" i="1"/>
  <c r="L565" i="1" s="1"/>
  <c r="CO200" i="1"/>
  <c r="DA200" i="1"/>
  <c r="CF201" i="1" l="1"/>
  <c r="CH201" i="1" s="1"/>
  <c r="CI201" i="1" s="1"/>
  <c r="CM201" i="1"/>
  <c r="AO204" i="1"/>
  <c r="AP204" i="1" s="1"/>
  <c r="AS204" i="1"/>
  <c r="NB199" i="1"/>
  <c r="AK564" i="1"/>
  <c r="AL564" i="1" s="1"/>
  <c r="NH199" i="1"/>
  <c r="DB200" i="1"/>
  <c r="CQ200" i="1"/>
  <c r="CR200" i="1" s="1"/>
  <c r="CP201" i="1" s="1"/>
  <c r="NC199" i="1"/>
  <c r="ND199" i="1" l="1"/>
  <c r="NE199" i="1" s="1"/>
  <c r="NC200" i="1" s="1"/>
  <c r="NJ199" i="1"/>
  <c r="NT199" i="1"/>
  <c r="BH204" i="1"/>
  <c r="AT204" i="1"/>
  <c r="AW204" i="1" s="1"/>
  <c r="DA201" i="1"/>
  <c r="K566" i="1"/>
  <c r="L566" i="1" s="1"/>
  <c r="CO201" i="1"/>
  <c r="CG202" i="1"/>
  <c r="CD202" i="1"/>
  <c r="MZ200" i="1" l="1"/>
  <c r="NH200" i="1" s="1"/>
  <c r="NT200" i="1" s="1"/>
  <c r="CF202" i="1"/>
  <c r="CH202" i="1" s="1"/>
  <c r="CI202" i="1" s="1"/>
  <c r="CM202" i="1"/>
  <c r="NL199" i="1"/>
  <c r="NM199" i="1" s="1"/>
  <c r="NK200" i="1" s="1"/>
  <c r="NU199" i="1"/>
  <c r="CQ201" i="1"/>
  <c r="CR201" i="1" s="1"/>
  <c r="CP202" i="1" s="1"/>
  <c r="DB201" i="1"/>
  <c r="AO205" i="1"/>
  <c r="AP205" i="1" s="1"/>
  <c r="AS205" i="1"/>
  <c r="NJ200" i="1" l="1"/>
  <c r="NU200" i="1" s="1"/>
  <c r="NB200" i="1"/>
  <c r="ND200" i="1" s="1"/>
  <c r="NE200" i="1" s="1"/>
  <c r="NC201" i="1" s="1"/>
  <c r="AK565" i="1"/>
  <c r="AL565" i="1" s="1"/>
  <c r="AT205" i="1"/>
  <c r="AW205" i="1" s="1"/>
  <c r="BH205" i="1"/>
  <c r="DA202" i="1"/>
  <c r="K567" i="1"/>
  <c r="L567" i="1" s="1"/>
  <c r="CO202" i="1"/>
  <c r="CD203" i="1"/>
  <c r="CG203" i="1"/>
  <c r="NL200" i="1" l="1"/>
  <c r="NM200" i="1" s="1"/>
  <c r="NK201" i="1" s="1"/>
  <c r="MZ201" i="1"/>
  <c r="NH201" i="1" s="1"/>
  <c r="NT201" i="1" s="1"/>
  <c r="CM203" i="1"/>
  <c r="CF203" i="1"/>
  <c r="CH203" i="1" s="1"/>
  <c r="CI203" i="1" s="1"/>
  <c r="DB202" i="1"/>
  <c r="CQ202" i="1"/>
  <c r="CR202" i="1" s="1"/>
  <c r="CP203" i="1" s="1"/>
  <c r="AO206" i="1"/>
  <c r="AP206" i="1" s="1"/>
  <c r="AS206" i="1"/>
  <c r="NJ201" i="1" l="1"/>
  <c r="NU201" i="1" s="1"/>
  <c r="AK566" i="1"/>
  <c r="AL566" i="1" s="1"/>
  <c r="NB201" i="1"/>
  <c r="ND201" i="1" s="1"/>
  <c r="NE201" i="1" s="1"/>
  <c r="NC202" i="1" s="1"/>
  <c r="DA203" i="1"/>
  <c r="CO203" i="1"/>
  <c r="K568" i="1"/>
  <c r="L568" i="1" s="1"/>
  <c r="CG204" i="1"/>
  <c r="CD204" i="1"/>
  <c r="AT206" i="1"/>
  <c r="AW206" i="1" s="1"/>
  <c r="BH206" i="1"/>
  <c r="NL201" i="1" l="1"/>
  <c r="NM201" i="1" s="1"/>
  <c r="NK202" i="1" s="1"/>
  <c r="MZ202" i="1"/>
  <c r="AK567" i="1" s="1"/>
  <c r="AL567" i="1" s="1"/>
  <c r="AS207" i="1"/>
  <c r="AO207" i="1"/>
  <c r="AP207" i="1" s="1"/>
  <c r="DB203" i="1"/>
  <c r="CQ203" i="1"/>
  <c r="CR203" i="1" s="1"/>
  <c r="CP204" i="1" s="1"/>
  <c r="CM204" i="1"/>
  <c r="CF204" i="1"/>
  <c r="CH204" i="1" s="1"/>
  <c r="CI204" i="1" s="1"/>
  <c r="NB202" i="1" l="1"/>
  <c r="ND202" i="1" s="1"/>
  <c r="NE202" i="1" s="1"/>
  <c r="NC203" i="1" s="1"/>
  <c r="NH202" i="1"/>
  <c r="NT202" i="1" s="1"/>
  <c r="CD205" i="1"/>
  <c r="CG205" i="1"/>
  <c r="BH207" i="1"/>
  <c r="AT207" i="1"/>
  <c r="AW207" i="1" s="1"/>
  <c r="CO204" i="1"/>
  <c r="DA204" i="1"/>
  <c r="K569" i="1"/>
  <c r="L569" i="1" s="1"/>
  <c r="MZ203" i="1" l="1"/>
  <c r="AK568" i="1" s="1"/>
  <c r="AL568" i="1" s="1"/>
  <c r="NJ202" i="1"/>
  <c r="NU202" i="1" s="1"/>
  <c r="AS208" i="1"/>
  <c r="AO208" i="1"/>
  <c r="AP208" i="1" s="1"/>
  <c r="DB204" i="1"/>
  <c r="CQ204" i="1"/>
  <c r="CR204" i="1" s="1"/>
  <c r="CP205" i="1" s="1"/>
  <c r="CM205" i="1"/>
  <c r="CF205" i="1"/>
  <c r="CH205" i="1" s="1"/>
  <c r="CI205" i="1" s="1"/>
  <c r="NB203" i="1" l="1"/>
  <c r="ND203" i="1" s="1"/>
  <c r="NE203" i="1" s="1"/>
  <c r="NC204" i="1" s="1"/>
  <c r="NH203" i="1"/>
  <c r="NJ203" i="1" s="1"/>
  <c r="NU203" i="1" s="1"/>
  <c r="NL202" i="1"/>
  <c r="NM202" i="1" s="1"/>
  <c r="NK203" i="1" s="1"/>
  <c r="MZ204" i="1"/>
  <c r="NH204" i="1" s="1"/>
  <c r="BH208" i="1"/>
  <c r="AT208" i="1"/>
  <c r="AW208" i="1" s="1"/>
  <c r="DA205" i="1"/>
  <c r="K570" i="1"/>
  <c r="L570" i="1" s="1"/>
  <c r="CO205" i="1"/>
  <c r="CD206" i="1"/>
  <c r="CM206" i="1" s="1"/>
  <c r="CG206" i="1"/>
  <c r="NL203" i="1" l="1"/>
  <c r="NM203" i="1" s="1"/>
  <c r="NK204" i="1" s="1"/>
  <c r="NT203" i="1"/>
  <c r="AK569" i="1"/>
  <c r="AL569" i="1" s="1"/>
  <c r="NB204" i="1"/>
  <c r="ND204" i="1" s="1"/>
  <c r="NE204" i="1" s="1"/>
  <c r="NT204" i="1"/>
  <c r="NJ204" i="1"/>
  <c r="DB205" i="1"/>
  <c r="CQ205" i="1"/>
  <c r="CR205" i="1" s="1"/>
  <c r="DA206" i="1"/>
  <c r="K571" i="1"/>
  <c r="L571" i="1" s="1"/>
  <c r="AS209" i="1"/>
  <c r="AO209" i="1"/>
  <c r="AP209" i="1" s="1"/>
  <c r="MZ205" i="1" l="1"/>
  <c r="AK570" i="1" s="1"/>
  <c r="AL570" i="1" s="1"/>
  <c r="AT209" i="1"/>
  <c r="AW209" i="1" s="1"/>
  <c r="BH209" i="1"/>
  <c r="CJ213" i="1"/>
  <c r="CE213" i="1" s="1"/>
  <c r="KP214" i="1"/>
  <c r="CP206" i="1"/>
  <c r="LA206" i="1"/>
  <c r="CJ211" i="1"/>
  <c r="CE211" i="1" s="1"/>
  <c r="CJ216" i="1"/>
  <c r="CE216" i="1" s="1"/>
  <c r="CJ210" i="1"/>
  <c r="CE210" i="1" s="1"/>
  <c r="CS214" i="1"/>
  <c r="CN214" i="1" s="1"/>
  <c r="CS206" i="1"/>
  <c r="CN206" i="1" s="1"/>
  <c r="LA216" i="1"/>
  <c r="LA214" i="1"/>
  <c r="KP209" i="1"/>
  <c r="CJ217" i="1"/>
  <c r="CE217" i="1" s="1"/>
  <c r="KP211" i="1"/>
  <c r="KP217" i="1"/>
  <c r="CJ215" i="1"/>
  <c r="CE215" i="1" s="1"/>
  <c r="CS210" i="1"/>
  <c r="CN210" i="1" s="1"/>
  <c r="CS207" i="1"/>
  <c r="CN207" i="1" s="1"/>
  <c r="LA217" i="1"/>
  <c r="CS217" i="1"/>
  <c r="CN217" i="1" s="1"/>
  <c r="CS208" i="1"/>
  <c r="CN208" i="1" s="1"/>
  <c r="CS215" i="1"/>
  <c r="CN215" i="1" s="1"/>
  <c r="CS213" i="1"/>
  <c r="CN213" i="1" s="1"/>
  <c r="CS212" i="1"/>
  <c r="CN212" i="1" s="1"/>
  <c r="CJ207" i="1"/>
  <c r="CE207" i="1" s="1"/>
  <c r="CS216" i="1"/>
  <c r="CN216" i="1" s="1"/>
  <c r="CS211" i="1"/>
  <c r="CN211" i="1" s="1"/>
  <c r="CJ208" i="1"/>
  <c r="CE208" i="1" s="1"/>
  <c r="LA213" i="1"/>
  <c r="KP208" i="1"/>
  <c r="KP207" i="1"/>
  <c r="CJ214" i="1"/>
  <c r="CE214" i="1" s="1"/>
  <c r="LA212" i="1"/>
  <c r="KP206" i="1"/>
  <c r="LA207" i="1"/>
  <c r="KP210" i="1"/>
  <c r="LA211" i="1"/>
  <c r="LA208" i="1"/>
  <c r="CJ209" i="1"/>
  <c r="CE209" i="1" s="1"/>
  <c r="LA209" i="1"/>
  <c r="KP212" i="1"/>
  <c r="CJ212" i="1"/>
  <c r="CE212" i="1" s="1"/>
  <c r="KP213" i="1"/>
  <c r="KP215" i="1"/>
  <c r="CJ206" i="1"/>
  <c r="CE206" i="1" s="1"/>
  <c r="LA210" i="1"/>
  <c r="KP216" i="1"/>
  <c r="LA215" i="1"/>
  <c r="CS209" i="1"/>
  <c r="CN209" i="1" s="1"/>
  <c r="NU204" i="1"/>
  <c r="NL204" i="1"/>
  <c r="NM204" i="1" s="1"/>
  <c r="NK205" i="1" s="1"/>
  <c r="NH205" i="1"/>
  <c r="NB205" i="1"/>
  <c r="NC205" i="1"/>
  <c r="ND205" i="1" l="1"/>
  <c r="NE205" i="1" s="1"/>
  <c r="NC206" i="1" s="1"/>
  <c r="NT205" i="1"/>
  <c r="NJ205" i="1"/>
  <c r="CF206" i="1"/>
  <c r="CH206" i="1" s="1"/>
  <c r="CI206" i="1" s="1"/>
  <c r="CO206" i="1"/>
  <c r="AS210" i="1"/>
  <c r="AO210" i="1"/>
  <c r="AP210" i="1" s="1"/>
  <c r="MZ206" i="1" l="1"/>
  <c r="NH206" i="1" s="1"/>
  <c r="DB206" i="1"/>
  <c r="CQ206" i="1"/>
  <c r="CR206" i="1" s="1"/>
  <c r="CP207" i="1" s="1"/>
  <c r="NU205" i="1"/>
  <c r="NL205" i="1"/>
  <c r="NM205" i="1" s="1"/>
  <c r="NK206" i="1" s="1"/>
  <c r="BH210" i="1"/>
  <c r="AT210" i="1"/>
  <c r="AW210" i="1" s="1"/>
  <c r="CD207" i="1"/>
  <c r="CG207" i="1"/>
  <c r="NB206" i="1" l="1"/>
  <c r="ND206" i="1" s="1"/>
  <c r="NE206" i="1" s="1"/>
  <c r="AK571" i="1"/>
  <c r="AL571" i="1" s="1"/>
  <c r="AO211" i="1"/>
  <c r="AP211" i="1" s="1"/>
  <c r="AS211" i="1"/>
  <c r="CM207" i="1"/>
  <c r="CF207" i="1"/>
  <c r="CH207" i="1" s="1"/>
  <c r="CI207" i="1" s="1"/>
  <c r="NT206" i="1"/>
  <c r="NJ206" i="1"/>
  <c r="NU206" i="1" s="1"/>
  <c r="NC207" i="1" l="1"/>
  <c r="CD208" i="1"/>
  <c r="CG208" i="1"/>
  <c r="MZ207" i="1"/>
  <c r="NL206" i="1"/>
  <c r="NM206" i="1" s="1"/>
  <c r="NK207" i="1" s="1"/>
  <c r="DA207" i="1"/>
  <c r="K572" i="1"/>
  <c r="L572" i="1" s="1"/>
  <c r="CO207" i="1"/>
  <c r="BH211" i="1"/>
  <c r="AT211" i="1"/>
  <c r="AW211" i="1" s="1"/>
  <c r="AK572" i="1" l="1"/>
  <c r="AL572" i="1" s="1"/>
  <c r="NH207" i="1"/>
  <c r="NB207" i="1"/>
  <c r="ND207" i="1" s="1"/>
  <c r="CM208" i="1"/>
  <c r="CF208" i="1"/>
  <c r="CH208" i="1" s="1"/>
  <c r="CI208" i="1" s="1"/>
  <c r="AO212" i="1"/>
  <c r="AP212" i="1" s="1"/>
  <c r="AS212" i="1"/>
  <c r="DB207" i="1"/>
  <c r="CQ207" i="1"/>
  <c r="CR207" i="1" s="1"/>
  <c r="CP208" i="1" s="1"/>
  <c r="CG209" i="1" l="1"/>
  <c r="CD209" i="1"/>
  <c r="DA208" i="1"/>
  <c r="K573" i="1"/>
  <c r="L573" i="1" s="1"/>
  <c r="CO208" i="1"/>
  <c r="BH212" i="1"/>
  <c r="AT212" i="1"/>
  <c r="AW212" i="1" s="1"/>
  <c r="NE207" i="1"/>
  <c r="MZ208" i="1" s="1"/>
  <c r="NJ207" i="1"/>
  <c r="NT207" i="1"/>
  <c r="NL207" i="1" l="1"/>
  <c r="NM207" i="1" s="1"/>
  <c r="NK208" i="1" s="1"/>
  <c r="NU207" i="1"/>
  <c r="NC208" i="1"/>
  <c r="DB208" i="1"/>
  <c r="CQ208" i="1"/>
  <c r="CR208" i="1" s="1"/>
  <c r="CP209" i="1" s="1"/>
  <c r="AO213" i="1"/>
  <c r="AP213" i="1" s="1"/>
  <c r="AS213" i="1"/>
  <c r="CM209" i="1"/>
  <c r="CF209" i="1"/>
  <c r="CH209" i="1" s="1"/>
  <c r="CI209" i="1" s="1"/>
  <c r="NH208" i="1"/>
  <c r="AK573" i="1"/>
  <c r="AL573" i="1" s="1"/>
  <c r="NB208" i="1"/>
  <c r="ND208" i="1" s="1"/>
  <c r="NE208" i="1" l="1"/>
  <c r="MZ209" i="1" s="1"/>
  <c r="NT208" i="1"/>
  <c r="NJ208" i="1"/>
  <c r="CD210" i="1"/>
  <c r="CG210" i="1"/>
  <c r="AT213" i="1"/>
  <c r="AW213" i="1" s="1"/>
  <c r="BH213" i="1"/>
  <c r="DA209" i="1"/>
  <c r="K574" i="1"/>
  <c r="L574" i="1" s="1"/>
  <c r="CO209" i="1"/>
  <c r="CM210" i="1" l="1"/>
  <c r="CF210" i="1"/>
  <c r="CH210" i="1" s="1"/>
  <c r="CI210" i="1" s="1"/>
  <c r="NU208" i="1"/>
  <c r="NL208" i="1"/>
  <c r="NM208" i="1" s="1"/>
  <c r="NK209" i="1" s="1"/>
  <c r="AS214" i="1"/>
  <c r="AO214" i="1"/>
  <c r="AP214" i="1" s="1"/>
  <c r="DB209" i="1"/>
  <c r="CQ209" i="1"/>
  <c r="CR209" i="1" s="1"/>
  <c r="CP210" i="1" s="1"/>
  <c r="NC209" i="1"/>
  <c r="NH209" i="1"/>
  <c r="AK574" i="1"/>
  <c r="AL574" i="1" s="1"/>
  <c r="NB209" i="1"/>
  <c r="ND209" i="1" s="1"/>
  <c r="NE209" i="1" s="1"/>
  <c r="BH214" i="1" l="1"/>
  <c r="AT214" i="1"/>
  <c r="AW214" i="1" s="1"/>
  <c r="NC210" i="1"/>
  <c r="NT209" i="1"/>
  <c r="NJ209" i="1"/>
  <c r="CG211" i="1"/>
  <c r="CD211" i="1"/>
  <c r="MZ210" i="1"/>
  <c r="DA210" i="1"/>
  <c r="K575" i="1"/>
  <c r="L575" i="1" s="1"/>
  <c r="CO210" i="1"/>
  <c r="NU209" i="1" l="1"/>
  <c r="NL209" i="1"/>
  <c r="NM209" i="1" s="1"/>
  <c r="NK210" i="1" s="1"/>
  <c r="AK575" i="1"/>
  <c r="AL575" i="1" s="1"/>
  <c r="NB210" i="1"/>
  <c r="ND210" i="1" s="1"/>
  <c r="NH210" i="1"/>
  <c r="DB210" i="1"/>
  <c r="CQ210" i="1"/>
  <c r="CR210" i="1" s="1"/>
  <c r="CP211" i="1" s="1"/>
  <c r="AO215" i="1"/>
  <c r="AP215" i="1" s="1"/>
  <c r="AS215" i="1"/>
  <c r="CM211" i="1"/>
  <c r="CF211" i="1"/>
  <c r="CH211" i="1" s="1"/>
  <c r="CI211" i="1" s="1"/>
  <c r="NT210" i="1" l="1"/>
  <c r="NJ210" i="1"/>
  <c r="NE210" i="1"/>
  <c r="CG212" i="1"/>
  <c r="CD212" i="1"/>
  <c r="BH215" i="1"/>
  <c r="AT215" i="1"/>
  <c r="AW215" i="1" s="1"/>
  <c r="DA211" i="1"/>
  <c r="K576" i="1"/>
  <c r="L576" i="1" s="1"/>
  <c r="CO211" i="1"/>
  <c r="AS216" i="1" l="1"/>
  <c r="AO216" i="1"/>
  <c r="AP216" i="1" s="1"/>
  <c r="NC211" i="1"/>
  <c r="CF212" i="1"/>
  <c r="CH212" i="1" s="1"/>
  <c r="CI212" i="1" s="1"/>
  <c r="CM212" i="1"/>
  <c r="MZ211" i="1"/>
  <c r="DB211" i="1"/>
  <c r="CQ211" i="1"/>
  <c r="CR211" i="1" s="1"/>
  <c r="CP212" i="1" s="1"/>
  <c r="NU210" i="1"/>
  <c r="NL210" i="1"/>
  <c r="NM210" i="1" s="1"/>
  <c r="NK211" i="1" s="1"/>
  <c r="CO212" i="1" l="1"/>
  <c r="DA212" i="1"/>
  <c r="K577" i="1"/>
  <c r="L577" i="1" s="1"/>
  <c r="CD213" i="1"/>
  <c r="CG213" i="1"/>
  <c r="NB211" i="1"/>
  <c r="ND211" i="1" s="1"/>
  <c r="NH211" i="1"/>
  <c r="AK576" i="1"/>
  <c r="AL576" i="1" s="1"/>
  <c r="BH216" i="1"/>
  <c r="AT216" i="1"/>
  <c r="AW216" i="1" s="1"/>
  <c r="NE211" i="1" l="1"/>
  <c r="MZ212" i="1"/>
  <c r="CF213" i="1"/>
  <c r="CH213" i="1" s="1"/>
  <c r="CI213" i="1" s="1"/>
  <c r="CM213" i="1"/>
  <c r="NT211" i="1"/>
  <c r="NJ211" i="1"/>
  <c r="AS217" i="1"/>
  <c r="AO217" i="1"/>
  <c r="AP217" i="1" s="1"/>
  <c r="DB212" i="1"/>
  <c r="CQ212" i="1"/>
  <c r="CR212" i="1" s="1"/>
  <c r="CP213" i="1" s="1"/>
  <c r="BH217" i="1" l="1"/>
  <c r="AT217" i="1"/>
  <c r="AW217" i="1" s="1"/>
  <c r="NU211" i="1"/>
  <c r="NL211" i="1"/>
  <c r="NM211" i="1" s="1"/>
  <c r="DA213" i="1"/>
  <c r="K578" i="1"/>
  <c r="L578" i="1" s="1"/>
  <c r="CO213" i="1"/>
  <c r="CG214" i="1"/>
  <c r="CD214" i="1"/>
  <c r="AK577" i="1"/>
  <c r="AL577" i="1" s="1"/>
  <c r="NH212" i="1"/>
  <c r="NB212" i="1"/>
  <c r="NC212" i="1"/>
  <c r="ND212" i="1" l="1"/>
  <c r="NE212" i="1" s="1"/>
  <c r="DB213" i="1"/>
  <c r="CQ213" i="1"/>
  <c r="CR213" i="1" s="1"/>
  <c r="CP214" i="1" s="1"/>
  <c r="NK212" i="1"/>
  <c r="NT212" i="1"/>
  <c r="NJ212" i="1"/>
  <c r="AS218" i="1"/>
  <c r="AO218" i="1"/>
  <c r="AP218" i="1" s="1"/>
  <c r="CM214" i="1"/>
  <c r="CF214" i="1"/>
  <c r="CH214" i="1" s="1"/>
  <c r="CI214" i="1" s="1"/>
  <c r="MZ213" i="1" l="1"/>
  <c r="AK578" i="1" s="1"/>
  <c r="AL578" i="1" s="1"/>
  <c r="NU212" i="1"/>
  <c r="NL212" i="1"/>
  <c r="NM212" i="1" s="1"/>
  <c r="CG215" i="1"/>
  <c r="CD215" i="1"/>
  <c r="DA214" i="1"/>
  <c r="CO214" i="1"/>
  <c r="K579" i="1"/>
  <c r="L579" i="1" s="1"/>
  <c r="BH218" i="1"/>
  <c r="AT218" i="1"/>
  <c r="AW218" i="1" s="1"/>
  <c r="NC213" i="1"/>
  <c r="NH213" i="1" l="1"/>
  <c r="NT213" i="1" s="1"/>
  <c r="NB213" i="1"/>
  <c r="ND213" i="1" s="1"/>
  <c r="NE213" i="1" s="1"/>
  <c r="NC214" i="1" s="1"/>
  <c r="CM215" i="1"/>
  <c r="CF215" i="1"/>
  <c r="CH215" i="1" s="1"/>
  <c r="CI215" i="1" s="1"/>
  <c r="NK213" i="1"/>
  <c r="DB214" i="1"/>
  <c r="CQ214" i="1"/>
  <c r="CR214" i="1" s="1"/>
  <c r="CP215" i="1" s="1"/>
  <c r="AS219" i="1"/>
  <c r="AO219" i="1"/>
  <c r="AP219" i="1" s="1"/>
  <c r="MZ214" i="1" l="1"/>
  <c r="AK579" i="1" s="1"/>
  <c r="AL579" i="1" s="1"/>
  <c r="NJ213" i="1"/>
  <c r="NU213" i="1" s="1"/>
  <c r="AT219" i="1"/>
  <c r="AW219" i="1" s="1"/>
  <c r="BH219" i="1"/>
  <c r="CD216" i="1"/>
  <c r="CG216" i="1"/>
  <c r="K580" i="1"/>
  <c r="L580" i="1" s="1"/>
  <c r="CO215" i="1"/>
  <c r="DA215" i="1"/>
  <c r="NL213" i="1" l="1"/>
  <c r="NM213" i="1" s="1"/>
  <c r="NK214" i="1" s="1"/>
  <c r="NH214" i="1"/>
  <c r="NJ214" i="1" s="1"/>
  <c r="NB214" i="1"/>
  <c r="ND214" i="1" s="1"/>
  <c r="NE214" i="1" s="1"/>
  <c r="DB215" i="1"/>
  <c r="CQ215" i="1"/>
  <c r="CR215" i="1" s="1"/>
  <c r="CP216" i="1" s="1"/>
  <c r="CM216" i="1"/>
  <c r="CF216" i="1"/>
  <c r="CH216" i="1" s="1"/>
  <c r="CI216" i="1" s="1"/>
  <c r="AS220" i="1"/>
  <c r="AO220" i="1"/>
  <c r="AP220" i="1" s="1"/>
  <c r="NT214" i="1" l="1"/>
  <c r="DA216" i="1"/>
  <c r="CO216" i="1"/>
  <c r="K581" i="1"/>
  <c r="L581" i="1" s="1"/>
  <c r="BH220" i="1"/>
  <c r="AT220" i="1"/>
  <c r="AW220" i="1" s="1"/>
  <c r="CD217" i="1"/>
  <c r="CG217" i="1"/>
  <c r="NL214" i="1"/>
  <c r="NM214" i="1" s="1"/>
  <c r="NU214" i="1"/>
  <c r="NC215" i="1"/>
  <c r="MZ215" i="1"/>
  <c r="CM217" i="1" l="1"/>
  <c r="CF217" i="1"/>
  <c r="CH217" i="1" s="1"/>
  <c r="CI217" i="1" s="1"/>
  <c r="AS221" i="1"/>
  <c r="AO221" i="1"/>
  <c r="AP221" i="1" s="1"/>
  <c r="NH215" i="1"/>
  <c r="AK580" i="1"/>
  <c r="AL580" i="1" s="1"/>
  <c r="NB215" i="1"/>
  <c r="ND215" i="1" s="1"/>
  <c r="NK215" i="1"/>
  <c r="CQ216" i="1"/>
  <c r="CR216" i="1" s="1"/>
  <c r="CP217" i="1" s="1"/>
  <c r="DB216" i="1"/>
  <c r="NE215" i="1" l="1"/>
  <c r="MZ216" i="1" s="1"/>
  <c r="NT215" i="1"/>
  <c r="NJ215" i="1"/>
  <c r="AT221" i="1"/>
  <c r="AW221" i="1" s="1"/>
  <c r="BH221" i="1"/>
  <c r="CD218" i="1"/>
  <c r="CM218" i="1" s="1"/>
  <c r="CG218" i="1"/>
  <c r="DA217" i="1"/>
  <c r="CO217" i="1"/>
  <c r="K582" i="1"/>
  <c r="L582" i="1" s="1"/>
  <c r="K583" i="1" l="1"/>
  <c r="L583" i="1" s="1"/>
  <c r="DA218" i="1"/>
  <c r="NL215" i="1"/>
  <c r="NM215" i="1" s="1"/>
  <c r="NU215" i="1"/>
  <c r="AO222" i="1"/>
  <c r="AP222" i="1" s="1"/>
  <c r="AS222" i="1"/>
  <c r="DB217" i="1"/>
  <c r="CQ217" i="1"/>
  <c r="CR217" i="1" s="1"/>
  <c r="NC216" i="1"/>
  <c r="NH216" i="1"/>
  <c r="AK581" i="1"/>
  <c r="AL581" i="1" s="1"/>
  <c r="NB216" i="1"/>
  <c r="ND216" i="1" s="1"/>
  <c r="NE216" i="1" s="1"/>
  <c r="NC217" i="1" l="1"/>
  <c r="CJ221" i="1"/>
  <c r="CE221" i="1" s="1"/>
  <c r="CS227" i="1"/>
  <c r="CN227" i="1" s="1"/>
  <c r="CJ225" i="1"/>
  <c r="CE225" i="1" s="1"/>
  <c r="LA218" i="1"/>
  <c r="KP227" i="1"/>
  <c r="CJ227" i="1"/>
  <c r="CE227" i="1" s="1"/>
  <c r="KP219" i="1"/>
  <c r="LA225" i="1"/>
  <c r="KP228" i="1"/>
  <c r="LA228" i="1"/>
  <c r="KP226" i="1"/>
  <c r="CS223" i="1"/>
  <c r="CN223" i="1" s="1"/>
  <c r="KP223" i="1"/>
  <c r="KP224" i="1"/>
  <c r="CJ219" i="1"/>
  <c r="CE219" i="1" s="1"/>
  <c r="CS225" i="1"/>
  <c r="CN225" i="1" s="1"/>
  <c r="KP229" i="1"/>
  <c r="CS228" i="1"/>
  <c r="CN228" i="1" s="1"/>
  <c r="CJ218" i="1"/>
  <c r="CE218" i="1" s="1"/>
  <c r="KP222" i="1"/>
  <c r="LA226" i="1"/>
  <c r="LA219" i="1"/>
  <c r="LA221" i="1"/>
  <c r="CJ228" i="1"/>
  <c r="CE228" i="1" s="1"/>
  <c r="CJ229" i="1"/>
  <c r="CE229" i="1" s="1"/>
  <c r="LA229" i="1"/>
  <c r="LA227" i="1"/>
  <c r="CS220" i="1"/>
  <c r="CN220" i="1" s="1"/>
  <c r="CJ223" i="1"/>
  <c r="CE223" i="1" s="1"/>
  <c r="CJ222" i="1"/>
  <c r="CE222" i="1" s="1"/>
  <c r="CS221" i="1"/>
  <c r="CN221" i="1" s="1"/>
  <c r="CS229" i="1"/>
  <c r="CN229" i="1" s="1"/>
  <c r="LA222" i="1"/>
  <c r="CS224" i="1"/>
  <c r="CN224" i="1" s="1"/>
  <c r="CS226" i="1"/>
  <c r="CN226" i="1" s="1"/>
  <c r="LA224" i="1"/>
  <c r="KP220" i="1"/>
  <c r="KP225" i="1"/>
  <c r="CS218" i="1"/>
  <c r="CN218" i="1" s="1"/>
  <c r="CO218" i="1" s="1"/>
  <c r="LA220" i="1"/>
  <c r="CP218" i="1"/>
  <c r="LA223" i="1"/>
  <c r="CJ220" i="1"/>
  <c r="CE220" i="1" s="1"/>
  <c r="CJ226" i="1"/>
  <c r="CE226" i="1" s="1"/>
  <c r="CS222" i="1"/>
  <c r="CN222" i="1" s="1"/>
  <c r="KP218" i="1"/>
  <c r="CS219" i="1"/>
  <c r="CN219" i="1" s="1"/>
  <c r="CJ224" i="1"/>
  <c r="CE224" i="1" s="1"/>
  <c r="KP221" i="1"/>
  <c r="AT222" i="1"/>
  <c r="AW222" i="1" s="1"/>
  <c r="BH222" i="1"/>
  <c r="NJ216" i="1"/>
  <c r="NT216" i="1"/>
  <c r="NK216" i="1"/>
  <c r="MZ217" i="1"/>
  <c r="NB217" i="1" l="1"/>
  <c r="ND217" i="1" s="1"/>
  <c r="NH217" i="1"/>
  <c r="AK582" i="1"/>
  <c r="AL582" i="1" s="1"/>
  <c r="NL216" i="1"/>
  <c r="NM216" i="1" s="1"/>
  <c r="NK217" i="1" s="1"/>
  <c r="NU216" i="1"/>
  <c r="CF218" i="1"/>
  <c r="CH218" i="1" s="1"/>
  <c r="CI218" i="1" s="1"/>
  <c r="AS223" i="1"/>
  <c r="AO223" i="1"/>
  <c r="AP223" i="1" s="1"/>
  <c r="CQ218" i="1"/>
  <c r="CR218" i="1" s="1"/>
  <c r="DB218" i="1"/>
  <c r="CD219" i="1" l="1"/>
  <c r="CG219" i="1"/>
  <c r="CP219" i="1"/>
  <c r="NT217" i="1"/>
  <c r="NJ217" i="1"/>
  <c r="BH223" i="1"/>
  <c r="AT223" i="1"/>
  <c r="AW223" i="1" s="1"/>
  <c r="NE217" i="1"/>
  <c r="MZ218" i="1" s="1"/>
  <c r="NL217" i="1" l="1"/>
  <c r="NM217" i="1" s="1"/>
  <c r="NK218" i="1" s="1"/>
  <c r="NU217" i="1"/>
  <c r="AO224" i="1"/>
  <c r="AP224" i="1" s="1"/>
  <c r="AS224" i="1"/>
  <c r="NC218" i="1"/>
  <c r="NB218" i="1"/>
  <c r="ND218" i="1" s="1"/>
  <c r="NE218" i="1" s="1"/>
  <c r="NH218" i="1"/>
  <c r="AK583" i="1"/>
  <c r="AL583" i="1" s="1"/>
  <c r="CM219" i="1"/>
  <c r="CF219" i="1"/>
  <c r="CH219" i="1" s="1"/>
  <c r="CI219" i="1" s="1"/>
  <c r="NC219" i="1" l="1"/>
  <c r="MZ219" i="1"/>
  <c r="CD220" i="1"/>
  <c r="CG220" i="1"/>
  <c r="BH224" i="1"/>
  <c r="AT224" i="1"/>
  <c r="AW224" i="1" s="1"/>
  <c r="K584" i="1"/>
  <c r="L584" i="1" s="1"/>
  <c r="CO219" i="1"/>
  <c r="DA219" i="1"/>
  <c r="NT218" i="1"/>
  <c r="NJ218" i="1"/>
  <c r="AO225" i="1" l="1"/>
  <c r="AP225" i="1" s="1"/>
  <c r="AS225" i="1"/>
  <c r="CM220" i="1"/>
  <c r="CF220" i="1"/>
  <c r="CH220" i="1" s="1"/>
  <c r="CI220" i="1" s="1"/>
  <c r="NH219" i="1"/>
  <c r="NB219" i="1"/>
  <c r="ND219" i="1" s="1"/>
  <c r="AK584" i="1"/>
  <c r="AL584" i="1" s="1"/>
  <c r="DB219" i="1"/>
  <c r="CQ219" i="1"/>
  <c r="CR219" i="1" s="1"/>
  <c r="CP220" i="1" s="1"/>
  <c r="NU218" i="1"/>
  <c r="NL218" i="1"/>
  <c r="NM218" i="1" s="1"/>
  <c r="NK219" i="1" s="1"/>
  <c r="NT219" i="1" l="1"/>
  <c r="NJ219" i="1"/>
  <c r="CD221" i="1"/>
  <c r="CG221" i="1"/>
  <c r="NE219" i="1"/>
  <c r="MZ220" i="1" s="1"/>
  <c r="K585" i="1"/>
  <c r="L585" i="1" s="1"/>
  <c r="DA220" i="1"/>
  <c r="CO220" i="1"/>
  <c r="DB220" i="1" s="1"/>
  <c r="BH225" i="1"/>
  <c r="AT225" i="1"/>
  <c r="AW225" i="1" s="1"/>
  <c r="CQ220" i="1" l="1"/>
  <c r="CR220" i="1" s="1"/>
  <c r="CP221" i="1" s="1"/>
  <c r="NC220" i="1"/>
  <c r="AS226" i="1"/>
  <c r="AO226" i="1"/>
  <c r="AP226" i="1" s="1"/>
  <c r="CM221" i="1"/>
  <c r="CF221" i="1"/>
  <c r="CH221" i="1" s="1"/>
  <c r="CI221" i="1" s="1"/>
  <c r="AK585" i="1"/>
  <c r="AL585" i="1" s="1"/>
  <c r="NB220" i="1"/>
  <c r="ND220" i="1" s="1"/>
  <c r="NE220" i="1" s="1"/>
  <c r="NH220" i="1"/>
  <c r="NU219" i="1"/>
  <c r="NL219" i="1"/>
  <c r="NM219" i="1" s="1"/>
  <c r="NK220" i="1" s="1"/>
  <c r="K586" i="1" l="1"/>
  <c r="L586" i="1" s="1"/>
  <c r="DA221" i="1"/>
  <c r="CO221" i="1"/>
  <c r="BH226" i="1"/>
  <c r="AT226" i="1"/>
  <c r="AW226" i="1" s="1"/>
  <c r="NC221" i="1"/>
  <c r="MZ221" i="1"/>
  <c r="CD222" i="1"/>
  <c r="CG222" i="1"/>
  <c r="NT220" i="1"/>
  <c r="NJ220" i="1"/>
  <c r="NU220" i="1" s="1"/>
  <c r="NL220" i="1" l="1"/>
  <c r="NM220" i="1" s="1"/>
  <c r="NK221" i="1" s="1"/>
  <c r="AO227" i="1"/>
  <c r="AP227" i="1" s="1"/>
  <c r="AS227" i="1"/>
  <c r="CF222" i="1"/>
  <c r="CH222" i="1" s="1"/>
  <c r="CI222" i="1" s="1"/>
  <c r="CM222" i="1"/>
  <c r="DB221" i="1"/>
  <c r="CQ221" i="1"/>
  <c r="CR221" i="1" s="1"/>
  <c r="NH221" i="1"/>
  <c r="AK586" i="1"/>
  <c r="AL586" i="1" s="1"/>
  <c r="NB221" i="1"/>
  <c r="ND221" i="1" s="1"/>
  <c r="NT221" i="1" l="1"/>
  <c r="NJ221" i="1"/>
  <c r="CP222" i="1"/>
  <c r="K587" i="1"/>
  <c r="L587" i="1" s="1"/>
  <c r="DA222" i="1"/>
  <c r="CO222" i="1"/>
  <c r="CG223" i="1"/>
  <c r="CD223" i="1"/>
  <c r="NE221" i="1"/>
  <c r="AT227" i="1"/>
  <c r="AW227" i="1" s="1"/>
  <c r="BH227" i="1"/>
  <c r="CQ222" i="1" l="1"/>
  <c r="CR222" i="1" s="1"/>
  <c r="DB222" i="1"/>
  <c r="AO228" i="1"/>
  <c r="AP228" i="1" s="1"/>
  <c r="AS228" i="1"/>
  <c r="NC222" i="1"/>
  <c r="MZ222" i="1"/>
  <c r="NU221" i="1"/>
  <c r="NL221" i="1"/>
  <c r="NM221" i="1" s="1"/>
  <c r="NK222" i="1" s="1"/>
  <c r="CM223" i="1"/>
  <c r="CF223" i="1"/>
  <c r="CH223" i="1" s="1"/>
  <c r="CI223" i="1" s="1"/>
  <c r="AK587" i="1" l="1"/>
  <c r="AL587" i="1" s="1"/>
  <c r="NB222" i="1"/>
  <c r="ND222" i="1" s="1"/>
  <c r="NH222" i="1"/>
  <c r="BH228" i="1"/>
  <c r="AT228" i="1"/>
  <c r="AW228" i="1" s="1"/>
  <c r="CD224" i="1"/>
  <c r="CG224" i="1"/>
  <c r="K588" i="1"/>
  <c r="L588" i="1" s="1"/>
  <c r="DA223" i="1"/>
  <c r="CO223" i="1"/>
  <c r="CP223" i="1"/>
  <c r="AS229" i="1" l="1"/>
  <c r="AO229" i="1"/>
  <c r="AP229" i="1" s="1"/>
  <c r="CF224" i="1"/>
  <c r="CH224" i="1" s="1"/>
  <c r="CI224" i="1" s="1"/>
  <c r="CM224" i="1"/>
  <c r="NT222" i="1"/>
  <c r="NJ222" i="1"/>
  <c r="NE222" i="1"/>
  <c r="MZ223" i="1" s="1"/>
  <c r="DB223" i="1"/>
  <c r="CQ223" i="1"/>
  <c r="CR223" i="1" s="1"/>
  <c r="NU222" i="1" l="1"/>
  <c r="NL222" i="1"/>
  <c r="NM222" i="1" s="1"/>
  <c r="NK223" i="1" s="1"/>
  <c r="K589" i="1"/>
  <c r="L589" i="1" s="1"/>
  <c r="DA224" i="1"/>
  <c r="CO224" i="1"/>
  <c r="NC223" i="1"/>
  <c r="CD225" i="1"/>
  <c r="CG225" i="1"/>
  <c r="AT229" i="1"/>
  <c r="AW229" i="1" s="1"/>
  <c r="BH229" i="1"/>
  <c r="NH223" i="1"/>
  <c r="NB223" i="1"/>
  <c r="AK588" i="1"/>
  <c r="AL588" i="1" s="1"/>
  <c r="CP224" i="1"/>
  <c r="ND223" i="1" l="1"/>
  <c r="NE223" i="1" s="1"/>
  <c r="NC224" i="1" s="1"/>
  <c r="DB224" i="1"/>
  <c r="CQ224" i="1"/>
  <c r="CR224" i="1" s="1"/>
  <c r="CP225" i="1" s="1"/>
  <c r="NJ223" i="1"/>
  <c r="NT223" i="1"/>
  <c r="AO230" i="1"/>
  <c r="AP230" i="1" s="1"/>
  <c r="AS230" i="1"/>
  <c r="CF225" i="1"/>
  <c r="CH225" i="1" s="1"/>
  <c r="CI225" i="1" s="1"/>
  <c r="CM225" i="1"/>
  <c r="MZ224" i="1" l="1"/>
  <c r="AK589" i="1" s="1"/>
  <c r="AL589" i="1" s="1"/>
  <c r="BH230" i="1"/>
  <c r="AT230" i="1"/>
  <c r="AW230" i="1" s="1"/>
  <c r="NU223" i="1"/>
  <c r="NL223" i="1"/>
  <c r="NM223" i="1" s="1"/>
  <c r="NK224" i="1" s="1"/>
  <c r="K590" i="1"/>
  <c r="L590" i="1" s="1"/>
  <c r="DA225" i="1"/>
  <c r="CO225" i="1"/>
  <c r="CG226" i="1"/>
  <c r="CD226" i="1"/>
  <c r="NB224" i="1" l="1"/>
  <c r="ND224" i="1" s="1"/>
  <c r="NE224" i="1" s="1"/>
  <c r="NC225" i="1" s="1"/>
  <c r="NH224" i="1"/>
  <c r="NT224" i="1" s="1"/>
  <c r="CF226" i="1"/>
  <c r="CH226" i="1" s="1"/>
  <c r="CI226" i="1" s="1"/>
  <c r="CM226" i="1"/>
  <c r="DB225" i="1"/>
  <c r="CQ225" i="1"/>
  <c r="CR225" i="1" s="1"/>
  <c r="CP226" i="1" s="1"/>
  <c r="AS231" i="1"/>
  <c r="AO231" i="1"/>
  <c r="AP231" i="1" s="1"/>
  <c r="NJ224" i="1" l="1"/>
  <c r="NU224" i="1" s="1"/>
  <c r="MZ225" i="1"/>
  <c r="NB225" i="1" s="1"/>
  <c r="ND225" i="1" s="1"/>
  <c r="K591" i="1"/>
  <c r="L591" i="1" s="1"/>
  <c r="DA226" i="1"/>
  <c r="CO226" i="1"/>
  <c r="CG227" i="1"/>
  <c r="CD227" i="1"/>
  <c r="AT231" i="1"/>
  <c r="AW231" i="1" s="1"/>
  <c r="BH231" i="1"/>
  <c r="NL224" i="1" l="1"/>
  <c r="NM224" i="1" s="1"/>
  <c r="NK225" i="1" s="1"/>
  <c r="AK590" i="1"/>
  <c r="AL590" i="1" s="1"/>
  <c r="NH225" i="1"/>
  <c r="NT225" i="1" s="1"/>
  <c r="CF227" i="1"/>
  <c r="CH227" i="1" s="1"/>
  <c r="CI227" i="1" s="1"/>
  <c r="CM227" i="1"/>
  <c r="AS232" i="1"/>
  <c r="AO232" i="1"/>
  <c r="AP232" i="1" s="1"/>
  <c r="DB226" i="1"/>
  <c r="CQ226" i="1"/>
  <c r="CR226" i="1" s="1"/>
  <c r="CP227" i="1" s="1"/>
  <c r="NE225" i="1"/>
  <c r="MZ226" i="1"/>
  <c r="NJ225" i="1" l="1"/>
  <c r="NU225" i="1" s="1"/>
  <c r="NB226" i="1"/>
  <c r="NH226" i="1"/>
  <c r="AK591" i="1"/>
  <c r="AL591" i="1" s="1"/>
  <c r="NC226" i="1"/>
  <c r="BH232" i="1"/>
  <c r="AT232" i="1"/>
  <c r="AW232" i="1" s="1"/>
  <c r="NL225" i="1"/>
  <c r="NM225" i="1" s="1"/>
  <c r="NK226" i="1" s="1"/>
  <c r="CO227" i="1"/>
  <c r="K592" i="1"/>
  <c r="L592" i="1" s="1"/>
  <c r="DA227" i="1"/>
  <c r="CD228" i="1"/>
  <c r="CG228" i="1"/>
  <c r="ND226" i="1" l="1"/>
  <c r="AS233" i="1"/>
  <c r="AO233" i="1"/>
  <c r="AP233" i="1" s="1"/>
  <c r="DB227" i="1"/>
  <c r="CQ227" i="1"/>
  <c r="CR227" i="1" s="1"/>
  <c r="CP228" i="1" s="1"/>
  <c r="CM228" i="1"/>
  <c r="CF228" i="1"/>
  <c r="CH228" i="1" s="1"/>
  <c r="CI228" i="1" s="1"/>
  <c r="NJ226" i="1"/>
  <c r="NT226" i="1"/>
  <c r="NE226" i="1" l="1"/>
  <c r="NC227" i="1" s="1"/>
  <c r="MZ227" i="1"/>
  <c r="AT233" i="1"/>
  <c r="AW233" i="1" s="1"/>
  <c r="BH233" i="1"/>
  <c r="NU226" i="1"/>
  <c r="NL226" i="1"/>
  <c r="NM226" i="1" s="1"/>
  <c r="NK227" i="1" s="1"/>
  <c r="CG229" i="1"/>
  <c r="CD229" i="1"/>
  <c r="K593" i="1"/>
  <c r="L593" i="1" s="1"/>
  <c r="DA228" i="1"/>
  <c r="CO228" i="1"/>
  <c r="NB227" i="1" l="1"/>
  <c r="ND227" i="1" s="1"/>
  <c r="NH227" i="1"/>
  <c r="AK592" i="1"/>
  <c r="AL592" i="1" s="1"/>
  <c r="CQ228" i="1"/>
  <c r="CR228" i="1" s="1"/>
  <c r="CP229" i="1" s="1"/>
  <c r="DB228" i="1"/>
  <c r="CM229" i="1"/>
  <c r="CF229" i="1"/>
  <c r="CH229" i="1" s="1"/>
  <c r="CI229" i="1" s="1"/>
  <c r="AO234" i="1"/>
  <c r="AP234" i="1" s="1"/>
  <c r="AS234" i="1"/>
  <c r="NE227" i="1" l="1"/>
  <c r="NC228" i="1" s="1"/>
  <c r="NT227" i="1"/>
  <c r="NJ227" i="1"/>
  <c r="DA229" i="1"/>
  <c r="CO229" i="1"/>
  <c r="K594" i="1"/>
  <c r="L594" i="1" s="1"/>
  <c r="AT234" i="1"/>
  <c r="AW234" i="1" s="1"/>
  <c r="BH234" i="1"/>
  <c r="CD230" i="1"/>
  <c r="CG230" i="1"/>
  <c r="MZ228" i="1" l="1"/>
  <c r="NH228" i="1" s="1"/>
  <c r="NU227" i="1"/>
  <c r="NL227" i="1"/>
  <c r="NM227" i="1" s="1"/>
  <c r="NK228" i="1" s="1"/>
  <c r="AO235" i="1"/>
  <c r="AP235" i="1" s="1"/>
  <c r="AS235" i="1"/>
  <c r="DB229" i="1"/>
  <c r="CQ229" i="1"/>
  <c r="CR229" i="1" s="1"/>
  <c r="CM230" i="1"/>
  <c r="NB228" i="1" l="1"/>
  <c r="ND228" i="1" s="1"/>
  <c r="NE228" i="1" s="1"/>
  <c r="NC229" i="1" s="1"/>
  <c r="AK593" i="1"/>
  <c r="AL593" i="1" s="1"/>
  <c r="NT228" i="1"/>
  <c r="NJ228" i="1"/>
  <c r="LA238" i="1"/>
  <c r="KP241" i="1"/>
  <c r="KP234" i="1"/>
  <c r="KP231" i="1"/>
  <c r="CS241" i="1"/>
  <c r="CN241" i="1" s="1"/>
  <c r="CS235" i="1"/>
  <c r="CN235" i="1" s="1"/>
  <c r="KP236" i="1"/>
  <c r="CP230" i="1"/>
  <c r="CJ240" i="1"/>
  <c r="CE240" i="1" s="1"/>
  <c r="LA234" i="1"/>
  <c r="KP240" i="1"/>
  <c r="CS233" i="1"/>
  <c r="CN233" i="1" s="1"/>
  <c r="KP232" i="1"/>
  <c r="KP237" i="1"/>
  <c r="LA231" i="1"/>
  <c r="LA236" i="1"/>
  <c r="CS239" i="1"/>
  <c r="CN239" i="1" s="1"/>
  <c r="KP239" i="1"/>
  <c r="LA230" i="1"/>
  <c r="LA232" i="1"/>
  <c r="LA241" i="1"/>
  <c r="CJ239" i="1"/>
  <c r="CE239" i="1" s="1"/>
  <c r="CS238" i="1"/>
  <c r="CN238" i="1" s="1"/>
  <c r="KP233" i="1"/>
  <c r="CS231" i="1"/>
  <c r="CN231" i="1" s="1"/>
  <c r="LA237" i="1"/>
  <c r="CJ235" i="1"/>
  <c r="CE235" i="1" s="1"/>
  <c r="CJ236" i="1"/>
  <c r="CE236" i="1" s="1"/>
  <c r="CS240" i="1"/>
  <c r="CN240" i="1" s="1"/>
  <c r="CJ234" i="1"/>
  <c r="CE234" i="1" s="1"/>
  <c r="LA233" i="1"/>
  <c r="CS230" i="1"/>
  <c r="CN230" i="1" s="1"/>
  <c r="CO230" i="1" s="1"/>
  <c r="CS236" i="1"/>
  <c r="CN236" i="1" s="1"/>
  <c r="KP230" i="1"/>
  <c r="CS232" i="1"/>
  <c r="CN232" i="1" s="1"/>
  <c r="LA239" i="1"/>
  <c r="CS237" i="1"/>
  <c r="CN237" i="1" s="1"/>
  <c r="KP235" i="1"/>
  <c r="CS234" i="1"/>
  <c r="CN234" i="1" s="1"/>
  <c r="CJ231" i="1"/>
  <c r="CE231" i="1" s="1"/>
  <c r="CJ237" i="1"/>
  <c r="CE237" i="1" s="1"/>
  <c r="LA235" i="1"/>
  <c r="KP238" i="1"/>
  <c r="LA240" i="1"/>
  <c r="CJ233" i="1"/>
  <c r="CE233" i="1" s="1"/>
  <c r="CJ232" i="1"/>
  <c r="CE232" i="1" s="1"/>
  <c r="CJ241" i="1"/>
  <c r="CE241" i="1" s="1"/>
  <c r="CJ230" i="1"/>
  <c r="CE230" i="1" s="1"/>
  <c r="CF230" i="1" s="1"/>
  <c r="CH230" i="1" s="1"/>
  <c r="CI230" i="1" s="1"/>
  <c r="CJ238" i="1"/>
  <c r="CE238" i="1" s="1"/>
  <c r="K595" i="1"/>
  <c r="L595" i="1" s="1"/>
  <c r="DA230" i="1"/>
  <c r="BH235" i="1"/>
  <c r="AT235" i="1"/>
  <c r="AW235" i="1" s="1"/>
  <c r="NU228" i="1" l="1"/>
  <c r="NL228" i="1"/>
  <c r="NM228" i="1" s="1"/>
  <c r="NK229" i="1" s="1"/>
  <c r="MZ229" i="1"/>
  <c r="CQ230" i="1"/>
  <c r="CR230" i="1" s="1"/>
  <c r="CP231" i="1" s="1"/>
  <c r="DB230" i="1"/>
  <c r="AO236" i="1"/>
  <c r="AP236" i="1" s="1"/>
  <c r="AS236" i="1"/>
  <c r="CG231" i="1"/>
  <c r="CD231" i="1"/>
  <c r="AK594" i="1" l="1"/>
  <c r="AL594" i="1" s="1"/>
  <c r="NH229" i="1"/>
  <c r="NB229" i="1"/>
  <c r="ND229" i="1" s="1"/>
  <c r="BH236" i="1"/>
  <c r="AT236" i="1"/>
  <c r="AW236" i="1" s="1"/>
  <c r="CM231" i="1"/>
  <c r="CF231" i="1"/>
  <c r="CH231" i="1" s="1"/>
  <c r="CI231" i="1" s="1"/>
  <c r="NE229" i="1" l="1"/>
  <c r="MZ230" i="1" s="1"/>
  <c r="NJ229" i="1"/>
  <c r="NT229" i="1"/>
  <c r="CD232" i="1"/>
  <c r="CG232" i="1"/>
  <c r="CO231" i="1"/>
  <c r="K596" i="1"/>
  <c r="L596" i="1" s="1"/>
  <c r="DA231" i="1"/>
  <c r="AS237" i="1"/>
  <c r="AO237" i="1"/>
  <c r="AP237" i="1" s="1"/>
  <c r="NB230" i="1" l="1"/>
  <c r="NH230" i="1"/>
  <c r="AK595" i="1"/>
  <c r="AL595" i="1" s="1"/>
  <c r="NL229" i="1"/>
  <c r="NM229" i="1" s="1"/>
  <c r="NK230" i="1" s="1"/>
  <c r="NU229" i="1"/>
  <c r="NC230" i="1"/>
  <c r="CM232" i="1"/>
  <c r="CF232" i="1"/>
  <c r="CH232" i="1" s="1"/>
  <c r="CI232" i="1" s="1"/>
  <c r="BH237" i="1"/>
  <c r="AT237" i="1"/>
  <c r="AW237" i="1" s="1"/>
  <c r="DB231" i="1"/>
  <c r="CQ231" i="1"/>
  <c r="CR231" i="1" s="1"/>
  <c r="CP232" i="1" s="1"/>
  <c r="NT230" i="1" l="1"/>
  <c r="NJ230" i="1"/>
  <c r="ND230" i="1"/>
  <c r="NE230" i="1" s="1"/>
  <c r="AO238" i="1"/>
  <c r="AP238" i="1" s="1"/>
  <c r="AS238" i="1"/>
  <c r="CD233" i="1"/>
  <c r="CG233" i="1"/>
  <c r="CO232" i="1"/>
  <c r="K597" i="1"/>
  <c r="L597" i="1" s="1"/>
  <c r="DA232" i="1"/>
  <c r="MZ231" i="1" l="1"/>
  <c r="NC231" i="1"/>
  <c r="NU230" i="1"/>
  <c r="NL230" i="1"/>
  <c r="NM230" i="1" s="1"/>
  <c r="NK231" i="1" s="1"/>
  <c r="CM233" i="1"/>
  <c r="CF233" i="1"/>
  <c r="CH233" i="1" s="1"/>
  <c r="CI233" i="1" s="1"/>
  <c r="AT238" i="1"/>
  <c r="AW238" i="1" s="1"/>
  <c r="BH238" i="1"/>
  <c r="DB232" i="1"/>
  <c r="CQ232" i="1"/>
  <c r="CR232" i="1" s="1"/>
  <c r="CP233" i="1" s="1"/>
  <c r="NB231" i="1" l="1"/>
  <c r="ND231" i="1" s="1"/>
  <c r="AK596" i="1"/>
  <c r="AL596" i="1" s="1"/>
  <c r="NH231" i="1"/>
  <c r="AS239" i="1"/>
  <c r="AO239" i="1"/>
  <c r="AP239" i="1" s="1"/>
  <c r="CG234" i="1"/>
  <c r="CD234" i="1"/>
  <c r="CO233" i="1"/>
  <c r="K598" i="1"/>
  <c r="L598" i="1" s="1"/>
  <c r="DA233" i="1"/>
  <c r="NT231" i="1" l="1"/>
  <c r="NJ231" i="1"/>
  <c r="NE231" i="1"/>
  <c r="MZ232" i="1" s="1"/>
  <c r="BH239" i="1"/>
  <c r="AT239" i="1"/>
  <c r="AW239" i="1" s="1"/>
  <c r="CF234" i="1"/>
  <c r="CH234" i="1" s="1"/>
  <c r="CI234" i="1" s="1"/>
  <c r="CM234" i="1"/>
  <c r="DB233" i="1"/>
  <c r="CQ233" i="1"/>
  <c r="CR233" i="1" s="1"/>
  <c r="CP234" i="1" s="1"/>
  <c r="NH232" i="1" l="1"/>
  <c r="NB232" i="1"/>
  <c r="AK597" i="1"/>
  <c r="AL597" i="1" s="1"/>
  <c r="NL231" i="1"/>
  <c r="NM231" i="1" s="1"/>
  <c r="NK232" i="1" s="1"/>
  <c r="NU231" i="1"/>
  <c r="NC232" i="1"/>
  <c r="AO240" i="1"/>
  <c r="AP240" i="1" s="1"/>
  <c r="AS240" i="1"/>
  <c r="CG235" i="1"/>
  <c r="CD235" i="1"/>
  <c r="DA234" i="1"/>
  <c r="CO234" i="1"/>
  <c r="K599" i="1"/>
  <c r="L599" i="1" s="1"/>
  <c r="ND232" i="1" l="1"/>
  <c r="NT232" i="1"/>
  <c r="NJ232" i="1"/>
  <c r="CQ234" i="1"/>
  <c r="CR234" i="1" s="1"/>
  <c r="CP235" i="1" s="1"/>
  <c r="DB234" i="1"/>
  <c r="CF235" i="1"/>
  <c r="CH235" i="1" s="1"/>
  <c r="CI235" i="1" s="1"/>
  <c r="CM235" i="1"/>
  <c r="BH240" i="1"/>
  <c r="AT240" i="1"/>
  <c r="AW240" i="1" s="1"/>
  <c r="NE232" i="1" l="1"/>
  <c r="MZ233" i="1"/>
  <c r="NU232" i="1"/>
  <c r="NL232" i="1"/>
  <c r="NM232" i="1" s="1"/>
  <c r="NK233" i="1" s="1"/>
  <c r="AS241" i="1"/>
  <c r="AO241" i="1"/>
  <c r="K600" i="1"/>
  <c r="L600" i="1" s="1"/>
  <c r="DA235" i="1"/>
  <c r="CO235" i="1"/>
  <c r="CD236" i="1"/>
  <c r="CG236" i="1"/>
  <c r="NB233" i="1" l="1"/>
  <c r="ND233" i="1" s="1"/>
  <c r="NE233" i="1" s="1"/>
  <c r="AK598" i="1"/>
  <c r="AL598" i="1" s="1"/>
  <c r="NH233" i="1"/>
  <c r="NC233" i="1"/>
  <c r="CM236" i="1"/>
  <c r="CF236" i="1"/>
  <c r="CH236" i="1" s="1"/>
  <c r="CI236" i="1" s="1"/>
  <c r="DB235" i="1"/>
  <c r="CQ235" i="1"/>
  <c r="CR235" i="1" s="1"/>
  <c r="CP236" i="1" s="1"/>
  <c r="MZ234" i="1" l="1"/>
  <c r="NB234" i="1" s="1"/>
  <c r="ND234" i="1" s="1"/>
  <c r="NE234" i="1" s="1"/>
  <c r="NC235" i="1" s="1"/>
  <c r="NC234" i="1"/>
  <c r="NJ233" i="1"/>
  <c r="NT233" i="1"/>
  <c r="CD237" i="1"/>
  <c r="CG237" i="1"/>
  <c r="K601" i="1"/>
  <c r="L601" i="1" s="1"/>
  <c r="CO236" i="1"/>
  <c r="DA236" i="1"/>
  <c r="NH234" i="1" l="1"/>
  <c r="NJ234" i="1" s="1"/>
  <c r="AK599" i="1"/>
  <c r="AL599" i="1" s="1"/>
  <c r="NL233" i="1"/>
  <c r="NM233" i="1" s="1"/>
  <c r="NK234" i="1" s="1"/>
  <c r="NU233" i="1"/>
  <c r="MZ235" i="1"/>
  <c r="DB236" i="1"/>
  <c r="CQ236" i="1"/>
  <c r="CR236" i="1" s="1"/>
  <c r="CP237" i="1" s="1"/>
  <c r="CM237" i="1"/>
  <c r="CF237" i="1"/>
  <c r="CH237" i="1" s="1"/>
  <c r="CI237" i="1" s="1"/>
  <c r="NT234" i="1" l="1"/>
  <c r="AK600" i="1"/>
  <c r="AL600" i="1" s="1"/>
  <c r="NH235" i="1"/>
  <c r="NB235" i="1"/>
  <c r="ND235" i="1" s="1"/>
  <c r="NU234" i="1"/>
  <c r="NL234" i="1"/>
  <c r="NM234" i="1" s="1"/>
  <c r="NK235" i="1" s="1"/>
  <c r="DA237" i="1"/>
  <c r="CO237" i="1"/>
  <c r="K602" i="1"/>
  <c r="L602" i="1" s="1"/>
  <c r="CD238" i="1"/>
  <c r="CG238" i="1"/>
  <c r="NE235" i="1" l="1"/>
  <c r="NC236" i="1" s="1"/>
  <c r="NJ235" i="1"/>
  <c r="NT235" i="1"/>
  <c r="CM238" i="1"/>
  <c r="CF238" i="1"/>
  <c r="CH238" i="1" s="1"/>
  <c r="CI238" i="1" s="1"/>
  <c r="DB237" i="1"/>
  <c r="CQ237" i="1"/>
  <c r="CR237" i="1" s="1"/>
  <c r="CP238" i="1" s="1"/>
  <c r="MZ236" i="1" l="1"/>
  <c r="NB236" i="1" s="1"/>
  <c r="ND236" i="1" s="1"/>
  <c r="NE236" i="1" s="1"/>
  <c r="MZ237" i="1" s="1"/>
  <c r="NU235" i="1"/>
  <c r="NL235" i="1"/>
  <c r="NM235" i="1" s="1"/>
  <c r="NK236" i="1" s="1"/>
  <c r="CD239" i="1"/>
  <c r="CG239" i="1"/>
  <c r="K603" i="1"/>
  <c r="L603" i="1" s="1"/>
  <c r="DA238" i="1"/>
  <c r="CO238" i="1"/>
  <c r="NH236" i="1" l="1"/>
  <c r="NT236" i="1" s="1"/>
  <c r="AK601" i="1"/>
  <c r="AL601" i="1" s="1"/>
  <c r="NH237" i="1"/>
  <c r="NB237" i="1"/>
  <c r="AK602" i="1"/>
  <c r="AL602" i="1" s="1"/>
  <c r="NC237" i="1"/>
  <c r="DB238" i="1"/>
  <c r="CQ238" i="1"/>
  <c r="CR238" i="1" s="1"/>
  <c r="CP239" i="1" s="1"/>
  <c r="CF239" i="1"/>
  <c r="CH239" i="1" s="1"/>
  <c r="CI239" i="1" s="1"/>
  <c r="CM239" i="1"/>
  <c r="NJ236" i="1" l="1"/>
  <c r="NL236" i="1" s="1"/>
  <c r="NM236" i="1" s="1"/>
  <c r="NK237" i="1" s="1"/>
  <c r="ND237" i="1"/>
  <c r="NE237" i="1" s="1"/>
  <c r="NC238" i="1" s="1"/>
  <c r="CD240" i="1"/>
  <c r="CG240" i="1"/>
  <c r="MZ238" i="1"/>
  <c r="K604" i="1"/>
  <c r="L604" i="1" s="1"/>
  <c r="CO239" i="1"/>
  <c r="DA239" i="1"/>
  <c r="NT237" i="1"/>
  <c r="NJ237" i="1"/>
  <c r="NU236" i="1" l="1"/>
  <c r="DB239" i="1"/>
  <c r="CQ239" i="1"/>
  <c r="CR239" i="1" s="1"/>
  <c r="CP240" i="1" s="1"/>
  <c r="NB238" i="1"/>
  <c r="ND238" i="1" s="1"/>
  <c r="NE238" i="1" s="1"/>
  <c r="NH238" i="1"/>
  <c r="AK603" i="1"/>
  <c r="AL603" i="1" s="1"/>
  <c r="NU237" i="1"/>
  <c r="NL237" i="1"/>
  <c r="NM237" i="1" s="1"/>
  <c r="NK238" i="1" s="1"/>
  <c r="CM240" i="1"/>
  <c r="CF240" i="1"/>
  <c r="CH240" i="1" s="1"/>
  <c r="CI240" i="1" s="1"/>
  <c r="CG241" i="1" s="1"/>
  <c r="DA240" i="1" l="1"/>
  <c r="K605" i="1"/>
  <c r="L605" i="1" s="1"/>
  <c r="CO240" i="1"/>
  <c r="NJ238" i="1"/>
  <c r="NT238" i="1"/>
  <c r="MZ239" i="1"/>
  <c r="NC239" i="1"/>
  <c r="NB239" i="1" l="1"/>
  <c r="ND239" i="1" s="1"/>
  <c r="NE239" i="1" s="1"/>
  <c r="NH239" i="1"/>
  <c r="AK604" i="1"/>
  <c r="AL604" i="1" s="1"/>
  <c r="NL238" i="1"/>
  <c r="NM238" i="1" s="1"/>
  <c r="NK239" i="1" s="1"/>
  <c r="NU238" i="1"/>
  <c r="DB240" i="1"/>
  <c r="CQ240" i="1"/>
  <c r="CR240" i="1" s="1"/>
  <c r="CP241" i="1" l="1"/>
  <c r="NJ239" i="1"/>
  <c r="NT239" i="1"/>
  <c r="MZ240" i="1"/>
  <c r="NC240" i="1"/>
  <c r="NB240" i="1" l="1"/>
  <c r="ND240" i="1" s="1"/>
  <c r="NH240" i="1"/>
  <c r="AK605" i="1"/>
  <c r="AL605" i="1" s="1"/>
  <c r="NU239" i="1"/>
  <c r="NL239" i="1"/>
  <c r="NM239" i="1" s="1"/>
  <c r="NK240" i="1" s="1"/>
  <c r="NE240" i="1" l="1"/>
  <c r="NT240" i="1"/>
  <c r="NJ240" i="1"/>
  <c r="NU240" i="1" l="1"/>
  <c r="NL240" i="1"/>
  <c r="NM240" i="1" s="1"/>
  <c r="NC241" i="1"/>
  <c r="NK241" i="1" l="1"/>
  <c r="L606" i="1"/>
  <c r="AB606" i="1" l="1"/>
  <c r="GE161" i="1"/>
  <c r="GN161" i="1" s="1"/>
  <c r="GP161" i="1" s="1"/>
  <c r="GR161" i="1" s="1"/>
  <c r="GS161" i="1" s="1"/>
  <c r="AL606" i="1"/>
  <c r="OT182" i="1"/>
  <c r="OU182" i="1" s="1"/>
  <c r="OW182" i="1" s="1"/>
  <c r="OX182" i="1" s="1"/>
  <c r="OT183" i="1"/>
  <c r="OT184" i="1"/>
  <c r="OT185" i="1"/>
  <c r="OT186" i="1"/>
  <c r="OT187" i="1"/>
  <c r="OT188" i="1"/>
  <c r="OT189" i="1"/>
  <c r="OT190" i="1"/>
  <c r="OT191" i="1"/>
  <c r="OT192" i="1"/>
  <c r="OT193" i="1"/>
  <c r="OT194" i="1"/>
  <c r="OT195" i="1"/>
  <c r="OT196" i="1"/>
  <c r="OT197" i="1"/>
  <c r="OT198" i="1"/>
  <c r="OT199" i="1"/>
  <c r="OT200" i="1"/>
  <c r="OT201" i="1"/>
  <c r="OT202" i="1"/>
  <c r="OT203" i="1"/>
  <c r="OT204" i="1"/>
  <c r="OT205" i="1"/>
  <c r="OT206" i="1"/>
  <c r="OT207" i="1"/>
  <c r="OT208" i="1"/>
  <c r="OT209" i="1"/>
  <c r="OT210" i="1"/>
  <c r="OT211" i="1"/>
  <c r="OT212" i="1"/>
  <c r="OT213" i="1"/>
  <c r="OT214" i="1"/>
  <c r="OT215" i="1"/>
  <c r="OT216" i="1"/>
  <c r="OT217" i="1"/>
  <c r="OT218" i="1"/>
  <c r="OT219" i="1"/>
  <c r="OT220" i="1"/>
  <c r="OT221" i="1"/>
  <c r="OT222" i="1"/>
  <c r="OT223" i="1"/>
  <c r="OT224" i="1"/>
  <c r="OT225" i="1"/>
  <c r="OT226" i="1"/>
  <c r="OT227" i="1"/>
  <c r="OT228" i="1"/>
  <c r="OT229" i="1"/>
  <c r="OT230" i="1"/>
  <c r="OT231" i="1"/>
  <c r="OT232" i="1"/>
  <c r="OT233" i="1"/>
  <c r="OT234" i="1"/>
  <c r="OT235" i="1"/>
  <c r="OT236" i="1"/>
  <c r="OT237" i="1"/>
  <c r="OT238" i="1"/>
  <c r="OT239" i="1"/>
  <c r="AP606" i="1"/>
  <c r="OT240" i="1"/>
  <c r="OT241" i="1"/>
  <c r="CT161" i="1"/>
  <c r="CZ161" i="1" s="1"/>
  <c r="GU161" i="1"/>
  <c r="HA161" i="1" s="1"/>
  <c r="KJ161" i="1"/>
  <c r="KL161" i="1" s="1"/>
  <c r="KN161" i="1" s="1"/>
  <c r="EX161" i="1"/>
  <c r="FI161" i="1" s="1"/>
  <c r="OT422" i="1"/>
  <c r="R606" i="1"/>
  <c r="V606" i="1"/>
  <c r="AF606" i="1"/>
  <c r="HB161" i="1" l="1"/>
  <c r="HC161" i="1"/>
  <c r="AE526" i="1"/>
  <c r="AF526" i="1" s="1"/>
  <c r="KU161" i="1"/>
  <c r="LJ161" i="1" s="1"/>
  <c r="U526" i="1"/>
  <c r="V526" i="1" s="1"/>
  <c r="EZ161" i="1"/>
  <c r="FA161" i="1" s="1"/>
  <c r="EY162" i="1" s="1"/>
  <c r="AF788" i="1"/>
  <c r="AF787" i="1"/>
  <c r="GW161" i="1"/>
  <c r="GX161" i="1" s="1"/>
  <c r="GX162" i="1" s="1"/>
  <c r="GX163" i="1" s="1"/>
  <c r="GX164" i="1" s="1"/>
  <c r="GX165" i="1" s="1"/>
  <c r="GX166" i="1" s="1"/>
  <c r="GX167" i="1" s="1"/>
  <c r="GX168" i="1" s="1"/>
  <c r="GX169" i="1" s="1"/>
  <c r="GY170" i="1" s="1"/>
  <c r="GV170" i="1" s="1"/>
  <c r="GG161" i="1"/>
  <c r="GI161" i="1" s="1"/>
  <c r="GJ161" i="1" s="1"/>
  <c r="GH162" i="1" s="1"/>
  <c r="CV161" i="1"/>
  <c r="CW161" i="1" s="1"/>
  <c r="CW162" i="1" s="1"/>
  <c r="CW163" i="1" s="1"/>
  <c r="CW164" i="1" s="1"/>
  <c r="CW165" i="1" s="1"/>
  <c r="CW166" i="1" s="1"/>
  <c r="CW167" i="1" s="1"/>
  <c r="CW168" i="1" s="1"/>
  <c r="CW169" i="1" s="1"/>
  <c r="CX181" i="1" s="1"/>
  <c r="GQ162" i="1"/>
  <c r="KO161" i="1"/>
  <c r="OV183" i="1"/>
  <c r="OS183" i="1"/>
  <c r="GE162" i="1" l="1"/>
  <c r="GG162" i="1" s="1"/>
  <c r="CU181" i="1"/>
  <c r="CV181" i="1" s="1"/>
  <c r="KW161" i="1"/>
  <c r="LK161" i="1" s="1"/>
  <c r="PM172" i="1"/>
  <c r="PJ172" i="1" s="1"/>
  <c r="CX173" i="1"/>
  <c r="CX178" i="1"/>
  <c r="PM170" i="1"/>
  <c r="PJ170" i="1" s="1"/>
  <c r="PK170" i="1" s="1"/>
  <c r="PL170" i="1" s="1"/>
  <c r="CX176" i="1"/>
  <c r="GY181" i="1"/>
  <c r="GV181" i="1" s="1"/>
  <c r="GW181" i="1" s="1"/>
  <c r="PM179" i="1"/>
  <c r="PJ179" i="1" s="1"/>
  <c r="PM175" i="1"/>
  <c r="PJ175" i="1" s="1"/>
  <c r="CX175" i="1"/>
  <c r="GY179" i="1"/>
  <c r="GV179" i="1" s="1"/>
  <c r="GW179" i="1" s="1"/>
  <c r="EW162" i="1"/>
  <c r="EX162" i="1" s="1"/>
  <c r="CX172" i="1"/>
  <c r="PM181" i="1"/>
  <c r="PJ181" i="1" s="1"/>
  <c r="GY178" i="1"/>
  <c r="GV178" i="1" s="1"/>
  <c r="GW178" i="1" s="1"/>
  <c r="GY175" i="1"/>
  <c r="GV175" i="1" s="1"/>
  <c r="GW175" i="1" s="1"/>
  <c r="CX174" i="1"/>
  <c r="CX171" i="1"/>
  <c r="PM171" i="1"/>
  <c r="PJ171" i="1" s="1"/>
  <c r="GY180" i="1"/>
  <c r="GV180" i="1" s="1"/>
  <c r="GW180" i="1" s="1"/>
  <c r="GY177" i="1"/>
  <c r="GV177" i="1" s="1"/>
  <c r="GW177" i="1" s="1"/>
  <c r="CX170" i="1"/>
  <c r="PM177" i="1"/>
  <c r="PJ177" i="1" s="1"/>
  <c r="GY176" i="1"/>
  <c r="GV176" i="1" s="1"/>
  <c r="GW176" i="1" s="1"/>
  <c r="GY173" i="1"/>
  <c r="GV173" i="1" s="1"/>
  <c r="GW173" i="1" s="1"/>
  <c r="PM174" i="1"/>
  <c r="PJ174" i="1" s="1"/>
  <c r="PM173" i="1"/>
  <c r="PJ173" i="1" s="1"/>
  <c r="GY174" i="1"/>
  <c r="GV174" i="1" s="1"/>
  <c r="GW174" i="1" s="1"/>
  <c r="GY171" i="1"/>
  <c r="GV171" i="1" s="1"/>
  <c r="GW171" i="1" s="1"/>
  <c r="LF175" i="1"/>
  <c r="LF171" i="1"/>
  <c r="LF177" i="1"/>
  <c r="LF181" i="1"/>
  <c r="LF173" i="1"/>
  <c r="LF174" i="1"/>
  <c r="LF172" i="1"/>
  <c r="LF170" i="1"/>
  <c r="LF176" i="1"/>
  <c r="LF179" i="1"/>
  <c r="LF180" i="1"/>
  <c r="LF178" i="1"/>
  <c r="CX179" i="1"/>
  <c r="PM178" i="1"/>
  <c r="PJ178" i="1" s="1"/>
  <c r="PM180" i="1"/>
  <c r="PJ180" i="1" s="1"/>
  <c r="GY172" i="1"/>
  <c r="GV172" i="1" s="1"/>
  <c r="GW172" i="1" s="1"/>
  <c r="CX180" i="1"/>
  <c r="CX177" i="1"/>
  <c r="PM176" i="1"/>
  <c r="PJ176" i="1" s="1"/>
  <c r="GW170" i="1"/>
  <c r="KM162" i="1"/>
  <c r="PB183" i="1"/>
  <c r="OU183" i="1"/>
  <c r="OW183" i="1" s="1"/>
  <c r="AO548" i="1"/>
  <c r="GN162" i="1" l="1"/>
  <c r="U527" i="1" s="1"/>
  <c r="CU176" i="1"/>
  <c r="CV176" i="1" s="1"/>
  <c r="CU178" i="1"/>
  <c r="CV178" i="1" s="1"/>
  <c r="CU172" i="1"/>
  <c r="CV172" i="1" s="1"/>
  <c r="CU173" i="1"/>
  <c r="CV173" i="1" s="1"/>
  <c r="CU170" i="1"/>
  <c r="CV170" i="1" s="1"/>
  <c r="CW170" i="1" s="1"/>
  <c r="CU179" i="1"/>
  <c r="CV179" i="1" s="1"/>
  <c r="CU171" i="1"/>
  <c r="CV171" i="1" s="1"/>
  <c r="CU175" i="1"/>
  <c r="CV175" i="1" s="1"/>
  <c r="CU174" i="1"/>
  <c r="CV174" i="1" s="1"/>
  <c r="CU180" i="1"/>
  <c r="CV180" i="1" s="1"/>
  <c r="CU177" i="1"/>
  <c r="CV177" i="1" s="1"/>
  <c r="KY161" i="1"/>
  <c r="KZ161" i="1" s="1"/>
  <c r="KX162" i="1" s="1"/>
  <c r="KY162" i="1" s="1"/>
  <c r="EZ162" i="1"/>
  <c r="FI162" i="1"/>
  <c r="PI171" i="1"/>
  <c r="GP162" i="1"/>
  <c r="GI162" i="1"/>
  <c r="GX170" i="1"/>
  <c r="GX171" i="1" s="1"/>
  <c r="GX172" i="1" s="1"/>
  <c r="GX173" i="1" s="1"/>
  <c r="GX174" i="1" s="1"/>
  <c r="GX175" i="1" s="1"/>
  <c r="GX176" i="1" s="1"/>
  <c r="GX177" i="1" s="1"/>
  <c r="GX178" i="1" s="1"/>
  <c r="GX179" i="1" s="1"/>
  <c r="GX180" i="1" s="1"/>
  <c r="GX181" i="1" s="1"/>
  <c r="AP548" i="1"/>
  <c r="OX183" i="1"/>
  <c r="PP183" i="1"/>
  <c r="KN162" i="1"/>
  <c r="HB162" i="1" l="1"/>
  <c r="CW171" i="1"/>
  <c r="CW172" i="1" s="1"/>
  <c r="CW173" i="1" s="1"/>
  <c r="CW174" i="1" s="1"/>
  <c r="CW175" i="1" s="1"/>
  <c r="CW176" i="1" s="1"/>
  <c r="CW177" i="1" s="1"/>
  <c r="CW178" i="1" s="1"/>
  <c r="CW179" i="1" s="1"/>
  <c r="CW180" i="1" s="1"/>
  <c r="CW181" i="1" s="1"/>
  <c r="CX189" i="1" s="1"/>
  <c r="KZ162" i="1"/>
  <c r="KX163" i="1" s="1"/>
  <c r="PO171" i="1"/>
  <c r="PK171" i="1"/>
  <c r="PL171" i="1" s="1"/>
  <c r="PI172" i="1" s="1"/>
  <c r="GY183" i="1"/>
  <c r="GV183" i="1" s="1"/>
  <c r="GW183" i="1" s="1"/>
  <c r="GY185" i="1"/>
  <c r="GV185" i="1" s="1"/>
  <c r="GW185" i="1" s="1"/>
  <c r="GY187" i="1"/>
  <c r="GV187" i="1" s="1"/>
  <c r="GW187" i="1" s="1"/>
  <c r="GY189" i="1"/>
  <c r="GV189" i="1" s="1"/>
  <c r="GW189" i="1" s="1"/>
  <c r="GY191" i="1"/>
  <c r="GV191" i="1" s="1"/>
  <c r="GW191" i="1" s="1"/>
  <c r="GY182" i="1"/>
  <c r="GV182" i="1" s="1"/>
  <c r="GY184" i="1"/>
  <c r="GV184" i="1" s="1"/>
  <c r="GW184" i="1" s="1"/>
  <c r="GY186" i="1"/>
  <c r="GV186" i="1" s="1"/>
  <c r="GW186" i="1" s="1"/>
  <c r="GY188" i="1"/>
  <c r="GV188" i="1" s="1"/>
  <c r="GW188" i="1" s="1"/>
  <c r="GY190" i="1"/>
  <c r="GV190" i="1" s="1"/>
  <c r="GW190" i="1" s="1"/>
  <c r="GY192" i="1"/>
  <c r="GV192" i="1" s="1"/>
  <c r="GW192" i="1" s="1"/>
  <c r="PM184" i="1"/>
  <c r="PJ184" i="1" s="1"/>
  <c r="PM188" i="1"/>
  <c r="PJ188" i="1" s="1"/>
  <c r="PM192" i="1"/>
  <c r="PJ192" i="1" s="1"/>
  <c r="PM185" i="1"/>
  <c r="PJ185" i="1" s="1"/>
  <c r="PM189" i="1"/>
  <c r="PJ189" i="1" s="1"/>
  <c r="PM193" i="1"/>
  <c r="PJ193" i="1" s="1"/>
  <c r="GY193" i="1"/>
  <c r="GV193" i="1" s="1"/>
  <c r="GW193" i="1" s="1"/>
  <c r="PM183" i="1"/>
  <c r="PJ183" i="1" s="1"/>
  <c r="PM187" i="1"/>
  <c r="PJ187" i="1" s="1"/>
  <c r="PM191" i="1"/>
  <c r="PJ191" i="1" s="1"/>
  <c r="PM182" i="1"/>
  <c r="PJ182" i="1" s="1"/>
  <c r="PM186" i="1"/>
  <c r="PJ186" i="1" s="1"/>
  <c r="PM190" i="1"/>
  <c r="PJ190" i="1" s="1"/>
  <c r="GJ162" i="1"/>
  <c r="FA162" i="1"/>
  <c r="V527" i="1"/>
  <c r="GR162" i="1"/>
  <c r="HC162" i="1"/>
  <c r="OS184" i="1"/>
  <c r="OV184" i="1"/>
  <c r="KO162" i="1"/>
  <c r="CU189" i="1" l="1"/>
  <c r="CV189" i="1" s="1"/>
  <c r="CX190" i="1"/>
  <c r="CX185" i="1"/>
  <c r="CX184" i="1"/>
  <c r="CX188" i="1"/>
  <c r="CX183" i="1"/>
  <c r="LF189" i="1"/>
  <c r="LF187" i="1"/>
  <c r="LF183" i="1"/>
  <c r="CX182" i="1"/>
  <c r="CU182" i="1" s="1"/>
  <c r="CX187" i="1"/>
  <c r="LF190" i="1"/>
  <c r="LF184" i="1"/>
  <c r="LF191" i="1"/>
  <c r="CX193" i="1"/>
  <c r="LF186" i="1"/>
  <c r="LF192" i="1"/>
  <c r="LF188" i="1"/>
  <c r="LF182" i="1"/>
  <c r="CX191" i="1"/>
  <c r="LF193" i="1"/>
  <c r="CX186" i="1"/>
  <c r="LF185" i="1"/>
  <c r="CX192" i="1"/>
  <c r="CV182" i="1"/>
  <c r="GH163" i="1"/>
  <c r="GE163" i="1"/>
  <c r="GW182" i="1"/>
  <c r="GS162" i="1"/>
  <c r="EY163" i="1"/>
  <c r="EW163" i="1"/>
  <c r="PK172" i="1"/>
  <c r="PL172" i="1" s="1"/>
  <c r="PI173" i="1" s="1"/>
  <c r="PO172" i="1"/>
  <c r="KY163" i="1"/>
  <c r="KM163" i="1"/>
  <c r="AO549" i="1"/>
  <c r="PB184" i="1"/>
  <c r="OU184" i="1"/>
  <c r="OW184" i="1" s="1"/>
  <c r="CU188" i="1" l="1"/>
  <c r="CV188" i="1" s="1"/>
  <c r="CU193" i="1"/>
  <c r="CV193" i="1" s="1"/>
  <c r="CU186" i="1"/>
  <c r="CV186" i="1" s="1"/>
  <c r="CU183" i="1"/>
  <c r="CV183" i="1" s="1"/>
  <c r="CU191" i="1"/>
  <c r="CV191" i="1" s="1"/>
  <c r="CU184" i="1"/>
  <c r="CV184" i="1" s="1"/>
  <c r="CU187" i="1"/>
  <c r="CV187" i="1" s="1"/>
  <c r="CU185" i="1"/>
  <c r="CV185" i="1" s="1"/>
  <c r="CU190" i="1"/>
  <c r="CV190" i="1" s="1"/>
  <c r="CU192" i="1"/>
  <c r="CV192" i="1" s="1"/>
  <c r="CW182" i="1"/>
  <c r="EX163" i="1"/>
  <c r="GX182" i="1"/>
  <c r="GX183" i="1" s="1"/>
  <c r="GX184" i="1" s="1"/>
  <c r="GX185" i="1" s="1"/>
  <c r="GX186" i="1" s="1"/>
  <c r="GX187" i="1" s="1"/>
  <c r="GX188" i="1" s="1"/>
  <c r="GX189" i="1" s="1"/>
  <c r="GX190" i="1" s="1"/>
  <c r="GX191" i="1" s="1"/>
  <c r="GX192" i="1" s="1"/>
  <c r="GX193" i="1" s="1"/>
  <c r="GQ163" i="1"/>
  <c r="GG163" i="1"/>
  <c r="GN163" i="1"/>
  <c r="PO173" i="1"/>
  <c r="PK173" i="1"/>
  <c r="KN163" i="1"/>
  <c r="PP184" i="1"/>
  <c r="AP549" i="1"/>
  <c r="OX184" i="1"/>
  <c r="KZ163" i="1"/>
  <c r="CW183" i="1" l="1"/>
  <c r="CW184" i="1" s="1"/>
  <c r="CW185" i="1" s="1"/>
  <c r="CW186" i="1" s="1"/>
  <c r="CW187" i="1" s="1"/>
  <c r="CW188" i="1" s="1"/>
  <c r="CW189" i="1" s="1"/>
  <c r="CW190" i="1" s="1"/>
  <c r="CW191" i="1" s="1"/>
  <c r="CW192" i="1" s="1"/>
  <c r="CW193" i="1" s="1"/>
  <c r="CX205" i="1" s="1"/>
  <c r="EZ163" i="1"/>
  <c r="FI163" i="1"/>
  <c r="GI163" i="1"/>
  <c r="PM196" i="1"/>
  <c r="PJ196" i="1" s="1"/>
  <c r="PM200" i="1"/>
  <c r="PJ200" i="1" s="1"/>
  <c r="PM204" i="1"/>
  <c r="PJ204" i="1" s="1"/>
  <c r="GY194" i="1"/>
  <c r="GV194" i="1" s="1"/>
  <c r="GY196" i="1"/>
  <c r="GV196" i="1" s="1"/>
  <c r="GW196" i="1" s="1"/>
  <c r="GY198" i="1"/>
  <c r="GV198" i="1" s="1"/>
  <c r="GW198" i="1" s="1"/>
  <c r="GY200" i="1"/>
  <c r="GV200" i="1" s="1"/>
  <c r="GW200" i="1" s="1"/>
  <c r="GY202" i="1"/>
  <c r="GV202" i="1" s="1"/>
  <c r="GW202" i="1" s="1"/>
  <c r="GY204" i="1"/>
  <c r="GV204" i="1" s="1"/>
  <c r="GW204" i="1" s="1"/>
  <c r="PM197" i="1"/>
  <c r="PJ197" i="1" s="1"/>
  <c r="PM201" i="1"/>
  <c r="PJ201" i="1" s="1"/>
  <c r="PM205" i="1"/>
  <c r="PJ205" i="1" s="1"/>
  <c r="GY195" i="1"/>
  <c r="GV195" i="1" s="1"/>
  <c r="GW195" i="1" s="1"/>
  <c r="GY197" i="1"/>
  <c r="GV197" i="1" s="1"/>
  <c r="GW197" i="1" s="1"/>
  <c r="GY199" i="1"/>
  <c r="GV199" i="1" s="1"/>
  <c r="GW199" i="1" s="1"/>
  <c r="GY201" i="1"/>
  <c r="GV201" i="1" s="1"/>
  <c r="GW201" i="1" s="1"/>
  <c r="GY203" i="1"/>
  <c r="GV203" i="1" s="1"/>
  <c r="GW203" i="1" s="1"/>
  <c r="GY205" i="1"/>
  <c r="GV205" i="1" s="1"/>
  <c r="GW205" i="1" s="1"/>
  <c r="PM195" i="1"/>
  <c r="PJ195" i="1" s="1"/>
  <c r="PM199" i="1"/>
  <c r="PJ199" i="1" s="1"/>
  <c r="PM203" i="1"/>
  <c r="PJ203" i="1" s="1"/>
  <c r="PM194" i="1"/>
  <c r="PJ194" i="1" s="1"/>
  <c r="PM198" i="1"/>
  <c r="PJ198" i="1" s="1"/>
  <c r="PM202" i="1"/>
  <c r="PJ202" i="1" s="1"/>
  <c r="GP163" i="1"/>
  <c r="U528" i="1"/>
  <c r="HB163" i="1"/>
  <c r="OS185" i="1"/>
  <c r="OV185" i="1"/>
  <c r="KO163" i="1"/>
  <c r="PL173" i="1"/>
  <c r="KX164" i="1"/>
  <c r="CU205" i="1" l="1"/>
  <c r="CV205" i="1" s="1"/>
  <c r="LF195" i="1"/>
  <c r="CX203" i="1"/>
  <c r="CX204" i="1"/>
  <c r="LF202" i="1"/>
  <c r="CX198" i="1"/>
  <c r="CX195" i="1"/>
  <c r="LF196" i="1"/>
  <c r="LF205" i="1"/>
  <c r="CX202" i="1"/>
  <c r="CX200" i="1"/>
  <c r="LF198" i="1"/>
  <c r="LF199" i="1"/>
  <c r="CX196" i="1"/>
  <c r="CX199" i="1"/>
  <c r="LF204" i="1"/>
  <c r="CX197" i="1"/>
  <c r="LF203" i="1"/>
  <c r="LF194" i="1"/>
  <c r="LF200" i="1"/>
  <c r="CX194" i="1"/>
  <c r="CU194" i="1" s="1"/>
  <c r="CV194" i="1" s="1"/>
  <c r="CX201" i="1"/>
  <c r="LF201" i="1"/>
  <c r="LF197" i="1"/>
  <c r="GJ163" i="1"/>
  <c r="V528" i="1"/>
  <c r="GR163" i="1"/>
  <c r="HC163" i="1"/>
  <c r="GW194" i="1"/>
  <c r="FA163" i="1"/>
  <c r="KY164" i="1"/>
  <c r="PI174" i="1"/>
  <c r="PB185" i="1"/>
  <c r="OU185" i="1"/>
  <c r="OW185" i="1" s="1"/>
  <c r="AO550" i="1"/>
  <c r="KM164" i="1"/>
  <c r="CU199" i="1" l="1"/>
  <c r="CV199" i="1" s="1"/>
  <c r="CU201" i="1"/>
  <c r="CV201" i="1" s="1"/>
  <c r="CU196" i="1"/>
  <c r="CV196" i="1" s="1"/>
  <c r="CU198" i="1"/>
  <c r="CV198" i="1" s="1"/>
  <c r="CU204" i="1"/>
  <c r="CV204" i="1" s="1"/>
  <c r="CU200" i="1"/>
  <c r="CV200" i="1" s="1"/>
  <c r="CU203" i="1"/>
  <c r="CV203" i="1" s="1"/>
  <c r="CU202" i="1"/>
  <c r="CV202" i="1" s="1"/>
  <c r="CU197" i="1"/>
  <c r="CV197" i="1" s="1"/>
  <c r="CU195" i="1"/>
  <c r="CV195" i="1" s="1"/>
  <c r="CW194" i="1"/>
  <c r="EY164" i="1"/>
  <c r="EW164" i="1"/>
  <c r="GH164" i="1"/>
  <c r="GE164" i="1"/>
  <c r="GS163" i="1"/>
  <c r="GX194" i="1"/>
  <c r="GX195" i="1" s="1"/>
  <c r="GX196" i="1" s="1"/>
  <c r="GX197" i="1" s="1"/>
  <c r="GX198" i="1" s="1"/>
  <c r="GX199" i="1" s="1"/>
  <c r="GX200" i="1" s="1"/>
  <c r="GX201" i="1" s="1"/>
  <c r="GX202" i="1" s="1"/>
  <c r="GX203" i="1" s="1"/>
  <c r="GX204" i="1" s="1"/>
  <c r="GX205" i="1" s="1"/>
  <c r="AP550" i="1"/>
  <c r="OX185" i="1"/>
  <c r="PP185" i="1"/>
  <c r="KN164" i="1"/>
  <c r="PO174" i="1"/>
  <c r="PK174" i="1"/>
  <c r="KZ164" i="1"/>
  <c r="CW195" i="1" l="1"/>
  <c r="CW196" i="1" s="1"/>
  <c r="CW197" i="1" s="1"/>
  <c r="CW198" i="1" s="1"/>
  <c r="CW199" i="1" s="1"/>
  <c r="CW200" i="1" s="1"/>
  <c r="CW201" i="1" s="1"/>
  <c r="CW202" i="1" s="1"/>
  <c r="CW203" i="1" s="1"/>
  <c r="CW204" i="1" s="1"/>
  <c r="CW205" i="1" s="1"/>
  <c r="CX207" i="1" s="1"/>
  <c r="GQ164" i="1"/>
  <c r="EX164" i="1"/>
  <c r="PM208" i="1"/>
  <c r="PJ208" i="1" s="1"/>
  <c r="PM212" i="1"/>
  <c r="PJ212" i="1" s="1"/>
  <c r="PM216" i="1"/>
  <c r="PJ216" i="1" s="1"/>
  <c r="GY206" i="1"/>
  <c r="GV206" i="1" s="1"/>
  <c r="GY208" i="1"/>
  <c r="GV208" i="1" s="1"/>
  <c r="GW208" i="1" s="1"/>
  <c r="GY210" i="1"/>
  <c r="GV210" i="1" s="1"/>
  <c r="GW210" i="1" s="1"/>
  <c r="GY212" i="1"/>
  <c r="GV212" i="1" s="1"/>
  <c r="GW212" i="1" s="1"/>
  <c r="GY214" i="1"/>
  <c r="GV214" i="1" s="1"/>
  <c r="GW214" i="1" s="1"/>
  <c r="GY216" i="1"/>
  <c r="GV216" i="1" s="1"/>
  <c r="GW216" i="1" s="1"/>
  <c r="PM209" i="1"/>
  <c r="PJ209" i="1" s="1"/>
  <c r="PM213" i="1"/>
  <c r="PJ213" i="1" s="1"/>
  <c r="PM217" i="1"/>
  <c r="PJ217" i="1" s="1"/>
  <c r="GY207" i="1"/>
  <c r="GV207" i="1" s="1"/>
  <c r="GW207" i="1" s="1"/>
  <c r="GY209" i="1"/>
  <c r="GV209" i="1" s="1"/>
  <c r="GW209" i="1" s="1"/>
  <c r="GY211" i="1"/>
  <c r="GV211" i="1" s="1"/>
  <c r="GW211" i="1" s="1"/>
  <c r="GY213" i="1"/>
  <c r="GV213" i="1" s="1"/>
  <c r="GW213" i="1" s="1"/>
  <c r="GY215" i="1"/>
  <c r="GV215" i="1" s="1"/>
  <c r="GW215" i="1" s="1"/>
  <c r="GY217" i="1"/>
  <c r="GV217" i="1" s="1"/>
  <c r="GW217" i="1" s="1"/>
  <c r="PM207" i="1"/>
  <c r="PJ207" i="1" s="1"/>
  <c r="PM211" i="1"/>
  <c r="PJ211" i="1" s="1"/>
  <c r="PM215" i="1"/>
  <c r="PJ215" i="1" s="1"/>
  <c r="PM206" i="1"/>
  <c r="PJ206" i="1" s="1"/>
  <c r="PM210" i="1"/>
  <c r="PJ210" i="1" s="1"/>
  <c r="PM214" i="1"/>
  <c r="PJ214" i="1" s="1"/>
  <c r="GG164" i="1"/>
  <c r="GN164" i="1"/>
  <c r="OS186" i="1"/>
  <c r="OV186" i="1"/>
  <c r="PL174" i="1"/>
  <c r="KX165" i="1"/>
  <c r="KO164" i="1"/>
  <c r="CU207" i="1" l="1"/>
  <c r="CV207" i="1" s="1"/>
  <c r="LF211" i="1"/>
  <c r="CX208" i="1"/>
  <c r="CX206" i="1"/>
  <c r="CU206" i="1" s="1"/>
  <c r="CV206" i="1" s="1"/>
  <c r="LF216" i="1"/>
  <c r="CX216" i="1"/>
  <c r="CX213" i="1"/>
  <c r="LF208" i="1"/>
  <c r="CX217" i="1"/>
  <c r="LF213" i="1"/>
  <c r="LF214" i="1"/>
  <c r="CX214" i="1"/>
  <c r="CX211" i="1"/>
  <c r="LF209" i="1"/>
  <c r="LF206" i="1"/>
  <c r="CX215" i="1"/>
  <c r="LF212" i="1"/>
  <c r="LF207" i="1"/>
  <c r="CX212" i="1"/>
  <c r="CX209" i="1"/>
  <c r="LF210" i="1"/>
  <c r="LF215" i="1"/>
  <c r="LF217" i="1"/>
  <c r="CX210" i="1"/>
  <c r="GW206" i="1"/>
  <c r="GP164" i="1"/>
  <c r="U529" i="1"/>
  <c r="HB164" i="1"/>
  <c r="EZ164" i="1"/>
  <c r="FI164" i="1"/>
  <c r="GI164" i="1"/>
  <c r="PB186" i="1"/>
  <c r="OU186" i="1"/>
  <c r="OW186" i="1" s="1"/>
  <c r="AO551" i="1"/>
  <c r="KM165" i="1"/>
  <c r="KY165" i="1"/>
  <c r="PI175" i="1"/>
  <c r="CU210" i="1" l="1"/>
  <c r="CV210" i="1" s="1"/>
  <c r="CU212" i="1"/>
  <c r="CV212" i="1" s="1"/>
  <c r="CU217" i="1"/>
  <c r="CV217" i="1" s="1"/>
  <c r="CU213" i="1"/>
  <c r="CV213" i="1" s="1"/>
  <c r="CU216" i="1"/>
  <c r="CV216" i="1" s="1"/>
  <c r="CU211" i="1"/>
  <c r="CV211" i="1" s="1"/>
  <c r="CU209" i="1"/>
  <c r="CV209" i="1" s="1"/>
  <c r="CU214" i="1"/>
  <c r="CV214" i="1" s="1"/>
  <c r="CU208" i="1"/>
  <c r="CV208" i="1" s="1"/>
  <c r="CU215" i="1"/>
  <c r="CV215" i="1" s="1"/>
  <c r="GJ164" i="1"/>
  <c r="GX206" i="1"/>
  <c r="GX207" i="1" s="1"/>
  <c r="GX208" i="1" s="1"/>
  <c r="GX209" i="1" s="1"/>
  <c r="GX210" i="1" s="1"/>
  <c r="GX211" i="1" s="1"/>
  <c r="GX212" i="1" s="1"/>
  <c r="GX213" i="1" s="1"/>
  <c r="GX214" i="1" s="1"/>
  <c r="GX215" i="1" s="1"/>
  <c r="GX216" i="1" s="1"/>
  <c r="GX217" i="1" s="1"/>
  <c r="CW206" i="1"/>
  <c r="CW207" i="1" s="1"/>
  <c r="FA164" i="1"/>
  <c r="GR164" i="1"/>
  <c r="HC164" i="1"/>
  <c r="V529" i="1"/>
  <c r="KZ165" i="1"/>
  <c r="KN165" i="1"/>
  <c r="PO175" i="1"/>
  <c r="PK175" i="1"/>
  <c r="AP551" i="1"/>
  <c r="OX186" i="1"/>
  <c r="PP186" i="1"/>
  <c r="CW208" i="1" l="1"/>
  <c r="CW209" i="1" s="1"/>
  <c r="CW210" i="1" s="1"/>
  <c r="CW211" i="1" s="1"/>
  <c r="CW212" i="1" s="1"/>
  <c r="CW213" i="1" s="1"/>
  <c r="CW214" i="1" s="1"/>
  <c r="CW215" i="1" s="1"/>
  <c r="CW216" i="1" s="1"/>
  <c r="CW217" i="1" s="1"/>
  <c r="CX220" i="1" s="1"/>
  <c r="PM220" i="1"/>
  <c r="PJ220" i="1" s="1"/>
  <c r="PM224" i="1"/>
  <c r="PJ224" i="1" s="1"/>
  <c r="PM228" i="1"/>
  <c r="PJ228" i="1" s="1"/>
  <c r="GY218" i="1"/>
  <c r="GV218" i="1" s="1"/>
  <c r="GY220" i="1"/>
  <c r="GV220" i="1" s="1"/>
  <c r="GW220" i="1" s="1"/>
  <c r="GY222" i="1"/>
  <c r="GV222" i="1" s="1"/>
  <c r="GW222" i="1" s="1"/>
  <c r="GY224" i="1"/>
  <c r="GV224" i="1" s="1"/>
  <c r="GW224" i="1" s="1"/>
  <c r="GY226" i="1"/>
  <c r="GV226" i="1" s="1"/>
  <c r="GW226" i="1" s="1"/>
  <c r="GY228" i="1"/>
  <c r="GV228" i="1" s="1"/>
  <c r="GW228" i="1" s="1"/>
  <c r="PM221" i="1"/>
  <c r="PJ221" i="1" s="1"/>
  <c r="PM225" i="1"/>
  <c r="PJ225" i="1" s="1"/>
  <c r="GY219" i="1"/>
  <c r="GV219" i="1" s="1"/>
  <c r="GW219" i="1" s="1"/>
  <c r="GY221" i="1"/>
  <c r="GV221" i="1" s="1"/>
  <c r="GW221" i="1" s="1"/>
  <c r="GY223" i="1"/>
  <c r="GV223" i="1" s="1"/>
  <c r="GW223" i="1" s="1"/>
  <c r="GY225" i="1"/>
  <c r="GV225" i="1" s="1"/>
  <c r="GW225" i="1" s="1"/>
  <c r="GY227" i="1"/>
  <c r="GV227" i="1" s="1"/>
  <c r="GW227" i="1" s="1"/>
  <c r="PM219" i="1"/>
  <c r="PJ219" i="1" s="1"/>
  <c r="PM223" i="1"/>
  <c r="PJ223" i="1" s="1"/>
  <c r="PM227" i="1"/>
  <c r="PJ227" i="1" s="1"/>
  <c r="PM226" i="1"/>
  <c r="PJ226" i="1" s="1"/>
  <c r="PM218" i="1"/>
  <c r="PJ218" i="1" s="1"/>
  <c r="PM222" i="1"/>
  <c r="PJ222" i="1" s="1"/>
  <c r="GS164" i="1"/>
  <c r="GE165" i="1"/>
  <c r="GH165" i="1"/>
  <c r="EW165" i="1"/>
  <c r="EY165" i="1"/>
  <c r="PL175" i="1"/>
  <c r="OS187" i="1"/>
  <c r="OV187" i="1"/>
  <c r="KO165" i="1"/>
  <c r="KX166" i="1"/>
  <c r="CU220" i="1" l="1"/>
  <c r="CV220" i="1" s="1"/>
  <c r="LF221" i="1"/>
  <c r="CX218" i="1"/>
  <c r="CU218" i="1" s="1"/>
  <c r="CV218" i="1" s="1"/>
  <c r="LF225" i="1"/>
  <c r="CX227" i="1"/>
  <c r="CX223" i="1"/>
  <c r="CX229" i="1"/>
  <c r="LF223" i="1"/>
  <c r="CX228" i="1"/>
  <c r="LF228" i="1"/>
  <c r="CX224" i="1"/>
  <c r="CX221" i="1"/>
  <c r="LF218" i="1"/>
  <c r="LF227" i="1"/>
  <c r="CX225" i="1"/>
  <c r="LF220" i="1"/>
  <c r="LF229" i="1"/>
  <c r="CX222" i="1"/>
  <c r="CX219" i="1"/>
  <c r="LF224" i="1"/>
  <c r="LF219" i="1"/>
  <c r="CX226" i="1"/>
  <c r="LF226" i="1"/>
  <c r="LF222" i="1"/>
  <c r="GW218" i="1"/>
  <c r="EX165" i="1"/>
  <c r="GN165" i="1"/>
  <c r="GG165" i="1"/>
  <c r="GQ165" i="1"/>
  <c r="PB187" i="1"/>
  <c r="OU187" i="1"/>
  <c r="OW187" i="1" s="1"/>
  <c r="AO552" i="1"/>
  <c r="KM166" i="1"/>
  <c r="KY166" i="1"/>
  <c r="PI176" i="1"/>
  <c r="CU225" i="1" l="1"/>
  <c r="CV225" i="1" s="1"/>
  <c r="CU223" i="1"/>
  <c r="CV223" i="1" s="1"/>
  <c r="CU227" i="1"/>
  <c r="CV227" i="1" s="1"/>
  <c r="CU221" i="1"/>
  <c r="CV221" i="1" s="1"/>
  <c r="CU229" i="1"/>
  <c r="CV229" i="1" s="1"/>
  <c r="CU224" i="1"/>
  <c r="CV224" i="1" s="1"/>
  <c r="CU222" i="1"/>
  <c r="CV222" i="1" s="1"/>
  <c r="CU226" i="1"/>
  <c r="CV226" i="1" s="1"/>
  <c r="CU219" i="1"/>
  <c r="CV219" i="1" s="1"/>
  <c r="CU228" i="1"/>
  <c r="CV228" i="1" s="1"/>
  <c r="CW218" i="1"/>
  <c r="GI165" i="1"/>
  <c r="GP165" i="1"/>
  <c r="U530" i="1"/>
  <c r="HB165" i="1"/>
  <c r="FI165" i="1"/>
  <c r="EZ165" i="1"/>
  <c r="GX218" i="1"/>
  <c r="GX219" i="1" s="1"/>
  <c r="GX220" i="1" s="1"/>
  <c r="GX221" i="1" s="1"/>
  <c r="GX222" i="1" s="1"/>
  <c r="GX223" i="1" s="1"/>
  <c r="GX224" i="1" s="1"/>
  <c r="GX225" i="1" s="1"/>
  <c r="GX226" i="1" s="1"/>
  <c r="GX227" i="1" s="1"/>
  <c r="GX228" i="1" s="1"/>
  <c r="KN166" i="1"/>
  <c r="PK176" i="1"/>
  <c r="PO176" i="1"/>
  <c r="AP552" i="1"/>
  <c r="OX187" i="1"/>
  <c r="KZ166" i="1"/>
  <c r="PP187" i="1"/>
  <c r="CW219" i="1" l="1"/>
  <c r="CW220" i="1" s="1"/>
  <c r="CW221" i="1" s="1"/>
  <c r="CW222" i="1" s="1"/>
  <c r="CW223" i="1" s="1"/>
  <c r="CW224" i="1" s="1"/>
  <c r="CW225" i="1" s="1"/>
  <c r="CW226" i="1" s="1"/>
  <c r="CW227" i="1" s="1"/>
  <c r="CW228" i="1" s="1"/>
  <c r="CW229" i="1" s="1"/>
  <c r="CX231" i="1" s="1"/>
  <c r="V530" i="1"/>
  <c r="GR165" i="1"/>
  <c r="HC165" i="1"/>
  <c r="PM232" i="1"/>
  <c r="PJ232" i="1" s="1"/>
  <c r="PM236" i="1"/>
  <c r="PJ236" i="1" s="1"/>
  <c r="PM240" i="1"/>
  <c r="PJ240" i="1" s="1"/>
  <c r="GY230" i="1"/>
  <c r="GV230" i="1" s="1"/>
  <c r="GW230" i="1" s="1"/>
  <c r="GY232" i="1"/>
  <c r="GV232" i="1" s="1"/>
  <c r="GW232" i="1" s="1"/>
  <c r="GY234" i="1"/>
  <c r="GV234" i="1" s="1"/>
  <c r="GW234" i="1" s="1"/>
  <c r="GY236" i="1"/>
  <c r="GV236" i="1" s="1"/>
  <c r="GW236" i="1" s="1"/>
  <c r="GY238" i="1"/>
  <c r="GV238" i="1" s="1"/>
  <c r="GW238" i="1" s="1"/>
  <c r="GY240" i="1"/>
  <c r="GV240" i="1" s="1"/>
  <c r="GW240" i="1" s="1"/>
  <c r="PM229" i="1"/>
  <c r="PJ229" i="1" s="1"/>
  <c r="PM233" i="1"/>
  <c r="PJ233" i="1" s="1"/>
  <c r="PM237" i="1"/>
  <c r="PJ237" i="1" s="1"/>
  <c r="PM241" i="1"/>
  <c r="PJ241" i="1" s="1"/>
  <c r="GY229" i="1"/>
  <c r="GV229" i="1" s="1"/>
  <c r="GW229" i="1" s="1"/>
  <c r="GX229" i="1" s="1"/>
  <c r="GY231" i="1"/>
  <c r="GV231" i="1" s="1"/>
  <c r="GW231" i="1" s="1"/>
  <c r="GY233" i="1"/>
  <c r="GV233" i="1" s="1"/>
  <c r="GW233" i="1" s="1"/>
  <c r="GY235" i="1"/>
  <c r="GV235" i="1" s="1"/>
  <c r="GW235" i="1" s="1"/>
  <c r="GY237" i="1"/>
  <c r="GV237" i="1" s="1"/>
  <c r="GW237" i="1" s="1"/>
  <c r="GY239" i="1"/>
  <c r="GV239" i="1" s="1"/>
  <c r="GW239" i="1" s="1"/>
  <c r="PM231" i="1"/>
  <c r="PJ231" i="1" s="1"/>
  <c r="PM235" i="1"/>
  <c r="PJ235" i="1" s="1"/>
  <c r="PM239" i="1"/>
  <c r="PJ239" i="1" s="1"/>
  <c r="GY241" i="1"/>
  <c r="GV241" i="1" s="1"/>
  <c r="PM230" i="1"/>
  <c r="PJ230" i="1" s="1"/>
  <c r="PM234" i="1"/>
  <c r="PJ234" i="1" s="1"/>
  <c r="PM238" i="1"/>
  <c r="PJ238" i="1" s="1"/>
  <c r="FA165" i="1"/>
  <c r="GJ165" i="1"/>
  <c r="KX167" i="1"/>
  <c r="KY167" i="1" s="1"/>
  <c r="KZ167" i="1" s="1"/>
  <c r="PL176" i="1"/>
  <c r="KO166" i="1"/>
  <c r="OV188" i="1"/>
  <c r="OS188" i="1"/>
  <c r="CU231" i="1" l="1"/>
  <c r="CV231" i="1" s="1"/>
  <c r="LF234" i="1"/>
  <c r="CX239" i="1"/>
  <c r="LF231" i="1"/>
  <c r="LF230" i="1"/>
  <c r="LF241" i="1"/>
  <c r="LF237" i="1"/>
  <c r="CX241" i="1"/>
  <c r="CU241" i="1" s="1"/>
  <c r="CX237" i="1"/>
  <c r="LF233" i="1"/>
  <c r="LF239" i="1"/>
  <c r="LF238" i="1"/>
  <c r="CX240" i="1"/>
  <c r="CX235" i="1"/>
  <c r="LF240" i="1"/>
  <c r="LF236" i="1"/>
  <c r="LF235" i="1"/>
  <c r="CX238" i="1"/>
  <c r="CX233" i="1"/>
  <c r="CX234" i="1"/>
  <c r="CX232" i="1"/>
  <c r="CX230" i="1"/>
  <c r="LF232" i="1"/>
  <c r="CX236" i="1"/>
  <c r="GX230" i="1"/>
  <c r="GX231" i="1" s="1"/>
  <c r="GX232" i="1" s="1"/>
  <c r="GX233" i="1" s="1"/>
  <c r="GX234" i="1" s="1"/>
  <c r="GX235" i="1" s="1"/>
  <c r="GX236" i="1" s="1"/>
  <c r="GX237" i="1" s="1"/>
  <c r="GX238" i="1" s="1"/>
  <c r="GX239" i="1" s="1"/>
  <c r="GX240" i="1" s="1"/>
  <c r="GH166" i="1"/>
  <c r="GE166" i="1"/>
  <c r="GS165" i="1"/>
  <c r="EW166" i="1"/>
  <c r="EY166" i="1"/>
  <c r="KX168" i="1"/>
  <c r="KY168" i="1" s="1"/>
  <c r="KZ168" i="1" s="1"/>
  <c r="PB188" i="1"/>
  <c r="OU188" i="1"/>
  <c r="OW188" i="1" s="1"/>
  <c r="OX188" i="1" s="1"/>
  <c r="AO553" i="1"/>
  <c r="AP553" i="1" s="1"/>
  <c r="PI177" i="1"/>
  <c r="KM167" i="1"/>
  <c r="KN167" i="1" s="1"/>
  <c r="KO167" i="1" s="1"/>
  <c r="CU237" i="1" l="1"/>
  <c r="CV237" i="1" s="1"/>
  <c r="CU230" i="1"/>
  <c r="CV230" i="1" s="1"/>
  <c r="CW230" i="1" s="1"/>
  <c r="CW231" i="1" s="1"/>
  <c r="CU236" i="1"/>
  <c r="CV236" i="1" s="1"/>
  <c r="CU235" i="1"/>
  <c r="CV235" i="1" s="1"/>
  <c r="CU232" i="1"/>
  <c r="CV232" i="1" s="1"/>
  <c r="CU240" i="1"/>
  <c r="CV240" i="1" s="1"/>
  <c r="CU234" i="1"/>
  <c r="CV234" i="1" s="1"/>
  <c r="CU233" i="1"/>
  <c r="CV233" i="1" s="1"/>
  <c r="CU239" i="1"/>
  <c r="CV239" i="1" s="1"/>
  <c r="CU238" i="1"/>
  <c r="CV238" i="1" s="1"/>
  <c r="EX166" i="1"/>
  <c r="GQ166" i="1"/>
  <c r="GG166" i="1"/>
  <c r="GN166" i="1"/>
  <c r="KM168" i="1"/>
  <c r="KN168" i="1" s="1"/>
  <c r="KO168" i="1" s="1"/>
  <c r="KX169" i="1"/>
  <c r="KY169" i="1" s="1"/>
  <c r="KZ169" i="1" s="1"/>
  <c r="PP188" i="1"/>
  <c r="OS189" i="1"/>
  <c r="OV189" i="1"/>
  <c r="PO177" i="1"/>
  <c r="PK177" i="1"/>
  <c r="PL177" i="1" s="1"/>
  <c r="CW232" i="1" l="1"/>
  <c r="CW233" i="1" s="1"/>
  <c r="CW234" i="1" s="1"/>
  <c r="CW235" i="1" s="1"/>
  <c r="CW236" i="1" s="1"/>
  <c r="CW237" i="1" s="1"/>
  <c r="CW238" i="1" s="1"/>
  <c r="CW239" i="1" s="1"/>
  <c r="CW240" i="1" s="1"/>
  <c r="GI166" i="1"/>
  <c r="EZ166" i="1"/>
  <c r="FI166" i="1"/>
  <c r="GP166" i="1"/>
  <c r="U531" i="1"/>
  <c r="HB166" i="1"/>
  <c r="KX170" i="1"/>
  <c r="KY170" i="1" s="1"/>
  <c r="KZ170" i="1" s="1"/>
  <c r="KM169" i="1"/>
  <c r="KN169" i="1" s="1"/>
  <c r="KO169" i="1" s="1"/>
  <c r="PB189" i="1"/>
  <c r="OU189" i="1"/>
  <c r="OW189" i="1" s="1"/>
  <c r="OX189" i="1" s="1"/>
  <c r="AO554" i="1"/>
  <c r="AP554" i="1" s="1"/>
  <c r="PI178" i="1"/>
  <c r="FA166" i="1" l="1"/>
  <c r="GR166" i="1"/>
  <c r="HC166" i="1"/>
  <c r="GJ166" i="1"/>
  <c r="V531" i="1"/>
  <c r="KM170" i="1"/>
  <c r="KN170" i="1" s="1"/>
  <c r="KO170" i="1" s="1"/>
  <c r="PO178" i="1"/>
  <c r="PK178" i="1"/>
  <c r="PL178" i="1" s="1"/>
  <c r="KX171" i="1"/>
  <c r="KY171" i="1" s="1"/>
  <c r="KZ171" i="1" s="1"/>
  <c r="OS190" i="1"/>
  <c r="OV190" i="1"/>
  <c r="PP189" i="1"/>
  <c r="GS166" i="1" l="1"/>
  <c r="EW167" i="1"/>
  <c r="EX167" i="1" s="1"/>
  <c r="EY167" i="1"/>
  <c r="GH167" i="1"/>
  <c r="GE167" i="1"/>
  <c r="KM171" i="1"/>
  <c r="KN171" i="1" s="1"/>
  <c r="KO171" i="1" s="1"/>
  <c r="KX172" i="1"/>
  <c r="KY172" i="1" s="1"/>
  <c r="KZ172" i="1" s="1"/>
  <c r="PI179" i="1"/>
  <c r="PB190" i="1"/>
  <c r="OU190" i="1"/>
  <c r="OW190" i="1" s="1"/>
  <c r="OX190" i="1" s="1"/>
  <c r="AO555" i="1"/>
  <c r="AP555" i="1" s="1"/>
  <c r="GG167" i="1" l="1"/>
  <c r="GI167" i="1" s="1"/>
  <c r="GJ167" i="1" s="1"/>
  <c r="GN167" i="1"/>
  <c r="GQ167" i="1"/>
  <c r="EZ167" i="1"/>
  <c r="FA167" i="1" s="1"/>
  <c r="FI167" i="1"/>
  <c r="KX173" i="1"/>
  <c r="KY173" i="1" s="1"/>
  <c r="KZ173" i="1" s="1"/>
  <c r="OV191" i="1"/>
  <c r="OS191" i="1"/>
  <c r="KM172" i="1"/>
  <c r="KN172" i="1" s="1"/>
  <c r="KO172" i="1" s="1"/>
  <c r="PP190" i="1"/>
  <c r="PO179" i="1"/>
  <c r="PK179" i="1"/>
  <c r="PL179" i="1" s="1"/>
  <c r="GP167" i="1" l="1"/>
  <c r="U532" i="1"/>
  <c r="V532" i="1" s="1"/>
  <c r="HB167" i="1"/>
  <c r="EY168" i="1"/>
  <c r="EW168" i="1"/>
  <c r="EX168" i="1" s="1"/>
  <c r="GH168" i="1"/>
  <c r="GE168" i="1"/>
  <c r="KM173" i="1"/>
  <c r="KN173" i="1" s="1"/>
  <c r="KO173" i="1" s="1"/>
  <c r="KX174" i="1"/>
  <c r="KY174" i="1" s="1"/>
  <c r="KZ174" i="1" s="1"/>
  <c r="PI180" i="1"/>
  <c r="PB191" i="1"/>
  <c r="OU191" i="1"/>
  <c r="OW191" i="1" s="1"/>
  <c r="OX191" i="1" s="1"/>
  <c r="AO556" i="1"/>
  <c r="AP556" i="1" s="1"/>
  <c r="GG168" i="1" l="1"/>
  <c r="GI168" i="1" s="1"/>
  <c r="GJ168" i="1" s="1"/>
  <c r="GN168" i="1"/>
  <c r="GR167" i="1"/>
  <c r="GS167" i="1" s="1"/>
  <c r="HC167" i="1"/>
  <c r="EZ168" i="1"/>
  <c r="FA168" i="1" s="1"/>
  <c r="FI168" i="1"/>
  <c r="KM174" i="1"/>
  <c r="KN174" i="1" s="1"/>
  <c r="KO174" i="1" s="1"/>
  <c r="PO180" i="1"/>
  <c r="PK180" i="1"/>
  <c r="PL180" i="1" s="1"/>
  <c r="OS192" i="1"/>
  <c r="OV192" i="1"/>
  <c r="KX175" i="1"/>
  <c r="KY175" i="1" s="1"/>
  <c r="KZ175" i="1" s="1"/>
  <c r="PP191" i="1"/>
  <c r="GQ168" i="1" l="1"/>
  <c r="GP168" i="1"/>
  <c r="U533" i="1"/>
  <c r="V533" i="1" s="1"/>
  <c r="HB168" i="1"/>
  <c r="GE169" i="1"/>
  <c r="GH169" i="1"/>
  <c r="EY169" i="1"/>
  <c r="EW169" i="1"/>
  <c r="EX169" i="1" s="1"/>
  <c r="KX176" i="1"/>
  <c r="KY176" i="1" s="1"/>
  <c r="KZ176" i="1" s="1"/>
  <c r="KM175" i="1"/>
  <c r="KN175" i="1" s="1"/>
  <c r="KO175" i="1" s="1"/>
  <c r="AO557" i="1"/>
  <c r="AP557" i="1" s="1"/>
  <c r="PB192" i="1"/>
  <c r="OU192" i="1"/>
  <c r="OW192" i="1" s="1"/>
  <c r="OX192" i="1" s="1"/>
  <c r="PI181" i="1"/>
  <c r="EZ169" i="1" l="1"/>
  <c r="FA169" i="1" s="1"/>
  <c r="FI169" i="1"/>
  <c r="GR168" i="1"/>
  <c r="GS168" i="1" s="1"/>
  <c r="HC168" i="1"/>
  <c r="GN169" i="1"/>
  <c r="GG169" i="1"/>
  <c r="GI169" i="1" s="1"/>
  <c r="GJ169" i="1" s="1"/>
  <c r="KX177" i="1"/>
  <c r="KY177" i="1" s="1"/>
  <c r="KZ177" i="1" s="1"/>
  <c r="PP192" i="1"/>
  <c r="KM176" i="1"/>
  <c r="KN176" i="1" s="1"/>
  <c r="KO176" i="1" s="1"/>
  <c r="PO181" i="1"/>
  <c r="PK181" i="1"/>
  <c r="PL181" i="1" s="1"/>
  <c r="OS193" i="1"/>
  <c r="OV193" i="1"/>
  <c r="GP169" i="1" l="1"/>
  <c r="U534" i="1"/>
  <c r="V534" i="1" s="1"/>
  <c r="HB169" i="1"/>
  <c r="GK171" i="1"/>
  <c r="GF171" i="1" s="1"/>
  <c r="GK175" i="1"/>
  <c r="GF175" i="1" s="1"/>
  <c r="GK179" i="1"/>
  <c r="GF179" i="1" s="1"/>
  <c r="GK181" i="1"/>
  <c r="GF181" i="1" s="1"/>
  <c r="GE170" i="1"/>
  <c r="GK170" i="1"/>
  <c r="GF170" i="1" s="1"/>
  <c r="GK174" i="1"/>
  <c r="GF174" i="1" s="1"/>
  <c r="GK178" i="1"/>
  <c r="GF178" i="1" s="1"/>
  <c r="GK173" i="1"/>
  <c r="GF173" i="1" s="1"/>
  <c r="GK177" i="1"/>
  <c r="GF177" i="1" s="1"/>
  <c r="GH170" i="1"/>
  <c r="GK172" i="1"/>
  <c r="GF172" i="1" s="1"/>
  <c r="GK176" i="1"/>
  <c r="GF176" i="1" s="1"/>
  <c r="GK180" i="1"/>
  <c r="GF180" i="1" s="1"/>
  <c r="OY179" i="1"/>
  <c r="OY180" i="1"/>
  <c r="OY176" i="1"/>
  <c r="OY177" i="1"/>
  <c r="OY173" i="1"/>
  <c r="OY181" i="1"/>
  <c r="OY174" i="1"/>
  <c r="OY178" i="1"/>
  <c r="OY170" i="1"/>
  <c r="OY175" i="1"/>
  <c r="OY172" i="1"/>
  <c r="OY171" i="1"/>
  <c r="GQ169" i="1"/>
  <c r="EW170" i="1"/>
  <c r="EX170" i="1" s="1"/>
  <c r="EY170" i="1"/>
  <c r="KX178" i="1"/>
  <c r="KY178" i="1" s="1"/>
  <c r="KZ178" i="1" s="1"/>
  <c r="KM177" i="1"/>
  <c r="KN177" i="1" s="1"/>
  <c r="KO177" i="1" s="1"/>
  <c r="PB193" i="1"/>
  <c r="OU193" i="1"/>
  <c r="OW193" i="1" s="1"/>
  <c r="OX193" i="1" s="1"/>
  <c r="AO558" i="1"/>
  <c r="AP558" i="1" s="1"/>
  <c r="PI182" i="1"/>
  <c r="EZ170" i="1" l="1"/>
  <c r="FA170" i="1" s="1"/>
  <c r="FI170" i="1"/>
  <c r="GR169" i="1"/>
  <c r="GS169" i="1" s="1"/>
  <c r="HC169" i="1"/>
  <c r="GN170" i="1"/>
  <c r="GG170" i="1"/>
  <c r="GI170" i="1" s="1"/>
  <c r="GJ170" i="1" s="1"/>
  <c r="KM178" i="1"/>
  <c r="KN178" i="1" s="1"/>
  <c r="KO178" i="1" s="1"/>
  <c r="KX179" i="1"/>
  <c r="KY179" i="1" s="1"/>
  <c r="KZ179" i="1" s="1"/>
  <c r="PO182" i="1"/>
  <c r="PK182" i="1"/>
  <c r="PL182" i="1" s="1"/>
  <c r="OS194" i="1"/>
  <c r="OV194" i="1"/>
  <c r="PP193" i="1"/>
  <c r="U535" i="1" l="1"/>
  <c r="V535" i="1" s="1"/>
  <c r="HB170" i="1"/>
  <c r="GT172" i="1"/>
  <c r="GO172" i="1" s="1"/>
  <c r="GT176" i="1"/>
  <c r="GO176" i="1" s="1"/>
  <c r="GT180" i="1"/>
  <c r="GO180" i="1" s="1"/>
  <c r="PH177" i="1"/>
  <c r="PC177" i="1" s="1"/>
  <c r="PD177" i="1" s="1"/>
  <c r="PQ177" i="1" s="1"/>
  <c r="PH180" i="1"/>
  <c r="PC180" i="1" s="1"/>
  <c r="PD180" i="1" s="1"/>
  <c r="PQ180" i="1" s="1"/>
  <c r="PH174" i="1"/>
  <c r="PC174" i="1" s="1"/>
  <c r="PD174" i="1" s="1"/>
  <c r="GT171" i="1"/>
  <c r="GO171" i="1" s="1"/>
  <c r="GT175" i="1"/>
  <c r="GO175" i="1" s="1"/>
  <c r="GT179" i="1"/>
  <c r="GO179" i="1" s="1"/>
  <c r="PH171" i="1"/>
  <c r="PC171" i="1" s="1"/>
  <c r="PD171" i="1" s="1"/>
  <c r="PH181" i="1"/>
  <c r="PC181" i="1" s="1"/>
  <c r="PD181" i="1" s="1"/>
  <c r="PQ181" i="1" s="1"/>
  <c r="PH178" i="1"/>
  <c r="PC178" i="1" s="1"/>
  <c r="PD178" i="1" s="1"/>
  <c r="PQ178" i="1" s="1"/>
  <c r="GT170" i="1"/>
  <c r="GO170" i="1" s="1"/>
  <c r="GT174" i="1"/>
  <c r="GO174" i="1" s="1"/>
  <c r="GT178" i="1"/>
  <c r="GO178" i="1" s="1"/>
  <c r="PH172" i="1"/>
  <c r="PC172" i="1" s="1"/>
  <c r="PD172" i="1" s="1"/>
  <c r="PH175" i="1"/>
  <c r="PC175" i="1" s="1"/>
  <c r="PD175" i="1" s="1"/>
  <c r="PQ175" i="1" s="1"/>
  <c r="GT173" i="1"/>
  <c r="GO173" i="1" s="1"/>
  <c r="GT177" i="1"/>
  <c r="GO177" i="1" s="1"/>
  <c r="GT181" i="1"/>
  <c r="GO181" i="1" s="1"/>
  <c r="PH170" i="1"/>
  <c r="PC170" i="1" s="1"/>
  <c r="PH173" i="1"/>
  <c r="PC173" i="1" s="1"/>
  <c r="PD173" i="1" s="1"/>
  <c r="PH176" i="1"/>
  <c r="PC176" i="1" s="1"/>
  <c r="PD176" i="1" s="1"/>
  <c r="PQ176" i="1" s="1"/>
  <c r="PH179" i="1"/>
  <c r="PC179" i="1" s="1"/>
  <c r="PD179" i="1" s="1"/>
  <c r="PQ179" i="1" s="1"/>
  <c r="GQ170" i="1"/>
  <c r="EY171" i="1"/>
  <c r="EW171" i="1"/>
  <c r="EX171" i="1" s="1"/>
  <c r="GE171" i="1"/>
  <c r="GH171" i="1"/>
  <c r="KM179" i="1"/>
  <c r="KN179" i="1" s="1"/>
  <c r="KO179" i="1" s="1"/>
  <c r="PI183" i="1"/>
  <c r="KX180" i="1"/>
  <c r="KY180" i="1" s="1"/>
  <c r="KZ180" i="1" s="1"/>
  <c r="AO559" i="1"/>
  <c r="AP559" i="1" s="1"/>
  <c r="PB194" i="1"/>
  <c r="OU194" i="1"/>
  <c r="OW194" i="1" s="1"/>
  <c r="OX194" i="1" s="1"/>
  <c r="PQ172" i="1" l="1"/>
  <c r="PQ173" i="1"/>
  <c r="PQ174" i="1"/>
  <c r="PD170" i="1"/>
  <c r="EZ171" i="1"/>
  <c r="FA171" i="1" s="1"/>
  <c r="FI171" i="1"/>
  <c r="GP170" i="1"/>
  <c r="PQ171" i="1"/>
  <c r="GN171" i="1"/>
  <c r="GG171" i="1"/>
  <c r="GI171" i="1" s="1"/>
  <c r="GJ171" i="1" s="1"/>
  <c r="KX181" i="1"/>
  <c r="KY181" i="1" s="1"/>
  <c r="KZ181" i="1" s="1"/>
  <c r="PO183" i="1"/>
  <c r="PK183" i="1"/>
  <c r="PL183" i="1" s="1"/>
  <c r="OS195" i="1"/>
  <c r="OV195" i="1"/>
  <c r="PP194" i="1"/>
  <c r="KM180" i="1"/>
  <c r="KN180" i="1" s="1"/>
  <c r="KO180" i="1" s="1"/>
  <c r="GP171" i="1" l="1"/>
  <c r="U536" i="1"/>
  <c r="V536" i="1" s="1"/>
  <c r="HB171" i="1"/>
  <c r="PF170" i="1"/>
  <c r="PG170" i="1" s="1"/>
  <c r="PQ170" i="1"/>
  <c r="GR170" i="1"/>
  <c r="GS170" i="1" s="1"/>
  <c r="HC170" i="1"/>
  <c r="EY172" i="1"/>
  <c r="EW172" i="1"/>
  <c r="EX172" i="1" s="1"/>
  <c r="GH172" i="1"/>
  <c r="GE172" i="1"/>
  <c r="KM181" i="1"/>
  <c r="KN181" i="1" s="1"/>
  <c r="KO181" i="1" s="1"/>
  <c r="KX182" i="1"/>
  <c r="KY182" i="1" s="1"/>
  <c r="KZ182" i="1" s="1"/>
  <c r="PI184" i="1"/>
  <c r="PB195" i="1"/>
  <c r="OU195" i="1"/>
  <c r="OW195" i="1" s="1"/>
  <c r="OX195" i="1" s="1"/>
  <c r="AO560" i="1"/>
  <c r="AP560" i="1" s="1"/>
  <c r="EZ172" i="1" l="1"/>
  <c r="FA172" i="1" s="1"/>
  <c r="FI172" i="1"/>
  <c r="PE171" i="1"/>
  <c r="PF171" i="1" s="1"/>
  <c r="PG171" i="1" s="1"/>
  <c r="GQ171" i="1"/>
  <c r="GG172" i="1"/>
  <c r="GI172" i="1" s="1"/>
  <c r="GJ172" i="1" s="1"/>
  <c r="GN172" i="1"/>
  <c r="GR171" i="1"/>
  <c r="GS171" i="1" s="1"/>
  <c r="HC171" i="1"/>
  <c r="KM182" i="1"/>
  <c r="KN182" i="1" s="1"/>
  <c r="KO182" i="1" s="1"/>
  <c r="PO184" i="1"/>
  <c r="PK184" i="1"/>
  <c r="PL184" i="1" s="1"/>
  <c r="OV196" i="1"/>
  <c r="OS196" i="1"/>
  <c r="KX183" i="1"/>
  <c r="KY183" i="1" s="1"/>
  <c r="KZ183" i="1" s="1"/>
  <c r="PP195" i="1"/>
  <c r="GQ172" i="1" l="1"/>
  <c r="PE172" i="1"/>
  <c r="PF172" i="1" s="1"/>
  <c r="PG172" i="1" s="1"/>
  <c r="EW173" i="1"/>
  <c r="EX173" i="1" s="1"/>
  <c r="EY173" i="1"/>
  <c r="GP172" i="1"/>
  <c r="U537" i="1"/>
  <c r="V537" i="1" s="1"/>
  <c r="HB172" i="1"/>
  <c r="GE173" i="1"/>
  <c r="GH173" i="1"/>
  <c r="KX184" i="1"/>
  <c r="KY184" i="1" s="1"/>
  <c r="KZ184" i="1" s="1"/>
  <c r="KM183" i="1"/>
  <c r="KN183" i="1" s="1"/>
  <c r="KO183" i="1" s="1"/>
  <c r="PI185" i="1"/>
  <c r="PB196" i="1"/>
  <c r="OU196" i="1"/>
  <c r="OW196" i="1" s="1"/>
  <c r="OX196" i="1" s="1"/>
  <c r="AO561" i="1"/>
  <c r="AP561" i="1" s="1"/>
  <c r="GR172" i="1" l="1"/>
  <c r="GS172" i="1" s="1"/>
  <c r="HC172" i="1"/>
  <c r="PE173" i="1"/>
  <c r="PF173" i="1" s="1"/>
  <c r="PG173" i="1" s="1"/>
  <c r="FI173" i="1"/>
  <c r="EZ173" i="1"/>
  <c r="FA173" i="1" s="1"/>
  <c r="GN173" i="1"/>
  <c r="GG173" i="1"/>
  <c r="GI173" i="1" s="1"/>
  <c r="GJ173" i="1" s="1"/>
  <c r="KX185" i="1"/>
  <c r="KY185" i="1" s="1"/>
  <c r="KZ185" i="1" s="1"/>
  <c r="OS197" i="1"/>
  <c r="OV197" i="1"/>
  <c r="KM184" i="1"/>
  <c r="KN184" i="1" s="1"/>
  <c r="KO184" i="1" s="1"/>
  <c r="PP196" i="1"/>
  <c r="PO185" i="1"/>
  <c r="PK185" i="1"/>
  <c r="PL185" i="1" s="1"/>
  <c r="PE174" i="1" l="1"/>
  <c r="PF174" i="1" s="1"/>
  <c r="PG174" i="1" s="1"/>
  <c r="GP173" i="1"/>
  <c r="U538" i="1"/>
  <c r="V538" i="1" s="1"/>
  <c r="HB173" i="1"/>
  <c r="GQ173" i="1"/>
  <c r="EW174" i="1"/>
  <c r="EX174" i="1" s="1"/>
  <c r="EY174" i="1"/>
  <c r="GE174" i="1"/>
  <c r="GH174" i="1"/>
  <c r="KM185" i="1"/>
  <c r="KN185" i="1" s="1"/>
  <c r="KO185" i="1" s="1"/>
  <c r="KX186" i="1"/>
  <c r="KY186" i="1" s="1"/>
  <c r="KZ186" i="1" s="1"/>
  <c r="PI186" i="1"/>
  <c r="PB197" i="1"/>
  <c r="OU197" i="1"/>
  <c r="OW197" i="1" s="1"/>
  <c r="OX197" i="1" s="1"/>
  <c r="AO562" i="1"/>
  <c r="AP562" i="1" s="1"/>
  <c r="PE175" i="1" l="1"/>
  <c r="PF175" i="1" s="1"/>
  <c r="PG175" i="1" s="1"/>
  <c r="PE176" i="1" s="1"/>
  <c r="PF176" i="1" s="1"/>
  <c r="PG176" i="1" s="1"/>
  <c r="PE177" i="1" s="1"/>
  <c r="PF177" i="1" s="1"/>
  <c r="PG177" i="1" s="1"/>
  <c r="PE178" i="1" s="1"/>
  <c r="PF178" i="1" s="1"/>
  <c r="PG178" i="1" s="1"/>
  <c r="EZ174" i="1"/>
  <c r="FA174" i="1" s="1"/>
  <c r="FI174" i="1"/>
  <c r="GR173" i="1"/>
  <c r="GS173" i="1" s="1"/>
  <c r="HC173" i="1"/>
  <c r="GN174" i="1"/>
  <c r="GG174" i="1"/>
  <c r="GI174" i="1" s="1"/>
  <c r="GJ174" i="1" s="1"/>
  <c r="KM186" i="1"/>
  <c r="KN186" i="1" s="1"/>
  <c r="KO186" i="1" s="1"/>
  <c r="PO186" i="1"/>
  <c r="PK186" i="1"/>
  <c r="PL186" i="1" s="1"/>
  <c r="OS198" i="1"/>
  <c r="OV198" i="1"/>
  <c r="KX187" i="1"/>
  <c r="KY187" i="1" s="1"/>
  <c r="KZ187" i="1" s="1"/>
  <c r="PP197" i="1"/>
  <c r="PE179" i="1" l="1"/>
  <c r="PF179" i="1" s="1"/>
  <c r="PG179" i="1" s="1"/>
  <c r="PE180" i="1" s="1"/>
  <c r="PF180" i="1" s="1"/>
  <c r="PG180" i="1" s="1"/>
  <c r="PE181" i="1" s="1"/>
  <c r="PF181" i="1" s="1"/>
  <c r="PG181" i="1" s="1"/>
  <c r="PE182" i="1" s="1"/>
  <c r="GQ174" i="1"/>
  <c r="GE175" i="1"/>
  <c r="GH175" i="1"/>
  <c r="GP174" i="1"/>
  <c r="U539" i="1"/>
  <c r="V539" i="1" s="1"/>
  <c r="HB174" i="1"/>
  <c r="EW175" i="1"/>
  <c r="EX175" i="1" s="1"/>
  <c r="EY175" i="1"/>
  <c r="KX188" i="1"/>
  <c r="KY188" i="1" s="1"/>
  <c r="KZ188" i="1" s="1"/>
  <c r="KM187" i="1"/>
  <c r="KN187" i="1" s="1"/>
  <c r="KO187" i="1" s="1"/>
  <c r="PB198" i="1"/>
  <c r="OU198" i="1"/>
  <c r="OW198" i="1" s="1"/>
  <c r="OX198" i="1" s="1"/>
  <c r="AO563" i="1"/>
  <c r="AP563" i="1" s="1"/>
  <c r="PI187" i="1"/>
  <c r="GR174" i="1" l="1"/>
  <c r="GS174" i="1" s="1"/>
  <c r="HC174" i="1"/>
  <c r="EZ175" i="1"/>
  <c r="FA175" i="1" s="1"/>
  <c r="FI175" i="1"/>
  <c r="GN175" i="1"/>
  <c r="GG175" i="1"/>
  <c r="GI175" i="1" s="1"/>
  <c r="GJ175" i="1" s="1"/>
  <c r="KX189" i="1"/>
  <c r="KY189" i="1" s="1"/>
  <c r="KZ189" i="1" s="1"/>
  <c r="PP198" i="1"/>
  <c r="KM188" i="1"/>
  <c r="KN188" i="1" s="1"/>
  <c r="KO188" i="1" s="1"/>
  <c r="OV199" i="1"/>
  <c r="OS199" i="1"/>
  <c r="PO187" i="1"/>
  <c r="PK187" i="1"/>
  <c r="PL187" i="1" s="1"/>
  <c r="GH176" i="1" l="1"/>
  <c r="GE176" i="1"/>
  <c r="GP175" i="1"/>
  <c r="U540" i="1"/>
  <c r="V540" i="1" s="1"/>
  <c r="HB175" i="1"/>
  <c r="EW176" i="1"/>
  <c r="EX176" i="1" s="1"/>
  <c r="EY176" i="1"/>
  <c r="GQ175" i="1"/>
  <c r="KM189" i="1"/>
  <c r="KN189" i="1" s="1"/>
  <c r="KO189" i="1" s="1"/>
  <c r="KX190" i="1"/>
  <c r="KY190" i="1" s="1"/>
  <c r="KZ190" i="1" s="1"/>
  <c r="PI188" i="1"/>
  <c r="PB199" i="1"/>
  <c r="OU199" i="1"/>
  <c r="OW199" i="1" s="1"/>
  <c r="OX199" i="1" s="1"/>
  <c r="AO564" i="1"/>
  <c r="AP564" i="1" s="1"/>
  <c r="GR175" i="1" l="1"/>
  <c r="GS175" i="1" s="1"/>
  <c r="HC175" i="1"/>
  <c r="GG176" i="1"/>
  <c r="GI176" i="1" s="1"/>
  <c r="GJ176" i="1" s="1"/>
  <c r="GN176" i="1"/>
  <c r="EZ176" i="1"/>
  <c r="FA176" i="1" s="1"/>
  <c r="FI176" i="1"/>
  <c r="KM190" i="1"/>
  <c r="KN190" i="1" s="1"/>
  <c r="KO190" i="1" s="1"/>
  <c r="PO188" i="1"/>
  <c r="PK188" i="1"/>
  <c r="PL188" i="1" s="1"/>
  <c r="OS200" i="1"/>
  <c r="OV200" i="1"/>
  <c r="KX191" i="1"/>
  <c r="KY191" i="1" s="1"/>
  <c r="KZ191" i="1" s="1"/>
  <c r="PP199" i="1"/>
  <c r="EY177" i="1" l="1"/>
  <c r="EW177" i="1"/>
  <c r="EX177" i="1" s="1"/>
  <c r="GP176" i="1"/>
  <c r="U541" i="1"/>
  <c r="V541" i="1" s="1"/>
  <c r="HB176" i="1"/>
  <c r="GE177" i="1"/>
  <c r="GH177" i="1"/>
  <c r="GQ176" i="1"/>
  <c r="KX192" i="1"/>
  <c r="KY192" i="1" s="1"/>
  <c r="KZ192" i="1" s="1"/>
  <c r="KM191" i="1"/>
  <c r="KN191" i="1" s="1"/>
  <c r="KO191" i="1" s="1"/>
  <c r="AO565" i="1"/>
  <c r="AP565" i="1" s="1"/>
  <c r="PB200" i="1"/>
  <c r="OU200" i="1"/>
  <c r="OW200" i="1" s="1"/>
  <c r="OX200" i="1" s="1"/>
  <c r="PI189" i="1"/>
  <c r="GN177" i="1" l="1"/>
  <c r="GG177" i="1"/>
  <c r="GI177" i="1" s="1"/>
  <c r="GJ177" i="1" s="1"/>
  <c r="GR176" i="1"/>
  <c r="GS176" i="1" s="1"/>
  <c r="HC176" i="1"/>
  <c r="EZ177" i="1"/>
  <c r="FA177" i="1" s="1"/>
  <c r="FI177" i="1"/>
  <c r="KX193" i="1"/>
  <c r="KY193" i="1" s="1"/>
  <c r="KZ193" i="1" s="1"/>
  <c r="PP200" i="1"/>
  <c r="OS201" i="1"/>
  <c r="OV201" i="1"/>
  <c r="KM192" i="1"/>
  <c r="KN192" i="1" s="1"/>
  <c r="KO192" i="1" s="1"/>
  <c r="PO189" i="1"/>
  <c r="PK189" i="1"/>
  <c r="PL189" i="1" s="1"/>
  <c r="EW178" i="1" l="1"/>
  <c r="EX178" i="1" s="1"/>
  <c r="EY178" i="1"/>
  <c r="GQ177" i="1"/>
  <c r="GE178" i="1"/>
  <c r="GH178" i="1"/>
  <c r="GP177" i="1"/>
  <c r="U542" i="1"/>
  <c r="V542" i="1" s="1"/>
  <c r="HB177" i="1"/>
  <c r="KM193" i="1"/>
  <c r="KN193" i="1" s="1"/>
  <c r="KO193" i="1" s="1"/>
  <c r="KX194" i="1"/>
  <c r="KY194" i="1" s="1"/>
  <c r="KZ194" i="1" s="1"/>
  <c r="PB201" i="1"/>
  <c r="OU201" i="1"/>
  <c r="OW201" i="1" s="1"/>
  <c r="OX201" i="1" s="1"/>
  <c r="AO566" i="1"/>
  <c r="AP566" i="1" s="1"/>
  <c r="PI190" i="1"/>
  <c r="GN178" i="1" l="1"/>
  <c r="GG178" i="1"/>
  <c r="GI178" i="1" s="1"/>
  <c r="GJ178" i="1" s="1"/>
  <c r="GR177" i="1"/>
  <c r="GS177" i="1" s="1"/>
  <c r="HC177" i="1"/>
  <c r="EZ178" i="1"/>
  <c r="FA178" i="1" s="1"/>
  <c r="FI178" i="1"/>
  <c r="KM194" i="1"/>
  <c r="KN194" i="1" s="1"/>
  <c r="KO194" i="1" s="1"/>
  <c r="PP201" i="1"/>
  <c r="KX195" i="1"/>
  <c r="KY195" i="1" s="1"/>
  <c r="KZ195" i="1" s="1"/>
  <c r="OS202" i="1"/>
  <c r="OV202" i="1"/>
  <c r="PO190" i="1"/>
  <c r="PK190" i="1"/>
  <c r="PL190" i="1" s="1"/>
  <c r="GQ178" i="1" l="1"/>
  <c r="GE179" i="1"/>
  <c r="GH179" i="1"/>
  <c r="GP178" i="1"/>
  <c r="U543" i="1"/>
  <c r="V543" i="1" s="1"/>
  <c r="HB178" i="1"/>
  <c r="EY179" i="1"/>
  <c r="EW179" i="1"/>
  <c r="EX179" i="1" s="1"/>
  <c r="KX196" i="1"/>
  <c r="KY196" i="1" s="1"/>
  <c r="KZ196" i="1" s="1"/>
  <c r="KM195" i="1"/>
  <c r="KN195" i="1" s="1"/>
  <c r="KO195" i="1" s="1"/>
  <c r="PI191" i="1"/>
  <c r="PB202" i="1"/>
  <c r="AO567" i="1"/>
  <c r="AP567" i="1" s="1"/>
  <c r="OU202" i="1"/>
  <c r="OW202" i="1" s="1"/>
  <c r="OX202" i="1" s="1"/>
  <c r="GN179" i="1" l="1"/>
  <c r="GG179" i="1"/>
  <c r="GI179" i="1" s="1"/>
  <c r="GJ179" i="1" s="1"/>
  <c r="GR178" i="1"/>
  <c r="GS178" i="1" s="1"/>
  <c r="HC178" i="1"/>
  <c r="FI179" i="1"/>
  <c r="EZ179" i="1"/>
  <c r="FA179" i="1" s="1"/>
  <c r="KX197" i="1"/>
  <c r="KY197" i="1" s="1"/>
  <c r="KZ197" i="1" s="1"/>
  <c r="PO191" i="1"/>
  <c r="PK191" i="1"/>
  <c r="PL191" i="1" s="1"/>
  <c r="KM196" i="1"/>
  <c r="KN196" i="1" s="1"/>
  <c r="KO196" i="1" s="1"/>
  <c r="OS203" i="1"/>
  <c r="OV203" i="1"/>
  <c r="PP202" i="1"/>
  <c r="GQ179" i="1" l="1"/>
  <c r="EW180" i="1"/>
  <c r="EX180" i="1" s="1"/>
  <c r="EY180" i="1"/>
  <c r="GH180" i="1"/>
  <c r="GE180" i="1"/>
  <c r="GP179" i="1"/>
  <c r="U544" i="1"/>
  <c r="V544" i="1" s="1"/>
  <c r="HB179" i="1"/>
  <c r="KM197" i="1"/>
  <c r="KN197" i="1" s="1"/>
  <c r="KO197" i="1" s="1"/>
  <c r="KX198" i="1"/>
  <c r="KY198" i="1" s="1"/>
  <c r="KZ198" i="1" s="1"/>
  <c r="PI192" i="1"/>
  <c r="PB203" i="1"/>
  <c r="OU203" i="1"/>
  <c r="OW203" i="1" s="1"/>
  <c r="OX203" i="1" s="1"/>
  <c r="AO568" i="1"/>
  <c r="AP568" i="1" s="1"/>
  <c r="GG180" i="1" l="1"/>
  <c r="GI180" i="1" s="1"/>
  <c r="GJ180" i="1" s="1"/>
  <c r="GN180" i="1"/>
  <c r="GR179" i="1"/>
  <c r="GS179" i="1" s="1"/>
  <c r="HC179" i="1"/>
  <c r="EZ180" i="1"/>
  <c r="FA180" i="1" s="1"/>
  <c r="FI180" i="1"/>
  <c r="KM198" i="1"/>
  <c r="KN198" i="1" s="1"/>
  <c r="KO198" i="1" s="1"/>
  <c r="PO192" i="1"/>
  <c r="PK192" i="1"/>
  <c r="PL192" i="1" s="1"/>
  <c r="OV204" i="1"/>
  <c r="OS204" i="1"/>
  <c r="KX199" i="1"/>
  <c r="KY199" i="1" s="1"/>
  <c r="KZ199" i="1" s="1"/>
  <c r="PP203" i="1"/>
  <c r="GQ180" i="1" l="1"/>
  <c r="EW181" i="1"/>
  <c r="EX181" i="1" s="1"/>
  <c r="EY181" i="1"/>
  <c r="GP180" i="1"/>
  <c r="U545" i="1"/>
  <c r="V545" i="1" s="1"/>
  <c r="HB180" i="1"/>
  <c r="GE181" i="1"/>
  <c r="GH181" i="1"/>
  <c r="KX200" i="1"/>
  <c r="KY200" i="1" s="1"/>
  <c r="KZ200" i="1" s="1"/>
  <c r="KM199" i="1"/>
  <c r="KN199" i="1" s="1"/>
  <c r="KO199" i="1" s="1"/>
  <c r="PB204" i="1"/>
  <c r="OU204" i="1"/>
  <c r="OW204" i="1" s="1"/>
  <c r="OX204" i="1" s="1"/>
  <c r="AO569" i="1"/>
  <c r="AP569" i="1" s="1"/>
  <c r="PI193" i="1"/>
  <c r="GG181" i="1" l="1"/>
  <c r="GI181" i="1" s="1"/>
  <c r="GJ181" i="1" s="1"/>
  <c r="GN181" i="1"/>
  <c r="FI181" i="1"/>
  <c r="EZ181" i="1"/>
  <c r="FA181" i="1" s="1"/>
  <c r="GR180" i="1"/>
  <c r="GS180" i="1" s="1"/>
  <c r="HC180" i="1"/>
  <c r="KX201" i="1"/>
  <c r="KY201" i="1" s="1"/>
  <c r="KZ201" i="1" s="1"/>
  <c r="PP204" i="1"/>
  <c r="KM200" i="1"/>
  <c r="KN200" i="1" s="1"/>
  <c r="KO200" i="1" s="1"/>
  <c r="OS205" i="1"/>
  <c r="OV205" i="1"/>
  <c r="PO193" i="1"/>
  <c r="PK193" i="1"/>
  <c r="PL193" i="1" s="1"/>
  <c r="GQ181" i="1" l="1"/>
  <c r="EY182" i="1"/>
  <c r="EW182" i="1"/>
  <c r="EX182" i="1" s="1"/>
  <c r="GP181" i="1"/>
  <c r="U546" i="1"/>
  <c r="V546" i="1" s="1"/>
  <c r="HB181" i="1"/>
  <c r="GK185" i="1"/>
  <c r="GF185" i="1" s="1"/>
  <c r="GK189" i="1"/>
  <c r="GF189" i="1" s="1"/>
  <c r="GH182" i="1"/>
  <c r="GK184" i="1"/>
  <c r="GF184" i="1" s="1"/>
  <c r="GK188" i="1"/>
  <c r="GF188" i="1" s="1"/>
  <c r="GK192" i="1"/>
  <c r="GF192" i="1" s="1"/>
  <c r="GK183" i="1"/>
  <c r="GF183" i="1" s="1"/>
  <c r="GK187" i="1"/>
  <c r="GF187" i="1" s="1"/>
  <c r="GK191" i="1"/>
  <c r="GF191" i="1" s="1"/>
  <c r="GE182" i="1"/>
  <c r="GK182" i="1"/>
  <c r="GF182" i="1" s="1"/>
  <c r="GK186" i="1"/>
  <c r="GF186" i="1" s="1"/>
  <c r="GK190" i="1"/>
  <c r="GF190" i="1" s="1"/>
  <c r="GK193" i="1"/>
  <c r="GF193" i="1" s="1"/>
  <c r="OY192" i="1"/>
  <c r="OY189" i="1"/>
  <c r="OY184" i="1"/>
  <c r="OY182" i="1"/>
  <c r="OY183" i="1"/>
  <c r="OY185" i="1"/>
  <c r="OY187" i="1"/>
  <c r="OY188" i="1"/>
  <c r="OY193" i="1"/>
  <c r="OY190" i="1"/>
  <c r="OY191" i="1"/>
  <c r="OY186" i="1"/>
  <c r="KM201" i="1"/>
  <c r="KN201" i="1" s="1"/>
  <c r="KO201" i="1" s="1"/>
  <c r="KX202" i="1"/>
  <c r="KY202" i="1" s="1"/>
  <c r="KZ202" i="1" s="1"/>
  <c r="PI194" i="1"/>
  <c r="PB205" i="1"/>
  <c r="OU205" i="1"/>
  <c r="OW205" i="1" s="1"/>
  <c r="OX205" i="1" s="1"/>
  <c r="AO570" i="1"/>
  <c r="AP570" i="1" s="1"/>
  <c r="GR181" i="1" l="1"/>
  <c r="GS181" i="1" s="1"/>
  <c r="HC181" i="1"/>
  <c r="GN182" i="1"/>
  <c r="GG182" i="1"/>
  <c r="GI182" i="1" s="1"/>
  <c r="GJ182" i="1" s="1"/>
  <c r="EZ182" i="1"/>
  <c r="FA182" i="1" s="1"/>
  <c r="FI182" i="1"/>
  <c r="KM202" i="1"/>
  <c r="KN202" i="1" s="1"/>
  <c r="KO202" i="1" s="1"/>
  <c r="PK194" i="1"/>
  <c r="PL194" i="1" s="1"/>
  <c r="PO194" i="1"/>
  <c r="OS206" i="1"/>
  <c r="OV206" i="1"/>
  <c r="KX203" i="1"/>
  <c r="KY203" i="1" s="1"/>
  <c r="KZ203" i="1" s="1"/>
  <c r="PP205" i="1"/>
  <c r="GH183" i="1" l="1"/>
  <c r="GE183" i="1"/>
  <c r="EW183" i="1"/>
  <c r="EX183" i="1" s="1"/>
  <c r="EY183" i="1"/>
  <c r="U547" i="1"/>
  <c r="V547" i="1" s="1"/>
  <c r="HB182" i="1"/>
  <c r="PH183" i="1"/>
  <c r="PC183" i="1" s="1"/>
  <c r="PD183" i="1" s="1"/>
  <c r="PQ183" i="1" s="1"/>
  <c r="PH191" i="1"/>
  <c r="PC191" i="1" s="1"/>
  <c r="PD191" i="1" s="1"/>
  <c r="PQ191" i="1" s="1"/>
  <c r="PH186" i="1"/>
  <c r="PC186" i="1" s="1"/>
  <c r="PD186" i="1" s="1"/>
  <c r="PQ186" i="1" s="1"/>
  <c r="GT182" i="1"/>
  <c r="GO182" i="1" s="1"/>
  <c r="GT186" i="1"/>
  <c r="GO186" i="1" s="1"/>
  <c r="GT190" i="1"/>
  <c r="GO190" i="1" s="1"/>
  <c r="PH189" i="1"/>
  <c r="PC189" i="1" s="1"/>
  <c r="PD189" i="1" s="1"/>
  <c r="PQ189" i="1" s="1"/>
  <c r="PH184" i="1"/>
  <c r="PC184" i="1" s="1"/>
  <c r="PD184" i="1" s="1"/>
  <c r="PQ184" i="1" s="1"/>
  <c r="PH192" i="1"/>
  <c r="PC192" i="1" s="1"/>
  <c r="PD192" i="1" s="1"/>
  <c r="PQ192" i="1" s="1"/>
  <c r="GT185" i="1"/>
  <c r="GO185" i="1" s="1"/>
  <c r="GT189" i="1"/>
  <c r="GO189" i="1" s="1"/>
  <c r="GT193" i="1"/>
  <c r="GO193" i="1" s="1"/>
  <c r="PH182" i="1"/>
  <c r="PC182" i="1" s="1"/>
  <c r="PH187" i="1"/>
  <c r="PC187" i="1" s="1"/>
  <c r="PD187" i="1" s="1"/>
  <c r="PQ187" i="1" s="1"/>
  <c r="GQ182" i="1"/>
  <c r="PH190" i="1"/>
  <c r="PC190" i="1" s="1"/>
  <c r="PD190" i="1" s="1"/>
  <c r="PQ190" i="1" s="1"/>
  <c r="GT184" i="1"/>
  <c r="GO184" i="1" s="1"/>
  <c r="GT188" i="1"/>
  <c r="GO188" i="1" s="1"/>
  <c r="GT192" i="1"/>
  <c r="GO192" i="1" s="1"/>
  <c r="PH185" i="1"/>
  <c r="PC185" i="1" s="1"/>
  <c r="PD185" i="1" s="1"/>
  <c r="PQ185" i="1" s="1"/>
  <c r="PH193" i="1"/>
  <c r="PC193" i="1" s="1"/>
  <c r="PD193" i="1" s="1"/>
  <c r="PQ193" i="1" s="1"/>
  <c r="PH188" i="1"/>
  <c r="PC188" i="1" s="1"/>
  <c r="PD188" i="1" s="1"/>
  <c r="PQ188" i="1" s="1"/>
  <c r="GT183" i="1"/>
  <c r="GO183" i="1" s="1"/>
  <c r="GT187" i="1"/>
  <c r="GO187" i="1" s="1"/>
  <c r="GT191" i="1"/>
  <c r="GO191" i="1" s="1"/>
  <c r="KX204" i="1"/>
  <c r="KY204" i="1" s="1"/>
  <c r="KZ204" i="1" s="1"/>
  <c r="KM203" i="1"/>
  <c r="KN203" i="1" s="1"/>
  <c r="KO203" i="1" s="1"/>
  <c r="PB206" i="1"/>
  <c r="OU206" i="1"/>
  <c r="OW206" i="1" s="1"/>
  <c r="OX206" i="1" s="1"/>
  <c r="AO571" i="1"/>
  <c r="AP571" i="1" s="1"/>
  <c r="PI195" i="1"/>
  <c r="EZ183" i="1" l="1"/>
  <c r="FA183" i="1" s="1"/>
  <c r="FI183" i="1"/>
  <c r="GN183" i="1"/>
  <c r="GG183" i="1"/>
  <c r="GI183" i="1" s="1"/>
  <c r="GJ183" i="1" s="1"/>
  <c r="PD182" i="1"/>
  <c r="GP182" i="1"/>
  <c r="KX205" i="1"/>
  <c r="KY205" i="1" s="1"/>
  <c r="KZ205" i="1" s="1"/>
  <c r="OV207" i="1"/>
  <c r="OS207" i="1"/>
  <c r="PP206" i="1"/>
  <c r="KM204" i="1"/>
  <c r="KN204" i="1" s="1"/>
  <c r="KO204" i="1" s="1"/>
  <c r="PO195" i="1"/>
  <c r="PK195" i="1"/>
  <c r="PL195" i="1" s="1"/>
  <c r="PQ182" i="1" l="1"/>
  <c r="PF182" i="1"/>
  <c r="PG182" i="1" s="1"/>
  <c r="PE183" i="1" s="1"/>
  <c r="PF183" i="1" s="1"/>
  <c r="PG183" i="1" s="1"/>
  <c r="GE184" i="1"/>
  <c r="GH184" i="1"/>
  <c r="GP183" i="1"/>
  <c r="U548" i="1"/>
  <c r="V548" i="1" s="1"/>
  <c r="HB183" i="1"/>
  <c r="GR182" i="1"/>
  <c r="GS182" i="1" s="1"/>
  <c r="HC182" i="1"/>
  <c r="EY184" i="1"/>
  <c r="EW184" i="1"/>
  <c r="EX184" i="1" s="1"/>
  <c r="KM205" i="1"/>
  <c r="KN205" i="1" s="1"/>
  <c r="KO205" i="1" s="1"/>
  <c r="KX206" i="1"/>
  <c r="KY206" i="1" s="1"/>
  <c r="KZ206" i="1" s="1"/>
  <c r="PB207" i="1"/>
  <c r="OU207" i="1"/>
  <c r="OW207" i="1" s="1"/>
  <c r="OX207" i="1" s="1"/>
  <c r="AO572" i="1"/>
  <c r="AP572" i="1" s="1"/>
  <c r="PI196" i="1"/>
  <c r="HC183" i="1" l="1"/>
  <c r="GN184" i="1"/>
  <c r="GG184" i="1"/>
  <c r="GI184" i="1" s="1"/>
  <c r="GJ184" i="1" s="1"/>
  <c r="EZ184" i="1"/>
  <c r="FA184" i="1" s="1"/>
  <c r="FI184" i="1"/>
  <c r="GQ183" i="1"/>
  <c r="GR183" i="1" s="1"/>
  <c r="GS183" i="1" s="1"/>
  <c r="PE184" i="1"/>
  <c r="PF184" i="1" s="1"/>
  <c r="PG184" i="1" s="1"/>
  <c r="PE185" i="1" s="1"/>
  <c r="PF185" i="1" s="1"/>
  <c r="PG185" i="1" s="1"/>
  <c r="PE186" i="1" s="1"/>
  <c r="PF186" i="1" s="1"/>
  <c r="PG186" i="1" s="1"/>
  <c r="PE187" i="1" s="1"/>
  <c r="PF187" i="1" s="1"/>
  <c r="PG187" i="1" s="1"/>
  <c r="PE188" i="1" s="1"/>
  <c r="PF188" i="1" s="1"/>
  <c r="PG188" i="1" s="1"/>
  <c r="KM206" i="1"/>
  <c r="KN206" i="1" s="1"/>
  <c r="KO206" i="1" s="1"/>
  <c r="PP207" i="1"/>
  <c r="KX207" i="1"/>
  <c r="KY207" i="1" s="1"/>
  <c r="KZ207" i="1" s="1"/>
  <c r="OS208" i="1"/>
  <c r="OV208" i="1"/>
  <c r="PO196" i="1"/>
  <c r="PK196" i="1"/>
  <c r="PL196" i="1" s="1"/>
  <c r="PE189" i="1" l="1"/>
  <c r="PF189" i="1" s="1"/>
  <c r="PG189" i="1" s="1"/>
  <c r="PE190" i="1" s="1"/>
  <c r="PF190" i="1" s="1"/>
  <c r="PG190" i="1" s="1"/>
  <c r="PE191" i="1" s="1"/>
  <c r="PF191" i="1" s="1"/>
  <c r="PG191" i="1" s="1"/>
  <c r="GQ184" i="1"/>
  <c r="EY185" i="1"/>
  <c r="EW185" i="1"/>
  <c r="EX185" i="1" s="1"/>
  <c r="GE185" i="1"/>
  <c r="GH185" i="1"/>
  <c r="GP184" i="1"/>
  <c r="U549" i="1"/>
  <c r="V549" i="1" s="1"/>
  <c r="HB184" i="1"/>
  <c r="KX208" i="1"/>
  <c r="KY208" i="1" s="1"/>
  <c r="KZ208" i="1" s="1"/>
  <c r="KM207" i="1"/>
  <c r="KN207" i="1" s="1"/>
  <c r="KO207" i="1" s="1"/>
  <c r="PI197" i="1"/>
  <c r="PB208" i="1"/>
  <c r="OU208" i="1"/>
  <c r="OW208" i="1" s="1"/>
  <c r="OX208" i="1" s="1"/>
  <c r="AO573" i="1"/>
  <c r="AP573" i="1" s="1"/>
  <c r="PE192" i="1" l="1"/>
  <c r="PF192" i="1" s="1"/>
  <c r="PG192" i="1" s="1"/>
  <c r="PE193" i="1" s="1"/>
  <c r="PF193" i="1" s="1"/>
  <c r="PG193" i="1" s="1"/>
  <c r="PE194" i="1" s="1"/>
  <c r="EZ185" i="1"/>
  <c r="FA185" i="1" s="1"/>
  <c r="FI185" i="1"/>
  <c r="GR184" i="1"/>
  <c r="GS184" i="1" s="1"/>
  <c r="HC184" i="1"/>
  <c r="GN185" i="1"/>
  <c r="GG185" i="1"/>
  <c r="GI185" i="1" s="1"/>
  <c r="GJ185" i="1" s="1"/>
  <c r="KX209" i="1"/>
  <c r="KY209" i="1" s="1"/>
  <c r="KZ209" i="1" s="1"/>
  <c r="PO197" i="1"/>
  <c r="PK197" i="1"/>
  <c r="PL197" i="1" s="1"/>
  <c r="KM208" i="1"/>
  <c r="KN208" i="1" s="1"/>
  <c r="KO208" i="1" s="1"/>
  <c r="OS209" i="1"/>
  <c r="OV209" i="1"/>
  <c r="PP208" i="1"/>
  <c r="GQ185" i="1" l="1"/>
  <c r="GH186" i="1"/>
  <c r="GE186" i="1"/>
  <c r="GP185" i="1"/>
  <c r="U550" i="1"/>
  <c r="V550" i="1" s="1"/>
  <c r="HB185" i="1"/>
  <c r="EW186" i="1"/>
  <c r="EX186" i="1" s="1"/>
  <c r="EY186" i="1"/>
  <c r="KM209" i="1"/>
  <c r="KN209" i="1" s="1"/>
  <c r="KO209" i="1" s="1"/>
  <c r="KX210" i="1"/>
  <c r="KY210" i="1" s="1"/>
  <c r="KZ210" i="1" s="1"/>
  <c r="PI198" i="1"/>
  <c r="PB209" i="1"/>
  <c r="OU209" i="1"/>
  <c r="OW209" i="1" s="1"/>
  <c r="OX209" i="1" s="1"/>
  <c r="AO574" i="1"/>
  <c r="AP574" i="1" s="1"/>
  <c r="GN186" i="1" l="1"/>
  <c r="GG186" i="1"/>
  <c r="GI186" i="1" s="1"/>
  <c r="GJ186" i="1" s="1"/>
  <c r="GR185" i="1"/>
  <c r="GS185" i="1" s="1"/>
  <c r="HC185" i="1"/>
  <c r="EZ186" i="1"/>
  <c r="FA186" i="1" s="1"/>
  <c r="FI186" i="1"/>
  <c r="KM210" i="1"/>
  <c r="KN210" i="1" s="1"/>
  <c r="KO210" i="1" s="1"/>
  <c r="PK198" i="1"/>
  <c r="PL198" i="1" s="1"/>
  <c r="PO198" i="1"/>
  <c r="OS210" i="1"/>
  <c r="OV210" i="1"/>
  <c r="KX211" i="1"/>
  <c r="KY211" i="1" s="1"/>
  <c r="KZ211" i="1" s="1"/>
  <c r="PP209" i="1"/>
  <c r="GQ186" i="1" l="1"/>
  <c r="EW187" i="1"/>
  <c r="EX187" i="1" s="1"/>
  <c r="EY187" i="1"/>
  <c r="GH187" i="1"/>
  <c r="GE187" i="1"/>
  <c r="GP186" i="1"/>
  <c r="U551" i="1"/>
  <c r="V551" i="1" s="1"/>
  <c r="HB186" i="1"/>
  <c r="KM211" i="1"/>
  <c r="KN211" i="1" s="1"/>
  <c r="KO211" i="1" s="1"/>
  <c r="AO575" i="1"/>
  <c r="AP575" i="1" s="1"/>
  <c r="OU210" i="1"/>
  <c r="OW210" i="1" s="1"/>
  <c r="OX210" i="1" s="1"/>
  <c r="PB210" i="1"/>
  <c r="KX212" i="1"/>
  <c r="KY212" i="1" s="1"/>
  <c r="KZ212" i="1" s="1"/>
  <c r="PI199" i="1"/>
  <c r="FI187" i="1" l="1"/>
  <c r="EZ187" i="1"/>
  <c r="FA187" i="1" s="1"/>
  <c r="GR186" i="1"/>
  <c r="GS186" i="1" s="1"/>
  <c r="HC186" i="1"/>
  <c r="GN187" i="1"/>
  <c r="GG187" i="1"/>
  <c r="GI187" i="1" s="1"/>
  <c r="GJ187" i="1" s="1"/>
  <c r="KM212" i="1"/>
  <c r="KN212" i="1" s="1"/>
  <c r="KO212" i="1" s="1"/>
  <c r="KX213" i="1"/>
  <c r="KY213" i="1" s="1"/>
  <c r="KZ213" i="1" s="1"/>
  <c r="PP210" i="1"/>
  <c r="OS211" i="1"/>
  <c r="OV211" i="1"/>
  <c r="PO199" i="1"/>
  <c r="PK199" i="1"/>
  <c r="PL199" i="1" s="1"/>
  <c r="GE188" i="1" l="1"/>
  <c r="GH188" i="1"/>
  <c r="GP187" i="1"/>
  <c r="U552" i="1"/>
  <c r="V552" i="1" s="1"/>
  <c r="HB187" i="1"/>
  <c r="GQ187" i="1"/>
  <c r="EW188" i="1"/>
  <c r="EX188" i="1" s="1"/>
  <c r="EY188" i="1"/>
  <c r="KM213" i="1"/>
  <c r="KN213" i="1" s="1"/>
  <c r="KO213" i="1" s="1"/>
  <c r="PB211" i="1"/>
  <c r="OU211" i="1"/>
  <c r="OW211" i="1" s="1"/>
  <c r="OX211" i="1" s="1"/>
  <c r="AO576" i="1"/>
  <c r="AP576" i="1" s="1"/>
  <c r="KX214" i="1"/>
  <c r="KY214" i="1" s="1"/>
  <c r="KZ214" i="1" s="1"/>
  <c r="PI200" i="1"/>
  <c r="GR187" i="1" l="1"/>
  <c r="GS187" i="1" s="1"/>
  <c r="HC187" i="1"/>
  <c r="EZ188" i="1"/>
  <c r="FA188" i="1" s="1"/>
  <c r="FI188" i="1"/>
  <c r="GN188" i="1"/>
  <c r="GG188" i="1"/>
  <c r="GI188" i="1" s="1"/>
  <c r="GJ188" i="1" s="1"/>
  <c r="KX215" i="1"/>
  <c r="KY215" i="1" s="1"/>
  <c r="KZ215" i="1" s="1"/>
  <c r="KM214" i="1"/>
  <c r="KN214" i="1" s="1"/>
  <c r="KO214" i="1" s="1"/>
  <c r="OV212" i="1"/>
  <c r="OS212" i="1"/>
  <c r="PP211" i="1"/>
  <c r="PO200" i="1"/>
  <c r="PK200" i="1"/>
  <c r="PL200" i="1" s="1"/>
  <c r="GE189" i="1" l="1"/>
  <c r="GH189" i="1"/>
  <c r="GP188" i="1"/>
  <c r="U553" i="1"/>
  <c r="V553" i="1" s="1"/>
  <c r="HB188" i="1"/>
  <c r="EY189" i="1"/>
  <c r="EW189" i="1"/>
  <c r="EX189" i="1" s="1"/>
  <c r="GQ188" i="1"/>
  <c r="KM215" i="1"/>
  <c r="KN215" i="1" s="1"/>
  <c r="KO215" i="1" s="1"/>
  <c r="KX216" i="1"/>
  <c r="KY216" i="1" s="1"/>
  <c r="KZ216" i="1" s="1"/>
  <c r="PI201" i="1"/>
  <c r="PB212" i="1"/>
  <c r="OU212" i="1"/>
  <c r="OW212" i="1" s="1"/>
  <c r="OX212" i="1" s="1"/>
  <c r="AO577" i="1"/>
  <c r="AP577" i="1" s="1"/>
  <c r="GN189" i="1" l="1"/>
  <c r="GG189" i="1"/>
  <c r="GI189" i="1" s="1"/>
  <c r="GJ189" i="1" s="1"/>
  <c r="EZ189" i="1"/>
  <c r="FA189" i="1" s="1"/>
  <c r="FI189" i="1"/>
  <c r="GR188" i="1"/>
  <c r="GS188" i="1" s="1"/>
  <c r="HC188" i="1"/>
  <c r="KM216" i="1"/>
  <c r="KN216" i="1" s="1"/>
  <c r="KO216" i="1" s="1"/>
  <c r="PO201" i="1"/>
  <c r="PK201" i="1"/>
  <c r="PL201" i="1" s="1"/>
  <c r="KX217" i="1"/>
  <c r="KY217" i="1" s="1"/>
  <c r="KZ217" i="1" s="1"/>
  <c r="OS213" i="1"/>
  <c r="OV213" i="1"/>
  <c r="PP212" i="1"/>
  <c r="EW190" i="1" l="1"/>
  <c r="EX190" i="1" s="1"/>
  <c r="EY190" i="1"/>
  <c r="GH190" i="1"/>
  <c r="GE190" i="1"/>
  <c r="GQ189" i="1"/>
  <c r="GP189" i="1"/>
  <c r="U554" i="1"/>
  <c r="V554" i="1" s="1"/>
  <c r="HB189" i="1"/>
  <c r="KX218" i="1"/>
  <c r="KY218" i="1" s="1"/>
  <c r="KZ218" i="1" s="1"/>
  <c r="KM217" i="1"/>
  <c r="KN217" i="1" s="1"/>
  <c r="KO217" i="1" s="1"/>
  <c r="PI202" i="1"/>
  <c r="PB213" i="1"/>
  <c r="OU213" i="1"/>
  <c r="OW213" i="1" s="1"/>
  <c r="OX213" i="1" s="1"/>
  <c r="AO578" i="1"/>
  <c r="AP578" i="1" s="1"/>
  <c r="FI190" i="1" l="1"/>
  <c r="EZ190" i="1"/>
  <c r="FA190" i="1" s="1"/>
  <c r="GR189" i="1"/>
  <c r="GS189" i="1" s="1"/>
  <c r="HC189" i="1"/>
  <c r="GN190" i="1"/>
  <c r="GG190" i="1"/>
  <c r="GI190" i="1" s="1"/>
  <c r="GJ190" i="1" s="1"/>
  <c r="KM218" i="1"/>
  <c r="KN218" i="1" s="1"/>
  <c r="KO218" i="1" s="1"/>
  <c r="KX219" i="1"/>
  <c r="KY219" i="1" s="1"/>
  <c r="KZ219" i="1" s="1"/>
  <c r="PK202" i="1"/>
  <c r="PL202" i="1" s="1"/>
  <c r="PO202" i="1"/>
  <c r="OS214" i="1"/>
  <c r="OV214" i="1"/>
  <c r="PP213" i="1"/>
  <c r="GH191" i="1" l="1"/>
  <c r="GE191" i="1"/>
  <c r="GQ190" i="1"/>
  <c r="GP190" i="1"/>
  <c r="U555" i="1"/>
  <c r="V555" i="1" s="1"/>
  <c r="HB190" i="1"/>
  <c r="EW191" i="1"/>
  <c r="EX191" i="1" s="1"/>
  <c r="EY191" i="1"/>
  <c r="KM219" i="1"/>
  <c r="KN219" i="1" s="1"/>
  <c r="KO219" i="1" s="1"/>
  <c r="PI203" i="1"/>
  <c r="KX220" i="1"/>
  <c r="KY220" i="1" s="1"/>
  <c r="KZ220" i="1" s="1"/>
  <c r="PB214" i="1"/>
  <c r="OU214" i="1"/>
  <c r="OW214" i="1" s="1"/>
  <c r="OX214" i="1" s="1"/>
  <c r="AO579" i="1"/>
  <c r="AP579" i="1" s="1"/>
  <c r="EZ191" i="1" l="1"/>
  <c r="FA191" i="1" s="1"/>
  <c r="FI191" i="1"/>
  <c r="GR190" i="1"/>
  <c r="GS190" i="1" s="1"/>
  <c r="HC190" i="1"/>
  <c r="GN191" i="1"/>
  <c r="GG191" i="1"/>
  <c r="GI191" i="1" s="1"/>
  <c r="GJ191" i="1" s="1"/>
  <c r="KX221" i="1"/>
  <c r="KY221" i="1" s="1"/>
  <c r="KZ221" i="1" s="1"/>
  <c r="KM220" i="1"/>
  <c r="KN220" i="1" s="1"/>
  <c r="KO220" i="1" s="1"/>
  <c r="PO203" i="1"/>
  <c r="PK203" i="1"/>
  <c r="PL203" i="1" s="1"/>
  <c r="OV215" i="1"/>
  <c r="OS215" i="1"/>
  <c r="PP214" i="1"/>
  <c r="GQ191" i="1" l="1"/>
  <c r="GE192" i="1"/>
  <c r="GH192" i="1"/>
  <c r="GP191" i="1"/>
  <c r="U556" i="1"/>
  <c r="V556" i="1" s="1"/>
  <c r="HB191" i="1"/>
  <c r="EW192" i="1"/>
  <c r="EX192" i="1" s="1"/>
  <c r="EY192" i="1"/>
  <c r="KX222" i="1"/>
  <c r="KY222" i="1" s="1"/>
  <c r="KZ222" i="1" s="1"/>
  <c r="PI204" i="1"/>
  <c r="KM221" i="1"/>
  <c r="KN221" i="1" s="1"/>
  <c r="KO221" i="1" s="1"/>
  <c r="PB215" i="1"/>
  <c r="OU215" i="1"/>
  <c r="OW215" i="1" s="1"/>
  <c r="OX215" i="1" s="1"/>
  <c r="AO580" i="1"/>
  <c r="AP580" i="1" s="1"/>
  <c r="EZ192" i="1" l="1"/>
  <c r="FA192" i="1" s="1"/>
  <c r="FI192" i="1"/>
  <c r="GR191" i="1"/>
  <c r="GS191" i="1" s="1"/>
  <c r="HC191" i="1"/>
  <c r="GN192" i="1"/>
  <c r="GG192" i="1"/>
  <c r="GI192" i="1" s="1"/>
  <c r="GJ192" i="1" s="1"/>
  <c r="KM222" i="1"/>
  <c r="KN222" i="1" s="1"/>
  <c r="KO222" i="1" s="1"/>
  <c r="KX223" i="1"/>
  <c r="KY223" i="1" s="1"/>
  <c r="KZ223" i="1" s="1"/>
  <c r="OS216" i="1"/>
  <c r="OV216" i="1"/>
  <c r="PP215" i="1"/>
  <c r="PO204" i="1"/>
  <c r="PK204" i="1"/>
  <c r="PL204" i="1" s="1"/>
  <c r="GH193" i="1" l="1"/>
  <c r="GE193" i="1"/>
  <c r="GP192" i="1"/>
  <c r="U557" i="1"/>
  <c r="V557" i="1" s="1"/>
  <c r="HB192" i="1"/>
  <c r="GQ192" i="1"/>
  <c r="EY193" i="1"/>
  <c r="EW193" i="1"/>
  <c r="EX193" i="1" s="1"/>
  <c r="KM223" i="1"/>
  <c r="KN223" i="1" s="1"/>
  <c r="KO223" i="1" s="1"/>
  <c r="PB216" i="1"/>
  <c r="OU216" i="1"/>
  <c r="OW216" i="1" s="1"/>
  <c r="OX216" i="1" s="1"/>
  <c r="AO581" i="1"/>
  <c r="AP581" i="1" s="1"/>
  <c r="KX224" i="1"/>
  <c r="KY224" i="1" s="1"/>
  <c r="KZ224" i="1" s="1"/>
  <c r="PI205" i="1"/>
  <c r="EZ193" i="1" l="1"/>
  <c r="FA193" i="1" s="1"/>
  <c r="FI193" i="1"/>
  <c r="GR192" i="1"/>
  <c r="GS192" i="1" s="1"/>
  <c r="HC192" i="1"/>
  <c r="GN193" i="1"/>
  <c r="GG193" i="1"/>
  <c r="GI193" i="1" s="1"/>
  <c r="GJ193" i="1" s="1"/>
  <c r="KX225" i="1"/>
  <c r="KY225" i="1" s="1"/>
  <c r="KZ225" i="1" s="1"/>
  <c r="KM224" i="1"/>
  <c r="KN224" i="1" s="1"/>
  <c r="KO224" i="1" s="1"/>
  <c r="OS217" i="1"/>
  <c r="OV217" i="1"/>
  <c r="PO205" i="1"/>
  <c r="PK205" i="1"/>
  <c r="PL205" i="1" s="1"/>
  <c r="PP216" i="1"/>
  <c r="GQ193" i="1" l="1"/>
  <c r="GK195" i="1"/>
  <c r="GF195" i="1" s="1"/>
  <c r="GK199" i="1"/>
  <c r="GF199" i="1" s="1"/>
  <c r="GE194" i="1"/>
  <c r="GK194" i="1"/>
  <c r="GF194" i="1" s="1"/>
  <c r="GK198" i="1"/>
  <c r="GF198" i="1" s="1"/>
  <c r="GH194" i="1"/>
  <c r="GK196" i="1"/>
  <c r="GF196" i="1" s="1"/>
  <c r="GK200" i="1"/>
  <c r="GF200" i="1" s="1"/>
  <c r="GK201" i="1"/>
  <c r="GF201" i="1" s="1"/>
  <c r="GK197" i="1"/>
  <c r="GF197" i="1" s="1"/>
  <c r="GK204" i="1"/>
  <c r="GF204" i="1" s="1"/>
  <c r="GK203" i="1"/>
  <c r="GF203" i="1" s="1"/>
  <c r="GK202" i="1"/>
  <c r="GF202" i="1" s="1"/>
  <c r="GK205" i="1"/>
  <c r="GF205" i="1" s="1"/>
  <c r="OY199" i="1"/>
  <c r="OY194" i="1"/>
  <c r="OY203" i="1"/>
  <c r="OY204" i="1"/>
  <c r="OY198" i="1"/>
  <c r="OY196" i="1"/>
  <c r="OY197" i="1"/>
  <c r="OY205" i="1"/>
  <c r="OY201" i="1"/>
  <c r="OY202" i="1"/>
  <c r="OY195" i="1"/>
  <c r="OY200" i="1"/>
  <c r="GP193" i="1"/>
  <c r="U558" i="1"/>
  <c r="V558" i="1" s="1"/>
  <c r="HB193" i="1"/>
  <c r="EW194" i="1"/>
  <c r="EX194" i="1" s="1"/>
  <c r="EY194" i="1"/>
  <c r="KX226" i="1"/>
  <c r="KY226" i="1" s="1"/>
  <c r="KZ226" i="1" s="1"/>
  <c r="PB217" i="1"/>
  <c r="OU217" i="1"/>
  <c r="OW217" i="1" s="1"/>
  <c r="OX217" i="1" s="1"/>
  <c r="AO582" i="1"/>
  <c r="AP582" i="1" s="1"/>
  <c r="KM225" i="1"/>
  <c r="KN225" i="1" s="1"/>
  <c r="KO225" i="1" s="1"/>
  <c r="PI206" i="1"/>
  <c r="EZ194" i="1" l="1"/>
  <c r="FA194" i="1" s="1"/>
  <c r="FI194" i="1"/>
  <c r="GR193" i="1"/>
  <c r="GS193" i="1" s="1"/>
  <c r="HC193" i="1"/>
  <c r="GN194" i="1"/>
  <c r="GG194" i="1"/>
  <c r="GI194" i="1" s="1"/>
  <c r="GJ194" i="1" s="1"/>
  <c r="KM226" i="1"/>
  <c r="KN226" i="1" s="1"/>
  <c r="KO226" i="1" s="1"/>
  <c r="KX227" i="1"/>
  <c r="KY227" i="1" s="1"/>
  <c r="KZ227" i="1" s="1"/>
  <c r="OS218" i="1"/>
  <c r="OV218" i="1"/>
  <c r="PP217" i="1"/>
  <c r="PK206" i="1"/>
  <c r="PL206" i="1" s="1"/>
  <c r="PO206" i="1"/>
  <c r="U559" i="1" l="1"/>
  <c r="V559" i="1" s="1"/>
  <c r="HB194" i="1"/>
  <c r="PH199" i="1"/>
  <c r="PC199" i="1" s="1"/>
  <c r="PD199" i="1" s="1"/>
  <c r="GQ194" i="1"/>
  <c r="PH194" i="1"/>
  <c r="PC194" i="1" s="1"/>
  <c r="PH202" i="1"/>
  <c r="PC202" i="1" s="1"/>
  <c r="PD202" i="1" s="1"/>
  <c r="GT196" i="1"/>
  <c r="GO196" i="1" s="1"/>
  <c r="GT200" i="1"/>
  <c r="GO200" i="1" s="1"/>
  <c r="PH197" i="1"/>
  <c r="PC197" i="1" s="1"/>
  <c r="PD197" i="1" s="1"/>
  <c r="PH205" i="1"/>
  <c r="PC205" i="1" s="1"/>
  <c r="PD205" i="1" s="1"/>
  <c r="PH200" i="1"/>
  <c r="PC200" i="1" s="1"/>
  <c r="PD200" i="1" s="1"/>
  <c r="GT195" i="1"/>
  <c r="GO195" i="1" s="1"/>
  <c r="GT199" i="1"/>
  <c r="GO199" i="1" s="1"/>
  <c r="PH195" i="1"/>
  <c r="PC195" i="1" s="1"/>
  <c r="PD195" i="1" s="1"/>
  <c r="PH203" i="1"/>
  <c r="PC203" i="1" s="1"/>
  <c r="PD203" i="1" s="1"/>
  <c r="PH201" i="1"/>
  <c r="PC201" i="1" s="1"/>
  <c r="PD201" i="1" s="1"/>
  <c r="PH196" i="1"/>
  <c r="PC196" i="1" s="1"/>
  <c r="PD196" i="1" s="1"/>
  <c r="PH204" i="1"/>
  <c r="PC204" i="1" s="1"/>
  <c r="PD204" i="1" s="1"/>
  <c r="GT197" i="1"/>
  <c r="GO197" i="1" s="1"/>
  <c r="GT201" i="1"/>
  <c r="GO201" i="1" s="1"/>
  <c r="PH198" i="1"/>
  <c r="PC198" i="1" s="1"/>
  <c r="PD198" i="1" s="1"/>
  <c r="GT203" i="1"/>
  <c r="GO203" i="1" s="1"/>
  <c r="GT198" i="1"/>
  <c r="GO198" i="1" s="1"/>
  <c r="GT202" i="1"/>
  <c r="GO202" i="1" s="1"/>
  <c r="GT194" i="1"/>
  <c r="GO194" i="1" s="1"/>
  <c r="GT205" i="1"/>
  <c r="GO205" i="1" s="1"/>
  <c r="GT204" i="1"/>
  <c r="GO204" i="1" s="1"/>
  <c r="EW195" i="1"/>
  <c r="EX195" i="1" s="1"/>
  <c r="EY195" i="1"/>
  <c r="GE195" i="1"/>
  <c r="GH195" i="1"/>
  <c r="KM227" i="1"/>
  <c r="KN227" i="1" s="1"/>
  <c r="KO227" i="1" s="1"/>
  <c r="OU218" i="1"/>
  <c r="OW218" i="1" s="1"/>
  <c r="OX218" i="1" s="1"/>
  <c r="AO583" i="1"/>
  <c r="AP583" i="1" s="1"/>
  <c r="PB218" i="1"/>
  <c r="KX228" i="1"/>
  <c r="KY228" i="1" s="1"/>
  <c r="KZ228" i="1" s="1"/>
  <c r="PI207" i="1"/>
  <c r="PQ195" i="1" l="1"/>
  <c r="PQ198" i="1"/>
  <c r="PQ202" i="1"/>
  <c r="PD194" i="1"/>
  <c r="PQ200" i="1"/>
  <c r="GN195" i="1"/>
  <c r="GG195" i="1"/>
  <c r="GI195" i="1" s="1"/>
  <c r="GJ195" i="1" s="1"/>
  <c r="PQ204" i="1"/>
  <c r="PQ199" i="1"/>
  <c r="PQ196" i="1"/>
  <c r="PQ205" i="1"/>
  <c r="FI195" i="1"/>
  <c r="EZ195" i="1"/>
  <c r="FA195" i="1" s="1"/>
  <c r="PQ201" i="1"/>
  <c r="PQ197" i="1"/>
  <c r="PQ203" i="1"/>
  <c r="GP194" i="1"/>
  <c r="KX229" i="1"/>
  <c r="KY229" i="1" s="1"/>
  <c r="KZ229" i="1" s="1"/>
  <c r="KM228" i="1"/>
  <c r="KN228" i="1" s="1"/>
  <c r="KO228" i="1" s="1"/>
  <c r="PP218" i="1"/>
  <c r="OS219" i="1"/>
  <c r="OV219" i="1"/>
  <c r="PO207" i="1"/>
  <c r="PK207" i="1"/>
  <c r="PL207" i="1" s="1"/>
  <c r="GH196" i="1" l="1"/>
  <c r="GE196" i="1"/>
  <c r="U560" i="1"/>
  <c r="V560" i="1" s="1"/>
  <c r="GP195" i="1"/>
  <c r="HB195" i="1"/>
  <c r="GR194" i="1"/>
  <c r="GS194" i="1" s="1"/>
  <c r="HC194" i="1"/>
  <c r="EW196" i="1"/>
  <c r="EX196" i="1" s="1"/>
  <c r="EY196" i="1"/>
  <c r="PQ194" i="1"/>
  <c r="PF194" i="1"/>
  <c r="PG194" i="1" s="1"/>
  <c r="PE195" i="1" s="1"/>
  <c r="PF195" i="1" s="1"/>
  <c r="PG195" i="1" s="1"/>
  <c r="PE196" i="1" s="1"/>
  <c r="PF196" i="1" s="1"/>
  <c r="PG196" i="1" s="1"/>
  <c r="PE197" i="1" s="1"/>
  <c r="PF197" i="1" s="1"/>
  <c r="PG197" i="1" s="1"/>
  <c r="PE198" i="1" s="1"/>
  <c r="PF198" i="1" s="1"/>
  <c r="PG198" i="1" s="1"/>
  <c r="PE199" i="1" s="1"/>
  <c r="PF199" i="1" s="1"/>
  <c r="PG199" i="1" s="1"/>
  <c r="PE200" i="1" s="1"/>
  <c r="PF200" i="1" s="1"/>
  <c r="PG200" i="1" s="1"/>
  <c r="PE201" i="1" s="1"/>
  <c r="PF201" i="1" s="1"/>
  <c r="PG201" i="1" s="1"/>
  <c r="PE202" i="1" s="1"/>
  <c r="PF202" i="1" s="1"/>
  <c r="PG202" i="1" s="1"/>
  <c r="PE203" i="1" s="1"/>
  <c r="PF203" i="1" s="1"/>
  <c r="PG203" i="1" s="1"/>
  <c r="PE204" i="1" s="1"/>
  <c r="PF204" i="1" s="1"/>
  <c r="PG204" i="1" s="1"/>
  <c r="PE205" i="1" s="1"/>
  <c r="PF205" i="1" s="1"/>
  <c r="PG205" i="1" s="1"/>
  <c r="PE206" i="1" s="1"/>
  <c r="KX230" i="1"/>
  <c r="KY230" i="1" s="1"/>
  <c r="KZ230" i="1" s="1"/>
  <c r="PB219" i="1"/>
  <c r="OU219" i="1"/>
  <c r="OW219" i="1" s="1"/>
  <c r="OX219" i="1" s="1"/>
  <c r="AO584" i="1"/>
  <c r="AP584" i="1" s="1"/>
  <c r="KM229" i="1"/>
  <c r="KN229" i="1" s="1"/>
  <c r="KO229" i="1" s="1"/>
  <c r="PI208" i="1"/>
  <c r="GQ195" i="1" l="1"/>
  <c r="GR195" i="1"/>
  <c r="GS195" i="1" s="1"/>
  <c r="HC195" i="1"/>
  <c r="GN196" i="1"/>
  <c r="GG196" i="1"/>
  <c r="GI196" i="1" s="1"/>
  <c r="GJ196" i="1" s="1"/>
  <c r="EZ196" i="1"/>
  <c r="FA196" i="1" s="1"/>
  <c r="FI196" i="1"/>
  <c r="KM230" i="1"/>
  <c r="KN230" i="1" s="1"/>
  <c r="KO230" i="1" s="1"/>
  <c r="KX231" i="1"/>
  <c r="KY231" i="1" s="1"/>
  <c r="KZ231" i="1" s="1"/>
  <c r="OV220" i="1"/>
  <c r="OS220" i="1"/>
  <c r="PP219" i="1"/>
  <c r="PO208" i="1"/>
  <c r="PK208" i="1"/>
  <c r="PL208" i="1" s="1"/>
  <c r="GQ196" i="1" l="1"/>
  <c r="EY197" i="1"/>
  <c r="EW197" i="1"/>
  <c r="EX197" i="1" s="1"/>
  <c r="GH197" i="1"/>
  <c r="GE197" i="1"/>
  <c r="GP196" i="1"/>
  <c r="U561" i="1"/>
  <c r="V561" i="1" s="1"/>
  <c r="HB196" i="1"/>
  <c r="KM231" i="1"/>
  <c r="KN231" i="1" s="1"/>
  <c r="KO231" i="1" s="1"/>
  <c r="PI209" i="1"/>
  <c r="KX232" i="1"/>
  <c r="KY232" i="1" s="1"/>
  <c r="KZ232" i="1" s="1"/>
  <c r="PB220" i="1"/>
  <c r="OU220" i="1"/>
  <c r="OW220" i="1" s="1"/>
  <c r="OX220" i="1" s="1"/>
  <c r="AO585" i="1"/>
  <c r="AP585" i="1" s="1"/>
  <c r="EZ197" i="1" l="1"/>
  <c r="FA197" i="1" s="1"/>
  <c r="FI197" i="1"/>
  <c r="GN197" i="1"/>
  <c r="GG197" i="1"/>
  <c r="GI197" i="1" s="1"/>
  <c r="GJ197" i="1" s="1"/>
  <c r="GR196" i="1"/>
  <c r="GS196" i="1" s="1"/>
  <c r="HC196" i="1"/>
  <c r="KX233" i="1"/>
  <c r="KY233" i="1" s="1"/>
  <c r="KZ233" i="1" s="1"/>
  <c r="KM232" i="1"/>
  <c r="KN232" i="1" s="1"/>
  <c r="KO232" i="1" s="1"/>
  <c r="PO209" i="1"/>
  <c r="PK209" i="1"/>
  <c r="PL209" i="1" s="1"/>
  <c r="OS221" i="1"/>
  <c r="OV221" i="1"/>
  <c r="PP220" i="1"/>
  <c r="GQ197" i="1" l="1"/>
  <c r="GE198" i="1"/>
  <c r="GH198" i="1"/>
  <c r="GP197" i="1"/>
  <c r="U562" i="1"/>
  <c r="V562" i="1" s="1"/>
  <c r="HB197" i="1"/>
  <c r="EW198" i="1"/>
  <c r="EX198" i="1" s="1"/>
  <c r="EY198" i="1"/>
  <c r="KX234" i="1"/>
  <c r="KY234" i="1" s="1"/>
  <c r="KZ234" i="1" s="1"/>
  <c r="PI210" i="1"/>
  <c r="KM233" i="1"/>
  <c r="KN233" i="1" s="1"/>
  <c r="KO233" i="1" s="1"/>
  <c r="PB221" i="1"/>
  <c r="OU221" i="1"/>
  <c r="OW221" i="1" s="1"/>
  <c r="OX221" i="1" s="1"/>
  <c r="AO586" i="1"/>
  <c r="AP586" i="1" s="1"/>
  <c r="GR197" i="1" l="1"/>
  <c r="GS197" i="1" s="1"/>
  <c r="HC197" i="1"/>
  <c r="GN198" i="1"/>
  <c r="GG198" i="1"/>
  <c r="GI198" i="1" s="1"/>
  <c r="GJ198" i="1" s="1"/>
  <c r="FI198" i="1"/>
  <c r="EZ198" i="1"/>
  <c r="FA198" i="1" s="1"/>
  <c r="KM234" i="1"/>
  <c r="KN234" i="1" s="1"/>
  <c r="KO234" i="1" s="1"/>
  <c r="KX235" i="1"/>
  <c r="KY235" i="1" s="1"/>
  <c r="KZ235" i="1" s="1"/>
  <c r="PK210" i="1"/>
  <c r="PL210" i="1" s="1"/>
  <c r="PO210" i="1"/>
  <c r="OS222" i="1"/>
  <c r="OV222" i="1"/>
  <c r="PP221" i="1"/>
  <c r="GP198" i="1" l="1"/>
  <c r="U563" i="1"/>
  <c r="V563" i="1" s="1"/>
  <c r="HB198" i="1"/>
  <c r="EW199" i="1"/>
  <c r="EX199" i="1" s="1"/>
  <c r="EY199" i="1"/>
  <c r="GE199" i="1"/>
  <c r="GH199" i="1"/>
  <c r="GQ198" i="1"/>
  <c r="KM235" i="1"/>
  <c r="KN235" i="1" s="1"/>
  <c r="KO235" i="1" s="1"/>
  <c r="PI211" i="1"/>
  <c r="KX236" i="1"/>
  <c r="KY236" i="1" s="1"/>
  <c r="KZ236" i="1" s="1"/>
  <c r="PB222" i="1"/>
  <c r="OU222" i="1"/>
  <c r="OW222" i="1" s="1"/>
  <c r="OX222" i="1" s="1"/>
  <c r="AO587" i="1"/>
  <c r="AP587" i="1" s="1"/>
  <c r="EZ199" i="1" l="1"/>
  <c r="FA199" i="1" s="1"/>
  <c r="FI199" i="1"/>
  <c r="GN199" i="1"/>
  <c r="GG199" i="1"/>
  <c r="GI199" i="1" s="1"/>
  <c r="GJ199" i="1" s="1"/>
  <c r="GR198" i="1"/>
  <c r="GS198" i="1" s="1"/>
  <c r="HC198" i="1"/>
  <c r="KX237" i="1"/>
  <c r="KY237" i="1" s="1"/>
  <c r="KZ237" i="1" s="1"/>
  <c r="KM236" i="1"/>
  <c r="KN236" i="1" s="1"/>
  <c r="KO236" i="1" s="1"/>
  <c r="PO211" i="1"/>
  <c r="PK211" i="1"/>
  <c r="PL211" i="1" s="1"/>
  <c r="OV223" i="1"/>
  <c r="OS223" i="1"/>
  <c r="PP222" i="1"/>
  <c r="GQ199" i="1" l="1"/>
  <c r="GH200" i="1"/>
  <c r="GE200" i="1"/>
  <c r="GP199" i="1"/>
  <c r="U564" i="1"/>
  <c r="V564" i="1" s="1"/>
  <c r="HB199" i="1"/>
  <c r="EW200" i="1"/>
  <c r="EX200" i="1" s="1"/>
  <c r="EY200" i="1"/>
  <c r="KX238" i="1"/>
  <c r="KY238" i="1" s="1"/>
  <c r="KZ238" i="1" s="1"/>
  <c r="PI212" i="1"/>
  <c r="KM237" i="1"/>
  <c r="KN237" i="1" s="1"/>
  <c r="KO237" i="1" s="1"/>
  <c r="PB223" i="1"/>
  <c r="OU223" i="1"/>
  <c r="OW223" i="1" s="1"/>
  <c r="OX223" i="1" s="1"/>
  <c r="AO588" i="1"/>
  <c r="AP588" i="1" s="1"/>
  <c r="EZ200" i="1" l="1"/>
  <c r="FA200" i="1" s="1"/>
  <c r="FI200" i="1"/>
  <c r="GN200" i="1"/>
  <c r="GG200" i="1"/>
  <c r="GI200" i="1" s="1"/>
  <c r="GJ200" i="1" s="1"/>
  <c r="GR199" i="1"/>
  <c r="GS199" i="1" s="1"/>
  <c r="HC199" i="1"/>
  <c r="KM238" i="1"/>
  <c r="KN238" i="1" s="1"/>
  <c r="KO238" i="1" s="1"/>
  <c r="KX239" i="1"/>
  <c r="KY239" i="1" s="1"/>
  <c r="KZ239" i="1" s="1"/>
  <c r="PP223" i="1"/>
  <c r="PO212" i="1"/>
  <c r="PK212" i="1"/>
  <c r="PL212" i="1" s="1"/>
  <c r="OS224" i="1"/>
  <c r="OV224" i="1"/>
  <c r="EY201" i="1" l="1"/>
  <c r="EW201" i="1"/>
  <c r="EX201" i="1" s="1"/>
  <c r="GQ200" i="1"/>
  <c r="GH201" i="1"/>
  <c r="GE201" i="1"/>
  <c r="GP200" i="1"/>
  <c r="U565" i="1"/>
  <c r="V565" i="1" s="1"/>
  <c r="HB200" i="1"/>
  <c r="KM239" i="1"/>
  <c r="KN239" i="1" s="1"/>
  <c r="KO239" i="1" s="1"/>
  <c r="KX240" i="1"/>
  <c r="KY240" i="1" s="1"/>
  <c r="KZ240" i="1" s="1"/>
  <c r="PB224" i="1"/>
  <c r="OU224" i="1"/>
  <c r="OW224" i="1" s="1"/>
  <c r="OX224" i="1" s="1"/>
  <c r="AO589" i="1"/>
  <c r="AP589" i="1" s="1"/>
  <c r="PI213" i="1"/>
  <c r="GR200" i="1" l="1"/>
  <c r="GS200" i="1" s="1"/>
  <c r="HC200" i="1"/>
  <c r="EZ201" i="1"/>
  <c r="FA201" i="1" s="1"/>
  <c r="FI201" i="1"/>
  <c r="GN201" i="1"/>
  <c r="GG201" i="1"/>
  <c r="GI201" i="1" s="1"/>
  <c r="GJ201" i="1" s="1"/>
  <c r="KX241" i="1"/>
  <c r="KM240" i="1"/>
  <c r="KN240" i="1" s="1"/>
  <c r="KO240" i="1" s="1"/>
  <c r="PP224" i="1"/>
  <c r="OS225" i="1"/>
  <c r="OV225" i="1"/>
  <c r="PO213" i="1"/>
  <c r="PK213" i="1"/>
  <c r="PL213" i="1" s="1"/>
  <c r="GP201" i="1" l="1"/>
  <c r="U566" i="1"/>
  <c r="V566" i="1" s="1"/>
  <c r="HB201" i="1"/>
  <c r="EW202" i="1"/>
  <c r="EX202" i="1" s="1"/>
  <c r="EY202" i="1"/>
  <c r="GQ201" i="1"/>
  <c r="GE202" i="1"/>
  <c r="GH202" i="1"/>
  <c r="KM241" i="1"/>
  <c r="PI214" i="1"/>
  <c r="PB225" i="1"/>
  <c r="OU225" i="1"/>
  <c r="OW225" i="1" s="1"/>
  <c r="OX225" i="1" s="1"/>
  <c r="AO590" i="1"/>
  <c r="AP590" i="1" s="1"/>
  <c r="GN202" i="1" l="1"/>
  <c r="GG202" i="1"/>
  <c r="GI202" i="1" s="1"/>
  <c r="GJ202" i="1" s="1"/>
  <c r="EZ202" i="1"/>
  <c r="FA202" i="1" s="1"/>
  <c r="FI202" i="1"/>
  <c r="GR201" i="1"/>
  <c r="GS201" i="1" s="1"/>
  <c r="HC201" i="1"/>
  <c r="PP225" i="1"/>
  <c r="PK214" i="1"/>
  <c r="PL214" i="1" s="1"/>
  <c r="PO214" i="1"/>
  <c r="OS226" i="1"/>
  <c r="OV226" i="1"/>
  <c r="GQ202" i="1" l="1"/>
  <c r="EW203" i="1"/>
  <c r="EX203" i="1" s="1"/>
  <c r="EY203" i="1"/>
  <c r="GH203" i="1"/>
  <c r="GE203" i="1"/>
  <c r="GP202" i="1"/>
  <c r="U567" i="1"/>
  <c r="V567" i="1" s="1"/>
  <c r="HB202" i="1"/>
  <c r="AO591" i="1"/>
  <c r="AP591" i="1" s="1"/>
  <c r="PB226" i="1"/>
  <c r="OU226" i="1"/>
  <c r="OW226" i="1" s="1"/>
  <c r="OX226" i="1" s="1"/>
  <c r="PI215" i="1"/>
  <c r="EZ203" i="1" l="1"/>
  <c r="FA203" i="1" s="1"/>
  <c r="FI203" i="1"/>
  <c r="GR202" i="1"/>
  <c r="GS202" i="1" s="1"/>
  <c r="HC202" i="1"/>
  <c r="GN203" i="1"/>
  <c r="GG203" i="1"/>
  <c r="GI203" i="1" s="1"/>
  <c r="GJ203" i="1" s="1"/>
  <c r="OS227" i="1"/>
  <c r="OV227" i="1"/>
  <c r="PP226" i="1"/>
  <c r="PO215" i="1"/>
  <c r="PK215" i="1"/>
  <c r="PL215" i="1" s="1"/>
  <c r="GH204" i="1" l="1"/>
  <c r="GE204" i="1"/>
  <c r="GP203" i="1"/>
  <c r="U568" i="1"/>
  <c r="V568" i="1" s="1"/>
  <c r="HB203" i="1"/>
  <c r="GQ203" i="1"/>
  <c r="EW204" i="1"/>
  <c r="EX204" i="1" s="1"/>
  <c r="EY204" i="1"/>
  <c r="PB227" i="1"/>
  <c r="OU227" i="1"/>
  <c r="OW227" i="1" s="1"/>
  <c r="OX227" i="1" s="1"/>
  <c r="AO592" i="1"/>
  <c r="AP592" i="1" s="1"/>
  <c r="PI216" i="1"/>
  <c r="EZ204" i="1" l="1"/>
  <c r="FA204" i="1" s="1"/>
  <c r="FI204" i="1"/>
  <c r="GR203" i="1"/>
  <c r="GS203" i="1" s="1"/>
  <c r="HC203" i="1"/>
  <c r="GN204" i="1"/>
  <c r="GG204" i="1"/>
  <c r="GI204" i="1" s="1"/>
  <c r="GJ204" i="1" s="1"/>
  <c r="OV228" i="1"/>
  <c r="OS228" i="1"/>
  <c r="PO216" i="1"/>
  <c r="PK216" i="1"/>
  <c r="PL216" i="1" s="1"/>
  <c r="PP227" i="1"/>
  <c r="GQ204" i="1" l="1"/>
  <c r="EW205" i="1"/>
  <c r="EX205" i="1" s="1"/>
  <c r="EY205" i="1"/>
  <c r="GH205" i="1"/>
  <c r="GE205" i="1"/>
  <c r="GP204" i="1"/>
  <c r="U569" i="1"/>
  <c r="V569" i="1" s="1"/>
  <c r="HB204" i="1"/>
  <c r="PI217" i="1"/>
  <c r="PB228" i="1"/>
  <c r="OU228" i="1"/>
  <c r="OW228" i="1" s="1"/>
  <c r="OX228" i="1" s="1"/>
  <c r="AO593" i="1"/>
  <c r="AP593" i="1" s="1"/>
  <c r="GN205" i="1" l="1"/>
  <c r="GG205" i="1"/>
  <c r="GI205" i="1" s="1"/>
  <c r="GJ205" i="1" s="1"/>
  <c r="EZ205" i="1"/>
  <c r="FA205" i="1" s="1"/>
  <c r="FI205" i="1"/>
  <c r="GR204" i="1"/>
  <c r="GS204" i="1" s="1"/>
  <c r="HC204" i="1"/>
  <c r="OS229" i="1"/>
  <c r="OV229" i="1"/>
  <c r="PP228" i="1"/>
  <c r="PO217" i="1"/>
  <c r="PK217" i="1"/>
  <c r="PL217" i="1" s="1"/>
  <c r="GP205" i="1" l="1"/>
  <c r="U570" i="1"/>
  <c r="V570" i="1" s="1"/>
  <c r="HB205" i="1"/>
  <c r="EW206" i="1"/>
  <c r="EX206" i="1" s="1"/>
  <c r="EY206" i="1"/>
  <c r="GQ205" i="1"/>
  <c r="GH206" i="1"/>
  <c r="GK208" i="1"/>
  <c r="GF208" i="1" s="1"/>
  <c r="GK212" i="1"/>
  <c r="GF212" i="1" s="1"/>
  <c r="GK216" i="1"/>
  <c r="GF216" i="1" s="1"/>
  <c r="GK207" i="1"/>
  <c r="GF207" i="1" s="1"/>
  <c r="GK211" i="1"/>
  <c r="GF211" i="1" s="1"/>
  <c r="GK215" i="1"/>
  <c r="GF215" i="1" s="1"/>
  <c r="GK217" i="1"/>
  <c r="GF217" i="1" s="1"/>
  <c r="GE206" i="1"/>
  <c r="GK206" i="1"/>
  <c r="GF206" i="1" s="1"/>
  <c r="GK210" i="1"/>
  <c r="GF210" i="1" s="1"/>
  <c r="GK214" i="1"/>
  <c r="GF214" i="1" s="1"/>
  <c r="GK209" i="1"/>
  <c r="GF209" i="1" s="1"/>
  <c r="GK213" i="1"/>
  <c r="GF213" i="1" s="1"/>
  <c r="OY208" i="1"/>
  <c r="OY210" i="1"/>
  <c r="OY216" i="1"/>
  <c r="OY214" i="1"/>
  <c r="OY209" i="1"/>
  <c r="OY215" i="1"/>
  <c r="OY207" i="1"/>
  <c r="OY206" i="1"/>
  <c r="OY217" i="1"/>
  <c r="OY211" i="1"/>
  <c r="OY213" i="1"/>
  <c r="OY212" i="1"/>
  <c r="PB229" i="1"/>
  <c r="OU229" i="1"/>
  <c r="OW229" i="1" s="1"/>
  <c r="OX229" i="1" s="1"/>
  <c r="AO594" i="1"/>
  <c r="AP594" i="1" s="1"/>
  <c r="PI218" i="1"/>
  <c r="FI206" i="1" l="1"/>
  <c r="EZ206" i="1"/>
  <c r="FA206" i="1" s="1"/>
  <c r="GN206" i="1"/>
  <c r="GG206" i="1"/>
  <c r="GI206" i="1" s="1"/>
  <c r="GJ206" i="1" s="1"/>
  <c r="GR205" i="1"/>
  <c r="GS205" i="1" s="1"/>
  <c r="HC205" i="1"/>
  <c r="PK218" i="1"/>
  <c r="PL218" i="1" s="1"/>
  <c r="PO218" i="1"/>
  <c r="OS230" i="1"/>
  <c r="OV230" i="1"/>
  <c r="PP229" i="1"/>
  <c r="U571" i="1" l="1"/>
  <c r="V571" i="1" s="1"/>
  <c r="HB206" i="1"/>
  <c r="EY207" i="1"/>
  <c r="EW207" i="1"/>
  <c r="EX207" i="1" s="1"/>
  <c r="PH213" i="1"/>
  <c r="PC213" i="1" s="1"/>
  <c r="PD213" i="1" s="1"/>
  <c r="PH208" i="1"/>
  <c r="PC208" i="1" s="1"/>
  <c r="PD208" i="1" s="1"/>
  <c r="PH216" i="1"/>
  <c r="PC216" i="1" s="1"/>
  <c r="PD216" i="1" s="1"/>
  <c r="GT209" i="1"/>
  <c r="GO209" i="1" s="1"/>
  <c r="GT213" i="1"/>
  <c r="GO213" i="1" s="1"/>
  <c r="GT217" i="1"/>
  <c r="GO217" i="1" s="1"/>
  <c r="PH211" i="1"/>
  <c r="PC211" i="1" s="1"/>
  <c r="PD211" i="1" s="1"/>
  <c r="GQ206" i="1"/>
  <c r="PH206" i="1"/>
  <c r="PC206" i="1" s="1"/>
  <c r="PH214" i="1"/>
  <c r="PC214" i="1" s="1"/>
  <c r="PD214" i="1" s="1"/>
  <c r="GT208" i="1"/>
  <c r="GO208" i="1" s="1"/>
  <c r="GT212" i="1"/>
  <c r="GO212" i="1" s="1"/>
  <c r="GT216" i="1"/>
  <c r="GO216" i="1" s="1"/>
  <c r="PH209" i="1"/>
  <c r="PC209" i="1" s="1"/>
  <c r="PD209" i="1" s="1"/>
  <c r="PH217" i="1"/>
  <c r="PC217" i="1" s="1"/>
  <c r="PD217" i="1" s="1"/>
  <c r="PH212" i="1"/>
  <c r="PC212" i="1" s="1"/>
  <c r="PD212" i="1" s="1"/>
  <c r="GT207" i="1"/>
  <c r="GO207" i="1" s="1"/>
  <c r="GT211" i="1"/>
  <c r="GO211" i="1" s="1"/>
  <c r="GT215" i="1"/>
  <c r="GO215" i="1" s="1"/>
  <c r="PH207" i="1"/>
  <c r="PC207" i="1" s="1"/>
  <c r="PD207" i="1" s="1"/>
  <c r="PH215" i="1"/>
  <c r="PC215" i="1" s="1"/>
  <c r="PD215" i="1" s="1"/>
  <c r="PH210" i="1"/>
  <c r="PC210" i="1" s="1"/>
  <c r="PD210" i="1" s="1"/>
  <c r="GT206" i="1"/>
  <c r="GO206" i="1" s="1"/>
  <c r="GP206" i="1" s="1"/>
  <c r="GT210" i="1"/>
  <c r="GO210" i="1" s="1"/>
  <c r="GT214" i="1"/>
  <c r="GO214" i="1" s="1"/>
  <c r="GE207" i="1"/>
  <c r="GH207" i="1"/>
  <c r="PB230" i="1"/>
  <c r="OU230" i="1"/>
  <c r="OW230" i="1" s="1"/>
  <c r="OX230" i="1" s="1"/>
  <c r="AO595" i="1"/>
  <c r="AP595" i="1" s="1"/>
  <c r="PI219" i="1"/>
  <c r="GR206" i="1" l="1"/>
  <c r="GS206" i="1" s="1"/>
  <c r="HC206" i="1"/>
  <c r="PQ210" i="1"/>
  <c r="PQ217" i="1"/>
  <c r="PQ211" i="1"/>
  <c r="EZ207" i="1"/>
  <c r="FA207" i="1" s="1"/>
  <c r="FI207" i="1"/>
  <c r="PQ215" i="1"/>
  <c r="PQ207" i="1"/>
  <c r="PQ209" i="1"/>
  <c r="GN207" i="1"/>
  <c r="GG207" i="1"/>
  <c r="GI207" i="1" s="1"/>
  <c r="GJ207" i="1" s="1"/>
  <c r="PQ216" i="1"/>
  <c r="PQ214" i="1"/>
  <c r="PQ208" i="1"/>
  <c r="PQ212" i="1"/>
  <c r="PD206" i="1"/>
  <c r="PQ213" i="1"/>
  <c r="PO219" i="1"/>
  <c r="PK219" i="1"/>
  <c r="PL219" i="1" s="1"/>
  <c r="OV231" i="1"/>
  <c r="OS231" i="1"/>
  <c r="PP230" i="1"/>
  <c r="GE208" i="1" l="1"/>
  <c r="GH208" i="1"/>
  <c r="GP207" i="1"/>
  <c r="U572" i="1"/>
  <c r="V572" i="1" s="1"/>
  <c r="HB207" i="1"/>
  <c r="PF206" i="1"/>
  <c r="PG206" i="1" s="1"/>
  <c r="PE207" i="1" s="1"/>
  <c r="PF207" i="1" s="1"/>
  <c r="PG207" i="1" s="1"/>
  <c r="PE208" i="1" s="1"/>
  <c r="PF208" i="1" s="1"/>
  <c r="PG208" i="1" s="1"/>
  <c r="PE209" i="1" s="1"/>
  <c r="PF209" i="1" s="1"/>
  <c r="PG209" i="1" s="1"/>
  <c r="PE210" i="1" s="1"/>
  <c r="PF210" i="1" s="1"/>
  <c r="PG210" i="1" s="1"/>
  <c r="PE211" i="1" s="1"/>
  <c r="PF211" i="1" s="1"/>
  <c r="PG211" i="1" s="1"/>
  <c r="PE212" i="1" s="1"/>
  <c r="PF212" i="1" s="1"/>
  <c r="PG212" i="1" s="1"/>
  <c r="PE213" i="1" s="1"/>
  <c r="PF213" i="1" s="1"/>
  <c r="PG213" i="1" s="1"/>
  <c r="PE214" i="1" s="1"/>
  <c r="PF214" i="1" s="1"/>
  <c r="PG214" i="1" s="1"/>
  <c r="PE215" i="1" s="1"/>
  <c r="PF215" i="1" s="1"/>
  <c r="PG215" i="1" s="1"/>
  <c r="PE216" i="1" s="1"/>
  <c r="PF216" i="1" s="1"/>
  <c r="PG216" i="1" s="1"/>
  <c r="PE217" i="1" s="1"/>
  <c r="PF217" i="1" s="1"/>
  <c r="PG217" i="1" s="1"/>
  <c r="PE218" i="1" s="1"/>
  <c r="PQ206" i="1"/>
  <c r="EW208" i="1"/>
  <c r="EX208" i="1" s="1"/>
  <c r="EY208" i="1"/>
  <c r="GQ207" i="1"/>
  <c r="PB231" i="1"/>
  <c r="OU231" i="1"/>
  <c r="OW231" i="1" s="1"/>
  <c r="OX231" i="1" s="1"/>
  <c r="AO596" i="1"/>
  <c r="AP596" i="1" s="1"/>
  <c r="PI220" i="1"/>
  <c r="GR207" i="1" l="1"/>
  <c r="GS207" i="1" s="1"/>
  <c r="HC207" i="1"/>
  <c r="FI208" i="1"/>
  <c r="EZ208" i="1"/>
  <c r="FA208" i="1" s="1"/>
  <c r="GN208" i="1"/>
  <c r="GG208" i="1"/>
  <c r="GI208" i="1" s="1"/>
  <c r="GJ208" i="1" s="1"/>
  <c r="PO220" i="1"/>
  <c r="PK220" i="1"/>
  <c r="PL220" i="1" s="1"/>
  <c r="OS232" i="1"/>
  <c r="OV232" i="1"/>
  <c r="PP231" i="1"/>
  <c r="EW209" i="1" l="1"/>
  <c r="EX209" i="1" s="1"/>
  <c r="EY209" i="1"/>
  <c r="GH209" i="1"/>
  <c r="GE209" i="1"/>
  <c r="GQ208" i="1"/>
  <c r="U573" i="1"/>
  <c r="V573" i="1" s="1"/>
  <c r="GP208" i="1"/>
  <c r="HB208" i="1"/>
  <c r="PI221" i="1"/>
  <c r="PB232" i="1"/>
  <c r="OU232" i="1"/>
  <c r="OW232" i="1" s="1"/>
  <c r="OX232" i="1" s="1"/>
  <c r="AO597" i="1"/>
  <c r="AP597" i="1" s="1"/>
  <c r="GN209" i="1" l="1"/>
  <c r="GG209" i="1"/>
  <c r="GI209" i="1" s="1"/>
  <c r="GJ209" i="1" s="1"/>
  <c r="GR208" i="1"/>
  <c r="GS208" i="1" s="1"/>
  <c r="HC208" i="1"/>
  <c r="EZ209" i="1"/>
  <c r="FA209" i="1" s="1"/>
  <c r="FI209" i="1"/>
  <c r="OS233" i="1"/>
  <c r="OV233" i="1"/>
  <c r="PP232" i="1"/>
  <c r="PO221" i="1"/>
  <c r="PK221" i="1"/>
  <c r="PL221" i="1" s="1"/>
  <c r="GH210" i="1" l="1"/>
  <c r="GE210" i="1"/>
  <c r="U574" i="1"/>
  <c r="V574" i="1" s="1"/>
  <c r="GP209" i="1"/>
  <c r="HB209" i="1"/>
  <c r="EY210" i="1"/>
  <c r="EW210" i="1"/>
  <c r="EX210" i="1" s="1"/>
  <c r="GQ209" i="1"/>
  <c r="PI222" i="1"/>
  <c r="PB233" i="1"/>
  <c r="OU233" i="1"/>
  <c r="OW233" i="1" s="1"/>
  <c r="OX233" i="1" s="1"/>
  <c r="AO598" i="1"/>
  <c r="AP598" i="1" s="1"/>
  <c r="GR209" i="1" l="1"/>
  <c r="GS209" i="1" s="1"/>
  <c r="HC209" i="1"/>
  <c r="GN210" i="1"/>
  <c r="GG210" i="1"/>
  <c r="GI210" i="1" s="1"/>
  <c r="GJ210" i="1" s="1"/>
  <c r="EZ210" i="1"/>
  <c r="FA210" i="1" s="1"/>
  <c r="FI210" i="1"/>
  <c r="OS234" i="1"/>
  <c r="OV234" i="1"/>
  <c r="PK222" i="1"/>
  <c r="PL222" i="1" s="1"/>
  <c r="PO222" i="1"/>
  <c r="PP233" i="1"/>
  <c r="EW211" i="1" l="1"/>
  <c r="EX211" i="1" s="1"/>
  <c r="EY211" i="1"/>
  <c r="GQ210" i="1"/>
  <c r="GE211" i="1"/>
  <c r="GH211" i="1"/>
  <c r="GP210" i="1"/>
  <c r="U575" i="1"/>
  <c r="V575" i="1" s="1"/>
  <c r="HB210" i="1"/>
  <c r="PB234" i="1"/>
  <c r="AO599" i="1"/>
  <c r="AP599" i="1" s="1"/>
  <c r="OU234" i="1"/>
  <c r="OW234" i="1" s="1"/>
  <c r="OX234" i="1" s="1"/>
  <c r="PI223" i="1"/>
  <c r="GR210" i="1" l="1"/>
  <c r="GS210" i="1" s="1"/>
  <c r="HC210" i="1"/>
  <c r="GN211" i="1"/>
  <c r="GG211" i="1"/>
  <c r="GI211" i="1" s="1"/>
  <c r="GJ211" i="1" s="1"/>
  <c r="FI211" i="1"/>
  <c r="EZ211" i="1"/>
  <c r="FA211" i="1" s="1"/>
  <c r="PO223" i="1"/>
  <c r="PK223" i="1"/>
  <c r="PL223" i="1" s="1"/>
  <c r="OS235" i="1"/>
  <c r="OV235" i="1"/>
  <c r="PP234" i="1"/>
  <c r="EW212" i="1" l="1"/>
  <c r="EX212" i="1" s="1"/>
  <c r="EY212" i="1"/>
  <c r="GE212" i="1"/>
  <c r="GH212" i="1"/>
  <c r="U576" i="1"/>
  <c r="V576" i="1" s="1"/>
  <c r="GP211" i="1"/>
  <c r="HB211" i="1"/>
  <c r="GQ211" i="1"/>
  <c r="PB235" i="1"/>
  <c r="OU235" i="1"/>
  <c r="OW235" i="1" s="1"/>
  <c r="OX235" i="1" s="1"/>
  <c r="AO600" i="1"/>
  <c r="AP600" i="1" s="1"/>
  <c r="PI224" i="1"/>
  <c r="GN212" i="1" l="1"/>
  <c r="GG212" i="1"/>
  <c r="GI212" i="1" s="1"/>
  <c r="GJ212" i="1" s="1"/>
  <c r="GR211" i="1"/>
  <c r="GS211" i="1" s="1"/>
  <c r="HC211" i="1"/>
  <c r="FI212" i="1"/>
  <c r="EZ212" i="1"/>
  <c r="FA212" i="1" s="1"/>
  <c r="PO224" i="1"/>
  <c r="PK224" i="1"/>
  <c r="PL224" i="1" s="1"/>
  <c r="OV236" i="1"/>
  <c r="OS236" i="1"/>
  <c r="PP235" i="1"/>
  <c r="GQ212" i="1" l="1"/>
  <c r="GH213" i="1"/>
  <c r="GE213" i="1"/>
  <c r="U577" i="1"/>
  <c r="V577" i="1" s="1"/>
  <c r="GP212" i="1"/>
  <c r="HB212" i="1"/>
  <c r="EW213" i="1"/>
  <c r="EX213" i="1" s="1"/>
  <c r="EY213" i="1"/>
  <c r="PB236" i="1"/>
  <c r="OU236" i="1"/>
  <c r="OW236" i="1" s="1"/>
  <c r="OX236" i="1" s="1"/>
  <c r="AO601" i="1"/>
  <c r="AP601" i="1" s="1"/>
  <c r="PI225" i="1"/>
  <c r="GN213" i="1" l="1"/>
  <c r="GG213" i="1"/>
  <c r="GI213" i="1" s="1"/>
  <c r="GJ213" i="1" s="1"/>
  <c r="GR212" i="1"/>
  <c r="GS212" i="1" s="1"/>
  <c r="HC212" i="1"/>
  <c r="EZ213" i="1"/>
  <c r="FA213" i="1" s="1"/>
  <c r="FI213" i="1"/>
  <c r="PO225" i="1"/>
  <c r="PK225" i="1"/>
  <c r="PL225" i="1" s="1"/>
  <c r="OS237" i="1"/>
  <c r="OV237" i="1"/>
  <c r="PP236" i="1"/>
  <c r="GH214" i="1" l="1"/>
  <c r="GE214" i="1"/>
  <c r="GP213" i="1"/>
  <c r="U578" i="1"/>
  <c r="V578" i="1" s="1"/>
  <c r="HB213" i="1"/>
  <c r="EW214" i="1"/>
  <c r="EX214" i="1" s="1"/>
  <c r="EY214" i="1"/>
  <c r="GQ213" i="1"/>
  <c r="PB237" i="1"/>
  <c r="OU237" i="1"/>
  <c r="OW237" i="1" s="1"/>
  <c r="OX237" i="1" s="1"/>
  <c r="AO602" i="1"/>
  <c r="AP602" i="1" s="1"/>
  <c r="PI226" i="1"/>
  <c r="FI214" i="1" l="1"/>
  <c r="EZ214" i="1"/>
  <c r="FA214" i="1" s="1"/>
  <c r="GR213" i="1"/>
  <c r="GS213" i="1" s="1"/>
  <c r="HC213" i="1"/>
  <c r="GN214" i="1"/>
  <c r="GG214" i="1"/>
  <c r="GI214" i="1" s="1"/>
  <c r="GJ214" i="1" s="1"/>
  <c r="PK226" i="1"/>
  <c r="PL226" i="1" s="1"/>
  <c r="PO226" i="1"/>
  <c r="OS238" i="1"/>
  <c r="OV238" i="1"/>
  <c r="PP237" i="1"/>
  <c r="GQ214" i="1" l="1"/>
  <c r="EY215" i="1"/>
  <c r="EW215" i="1"/>
  <c r="EX215" i="1" s="1"/>
  <c r="GE215" i="1"/>
  <c r="GH215" i="1"/>
  <c r="GP214" i="1"/>
  <c r="U579" i="1"/>
  <c r="V579" i="1" s="1"/>
  <c r="HB214" i="1"/>
  <c r="PB238" i="1"/>
  <c r="OU238" i="1"/>
  <c r="OW238" i="1" s="1"/>
  <c r="OX238" i="1" s="1"/>
  <c r="AO603" i="1"/>
  <c r="AP603" i="1" s="1"/>
  <c r="PI227" i="1"/>
  <c r="GR214" i="1" l="1"/>
  <c r="GS214" i="1" s="1"/>
  <c r="HC214" i="1"/>
  <c r="GN215" i="1"/>
  <c r="GG215" i="1"/>
  <c r="GI215" i="1" s="1"/>
  <c r="GJ215" i="1" s="1"/>
  <c r="EZ215" i="1"/>
  <c r="FA215" i="1" s="1"/>
  <c r="FI215" i="1"/>
  <c r="PO227" i="1"/>
  <c r="PK227" i="1"/>
  <c r="PL227" i="1" s="1"/>
  <c r="OV239" i="1"/>
  <c r="OS239" i="1"/>
  <c r="PP238" i="1"/>
  <c r="GE216" i="1" l="1"/>
  <c r="GH216" i="1"/>
  <c r="GP215" i="1"/>
  <c r="U580" i="1"/>
  <c r="V580" i="1" s="1"/>
  <c r="HB215" i="1"/>
  <c r="GQ215" i="1"/>
  <c r="EW216" i="1"/>
  <c r="EX216" i="1" s="1"/>
  <c r="EY216" i="1"/>
  <c r="PB239" i="1"/>
  <c r="OU239" i="1"/>
  <c r="OW239" i="1" s="1"/>
  <c r="OX239" i="1" s="1"/>
  <c r="AO604" i="1"/>
  <c r="AP604" i="1" s="1"/>
  <c r="PI228" i="1"/>
  <c r="GR215" i="1" l="1"/>
  <c r="GS215" i="1" s="1"/>
  <c r="HC215" i="1"/>
  <c r="GN216" i="1"/>
  <c r="GG216" i="1"/>
  <c r="GI216" i="1" s="1"/>
  <c r="GJ216" i="1" s="1"/>
  <c r="FI216" i="1"/>
  <c r="EZ216" i="1"/>
  <c r="FA216" i="1" s="1"/>
  <c r="PO228" i="1"/>
  <c r="PK228" i="1"/>
  <c r="PL228" i="1" s="1"/>
  <c r="OS240" i="1"/>
  <c r="OV240" i="1"/>
  <c r="PP239" i="1"/>
  <c r="EW217" i="1" l="1"/>
  <c r="EX217" i="1" s="1"/>
  <c r="EY217" i="1"/>
  <c r="GH217" i="1"/>
  <c r="GE217" i="1"/>
  <c r="GQ216" i="1"/>
  <c r="U581" i="1"/>
  <c r="V581" i="1" s="1"/>
  <c r="GP216" i="1"/>
  <c r="HB216" i="1"/>
  <c r="PI229" i="1"/>
  <c r="PB240" i="1"/>
  <c r="AO605" i="1"/>
  <c r="AP605" i="1" s="1"/>
  <c r="OU240" i="1"/>
  <c r="OW240" i="1" s="1"/>
  <c r="OX240" i="1" s="1"/>
  <c r="GR216" i="1" l="1"/>
  <c r="GS216" i="1" s="1"/>
  <c r="HC216" i="1"/>
  <c r="EZ217" i="1"/>
  <c r="FA217" i="1" s="1"/>
  <c r="FI217" i="1"/>
  <c r="GN217" i="1"/>
  <c r="GG217" i="1"/>
  <c r="GI217" i="1" s="1"/>
  <c r="GJ217" i="1" s="1"/>
  <c r="PP240" i="1"/>
  <c r="PO229" i="1"/>
  <c r="PK229" i="1"/>
  <c r="PL229" i="1" s="1"/>
  <c r="OV241" i="1"/>
  <c r="GE218" i="1" l="1"/>
  <c r="GK218" i="1"/>
  <c r="GF218" i="1" s="1"/>
  <c r="GK222" i="1"/>
  <c r="GF222" i="1" s="1"/>
  <c r="GK226" i="1"/>
  <c r="GF226" i="1" s="1"/>
  <c r="GK221" i="1"/>
  <c r="GF221" i="1" s="1"/>
  <c r="GK225" i="1"/>
  <c r="GF225" i="1" s="1"/>
  <c r="GH218" i="1"/>
  <c r="GK220" i="1"/>
  <c r="GF220" i="1" s="1"/>
  <c r="GK224" i="1"/>
  <c r="GF224" i="1" s="1"/>
  <c r="GK228" i="1"/>
  <c r="GF228" i="1" s="1"/>
  <c r="GK229" i="1"/>
  <c r="GF229" i="1" s="1"/>
  <c r="GK219" i="1"/>
  <c r="GF219" i="1" s="1"/>
  <c r="GK223" i="1"/>
  <c r="GF223" i="1" s="1"/>
  <c r="GK227" i="1"/>
  <c r="GF227" i="1" s="1"/>
  <c r="OY223" i="1"/>
  <c r="OY221" i="1"/>
  <c r="OY219" i="1"/>
  <c r="OY228" i="1"/>
  <c r="OY227" i="1"/>
  <c r="OY220" i="1"/>
  <c r="OY229" i="1"/>
  <c r="OY218" i="1"/>
  <c r="OY226" i="1"/>
  <c r="OY225" i="1"/>
  <c r="OY224" i="1"/>
  <c r="OY222" i="1"/>
  <c r="U582" i="1"/>
  <c r="V582" i="1" s="1"/>
  <c r="GP217" i="1"/>
  <c r="HB217" i="1"/>
  <c r="EY218" i="1"/>
  <c r="EW218" i="1"/>
  <c r="EX218" i="1" s="1"/>
  <c r="GQ217" i="1"/>
  <c r="PI230" i="1"/>
  <c r="GR217" i="1" l="1"/>
  <c r="GS217" i="1" s="1"/>
  <c r="HC217" i="1"/>
  <c r="EZ218" i="1"/>
  <c r="FA218" i="1" s="1"/>
  <c r="FI218" i="1"/>
  <c r="GN218" i="1"/>
  <c r="GG218" i="1"/>
  <c r="GI218" i="1" s="1"/>
  <c r="GJ218" i="1" s="1"/>
  <c r="PK230" i="1"/>
  <c r="PL230" i="1" s="1"/>
  <c r="PO230" i="1"/>
  <c r="PH221" i="1" l="1"/>
  <c r="PC221" i="1" s="1"/>
  <c r="PD221" i="1" s="1"/>
  <c r="PH229" i="1"/>
  <c r="PC229" i="1" s="1"/>
  <c r="PD229" i="1" s="1"/>
  <c r="PH224" i="1"/>
  <c r="PC224" i="1" s="1"/>
  <c r="PD224" i="1" s="1"/>
  <c r="GT219" i="1"/>
  <c r="GO219" i="1" s="1"/>
  <c r="GT223" i="1"/>
  <c r="GO223" i="1" s="1"/>
  <c r="GT227" i="1"/>
  <c r="GO227" i="1" s="1"/>
  <c r="PH219" i="1"/>
  <c r="PC219" i="1" s="1"/>
  <c r="PD219" i="1" s="1"/>
  <c r="PH227" i="1"/>
  <c r="PC227" i="1" s="1"/>
  <c r="PD227" i="1" s="1"/>
  <c r="PH222" i="1"/>
  <c r="PC222" i="1" s="1"/>
  <c r="PD222" i="1" s="1"/>
  <c r="GT218" i="1"/>
  <c r="GO218" i="1" s="1"/>
  <c r="GT222" i="1"/>
  <c r="GO222" i="1" s="1"/>
  <c r="GT226" i="1"/>
  <c r="GO226" i="1" s="1"/>
  <c r="PH225" i="1"/>
  <c r="PC225" i="1" s="1"/>
  <c r="PD225" i="1" s="1"/>
  <c r="PH220" i="1"/>
  <c r="PC220" i="1" s="1"/>
  <c r="PD220" i="1" s="1"/>
  <c r="PH228" i="1"/>
  <c r="PC228" i="1" s="1"/>
  <c r="PD228" i="1" s="1"/>
  <c r="GT221" i="1"/>
  <c r="GO221" i="1" s="1"/>
  <c r="GT225" i="1"/>
  <c r="GO225" i="1" s="1"/>
  <c r="GT229" i="1"/>
  <c r="GO229" i="1" s="1"/>
  <c r="PH223" i="1"/>
  <c r="PC223" i="1" s="1"/>
  <c r="PD223" i="1" s="1"/>
  <c r="GQ218" i="1"/>
  <c r="PH218" i="1"/>
  <c r="PC218" i="1" s="1"/>
  <c r="PH226" i="1"/>
  <c r="PC226" i="1" s="1"/>
  <c r="PD226" i="1" s="1"/>
  <c r="GT220" i="1"/>
  <c r="GO220" i="1" s="1"/>
  <c r="GT224" i="1"/>
  <c r="GO224" i="1" s="1"/>
  <c r="GT228" i="1"/>
  <c r="GO228" i="1" s="1"/>
  <c r="GH219" i="1"/>
  <c r="GE219" i="1"/>
  <c r="U583" i="1"/>
  <c r="V583" i="1" s="1"/>
  <c r="GP218" i="1"/>
  <c r="HB218" i="1"/>
  <c r="EW219" i="1"/>
  <c r="EX219" i="1" s="1"/>
  <c r="EY219" i="1"/>
  <c r="PI231" i="1"/>
  <c r="PQ223" i="1" l="1"/>
  <c r="PQ224" i="1"/>
  <c r="FI219" i="1"/>
  <c r="EZ219" i="1"/>
  <c r="FA219" i="1" s="1"/>
  <c r="PQ222" i="1"/>
  <c r="PQ229" i="1"/>
  <c r="PQ227" i="1"/>
  <c r="PQ221" i="1"/>
  <c r="PQ228" i="1"/>
  <c r="PQ219" i="1"/>
  <c r="PQ226" i="1"/>
  <c r="PQ220" i="1"/>
  <c r="PD218" i="1"/>
  <c r="PQ225" i="1"/>
  <c r="GR218" i="1"/>
  <c r="GS218" i="1" s="1"/>
  <c r="HC218" i="1"/>
  <c r="GN219" i="1"/>
  <c r="GG219" i="1"/>
  <c r="GI219" i="1" s="1"/>
  <c r="GJ219" i="1" s="1"/>
  <c r="PO231" i="1"/>
  <c r="PK231" i="1"/>
  <c r="PL231" i="1" s="1"/>
  <c r="EW220" i="1" l="1"/>
  <c r="EX220" i="1" s="1"/>
  <c r="EY220" i="1"/>
  <c r="PQ218" i="1"/>
  <c r="PF218" i="1"/>
  <c r="GH220" i="1"/>
  <c r="GE220" i="1"/>
  <c r="GP219" i="1"/>
  <c r="U584" i="1"/>
  <c r="V584" i="1" s="1"/>
  <c r="HB219" i="1"/>
  <c r="GQ219" i="1"/>
  <c r="PI232" i="1"/>
  <c r="PG218" i="1" l="1"/>
  <c r="PE219" i="1" s="1"/>
  <c r="PF219" i="1" s="1"/>
  <c r="PG219" i="1" s="1"/>
  <c r="PE220" i="1" s="1"/>
  <c r="PF220" i="1" s="1"/>
  <c r="PG220" i="1" s="1"/>
  <c r="PE221" i="1" s="1"/>
  <c r="PF221" i="1" s="1"/>
  <c r="PG221" i="1" s="1"/>
  <c r="PE222" i="1" s="1"/>
  <c r="PF222" i="1" s="1"/>
  <c r="PG222" i="1" s="1"/>
  <c r="PE223" i="1" s="1"/>
  <c r="PF223" i="1" s="1"/>
  <c r="PG223" i="1" s="1"/>
  <c r="PE224" i="1" s="1"/>
  <c r="PF224" i="1" s="1"/>
  <c r="PG224" i="1" s="1"/>
  <c r="PE225" i="1" s="1"/>
  <c r="PF225" i="1" s="1"/>
  <c r="PG225" i="1" s="1"/>
  <c r="PE226" i="1" s="1"/>
  <c r="PF226" i="1" s="1"/>
  <c r="PG226" i="1" s="1"/>
  <c r="PE227" i="1" s="1"/>
  <c r="PF227" i="1" s="1"/>
  <c r="PG227" i="1" s="1"/>
  <c r="PE228" i="1" s="1"/>
  <c r="PF228" i="1" s="1"/>
  <c r="PG228" i="1" s="1"/>
  <c r="PE229" i="1" s="1"/>
  <c r="PF229" i="1" s="1"/>
  <c r="PG229" i="1" s="1"/>
  <c r="PE230" i="1" s="1"/>
  <c r="GR219" i="1"/>
  <c r="GS219" i="1" s="1"/>
  <c r="HC219" i="1"/>
  <c r="GN220" i="1"/>
  <c r="GG220" i="1"/>
  <c r="GI220" i="1" s="1"/>
  <c r="GJ220" i="1" s="1"/>
  <c r="FI220" i="1"/>
  <c r="EZ220" i="1"/>
  <c r="FA220" i="1" s="1"/>
  <c r="PO232" i="1"/>
  <c r="PK232" i="1"/>
  <c r="PL232" i="1" s="1"/>
  <c r="GQ220" i="1" l="1"/>
  <c r="EW221" i="1"/>
  <c r="EX221" i="1" s="1"/>
  <c r="EY221" i="1"/>
  <c r="GP220" i="1"/>
  <c r="U585" i="1"/>
  <c r="V585" i="1" s="1"/>
  <c r="HB220" i="1"/>
  <c r="GE221" i="1"/>
  <c r="GH221" i="1"/>
  <c r="PI233" i="1"/>
  <c r="GR220" i="1" l="1"/>
  <c r="GS220" i="1" s="1"/>
  <c r="HC220" i="1"/>
  <c r="EZ221" i="1"/>
  <c r="FA221" i="1" s="1"/>
  <c r="FI221" i="1"/>
  <c r="GN221" i="1"/>
  <c r="GG221" i="1"/>
  <c r="GI221" i="1" s="1"/>
  <c r="GJ221" i="1" s="1"/>
  <c r="PO233" i="1"/>
  <c r="PK233" i="1"/>
  <c r="PL233" i="1" s="1"/>
  <c r="GE222" i="1" l="1"/>
  <c r="GH222" i="1"/>
  <c r="U586" i="1"/>
  <c r="V586" i="1" s="1"/>
  <c r="GP221" i="1"/>
  <c r="HB221" i="1"/>
  <c r="EW222" i="1"/>
  <c r="EX222" i="1" s="1"/>
  <c r="EY222" i="1"/>
  <c r="GQ221" i="1"/>
  <c r="PI234" i="1"/>
  <c r="GR221" i="1" l="1"/>
  <c r="GS221" i="1" s="1"/>
  <c r="HC221" i="1"/>
  <c r="GN222" i="1"/>
  <c r="GG222" i="1"/>
  <c r="GI222" i="1" s="1"/>
  <c r="GJ222" i="1" s="1"/>
  <c r="FI222" i="1"/>
  <c r="EZ222" i="1"/>
  <c r="FA222" i="1" s="1"/>
  <c r="PK234" i="1"/>
  <c r="PL234" i="1" s="1"/>
  <c r="PO234" i="1"/>
  <c r="GQ222" i="1" l="1"/>
  <c r="GH223" i="1"/>
  <c r="GE223" i="1"/>
  <c r="GP222" i="1"/>
  <c r="U587" i="1"/>
  <c r="V587" i="1" s="1"/>
  <c r="HB222" i="1"/>
  <c r="EY223" i="1"/>
  <c r="EW223" i="1"/>
  <c r="EX223" i="1" s="1"/>
  <c r="PI235" i="1"/>
  <c r="GR222" i="1" l="1"/>
  <c r="GS222" i="1" s="1"/>
  <c r="HC222" i="1"/>
  <c r="GN223" i="1"/>
  <c r="GG223" i="1"/>
  <c r="GI223" i="1" s="1"/>
  <c r="GJ223" i="1" s="1"/>
  <c r="EZ223" i="1"/>
  <c r="FA223" i="1" s="1"/>
  <c r="FI223" i="1"/>
  <c r="PO235" i="1"/>
  <c r="PK235" i="1"/>
  <c r="PL235" i="1" s="1"/>
  <c r="GQ223" i="1" l="1"/>
  <c r="EW224" i="1"/>
  <c r="EX224" i="1" s="1"/>
  <c r="EY224" i="1"/>
  <c r="GP223" i="1"/>
  <c r="U588" i="1"/>
  <c r="V588" i="1" s="1"/>
  <c r="HB223" i="1"/>
  <c r="GH224" i="1"/>
  <c r="GE224" i="1"/>
  <c r="PI236" i="1"/>
  <c r="FI224" i="1" l="1"/>
  <c r="EZ224" i="1"/>
  <c r="FA224" i="1" s="1"/>
  <c r="GN224" i="1"/>
  <c r="GG224" i="1"/>
  <c r="GI224" i="1" s="1"/>
  <c r="GJ224" i="1" s="1"/>
  <c r="GR223" i="1"/>
  <c r="GS223" i="1" s="1"/>
  <c r="HC223" i="1"/>
  <c r="PO236" i="1"/>
  <c r="PK236" i="1"/>
  <c r="PL236" i="1" s="1"/>
  <c r="GE225" i="1" l="1"/>
  <c r="GH225" i="1"/>
  <c r="U589" i="1"/>
  <c r="V589" i="1" s="1"/>
  <c r="GP224" i="1"/>
  <c r="HB224" i="1"/>
  <c r="EW225" i="1"/>
  <c r="EX225" i="1" s="1"/>
  <c r="EY225" i="1"/>
  <c r="GQ224" i="1"/>
  <c r="PI237" i="1"/>
  <c r="GR224" i="1" l="1"/>
  <c r="GS224" i="1" s="1"/>
  <c r="HC224" i="1"/>
  <c r="GN225" i="1"/>
  <c r="GG225" i="1"/>
  <c r="GI225" i="1" s="1"/>
  <c r="GJ225" i="1" s="1"/>
  <c r="EZ225" i="1"/>
  <c r="FA225" i="1" s="1"/>
  <c r="FI225" i="1"/>
  <c r="PO237" i="1"/>
  <c r="PK237" i="1"/>
  <c r="PL237" i="1" s="1"/>
  <c r="EY226" i="1" l="1"/>
  <c r="EW226" i="1"/>
  <c r="EX226" i="1" s="1"/>
  <c r="GE226" i="1"/>
  <c r="GH226" i="1"/>
  <c r="U590" i="1"/>
  <c r="V590" i="1" s="1"/>
  <c r="GP225" i="1"/>
  <c r="HB225" i="1"/>
  <c r="GQ225" i="1"/>
  <c r="PI238" i="1"/>
  <c r="GR225" i="1" l="1"/>
  <c r="GS225" i="1" s="1"/>
  <c r="HC225" i="1"/>
  <c r="EZ226" i="1"/>
  <c r="FA226" i="1" s="1"/>
  <c r="FI226" i="1"/>
  <c r="GN226" i="1"/>
  <c r="GG226" i="1"/>
  <c r="GI226" i="1" s="1"/>
  <c r="GJ226" i="1" s="1"/>
  <c r="PK238" i="1"/>
  <c r="PL238" i="1" s="1"/>
  <c r="PO238" i="1"/>
  <c r="EW227" i="1" l="1"/>
  <c r="EX227" i="1" s="1"/>
  <c r="EY227" i="1"/>
  <c r="GQ226" i="1"/>
  <c r="GH227" i="1"/>
  <c r="GE227" i="1"/>
  <c r="U591" i="1"/>
  <c r="V591" i="1" s="1"/>
  <c r="GP226" i="1"/>
  <c r="HB226" i="1"/>
  <c r="PI239" i="1"/>
  <c r="GR226" i="1" l="1"/>
  <c r="GS226" i="1" s="1"/>
  <c r="HC226" i="1"/>
  <c r="FI227" i="1"/>
  <c r="EZ227" i="1"/>
  <c r="FA227" i="1" s="1"/>
  <c r="GN227" i="1"/>
  <c r="GG227" i="1"/>
  <c r="GI227" i="1" s="1"/>
  <c r="GJ227" i="1" s="1"/>
  <c r="PO239" i="1"/>
  <c r="PK239" i="1"/>
  <c r="PL239" i="1" s="1"/>
  <c r="GH228" i="1" l="1"/>
  <c r="GE228" i="1"/>
  <c r="EW228" i="1"/>
  <c r="EX228" i="1" s="1"/>
  <c r="EY228" i="1"/>
  <c r="GP227" i="1"/>
  <c r="U592" i="1"/>
  <c r="V592" i="1" s="1"/>
  <c r="HB227" i="1"/>
  <c r="GQ227" i="1"/>
  <c r="PI240" i="1"/>
  <c r="FI228" i="1" l="1"/>
  <c r="EZ228" i="1"/>
  <c r="FA228" i="1" s="1"/>
  <c r="GN228" i="1"/>
  <c r="GG228" i="1"/>
  <c r="GI228" i="1" s="1"/>
  <c r="GJ228" i="1" s="1"/>
  <c r="GR227" i="1"/>
  <c r="GS227" i="1" s="1"/>
  <c r="HC227" i="1"/>
  <c r="PO240" i="1"/>
  <c r="PK240" i="1"/>
  <c r="PL240" i="1" s="1"/>
  <c r="GH229" i="1" l="1"/>
  <c r="GE229" i="1"/>
  <c r="GP228" i="1"/>
  <c r="U593" i="1"/>
  <c r="V593" i="1" s="1"/>
  <c r="HB228" i="1"/>
  <c r="EW229" i="1"/>
  <c r="EX229" i="1" s="1"/>
  <c r="EY229" i="1"/>
  <c r="GQ228" i="1"/>
  <c r="GR228" i="1" l="1"/>
  <c r="GS228" i="1" s="1"/>
  <c r="HC228" i="1"/>
  <c r="GG229" i="1"/>
  <c r="GI229" i="1" s="1"/>
  <c r="GJ229" i="1" s="1"/>
  <c r="GN229" i="1"/>
  <c r="EZ229" i="1"/>
  <c r="FA229" i="1" s="1"/>
  <c r="FI229" i="1"/>
  <c r="EW230" i="1" l="1"/>
  <c r="EX230" i="1" s="1"/>
  <c r="EY230" i="1"/>
  <c r="U594" i="1"/>
  <c r="V594" i="1" s="1"/>
  <c r="GP229" i="1"/>
  <c r="HB229" i="1"/>
  <c r="GK231" i="1"/>
  <c r="GF231" i="1" s="1"/>
  <c r="GK232" i="1"/>
  <c r="GF232" i="1" s="1"/>
  <c r="GH230" i="1"/>
  <c r="GK233" i="1"/>
  <c r="GF233" i="1" s="1"/>
  <c r="GK234" i="1"/>
  <c r="GF234" i="1" s="1"/>
  <c r="GE230" i="1"/>
  <c r="GK237" i="1"/>
  <c r="GF237" i="1" s="1"/>
  <c r="GK230" i="1"/>
  <c r="GF230" i="1" s="1"/>
  <c r="GK239" i="1"/>
  <c r="GF239" i="1" s="1"/>
  <c r="GK238" i="1"/>
  <c r="GF238" i="1" s="1"/>
  <c r="GK240" i="1"/>
  <c r="GF240" i="1" s="1"/>
  <c r="GK235" i="1"/>
  <c r="GF235" i="1" s="1"/>
  <c r="GK236" i="1"/>
  <c r="GF236" i="1" s="1"/>
  <c r="GK241" i="1"/>
  <c r="GF241" i="1" s="1"/>
  <c r="OY240" i="1"/>
  <c r="OY230" i="1"/>
  <c r="OY231" i="1"/>
  <c r="OY239" i="1"/>
  <c r="OY241" i="1"/>
  <c r="OY238" i="1"/>
  <c r="OY236" i="1"/>
  <c r="OY235" i="1"/>
  <c r="OY232" i="1"/>
  <c r="OY234" i="1"/>
  <c r="OY237" i="1"/>
  <c r="OY233" i="1"/>
  <c r="GQ229" i="1"/>
  <c r="GR229" i="1" l="1"/>
  <c r="GS229" i="1" s="1"/>
  <c r="HC229" i="1"/>
  <c r="GG230" i="1"/>
  <c r="GI230" i="1" s="1"/>
  <c r="GJ230" i="1" s="1"/>
  <c r="GN230" i="1"/>
  <c r="FI230" i="1"/>
  <c r="EZ230" i="1"/>
  <c r="FA230" i="1" s="1"/>
  <c r="U595" i="1" l="1"/>
  <c r="V595" i="1" s="1"/>
  <c r="HB230" i="1"/>
  <c r="GH231" i="1"/>
  <c r="GE231" i="1"/>
  <c r="PH237" i="1"/>
  <c r="PC237" i="1" s="1"/>
  <c r="PD237" i="1" s="1"/>
  <c r="PH232" i="1"/>
  <c r="PC232" i="1" s="1"/>
  <c r="PD232" i="1" s="1"/>
  <c r="PH240" i="1"/>
  <c r="PC240" i="1" s="1"/>
  <c r="PD240" i="1" s="1"/>
  <c r="PH235" i="1"/>
  <c r="PC235" i="1" s="1"/>
  <c r="PD235" i="1" s="1"/>
  <c r="PH230" i="1"/>
  <c r="PC230" i="1" s="1"/>
  <c r="PD230" i="1" s="1"/>
  <c r="PH238" i="1"/>
  <c r="PC238" i="1" s="1"/>
  <c r="PD238" i="1" s="1"/>
  <c r="PH233" i="1"/>
  <c r="PC233" i="1" s="1"/>
  <c r="PD233" i="1" s="1"/>
  <c r="PH236" i="1"/>
  <c r="PC236" i="1" s="1"/>
  <c r="PD236" i="1" s="1"/>
  <c r="PH231" i="1"/>
  <c r="PC231" i="1" s="1"/>
  <c r="PD231" i="1" s="1"/>
  <c r="PH239" i="1"/>
  <c r="PC239" i="1" s="1"/>
  <c r="PD239" i="1" s="1"/>
  <c r="PH241" i="1"/>
  <c r="PC241" i="1" s="1"/>
  <c r="PH234" i="1"/>
  <c r="PC234" i="1" s="1"/>
  <c r="PD234" i="1" s="1"/>
  <c r="GT232" i="1"/>
  <c r="GO232" i="1" s="1"/>
  <c r="GT238" i="1"/>
  <c r="GO238" i="1" s="1"/>
  <c r="GQ230" i="1"/>
  <c r="GT234" i="1"/>
  <c r="GO234" i="1" s="1"/>
  <c r="GT237" i="1"/>
  <c r="GO237" i="1" s="1"/>
  <c r="GT231" i="1"/>
  <c r="GO231" i="1" s="1"/>
  <c r="GT233" i="1"/>
  <c r="GO233" i="1" s="1"/>
  <c r="GT236" i="1"/>
  <c r="GO236" i="1" s="1"/>
  <c r="GT240" i="1"/>
  <c r="GO240" i="1" s="1"/>
  <c r="GT241" i="1"/>
  <c r="GO241" i="1" s="1"/>
  <c r="GT235" i="1"/>
  <c r="GO235" i="1" s="1"/>
  <c r="GT239" i="1"/>
  <c r="GO239" i="1" s="1"/>
  <c r="GT230" i="1"/>
  <c r="GO230" i="1" s="1"/>
  <c r="GP230" i="1" s="1"/>
  <c r="EY231" i="1"/>
  <c r="EW231" i="1"/>
  <c r="EX231" i="1" s="1"/>
  <c r="GR230" i="1" l="1"/>
  <c r="GS230" i="1" s="1"/>
  <c r="HC230" i="1"/>
  <c r="PQ236" i="1"/>
  <c r="PQ233" i="1"/>
  <c r="PQ238" i="1"/>
  <c r="PQ234" i="1"/>
  <c r="PQ230" i="1"/>
  <c r="PF230" i="1"/>
  <c r="GG231" i="1"/>
  <c r="GI231" i="1" s="1"/>
  <c r="GJ231" i="1" s="1"/>
  <c r="GN231" i="1"/>
  <c r="PQ235" i="1"/>
  <c r="EZ231" i="1"/>
  <c r="FA231" i="1" s="1"/>
  <c r="FI231" i="1"/>
  <c r="PQ240" i="1"/>
  <c r="PQ239" i="1"/>
  <c r="PQ232" i="1"/>
  <c r="PQ231" i="1"/>
  <c r="PQ237" i="1"/>
  <c r="PG230" i="1" l="1"/>
  <c r="PE231" i="1" s="1"/>
  <c r="PF231" i="1" s="1"/>
  <c r="PG231" i="1" s="1"/>
  <c r="PE232" i="1" s="1"/>
  <c r="PF232" i="1" s="1"/>
  <c r="PG232" i="1" s="1"/>
  <c r="PE233" i="1" s="1"/>
  <c r="PF233" i="1" s="1"/>
  <c r="PG233" i="1" s="1"/>
  <c r="PE234" i="1" s="1"/>
  <c r="PF234" i="1" s="1"/>
  <c r="PG234" i="1" s="1"/>
  <c r="PE235" i="1" s="1"/>
  <c r="PF235" i="1" s="1"/>
  <c r="PG235" i="1" s="1"/>
  <c r="PE236" i="1" s="1"/>
  <c r="PF236" i="1" s="1"/>
  <c r="PG236" i="1" s="1"/>
  <c r="PE237" i="1" s="1"/>
  <c r="PF237" i="1" s="1"/>
  <c r="PG237" i="1" s="1"/>
  <c r="PE238" i="1" s="1"/>
  <c r="PF238" i="1" s="1"/>
  <c r="PG238" i="1" s="1"/>
  <c r="PE239" i="1" s="1"/>
  <c r="PF239" i="1" s="1"/>
  <c r="PG239" i="1" s="1"/>
  <c r="PE240" i="1" s="1"/>
  <c r="PF240" i="1" s="1"/>
  <c r="PG240" i="1" s="1"/>
  <c r="EW232" i="1"/>
  <c r="EX232" i="1" s="1"/>
  <c r="EY232" i="1"/>
  <c r="U596" i="1"/>
  <c r="V596" i="1" s="1"/>
  <c r="HB231" i="1"/>
  <c r="GP231" i="1"/>
  <c r="GH232" i="1"/>
  <c r="GE232" i="1"/>
  <c r="GQ231" i="1"/>
  <c r="GR231" i="1" l="1"/>
  <c r="GS231" i="1" s="1"/>
  <c r="HC231" i="1"/>
  <c r="PE241" i="1"/>
  <c r="FI232" i="1"/>
  <c r="EZ232" i="1"/>
  <c r="FA232" i="1" s="1"/>
  <c r="GG232" i="1"/>
  <c r="GI232" i="1" s="1"/>
  <c r="GJ232" i="1" s="1"/>
  <c r="GN232" i="1"/>
  <c r="U597" i="1" l="1"/>
  <c r="V597" i="1" s="1"/>
  <c r="GP232" i="1"/>
  <c r="HB232" i="1"/>
  <c r="GQ232" i="1"/>
  <c r="GE233" i="1"/>
  <c r="GH233" i="1"/>
  <c r="EW233" i="1"/>
  <c r="EX233" i="1" s="1"/>
  <c r="EY233" i="1"/>
  <c r="GN233" i="1" l="1"/>
  <c r="GG233" i="1"/>
  <c r="GI233" i="1" s="1"/>
  <c r="GJ233" i="1" s="1"/>
  <c r="EZ233" i="1"/>
  <c r="FA233" i="1" s="1"/>
  <c r="FI233" i="1"/>
  <c r="GR232" i="1"/>
  <c r="GS232" i="1" s="1"/>
  <c r="HC232" i="1"/>
  <c r="GQ233" i="1" l="1"/>
  <c r="EY234" i="1"/>
  <c r="EW234" i="1"/>
  <c r="EX234" i="1" s="1"/>
  <c r="GE234" i="1"/>
  <c r="GH234" i="1"/>
  <c r="U598" i="1"/>
  <c r="V598" i="1" s="1"/>
  <c r="HB233" i="1"/>
  <c r="GP233" i="1"/>
  <c r="GN234" i="1" l="1"/>
  <c r="GG234" i="1"/>
  <c r="GI234" i="1" s="1"/>
  <c r="GJ234" i="1" s="1"/>
  <c r="GR233" i="1"/>
  <c r="GS233" i="1" s="1"/>
  <c r="HC233" i="1"/>
  <c r="EZ234" i="1"/>
  <c r="FA234" i="1" s="1"/>
  <c r="FI234" i="1"/>
  <c r="EW235" i="1" l="1"/>
  <c r="EX235" i="1" s="1"/>
  <c r="EY235" i="1"/>
  <c r="GQ234" i="1"/>
  <c r="GE235" i="1"/>
  <c r="GH235" i="1"/>
  <c r="U599" i="1"/>
  <c r="V599" i="1" s="1"/>
  <c r="GP234" i="1"/>
  <c r="HB234" i="1"/>
  <c r="GN235" i="1" l="1"/>
  <c r="GG235" i="1"/>
  <c r="GI235" i="1" s="1"/>
  <c r="GJ235" i="1" s="1"/>
  <c r="GR234" i="1"/>
  <c r="GS234" i="1" s="1"/>
  <c r="HC234" i="1"/>
  <c r="FI235" i="1"/>
  <c r="EZ235" i="1"/>
  <c r="FA235" i="1" s="1"/>
  <c r="GQ235" i="1" l="1"/>
  <c r="GH236" i="1"/>
  <c r="GE236" i="1"/>
  <c r="EW236" i="1"/>
  <c r="EX236" i="1" s="1"/>
  <c r="EY236" i="1"/>
  <c r="U600" i="1"/>
  <c r="V600" i="1" s="1"/>
  <c r="GP235" i="1"/>
  <c r="HB235" i="1"/>
  <c r="FI236" i="1" l="1"/>
  <c r="EZ236" i="1"/>
  <c r="FA236" i="1" s="1"/>
  <c r="GN236" i="1"/>
  <c r="GG236" i="1"/>
  <c r="GI236" i="1" s="1"/>
  <c r="GJ236" i="1" s="1"/>
  <c r="GR235" i="1"/>
  <c r="GS235" i="1" s="1"/>
  <c r="HC235" i="1"/>
  <c r="GQ236" i="1" l="1"/>
  <c r="GE237" i="1"/>
  <c r="GH237" i="1"/>
  <c r="U601" i="1"/>
  <c r="V601" i="1" s="1"/>
  <c r="HB236" i="1"/>
  <c r="GP236" i="1"/>
  <c r="EW237" i="1"/>
  <c r="EX237" i="1" s="1"/>
  <c r="EY237" i="1"/>
  <c r="GN237" i="1" l="1"/>
  <c r="GG237" i="1"/>
  <c r="GI237" i="1" s="1"/>
  <c r="GJ237" i="1" s="1"/>
  <c r="EZ237" i="1"/>
  <c r="FA237" i="1" s="1"/>
  <c r="FI237" i="1"/>
  <c r="GR236" i="1"/>
  <c r="GS236" i="1" s="1"/>
  <c r="HC236" i="1"/>
  <c r="GQ237" i="1" l="1"/>
  <c r="EW238" i="1"/>
  <c r="EX238" i="1" s="1"/>
  <c r="EY238" i="1"/>
  <c r="GH238" i="1"/>
  <c r="GE238" i="1"/>
  <c r="U602" i="1"/>
  <c r="V602" i="1" s="1"/>
  <c r="GP237" i="1"/>
  <c r="HB237" i="1"/>
  <c r="FI238" i="1" l="1"/>
  <c r="EZ238" i="1"/>
  <c r="FA238" i="1" s="1"/>
  <c r="GR237" i="1"/>
  <c r="GS237" i="1" s="1"/>
  <c r="HC237" i="1"/>
  <c r="GN238" i="1"/>
  <c r="GG238" i="1"/>
  <c r="GI238" i="1" s="1"/>
  <c r="GJ238" i="1" s="1"/>
  <c r="GH239" i="1" l="1"/>
  <c r="GE239" i="1"/>
  <c r="U603" i="1"/>
  <c r="V603" i="1" s="1"/>
  <c r="GP238" i="1"/>
  <c r="HB238" i="1"/>
  <c r="GQ238" i="1"/>
  <c r="EY239" i="1"/>
  <c r="EW239" i="1"/>
  <c r="EX239" i="1" s="1"/>
  <c r="GR238" i="1" l="1"/>
  <c r="GS238" i="1" s="1"/>
  <c r="HC238" i="1"/>
  <c r="EZ239" i="1"/>
  <c r="FA239" i="1" s="1"/>
  <c r="FI239" i="1"/>
  <c r="GG239" i="1"/>
  <c r="GI239" i="1" s="1"/>
  <c r="GJ239" i="1" s="1"/>
  <c r="GN239" i="1"/>
  <c r="GP239" i="1" l="1"/>
  <c r="HB239" i="1"/>
  <c r="U604" i="1"/>
  <c r="V604" i="1" s="1"/>
  <c r="GE240" i="1"/>
  <c r="GH240" i="1"/>
  <c r="EW240" i="1"/>
  <c r="EX240" i="1" s="1"/>
  <c r="EY240" i="1"/>
  <c r="GQ239" i="1"/>
  <c r="GG240" i="1" l="1"/>
  <c r="GI240" i="1" s="1"/>
  <c r="GJ240" i="1" s="1"/>
  <c r="GN240" i="1"/>
  <c r="FI240" i="1"/>
  <c r="EZ240" i="1"/>
  <c r="FA240" i="1" s="1"/>
  <c r="GR239" i="1"/>
  <c r="GS239" i="1" s="1"/>
  <c r="HC239" i="1"/>
  <c r="GQ240" i="1" l="1"/>
  <c r="EW241" i="1"/>
  <c r="EY241" i="1"/>
  <c r="HB240" i="1"/>
  <c r="U605" i="1"/>
  <c r="V605" i="1" s="1"/>
  <c r="GP240" i="1"/>
  <c r="GH241" i="1"/>
  <c r="GR240" i="1" l="1"/>
  <c r="GS240" i="1" s="1"/>
  <c r="HC240" i="1"/>
  <c r="GQ241" i="1" l="1"/>
  <c r="AD606" i="1" l="1"/>
  <c r="AH606" i="1"/>
  <c r="AJ606" i="1"/>
  <c r="AN606" i="1"/>
  <c r="X606" i="1" l="1"/>
  <c r="Z606" i="1"/>
  <c r="PI241" i="1" l="1"/>
  <c r="JW93" i="1"/>
  <c r="LV74" i="1"/>
  <c r="OG72" i="1"/>
  <c r="MO127" i="1"/>
  <c r="PO241" i="1" l="1"/>
  <c r="PK241" i="1"/>
  <c r="PL241" i="1" s="1"/>
  <c r="PI242" i="1" s="1"/>
  <c r="PO242" i="1" s="1"/>
  <c r="OM72" i="1"/>
  <c r="OI72" i="1"/>
  <c r="OJ72" i="1" s="1"/>
  <c r="MT127" i="1"/>
  <c r="MQ127" i="1"/>
  <c r="MR127" i="1" s="1"/>
  <c r="MP128" i="1" s="1"/>
  <c r="MB74" i="1"/>
  <c r="LX74" i="1"/>
  <c r="LY74" i="1" s="1"/>
  <c r="KD93" i="1"/>
  <c r="JY93" i="1"/>
  <c r="JZ93" i="1" s="1"/>
  <c r="OS242" i="1" l="1"/>
  <c r="PB242" i="1" l="1"/>
  <c r="OU242" i="1"/>
  <c r="AO607" i="1"/>
  <c r="AP607" i="1" l="1"/>
  <c r="PP242" i="1"/>
  <c r="OS243" i="1" l="1"/>
  <c r="OU243" i="1" l="1"/>
  <c r="PB243" i="1"/>
  <c r="AO608" i="1"/>
  <c r="PP243" i="1" l="1"/>
  <c r="AP608" i="1"/>
  <c r="OS244" i="1" l="1"/>
  <c r="PB244" i="1" l="1"/>
  <c r="OU244" i="1"/>
  <c r="AO609" i="1"/>
  <c r="PP244" i="1" l="1"/>
  <c r="AP609" i="1"/>
  <c r="OS245" i="1" l="1"/>
  <c r="OU245" i="1" l="1"/>
  <c r="PB245" i="1"/>
  <c r="AO610" i="1"/>
  <c r="AP610" i="1" l="1"/>
  <c r="PP245" i="1"/>
  <c r="OS246" i="1" l="1"/>
  <c r="PB246" i="1" l="1"/>
  <c r="OU246" i="1"/>
  <c r="AO611" i="1"/>
  <c r="AP611" i="1" l="1"/>
  <c r="OS247" i="1"/>
  <c r="PP246" i="1"/>
  <c r="PB247" i="1" l="1"/>
  <c r="OU247" i="1"/>
  <c r="AO612" i="1"/>
  <c r="AP612" i="1" s="1"/>
  <c r="OS248" i="1" l="1"/>
  <c r="PP247" i="1"/>
  <c r="OU248" i="1" l="1"/>
  <c r="PB248" i="1"/>
  <c r="AO613" i="1"/>
  <c r="AP613" i="1" s="1"/>
  <c r="PP248" i="1" l="1"/>
  <c r="OS249" i="1"/>
  <c r="OU249" i="1" l="1"/>
  <c r="PB249" i="1"/>
  <c r="AO614" i="1"/>
  <c r="AP614" i="1" s="1"/>
  <c r="PP249" i="1" l="1"/>
  <c r="OS250" i="1"/>
  <c r="OU250" i="1" l="1"/>
  <c r="PB250" i="1"/>
  <c r="AO615" i="1"/>
  <c r="AP615" i="1" s="1"/>
  <c r="PP250" i="1" l="1"/>
  <c r="OS251" i="1"/>
  <c r="OU251" i="1" l="1"/>
  <c r="PB251" i="1"/>
  <c r="AO616" i="1"/>
  <c r="AP616" i="1" s="1"/>
  <c r="PP251" i="1" l="1"/>
  <c r="OS252" i="1"/>
  <c r="OU252" i="1" l="1"/>
  <c r="PB252" i="1"/>
  <c r="AO617" i="1"/>
  <c r="AP617" i="1" s="1"/>
  <c r="PP252" i="1" l="1"/>
  <c r="OS253" i="1"/>
  <c r="OU253" i="1" l="1"/>
  <c r="PB253" i="1"/>
  <c r="AO618" i="1"/>
  <c r="AP618" i="1" s="1"/>
  <c r="PP253" i="1" l="1"/>
  <c r="OS254" i="1"/>
  <c r="OU254" i="1" l="1"/>
  <c r="PB254" i="1"/>
  <c r="AO619" i="1"/>
  <c r="AP619" i="1" s="1"/>
  <c r="PP254" i="1" l="1"/>
  <c r="OS255" i="1"/>
  <c r="OU255" i="1" l="1"/>
  <c r="PB255" i="1"/>
  <c r="AO620" i="1"/>
  <c r="AP620" i="1" s="1"/>
  <c r="PP255" i="1" l="1"/>
  <c r="OS256" i="1"/>
  <c r="OU256" i="1" l="1"/>
  <c r="PB256" i="1"/>
  <c r="AO621" i="1"/>
  <c r="AP621" i="1" s="1"/>
  <c r="PP256" i="1" l="1"/>
  <c r="OS257" i="1"/>
  <c r="OU257" i="1" l="1"/>
  <c r="PB257" i="1"/>
  <c r="AO622" i="1"/>
  <c r="AP622" i="1" s="1"/>
  <c r="PP257" i="1" l="1"/>
  <c r="OS258" i="1"/>
  <c r="OU258" i="1" l="1"/>
  <c r="PB258" i="1"/>
  <c r="AO623" i="1"/>
  <c r="AP623" i="1" s="1"/>
  <c r="OS259" i="1" l="1"/>
  <c r="PP258" i="1"/>
  <c r="OU259" i="1" l="1"/>
  <c r="PB259" i="1"/>
  <c r="AO624" i="1"/>
  <c r="AP624" i="1" s="1"/>
  <c r="OS260" i="1" l="1"/>
  <c r="PP259" i="1"/>
  <c r="OU260" i="1" l="1"/>
  <c r="PB260" i="1"/>
  <c r="AO625" i="1"/>
  <c r="AP625" i="1" s="1"/>
  <c r="PP260" i="1" l="1"/>
  <c r="OS261" i="1"/>
  <c r="OU261" i="1" l="1"/>
  <c r="PB261" i="1"/>
  <c r="AO626" i="1"/>
  <c r="AP626" i="1" s="1"/>
  <c r="OS262" i="1" l="1"/>
  <c r="PP261" i="1"/>
  <c r="OU262" i="1" l="1"/>
  <c r="PB262" i="1"/>
  <c r="AO627" i="1"/>
  <c r="AP627" i="1" s="1"/>
  <c r="PP262" i="1" l="1"/>
  <c r="OS263" i="1"/>
  <c r="OU263" i="1" l="1"/>
  <c r="PB263" i="1"/>
  <c r="AO628" i="1"/>
  <c r="AP628" i="1" s="1"/>
  <c r="PP263" i="1" l="1"/>
  <c r="OS264" i="1"/>
  <c r="PB264" i="1" l="1"/>
  <c r="OU264" i="1"/>
  <c r="AO629" i="1"/>
  <c r="AP629" i="1" s="1"/>
  <c r="OS265" i="1" l="1"/>
  <c r="PP264" i="1"/>
  <c r="OU265" i="1" l="1"/>
  <c r="PB265" i="1"/>
  <c r="AO630" i="1"/>
  <c r="AP630" i="1" s="1"/>
  <c r="PP265" i="1" l="1"/>
  <c r="OS266" i="1"/>
  <c r="OU266" i="1" l="1"/>
  <c r="PB266" i="1"/>
  <c r="AO631" i="1"/>
  <c r="AP631" i="1" s="1"/>
  <c r="PP266" i="1" l="1"/>
  <c r="OS267" i="1"/>
  <c r="PB267" i="1" l="1"/>
  <c r="OU267" i="1"/>
  <c r="AO632" i="1"/>
  <c r="AP632" i="1" s="1"/>
  <c r="OS268" i="1" l="1"/>
  <c r="PP267" i="1"/>
  <c r="OU268" i="1" l="1"/>
  <c r="PB268" i="1"/>
  <c r="AO633" i="1"/>
  <c r="AP633" i="1" s="1"/>
  <c r="PP268" i="1" l="1"/>
  <c r="OS269" i="1"/>
  <c r="OU269" i="1" l="1"/>
  <c r="PB269" i="1"/>
  <c r="AO634" i="1"/>
  <c r="AP634" i="1" s="1"/>
  <c r="OS270" i="1" l="1"/>
  <c r="PP269" i="1"/>
  <c r="PB270" i="1" l="1"/>
  <c r="OU270" i="1"/>
  <c r="AO635" i="1"/>
  <c r="AP635" i="1" s="1"/>
  <c r="PP270" i="1" l="1"/>
  <c r="OS271" i="1"/>
  <c r="OU271" i="1" l="1"/>
  <c r="PB271" i="1"/>
  <c r="AO636" i="1"/>
  <c r="AP636" i="1" s="1"/>
  <c r="PP271" i="1" l="1"/>
  <c r="OS272" i="1"/>
  <c r="OU272" i="1" l="1"/>
  <c r="PB272" i="1"/>
  <c r="AO637" i="1"/>
  <c r="AP637" i="1" s="1"/>
  <c r="OS273" i="1" l="1"/>
  <c r="PP272" i="1"/>
  <c r="PB273" i="1" l="1"/>
  <c r="OU273" i="1"/>
  <c r="AO638" i="1"/>
  <c r="AP638" i="1" s="1"/>
  <c r="OS274" i="1" l="1"/>
  <c r="PP273" i="1"/>
  <c r="OU274" i="1" l="1"/>
  <c r="PB274" i="1"/>
  <c r="AO639" i="1"/>
  <c r="AP639" i="1" s="1"/>
  <c r="PP274" i="1" l="1"/>
  <c r="OS275" i="1"/>
  <c r="OU275" i="1" l="1"/>
  <c r="PB275" i="1"/>
  <c r="AO640" i="1"/>
  <c r="AP640" i="1" s="1"/>
  <c r="PP275" i="1" l="1"/>
  <c r="OS276" i="1"/>
  <c r="OU276" i="1" l="1"/>
  <c r="PB276" i="1"/>
  <c r="AO641" i="1"/>
  <c r="AP641" i="1" s="1"/>
  <c r="PP276" i="1" l="1"/>
  <c r="OS277" i="1"/>
  <c r="EN242" i="1" l="1"/>
  <c r="GE242" i="1"/>
  <c r="PB277" i="1"/>
  <c r="OU277" i="1"/>
  <c r="AO642" i="1"/>
  <c r="AP642" i="1" s="1"/>
  <c r="EV242" i="1" l="1"/>
  <c r="GN242" i="1"/>
  <c r="PP277" i="1"/>
  <c r="OS278" i="1"/>
  <c r="HB242" i="1" l="1"/>
  <c r="U607" i="1"/>
  <c r="V607" i="1" s="1"/>
  <c r="Q607" i="1"/>
  <c r="R607" i="1" s="1"/>
  <c r="FH242" i="1"/>
  <c r="OU278" i="1"/>
  <c r="PB278" i="1"/>
  <c r="AO643" i="1"/>
  <c r="AP643" i="1" s="1"/>
  <c r="OS279" i="1" l="1"/>
  <c r="PP278" i="1"/>
  <c r="EN243" i="1" l="1"/>
  <c r="OU279" i="1"/>
  <c r="PB279" i="1"/>
  <c r="AO644" i="1"/>
  <c r="AP644" i="1" s="1"/>
  <c r="GE243" i="1"/>
  <c r="EV243" i="1" l="1"/>
  <c r="OS280" i="1"/>
  <c r="GN243" i="1"/>
  <c r="PP279" i="1"/>
  <c r="PB280" i="1" l="1"/>
  <c r="OU280" i="1"/>
  <c r="AO645" i="1"/>
  <c r="AP645" i="1" s="1"/>
  <c r="FH243" i="1"/>
  <c r="Q608" i="1"/>
  <c r="R608" i="1" s="1"/>
  <c r="U608" i="1"/>
  <c r="V608" i="1" s="1"/>
  <c r="HB243" i="1"/>
  <c r="OS281" i="1" l="1"/>
  <c r="PP280" i="1"/>
  <c r="OU281" i="1" l="1"/>
  <c r="PB281" i="1"/>
  <c r="AO646" i="1"/>
  <c r="AP646" i="1" s="1"/>
  <c r="EN244" i="1"/>
  <c r="GE244" i="1"/>
  <c r="EV244" i="1" l="1"/>
  <c r="PP281" i="1"/>
  <c r="GN244" i="1"/>
  <c r="OS282" i="1"/>
  <c r="OU282" i="1" l="1"/>
  <c r="PB282" i="1"/>
  <c r="AO647" i="1"/>
  <c r="AP647" i="1" s="1"/>
  <c r="U609" i="1"/>
  <c r="V609" i="1" s="1"/>
  <c r="HB244" i="1"/>
  <c r="Q609" i="1"/>
  <c r="R609" i="1" s="1"/>
  <c r="FH244" i="1"/>
  <c r="OS283" i="1" l="1"/>
  <c r="PP282" i="1"/>
  <c r="EN245" i="1" l="1"/>
  <c r="GE245" i="1"/>
  <c r="PB283" i="1"/>
  <c r="OU283" i="1"/>
  <c r="AO648" i="1"/>
  <c r="AP648" i="1" s="1"/>
  <c r="OS284" i="1" l="1"/>
  <c r="PP283" i="1"/>
  <c r="EV245" i="1"/>
  <c r="GN245" i="1"/>
  <c r="Q610" i="1" l="1"/>
  <c r="R610" i="1" s="1"/>
  <c r="FH245" i="1"/>
  <c r="PB284" i="1"/>
  <c r="OU284" i="1"/>
  <c r="AO649" i="1"/>
  <c r="AP649" i="1" s="1"/>
  <c r="U610" i="1"/>
  <c r="V610" i="1" s="1"/>
  <c r="HB245" i="1"/>
  <c r="PP284" i="1" l="1"/>
  <c r="OS285" i="1"/>
  <c r="OU285" i="1" l="1"/>
  <c r="PB285" i="1"/>
  <c r="AO650" i="1"/>
  <c r="AP650" i="1" s="1"/>
  <c r="EN246" i="1"/>
  <c r="GE246" i="1"/>
  <c r="EV246" i="1" l="1"/>
  <c r="GN246" i="1"/>
  <c r="PP285" i="1"/>
  <c r="OS286" i="1"/>
  <c r="GE247" i="1" l="1"/>
  <c r="U611" i="1"/>
  <c r="V611" i="1" s="1"/>
  <c r="HB246" i="1"/>
  <c r="EN247" i="1"/>
  <c r="OU286" i="1"/>
  <c r="PB286" i="1"/>
  <c r="AO651" i="1"/>
  <c r="AP651" i="1" s="1"/>
  <c r="FH246" i="1"/>
  <c r="Q611" i="1"/>
  <c r="R611" i="1" s="1"/>
  <c r="OS287" i="1" l="1"/>
  <c r="PP286" i="1"/>
  <c r="EV247" i="1"/>
  <c r="GN247" i="1"/>
  <c r="PB287" i="1" l="1"/>
  <c r="OU287" i="1"/>
  <c r="AO652" i="1"/>
  <c r="AP652" i="1" s="1"/>
  <c r="GE248" i="1"/>
  <c r="U612" i="1"/>
  <c r="V612" i="1" s="1"/>
  <c r="HB247" i="1"/>
  <c r="FH247" i="1"/>
  <c r="Q612" i="1"/>
  <c r="R612" i="1" s="1"/>
  <c r="EN248" i="1"/>
  <c r="EV248" i="1" s="1"/>
  <c r="FH248" i="1" l="1"/>
  <c r="Q613" i="1"/>
  <c r="R613" i="1" s="1"/>
  <c r="GN248" i="1"/>
  <c r="OS288" i="1"/>
  <c r="PP287" i="1"/>
  <c r="EN249" i="1" l="1"/>
  <c r="EV249" i="1" s="1"/>
  <c r="GE249" i="1"/>
  <c r="U613" i="1"/>
  <c r="V613" i="1" s="1"/>
  <c r="HB248" i="1"/>
  <c r="PB288" i="1"/>
  <c r="OU288" i="1"/>
  <c r="AO653" i="1"/>
  <c r="AP653" i="1" s="1"/>
  <c r="OS289" i="1" l="1"/>
  <c r="GN249" i="1"/>
  <c r="PP288" i="1"/>
  <c r="FH249" i="1"/>
  <c r="Q614" i="1"/>
  <c r="R614" i="1" s="1"/>
  <c r="GE250" i="1" l="1"/>
  <c r="HB249" i="1"/>
  <c r="U614" i="1"/>
  <c r="V614" i="1" s="1"/>
  <c r="OU289" i="1"/>
  <c r="PB289" i="1"/>
  <c r="AO654" i="1"/>
  <c r="AP654" i="1" s="1"/>
  <c r="EN250" i="1"/>
  <c r="EV250" i="1" s="1"/>
  <c r="GN250" i="1" l="1"/>
  <c r="FH250" i="1"/>
  <c r="Q615" i="1"/>
  <c r="R615" i="1" s="1"/>
  <c r="PP289" i="1"/>
  <c r="OS290" i="1"/>
  <c r="GE251" i="1" l="1"/>
  <c r="HB250" i="1"/>
  <c r="U615" i="1"/>
  <c r="V615" i="1" s="1"/>
  <c r="OU290" i="1"/>
  <c r="PB290" i="1"/>
  <c r="AO655" i="1"/>
  <c r="AP655" i="1" s="1"/>
  <c r="EN251" i="1"/>
  <c r="EV251" i="1" s="1"/>
  <c r="FH251" i="1" l="1"/>
  <c r="Q616" i="1"/>
  <c r="R616" i="1" s="1"/>
  <c r="GN251" i="1"/>
  <c r="PP290" i="1"/>
  <c r="OS291" i="1"/>
  <c r="GE252" i="1" l="1"/>
  <c r="U616" i="1"/>
  <c r="V616" i="1" s="1"/>
  <c r="HB251" i="1"/>
  <c r="PB291" i="1"/>
  <c r="OU291" i="1"/>
  <c r="AO656" i="1"/>
  <c r="AP656" i="1" s="1"/>
  <c r="EN252" i="1"/>
  <c r="EV252" i="1" s="1"/>
  <c r="PP291" i="1" l="1"/>
  <c r="FH252" i="1"/>
  <c r="Q617" i="1"/>
  <c r="R617" i="1" s="1"/>
  <c r="OS292" i="1"/>
  <c r="GN252" i="1"/>
  <c r="GE253" i="1" l="1"/>
  <c r="EN253" i="1"/>
  <c r="EV253" i="1" s="1"/>
  <c r="U617" i="1"/>
  <c r="V617" i="1" s="1"/>
  <c r="HB252" i="1"/>
  <c r="PB292" i="1"/>
  <c r="OU292" i="1"/>
  <c r="AO657" i="1"/>
  <c r="AP657" i="1" s="1"/>
  <c r="FH253" i="1" l="1"/>
  <c r="Q618" i="1"/>
  <c r="R618" i="1" s="1"/>
  <c r="OS293" i="1"/>
  <c r="GN253" i="1"/>
  <c r="PP292" i="1"/>
  <c r="OU293" i="1" l="1"/>
  <c r="PB293" i="1"/>
  <c r="AO658" i="1"/>
  <c r="AP658" i="1" s="1"/>
  <c r="GE254" i="1"/>
  <c r="U618" i="1"/>
  <c r="V618" i="1" s="1"/>
  <c r="HB253" i="1"/>
  <c r="GN254" i="1" l="1"/>
  <c r="EN255" i="1"/>
  <c r="EV255" i="1" s="1"/>
  <c r="PP293" i="1"/>
  <c r="OS294" i="1"/>
  <c r="OU294" i="1" l="1"/>
  <c r="PB294" i="1"/>
  <c r="AO659" i="1"/>
  <c r="AP659" i="1" s="1"/>
  <c r="EN256" i="1"/>
  <c r="EV256" i="1" s="1"/>
  <c r="FH255" i="1"/>
  <c r="Q620" i="1"/>
  <c r="R620" i="1" s="1"/>
  <c r="GE255" i="1"/>
  <c r="HB254" i="1"/>
  <c r="U619" i="1"/>
  <c r="V619" i="1" s="1"/>
  <c r="FH256" i="1" l="1"/>
  <c r="Q621" i="1"/>
  <c r="R621" i="1" s="1"/>
  <c r="GN255" i="1"/>
  <c r="PP294" i="1"/>
  <c r="OS295" i="1"/>
  <c r="PB295" i="1" l="1"/>
  <c r="OU295" i="1"/>
  <c r="AO660" i="1"/>
  <c r="AP660" i="1" s="1"/>
  <c r="U620" i="1"/>
  <c r="V620" i="1" s="1"/>
  <c r="HB255" i="1"/>
  <c r="GE256" i="1"/>
  <c r="OS296" i="1" l="1"/>
  <c r="EN258" i="1"/>
  <c r="EV258" i="1" s="1"/>
  <c r="PP295" i="1"/>
  <c r="GN256" i="1"/>
  <c r="Q623" i="1" l="1"/>
  <c r="R623" i="1" s="1"/>
  <c r="FH258" i="1"/>
  <c r="GE257" i="1"/>
  <c r="HB256" i="1"/>
  <c r="U621" i="1"/>
  <c r="V621" i="1" s="1"/>
  <c r="PB296" i="1"/>
  <c r="OU296" i="1"/>
  <c r="AO661" i="1"/>
  <c r="AP661" i="1" s="1"/>
  <c r="GN257" i="1" l="1"/>
  <c r="PP296" i="1"/>
  <c r="OS297" i="1"/>
  <c r="EN259" i="1"/>
  <c r="EV259" i="1" s="1"/>
  <c r="OU297" i="1" l="1"/>
  <c r="PB297" i="1"/>
  <c r="AO662" i="1"/>
  <c r="AP662" i="1" s="1"/>
  <c r="EN260" i="1"/>
  <c r="EV260" i="1" s="1"/>
  <c r="FH259" i="1"/>
  <c r="Q624" i="1"/>
  <c r="R624" i="1" s="1"/>
  <c r="U622" i="1"/>
  <c r="V622" i="1" s="1"/>
  <c r="HB257" i="1"/>
  <c r="GE258" i="1"/>
  <c r="GN258" i="1" l="1"/>
  <c r="FH260" i="1"/>
  <c r="Q625" i="1"/>
  <c r="R625" i="1" s="1"/>
  <c r="PP297" i="1"/>
  <c r="OS298" i="1"/>
  <c r="U623" i="1" l="1"/>
  <c r="V623" i="1" s="1"/>
  <c r="HB258" i="1"/>
  <c r="GE259" i="1"/>
  <c r="OU298" i="1"/>
  <c r="PB298" i="1"/>
  <c r="AO663" i="1"/>
  <c r="AP663" i="1" s="1"/>
  <c r="EN262" i="1" l="1"/>
  <c r="EV262" i="1" s="1"/>
  <c r="GN259" i="1"/>
  <c r="PP298" i="1"/>
  <c r="OS299" i="1"/>
  <c r="GE260" i="1" l="1"/>
  <c r="HB259" i="1"/>
  <c r="U624" i="1"/>
  <c r="V624" i="1" s="1"/>
  <c r="PB299" i="1"/>
  <c r="OU299" i="1"/>
  <c r="AO664" i="1"/>
  <c r="AP664" i="1" s="1"/>
  <c r="FH262" i="1"/>
  <c r="Q627" i="1"/>
  <c r="R627" i="1" s="1"/>
  <c r="PP299" i="1" l="1"/>
  <c r="EN263" i="1"/>
  <c r="EV263" i="1" s="1"/>
  <c r="GN260" i="1"/>
  <c r="OS300" i="1"/>
  <c r="GE261" i="1" l="1"/>
  <c r="HB260" i="1"/>
  <c r="U625" i="1"/>
  <c r="V625" i="1" s="1"/>
  <c r="EN264" i="1"/>
  <c r="EV264" i="1" s="1"/>
  <c r="Q628" i="1"/>
  <c r="R628" i="1" s="1"/>
  <c r="FH263" i="1"/>
  <c r="PB300" i="1"/>
  <c r="AO665" i="1"/>
  <c r="AP665" i="1" s="1"/>
  <c r="OU300" i="1"/>
  <c r="Q629" i="1" l="1"/>
  <c r="R629" i="1" s="1"/>
  <c r="FH264" i="1"/>
  <c r="PP300" i="1"/>
  <c r="OS301" i="1"/>
  <c r="GN261" i="1"/>
  <c r="EN265" i="1" l="1"/>
  <c r="EV265" i="1" s="1"/>
  <c r="HB261" i="1"/>
  <c r="U626" i="1"/>
  <c r="V626" i="1" s="1"/>
  <c r="GE262" i="1"/>
  <c r="OU301" i="1"/>
  <c r="AO666" i="1"/>
  <c r="GN262" i="1" l="1"/>
  <c r="AP666" i="1"/>
  <c r="Q630" i="1"/>
  <c r="R630" i="1" s="1"/>
  <c r="FH265" i="1"/>
  <c r="AP787" i="1" l="1"/>
  <c r="AP788" i="1"/>
  <c r="GE263" i="1"/>
  <c r="EN266" i="1"/>
  <c r="EV266" i="1" s="1"/>
  <c r="U627" i="1"/>
  <c r="V627" i="1" s="1"/>
  <c r="HB262" i="1"/>
  <c r="GN263" i="1" l="1"/>
  <c r="Q631" i="1"/>
  <c r="R631" i="1" s="1"/>
  <c r="FH266" i="1"/>
  <c r="EN267" i="1" l="1"/>
  <c r="EV267" i="1" s="1"/>
  <c r="Q632" i="1" s="1"/>
  <c r="R632" i="1" s="1"/>
  <c r="GE264" i="1"/>
  <c r="HB263" i="1"/>
  <c r="U628" i="1"/>
  <c r="V628" i="1" s="1"/>
  <c r="FH267" i="1" l="1"/>
  <c r="GN264" i="1"/>
  <c r="EN268" i="1" l="1"/>
  <c r="EV268" i="1" s="1"/>
  <c r="GE265" i="1"/>
  <c r="U629" i="1"/>
  <c r="V629" i="1" s="1"/>
  <c r="HB264" i="1"/>
  <c r="FH268" i="1" l="1"/>
  <c r="Q633" i="1"/>
  <c r="R633" i="1" s="1"/>
  <c r="GN265" i="1"/>
  <c r="EN269" i="1" l="1"/>
  <c r="GE266" i="1"/>
  <c r="HB265" i="1"/>
  <c r="U630" i="1"/>
  <c r="V630" i="1" s="1"/>
  <c r="EV269" i="1" l="1"/>
  <c r="GN266" i="1"/>
  <c r="EN270" i="1" l="1"/>
  <c r="FH269" i="1"/>
  <c r="Q634" i="1"/>
  <c r="R634" i="1" s="1"/>
  <c r="GE267" i="1"/>
  <c r="HB266" i="1"/>
  <c r="U631" i="1"/>
  <c r="V631" i="1" s="1"/>
  <c r="EV270" i="1" l="1"/>
  <c r="GN267" i="1"/>
  <c r="FH270" i="1" l="1"/>
  <c r="Q635" i="1"/>
  <c r="R635" i="1" s="1"/>
  <c r="EN271" i="1"/>
  <c r="HB267" i="1"/>
  <c r="U632" i="1"/>
  <c r="V632" i="1" s="1"/>
  <c r="GE268" i="1"/>
  <c r="EV271" i="1" l="1"/>
  <c r="GN268" i="1"/>
  <c r="EN272" i="1" l="1"/>
  <c r="FH271" i="1"/>
  <c r="Q636" i="1"/>
  <c r="R636" i="1" s="1"/>
  <c r="GE269" i="1"/>
  <c r="HB268" i="1"/>
  <c r="U633" i="1"/>
  <c r="V633" i="1" s="1"/>
  <c r="EV272" i="1" l="1"/>
  <c r="GN269" i="1"/>
  <c r="EN273" i="1" l="1"/>
  <c r="Q637" i="1"/>
  <c r="R637" i="1" s="1"/>
  <c r="FH272" i="1"/>
  <c r="HB269" i="1"/>
  <c r="U634" i="1"/>
  <c r="V634" i="1" s="1"/>
  <c r="GE270" i="1"/>
  <c r="EV273" i="1" l="1"/>
  <c r="GN270" i="1"/>
  <c r="EN274" i="1" l="1"/>
  <c r="FH273" i="1"/>
  <c r="Q638" i="1"/>
  <c r="R638" i="1" s="1"/>
  <c r="U635" i="1"/>
  <c r="V635" i="1" s="1"/>
  <c r="HB270" i="1"/>
  <c r="GE271" i="1"/>
  <c r="EV274" i="1" l="1"/>
  <c r="GN271" i="1"/>
  <c r="EN275" i="1" l="1"/>
  <c r="FH274" i="1"/>
  <c r="Q639" i="1"/>
  <c r="R639" i="1" s="1"/>
  <c r="GE272" i="1"/>
  <c r="U636" i="1"/>
  <c r="V636" i="1" s="1"/>
  <c r="HB271" i="1"/>
  <c r="EV275" i="1" l="1"/>
  <c r="GN272" i="1"/>
  <c r="EN276" i="1" l="1"/>
  <c r="Q640" i="1"/>
  <c r="R640" i="1" s="1"/>
  <c r="FH275" i="1"/>
  <c r="HB272" i="1"/>
  <c r="U637" i="1"/>
  <c r="V637" i="1" s="1"/>
  <c r="GE273" i="1"/>
  <c r="EV276" i="1" l="1"/>
  <c r="GN273" i="1"/>
  <c r="EN277" i="1" l="1"/>
  <c r="FH276" i="1"/>
  <c r="Q641" i="1"/>
  <c r="R641" i="1" s="1"/>
  <c r="GE274" i="1"/>
  <c r="HB273" i="1"/>
  <c r="U638" i="1"/>
  <c r="V638" i="1" s="1"/>
  <c r="EV277" i="1" l="1"/>
  <c r="GN274" i="1"/>
  <c r="EN278" i="1" l="1"/>
  <c r="FH277" i="1"/>
  <c r="Q642" i="1"/>
  <c r="R642" i="1" s="1"/>
  <c r="U639" i="1"/>
  <c r="V639" i="1" s="1"/>
  <c r="HB274" i="1"/>
  <c r="GE275" i="1"/>
  <c r="EV278" i="1" l="1"/>
  <c r="GN275" i="1"/>
  <c r="EN279" i="1" l="1"/>
  <c r="Q643" i="1"/>
  <c r="R643" i="1" s="1"/>
  <c r="FH278" i="1"/>
  <c r="GE276" i="1"/>
  <c r="U640" i="1"/>
  <c r="V640" i="1" s="1"/>
  <c r="HB275" i="1"/>
  <c r="EV279" i="1" l="1"/>
  <c r="GN276" i="1"/>
  <c r="EN280" i="1" l="1"/>
  <c r="Q644" i="1"/>
  <c r="R644" i="1" s="1"/>
  <c r="FH279" i="1"/>
  <c r="GE277" i="1"/>
  <c r="HB276" i="1"/>
  <c r="U641" i="1"/>
  <c r="V641" i="1" s="1"/>
  <c r="EV280" i="1" l="1"/>
  <c r="GN277" i="1"/>
  <c r="EN281" i="1" l="1"/>
  <c r="Q645" i="1"/>
  <c r="R645" i="1" s="1"/>
  <c r="FH280" i="1"/>
  <c r="GE278" i="1"/>
  <c r="U642" i="1"/>
  <c r="V642" i="1" s="1"/>
  <c r="HB277" i="1"/>
  <c r="EV281" i="1" l="1"/>
  <c r="GN278" i="1"/>
  <c r="EN282" i="1" l="1"/>
  <c r="EV282" i="1" s="1"/>
  <c r="Q646" i="1"/>
  <c r="R646" i="1" s="1"/>
  <c r="FH281" i="1"/>
  <c r="U643" i="1"/>
  <c r="V643" i="1" s="1"/>
  <c r="HB278" i="1"/>
  <c r="GE279" i="1"/>
  <c r="Q647" i="1" l="1"/>
  <c r="R647" i="1" s="1"/>
  <c r="FH282" i="1"/>
  <c r="GN279" i="1"/>
  <c r="EN283" i="1" l="1"/>
  <c r="GE280" i="1"/>
  <c r="U644" i="1"/>
  <c r="V644" i="1" s="1"/>
  <c r="HB279" i="1"/>
  <c r="EV283" i="1" l="1"/>
  <c r="GN280" i="1"/>
  <c r="EN284" i="1" l="1"/>
  <c r="FH283" i="1"/>
  <c r="Q648" i="1"/>
  <c r="R648" i="1" s="1"/>
  <c r="GE281" i="1"/>
  <c r="HB280" i="1"/>
  <c r="U645" i="1"/>
  <c r="V645" i="1" s="1"/>
  <c r="EV284" i="1" l="1"/>
  <c r="GN281" i="1"/>
  <c r="EN285" i="1" l="1"/>
  <c r="Q649" i="1"/>
  <c r="R649" i="1" s="1"/>
  <c r="FH284" i="1"/>
  <c r="GE282" i="1"/>
  <c r="HB281" i="1"/>
  <c r="U646" i="1"/>
  <c r="V646" i="1" s="1"/>
  <c r="EV285" i="1" l="1"/>
  <c r="GN282" i="1"/>
  <c r="EN286" i="1" l="1"/>
  <c r="EV286" i="1" s="1"/>
  <c r="FH285" i="1"/>
  <c r="Q650" i="1"/>
  <c r="R650" i="1" s="1"/>
  <c r="HB282" i="1"/>
  <c r="U647" i="1"/>
  <c r="V647" i="1" s="1"/>
  <c r="GE283" i="1"/>
  <c r="Q651" i="1" l="1"/>
  <c r="R651" i="1" s="1"/>
  <c r="FH286" i="1"/>
  <c r="GN283" i="1"/>
  <c r="EN287" i="1" l="1"/>
  <c r="U648" i="1"/>
  <c r="V648" i="1" s="1"/>
  <c r="HB283" i="1"/>
  <c r="GE284" i="1"/>
  <c r="EV287" i="1" l="1"/>
  <c r="GN284" i="1"/>
  <c r="EN288" i="1" l="1"/>
  <c r="FH287" i="1"/>
  <c r="Q652" i="1"/>
  <c r="R652" i="1" s="1"/>
  <c r="GE285" i="1"/>
  <c r="U649" i="1"/>
  <c r="V649" i="1" s="1"/>
  <c r="HB284" i="1"/>
  <c r="EV288" i="1" l="1"/>
  <c r="GN285" i="1"/>
  <c r="EN289" i="1" l="1"/>
  <c r="Q653" i="1"/>
  <c r="R653" i="1" s="1"/>
  <c r="FH288" i="1"/>
  <c r="GE286" i="1"/>
  <c r="U650" i="1"/>
  <c r="V650" i="1" s="1"/>
  <c r="HB285" i="1"/>
  <c r="EV289" i="1" l="1"/>
  <c r="GN286" i="1"/>
  <c r="EN290" i="1" l="1"/>
  <c r="Q654" i="1"/>
  <c r="R654" i="1" s="1"/>
  <c r="FH289" i="1"/>
  <c r="GE287" i="1"/>
  <c r="HB286" i="1"/>
  <c r="U651" i="1"/>
  <c r="V651" i="1" s="1"/>
  <c r="EV290" i="1" l="1"/>
  <c r="GN287" i="1"/>
  <c r="EN291" i="1" l="1"/>
  <c r="Q655" i="1"/>
  <c r="R655" i="1" s="1"/>
  <c r="FH290" i="1"/>
  <c r="U652" i="1"/>
  <c r="V652" i="1" s="1"/>
  <c r="HB287" i="1"/>
  <c r="GE288" i="1"/>
  <c r="EV291" i="1" l="1"/>
  <c r="GN288" i="1"/>
  <c r="EN292" i="1" l="1"/>
  <c r="EV292" i="1" s="1"/>
  <c r="Q656" i="1"/>
  <c r="R656" i="1" s="1"/>
  <c r="FH291" i="1"/>
  <c r="HB288" i="1"/>
  <c r="U653" i="1"/>
  <c r="V653" i="1" s="1"/>
  <c r="GE289" i="1"/>
  <c r="Q657" i="1" l="1"/>
  <c r="R657" i="1" s="1"/>
  <c r="FH292" i="1"/>
  <c r="GN289" i="1"/>
  <c r="EN293" i="1" l="1"/>
  <c r="HB289" i="1"/>
  <c r="U654" i="1"/>
  <c r="V654" i="1" s="1"/>
  <c r="GE290" i="1"/>
  <c r="EV293" i="1" l="1"/>
  <c r="GN290" i="1"/>
  <c r="EN294" i="1" l="1"/>
  <c r="Q658" i="1"/>
  <c r="R658" i="1" s="1"/>
  <c r="FH293" i="1"/>
  <c r="GE291" i="1"/>
  <c r="HB290" i="1"/>
  <c r="U655" i="1"/>
  <c r="V655" i="1" s="1"/>
  <c r="EV294" i="1" l="1"/>
  <c r="GN291" i="1"/>
  <c r="EN295" i="1" l="1"/>
  <c r="EV295" i="1" s="1"/>
  <c r="Q659" i="1"/>
  <c r="R659" i="1" s="1"/>
  <c r="FH294" i="1"/>
  <c r="HB291" i="1"/>
  <c r="U656" i="1"/>
  <c r="V656" i="1" s="1"/>
  <c r="GE292" i="1"/>
  <c r="FH295" i="1" l="1"/>
  <c r="Q660" i="1"/>
  <c r="R660" i="1" s="1"/>
  <c r="GN292" i="1"/>
  <c r="EN296" i="1" l="1"/>
  <c r="HB292" i="1"/>
  <c r="U657" i="1"/>
  <c r="V657" i="1" s="1"/>
  <c r="GE293" i="1"/>
  <c r="EV296" i="1" l="1"/>
  <c r="GN293" i="1"/>
  <c r="FH296" i="1" l="1"/>
  <c r="Q661" i="1"/>
  <c r="R661" i="1" s="1"/>
  <c r="HB293" i="1"/>
  <c r="U658" i="1"/>
  <c r="V658" i="1" s="1"/>
  <c r="GE294" i="1"/>
  <c r="GN294" i="1" l="1"/>
  <c r="EN297" i="1" l="1"/>
  <c r="GE295" i="1"/>
  <c r="U659" i="1"/>
  <c r="V659" i="1" s="1"/>
  <c r="HB294" i="1"/>
  <c r="EV297" i="1" l="1"/>
  <c r="GN295" i="1"/>
  <c r="FH297" i="1" l="1"/>
  <c r="Q662" i="1"/>
  <c r="R662" i="1" s="1"/>
  <c r="HB295" i="1"/>
  <c r="U660" i="1"/>
  <c r="V660" i="1" s="1"/>
  <c r="GE296" i="1"/>
  <c r="GN296" i="1" l="1"/>
  <c r="EN298" i="1" l="1"/>
  <c r="GE297" i="1"/>
  <c r="U661" i="1"/>
  <c r="V661" i="1" s="1"/>
  <c r="HB296" i="1"/>
  <c r="EV298" i="1" l="1"/>
  <c r="GN297" i="1"/>
  <c r="Q663" i="1" l="1"/>
  <c r="R663" i="1" s="1"/>
  <c r="FH298" i="1"/>
  <c r="U662" i="1"/>
  <c r="V662" i="1" s="1"/>
  <c r="HB297" i="1"/>
  <c r="GE298" i="1"/>
  <c r="GN298" i="1" l="1"/>
  <c r="EN299" i="1" l="1"/>
  <c r="GE299" i="1"/>
  <c r="HB298" i="1"/>
  <c r="U663" i="1"/>
  <c r="V663" i="1" s="1"/>
  <c r="EV299" i="1" l="1"/>
  <c r="GN299" i="1"/>
  <c r="FH299" i="1" l="1"/>
  <c r="Q664" i="1"/>
  <c r="R664" i="1" s="1"/>
  <c r="HB299" i="1"/>
  <c r="U664" i="1"/>
  <c r="V664" i="1" s="1"/>
  <c r="GE300" i="1"/>
  <c r="GN300" i="1" l="1"/>
  <c r="EN300" i="1" l="1"/>
  <c r="GE301" i="1"/>
  <c r="HB300" i="1"/>
  <c r="U665" i="1"/>
  <c r="V665" i="1" s="1"/>
  <c r="EV300" i="1" l="1"/>
  <c r="FH300" i="1" l="1"/>
  <c r="Q665" i="1"/>
  <c r="R665" i="1" s="1"/>
  <c r="EN301" i="1" l="1"/>
  <c r="MZ242" i="1" l="1"/>
  <c r="NB242" i="1" l="1"/>
  <c r="NH242" i="1"/>
  <c r="AK607" i="1"/>
  <c r="AL607" i="1" l="1"/>
  <c r="NT242" i="1"/>
  <c r="NJ242" i="1"/>
  <c r="PI244" i="1" l="1"/>
  <c r="NU242" i="1"/>
  <c r="CD243" i="1" l="1"/>
  <c r="PO244" i="1"/>
  <c r="CM243" i="1" l="1"/>
  <c r="DA243" i="1" s="1"/>
  <c r="K608" i="1" l="1"/>
  <c r="L608" i="1" s="1"/>
  <c r="PI245" i="1"/>
  <c r="PO245" i="1" l="1"/>
  <c r="CD244" i="1"/>
  <c r="CM244" i="1" l="1"/>
  <c r="DA244" i="1" l="1"/>
  <c r="K609" i="1"/>
  <c r="PI246" i="1"/>
  <c r="PO246" i="1" l="1"/>
  <c r="L609" i="1"/>
  <c r="CD245" i="1" l="1"/>
  <c r="PI247" i="1" l="1"/>
  <c r="CM245" i="1"/>
  <c r="PO247" i="1" l="1"/>
  <c r="DA245" i="1"/>
  <c r="K610" i="1"/>
  <c r="L610" i="1" l="1"/>
  <c r="CD246" i="1" l="1"/>
  <c r="MZ247" i="1"/>
  <c r="PI248" i="1"/>
  <c r="NB247" i="1" l="1"/>
  <c r="AK612" i="1"/>
  <c r="AL612" i="1" s="1"/>
  <c r="NH247" i="1"/>
  <c r="CM246" i="1"/>
  <c r="PO248" i="1"/>
  <c r="NT247" i="1" l="1"/>
  <c r="NJ247" i="1"/>
  <c r="PI249" i="1"/>
  <c r="DA246" i="1"/>
  <c r="K611" i="1"/>
  <c r="PO249" i="1" l="1"/>
  <c r="NU247" i="1"/>
  <c r="L611" i="1"/>
  <c r="CD247" i="1" l="1"/>
  <c r="PI250" i="1"/>
  <c r="MZ248" i="1"/>
  <c r="PO250" i="1" l="1"/>
  <c r="NB248" i="1"/>
  <c r="AK613" i="1"/>
  <c r="AL613" i="1" s="1"/>
  <c r="NH248" i="1"/>
  <c r="CM247" i="1"/>
  <c r="DA247" i="1" l="1"/>
  <c r="K612" i="1"/>
  <c r="L612" i="1" s="1"/>
  <c r="CD248" i="1"/>
  <c r="PI251" i="1"/>
  <c r="NT248" i="1"/>
  <c r="NJ248" i="1"/>
  <c r="MZ249" i="1"/>
  <c r="CM248" i="1" l="1"/>
  <c r="NU248" i="1"/>
  <c r="NB249" i="1"/>
  <c r="AK614" i="1"/>
  <c r="AL614" i="1" s="1"/>
  <c r="NH249" i="1"/>
  <c r="PO251" i="1"/>
  <c r="DA248" i="1" l="1"/>
  <c r="K613" i="1"/>
  <c r="L613" i="1" s="1"/>
  <c r="CD249" i="1"/>
  <c r="NT249" i="1"/>
  <c r="NJ249" i="1"/>
  <c r="PI252" i="1"/>
  <c r="PO252" i="1" l="1"/>
  <c r="CM249" i="1"/>
  <c r="NU249" i="1"/>
  <c r="PI253" i="1" l="1"/>
  <c r="DA249" i="1"/>
  <c r="K614" i="1"/>
  <c r="L614" i="1" s="1"/>
  <c r="CD250" i="1"/>
  <c r="PO253" i="1" l="1"/>
  <c r="MZ251" i="1"/>
  <c r="CM250" i="1"/>
  <c r="PI254" i="1" l="1"/>
  <c r="CD251" i="1"/>
  <c r="DA250" i="1"/>
  <c r="K615" i="1"/>
  <c r="L615" i="1" s="1"/>
  <c r="NB251" i="1"/>
  <c r="AK616" i="1"/>
  <c r="AL616" i="1" s="1"/>
  <c r="NH251" i="1"/>
  <c r="CM251" i="1" l="1"/>
  <c r="NT251" i="1"/>
  <c r="NJ251" i="1"/>
  <c r="PO254" i="1"/>
  <c r="CD252" i="1" l="1"/>
  <c r="DA251" i="1"/>
  <c r="K616" i="1"/>
  <c r="L616" i="1" s="1"/>
  <c r="PI255" i="1"/>
  <c r="NU251" i="1"/>
  <c r="MZ252" i="1"/>
  <c r="CM252" i="1" l="1"/>
  <c r="NB252" i="1"/>
  <c r="AK617" i="1"/>
  <c r="AL617" i="1" s="1"/>
  <c r="NH252" i="1"/>
  <c r="PO255" i="1"/>
  <c r="MZ253" i="1" l="1"/>
  <c r="CD253" i="1"/>
  <c r="PI256" i="1"/>
  <c r="DA252" i="1"/>
  <c r="K617" i="1"/>
  <c r="L617" i="1" s="1"/>
  <c r="NT252" i="1"/>
  <c r="NJ252" i="1"/>
  <c r="NB253" i="1" l="1"/>
  <c r="AK618" i="1"/>
  <c r="AL618" i="1" s="1"/>
  <c r="NH253" i="1"/>
  <c r="PO256" i="1"/>
  <c r="NU252" i="1"/>
  <c r="CM253" i="1"/>
  <c r="NT253" i="1" l="1"/>
  <c r="NJ253" i="1"/>
  <c r="DA253" i="1"/>
  <c r="K618" i="1"/>
  <c r="L618" i="1" s="1"/>
  <c r="CD254" i="1"/>
  <c r="PI257" i="1"/>
  <c r="MZ254" i="1" l="1"/>
  <c r="NU253" i="1"/>
  <c r="CM254" i="1"/>
  <c r="PO257" i="1"/>
  <c r="NB254" i="1" l="1"/>
  <c r="AK619" i="1"/>
  <c r="AL619" i="1" s="1"/>
  <c r="NH254" i="1"/>
  <c r="MZ255" i="1"/>
  <c r="DA254" i="1"/>
  <c r="K619" i="1"/>
  <c r="L619" i="1" s="1"/>
  <c r="PI258" i="1"/>
  <c r="NT254" i="1" l="1"/>
  <c r="NJ254" i="1"/>
  <c r="PO258" i="1"/>
  <c r="NB255" i="1"/>
  <c r="AK620" i="1"/>
  <c r="AL620" i="1" s="1"/>
  <c r="NH255" i="1"/>
  <c r="NU254" i="1" l="1"/>
  <c r="MZ256" i="1"/>
  <c r="NT255" i="1"/>
  <c r="NJ255" i="1"/>
  <c r="PI259" i="1"/>
  <c r="CD255" i="1"/>
  <c r="NU255" i="1" l="1"/>
  <c r="CM255" i="1"/>
  <c r="PO259" i="1"/>
  <c r="NB256" i="1"/>
  <c r="AK621" i="1"/>
  <c r="AL621" i="1" s="1"/>
  <c r="NH256" i="1"/>
  <c r="CD256" i="1" l="1"/>
  <c r="NJ256" i="1"/>
  <c r="NT256" i="1"/>
  <c r="PI260" i="1"/>
  <c r="DA255" i="1"/>
  <c r="K620" i="1"/>
  <c r="L620" i="1" s="1"/>
  <c r="CM256" i="1" l="1"/>
  <c r="NU256" i="1"/>
  <c r="PO260" i="1"/>
  <c r="CD257" i="1" l="1"/>
  <c r="PI261" i="1"/>
  <c r="DA256" i="1"/>
  <c r="K621" i="1"/>
  <c r="L621" i="1" s="1"/>
  <c r="CM257" i="1" l="1"/>
  <c r="PO261" i="1"/>
  <c r="CD258" i="1" l="1"/>
  <c r="DA257" i="1"/>
  <c r="K622" i="1"/>
  <c r="L622" i="1" s="1"/>
  <c r="PI262" i="1"/>
  <c r="MZ259" i="1" l="1"/>
  <c r="NB259" i="1" s="1"/>
  <c r="CM258" i="1"/>
  <c r="PO262" i="1"/>
  <c r="NH259" i="1" l="1"/>
  <c r="NT259" i="1" s="1"/>
  <c r="AK624" i="1"/>
  <c r="AL624" i="1" s="1"/>
  <c r="CD259" i="1"/>
  <c r="PI263" i="1"/>
  <c r="DA258" i="1"/>
  <c r="K623" i="1"/>
  <c r="L623" i="1" s="1"/>
  <c r="NJ259" i="1" l="1"/>
  <c r="NU259" i="1" s="1"/>
  <c r="CM259" i="1"/>
  <c r="MZ260" i="1"/>
  <c r="PO263" i="1"/>
  <c r="NB260" i="1" l="1"/>
  <c r="AK625" i="1"/>
  <c r="AL625" i="1" s="1"/>
  <c r="NH260" i="1"/>
  <c r="CD260" i="1"/>
  <c r="DA259" i="1"/>
  <c r="K624" i="1"/>
  <c r="L624" i="1" s="1"/>
  <c r="PI264" i="1"/>
  <c r="PO264" i="1" l="1"/>
  <c r="CM260" i="1"/>
  <c r="MZ261" i="1"/>
  <c r="NJ260" i="1"/>
  <c r="NT260" i="1"/>
  <c r="CD261" i="1" l="1"/>
  <c r="DA260" i="1"/>
  <c r="K625" i="1"/>
  <c r="L625" i="1" s="1"/>
  <c r="PI265" i="1"/>
  <c r="NU260" i="1"/>
  <c r="NB261" i="1"/>
  <c r="AK626" i="1"/>
  <c r="AL626" i="1" s="1"/>
  <c r="NH261" i="1"/>
  <c r="CM261" i="1" l="1"/>
  <c r="NJ261" i="1"/>
  <c r="NT261" i="1"/>
  <c r="PO265" i="1"/>
  <c r="NU261" i="1" l="1"/>
  <c r="DA261" i="1"/>
  <c r="K626" i="1"/>
  <c r="L626" i="1" s="1"/>
  <c r="CD262" i="1"/>
  <c r="PI266" i="1"/>
  <c r="PO266" i="1" l="1"/>
  <c r="CM262" i="1"/>
  <c r="PI267" i="1" l="1"/>
  <c r="CD263" i="1"/>
  <c r="MZ263" i="1"/>
  <c r="DA262" i="1"/>
  <c r="K627" i="1"/>
  <c r="L627" i="1" s="1"/>
  <c r="PO267" i="1" l="1"/>
  <c r="NB263" i="1"/>
  <c r="AK628" i="1"/>
  <c r="AL628" i="1" s="1"/>
  <c r="NH263" i="1"/>
  <c r="CM263" i="1"/>
  <c r="PI268" i="1" l="1"/>
  <c r="NT263" i="1"/>
  <c r="NJ263" i="1"/>
  <c r="CD264" i="1"/>
  <c r="DA263" i="1"/>
  <c r="K628" i="1"/>
  <c r="L628" i="1" s="1"/>
  <c r="MZ264" i="1" l="1"/>
  <c r="PO268" i="1"/>
  <c r="CM264" i="1"/>
  <c r="NU263" i="1"/>
  <c r="PI269" i="1" l="1"/>
  <c r="NB264" i="1"/>
  <c r="AK629" i="1"/>
  <c r="AL629" i="1" s="1"/>
  <c r="NH264" i="1"/>
  <c r="DA264" i="1"/>
  <c r="K629" i="1"/>
  <c r="L629" i="1" s="1"/>
  <c r="CD265" i="1"/>
  <c r="PO269" i="1" l="1"/>
  <c r="CM265" i="1"/>
  <c r="NJ264" i="1"/>
  <c r="NT264" i="1"/>
  <c r="CD266" i="1" l="1"/>
  <c r="PI270" i="1"/>
  <c r="DA265" i="1"/>
  <c r="K630" i="1"/>
  <c r="L630" i="1" s="1"/>
  <c r="NU264" i="1"/>
  <c r="CM266" i="1" l="1"/>
  <c r="PO270" i="1"/>
  <c r="MZ266" i="1"/>
  <c r="DA266" i="1" l="1"/>
  <c r="K631" i="1"/>
  <c r="L631" i="1" s="1"/>
  <c r="NB266" i="1"/>
  <c r="AK631" i="1"/>
  <c r="AL631" i="1" s="1"/>
  <c r="NH266" i="1"/>
  <c r="PI271" i="1"/>
  <c r="NT266" i="1" l="1"/>
  <c r="NJ266" i="1"/>
  <c r="MZ267" i="1"/>
  <c r="PO271" i="1"/>
  <c r="NB267" i="1" l="1"/>
  <c r="AK632" i="1"/>
  <c r="AL632" i="1" s="1"/>
  <c r="NH267" i="1"/>
  <c r="NU266" i="1"/>
  <c r="PI272" i="1"/>
  <c r="CD267" i="1"/>
  <c r="NT267" i="1" l="1"/>
  <c r="NJ267" i="1"/>
  <c r="PO272" i="1"/>
  <c r="CM267" i="1"/>
  <c r="PI273" i="1" l="1"/>
  <c r="NU267" i="1"/>
  <c r="CD268" i="1"/>
  <c r="DA267" i="1"/>
  <c r="K632" i="1"/>
  <c r="L632" i="1" s="1"/>
  <c r="CM268" i="1" l="1"/>
  <c r="PO273" i="1"/>
  <c r="CD269" i="1" l="1"/>
  <c r="DA268" i="1"/>
  <c r="K633" i="1"/>
  <c r="L633" i="1" s="1"/>
  <c r="PI274" i="1"/>
  <c r="PO274" i="1" l="1"/>
  <c r="MZ269" i="1"/>
  <c r="CM269" i="1"/>
  <c r="DA269" i="1" l="1"/>
  <c r="K634" i="1"/>
  <c r="L634" i="1" s="1"/>
  <c r="NB269" i="1"/>
  <c r="AK634" i="1"/>
  <c r="AL634" i="1" s="1"/>
  <c r="NH269" i="1"/>
  <c r="PI275" i="1"/>
  <c r="CD270" i="1"/>
  <c r="NJ269" i="1" l="1"/>
  <c r="NT269" i="1"/>
  <c r="PO275" i="1"/>
  <c r="CM270" i="1"/>
  <c r="DA270" i="1" l="1"/>
  <c r="K635" i="1"/>
  <c r="L635" i="1" s="1"/>
  <c r="NU269" i="1"/>
  <c r="CD271" i="1"/>
  <c r="PI276" i="1"/>
  <c r="PO276" i="1" l="1"/>
  <c r="CM271" i="1"/>
  <c r="CD272" i="1" l="1"/>
  <c r="DA271" i="1"/>
  <c r="K636" i="1"/>
  <c r="L636" i="1" s="1"/>
  <c r="PI277" i="1"/>
  <c r="CM272" i="1" l="1"/>
  <c r="PO277" i="1"/>
  <c r="MZ271" i="1"/>
  <c r="NB271" i="1" l="1"/>
  <c r="AK636" i="1"/>
  <c r="AL636" i="1" s="1"/>
  <c r="NH271" i="1"/>
  <c r="DA272" i="1"/>
  <c r="K637" i="1"/>
  <c r="L637" i="1" s="1"/>
  <c r="CD273" i="1"/>
  <c r="PI278" i="1"/>
  <c r="NT271" i="1" l="1"/>
  <c r="NJ271" i="1"/>
  <c r="CM273" i="1"/>
  <c r="PO278" i="1"/>
  <c r="DA273" i="1" l="1"/>
  <c r="K638" i="1"/>
  <c r="L638" i="1" s="1"/>
  <c r="PI279" i="1"/>
  <c r="CD274" i="1"/>
  <c r="NU271" i="1"/>
  <c r="PO279" i="1" l="1"/>
  <c r="CM274" i="1"/>
  <c r="MZ273" i="1"/>
  <c r="CD275" i="1" l="1"/>
  <c r="DA274" i="1"/>
  <c r="K639" i="1"/>
  <c r="L639" i="1" s="1"/>
  <c r="PI280" i="1"/>
  <c r="NB273" i="1"/>
  <c r="AK638" i="1"/>
  <c r="AL638" i="1" s="1"/>
  <c r="NH273" i="1"/>
  <c r="NJ273" i="1" l="1"/>
  <c r="NT273" i="1"/>
  <c r="PO280" i="1"/>
  <c r="CM275" i="1"/>
  <c r="CD276" i="1" l="1"/>
  <c r="DA275" i="1"/>
  <c r="K640" i="1"/>
  <c r="L640" i="1" s="1"/>
  <c r="NU273" i="1"/>
  <c r="PI281" i="1"/>
  <c r="PO281" i="1" l="1"/>
  <c r="CM276" i="1"/>
  <c r="MZ275" i="1" l="1"/>
  <c r="DA276" i="1"/>
  <c r="K641" i="1"/>
  <c r="L641" i="1" s="1"/>
  <c r="CD277" i="1"/>
  <c r="PI282" i="1"/>
  <c r="CM277" i="1" l="1"/>
  <c r="NB275" i="1"/>
  <c r="AK640" i="1"/>
  <c r="AL640" i="1" s="1"/>
  <c r="NH275" i="1"/>
  <c r="PO282" i="1"/>
  <c r="MZ276" i="1" l="1"/>
  <c r="NB276" i="1" s="1"/>
  <c r="CD278" i="1"/>
  <c r="PI283" i="1"/>
  <c r="DA277" i="1"/>
  <c r="K642" i="1"/>
  <c r="L642" i="1" s="1"/>
  <c r="NT275" i="1"/>
  <c r="NJ275" i="1"/>
  <c r="MZ277" i="1" l="1"/>
  <c r="AK642" i="1" s="1"/>
  <c r="AL642" i="1" s="1"/>
  <c r="NH276" i="1"/>
  <c r="NT276" i="1" s="1"/>
  <c r="AK641" i="1"/>
  <c r="AL641" i="1" s="1"/>
  <c r="CM278" i="1"/>
  <c r="PO283" i="1"/>
  <c r="NU275" i="1"/>
  <c r="NJ276" i="1" l="1"/>
  <c r="NU276" i="1" s="1"/>
  <c r="NH277" i="1"/>
  <c r="NT277" i="1" s="1"/>
  <c r="NB277" i="1"/>
  <c r="DA278" i="1"/>
  <c r="K643" i="1"/>
  <c r="L643" i="1" s="1"/>
  <c r="PI284" i="1"/>
  <c r="NJ277" i="1" l="1"/>
  <c r="NU277" i="1" s="1"/>
  <c r="PO284" i="1"/>
  <c r="CD279" i="1" l="1"/>
  <c r="PI285" i="1"/>
  <c r="MZ279" i="1" l="1"/>
  <c r="NB279" i="1" s="1"/>
  <c r="CM279" i="1"/>
  <c r="PO285" i="1"/>
  <c r="NH279" i="1" l="1"/>
  <c r="NT279" i="1" s="1"/>
  <c r="AK644" i="1"/>
  <c r="AL644" i="1" s="1"/>
  <c r="PI286" i="1"/>
  <c r="DA279" i="1"/>
  <c r="K644" i="1"/>
  <c r="L644" i="1" s="1"/>
  <c r="CD280" i="1"/>
  <c r="NJ279" i="1" l="1"/>
  <c r="NU279" i="1" s="1"/>
  <c r="PO286" i="1"/>
  <c r="CM280" i="1"/>
  <c r="MZ281" i="1" l="1"/>
  <c r="NH281" i="1" s="1"/>
  <c r="NJ281" i="1" s="1"/>
  <c r="PI287" i="1"/>
  <c r="DA280" i="1"/>
  <c r="K645" i="1"/>
  <c r="L645" i="1" s="1"/>
  <c r="CD281" i="1"/>
  <c r="NT281" i="1" l="1"/>
  <c r="NB281" i="1"/>
  <c r="AK646" i="1"/>
  <c r="AL646" i="1" s="1"/>
  <c r="NU281" i="1"/>
  <c r="PO287" i="1"/>
  <c r="CM281" i="1"/>
  <c r="DA281" i="1" l="1"/>
  <c r="K646" i="1"/>
  <c r="L646" i="1" s="1"/>
  <c r="CD282" i="1"/>
  <c r="PI288" i="1"/>
  <c r="CM282" i="1" l="1"/>
  <c r="PO288" i="1"/>
  <c r="MZ283" i="1"/>
  <c r="CD283" i="1" l="1"/>
  <c r="DA282" i="1"/>
  <c r="K647" i="1"/>
  <c r="L647" i="1" s="1"/>
  <c r="NB283" i="1"/>
  <c r="AK648" i="1"/>
  <c r="AL648" i="1" s="1"/>
  <c r="NH283" i="1"/>
  <c r="PI289" i="1"/>
  <c r="NT283" i="1" l="1"/>
  <c r="NJ283" i="1"/>
  <c r="PO289" i="1"/>
  <c r="CM283" i="1"/>
  <c r="CD284" i="1" l="1"/>
  <c r="DA283" i="1"/>
  <c r="K648" i="1"/>
  <c r="L648" i="1" s="1"/>
  <c r="PI290" i="1"/>
  <c r="NU283" i="1"/>
  <c r="CM284" i="1" l="1"/>
  <c r="PO290" i="1"/>
  <c r="PI291" i="1" l="1"/>
  <c r="CD285" i="1"/>
  <c r="DA284" i="1"/>
  <c r="K649" i="1"/>
  <c r="L649" i="1" s="1"/>
  <c r="MZ285" i="1"/>
  <c r="CM285" i="1" l="1"/>
  <c r="PO291" i="1"/>
  <c r="NB285" i="1"/>
  <c r="AK650" i="1"/>
  <c r="AL650" i="1" s="1"/>
  <c r="NH285" i="1"/>
  <c r="NJ285" i="1" l="1"/>
  <c r="NT285" i="1"/>
  <c r="CD286" i="1"/>
  <c r="PI292" i="1"/>
  <c r="DA285" i="1"/>
  <c r="K650" i="1"/>
  <c r="L650" i="1" s="1"/>
  <c r="NU285" i="1" l="1"/>
  <c r="PO292" i="1"/>
  <c r="CM286" i="1"/>
  <c r="PI293" i="1" l="1"/>
  <c r="CD287" i="1"/>
  <c r="DA286" i="1"/>
  <c r="K651" i="1"/>
  <c r="L651" i="1" s="1"/>
  <c r="CM287" i="1" l="1"/>
  <c r="PO293" i="1"/>
  <c r="MZ287" i="1"/>
  <c r="PI294" i="1" l="1"/>
  <c r="DA287" i="1"/>
  <c r="K652" i="1"/>
  <c r="L652" i="1" s="1"/>
  <c r="CD288" i="1"/>
  <c r="NB287" i="1"/>
  <c r="AK652" i="1"/>
  <c r="AL652" i="1" s="1"/>
  <c r="NH287" i="1"/>
  <c r="NT287" i="1" l="1"/>
  <c r="NJ287" i="1"/>
  <c r="PO294" i="1"/>
  <c r="MZ288" i="1"/>
  <c r="CM288" i="1"/>
  <c r="CD289" i="1" l="1"/>
  <c r="PI295" i="1"/>
  <c r="DA288" i="1"/>
  <c r="K653" i="1"/>
  <c r="L653" i="1" s="1"/>
  <c r="NU287" i="1"/>
  <c r="NB288" i="1"/>
  <c r="AK653" i="1"/>
  <c r="AL653" i="1" s="1"/>
  <c r="NH288" i="1"/>
  <c r="PO295" i="1" l="1"/>
  <c r="NJ288" i="1"/>
  <c r="NT288" i="1"/>
  <c r="CM289" i="1"/>
  <c r="DA289" i="1" l="1"/>
  <c r="K654" i="1"/>
  <c r="L654" i="1" s="1"/>
  <c r="PI296" i="1"/>
  <c r="CD290" i="1"/>
  <c r="NU288" i="1"/>
  <c r="MZ289" i="1"/>
  <c r="CM290" i="1" l="1"/>
  <c r="PO296" i="1"/>
  <c r="NB289" i="1"/>
  <c r="AK654" i="1"/>
  <c r="AL654" i="1" s="1"/>
  <c r="NH289" i="1"/>
  <c r="DA290" i="1" l="1"/>
  <c r="K655" i="1"/>
  <c r="L655" i="1" s="1"/>
  <c r="PI297" i="1"/>
  <c r="NJ289" i="1"/>
  <c r="NT289" i="1"/>
  <c r="PO297" i="1" l="1"/>
  <c r="MZ290" i="1"/>
  <c r="CD291" i="1"/>
  <c r="NU289" i="1"/>
  <c r="PI298" i="1" l="1"/>
  <c r="AK655" i="1"/>
  <c r="AL655" i="1" s="1"/>
  <c r="NB290" i="1"/>
  <c r="NH290" i="1"/>
  <c r="CM291" i="1"/>
  <c r="PO298" i="1" l="1"/>
  <c r="CD292" i="1"/>
  <c r="DA291" i="1"/>
  <c r="K656" i="1"/>
  <c r="L656" i="1" s="1"/>
  <c r="NT290" i="1"/>
  <c r="NJ290" i="1"/>
  <c r="CM292" i="1" l="1"/>
  <c r="NU290" i="1"/>
  <c r="PI299" i="1"/>
  <c r="PO299" i="1" l="1"/>
  <c r="CD293" i="1"/>
  <c r="DA292" i="1"/>
  <c r="K657" i="1"/>
  <c r="L657" i="1" s="1"/>
  <c r="PI300" i="1" l="1"/>
  <c r="CM293" i="1"/>
  <c r="MZ292" i="1" l="1"/>
  <c r="AK657" i="1" s="1"/>
  <c r="AL657" i="1" s="1"/>
  <c r="PO300" i="1"/>
  <c r="CD294" i="1"/>
  <c r="DA293" i="1"/>
  <c r="K658" i="1"/>
  <c r="L658" i="1" s="1"/>
  <c r="NB292" i="1" l="1"/>
  <c r="NH292" i="1"/>
  <c r="NT292" i="1" s="1"/>
  <c r="CM294" i="1"/>
  <c r="PI301" i="1"/>
  <c r="NJ292" i="1" l="1"/>
  <c r="NU292" i="1" s="1"/>
  <c r="DA294" i="1"/>
  <c r="K659" i="1"/>
  <c r="L659" i="1" s="1"/>
  <c r="CD295" i="1"/>
  <c r="CM295" i="1" l="1"/>
  <c r="DA295" i="1" l="1"/>
  <c r="K660" i="1"/>
  <c r="L660" i="1" s="1"/>
  <c r="CD296" i="1"/>
  <c r="MZ294" i="1" l="1"/>
  <c r="CM296" i="1"/>
  <c r="NB294" i="1" l="1"/>
  <c r="AK659" i="1"/>
  <c r="AL659" i="1" s="1"/>
  <c r="NH294" i="1"/>
  <c r="DA296" i="1"/>
  <c r="K661" i="1"/>
  <c r="L661" i="1" s="1"/>
  <c r="CD297" i="1"/>
  <c r="NT294" i="1" l="1"/>
  <c r="NJ294" i="1"/>
  <c r="MZ295" i="1"/>
  <c r="CM297" i="1"/>
  <c r="NH295" i="1" l="1"/>
  <c r="NB295" i="1"/>
  <c r="AK660" i="1"/>
  <c r="AL660" i="1" s="1"/>
  <c r="NU294" i="1"/>
  <c r="DA297" i="1"/>
  <c r="K662" i="1"/>
  <c r="L662" i="1" s="1"/>
  <c r="CD298" i="1"/>
  <c r="MZ296" i="1" l="1"/>
  <c r="NT295" i="1"/>
  <c r="NJ295" i="1"/>
  <c r="CM298" i="1"/>
  <c r="NU295" i="1" l="1"/>
  <c r="NB296" i="1"/>
  <c r="AK661" i="1"/>
  <c r="AL661" i="1" s="1"/>
  <c r="NH296" i="1"/>
  <c r="DA298" i="1"/>
  <c r="K663" i="1"/>
  <c r="L663" i="1" s="1"/>
  <c r="CD299" i="1"/>
  <c r="NT296" i="1" l="1"/>
  <c r="NJ296" i="1"/>
  <c r="MZ297" i="1"/>
  <c r="CM299" i="1"/>
  <c r="NB297" i="1" l="1"/>
  <c r="AK662" i="1"/>
  <c r="AL662" i="1" s="1"/>
  <c r="NH297" i="1"/>
  <c r="NU296" i="1"/>
  <c r="DA299" i="1"/>
  <c r="K664" i="1"/>
  <c r="L664" i="1" s="1"/>
  <c r="CD300" i="1"/>
  <c r="NJ297" i="1" l="1"/>
  <c r="NT297" i="1"/>
  <c r="MZ298" i="1"/>
  <c r="CM300" i="1"/>
  <c r="NB298" i="1" l="1"/>
  <c r="NH298" i="1"/>
  <c r="AK663" i="1"/>
  <c r="AL663" i="1" s="1"/>
  <c r="NU297" i="1"/>
  <c r="CD301" i="1"/>
  <c r="DA300" i="1"/>
  <c r="K665" i="1"/>
  <c r="L665" i="1" s="1"/>
  <c r="MZ299" i="1" l="1"/>
  <c r="NT298" i="1"/>
  <c r="NJ298" i="1"/>
  <c r="NU298" i="1" l="1"/>
  <c r="NB299" i="1"/>
  <c r="AK664" i="1"/>
  <c r="AL664" i="1" s="1"/>
  <c r="NH299" i="1"/>
  <c r="NT299" i="1" l="1"/>
  <c r="NJ299" i="1"/>
  <c r="NU299" i="1" l="1"/>
  <c r="MZ302" i="1" l="1"/>
  <c r="AK667" i="1" l="1"/>
  <c r="AL667" i="1" s="1"/>
  <c r="NH302" i="1"/>
  <c r="NT302" i="1" s="1"/>
  <c r="NB302" i="1"/>
  <c r="ND302" i="1" s="1"/>
  <c r="MZ303" i="1" s="1"/>
  <c r="AK668" i="1" l="1"/>
  <c r="AL668" i="1" s="1"/>
  <c r="NB303" i="1"/>
  <c r="ND303" i="1" s="1"/>
  <c r="MZ304" i="1" s="1"/>
  <c r="NH303" i="1"/>
  <c r="NT303" i="1" s="1"/>
  <c r="NH304" i="1" l="1"/>
  <c r="NT304" i="1" s="1"/>
  <c r="NB304" i="1"/>
  <c r="ND304" i="1" s="1"/>
  <c r="MZ305" i="1" s="1"/>
  <c r="AK669" i="1"/>
  <c r="AL669" i="1" s="1"/>
  <c r="NH305" i="1" l="1"/>
  <c r="NT305" i="1" s="1"/>
  <c r="NB305" i="1"/>
  <c r="ND305" i="1" s="1"/>
  <c r="MZ306" i="1" s="1"/>
  <c r="AK670" i="1"/>
  <c r="AL670" i="1" s="1"/>
  <c r="NH306" i="1" l="1"/>
  <c r="NT306" i="1" s="1"/>
  <c r="NB306" i="1"/>
  <c r="ND306" i="1" s="1"/>
  <c r="MZ307" i="1" s="1"/>
  <c r="AK671" i="1"/>
  <c r="AL671" i="1" s="1"/>
  <c r="AK672" i="1" l="1"/>
  <c r="AL672" i="1" s="1"/>
  <c r="NB307" i="1"/>
  <c r="ND307" i="1" s="1"/>
  <c r="MZ308" i="1" s="1"/>
  <c r="NH307" i="1"/>
  <c r="NT307" i="1" s="1"/>
  <c r="AK673" i="1" l="1"/>
  <c r="AL673" i="1" s="1"/>
  <c r="NH308" i="1"/>
  <c r="NT308" i="1" s="1"/>
  <c r="NB308" i="1"/>
  <c r="ND308" i="1" s="1"/>
  <c r="MZ309" i="1" s="1"/>
  <c r="NH309" i="1" l="1"/>
  <c r="NT309" i="1" s="1"/>
  <c r="NB309" i="1"/>
  <c r="ND309" i="1" s="1"/>
  <c r="MZ310" i="1" s="1"/>
  <c r="AK674" i="1"/>
  <c r="AL674" i="1" s="1"/>
  <c r="NH310" i="1" l="1"/>
  <c r="NT310" i="1" s="1"/>
  <c r="NB310" i="1"/>
  <c r="ND310" i="1" s="1"/>
  <c r="MZ311" i="1" s="1"/>
  <c r="AK675" i="1"/>
  <c r="AL675" i="1" s="1"/>
  <c r="NB311" i="1" l="1"/>
  <c r="ND311" i="1" s="1"/>
  <c r="MZ312" i="1" s="1"/>
  <c r="AK676" i="1"/>
  <c r="AL676" i="1" s="1"/>
  <c r="NH311" i="1"/>
  <c r="NT311" i="1" s="1"/>
  <c r="AK677" i="1" l="1"/>
  <c r="AL677" i="1" s="1"/>
  <c r="NH312" i="1"/>
  <c r="NT312" i="1" s="1"/>
  <c r="NB312" i="1"/>
  <c r="ND312" i="1" s="1"/>
  <c r="MZ313" i="1" s="1"/>
  <c r="AK678" i="1" l="1"/>
  <c r="AL678" i="1" s="1"/>
  <c r="NB313" i="1"/>
  <c r="ND313" i="1" s="1"/>
  <c r="MZ314" i="1" s="1"/>
  <c r="NH313" i="1"/>
  <c r="NT313" i="1" s="1"/>
  <c r="NH314" i="1" l="1"/>
  <c r="NT314" i="1" s="1"/>
  <c r="NB314" i="1"/>
  <c r="ND314" i="1" s="1"/>
  <c r="MZ315" i="1" s="1"/>
  <c r="AK679" i="1"/>
  <c r="AL679" i="1" s="1"/>
  <c r="AK680" i="1" l="1"/>
  <c r="AL680" i="1" s="1"/>
  <c r="NB315" i="1"/>
  <c r="ND315" i="1" s="1"/>
  <c r="MZ316" i="1" s="1"/>
  <c r="NH315" i="1"/>
  <c r="NT315" i="1" s="1"/>
  <c r="AK681" i="1" l="1"/>
  <c r="AL681" i="1" s="1"/>
  <c r="NB316" i="1"/>
  <c r="ND316" i="1" s="1"/>
  <c r="MZ317" i="1" s="1"/>
  <c r="NH316" i="1"/>
  <c r="NT316" i="1" s="1"/>
  <c r="AK682" i="1" l="1"/>
  <c r="AL682" i="1" s="1"/>
  <c r="NB317" i="1"/>
  <c r="ND317" i="1" s="1"/>
  <c r="MZ318" i="1" s="1"/>
  <c r="NH317" i="1"/>
  <c r="NT317" i="1" s="1"/>
  <c r="NH318" i="1" l="1"/>
  <c r="NT318" i="1" s="1"/>
  <c r="NB318" i="1"/>
  <c r="ND318" i="1" s="1"/>
  <c r="MZ319" i="1" s="1"/>
  <c r="AK683" i="1"/>
  <c r="AL683" i="1" s="1"/>
  <c r="NH319" i="1" l="1"/>
  <c r="NT319" i="1" s="1"/>
  <c r="AK684" i="1"/>
  <c r="AL684" i="1" s="1"/>
  <c r="NB319" i="1"/>
  <c r="ND319" i="1" s="1"/>
  <c r="MZ320" i="1" s="1"/>
  <c r="AK685" i="1" l="1"/>
  <c r="AL685" i="1" s="1"/>
  <c r="NH320" i="1"/>
  <c r="NT320" i="1" s="1"/>
  <c r="NB320" i="1"/>
  <c r="ND320" i="1" s="1"/>
  <c r="MZ321" i="1" s="1"/>
  <c r="AK686" i="1" l="1"/>
  <c r="AL686" i="1" s="1"/>
  <c r="NH321" i="1"/>
  <c r="NT321" i="1" s="1"/>
  <c r="NB321" i="1"/>
  <c r="ND321" i="1" s="1"/>
  <c r="MZ322" i="1" s="1"/>
  <c r="NH322" i="1" l="1"/>
  <c r="NT322" i="1" s="1"/>
  <c r="AK687" i="1"/>
  <c r="AL687" i="1" s="1"/>
  <c r="NB322" i="1"/>
  <c r="ND322" i="1" s="1"/>
  <c r="MZ323" i="1" s="1"/>
  <c r="NH323" i="1" l="1"/>
  <c r="NT323" i="1" s="1"/>
  <c r="AK688" i="1"/>
  <c r="AL688" i="1" s="1"/>
  <c r="NB323" i="1"/>
  <c r="ND323" i="1" s="1"/>
  <c r="MZ324" i="1" s="1"/>
  <c r="AK689" i="1" l="1"/>
  <c r="AL689" i="1" s="1"/>
  <c r="NB324" i="1"/>
  <c r="ND324" i="1" s="1"/>
  <c r="MZ325" i="1" s="1"/>
  <c r="NH324" i="1"/>
  <c r="NT324" i="1" s="1"/>
  <c r="AK690" i="1" l="1"/>
  <c r="AL690" i="1" s="1"/>
  <c r="NH325" i="1"/>
  <c r="NT325" i="1" s="1"/>
  <c r="NB325" i="1"/>
  <c r="ND325" i="1" s="1"/>
  <c r="MZ326" i="1" s="1"/>
  <c r="NH326" i="1" l="1"/>
  <c r="NT326" i="1" s="1"/>
  <c r="AK691" i="1"/>
  <c r="AL691" i="1" s="1"/>
  <c r="NB326" i="1"/>
  <c r="ND326" i="1" s="1"/>
  <c r="MZ327" i="1" s="1"/>
  <c r="NB327" i="1" l="1"/>
  <c r="ND327" i="1" s="1"/>
  <c r="MZ328" i="1" s="1"/>
  <c r="AK692" i="1"/>
  <c r="AL692" i="1" s="1"/>
  <c r="NH327" i="1"/>
  <c r="NT327" i="1" s="1"/>
  <c r="NB328" i="1" l="1"/>
  <c r="ND328" i="1" s="1"/>
  <c r="MZ329" i="1" s="1"/>
  <c r="AK693" i="1"/>
  <c r="AL693" i="1" s="1"/>
  <c r="NH328" i="1"/>
  <c r="NT328" i="1" s="1"/>
  <c r="NB329" i="1" l="1"/>
  <c r="ND329" i="1" s="1"/>
  <c r="MZ330" i="1" s="1"/>
  <c r="AK694" i="1"/>
  <c r="AL694" i="1" s="1"/>
  <c r="NH329" i="1"/>
  <c r="NT329" i="1" s="1"/>
  <c r="NB330" i="1" l="1"/>
  <c r="ND330" i="1" s="1"/>
  <c r="MZ331" i="1" s="1"/>
  <c r="AK695" i="1"/>
  <c r="AL695" i="1" s="1"/>
  <c r="NH330" i="1"/>
  <c r="NT330" i="1" s="1"/>
  <c r="AK696" i="1" l="1"/>
  <c r="AL696" i="1" s="1"/>
  <c r="NH331" i="1"/>
  <c r="NT331" i="1" s="1"/>
  <c r="NB331" i="1"/>
  <c r="ND331" i="1" s="1"/>
  <c r="MZ332" i="1" s="1"/>
  <c r="NB332" i="1" l="1"/>
  <c r="ND332" i="1" s="1"/>
  <c r="MZ333" i="1" s="1"/>
  <c r="AK697" i="1"/>
  <c r="AL697" i="1" s="1"/>
  <c r="NH332" i="1"/>
  <c r="NT332" i="1" s="1"/>
  <c r="AK698" i="1" l="1"/>
  <c r="AL698" i="1" s="1"/>
  <c r="NH333" i="1"/>
  <c r="NT333" i="1" s="1"/>
  <c r="NB333" i="1"/>
  <c r="ND333" i="1" s="1"/>
  <c r="MZ334" i="1" s="1"/>
  <c r="NB334" i="1" l="1"/>
  <c r="ND334" i="1" s="1"/>
  <c r="MZ335" i="1" s="1"/>
  <c r="AK699" i="1"/>
  <c r="AL699" i="1" s="1"/>
  <c r="NH334" i="1"/>
  <c r="NT334" i="1" s="1"/>
  <c r="NB335" i="1" l="1"/>
  <c r="ND335" i="1" s="1"/>
  <c r="MZ336" i="1" s="1"/>
  <c r="AK700" i="1"/>
  <c r="AL700" i="1" s="1"/>
  <c r="NH335" i="1"/>
  <c r="NT335" i="1" s="1"/>
  <c r="AK701" i="1" l="1"/>
  <c r="AL701" i="1" s="1"/>
  <c r="NB336" i="1"/>
  <c r="ND336" i="1" s="1"/>
  <c r="MZ337" i="1" s="1"/>
  <c r="NH336" i="1"/>
  <c r="NT336" i="1" s="1"/>
  <c r="NB337" i="1" l="1"/>
  <c r="ND337" i="1" s="1"/>
  <c r="MZ338" i="1" s="1"/>
  <c r="AK702" i="1"/>
  <c r="AL702" i="1" s="1"/>
  <c r="NH337" i="1"/>
  <c r="NT337" i="1" s="1"/>
  <c r="AK703" i="1" l="1"/>
  <c r="AL703" i="1" s="1"/>
  <c r="NB338" i="1"/>
  <c r="ND338" i="1" s="1"/>
  <c r="MZ339" i="1" s="1"/>
  <c r="NH338" i="1"/>
  <c r="NT338" i="1" s="1"/>
  <c r="AK704" i="1" l="1"/>
  <c r="AL704" i="1" s="1"/>
  <c r="NH339" i="1"/>
  <c r="NT339" i="1" s="1"/>
  <c r="NB339" i="1"/>
  <c r="ND339" i="1" s="1"/>
  <c r="MZ340" i="1" s="1"/>
  <c r="NH340" i="1" l="1"/>
  <c r="NT340" i="1" s="1"/>
  <c r="NB340" i="1"/>
  <c r="ND340" i="1" s="1"/>
  <c r="MZ341" i="1" s="1"/>
  <c r="AK705" i="1"/>
  <c r="AL705" i="1" s="1"/>
  <c r="NH341" i="1" l="1"/>
  <c r="NT341" i="1" s="1"/>
  <c r="NB341" i="1"/>
  <c r="ND341" i="1" s="1"/>
  <c r="MZ342" i="1" s="1"/>
  <c r="AK706" i="1"/>
  <c r="AL706" i="1" s="1"/>
  <c r="NH342" i="1" l="1"/>
  <c r="NT342" i="1" s="1"/>
  <c r="AK707" i="1"/>
  <c r="AL707" i="1" s="1"/>
  <c r="NB342" i="1"/>
  <c r="ND342" i="1" s="1"/>
  <c r="MZ343" i="1" s="1"/>
  <c r="NH343" i="1" l="1"/>
  <c r="NT343" i="1" s="1"/>
  <c r="AK708" i="1"/>
  <c r="AL708" i="1" s="1"/>
  <c r="NB343" i="1"/>
  <c r="ND343" i="1" s="1"/>
  <c r="MZ344" i="1" s="1"/>
  <c r="AK709" i="1" l="1"/>
  <c r="AL709" i="1" s="1"/>
  <c r="NH344" i="1"/>
  <c r="NT344" i="1" s="1"/>
  <c r="NB344" i="1"/>
  <c r="ND344" i="1" s="1"/>
  <c r="MZ345" i="1" s="1"/>
  <c r="AK710" i="1" l="1"/>
  <c r="AL710" i="1" s="1"/>
  <c r="NB345" i="1"/>
  <c r="ND345" i="1" s="1"/>
  <c r="MZ346" i="1" s="1"/>
  <c r="NH345" i="1"/>
  <c r="NT345" i="1" s="1"/>
  <c r="NH346" i="1" l="1"/>
  <c r="NT346" i="1" s="1"/>
  <c r="NB346" i="1"/>
  <c r="ND346" i="1" s="1"/>
  <c r="MZ347" i="1" s="1"/>
  <c r="AK711" i="1"/>
  <c r="AL711" i="1" s="1"/>
  <c r="NB347" i="1" l="1"/>
  <c r="ND347" i="1" s="1"/>
  <c r="MZ348" i="1" s="1"/>
  <c r="NH347" i="1"/>
  <c r="NT347" i="1" s="1"/>
  <c r="AK712" i="1"/>
  <c r="AL712" i="1" s="1"/>
  <c r="NH348" i="1" l="1"/>
  <c r="NT348" i="1" s="1"/>
  <c r="NB348" i="1"/>
  <c r="ND348" i="1" s="1"/>
  <c r="MZ349" i="1" s="1"/>
  <c r="AK713" i="1"/>
  <c r="AL713" i="1" s="1"/>
  <c r="NH349" i="1" l="1"/>
  <c r="NT349" i="1" s="1"/>
  <c r="NB349" i="1"/>
  <c r="ND349" i="1" s="1"/>
  <c r="MZ350" i="1" s="1"/>
  <c r="AK714" i="1"/>
  <c r="AL714" i="1" s="1"/>
  <c r="NB350" i="1" l="1"/>
  <c r="ND350" i="1" s="1"/>
  <c r="MZ351" i="1" s="1"/>
  <c r="AK715" i="1"/>
  <c r="AL715" i="1" s="1"/>
  <c r="NH350" i="1"/>
  <c r="NT350" i="1" s="1"/>
  <c r="NB351" i="1" l="1"/>
  <c r="ND351" i="1" s="1"/>
  <c r="MZ352" i="1" s="1"/>
  <c r="AK716" i="1"/>
  <c r="AL716" i="1" s="1"/>
  <c r="NH351" i="1"/>
  <c r="NT351" i="1" s="1"/>
  <c r="NB352" i="1" l="1"/>
  <c r="ND352" i="1" s="1"/>
  <c r="MZ353" i="1" s="1"/>
  <c r="AK717" i="1"/>
  <c r="AL717" i="1" s="1"/>
  <c r="NH352" i="1"/>
  <c r="NT352" i="1" s="1"/>
  <c r="AK718" i="1" l="1"/>
  <c r="AL718" i="1" s="1"/>
  <c r="NH353" i="1"/>
  <c r="NT353" i="1" s="1"/>
  <c r="NB353" i="1"/>
  <c r="ND353" i="1" s="1"/>
  <c r="MZ354" i="1" s="1"/>
  <c r="AK719" i="1" l="1"/>
  <c r="AL719" i="1" s="1"/>
  <c r="NH354" i="1"/>
  <c r="NT354" i="1" s="1"/>
  <c r="NB354" i="1"/>
  <c r="ND354" i="1" s="1"/>
  <c r="MZ355" i="1" s="1"/>
  <c r="NB355" i="1" l="1"/>
  <c r="ND355" i="1" s="1"/>
  <c r="MZ356" i="1" s="1"/>
  <c r="AK720" i="1"/>
  <c r="AL720" i="1" s="1"/>
  <c r="NH355" i="1"/>
  <c r="NT355" i="1" s="1"/>
  <c r="NH356" i="1" l="1"/>
  <c r="NT356" i="1" s="1"/>
  <c r="AK721" i="1"/>
  <c r="AL721" i="1" s="1"/>
  <c r="NB356" i="1"/>
  <c r="ND356" i="1" s="1"/>
  <c r="MZ357" i="1" s="1"/>
  <c r="NB357" i="1" l="1"/>
  <c r="ND357" i="1" s="1"/>
  <c r="MZ358" i="1" s="1"/>
  <c r="AK722" i="1"/>
  <c r="AL722" i="1" s="1"/>
  <c r="NH357" i="1"/>
  <c r="NT357" i="1" s="1"/>
  <c r="NB358" i="1" l="1"/>
  <c r="ND358" i="1" s="1"/>
  <c r="MZ359" i="1" s="1"/>
  <c r="AK723" i="1"/>
  <c r="AL723" i="1" s="1"/>
  <c r="NH358" i="1"/>
  <c r="NT358" i="1" s="1"/>
  <c r="AK724" i="1" l="1"/>
  <c r="AL724" i="1" s="1"/>
  <c r="NB359" i="1"/>
  <c r="ND359" i="1" s="1"/>
  <c r="MZ360" i="1" s="1"/>
  <c r="NH359" i="1"/>
  <c r="NT359" i="1" s="1"/>
  <c r="NB360" i="1" l="1"/>
  <c r="ND360" i="1" s="1"/>
  <c r="MZ361" i="1" s="1"/>
  <c r="AK725" i="1"/>
  <c r="AL725" i="1" s="1"/>
  <c r="NH360" i="1"/>
  <c r="NT360" i="1" s="1"/>
  <c r="NH361" i="1" l="1"/>
  <c r="NT361" i="1" s="1"/>
  <c r="NB361" i="1"/>
  <c r="ND361" i="1" s="1"/>
  <c r="MZ362" i="1" s="1"/>
  <c r="AK726" i="1"/>
  <c r="AL726" i="1" s="1"/>
  <c r="NB362" i="1" l="1"/>
  <c r="ND362" i="1" s="1"/>
  <c r="MZ363" i="1" s="1"/>
  <c r="AK727" i="1"/>
  <c r="AL727" i="1" s="1"/>
  <c r="NH362" i="1"/>
  <c r="NT362" i="1" s="1"/>
  <c r="AK728" i="1" l="1"/>
  <c r="AL728" i="1" s="1"/>
  <c r="NB363" i="1"/>
  <c r="ND363" i="1" s="1"/>
  <c r="MZ364" i="1" s="1"/>
  <c r="NH363" i="1"/>
  <c r="NT363" i="1" s="1"/>
  <c r="NB364" i="1" l="1"/>
  <c r="ND364" i="1" s="1"/>
  <c r="MZ365" i="1" s="1"/>
  <c r="AK729" i="1"/>
  <c r="AL729" i="1" s="1"/>
  <c r="NH364" i="1"/>
  <c r="NT364" i="1" s="1"/>
  <c r="NB365" i="1" l="1"/>
  <c r="ND365" i="1" s="1"/>
  <c r="MZ366" i="1" s="1"/>
  <c r="AK730" i="1"/>
  <c r="AL730" i="1" s="1"/>
  <c r="NH365" i="1"/>
  <c r="NT365" i="1" s="1"/>
  <c r="NB366" i="1" l="1"/>
  <c r="ND366" i="1" s="1"/>
  <c r="MZ367" i="1" s="1"/>
  <c r="AK731" i="1"/>
  <c r="AL731" i="1" s="1"/>
  <c r="NH366" i="1"/>
  <c r="NT366" i="1" s="1"/>
  <c r="AK732" i="1" l="1"/>
  <c r="AL732" i="1" s="1"/>
  <c r="NH367" i="1"/>
  <c r="NT367" i="1" s="1"/>
  <c r="NB367" i="1"/>
  <c r="ND367" i="1" s="1"/>
  <c r="MZ368" i="1" s="1"/>
  <c r="NB368" i="1" l="1"/>
  <c r="ND368" i="1" s="1"/>
  <c r="MZ369" i="1" s="1"/>
  <c r="AK733" i="1"/>
  <c r="AL733" i="1" s="1"/>
  <c r="NH368" i="1"/>
  <c r="NT368" i="1" s="1"/>
  <c r="NH369" i="1" l="1"/>
  <c r="NT369" i="1" s="1"/>
  <c r="AK734" i="1"/>
  <c r="AL734" i="1" s="1"/>
  <c r="NB369" i="1"/>
  <c r="ND369" i="1" s="1"/>
  <c r="MZ370" i="1" s="1"/>
  <c r="NB370" i="1" l="1"/>
  <c r="ND370" i="1" s="1"/>
  <c r="MZ371" i="1" s="1"/>
  <c r="AK735" i="1"/>
  <c r="AL735" i="1" s="1"/>
  <c r="NH370" i="1"/>
  <c r="NT370" i="1" s="1"/>
  <c r="AK736" i="1" l="1"/>
  <c r="AL736" i="1" s="1"/>
  <c r="NH371" i="1"/>
  <c r="NT371" i="1" s="1"/>
  <c r="NB371" i="1"/>
  <c r="ND371" i="1" s="1"/>
  <c r="MZ372" i="1" s="1"/>
  <c r="NB372" i="1" l="1"/>
  <c r="ND372" i="1" s="1"/>
  <c r="MZ373" i="1" s="1"/>
  <c r="AK737" i="1"/>
  <c r="AL737" i="1" s="1"/>
  <c r="NH372" i="1"/>
  <c r="NT372" i="1" s="1"/>
  <c r="NH373" i="1" l="1"/>
  <c r="NT373" i="1" s="1"/>
  <c r="NB373" i="1"/>
  <c r="ND373" i="1" s="1"/>
  <c r="MZ374" i="1" s="1"/>
  <c r="AK738" i="1"/>
  <c r="AL738" i="1" s="1"/>
  <c r="NB374" i="1" l="1"/>
  <c r="ND374" i="1" s="1"/>
  <c r="MZ375" i="1" s="1"/>
  <c r="AK739" i="1"/>
  <c r="AL739" i="1" s="1"/>
  <c r="NH374" i="1"/>
  <c r="NT374" i="1" s="1"/>
  <c r="NH375" i="1" l="1"/>
  <c r="NT375" i="1" s="1"/>
  <c r="AK740" i="1"/>
  <c r="AL740" i="1" s="1"/>
  <c r="NB375" i="1"/>
  <c r="ND375" i="1" s="1"/>
  <c r="MZ376" i="1" s="1"/>
  <c r="NB376" i="1" l="1"/>
  <c r="ND376" i="1" s="1"/>
  <c r="MZ377" i="1" s="1"/>
  <c r="AK741" i="1"/>
  <c r="AL741" i="1" s="1"/>
  <c r="NH376" i="1"/>
  <c r="NT376" i="1" s="1"/>
  <c r="NB377" i="1" l="1"/>
  <c r="ND377" i="1" s="1"/>
  <c r="MZ378" i="1" s="1"/>
  <c r="AK742" i="1"/>
  <c r="AL742" i="1" s="1"/>
  <c r="NH377" i="1"/>
  <c r="NT377" i="1" s="1"/>
  <c r="AK743" i="1" l="1"/>
  <c r="AL743" i="1" s="1"/>
  <c r="NB378" i="1"/>
  <c r="ND378" i="1" s="1"/>
  <c r="MZ379" i="1" s="1"/>
  <c r="NH378" i="1"/>
  <c r="NT378" i="1" s="1"/>
  <c r="NB379" i="1" l="1"/>
  <c r="ND379" i="1" s="1"/>
  <c r="MZ380" i="1" s="1"/>
  <c r="AK744" i="1"/>
  <c r="AL744" i="1" s="1"/>
  <c r="NH379" i="1"/>
  <c r="NT379" i="1" s="1"/>
  <c r="NB380" i="1" l="1"/>
  <c r="ND380" i="1" s="1"/>
  <c r="MZ381" i="1" s="1"/>
  <c r="AK745" i="1"/>
  <c r="AL745" i="1" s="1"/>
  <c r="NH380" i="1"/>
  <c r="NT380" i="1" s="1"/>
  <c r="NB381" i="1" l="1"/>
  <c r="ND381" i="1" s="1"/>
  <c r="MZ382" i="1" s="1"/>
  <c r="AK746" i="1"/>
  <c r="AL746" i="1" s="1"/>
  <c r="NH381" i="1"/>
  <c r="NT381" i="1" s="1"/>
  <c r="AK747" i="1" l="1"/>
  <c r="AL747" i="1" s="1"/>
  <c r="NB382" i="1"/>
  <c r="ND382" i="1" s="1"/>
  <c r="MZ383" i="1" s="1"/>
  <c r="NH382" i="1"/>
  <c r="NT382" i="1" s="1"/>
  <c r="NB383" i="1" l="1"/>
  <c r="ND383" i="1" s="1"/>
  <c r="MZ384" i="1" s="1"/>
  <c r="AK748" i="1"/>
  <c r="AL748" i="1" s="1"/>
  <c r="NH383" i="1"/>
  <c r="NT383" i="1" s="1"/>
  <c r="NH384" i="1" l="1"/>
  <c r="NT384" i="1" s="1"/>
  <c r="NB384" i="1"/>
  <c r="ND384" i="1" s="1"/>
  <c r="MZ385" i="1" s="1"/>
  <c r="AK749" i="1"/>
  <c r="AL749" i="1" s="1"/>
  <c r="NB385" i="1" l="1"/>
  <c r="ND385" i="1" s="1"/>
  <c r="MZ386" i="1" s="1"/>
  <c r="AK750" i="1"/>
  <c r="AL750" i="1" s="1"/>
  <c r="NH385" i="1"/>
  <c r="NT385" i="1" s="1"/>
  <c r="NH386" i="1" l="1"/>
  <c r="NT386" i="1" s="1"/>
  <c r="AK751" i="1"/>
  <c r="AL751" i="1" s="1"/>
  <c r="NB386" i="1"/>
  <c r="ND386" i="1" s="1"/>
  <c r="MZ387" i="1" s="1"/>
  <c r="AK752" i="1" l="1"/>
  <c r="AL752" i="1" s="1"/>
  <c r="NH387" i="1"/>
  <c r="NT387" i="1" s="1"/>
  <c r="NB387" i="1"/>
  <c r="ND387" i="1" s="1"/>
  <c r="MZ388" i="1" s="1"/>
  <c r="NB388" i="1" l="1"/>
  <c r="ND388" i="1" s="1"/>
  <c r="MZ389" i="1" s="1"/>
  <c r="AK753" i="1"/>
  <c r="AL753" i="1" s="1"/>
  <c r="NH388" i="1"/>
  <c r="NT388" i="1" s="1"/>
  <c r="AK754" i="1" l="1"/>
  <c r="AL754" i="1" s="1"/>
  <c r="NB389" i="1"/>
  <c r="ND389" i="1" s="1"/>
  <c r="MZ390" i="1" s="1"/>
  <c r="NH389" i="1"/>
  <c r="NT389" i="1" s="1"/>
  <c r="NB390" i="1" l="1"/>
  <c r="ND390" i="1" s="1"/>
  <c r="MZ391" i="1" s="1"/>
  <c r="AK755" i="1"/>
  <c r="AL755" i="1" s="1"/>
  <c r="NH390" i="1"/>
  <c r="NT390" i="1" s="1"/>
  <c r="NB391" i="1" l="1"/>
  <c r="ND391" i="1" s="1"/>
  <c r="MZ392" i="1" s="1"/>
  <c r="AK756" i="1"/>
  <c r="AL756" i="1" s="1"/>
  <c r="NH391" i="1"/>
  <c r="NT391" i="1" s="1"/>
  <c r="NB392" i="1" l="1"/>
  <c r="ND392" i="1" s="1"/>
  <c r="MZ393" i="1" s="1"/>
  <c r="AK757" i="1"/>
  <c r="AL757" i="1" s="1"/>
  <c r="NH392" i="1"/>
  <c r="NT392" i="1" s="1"/>
  <c r="NB393" i="1" l="1"/>
  <c r="ND393" i="1" s="1"/>
  <c r="MZ394" i="1" s="1"/>
  <c r="AK758" i="1"/>
  <c r="AL758" i="1" s="1"/>
  <c r="NH393" i="1"/>
  <c r="NT393" i="1" s="1"/>
  <c r="AK759" i="1" l="1"/>
  <c r="AL759" i="1" s="1"/>
  <c r="NB394" i="1"/>
  <c r="ND394" i="1" s="1"/>
  <c r="MZ395" i="1" s="1"/>
  <c r="NH394" i="1"/>
  <c r="NT394" i="1" s="1"/>
  <c r="AK760" i="1" l="1"/>
  <c r="AL760" i="1" s="1"/>
  <c r="NH395" i="1"/>
  <c r="NT395" i="1" s="1"/>
  <c r="NB395" i="1"/>
  <c r="ND395" i="1" s="1"/>
  <c r="MZ396" i="1" s="1"/>
  <c r="AK761" i="1" l="1"/>
  <c r="AL761" i="1" s="1"/>
  <c r="NB396" i="1"/>
  <c r="ND396" i="1" s="1"/>
  <c r="MZ397" i="1" s="1"/>
  <c r="NH396" i="1"/>
  <c r="NT396" i="1" s="1"/>
  <c r="AK762" i="1" l="1"/>
  <c r="AL762" i="1" s="1"/>
  <c r="NH397" i="1"/>
  <c r="NT397" i="1" s="1"/>
  <c r="NB397" i="1"/>
  <c r="ND397" i="1" s="1"/>
  <c r="MZ398" i="1" s="1"/>
  <c r="NH398" i="1" l="1"/>
  <c r="NT398" i="1" s="1"/>
  <c r="AK763" i="1"/>
  <c r="AL763" i="1" s="1"/>
  <c r="NB398" i="1"/>
  <c r="ND398" i="1" s="1"/>
  <c r="MZ399" i="1" s="1"/>
  <c r="NH399" i="1" l="1"/>
  <c r="NT399" i="1" s="1"/>
  <c r="NB399" i="1"/>
  <c r="ND399" i="1" s="1"/>
  <c r="MZ400" i="1" s="1"/>
  <c r="AK764" i="1"/>
  <c r="AL764" i="1" s="1"/>
  <c r="NB400" i="1" l="1"/>
  <c r="ND400" i="1" s="1"/>
  <c r="MZ401" i="1" s="1"/>
  <c r="AK765" i="1"/>
  <c r="AL765" i="1" s="1"/>
  <c r="NH400" i="1"/>
  <c r="NT400" i="1" s="1"/>
  <c r="AK766" i="1" l="1"/>
  <c r="AL766" i="1" s="1"/>
  <c r="NB401" i="1"/>
  <c r="ND401" i="1" s="1"/>
  <c r="MZ402" i="1" s="1"/>
  <c r="NH401" i="1"/>
  <c r="NT401" i="1" s="1"/>
  <c r="NH402" i="1" l="1"/>
  <c r="NT402" i="1" s="1"/>
  <c r="AK767" i="1"/>
  <c r="AL767" i="1" s="1"/>
  <c r="NB402" i="1"/>
  <c r="ND402" i="1" s="1"/>
  <c r="MZ403" i="1" s="1"/>
  <c r="AK768" i="1" l="1"/>
  <c r="AL768" i="1" s="1"/>
  <c r="NH403" i="1"/>
  <c r="NT403" i="1" s="1"/>
  <c r="NB403" i="1"/>
  <c r="ND403" i="1" s="1"/>
  <c r="MZ404" i="1" s="1"/>
  <c r="NB404" i="1" l="1"/>
  <c r="ND404" i="1" s="1"/>
  <c r="MZ405" i="1" s="1"/>
  <c r="AK769" i="1"/>
  <c r="AL769" i="1" s="1"/>
  <c r="NH404" i="1"/>
  <c r="NT404" i="1" s="1"/>
  <c r="AK770" i="1" l="1"/>
  <c r="AL770" i="1" s="1"/>
  <c r="NB405" i="1"/>
  <c r="ND405" i="1" s="1"/>
  <c r="MZ406" i="1" s="1"/>
  <c r="NH405" i="1"/>
  <c r="NT405" i="1" s="1"/>
  <c r="AK771" i="1" l="1"/>
  <c r="AL771" i="1" s="1"/>
  <c r="NH406" i="1"/>
  <c r="NT406" i="1" s="1"/>
  <c r="NB406" i="1"/>
  <c r="ND406" i="1" s="1"/>
  <c r="MZ407" i="1" s="1"/>
  <c r="AK772" i="1" l="1"/>
  <c r="AL772" i="1" s="1"/>
  <c r="NH407" i="1"/>
  <c r="NT407" i="1" s="1"/>
  <c r="NB407" i="1"/>
  <c r="ND407" i="1" s="1"/>
  <c r="MZ408" i="1" s="1"/>
  <c r="AK773" i="1" l="1"/>
  <c r="AL773" i="1" s="1"/>
  <c r="NH408" i="1"/>
  <c r="NT408" i="1" s="1"/>
  <c r="NB408" i="1"/>
  <c r="ND408" i="1" s="1"/>
  <c r="MZ409" i="1" s="1"/>
  <c r="AK774" i="1" l="1"/>
  <c r="AL774" i="1" s="1"/>
  <c r="NB409" i="1"/>
  <c r="ND409" i="1" s="1"/>
  <c r="MZ410" i="1" s="1"/>
  <c r="NH409" i="1"/>
  <c r="NT409" i="1" s="1"/>
  <c r="AK775" i="1" l="1"/>
  <c r="AL775" i="1" s="1"/>
  <c r="NH410" i="1"/>
  <c r="NT410" i="1" s="1"/>
  <c r="NB410" i="1"/>
  <c r="ND410" i="1" s="1"/>
  <c r="MZ411" i="1" s="1"/>
  <c r="NH411" i="1" l="1"/>
  <c r="NT411" i="1" s="1"/>
  <c r="NB411" i="1"/>
  <c r="ND411" i="1" s="1"/>
  <c r="MZ412" i="1" s="1"/>
  <c r="AK776" i="1"/>
  <c r="AL776" i="1" s="1"/>
  <c r="NH412" i="1" l="1"/>
  <c r="NT412" i="1" s="1"/>
  <c r="AK777" i="1"/>
  <c r="AL777" i="1" s="1"/>
  <c r="NB412" i="1"/>
  <c r="ND412" i="1" s="1"/>
  <c r="MZ413" i="1" s="1"/>
  <c r="AK778" i="1" l="1"/>
  <c r="AL778" i="1" s="1"/>
  <c r="NB413" i="1"/>
  <c r="ND413" i="1" s="1"/>
  <c r="MZ414" i="1" s="1"/>
  <c r="NH413" i="1"/>
  <c r="NT413" i="1" s="1"/>
  <c r="AK779" i="1" l="1"/>
  <c r="AL779" i="1" s="1"/>
  <c r="NB414" i="1"/>
  <c r="ND414" i="1" s="1"/>
  <c r="MZ415" i="1" s="1"/>
  <c r="NH414" i="1"/>
  <c r="NT414" i="1" s="1"/>
  <c r="AK780" i="1" l="1"/>
  <c r="AL780" i="1" s="1"/>
  <c r="NB415" i="1"/>
  <c r="ND415" i="1" s="1"/>
  <c r="MZ416" i="1" s="1"/>
  <c r="NH415" i="1"/>
  <c r="NT415" i="1" s="1"/>
  <c r="NH416" i="1" l="1"/>
  <c r="NT416" i="1" s="1"/>
  <c r="NB416" i="1"/>
  <c r="ND416" i="1" s="1"/>
  <c r="MZ417" i="1" s="1"/>
  <c r="AK781" i="1"/>
  <c r="AL781" i="1" s="1"/>
  <c r="AK782" i="1" l="1"/>
  <c r="AL782" i="1" s="1"/>
  <c r="NB417" i="1"/>
  <c r="ND417" i="1" s="1"/>
  <c r="MZ418" i="1" s="1"/>
  <c r="NH417" i="1"/>
  <c r="NT417" i="1" s="1"/>
  <c r="NH418" i="1" l="1"/>
  <c r="NT418" i="1" s="1"/>
  <c r="AK783" i="1"/>
  <c r="AL783" i="1" s="1"/>
  <c r="NB418" i="1"/>
  <c r="ND418" i="1" s="1"/>
  <c r="MZ419" i="1" s="1"/>
  <c r="AK784" i="1" l="1"/>
  <c r="AL784" i="1" s="1"/>
  <c r="NB419" i="1"/>
  <c r="ND419" i="1" s="1"/>
  <c r="MZ420" i="1" s="1"/>
  <c r="NH419" i="1"/>
  <c r="NT419" i="1" s="1"/>
  <c r="NB420" i="1" l="1"/>
  <c r="ND420" i="1" s="1"/>
  <c r="MZ421" i="1" s="1"/>
  <c r="NH420" i="1"/>
  <c r="NT420" i="1" s="1"/>
  <c r="AK785" i="1"/>
  <c r="AL785" i="1" s="1"/>
  <c r="AK786" i="1" l="1"/>
  <c r="NH421" i="1"/>
  <c r="NB421" i="1"/>
  <c r="ND421" i="1" l="1"/>
  <c r="NT421" i="1"/>
  <c r="AL786" i="1"/>
  <c r="LV75" i="1" l="1"/>
  <c r="JW94" i="1"/>
  <c r="OG73" i="1"/>
  <c r="KD94" i="1" l="1"/>
  <c r="JY94" i="1"/>
  <c r="JZ94" i="1" s="1"/>
  <c r="OM73" i="1"/>
  <c r="OI73" i="1"/>
  <c r="OJ73" i="1" s="1"/>
  <c r="MB75" i="1"/>
  <c r="LX75" i="1"/>
  <c r="LY75" i="1" s="1"/>
  <c r="HY207" i="1" l="1"/>
  <c r="IA207" i="1" s="1"/>
  <c r="IM207" i="1" s="1"/>
  <c r="HY220" i="1"/>
  <c r="IA220" i="1" s="1"/>
  <c r="IM220" i="1" s="1"/>
  <c r="HY190" i="1"/>
  <c r="IA190" i="1" s="1"/>
  <c r="IM190" i="1" s="1"/>
  <c r="HY242" i="1"/>
  <c r="IA242" i="1" s="1"/>
  <c r="IM242" i="1" s="1"/>
  <c r="HY211" i="1"/>
  <c r="IA211" i="1" s="1"/>
  <c r="IM211" i="1" s="1"/>
  <c r="HY197" i="1"/>
  <c r="IA197" i="1" s="1"/>
  <c r="IM197" i="1" s="1"/>
  <c r="HY284" i="1"/>
  <c r="IA284" i="1" s="1"/>
  <c r="IM284" i="1" s="1"/>
  <c r="HY219" i="1"/>
  <c r="IA219" i="1" s="1"/>
  <c r="IM219" i="1" s="1"/>
  <c r="HY177" i="1"/>
  <c r="IA177" i="1" s="1"/>
  <c r="IM177" i="1" s="1"/>
  <c r="HY265" i="1"/>
  <c r="IA265" i="1" s="1"/>
  <c r="IM265" i="1" s="1"/>
  <c r="HY233" i="1"/>
  <c r="IA233" i="1" s="1"/>
  <c r="IM233" i="1" s="1"/>
  <c r="HY218" i="1"/>
  <c r="IA218" i="1" s="1"/>
  <c r="IM218" i="1" s="1"/>
  <c r="HY240" i="1"/>
  <c r="IA240" i="1" s="1"/>
  <c r="IM240" i="1" s="1"/>
  <c r="HY192" i="1"/>
  <c r="IA192" i="1" s="1"/>
  <c r="IM192" i="1" s="1"/>
  <c r="HY180" i="1"/>
  <c r="IA180" i="1" s="1"/>
  <c r="IM180" i="1" s="1"/>
  <c r="HY296" i="1"/>
  <c r="IA296" i="1" s="1"/>
  <c r="IM296" i="1" s="1"/>
  <c r="HY239" i="1"/>
  <c r="IA239" i="1" s="1"/>
  <c r="IM239" i="1" s="1"/>
  <c r="HY166" i="1"/>
  <c r="IA166" i="1" s="1"/>
  <c r="IM166" i="1" s="1"/>
  <c r="HY274" i="1"/>
  <c r="IA274" i="1" s="1"/>
  <c r="IM274" i="1" s="1"/>
  <c r="HY204" i="1"/>
  <c r="IA204" i="1" s="1"/>
  <c r="IM204" i="1" s="1"/>
  <c r="HY229" i="1"/>
  <c r="IA229" i="1" s="1"/>
  <c r="IM229" i="1" s="1"/>
  <c r="HY264" i="1"/>
  <c r="IA264" i="1" s="1"/>
  <c r="IM264" i="1" s="1"/>
  <c r="HY167" i="1"/>
  <c r="IA167" i="1" s="1"/>
  <c r="IM167" i="1" s="1"/>
  <c r="HY257" i="1"/>
  <c r="IA257" i="1" s="1"/>
  <c r="IM257" i="1" s="1"/>
  <c r="HY221" i="1"/>
  <c r="IA221" i="1" s="1"/>
  <c r="IM221" i="1" s="1"/>
  <c r="HY268" i="1"/>
  <c r="IA268" i="1" s="1"/>
  <c r="IM268" i="1" s="1"/>
  <c r="HG106" i="1"/>
  <c r="HI106" i="1" s="1"/>
  <c r="HU106" i="1" s="1"/>
  <c r="HG162" i="1"/>
  <c r="HI162" i="1" s="1"/>
  <c r="HU162" i="1" s="1"/>
  <c r="HG213" i="1"/>
  <c r="HI213" i="1" s="1"/>
  <c r="HU213" i="1" s="1"/>
  <c r="HG258" i="1"/>
  <c r="HI258" i="1" s="1"/>
  <c r="HU258" i="1" s="1"/>
  <c r="HG299" i="1"/>
  <c r="HI299" i="1" s="1"/>
  <c r="HU299" i="1" s="1"/>
  <c r="JM141" i="1"/>
  <c r="JO141" i="1" s="1"/>
  <c r="KF141" i="1" s="1"/>
  <c r="JM202" i="1"/>
  <c r="JO202" i="1" s="1"/>
  <c r="KF202" i="1" s="1"/>
  <c r="JM254" i="1"/>
  <c r="JO254" i="1" s="1"/>
  <c r="KF254" i="1" s="1"/>
  <c r="HG89" i="1"/>
  <c r="HI89" i="1" s="1"/>
  <c r="HU89" i="1" s="1"/>
  <c r="HG142" i="1"/>
  <c r="HI142" i="1" s="1"/>
  <c r="HU142" i="1" s="1"/>
  <c r="HG196" i="1"/>
  <c r="HI196" i="1" s="1"/>
  <c r="HU196" i="1" s="1"/>
  <c r="HG244" i="1"/>
  <c r="HI244" i="1" s="1"/>
  <c r="HU244" i="1" s="1"/>
  <c r="HG285" i="1"/>
  <c r="HI285" i="1" s="1"/>
  <c r="HU285" i="1" s="1"/>
  <c r="JM134" i="1"/>
  <c r="JO134" i="1" s="1"/>
  <c r="KF134" i="1" s="1"/>
  <c r="JM198" i="1"/>
  <c r="JO198" i="1" s="1"/>
  <c r="KF198" i="1" s="1"/>
  <c r="JM247" i="1"/>
  <c r="JO247" i="1" s="1"/>
  <c r="KF247" i="1" s="1"/>
  <c r="HG90" i="1"/>
  <c r="HI90" i="1" s="1"/>
  <c r="HU90" i="1" s="1"/>
  <c r="HG143" i="1"/>
  <c r="HI143" i="1" s="1"/>
  <c r="HU143" i="1" s="1"/>
  <c r="HG197" i="1"/>
  <c r="HI197" i="1" s="1"/>
  <c r="HU197" i="1" s="1"/>
  <c r="JM186" i="1"/>
  <c r="JO186" i="1" s="1"/>
  <c r="KF186" i="1" s="1"/>
  <c r="JM288" i="1"/>
  <c r="JO288" i="1" s="1"/>
  <c r="KF288" i="1" s="1"/>
  <c r="HY277" i="1"/>
  <c r="IA277" i="1" s="1"/>
  <c r="IM277" i="1" s="1"/>
  <c r="HY163" i="1"/>
  <c r="IA163" i="1" s="1"/>
  <c r="IM163" i="1" s="1"/>
  <c r="HG95" i="1"/>
  <c r="HI95" i="1" s="1"/>
  <c r="HU95" i="1" s="1"/>
  <c r="HG149" i="1"/>
  <c r="HI149" i="1" s="1"/>
  <c r="HU149" i="1" s="1"/>
  <c r="HG202" i="1"/>
  <c r="HI202" i="1" s="1"/>
  <c r="HU202" i="1" s="1"/>
  <c r="HG250" i="1"/>
  <c r="HI250" i="1" s="1"/>
  <c r="HU250" i="1" s="1"/>
  <c r="HG291" i="1"/>
  <c r="HI291" i="1" s="1"/>
  <c r="HU291" i="1" s="1"/>
  <c r="JM123" i="1"/>
  <c r="JO123" i="1" s="1"/>
  <c r="KF123" i="1" s="1"/>
  <c r="JM191" i="1"/>
  <c r="JO191" i="1" s="1"/>
  <c r="KF191" i="1" s="1"/>
  <c r="JM243" i="1"/>
  <c r="JO243" i="1" s="1"/>
  <c r="KF243" i="1" s="1"/>
  <c r="HG97" i="1"/>
  <c r="HI97" i="1" s="1"/>
  <c r="HU97" i="1" s="1"/>
  <c r="HG151" i="1"/>
  <c r="HI151" i="1" s="1"/>
  <c r="HU151" i="1" s="1"/>
  <c r="HG203" i="1"/>
  <c r="HI203" i="1" s="1"/>
  <c r="HU203" i="1" s="1"/>
  <c r="HG251" i="1"/>
  <c r="HI251" i="1" s="1"/>
  <c r="HU251" i="1" s="1"/>
  <c r="HG292" i="1"/>
  <c r="HI292" i="1" s="1"/>
  <c r="HU292" i="1" s="1"/>
  <c r="JM145" i="1"/>
  <c r="JO145" i="1" s="1"/>
  <c r="KF145" i="1" s="1"/>
  <c r="JM208" i="1"/>
  <c r="JO208" i="1" s="1"/>
  <c r="KF208" i="1" s="1"/>
  <c r="JM269" i="1"/>
  <c r="JO269" i="1" s="1"/>
  <c r="KF269" i="1" s="1"/>
  <c r="HG83" i="1"/>
  <c r="HI83" i="1" s="1"/>
  <c r="HU83" i="1" s="1"/>
  <c r="HG139" i="1"/>
  <c r="HI139" i="1" s="1"/>
  <c r="HU139" i="1" s="1"/>
  <c r="HG192" i="1"/>
  <c r="HI192" i="1" s="1"/>
  <c r="HU192" i="1" s="1"/>
  <c r="HG242" i="1"/>
  <c r="HI242" i="1" s="1"/>
  <c r="HU242" i="1" s="1"/>
  <c r="HG282" i="1"/>
  <c r="HI282" i="1" s="1"/>
  <c r="HU282" i="1" s="1"/>
  <c r="JM129" i="1"/>
  <c r="JO129" i="1" s="1"/>
  <c r="KF129" i="1" s="1"/>
  <c r="JM195" i="1"/>
  <c r="JO195" i="1" s="1"/>
  <c r="KF195" i="1" s="1"/>
  <c r="JM245" i="1"/>
  <c r="JO245" i="1" s="1"/>
  <c r="KF245" i="1" s="1"/>
  <c r="HG99" i="1"/>
  <c r="HI99" i="1" s="1"/>
  <c r="HU99" i="1" s="1"/>
  <c r="HG153" i="1"/>
  <c r="HI153" i="1" s="1"/>
  <c r="HU153" i="1" s="1"/>
  <c r="HG206" i="1"/>
  <c r="HI206" i="1" s="1"/>
  <c r="HU206" i="1" s="1"/>
  <c r="HG253" i="1"/>
  <c r="HI253" i="1" s="1"/>
  <c r="HU253" i="1" s="1"/>
  <c r="HG294" i="1"/>
  <c r="HI294" i="1" s="1"/>
  <c r="HU294" i="1" s="1"/>
  <c r="JM149" i="1"/>
  <c r="JO149" i="1" s="1"/>
  <c r="KF149" i="1" s="1"/>
  <c r="JM211" i="1"/>
  <c r="JO211" i="1" s="1"/>
  <c r="KF211" i="1" s="1"/>
  <c r="JM276" i="1"/>
  <c r="JO276" i="1" s="1"/>
  <c r="KF276" i="1" s="1"/>
  <c r="HG256" i="1"/>
  <c r="HI256" i="1" s="1"/>
  <c r="HU256" i="1" s="1"/>
  <c r="JM84" i="1"/>
  <c r="JO84" i="1" s="1"/>
  <c r="KF84" i="1" s="1"/>
  <c r="JM199" i="1"/>
  <c r="JO199" i="1" s="1"/>
  <c r="KF199" i="1" s="1"/>
  <c r="HY165" i="1"/>
  <c r="IA165" i="1" s="1"/>
  <c r="IM165" i="1" s="1"/>
  <c r="HY253" i="1"/>
  <c r="IA253" i="1" s="1"/>
  <c r="IM253" i="1" s="1"/>
  <c r="HY176" i="1"/>
  <c r="IA176" i="1" s="1"/>
  <c r="IM176" i="1" s="1"/>
  <c r="HY285" i="1"/>
  <c r="IA285" i="1" s="1"/>
  <c r="IM285" i="1" s="1"/>
  <c r="HY189" i="1"/>
  <c r="IA189" i="1" s="1"/>
  <c r="IM189" i="1" s="1"/>
  <c r="HY275" i="1"/>
  <c r="IA275" i="1" s="1"/>
  <c r="IM275" i="1" s="1"/>
  <c r="HY243" i="1"/>
  <c r="IA243" i="1" s="1"/>
  <c r="IM243" i="1" s="1"/>
  <c r="HY288" i="1"/>
  <c r="IA288" i="1" s="1"/>
  <c r="IM288" i="1" s="1"/>
  <c r="HY173" i="1"/>
  <c r="IA173" i="1" s="1"/>
  <c r="IM173" i="1" s="1"/>
  <c r="HG65" i="1"/>
  <c r="HI65" i="1" s="1"/>
  <c r="HU65" i="1" s="1"/>
  <c r="HG120" i="1"/>
  <c r="HI120" i="1" s="1"/>
  <c r="HU120" i="1" s="1"/>
  <c r="HG178" i="1"/>
  <c r="HI178" i="1" s="1"/>
  <c r="HU178" i="1" s="1"/>
  <c r="HG225" i="1"/>
  <c r="HI225" i="1" s="1"/>
  <c r="HU225" i="1" s="1"/>
  <c r="HG268" i="1"/>
  <c r="HI268" i="1" s="1"/>
  <c r="HU268" i="1" s="1"/>
  <c r="JM67" i="1"/>
  <c r="JO67" i="1" s="1"/>
  <c r="KF67" i="1" s="1"/>
  <c r="JM158" i="1"/>
  <c r="JO158" i="1" s="1"/>
  <c r="KF158" i="1" s="1"/>
  <c r="JM215" i="1"/>
  <c r="JO215" i="1" s="1"/>
  <c r="KF215" i="1" s="1"/>
  <c r="JM297" i="1"/>
  <c r="JO297" i="1" s="1"/>
  <c r="KF297" i="1" s="1"/>
  <c r="HG101" i="1"/>
  <c r="HI101" i="1" s="1"/>
  <c r="HU101" i="1" s="1"/>
  <c r="HG155" i="1"/>
  <c r="HI155" i="1" s="1"/>
  <c r="HU155" i="1" s="1"/>
  <c r="HG207" i="1"/>
  <c r="HI207" i="1" s="1"/>
  <c r="HU207" i="1" s="1"/>
  <c r="HG254" i="1"/>
  <c r="HI254" i="1" s="1"/>
  <c r="HU254" i="1" s="1"/>
  <c r="HG296" i="1"/>
  <c r="HI296" i="1" s="1"/>
  <c r="HU296" i="1" s="1"/>
  <c r="JM153" i="1"/>
  <c r="JO153" i="1" s="1"/>
  <c r="KF153" i="1" s="1"/>
  <c r="JM212" i="1"/>
  <c r="JO212" i="1" s="1"/>
  <c r="KF212" i="1" s="1"/>
  <c r="JM280" i="1"/>
  <c r="JO280" i="1" s="1"/>
  <c r="KF280" i="1" s="1"/>
  <c r="HG104" i="1"/>
  <c r="HI104" i="1" s="1"/>
  <c r="HU104" i="1" s="1"/>
  <c r="HG156" i="1"/>
  <c r="HI156" i="1" s="1"/>
  <c r="HU156" i="1" s="1"/>
  <c r="HG209" i="1"/>
  <c r="HI209" i="1" s="1"/>
  <c r="HU209" i="1" s="1"/>
  <c r="JM116" i="1"/>
  <c r="JO116" i="1" s="1"/>
  <c r="KF116" i="1" s="1"/>
  <c r="HY263" i="1"/>
  <c r="IA263" i="1" s="1"/>
  <c r="IM263" i="1" s="1"/>
  <c r="HY297" i="1"/>
  <c r="IA297" i="1" s="1"/>
  <c r="IM297" i="1" s="1"/>
  <c r="HY286" i="1"/>
  <c r="IA286" i="1" s="1"/>
  <c r="IM286" i="1" s="1"/>
  <c r="HY169" i="1"/>
  <c r="IA169" i="1" s="1"/>
  <c r="IM169" i="1" s="1"/>
  <c r="HY170" i="1"/>
  <c r="IA170" i="1" s="1"/>
  <c r="IM170" i="1" s="1"/>
  <c r="HY159" i="1"/>
  <c r="IA159" i="1" s="1"/>
  <c r="IM159" i="1" s="1"/>
  <c r="HY181" i="1"/>
  <c r="IA181" i="1" s="1"/>
  <c r="IM181" i="1" s="1"/>
  <c r="HG107" i="1"/>
  <c r="HI107" i="1" s="1"/>
  <c r="HU107" i="1" s="1"/>
  <c r="HG164" i="1"/>
  <c r="HI164" i="1" s="1"/>
  <c r="HU164" i="1" s="1"/>
  <c r="HG214" i="1"/>
  <c r="HI214" i="1" s="1"/>
  <c r="HU214" i="1" s="1"/>
  <c r="HG260" i="1"/>
  <c r="HI260" i="1" s="1"/>
  <c r="HU260" i="1" s="1"/>
  <c r="HG300" i="1"/>
  <c r="HI300" i="1" s="1"/>
  <c r="HU300" i="1" s="1"/>
  <c r="JM142" i="1"/>
  <c r="JO142" i="1" s="1"/>
  <c r="KF142" i="1" s="1"/>
  <c r="JM203" i="1"/>
  <c r="JO203" i="1" s="1"/>
  <c r="KF203" i="1" s="1"/>
  <c r="JM262" i="1"/>
  <c r="JO262" i="1" s="1"/>
  <c r="KF262" i="1" s="1"/>
  <c r="HG109" i="1"/>
  <c r="HI109" i="1" s="1"/>
  <c r="HU109" i="1" s="1"/>
  <c r="HG165" i="1"/>
  <c r="HI165" i="1" s="1"/>
  <c r="HU165" i="1" s="1"/>
  <c r="HG215" i="1"/>
  <c r="HI215" i="1" s="1"/>
  <c r="HU215" i="1" s="1"/>
  <c r="HG261" i="1"/>
  <c r="HI261" i="1" s="1"/>
  <c r="HU261" i="1" s="1"/>
  <c r="JM73" i="1"/>
  <c r="JO73" i="1" s="1"/>
  <c r="KF73" i="1" s="1"/>
  <c r="JM162" i="1"/>
  <c r="JO162" i="1" s="1"/>
  <c r="KF162" i="1" s="1"/>
  <c r="JM218" i="1"/>
  <c r="JO218" i="1" s="1"/>
  <c r="KF218" i="1" s="1"/>
  <c r="HG98" i="1"/>
  <c r="HI98" i="1" s="1"/>
  <c r="HU98" i="1" s="1"/>
  <c r="HG152" i="1"/>
  <c r="HI152" i="1" s="1"/>
  <c r="HU152" i="1" s="1"/>
  <c r="HG205" i="1"/>
  <c r="HI205" i="1" s="1"/>
  <c r="HU205" i="1" s="1"/>
  <c r="HG252" i="1"/>
  <c r="HI252" i="1" s="1"/>
  <c r="HU252" i="1" s="1"/>
  <c r="HG293" i="1"/>
  <c r="HI293" i="1" s="1"/>
  <c r="HU293" i="1" s="1"/>
  <c r="JM146" i="1"/>
  <c r="JO146" i="1" s="1"/>
  <c r="KF146" i="1" s="1"/>
  <c r="JM209" i="1"/>
  <c r="JO209" i="1" s="1"/>
  <c r="KF209" i="1" s="1"/>
  <c r="JM271" i="1"/>
  <c r="JO271" i="1" s="1"/>
  <c r="KF271" i="1" s="1"/>
  <c r="HG111" i="1"/>
  <c r="HI111" i="1" s="1"/>
  <c r="HU111" i="1" s="1"/>
  <c r="HG170" i="1"/>
  <c r="HI170" i="1" s="1"/>
  <c r="HU170" i="1" s="1"/>
  <c r="HG220" i="1"/>
  <c r="HI220" i="1" s="1"/>
  <c r="HU220" i="1" s="1"/>
  <c r="HG263" i="1"/>
  <c r="HI263" i="1" s="1"/>
  <c r="HU263" i="1" s="1"/>
  <c r="JM78" i="1"/>
  <c r="JO78" i="1" s="1"/>
  <c r="KF78" i="1" s="1"/>
  <c r="JM167" i="1"/>
  <c r="JO167" i="1" s="1"/>
  <c r="KF167" i="1" s="1"/>
  <c r="JM225" i="1"/>
  <c r="JO225" i="1" s="1"/>
  <c r="KF225" i="1" s="1"/>
  <c r="HG265" i="1"/>
  <c r="HI265" i="1" s="1"/>
  <c r="HU265" i="1" s="1"/>
  <c r="JM139" i="1"/>
  <c r="JO139" i="1" s="1"/>
  <c r="KF139" i="1" s="1"/>
  <c r="JM213" i="1"/>
  <c r="JO213" i="1" s="1"/>
  <c r="KF213" i="1" s="1"/>
  <c r="HY175" i="1"/>
  <c r="IA175" i="1" s="1"/>
  <c r="IM175" i="1" s="1"/>
  <c r="HY188" i="1"/>
  <c r="IA188" i="1" s="1"/>
  <c r="IM188" i="1" s="1"/>
  <c r="HY199" i="1"/>
  <c r="IA199" i="1" s="1"/>
  <c r="IM199" i="1" s="1"/>
  <c r="HY185" i="1"/>
  <c r="IA185" i="1" s="1"/>
  <c r="IM185" i="1" s="1"/>
  <c r="HY273" i="1"/>
  <c r="IA273" i="1" s="1"/>
  <c r="IM273" i="1" s="1"/>
  <c r="HY198" i="1"/>
  <c r="IA198" i="1" s="1"/>
  <c r="IM198" i="1" s="1"/>
  <c r="HY210" i="1"/>
  <c r="IA210" i="1" s="1"/>
  <c r="IM210" i="1" s="1"/>
  <c r="HY299" i="1"/>
  <c r="IA299" i="1" s="1"/>
  <c r="IM299" i="1" s="1"/>
  <c r="HY178" i="1"/>
  <c r="IA178" i="1" s="1"/>
  <c r="IM178" i="1" s="1"/>
  <c r="HY179" i="1"/>
  <c r="IA179" i="1" s="1"/>
  <c r="IM179" i="1" s="1"/>
  <c r="HY172" i="1"/>
  <c r="IA172" i="1" s="1"/>
  <c r="IM172" i="1" s="1"/>
  <c r="HG79" i="1"/>
  <c r="HI79" i="1" s="1"/>
  <c r="HU79" i="1" s="1"/>
  <c r="HG134" i="1"/>
  <c r="HI134" i="1" s="1"/>
  <c r="HU134" i="1" s="1"/>
  <c r="HG187" i="1"/>
  <c r="HI187" i="1" s="1"/>
  <c r="HU187" i="1" s="1"/>
  <c r="HG237" i="1"/>
  <c r="HI237" i="1" s="1"/>
  <c r="HU237" i="1" s="1"/>
  <c r="HG278" i="1"/>
  <c r="HI278" i="1" s="1"/>
  <c r="HU278" i="1" s="1"/>
  <c r="JM92" i="1"/>
  <c r="JO92" i="1" s="1"/>
  <c r="KF92" i="1" s="1"/>
  <c r="JM176" i="1"/>
  <c r="JO176" i="1" s="1"/>
  <c r="KF176" i="1" s="1"/>
  <c r="JM229" i="1"/>
  <c r="JO229" i="1" s="1"/>
  <c r="KF229" i="1" s="1"/>
  <c r="HG114" i="1"/>
  <c r="HI114" i="1" s="1"/>
  <c r="HU114" i="1" s="1"/>
  <c r="HG171" i="1"/>
  <c r="HI171" i="1" s="1"/>
  <c r="HU171" i="1" s="1"/>
  <c r="HG221" i="1"/>
  <c r="HI221" i="1" s="1"/>
  <c r="HU221" i="1" s="1"/>
  <c r="HG264" i="1"/>
  <c r="HI264" i="1" s="1"/>
  <c r="HU264" i="1" s="1"/>
  <c r="JM81" i="1"/>
  <c r="JO81" i="1" s="1"/>
  <c r="KF81" i="1" s="1"/>
  <c r="JM169" i="1"/>
  <c r="JO169" i="1" s="1"/>
  <c r="KF169" i="1" s="1"/>
  <c r="JM226" i="1"/>
  <c r="JO226" i="1" s="1"/>
  <c r="KF226" i="1" s="1"/>
  <c r="HG117" i="1"/>
  <c r="HI117" i="1" s="1"/>
  <c r="HU117" i="1" s="1"/>
  <c r="HG174" i="1"/>
  <c r="HI174" i="1" s="1"/>
  <c r="HU174" i="1" s="1"/>
  <c r="HG223" i="1"/>
  <c r="HI223" i="1" s="1"/>
  <c r="HU223" i="1" s="1"/>
  <c r="HG276" i="1"/>
  <c r="HI276" i="1" s="1"/>
  <c r="HU276" i="1" s="1"/>
  <c r="JM227" i="1"/>
  <c r="JO227" i="1" s="1"/>
  <c r="KF227" i="1" s="1"/>
  <c r="HG69" i="1"/>
  <c r="HI69" i="1" s="1"/>
  <c r="HU69" i="1" s="1"/>
  <c r="HG123" i="1"/>
  <c r="HI123" i="1" s="1"/>
  <c r="HU123" i="1" s="1"/>
  <c r="HG179" i="1"/>
  <c r="HI179" i="1" s="1"/>
  <c r="HU179" i="1" s="1"/>
  <c r="HG226" i="1"/>
  <c r="HI226" i="1" s="1"/>
  <c r="HU226" i="1" s="1"/>
  <c r="HG269" i="1"/>
  <c r="HI269" i="1" s="1"/>
  <c r="HU269" i="1" s="1"/>
  <c r="JM70" i="1"/>
  <c r="JO70" i="1" s="1"/>
  <c r="KF70" i="1" s="1"/>
  <c r="JM159" i="1"/>
  <c r="JO159" i="1" s="1"/>
  <c r="KF159" i="1" s="1"/>
  <c r="JM217" i="1"/>
  <c r="JO217" i="1" s="1"/>
  <c r="KF217" i="1" s="1"/>
  <c r="HG70" i="1"/>
  <c r="HI70" i="1" s="1"/>
  <c r="HU70" i="1" s="1"/>
  <c r="HG124" i="1"/>
  <c r="HI124" i="1" s="1"/>
  <c r="HU124" i="1" s="1"/>
  <c r="HG180" i="1"/>
  <c r="HI180" i="1" s="1"/>
  <c r="HU180" i="1" s="1"/>
  <c r="HG228" i="1"/>
  <c r="HI228" i="1" s="1"/>
  <c r="HU228" i="1" s="1"/>
  <c r="HG270" i="1"/>
  <c r="HI270" i="1" s="1"/>
  <c r="HU270" i="1" s="1"/>
  <c r="JM100" i="1"/>
  <c r="JO100" i="1" s="1"/>
  <c r="KF100" i="1" s="1"/>
  <c r="JM181" i="1"/>
  <c r="JO181" i="1" s="1"/>
  <c r="KF181" i="1" s="1"/>
  <c r="JM232" i="1"/>
  <c r="JO232" i="1" s="1"/>
  <c r="KF232" i="1" s="1"/>
  <c r="HG110" i="1"/>
  <c r="HI110" i="1" s="1"/>
  <c r="HU110" i="1" s="1"/>
  <c r="HG169" i="1"/>
  <c r="HI169" i="1" s="1"/>
  <c r="HU169" i="1" s="1"/>
  <c r="HG219" i="1"/>
  <c r="HI219" i="1" s="1"/>
  <c r="HU219" i="1" s="1"/>
  <c r="HG262" i="1"/>
  <c r="HI262" i="1" s="1"/>
  <c r="HU262" i="1" s="1"/>
  <c r="JM74" i="1"/>
  <c r="JO74" i="1" s="1"/>
  <c r="KF74" i="1" s="1"/>
  <c r="JM165" i="1"/>
  <c r="JO165" i="1" s="1"/>
  <c r="KF165" i="1" s="1"/>
  <c r="JM224" i="1"/>
  <c r="JO224" i="1" s="1"/>
  <c r="KF224" i="1" s="1"/>
  <c r="HG72" i="1"/>
  <c r="HI72" i="1" s="1"/>
  <c r="HU72" i="1" s="1"/>
  <c r="HG127" i="1"/>
  <c r="HI127" i="1" s="1"/>
  <c r="HU127" i="1" s="1"/>
  <c r="HG182" i="1"/>
  <c r="HI182" i="1" s="1"/>
  <c r="HU182" i="1" s="1"/>
  <c r="HG232" i="1"/>
  <c r="HI232" i="1" s="1"/>
  <c r="HU232" i="1" s="1"/>
  <c r="HG273" i="1"/>
  <c r="HI273" i="1" s="1"/>
  <c r="HU273" i="1" s="1"/>
  <c r="JM111" i="1"/>
  <c r="JO111" i="1" s="1"/>
  <c r="KF111" i="1" s="1"/>
  <c r="JM184" i="1"/>
  <c r="JO184" i="1" s="1"/>
  <c r="KF184" i="1" s="1"/>
  <c r="JM237" i="1"/>
  <c r="JO237" i="1" s="1"/>
  <c r="KF237" i="1" s="1"/>
  <c r="HG234" i="1"/>
  <c r="HI234" i="1" s="1"/>
  <c r="HU234" i="1" s="1"/>
  <c r="HG286" i="1"/>
  <c r="HI286" i="1" s="1"/>
  <c r="HU286" i="1" s="1"/>
  <c r="JM155" i="1"/>
  <c r="JO155" i="1" s="1"/>
  <c r="KF155" i="1" s="1"/>
  <c r="JM239" i="1"/>
  <c r="JO239" i="1" s="1"/>
  <c r="KF239" i="1" s="1"/>
  <c r="HG78" i="1"/>
  <c r="HI78" i="1" s="1"/>
  <c r="HU78" i="1" s="1"/>
  <c r="HY230" i="1"/>
  <c r="IA230" i="1" s="1"/>
  <c r="IM230" i="1" s="1"/>
  <c r="HY231" i="1"/>
  <c r="IA231" i="1" s="1"/>
  <c r="IM231" i="1" s="1"/>
  <c r="HY200" i="1"/>
  <c r="IA200" i="1" s="1"/>
  <c r="IM200" i="1" s="1"/>
  <c r="HY201" i="1"/>
  <c r="IA201" i="1" s="1"/>
  <c r="IM201" i="1" s="1"/>
  <c r="HY193" i="1"/>
  <c r="IA193" i="1" s="1"/>
  <c r="IM193" i="1" s="1"/>
  <c r="HG93" i="1"/>
  <c r="HI93" i="1" s="1"/>
  <c r="HU93" i="1" s="1"/>
  <c r="HG146" i="1"/>
  <c r="HI146" i="1" s="1"/>
  <c r="HU146" i="1" s="1"/>
  <c r="HG201" i="1"/>
  <c r="HI201" i="1" s="1"/>
  <c r="HU201" i="1" s="1"/>
  <c r="HG248" i="1"/>
  <c r="HI248" i="1" s="1"/>
  <c r="HU248" i="1" s="1"/>
  <c r="HG290" i="1"/>
  <c r="HI290" i="1" s="1"/>
  <c r="HU290" i="1" s="1"/>
  <c r="JM121" i="1"/>
  <c r="JO121" i="1" s="1"/>
  <c r="KF121" i="1" s="1"/>
  <c r="JM190" i="1"/>
  <c r="JO190" i="1" s="1"/>
  <c r="KF190" i="1" s="1"/>
  <c r="HG74" i="1"/>
  <c r="HI74" i="1" s="1"/>
  <c r="HU74" i="1" s="1"/>
  <c r="HG129" i="1"/>
  <c r="HI129" i="1" s="1"/>
  <c r="HU129" i="1" s="1"/>
  <c r="HG183" i="1"/>
  <c r="HI183" i="1" s="1"/>
  <c r="HU183" i="1" s="1"/>
  <c r="HG233" i="1"/>
  <c r="HI233" i="1" s="1"/>
  <c r="HU233" i="1" s="1"/>
  <c r="HG274" i="1"/>
  <c r="HI274" i="1" s="1"/>
  <c r="HU274" i="1" s="1"/>
  <c r="JM113" i="1"/>
  <c r="JO113" i="1" s="1"/>
  <c r="KF113" i="1" s="1"/>
  <c r="JM185" i="1"/>
  <c r="JO185" i="1" s="1"/>
  <c r="KF185" i="1" s="1"/>
  <c r="JM238" i="1"/>
  <c r="JO238" i="1" s="1"/>
  <c r="KF238" i="1" s="1"/>
  <c r="HG77" i="1"/>
  <c r="HI77" i="1" s="1"/>
  <c r="HU77" i="1" s="1"/>
  <c r="HG131" i="1"/>
  <c r="HI131" i="1" s="1"/>
  <c r="HU131" i="1" s="1"/>
  <c r="HG184" i="1"/>
  <c r="HI184" i="1" s="1"/>
  <c r="HU184" i="1" s="1"/>
  <c r="JM250" i="1"/>
  <c r="JO250" i="1" s="1"/>
  <c r="KF250" i="1" s="1"/>
  <c r="HY259" i="1"/>
  <c r="IA259" i="1" s="1"/>
  <c r="IM259" i="1" s="1"/>
  <c r="HG80" i="1"/>
  <c r="HI80" i="1" s="1"/>
  <c r="HU80" i="1" s="1"/>
  <c r="HG135" i="1"/>
  <c r="HI135" i="1" s="1"/>
  <c r="HU135" i="1" s="1"/>
  <c r="HG188" i="1"/>
  <c r="HI188" i="1" s="1"/>
  <c r="HU188" i="1" s="1"/>
  <c r="HG240" i="1"/>
  <c r="HI240" i="1" s="1"/>
  <c r="HU240" i="1" s="1"/>
  <c r="HG279" i="1"/>
  <c r="HI279" i="1" s="1"/>
  <c r="HU279" i="1" s="1"/>
  <c r="JM94" i="1"/>
  <c r="JO94" i="1" s="1"/>
  <c r="KF94" i="1" s="1"/>
  <c r="JM177" i="1"/>
  <c r="JO177" i="1" s="1"/>
  <c r="KF177" i="1" s="1"/>
  <c r="JM230" i="1"/>
  <c r="JO230" i="1" s="1"/>
  <c r="KF230" i="1" s="1"/>
  <c r="HG81" i="1"/>
  <c r="HI81" i="1" s="1"/>
  <c r="HU81" i="1" s="1"/>
  <c r="HG137" i="1"/>
  <c r="HI137" i="1" s="1"/>
  <c r="HU137" i="1" s="1"/>
  <c r="HG189" i="1"/>
  <c r="HI189" i="1" s="1"/>
  <c r="HU189" i="1" s="1"/>
  <c r="HG281" i="1"/>
  <c r="HI281" i="1" s="1"/>
  <c r="HU281" i="1" s="1"/>
  <c r="JM127" i="1"/>
  <c r="JO127" i="1" s="1"/>
  <c r="KF127" i="1" s="1"/>
  <c r="JM192" i="1"/>
  <c r="JO192" i="1" s="1"/>
  <c r="KF192" i="1" s="1"/>
  <c r="JM244" i="1"/>
  <c r="JO244" i="1" s="1"/>
  <c r="KF244" i="1" s="1"/>
  <c r="HG71" i="1"/>
  <c r="HI71" i="1" s="1"/>
  <c r="HU71" i="1" s="1"/>
  <c r="HG126" i="1"/>
  <c r="HI126" i="1" s="1"/>
  <c r="HU126" i="1" s="1"/>
  <c r="HG181" i="1"/>
  <c r="HI181" i="1" s="1"/>
  <c r="HU181" i="1" s="1"/>
  <c r="HG229" i="1"/>
  <c r="HI229" i="1" s="1"/>
  <c r="HU229" i="1" s="1"/>
  <c r="HG271" i="1"/>
  <c r="HI271" i="1" s="1"/>
  <c r="HU271" i="1" s="1"/>
  <c r="JM103" i="1"/>
  <c r="JO103" i="1" s="1"/>
  <c r="KF103" i="1" s="1"/>
  <c r="JM182" i="1"/>
  <c r="JO182" i="1" s="1"/>
  <c r="KF182" i="1" s="1"/>
  <c r="JM236" i="1"/>
  <c r="JO236" i="1" s="1"/>
  <c r="KF236" i="1" s="1"/>
  <c r="HG88" i="1"/>
  <c r="HI88" i="1" s="1"/>
  <c r="HU88" i="1" s="1"/>
  <c r="HG140" i="1"/>
  <c r="HI140" i="1" s="1"/>
  <c r="HU140" i="1" s="1"/>
  <c r="HG193" i="1"/>
  <c r="HI193" i="1" s="1"/>
  <c r="HU193" i="1" s="1"/>
  <c r="HG243" i="1"/>
  <c r="HI243" i="1" s="1"/>
  <c r="HU243" i="1" s="1"/>
  <c r="HG283" i="1"/>
  <c r="HI283" i="1" s="1"/>
  <c r="HU283" i="1" s="1"/>
  <c r="JM133" i="1"/>
  <c r="JO133" i="1" s="1"/>
  <c r="KF133" i="1" s="1"/>
  <c r="JM196" i="1"/>
  <c r="JO196" i="1" s="1"/>
  <c r="KF196" i="1" s="1"/>
  <c r="JM246" i="1"/>
  <c r="JO246" i="1" s="1"/>
  <c r="KF246" i="1" s="1"/>
  <c r="HG245" i="1"/>
  <c r="HI245" i="1" s="1"/>
  <c r="HU245" i="1" s="1"/>
  <c r="HG297" i="1"/>
  <c r="HI297" i="1" s="1"/>
  <c r="HU297" i="1" s="1"/>
  <c r="JM171" i="1"/>
  <c r="JO171" i="1" s="1"/>
  <c r="KF171" i="1" s="1"/>
  <c r="HG92" i="1"/>
  <c r="HI92" i="1" s="1"/>
  <c r="HU92" i="1" s="1"/>
  <c r="HG144" i="1"/>
  <c r="HI144" i="1" s="1"/>
  <c r="HU144" i="1" s="1"/>
  <c r="HG199" i="1"/>
  <c r="HI199" i="1" s="1"/>
  <c r="HU199" i="1" s="1"/>
  <c r="HG246" i="1"/>
  <c r="HI246" i="1" s="1"/>
  <c r="HU246" i="1" s="1"/>
  <c r="HG288" i="1"/>
  <c r="HI288" i="1" s="1"/>
  <c r="HU288" i="1" s="1"/>
  <c r="JM119" i="1"/>
  <c r="JO119" i="1" s="1"/>
  <c r="KF119" i="1" s="1"/>
  <c r="JM187" i="1"/>
  <c r="JO187" i="1" s="1"/>
  <c r="KF187" i="1" s="1"/>
  <c r="JM240" i="1"/>
  <c r="JO240" i="1" s="1"/>
  <c r="KF240" i="1" s="1"/>
  <c r="LO294" i="1"/>
  <c r="LQ294" i="1" s="1"/>
  <c r="MD294" i="1" s="1"/>
  <c r="LO125" i="1"/>
  <c r="LQ125" i="1" s="1"/>
  <c r="MD125" i="1" s="1"/>
  <c r="HY261" i="1"/>
  <c r="IA261" i="1" s="1"/>
  <c r="IM261" i="1" s="1"/>
  <c r="HY164" i="1"/>
  <c r="IA164" i="1" s="1"/>
  <c r="IM164" i="1" s="1"/>
  <c r="HY249" i="1"/>
  <c r="IA249" i="1" s="1"/>
  <c r="IM249" i="1" s="1"/>
  <c r="HY282" i="1"/>
  <c r="IA282" i="1" s="1"/>
  <c r="IM282" i="1" s="1"/>
  <c r="MH258" i="1"/>
  <c r="MJ258" i="1" s="1"/>
  <c r="MV258" i="1" s="1"/>
  <c r="NY81" i="1"/>
  <c r="OA81" i="1" s="1"/>
  <c r="OO81" i="1" s="1"/>
  <c r="HY205" i="1"/>
  <c r="IA205" i="1" s="1"/>
  <c r="IM205" i="1" s="1"/>
  <c r="NY153" i="1"/>
  <c r="OA153" i="1" s="1"/>
  <c r="OO153" i="1" s="1"/>
  <c r="HY196" i="1"/>
  <c r="IA196" i="1" s="1"/>
  <c r="IM196" i="1" s="1"/>
  <c r="HG105" i="1"/>
  <c r="HI105" i="1" s="1"/>
  <c r="HU105" i="1" s="1"/>
  <c r="HG160" i="1"/>
  <c r="HI160" i="1" s="1"/>
  <c r="HU160" i="1" s="1"/>
  <c r="HG210" i="1"/>
  <c r="HI210" i="1" s="1"/>
  <c r="HU210" i="1" s="1"/>
  <c r="HG257" i="1"/>
  <c r="HI257" i="1" s="1"/>
  <c r="HU257" i="1" s="1"/>
  <c r="HG298" i="1"/>
  <c r="HI298" i="1" s="1"/>
  <c r="HU298" i="1" s="1"/>
  <c r="JM140" i="1"/>
  <c r="JO140" i="1" s="1"/>
  <c r="KF140" i="1" s="1"/>
  <c r="JM200" i="1"/>
  <c r="JO200" i="1" s="1"/>
  <c r="KF200" i="1" s="1"/>
  <c r="JM253" i="1"/>
  <c r="JO253" i="1" s="1"/>
  <c r="KF253" i="1" s="1"/>
  <c r="NY120" i="1"/>
  <c r="OA120" i="1" s="1"/>
  <c r="OO120" i="1" s="1"/>
  <c r="HY237" i="1"/>
  <c r="IA237" i="1" s="1"/>
  <c r="IM237" i="1" s="1"/>
  <c r="HY228" i="1"/>
  <c r="IA228" i="1" s="1"/>
  <c r="IM228" i="1" s="1"/>
  <c r="HY293" i="1"/>
  <c r="IA293" i="1" s="1"/>
  <c r="IM293" i="1" s="1"/>
  <c r="NY101" i="1"/>
  <c r="OA101" i="1" s="1"/>
  <c r="OO101" i="1" s="1"/>
  <c r="MH242" i="1"/>
  <c r="MJ242" i="1" s="1"/>
  <c r="MV242" i="1" s="1"/>
  <c r="NY168" i="1"/>
  <c r="OA168" i="1" s="1"/>
  <c r="OO168" i="1" s="1"/>
  <c r="NY129" i="1"/>
  <c r="OA129" i="1" s="1"/>
  <c r="OO129" i="1" s="1"/>
  <c r="HY271" i="1"/>
  <c r="IA271" i="1" s="1"/>
  <c r="IM271" i="1" s="1"/>
  <c r="MH179" i="1"/>
  <c r="MJ179" i="1" s="1"/>
  <c r="MV179" i="1" s="1"/>
  <c r="HY174" i="1"/>
  <c r="IA174" i="1" s="1"/>
  <c r="IM174" i="1" s="1"/>
  <c r="HY262" i="1"/>
  <c r="IA262" i="1" s="1"/>
  <c r="IM262" i="1" s="1"/>
  <c r="HG63" i="1"/>
  <c r="HI63" i="1" s="1"/>
  <c r="HU63" i="1" s="1"/>
  <c r="HG118" i="1"/>
  <c r="HI118" i="1" s="1"/>
  <c r="HU118" i="1" s="1"/>
  <c r="HG175" i="1"/>
  <c r="HI175" i="1" s="1"/>
  <c r="HU175" i="1" s="1"/>
  <c r="HG224" i="1"/>
  <c r="HI224" i="1" s="1"/>
  <c r="HU224" i="1" s="1"/>
  <c r="HG267" i="1"/>
  <c r="HI267" i="1" s="1"/>
  <c r="HU267" i="1" s="1"/>
  <c r="JM157" i="1"/>
  <c r="JO157" i="1" s="1"/>
  <c r="KF157" i="1" s="1"/>
  <c r="JM214" i="1"/>
  <c r="JO214" i="1" s="1"/>
  <c r="KF214" i="1" s="1"/>
  <c r="JM296" i="1"/>
  <c r="JO296" i="1" s="1"/>
  <c r="KF296" i="1" s="1"/>
  <c r="NY141" i="1"/>
  <c r="OA141" i="1" s="1"/>
  <c r="OO141" i="1" s="1"/>
  <c r="HY216" i="1"/>
  <c r="IA216" i="1" s="1"/>
  <c r="IM216" i="1" s="1"/>
  <c r="HY206" i="1"/>
  <c r="IA206" i="1" s="1"/>
  <c r="IM206" i="1" s="1"/>
  <c r="NY100" i="1"/>
  <c r="OA100" i="1" s="1"/>
  <c r="OO100" i="1" s="1"/>
  <c r="LO286" i="1"/>
  <c r="LQ286" i="1" s="1"/>
  <c r="MD286" i="1" s="1"/>
  <c r="NY92" i="1"/>
  <c r="OA92" i="1" s="1"/>
  <c r="OO92" i="1" s="1"/>
  <c r="MH209" i="1"/>
  <c r="MJ209" i="1" s="1"/>
  <c r="MV209" i="1" s="1"/>
  <c r="HY291" i="1"/>
  <c r="IA291" i="1" s="1"/>
  <c r="IM291" i="1" s="1"/>
  <c r="HY248" i="1"/>
  <c r="IA248" i="1" s="1"/>
  <c r="IM248" i="1" s="1"/>
  <c r="HY281" i="1"/>
  <c r="IA281" i="1" s="1"/>
  <c r="IM281" i="1" s="1"/>
  <c r="NY110" i="1"/>
  <c r="OA110" i="1" s="1"/>
  <c r="OO110" i="1" s="1"/>
  <c r="HY238" i="1"/>
  <c r="IA238" i="1" s="1"/>
  <c r="IM238" i="1" s="1"/>
  <c r="HG133" i="1"/>
  <c r="HI133" i="1" s="1"/>
  <c r="HU133" i="1" s="1"/>
  <c r="HG186" i="1"/>
  <c r="HI186" i="1" s="1"/>
  <c r="HU186" i="1" s="1"/>
  <c r="HG236" i="1"/>
  <c r="HI236" i="1" s="1"/>
  <c r="HU236" i="1" s="1"/>
  <c r="HG277" i="1"/>
  <c r="HI277" i="1" s="1"/>
  <c r="HU277" i="1" s="1"/>
  <c r="JM86" i="1"/>
  <c r="JO86" i="1" s="1"/>
  <c r="KF86" i="1" s="1"/>
  <c r="JM174" i="1"/>
  <c r="JO174" i="1" s="1"/>
  <c r="KF174" i="1" s="1"/>
  <c r="JM228" i="1"/>
  <c r="JO228" i="1" s="1"/>
  <c r="KF228" i="1" s="1"/>
  <c r="MH250" i="1"/>
  <c r="MJ250" i="1" s="1"/>
  <c r="MV250" i="1" s="1"/>
  <c r="HY194" i="1"/>
  <c r="IA194" i="1" s="1"/>
  <c r="IM194" i="1" s="1"/>
  <c r="HY182" i="1"/>
  <c r="IA182" i="1" s="1"/>
  <c r="IM182" i="1" s="1"/>
  <c r="HY272" i="1"/>
  <c r="IA272" i="1" s="1"/>
  <c r="IM272" i="1" s="1"/>
  <c r="NY182" i="1"/>
  <c r="OA182" i="1" s="1"/>
  <c r="OO182" i="1" s="1"/>
  <c r="NY109" i="1"/>
  <c r="OA109" i="1" s="1"/>
  <c r="OO109" i="1" s="1"/>
  <c r="NY121" i="1"/>
  <c r="OA121" i="1" s="1"/>
  <c r="OO121" i="1" s="1"/>
  <c r="LO93" i="1"/>
  <c r="LQ93" i="1" s="1"/>
  <c r="MD93" i="1" s="1"/>
  <c r="HY225" i="1"/>
  <c r="IA225" i="1" s="1"/>
  <c r="IM225" i="1" s="1"/>
  <c r="NY71" i="1"/>
  <c r="OA71" i="1" s="1"/>
  <c r="OO71" i="1" s="1"/>
  <c r="HY217" i="1"/>
  <c r="IA217" i="1" s="1"/>
  <c r="IM217" i="1" s="1"/>
  <c r="AM474" i="1" l="1"/>
  <c r="AN474" i="1" s="1"/>
  <c r="ON109" i="1"/>
  <c r="Y559" i="1"/>
  <c r="Z559" i="1" s="1"/>
  <c r="IL194" i="1"/>
  <c r="W551" i="1"/>
  <c r="X551" i="1" s="1"/>
  <c r="HT186" i="1"/>
  <c r="ON92" i="1"/>
  <c r="AM457" i="1"/>
  <c r="AN457" i="1" s="1"/>
  <c r="AC522" i="1"/>
  <c r="AD522" i="1" s="1"/>
  <c r="KE157" i="1"/>
  <c r="W483" i="1"/>
  <c r="X483" i="1" s="1"/>
  <c r="HT118" i="1"/>
  <c r="AI544" i="1"/>
  <c r="AJ544" i="1" s="1"/>
  <c r="MU179" i="1"/>
  <c r="AI607" i="1"/>
  <c r="AJ607" i="1" s="1"/>
  <c r="MU242" i="1"/>
  <c r="Y602" i="1"/>
  <c r="Z602" i="1" s="1"/>
  <c r="IL237" i="1"/>
  <c r="AC565" i="1"/>
  <c r="AD565" i="1" s="1"/>
  <c r="KE200" i="1"/>
  <c r="W575" i="1"/>
  <c r="X575" i="1" s="1"/>
  <c r="HT210" i="1"/>
  <c r="ON153" i="1"/>
  <c r="AM518" i="1"/>
  <c r="AN518" i="1" s="1"/>
  <c r="Y647" i="1"/>
  <c r="Z647" i="1" s="1"/>
  <c r="IL282" i="1"/>
  <c r="AG490" i="1"/>
  <c r="AH490" i="1" s="1"/>
  <c r="MC125" i="1"/>
  <c r="AC552" i="1"/>
  <c r="AD552" i="1" s="1"/>
  <c r="KE187" i="1"/>
  <c r="W564" i="1"/>
  <c r="X564" i="1" s="1"/>
  <c r="HT199" i="1"/>
  <c r="W610" i="1"/>
  <c r="X610" i="1" s="1"/>
  <c r="HT245" i="1"/>
  <c r="W648" i="1"/>
  <c r="X648" i="1" s="1"/>
  <c r="HT283" i="1"/>
  <c r="W453" i="1"/>
  <c r="X453" i="1" s="1"/>
  <c r="HT88" i="1"/>
  <c r="W636" i="1"/>
  <c r="X636" i="1" s="1"/>
  <c r="HT271" i="1"/>
  <c r="W436" i="1"/>
  <c r="X436" i="1" s="1"/>
  <c r="HT71" i="1"/>
  <c r="W646" i="1"/>
  <c r="X646" i="1" s="1"/>
  <c r="HT281" i="1"/>
  <c r="W446" i="1"/>
  <c r="X446" i="1" s="1"/>
  <c r="HT81" i="1"/>
  <c r="W644" i="1"/>
  <c r="X644" i="1" s="1"/>
  <c r="HT279" i="1"/>
  <c r="W445" i="1"/>
  <c r="X445" i="1" s="1"/>
  <c r="HT80" i="1"/>
  <c r="W496" i="1"/>
  <c r="X496" i="1" s="1"/>
  <c r="HT131" i="1"/>
  <c r="AC478" i="1"/>
  <c r="AD478" i="1" s="1"/>
  <c r="KE113" i="1"/>
  <c r="W494" i="1"/>
  <c r="X494" i="1" s="1"/>
  <c r="HT129" i="1"/>
  <c r="AC486" i="1"/>
  <c r="AD486" i="1" s="1"/>
  <c r="KE121" i="1"/>
  <c r="W511" i="1"/>
  <c r="X511" i="1" s="1"/>
  <c r="HT146" i="1"/>
  <c r="IL167" i="1"/>
  <c r="Y532" i="1"/>
  <c r="Z532" i="1" s="1"/>
  <c r="IL274" i="1"/>
  <c r="Y639" i="1"/>
  <c r="Z639" i="1" s="1"/>
  <c r="AM547" i="1"/>
  <c r="AN547" i="1" s="1"/>
  <c r="ON182" i="1"/>
  <c r="AC451" i="1"/>
  <c r="AD451" i="1" s="1"/>
  <c r="KE86" i="1"/>
  <c r="Y613" i="1"/>
  <c r="Z613" i="1" s="1"/>
  <c r="IL248" i="1"/>
  <c r="MC286" i="1"/>
  <c r="AG651" i="1"/>
  <c r="AH651" i="1" s="1"/>
  <c r="Y565" i="1"/>
  <c r="Z565" i="1" s="1"/>
  <c r="IL200" i="1"/>
  <c r="AC602" i="1"/>
  <c r="AD602" i="1" s="1"/>
  <c r="KE237" i="1"/>
  <c r="W597" i="1"/>
  <c r="X597" i="1" s="1"/>
  <c r="HT232" i="1"/>
  <c r="AC589" i="1"/>
  <c r="AD589" i="1" s="1"/>
  <c r="KE224" i="1"/>
  <c r="W584" i="1"/>
  <c r="X584" i="1" s="1"/>
  <c r="HT219" i="1"/>
  <c r="AC546" i="1"/>
  <c r="AD546" i="1" s="1"/>
  <c r="KE181" i="1"/>
  <c r="W545" i="1"/>
  <c r="X545" i="1" s="1"/>
  <c r="HT180" i="1"/>
  <c r="AC524" i="1"/>
  <c r="AD524" i="1" s="1"/>
  <c r="KE159" i="1"/>
  <c r="W544" i="1"/>
  <c r="X544" i="1" s="1"/>
  <c r="HT179" i="1"/>
  <c r="W588" i="1"/>
  <c r="X588" i="1" s="1"/>
  <c r="HT223" i="1"/>
  <c r="AC534" i="1"/>
  <c r="AD534" i="1" s="1"/>
  <c r="KE169" i="1"/>
  <c r="W536" i="1"/>
  <c r="X536" i="1" s="1"/>
  <c r="HT171" i="1"/>
  <c r="AC457" i="1"/>
  <c r="AD457" i="1" s="1"/>
  <c r="KE92" i="1"/>
  <c r="W499" i="1"/>
  <c r="X499" i="1" s="1"/>
  <c r="HT134" i="1"/>
  <c r="IL178" i="1"/>
  <c r="Y543" i="1"/>
  <c r="Z543" i="1" s="1"/>
  <c r="IL273" i="1"/>
  <c r="Y638" i="1"/>
  <c r="Z638" i="1" s="1"/>
  <c r="IL175" i="1"/>
  <c r="Y540" i="1"/>
  <c r="Z540" i="1" s="1"/>
  <c r="W630" i="1"/>
  <c r="X630" i="1" s="1"/>
  <c r="HT265" i="1"/>
  <c r="W628" i="1"/>
  <c r="X628" i="1" s="1"/>
  <c r="HT263" i="1"/>
  <c r="AC636" i="1"/>
  <c r="AD636" i="1" s="1"/>
  <c r="KE271" i="1"/>
  <c r="W617" i="1"/>
  <c r="X617" i="1" s="1"/>
  <c r="HT252" i="1"/>
  <c r="AC583" i="1"/>
  <c r="AD583" i="1" s="1"/>
  <c r="KE218" i="1"/>
  <c r="W580" i="1"/>
  <c r="X580" i="1" s="1"/>
  <c r="HT215" i="1"/>
  <c r="AC568" i="1"/>
  <c r="AD568" i="1" s="1"/>
  <c r="KE203" i="1"/>
  <c r="W579" i="1"/>
  <c r="X579" i="1" s="1"/>
  <c r="HT214" i="1"/>
  <c r="IL159" i="1"/>
  <c r="Y524" i="1"/>
  <c r="Z524" i="1" s="1"/>
  <c r="IL297" i="1"/>
  <c r="Y662" i="1"/>
  <c r="Z662" i="1" s="1"/>
  <c r="W521" i="1"/>
  <c r="X521" i="1" s="1"/>
  <c r="HT156" i="1"/>
  <c r="AC518" i="1"/>
  <c r="AD518" i="1" s="1"/>
  <c r="KE153" i="1"/>
  <c r="W520" i="1"/>
  <c r="X520" i="1" s="1"/>
  <c r="HT155" i="1"/>
  <c r="AC523" i="1"/>
  <c r="AD523" i="1" s="1"/>
  <c r="KE158" i="1"/>
  <c r="W543" i="1"/>
  <c r="X543" i="1" s="1"/>
  <c r="HT178" i="1"/>
  <c r="IL288" i="1"/>
  <c r="Y653" i="1"/>
  <c r="Z653" i="1" s="1"/>
  <c r="IL189" i="1"/>
  <c r="Y554" i="1"/>
  <c r="Z554" i="1" s="1"/>
  <c r="IL165" i="1"/>
  <c r="Y530" i="1"/>
  <c r="Z530" i="1" s="1"/>
  <c r="AC641" i="1"/>
  <c r="AD641" i="1" s="1"/>
  <c r="KE276" i="1"/>
  <c r="W618" i="1"/>
  <c r="X618" i="1" s="1"/>
  <c r="HT253" i="1"/>
  <c r="AC610" i="1"/>
  <c r="AD610" i="1" s="1"/>
  <c r="KE245" i="1"/>
  <c r="W607" i="1"/>
  <c r="X607" i="1" s="1"/>
  <c r="HT242" i="1"/>
  <c r="AC634" i="1"/>
  <c r="AD634" i="1" s="1"/>
  <c r="KE269" i="1"/>
  <c r="W616" i="1"/>
  <c r="X616" i="1" s="1"/>
  <c r="HT251" i="1"/>
  <c r="AC608" i="1"/>
  <c r="AD608" i="1" s="1"/>
  <c r="KE243" i="1"/>
  <c r="W615" i="1"/>
  <c r="X615" i="1" s="1"/>
  <c r="HT250" i="1"/>
  <c r="IL163" i="1"/>
  <c r="Y528" i="1"/>
  <c r="Z528" i="1" s="1"/>
  <c r="AC551" i="1"/>
  <c r="AD551" i="1" s="1"/>
  <c r="KE186" i="1"/>
  <c r="AC612" i="1"/>
  <c r="AD612" i="1" s="1"/>
  <c r="KE247" i="1"/>
  <c r="W609" i="1"/>
  <c r="X609" i="1" s="1"/>
  <c r="HT244" i="1"/>
  <c r="AC619" i="1"/>
  <c r="AD619" i="1" s="1"/>
  <c r="KE254" i="1"/>
  <c r="W623" i="1"/>
  <c r="X623" i="1" s="1"/>
  <c r="HT258" i="1"/>
  <c r="IL180" i="1"/>
  <c r="Y545" i="1"/>
  <c r="Z545" i="1" s="1"/>
  <c r="IL219" i="1"/>
  <c r="Y584" i="1"/>
  <c r="Z584" i="1" s="1"/>
  <c r="AI615" i="1"/>
  <c r="AJ615" i="1" s="1"/>
  <c r="MU250" i="1"/>
  <c r="W498" i="1"/>
  <c r="X498" i="1" s="1"/>
  <c r="HT133" i="1"/>
  <c r="AM506" i="1"/>
  <c r="AN506" i="1" s="1"/>
  <c r="ON141" i="1"/>
  <c r="AC604" i="1"/>
  <c r="AD604" i="1" s="1"/>
  <c r="KE239" i="1"/>
  <c r="W632" i="1"/>
  <c r="X632" i="1" s="1"/>
  <c r="HT267" i="1"/>
  <c r="W428" i="1"/>
  <c r="X428" i="1" s="1"/>
  <c r="HT63" i="1"/>
  <c r="Y636" i="1"/>
  <c r="Z636" i="1" s="1"/>
  <c r="IL271" i="1"/>
  <c r="AM466" i="1"/>
  <c r="AN466" i="1" s="1"/>
  <c r="ON101" i="1"/>
  <c r="ON120" i="1"/>
  <c r="AM485" i="1"/>
  <c r="AN485" i="1" s="1"/>
  <c r="AC505" i="1"/>
  <c r="AD505" i="1" s="1"/>
  <c r="KE140" i="1"/>
  <c r="W525" i="1"/>
  <c r="X525" i="1" s="1"/>
  <c r="HT160" i="1"/>
  <c r="IL205" i="1"/>
  <c r="Y570" i="1"/>
  <c r="Z570" i="1" s="1"/>
  <c r="Y614" i="1"/>
  <c r="Z614" i="1" s="1"/>
  <c r="IL249" i="1"/>
  <c r="AG659" i="1"/>
  <c r="AH659" i="1" s="1"/>
  <c r="MC294" i="1"/>
  <c r="AC484" i="1"/>
  <c r="AD484" i="1" s="1"/>
  <c r="KE119" i="1"/>
  <c r="W509" i="1"/>
  <c r="X509" i="1" s="1"/>
  <c r="HT144" i="1"/>
  <c r="AC611" i="1"/>
  <c r="AD611" i="1" s="1"/>
  <c r="KE246" i="1"/>
  <c r="W608" i="1"/>
  <c r="X608" i="1" s="1"/>
  <c r="HT243" i="1"/>
  <c r="AC601" i="1"/>
  <c r="AD601" i="1" s="1"/>
  <c r="KE236" i="1"/>
  <c r="W594" i="1"/>
  <c r="X594" i="1" s="1"/>
  <c r="HT229" i="1"/>
  <c r="AC609" i="1"/>
  <c r="AD609" i="1" s="1"/>
  <c r="KE244" i="1"/>
  <c r="AC595" i="1"/>
  <c r="AD595" i="1" s="1"/>
  <c r="KE230" i="1"/>
  <c r="W605" i="1"/>
  <c r="X605" i="1" s="1"/>
  <c r="HT240" i="1"/>
  <c r="IL259" i="1"/>
  <c r="Y624" i="1"/>
  <c r="Z624" i="1" s="1"/>
  <c r="W442" i="1"/>
  <c r="X442" i="1" s="1"/>
  <c r="HT77" i="1"/>
  <c r="W639" i="1"/>
  <c r="X639" i="1" s="1"/>
  <c r="HT274" i="1"/>
  <c r="W439" i="1"/>
  <c r="X439" i="1" s="1"/>
  <c r="HT74" i="1"/>
  <c r="W655" i="1"/>
  <c r="X655" i="1" s="1"/>
  <c r="HT290" i="1"/>
  <c r="W458" i="1"/>
  <c r="X458" i="1" s="1"/>
  <c r="HT93" i="1"/>
  <c r="IL268" i="1"/>
  <c r="Y633" i="1"/>
  <c r="Z633" i="1" s="1"/>
  <c r="IL264" i="1"/>
  <c r="Y629" i="1"/>
  <c r="Z629" i="1" s="1"/>
  <c r="IL166" i="1"/>
  <c r="Y531" i="1"/>
  <c r="Z531" i="1" s="1"/>
  <c r="Y598" i="1"/>
  <c r="Z598" i="1" s="1"/>
  <c r="IL233" i="1"/>
  <c r="Y555" i="1"/>
  <c r="Z555" i="1" s="1"/>
  <c r="IL190" i="1"/>
  <c r="AG458" i="1"/>
  <c r="AH458" i="1" s="1"/>
  <c r="MC93" i="1"/>
  <c r="Y603" i="1"/>
  <c r="Z603" i="1" s="1"/>
  <c r="IL238" i="1"/>
  <c r="Y656" i="1"/>
  <c r="Z656" i="1" s="1"/>
  <c r="IL291" i="1"/>
  <c r="IL231" i="1"/>
  <c r="Y596" i="1"/>
  <c r="Z596" i="1" s="1"/>
  <c r="AC520" i="1"/>
  <c r="AD520" i="1" s="1"/>
  <c r="KE155" i="1"/>
  <c r="AC549" i="1"/>
  <c r="AD549" i="1" s="1"/>
  <c r="KE184" i="1"/>
  <c r="W547" i="1"/>
  <c r="X547" i="1" s="1"/>
  <c r="HT182" i="1"/>
  <c r="AC530" i="1"/>
  <c r="AD530" i="1" s="1"/>
  <c r="KE165" i="1"/>
  <c r="W534" i="1"/>
  <c r="X534" i="1" s="1"/>
  <c r="HT169" i="1"/>
  <c r="AC465" i="1"/>
  <c r="AD465" i="1" s="1"/>
  <c r="KE100" i="1"/>
  <c r="W489" i="1"/>
  <c r="X489" i="1" s="1"/>
  <c r="HT124" i="1"/>
  <c r="AC435" i="1"/>
  <c r="AD435" i="1" s="1"/>
  <c r="KE70" i="1"/>
  <c r="W488" i="1"/>
  <c r="X488" i="1" s="1"/>
  <c r="HT123" i="1"/>
  <c r="W539" i="1"/>
  <c r="X539" i="1" s="1"/>
  <c r="HT174" i="1"/>
  <c r="AC446" i="1"/>
  <c r="AD446" i="1" s="1"/>
  <c r="KE81" i="1"/>
  <c r="W479" i="1"/>
  <c r="X479" i="1" s="1"/>
  <c r="HT114" i="1"/>
  <c r="W643" i="1"/>
  <c r="X643" i="1" s="1"/>
  <c r="HT278" i="1"/>
  <c r="W444" i="1"/>
  <c r="X444" i="1" s="1"/>
  <c r="HT79" i="1"/>
  <c r="IL299" i="1"/>
  <c r="Y664" i="1"/>
  <c r="Z664" i="1" s="1"/>
  <c r="IL185" i="1"/>
  <c r="Y550" i="1"/>
  <c r="Z550" i="1" s="1"/>
  <c r="AC590" i="1"/>
  <c r="AD590" i="1" s="1"/>
  <c r="KE225" i="1"/>
  <c r="W585" i="1"/>
  <c r="X585" i="1" s="1"/>
  <c r="HT220" i="1"/>
  <c r="AC574" i="1"/>
  <c r="AD574" i="1" s="1"/>
  <c r="KE209" i="1"/>
  <c r="W570" i="1"/>
  <c r="X570" i="1" s="1"/>
  <c r="HT205" i="1"/>
  <c r="AC527" i="1"/>
  <c r="AD527" i="1" s="1"/>
  <c r="KE162" i="1"/>
  <c r="W530" i="1"/>
  <c r="X530" i="1" s="1"/>
  <c r="HT165" i="1"/>
  <c r="AC507" i="1"/>
  <c r="AD507" i="1" s="1"/>
  <c r="KE142" i="1"/>
  <c r="W529" i="1"/>
  <c r="X529" i="1" s="1"/>
  <c r="HT164" i="1"/>
  <c r="IL170" i="1"/>
  <c r="Y535" i="1"/>
  <c r="Z535" i="1" s="1"/>
  <c r="IL263" i="1"/>
  <c r="Y628" i="1"/>
  <c r="Z628" i="1" s="1"/>
  <c r="W469" i="1"/>
  <c r="X469" i="1" s="1"/>
  <c r="HT104" i="1"/>
  <c r="W661" i="1"/>
  <c r="X661" i="1" s="1"/>
  <c r="HT296" i="1"/>
  <c r="W466" i="1"/>
  <c r="X466" i="1" s="1"/>
  <c r="HT101" i="1"/>
  <c r="AC432" i="1"/>
  <c r="AD432" i="1" s="1"/>
  <c r="KE67" i="1"/>
  <c r="W485" i="1"/>
  <c r="X485" i="1" s="1"/>
  <c r="HT120" i="1"/>
  <c r="IL285" i="1"/>
  <c r="Y650" i="1"/>
  <c r="Z650" i="1" s="1"/>
  <c r="AC564" i="1"/>
  <c r="AD564" i="1" s="1"/>
  <c r="KE199" i="1"/>
  <c r="AC576" i="1"/>
  <c r="AD576" i="1" s="1"/>
  <c r="KE211" i="1"/>
  <c r="W571" i="1"/>
  <c r="X571" i="1" s="1"/>
  <c r="HT206" i="1"/>
  <c r="AC560" i="1"/>
  <c r="AD560" i="1" s="1"/>
  <c r="KE195" i="1"/>
  <c r="W557" i="1"/>
  <c r="X557" i="1" s="1"/>
  <c r="HT192" i="1"/>
  <c r="AC573" i="1"/>
  <c r="AD573" i="1" s="1"/>
  <c r="KE208" i="1"/>
  <c r="W568" i="1"/>
  <c r="X568" i="1" s="1"/>
  <c r="HT203" i="1"/>
  <c r="AC556" i="1"/>
  <c r="AD556" i="1" s="1"/>
  <c r="KE191" i="1"/>
  <c r="W567" i="1"/>
  <c r="X567" i="1" s="1"/>
  <c r="HT202" i="1"/>
  <c r="IL277" i="1"/>
  <c r="Y642" i="1"/>
  <c r="Z642" i="1" s="1"/>
  <c r="W562" i="1"/>
  <c r="X562" i="1" s="1"/>
  <c r="HT197" i="1"/>
  <c r="AC563" i="1"/>
  <c r="AD563" i="1" s="1"/>
  <c r="KE198" i="1"/>
  <c r="W561" i="1"/>
  <c r="X561" i="1" s="1"/>
  <c r="HT196" i="1"/>
  <c r="AC567" i="1"/>
  <c r="AD567" i="1" s="1"/>
  <c r="KE202" i="1"/>
  <c r="W578" i="1"/>
  <c r="X578" i="1" s="1"/>
  <c r="HT213" i="1"/>
  <c r="IL192" i="1"/>
  <c r="Y557" i="1"/>
  <c r="Z557" i="1" s="1"/>
  <c r="Y576" i="1"/>
  <c r="Z576" i="1" s="1"/>
  <c r="IL211" i="1"/>
  <c r="Y590" i="1"/>
  <c r="Z590" i="1" s="1"/>
  <c r="IL225" i="1"/>
  <c r="Y637" i="1"/>
  <c r="Z637" i="1" s="1"/>
  <c r="IL272" i="1"/>
  <c r="W642" i="1"/>
  <c r="X642" i="1" s="1"/>
  <c r="HT277" i="1"/>
  <c r="AM465" i="1"/>
  <c r="AN465" i="1" s="1"/>
  <c r="ON100" i="1"/>
  <c r="AC661" i="1"/>
  <c r="AD661" i="1" s="1"/>
  <c r="KE296" i="1"/>
  <c r="W589" i="1"/>
  <c r="X589" i="1" s="1"/>
  <c r="HT224" i="1"/>
  <c r="Y627" i="1"/>
  <c r="Z627" i="1" s="1"/>
  <c r="IL262" i="1"/>
  <c r="AM494" i="1"/>
  <c r="AN494" i="1" s="1"/>
  <c r="ON129" i="1"/>
  <c r="IL293" i="1"/>
  <c r="Y658" i="1"/>
  <c r="Z658" i="1" s="1"/>
  <c r="W663" i="1"/>
  <c r="X663" i="1" s="1"/>
  <c r="HT298" i="1"/>
  <c r="W470" i="1"/>
  <c r="X470" i="1" s="1"/>
  <c r="HT105" i="1"/>
  <c r="ON81" i="1"/>
  <c r="AM446" i="1"/>
  <c r="AN446" i="1" s="1"/>
  <c r="Y529" i="1"/>
  <c r="Z529" i="1" s="1"/>
  <c r="IL164" i="1"/>
  <c r="W653" i="1"/>
  <c r="X653" i="1" s="1"/>
  <c r="HT288" i="1"/>
  <c r="W457" i="1"/>
  <c r="X457" i="1" s="1"/>
  <c r="HT92" i="1"/>
  <c r="AC536" i="1"/>
  <c r="AD536" i="1" s="1"/>
  <c r="KE171" i="1"/>
  <c r="AC561" i="1"/>
  <c r="AD561" i="1" s="1"/>
  <c r="KE196" i="1"/>
  <c r="W558" i="1"/>
  <c r="X558" i="1" s="1"/>
  <c r="HT193" i="1"/>
  <c r="AC547" i="1"/>
  <c r="AD547" i="1" s="1"/>
  <c r="KE182" i="1"/>
  <c r="W546" i="1"/>
  <c r="X546" i="1" s="1"/>
  <c r="HT181" i="1"/>
  <c r="AC557" i="1"/>
  <c r="AD557" i="1" s="1"/>
  <c r="KE192" i="1"/>
  <c r="W554" i="1"/>
  <c r="X554" i="1" s="1"/>
  <c r="HT189" i="1"/>
  <c r="AC542" i="1"/>
  <c r="AD542" i="1" s="1"/>
  <c r="KE177" i="1"/>
  <c r="W553" i="1"/>
  <c r="X553" i="1" s="1"/>
  <c r="HT188" i="1"/>
  <c r="AC615" i="1"/>
  <c r="AD615" i="1" s="1"/>
  <c r="KE250" i="1"/>
  <c r="AC603" i="1"/>
  <c r="AD603" i="1" s="1"/>
  <c r="KE238" i="1"/>
  <c r="W598" i="1"/>
  <c r="X598" i="1" s="1"/>
  <c r="HT233" i="1"/>
  <c r="W613" i="1"/>
  <c r="X613" i="1" s="1"/>
  <c r="HT248" i="1"/>
  <c r="Y586" i="1"/>
  <c r="Z586" i="1" s="1"/>
  <c r="IL221" i="1"/>
  <c r="IL229" i="1"/>
  <c r="Y594" i="1"/>
  <c r="Z594" i="1" s="1"/>
  <c r="IL239" i="1"/>
  <c r="Y604" i="1"/>
  <c r="Z604" i="1" s="1"/>
  <c r="IL265" i="1"/>
  <c r="Y630" i="1"/>
  <c r="Z630" i="1" s="1"/>
  <c r="IL284" i="1"/>
  <c r="Y649" i="1"/>
  <c r="Z649" i="1" s="1"/>
  <c r="IL220" i="1"/>
  <c r="Y585" i="1"/>
  <c r="Z585" i="1" s="1"/>
  <c r="Y582" i="1"/>
  <c r="Z582" i="1" s="1"/>
  <c r="IL217" i="1"/>
  <c r="Y547" i="1"/>
  <c r="Z547" i="1" s="1"/>
  <c r="IL182" i="1"/>
  <c r="W601" i="1"/>
  <c r="X601" i="1" s="1"/>
  <c r="HT236" i="1"/>
  <c r="AI574" i="1"/>
  <c r="AJ574" i="1" s="1"/>
  <c r="MU209" i="1"/>
  <c r="IL193" i="1"/>
  <c r="Y558" i="1"/>
  <c r="Z558" i="1" s="1"/>
  <c r="IL230" i="1"/>
  <c r="Y595" i="1"/>
  <c r="Z595" i="1" s="1"/>
  <c r="W651" i="1"/>
  <c r="X651" i="1" s="1"/>
  <c r="HT286" i="1"/>
  <c r="W492" i="1"/>
  <c r="X492" i="1" s="1"/>
  <c r="HT127" i="1"/>
  <c r="AC439" i="1"/>
  <c r="AD439" i="1" s="1"/>
  <c r="KE74" i="1"/>
  <c r="W475" i="1"/>
  <c r="X475" i="1" s="1"/>
  <c r="HT110" i="1"/>
  <c r="W635" i="1"/>
  <c r="X635" i="1" s="1"/>
  <c r="HT270" i="1"/>
  <c r="W435" i="1"/>
  <c r="X435" i="1" s="1"/>
  <c r="HT70" i="1"/>
  <c r="W634" i="1"/>
  <c r="X634" i="1" s="1"/>
  <c r="HT269" i="1"/>
  <c r="W434" i="1"/>
  <c r="X434" i="1" s="1"/>
  <c r="HT69" i="1"/>
  <c r="AC592" i="1"/>
  <c r="AD592" i="1" s="1"/>
  <c r="KE227" i="1"/>
  <c r="W482" i="1"/>
  <c r="X482" i="1" s="1"/>
  <c r="HT117" i="1"/>
  <c r="W629" i="1"/>
  <c r="X629" i="1" s="1"/>
  <c r="HT264" i="1"/>
  <c r="AC594" i="1"/>
  <c r="AD594" i="1" s="1"/>
  <c r="KE229" i="1"/>
  <c r="W602" i="1"/>
  <c r="X602" i="1" s="1"/>
  <c r="HT237" i="1"/>
  <c r="IL172" i="1"/>
  <c r="Y537" i="1"/>
  <c r="Z537" i="1" s="1"/>
  <c r="IL210" i="1"/>
  <c r="Y575" i="1"/>
  <c r="Z575" i="1" s="1"/>
  <c r="IL199" i="1"/>
  <c r="Y564" i="1"/>
  <c r="Z564" i="1" s="1"/>
  <c r="AC578" i="1"/>
  <c r="AD578" i="1" s="1"/>
  <c r="KE213" i="1"/>
  <c r="AC532" i="1"/>
  <c r="AD532" i="1" s="1"/>
  <c r="KE167" i="1"/>
  <c r="W535" i="1"/>
  <c r="X535" i="1" s="1"/>
  <c r="HT170" i="1"/>
  <c r="AC511" i="1"/>
  <c r="AD511" i="1" s="1"/>
  <c r="KE146" i="1"/>
  <c r="W517" i="1"/>
  <c r="X517" i="1" s="1"/>
  <c r="HT152" i="1"/>
  <c r="AC438" i="1"/>
  <c r="AD438" i="1" s="1"/>
  <c r="KE73" i="1"/>
  <c r="W474" i="1"/>
  <c r="X474" i="1" s="1"/>
  <c r="HT109" i="1"/>
  <c r="W665" i="1"/>
  <c r="X665" i="1" s="1"/>
  <c r="HT300" i="1"/>
  <c r="W472" i="1"/>
  <c r="X472" i="1" s="1"/>
  <c r="HT107" i="1"/>
  <c r="Y534" i="1"/>
  <c r="Z534" i="1" s="1"/>
  <c r="IL169" i="1"/>
  <c r="AC481" i="1"/>
  <c r="AD481" i="1" s="1"/>
  <c r="KE116" i="1"/>
  <c r="AC645" i="1"/>
  <c r="AD645" i="1" s="1"/>
  <c r="KE280" i="1"/>
  <c r="W619" i="1"/>
  <c r="X619" i="1" s="1"/>
  <c r="HT254" i="1"/>
  <c r="AC662" i="1"/>
  <c r="AD662" i="1" s="1"/>
  <c r="KE297" i="1"/>
  <c r="W633" i="1"/>
  <c r="X633" i="1" s="1"/>
  <c r="HT268" i="1"/>
  <c r="W430" i="1"/>
  <c r="X430" i="1" s="1"/>
  <c r="HT65" i="1"/>
  <c r="Y608" i="1"/>
  <c r="Z608" i="1" s="1"/>
  <c r="IL243" i="1"/>
  <c r="IL176" i="1"/>
  <c r="Y541" i="1"/>
  <c r="Z541" i="1" s="1"/>
  <c r="AC449" i="1"/>
  <c r="AD449" i="1" s="1"/>
  <c r="KE84" i="1"/>
  <c r="AC514" i="1"/>
  <c r="AD514" i="1" s="1"/>
  <c r="KE149" i="1"/>
  <c r="W518" i="1"/>
  <c r="X518" i="1" s="1"/>
  <c r="HT153" i="1"/>
  <c r="AC494" i="1"/>
  <c r="AD494" i="1" s="1"/>
  <c r="KE129" i="1"/>
  <c r="W504" i="1"/>
  <c r="X504" i="1" s="1"/>
  <c r="HT139" i="1"/>
  <c r="AC510" i="1"/>
  <c r="AD510" i="1" s="1"/>
  <c r="KE145" i="1"/>
  <c r="W516" i="1"/>
  <c r="X516" i="1" s="1"/>
  <c r="HT151" i="1"/>
  <c r="AC488" i="1"/>
  <c r="AD488" i="1" s="1"/>
  <c r="KE123" i="1"/>
  <c r="W514" i="1"/>
  <c r="X514" i="1" s="1"/>
  <c r="HT149" i="1"/>
  <c r="W508" i="1"/>
  <c r="X508" i="1" s="1"/>
  <c r="HT143" i="1"/>
  <c r="AC499" i="1"/>
  <c r="AD499" i="1" s="1"/>
  <c r="KE134" i="1"/>
  <c r="W507" i="1"/>
  <c r="X507" i="1" s="1"/>
  <c r="HT142" i="1"/>
  <c r="AC506" i="1"/>
  <c r="AD506" i="1" s="1"/>
  <c r="KE141" i="1"/>
  <c r="W527" i="1"/>
  <c r="X527" i="1" s="1"/>
  <c r="HT162" i="1"/>
  <c r="IL240" i="1"/>
  <c r="Y605" i="1"/>
  <c r="Z605" i="1" s="1"/>
  <c r="IL242" i="1"/>
  <c r="Y607" i="1"/>
  <c r="Z607" i="1" s="1"/>
  <c r="AM486" i="1"/>
  <c r="AN486" i="1" s="1"/>
  <c r="ON121" i="1"/>
  <c r="AC593" i="1"/>
  <c r="AD593" i="1" s="1"/>
  <c r="KE228" i="1"/>
  <c r="AM475" i="1"/>
  <c r="AN475" i="1" s="1"/>
  <c r="ON110" i="1"/>
  <c r="Y571" i="1"/>
  <c r="Z571" i="1" s="1"/>
  <c r="IL206" i="1"/>
  <c r="AC476" i="1"/>
  <c r="AD476" i="1" s="1"/>
  <c r="KE111" i="1"/>
  <c r="AC579" i="1"/>
  <c r="AD579" i="1" s="1"/>
  <c r="KE214" i="1"/>
  <c r="W540" i="1"/>
  <c r="X540" i="1" s="1"/>
  <c r="HT175" i="1"/>
  <c r="Y539" i="1"/>
  <c r="Z539" i="1" s="1"/>
  <c r="IL174" i="1"/>
  <c r="ON168" i="1"/>
  <c r="AM533" i="1"/>
  <c r="AN533" i="1" s="1"/>
  <c r="Y593" i="1"/>
  <c r="Z593" i="1" s="1"/>
  <c r="IL228" i="1"/>
  <c r="AC618" i="1"/>
  <c r="AD618" i="1" s="1"/>
  <c r="KE253" i="1"/>
  <c r="W622" i="1"/>
  <c r="X622" i="1" s="1"/>
  <c r="HT257" i="1"/>
  <c r="IL196" i="1"/>
  <c r="Y561" i="1"/>
  <c r="Z561" i="1" s="1"/>
  <c r="AI623" i="1"/>
  <c r="AJ623" i="1" s="1"/>
  <c r="MU258" i="1"/>
  <c r="Y626" i="1"/>
  <c r="Z626" i="1" s="1"/>
  <c r="IL261" i="1"/>
  <c r="AC605" i="1"/>
  <c r="AD605" i="1" s="1"/>
  <c r="KE240" i="1"/>
  <c r="W611" i="1"/>
  <c r="X611" i="1" s="1"/>
  <c r="HT246" i="1"/>
  <c r="W662" i="1"/>
  <c r="X662" i="1" s="1"/>
  <c r="HT297" i="1"/>
  <c r="AC498" i="1"/>
  <c r="AD498" i="1" s="1"/>
  <c r="KE133" i="1"/>
  <c r="W505" i="1"/>
  <c r="X505" i="1" s="1"/>
  <c r="HT140" i="1"/>
  <c r="AC468" i="1"/>
  <c r="AD468" i="1" s="1"/>
  <c r="KE103" i="1"/>
  <c r="W491" i="1"/>
  <c r="X491" i="1" s="1"/>
  <c r="HT126" i="1"/>
  <c r="AC492" i="1"/>
  <c r="AD492" i="1" s="1"/>
  <c r="KE127" i="1"/>
  <c r="W502" i="1"/>
  <c r="X502" i="1" s="1"/>
  <c r="HT137" i="1"/>
  <c r="AC459" i="1"/>
  <c r="AD459" i="1" s="1"/>
  <c r="KE94" i="1"/>
  <c r="W500" i="1"/>
  <c r="X500" i="1" s="1"/>
  <c r="HT135" i="1"/>
  <c r="W549" i="1"/>
  <c r="X549" i="1" s="1"/>
  <c r="HT184" i="1"/>
  <c r="AC550" i="1"/>
  <c r="AD550" i="1" s="1"/>
  <c r="KE185" i="1"/>
  <c r="W548" i="1"/>
  <c r="X548" i="1" s="1"/>
  <c r="HT183" i="1"/>
  <c r="AC555" i="1"/>
  <c r="AD555" i="1" s="1"/>
  <c r="KE190" i="1"/>
  <c r="W566" i="1"/>
  <c r="X566" i="1" s="1"/>
  <c r="HT201" i="1"/>
  <c r="IL257" i="1"/>
  <c r="Y622" i="1"/>
  <c r="Z622" i="1" s="1"/>
  <c r="IL204" i="1"/>
  <c r="Y569" i="1"/>
  <c r="Z569" i="1" s="1"/>
  <c r="IL177" i="1"/>
  <c r="Y542" i="1"/>
  <c r="Z542" i="1" s="1"/>
  <c r="IL197" i="1"/>
  <c r="Y562" i="1"/>
  <c r="Z562" i="1" s="1"/>
  <c r="IL207" i="1"/>
  <c r="Y572" i="1"/>
  <c r="Z572" i="1" s="1"/>
  <c r="AM436" i="1"/>
  <c r="AN436" i="1" s="1"/>
  <c r="ON71" i="1"/>
  <c r="AC539" i="1"/>
  <c r="AD539" i="1" s="1"/>
  <c r="KE174" i="1"/>
  <c r="IL281" i="1"/>
  <c r="Y646" i="1"/>
  <c r="Z646" i="1" s="1"/>
  <c r="Y581" i="1"/>
  <c r="Z581" i="1" s="1"/>
  <c r="IL216" i="1"/>
  <c r="IL201" i="1"/>
  <c r="Y566" i="1"/>
  <c r="Z566" i="1" s="1"/>
  <c r="W443" i="1"/>
  <c r="X443" i="1" s="1"/>
  <c r="HT78" i="1"/>
  <c r="W599" i="1"/>
  <c r="X599" i="1" s="1"/>
  <c r="HT234" i="1"/>
  <c r="W638" i="1"/>
  <c r="X638" i="1" s="1"/>
  <c r="HT273" i="1"/>
  <c r="W437" i="1"/>
  <c r="X437" i="1" s="1"/>
  <c r="HT72" i="1"/>
  <c r="W627" i="1"/>
  <c r="X627" i="1" s="1"/>
  <c r="HT262" i="1"/>
  <c r="AC597" i="1"/>
  <c r="AD597" i="1" s="1"/>
  <c r="KE232" i="1"/>
  <c r="W593" i="1"/>
  <c r="X593" i="1" s="1"/>
  <c r="HT228" i="1"/>
  <c r="AC582" i="1"/>
  <c r="AD582" i="1" s="1"/>
  <c r="KE217" i="1"/>
  <c r="W591" i="1"/>
  <c r="X591" i="1" s="1"/>
  <c r="HT226" i="1"/>
  <c r="W641" i="1"/>
  <c r="X641" i="1" s="1"/>
  <c r="HT276" i="1"/>
  <c r="AC591" i="1"/>
  <c r="AD591" i="1" s="1"/>
  <c r="KE226" i="1"/>
  <c r="W586" i="1"/>
  <c r="X586" i="1" s="1"/>
  <c r="HT221" i="1"/>
  <c r="AC541" i="1"/>
  <c r="AD541" i="1" s="1"/>
  <c r="KE176" i="1"/>
  <c r="W552" i="1"/>
  <c r="X552" i="1" s="1"/>
  <c r="HT187" i="1"/>
  <c r="IL179" i="1"/>
  <c r="Y544" i="1"/>
  <c r="Z544" i="1" s="1"/>
  <c r="IL198" i="1"/>
  <c r="Y563" i="1"/>
  <c r="Z563" i="1" s="1"/>
  <c r="IL188" i="1"/>
  <c r="Y553" i="1"/>
  <c r="Z553" i="1" s="1"/>
  <c r="AC504" i="1"/>
  <c r="AD504" i="1" s="1"/>
  <c r="KE139" i="1"/>
  <c r="AC443" i="1"/>
  <c r="AD443" i="1" s="1"/>
  <c r="KE78" i="1"/>
  <c r="W476" i="1"/>
  <c r="X476" i="1" s="1"/>
  <c r="HT111" i="1"/>
  <c r="W658" i="1"/>
  <c r="X658" i="1" s="1"/>
  <c r="HT293" i="1"/>
  <c r="W463" i="1"/>
  <c r="X463" i="1" s="1"/>
  <c r="HT98" i="1"/>
  <c r="W626" i="1"/>
  <c r="X626" i="1" s="1"/>
  <c r="HT261" i="1"/>
  <c r="AC627" i="1"/>
  <c r="AD627" i="1" s="1"/>
  <c r="KE262" i="1"/>
  <c r="W625" i="1"/>
  <c r="X625" i="1" s="1"/>
  <c r="HT260" i="1"/>
  <c r="Y546" i="1"/>
  <c r="Z546" i="1" s="1"/>
  <c r="IL181" i="1"/>
  <c r="IL286" i="1"/>
  <c r="Y651" i="1"/>
  <c r="Z651" i="1" s="1"/>
  <c r="W574" i="1"/>
  <c r="X574" i="1" s="1"/>
  <c r="HT209" i="1"/>
  <c r="AC577" i="1"/>
  <c r="AD577" i="1" s="1"/>
  <c r="KE212" i="1"/>
  <c r="W572" i="1"/>
  <c r="X572" i="1" s="1"/>
  <c r="HT207" i="1"/>
  <c r="AC580" i="1"/>
  <c r="AD580" i="1" s="1"/>
  <c r="KE215" i="1"/>
  <c r="W590" i="1"/>
  <c r="X590" i="1" s="1"/>
  <c r="HT225" i="1"/>
  <c r="IL173" i="1"/>
  <c r="Y538" i="1"/>
  <c r="Z538" i="1" s="1"/>
  <c r="IL275" i="1"/>
  <c r="Y640" i="1"/>
  <c r="Z640" i="1" s="1"/>
  <c r="IL253" i="1"/>
  <c r="Y618" i="1"/>
  <c r="Z618" i="1" s="1"/>
  <c r="W621" i="1"/>
  <c r="X621" i="1" s="1"/>
  <c r="HT256" i="1"/>
  <c r="W659" i="1"/>
  <c r="X659" i="1" s="1"/>
  <c r="HT294" i="1"/>
  <c r="W464" i="1"/>
  <c r="X464" i="1" s="1"/>
  <c r="HT99" i="1"/>
  <c r="W647" i="1"/>
  <c r="X647" i="1" s="1"/>
  <c r="HT282" i="1"/>
  <c r="W448" i="1"/>
  <c r="X448" i="1" s="1"/>
  <c r="HT83" i="1"/>
  <c r="W657" i="1"/>
  <c r="X657" i="1" s="1"/>
  <c r="HT292" i="1"/>
  <c r="W462" i="1"/>
  <c r="X462" i="1" s="1"/>
  <c r="HT97" i="1"/>
  <c r="W656" i="1"/>
  <c r="X656" i="1" s="1"/>
  <c r="HT291" i="1"/>
  <c r="W460" i="1"/>
  <c r="X460" i="1" s="1"/>
  <c r="HT95" i="1"/>
  <c r="AC653" i="1"/>
  <c r="AD653" i="1" s="1"/>
  <c r="KE288" i="1"/>
  <c r="W455" i="1"/>
  <c r="X455" i="1" s="1"/>
  <c r="HT90" i="1"/>
  <c r="W650" i="1"/>
  <c r="X650" i="1" s="1"/>
  <c r="HT285" i="1"/>
  <c r="W454" i="1"/>
  <c r="X454" i="1" s="1"/>
  <c r="HT89" i="1"/>
  <c r="W664" i="1"/>
  <c r="X664" i="1" s="1"/>
  <c r="HT299" i="1"/>
  <c r="W471" i="1"/>
  <c r="X471" i="1" s="1"/>
  <c r="HT106" i="1"/>
  <c r="IL296" i="1"/>
  <c r="Y661" i="1"/>
  <c r="Z661" i="1" s="1"/>
  <c r="IL218" i="1"/>
  <c r="Y583" i="1"/>
  <c r="Z583" i="1" s="1"/>
  <c r="HY65" i="1" l="1"/>
  <c r="Y430" i="1" l="1"/>
  <c r="Z430" i="1" s="1"/>
  <c r="IL65" i="1"/>
  <c r="LV77" i="1" l="1"/>
  <c r="OG75" i="1"/>
  <c r="OI75" i="1" s="1"/>
  <c r="JW95" i="1"/>
  <c r="JY95" i="1" s="1"/>
  <c r="JZ95" i="1" s="1"/>
  <c r="IF62" i="1"/>
  <c r="IK62" i="1" l="1"/>
  <c r="IH62" i="1"/>
  <c r="II62" i="1" s="1"/>
  <c r="IG63" i="1" s="1"/>
  <c r="MB77" i="1"/>
  <c r="LX77" i="1"/>
  <c r="KD95" i="1"/>
  <c r="OM75" i="1"/>
  <c r="IF63" i="1"/>
  <c r="IH63" i="1" l="1"/>
  <c r="II63" i="1" s="1"/>
  <c r="IG64" i="1" s="1"/>
  <c r="IK63" i="1"/>
  <c r="JM62" i="1" l="1"/>
  <c r="JO62" i="1" s="1"/>
  <c r="JQ62" i="1" s="1"/>
  <c r="JR62" i="1" s="1"/>
  <c r="JM64" i="1"/>
  <c r="JO64" i="1" s="1"/>
  <c r="JM65" i="1"/>
  <c r="JO65" i="1" s="1"/>
  <c r="JM66" i="1"/>
  <c r="JO66" i="1" s="1"/>
  <c r="JM68" i="1"/>
  <c r="JO68" i="1" s="1"/>
  <c r="JM69" i="1"/>
  <c r="JO69" i="1" s="1"/>
  <c r="JM71" i="1"/>
  <c r="JO71" i="1" s="1"/>
  <c r="JM72" i="1"/>
  <c r="JO72" i="1" s="1"/>
  <c r="KF72" i="1" s="1"/>
  <c r="JM75" i="1"/>
  <c r="JO75" i="1" s="1"/>
  <c r="JM76" i="1"/>
  <c r="JO76" i="1" s="1"/>
  <c r="JM77" i="1"/>
  <c r="JO77" i="1" s="1"/>
  <c r="JM79" i="1"/>
  <c r="JO79" i="1" s="1"/>
  <c r="JM80" i="1"/>
  <c r="JO80" i="1" s="1"/>
  <c r="JM82" i="1"/>
  <c r="JO82" i="1" s="1"/>
  <c r="JM83" i="1"/>
  <c r="JO83" i="1" s="1"/>
  <c r="JM85" i="1"/>
  <c r="JO85" i="1" s="1"/>
  <c r="KF85" i="1" s="1"/>
  <c r="JM87" i="1"/>
  <c r="JO87" i="1" s="1"/>
  <c r="JM88" i="1"/>
  <c r="JO88" i="1" s="1"/>
  <c r="JM89" i="1"/>
  <c r="JM90" i="1"/>
  <c r="JO90" i="1" s="1"/>
  <c r="JM91" i="1"/>
  <c r="JM93" i="1"/>
  <c r="JM95" i="1"/>
  <c r="JM96" i="1"/>
  <c r="KE96" i="1" s="1"/>
  <c r="JM97" i="1"/>
  <c r="JM98" i="1"/>
  <c r="JM99" i="1"/>
  <c r="JM101" i="1"/>
  <c r="JM102" i="1"/>
  <c r="JM104" i="1"/>
  <c r="JM105" i="1"/>
  <c r="JM106" i="1"/>
  <c r="KE106" i="1" s="1"/>
  <c r="JM107" i="1"/>
  <c r="JM108" i="1"/>
  <c r="JM109" i="1"/>
  <c r="JM110" i="1"/>
  <c r="JM112" i="1"/>
  <c r="JM114" i="1"/>
  <c r="JM115" i="1"/>
  <c r="JM117" i="1"/>
  <c r="KE117" i="1" s="1"/>
  <c r="JM118" i="1"/>
  <c r="JM120" i="1"/>
  <c r="JM122" i="1"/>
  <c r="JM124" i="1"/>
  <c r="JM125" i="1"/>
  <c r="JM126" i="1"/>
  <c r="JM128" i="1"/>
  <c r="JM130" i="1"/>
  <c r="KE130" i="1" s="1"/>
  <c r="JM131" i="1"/>
  <c r="JM132" i="1"/>
  <c r="JM135" i="1"/>
  <c r="JM136" i="1"/>
  <c r="JM137" i="1"/>
  <c r="JM138" i="1"/>
  <c r="JM143" i="1"/>
  <c r="JM144" i="1"/>
  <c r="KE144" i="1" s="1"/>
  <c r="JM147" i="1"/>
  <c r="JM148" i="1"/>
  <c r="JM150" i="1"/>
  <c r="JM151" i="1"/>
  <c r="JM152" i="1"/>
  <c r="JM154" i="1"/>
  <c r="JM156" i="1"/>
  <c r="JM160" i="1"/>
  <c r="KE160" i="1" s="1"/>
  <c r="JM161" i="1"/>
  <c r="JM163" i="1"/>
  <c r="JM164" i="1"/>
  <c r="JM166" i="1"/>
  <c r="JM168" i="1"/>
  <c r="JM170" i="1"/>
  <c r="JM172" i="1"/>
  <c r="JM173" i="1"/>
  <c r="KE173" i="1" s="1"/>
  <c r="JM175" i="1"/>
  <c r="JM178" i="1"/>
  <c r="JM179" i="1"/>
  <c r="JM180" i="1"/>
  <c r="JM183" i="1"/>
  <c r="JM188" i="1"/>
  <c r="JM189" i="1"/>
  <c r="JM193" i="1"/>
  <c r="KE193" i="1" s="1"/>
  <c r="JM194" i="1"/>
  <c r="JM197" i="1"/>
  <c r="JM201" i="1"/>
  <c r="JM204" i="1"/>
  <c r="JM205" i="1"/>
  <c r="JM206" i="1"/>
  <c r="JM207" i="1"/>
  <c r="JM210" i="1"/>
  <c r="KE210" i="1" s="1"/>
  <c r="JM216" i="1"/>
  <c r="JM219" i="1"/>
  <c r="JM220" i="1"/>
  <c r="JM221" i="1"/>
  <c r="JM222" i="1"/>
  <c r="JM223" i="1"/>
  <c r="JM231" i="1"/>
  <c r="JM233" i="1"/>
  <c r="KE233" i="1" s="1"/>
  <c r="JM234" i="1"/>
  <c r="JM235" i="1"/>
  <c r="JM242" i="1"/>
  <c r="JM248" i="1"/>
  <c r="JM249" i="1"/>
  <c r="JM251" i="1"/>
  <c r="JM252" i="1"/>
  <c r="JM255" i="1"/>
  <c r="KE255" i="1" s="1"/>
  <c r="JM256" i="1"/>
  <c r="JM257" i="1"/>
  <c r="JM258" i="1"/>
  <c r="JM259" i="1"/>
  <c r="JM260" i="1"/>
  <c r="JM261" i="1"/>
  <c r="JM263" i="1"/>
  <c r="JM264" i="1"/>
  <c r="KE264" i="1" s="1"/>
  <c r="JM265" i="1"/>
  <c r="JM266" i="1"/>
  <c r="JM267" i="1"/>
  <c r="JM268" i="1"/>
  <c r="JM270" i="1"/>
  <c r="JM272" i="1"/>
  <c r="JM273" i="1"/>
  <c r="JM274" i="1"/>
  <c r="KE274" i="1" s="1"/>
  <c r="JM275" i="1"/>
  <c r="JM277" i="1"/>
  <c r="JM278" i="1"/>
  <c r="JM279" i="1"/>
  <c r="JM281" i="1"/>
  <c r="JM282" i="1"/>
  <c r="JM283" i="1"/>
  <c r="JM284" i="1"/>
  <c r="KE284" i="1" s="1"/>
  <c r="JM285" i="1"/>
  <c r="JM286" i="1"/>
  <c r="KE286" i="1" s="1"/>
  <c r="JM287" i="1"/>
  <c r="JM289" i="1"/>
  <c r="JM290" i="1"/>
  <c r="JM291" i="1"/>
  <c r="JM292" i="1"/>
  <c r="JM293" i="1"/>
  <c r="KE293" i="1" s="1"/>
  <c r="JM294" i="1"/>
  <c r="JM295" i="1"/>
  <c r="KE295" i="1" s="1"/>
  <c r="JM298" i="1"/>
  <c r="JM299" i="1"/>
  <c r="JM300" i="1"/>
  <c r="JM301" i="1"/>
  <c r="KE62" i="1"/>
  <c r="KE64" i="1"/>
  <c r="KE65" i="1"/>
  <c r="KE66" i="1"/>
  <c r="KE68" i="1"/>
  <c r="KE69" i="1"/>
  <c r="KE71" i="1"/>
  <c r="KE76" i="1"/>
  <c r="KE77" i="1"/>
  <c r="KE79" i="1"/>
  <c r="KE82" i="1"/>
  <c r="KE88" i="1"/>
  <c r="KE90" i="1"/>
  <c r="KE93" i="1"/>
  <c r="KE98" i="1"/>
  <c r="KE101" i="1"/>
  <c r="KE104" i="1"/>
  <c r="KE108" i="1"/>
  <c r="KE110" i="1"/>
  <c r="KE114" i="1"/>
  <c r="KE120" i="1"/>
  <c r="KE124" i="1"/>
  <c r="KE126" i="1"/>
  <c r="KE132" i="1"/>
  <c r="KE136" i="1"/>
  <c r="KE138" i="1"/>
  <c r="KE148" i="1"/>
  <c r="KE151" i="1"/>
  <c r="KE154" i="1"/>
  <c r="KE163" i="1"/>
  <c r="KE166" i="1"/>
  <c r="KE170" i="1"/>
  <c r="KE178" i="1"/>
  <c r="KE180" i="1"/>
  <c r="KE188" i="1"/>
  <c r="KE197" i="1"/>
  <c r="KE204" i="1"/>
  <c r="KE206" i="1"/>
  <c r="KE219" i="1"/>
  <c r="KE221" i="1"/>
  <c r="KE223" i="1"/>
  <c r="KE235" i="1"/>
  <c r="KE248" i="1"/>
  <c r="KE251" i="1"/>
  <c r="KE257" i="1"/>
  <c r="KE259" i="1"/>
  <c r="KE261" i="1"/>
  <c r="KE266" i="1"/>
  <c r="KE268" i="1"/>
  <c r="KE272" i="1"/>
  <c r="KE277" i="1"/>
  <c r="KE279" i="1"/>
  <c r="KE282" i="1"/>
  <c r="KE289" i="1"/>
  <c r="KE298" i="1"/>
  <c r="KE299" i="1"/>
  <c r="KF62" i="1"/>
  <c r="KF64" i="1"/>
  <c r="KF65" i="1"/>
  <c r="KF66" i="1"/>
  <c r="KF68" i="1"/>
  <c r="KF69" i="1"/>
  <c r="KF71" i="1"/>
  <c r="KF75" i="1"/>
  <c r="KF76" i="1"/>
  <c r="KF77" i="1"/>
  <c r="KF79" i="1"/>
  <c r="KF80" i="1"/>
  <c r="KF82" i="1"/>
  <c r="KF83" i="1"/>
  <c r="KF88" i="1"/>
  <c r="KF90" i="1"/>
  <c r="JW96" i="1"/>
  <c r="JY96" i="1" s="1"/>
  <c r="LO62" i="1"/>
  <c r="LQ62" i="1" s="1"/>
  <c r="LS62" i="1" s="1"/>
  <c r="LT62" i="1" s="1"/>
  <c r="LO63" i="1"/>
  <c r="LQ63" i="1" s="1"/>
  <c r="LO64" i="1"/>
  <c r="LQ64" i="1" s="1"/>
  <c r="LO65" i="1"/>
  <c r="LQ65" i="1" s="1"/>
  <c r="LO66" i="1"/>
  <c r="LQ66" i="1" s="1"/>
  <c r="LO67" i="1"/>
  <c r="LQ67" i="1" s="1"/>
  <c r="LO68" i="1"/>
  <c r="LQ68" i="1" s="1"/>
  <c r="LO69" i="1"/>
  <c r="LQ69" i="1" s="1"/>
  <c r="LO70" i="1"/>
  <c r="LQ70" i="1" s="1"/>
  <c r="MD70" i="1" s="1"/>
  <c r="LO71" i="1"/>
  <c r="LQ71" i="1" s="1"/>
  <c r="LO72" i="1"/>
  <c r="LQ72" i="1" s="1"/>
  <c r="LO73" i="1"/>
  <c r="LQ73" i="1" s="1"/>
  <c r="LO74" i="1"/>
  <c r="LQ74" i="1" s="1"/>
  <c r="LO75" i="1"/>
  <c r="LQ75" i="1" s="1"/>
  <c r="LO76" i="1"/>
  <c r="LQ76" i="1" s="1"/>
  <c r="LO77" i="1"/>
  <c r="LQ77" i="1" s="1"/>
  <c r="LO78" i="1"/>
  <c r="LQ78" i="1" s="1"/>
  <c r="MD78" i="1" s="1"/>
  <c r="LO79" i="1"/>
  <c r="LQ79" i="1" s="1"/>
  <c r="LO80" i="1"/>
  <c r="LQ80" i="1" s="1"/>
  <c r="LO81" i="1"/>
  <c r="LQ81" i="1" s="1"/>
  <c r="LO82" i="1"/>
  <c r="LQ82" i="1" s="1"/>
  <c r="LO83" i="1"/>
  <c r="LQ83" i="1" s="1"/>
  <c r="LO84" i="1"/>
  <c r="LQ84" i="1" s="1"/>
  <c r="LO85" i="1"/>
  <c r="LQ85" i="1" s="1"/>
  <c r="LO86" i="1"/>
  <c r="LQ86" i="1" s="1"/>
  <c r="MD86" i="1" s="1"/>
  <c r="LO87" i="1"/>
  <c r="LQ87" i="1" s="1"/>
  <c r="LO88" i="1"/>
  <c r="LQ88" i="1" s="1"/>
  <c r="LO89" i="1"/>
  <c r="LQ89" i="1" s="1"/>
  <c r="LO90" i="1"/>
  <c r="LQ90" i="1" s="1"/>
  <c r="LO91" i="1"/>
  <c r="LQ91" i="1" s="1"/>
  <c r="LO92" i="1"/>
  <c r="LQ92" i="1" s="1"/>
  <c r="LO94" i="1"/>
  <c r="LQ94" i="1" s="1"/>
  <c r="LO95" i="1"/>
  <c r="LQ95" i="1" s="1"/>
  <c r="MD95" i="1" s="1"/>
  <c r="LO96" i="1"/>
  <c r="LQ96" i="1" s="1"/>
  <c r="LO97" i="1"/>
  <c r="LQ97" i="1" s="1"/>
  <c r="LO98" i="1"/>
  <c r="LQ98" i="1" s="1"/>
  <c r="LO99" i="1"/>
  <c r="LQ99" i="1" s="1"/>
  <c r="LO100" i="1"/>
  <c r="LQ100" i="1" s="1"/>
  <c r="LO101" i="1"/>
  <c r="LQ101" i="1" s="1"/>
  <c r="LO102" i="1"/>
  <c r="LQ102" i="1" s="1"/>
  <c r="LO103" i="1"/>
  <c r="LQ103" i="1" s="1"/>
  <c r="MD103" i="1" s="1"/>
  <c r="LO104" i="1"/>
  <c r="LQ104" i="1" s="1"/>
  <c r="LO105" i="1"/>
  <c r="LQ105" i="1" s="1"/>
  <c r="LO106" i="1"/>
  <c r="LQ106" i="1" s="1"/>
  <c r="LO107" i="1"/>
  <c r="LQ107" i="1" s="1"/>
  <c r="LO108" i="1"/>
  <c r="LQ108" i="1" s="1"/>
  <c r="LO109" i="1"/>
  <c r="LQ109" i="1" s="1"/>
  <c r="LO110" i="1"/>
  <c r="LQ110" i="1" s="1"/>
  <c r="LO111" i="1"/>
  <c r="LQ111" i="1" s="1"/>
  <c r="MD111" i="1" s="1"/>
  <c r="LO112" i="1"/>
  <c r="LQ112" i="1" s="1"/>
  <c r="LO113" i="1"/>
  <c r="LQ113" i="1" s="1"/>
  <c r="LO114" i="1"/>
  <c r="LQ114" i="1" s="1"/>
  <c r="LO115" i="1"/>
  <c r="LQ115" i="1" s="1"/>
  <c r="LO116" i="1"/>
  <c r="LQ116" i="1" s="1"/>
  <c r="LO117" i="1"/>
  <c r="LQ117" i="1" s="1"/>
  <c r="LO118" i="1"/>
  <c r="AG483" i="1" s="1"/>
  <c r="AH483" i="1" s="1"/>
  <c r="LO119" i="1"/>
  <c r="LQ119" i="1" s="1"/>
  <c r="MD119" i="1" s="1"/>
  <c r="LO120" i="1"/>
  <c r="LQ120" i="1" s="1"/>
  <c r="LO121" i="1"/>
  <c r="LQ121" i="1" s="1"/>
  <c r="LO122" i="1"/>
  <c r="AG487" i="1" s="1"/>
  <c r="AH487" i="1" s="1"/>
  <c r="LO123" i="1"/>
  <c r="LQ123" i="1" s="1"/>
  <c r="LO127" i="1"/>
  <c r="LQ127" i="1" s="1"/>
  <c r="LO129" i="1"/>
  <c r="LQ129" i="1" s="1"/>
  <c r="LO131" i="1"/>
  <c r="LQ131" i="1" s="1"/>
  <c r="LO138" i="1"/>
  <c r="LQ138" i="1" s="1"/>
  <c r="MD138" i="1" s="1"/>
  <c r="LO144" i="1"/>
  <c r="AG509" i="1" s="1"/>
  <c r="AH509" i="1" s="1"/>
  <c r="LO148" i="1"/>
  <c r="LQ148" i="1" s="1"/>
  <c r="LO152" i="1"/>
  <c r="LQ152" i="1" s="1"/>
  <c r="LO154" i="1"/>
  <c r="LQ154" i="1" s="1"/>
  <c r="LO157" i="1"/>
  <c r="LQ157" i="1" s="1"/>
  <c r="LO161" i="1"/>
  <c r="LQ161" i="1" s="1"/>
  <c r="LO162" i="1"/>
  <c r="AG527" i="1" s="1"/>
  <c r="AH527" i="1" s="1"/>
  <c r="LO166" i="1"/>
  <c r="LQ166" i="1" s="1"/>
  <c r="LO170" i="1"/>
  <c r="LQ170" i="1" s="1"/>
  <c r="LO174" i="1"/>
  <c r="LQ174" i="1" s="1"/>
  <c r="LO178" i="1"/>
  <c r="LQ178" i="1" s="1"/>
  <c r="LO179" i="1"/>
  <c r="LQ179" i="1" s="1"/>
  <c r="LO183" i="1"/>
  <c r="LQ183" i="1" s="1"/>
  <c r="LO187" i="1"/>
  <c r="LQ187" i="1" s="1"/>
  <c r="LO188" i="1"/>
  <c r="LQ188" i="1" s="1"/>
  <c r="LO192" i="1"/>
  <c r="LQ192" i="1" s="1"/>
  <c r="LO196" i="1"/>
  <c r="AG561" i="1" s="1"/>
  <c r="AH561" i="1" s="1"/>
  <c r="LO200" i="1"/>
  <c r="LQ200" i="1" s="1"/>
  <c r="LO204" i="1"/>
  <c r="AG569" i="1" s="1"/>
  <c r="AH569" i="1" s="1"/>
  <c r="LO205" i="1"/>
  <c r="LQ205" i="1" s="1"/>
  <c r="LO209" i="1"/>
  <c r="AG574" i="1" s="1"/>
  <c r="AH574" i="1" s="1"/>
  <c r="LO213" i="1"/>
  <c r="LQ213" i="1" s="1"/>
  <c r="LO217" i="1"/>
  <c r="LQ217" i="1" s="1"/>
  <c r="LO219" i="1"/>
  <c r="LQ219" i="1" s="1"/>
  <c r="MD219" i="1" s="1"/>
  <c r="LO222" i="1"/>
  <c r="LQ222" i="1" s="1"/>
  <c r="LO226" i="1"/>
  <c r="LQ226" i="1" s="1"/>
  <c r="LO230" i="1"/>
  <c r="AG595" i="1" s="1"/>
  <c r="AH595" i="1" s="1"/>
  <c r="LO234" i="1"/>
  <c r="LQ234" i="1" s="1"/>
  <c r="LO237" i="1"/>
  <c r="LQ237" i="1" s="1"/>
  <c r="LO239" i="1"/>
  <c r="LQ239" i="1" s="1"/>
  <c r="LO242" i="1"/>
  <c r="LQ242" i="1" s="1"/>
  <c r="LO244" i="1"/>
  <c r="LQ244" i="1" s="1"/>
  <c r="MD244" i="1" s="1"/>
  <c r="LO246" i="1"/>
  <c r="LQ246" i="1" s="1"/>
  <c r="LO248" i="1"/>
  <c r="LQ248" i="1" s="1"/>
  <c r="LO250" i="1"/>
  <c r="LQ250" i="1" s="1"/>
  <c r="LO251" i="1"/>
  <c r="LQ251" i="1" s="1"/>
  <c r="LO253" i="1"/>
  <c r="LQ253" i="1" s="1"/>
  <c r="LO255" i="1"/>
  <c r="LQ255" i="1" s="1"/>
  <c r="LO257" i="1"/>
  <c r="LQ257" i="1" s="1"/>
  <c r="LO259" i="1"/>
  <c r="LQ259" i="1" s="1"/>
  <c r="MD259" i="1" s="1"/>
  <c r="LO261" i="1"/>
  <c r="AG626" i="1" s="1"/>
  <c r="AH626" i="1" s="1"/>
  <c r="LO263" i="1"/>
  <c r="LQ263" i="1" s="1"/>
  <c r="LO265" i="1"/>
  <c r="AG630" i="1" s="1"/>
  <c r="AH630" i="1" s="1"/>
  <c r="LO267" i="1"/>
  <c r="LQ267" i="1" s="1"/>
  <c r="MD267" i="1" s="1"/>
  <c r="LO269" i="1"/>
  <c r="LQ269" i="1" s="1"/>
  <c r="LO271" i="1"/>
  <c r="LQ271" i="1" s="1"/>
  <c r="LO273" i="1"/>
  <c r="LO275" i="1"/>
  <c r="LQ275" i="1" s="1"/>
  <c r="LO277" i="1"/>
  <c r="AG642" i="1" s="1"/>
  <c r="AH642" i="1" s="1"/>
  <c r="LO279" i="1"/>
  <c r="LQ279" i="1" s="1"/>
  <c r="LO281" i="1"/>
  <c r="AG646" i="1" s="1"/>
  <c r="AH646" i="1" s="1"/>
  <c r="LO283" i="1"/>
  <c r="LQ283" i="1" s="1"/>
  <c r="LO284" i="1"/>
  <c r="LQ284" i="1" s="1"/>
  <c r="LO285" i="1"/>
  <c r="LQ285" i="1" s="1"/>
  <c r="MD285" i="1" s="1"/>
  <c r="LO287" i="1"/>
  <c r="LO288" i="1"/>
  <c r="LQ288" i="1" s="1"/>
  <c r="MD288" i="1" s="1"/>
  <c r="LO289" i="1"/>
  <c r="LQ289" i="1" s="1"/>
  <c r="LO290" i="1"/>
  <c r="LQ290" i="1" s="1"/>
  <c r="LO291" i="1"/>
  <c r="LO292" i="1"/>
  <c r="LQ292" i="1" s="1"/>
  <c r="LO293" i="1"/>
  <c r="LQ293" i="1" s="1"/>
  <c r="LO295" i="1"/>
  <c r="LQ295" i="1" s="1"/>
  <c r="LO296" i="1"/>
  <c r="LO297" i="1"/>
  <c r="LQ297" i="1" s="1"/>
  <c r="MD297" i="1" s="1"/>
  <c r="LO298" i="1"/>
  <c r="LQ298" i="1" s="1"/>
  <c r="MD298" i="1" s="1"/>
  <c r="LO299" i="1"/>
  <c r="LQ299" i="1" s="1"/>
  <c r="MD299" i="1" s="1"/>
  <c r="LO300" i="1"/>
  <c r="MC300" i="1" s="1"/>
  <c r="LO301" i="1"/>
  <c r="LQ301" i="1" s="1"/>
  <c r="MC63" i="1"/>
  <c r="MC64" i="1"/>
  <c r="MC65" i="1"/>
  <c r="MC66" i="1"/>
  <c r="MC67" i="1"/>
  <c r="MC68" i="1"/>
  <c r="MC69" i="1"/>
  <c r="MC71" i="1"/>
  <c r="MC72" i="1"/>
  <c r="MC73" i="1"/>
  <c r="MC74" i="1"/>
  <c r="MC75" i="1"/>
  <c r="MC76" i="1"/>
  <c r="MC77" i="1"/>
  <c r="MC79" i="1"/>
  <c r="MC80" i="1"/>
  <c r="MC81" i="1"/>
  <c r="MC82" i="1"/>
  <c r="MC83" i="1"/>
  <c r="MC84" i="1"/>
  <c r="MC85" i="1"/>
  <c r="MC87" i="1"/>
  <c r="MC88" i="1"/>
  <c r="MC89" i="1"/>
  <c r="MC90" i="1"/>
  <c r="MC91" i="1"/>
  <c r="MC92" i="1"/>
  <c r="MC94" i="1"/>
  <c r="MC96" i="1"/>
  <c r="MC97" i="1"/>
  <c r="MC98" i="1"/>
  <c r="MC99" i="1"/>
  <c r="MC100" i="1"/>
  <c r="MC101" i="1"/>
  <c r="MC102" i="1"/>
  <c r="MC104" i="1"/>
  <c r="MC105" i="1"/>
  <c r="MC106" i="1"/>
  <c r="MC107" i="1"/>
  <c r="MC108" i="1"/>
  <c r="MC109" i="1"/>
  <c r="MC110" i="1"/>
  <c r="MC112" i="1"/>
  <c r="MC113" i="1"/>
  <c r="MC114" i="1"/>
  <c r="MC115" i="1"/>
  <c r="MC116" i="1"/>
  <c r="MC117" i="1"/>
  <c r="MC118" i="1"/>
  <c r="MC120" i="1"/>
  <c r="MC121" i="1"/>
  <c r="MC122" i="1"/>
  <c r="MC123" i="1"/>
  <c r="MC127" i="1"/>
  <c r="MC129" i="1"/>
  <c r="MC131" i="1"/>
  <c r="MC144" i="1"/>
  <c r="MC148" i="1"/>
  <c r="MC152" i="1"/>
  <c r="MC154" i="1"/>
  <c r="MC157" i="1"/>
  <c r="MC161" i="1"/>
  <c r="MC162" i="1"/>
  <c r="MC170" i="1"/>
  <c r="MC174" i="1"/>
  <c r="MC178" i="1"/>
  <c r="MC179" i="1"/>
  <c r="MC183" i="1"/>
  <c r="MC187" i="1"/>
  <c r="MC188" i="1"/>
  <c r="MC196" i="1"/>
  <c r="MC200" i="1"/>
  <c r="MC204" i="1"/>
  <c r="MC205" i="1"/>
  <c r="MC209" i="1"/>
  <c r="MC213" i="1"/>
  <c r="MC217" i="1"/>
  <c r="MC222" i="1"/>
  <c r="MC226" i="1"/>
  <c r="MC230" i="1"/>
  <c r="MC234" i="1"/>
  <c r="MC237" i="1"/>
  <c r="MC239" i="1"/>
  <c r="MC242" i="1"/>
  <c r="MC246" i="1"/>
  <c r="MC248" i="1"/>
  <c r="MC250" i="1"/>
  <c r="MC251" i="1"/>
  <c r="MC253" i="1"/>
  <c r="MC257" i="1"/>
  <c r="MC261" i="1"/>
  <c r="MC263" i="1"/>
  <c r="MC265" i="1"/>
  <c r="MC267" i="1"/>
  <c r="MC269" i="1"/>
  <c r="MC271" i="1"/>
  <c r="MC273" i="1"/>
  <c r="MC279" i="1"/>
  <c r="MC281" i="1"/>
  <c r="MC283" i="1"/>
  <c r="MC284" i="1"/>
  <c r="MC287" i="1"/>
  <c r="MC289" i="1"/>
  <c r="MC290" i="1"/>
  <c r="MC291" i="1"/>
  <c r="MC292" i="1"/>
  <c r="MC293" i="1"/>
  <c r="MC295" i="1"/>
  <c r="MC296" i="1"/>
  <c r="MC301" i="1"/>
  <c r="MD63" i="1"/>
  <c r="MD64" i="1"/>
  <c r="MD65" i="1"/>
  <c r="MD66" i="1"/>
  <c r="MD67" i="1"/>
  <c r="MD68" i="1"/>
  <c r="MD69" i="1"/>
  <c r="MD71" i="1"/>
  <c r="MD72" i="1"/>
  <c r="MD73" i="1"/>
  <c r="MD74" i="1"/>
  <c r="MD75" i="1"/>
  <c r="MD76" i="1"/>
  <c r="MD77" i="1"/>
  <c r="MD79" i="1"/>
  <c r="MD80" i="1"/>
  <c r="MD81" i="1"/>
  <c r="MD82" i="1"/>
  <c r="MD83" i="1"/>
  <c r="MD84" i="1"/>
  <c r="MD85" i="1"/>
  <c r="MD87" i="1"/>
  <c r="MD88" i="1"/>
  <c r="MD89" i="1"/>
  <c r="MD90" i="1"/>
  <c r="MD91" i="1"/>
  <c r="MD92" i="1"/>
  <c r="MD94" i="1"/>
  <c r="MD96" i="1"/>
  <c r="MD97" i="1"/>
  <c r="MD98" i="1"/>
  <c r="MD99" i="1"/>
  <c r="MD100" i="1"/>
  <c r="MD101" i="1"/>
  <c r="MD102" i="1"/>
  <c r="MD104" i="1"/>
  <c r="MD105" i="1"/>
  <c r="MD106" i="1"/>
  <c r="MD107" i="1"/>
  <c r="MD108" i="1"/>
  <c r="MD109" i="1"/>
  <c r="MD110" i="1"/>
  <c r="MD112" i="1"/>
  <c r="MD113" i="1"/>
  <c r="MD114" i="1"/>
  <c r="MD115" i="1"/>
  <c r="MD116" i="1"/>
  <c r="MD117" i="1"/>
  <c r="MD120" i="1"/>
  <c r="MD121" i="1"/>
  <c r="MD123" i="1"/>
  <c r="MD127" i="1"/>
  <c r="MD129" i="1"/>
  <c r="MD131" i="1"/>
  <c r="MD148" i="1"/>
  <c r="MD152" i="1"/>
  <c r="MD154" i="1"/>
  <c r="MD157" i="1"/>
  <c r="MD161" i="1"/>
  <c r="MD166" i="1"/>
  <c r="MD170" i="1"/>
  <c r="MD174" i="1"/>
  <c r="MD178" i="1"/>
  <c r="MD179" i="1"/>
  <c r="MD183" i="1"/>
  <c r="MD187" i="1"/>
  <c r="MD188" i="1"/>
  <c r="MD192" i="1"/>
  <c r="MD200" i="1"/>
  <c r="MD205" i="1"/>
  <c r="MD213" i="1"/>
  <c r="MD217" i="1"/>
  <c r="MD222" i="1"/>
  <c r="MD226" i="1"/>
  <c r="MD234" i="1"/>
  <c r="MD237" i="1"/>
  <c r="MD239" i="1"/>
  <c r="MD242" i="1"/>
  <c r="MD246" i="1"/>
  <c r="MD248" i="1"/>
  <c r="MD250" i="1"/>
  <c r="MD251" i="1"/>
  <c r="MD253" i="1"/>
  <c r="MD255" i="1"/>
  <c r="MD257" i="1"/>
  <c r="MD263" i="1"/>
  <c r="MD269" i="1"/>
  <c r="MD271" i="1"/>
  <c r="MD275" i="1"/>
  <c r="MD279" i="1"/>
  <c r="MD283" i="1"/>
  <c r="MD284" i="1"/>
  <c r="MD289" i="1"/>
  <c r="MD290" i="1"/>
  <c r="MD292" i="1"/>
  <c r="MD293" i="1"/>
  <c r="MD295" i="1"/>
  <c r="LV76" i="1"/>
  <c r="MB76" i="1" s="1"/>
  <c r="HN105" i="1"/>
  <c r="HP105" i="1" s="1"/>
  <c r="HQ105" i="1" s="1"/>
  <c r="HN301" i="1"/>
  <c r="HP301" i="1" s="1"/>
  <c r="HY66" i="1"/>
  <c r="IF66" i="1"/>
  <c r="IK66" i="1" s="1"/>
  <c r="HY67" i="1"/>
  <c r="Y432" i="1" s="1"/>
  <c r="Z432" i="1" s="1"/>
  <c r="IF67" i="1"/>
  <c r="IK67" i="1" s="1"/>
  <c r="HY68" i="1"/>
  <c r="IF68" i="1"/>
  <c r="HY69" i="1"/>
  <c r="IF69" i="1"/>
  <c r="IK69" i="1" s="1"/>
  <c r="HY70" i="1"/>
  <c r="IF70" i="1"/>
  <c r="HY71" i="1"/>
  <c r="IL71" i="1" s="1"/>
  <c r="IF71" i="1"/>
  <c r="IK71" i="1" s="1"/>
  <c r="HY72" i="1"/>
  <c r="IF72" i="1"/>
  <c r="IK72" i="1" s="1"/>
  <c r="HY73" i="1"/>
  <c r="IF73" i="1"/>
  <c r="IK73" i="1" s="1"/>
  <c r="HY74" i="1"/>
  <c r="IF74" i="1"/>
  <c r="IK74" i="1" s="1"/>
  <c r="HY75" i="1"/>
  <c r="Y440" i="1" s="1"/>
  <c r="Z440" i="1" s="1"/>
  <c r="IF75" i="1"/>
  <c r="IK75" i="1" s="1"/>
  <c r="HY76" i="1"/>
  <c r="IF76" i="1"/>
  <c r="HY77" i="1"/>
  <c r="IF77" i="1"/>
  <c r="IK77" i="1" s="1"/>
  <c r="HY78" i="1"/>
  <c r="IF78" i="1"/>
  <c r="HY79" i="1"/>
  <c r="IL79" i="1" s="1"/>
  <c r="IF79" i="1"/>
  <c r="HY80" i="1"/>
  <c r="IF80" i="1"/>
  <c r="IK80" i="1" s="1"/>
  <c r="HY81" i="1"/>
  <c r="IF81" i="1"/>
  <c r="IK81" i="1" s="1"/>
  <c r="HY82" i="1"/>
  <c r="IF82" i="1"/>
  <c r="IK82" i="1" s="1"/>
  <c r="HY83" i="1"/>
  <c r="Y448" i="1" s="1"/>
  <c r="Z448" i="1" s="1"/>
  <c r="IF83" i="1"/>
  <c r="IK83" i="1" s="1"/>
  <c r="HY84" i="1"/>
  <c r="IF84" i="1"/>
  <c r="HY85" i="1"/>
  <c r="IF85" i="1"/>
  <c r="IK85" i="1" s="1"/>
  <c r="HY86" i="1"/>
  <c r="IF86" i="1"/>
  <c r="HY87" i="1"/>
  <c r="IL87" i="1" s="1"/>
  <c r="IF87" i="1"/>
  <c r="HY88" i="1"/>
  <c r="IF88" i="1"/>
  <c r="IK88" i="1" s="1"/>
  <c r="HY89" i="1"/>
  <c r="IF89" i="1"/>
  <c r="IK89" i="1" s="1"/>
  <c r="HY90" i="1"/>
  <c r="IF90" i="1"/>
  <c r="IK90" i="1" s="1"/>
  <c r="HY91" i="1"/>
  <c r="Y456" i="1" s="1"/>
  <c r="Z456" i="1" s="1"/>
  <c r="IF91" i="1"/>
  <c r="IK91" i="1" s="1"/>
  <c r="HY92" i="1"/>
  <c r="IF92" i="1"/>
  <c r="IK92" i="1" s="1"/>
  <c r="HY93" i="1"/>
  <c r="IF93" i="1"/>
  <c r="HY94" i="1"/>
  <c r="IF94" i="1"/>
  <c r="HY95" i="1"/>
  <c r="IL95" i="1" s="1"/>
  <c r="IF95" i="1"/>
  <c r="IK95" i="1" s="1"/>
  <c r="HY96" i="1"/>
  <c r="IF96" i="1"/>
  <c r="IK96" i="1" s="1"/>
  <c r="HY97" i="1"/>
  <c r="IF97" i="1"/>
  <c r="IK97" i="1" s="1"/>
  <c r="HY98" i="1"/>
  <c r="IF98" i="1"/>
  <c r="IK98" i="1" s="1"/>
  <c r="HY99" i="1"/>
  <c r="Y464" i="1" s="1"/>
  <c r="Z464" i="1" s="1"/>
  <c r="IF99" i="1"/>
  <c r="IK99" i="1" s="1"/>
  <c r="HY100" i="1"/>
  <c r="IF100" i="1"/>
  <c r="IK100" i="1" s="1"/>
  <c r="HY101" i="1"/>
  <c r="IF101" i="1"/>
  <c r="HY102" i="1"/>
  <c r="IF102" i="1"/>
  <c r="HY103" i="1"/>
  <c r="IL103" i="1" s="1"/>
  <c r="IF103" i="1"/>
  <c r="IK103" i="1" s="1"/>
  <c r="HY104" i="1"/>
  <c r="IF104" i="1"/>
  <c r="IK104" i="1" s="1"/>
  <c r="HY105" i="1"/>
  <c r="IF105" i="1"/>
  <c r="IK105" i="1" s="1"/>
  <c r="HY106" i="1"/>
  <c r="IF106" i="1"/>
  <c r="IK106" i="1" s="1"/>
  <c r="HY107" i="1"/>
  <c r="Y472" i="1" s="1"/>
  <c r="Z472" i="1" s="1"/>
  <c r="IF107" i="1"/>
  <c r="IK107" i="1" s="1"/>
  <c r="HY108" i="1"/>
  <c r="IF108" i="1"/>
  <c r="IK108" i="1" s="1"/>
  <c r="HY109" i="1"/>
  <c r="IF109" i="1"/>
  <c r="HY110" i="1"/>
  <c r="IF110" i="1"/>
  <c r="HY111" i="1"/>
  <c r="IL111" i="1" s="1"/>
  <c r="IF111" i="1"/>
  <c r="IK111" i="1" s="1"/>
  <c r="HY112" i="1"/>
  <c r="IF112" i="1"/>
  <c r="IK112" i="1" s="1"/>
  <c r="HY113" i="1"/>
  <c r="IF113" i="1"/>
  <c r="IK113" i="1" s="1"/>
  <c r="HY114" i="1"/>
  <c r="IF114" i="1"/>
  <c r="IK114" i="1" s="1"/>
  <c r="HY115" i="1"/>
  <c r="Y480" i="1" s="1"/>
  <c r="Z480" i="1" s="1"/>
  <c r="IF115" i="1"/>
  <c r="IK115" i="1" s="1"/>
  <c r="HY116" i="1"/>
  <c r="IF116" i="1"/>
  <c r="IK116" i="1" s="1"/>
  <c r="HY117" i="1"/>
  <c r="IF117" i="1"/>
  <c r="HY118" i="1"/>
  <c r="IF118" i="1"/>
  <c r="HY119" i="1"/>
  <c r="IL119" i="1" s="1"/>
  <c r="IF119" i="1"/>
  <c r="IK119" i="1" s="1"/>
  <c r="HY120" i="1"/>
  <c r="IF120" i="1"/>
  <c r="IK120" i="1" s="1"/>
  <c r="HY121" i="1"/>
  <c r="IF121" i="1"/>
  <c r="IK121" i="1" s="1"/>
  <c r="HY122" i="1"/>
  <c r="IF122" i="1"/>
  <c r="IK122" i="1" s="1"/>
  <c r="HY123" i="1"/>
  <c r="Y488" i="1" s="1"/>
  <c r="Z488" i="1" s="1"/>
  <c r="IF123" i="1"/>
  <c r="IK123" i="1" s="1"/>
  <c r="HY124" i="1"/>
  <c r="IF124" i="1"/>
  <c r="IK124" i="1" s="1"/>
  <c r="HY125" i="1"/>
  <c r="IF125" i="1"/>
  <c r="HY126" i="1"/>
  <c r="IF126" i="1"/>
  <c r="HY127" i="1"/>
  <c r="IL127" i="1" s="1"/>
  <c r="IF127" i="1"/>
  <c r="IK127" i="1" s="1"/>
  <c r="HY128" i="1"/>
  <c r="IF128" i="1"/>
  <c r="IK128" i="1" s="1"/>
  <c r="HY129" i="1"/>
  <c r="IF129" i="1"/>
  <c r="IK129" i="1" s="1"/>
  <c r="HY130" i="1"/>
  <c r="IF130" i="1"/>
  <c r="IK130" i="1" s="1"/>
  <c r="HY131" i="1"/>
  <c r="Y496" i="1" s="1"/>
  <c r="Z496" i="1" s="1"/>
  <c r="IF131" i="1"/>
  <c r="IK131" i="1" s="1"/>
  <c r="HY132" i="1"/>
  <c r="IF132" i="1"/>
  <c r="IK132" i="1" s="1"/>
  <c r="HY133" i="1"/>
  <c r="IF133" i="1"/>
  <c r="HY134" i="1"/>
  <c r="IF134" i="1"/>
  <c r="HY135" i="1"/>
  <c r="IL135" i="1" s="1"/>
  <c r="IF135" i="1"/>
  <c r="IK135" i="1" s="1"/>
  <c r="HY136" i="1"/>
  <c r="IF136" i="1"/>
  <c r="IK136" i="1" s="1"/>
  <c r="HY137" i="1"/>
  <c r="IF137" i="1"/>
  <c r="IK137" i="1" s="1"/>
  <c r="HY138" i="1"/>
  <c r="IF138" i="1"/>
  <c r="IK138" i="1" s="1"/>
  <c r="HY139" i="1"/>
  <c r="Y504" i="1" s="1"/>
  <c r="Z504" i="1" s="1"/>
  <c r="IF139" i="1"/>
  <c r="IK139" i="1" s="1"/>
  <c r="HY140" i="1"/>
  <c r="IF140" i="1"/>
  <c r="IK140" i="1" s="1"/>
  <c r="HY141" i="1"/>
  <c r="IF141" i="1"/>
  <c r="HY142" i="1"/>
  <c r="IF142" i="1"/>
  <c r="HY143" i="1"/>
  <c r="IL143" i="1" s="1"/>
  <c r="IF143" i="1"/>
  <c r="IK143" i="1" s="1"/>
  <c r="HY144" i="1"/>
  <c r="IF144" i="1"/>
  <c r="IK144" i="1" s="1"/>
  <c r="HY145" i="1"/>
  <c r="IF145" i="1"/>
  <c r="IK145" i="1" s="1"/>
  <c r="HY146" i="1"/>
  <c r="IF146" i="1"/>
  <c r="IK146" i="1" s="1"/>
  <c r="HY147" i="1"/>
  <c r="Y512" i="1" s="1"/>
  <c r="Z512" i="1" s="1"/>
  <c r="IF147" i="1"/>
  <c r="IK147" i="1" s="1"/>
  <c r="HY148" i="1"/>
  <c r="IF148" i="1"/>
  <c r="IK148" i="1" s="1"/>
  <c r="HY149" i="1"/>
  <c r="IF149" i="1"/>
  <c r="HY150" i="1"/>
  <c r="IF150" i="1"/>
  <c r="HY151" i="1"/>
  <c r="IL151" i="1" s="1"/>
  <c r="IF151" i="1"/>
  <c r="IK151" i="1" s="1"/>
  <c r="HY152" i="1"/>
  <c r="IF152" i="1"/>
  <c r="IK152" i="1" s="1"/>
  <c r="HY153" i="1"/>
  <c r="IF153" i="1"/>
  <c r="IK153" i="1" s="1"/>
  <c r="HY154" i="1"/>
  <c r="IF154" i="1"/>
  <c r="IK154" i="1" s="1"/>
  <c r="HY155" i="1"/>
  <c r="Y520" i="1" s="1"/>
  <c r="Z520" i="1" s="1"/>
  <c r="IF155" i="1"/>
  <c r="IK155" i="1" s="1"/>
  <c r="HY156" i="1"/>
  <c r="IF156" i="1"/>
  <c r="IK156" i="1" s="1"/>
  <c r="HY157" i="1"/>
  <c r="IF157" i="1"/>
  <c r="HY158" i="1"/>
  <c r="IA158" i="1" s="1"/>
  <c r="IF158" i="1"/>
  <c r="IK158" i="1" s="1"/>
  <c r="HY160" i="1"/>
  <c r="IA160" i="1" s="1"/>
  <c r="IM160" i="1" s="1"/>
  <c r="IF160" i="1"/>
  <c r="IH160" i="1" s="1"/>
  <c r="HY161" i="1"/>
  <c r="IA161" i="1" s="1"/>
  <c r="IF161" i="1"/>
  <c r="IK161" i="1" s="1"/>
  <c r="HY162" i="1"/>
  <c r="IA162" i="1" s="1"/>
  <c r="IF162" i="1"/>
  <c r="IH162" i="1" s="1"/>
  <c r="HY168" i="1"/>
  <c r="IA168" i="1" s="1"/>
  <c r="IF168" i="1"/>
  <c r="IK168" i="1" s="1"/>
  <c r="HY171" i="1"/>
  <c r="IA171" i="1" s="1"/>
  <c r="IM171" i="1" s="1"/>
  <c r="IF171" i="1"/>
  <c r="IH171" i="1" s="1"/>
  <c r="HY183" i="1"/>
  <c r="IA183" i="1" s="1"/>
  <c r="IF183" i="1"/>
  <c r="IK183" i="1" s="1"/>
  <c r="HY184" i="1"/>
  <c r="IA184" i="1" s="1"/>
  <c r="IF184" i="1"/>
  <c r="IH184" i="1" s="1"/>
  <c r="HY186" i="1"/>
  <c r="IA186" i="1" s="1"/>
  <c r="IF186" i="1"/>
  <c r="IK186" i="1" s="1"/>
  <c r="HY187" i="1"/>
  <c r="IA187" i="1" s="1"/>
  <c r="IM187" i="1" s="1"/>
  <c r="IF187" i="1"/>
  <c r="IH187" i="1" s="1"/>
  <c r="HY191" i="1"/>
  <c r="IA191" i="1" s="1"/>
  <c r="IF191" i="1"/>
  <c r="IK191" i="1" s="1"/>
  <c r="HY195" i="1"/>
  <c r="IA195" i="1" s="1"/>
  <c r="IF195" i="1"/>
  <c r="IH195" i="1" s="1"/>
  <c r="HY202" i="1"/>
  <c r="IA202" i="1" s="1"/>
  <c r="IF202" i="1"/>
  <c r="IK202" i="1" s="1"/>
  <c r="HY203" i="1"/>
  <c r="IA203" i="1" s="1"/>
  <c r="IM203" i="1" s="1"/>
  <c r="IF203" i="1"/>
  <c r="IH203" i="1" s="1"/>
  <c r="HY208" i="1"/>
  <c r="IA208" i="1" s="1"/>
  <c r="IF208" i="1"/>
  <c r="IK208" i="1" s="1"/>
  <c r="HY209" i="1"/>
  <c r="IA209" i="1" s="1"/>
  <c r="IF209" i="1"/>
  <c r="IH209" i="1" s="1"/>
  <c r="HY212" i="1"/>
  <c r="IA212" i="1" s="1"/>
  <c r="IF212" i="1"/>
  <c r="IK212" i="1" s="1"/>
  <c r="HY213" i="1"/>
  <c r="IA213" i="1" s="1"/>
  <c r="IM213" i="1" s="1"/>
  <c r="IF213" i="1"/>
  <c r="IH213" i="1" s="1"/>
  <c r="HY214" i="1"/>
  <c r="IA214" i="1" s="1"/>
  <c r="IF214" i="1"/>
  <c r="IK214" i="1" s="1"/>
  <c r="HY215" i="1"/>
  <c r="IA215" i="1" s="1"/>
  <c r="IF215" i="1"/>
  <c r="IH215" i="1" s="1"/>
  <c r="HY222" i="1"/>
  <c r="IA222" i="1" s="1"/>
  <c r="IF222" i="1"/>
  <c r="IK222" i="1" s="1"/>
  <c r="HY223" i="1"/>
  <c r="IA223" i="1" s="1"/>
  <c r="IM223" i="1" s="1"/>
  <c r="IF223" i="1"/>
  <c r="IH223" i="1" s="1"/>
  <c r="HY224" i="1"/>
  <c r="IA224" i="1" s="1"/>
  <c r="IF224" i="1"/>
  <c r="IK224" i="1" s="1"/>
  <c r="HY226" i="1"/>
  <c r="IA226" i="1" s="1"/>
  <c r="IF226" i="1"/>
  <c r="IH226" i="1" s="1"/>
  <c r="HY227" i="1"/>
  <c r="IA227" i="1" s="1"/>
  <c r="IF227" i="1"/>
  <c r="IK227" i="1" s="1"/>
  <c r="HY232" i="1"/>
  <c r="IA232" i="1" s="1"/>
  <c r="IM232" i="1" s="1"/>
  <c r="IF232" i="1"/>
  <c r="IH232" i="1" s="1"/>
  <c r="HY234" i="1"/>
  <c r="IA234" i="1" s="1"/>
  <c r="IF234" i="1"/>
  <c r="IK234" i="1" s="1"/>
  <c r="HY235" i="1"/>
  <c r="IA235" i="1" s="1"/>
  <c r="IF235" i="1"/>
  <c r="IH235" i="1" s="1"/>
  <c r="HY236" i="1"/>
  <c r="IA236" i="1" s="1"/>
  <c r="IF236" i="1"/>
  <c r="IK236" i="1" s="1"/>
  <c r="HY244" i="1"/>
  <c r="IA244" i="1" s="1"/>
  <c r="IM244" i="1" s="1"/>
  <c r="IF244" i="1"/>
  <c r="IK244" i="1" s="1"/>
  <c r="HY245" i="1"/>
  <c r="IA245" i="1" s="1"/>
  <c r="IF245" i="1"/>
  <c r="IH245" i="1" s="1"/>
  <c r="HY246" i="1"/>
  <c r="IA246" i="1" s="1"/>
  <c r="IF246" i="1"/>
  <c r="IK246" i="1" s="1"/>
  <c r="HY247" i="1"/>
  <c r="IA247" i="1" s="1"/>
  <c r="IF247" i="1"/>
  <c r="IH247" i="1" s="1"/>
  <c r="HY250" i="1"/>
  <c r="IA250" i="1" s="1"/>
  <c r="IM250" i="1" s="1"/>
  <c r="IF250" i="1"/>
  <c r="IK250" i="1" s="1"/>
  <c r="HY251" i="1"/>
  <c r="IA251" i="1" s="1"/>
  <c r="IF251" i="1"/>
  <c r="IH251" i="1" s="1"/>
  <c r="HY252" i="1"/>
  <c r="IA252" i="1" s="1"/>
  <c r="IF252" i="1"/>
  <c r="IK252" i="1" s="1"/>
  <c r="HY254" i="1"/>
  <c r="IA254" i="1" s="1"/>
  <c r="IF254" i="1"/>
  <c r="IH254" i="1" s="1"/>
  <c r="HY255" i="1"/>
  <c r="IA255" i="1" s="1"/>
  <c r="IM255" i="1" s="1"/>
  <c r="IF255" i="1"/>
  <c r="IK255" i="1" s="1"/>
  <c r="HY256" i="1"/>
  <c r="IA256" i="1" s="1"/>
  <c r="IF256" i="1"/>
  <c r="IH256" i="1" s="1"/>
  <c r="HY258" i="1"/>
  <c r="IA258" i="1" s="1"/>
  <c r="IF258" i="1"/>
  <c r="IK258" i="1" s="1"/>
  <c r="HY260" i="1"/>
  <c r="IA260" i="1" s="1"/>
  <c r="IF260" i="1"/>
  <c r="IH260" i="1" s="1"/>
  <c r="HY266" i="1"/>
  <c r="IA266" i="1" s="1"/>
  <c r="IM266" i="1" s="1"/>
  <c r="IF266" i="1"/>
  <c r="IK266" i="1" s="1"/>
  <c r="HY267" i="1"/>
  <c r="IA267" i="1" s="1"/>
  <c r="IF267" i="1"/>
  <c r="IH267" i="1" s="1"/>
  <c r="HY269" i="1"/>
  <c r="IA269" i="1" s="1"/>
  <c r="IF269" i="1"/>
  <c r="IK269" i="1" s="1"/>
  <c r="HY270" i="1"/>
  <c r="IA270" i="1" s="1"/>
  <c r="IF270" i="1"/>
  <c r="IH270" i="1" s="1"/>
  <c r="HY276" i="1"/>
  <c r="IA276" i="1" s="1"/>
  <c r="IM276" i="1" s="1"/>
  <c r="IF276" i="1"/>
  <c r="IK276" i="1" s="1"/>
  <c r="HY278" i="1"/>
  <c r="IA278" i="1" s="1"/>
  <c r="IF278" i="1"/>
  <c r="IH278" i="1" s="1"/>
  <c r="HY279" i="1"/>
  <c r="IA279" i="1" s="1"/>
  <c r="IF279" i="1"/>
  <c r="IK279" i="1" s="1"/>
  <c r="HY280" i="1"/>
  <c r="IA280" i="1" s="1"/>
  <c r="IF280" i="1"/>
  <c r="IH280" i="1" s="1"/>
  <c r="HY283" i="1"/>
  <c r="IA283" i="1" s="1"/>
  <c r="IM283" i="1" s="1"/>
  <c r="IF283" i="1"/>
  <c r="IK283" i="1" s="1"/>
  <c r="HY287" i="1"/>
  <c r="IA287" i="1" s="1"/>
  <c r="IF287" i="1"/>
  <c r="IH287" i="1" s="1"/>
  <c r="HY289" i="1"/>
  <c r="IA289" i="1" s="1"/>
  <c r="IF289" i="1"/>
  <c r="IK289" i="1" s="1"/>
  <c r="HY290" i="1"/>
  <c r="IA290" i="1" s="1"/>
  <c r="IF290" i="1"/>
  <c r="IH290" i="1" s="1"/>
  <c r="HY292" i="1"/>
  <c r="IA292" i="1" s="1"/>
  <c r="IM292" i="1" s="1"/>
  <c r="IF292" i="1"/>
  <c r="IK292" i="1" s="1"/>
  <c r="HY294" i="1"/>
  <c r="IA294" i="1" s="1"/>
  <c r="IF294" i="1"/>
  <c r="IH294" i="1" s="1"/>
  <c r="HY295" i="1"/>
  <c r="IA295" i="1" s="1"/>
  <c r="IF295" i="1"/>
  <c r="IK295" i="1" s="1"/>
  <c r="HY298" i="1"/>
  <c r="IA298" i="1" s="1"/>
  <c r="IF298" i="1"/>
  <c r="IH298" i="1" s="1"/>
  <c r="HY300" i="1"/>
  <c r="IA300" i="1" s="1"/>
  <c r="IM300" i="1" s="1"/>
  <c r="IF300" i="1"/>
  <c r="IK300" i="1" s="1"/>
  <c r="HY301" i="1"/>
  <c r="IA301" i="1" s="1"/>
  <c r="IF301" i="1"/>
  <c r="IH301" i="1" s="1"/>
  <c r="MO128" i="1"/>
  <c r="MQ128" i="1" s="1"/>
  <c r="MR128" i="1" s="1"/>
  <c r="MO129" i="1"/>
  <c r="MT129" i="1" s="1"/>
  <c r="MO130" i="1"/>
  <c r="MT130" i="1" s="1"/>
  <c r="MO131" i="1"/>
  <c r="MT131" i="1" s="1"/>
  <c r="MO132" i="1"/>
  <c r="MT132" i="1" s="1"/>
  <c r="MO133" i="1"/>
  <c r="MT133" i="1" s="1"/>
  <c r="MO134" i="1"/>
  <c r="MT134" i="1" s="1"/>
  <c r="MO135" i="1"/>
  <c r="MT135" i="1"/>
  <c r="MO136" i="1"/>
  <c r="MO137" i="1"/>
  <c r="MT137" i="1" s="1"/>
  <c r="MO138" i="1"/>
  <c r="MO139" i="1"/>
  <c r="MT139" i="1" s="1"/>
  <c r="MO140" i="1"/>
  <c r="MT140" i="1" s="1"/>
  <c r="MO141" i="1"/>
  <c r="MT141" i="1" s="1"/>
  <c r="MO142" i="1"/>
  <c r="MT142" i="1" s="1"/>
  <c r="MO143" i="1"/>
  <c r="MT143" i="1" s="1"/>
  <c r="MO144" i="1"/>
  <c r="MO145" i="1"/>
  <c r="MT145" i="1" s="1"/>
  <c r="MO146" i="1"/>
  <c r="MO147" i="1"/>
  <c r="MT147" i="1" s="1"/>
  <c r="MO148" i="1"/>
  <c r="MT148" i="1" s="1"/>
  <c r="MO149" i="1"/>
  <c r="MT149" i="1" s="1"/>
  <c r="MO150" i="1"/>
  <c r="MT150" i="1" s="1"/>
  <c r="MO151" i="1"/>
  <c r="MT151" i="1" s="1"/>
  <c r="MO152" i="1"/>
  <c r="MO153" i="1"/>
  <c r="MT153" i="1" s="1"/>
  <c r="MO154" i="1"/>
  <c r="MO155" i="1"/>
  <c r="MT155" i="1" s="1"/>
  <c r="MO156" i="1"/>
  <c r="MT156" i="1" s="1"/>
  <c r="MO157" i="1"/>
  <c r="MT157" i="1" s="1"/>
  <c r="OG199" i="1"/>
  <c r="OI199" i="1" s="1"/>
  <c r="OG203" i="1"/>
  <c r="OM203" i="1" s="1"/>
  <c r="OG207" i="1"/>
  <c r="OM207" i="1" s="1"/>
  <c r="OG211" i="1"/>
  <c r="OI211" i="1" s="1"/>
  <c r="OG215" i="1"/>
  <c r="OI215" i="1" s="1"/>
  <c r="OG219" i="1"/>
  <c r="OM219" i="1" s="1"/>
  <c r="OG223" i="1"/>
  <c r="OI223" i="1" s="1"/>
  <c r="OG227" i="1"/>
  <c r="OI227" i="1" s="1"/>
  <c r="OG231" i="1"/>
  <c r="OI231" i="1" s="1"/>
  <c r="OG235" i="1"/>
  <c r="OM235" i="1" s="1"/>
  <c r="OG244" i="1"/>
  <c r="OI244" i="1" s="1"/>
  <c r="OG245" i="1"/>
  <c r="OI245" i="1" s="1"/>
  <c r="OG248" i="1"/>
  <c r="OM248" i="1" s="1"/>
  <c r="OG249" i="1"/>
  <c r="OI249" i="1" s="1"/>
  <c r="OG252" i="1"/>
  <c r="OI252" i="1" s="1"/>
  <c r="OG253" i="1"/>
  <c r="OI253" i="1" s="1"/>
  <c r="OG256" i="1"/>
  <c r="OM256" i="1" s="1"/>
  <c r="OG257" i="1"/>
  <c r="OM257" i="1" s="1"/>
  <c r="OG260" i="1"/>
  <c r="OI260" i="1" s="1"/>
  <c r="OG261" i="1"/>
  <c r="OI261" i="1" s="1"/>
  <c r="OG264" i="1"/>
  <c r="OM264" i="1" s="1"/>
  <c r="OG265" i="1"/>
  <c r="OI265" i="1" s="1"/>
  <c r="OG268" i="1"/>
  <c r="OI268" i="1" s="1"/>
  <c r="OG269" i="1"/>
  <c r="OI269" i="1" s="1"/>
  <c r="OG272" i="1"/>
  <c r="OM272" i="1" s="1"/>
  <c r="OG273" i="1"/>
  <c r="OM273" i="1" s="1"/>
  <c r="OG276" i="1"/>
  <c r="OI276" i="1" s="1"/>
  <c r="OG277" i="1"/>
  <c r="OI277" i="1" s="1"/>
  <c r="OG280" i="1"/>
  <c r="OM280" i="1" s="1"/>
  <c r="OG281" i="1"/>
  <c r="OI281" i="1" s="1"/>
  <c r="OG284" i="1"/>
  <c r="OI284" i="1" s="1"/>
  <c r="OG285" i="1"/>
  <c r="OI285" i="1" s="1"/>
  <c r="OG288" i="1"/>
  <c r="OM288" i="1" s="1"/>
  <c r="OG289" i="1"/>
  <c r="OM289" i="1" s="1"/>
  <c r="OG292" i="1"/>
  <c r="OI292" i="1" s="1"/>
  <c r="OG293" i="1"/>
  <c r="OI293" i="1" s="1"/>
  <c r="OG296" i="1"/>
  <c r="OM296" i="1" s="1"/>
  <c r="OG297" i="1"/>
  <c r="OI297" i="1" s="1"/>
  <c r="OG300" i="1"/>
  <c r="OI300" i="1" s="1"/>
  <c r="HG64" i="1"/>
  <c r="HI64" i="1" s="1"/>
  <c r="HG66" i="1"/>
  <c r="HI66" i="1" s="1"/>
  <c r="HG67" i="1"/>
  <c r="HI67" i="1" s="1"/>
  <c r="HG68" i="1"/>
  <c r="HI68" i="1" s="1"/>
  <c r="HG73" i="1"/>
  <c r="HI73" i="1" s="1"/>
  <c r="HG75" i="1"/>
  <c r="HI75" i="1" s="1"/>
  <c r="HG76" i="1"/>
  <c r="HI76" i="1" s="1"/>
  <c r="HG82" i="1"/>
  <c r="HI82" i="1" s="1"/>
  <c r="HG84" i="1"/>
  <c r="HI84" i="1" s="1"/>
  <c r="HG85" i="1"/>
  <c r="HI85" i="1" s="1"/>
  <c r="HG86" i="1"/>
  <c r="HI86" i="1" s="1"/>
  <c r="HG87" i="1"/>
  <c r="HI87" i="1" s="1"/>
  <c r="HG91" i="1"/>
  <c r="HI91" i="1" s="1"/>
  <c r="HG94" i="1"/>
  <c r="HI94" i="1" s="1"/>
  <c r="HG96" i="1"/>
  <c r="HI96" i="1" s="1"/>
  <c r="HG100" i="1"/>
  <c r="HI100" i="1" s="1"/>
  <c r="HG102" i="1"/>
  <c r="HI102" i="1" s="1"/>
  <c r="HG103" i="1"/>
  <c r="HI103" i="1" s="1"/>
  <c r="HG108" i="1"/>
  <c r="HI108" i="1" s="1"/>
  <c r="HG112" i="1"/>
  <c r="HI112" i="1" s="1"/>
  <c r="HG113" i="1"/>
  <c r="HI113" i="1" s="1"/>
  <c r="HG115" i="1"/>
  <c r="HI115" i="1" s="1"/>
  <c r="HG116" i="1"/>
  <c r="HI116" i="1" s="1"/>
  <c r="HG119" i="1"/>
  <c r="HI119" i="1" s="1"/>
  <c r="HG121" i="1"/>
  <c r="HI121" i="1" s="1"/>
  <c r="HG122" i="1"/>
  <c r="HI122" i="1" s="1"/>
  <c r="HG125" i="1"/>
  <c r="HI125" i="1" s="1"/>
  <c r="HG128" i="1"/>
  <c r="HI128" i="1" s="1"/>
  <c r="HG130" i="1"/>
  <c r="HI130" i="1" s="1"/>
  <c r="HG132" i="1"/>
  <c r="HI132" i="1" s="1"/>
  <c r="HG136" i="1"/>
  <c r="HI136" i="1" s="1"/>
  <c r="HG138" i="1"/>
  <c r="HI138" i="1" s="1"/>
  <c r="HG141" i="1"/>
  <c r="HI141" i="1" s="1"/>
  <c r="HG145" i="1"/>
  <c r="HI145" i="1" s="1"/>
  <c r="HG147" i="1"/>
  <c r="HI147" i="1" s="1"/>
  <c r="HG148" i="1"/>
  <c r="HI148" i="1" s="1"/>
  <c r="HG150" i="1"/>
  <c r="HI150" i="1" s="1"/>
  <c r="HG154" i="1"/>
  <c r="HI154" i="1" s="1"/>
  <c r="HG157" i="1"/>
  <c r="HI157" i="1" s="1"/>
  <c r="HG158" i="1"/>
  <c r="HI158" i="1" s="1"/>
  <c r="HG159" i="1"/>
  <c r="HI159" i="1" s="1"/>
  <c r="HU159" i="1" s="1"/>
  <c r="HG161" i="1"/>
  <c r="HI161" i="1" s="1"/>
  <c r="HG163" i="1"/>
  <c r="HI163" i="1" s="1"/>
  <c r="HG166" i="1"/>
  <c r="HI166" i="1" s="1"/>
  <c r="HG167" i="1"/>
  <c r="HI167" i="1" s="1"/>
  <c r="HU167" i="1" s="1"/>
  <c r="HG168" i="1"/>
  <c r="HI168" i="1" s="1"/>
  <c r="HG172" i="1"/>
  <c r="HI172" i="1" s="1"/>
  <c r="HU172" i="1" s="1"/>
  <c r="HG173" i="1"/>
  <c r="HI173" i="1" s="1"/>
  <c r="HG176" i="1"/>
  <c r="HI176" i="1" s="1"/>
  <c r="HU176" i="1" s="1"/>
  <c r="HG177" i="1"/>
  <c r="HI177" i="1" s="1"/>
  <c r="HG185" i="1"/>
  <c r="HI185" i="1" s="1"/>
  <c r="HG190" i="1"/>
  <c r="HI190" i="1" s="1"/>
  <c r="HG191" i="1"/>
  <c r="HG194" i="1"/>
  <c r="HG195" i="1"/>
  <c r="W560" i="1" s="1"/>
  <c r="X560" i="1" s="1"/>
  <c r="HG198" i="1"/>
  <c r="HG200" i="1"/>
  <c r="HG204" i="1"/>
  <c r="HG208" i="1"/>
  <c r="HG211" i="1"/>
  <c r="HG212" i="1"/>
  <c r="HG216" i="1"/>
  <c r="HG217" i="1"/>
  <c r="W582" i="1" s="1"/>
  <c r="X582" i="1" s="1"/>
  <c r="HG218" i="1"/>
  <c r="HG222" i="1"/>
  <c r="HG227" i="1"/>
  <c r="HG230" i="1"/>
  <c r="HG231" i="1"/>
  <c r="HG235" i="1"/>
  <c r="HG238" i="1"/>
  <c r="HG239" i="1"/>
  <c r="W604" i="1" s="1"/>
  <c r="X604" i="1" s="1"/>
  <c r="HG247" i="1"/>
  <c r="HG249" i="1"/>
  <c r="HG255" i="1"/>
  <c r="HG259" i="1"/>
  <c r="HG266" i="1"/>
  <c r="HG272" i="1"/>
  <c r="HG275" i="1"/>
  <c r="HG280" i="1"/>
  <c r="W645" i="1" s="1"/>
  <c r="X645" i="1" s="1"/>
  <c r="HG284" i="1"/>
  <c r="HG287" i="1"/>
  <c r="HG289" i="1"/>
  <c r="HG295" i="1"/>
  <c r="HG301" i="1"/>
  <c r="HI301" i="1" s="1"/>
  <c r="IL66" i="1"/>
  <c r="IL68" i="1"/>
  <c r="IL69" i="1"/>
  <c r="IL70" i="1"/>
  <c r="IL72" i="1"/>
  <c r="IL73" i="1"/>
  <c r="IL74" i="1"/>
  <c r="IL76" i="1"/>
  <c r="IL77" i="1"/>
  <c r="IL78" i="1"/>
  <c r="IL80" i="1"/>
  <c r="IL81" i="1"/>
  <c r="IL82" i="1"/>
  <c r="IL84" i="1"/>
  <c r="IL85" i="1"/>
  <c r="IL86" i="1"/>
  <c r="IL88" i="1"/>
  <c r="IL89" i="1"/>
  <c r="IL90" i="1"/>
  <c r="IL92" i="1"/>
  <c r="IL93" i="1"/>
  <c r="IL94" i="1"/>
  <c r="IL96" i="1"/>
  <c r="IL97" i="1"/>
  <c r="IL98" i="1"/>
  <c r="IL100" i="1"/>
  <c r="IL101" i="1"/>
  <c r="IL102" i="1"/>
  <c r="IL104" i="1"/>
  <c r="IL105" i="1"/>
  <c r="IL106" i="1"/>
  <c r="IL108" i="1"/>
  <c r="IL109" i="1"/>
  <c r="IL110" i="1"/>
  <c r="IL112" i="1"/>
  <c r="IL113" i="1"/>
  <c r="IL114" i="1"/>
  <c r="IL116" i="1"/>
  <c r="IL117" i="1"/>
  <c r="IL118" i="1"/>
  <c r="IL120" i="1"/>
  <c r="IL121" i="1"/>
  <c r="IL122" i="1"/>
  <c r="IL124" i="1"/>
  <c r="IL125" i="1"/>
  <c r="IL126" i="1"/>
  <c r="IL128" i="1"/>
  <c r="IL129" i="1"/>
  <c r="IL130" i="1"/>
  <c r="IL132" i="1"/>
  <c r="IL133" i="1"/>
  <c r="IL134" i="1"/>
  <c r="IL136" i="1"/>
  <c r="IL137" i="1"/>
  <c r="IL138" i="1"/>
  <c r="IL140" i="1"/>
  <c r="IL141" i="1"/>
  <c r="IL142" i="1"/>
  <c r="IL144" i="1"/>
  <c r="IL145" i="1"/>
  <c r="IL146" i="1"/>
  <c r="IL148" i="1"/>
  <c r="IL149" i="1"/>
  <c r="IL150" i="1"/>
  <c r="IL152" i="1"/>
  <c r="IL153" i="1"/>
  <c r="IL154" i="1"/>
  <c r="IL156" i="1"/>
  <c r="IL157" i="1"/>
  <c r="IL158" i="1"/>
  <c r="IL161" i="1"/>
  <c r="IL162" i="1"/>
  <c r="IL168" i="1"/>
  <c r="IL183" i="1"/>
  <c r="IL184" i="1"/>
  <c r="IL186" i="1"/>
  <c r="IL191" i="1"/>
  <c r="IL195" i="1"/>
  <c r="IL202" i="1"/>
  <c r="IL208" i="1"/>
  <c r="IL209" i="1"/>
  <c r="IL212" i="1"/>
  <c r="IL214" i="1"/>
  <c r="IL215" i="1"/>
  <c r="IL222" i="1"/>
  <c r="IL224" i="1"/>
  <c r="IL226" i="1"/>
  <c r="IL227" i="1"/>
  <c r="IL234" i="1"/>
  <c r="IL235" i="1"/>
  <c r="IL236" i="1"/>
  <c r="IL245" i="1"/>
  <c r="IL246" i="1"/>
  <c r="IL247" i="1"/>
  <c r="IL251" i="1"/>
  <c r="IL252" i="1"/>
  <c r="IL254" i="1"/>
  <c r="IL256" i="1"/>
  <c r="IL258" i="1"/>
  <c r="IL260" i="1"/>
  <c r="IL267" i="1"/>
  <c r="IL269" i="1"/>
  <c r="IL270" i="1"/>
  <c r="IL278" i="1"/>
  <c r="IL279" i="1"/>
  <c r="IL280" i="1"/>
  <c r="IL290" i="1"/>
  <c r="IL298" i="1"/>
  <c r="IR301" i="1"/>
  <c r="IT301" i="1" s="1"/>
  <c r="MH62" i="1"/>
  <c r="MH63" i="1"/>
  <c r="MH64" i="1"/>
  <c r="MH65" i="1"/>
  <c r="MH66" i="1"/>
  <c r="MH67" i="1"/>
  <c r="MH68" i="1"/>
  <c r="MH69" i="1"/>
  <c r="MH70" i="1"/>
  <c r="MH71" i="1"/>
  <c r="MH72" i="1"/>
  <c r="MH73" i="1"/>
  <c r="MH74" i="1"/>
  <c r="AI439" i="1" s="1"/>
  <c r="AJ439" i="1" s="1"/>
  <c r="MH75" i="1"/>
  <c r="MH76" i="1"/>
  <c r="MH77" i="1"/>
  <c r="MH78" i="1"/>
  <c r="MH79" i="1"/>
  <c r="MH80" i="1"/>
  <c r="MH81" i="1"/>
  <c r="MH82" i="1"/>
  <c r="AI447" i="1" s="1"/>
  <c r="AJ447" i="1" s="1"/>
  <c r="MH83" i="1"/>
  <c r="MH84" i="1"/>
  <c r="MH85" i="1"/>
  <c r="MH86" i="1"/>
  <c r="MH87" i="1"/>
  <c r="MH88" i="1"/>
  <c r="MH89" i="1"/>
  <c r="MH90" i="1"/>
  <c r="AI455" i="1" s="1"/>
  <c r="AJ455" i="1" s="1"/>
  <c r="MH91" i="1"/>
  <c r="MH92" i="1"/>
  <c r="MH93" i="1"/>
  <c r="MH94" i="1"/>
  <c r="MH95" i="1"/>
  <c r="MH96" i="1"/>
  <c r="MH97" i="1"/>
  <c r="MH98" i="1"/>
  <c r="MH99" i="1"/>
  <c r="MH100" i="1"/>
  <c r="MH101" i="1"/>
  <c r="MH102" i="1"/>
  <c r="MH103" i="1"/>
  <c r="MH104" i="1"/>
  <c r="MH105" i="1"/>
  <c r="MH106" i="1"/>
  <c r="MH107" i="1"/>
  <c r="MH108" i="1"/>
  <c r="MH109" i="1"/>
  <c r="MH110" i="1"/>
  <c r="MH111" i="1"/>
  <c r="MH112" i="1"/>
  <c r="MH113" i="1"/>
  <c r="MH114" i="1"/>
  <c r="AI479" i="1" s="1"/>
  <c r="AJ479" i="1" s="1"/>
  <c r="MH115" i="1"/>
  <c r="MH116" i="1"/>
  <c r="MH117" i="1"/>
  <c r="MH118" i="1"/>
  <c r="MH119" i="1"/>
  <c r="MH120" i="1"/>
  <c r="MH121" i="1"/>
  <c r="MH122" i="1"/>
  <c r="MH123" i="1"/>
  <c r="MH124" i="1"/>
  <c r="MH125" i="1"/>
  <c r="MH126" i="1"/>
  <c r="MH127" i="1"/>
  <c r="MH128" i="1"/>
  <c r="MH129" i="1"/>
  <c r="MH130" i="1"/>
  <c r="AI495" i="1" s="1"/>
  <c r="AJ495" i="1" s="1"/>
  <c r="MH131" i="1"/>
  <c r="MH132" i="1"/>
  <c r="MH133" i="1"/>
  <c r="MH134" i="1"/>
  <c r="MH135" i="1"/>
  <c r="MH136" i="1"/>
  <c r="MH137" i="1"/>
  <c r="MH138" i="1"/>
  <c r="MH139" i="1"/>
  <c r="MH140" i="1"/>
  <c r="MH141" i="1"/>
  <c r="MH142" i="1"/>
  <c r="MH143" i="1"/>
  <c r="MH144" i="1"/>
  <c r="MH145" i="1"/>
  <c r="MH146" i="1"/>
  <c r="MH147" i="1"/>
  <c r="MH148" i="1"/>
  <c r="MH149" i="1"/>
  <c r="MH150" i="1"/>
  <c r="MH151" i="1"/>
  <c r="MH152" i="1"/>
  <c r="MH153" i="1"/>
  <c r="MH154" i="1"/>
  <c r="MH155" i="1"/>
  <c r="MH156" i="1"/>
  <c r="MH157" i="1"/>
  <c r="MH158" i="1"/>
  <c r="MH159" i="1"/>
  <c r="MH160" i="1"/>
  <c r="MH161" i="1"/>
  <c r="MH162" i="1"/>
  <c r="AI527" i="1" s="1"/>
  <c r="AJ527" i="1" s="1"/>
  <c r="MH163" i="1"/>
  <c r="MH164" i="1"/>
  <c r="MH165" i="1"/>
  <c r="MH166" i="1"/>
  <c r="MH167" i="1"/>
  <c r="MH168" i="1"/>
  <c r="MH169" i="1"/>
  <c r="MH170" i="1"/>
  <c r="AI535" i="1" s="1"/>
  <c r="AJ535" i="1" s="1"/>
  <c r="MH171" i="1"/>
  <c r="MH172" i="1"/>
  <c r="MH173" i="1"/>
  <c r="MH174" i="1"/>
  <c r="MH175" i="1"/>
  <c r="MH176" i="1"/>
  <c r="MH177" i="1"/>
  <c r="MH178" i="1"/>
  <c r="AI543" i="1" s="1"/>
  <c r="AJ543" i="1" s="1"/>
  <c r="MH180" i="1"/>
  <c r="MH181" i="1"/>
  <c r="MH182" i="1"/>
  <c r="MH183" i="1"/>
  <c r="MH184" i="1"/>
  <c r="MH185" i="1"/>
  <c r="MH186" i="1"/>
  <c r="MH187" i="1"/>
  <c r="AI552" i="1" s="1"/>
  <c r="AJ552" i="1" s="1"/>
  <c r="MH188" i="1"/>
  <c r="MH189" i="1"/>
  <c r="MH190" i="1"/>
  <c r="MH191" i="1"/>
  <c r="MH192" i="1"/>
  <c r="MH193" i="1"/>
  <c r="MH194" i="1"/>
  <c r="MH195" i="1"/>
  <c r="AI560" i="1" s="1"/>
  <c r="AJ560" i="1" s="1"/>
  <c r="MH196" i="1"/>
  <c r="MH197" i="1"/>
  <c r="MH198" i="1"/>
  <c r="MH199" i="1"/>
  <c r="MH200" i="1"/>
  <c r="MH201" i="1"/>
  <c r="MH202" i="1"/>
  <c r="MH203" i="1"/>
  <c r="AI568" i="1" s="1"/>
  <c r="AJ568" i="1" s="1"/>
  <c r="MH204" i="1"/>
  <c r="MH205" i="1"/>
  <c r="MH206" i="1"/>
  <c r="MH207" i="1"/>
  <c r="MH208" i="1"/>
  <c r="MH210" i="1"/>
  <c r="MH211" i="1"/>
  <c r="MH212" i="1"/>
  <c r="AI577" i="1" s="1"/>
  <c r="AJ577" i="1" s="1"/>
  <c r="MH213" i="1"/>
  <c r="MH214" i="1"/>
  <c r="MH215" i="1"/>
  <c r="MH216" i="1"/>
  <c r="MH217" i="1"/>
  <c r="MH218" i="1"/>
  <c r="MH219" i="1"/>
  <c r="MH220" i="1"/>
  <c r="AI585" i="1" s="1"/>
  <c r="AJ585" i="1" s="1"/>
  <c r="MH221" i="1"/>
  <c r="MH222" i="1"/>
  <c r="MH223" i="1"/>
  <c r="MH224" i="1"/>
  <c r="MH225" i="1"/>
  <c r="MH226" i="1"/>
  <c r="MH227" i="1"/>
  <c r="MH228" i="1"/>
  <c r="AI593" i="1" s="1"/>
  <c r="AJ593" i="1" s="1"/>
  <c r="MH229" i="1"/>
  <c r="MH230" i="1"/>
  <c r="MH231" i="1"/>
  <c r="MH232" i="1"/>
  <c r="MH233" i="1"/>
  <c r="MH234" i="1"/>
  <c r="MH235" i="1"/>
  <c r="MH236" i="1"/>
  <c r="AI601" i="1" s="1"/>
  <c r="AJ601" i="1" s="1"/>
  <c r="MH237" i="1"/>
  <c r="MH238" i="1"/>
  <c r="MH239" i="1"/>
  <c r="MH240" i="1"/>
  <c r="MH243" i="1"/>
  <c r="MH244" i="1"/>
  <c r="MH245" i="1"/>
  <c r="MH246" i="1"/>
  <c r="AI611" i="1" s="1"/>
  <c r="AJ611" i="1" s="1"/>
  <c r="MH247" i="1"/>
  <c r="MH248" i="1"/>
  <c r="MH249" i="1"/>
  <c r="MH251" i="1"/>
  <c r="MH252" i="1"/>
  <c r="MH253" i="1"/>
  <c r="MH254" i="1"/>
  <c r="MH255" i="1"/>
  <c r="AI620" i="1" s="1"/>
  <c r="AJ620" i="1" s="1"/>
  <c r="MH256" i="1"/>
  <c r="MH257" i="1"/>
  <c r="MH259" i="1"/>
  <c r="MH260" i="1"/>
  <c r="MH261" i="1"/>
  <c r="MH262" i="1"/>
  <c r="MH263" i="1"/>
  <c r="MH264" i="1"/>
  <c r="AI629" i="1" s="1"/>
  <c r="AJ629" i="1" s="1"/>
  <c r="MH265" i="1"/>
  <c r="MH266" i="1"/>
  <c r="MH268" i="1"/>
  <c r="MH269" i="1"/>
  <c r="MH270" i="1"/>
  <c r="MH272" i="1"/>
  <c r="MH273" i="1"/>
  <c r="MH274" i="1"/>
  <c r="MH278" i="1"/>
  <c r="MH301" i="1"/>
  <c r="MU301" i="1" s="1"/>
  <c r="NY63" i="1"/>
  <c r="NY64" i="1"/>
  <c r="NY65" i="1"/>
  <c r="NY66" i="1"/>
  <c r="NY67" i="1"/>
  <c r="NY68" i="1"/>
  <c r="AM433" i="1" s="1"/>
  <c r="AN433" i="1" s="1"/>
  <c r="NY69" i="1"/>
  <c r="NY70" i="1"/>
  <c r="NY72" i="1"/>
  <c r="NY73" i="1"/>
  <c r="NY74" i="1"/>
  <c r="NY75" i="1"/>
  <c r="NY76" i="1"/>
  <c r="NY77" i="1"/>
  <c r="AM442" i="1" s="1"/>
  <c r="AN442" i="1" s="1"/>
  <c r="NY78" i="1"/>
  <c r="NY79" i="1"/>
  <c r="AM444" i="1" s="1"/>
  <c r="AN444" i="1" s="1"/>
  <c r="NY80" i="1"/>
  <c r="NY82" i="1"/>
  <c r="NY83" i="1"/>
  <c r="NY84" i="1"/>
  <c r="NY85" i="1"/>
  <c r="NY86" i="1"/>
  <c r="AM451" i="1" s="1"/>
  <c r="AN451" i="1" s="1"/>
  <c r="NY87" i="1"/>
  <c r="NY88" i="1"/>
  <c r="AM453" i="1" s="1"/>
  <c r="AN453" i="1" s="1"/>
  <c r="NY89" i="1"/>
  <c r="NY90" i="1"/>
  <c r="NY91" i="1"/>
  <c r="NY93" i="1"/>
  <c r="NY94" i="1"/>
  <c r="NY95" i="1"/>
  <c r="AM460" i="1" s="1"/>
  <c r="AN460" i="1" s="1"/>
  <c r="NY96" i="1"/>
  <c r="NY97" i="1"/>
  <c r="AM462" i="1" s="1"/>
  <c r="AN462" i="1" s="1"/>
  <c r="NY98" i="1"/>
  <c r="NY99" i="1"/>
  <c r="NY102" i="1"/>
  <c r="NY103" i="1"/>
  <c r="NY104" i="1"/>
  <c r="NY105" i="1"/>
  <c r="AM470" i="1" s="1"/>
  <c r="AN470" i="1" s="1"/>
  <c r="NY106" i="1"/>
  <c r="NY107" i="1"/>
  <c r="AM472" i="1" s="1"/>
  <c r="AN472" i="1" s="1"/>
  <c r="NY108" i="1"/>
  <c r="NY111" i="1"/>
  <c r="NY112" i="1"/>
  <c r="NY113" i="1"/>
  <c r="NY114" i="1"/>
  <c r="NY115" i="1"/>
  <c r="AM480" i="1" s="1"/>
  <c r="AN480" i="1" s="1"/>
  <c r="NY116" i="1"/>
  <c r="NY117" i="1"/>
  <c r="NY118" i="1"/>
  <c r="NY119" i="1"/>
  <c r="NY122" i="1"/>
  <c r="NY123" i="1"/>
  <c r="NY124" i="1"/>
  <c r="NY125" i="1"/>
  <c r="AM490" i="1" s="1"/>
  <c r="AN490" i="1" s="1"/>
  <c r="NY126" i="1"/>
  <c r="NY127" i="1"/>
  <c r="AM492" i="1" s="1"/>
  <c r="AN492" i="1" s="1"/>
  <c r="NY128" i="1"/>
  <c r="NY131" i="1"/>
  <c r="NY132" i="1"/>
  <c r="NY133" i="1"/>
  <c r="NY134" i="1"/>
  <c r="NY135" i="1"/>
  <c r="AM500" i="1" s="1"/>
  <c r="AN500" i="1" s="1"/>
  <c r="NY136" i="1"/>
  <c r="NY137" i="1"/>
  <c r="AM502" i="1" s="1"/>
  <c r="AN502" i="1" s="1"/>
  <c r="NY138" i="1"/>
  <c r="NY139" i="1"/>
  <c r="NY140" i="1"/>
  <c r="NY143" i="1"/>
  <c r="NY144" i="1"/>
  <c r="NY145" i="1"/>
  <c r="AM510" i="1" s="1"/>
  <c r="AN510" i="1" s="1"/>
  <c r="NY146" i="1"/>
  <c r="NY147" i="1"/>
  <c r="AM512" i="1" s="1"/>
  <c r="AN512" i="1" s="1"/>
  <c r="NY148" i="1"/>
  <c r="NY149" i="1"/>
  <c r="NY150" i="1"/>
  <c r="NY151" i="1"/>
  <c r="NY152" i="1"/>
  <c r="NY155" i="1"/>
  <c r="AM520" i="1" s="1"/>
  <c r="AN520" i="1" s="1"/>
  <c r="NY156" i="1"/>
  <c r="NY157" i="1"/>
  <c r="AM522" i="1" s="1"/>
  <c r="AN522" i="1" s="1"/>
  <c r="NY158" i="1"/>
  <c r="NY159" i="1"/>
  <c r="NY160" i="1"/>
  <c r="NY161" i="1"/>
  <c r="NY162" i="1"/>
  <c r="NY163" i="1"/>
  <c r="AM528" i="1" s="1"/>
  <c r="AN528" i="1" s="1"/>
  <c r="NY164" i="1"/>
  <c r="NY165" i="1"/>
  <c r="AM530" i="1" s="1"/>
  <c r="AN530" i="1" s="1"/>
  <c r="NY166" i="1"/>
  <c r="NY167" i="1"/>
  <c r="NY169" i="1"/>
  <c r="NY170" i="1"/>
  <c r="NY172" i="1"/>
  <c r="NY173" i="1"/>
  <c r="AM538" i="1" s="1"/>
  <c r="AN538" i="1" s="1"/>
  <c r="NY174" i="1"/>
  <c r="NY175" i="1"/>
  <c r="AM540" i="1" s="1"/>
  <c r="AN540" i="1" s="1"/>
  <c r="NY176" i="1"/>
  <c r="NY177" i="1"/>
  <c r="NY178" i="1"/>
  <c r="NY181" i="1"/>
  <c r="NY185" i="1"/>
  <c r="NY186" i="1"/>
  <c r="AM551" i="1" s="1"/>
  <c r="AN551" i="1" s="1"/>
  <c r="NY189" i="1"/>
  <c r="NY190" i="1"/>
  <c r="AM555" i="1" s="1"/>
  <c r="AN555" i="1" s="1"/>
  <c r="NY193" i="1"/>
  <c r="NY198" i="1"/>
  <c r="NY201" i="1"/>
  <c r="NY202" i="1"/>
  <c r="NY205" i="1"/>
  <c r="NY209" i="1"/>
  <c r="AM574" i="1" s="1"/>
  <c r="AN574" i="1" s="1"/>
  <c r="NY210" i="1"/>
  <c r="NY213" i="1"/>
  <c r="AM578" i="1" s="1"/>
  <c r="AN578" i="1" s="1"/>
  <c r="NY217" i="1"/>
  <c r="NY221" i="1"/>
  <c r="NY222" i="1"/>
  <c r="NY225" i="1"/>
  <c r="NY226" i="1"/>
  <c r="NY229" i="1"/>
  <c r="AM594" i="1" s="1"/>
  <c r="AN594" i="1" s="1"/>
  <c r="NY233" i="1"/>
  <c r="NY260" i="1"/>
  <c r="AM625" i="1" s="1"/>
  <c r="AN625" i="1" s="1"/>
  <c r="NY270" i="1"/>
  <c r="NY276" i="1"/>
  <c r="NY283" i="1"/>
  <c r="NY292" i="1"/>
  <c r="NY299" i="1"/>
  <c r="NY300" i="1"/>
  <c r="AM665" i="1" s="1"/>
  <c r="AN665" i="1" s="1"/>
  <c r="NY301" i="1"/>
  <c r="HU64" i="1"/>
  <c r="HU66" i="1"/>
  <c r="HU67" i="1"/>
  <c r="HU68" i="1"/>
  <c r="HU73" i="1"/>
  <c r="HU75" i="1"/>
  <c r="HU76" i="1"/>
  <c r="HU82" i="1"/>
  <c r="HU84" i="1"/>
  <c r="HU85" i="1"/>
  <c r="HU86" i="1"/>
  <c r="HU87" i="1"/>
  <c r="HU91" i="1"/>
  <c r="HU94" i="1"/>
  <c r="HU96" i="1"/>
  <c r="HU100" i="1"/>
  <c r="HU102" i="1"/>
  <c r="HU103" i="1"/>
  <c r="HU108" i="1"/>
  <c r="HU112" i="1"/>
  <c r="HU113" i="1"/>
  <c r="HU115" i="1"/>
  <c r="HU116" i="1"/>
  <c r="HU119" i="1"/>
  <c r="HU121" i="1"/>
  <c r="HU122" i="1"/>
  <c r="HU125" i="1"/>
  <c r="HU128" i="1"/>
  <c r="HU130" i="1"/>
  <c r="HU132" i="1"/>
  <c r="HU136" i="1"/>
  <c r="HU138" i="1"/>
  <c r="HU141" i="1"/>
  <c r="HU145" i="1"/>
  <c r="HU147" i="1"/>
  <c r="HU148" i="1"/>
  <c r="HU150" i="1"/>
  <c r="HU154" i="1"/>
  <c r="HU157" i="1"/>
  <c r="HU158" i="1"/>
  <c r="HU161" i="1"/>
  <c r="HU163" i="1"/>
  <c r="HU166" i="1"/>
  <c r="HU168" i="1"/>
  <c r="HU173" i="1"/>
  <c r="HU177" i="1"/>
  <c r="HU190" i="1"/>
  <c r="IM158" i="1"/>
  <c r="IM161" i="1"/>
  <c r="IM162" i="1"/>
  <c r="IM168" i="1"/>
  <c r="IM183" i="1"/>
  <c r="IM184" i="1"/>
  <c r="IM186" i="1"/>
  <c r="IM191" i="1"/>
  <c r="IM195" i="1"/>
  <c r="IM202" i="1"/>
  <c r="IM208" i="1"/>
  <c r="IM209" i="1"/>
  <c r="IM212" i="1"/>
  <c r="IM214" i="1"/>
  <c r="IM215" i="1"/>
  <c r="IM222" i="1"/>
  <c r="IM224" i="1"/>
  <c r="IM226" i="1"/>
  <c r="IM227" i="1"/>
  <c r="IM234" i="1"/>
  <c r="IM235" i="1"/>
  <c r="IM236" i="1"/>
  <c r="IM245" i="1"/>
  <c r="IM246" i="1"/>
  <c r="IM247" i="1"/>
  <c r="IM251" i="1"/>
  <c r="IM252" i="1"/>
  <c r="IM254" i="1"/>
  <c r="IM256" i="1"/>
  <c r="IM258" i="1"/>
  <c r="IM260" i="1"/>
  <c r="IM267" i="1"/>
  <c r="IM269" i="1"/>
  <c r="IM270" i="1"/>
  <c r="IM278" i="1"/>
  <c r="IM279" i="1"/>
  <c r="IM280" i="1"/>
  <c r="IM287" i="1"/>
  <c r="IM289" i="1"/>
  <c r="IM290" i="1"/>
  <c r="IM294" i="1"/>
  <c r="IM295" i="1"/>
  <c r="IM298" i="1"/>
  <c r="W429" i="1"/>
  <c r="X429" i="1" s="1"/>
  <c r="W431" i="1"/>
  <c r="X431" i="1" s="1"/>
  <c r="W432" i="1"/>
  <c r="X432" i="1" s="1"/>
  <c r="W433" i="1"/>
  <c r="X433" i="1" s="1"/>
  <c r="W438" i="1"/>
  <c r="X438" i="1" s="1"/>
  <c r="W440" i="1"/>
  <c r="X440" i="1" s="1"/>
  <c r="W447" i="1"/>
  <c r="X447" i="1" s="1"/>
  <c r="W449" i="1"/>
  <c r="X449" i="1" s="1"/>
  <c r="W450" i="1"/>
  <c r="X450" i="1" s="1"/>
  <c r="W451" i="1"/>
  <c r="X451" i="1" s="1"/>
  <c r="W452" i="1"/>
  <c r="X452" i="1" s="1"/>
  <c r="W456" i="1"/>
  <c r="X456" i="1" s="1"/>
  <c r="W459" i="1"/>
  <c r="X459" i="1" s="1"/>
  <c r="W465" i="1"/>
  <c r="X465" i="1" s="1"/>
  <c r="W467" i="1"/>
  <c r="X467" i="1" s="1"/>
  <c r="W468" i="1"/>
  <c r="X468" i="1" s="1"/>
  <c r="W473" i="1"/>
  <c r="X473" i="1" s="1"/>
  <c r="W477" i="1"/>
  <c r="X477" i="1" s="1"/>
  <c r="W478" i="1"/>
  <c r="X478" i="1" s="1"/>
  <c r="W480" i="1"/>
  <c r="X480" i="1" s="1"/>
  <c r="W484" i="1"/>
  <c r="X484" i="1" s="1"/>
  <c r="W486" i="1"/>
  <c r="X486" i="1" s="1"/>
  <c r="W487" i="1"/>
  <c r="X487" i="1" s="1"/>
  <c r="W490" i="1"/>
  <c r="X490" i="1" s="1"/>
  <c r="W493" i="1"/>
  <c r="X493" i="1" s="1"/>
  <c r="W495" i="1"/>
  <c r="X495" i="1" s="1"/>
  <c r="W497" i="1"/>
  <c r="X497" i="1" s="1"/>
  <c r="W503" i="1"/>
  <c r="X503" i="1" s="1"/>
  <c r="W506" i="1"/>
  <c r="X506" i="1" s="1"/>
  <c r="W510" i="1"/>
  <c r="X510" i="1" s="1"/>
  <c r="W512" i="1"/>
  <c r="X512" i="1" s="1"/>
  <c r="W513" i="1"/>
  <c r="X513" i="1" s="1"/>
  <c r="W515" i="1"/>
  <c r="X515" i="1" s="1"/>
  <c r="W519" i="1"/>
  <c r="X519" i="1" s="1"/>
  <c r="W523" i="1"/>
  <c r="X523" i="1" s="1"/>
  <c r="W524" i="1"/>
  <c r="X524" i="1" s="1"/>
  <c r="W526" i="1"/>
  <c r="X526" i="1" s="1"/>
  <c r="W528" i="1"/>
  <c r="X528" i="1" s="1"/>
  <c r="W531" i="1"/>
  <c r="X531" i="1" s="1"/>
  <c r="W532" i="1"/>
  <c r="X532" i="1" s="1"/>
  <c r="W533" i="1"/>
  <c r="X533" i="1" s="1"/>
  <c r="W538" i="1"/>
  <c r="X538" i="1" s="1"/>
  <c r="W541" i="1"/>
  <c r="X541" i="1" s="1"/>
  <c r="W542" i="1"/>
  <c r="X542" i="1" s="1"/>
  <c r="W550" i="1"/>
  <c r="X550" i="1" s="1"/>
  <c r="W555" i="1"/>
  <c r="X555" i="1" s="1"/>
  <c r="W556" i="1"/>
  <c r="X556" i="1" s="1"/>
  <c r="W559" i="1"/>
  <c r="X559" i="1" s="1"/>
  <c r="W563" i="1"/>
  <c r="X563" i="1" s="1"/>
  <c r="W565" i="1"/>
  <c r="X565" i="1" s="1"/>
  <c r="W569" i="1"/>
  <c r="X569" i="1" s="1"/>
  <c r="W573" i="1"/>
  <c r="X573" i="1" s="1"/>
  <c r="W576" i="1"/>
  <c r="X576" i="1" s="1"/>
  <c r="W577" i="1"/>
  <c r="X577" i="1" s="1"/>
  <c r="W581" i="1"/>
  <c r="X581" i="1" s="1"/>
  <c r="W583" i="1"/>
  <c r="X583" i="1" s="1"/>
  <c r="W587" i="1"/>
  <c r="X587" i="1" s="1"/>
  <c r="W592" i="1"/>
  <c r="X592" i="1" s="1"/>
  <c r="W595" i="1"/>
  <c r="X595" i="1" s="1"/>
  <c r="W596" i="1"/>
  <c r="X596" i="1" s="1"/>
  <c r="W600" i="1"/>
  <c r="X600" i="1" s="1"/>
  <c r="W603" i="1"/>
  <c r="X603" i="1" s="1"/>
  <c r="W612" i="1"/>
  <c r="X612" i="1" s="1"/>
  <c r="W614" i="1"/>
  <c r="X614" i="1" s="1"/>
  <c r="W620" i="1"/>
  <c r="X620" i="1" s="1"/>
  <c r="W624" i="1"/>
  <c r="X624" i="1" s="1"/>
  <c r="W631" i="1"/>
  <c r="X631" i="1" s="1"/>
  <c r="W637" i="1"/>
  <c r="X637" i="1" s="1"/>
  <c r="W640" i="1"/>
  <c r="X640" i="1" s="1"/>
  <c r="W649" i="1"/>
  <c r="X649" i="1" s="1"/>
  <c r="W652" i="1"/>
  <c r="X652" i="1" s="1"/>
  <c r="W654" i="1"/>
  <c r="X654" i="1" s="1"/>
  <c r="W660" i="1"/>
  <c r="X660" i="1" s="1"/>
  <c r="W666" i="1"/>
  <c r="X666" i="1" s="1"/>
  <c r="Y431" i="1"/>
  <c r="Z431" i="1" s="1"/>
  <c r="Y433" i="1"/>
  <c r="Z433" i="1" s="1"/>
  <c r="Y434" i="1"/>
  <c r="Z434" i="1" s="1"/>
  <c r="Y435" i="1"/>
  <c r="Z435" i="1" s="1"/>
  <c r="Y436" i="1"/>
  <c r="Z436" i="1" s="1"/>
  <c r="Y437" i="1"/>
  <c r="Z437" i="1" s="1"/>
  <c r="Y438" i="1"/>
  <c r="Z438" i="1" s="1"/>
  <c r="Y439" i="1"/>
  <c r="Z439" i="1" s="1"/>
  <c r="Y441" i="1"/>
  <c r="Z441" i="1" s="1"/>
  <c r="Y442" i="1"/>
  <c r="Z442" i="1" s="1"/>
  <c r="Y443" i="1"/>
  <c r="Z443" i="1" s="1"/>
  <c r="Y444" i="1"/>
  <c r="Z444" i="1" s="1"/>
  <c r="Y445" i="1"/>
  <c r="Z445" i="1" s="1"/>
  <c r="Y446" i="1"/>
  <c r="Z446" i="1" s="1"/>
  <c r="Y447" i="1"/>
  <c r="Z447" i="1" s="1"/>
  <c r="Y449" i="1"/>
  <c r="Z449" i="1" s="1"/>
  <c r="Y450" i="1"/>
  <c r="Z450" i="1" s="1"/>
  <c r="Y451" i="1"/>
  <c r="Z451" i="1" s="1"/>
  <c r="Y452" i="1"/>
  <c r="Z452" i="1" s="1"/>
  <c r="Y453" i="1"/>
  <c r="Z453" i="1" s="1"/>
  <c r="Y454" i="1"/>
  <c r="Z454" i="1" s="1"/>
  <c r="Y455" i="1"/>
  <c r="Z455" i="1" s="1"/>
  <c r="Y457" i="1"/>
  <c r="Z457" i="1" s="1"/>
  <c r="Y458" i="1"/>
  <c r="Z458" i="1" s="1"/>
  <c r="Y459" i="1"/>
  <c r="Z459" i="1" s="1"/>
  <c r="Y460" i="1"/>
  <c r="Z460" i="1" s="1"/>
  <c r="Y461" i="1"/>
  <c r="Z461" i="1" s="1"/>
  <c r="Y462" i="1"/>
  <c r="Z462" i="1" s="1"/>
  <c r="Y463" i="1"/>
  <c r="Z463" i="1" s="1"/>
  <c r="Y465" i="1"/>
  <c r="Z465" i="1" s="1"/>
  <c r="Y466" i="1"/>
  <c r="Z466" i="1" s="1"/>
  <c r="Y467" i="1"/>
  <c r="Z467" i="1" s="1"/>
  <c r="Y468" i="1"/>
  <c r="Z468" i="1" s="1"/>
  <c r="Y469" i="1"/>
  <c r="Z469" i="1" s="1"/>
  <c r="Y470" i="1"/>
  <c r="Z470" i="1" s="1"/>
  <c r="Y471" i="1"/>
  <c r="Z471" i="1" s="1"/>
  <c r="Y473" i="1"/>
  <c r="Z473" i="1" s="1"/>
  <c r="Y474" i="1"/>
  <c r="Z474" i="1" s="1"/>
  <c r="Y475" i="1"/>
  <c r="Z475" i="1" s="1"/>
  <c r="Y476" i="1"/>
  <c r="Z476" i="1" s="1"/>
  <c r="Y477" i="1"/>
  <c r="Z477" i="1" s="1"/>
  <c r="Y478" i="1"/>
  <c r="Z478" i="1" s="1"/>
  <c r="Y479" i="1"/>
  <c r="Z479" i="1" s="1"/>
  <c r="Y481" i="1"/>
  <c r="Z481" i="1" s="1"/>
  <c r="Y482" i="1"/>
  <c r="Z482" i="1" s="1"/>
  <c r="Y483" i="1"/>
  <c r="Z483" i="1" s="1"/>
  <c r="Y484" i="1"/>
  <c r="Z484" i="1" s="1"/>
  <c r="Y485" i="1"/>
  <c r="Z485" i="1" s="1"/>
  <c r="Y486" i="1"/>
  <c r="Z486" i="1" s="1"/>
  <c r="Y487" i="1"/>
  <c r="Z487" i="1" s="1"/>
  <c r="Y489" i="1"/>
  <c r="Z489" i="1" s="1"/>
  <c r="Y490" i="1"/>
  <c r="Z490" i="1" s="1"/>
  <c r="Y491" i="1"/>
  <c r="Z491" i="1" s="1"/>
  <c r="Y492" i="1"/>
  <c r="Z492" i="1" s="1"/>
  <c r="Y493" i="1"/>
  <c r="Z493" i="1" s="1"/>
  <c r="Y494" i="1"/>
  <c r="Z494" i="1" s="1"/>
  <c r="Y495" i="1"/>
  <c r="Z495" i="1" s="1"/>
  <c r="Y497" i="1"/>
  <c r="Z497" i="1" s="1"/>
  <c r="Y498" i="1"/>
  <c r="Z498" i="1" s="1"/>
  <c r="Y499" i="1"/>
  <c r="Z499" i="1" s="1"/>
  <c r="Y500" i="1"/>
  <c r="Z500" i="1" s="1"/>
  <c r="Y501" i="1"/>
  <c r="Z501" i="1" s="1"/>
  <c r="Y502" i="1"/>
  <c r="Z502" i="1" s="1"/>
  <c r="Y503" i="1"/>
  <c r="Z503" i="1" s="1"/>
  <c r="Y505" i="1"/>
  <c r="Z505" i="1" s="1"/>
  <c r="Y506" i="1"/>
  <c r="Z506" i="1" s="1"/>
  <c r="Y507" i="1"/>
  <c r="Z507" i="1" s="1"/>
  <c r="Y508" i="1"/>
  <c r="Z508" i="1" s="1"/>
  <c r="Y509" i="1"/>
  <c r="Z509" i="1" s="1"/>
  <c r="Y510" i="1"/>
  <c r="Z510" i="1" s="1"/>
  <c r="Y511" i="1"/>
  <c r="Z511" i="1" s="1"/>
  <c r="Y513" i="1"/>
  <c r="Z513" i="1" s="1"/>
  <c r="Y514" i="1"/>
  <c r="Z514" i="1" s="1"/>
  <c r="Y515" i="1"/>
  <c r="Z515" i="1" s="1"/>
  <c r="Y516" i="1"/>
  <c r="Z516" i="1" s="1"/>
  <c r="Y517" i="1"/>
  <c r="Z517" i="1" s="1"/>
  <c r="Y518" i="1"/>
  <c r="Z518" i="1" s="1"/>
  <c r="Y519" i="1"/>
  <c r="Z519" i="1" s="1"/>
  <c r="Y521" i="1"/>
  <c r="Z521" i="1" s="1"/>
  <c r="Y522" i="1"/>
  <c r="Z522" i="1" s="1"/>
  <c r="Y523" i="1"/>
  <c r="Z523" i="1" s="1"/>
  <c r="Y526" i="1"/>
  <c r="Z526" i="1" s="1"/>
  <c r="Y527" i="1"/>
  <c r="Z527" i="1" s="1"/>
  <c r="Y533" i="1"/>
  <c r="Z533" i="1" s="1"/>
  <c r="Y548" i="1"/>
  <c r="Z548" i="1" s="1"/>
  <c r="Y549" i="1"/>
  <c r="Z549" i="1" s="1"/>
  <c r="Y551" i="1"/>
  <c r="Z551" i="1" s="1"/>
  <c r="Y556" i="1"/>
  <c r="Z556" i="1" s="1"/>
  <c r="Y560" i="1"/>
  <c r="Z560" i="1" s="1"/>
  <c r="Y567" i="1"/>
  <c r="Z567" i="1" s="1"/>
  <c r="Y573" i="1"/>
  <c r="Z573" i="1" s="1"/>
  <c r="Y574" i="1"/>
  <c r="Z574" i="1" s="1"/>
  <c r="Y577" i="1"/>
  <c r="Z577" i="1" s="1"/>
  <c r="Y579" i="1"/>
  <c r="Z579" i="1" s="1"/>
  <c r="Y580" i="1"/>
  <c r="Z580" i="1" s="1"/>
  <c r="Y587" i="1"/>
  <c r="Z587" i="1" s="1"/>
  <c r="Y589" i="1"/>
  <c r="Z589" i="1" s="1"/>
  <c r="Y591" i="1"/>
  <c r="Z591" i="1" s="1"/>
  <c r="Y592" i="1"/>
  <c r="Z592" i="1" s="1"/>
  <c r="Y599" i="1"/>
  <c r="Z599" i="1" s="1"/>
  <c r="Y600" i="1"/>
  <c r="Z600" i="1" s="1"/>
  <c r="Y601" i="1"/>
  <c r="Z601" i="1" s="1"/>
  <c r="Y610" i="1"/>
  <c r="Z610" i="1" s="1"/>
  <c r="Y611" i="1"/>
  <c r="Z611" i="1" s="1"/>
  <c r="Y612" i="1"/>
  <c r="Z612" i="1" s="1"/>
  <c r="Y616" i="1"/>
  <c r="Z616" i="1" s="1"/>
  <c r="Y617" i="1"/>
  <c r="Z617" i="1" s="1"/>
  <c r="Y619" i="1"/>
  <c r="Z619" i="1" s="1"/>
  <c r="Y621" i="1"/>
  <c r="Z621" i="1" s="1"/>
  <c r="Y623" i="1"/>
  <c r="Z623" i="1" s="1"/>
  <c r="Y625" i="1"/>
  <c r="Z625" i="1" s="1"/>
  <c r="Y632" i="1"/>
  <c r="Z632" i="1" s="1"/>
  <c r="Y634" i="1"/>
  <c r="Z634" i="1" s="1"/>
  <c r="Y635" i="1"/>
  <c r="Z635" i="1" s="1"/>
  <c r="Y643" i="1"/>
  <c r="Z643" i="1" s="1"/>
  <c r="Y644" i="1"/>
  <c r="Z644" i="1" s="1"/>
  <c r="Y645" i="1"/>
  <c r="Z645" i="1" s="1"/>
  <c r="Y652" i="1"/>
  <c r="Z652" i="1" s="1"/>
  <c r="Y654" i="1"/>
  <c r="Z654" i="1" s="1"/>
  <c r="Y655" i="1"/>
  <c r="Z655" i="1" s="1"/>
  <c r="Y659" i="1"/>
  <c r="Z659" i="1" s="1"/>
  <c r="Y660" i="1"/>
  <c r="Z660" i="1" s="1"/>
  <c r="Y663" i="1"/>
  <c r="Z663" i="1" s="1"/>
  <c r="Y666" i="1"/>
  <c r="Z666" i="1" s="1"/>
  <c r="AA666" i="1"/>
  <c r="AB666" i="1" s="1"/>
  <c r="AI427" i="1"/>
  <c r="AI428" i="1"/>
  <c r="AJ428" i="1" s="1"/>
  <c r="AI429" i="1"/>
  <c r="AJ429" i="1" s="1"/>
  <c r="AI430" i="1"/>
  <c r="AJ430" i="1" s="1"/>
  <c r="AI431" i="1"/>
  <c r="AJ431" i="1" s="1"/>
  <c r="AI432" i="1"/>
  <c r="AJ432" i="1" s="1"/>
  <c r="AI434" i="1"/>
  <c r="AJ434" i="1" s="1"/>
  <c r="AI435" i="1"/>
  <c r="AJ435" i="1" s="1"/>
  <c r="AI436" i="1"/>
  <c r="AJ436" i="1" s="1"/>
  <c r="AI437" i="1"/>
  <c r="AJ437" i="1" s="1"/>
  <c r="AI438" i="1"/>
  <c r="AJ438" i="1" s="1"/>
  <c r="AI440" i="1"/>
  <c r="AJ440" i="1" s="1"/>
  <c r="AI442" i="1"/>
  <c r="AJ442" i="1" s="1"/>
  <c r="AI443" i="1"/>
  <c r="AJ443" i="1" s="1"/>
  <c r="AI444" i="1"/>
  <c r="AJ444" i="1" s="1"/>
  <c r="AI445" i="1"/>
  <c r="AJ445" i="1" s="1"/>
  <c r="AI446" i="1"/>
  <c r="AJ446" i="1" s="1"/>
  <c r="AI448" i="1"/>
  <c r="AJ448" i="1" s="1"/>
  <c r="AI450" i="1"/>
  <c r="AJ450" i="1" s="1"/>
  <c r="AI451" i="1"/>
  <c r="AJ451" i="1" s="1"/>
  <c r="AI452" i="1"/>
  <c r="AJ452" i="1" s="1"/>
  <c r="AI453" i="1"/>
  <c r="AJ453" i="1" s="1"/>
  <c r="AI454" i="1"/>
  <c r="AJ454" i="1" s="1"/>
  <c r="AI456" i="1"/>
  <c r="AJ456" i="1" s="1"/>
  <c r="AI458" i="1"/>
  <c r="AJ458" i="1" s="1"/>
  <c r="AI459" i="1"/>
  <c r="AJ459" i="1" s="1"/>
  <c r="AI460" i="1"/>
  <c r="AJ460" i="1" s="1"/>
  <c r="AI461" i="1"/>
  <c r="AJ461" i="1"/>
  <c r="AI462" i="1"/>
  <c r="AJ462" i="1" s="1"/>
  <c r="AI463" i="1"/>
  <c r="AJ463" i="1" s="1"/>
  <c r="AI464" i="1"/>
  <c r="AJ464" i="1" s="1"/>
  <c r="AI466" i="1"/>
  <c r="AJ466" i="1" s="1"/>
  <c r="AI467" i="1"/>
  <c r="AJ467" i="1" s="1"/>
  <c r="AI468" i="1"/>
  <c r="AJ468" i="1" s="1"/>
  <c r="AI469" i="1"/>
  <c r="AJ469" i="1" s="1"/>
  <c r="AI470" i="1"/>
  <c r="AJ470" i="1" s="1"/>
  <c r="AI471" i="1"/>
  <c r="AJ471" i="1" s="1"/>
  <c r="AI472" i="1"/>
  <c r="AJ472" i="1" s="1"/>
  <c r="AI474" i="1"/>
  <c r="AJ474" i="1" s="1"/>
  <c r="AI475" i="1"/>
  <c r="AJ475" i="1" s="1"/>
  <c r="AI476" i="1"/>
  <c r="AJ476" i="1" s="1"/>
  <c r="AI477" i="1"/>
  <c r="AJ477" i="1" s="1"/>
  <c r="AI478" i="1"/>
  <c r="AJ478" i="1" s="1"/>
  <c r="AI480" i="1"/>
  <c r="AJ480" i="1" s="1"/>
  <c r="AI482" i="1"/>
  <c r="AJ482" i="1" s="1"/>
  <c r="AI483" i="1"/>
  <c r="AJ483" i="1" s="1"/>
  <c r="AI484" i="1"/>
  <c r="AJ484" i="1" s="1"/>
  <c r="AI485" i="1"/>
  <c r="AJ485" i="1" s="1"/>
  <c r="AI486" i="1"/>
  <c r="AJ486" i="1" s="1"/>
  <c r="AI487" i="1"/>
  <c r="AJ487" i="1" s="1"/>
  <c r="AI488" i="1"/>
  <c r="AJ488" i="1" s="1"/>
  <c r="AI490" i="1"/>
  <c r="AJ490" i="1" s="1"/>
  <c r="AI491" i="1"/>
  <c r="AJ491" i="1" s="1"/>
  <c r="AI492" i="1"/>
  <c r="AJ492" i="1" s="1"/>
  <c r="AI493" i="1"/>
  <c r="AJ493" i="1" s="1"/>
  <c r="AI494" i="1"/>
  <c r="AJ494" i="1" s="1"/>
  <c r="AI496" i="1"/>
  <c r="AJ496" i="1" s="1"/>
  <c r="AI498" i="1"/>
  <c r="AJ498" i="1" s="1"/>
  <c r="AI499" i="1"/>
  <c r="AJ499" i="1" s="1"/>
  <c r="AI500" i="1"/>
  <c r="AJ500" i="1" s="1"/>
  <c r="AI501" i="1"/>
  <c r="AJ501" i="1" s="1"/>
  <c r="AI502" i="1"/>
  <c r="AJ502" i="1" s="1"/>
  <c r="AI503" i="1"/>
  <c r="AJ503" i="1" s="1"/>
  <c r="AI504" i="1"/>
  <c r="AJ504" i="1" s="1"/>
  <c r="AI506" i="1"/>
  <c r="AJ506" i="1" s="1"/>
  <c r="AI507" i="1"/>
  <c r="AJ507" i="1" s="1"/>
  <c r="AI508" i="1"/>
  <c r="AJ508" i="1" s="1"/>
  <c r="AI509" i="1"/>
  <c r="AJ509" i="1" s="1"/>
  <c r="AI510" i="1"/>
  <c r="AJ510" i="1" s="1"/>
  <c r="AI511" i="1"/>
  <c r="AJ511" i="1" s="1"/>
  <c r="AI512" i="1"/>
  <c r="AJ512" i="1" s="1"/>
  <c r="AI514" i="1"/>
  <c r="AJ514" i="1" s="1"/>
  <c r="AI515" i="1"/>
  <c r="AJ515" i="1" s="1"/>
  <c r="AI516" i="1"/>
  <c r="AJ516" i="1" s="1"/>
  <c r="AI517" i="1"/>
  <c r="AJ517" i="1" s="1"/>
  <c r="AI518" i="1"/>
  <c r="AJ518" i="1" s="1"/>
  <c r="AI519" i="1"/>
  <c r="AJ519" i="1" s="1"/>
  <c r="AI520" i="1"/>
  <c r="AJ520" i="1" s="1"/>
  <c r="AI522" i="1"/>
  <c r="AJ522" i="1" s="1"/>
  <c r="AI523" i="1"/>
  <c r="AJ523" i="1" s="1"/>
  <c r="AI524" i="1"/>
  <c r="AJ524" i="1" s="1"/>
  <c r="AI525" i="1"/>
  <c r="AJ525" i="1" s="1"/>
  <c r="AI526" i="1"/>
  <c r="AJ526" i="1" s="1"/>
  <c r="AI528" i="1"/>
  <c r="AJ528" i="1" s="1"/>
  <c r="AI530" i="1"/>
  <c r="AJ530" i="1" s="1"/>
  <c r="AI531" i="1"/>
  <c r="AJ531" i="1" s="1"/>
  <c r="AI532" i="1"/>
  <c r="AJ532" i="1" s="1"/>
  <c r="AI533" i="1"/>
  <c r="AJ533" i="1" s="1"/>
  <c r="AI534" i="1"/>
  <c r="AJ534" i="1" s="1"/>
  <c r="AI536" i="1"/>
  <c r="AJ536" i="1" s="1"/>
  <c r="AI538" i="1"/>
  <c r="AJ538" i="1" s="1"/>
  <c r="AI539" i="1"/>
  <c r="AJ539" i="1" s="1"/>
  <c r="AI540" i="1"/>
  <c r="AJ540" i="1" s="1"/>
  <c r="AI541" i="1"/>
  <c r="AJ541" i="1" s="1"/>
  <c r="AI542" i="1"/>
  <c r="AJ542" i="1" s="1"/>
  <c r="AI545" i="1"/>
  <c r="AJ545" i="1" s="1"/>
  <c r="AI547" i="1"/>
  <c r="AJ547" i="1" s="1"/>
  <c r="AI548" i="1"/>
  <c r="AJ548" i="1" s="1"/>
  <c r="AI549" i="1"/>
  <c r="AJ549" i="1" s="1"/>
  <c r="AI550" i="1"/>
  <c r="AJ550" i="1" s="1"/>
  <c r="AI551" i="1"/>
  <c r="AJ551" i="1" s="1"/>
  <c r="AI553" i="1"/>
  <c r="AJ553" i="1" s="1"/>
  <c r="AI555" i="1"/>
  <c r="AJ555" i="1" s="1"/>
  <c r="AI556" i="1"/>
  <c r="AJ556" i="1" s="1"/>
  <c r="AI557" i="1"/>
  <c r="AJ557" i="1" s="1"/>
  <c r="AI558" i="1"/>
  <c r="AJ558" i="1" s="1"/>
  <c r="AI559" i="1"/>
  <c r="AJ559" i="1" s="1"/>
  <c r="AI561" i="1"/>
  <c r="AJ561" i="1" s="1"/>
  <c r="AI563" i="1"/>
  <c r="AJ563" i="1" s="1"/>
  <c r="AI564" i="1"/>
  <c r="AJ564" i="1" s="1"/>
  <c r="AI565" i="1"/>
  <c r="AJ565" i="1" s="1"/>
  <c r="AI566" i="1"/>
  <c r="AJ566" i="1" s="1"/>
  <c r="AI567" i="1"/>
  <c r="AJ567" i="1" s="1"/>
  <c r="AI569" i="1"/>
  <c r="AJ569" i="1" s="1"/>
  <c r="AI571" i="1"/>
  <c r="AJ571" i="1" s="1"/>
  <c r="AI572" i="1"/>
  <c r="AJ572" i="1" s="1"/>
  <c r="AI573" i="1"/>
  <c r="AJ573" i="1" s="1"/>
  <c r="AI575" i="1"/>
  <c r="AJ575" i="1" s="1"/>
  <c r="AI576" i="1"/>
  <c r="AJ576" i="1" s="1"/>
  <c r="AI578" i="1"/>
  <c r="AJ578" i="1" s="1"/>
  <c r="AI580" i="1"/>
  <c r="AJ580" i="1" s="1"/>
  <c r="AI581" i="1"/>
  <c r="AJ581" i="1" s="1"/>
  <c r="AI582" i="1"/>
  <c r="AJ582" i="1" s="1"/>
  <c r="AI583" i="1"/>
  <c r="AJ583" i="1" s="1"/>
  <c r="AI584" i="1"/>
  <c r="AJ584" i="1" s="1"/>
  <c r="AI586" i="1"/>
  <c r="AJ586" i="1" s="1"/>
  <c r="AI588" i="1"/>
  <c r="AJ588" i="1" s="1"/>
  <c r="AI589" i="1"/>
  <c r="AJ589" i="1" s="1"/>
  <c r="AI590" i="1"/>
  <c r="AJ590" i="1" s="1"/>
  <c r="AI591" i="1"/>
  <c r="AJ591" i="1" s="1"/>
  <c r="AI592" i="1"/>
  <c r="AJ592" i="1" s="1"/>
  <c r="AI594" i="1"/>
  <c r="AJ594" i="1" s="1"/>
  <c r="AI596" i="1"/>
  <c r="AJ596" i="1" s="1"/>
  <c r="AI597" i="1"/>
  <c r="AJ597" i="1" s="1"/>
  <c r="AI598" i="1"/>
  <c r="AJ598" i="1" s="1"/>
  <c r="AI599" i="1"/>
  <c r="AJ599" i="1" s="1"/>
  <c r="AI600" i="1"/>
  <c r="AJ600" i="1" s="1"/>
  <c r="AI602" i="1"/>
  <c r="AJ602" i="1" s="1"/>
  <c r="AI604" i="1"/>
  <c r="AJ604" i="1" s="1"/>
  <c r="AI605" i="1"/>
  <c r="AJ605" i="1" s="1"/>
  <c r="AI608" i="1"/>
  <c r="AJ608" i="1" s="1"/>
  <c r="AI609" i="1"/>
  <c r="AJ609" i="1" s="1"/>
  <c r="AI610" i="1"/>
  <c r="AJ610" i="1" s="1"/>
  <c r="AI613" i="1"/>
  <c r="AJ613" i="1" s="1"/>
  <c r="AI614" i="1"/>
  <c r="AJ614" i="1" s="1"/>
  <c r="AI616" i="1"/>
  <c r="AJ616" i="1" s="1"/>
  <c r="AI617" i="1"/>
  <c r="AJ617" i="1" s="1"/>
  <c r="AI618" i="1"/>
  <c r="AJ618" i="1" s="1"/>
  <c r="AI619" i="1"/>
  <c r="AJ619" i="1" s="1"/>
  <c r="AI622" i="1"/>
  <c r="AJ622" i="1" s="1"/>
  <c r="AI624" i="1"/>
  <c r="AJ624" i="1" s="1"/>
  <c r="AI625" i="1"/>
  <c r="AJ625" i="1" s="1"/>
  <c r="AI626" i="1"/>
  <c r="AJ626" i="1" s="1"/>
  <c r="AI627" i="1"/>
  <c r="AJ627" i="1" s="1"/>
  <c r="AI628" i="1"/>
  <c r="AJ628" i="1" s="1"/>
  <c r="AI631" i="1"/>
  <c r="AJ631" i="1" s="1"/>
  <c r="AI633" i="1"/>
  <c r="AJ633" i="1" s="1"/>
  <c r="AI634" i="1"/>
  <c r="AJ634" i="1" s="1"/>
  <c r="AI635" i="1"/>
  <c r="AJ635" i="1" s="1"/>
  <c r="AI637" i="1"/>
  <c r="AJ637" i="1" s="1"/>
  <c r="AI638" i="1"/>
  <c r="AJ638" i="1" s="1"/>
  <c r="AI639" i="1"/>
  <c r="AJ639" i="1" s="1"/>
  <c r="AI666" i="1"/>
  <c r="AJ666" i="1" s="1"/>
  <c r="AM428" i="1"/>
  <c r="AN428" i="1" s="1"/>
  <c r="AM429" i="1"/>
  <c r="AN429" i="1" s="1"/>
  <c r="AM430" i="1"/>
  <c r="AN430" i="1" s="1"/>
  <c r="AM432" i="1"/>
  <c r="AN432" i="1" s="1"/>
  <c r="AM434" i="1"/>
  <c r="AN434" i="1" s="1"/>
  <c r="AM435" i="1"/>
  <c r="AN435" i="1" s="1"/>
  <c r="AM437" i="1"/>
  <c r="AN437" i="1" s="1"/>
  <c r="AM438" i="1"/>
  <c r="AN438" i="1" s="1"/>
  <c r="AM439" i="1"/>
  <c r="AN439" i="1" s="1"/>
  <c r="AM441" i="1"/>
  <c r="AN441" i="1" s="1"/>
  <c r="AM443" i="1"/>
  <c r="AN443" i="1" s="1"/>
  <c r="AM445" i="1"/>
  <c r="AN445" i="1" s="1"/>
  <c r="AM447" i="1"/>
  <c r="AN447" i="1" s="1"/>
  <c r="AM448" i="1"/>
  <c r="AN448" i="1" s="1"/>
  <c r="AM450" i="1"/>
  <c r="AN450" i="1" s="1"/>
  <c r="AM452" i="1"/>
  <c r="AN452" i="1" s="1"/>
  <c r="AM454" i="1"/>
  <c r="AN454" i="1" s="1"/>
  <c r="AM455" i="1"/>
  <c r="AN455" i="1" s="1"/>
  <c r="AM456" i="1"/>
  <c r="AN456" i="1" s="1"/>
  <c r="AM459" i="1"/>
  <c r="AN459" i="1" s="1"/>
  <c r="AM461" i="1"/>
  <c r="AN461" i="1" s="1"/>
  <c r="AM463" i="1"/>
  <c r="AN463" i="1" s="1"/>
  <c r="AM464" i="1"/>
  <c r="AN464" i="1" s="1"/>
  <c r="AM467" i="1"/>
  <c r="AN467" i="1" s="1"/>
  <c r="AM469" i="1"/>
  <c r="AN469" i="1" s="1"/>
  <c r="AM471" i="1"/>
  <c r="AN471" i="1" s="1"/>
  <c r="AM473" i="1"/>
  <c r="AN473" i="1" s="1"/>
  <c r="AM476" i="1"/>
  <c r="AN476" i="1" s="1"/>
  <c r="AM477" i="1"/>
  <c r="AN477" i="1" s="1"/>
  <c r="AM479" i="1"/>
  <c r="AN479" i="1" s="1"/>
  <c r="AM481" i="1"/>
  <c r="AN481" i="1" s="1"/>
  <c r="AM482" i="1"/>
  <c r="AN482" i="1" s="1"/>
  <c r="AM483" i="1"/>
  <c r="AN483" i="1" s="1"/>
  <c r="AM484" i="1"/>
  <c r="AN484" i="1" s="1"/>
  <c r="AM487" i="1"/>
  <c r="AN487" i="1" s="1"/>
  <c r="AM489" i="1"/>
  <c r="AN489" i="1" s="1"/>
  <c r="AM491" i="1"/>
  <c r="AN491" i="1" s="1"/>
  <c r="AM493" i="1"/>
  <c r="AN493" i="1" s="1"/>
  <c r="AM496" i="1"/>
  <c r="AN496" i="1" s="1"/>
  <c r="AM497" i="1"/>
  <c r="AN497" i="1" s="1"/>
  <c r="AM499" i="1"/>
  <c r="AN499" i="1" s="1"/>
  <c r="AM501" i="1"/>
  <c r="AN501" i="1" s="1"/>
  <c r="AM503" i="1"/>
  <c r="AN503" i="1" s="1"/>
  <c r="AM504" i="1"/>
  <c r="AN504" i="1" s="1"/>
  <c r="AM505" i="1"/>
  <c r="AN505" i="1" s="1"/>
  <c r="AM509" i="1"/>
  <c r="AN509" i="1" s="1"/>
  <c r="AM511" i="1"/>
  <c r="AN511" i="1" s="1"/>
  <c r="AM513" i="1"/>
  <c r="AN513" i="1" s="1"/>
  <c r="AM514" i="1"/>
  <c r="AN514" i="1" s="1"/>
  <c r="AM515" i="1"/>
  <c r="AN515" i="1" s="1"/>
  <c r="AM517" i="1"/>
  <c r="AN517" i="1" s="1"/>
  <c r="AM521" i="1"/>
  <c r="AN521" i="1" s="1"/>
  <c r="AM523" i="1"/>
  <c r="AN523" i="1" s="1"/>
  <c r="AM524" i="1"/>
  <c r="AN524" i="1" s="1"/>
  <c r="AM525" i="1"/>
  <c r="AN525" i="1" s="1"/>
  <c r="AM527" i="1"/>
  <c r="AN527" i="1" s="1"/>
  <c r="AM529" i="1"/>
  <c r="AN529" i="1" s="1"/>
  <c r="AM531" i="1"/>
  <c r="AN531" i="1" s="1"/>
  <c r="AM532" i="1"/>
  <c r="AN532" i="1" s="1"/>
  <c r="AM534" i="1"/>
  <c r="AN534" i="1" s="1"/>
  <c r="AM537" i="1"/>
  <c r="AN537" i="1" s="1"/>
  <c r="AM539" i="1"/>
  <c r="AN539" i="1" s="1"/>
  <c r="AM541" i="1"/>
  <c r="AN541" i="1" s="1"/>
  <c r="AM542" i="1"/>
  <c r="AN542" i="1" s="1"/>
  <c r="AM543" i="1"/>
  <c r="AN543" i="1" s="1"/>
  <c r="AM550" i="1"/>
  <c r="AN550" i="1" s="1"/>
  <c r="AM554" i="1"/>
  <c r="AN554" i="1" s="1"/>
  <c r="AM558" i="1"/>
  <c r="AN558" i="1" s="1"/>
  <c r="AM563" i="1"/>
  <c r="AN563" i="1" s="1"/>
  <c r="AM566" i="1"/>
  <c r="AN566" i="1" s="1"/>
  <c r="AM570" i="1"/>
  <c r="AN570" i="1" s="1"/>
  <c r="AM575" i="1"/>
  <c r="AN575" i="1" s="1"/>
  <c r="AM582" i="1"/>
  <c r="AN582" i="1" s="1"/>
  <c r="AM586" i="1"/>
  <c r="AN586" i="1" s="1"/>
  <c r="AM587" i="1"/>
  <c r="AN587" i="1"/>
  <c r="AM591" i="1"/>
  <c r="AN591" i="1" s="1"/>
  <c r="AM598" i="1"/>
  <c r="AN598" i="1" s="1"/>
  <c r="AM635" i="1"/>
  <c r="AN635" i="1" s="1"/>
  <c r="AM641" i="1"/>
  <c r="AN641" i="1" s="1"/>
  <c r="AM648" i="1"/>
  <c r="AN648" i="1" s="1"/>
  <c r="AM664" i="1"/>
  <c r="AN664" i="1" s="1"/>
  <c r="AM666" i="1"/>
  <c r="AN666" i="1" s="1"/>
  <c r="JZ96" i="1"/>
  <c r="IL255" i="1" l="1"/>
  <c r="IL244" i="1"/>
  <c r="IL223" i="1"/>
  <c r="IL203" i="1"/>
  <c r="IL171" i="1"/>
  <c r="IL155" i="1"/>
  <c r="IL147" i="1"/>
  <c r="IL139" i="1"/>
  <c r="IL131" i="1"/>
  <c r="IL123" i="1"/>
  <c r="IL115" i="1"/>
  <c r="IL107" i="1"/>
  <c r="IL99" i="1"/>
  <c r="IL91" i="1"/>
  <c r="IL83" i="1"/>
  <c r="IL75" i="1"/>
  <c r="IL67" i="1"/>
  <c r="Y657" i="1"/>
  <c r="Z657" i="1" s="1"/>
  <c r="Y641" i="1"/>
  <c r="Z641" i="1" s="1"/>
  <c r="Y620" i="1"/>
  <c r="Z620" i="1" s="1"/>
  <c r="Y609" i="1"/>
  <c r="Z609" i="1" s="1"/>
  <c r="Y588" i="1"/>
  <c r="Z588" i="1" s="1"/>
  <c r="Y568" i="1"/>
  <c r="Z568" i="1" s="1"/>
  <c r="Y536" i="1"/>
  <c r="Z536" i="1" s="1"/>
  <c r="MC244" i="1"/>
  <c r="MC219" i="1"/>
  <c r="MC192" i="1"/>
  <c r="MC166" i="1"/>
  <c r="MC138" i="1"/>
  <c r="MC119" i="1"/>
  <c r="MC111" i="1"/>
  <c r="MC103" i="1"/>
  <c r="MC95" i="1"/>
  <c r="MC86" i="1"/>
  <c r="MC78" i="1"/>
  <c r="MC70" i="1"/>
  <c r="MC62" i="1"/>
  <c r="W537" i="1"/>
  <c r="X537" i="1" s="1"/>
  <c r="W522" i="1"/>
  <c r="X522" i="1" s="1"/>
  <c r="MD62" i="1"/>
  <c r="MC275" i="1"/>
  <c r="MC259" i="1"/>
  <c r="W501" i="1"/>
  <c r="X501" i="1" s="1"/>
  <c r="W481" i="1"/>
  <c r="X481" i="1" s="1"/>
  <c r="W461" i="1"/>
  <c r="X461" i="1" s="1"/>
  <c r="IL250" i="1"/>
  <c r="IL232" i="1"/>
  <c r="IL213" i="1"/>
  <c r="IL187" i="1"/>
  <c r="IL160" i="1"/>
  <c r="W441" i="1"/>
  <c r="X441" i="1" s="1"/>
  <c r="MC297" i="1"/>
  <c r="MC288" i="1"/>
  <c r="Y665" i="1"/>
  <c r="Z665" i="1" s="1"/>
  <c r="Y648" i="1"/>
  <c r="Z648" i="1" s="1"/>
  <c r="Y631" i="1"/>
  <c r="Z631" i="1" s="1"/>
  <c r="Y615" i="1"/>
  <c r="Z615" i="1" s="1"/>
  <c r="Y597" i="1"/>
  <c r="Z597" i="1" s="1"/>
  <c r="Y578" i="1"/>
  <c r="Z578" i="1" s="1"/>
  <c r="Y552" i="1"/>
  <c r="Z552" i="1" s="1"/>
  <c r="Y525" i="1"/>
  <c r="Z525" i="1" s="1"/>
  <c r="IL276" i="1"/>
  <c r="IL294" i="1"/>
  <c r="IL287" i="1"/>
  <c r="IL266" i="1"/>
  <c r="KE72" i="1"/>
  <c r="KE85" i="1"/>
  <c r="AB788" i="1"/>
  <c r="AB787" i="1"/>
  <c r="AG654" i="1"/>
  <c r="AH654" i="1" s="1"/>
  <c r="AG565" i="1"/>
  <c r="AH565" i="1" s="1"/>
  <c r="AG591" i="1"/>
  <c r="AH591" i="1" s="1"/>
  <c r="AG449" i="1"/>
  <c r="AH449" i="1" s="1"/>
  <c r="AG453" i="1"/>
  <c r="AH453" i="1" s="1"/>
  <c r="AG494" i="1"/>
  <c r="AH494" i="1" s="1"/>
  <c r="OI296" i="1"/>
  <c r="OI288" i="1"/>
  <c r="OI280" i="1"/>
  <c r="OI272" i="1"/>
  <c r="OI264" i="1"/>
  <c r="OI256" i="1"/>
  <c r="OI248" i="1"/>
  <c r="OI235" i="1"/>
  <c r="OI219" i="1"/>
  <c r="OI203" i="1"/>
  <c r="OM300" i="1"/>
  <c r="OM292" i="1"/>
  <c r="OM284" i="1"/>
  <c r="OM276" i="1"/>
  <c r="OM268" i="1"/>
  <c r="OM260" i="1"/>
  <c r="OM252" i="1"/>
  <c r="OM244" i="1"/>
  <c r="OM227" i="1"/>
  <c r="OM211" i="1"/>
  <c r="MT128" i="1"/>
  <c r="MJ301" i="1"/>
  <c r="MV301" i="1" s="1"/>
  <c r="LX76" i="1"/>
  <c r="LY76" i="1" s="1"/>
  <c r="LY77" i="1" s="1"/>
  <c r="AG481" i="1"/>
  <c r="AH481" i="1" s="1"/>
  <c r="AG440" i="1"/>
  <c r="AH440" i="1" s="1"/>
  <c r="AG613" i="1"/>
  <c r="AH613" i="1" s="1"/>
  <c r="AG486" i="1"/>
  <c r="AH486" i="1" s="1"/>
  <c r="AG457" i="1"/>
  <c r="AH457" i="1" s="1"/>
  <c r="AG650" i="1"/>
  <c r="AH650" i="1" s="1"/>
  <c r="AG655" i="1"/>
  <c r="AH655" i="1" s="1"/>
  <c r="AG636" i="1"/>
  <c r="AH636" i="1" s="1"/>
  <c r="AG539" i="1"/>
  <c r="AH539" i="1" s="1"/>
  <c r="AG462" i="1"/>
  <c r="AH462" i="1" s="1"/>
  <c r="AG488" i="1"/>
  <c r="AH488" i="1" s="1"/>
  <c r="AG441" i="1"/>
  <c r="AH441" i="1" s="1"/>
  <c r="AG660" i="1"/>
  <c r="AH660" i="1" s="1"/>
  <c r="AG445" i="1"/>
  <c r="AH445" i="1" s="1"/>
  <c r="AG477" i="1"/>
  <c r="AH477" i="1" s="1"/>
  <c r="AG473" i="1"/>
  <c r="AH473" i="1" s="1"/>
  <c r="AG465" i="1"/>
  <c r="AH465" i="1" s="1"/>
  <c r="AG456" i="1"/>
  <c r="AH456" i="1" s="1"/>
  <c r="AG437" i="1"/>
  <c r="AH437" i="1" s="1"/>
  <c r="AG433" i="1"/>
  <c r="AH433" i="1" s="1"/>
  <c r="MC285" i="1"/>
  <c r="MC255" i="1"/>
  <c r="AG644" i="1"/>
  <c r="AH644" i="1" s="1"/>
  <c r="AG599" i="1"/>
  <c r="AH599" i="1" s="1"/>
  <c r="AG544" i="1"/>
  <c r="AH544" i="1" s="1"/>
  <c r="AG513" i="1"/>
  <c r="AH513" i="1" s="1"/>
  <c r="AG492" i="1"/>
  <c r="AH492" i="1" s="1"/>
  <c r="AG480" i="1"/>
  <c r="AH480" i="1" s="1"/>
  <c r="AG469" i="1"/>
  <c r="AH469" i="1" s="1"/>
  <c r="AG461" i="1"/>
  <c r="AH461" i="1" s="1"/>
  <c r="AG452" i="1"/>
  <c r="AH452" i="1" s="1"/>
  <c r="AG448" i="1"/>
  <c r="AH448" i="1" s="1"/>
  <c r="AG429" i="1"/>
  <c r="AH429" i="1" s="1"/>
  <c r="AG664" i="1"/>
  <c r="AH664" i="1" s="1"/>
  <c r="AG632" i="1"/>
  <c r="AH632" i="1" s="1"/>
  <c r="AG620" i="1"/>
  <c r="AH620" i="1" s="1"/>
  <c r="AG578" i="1"/>
  <c r="AH578" i="1" s="1"/>
  <c r="AG526" i="1"/>
  <c r="AH526" i="1" s="1"/>
  <c r="AG472" i="1"/>
  <c r="AH472" i="1" s="1"/>
  <c r="AG464" i="1"/>
  <c r="AH464" i="1" s="1"/>
  <c r="AG455" i="1"/>
  <c r="AH455" i="1" s="1"/>
  <c r="AG444" i="1"/>
  <c r="AH444" i="1" s="1"/>
  <c r="AG447" i="1"/>
  <c r="AH447" i="1" s="1"/>
  <c r="AG436" i="1"/>
  <c r="AH436" i="1" s="1"/>
  <c r="AG432" i="1"/>
  <c r="AH432" i="1" s="1"/>
  <c r="AG439" i="1"/>
  <c r="AH439" i="1" s="1"/>
  <c r="AG428" i="1"/>
  <c r="AH428" i="1" s="1"/>
  <c r="MC299" i="1"/>
  <c r="AG628" i="1"/>
  <c r="AH628" i="1" s="1"/>
  <c r="AG616" i="1"/>
  <c r="AH616" i="1" s="1"/>
  <c r="AG570" i="1"/>
  <c r="AH570" i="1" s="1"/>
  <c r="AG519" i="1"/>
  <c r="AH519" i="1" s="1"/>
  <c r="AG482" i="1"/>
  <c r="AH482" i="1" s="1"/>
  <c r="AG478" i="1"/>
  <c r="AH478" i="1" s="1"/>
  <c r="AG474" i="1"/>
  <c r="AH474" i="1" s="1"/>
  <c r="AG431" i="1"/>
  <c r="AH431" i="1" s="1"/>
  <c r="MC298" i="1"/>
  <c r="MC277" i="1"/>
  <c r="AG648" i="1"/>
  <c r="AH648" i="1" s="1"/>
  <c r="AG604" i="1"/>
  <c r="AH604" i="1" s="1"/>
  <c r="AG552" i="1"/>
  <c r="AH552" i="1" s="1"/>
  <c r="AG470" i="1"/>
  <c r="AH470" i="1" s="1"/>
  <c r="AG466" i="1"/>
  <c r="AH466" i="1" s="1"/>
  <c r="AC431" i="1"/>
  <c r="AD431" i="1" s="1"/>
  <c r="AC429" i="1"/>
  <c r="AD429" i="1" s="1"/>
  <c r="JI301" i="1"/>
  <c r="JH301" i="1"/>
  <c r="IL300" i="1"/>
  <c r="IL283" i="1"/>
  <c r="IL295" i="1"/>
  <c r="IL292" i="1"/>
  <c r="IL289" i="1"/>
  <c r="IH161" i="1"/>
  <c r="IH158" i="1"/>
  <c r="HS105" i="1"/>
  <c r="HT67" i="1"/>
  <c r="AJ427" i="1"/>
  <c r="OA300" i="1"/>
  <c r="ON300" i="1"/>
  <c r="ON229" i="1"/>
  <c r="OA229" i="1"/>
  <c r="OA209" i="1"/>
  <c r="ON209" i="1"/>
  <c r="OA186" i="1"/>
  <c r="ON186" i="1"/>
  <c r="OA173" i="1"/>
  <c r="ON173" i="1"/>
  <c r="OA163" i="1"/>
  <c r="ON163" i="1"/>
  <c r="OA155" i="1"/>
  <c r="ON155" i="1"/>
  <c r="OA145" i="1"/>
  <c r="ON145" i="1"/>
  <c r="OA135" i="1"/>
  <c r="ON135" i="1"/>
  <c r="OA125" i="1"/>
  <c r="ON125" i="1"/>
  <c r="OA115" i="1"/>
  <c r="ON115" i="1"/>
  <c r="OA105" i="1"/>
  <c r="ON105" i="1"/>
  <c r="OA95" i="1"/>
  <c r="ON95" i="1"/>
  <c r="OA86" i="1"/>
  <c r="ON86" i="1"/>
  <c r="OA77" i="1"/>
  <c r="ON77" i="1"/>
  <c r="OA68" i="1"/>
  <c r="ON68" i="1"/>
  <c r="MJ268" i="1"/>
  <c r="MU268" i="1"/>
  <c r="MJ259" i="1"/>
  <c r="MU259" i="1"/>
  <c r="MJ249" i="1"/>
  <c r="MU249" i="1"/>
  <c r="MJ240" i="1"/>
  <c r="MU240" i="1"/>
  <c r="MJ232" i="1"/>
  <c r="MU232" i="1"/>
  <c r="MJ224" i="1"/>
  <c r="MU224" i="1"/>
  <c r="MJ216" i="1"/>
  <c r="MU216" i="1"/>
  <c r="MJ207" i="1"/>
  <c r="MU207" i="1"/>
  <c r="MJ199" i="1"/>
  <c r="MU199" i="1"/>
  <c r="MJ191" i="1"/>
  <c r="MU191" i="1"/>
  <c r="MJ183" i="1"/>
  <c r="MU183" i="1"/>
  <c r="MJ174" i="1"/>
  <c r="MU174" i="1"/>
  <c r="MJ166" i="1"/>
  <c r="MU166" i="1"/>
  <c r="MJ158" i="1"/>
  <c r="MU158" i="1"/>
  <c r="MU150" i="1"/>
  <c r="MU142" i="1"/>
  <c r="MU134" i="1"/>
  <c r="MU126" i="1"/>
  <c r="MU118" i="1"/>
  <c r="MU110" i="1"/>
  <c r="MU102" i="1"/>
  <c r="MU94" i="1"/>
  <c r="MU86" i="1"/>
  <c r="MU78" i="1"/>
  <c r="MU70" i="1"/>
  <c r="MJ62" i="1"/>
  <c r="MU62" i="1"/>
  <c r="HI280" i="1"/>
  <c r="HT280" i="1"/>
  <c r="HI239" i="1"/>
  <c r="HT239" i="1"/>
  <c r="HI217" i="1"/>
  <c r="HT217" i="1"/>
  <c r="HI195" i="1"/>
  <c r="HT195" i="1"/>
  <c r="OA299" i="1"/>
  <c r="ON299" i="1"/>
  <c r="OA226" i="1"/>
  <c r="ON226" i="1"/>
  <c r="OA205" i="1"/>
  <c r="ON205" i="1"/>
  <c r="OA185" i="1"/>
  <c r="ON185" i="1"/>
  <c r="OA172" i="1"/>
  <c r="ON172" i="1"/>
  <c r="OA162" i="1"/>
  <c r="ON162" i="1"/>
  <c r="OA152" i="1"/>
  <c r="ON152" i="1"/>
  <c r="OA144" i="1"/>
  <c r="ON144" i="1"/>
  <c r="OA134" i="1"/>
  <c r="ON134" i="1"/>
  <c r="OA124" i="1"/>
  <c r="ON124" i="1"/>
  <c r="OA114" i="1"/>
  <c r="ON114" i="1"/>
  <c r="OA104" i="1"/>
  <c r="ON104" i="1"/>
  <c r="OA94" i="1"/>
  <c r="ON94" i="1"/>
  <c r="OA85" i="1"/>
  <c r="ON85" i="1"/>
  <c r="OA76" i="1"/>
  <c r="ON76" i="1"/>
  <c r="OA67" i="1"/>
  <c r="ON67" i="1"/>
  <c r="MJ266" i="1"/>
  <c r="MU266" i="1"/>
  <c r="MJ257" i="1"/>
  <c r="MU257" i="1"/>
  <c r="MJ248" i="1"/>
  <c r="MU248" i="1"/>
  <c r="MJ239" i="1"/>
  <c r="MU239" i="1"/>
  <c r="MJ231" i="1"/>
  <c r="MU231" i="1"/>
  <c r="MJ223" i="1"/>
  <c r="MU223" i="1"/>
  <c r="MJ215" i="1"/>
  <c r="MU215" i="1"/>
  <c r="MJ206" i="1"/>
  <c r="MU206" i="1"/>
  <c r="MJ198" i="1"/>
  <c r="MU198" i="1"/>
  <c r="MJ190" i="1"/>
  <c r="MU190" i="1"/>
  <c r="MJ182" i="1"/>
  <c r="MU182" i="1"/>
  <c r="MJ173" i="1"/>
  <c r="MU173" i="1"/>
  <c r="MJ165" i="1"/>
  <c r="MU165" i="1"/>
  <c r="MU157" i="1"/>
  <c r="MU149" i="1"/>
  <c r="MU141" i="1"/>
  <c r="MU133" i="1"/>
  <c r="MU125" i="1"/>
  <c r="MU117" i="1"/>
  <c r="MU109" i="1"/>
  <c r="MU101" i="1"/>
  <c r="MU93" i="1"/>
  <c r="MU85" i="1"/>
  <c r="MU77" i="1"/>
  <c r="MU69" i="1"/>
  <c r="HI275" i="1"/>
  <c r="HT275" i="1"/>
  <c r="HI238" i="1"/>
  <c r="HT238" i="1"/>
  <c r="HI216" i="1"/>
  <c r="HT216" i="1"/>
  <c r="HI194" i="1"/>
  <c r="HT194" i="1"/>
  <c r="ON292" i="1"/>
  <c r="OA292" i="1"/>
  <c r="ON225" i="1"/>
  <c r="OA225" i="1"/>
  <c r="OA202" i="1"/>
  <c r="ON202" i="1"/>
  <c r="OA181" i="1"/>
  <c r="ON181" i="1"/>
  <c r="OA170" i="1"/>
  <c r="ON170" i="1"/>
  <c r="OA161" i="1"/>
  <c r="ON161" i="1"/>
  <c r="OA151" i="1"/>
  <c r="ON151" i="1"/>
  <c r="OA143" i="1"/>
  <c r="ON143" i="1"/>
  <c r="OA133" i="1"/>
  <c r="ON133" i="1"/>
  <c r="OA123" i="1"/>
  <c r="ON123" i="1"/>
  <c r="OA113" i="1"/>
  <c r="ON113" i="1"/>
  <c r="OA103" i="1"/>
  <c r="ON103" i="1"/>
  <c r="OA93" i="1"/>
  <c r="ON93" i="1"/>
  <c r="OA84" i="1"/>
  <c r="ON84" i="1"/>
  <c r="OA75" i="1"/>
  <c r="ON75" i="1"/>
  <c r="OA66" i="1"/>
  <c r="ON66" i="1"/>
  <c r="MJ278" i="1"/>
  <c r="MU278" i="1"/>
  <c r="MJ265" i="1"/>
  <c r="MU265" i="1"/>
  <c r="MJ256" i="1"/>
  <c r="MU256" i="1"/>
  <c r="MJ247" i="1"/>
  <c r="MU247" i="1"/>
  <c r="MJ238" i="1"/>
  <c r="MU238" i="1"/>
  <c r="MJ230" i="1"/>
  <c r="MU230" i="1"/>
  <c r="MJ222" i="1"/>
  <c r="MU222" i="1"/>
  <c r="MJ214" i="1"/>
  <c r="MU214" i="1"/>
  <c r="MJ205" i="1"/>
  <c r="MU205" i="1"/>
  <c r="MJ197" i="1"/>
  <c r="MU197" i="1"/>
  <c r="MJ189" i="1"/>
  <c r="MU189" i="1"/>
  <c r="MJ181" i="1"/>
  <c r="MU181" i="1"/>
  <c r="MJ172" i="1"/>
  <c r="MU172" i="1"/>
  <c r="MJ164" i="1"/>
  <c r="MU164" i="1"/>
  <c r="MU156" i="1"/>
  <c r="MU148" i="1"/>
  <c r="MU140" i="1"/>
  <c r="MU132" i="1"/>
  <c r="MU124" i="1"/>
  <c r="MU116" i="1"/>
  <c r="MU108" i="1"/>
  <c r="MU100" i="1"/>
  <c r="MU92" i="1"/>
  <c r="MU84" i="1"/>
  <c r="MU76" i="1"/>
  <c r="MU68" i="1"/>
  <c r="HI272" i="1"/>
  <c r="HT272" i="1"/>
  <c r="HI235" i="1"/>
  <c r="HT235" i="1"/>
  <c r="HI212" i="1"/>
  <c r="HT212" i="1"/>
  <c r="HI191" i="1"/>
  <c r="HT191" i="1"/>
  <c r="AM657" i="1"/>
  <c r="AN657" i="1" s="1"/>
  <c r="AM590" i="1"/>
  <c r="AN590" i="1" s="1"/>
  <c r="AM567" i="1"/>
  <c r="AN567" i="1" s="1"/>
  <c r="AM546" i="1"/>
  <c r="AN546" i="1" s="1"/>
  <c r="AM535" i="1"/>
  <c r="AN535" i="1" s="1"/>
  <c r="AM526" i="1"/>
  <c r="AN526" i="1" s="1"/>
  <c r="AM516" i="1"/>
  <c r="AN516" i="1" s="1"/>
  <c r="AM508" i="1"/>
  <c r="AN508" i="1" s="1"/>
  <c r="AM498" i="1"/>
  <c r="AN498" i="1" s="1"/>
  <c r="AM488" i="1"/>
  <c r="AN488" i="1" s="1"/>
  <c r="AM478" i="1"/>
  <c r="AN478" i="1" s="1"/>
  <c r="AM468" i="1"/>
  <c r="AN468" i="1" s="1"/>
  <c r="AM458" i="1"/>
  <c r="AN458" i="1" s="1"/>
  <c r="AM449" i="1"/>
  <c r="AN449" i="1" s="1"/>
  <c r="AM440" i="1"/>
  <c r="AN440" i="1" s="1"/>
  <c r="AM431" i="1"/>
  <c r="AN431" i="1" s="1"/>
  <c r="OA283" i="1"/>
  <c r="ON283" i="1"/>
  <c r="ON222" i="1"/>
  <c r="OA222" i="1"/>
  <c r="ON201" i="1"/>
  <c r="OA201" i="1"/>
  <c r="OA178" i="1"/>
  <c r="ON178" i="1"/>
  <c r="OA169" i="1"/>
  <c r="ON169" i="1"/>
  <c r="OA160" i="1"/>
  <c r="ON160" i="1"/>
  <c r="OA150" i="1"/>
  <c r="ON150" i="1"/>
  <c r="OA140" i="1"/>
  <c r="ON140" i="1"/>
  <c r="OA132" i="1"/>
  <c r="ON132" i="1"/>
  <c r="OA122" i="1"/>
  <c r="ON122" i="1"/>
  <c r="OA112" i="1"/>
  <c r="ON112" i="1"/>
  <c r="OA102" i="1"/>
  <c r="ON102" i="1"/>
  <c r="OA91" i="1"/>
  <c r="ON91" i="1"/>
  <c r="OA83" i="1"/>
  <c r="ON83" i="1"/>
  <c r="OA74" i="1"/>
  <c r="ON74" i="1"/>
  <c r="OA65" i="1"/>
  <c r="ON65" i="1"/>
  <c r="MJ274" i="1"/>
  <c r="MU274" i="1"/>
  <c r="MJ264" i="1"/>
  <c r="MU264" i="1"/>
  <c r="MJ255" i="1"/>
  <c r="MU255" i="1"/>
  <c r="MJ246" i="1"/>
  <c r="MU246" i="1"/>
  <c r="MJ237" i="1"/>
  <c r="MU237" i="1"/>
  <c r="MJ229" i="1"/>
  <c r="MU229" i="1"/>
  <c r="MJ221" i="1"/>
  <c r="MU221" i="1"/>
  <c r="MJ213" i="1"/>
  <c r="MU213" i="1"/>
  <c r="MJ204" i="1"/>
  <c r="MU204" i="1"/>
  <c r="MJ196" i="1"/>
  <c r="MU196" i="1"/>
  <c r="MJ188" i="1"/>
  <c r="MU188" i="1"/>
  <c r="MJ180" i="1"/>
  <c r="MU180" i="1"/>
  <c r="MJ171" i="1"/>
  <c r="MU171" i="1"/>
  <c r="MJ163" i="1"/>
  <c r="MU163" i="1"/>
  <c r="MU155" i="1"/>
  <c r="MU147" i="1"/>
  <c r="MU139" i="1"/>
  <c r="MU131" i="1"/>
  <c r="MU123" i="1"/>
  <c r="MU115" i="1"/>
  <c r="MU107" i="1"/>
  <c r="MU99" i="1"/>
  <c r="MU91" i="1"/>
  <c r="MU83" i="1"/>
  <c r="MU75" i="1"/>
  <c r="MU67" i="1"/>
  <c r="HI266" i="1"/>
  <c r="HT266" i="1"/>
  <c r="HI231" i="1"/>
  <c r="HT231" i="1"/>
  <c r="HI211" i="1"/>
  <c r="HT211" i="1"/>
  <c r="ON276" i="1"/>
  <c r="OA276" i="1"/>
  <c r="OA221" i="1"/>
  <c r="ON221" i="1"/>
  <c r="ON198" i="1"/>
  <c r="OA198" i="1"/>
  <c r="OA177" i="1"/>
  <c r="ON177" i="1"/>
  <c r="OA167" i="1"/>
  <c r="ON167" i="1"/>
  <c r="OA159" i="1"/>
  <c r="ON159" i="1"/>
  <c r="OA149" i="1"/>
  <c r="ON149" i="1"/>
  <c r="OA139" i="1"/>
  <c r="ON139" i="1"/>
  <c r="OA131" i="1"/>
  <c r="ON131" i="1"/>
  <c r="OA119" i="1"/>
  <c r="ON119" i="1"/>
  <c r="OA111" i="1"/>
  <c r="ON111" i="1"/>
  <c r="OA99" i="1"/>
  <c r="ON99" i="1"/>
  <c r="OA90" i="1"/>
  <c r="ON90" i="1"/>
  <c r="OA82" i="1"/>
  <c r="ON82" i="1"/>
  <c r="OA73" i="1"/>
  <c r="ON73" i="1"/>
  <c r="OA64" i="1"/>
  <c r="ON64" i="1"/>
  <c r="MJ273" i="1"/>
  <c r="MU273" i="1"/>
  <c r="MJ263" i="1"/>
  <c r="MU263" i="1"/>
  <c r="MJ254" i="1"/>
  <c r="MU254" i="1"/>
  <c r="MJ245" i="1"/>
  <c r="MU245" i="1"/>
  <c r="MJ236" i="1"/>
  <c r="MU236" i="1"/>
  <c r="MJ228" i="1"/>
  <c r="MU228" i="1"/>
  <c r="MJ220" i="1"/>
  <c r="MU220" i="1"/>
  <c r="MJ212" i="1"/>
  <c r="MU212" i="1"/>
  <c r="MJ203" i="1"/>
  <c r="MU203" i="1"/>
  <c r="MJ195" i="1"/>
  <c r="MU195" i="1"/>
  <c r="MJ187" i="1"/>
  <c r="MU187" i="1"/>
  <c r="MJ178" i="1"/>
  <c r="MU178" i="1"/>
  <c r="MJ170" i="1"/>
  <c r="MU170" i="1"/>
  <c r="MJ162" i="1"/>
  <c r="MU162" i="1"/>
  <c r="MU154" i="1"/>
  <c r="MU146" i="1"/>
  <c r="MU138" i="1"/>
  <c r="MU130" i="1"/>
  <c r="MU122" i="1"/>
  <c r="MU114" i="1"/>
  <c r="MU106" i="1"/>
  <c r="MU98" i="1"/>
  <c r="MU90" i="1"/>
  <c r="MU82" i="1"/>
  <c r="MU74" i="1"/>
  <c r="MU66" i="1"/>
  <c r="HI295" i="1"/>
  <c r="HT295" i="1"/>
  <c r="HI259" i="1"/>
  <c r="HT259" i="1"/>
  <c r="HI230" i="1"/>
  <c r="HT230" i="1"/>
  <c r="HI208" i="1"/>
  <c r="HT208" i="1"/>
  <c r="AI603" i="1"/>
  <c r="AJ603" i="1" s="1"/>
  <c r="AI595" i="1"/>
  <c r="AJ595" i="1" s="1"/>
  <c r="AI587" i="1"/>
  <c r="AJ587" i="1" s="1"/>
  <c r="AI579" i="1"/>
  <c r="AJ579" i="1" s="1"/>
  <c r="AI570" i="1"/>
  <c r="AJ570" i="1" s="1"/>
  <c r="AI562" i="1"/>
  <c r="AJ562" i="1" s="1"/>
  <c r="AI554" i="1"/>
  <c r="AJ554" i="1" s="1"/>
  <c r="AI546" i="1"/>
  <c r="AJ546" i="1" s="1"/>
  <c r="AI537" i="1"/>
  <c r="AJ537" i="1" s="1"/>
  <c r="AI529" i="1"/>
  <c r="AJ529" i="1" s="1"/>
  <c r="AI521" i="1"/>
  <c r="AJ521" i="1" s="1"/>
  <c r="AI513" i="1"/>
  <c r="AJ513" i="1" s="1"/>
  <c r="AI505" i="1"/>
  <c r="AJ505" i="1" s="1"/>
  <c r="AI497" i="1"/>
  <c r="AJ497" i="1" s="1"/>
  <c r="AI489" i="1"/>
  <c r="AJ489" i="1" s="1"/>
  <c r="AI481" i="1"/>
  <c r="AJ481" i="1" s="1"/>
  <c r="AI473" i="1"/>
  <c r="AJ473" i="1" s="1"/>
  <c r="AI465" i="1"/>
  <c r="AJ465" i="1" s="1"/>
  <c r="AI457" i="1"/>
  <c r="AJ457" i="1" s="1"/>
  <c r="AI449" i="1"/>
  <c r="AJ449" i="1" s="1"/>
  <c r="AI441" i="1"/>
  <c r="AJ441" i="1" s="1"/>
  <c r="AI433" i="1"/>
  <c r="OA270" i="1"/>
  <c r="ON270" i="1"/>
  <c r="OA217" i="1"/>
  <c r="ON217" i="1"/>
  <c r="OA193" i="1"/>
  <c r="ON193" i="1"/>
  <c r="OA176" i="1"/>
  <c r="ON176" i="1"/>
  <c r="OA166" i="1"/>
  <c r="ON166" i="1"/>
  <c r="OA158" i="1"/>
  <c r="ON158" i="1"/>
  <c r="OA148" i="1"/>
  <c r="ON148" i="1"/>
  <c r="OA138" i="1"/>
  <c r="ON138" i="1"/>
  <c r="OA128" i="1"/>
  <c r="ON128" i="1"/>
  <c r="OA118" i="1"/>
  <c r="ON118" i="1"/>
  <c r="OA108" i="1"/>
  <c r="ON108" i="1"/>
  <c r="OA98" i="1"/>
  <c r="ON98" i="1"/>
  <c r="OA89" i="1"/>
  <c r="ON89" i="1"/>
  <c r="OA80" i="1"/>
  <c r="ON80" i="1"/>
  <c r="OA72" i="1"/>
  <c r="ON72" i="1"/>
  <c r="OA63" i="1"/>
  <c r="ON63" i="1"/>
  <c r="MJ272" i="1"/>
  <c r="MU272" i="1"/>
  <c r="MJ262" i="1"/>
  <c r="MU262" i="1"/>
  <c r="MJ253" i="1"/>
  <c r="MU253" i="1"/>
  <c r="MJ244" i="1"/>
  <c r="MU244" i="1"/>
  <c r="MJ235" i="1"/>
  <c r="MU235" i="1"/>
  <c r="MJ227" i="1"/>
  <c r="MU227" i="1"/>
  <c r="MJ219" i="1"/>
  <c r="MU219" i="1"/>
  <c r="MJ211" i="1"/>
  <c r="MU211" i="1"/>
  <c r="MJ202" i="1"/>
  <c r="MU202" i="1"/>
  <c r="MJ194" i="1"/>
  <c r="MU194" i="1"/>
  <c r="MJ186" i="1"/>
  <c r="MU186" i="1"/>
  <c r="MJ177" i="1"/>
  <c r="MU177" i="1"/>
  <c r="MJ169" i="1"/>
  <c r="MU169" i="1"/>
  <c r="MJ161" i="1"/>
  <c r="MU161" i="1"/>
  <c r="MU153" i="1"/>
  <c r="MU145" i="1"/>
  <c r="MU137" i="1"/>
  <c r="MU129" i="1"/>
  <c r="MU121" i="1"/>
  <c r="MU113" i="1"/>
  <c r="MU105" i="1"/>
  <c r="MU97" i="1"/>
  <c r="MU89" i="1"/>
  <c r="MU81" i="1"/>
  <c r="MU73" i="1"/>
  <c r="MU65" i="1"/>
  <c r="HI289" i="1"/>
  <c r="HT289" i="1"/>
  <c r="HI255" i="1"/>
  <c r="HT255" i="1"/>
  <c r="HI227" i="1"/>
  <c r="HT227" i="1"/>
  <c r="HI204" i="1"/>
  <c r="HT204" i="1"/>
  <c r="OA301" i="1"/>
  <c r="ON301" i="1"/>
  <c r="OA260" i="1"/>
  <c r="ON260" i="1"/>
  <c r="ON213" i="1"/>
  <c r="OA213" i="1"/>
  <c r="OA190" i="1"/>
  <c r="ON190" i="1"/>
  <c r="OA175" i="1"/>
  <c r="ON175" i="1"/>
  <c r="OA165" i="1"/>
  <c r="ON165" i="1"/>
  <c r="OA157" i="1"/>
  <c r="ON157" i="1"/>
  <c r="OA147" i="1"/>
  <c r="ON147" i="1"/>
  <c r="OA137" i="1"/>
  <c r="ON137" i="1"/>
  <c r="OA127" i="1"/>
  <c r="ON127" i="1"/>
  <c r="OA117" i="1"/>
  <c r="ON117" i="1"/>
  <c r="OA107" i="1"/>
  <c r="ON107" i="1"/>
  <c r="OA97" i="1"/>
  <c r="ON97" i="1"/>
  <c r="OA88" i="1"/>
  <c r="ON88" i="1"/>
  <c r="OA79" i="1"/>
  <c r="ON79" i="1"/>
  <c r="OA70" i="1"/>
  <c r="ON70" i="1"/>
  <c r="MJ270" i="1"/>
  <c r="MU270" i="1"/>
  <c r="MJ261" i="1"/>
  <c r="MU261" i="1"/>
  <c r="MJ252" i="1"/>
  <c r="MU252" i="1"/>
  <c r="MJ243" i="1"/>
  <c r="MU243" i="1"/>
  <c r="MJ234" i="1"/>
  <c r="MU234" i="1"/>
  <c r="MJ226" i="1"/>
  <c r="MU226" i="1"/>
  <c r="MJ218" i="1"/>
  <c r="MU218" i="1"/>
  <c r="MJ210" i="1"/>
  <c r="MU210" i="1"/>
  <c r="MJ201" i="1"/>
  <c r="MU201" i="1"/>
  <c r="MJ193" i="1"/>
  <c r="MU193" i="1"/>
  <c r="MJ185" i="1"/>
  <c r="MU185" i="1"/>
  <c r="MJ176" i="1"/>
  <c r="MU176" i="1"/>
  <c r="MJ168" i="1"/>
  <c r="MU168" i="1"/>
  <c r="MJ160" i="1"/>
  <c r="MU160" i="1"/>
  <c r="MU152" i="1"/>
  <c r="MU144" i="1"/>
  <c r="MU136" i="1"/>
  <c r="MU128" i="1"/>
  <c r="MU120" i="1"/>
  <c r="MU112" i="1"/>
  <c r="MU104" i="1"/>
  <c r="MU96" i="1"/>
  <c r="MU88" i="1"/>
  <c r="MU80" i="1"/>
  <c r="MU72" i="1"/>
  <c r="MU64" i="1"/>
  <c r="HI287" i="1"/>
  <c r="HT287" i="1"/>
  <c r="HI249" i="1"/>
  <c r="HT249" i="1"/>
  <c r="HI222" i="1"/>
  <c r="HT222" i="1"/>
  <c r="HI200" i="1"/>
  <c r="HT200" i="1"/>
  <c r="AI643" i="1"/>
  <c r="AJ643" i="1" s="1"/>
  <c r="AI630" i="1"/>
  <c r="AJ630" i="1" s="1"/>
  <c r="AI621" i="1"/>
  <c r="AJ621" i="1" s="1"/>
  <c r="AI612" i="1"/>
  <c r="AJ612" i="1" s="1"/>
  <c r="OA233" i="1"/>
  <c r="ON233" i="1"/>
  <c r="ON210" i="1"/>
  <c r="OA210" i="1"/>
  <c r="OA189" i="1"/>
  <c r="ON189" i="1"/>
  <c r="OA174" i="1"/>
  <c r="ON174" i="1"/>
  <c r="OA164" i="1"/>
  <c r="ON164" i="1"/>
  <c r="OA156" i="1"/>
  <c r="ON156" i="1"/>
  <c r="OA146" i="1"/>
  <c r="ON146" i="1"/>
  <c r="OA136" i="1"/>
  <c r="ON136" i="1"/>
  <c r="OA126" i="1"/>
  <c r="ON126" i="1"/>
  <c r="OA116" i="1"/>
  <c r="ON116" i="1"/>
  <c r="OA106" i="1"/>
  <c r="ON106" i="1"/>
  <c r="OA96" i="1"/>
  <c r="ON96" i="1"/>
  <c r="OA87" i="1"/>
  <c r="ON87" i="1"/>
  <c r="OA78" i="1"/>
  <c r="ON78" i="1"/>
  <c r="OA69" i="1"/>
  <c r="ON69" i="1"/>
  <c r="MJ269" i="1"/>
  <c r="MU269" i="1"/>
  <c r="MJ260" i="1"/>
  <c r="MU260" i="1"/>
  <c r="MJ251" i="1"/>
  <c r="MU251" i="1"/>
  <c r="MJ233" i="1"/>
  <c r="MU233" i="1"/>
  <c r="MJ225" i="1"/>
  <c r="MU225" i="1"/>
  <c r="MJ217" i="1"/>
  <c r="MU217" i="1"/>
  <c r="MJ208" i="1"/>
  <c r="MU208" i="1"/>
  <c r="MJ200" i="1"/>
  <c r="MU200" i="1"/>
  <c r="MJ192" i="1"/>
  <c r="MU192" i="1"/>
  <c r="MJ184" i="1"/>
  <c r="MU184" i="1"/>
  <c r="MJ175" i="1"/>
  <c r="MU175" i="1"/>
  <c r="MJ167" i="1"/>
  <c r="MU167" i="1"/>
  <c r="MJ159" i="1"/>
  <c r="MU159" i="1"/>
  <c r="MU151" i="1"/>
  <c r="MU143" i="1"/>
  <c r="MU135" i="1"/>
  <c r="MU127" i="1"/>
  <c r="MU119" i="1"/>
  <c r="MU111" i="1"/>
  <c r="MU103" i="1"/>
  <c r="MU95" i="1"/>
  <c r="MU87" i="1"/>
  <c r="MU79" i="1"/>
  <c r="MU71" i="1"/>
  <c r="MU63" i="1"/>
  <c r="HI284" i="1"/>
  <c r="HT284" i="1"/>
  <c r="HI247" i="1"/>
  <c r="HT247" i="1"/>
  <c r="HI218" i="1"/>
  <c r="HT218" i="1"/>
  <c r="HI198" i="1"/>
  <c r="HT198" i="1"/>
  <c r="HT190" i="1"/>
  <c r="HT173" i="1"/>
  <c r="HT166" i="1"/>
  <c r="HT158" i="1"/>
  <c r="HT148" i="1"/>
  <c r="HT138" i="1"/>
  <c r="HT128" i="1"/>
  <c r="HT119" i="1"/>
  <c r="HT112" i="1"/>
  <c r="HT100" i="1"/>
  <c r="HT87" i="1"/>
  <c r="HT82" i="1"/>
  <c r="HT68" i="1"/>
  <c r="OM293" i="1"/>
  <c r="OI289" i="1"/>
  <c r="OM277" i="1"/>
  <c r="OI273" i="1"/>
  <c r="OM261" i="1"/>
  <c r="OI257" i="1"/>
  <c r="OM245" i="1"/>
  <c r="OM215" i="1"/>
  <c r="OI207" i="1"/>
  <c r="HT185" i="1"/>
  <c r="HT172" i="1"/>
  <c r="HT163" i="1"/>
  <c r="HT157" i="1"/>
  <c r="HT147" i="1"/>
  <c r="HT136" i="1"/>
  <c r="HT125" i="1"/>
  <c r="HT116" i="1"/>
  <c r="HT108" i="1"/>
  <c r="HT96" i="1"/>
  <c r="HT86" i="1"/>
  <c r="HT76" i="1"/>
  <c r="MP129" i="1"/>
  <c r="MQ129" i="1" s="1"/>
  <c r="MR129" i="1" s="1"/>
  <c r="OM297" i="1"/>
  <c r="OM281" i="1"/>
  <c r="OM265" i="1"/>
  <c r="OM249" i="1"/>
  <c r="OM223" i="1"/>
  <c r="HU185" i="1"/>
  <c r="HT177" i="1"/>
  <c r="HT168" i="1"/>
  <c r="HT161" i="1"/>
  <c r="HT154" i="1"/>
  <c r="HT145" i="1"/>
  <c r="HT132" i="1"/>
  <c r="HT122" i="1"/>
  <c r="HT115" i="1"/>
  <c r="HT103" i="1"/>
  <c r="HT94" i="1"/>
  <c r="HT85" i="1"/>
  <c r="HT75" i="1"/>
  <c r="HT66" i="1"/>
  <c r="OM285" i="1"/>
  <c r="OM269" i="1"/>
  <c r="OM253" i="1"/>
  <c r="OM231" i="1"/>
  <c r="OM199" i="1"/>
  <c r="HT176" i="1"/>
  <c r="HT167" i="1"/>
  <c r="HT159" i="1"/>
  <c r="HT150" i="1"/>
  <c r="HT141" i="1"/>
  <c r="HT130" i="1"/>
  <c r="HT121" i="1"/>
  <c r="HT113" i="1"/>
  <c r="HT102" i="1"/>
  <c r="HT91" i="1"/>
  <c r="HT84" i="1"/>
  <c r="HT73" i="1"/>
  <c r="HT64" i="1"/>
  <c r="MT154" i="1"/>
  <c r="MT146" i="1"/>
  <c r="MT138" i="1"/>
  <c r="MT152" i="1"/>
  <c r="MT144" i="1"/>
  <c r="MT136" i="1"/>
  <c r="IH300" i="1"/>
  <c r="IH295" i="1"/>
  <c r="IH292" i="1"/>
  <c r="IH289" i="1"/>
  <c r="IH283" i="1"/>
  <c r="IH279" i="1"/>
  <c r="IH276" i="1"/>
  <c r="IH269" i="1"/>
  <c r="IH266" i="1"/>
  <c r="IH258" i="1"/>
  <c r="IH255" i="1"/>
  <c r="IH252" i="1"/>
  <c r="IH250" i="1"/>
  <c r="IH246" i="1"/>
  <c r="IH244" i="1"/>
  <c r="IH236" i="1"/>
  <c r="IH234" i="1"/>
  <c r="IH227" i="1"/>
  <c r="IH224" i="1"/>
  <c r="IH222" i="1"/>
  <c r="IH214" i="1"/>
  <c r="IH212" i="1"/>
  <c r="IH208" i="1"/>
  <c r="IH202" i="1"/>
  <c r="IH191" i="1"/>
  <c r="IH186" i="1"/>
  <c r="IH183" i="1"/>
  <c r="IH168" i="1"/>
  <c r="IK298" i="1"/>
  <c r="IK294" i="1"/>
  <c r="IK290" i="1"/>
  <c r="IK287" i="1"/>
  <c r="IK280" i="1"/>
  <c r="IK278" i="1"/>
  <c r="IK270" i="1"/>
  <c r="IK267" i="1"/>
  <c r="IK260" i="1"/>
  <c r="IK256" i="1"/>
  <c r="IK254" i="1"/>
  <c r="IK251" i="1"/>
  <c r="IK247" i="1"/>
  <c r="IK245" i="1"/>
  <c r="IK235" i="1"/>
  <c r="IK232" i="1"/>
  <c r="IK226" i="1"/>
  <c r="IK223" i="1"/>
  <c r="IK215" i="1"/>
  <c r="IK213" i="1"/>
  <c r="IK209" i="1"/>
  <c r="IK203" i="1"/>
  <c r="IK195" i="1"/>
  <c r="IK187" i="1"/>
  <c r="IK184" i="1"/>
  <c r="IK171" i="1"/>
  <c r="IK162" i="1"/>
  <c r="IK160" i="1"/>
  <c r="IK157" i="1"/>
  <c r="IK149" i="1"/>
  <c r="IK141" i="1"/>
  <c r="IK133" i="1"/>
  <c r="IK125" i="1"/>
  <c r="IK117" i="1"/>
  <c r="IK109" i="1"/>
  <c r="IK101" i="1"/>
  <c r="IK93" i="1"/>
  <c r="IK150" i="1"/>
  <c r="IK142" i="1"/>
  <c r="IK134" i="1"/>
  <c r="IK126" i="1"/>
  <c r="IK118" i="1"/>
  <c r="IK110" i="1"/>
  <c r="IK102" i="1"/>
  <c r="IK94" i="1"/>
  <c r="IK84" i="1"/>
  <c r="IK76" i="1"/>
  <c r="IK68" i="1"/>
  <c r="IK86" i="1"/>
  <c r="IK78" i="1"/>
  <c r="IK70" i="1"/>
  <c r="IK87" i="1"/>
  <c r="IK79" i="1"/>
  <c r="MD301" i="1"/>
  <c r="AG666" i="1"/>
  <c r="AH666" i="1" s="1"/>
  <c r="AG653" i="1"/>
  <c r="AH653" i="1" s="1"/>
  <c r="AG656" i="1"/>
  <c r="AH656" i="1" s="1"/>
  <c r="LQ291" i="1"/>
  <c r="LQ273" i="1"/>
  <c r="AG638" i="1"/>
  <c r="AH638" i="1" s="1"/>
  <c r="AG663" i="1"/>
  <c r="AH663" i="1" s="1"/>
  <c r="LQ287" i="1"/>
  <c r="AG652" i="1"/>
  <c r="AH652" i="1" s="1"/>
  <c r="AG662" i="1"/>
  <c r="AH662" i="1" s="1"/>
  <c r="AG658" i="1"/>
  <c r="AH658" i="1" s="1"/>
  <c r="AG665" i="1"/>
  <c r="AH665" i="1" s="1"/>
  <c r="LQ300" i="1"/>
  <c r="AG657" i="1"/>
  <c r="AH657" i="1" s="1"/>
  <c r="AG661" i="1"/>
  <c r="AH661" i="1" s="1"/>
  <c r="LQ296" i="1"/>
  <c r="AG649" i="1"/>
  <c r="AH649" i="1" s="1"/>
  <c r="AG640" i="1"/>
  <c r="AH640" i="1" s="1"/>
  <c r="AG624" i="1"/>
  <c r="AH624" i="1" s="1"/>
  <c r="AG609" i="1"/>
  <c r="AH609" i="1" s="1"/>
  <c r="AG584" i="1"/>
  <c r="AH584" i="1" s="1"/>
  <c r="AG557" i="1"/>
  <c r="AH557" i="1" s="1"/>
  <c r="AG531" i="1"/>
  <c r="AH531" i="1" s="1"/>
  <c r="AG503" i="1"/>
  <c r="AH503" i="1" s="1"/>
  <c r="AG484" i="1"/>
  <c r="AH484" i="1" s="1"/>
  <c r="AG476" i="1"/>
  <c r="AH476" i="1" s="1"/>
  <c r="AG468" i="1"/>
  <c r="AH468" i="1" s="1"/>
  <c r="AG460" i="1"/>
  <c r="AH460" i="1" s="1"/>
  <c r="AG451" i="1"/>
  <c r="AH451" i="1" s="1"/>
  <c r="AG443" i="1"/>
  <c r="AH443" i="1" s="1"/>
  <c r="AG435" i="1"/>
  <c r="AH435" i="1" s="1"/>
  <c r="AG427" i="1"/>
  <c r="LQ277" i="1"/>
  <c r="LQ261" i="1"/>
  <c r="LQ209" i="1"/>
  <c r="AG634" i="1"/>
  <c r="AH634" i="1" s="1"/>
  <c r="AG618" i="1"/>
  <c r="AH618" i="1" s="1"/>
  <c r="AG602" i="1"/>
  <c r="AH602" i="1" s="1"/>
  <c r="AG548" i="1"/>
  <c r="AH548" i="1" s="1"/>
  <c r="AG522" i="1"/>
  <c r="AH522" i="1" s="1"/>
  <c r="LR63" i="1"/>
  <c r="LS63" i="1" s="1"/>
  <c r="LQ204" i="1"/>
  <c r="LQ162" i="1"/>
  <c r="LQ118" i="1"/>
  <c r="LQ281" i="1"/>
  <c r="LQ265" i="1"/>
  <c r="LQ144" i="1"/>
  <c r="AG622" i="1"/>
  <c r="AH622" i="1" s="1"/>
  <c r="AG607" i="1"/>
  <c r="AH607" i="1" s="1"/>
  <c r="AG582" i="1"/>
  <c r="AH582" i="1" s="1"/>
  <c r="AG553" i="1"/>
  <c r="AH553" i="1" s="1"/>
  <c r="AG496" i="1"/>
  <c r="AH496" i="1" s="1"/>
  <c r="AG475" i="1"/>
  <c r="AH475" i="1" s="1"/>
  <c r="AG467" i="1"/>
  <c r="AH467" i="1" s="1"/>
  <c r="AG459" i="1"/>
  <c r="AH459" i="1" s="1"/>
  <c r="AG450" i="1"/>
  <c r="AH450" i="1" s="1"/>
  <c r="AG442" i="1"/>
  <c r="AH442" i="1" s="1"/>
  <c r="AG434" i="1"/>
  <c r="AH434" i="1" s="1"/>
  <c r="LQ230" i="1"/>
  <c r="LQ196" i="1"/>
  <c r="AG611" i="1"/>
  <c r="AH611" i="1" s="1"/>
  <c r="AG587" i="1"/>
  <c r="AH587" i="1" s="1"/>
  <c r="AG535" i="1"/>
  <c r="AH535" i="1" s="1"/>
  <c r="AG485" i="1"/>
  <c r="AH485" i="1" s="1"/>
  <c r="LQ122" i="1"/>
  <c r="AG615" i="1"/>
  <c r="AH615" i="1" s="1"/>
  <c r="AG543" i="1"/>
  <c r="AH543" i="1" s="1"/>
  <c r="AG517" i="1"/>
  <c r="AH517" i="1" s="1"/>
  <c r="AG479" i="1"/>
  <c r="AH479" i="1" s="1"/>
  <c r="AG471" i="1"/>
  <c r="AH471" i="1" s="1"/>
  <c r="AG463" i="1"/>
  <c r="AH463" i="1" s="1"/>
  <c r="AG454" i="1"/>
  <c r="AH454" i="1" s="1"/>
  <c r="AG446" i="1"/>
  <c r="AH446" i="1" s="1"/>
  <c r="AG438" i="1"/>
  <c r="AH438" i="1" s="1"/>
  <c r="AG430" i="1"/>
  <c r="AH430" i="1" s="1"/>
  <c r="JO293" i="1"/>
  <c r="AC658" i="1"/>
  <c r="AD658" i="1" s="1"/>
  <c r="AC649" i="1"/>
  <c r="AD649" i="1" s="1"/>
  <c r="JO284" i="1"/>
  <c r="JO274" i="1"/>
  <c r="AC639" i="1"/>
  <c r="AD639" i="1" s="1"/>
  <c r="JO264" i="1"/>
  <c r="AC629" i="1"/>
  <c r="AD629" i="1" s="1"/>
  <c r="JO255" i="1"/>
  <c r="AC620" i="1"/>
  <c r="AD620" i="1" s="1"/>
  <c r="JO233" i="1"/>
  <c r="AC598" i="1"/>
  <c r="AD598" i="1" s="1"/>
  <c r="JO210" i="1"/>
  <c r="AC575" i="1"/>
  <c r="AD575" i="1" s="1"/>
  <c r="JO193" i="1"/>
  <c r="AC558" i="1"/>
  <c r="AD558" i="1" s="1"/>
  <c r="JO173" i="1"/>
  <c r="AC538" i="1"/>
  <c r="AD538" i="1" s="1"/>
  <c r="JO160" i="1"/>
  <c r="AC525" i="1"/>
  <c r="AD525" i="1" s="1"/>
  <c r="JO144" i="1"/>
  <c r="AC509" i="1"/>
  <c r="AD509" i="1" s="1"/>
  <c r="JO130" i="1"/>
  <c r="AC495" i="1"/>
  <c r="AD495" i="1" s="1"/>
  <c r="JO117" i="1"/>
  <c r="AC482" i="1"/>
  <c r="AD482" i="1" s="1"/>
  <c r="JO106" i="1"/>
  <c r="AC471" i="1"/>
  <c r="AD471" i="1" s="1"/>
  <c r="JO96" i="1"/>
  <c r="AC461" i="1"/>
  <c r="AD461" i="1" s="1"/>
  <c r="AC666" i="1"/>
  <c r="AD666" i="1" s="1"/>
  <c r="JO301" i="1"/>
  <c r="AC657" i="1"/>
  <c r="AD657" i="1" s="1"/>
  <c r="KE292" i="1"/>
  <c r="JO292" i="1"/>
  <c r="AC648" i="1"/>
  <c r="AD648" i="1" s="1"/>
  <c r="JO283" i="1"/>
  <c r="KE283" i="1"/>
  <c r="AC638" i="1"/>
  <c r="AD638" i="1" s="1"/>
  <c r="KE273" i="1"/>
  <c r="JO273" i="1"/>
  <c r="AC628" i="1"/>
  <c r="AD628" i="1" s="1"/>
  <c r="KE263" i="1"/>
  <c r="JO263" i="1"/>
  <c r="AC617" i="1"/>
  <c r="AD617" i="1" s="1"/>
  <c r="JO252" i="1"/>
  <c r="KE252" i="1"/>
  <c r="JO231" i="1"/>
  <c r="AC596" i="1"/>
  <c r="AD596" i="1" s="1"/>
  <c r="KE231" i="1"/>
  <c r="JO207" i="1"/>
  <c r="AC572" i="1"/>
  <c r="AD572" i="1" s="1"/>
  <c r="KE207" i="1"/>
  <c r="JO189" i="1"/>
  <c r="AC554" i="1"/>
  <c r="AD554" i="1" s="1"/>
  <c r="KE189" i="1"/>
  <c r="JO172" i="1"/>
  <c r="AC537" i="1"/>
  <c r="AD537" i="1" s="1"/>
  <c r="KE172" i="1"/>
  <c r="JO156" i="1"/>
  <c r="AC521" i="1"/>
  <c r="AD521" i="1" s="1"/>
  <c r="KE156" i="1"/>
  <c r="JO143" i="1"/>
  <c r="AC508" i="1"/>
  <c r="AD508" i="1" s="1"/>
  <c r="KE143" i="1"/>
  <c r="JO128" i="1"/>
  <c r="AC493" i="1"/>
  <c r="AD493" i="1" s="1"/>
  <c r="KE128" i="1"/>
  <c r="JO115" i="1"/>
  <c r="AC480" i="1"/>
  <c r="AD480" i="1" s="1"/>
  <c r="KE115" i="1"/>
  <c r="JO105" i="1"/>
  <c r="AC470" i="1"/>
  <c r="AD470" i="1" s="1"/>
  <c r="KE105" i="1"/>
  <c r="JO95" i="1"/>
  <c r="AC460" i="1"/>
  <c r="AD460" i="1" s="1"/>
  <c r="KE95" i="1"/>
  <c r="KE301" i="1"/>
  <c r="JO291" i="1"/>
  <c r="AC656" i="1"/>
  <c r="AD656" i="1" s="1"/>
  <c r="JO282" i="1"/>
  <c r="AC647" i="1"/>
  <c r="AD647" i="1" s="1"/>
  <c r="JO272" i="1"/>
  <c r="AC637" i="1"/>
  <c r="AD637" i="1" s="1"/>
  <c r="AC626" i="1"/>
  <c r="AD626" i="1" s="1"/>
  <c r="JO261" i="1"/>
  <c r="AC616" i="1"/>
  <c r="AD616" i="1" s="1"/>
  <c r="JO251" i="1"/>
  <c r="JO223" i="1"/>
  <c r="AC588" i="1"/>
  <c r="AD588" i="1" s="1"/>
  <c r="JO206" i="1"/>
  <c r="AC571" i="1"/>
  <c r="AD571" i="1" s="1"/>
  <c r="JO188" i="1"/>
  <c r="AC553" i="1"/>
  <c r="AD553" i="1" s="1"/>
  <c r="JO170" i="1"/>
  <c r="AC535" i="1"/>
  <c r="AD535" i="1" s="1"/>
  <c r="JO154" i="1"/>
  <c r="AC519" i="1"/>
  <c r="AD519" i="1" s="1"/>
  <c r="JO138" i="1"/>
  <c r="AC503" i="1"/>
  <c r="AD503" i="1" s="1"/>
  <c r="JO126" i="1"/>
  <c r="AC491" i="1"/>
  <c r="AD491" i="1" s="1"/>
  <c r="JO114" i="1"/>
  <c r="AC479" i="1"/>
  <c r="AD479" i="1" s="1"/>
  <c r="JO104" i="1"/>
  <c r="AC469" i="1"/>
  <c r="AD469" i="1" s="1"/>
  <c r="JO93" i="1"/>
  <c r="AC458" i="1"/>
  <c r="AD458" i="1" s="1"/>
  <c r="KE300" i="1"/>
  <c r="JO300" i="1"/>
  <c r="AC665" i="1"/>
  <c r="AD665" i="1" s="1"/>
  <c r="KE290" i="1"/>
  <c r="AC655" i="1"/>
  <c r="AD655" i="1" s="1"/>
  <c r="JO290" i="1"/>
  <c r="KE281" i="1"/>
  <c r="JO281" i="1"/>
  <c r="AC646" i="1"/>
  <c r="AD646" i="1" s="1"/>
  <c r="KE270" i="1"/>
  <c r="JO270" i="1"/>
  <c r="AC635" i="1"/>
  <c r="AD635" i="1" s="1"/>
  <c r="KE260" i="1"/>
  <c r="JO260" i="1"/>
  <c r="AC625" i="1"/>
  <c r="AD625" i="1" s="1"/>
  <c r="JO249" i="1"/>
  <c r="KE249" i="1"/>
  <c r="AC614" i="1"/>
  <c r="AD614" i="1" s="1"/>
  <c r="JO222" i="1"/>
  <c r="KE222" i="1"/>
  <c r="AC587" i="1"/>
  <c r="AD587" i="1" s="1"/>
  <c r="JO205" i="1"/>
  <c r="KE205" i="1"/>
  <c r="AC570" i="1"/>
  <c r="AD570" i="1" s="1"/>
  <c r="JO183" i="1"/>
  <c r="KE183" i="1"/>
  <c r="AC548" i="1"/>
  <c r="AD548" i="1" s="1"/>
  <c r="JO168" i="1"/>
  <c r="KE168" i="1"/>
  <c r="AC533" i="1"/>
  <c r="AD533" i="1" s="1"/>
  <c r="JO152" i="1"/>
  <c r="KE152" i="1"/>
  <c r="AC517" i="1"/>
  <c r="AD517" i="1" s="1"/>
  <c r="JO137" i="1"/>
  <c r="KE137" i="1"/>
  <c r="AC502" i="1"/>
  <c r="AD502" i="1" s="1"/>
  <c r="JO125" i="1"/>
  <c r="KE125" i="1"/>
  <c r="AC490" i="1"/>
  <c r="AD490" i="1" s="1"/>
  <c r="JO112" i="1"/>
  <c r="KE112" i="1"/>
  <c r="AC477" i="1"/>
  <c r="AD477" i="1" s="1"/>
  <c r="JO102" i="1"/>
  <c r="KE102" i="1"/>
  <c r="AC467" i="1"/>
  <c r="AD467" i="1" s="1"/>
  <c r="JO91" i="1"/>
  <c r="KE91" i="1"/>
  <c r="AC456" i="1"/>
  <c r="AD456" i="1" s="1"/>
  <c r="KD96" i="1"/>
  <c r="AC664" i="1"/>
  <c r="AD664" i="1" s="1"/>
  <c r="JO299" i="1"/>
  <c r="JO289" i="1"/>
  <c r="AC654" i="1"/>
  <c r="AD654" i="1" s="1"/>
  <c r="AC644" i="1"/>
  <c r="AD644" i="1" s="1"/>
  <c r="JO279" i="1"/>
  <c r="JO268" i="1"/>
  <c r="AC633" i="1"/>
  <c r="AD633" i="1" s="1"/>
  <c r="AC624" i="1"/>
  <c r="AD624" i="1" s="1"/>
  <c r="JO259" i="1"/>
  <c r="JO248" i="1"/>
  <c r="AC613" i="1"/>
  <c r="AD613" i="1" s="1"/>
  <c r="JO221" i="1"/>
  <c r="AC586" i="1"/>
  <c r="AD586" i="1" s="1"/>
  <c r="JO204" i="1"/>
  <c r="AC569" i="1"/>
  <c r="AD569" i="1" s="1"/>
  <c r="JO180" i="1"/>
  <c r="AC545" i="1"/>
  <c r="AD545" i="1" s="1"/>
  <c r="JO166" i="1"/>
  <c r="AC531" i="1"/>
  <c r="AD531" i="1" s="1"/>
  <c r="JO151" i="1"/>
  <c r="AC516" i="1"/>
  <c r="AD516" i="1" s="1"/>
  <c r="JO136" i="1"/>
  <c r="AC501" i="1"/>
  <c r="AD501" i="1" s="1"/>
  <c r="JO124" i="1"/>
  <c r="AC489" i="1"/>
  <c r="AD489" i="1" s="1"/>
  <c r="JO110" i="1"/>
  <c r="AC475" i="1"/>
  <c r="AD475" i="1" s="1"/>
  <c r="JO101" i="1"/>
  <c r="AC466" i="1"/>
  <c r="AD466" i="1" s="1"/>
  <c r="AC663" i="1"/>
  <c r="AD663" i="1" s="1"/>
  <c r="JO298" i="1"/>
  <c r="AC652" i="1"/>
  <c r="AD652" i="1" s="1"/>
  <c r="JO287" i="1"/>
  <c r="KE287" i="1"/>
  <c r="AC643" i="1"/>
  <c r="AD643" i="1" s="1"/>
  <c r="KE278" i="1"/>
  <c r="JO278" i="1"/>
  <c r="AC632" i="1"/>
  <c r="AD632" i="1" s="1"/>
  <c r="JO267" i="1"/>
  <c r="KE267" i="1"/>
  <c r="AC623" i="1"/>
  <c r="AD623" i="1" s="1"/>
  <c r="JO258" i="1"/>
  <c r="KE258" i="1"/>
  <c r="JO242" i="1"/>
  <c r="AC607" i="1"/>
  <c r="AD607" i="1" s="1"/>
  <c r="KE242" i="1"/>
  <c r="JO220" i="1"/>
  <c r="AC585" i="1"/>
  <c r="AD585" i="1" s="1"/>
  <c r="KE220" i="1"/>
  <c r="JO201" i="1"/>
  <c r="AC566" i="1"/>
  <c r="AD566" i="1" s="1"/>
  <c r="KE201" i="1"/>
  <c r="JO179" i="1"/>
  <c r="AC544" i="1"/>
  <c r="AD544" i="1" s="1"/>
  <c r="KE179" i="1"/>
  <c r="JO164" i="1"/>
  <c r="AC529" i="1"/>
  <c r="AD529" i="1" s="1"/>
  <c r="KE164" i="1"/>
  <c r="JO150" i="1"/>
  <c r="AC515" i="1"/>
  <c r="AD515" i="1" s="1"/>
  <c r="KE150" i="1"/>
  <c r="JO135" i="1"/>
  <c r="AC500" i="1"/>
  <c r="AD500" i="1" s="1"/>
  <c r="KE135" i="1"/>
  <c r="JO122" i="1"/>
  <c r="AC487" i="1"/>
  <c r="AD487" i="1" s="1"/>
  <c r="KE122" i="1"/>
  <c r="JO109" i="1"/>
  <c r="AC474" i="1"/>
  <c r="AD474" i="1" s="1"/>
  <c r="KE109" i="1"/>
  <c r="JO99" i="1"/>
  <c r="AC464" i="1"/>
  <c r="AD464" i="1" s="1"/>
  <c r="KE99" i="1"/>
  <c r="JO89" i="1"/>
  <c r="AC454" i="1"/>
  <c r="AD454" i="1" s="1"/>
  <c r="KE89" i="1"/>
  <c r="JO295" i="1"/>
  <c r="AC660" i="1"/>
  <c r="AD660" i="1" s="1"/>
  <c r="JO286" i="1"/>
  <c r="AC651" i="1"/>
  <c r="AD651" i="1" s="1"/>
  <c r="JO277" i="1"/>
  <c r="AC642" i="1"/>
  <c r="AD642" i="1" s="1"/>
  <c r="JO266" i="1"/>
  <c r="AC631" i="1"/>
  <c r="AD631" i="1" s="1"/>
  <c r="AC622" i="1"/>
  <c r="AD622" i="1" s="1"/>
  <c r="JO257" i="1"/>
  <c r="JO235" i="1"/>
  <c r="AC600" i="1"/>
  <c r="AD600" i="1" s="1"/>
  <c r="JO219" i="1"/>
  <c r="AC584" i="1"/>
  <c r="AD584" i="1" s="1"/>
  <c r="JO197" i="1"/>
  <c r="AC562" i="1"/>
  <c r="AD562" i="1" s="1"/>
  <c r="JO178" i="1"/>
  <c r="AC543" i="1"/>
  <c r="AD543" i="1" s="1"/>
  <c r="JO163" i="1"/>
  <c r="AC528" i="1"/>
  <c r="AD528" i="1" s="1"/>
  <c r="JO148" i="1"/>
  <c r="AC513" i="1"/>
  <c r="AD513" i="1" s="1"/>
  <c r="JO132" i="1"/>
  <c r="AC497" i="1"/>
  <c r="AD497" i="1" s="1"/>
  <c r="JO120" i="1"/>
  <c r="AC485" i="1"/>
  <c r="AD485" i="1" s="1"/>
  <c r="JO108" i="1"/>
  <c r="AC473" i="1"/>
  <c r="AD473" i="1" s="1"/>
  <c r="JO98" i="1"/>
  <c r="AC463" i="1"/>
  <c r="AD463" i="1" s="1"/>
  <c r="KE291" i="1"/>
  <c r="AC659" i="1"/>
  <c r="AD659" i="1" s="1"/>
  <c r="KE294" i="1"/>
  <c r="JO294" i="1"/>
  <c r="JO285" i="1"/>
  <c r="AC650" i="1"/>
  <c r="AD650" i="1" s="1"/>
  <c r="KE285" i="1"/>
  <c r="JO275" i="1"/>
  <c r="AC640" i="1"/>
  <c r="AD640" i="1" s="1"/>
  <c r="KE275" i="1"/>
  <c r="AC630" i="1"/>
  <c r="AD630" i="1" s="1"/>
  <c r="KE265" i="1"/>
  <c r="JO265" i="1"/>
  <c r="JO256" i="1"/>
  <c r="AC621" i="1"/>
  <c r="AD621" i="1" s="1"/>
  <c r="KE256" i="1"/>
  <c r="JO234" i="1"/>
  <c r="AC599" i="1"/>
  <c r="AD599" i="1" s="1"/>
  <c r="KE234" i="1"/>
  <c r="JO216" i="1"/>
  <c r="AC581" i="1"/>
  <c r="AD581" i="1" s="1"/>
  <c r="KE216" i="1"/>
  <c r="JO194" i="1"/>
  <c r="AC559" i="1"/>
  <c r="AD559" i="1" s="1"/>
  <c r="KE194" i="1"/>
  <c r="JO175" i="1"/>
  <c r="AC540" i="1"/>
  <c r="AD540" i="1" s="1"/>
  <c r="KE175" i="1"/>
  <c r="JO161" i="1"/>
  <c r="AC526" i="1"/>
  <c r="AD526" i="1" s="1"/>
  <c r="KE161" i="1"/>
  <c r="JO147" i="1"/>
  <c r="AC512" i="1"/>
  <c r="AD512" i="1" s="1"/>
  <c r="KE147" i="1"/>
  <c r="JO131" i="1"/>
  <c r="AC496" i="1"/>
  <c r="AD496" i="1" s="1"/>
  <c r="KE131" i="1"/>
  <c r="JO118" i="1"/>
  <c r="AC483" i="1"/>
  <c r="AD483" i="1" s="1"/>
  <c r="KE118" i="1"/>
  <c r="JO107" i="1"/>
  <c r="AC472" i="1"/>
  <c r="AD472" i="1" s="1"/>
  <c r="KE107" i="1"/>
  <c r="JO97" i="1"/>
  <c r="AC462" i="1"/>
  <c r="AD462" i="1" s="1"/>
  <c r="KE97" i="1"/>
  <c r="KF87" i="1"/>
  <c r="AC453" i="1"/>
  <c r="AD453" i="1" s="1"/>
  <c r="AC447" i="1"/>
  <c r="AD447" i="1" s="1"/>
  <c r="AC441" i="1"/>
  <c r="AD441" i="1" s="1"/>
  <c r="AC434" i="1"/>
  <c r="AD434" i="1" s="1"/>
  <c r="KE87" i="1"/>
  <c r="KE75" i="1"/>
  <c r="AC452" i="1"/>
  <c r="AD452" i="1" s="1"/>
  <c r="AC445" i="1"/>
  <c r="AD445" i="1" s="1"/>
  <c r="AC440" i="1"/>
  <c r="AD440" i="1" s="1"/>
  <c r="AC433" i="1"/>
  <c r="AD433" i="1" s="1"/>
  <c r="AC427" i="1"/>
  <c r="JP63" i="1"/>
  <c r="KE83" i="1"/>
  <c r="AC455" i="1"/>
  <c r="AD455" i="1" s="1"/>
  <c r="AC450" i="1"/>
  <c r="AD450" i="1" s="1"/>
  <c r="AC444" i="1"/>
  <c r="AD444" i="1" s="1"/>
  <c r="AC437" i="1"/>
  <c r="AD437" i="1" s="1"/>
  <c r="KE80" i="1"/>
  <c r="AC448" i="1"/>
  <c r="AD448" i="1" s="1"/>
  <c r="AC442" i="1"/>
  <c r="AD442" i="1" s="1"/>
  <c r="AC436" i="1"/>
  <c r="AD436" i="1" s="1"/>
  <c r="AC430" i="1"/>
  <c r="AD430" i="1" s="1"/>
  <c r="KF118" i="1" l="1"/>
  <c r="KF256" i="1"/>
  <c r="KF98" i="1"/>
  <c r="KF148" i="1"/>
  <c r="KF219" i="1"/>
  <c r="KF277" i="1"/>
  <c r="KF122" i="1"/>
  <c r="KF287" i="1"/>
  <c r="KF110" i="1"/>
  <c r="KF166" i="1"/>
  <c r="KF248" i="1"/>
  <c r="KF289" i="1"/>
  <c r="KF168" i="1"/>
  <c r="KF251" i="1"/>
  <c r="KF105" i="1"/>
  <c r="KF231" i="1"/>
  <c r="KF301" i="1"/>
  <c r="MD122" i="1"/>
  <c r="MD144" i="1"/>
  <c r="MD300" i="1"/>
  <c r="HU198" i="1"/>
  <c r="MV159" i="1"/>
  <c r="MV192" i="1"/>
  <c r="MV225" i="1"/>
  <c r="MV260" i="1"/>
  <c r="OO87" i="1"/>
  <c r="OO126" i="1"/>
  <c r="OO164" i="1"/>
  <c r="OO233" i="1"/>
  <c r="HU222" i="1"/>
  <c r="MV168" i="1"/>
  <c r="MV201" i="1"/>
  <c r="MV234" i="1"/>
  <c r="MV270" i="1"/>
  <c r="OO97" i="1"/>
  <c r="OO137" i="1"/>
  <c r="OO175" i="1"/>
  <c r="OO301" i="1"/>
  <c r="MV162" i="1"/>
  <c r="MV195" i="1"/>
  <c r="MV228" i="1"/>
  <c r="MV263" i="1"/>
  <c r="OO82" i="1"/>
  <c r="OO119" i="1"/>
  <c r="OO159" i="1"/>
  <c r="OO221" i="1"/>
  <c r="OO201" i="1"/>
  <c r="OO292" i="1"/>
  <c r="MV182" i="1"/>
  <c r="MV215" i="1"/>
  <c r="MV248" i="1"/>
  <c r="KF161" i="1"/>
  <c r="KF265" i="1"/>
  <c r="KF285" i="1"/>
  <c r="KF164" i="1"/>
  <c r="KF259" i="1"/>
  <c r="KF299" i="1"/>
  <c r="KF102" i="1"/>
  <c r="KF222" i="1"/>
  <c r="KF270" i="1"/>
  <c r="KF114" i="1"/>
  <c r="KF170" i="1"/>
  <c r="KF291" i="1"/>
  <c r="KF143" i="1"/>
  <c r="KF130" i="1"/>
  <c r="KF193" i="1"/>
  <c r="KF264" i="1"/>
  <c r="MD265" i="1"/>
  <c r="HU289" i="1"/>
  <c r="MV186" i="1"/>
  <c r="MV219" i="1"/>
  <c r="MV253" i="1"/>
  <c r="OO72" i="1"/>
  <c r="OO108" i="1"/>
  <c r="OO148" i="1"/>
  <c r="OO193" i="1"/>
  <c r="HU259" i="1"/>
  <c r="OO276" i="1"/>
  <c r="HU266" i="1"/>
  <c r="MV188" i="1"/>
  <c r="MV221" i="1"/>
  <c r="MV255" i="1"/>
  <c r="OO74" i="1"/>
  <c r="OO112" i="1"/>
  <c r="OO150" i="1"/>
  <c r="HU212" i="1"/>
  <c r="MV172" i="1"/>
  <c r="MV205" i="1"/>
  <c r="MV238" i="1"/>
  <c r="MV278" i="1"/>
  <c r="OO93" i="1"/>
  <c r="OO133" i="1"/>
  <c r="OO170" i="1"/>
  <c r="HU275" i="1"/>
  <c r="OO76" i="1"/>
  <c r="OO114" i="1"/>
  <c r="OO152" i="1"/>
  <c r="OO205" i="1"/>
  <c r="HU217" i="1"/>
  <c r="MV166" i="1"/>
  <c r="MV199" i="1"/>
  <c r="MV232" i="1"/>
  <c r="MV268" i="1"/>
  <c r="OO95" i="1"/>
  <c r="OO135" i="1"/>
  <c r="OO173" i="1"/>
  <c r="OO300" i="1"/>
  <c r="KF97" i="1"/>
  <c r="KF216" i="1"/>
  <c r="KF294" i="1"/>
  <c r="KF108" i="1"/>
  <c r="KF163" i="1"/>
  <c r="KF235" i="1"/>
  <c r="KF286" i="1"/>
  <c r="KF99" i="1"/>
  <c r="KF220" i="1"/>
  <c r="KF267" i="1"/>
  <c r="KF298" i="1"/>
  <c r="KF124" i="1"/>
  <c r="KF180" i="1"/>
  <c r="KF137" i="1"/>
  <c r="KF300" i="1"/>
  <c r="KF261" i="1"/>
  <c r="KF189" i="1"/>
  <c r="KF252" i="1"/>
  <c r="MD281" i="1"/>
  <c r="HU218" i="1"/>
  <c r="MV167" i="1"/>
  <c r="MV200" i="1"/>
  <c r="MV233" i="1"/>
  <c r="MV269" i="1"/>
  <c r="OO96" i="1"/>
  <c r="OO136" i="1"/>
  <c r="OO174" i="1"/>
  <c r="HU249" i="1"/>
  <c r="MV176" i="1"/>
  <c r="MV210" i="1"/>
  <c r="MV243" i="1"/>
  <c r="OO70" i="1"/>
  <c r="OO107" i="1"/>
  <c r="OO147" i="1"/>
  <c r="OO190" i="1"/>
  <c r="MV170" i="1"/>
  <c r="MV203" i="1"/>
  <c r="MV236" i="1"/>
  <c r="MV273" i="1"/>
  <c r="OO90" i="1"/>
  <c r="OO131" i="1"/>
  <c r="OO167" i="1"/>
  <c r="OO222" i="1"/>
  <c r="MV190" i="1"/>
  <c r="MV223" i="1"/>
  <c r="MV257" i="1"/>
  <c r="AD427" i="1"/>
  <c r="KF131" i="1"/>
  <c r="KF257" i="1"/>
  <c r="KF135" i="1"/>
  <c r="KF183" i="1"/>
  <c r="KF126" i="1"/>
  <c r="KF188" i="1"/>
  <c r="KF115" i="1"/>
  <c r="KF283" i="1"/>
  <c r="KF96" i="1"/>
  <c r="KF144" i="1"/>
  <c r="KF210" i="1"/>
  <c r="KF274" i="1"/>
  <c r="MD196" i="1"/>
  <c r="MD118" i="1"/>
  <c r="MD209" i="1"/>
  <c r="MD287" i="1"/>
  <c r="OO213" i="1"/>
  <c r="HU204" i="1"/>
  <c r="MV161" i="1"/>
  <c r="MV194" i="1"/>
  <c r="MV227" i="1"/>
  <c r="MV262" i="1"/>
  <c r="OO80" i="1"/>
  <c r="OO118" i="1"/>
  <c r="OO158" i="1"/>
  <c r="OO217" i="1"/>
  <c r="HU295" i="1"/>
  <c r="MV163" i="1"/>
  <c r="MV196" i="1"/>
  <c r="MV229" i="1"/>
  <c r="MV264" i="1"/>
  <c r="OO83" i="1"/>
  <c r="OO122" i="1"/>
  <c r="OO160" i="1"/>
  <c r="HU235" i="1"/>
  <c r="MV181" i="1"/>
  <c r="MV214" i="1"/>
  <c r="MV247" i="1"/>
  <c r="OO66" i="1"/>
  <c r="OO103" i="1"/>
  <c r="OO143" i="1"/>
  <c r="OO181" i="1"/>
  <c r="HU194" i="1"/>
  <c r="OO85" i="1"/>
  <c r="OO124" i="1"/>
  <c r="OO162" i="1"/>
  <c r="OO226" i="1"/>
  <c r="HU239" i="1"/>
  <c r="MV174" i="1"/>
  <c r="MV207" i="1"/>
  <c r="MV240" i="1"/>
  <c r="OO68" i="1"/>
  <c r="OO105" i="1"/>
  <c r="OO145" i="1"/>
  <c r="OO186" i="1"/>
  <c r="KF175" i="1"/>
  <c r="KF120" i="1"/>
  <c r="KF178" i="1"/>
  <c r="KF295" i="1"/>
  <c r="KF179" i="1"/>
  <c r="KF278" i="1"/>
  <c r="KF136" i="1"/>
  <c r="KF204" i="1"/>
  <c r="KF268" i="1"/>
  <c r="KF112" i="1"/>
  <c r="KF249" i="1"/>
  <c r="KF281" i="1"/>
  <c r="KF156" i="1"/>
  <c r="KF263" i="1"/>
  <c r="KF284" i="1"/>
  <c r="MD230" i="1"/>
  <c r="MD162" i="1"/>
  <c r="MD261" i="1"/>
  <c r="MD296" i="1"/>
  <c r="HU247" i="1"/>
  <c r="MV175" i="1"/>
  <c r="MV208" i="1"/>
  <c r="OO69" i="1"/>
  <c r="OO106" i="1"/>
  <c r="OO146" i="1"/>
  <c r="OO189" i="1"/>
  <c r="HU287" i="1"/>
  <c r="MV185" i="1"/>
  <c r="MV218" i="1"/>
  <c r="MV252" i="1"/>
  <c r="OO79" i="1"/>
  <c r="OO117" i="1"/>
  <c r="OO157" i="1"/>
  <c r="MV178" i="1"/>
  <c r="MV212" i="1"/>
  <c r="MV245" i="1"/>
  <c r="OO64" i="1"/>
  <c r="OO99" i="1"/>
  <c r="OO139" i="1"/>
  <c r="OO177" i="1"/>
  <c r="MV165" i="1"/>
  <c r="MV198" i="1"/>
  <c r="MV231" i="1"/>
  <c r="MV266" i="1"/>
  <c r="KF242" i="1"/>
  <c r="KF279" i="1"/>
  <c r="KF152" i="1"/>
  <c r="KF93" i="1"/>
  <c r="KF138" i="1"/>
  <c r="KF206" i="1"/>
  <c r="KF272" i="1"/>
  <c r="KF95" i="1"/>
  <c r="KF207" i="1"/>
  <c r="KF292" i="1"/>
  <c r="KF106" i="1"/>
  <c r="KF160" i="1"/>
  <c r="KF233" i="1"/>
  <c r="MD204" i="1"/>
  <c r="MD277" i="1"/>
  <c r="MD273" i="1"/>
  <c r="MP130" i="1"/>
  <c r="MQ130" i="1" s="1"/>
  <c r="MR130" i="1" s="1"/>
  <c r="OO210" i="1"/>
  <c r="HU227" i="1"/>
  <c r="MV169" i="1"/>
  <c r="MV202" i="1"/>
  <c r="MV235" i="1"/>
  <c r="MV272" i="1"/>
  <c r="OO89" i="1"/>
  <c r="OO128" i="1"/>
  <c r="OO166" i="1"/>
  <c r="OO270" i="1"/>
  <c r="HU208" i="1"/>
  <c r="OO198" i="1"/>
  <c r="HU211" i="1"/>
  <c r="MV171" i="1"/>
  <c r="MV204" i="1"/>
  <c r="MV237" i="1"/>
  <c r="MV274" i="1"/>
  <c r="OO91" i="1"/>
  <c r="OO132" i="1"/>
  <c r="OO169" i="1"/>
  <c r="OO283" i="1"/>
  <c r="HU272" i="1"/>
  <c r="MV189" i="1"/>
  <c r="MV222" i="1"/>
  <c r="MV256" i="1"/>
  <c r="OO75" i="1"/>
  <c r="OO113" i="1"/>
  <c r="OO151" i="1"/>
  <c r="OO202" i="1"/>
  <c r="HU216" i="1"/>
  <c r="OO94" i="1"/>
  <c r="OO134" i="1"/>
  <c r="OO172" i="1"/>
  <c r="OO299" i="1"/>
  <c r="HU280" i="1"/>
  <c r="MV183" i="1"/>
  <c r="MV216" i="1"/>
  <c r="MV249" i="1"/>
  <c r="OO77" i="1"/>
  <c r="OO115" i="1"/>
  <c r="OO155" i="1"/>
  <c r="OO209" i="1"/>
  <c r="KF234" i="1"/>
  <c r="KF147" i="1"/>
  <c r="KF275" i="1"/>
  <c r="KF132" i="1"/>
  <c r="KF197" i="1"/>
  <c r="KF266" i="1"/>
  <c r="KF150" i="1"/>
  <c r="KF101" i="1"/>
  <c r="KF151" i="1"/>
  <c r="KF221" i="1"/>
  <c r="KF91" i="1"/>
  <c r="KF205" i="1"/>
  <c r="KF260" i="1"/>
  <c r="KF290" i="1"/>
  <c r="KF128" i="1"/>
  <c r="AH427" i="1"/>
  <c r="HU284" i="1"/>
  <c r="MV184" i="1"/>
  <c r="MV217" i="1"/>
  <c r="MV251" i="1"/>
  <c r="OO78" i="1"/>
  <c r="OO116" i="1"/>
  <c r="OO156" i="1"/>
  <c r="HU200" i="1"/>
  <c r="MV160" i="1"/>
  <c r="MV193" i="1"/>
  <c r="MV226" i="1"/>
  <c r="MV261" i="1"/>
  <c r="OO88" i="1"/>
  <c r="OO127" i="1"/>
  <c r="OO165" i="1"/>
  <c r="OO260" i="1"/>
  <c r="AJ433" i="1"/>
  <c r="MV187" i="1"/>
  <c r="MV220" i="1"/>
  <c r="MV254" i="1"/>
  <c r="OO73" i="1"/>
  <c r="OO111" i="1"/>
  <c r="OO149" i="1"/>
  <c r="OO225" i="1"/>
  <c r="MV173" i="1"/>
  <c r="MV206" i="1"/>
  <c r="MV239" i="1"/>
  <c r="OO229" i="1"/>
  <c r="KF107" i="1"/>
  <c r="KF109" i="1"/>
  <c r="KF194" i="1"/>
  <c r="KF89" i="1"/>
  <c r="KF201" i="1"/>
  <c r="KF258" i="1"/>
  <c r="KF125" i="1"/>
  <c r="KF104" i="1"/>
  <c r="KF154" i="1"/>
  <c r="KF223" i="1"/>
  <c r="KF282" i="1"/>
  <c r="KF172" i="1"/>
  <c r="KF273" i="1"/>
  <c r="KF117" i="1"/>
  <c r="KF173" i="1"/>
  <c r="KF255" i="1"/>
  <c r="KF293" i="1"/>
  <c r="LT63" i="1"/>
  <c r="MD291" i="1"/>
  <c r="HU255" i="1"/>
  <c r="MV177" i="1"/>
  <c r="MV211" i="1"/>
  <c r="MV244" i="1"/>
  <c r="OO63" i="1"/>
  <c r="OO98" i="1"/>
  <c r="OO138" i="1"/>
  <c r="OO176" i="1"/>
  <c r="HU230" i="1"/>
  <c r="HU231" i="1"/>
  <c r="MV180" i="1"/>
  <c r="MV213" i="1"/>
  <c r="MV246" i="1"/>
  <c r="OO65" i="1"/>
  <c r="OO102" i="1"/>
  <c r="OO140" i="1"/>
  <c r="OO178" i="1"/>
  <c r="HU191" i="1"/>
  <c r="MV164" i="1"/>
  <c r="MV197" i="1"/>
  <c r="MV230" i="1"/>
  <c r="MV265" i="1"/>
  <c r="OO84" i="1"/>
  <c r="OO123" i="1"/>
  <c r="OO161" i="1"/>
  <c r="HU238" i="1"/>
  <c r="OO67" i="1"/>
  <c r="OO104" i="1"/>
  <c r="OO144" i="1"/>
  <c r="OO185" i="1"/>
  <c r="HU195" i="1"/>
  <c r="ML62" i="1"/>
  <c r="MV62" i="1"/>
  <c r="MV158" i="1"/>
  <c r="MV191" i="1"/>
  <c r="MV224" i="1"/>
  <c r="MV259" i="1"/>
  <c r="OO86" i="1"/>
  <c r="OO125" i="1"/>
  <c r="OO163" i="1"/>
  <c r="MP131" i="1" l="1"/>
  <c r="LR64" i="1"/>
  <c r="MM62" i="1"/>
  <c r="LS64" i="1" l="1"/>
  <c r="MK63" i="1"/>
  <c r="MI63" i="1"/>
  <c r="MQ131" i="1"/>
  <c r="MR131" i="1" l="1"/>
  <c r="MJ63" i="1"/>
  <c r="LT64" i="1"/>
  <c r="MV63" i="1" l="1"/>
  <c r="ML63" i="1"/>
  <c r="LR65" i="1"/>
  <c r="MP132" i="1"/>
  <c r="LS65" i="1" l="1"/>
  <c r="MQ132" i="1"/>
  <c r="MM63" i="1"/>
  <c r="MK64" i="1" l="1"/>
  <c r="MI64" i="1"/>
  <c r="MR132" i="1"/>
  <c r="LT65" i="1"/>
  <c r="MP133" i="1" l="1"/>
  <c r="LR66" i="1"/>
  <c r="MJ64" i="1"/>
  <c r="LS66" i="1" l="1"/>
  <c r="MV64" i="1"/>
  <c r="ML64" i="1"/>
  <c r="MQ133" i="1"/>
  <c r="MR133" i="1" s="1"/>
  <c r="MM64" i="1" l="1"/>
  <c r="MP134" i="1"/>
  <c r="MQ134" i="1" s="1"/>
  <c r="MR134" i="1" s="1"/>
  <c r="LT66" i="1"/>
  <c r="MP135" i="1" l="1"/>
  <c r="MQ135" i="1" s="1"/>
  <c r="MR135" i="1" s="1"/>
  <c r="MK65" i="1"/>
  <c r="MI65" i="1"/>
  <c r="LR67" i="1"/>
  <c r="LS67" i="1" s="1"/>
  <c r="LT67" i="1" s="1"/>
  <c r="LR68" i="1" l="1"/>
  <c r="LS68" i="1" s="1"/>
  <c r="LT68" i="1" s="1"/>
  <c r="MP136" i="1"/>
  <c r="MQ136" i="1" s="1"/>
  <c r="MR136" i="1" s="1"/>
  <c r="MJ65" i="1"/>
  <c r="MP137" i="1" l="1"/>
  <c r="MQ137" i="1" s="1"/>
  <c r="MR137" i="1" s="1"/>
  <c r="LR69" i="1"/>
  <c r="LS69" i="1" s="1"/>
  <c r="LT69" i="1" s="1"/>
  <c r="MV65" i="1"/>
  <c r="ML65" i="1"/>
  <c r="LR70" i="1" l="1"/>
  <c r="LS70" i="1" s="1"/>
  <c r="LT70" i="1" s="1"/>
  <c r="MP138" i="1"/>
  <c r="MQ138" i="1" s="1"/>
  <c r="MR138" i="1" s="1"/>
  <c r="MM65" i="1"/>
  <c r="MP139" i="1" l="1"/>
  <c r="MQ139" i="1" s="1"/>
  <c r="MR139" i="1" s="1"/>
  <c r="LR71" i="1"/>
  <c r="LS71" i="1" s="1"/>
  <c r="LT71" i="1" s="1"/>
  <c r="MK66" i="1"/>
  <c r="MI66" i="1"/>
  <c r="LR72" i="1" l="1"/>
  <c r="LS72" i="1" s="1"/>
  <c r="LT72" i="1" s="1"/>
  <c r="MP140" i="1"/>
  <c r="MQ140" i="1" s="1"/>
  <c r="MR140" i="1" s="1"/>
  <c r="MJ66" i="1"/>
  <c r="MP141" i="1" l="1"/>
  <c r="MQ141" i="1" s="1"/>
  <c r="MR141" i="1" s="1"/>
  <c r="LR73" i="1"/>
  <c r="LS73" i="1" s="1"/>
  <c r="LT73" i="1" s="1"/>
  <c r="MV66" i="1"/>
  <c r="ML66" i="1"/>
  <c r="LR74" i="1" l="1"/>
  <c r="LS74" i="1" s="1"/>
  <c r="LT74" i="1" s="1"/>
  <c r="MP142" i="1"/>
  <c r="MQ142" i="1" s="1"/>
  <c r="MR142" i="1" s="1"/>
  <c r="MM66" i="1"/>
  <c r="MP143" i="1" l="1"/>
  <c r="MQ143" i="1" s="1"/>
  <c r="MR143" i="1" s="1"/>
  <c r="LR75" i="1"/>
  <c r="LS75" i="1" s="1"/>
  <c r="LT75" i="1" s="1"/>
  <c r="MK67" i="1"/>
  <c r="MI67" i="1"/>
  <c r="LR76" i="1" l="1"/>
  <c r="LS76" i="1" s="1"/>
  <c r="LT76" i="1" s="1"/>
  <c r="MP144" i="1"/>
  <c r="MQ144" i="1" s="1"/>
  <c r="MR144" i="1" s="1"/>
  <c r="MJ67" i="1"/>
  <c r="MP145" i="1" l="1"/>
  <c r="MQ145" i="1" s="1"/>
  <c r="MR145" i="1" s="1"/>
  <c r="LR77" i="1"/>
  <c r="LS77" i="1" s="1"/>
  <c r="LT77" i="1" s="1"/>
  <c r="MV67" i="1"/>
  <c r="ML67" i="1"/>
  <c r="MM67" i="1" s="1"/>
  <c r="LR78" i="1" l="1"/>
  <c r="LS78" i="1" s="1"/>
  <c r="LT78" i="1" s="1"/>
  <c r="MP146" i="1"/>
  <c r="MQ146" i="1" s="1"/>
  <c r="MR146" i="1" s="1"/>
  <c r="MK68" i="1"/>
  <c r="MI68" i="1"/>
  <c r="MJ68" i="1" s="1"/>
  <c r="MP147" i="1" l="1"/>
  <c r="MQ147" i="1" s="1"/>
  <c r="MR147" i="1" s="1"/>
  <c r="LR79" i="1"/>
  <c r="LS79" i="1" s="1"/>
  <c r="LT79" i="1" s="1"/>
  <c r="MV68" i="1"/>
  <c r="ML68" i="1"/>
  <c r="MM68" i="1" s="1"/>
  <c r="LR80" i="1" l="1"/>
  <c r="LS80" i="1" s="1"/>
  <c r="LT80" i="1" s="1"/>
  <c r="MP148" i="1"/>
  <c r="MQ148" i="1" s="1"/>
  <c r="MR148" i="1" s="1"/>
  <c r="MK69" i="1"/>
  <c r="MI69" i="1"/>
  <c r="MJ69" i="1" s="1"/>
  <c r="MP149" i="1" l="1"/>
  <c r="MQ149" i="1" s="1"/>
  <c r="MR149" i="1" s="1"/>
  <c r="LR81" i="1"/>
  <c r="LS81" i="1" s="1"/>
  <c r="LT81" i="1" s="1"/>
  <c r="ML69" i="1"/>
  <c r="MM69" i="1" s="1"/>
  <c r="MV69" i="1"/>
  <c r="LR82" i="1" l="1"/>
  <c r="LS82" i="1" s="1"/>
  <c r="LT82" i="1" s="1"/>
  <c r="MP150" i="1"/>
  <c r="MQ150" i="1" s="1"/>
  <c r="MR150" i="1" s="1"/>
  <c r="MK70" i="1"/>
  <c r="MI70" i="1"/>
  <c r="MJ70" i="1" s="1"/>
  <c r="MP151" i="1" l="1"/>
  <c r="MQ151" i="1" s="1"/>
  <c r="MR151" i="1" s="1"/>
  <c r="LR83" i="1"/>
  <c r="LS83" i="1" s="1"/>
  <c r="LT83" i="1" s="1"/>
  <c r="ML70" i="1"/>
  <c r="MM70" i="1" s="1"/>
  <c r="MV70" i="1"/>
  <c r="LR84" i="1" l="1"/>
  <c r="LS84" i="1" s="1"/>
  <c r="LT84" i="1" s="1"/>
  <c r="MP152" i="1"/>
  <c r="MQ152" i="1" s="1"/>
  <c r="MR152" i="1" s="1"/>
  <c r="MK71" i="1"/>
  <c r="MI71" i="1"/>
  <c r="MJ71" i="1" s="1"/>
  <c r="MP153" i="1" l="1"/>
  <c r="MQ153" i="1" s="1"/>
  <c r="MR153" i="1" s="1"/>
  <c r="LR85" i="1"/>
  <c r="LS85" i="1" s="1"/>
  <c r="LT85" i="1" s="1"/>
  <c r="ML71" i="1"/>
  <c r="MM71" i="1" s="1"/>
  <c r="MV71" i="1"/>
  <c r="LR86" i="1" l="1"/>
  <c r="LS86" i="1" s="1"/>
  <c r="LT86" i="1" s="1"/>
  <c r="MP154" i="1"/>
  <c r="MQ154" i="1" s="1"/>
  <c r="MR154" i="1" s="1"/>
  <c r="MK72" i="1"/>
  <c r="MI72" i="1"/>
  <c r="MJ72" i="1" s="1"/>
  <c r="MP155" i="1" l="1"/>
  <c r="MQ155" i="1" s="1"/>
  <c r="MR155" i="1" s="1"/>
  <c r="LR87" i="1"/>
  <c r="LS87" i="1" s="1"/>
  <c r="LT87" i="1" s="1"/>
  <c r="ML72" i="1"/>
  <c r="MM72" i="1" s="1"/>
  <c r="MV72" i="1"/>
  <c r="LR88" i="1" l="1"/>
  <c r="LS88" i="1" s="1"/>
  <c r="LT88" i="1" s="1"/>
  <c r="MP156" i="1"/>
  <c r="MQ156" i="1" s="1"/>
  <c r="MR156" i="1" s="1"/>
  <c r="MK73" i="1"/>
  <c r="MI73" i="1"/>
  <c r="MJ73" i="1" s="1"/>
  <c r="MP157" i="1" l="1"/>
  <c r="LR89" i="1"/>
  <c r="LS89" i="1" s="1"/>
  <c r="LT89" i="1" s="1"/>
  <c r="ML73" i="1"/>
  <c r="MM73" i="1" s="1"/>
  <c r="MV73" i="1"/>
  <c r="LR90" i="1" l="1"/>
  <c r="LS90" i="1" s="1"/>
  <c r="LT90" i="1" s="1"/>
  <c r="MK74" i="1"/>
  <c r="MI74" i="1"/>
  <c r="MJ74" i="1" s="1"/>
  <c r="MQ157" i="1"/>
  <c r="MR157" i="1" s="1"/>
  <c r="MP422" i="1"/>
  <c r="LR91" i="1" l="1"/>
  <c r="LS91" i="1" s="1"/>
  <c r="LT91" i="1" s="1"/>
  <c r="ML74" i="1"/>
  <c r="MM74" i="1" s="1"/>
  <c r="MV74" i="1"/>
  <c r="LR92" i="1" l="1"/>
  <c r="LS92" i="1" s="1"/>
  <c r="LT92" i="1" s="1"/>
  <c r="MK75" i="1"/>
  <c r="MI75" i="1"/>
  <c r="MJ75" i="1" s="1"/>
  <c r="LR93" i="1" l="1"/>
  <c r="LS93" i="1" s="1"/>
  <c r="LT93" i="1" s="1"/>
  <c r="ML75" i="1"/>
  <c r="MM75" i="1" s="1"/>
  <c r="MV75" i="1"/>
  <c r="LR94" i="1" l="1"/>
  <c r="LS94" i="1" s="1"/>
  <c r="LT94" i="1" s="1"/>
  <c r="MK76" i="1"/>
  <c r="MI76" i="1"/>
  <c r="MJ76" i="1" s="1"/>
  <c r="LR95" i="1" l="1"/>
  <c r="LS95" i="1" s="1"/>
  <c r="LT95" i="1" s="1"/>
  <c r="ML76" i="1"/>
  <c r="MM76" i="1" s="1"/>
  <c r="MV76" i="1"/>
  <c r="LR96" i="1" l="1"/>
  <c r="LS96" i="1" s="1"/>
  <c r="LT96" i="1" s="1"/>
  <c r="MK77" i="1"/>
  <c r="MI77" i="1"/>
  <c r="MJ77" i="1" s="1"/>
  <c r="LR97" i="1" l="1"/>
  <c r="LS97" i="1" s="1"/>
  <c r="LT97" i="1" s="1"/>
  <c r="ML77" i="1"/>
  <c r="MM77" i="1" s="1"/>
  <c r="MV77" i="1"/>
  <c r="LR98" i="1" l="1"/>
  <c r="LS98" i="1" s="1"/>
  <c r="LT98" i="1" s="1"/>
  <c r="MK78" i="1"/>
  <c r="MI78" i="1"/>
  <c r="MJ78" i="1" s="1"/>
  <c r="LR99" i="1" l="1"/>
  <c r="LS99" i="1" s="1"/>
  <c r="LT99" i="1" s="1"/>
  <c r="ML78" i="1"/>
  <c r="MM78" i="1" s="1"/>
  <c r="MV78" i="1"/>
  <c r="MK79" i="1" l="1"/>
  <c r="MI79" i="1"/>
  <c r="MJ79" i="1" s="1"/>
  <c r="LR100" i="1"/>
  <c r="LS100" i="1" s="1"/>
  <c r="LT100" i="1" s="1"/>
  <c r="LR101" i="1" l="1"/>
  <c r="LS101" i="1" s="1"/>
  <c r="LT101" i="1" s="1"/>
  <c r="ML79" i="1"/>
  <c r="MM79" i="1" s="1"/>
  <c r="MV79" i="1"/>
  <c r="LR102" i="1" l="1"/>
  <c r="LS102" i="1" s="1"/>
  <c r="LT102" i="1" s="1"/>
  <c r="MK80" i="1"/>
  <c r="MI80" i="1"/>
  <c r="MJ80" i="1" s="1"/>
  <c r="LR103" i="1" l="1"/>
  <c r="LS103" i="1" s="1"/>
  <c r="LT103" i="1" s="1"/>
  <c r="ML80" i="1"/>
  <c r="MM80" i="1" s="1"/>
  <c r="MV80" i="1"/>
  <c r="LR104" i="1" l="1"/>
  <c r="LS104" i="1" s="1"/>
  <c r="LT104" i="1" s="1"/>
  <c r="MK81" i="1"/>
  <c r="MI81" i="1"/>
  <c r="MJ81" i="1" s="1"/>
  <c r="LR105" i="1" l="1"/>
  <c r="LS105" i="1" s="1"/>
  <c r="LT105" i="1" s="1"/>
  <c r="ML81" i="1"/>
  <c r="MM81" i="1" s="1"/>
  <c r="MV81" i="1"/>
  <c r="LR106" i="1" l="1"/>
  <c r="LS106" i="1" s="1"/>
  <c r="LT106" i="1" s="1"/>
  <c r="MK82" i="1"/>
  <c r="MI82" i="1"/>
  <c r="MJ82" i="1" s="1"/>
  <c r="LR107" i="1" l="1"/>
  <c r="LS107" i="1" s="1"/>
  <c r="LT107" i="1" s="1"/>
  <c r="ML82" i="1"/>
  <c r="MM82" i="1" s="1"/>
  <c r="MV82" i="1"/>
  <c r="LR108" i="1" l="1"/>
  <c r="LS108" i="1" s="1"/>
  <c r="LT108" i="1" s="1"/>
  <c r="MK83" i="1"/>
  <c r="MI83" i="1"/>
  <c r="MJ83" i="1" s="1"/>
  <c r="LR109" i="1" l="1"/>
  <c r="LS109" i="1" s="1"/>
  <c r="LT109" i="1" s="1"/>
  <c r="ML83" i="1"/>
  <c r="MM83" i="1" s="1"/>
  <c r="MV83" i="1"/>
  <c r="LR110" i="1" l="1"/>
  <c r="LS110" i="1" s="1"/>
  <c r="LT110" i="1" s="1"/>
  <c r="MK84" i="1"/>
  <c r="MI84" i="1"/>
  <c r="MJ84" i="1" s="1"/>
  <c r="LR111" i="1" l="1"/>
  <c r="LS111" i="1" s="1"/>
  <c r="LT111" i="1" s="1"/>
  <c r="ML84" i="1"/>
  <c r="MM84" i="1" s="1"/>
  <c r="MV84" i="1"/>
  <c r="LR112" i="1" l="1"/>
  <c r="LS112" i="1" s="1"/>
  <c r="LT112" i="1" s="1"/>
  <c r="MK85" i="1"/>
  <c r="MI85" i="1"/>
  <c r="MJ85" i="1" s="1"/>
  <c r="LR113" i="1" l="1"/>
  <c r="LS113" i="1" s="1"/>
  <c r="LT113" i="1" s="1"/>
  <c r="ML85" i="1"/>
  <c r="MM85" i="1" s="1"/>
  <c r="MV85" i="1"/>
  <c r="LR114" i="1" l="1"/>
  <c r="LS114" i="1" s="1"/>
  <c r="LT114" i="1" s="1"/>
  <c r="MK86" i="1"/>
  <c r="MI86" i="1"/>
  <c r="MJ86" i="1" s="1"/>
  <c r="LR115" i="1" l="1"/>
  <c r="LS115" i="1" s="1"/>
  <c r="LT115" i="1" s="1"/>
  <c r="ML86" i="1"/>
  <c r="MM86" i="1" s="1"/>
  <c r="MV86" i="1"/>
  <c r="LR116" i="1" l="1"/>
  <c r="LS116" i="1" s="1"/>
  <c r="LT116" i="1" s="1"/>
  <c r="MK87" i="1"/>
  <c r="MI87" i="1"/>
  <c r="MJ87" i="1" s="1"/>
  <c r="LR117" i="1" l="1"/>
  <c r="LS117" i="1" s="1"/>
  <c r="LT117" i="1" s="1"/>
  <c r="ML87" i="1"/>
  <c r="MM87" i="1" s="1"/>
  <c r="MV87" i="1"/>
  <c r="MK88" i="1" l="1"/>
  <c r="MI88" i="1"/>
  <c r="MJ88" i="1" s="1"/>
  <c r="LR118" i="1"/>
  <c r="LS118" i="1" s="1"/>
  <c r="LT118" i="1" s="1"/>
  <c r="LR119" i="1" l="1"/>
  <c r="LS119" i="1" s="1"/>
  <c r="LT119" i="1" s="1"/>
  <c r="ML88" i="1"/>
  <c r="MM88" i="1" s="1"/>
  <c r="MV88" i="1"/>
  <c r="LR120" i="1" l="1"/>
  <c r="LS120" i="1" s="1"/>
  <c r="LT120" i="1" s="1"/>
  <c r="MK89" i="1"/>
  <c r="MI89" i="1"/>
  <c r="MJ89" i="1" s="1"/>
  <c r="LR121" i="1" l="1"/>
  <c r="LS121" i="1" s="1"/>
  <c r="LT121" i="1" s="1"/>
  <c r="ML89" i="1"/>
  <c r="MM89" i="1" s="1"/>
  <c r="MV89" i="1"/>
  <c r="LR122" i="1" l="1"/>
  <c r="LS122" i="1" s="1"/>
  <c r="LT122" i="1" s="1"/>
  <c r="MK90" i="1"/>
  <c r="MI90" i="1"/>
  <c r="MJ90" i="1" s="1"/>
  <c r="LR123" i="1" l="1"/>
  <c r="LS123" i="1" s="1"/>
  <c r="LT123" i="1" s="1"/>
  <c r="ML90" i="1"/>
  <c r="MM90" i="1" s="1"/>
  <c r="MV90" i="1"/>
  <c r="LR124" i="1" l="1"/>
  <c r="MK91" i="1"/>
  <c r="MI91" i="1"/>
  <c r="MJ91" i="1" s="1"/>
  <c r="ML91" i="1" l="1"/>
  <c r="MM91" i="1" s="1"/>
  <c r="MV91" i="1"/>
  <c r="MK92" i="1" l="1"/>
  <c r="MI92" i="1"/>
  <c r="MJ92" i="1" s="1"/>
  <c r="ML92" i="1" l="1"/>
  <c r="MM92" i="1" s="1"/>
  <c r="MV92" i="1"/>
  <c r="MK93" i="1" l="1"/>
  <c r="MI93" i="1"/>
  <c r="MJ93" i="1" s="1"/>
  <c r="ML93" i="1" l="1"/>
  <c r="MM93" i="1" s="1"/>
  <c r="MV93" i="1"/>
  <c r="MK94" i="1" l="1"/>
  <c r="MI94" i="1"/>
  <c r="MJ94" i="1" s="1"/>
  <c r="ML94" i="1" l="1"/>
  <c r="MM94" i="1" s="1"/>
  <c r="MV94" i="1"/>
  <c r="MK95" i="1" l="1"/>
  <c r="MI95" i="1"/>
  <c r="MJ95" i="1" s="1"/>
  <c r="ML95" i="1" l="1"/>
  <c r="MM95" i="1" s="1"/>
  <c r="MV95" i="1"/>
  <c r="MK96" i="1" l="1"/>
  <c r="MI96" i="1"/>
  <c r="MJ96" i="1" s="1"/>
  <c r="ML96" i="1" l="1"/>
  <c r="MM96" i="1" s="1"/>
  <c r="MV96" i="1"/>
  <c r="MK97" i="1" l="1"/>
  <c r="MI97" i="1"/>
  <c r="MJ97" i="1" s="1"/>
  <c r="ML97" i="1" l="1"/>
  <c r="MM97" i="1" s="1"/>
  <c r="MV97" i="1"/>
  <c r="MK98" i="1" l="1"/>
  <c r="MI98" i="1"/>
  <c r="MJ98" i="1" s="1"/>
  <c r="ML98" i="1" l="1"/>
  <c r="MM98" i="1" s="1"/>
  <c r="MV98" i="1"/>
  <c r="MK99" i="1" l="1"/>
  <c r="MI99" i="1"/>
  <c r="MJ99" i="1" s="1"/>
  <c r="ML99" i="1" l="1"/>
  <c r="MM99" i="1" s="1"/>
  <c r="MV99" i="1"/>
  <c r="MK100" i="1" l="1"/>
  <c r="MI100" i="1"/>
  <c r="MJ100" i="1" s="1"/>
  <c r="ML100" i="1" l="1"/>
  <c r="MM100" i="1" s="1"/>
  <c r="MV100" i="1"/>
  <c r="MK101" i="1" l="1"/>
  <c r="MI101" i="1"/>
  <c r="MJ101" i="1" s="1"/>
  <c r="ML101" i="1" l="1"/>
  <c r="MM101" i="1" s="1"/>
  <c r="MV101" i="1"/>
  <c r="MK102" i="1" l="1"/>
  <c r="MI102" i="1"/>
  <c r="MJ102" i="1" s="1"/>
  <c r="ML102" i="1" l="1"/>
  <c r="MM102" i="1" s="1"/>
  <c r="MV102" i="1"/>
  <c r="MK103" i="1" l="1"/>
  <c r="MI103" i="1"/>
  <c r="MJ103" i="1" s="1"/>
  <c r="ML103" i="1" l="1"/>
  <c r="MM103" i="1" s="1"/>
  <c r="MV103" i="1"/>
  <c r="MK104" i="1" l="1"/>
  <c r="MI104" i="1"/>
  <c r="MJ104" i="1" s="1"/>
  <c r="ML104" i="1" l="1"/>
  <c r="MM104" i="1" s="1"/>
  <c r="MV104" i="1"/>
  <c r="MK105" i="1" l="1"/>
  <c r="MI105" i="1"/>
  <c r="MJ105" i="1" s="1"/>
  <c r="ML105" i="1" l="1"/>
  <c r="MM105" i="1" s="1"/>
  <c r="MV105" i="1"/>
  <c r="MK106" i="1" l="1"/>
  <c r="MI106" i="1"/>
  <c r="MJ106" i="1" s="1"/>
  <c r="ML106" i="1" l="1"/>
  <c r="MM106" i="1" s="1"/>
  <c r="MV106" i="1"/>
  <c r="MK107" i="1" l="1"/>
  <c r="MI107" i="1"/>
  <c r="MJ107" i="1" s="1"/>
  <c r="ML107" i="1" l="1"/>
  <c r="MM107" i="1" s="1"/>
  <c r="MV107" i="1"/>
  <c r="MK108" i="1" l="1"/>
  <c r="MI108" i="1"/>
  <c r="MJ108" i="1" s="1"/>
  <c r="ML108" i="1" l="1"/>
  <c r="MM108" i="1" s="1"/>
  <c r="MV108" i="1"/>
  <c r="MK109" i="1" l="1"/>
  <c r="MI109" i="1"/>
  <c r="MJ109" i="1" s="1"/>
  <c r="ML109" i="1" l="1"/>
  <c r="MM109" i="1" s="1"/>
  <c r="MV109" i="1"/>
  <c r="MK110" i="1" l="1"/>
  <c r="MI110" i="1"/>
  <c r="MJ110" i="1" s="1"/>
  <c r="ML110" i="1" l="1"/>
  <c r="MM110" i="1" s="1"/>
  <c r="MV110" i="1"/>
  <c r="MK111" i="1" l="1"/>
  <c r="MI111" i="1"/>
  <c r="MJ111" i="1" s="1"/>
  <c r="ML111" i="1" l="1"/>
  <c r="MM111" i="1" s="1"/>
  <c r="MV111" i="1"/>
  <c r="MK112" i="1" l="1"/>
  <c r="MI112" i="1"/>
  <c r="MJ112" i="1" s="1"/>
  <c r="ML112" i="1" l="1"/>
  <c r="MM112" i="1" s="1"/>
  <c r="MV112" i="1"/>
  <c r="MK113" i="1" l="1"/>
  <c r="MI113" i="1"/>
  <c r="MJ113" i="1" s="1"/>
  <c r="ML113" i="1" l="1"/>
  <c r="MM113" i="1" s="1"/>
  <c r="MV113" i="1"/>
  <c r="MK114" i="1" l="1"/>
  <c r="MI114" i="1"/>
  <c r="MJ114" i="1" s="1"/>
  <c r="ML114" i="1" l="1"/>
  <c r="MM114" i="1" s="1"/>
  <c r="MV114" i="1"/>
  <c r="MK115" i="1" l="1"/>
  <c r="MI115" i="1"/>
  <c r="MJ115" i="1" s="1"/>
  <c r="ML115" i="1" l="1"/>
  <c r="MM115" i="1" s="1"/>
  <c r="MV115" i="1"/>
  <c r="MK116" i="1" l="1"/>
  <c r="MI116" i="1"/>
  <c r="MJ116" i="1" s="1"/>
  <c r="ML116" i="1" l="1"/>
  <c r="MM116" i="1" s="1"/>
  <c r="MV116" i="1"/>
  <c r="MK117" i="1" l="1"/>
  <c r="MI117" i="1"/>
  <c r="MJ117" i="1" s="1"/>
  <c r="ML117" i="1" l="1"/>
  <c r="MM117" i="1" s="1"/>
  <c r="MV117" i="1"/>
  <c r="MK118" i="1" l="1"/>
  <c r="MI118" i="1"/>
  <c r="MJ118" i="1" s="1"/>
  <c r="ML118" i="1" l="1"/>
  <c r="MM118" i="1" s="1"/>
  <c r="MV118" i="1"/>
  <c r="MK119" i="1" l="1"/>
  <c r="MI119" i="1"/>
  <c r="MJ119" i="1" s="1"/>
  <c r="ML119" i="1" l="1"/>
  <c r="MM119" i="1" s="1"/>
  <c r="MV119" i="1"/>
  <c r="MK120" i="1" l="1"/>
  <c r="MI120" i="1"/>
  <c r="MJ120" i="1" s="1"/>
  <c r="ML120" i="1" l="1"/>
  <c r="MM120" i="1" s="1"/>
  <c r="MV120" i="1"/>
  <c r="MK121" i="1" l="1"/>
  <c r="MI121" i="1"/>
  <c r="MJ121" i="1" s="1"/>
  <c r="ML121" i="1" l="1"/>
  <c r="MM121" i="1" s="1"/>
  <c r="MV121" i="1"/>
  <c r="MK122" i="1" l="1"/>
  <c r="MI122" i="1"/>
  <c r="MJ122" i="1" s="1"/>
  <c r="ML122" i="1" l="1"/>
  <c r="MM122" i="1" s="1"/>
  <c r="MV122" i="1"/>
  <c r="MK123" i="1" l="1"/>
  <c r="MI123" i="1"/>
  <c r="MJ123" i="1" s="1"/>
  <c r="ML123" i="1" l="1"/>
  <c r="MM123" i="1" s="1"/>
  <c r="MV123" i="1"/>
  <c r="MK124" i="1" l="1"/>
  <c r="MI124" i="1"/>
  <c r="MJ124" i="1" s="1"/>
  <c r="ML124" i="1" l="1"/>
  <c r="MM124" i="1" s="1"/>
  <c r="MV124" i="1"/>
  <c r="MK125" i="1" l="1"/>
  <c r="MI125" i="1"/>
  <c r="MJ125" i="1" s="1"/>
  <c r="ML125" i="1" l="1"/>
  <c r="MM125" i="1" s="1"/>
  <c r="MV125" i="1"/>
  <c r="MK126" i="1" l="1"/>
  <c r="MI126" i="1"/>
  <c r="MJ126" i="1" s="1"/>
  <c r="ML126" i="1" l="1"/>
  <c r="MM126" i="1" s="1"/>
  <c r="MV126" i="1"/>
  <c r="MK127" i="1" l="1"/>
  <c r="MI127" i="1"/>
  <c r="MJ127" i="1" s="1"/>
  <c r="ML127" i="1" l="1"/>
  <c r="MM127" i="1" s="1"/>
  <c r="MV127" i="1"/>
  <c r="MK128" i="1" l="1"/>
  <c r="MI128" i="1"/>
  <c r="MJ128" i="1" s="1"/>
  <c r="ML128" i="1" l="1"/>
  <c r="MM128" i="1" s="1"/>
  <c r="MV128" i="1"/>
  <c r="MK129" i="1" l="1"/>
  <c r="MI129" i="1"/>
  <c r="MJ129" i="1" s="1"/>
  <c r="ML129" i="1" l="1"/>
  <c r="MM129" i="1" s="1"/>
  <c r="MV129" i="1"/>
  <c r="MK130" i="1" l="1"/>
  <c r="MI130" i="1"/>
  <c r="MJ130" i="1" s="1"/>
  <c r="ML130" i="1" l="1"/>
  <c r="MM130" i="1" s="1"/>
  <c r="MV130" i="1"/>
  <c r="MK131" i="1" l="1"/>
  <c r="MI131" i="1"/>
  <c r="MJ131" i="1" s="1"/>
  <c r="ML131" i="1" l="1"/>
  <c r="MM131" i="1" s="1"/>
  <c r="MV131" i="1"/>
  <c r="MK132" i="1" l="1"/>
  <c r="MI132" i="1"/>
  <c r="MJ132" i="1" s="1"/>
  <c r="ML132" i="1" l="1"/>
  <c r="MM132" i="1" s="1"/>
  <c r="MV132" i="1"/>
  <c r="MK133" i="1" l="1"/>
  <c r="MI133" i="1"/>
  <c r="MJ133" i="1" s="1"/>
  <c r="ML133" i="1" l="1"/>
  <c r="MM133" i="1" s="1"/>
  <c r="MV133" i="1"/>
  <c r="MK134" i="1" l="1"/>
  <c r="MI134" i="1"/>
  <c r="MJ134" i="1" s="1"/>
  <c r="ML134" i="1" l="1"/>
  <c r="MM134" i="1" s="1"/>
  <c r="MV134" i="1"/>
  <c r="MK135" i="1" l="1"/>
  <c r="MI135" i="1"/>
  <c r="MJ135" i="1" s="1"/>
  <c r="ML135" i="1" l="1"/>
  <c r="MM135" i="1" s="1"/>
  <c r="MV135" i="1"/>
  <c r="MK136" i="1" l="1"/>
  <c r="MI136" i="1"/>
  <c r="MJ136" i="1" s="1"/>
  <c r="ML136" i="1" l="1"/>
  <c r="MM136" i="1" s="1"/>
  <c r="MV136" i="1"/>
  <c r="MK137" i="1" l="1"/>
  <c r="MI137" i="1"/>
  <c r="MJ137" i="1" s="1"/>
  <c r="ML137" i="1" l="1"/>
  <c r="MM137" i="1" s="1"/>
  <c r="MV137" i="1"/>
  <c r="MK138" i="1" l="1"/>
  <c r="MI138" i="1"/>
  <c r="MJ138" i="1" s="1"/>
  <c r="ML138" i="1" l="1"/>
  <c r="MM138" i="1" s="1"/>
  <c r="MV138" i="1"/>
  <c r="MK139" i="1" l="1"/>
  <c r="MI139" i="1"/>
  <c r="MJ139" i="1" s="1"/>
  <c r="ML139" i="1" l="1"/>
  <c r="MM139" i="1" s="1"/>
  <c r="MV139" i="1"/>
  <c r="MK140" i="1" l="1"/>
  <c r="MI140" i="1"/>
  <c r="MJ140" i="1" s="1"/>
  <c r="ML140" i="1" l="1"/>
  <c r="MM140" i="1" s="1"/>
  <c r="MV140" i="1"/>
  <c r="MK141" i="1" l="1"/>
  <c r="MI141" i="1"/>
  <c r="MJ141" i="1" s="1"/>
  <c r="ML141" i="1" l="1"/>
  <c r="MM141" i="1" s="1"/>
  <c r="MV141" i="1"/>
  <c r="MK142" i="1" l="1"/>
  <c r="MI142" i="1"/>
  <c r="MJ142" i="1" s="1"/>
  <c r="ML142" i="1" l="1"/>
  <c r="MM142" i="1" s="1"/>
  <c r="MV142" i="1"/>
  <c r="MK143" i="1" l="1"/>
  <c r="MI143" i="1"/>
  <c r="MJ143" i="1" s="1"/>
  <c r="ML143" i="1" l="1"/>
  <c r="MM143" i="1" s="1"/>
  <c r="MV143" i="1"/>
  <c r="MK144" i="1" l="1"/>
  <c r="MI144" i="1"/>
  <c r="MJ144" i="1" s="1"/>
  <c r="ML144" i="1" l="1"/>
  <c r="MM144" i="1" s="1"/>
  <c r="MV144" i="1"/>
  <c r="MK145" i="1" l="1"/>
  <c r="MI145" i="1"/>
  <c r="MJ145" i="1" s="1"/>
  <c r="ML145" i="1" l="1"/>
  <c r="MM145" i="1" s="1"/>
  <c r="MV145" i="1"/>
  <c r="MK146" i="1" l="1"/>
  <c r="MI146" i="1"/>
  <c r="MJ146" i="1" s="1"/>
  <c r="ML146" i="1" l="1"/>
  <c r="MM146" i="1" s="1"/>
  <c r="MV146" i="1"/>
  <c r="MK147" i="1" l="1"/>
  <c r="MI147" i="1"/>
  <c r="MJ147" i="1" s="1"/>
  <c r="ML147" i="1" l="1"/>
  <c r="MM147" i="1" s="1"/>
  <c r="MV147" i="1"/>
  <c r="MK148" i="1" l="1"/>
  <c r="MI148" i="1"/>
  <c r="MJ148" i="1" s="1"/>
  <c r="ML148" i="1" l="1"/>
  <c r="MM148" i="1" s="1"/>
  <c r="MV148" i="1"/>
  <c r="MK149" i="1" l="1"/>
  <c r="MI149" i="1"/>
  <c r="MJ149" i="1" s="1"/>
  <c r="ML149" i="1" l="1"/>
  <c r="MM149" i="1" s="1"/>
  <c r="MV149" i="1"/>
  <c r="MK150" i="1" l="1"/>
  <c r="MI150" i="1"/>
  <c r="MJ150" i="1" s="1"/>
  <c r="ML150" i="1" l="1"/>
  <c r="MM150" i="1" s="1"/>
  <c r="MV150" i="1"/>
  <c r="MK151" i="1" l="1"/>
  <c r="MI151" i="1"/>
  <c r="MJ151" i="1" s="1"/>
  <c r="ML151" i="1" l="1"/>
  <c r="MM151" i="1" s="1"/>
  <c r="MV151" i="1"/>
  <c r="MK152" i="1" l="1"/>
  <c r="MI152" i="1"/>
  <c r="MJ152" i="1" s="1"/>
  <c r="ML152" i="1" l="1"/>
  <c r="MM152" i="1" s="1"/>
  <c r="MV152" i="1"/>
  <c r="MK153" i="1" l="1"/>
  <c r="MI153" i="1"/>
  <c r="MJ153" i="1" s="1"/>
  <c r="ML153" i="1" l="1"/>
  <c r="MM153" i="1" s="1"/>
  <c r="MV153" i="1"/>
  <c r="MK154" i="1" l="1"/>
  <c r="MI154" i="1"/>
  <c r="MJ154" i="1" s="1"/>
  <c r="ML154" i="1" l="1"/>
  <c r="MM154" i="1" s="1"/>
  <c r="MV154" i="1"/>
  <c r="MK155" i="1" l="1"/>
  <c r="MI155" i="1"/>
  <c r="MJ155" i="1" s="1"/>
  <c r="ML155" i="1" l="1"/>
  <c r="MM155" i="1" s="1"/>
  <c r="MV155" i="1"/>
  <c r="MK156" i="1" l="1"/>
  <c r="MI156" i="1"/>
  <c r="MJ156" i="1" s="1"/>
  <c r="ML156" i="1" l="1"/>
  <c r="MM156" i="1" s="1"/>
  <c r="MV156" i="1"/>
  <c r="MK157" i="1" l="1"/>
  <c r="MI157" i="1"/>
  <c r="MJ157" i="1" l="1"/>
  <c r="MI422" i="1"/>
  <c r="MV157" i="1" l="1"/>
  <c r="ML157" i="1"/>
  <c r="MM157" i="1" s="1"/>
  <c r="MK158" i="1" l="1"/>
  <c r="ML158" i="1" s="1"/>
  <c r="MM158" i="1" s="1"/>
  <c r="MK159" i="1" l="1"/>
  <c r="ML159" i="1" s="1"/>
  <c r="MM159" i="1" s="1"/>
  <c r="MK160" i="1" l="1"/>
  <c r="ML160" i="1" s="1"/>
  <c r="MM160" i="1" s="1"/>
  <c r="MK161" i="1" l="1"/>
  <c r="ML161" i="1" s="1"/>
  <c r="MM161" i="1" s="1"/>
  <c r="MK162" i="1" l="1"/>
  <c r="ML162" i="1" s="1"/>
  <c r="MM162" i="1" s="1"/>
  <c r="MK163" i="1" l="1"/>
  <c r="ML163" i="1" s="1"/>
  <c r="MM163" i="1" s="1"/>
  <c r="MK164" i="1" l="1"/>
  <c r="ML164" i="1" s="1"/>
  <c r="MM164" i="1" s="1"/>
  <c r="MK165" i="1" l="1"/>
  <c r="ML165" i="1" s="1"/>
  <c r="MM165" i="1" s="1"/>
  <c r="MK166" i="1" l="1"/>
  <c r="ML166" i="1" s="1"/>
  <c r="MM166" i="1" s="1"/>
  <c r="MK167" i="1" l="1"/>
  <c r="ML167" i="1" s="1"/>
  <c r="MM167" i="1" s="1"/>
  <c r="MK168" i="1" l="1"/>
  <c r="ML168" i="1" s="1"/>
  <c r="MM168" i="1" s="1"/>
  <c r="MK169" i="1" l="1"/>
  <c r="ML169" i="1" s="1"/>
  <c r="MM169" i="1" s="1"/>
  <c r="MK170" i="1" l="1"/>
  <c r="ML170" i="1" s="1"/>
  <c r="MM170" i="1" s="1"/>
  <c r="MK171" i="1" l="1"/>
  <c r="ML171" i="1" s="1"/>
  <c r="MM171" i="1" s="1"/>
  <c r="MK172" i="1" l="1"/>
  <c r="ML172" i="1" s="1"/>
  <c r="MM172" i="1" s="1"/>
  <c r="MK173" i="1" l="1"/>
  <c r="ML173" i="1" s="1"/>
  <c r="MM173" i="1" s="1"/>
  <c r="MK174" i="1" l="1"/>
  <c r="ML174" i="1" s="1"/>
  <c r="MM174" i="1" s="1"/>
  <c r="MK175" i="1" l="1"/>
  <c r="ML175" i="1" s="1"/>
  <c r="MM175" i="1" s="1"/>
  <c r="MK176" i="1" l="1"/>
  <c r="ML176" i="1" s="1"/>
  <c r="MM176" i="1" s="1"/>
  <c r="MK177" i="1" l="1"/>
  <c r="ML177" i="1" s="1"/>
  <c r="MM177" i="1" s="1"/>
  <c r="MK178" i="1" l="1"/>
  <c r="ML178" i="1" s="1"/>
  <c r="MM178" i="1" s="1"/>
  <c r="MK179" i="1" l="1"/>
  <c r="ML179" i="1" s="1"/>
  <c r="MM179" i="1" s="1"/>
  <c r="MK180" i="1" l="1"/>
  <c r="ML180" i="1" s="1"/>
  <c r="MM180" i="1" s="1"/>
  <c r="MK181" i="1" l="1"/>
  <c r="ML181" i="1" s="1"/>
  <c r="MM181" i="1" s="1"/>
  <c r="MK182" i="1" l="1"/>
  <c r="ML182" i="1" s="1"/>
  <c r="MM182" i="1" s="1"/>
  <c r="MK183" i="1" l="1"/>
  <c r="ML183" i="1" s="1"/>
  <c r="MM183" i="1" s="1"/>
  <c r="MK184" i="1" l="1"/>
  <c r="ML184" i="1" s="1"/>
  <c r="MM184" i="1" s="1"/>
  <c r="MK185" i="1" l="1"/>
  <c r="ML185" i="1" s="1"/>
  <c r="MM185" i="1" s="1"/>
  <c r="MK186" i="1" l="1"/>
  <c r="ML186" i="1" s="1"/>
  <c r="MM186" i="1" s="1"/>
  <c r="MK187" i="1" l="1"/>
  <c r="ML187" i="1" s="1"/>
  <c r="MM187" i="1" s="1"/>
  <c r="MK188" i="1" l="1"/>
  <c r="ML188" i="1" s="1"/>
  <c r="MM188" i="1" s="1"/>
  <c r="MK189" i="1" l="1"/>
  <c r="ML189" i="1" s="1"/>
  <c r="MM189" i="1" s="1"/>
  <c r="MK190" i="1" l="1"/>
  <c r="ML190" i="1" s="1"/>
  <c r="MM190" i="1" s="1"/>
  <c r="MK191" i="1" l="1"/>
  <c r="ML191" i="1" s="1"/>
  <c r="MM191" i="1" s="1"/>
  <c r="MK192" i="1" l="1"/>
  <c r="ML192" i="1" s="1"/>
  <c r="MM192" i="1" s="1"/>
  <c r="MK193" i="1" l="1"/>
  <c r="ML193" i="1" s="1"/>
  <c r="MM193" i="1" s="1"/>
  <c r="MK194" i="1" l="1"/>
  <c r="ML194" i="1" s="1"/>
  <c r="MM194" i="1" s="1"/>
  <c r="MK195" i="1" l="1"/>
  <c r="ML195" i="1" s="1"/>
  <c r="MM195" i="1" s="1"/>
  <c r="MK196" i="1" l="1"/>
  <c r="ML196" i="1" s="1"/>
  <c r="MM196" i="1" s="1"/>
  <c r="MK197" i="1" l="1"/>
  <c r="ML197" i="1" s="1"/>
  <c r="MM197" i="1" s="1"/>
  <c r="MK198" i="1" l="1"/>
  <c r="ML198" i="1" s="1"/>
  <c r="MM198" i="1" s="1"/>
  <c r="MK199" i="1" l="1"/>
  <c r="ML199" i="1" s="1"/>
  <c r="MM199" i="1" s="1"/>
  <c r="MK200" i="1" l="1"/>
  <c r="ML200" i="1" s="1"/>
  <c r="MM200" i="1" s="1"/>
  <c r="MK201" i="1" l="1"/>
  <c r="ML201" i="1" s="1"/>
  <c r="MM201" i="1" s="1"/>
  <c r="MK202" i="1" l="1"/>
  <c r="ML202" i="1" s="1"/>
  <c r="MM202" i="1" s="1"/>
  <c r="MK203" i="1" l="1"/>
  <c r="ML203" i="1" s="1"/>
  <c r="MM203" i="1" s="1"/>
  <c r="MK204" i="1" l="1"/>
  <c r="ML204" i="1" s="1"/>
  <c r="MM204" i="1" s="1"/>
  <c r="MK205" i="1" l="1"/>
  <c r="ML205" i="1" s="1"/>
  <c r="MM205" i="1" s="1"/>
  <c r="MK206" i="1" l="1"/>
  <c r="ML206" i="1" s="1"/>
  <c r="MM206" i="1" s="1"/>
  <c r="MK207" i="1" l="1"/>
  <c r="ML207" i="1" s="1"/>
  <c r="MM207" i="1" s="1"/>
  <c r="MK208" i="1" l="1"/>
  <c r="ML208" i="1" s="1"/>
  <c r="MM208" i="1" s="1"/>
  <c r="MK209" i="1" l="1"/>
  <c r="ML209" i="1" s="1"/>
  <c r="MM209" i="1" s="1"/>
  <c r="MK210" i="1" l="1"/>
  <c r="ML210" i="1" s="1"/>
  <c r="MM210" i="1" s="1"/>
  <c r="MK211" i="1" l="1"/>
  <c r="ML211" i="1" s="1"/>
  <c r="MM211" i="1" s="1"/>
  <c r="MK212" i="1" l="1"/>
  <c r="ML212" i="1" s="1"/>
  <c r="MM212" i="1" s="1"/>
  <c r="MK213" i="1" l="1"/>
  <c r="ML213" i="1" s="1"/>
  <c r="MM213" i="1" s="1"/>
  <c r="MK214" i="1" l="1"/>
  <c r="ML214" i="1" s="1"/>
  <c r="MM214" i="1" s="1"/>
  <c r="MK215" i="1" l="1"/>
  <c r="ML215" i="1" s="1"/>
  <c r="MM215" i="1" s="1"/>
  <c r="MK216" i="1" l="1"/>
  <c r="ML216" i="1" s="1"/>
  <c r="MM216" i="1" s="1"/>
  <c r="MK217" i="1" l="1"/>
  <c r="ML217" i="1" s="1"/>
  <c r="MM217" i="1" s="1"/>
  <c r="MK218" i="1" l="1"/>
  <c r="ML218" i="1" s="1"/>
  <c r="MM218" i="1" s="1"/>
  <c r="MK219" i="1" l="1"/>
  <c r="ML219" i="1" s="1"/>
  <c r="MM219" i="1" s="1"/>
  <c r="MK220" i="1" l="1"/>
  <c r="ML220" i="1" s="1"/>
  <c r="MM220" i="1" s="1"/>
  <c r="MK221" i="1" l="1"/>
  <c r="ML221" i="1" s="1"/>
  <c r="MM221" i="1" s="1"/>
  <c r="MK222" i="1" l="1"/>
  <c r="ML222" i="1" s="1"/>
  <c r="MM222" i="1" s="1"/>
  <c r="MK223" i="1" l="1"/>
  <c r="ML223" i="1" s="1"/>
  <c r="MM223" i="1" s="1"/>
  <c r="MK224" i="1" l="1"/>
  <c r="ML224" i="1" s="1"/>
  <c r="MM224" i="1" s="1"/>
  <c r="MK225" i="1" l="1"/>
  <c r="ML225" i="1" s="1"/>
  <c r="MM225" i="1" s="1"/>
  <c r="MK226" i="1" l="1"/>
  <c r="ML226" i="1" s="1"/>
  <c r="MM226" i="1" s="1"/>
  <c r="MK227" i="1" l="1"/>
  <c r="ML227" i="1" s="1"/>
  <c r="MM227" i="1" s="1"/>
  <c r="MK228" i="1" l="1"/>
  <c r="ML228" i="1" s="1"/>
  <c r="MM228" i="1" s="1"/>
  <c r="MK229" i="1" l="1"/>
  <c r="ML229" i="1" s="1"/>
  <c r="MM229" i="1" s="1"/>
  <c r="MK230" i="1" l="1"/>
  <c r="ML230" i="1" s="1"/>
  <c r="MM230" i="1" s="1"/>
  <c r="MK231" i="1" l="1"/>
  <c r="ML231" i="1" s="1"/>
  <c r="MM231" i="1" s="1"/>
  <c r="MK232" i="1" l="1"/>
  <c r="ML232" i="1" s="1"/>
  <c r="MM232" i="1" s="1"/>
  <c r="MK233" i="1" l="1"/>
  <c r="ML233" i="1" s="1"/>
  <c r="MM233" i="1" s="1"/>
  <c r="MK234" i="1" l="1"/>
  <c r="ML234" i="1" s="1"/>
  <c r="MM234" i="1" s="1"/>
  <c r="MK235" i="1" l="1"/>
  <c r="ML235" i="1" s="1"/>
  <c r="MM235" i="1" s="1"/>
  <c r="MK236" i="1" l="1"/>
  <c r="ML236" i="1" s="1"/>
  <c r="MM236" i="1" s="1"/>
  <c r="MK237" i="1" l="1"/>
  <c r="ML237" i="1" s="1"/>
  <c r="MM237" i="1" s="1"/>
  <c r="MK238" i="1" l="1"/>
  <c r="ML238" i="1" s="1"/>
  <c r="MM238" i="1" s="1"/>
  <c r="MK239" i="1" l="1"/>
  <c r="ML239" i="1" s="1"/>
  <c r="MM239" i="1" s="1"/>
  <c r="MK240" i="1" l="1"/>
  <c r="ML240" i="1" s="1"/>
  <c r="MM240" i="1" s="1"/>
  <c r="MK241" i="1" l="1"/>
  <c r="MH241" i="1" l="1"/>
  <c r="MJ241" i="1" s="1"/>
  <c r="ML241" i="1" s="1"/>
  <c r="MM241" i="1" s="1"/>
  <c r="MK242" i="1" s="1"/>
  <c r="ML242" i="1" s="1"/>
  <c r="MM242" i="1" s="1"/>
  <c r="MK243" i="1" s="1"/>
  <c r="ML243" i="1" s="1"/>
  <c r="MM243" i="1" s="1"/>
  <c r="MV241" i="1" l="1"/>
  <c r="AI606" i="1"/>
  <c r="MU241" i="1"/>
  <c r="MK244" i="1"/>
  <c r="ML244" i="1" s="1"/>
  <c r="MM244" i="1" s="1"/>
  <c r="MK245" i="1" l="1"/>
  <c r="ML245" i="1" s="1"/>
  <c r="MM245" i="1" s="1"/>
  <c r="MK246" i="1" l="1"/>
  <c r="ML246" i="1" s="1"/>
  <c r="MM246" i="1" s="1"/>
  <c r="MK247" i="1" l="1"/>
  <c r="ML247" i="1" s="1"/>
  <c r="MM247" i="1" s="1"/>
  <c r="MK248" i="1" l="1"/>
  <c r="ML248" i="1" s="1"/>
  <c r="MM248" i="1" s="1"/>
  <c r="MK249" i="1" l="1"/>
  <c r="ML249" i="1" s="1"/>
  <c r="MM249" i="1" s="1"/>
  <c r="MK250" i="1" l="1"/>
  <c r="ML250" i="1" s="1"/>
  <c r="MM250" i="1" s="1"/>
  <c r="MK251" i="1" l="1"/>
  <c r="ML251" i="1" s="1"/>
  <c r="MM251" i="1" s="1"/>
  <c r="MK252" i="1" l="1"/>
  <c r="ML252" i="1" s="1"/>
  <c r="MM252" i="1" s="1"/>
  <c r="MK253" i="1" l="1"/>
  <c r="ML253" i="1" s="1"/>
  <c r="MM253" i="1" s="1"/>
  <c r="MK254" i="1" l="1"/>
  <c r="ML254" i="1" s="1"/>
  <c r="MM254" i="1" s="1"/>
  <c r="MK255" i="1" l="1"/>
  <c r="ML255" i="1" s="1"/>
  <c r="MM255" i="1" s="1"/>
  <c r="MK256" i="1" l="1"/>
  <c r="ML256" i="1" s="1"/>
  <c r="MM256" i="1" s="1"/>
  <c r="MK257" i="1" l="1"/>
  <c r="ML257" i="1" s="1"/>
  <c r="MM257" i="1" s="1"/>
  <c r="MK258" i="1" l="1"/>
  <c r="ML258" i="1" s="1"/>
  <c r="MM258" i="1" s="1"/>
  <c r="MK259" i="1" l="1"/>
  <c r="ML259" i="1" s="1"/>
  <c r="MM259" i="1" s="1"/>
  <c r="MK260" i="1" l="1"/>
  <c r="ML260" i="1" s="1"/>
  <c r="MM260" i="1" s="1"/>
  <c r="MK261" i="1" l="1"/>
  <c r="ML261" i="1" s="1"/>
  <c r="MM261" i="1" s="1"/>
  <c r="MK262" i="1" l="1"/>
  <c r="ML262" i="1" s="1"/>
  <c r="MM262" i="1" s="1"/>
  <c r="MK263" i="1" l="1"/>
  <c r="ML263" i="1" s="1"/>
  <c r="MM263" i="1" s="1"/>
  <c r="MK264" i="1" l="1"/>
  <c r="ML264" i="1" s="1"/>
  <c r="MM264" i="1" s="1"/>
  <c r="MK265" i="1" l="1"/>
  <c r="ML265" i="1" s="1"/>
  <c r="MM265" i="1" s="1"/>
  <c r="MK266" i="1" l="1"/>
  <c r="ML266" i="1" s="1"/>
  <c r="MM266" i="1" s="1"/>
  <c r="MK267" i="1" l="1"/>
  <c r="MH267" i="1"/>
  <c r="MJ267" i="1" s="1"/>
  <c r="LO124" i="1"/>
  <c r="LQ124" i="1" s="1"/>
  <c r="LS124" i="1" s="1"/>
  <c r="LT124" i="1" s="1"/>
  <c r="MO158" i="1"/>
  <c r="MQ158" i="1" s="1"/>
  <c r="MH271" i="1"/>
  <c r="MJ271" i="1" s="1"/>
  <c r="MV271" i="1" s="1"/>
  <c r="MH275" i="1"/>
  <c r="MJ275" i="1" s="1"/>
  <c r="MH276" i="1"/>
  <c r="MJ276" i="1" s="1"/>
  <c r="MV276" i="1" s="1"/>
  <c r="MH277" i="1"/>
  <c r="MJ277" i="1" s="1"/>
  <c r="MH279" i="1"/>
  <c r="MJ279" i="1" s="1"/>
  <c r="MH280" i="1"/>
  <c r="MJ280" i="1" s="1"/>
  <c r="MH281" i="1"/>
  <c r="MJ281" i="1" s="1"/>
  <c r="MH282" i="1"/>
  <c r="MJ282" i="1" s="1"/>
  <c r="MV282" i="1" s="1"/>
  <c r="MH283" i="1"/>
  <c r="MJ283" i="1" s="1"/>
  <c r="MV283" i="1" s="1"/>
  <c r="MH284" i="1"/>
  <c r="MJ284" i="1" s="1"/>
  <c r="MH285" i="1"/>
  <c r="MJ285" i="1" s="1"/>
  <c r="MH286" i="1"/>
  <c r="MJ286" i="1" s="1"/>
  <c r="MV286" i="1" s="1"/>
  <c r="MH287" i="1"/>
  <c r="MJ287" i="1" s="1"/>
  <c r="MH288" i="1"/>
  <c r="MJ288" i="1" s="1"/>
  <c r="MH289" i="1"/>
  <c r="MJ289" i="1" s="1"/>
  <c r="MH290" i="1"/>
  <c r="MJ290" i="1" s="1"/>
  <c r="MV290" i="1" s="1"/>
  <c r="MH291" i="1"/>
  <c r="MJ291" i="1" s="1"/>
  <c r="MV291" i="1" s="1"/>
  <c r="MH292" i="1"/>
  <c r="MJ292" i="1" s="1"/>
  <c r="MH293" i="1"/>
  <c r="MJ293" i="1" s="1"/>
  <c r="MH294" i="1"/>
  <c r="MJ294" i="1" s="1"/>
  <c r="MV294" i="1" s="1"/>
  <c r="MH295" i="1"/>
  <c r="MJ295" i="1" s="1"/>
  <c r="MH296" i="1"/>
  <c r="MJ296" i="1" s="1"/>
  <c r="MH297" i="1"/>
  <c r="MJ297" i="1" s="1"/>
  <c r="MH298" i="1"/>
  <c r="MJ298" i="1" s="1"/>
  <c r="MV298" i="1" s="1"/>
  <c r="MH299" i="1"/>
  <c r="MJ299" i="1" s="1"/>
  <c r="MV299" i="1" s="1"/>
  <c r="MH300" i="1"/>
  <c r="MJ300" i="1" s="1"/>
  <c r="LO126" i="1"/>
  <c r="LQ126" i="1" s="1"/>
  <c r="MD126" i="1" s="1"/>
  <c r="LO128" i="1"/>
  <c r="LQ128" i="1" s="1"/>
  <c r="MD128" i="1" s="1"/>
  <c r="LO130" i="1"/>
  <c r="LQ130" i="1" s="1"/>
  <c r="MD130" i="1" s="1"/>
  <c r="LO132" i="1"/>
  <c r="LQ132" i="1" s="1"/>
  <c r="MD132" i="1" s="1"/>
  <c r="LO133" i="1"/>
  <c r="LQ133" i="1" s="1"/>
  <c r="LO134" i="1"/>
  <c r="LQ134" i="1" s="1"/>
  <c r="MD134" i="1" s="1"/>
  <c r="LO135" i="1"/>
  <c r="LQ135" i="1" s="1"/>
  <c r="MD135" i="1" s="1"/>
  <c r="LO136" i="1"/>
  <c r="LQ136" i="1" s="1"/>
  <c r="LO137" i="1"/>
  <c r="LQ137" i="1" s="1"/>
  <c r="LO139" i="1"/>
  <c r="LQ139" i="1" s="1"/>
  <c r="MD139" i="1" s="1"/>
  <c r="LO140" i="1"/>
  <c r="LQ140" i="1" s="1"/>
  <c r="LO141" i="1"/>
  <c r="LQ141" i="1" s="1"/>
  <c r="LO142" i="1"/>
  <c r="LQ142" i="1" s="1"/>
  <c r="MD142" i="1" s="1"/>
  <c r="LO143" i="1"/>
  <c r="LQ143" i="1" s="1"/>
  <c r="LO145" i="1"/>
  <c r="LQ145" i="1" s="1"/>
  <c r="LO146" i="1"/>
  <c r="LQ146" i="1" s="1"/>
  <c r="MD146" i="1" s="1"/>
  <c r="LO147" i="1"/>
  <c r="LQ147" i="1" s="1"/>
  <c r="MD147" i="1" s="1"/>
  <c r="LO149" i="1"/>
  <c r="LQ149" i="1" s="1"/>
  <c r="MD149" i="1" s="1"/>
  <c r="LO150" i="1"/>
  <c r="LQ150" i="1" s="1"/>
  <c r="LO151" i="1"/>
  <c r="LQ151" i="1" s="1"/>
  <c r="LO153" i="1"/>
  <c r="LQ153" i="1" s="1"/>
  <c r="LO155" i="1"/>
  <c r="LQ155" i="1" s="1"/>
  <c r="LO156" i="1"/>
  <c r="LQ156" i="1" s="1"/>
  <c r="LO158" i="1"/>
  <c r="LQ158" i="1" s="1"/>
  <c r="LO159" i="1"/>
  <c r="LQ159" i="1" s="1"/>
  <c r="LO160" i="1"/>
  <c r="LQ160" i="1" s="1"/>
  <c r="MD160" i="1" s="1"/>
  <c r="LO163" i="1"/>
  <c r="LQ163" i="1" s="1"/>
  <c r="LO164" i="1"/>
  <c r="LQ164" i="1" s="1"/>
  <c r="MD164" i="1" s="1"/>
  <c r="LO165" i="1"/>
  <c r="LQ165" i="1" s="1"/>
  <c r="LO167" i="1"/>
  <c r="LQ167" i="1" s="1"/>
  <c r="LO168" i="1"/>
  <c r="LQ168" i="1" s="1"/>
  <c r="MD168" i="1" s="1"/>
  <c r="LO169" i="1"/>
  <c r="LQ169" i="1" s="1"/>
  <c r="LO171" i="1"/>
  <c r="LQ171" i="1" s="1"/>
  <c r="LO172" i="1"/>
  <c r="LQ172" i="1" s="1"/>
  <c r="LO173" i="1"/>
  <c r="LQ173" i="1" s="1"/>
  <c r="LO175" i="1"/>
  <c r="LQ175" i="1" s="1"/>
  <c r="LO176" i="1"/>
  <c r="LQ176" i="1" s="1"/>
  <c r="LO177" i="1"/>
  <c r="LQ177" i="1" s="1"/>
  <c r="LO180" i="1"/>
  <c r="LQ180" i="1" s="1"/>
  <c r="LO181" i="1"/>
  <c r="LQ181" i="1" s="1"/>
  <c r="LO182" i="1"/>
  <c r="LQ182" i="1" s="1"/>
  <c r="MD182" i="1" s="1"/>
  <c r="LO184" i="1"/>
  <c r="LQ184" i="1" s="1"/>
  <c r="MD184" i="1" s="1"/>
  <c r="LO185" i="1"/>
  <c r="LQ185" i="1" s="1"/>
  <c r="MD185" i="1" s="1"/>
  <c r="LO186" i="1"/>
  <c r="LQ186" i="1" s="1"/>
  <c r="MD186" i="1" s="1"/>
  <c r="LO189" i="1"/>
  <c r="LQ189" i="1" s="1"/>
  <c r="LO190" i="1"/>
  <c r="LQ190" i="1" s="1"/>
  <c r="MD190" i="1" s="1"/>
  <c r="LO191" i="1"/>
  <c r="LQ191" i="1" s="1"/>
  <c r="LO193" i="1"/>
  <c r="LQ193" i="1" s="1"/>
  <c r="LO194" i="1"/>
  <c r="LQ194" i="1" s="1"/>
  <c r="LO195" i="1"/>
  <c r="LQ195" i="1" s="1"/>
  <c r="MD195" i="1" s="1"/>
  <c r="LO197" i="1"/>
  <c r="LQ197" i="1" s="1"/>
  <c r="LO198" i="1"/>
  <c r="LQ198" i="1" s="1"/>
  <c r="LO199" i="1"/>
  <c r="LQ199" i="1" s="1"/>
  <c r="LO201" i="1"/>
  <c r="LQ201" i="1" s="1"/>
  <c r="LO202" i="1"/>
  <c r="LQ202" i="1" s="1"/>
  <c r="MD202" i="1" s="1"/>
  <c r="LO203" i="1"/>
  <c r="LQ203" i="1" s="1"/>
  <c r="LO206" i="1"/>
  <c r="LQ206" i="1" s="1"/>
  <c r="MD206" i="1" s="1"/>
  <c r="LO207" i="1"/>
  <c r="LQ207" i="1" s="1"/>
  <c r="MD207" i="1" s="1"/>
  <c r="LO208" i="1"/>
  <c r="LQ208" i="1" s="1"/>
  <c r="MD208" i="1" s="1"/>
  <c r="LO210" i="1"/>
  <c r="LQ210" i="1" s="1"/>
  <c r="LO211" i="1"/>
  <c r="LQ211" i="1" s="1"/>
  <c r="LO212" i="1"/>
  <c r="LQ212" i="1" s="1"/>
  <c r="LO214" i="1"/>
  <c r="LQ214" i="1" s="1"/>
  <c r="LO215" i="1"/>
  <c r="LQ215" i="1" s="1"/>
  <c r="LO216" i="1"/>
  <c r="LQ216" i="1" s="1"/>
  <c r="LO218" i="1"/>
  <c r="LQ218" i="1" s="1"/>
  <c r="LO220" i="1"/>
  <c r="LQ220" i="1" s="1"/>
  <c r="MD220" i="1" s="1"/>
  <c r="LO221" i="1"/>
  <c r="LQ221" i="1" s="1"/>
  <c r="LO223" i="1"/>
  <c r="LQ223" i="1" s="1"/>
  <c r="LO224" i="1"/>
  <c r="LQ224" i="1" s="1"/>
  <c r="MD224" i="1" s="1"/>
  <c r="LO225" i="1"/>
  <c r="LQ225" i="1" s="1"/>
  <c r="LO227" i="1"/>
  <c r="LQ227" i="1" s="1"/>
  <c r="LO228" i="1"/>
  <c r="LQ228" i="1" s="1"/>
  <c r="LO229" i="1"/>
  <c r="LQ229" i="1" s="1"/>
  <c r="MD229" i="1" s="1"/>
  <c r="LO231" i="1"/>
  <c r="LQ231" i="1" s="1"/>
  <c r="MD231" i="1" s="1"/>
  <c r="LO232" i="1"/>
  <c r="LQ232" i="1" s="1"/>
  <c r="LO233" i="1"/>
  <c r="LQ233" i="1" s="1"/>
  <c r="LO235" i="1"/>
  <c r="LQ235" i="1" s="1"/>
  <c r="LO236" i="1"/>
  <c r="LQ236" i="1" s="1"/>
  <c r="LO238" i="1"/>
  <c r="LQ238" i="1" s="1"/>
  <c r="LO240" i="1"/>
  <c r="LQ240" i="1" s="1"/>
  <c r="LO243" i="1"/>
  <c r="LQ243" i="1" s="1"/>
  <c r="MD243" i="1" s="1"/>
  <c r="LO245" i="1"/>
  <c r="LQ245" i="1" s="1"/>
  <c r="LO247" i="1"/>
  <c r="LQ247" i="1" s="1"/>
  <c r="LO249" i="1"/>
  <c r="LQ249" i="1" s="1"/>
  <c r="LO252" i="1"/>
  <c r="LQ252" i="1" s="1"/>
  <c r="MD252" i="1" s="1"/>
  <c r="LO254" i="1"/>
  <c r="LQ254" i="1" s="1"/>
  <c r="MD254" i="1" s="1"/>
  <c r="LO256" i="1"/>
  <c r="LQ256" i="1" s="1"/>
  <c r="LO258" i="1"/>
  <c r="LQ258" i="1" s="1"/>
  <c r="LO260" i="1"/>
  <c r="LQ260" i="1" s="1"/>
  <c r="MD260" i="1" s="1"/>
  <c r="LO262" i="1"/>
  <c r="LQ262" i="1" s="1"/>
  <c r="MD262" i="1" s="1"/>
  <c r="LO264" i="1"/>
  <c r="LQ264" i="1" s="1"/>
  <c r="LO266" i="1"/>
  <c r="LQ266" i="1" s="1"/>
  <c r="LO268" i="1"/>
  <c r="LQ268" i="1" s="1"/>
  <c r="LO270" i="1"/>
  <c r="LQ270" i="1" s="1"/>
  <c r="MD270" i="1" s="1"/>
  <c r="LO272" i="1"/>
  <c r="LQ272" i="1" s="1"/>
  <c r="LO274" i="1"/>
  <c r="LQ274" i="1" s="1"/>
  <c r="LO276" i="1"/>
  <c r="LQ276" i="1" s="1"/>
  <c r="LO278" i="1"/>
  <c r="LQ278" i="1" s="1"/>
  <c r="LO280" i="1"/>
  <c r="LQ280" i="1" s="1"/>
  <c r="MD280" i="1" s="1"/>
  <c r="LO282" i="1"/>
  <c r="LQ282" i="1" s="1"/>
  <c r="MD282" i="1" s="1"/>
  <c r="MO159" i="1"/>
  <c r="MQ159" i="1" s="1"/>
  <c r="MO160" i="1"/>
  <c r="MQ160" i="1" s="1"/>
  <c r="MO161" i="1"/>
  <c r="MQ161" i="1" s="1"/>
  <c r="MO162" i="1"/>
  <c r="MQ162" i="1" s="1"/>
  <c r="MO163" i="1"/>
  <c r="MQ163" i="1" s="1"/>
  <c r="MO164" i="1"/>
  <c r="MQ164" i="1" s="1"/>
  <c r="MO165" i="1"/>
  <c r="MQ165" i="1" s="1"/>
  <c r="MO166" i="1"/>
  <c r="MQ166" i="1" s="1"/>
  <c r="MO167" i="1"/>
  <c r="MQ167" i="1" s="1"/>
  <c r="MO168" i="1"/>
  <c r="MQ168" i="1" s="1"/>
  <c r="MO169" i="1"/>
  <c r="MQ169" i="1" s="1"/>
  <c r="MO170" i="1"/>
  <c r="MQ170" i="1" s="1"/>
  <c r="MO171" i="1"/>
  <c r="MQ171" i="1" s="1"/>
  <c r="MO172" i="1"/>
  <c r="MQ172" i="1" s="1"/>
  <c r="MO173" i="1"/>
  <c r="MQ173" i="1" s="1"/>
  <c r="MO174" i="1"/>
  <c r="MQ174" i="1" s="1"/>
  <c r="MO175" i="1"/>
  <c r="MQ175" i="1" s="1"/>
  <c r="MO176" i="1"/>
  <c r="MQ176" i="1" s="1"/>
  <c r="MO177" i="1"/>
  <c r="MQ177" i="1" s="1"/>
  <c r="MO178" i="1"/>
  <c r="MQ178" i="1" s="1"/>
  <c r="MO179" i="1"/>
  <c r="MQ179" i="1" s="1"/>
  <c r="MO180" i="1"/>
  <c r="MQ180" i="1" s="1"/>
  <c r="MO181" i="1"/>
  <c r="MQ181" i="1" s="1"/>
  <c r="MO182" i="1"/>
  <c r="MQ182" i="1" s="1"/>
  <c r="MO183" i="1"/>
  <c r="MQ183" i="1" s="1"/>
  <c r="MO184" i="1"/>
  <c r="MQ184" i="1" s="1"/>
  <c r="MO185" i="1"/>
  <c r="MQ185" i="1" s="1"/>
  <c r="MO186" i="1"/>
  <c r="MQ186" i="1" s="1"/>
  <c r="MO187" i="1"/>
  <c r="MQ187" i="1" s="1"/>
  <c r="MO188" i="1"/>
  <c r="MQ188" i="1" s="1"/>
  <c r="MO189" i="1"/>
  <c r="MQ189" i="1" s="1"/>
  <c r="MO190" i="1"/>
  <c r="MQ190" i="1" s="1"/>
  <c r="MO191" i="1"/>
  <c r="MQ191" i="1" s="1"/>
  <c r="MO192" i="1"/>
  <c r="MQ192" i="1" s="1"/>
  <c r="MO193" i="1"/>
  <c r="MQ193" i="1" s="1"/>
  <c r="MO194" i="1"/>
  <c r="MQ194" i="1" s="1"/>
  <c r="MO195" i="1"/>
  <c r="MQ195" i="1" s="1"/>
  <c r="MO196" i="1"/>
  <c r="MQ196" i="1" s="1"/>
  <c r="MO197" i="1"/>
  <c r="MQ197" i="1" s="1"/>
  <c r="MO198" i="1"/>
  <c r="MQ198" i="1" s="1"/>
  <c r="MO199" i="1"/>
  <c r="MQ199" i="1" s="1"/>
  <c r="MO200" i="1"/>
  <c r="MQ200" i="1" s="1"/>
  <c r="MO201" i="1"/>
  <c r="MQ201" i="1" s="1"/>
  <c r="MO202" i="1"/>
  <c r="MQ202" i="1" s="1"/>
  <c r="MO203" i="1"/>
  <c r="MQ203" i="1" s="1"/>
  <c r="MO204" i="1"/>
  <c r="MQ204" i="1" s="1"/>
  <c r="MO205" i="1"/>
  <c r="MQ205" i="1" s="1"/>
  <c r="MO206" i="1"/>
  <c r="MQ206" i="1" s="1"/>
  <c r="MO207" i="1"/>
  <c r="MQ207" i="1" s="1"/>
  <c r="MO208" i="1"/>
  <c r="MQ208" i="1" s="1"/>
  <c r="MO209" i="1"/>
  <c r="MQ209" i="1" s="1"/>
  <c r="MO210" i="1"/>
  <c r="MQ210" i="1" s="1"/>
  <c r="MO211" i="1"/>
  <c r="MQ211" i="1" s="1"/>
  <c r="MO212" i="1"/>
  <c r="MQ212" i="1" s="1"/>
  <c r="MO213" i="1"/>
  <c r="MQ213" i="1" s="1"/>
  <c r="MO214" i="1"/>
  <c r="MQ214" i="1" s="1"/>
  <c r="MO215" i="1"/>
  <c r="MQ215" i="1" s="1"/>
  <c r="MO216" i="1"/>
  <c r="MQ216" i="1" s="1"/>
  <c r="MO217" i="1"/>
  <c r="MQ217" i="1" s="1"/>
  <c r="MO218" i="1"/>
  <c r="MQ218" i="1" s="1"/>
  <c r="MO219" i="1"/>
  <c r="MQ219" i="1" s="1"/>
  <c r="MO220" i="1"/>
  <c r="MQ220" i="1" s="1"/>
  <c r="MO221" i="1"/>
  <c r="MQ221" i="1" s="1"/>
  <c r="MO222" i="1"/>
  <c r="MQ222" i="1" s="1"/>
  <c r="MO223" i="1"/>
  <c r="MQ223" i="1" s="1"/>
  <c r="MO224" i="1"/>
  <c r="MQ224" i="1" s="1"/>
  <c r="MO225" i="1"/>
  <c r="MQ225" i="1" s="1"/>
  <c r="MO226" i="1"/>
  <c r="MQ226" i="1" s="1"/>
  <c r="MO227" i="1"/>
  <c r="MQ227" i="1" s="1"/>
  <c r="MO228" i="1"/>
  <c r="MQ228" i="1" s="1"/>
  <c r="MO229" i="1"/>
  <c r="MQ229" i="1" s="1"/>
  <c r="MO230" i="1"/>
  <c r="MQ230" i="1" s="1"/>
  <c r="MO231" i="1"/>
  <c r="MQ231" i="1" s="1"/>
  <c r="MO232" i="1"/>
  <c r="MQ232" i="1" s="1"/>
  <c r="MO233" i="1"/>
  <c r="MQ233" i="1" s="1"/>
  <c r="MO234" i="1"/>
  <c r="MQ234" i="1" s="1"/>
  <c r="MO235" i="1"/>
  <c r="MQ235" i="1" s="1"/>
  <c r="MO236" i="1"/>
  <c r="MQ236" i="1" s="1"/>
  <c r="MO237" i="1"/>
  <c r="MQ237" i="1" s="1"/>
  <c r="MO238" i="1"/>
  <c r="MQ238" i="1" s="1"/>
  <c r="MO239" i="1"/>
  <c r="MQ239" i="1" s="1"/>
  <c r="MO240" i="1"/>
  <c r="MQ240" i="1" s="1"/>
  <c r="MO242" i="1"/>
  <c r="MQ242" i="1" s="1"/>
  <c r="MO243" i="1"/>
  <c r="MQ243" i="1" s="1"/>
  <c r="MO244" i="1"/>
  <c r="MQ244" i="1" s="1"/>
  <c r="MO245" i="1"/>
  <c r="MQ245" i="1" s="1"/>
  <c r="MO246" i="1"/>
  <c r="MQ246" i="1" s="1"/>
  <c r="MO247" i="1"/>
  <c r="MQ247" i="1" s="1"/>
  <c r="MO248" i="1"/>
  <c r="MQ248" i="1" s="1"/>
  <c r="MO249" i="1"/>
  <c r="MQ249" i="1" s="1"/>
  <c r="MO250" i="1"/>
  <c r="MQ250" i="1" s="1"/>
  <c r="MO251" i="1"/>
  <c r="MQ251" i="1" s="1"/>
  <c r="MO252" i="1"/>
  <c r="MQ252" i="1" s="1"/>
  <c r="MO253" i="1"/>
  <c r="MQ253" i="1" s="1"/>
  <c r="MO254" i="1"/>
  <c r="MQ254" i="1" s="1"/>
  <c r="MO255" i="1"/>
  <c r="MQ255" i="1" s="1"/>
  <c r="MO256" i="1"/>
  <c r="MQ256" i="1" s="1"/>
  <c r="MO257" i="1"/>
  <c r="MQ257" i="1" s="1"/>
  <c r="MO258" i="1"/>
  <c r="MQ258" i="1" s="1"/>
  <c r="MO259" i="1"/>
  <c r="MQ259" i="1" s="1"/>
  <c r="MO260" i="1"/>
  <c r="MQ260" i="1" s="1"/>
  <c r="MO261" i="1"/>
  <c r="MQ261" i="1" s="1"/>
  <c r="MO262" i="1"/>
  <c r="MQ262" i="1" s="1"/>
  <c r="MO263" i="1"/>
  <c r="MQ263" i="1" s="1"/>
  <c r="MO264" i="1"/>
  <c r="MQ264" i="1" s="1"/>
  <c r="MO265" i="1"/>
  <c r="MQ265" i="1" s="1"/>
  <c r="MO266" i="1"/>
  <c r="MQ266" i="1" s="1"/>
  <c r="MO267" i="1"/>
  <c r="MQ267" i="1" s="1"/>
  <c r="MO268" i="1"/>
  <c r="MQ268" i="1" s="1"/>
  <c r="MO269" i="1"/>
  <c r="MQ269" i="1" s="1"/>
  <c r="MO270" i="1"/>
  <c r="MQ270" i="1" s="1"/>
  <c r="MO271" i="1"/>
  <c r="MQ271" i="1" s="1"/>
  <c r="MO272" i="1"/>
  <c r="MQ272" i="1" s="1"/>
  <c r="MO273" i="1"/>
  <c r="MQ273" i="1" s="1"/>
  <c r="MO274" i="1"/>
  <c r="MQ274" i="1" s="1"/>
  <c r="MO275" i="1"/>
  <c r="MQ275" i="1" s="1"/>
  <c r="MO276" i="1"/>
  <c r="MQ276" i="1" s="1"/>
  <c r="MO277" i="1"/>
  <c r="MQ277" i="1" s="1"/>
  <c r="MO278" i="1"/>
  <c r="MQ278" i="1" s="1"/>
  <c r="MO279" i="1"/>
  <c r="MQ279" i="1" s="1"/>
  <c r="MO280" i="1"/>
  <c r="MQ280" i="1" s="1"/>
  <c r="MO281" i="1"/>
  <c r="MQ281" i="1" s="1"/>
  <c r="MO282" i="1"/>
  <c r="MQ282" i="1" s="1"/>
  <c r="MO283" i="1"/>
  <c r="MQ283" i="1" s="1"/>
  <c r="MO284" i="1"/>
  <c r="MQ284" i="1" s="1"/>
  <c r="MO285" i="1"/>
  <c r="MQ285" i="1" s="1"/>
  <c r="MO286" i="1"/>
  <c r="MQ286" i="1" s="1"/>
  <c r="MO287" i="1"/>
  <c r="MQ287" i="1" s="1"/>
  <c r="MO288" i="1"/>
  <c r="MQ288" i="1" s="1"/>
  <c r="MO289" i="1"/>
  <c r="MQ289" i="1" s="1"/>
  <c r="MO290" i="1"/>
  <c r="MQ290" i="1" s="1"/>
  <c r="MO291" i="1"/>
  <c r="MQ291" i="1" s="1"/>
  <c r="MO292" i="1"/>
  <c r="MQ292" i="1" s="1"/>
  <c r="MO293" i="1"/>
  <c r="MQ293" i="1" s="1"/>
  <c r="MO294" i="1"/>
  <c r="MQ294" i="1" s="1"/>
  <c r="MO295" i="1"/>
  <c r="MQ295" i="1" s="1"/>
  <c r="MO296" i="1"/>
  <c r="MQ296" i="1" s="1"/>
  <c r="MO297" i="1"/>
  <c r="MQ297" i="1" s="1"/>
  <c r="MO298" i="1"/>
  <c r="MQ298" i="1" s="1"/>
  <c r="MO299" i="1"/>
  <c r="MQ299" i="1" s="1"/>
  <c r="MO300" i="1"/>
  <c r="MQ300" i="1" s="1"/>
  <c r="MO301" i="1"/>
  <c r="MQ301" i="1" s="1"/>
  <c r="MD124" i="1"/>
  <c r="MD133" i="1"/>
  <c r="MD136" i="1"/>
  <c r="MD137" i="1"/>
  <c r="MD140" i="1"/>
  <c r="MD141" i="1"/>
  <c r="MD143" i="1"/>
  <c r="MD145" i="1"/>
  <c r="MD150" i="1"/>
  <c r="MD151" i="1"/>
  <c r="MD153" i="1"/>
  <c r="MD155" i="1"/>
  <c r="MD156" i="1"/>
  <c r="MD158" i="1"/>
  <c r="MD159" i="1"/>
  <c r="MD163" i="1"/>
  <c r="MD165" i="1"/>
  <c r="MD167" i="1"/>
  <c r="MD169" i="1"/>
  <c r="MD171" i="1"/>
  <c r="MD172" i="1"/>
  <c r="MD173" i="1"/>
  <c r="MD175" i="1"/>
  <c r="MD176" i="1"/>
  <c r="MD177" i="1"/>
  <c r="MD180" i="1"/>
  <c r="MD181" i="1"/>
  <c r="MD189" i="1"/>
  <c r="MD191" i="1"/>
  <c r="MD193" i="1"/>
  <c r="MD194" i="1"/>
  <c r="MD197" i="1"/>
  <c r="MD198" i="1"/>
  <c r="MD199" i="1"/>
  <c r="MD201" i="1"/>
  <c r="MD203" i="1"/>
  <c r="MD210" i="1"/>
  <c r="MD211" i="1"/>
  <c r="MD212" i="1"/>
  <c r="MD214" i="1"/>
  <c r="MD215" i="1"/>
  <c r="MD216" i="1"/>
  <c r="MD218" i="1"/>
  <c r="MD221" i="1"/>
  <c r="MD223" i="1"/>
  <c r="MD225" i="1"/>
  <c r="MD227" i="1"/>
  <c r="MD228" i="1"/>
  <c r="MD232" i="1"/>
  <c r="MD233" i="1"/>
  <c r="MD235" i="1"/>
  <c r="MD236" i="1"/>
  <c r="MD238" i="1"/>
  <c r="MD240" i="1"/>
  <c r="MD247" i="1"/>
  <c r="MD249" i="1"/>
  <c r="MD256" i="1"/>
  <c r="MD258" i="1"/>
  <c r="MD266" i="1"/>
  <c r="MD268" i="1"/>
  <c r="MD274" i="1"/>
  <c r="JM63" i="1"/>
  <c r="AC428" i="1" s="1"/>
  <c r="AD428" i="1" s="1"/>
  <c r="AG489" i="1"/>
  <c r="AH489" i="1" s="1"/>
  <c r="AG491" i="1"/>
  <c r="AH491" i="1" s="1"/>
  <c r="AG495" i="1"/>
  <c r="AH495" i="1" s="1"/>
  <c r="AG497" i="1"/>
  <c r="AH497" i="1" s="1"/>
  <c r="AG498" i="1"/>
  <c r="AH498" i="1" s="1"/>
  <c r="AG499" i="1"/>
  <c r="AH499" i="1" s="1"/>
  <c r="AG500" i="1"/>
  <c r="AH500" i="1" s="1"/>
  <c r="AG501" i="1"/>
  <c r="AH501" i="1" s="1"/>
  <c r="AG502" i="1"/>
  <c r="AH502" i="1" s="1"/>
  <c r="AG505" i="1"/>
  <c r="AH505" i="1" s="1"/>
  <c r="AG506" i="1"/>
  <c r="AH506" i="1" s="1"/>
  <c r="AG507" i="1"/>
  <c r="AH507" i="1" s="1"/>
  <c r="AG508" i="1"/>
  <c r="AH508" i="1" s="1"/>
  <c r="AG510" i="1"/>
  <c r="AH510" i="1" s="1"/>
  <c r="AG511" i="1"/>
  <c r="AH511" i="1" s="1"/>
  <c r="AG512" i="1"/>
  <c r="AH512" i="1" s="1"/>
  <c r="AG515" i="1"/>
  <c r="AH515" i="1" s="1"/>
  <c r="AG516" i="1"/>
  <c r="AH516" i="1" s="1"/>
  <c r="AG518" i="1"/>
  <c r="AH518" i="1" s="1"/>
  <c r="AG520" i="1"/>
  <c r="AH520" i="1" s="1"/>
  <c r="AG521" i="1"/>
  <c r="AH521" i="1" s="1"/>
  <c r="AG523" i="1"/>
  <c r="AH523" i="1" s="1"/>
  <c r="AG524" i="1"/>
  <c r="AH524" i="1" s="1"/>
  <c r="AG528" i="1"/>
  <c r="AH528" i="1" s="1"/>
  <c r="AG529" i="1"/>
  <c r="AH529" i="1" s="1"/>
  <c r="AG530" i="1"/>
  <c r="AH530" i="1" s="1"/>
  <c r="AG532" i="1"/>
  <c r="AH532" i="1" s="1"/>
  <c r="AG533" i="1"/>
  <c r="AH533" i="1" s="1"/>
  <c r="AG534" i="1"/>
  <c r="AH534" i="1" s="1"/>
  <c r="AG536" i="1"/>
  <c r="AH536" i="1" s="1"/>
  <c r="AG538" i="1"/>
  <c r="AH538" i="1" s="1"/>
  <c r="AG540" i="1"/>
  <c r="AH540" i="1" s="1"/>
  <c r="AG541" i="1"/>
  <c r="AH541" i="1" s="1"/>
  <c r="AG542" i="1"/>
  <c r="AH542" i="1" s="1"/>
  <c r="AG545" i="1"/>
  <c r="AH545" i="1" s="1"/>
  <c r="AG546" i="1"/>
  <c r="AH546" i="1" s="1"/>
  <c r="AG547" i="1"/>
  <c r="AH547" i="1" s="1"/>
  <c r="AG550" i="1"/>
  <c r="AH550" i="1" s="1"/>
  <c r="AG551" i="1"/>
  <c r="AH551" i="1" s="1"/>
  <c r="AG554" i="1"/>
  <c r="AH554" i="1" s="1"/>
  <c r="AG555" i="1"/>
  <c r="AH555" i="1" s="1"/>
  <c r="AG556" i="1"/>
  <c r="AH556" i="1" s="1"/>
  <c r="AG558" i="1"/>
  <c r="AH558" i="1" s="1"/>
  <c r="AG559" i="1"/>
  <c r="AH559" i="1" s="1"/>
  <c r="AG562" i="1"/>
  <c r="AH562" i="1" s="1"/>
  <c r="AG563" i="1"/>
  <c r="AH563" i="1" s="1"/>
  <c r="AG564" i="1"/>
  <c r="AH564" i="1"/>
  <c r="AG566" i="1"/>
  <c r="AH566" i="1" s="1"/>
  <c r="AG567" i="1"/>
  <c r="AH567" i="1" s="1"/>
  <c r="AG568" i="1"/>
  <c r="AH568" i="1" s="1"/>
  <c r="AG571" i="1"/>
  <c r="AH571" i="1" s="1"/>
  <c r="AG573" i="1"/>
  <c r="AH573" i="1" s="1"/>
  <c r="AG575" i="1"/>
  <c r="AH575" i="1" s="1"/>
  <c r="AG576" i="1"/>
  <c r="AH576" i="1" s="1"/>
  <c r="AG577" i="1"/>
  <c r="AH577" i="1" s="1"/>
  <c r="AG579" i="1"/>
  <c r="AH579" i="1" s="1"/>
  <c r="AG580" i="1"/>
  <c r="AH580" i="1" s="1"/>
  <c r="AG581" i="1"/>
  <c r="AH581" i="1" s="1"/>
  <c r="AG586" i="1"/>
  <c r="AH586" i="1" s="1"/>
  <c r="AG588" i="1"/>
  <c r="AH588" i="1" s="1"/>
  <c r="AG589" i="1"/>
  <c r="AH589" i="1" s="1"/>
  <c r="AG590" i="1"/>
  <c r="AH590" i="1" s="1"/>
  <c r="AG592" i="1"/>
  <c r="AH592" i="1" s="1"/>
  <c r="AG593" i="1"/>
  <c r="AH593" i="1" s="1"/>
  <c r="AG597" i="1"/>
  <c r="AH597" i="1" s="1"/>
  <c r="AG598" i="1"/>
  <c r="AH598" i="1" s="1"/>
  <c r="AG600" i="1"/>
  <c r="AH600" i="1" s="1"/>
  <c r="AG601" i="1"/>
  <c r="AH601" i="1" s="1"/>
  <c r="AG603" i="1"/>
  <c r="AH603" i="1" s="1"/>
  <c r="AG605" i="1"/>
  <c r="AH605" i="1" s="1"/>
  <c r="AG612" i="1"/>
  <c r="AH612" i="1" s="1"/>
  <c r="AG614" i="1"/>
  <c r="AH614" i="1" s="1"/>
  <c r="AG617" i="1"/>
  <c r="AH617" i="1" s="1"/>
  <c r="AG619" i="1"/>
  <c r="AH619" i="1" s="1"/>
  <c r="AG621" i="1"/>
  <c r="AH621" i="1" s="1"/>
  <c r="AG623" i="1"/>
  <c r="AH623" i="1" s="1"/>
  <c r="AG629" i="1"/>
  <c r="AH629" i="1" s="1"/>
  <c r="AG631" i="1"/>
  <c r="AH631" i="1" s="1"/>
  <c r="AG633" i="1"/>
  <c r="AH633" i="1" s="1"/>
  <c r="AG635" i="1"/>
  <c r="AH635" i="1" s="1"/>
  <c r="AG639" i="1"/>
  <c r="AH639" i="1" s="1"/>
  <c r="AG643" i="1"/>
  <c r="AH643" i="1" s="1"/>
  <c r="AG645" i="1"/>
  <c r="AH645" i="1" s="1"/>
  <c r="AG647" i="1"/>
  <c r="AH647" i="1" s="1"/>
  <c r="NY62" i="1"/>
  <c r="OA62" i="1" s="1"/>
  <c r="OC62" i="1" s="1"/>
  <c r="OD62" i="1" s="1"/>
  <c r="NY130" i="1"/>
  <c r="OA130" i="1" s="1"/>
  <c r="NY142" i="1"/>
  <c r="OA142" i="1" s="1"/>
  <c r="NY154" i="1"/>
  <c r="OA154" i="1" s="1"/>
  <c r="HG62" i="1"/>
  <c r="HI62" i="1" s="1"/>
  <c r="HK62" i="1" s="1"/>
  <c r="HL62" i="1" s="1"/>
  <c r="JO63" i="1"/>
  <c r="JQ63" i="1" s="1"/>
  <c r="JR63" i="1" s="1"/>
  <c r="NY171" i="1"/>
  <c r="OA171" i="1" s="1"/>
  <c r="OO171" i="1" s="1"/>
  <c r="NY179" i="1"/>
  <c r="OA179" i="1" s="1"/>
  <c r="NY180" i="1"/>
  <c r="OA180" i="1" s="1"/>
  <c r="NY183" i="1"/>
  <c r="OA183" i="1" s="1"/>
  <c r="NY184" i="1"/>
  <c r="OA184" i="1" s="1"/>
  <c r="NY187" i="1"/>
  <c r="OA187" i="1" s="1"/>
  <c r="NY188" i="1"/>
  <c r="OA188" i="1" s="1"/>
  <c r="NY191" i="1"/>
  <c r="OA191" i="1" s="1"/>
  <c r="NY192" i="1"/>
  <c r="OA192" i="1" s="1"/>
  <c r="OO192" i="1" s="1"/>
  <c r="NY194" i="1"/>
  <c r="OA194" i="1" s="1"/>
  <c r="NY195" i="1"/>
  <c r="OA195" i="1" s="1"/>
  <c r="OO195" i="1" s="1"/>
  <c r="NY196" i="1"/>
  <c r="OA196" i="1" s="1"/>
  <c r="OO196" i="1" s="1"/>
  <c r="NY197" i="1"/>
  <c r="OA197" i="1" s="1"/>
  <c r="OO197" i="1" s="1"/>
  <c r="NY199" i="1"/>
  <c r="OA199" i="1" s="1"/>
  <c r="OO199" i="1" s="1"/>
  <c r="NY200" i="1"/>
  <c r="OA200" i="1" s="1"/>
  <c r="NY203" i="1"/>
  <c r="OA203" i="1" s="1"/>
  <c r="OO203" i="1" s="1"/>
  <c r="NY204" i="1"/>
  <c r="OA204" i="1" s="1"/>
  <c r="OO204" i="1" s="1"/>
  <c r="NY206" i="1"/>
  <c r="OA206" i="1" s="1"/>
  <c r="NY207" i="1"/>
  <c r="OA207" i="1" s="1"/>
  <c r="OO207" i="1" s="1"/>
  <c r="NY208" i="1"/>
  <c r="OA208" i="1" s="1"/>
  <c r="OO208" i="1" s="1"/>
  <c r="NY211" i="1"/>
  <c r="OA211" i="1" s="1"/>
  <c r="OO211" i="1" s="1"/>
  <c r="NY212" i="1"/>
  <c r="OA212" i="1" s="1"/>
  <c r="OO212" i="1" s="1"/>
  <c r="NY214" i="1"/>
  <c r="OA214" i="1" s="1"/>
  <c r="OO214" i="1" s="1"/>
  <c r="NY215" i="1"/>
  <c r="OA215" i="1" s="1"/>
  <c r="NY216" i="1"/>
  <c r="OA216" i="1" s="1"/>
  <c r="OO216" i="1" s="1"/>
  <c r="NY218" i="1"/>
  <c r="OA218" i="1" s="1"/>
  <c r="NY219" i="1"/>
  <c r="OA219" i="1" s="1"/>
  <c r="OO219" i="1" s="1"/>
  <c r="NY220" i="1"/>
  <c r="OA220" i="1" s="1"/>
  <c r="OO220" i="1" s="1"/>
  <c r="NY223" i="1"/>
  <c r="OA223" i="1" s="1"/>
  <c r="OO223" i="1" s="1"/>
  <c r="NY224" i="1"/>
  <c r="OA224" i="1" s="1"/>
  <c r="OO224" i="1" s="1"/>
  <c r="NY227" i="1"/>
  <c r="OA227" i="1" s="1"/>
  <c r="NY228" i="1"/>
  <c r="OA228" i="1" s="1"/>
  <c r="OO228" i="1" s="1"/>
  <c r="NY230" i="1"/>
  <c r="OA230" i="1" s="1"/>
  <c r="OO230" i="1" s="1"/>
  <c r="NY231" i="1"/>
  <c r="OA231" i="1" s="1"/>
  <c r="OO231" i="1" s="1"/>
  <c r="NY232" i="1"/>
  <c r="OA232" i="1" s="1"/>
  <c r="OO232" i="1" s="1"/>
  <c r="NY234" i="1"/>
  <c r="OA234" i="1" s="1"/>
  <c r="OO234" i="1" s="1"/>
  <c r="NY235" i="1"/>
  <c r="OA235" i="1" s="1"/>
  <c r="OO235" i="1" s="1"/>
  <c r="NY236" i="1"/>
  <c r="OA236" i="1" s="1"/>
  <c r="OO236" i="1" s="1"/>
  <c r="NY237" i="1"/>
  <c r="OA237" i="1" s="1"/>
  <c r="NY238" i="1"/>
  <c r="OA238" i="1" s="1"/>
  <c r="NY239" i="1"/>
  <c r="OA239" i="1" s="1"/>
  <c r="OO239" i="1" s="1"/>
  <c r="NY240" i="1"/>
  <c r="OA240" i="1" s="1"/>
  <c r="OO240" i="1" s="1"/>
  <c r="NY242" i="1"/>
  <c r="OA242" i="1" s="1"/>
  <c r="OO242" i="1" s="1"/>
  <c r="NY243" i="1"/>
  <c r="OA243" i="1" s="1"/>
  <c r="OO243" i="1" s="1"/>
  <c r="NY244" i="1"/>
  <c r="OA244" i="1" s="1"/>
  <c r="NY245" i="1"/>
  <c r="OA245" i="1" s="1"/>
  <c r="NY246" i="1"/>
  <c r="OA246" i="1" s="1"/>
  <c r="NY247" i="1"/>
  <c r="OA247" i="1" s="1"/>
  <c r="NY248" i="1"/>
  <c r="OA248" i="1" s="1"/>
  <c r="OO248" i="1" s="1"/>
  <c r="NY249" i="1"/>
  <c r="OA249" i="1" s="1"/>
  <c r="OO249" i="1" s="1"/>
  <c r="NY250" i="1"/>
  <c r="OA250" i="1" s="1"/>
  <c r="OO250" i="1" s="1"/>
  <c r="NY251" i="1"/>
  <c r="OA251" i="1" s="1"/>
  <c r="OO251" i="1" s="1"/>
  <c r="NY252" i="1"/>
  <c r="OA252" i="1" s="1"/>
  <c r="OO252" i="1" s="1"/>
  <c r="NY253" i="1"/>
  <c r="OA253" i="1" s="1"/>
  <c r="NY254" i="1"/>
  <c r="OA254" i="1" s="1"/>
  <c r="NY255" i="1"/>
  <c r="OA255" i="1" s="1"/>
  <c r="NY256" i="1"/>
  <c r="OA256" i="1" s="1"/>
  <c r="OO256" i="1" s="1"/>
  <c r="NY257" i="1"/>
  <c r="OA257" i="1" s="1"/>
  <c r="OO257" i="1" s="1"/>
  <c r="NY258" i="1"/>
  <c r="OA258" i="1" s="1"/>
  <c r="NY259" i="1"/>
  <c r="OA259" i="1" s="1"/>
  <c r="OO259" i="1" s="1"/>
  <c r="NY261" i="1"/>
  <c r="OA261" i="1" s="1"/>
  <c r="NY262" i="1"/>
  <c r="OA262" i="1" s="1"/>
  <c r="OO262" i="1" s="1"/>
  <c r="NY263" i="1"/>
  <c r="OA263" i="1" s="1"/>
  <c r="OO263" i="1" s="1"/>
  <c r="NY264" i="1"/>
  <c r="OA264" i="1" s="1"/>
  <c r="NY265" i="1"/>
  <c r="OA265" i="1" s="1"/>
  <c r="OO265" i="1" s="1"/>
  <c r="NY266" i="1"/>
  <c r="OA266" i="1" s="1"/>
  <c r="OO266" i="1" s="1"/>
  <c r="NY267" i="1"/>
  <c r="OA267" i="1" s="1"/>
  <c r="OO267" i="1" s="1"/>
  <c r="NY268" i="1"/>
  <c r="OA268" i="1" s="1"/>
  <c r="OO268" i="1" s="1"/>
  <c r="NY269" i="1"/>
  <c r="OA269" i="1" s="1"/>
  <c r="NY271" i="1"/>
  <c r="OA271" i="1" s="1"/>
  <c r="NY272" i="1"/>
  <c r="OA272" i="1" s="1"/>
  <c r="OO272" i="1" s="1"/>
  <c r="NY273" i="1"/>
  <c r="OA273" i="1" s="1"/>
  <c r="OO273" i="1" s="1"/>
  <c r="NY274" i="1"/>
  <c r="OA274" i="1" s="1"/>
  <c r="OO274" i="1" s="1"/>
  <c r="NY275" i="1"/>
  <c r="OA275" i="1" s="1"/>
  <c r="NY277" i="1"/>
  <c r="OA277" i="1" s="1"/>
  <c r="NY278" i="1"/>
  <c r="OA278" i="1" s="1"/>
  <c r="NY279" i="1"/>
  <c r="OA279" i="1" s="1"/>
  <c r="OO279" i="1" s="1"/>
  <c r="NY280" i="1"/>
  <c r="OA280" i="1" s="1"/>
  <c r="OO280" i="1" s="1"/>
  <c r="NY281" i="1"/>
  <c r="OA281" i="1" s="1"/>
  <c r="NY282" i="1"/>
  <c r="OA282" i="1" s="1"/>
  <c r="OO282" i="1" s="1"/>
  <c r="NY284" i="1"/>
  <c r="OA284" i="1" s="1"/>
  <c r="OO284" i="1" s="1"/>
  <c r="NY285" i="1"/>
  <c r="OA285" i="1" s="1"/>
  <c r="OO285" i="1" s="1"/>
  <c r="NY286" i="1"/>
  <c r="OA286" i="1" s="1"/>
  <c r="OO286" i="1" s="1"/>
  <c r="NY287" i="1"/>
  <c r="OA287" i="1" s="1"/>
  <c r="NY288" i="1"/>
  <c r="OA288" i="1" s="1"/>
  <c r="NY289" i="1"/>
  <c r="OA289" i="1" s="1"/>
  <c r="NY290" i="1"/>
  <c r="OA290" i="1" s="1"/>
  <c r="OO290" i="1" s="1"/>
  <c r="NY291" i="1"/>
  <c r="OA291" i="1" s="1"/>
  <c r="NY293" i="1"/>
  <c r="OA293" i="1" s="1"/>
  <c r="NY294" i="1"/>
  <c r="OA294" i="1" s="1"/>
  <c r="OO294" i="1" s="1"/>
  <c r="NY295" i="1"/>
  <c r="OA295" i="1" s="1"/>
  <c r="OO295" i="1" s="1"/>
  <c r="NY296" i="1"/>
  <c r="OA296" i="1" s="1"/>
  <c r="OO296" i="1" s="1"/>
  <c r="NY297" i="1"/>
  <c r="OA297" i="1" s="1"/>
  <c r="NY298" i="1"/>
  <c r="OA298" i="1" s="1"/>
  <c r="JW97" i="1"/>
  <c r="KD97" i="1" s="1"/>
  <c r="JW98" i="1"/>
  <c r="KD98" i="1" s="1"/>
  <c r="JW99" i="1"/>
  <c r="KD99" i="1" s="1"/>
  <c r="JW100" i="1"/>
  <c r="KD100" i="1" s="1"/>
  <c r="JW101" i="1"/>
  <c r="KD101" i="1" s="1"/>
  <c r="JW102" i="1"/>
  <c r="KD102" i="1" s="1"/>
  <c r="JW103" i="1"/>
  <c r="KD103" i="1" s="1"/>
  <c r="JW104" i="1"/>
  <c r="KD104" i="1" s="1"/>
  <c r="JW105" i="1"/>
  <c r="KD105" i="1" s="1"/>
  <c r="JW106" i="1"/>
  <c r="KD106" i="1" s="1"/>
  <c r="JW107" i="1"/>
  <c r="KD107" i="1" s="1"/>
  <c r="JW108" i="1"/>
  <c r="KD108" i="1" s="1"/>
  <c r="JW109" i="1"/>
  <c r="KD109" i="1" s="1"/>
  <c r="JW110" i="1"/>
  <c r="KD110" i="1" s="1"/>
  <c r="JW111" i="1"/>
  <c r="KD111" i="1" s="1"/>
  <c r="JW112" i="1"/>
  <c r="KD112" i="1" s="1"/>
  <c r="JW113" i="1"/>
  <c r="KD113" i="1" s="1"/>
  <c r="JW114" i="1"/>
  <c r="KD114" i="1" s="1"/>
  <c r="JW115" i="1"/>
  <c r="KD115" i="1" s="1"/>
  <c r="JW116" i="1"/>
  <c r="KD116" i="1" s="1"/>
  <c r="JW117" i="1"/>
  <c r="KD117" i="1" s="1"/>
  <c r="JW118" i="1"/>
  <c r="KD118" i="1" s="1"/>
  <c r="JW119" i="1"/>
  <c r="KD119" i="1" s="1"/>
  <c r="JW120" i="1"/>
  <c r="KD120" i="1" s="1"/>
  <c r="JW121" i="1"/>
  <c r="KD121" i="1" s="1"/>
  <c r="JW122" i="1"/>
  <c r="KD122" i="1" s="1"/>
  <c r="JW123" i="1"/>
  <c r="KD123" i="1" s="1"/>
  <c r="JW124" i="1"/>
  <c r="KD124" i="1" s="1"/>
  <c r="JW125" i="1"/>
  <c r="KD125" i="1" s="1"/>
  <c r="JW126" i="1"/>
  <c r="KD126" i="1" s="1"/>
  <c r="JW127" i="1"/>
  <c r="KD127" i="1" s="1"/>
  <c r="JW128" i="1"/>
  <c r="KD128" i="1" s="1"/>
  <c r="JW129" i="1"/>
  <c r="KD129" i="1" s="1"/>
  <c r="JW130" i="1"/>
  <c r="KD130" i="1" s="1"/>
  <c r="JW131" i="1"/>
  <c r="KD131" i="1" s="1"/>
  <c r="JW132" i="1"/>
  <c r="KD132" i="1" s="1"/>
  <c r="JW133" i="1"/>
  <c r="KD133" i="1" s="1"/>
  <c r="JW134" i="1"/>
  <c r="KD134" i="1" s="1"/>
  <c r="JW135" i="1"/>
  <c r="KD135" i="1" s="1"/>
  <c r="JW136" i="1"/>
  <c r="KD136" i="1" s="1"/>
  <c r="JW137" i="1"/>
  <c r="KD137" i="1" s="1"/>
  <c r="JW138" i="1"/>
  <c r="KD138" i="1" s="1"/>
  <c r="JW139" i="1"/>
  <c r="KD139" i="1" s="1"/>
  <c r="JW140" i="1"/>
  <c r="KD140" i="1" s="1"/>
  <c r="JW141" i="1"/>
  <c r="KD141" i="1" s="1"/>
  <c r="JW142" i="1"/>
  <c r="KD142" i="1" s="1"/>
  <c r="JW143" i="1"/>
  <c r="KD143" i="1" s="1"/>
  <c r="JW144" i="1"/>
  <c r="KD144" i="1" s="1"/>
  <c r="JW145" i="1"/>
  <c r="KD145" i="1" s="1"/>
  <c r="JW146" i="1"/>
  <c r="KD146" i="1" s="1"/>
  <c r="JW147" i="1"/>
  <c r="KD147" i="1" s="1"/>
  <c r="JW148" i="1"/>
  <c r="KD148" i="1" s="1"/>
  <c r="JW149" i="1"/>
  <c r="KD149" i="1" s="1"/>
  <c r="JW150" i="1"/>
  <c r="KD150" i="1" s="1"/>
  <c r="JW151" i="1"/>
  <c r="KD151" i="1" s="1"/>
  <c r="JW152" i="1"/>
  <c r="KD152" i="1" s="1"/>
  <c r="JW153" i="1"/>
  <c r="KD153" i="1" s="1"/>
  <c r="JW154" i="1"/>
  <c r="KD154" i="1" s="1"/>
  <c r="JW155" i="1"/>
  <c r="KD155" i="1" s="1"/>
  <c r="JW156" i="1"/>
  <c r="KD156" i="1" s="1"/>
  <c r="JW157" i="1"/>
  <c r="KD157" i="1" s="1"/>
  <c r="JW158" i="1"/>
  <c r="KD158" i="1" s="1"/>
  <c r="JW159" i="1"/>
  <c r="KD159" i="1" s="1"/>
  <c r="JW160" i="1"/>
  <c r="KD160" i="1" s="1"/>
  <c r="JW161" i="1"/>
  <c r="KD161" i="1" s="1"/>
  <c r="JW162" i="1"/>
  <c r="KD162" i="1" s="1"/>
  <c r="JW163" i="1"/>
  <c r="KD163" i="1" s="1"/>
  <c r="JW164" i="1"/>
  <c r="KD164" i="1" s="1"/>
  <c r="JW165" i="1"/>
  <c r="KD165" i="1" s="1"/>
  <c r="JW166" i="1"/>
  <c r="KD166" i="1" s="1"/>
  <c r="JW167" i="1"/>
  <c r="KD167" i="1" s="1"/>
  <c r="JW168" i="1"/>
  <c r="KD168" i="1" s="1"/>
  <c r="JW169" i="1"/>
  <c r="KD169" i="1" s="1"/>
  <c r="JW170" i="1"/>
  <c r="KD170" i="1" s="1"/>
  <c r="JW171" i="1"/>
  <c r="KD171" i="1" s="1"/>
  <c r="JW172" i="1"/>
  <c r="KD172" i="1" s="1"/>
  <c r="JW173" i="1"/>
  <c r="KD173" i="1" s="1"/>
  <c r="JW174" i="1"/>
  <c r="KD174" i="1" s="1"/>
  <c r="JW175" i="1"/>
  <c r="KD175" i="1" s="1"/>
  <c r="JW176" i="1"/>
  <c r="KD176" i="1" s="1"/>
  <c r="JW177" i="1"/>
  <c r="KD177" i="1" s="1"/>
  <c r="JW178" i="1"/>
  <c r="KD178" i="1" s="1"/>
  <c r="JW179" i="1"/>
  <c r="KD179" i="1" s="1"/>
  <c r="JW180" i="1"/>
  <c r="KD180" i="1" s="1"/>
  <c r="JW181" i="1"/>
  <c r="KD181" i="1" s="1"/>
  <c r="JW182" i="1"/>
  <c r="KD182" i="1" s="1"/>
  <c r="JW183" i="1"/>
  <c r="KD183" i="1" s="1"/>
  <c r="JW184" i="1"/>
  <c r="KD184" i="1" s="1"/>
  <c r="JW185" i="1"/>
  <c r="KD185" i="1" s="1"/>
  <c r="JW186" i="1"/>
  <c r="KD186" i="1" s="1"/>
  <c r="JW187" i="1"/>
  <c r="KD187" i="1" s="1"/>
  <c r="JW188" i="1"/>
  <c r="KD188" i="1" s="1"/>
  <c r="JW189" i="1"/>
  <c r="KD189" i="1" s="1"/>
  <c r="JW190" i="1"/>
  <c r="KD190" i="1" s="1"/>
  <c r="JW191" i="1"/>
  <c r="KD191" i="1" s="1"/>
  <c r="JW192" i="1"/>
  <c r="KD192" i="1" s="1"/>
  <c r="JW193" i="1"/>
  <c r="KD193" i="1" s="1"/>
  <c r="JW194" i="1"/>
  <c r="KD194" i="1" s="1"/>
  <c r="JW195" i="1"/>
  <c r="KD195" i="1" s="1"/>
  <c r="JW196" i="1"/>
  <c r="KD196" i="1" s="1"/>
  <c r="JW197" i="1"/>
  <c r="KD197" i="1" s="1"/>
  <c r="JW198" i="1"/>
  <c r="KD198" i="1" s="1"/>
  <c r="JW199" i="1"/>
  <c r="KD199" i="1" s="1"/>
  <c r="JW200" i="1"/>
  <c r="KD200" i="1" s="1"/>
  <c r="JW201" i="1"/>
  <c r="KD201" i="1" s="1"/>
  <c r="JW202" i="1"/>
  <c r="KD202" i="1" s="1"/>
  <c r="JW203" i="1"/>
  <c r="KD203" i="1" s="1"/>
  <c r="JW204" i="1"/>
  <c r="KD204" i="1" s="1"/>
  <c r="JW205" i="1"/>
  <c r="KD205" i="1" s="1"/>
  <c r="JW206" i="1"/>
  <c r="KD206" i="1" s="1"/>
  <c r="JW207" i="1"/>
  <c r="KD207" i="1" s="1"/>
  <c r="JW208" i="1"/>
  <c r="KD208" i="1" s="1"/>
  <c r="JW209" i="1"/>
  <c r="KD209" i="1" s="1"/>
  <c r="JW210" i="1"/>
  <c r="KD210" i="1" s="1"/>
  <c r="JW211" i="1"/>
  <c r="KD211" i="1" s="1"/>
  <c r="JW212" i="1"/>
  <c r="KD212" i="1" s="1"/>
  <c r="JW213" i="1"/>
  <c r="KD213" i="1" s="1"/>
  <c r="JW214" i="1"/>
  <c r="KD214" i="1" s="1"/>
  <c r="JW215" i="1"/>
  <c r="KD215" i="1" s="1"/>
  <c r="JW216" i="1"/>
  <c r="KD216" i="1" s="1"/>
  <c r="JW217" i="1"/>
  <c r="KD217" i="1" s="1"/>
  <c r="JW218" i="1"/>
  <c r="KD218" i="1" s="1"/>
  <c r="JW219" i="1"/>
  <c r="KD219" i="1" s="1"/>
  <c r="JW220" i="1"/>
  <c r="KD220" i="1" s="1"/>
  <c r="JW221" i="1"/>
  <c r="KD221" i="1" s="1"/>
  <c r="JW222" i="1"/>
  <c r="KD222" i="1" s="1"/>
  <c r="JW223" i="1"/>
  <c r="KD223" i="1" s="1"/>
  <c r="JW224" i="1"/>
  <c r="KD224" i="1" s="1"/>
  <c r="JW225" i="1"/>
  <c r="KD225" i="1" s="1"/>
  <c r="JW226" i="1"/>
  <c r="KD226" i="1" s="1"/>
  <c r="JW227" i="1"/>
  <c r="KD227" i="1" s="1"/>
  <c r="JW228" i="1"/>
  <c r="KD228" i="1" s="1"/>
  <c r="JW229" i="1"/>
  <c r="KD229" i="1" s="1"/>
  <c r="JW230" i="1"/>
  <c r="KD230" i="1" s="1"/>
  <c r="JW231" i="1"/>
  <c r="KD231" i="1" s="1"/>
  <c r="JW232" i="1"/>
  <c r="KD232" i="1" s="1"/>
  <c r="JW233" i="1"/>
  <c r="KD233" i="1" s="1"/>
  <c r="JW234" i="1"/>
  <c r="KD234" i="1" s="1"/>
  <c r="JW235" i="1"/>
  <c r="KD235" i="1" s="1"/>
  <c r="JW236" i="1"/>
  <c r="KD236" i="1" s="1"/>
  <c r="JW237" i="1"/>
  <c r="KD237" i="1" s="1"/>
  <c r="JW238" i="1"/>
  <c r="KD238" i="1" s="1"/>
  <c r="JW239" i="1"/>
  <c r="KD239" i="1" s="1"/>
  <c r="JW240" i="1"/>
  <c r="KD240" i="1" s="1"/>
  <c r="JW242" i="1"/>
  <c r="KD242" i="1" s="1"/>
  <c r="JW243" i="1"/>
  <c r="KD243" i="1" s="1"/>
  <c r="JW244" i="1"/>
  <c r="KD244" i="1" s="1"/>
  <c r="JW245" i="1"/>
  <c r="KD245" i="1" s="1"/>
  <c r="JW246" i="1"/>
  <c r="KD246" i="1" s="1"/>
  <c r="JW247" i="1"/>
  <c r="KD247" i="1" s="1"/>
  <c r="JW248" i="1"/>
  <c r="KD248" i="1" s="1"/>
  <c r="JW249" i="1"/>
  <c r="KD249" i="1" s="1"/>
  <c r="JW250" i="1"/>
  <c r="KD250" i="1" s="1"/>
  <c r="JW251" i="1"/>
  <c r="KD251" i="1" s="1"/>
  <c r="JW252" i="1"/>
  <c r="KD252" i="1" s="1"/>
  <c r="JW253" i="1"/>
  <c r="KD253" i="1" s="1"/>
  <c r="JW254" i="1"/>
  <c r="KD254" i="1" s="1"/>
  <c r="JW255" i="1"/>
  <c r="KD255" i="1" s="1"/>
  <c r="JW256" i="1"/>
  <c r="KD256" i="1" s="1"/>
  <c r="JW257" i="1"/>
  <c r="KD257" i="1" s="1"/>
  <c r="JW258" i="1"/>
  <c r="KD258" i="1" s="1"/>
  <c r="JW259" i="1"/>
  <c r="KD259" i="1" s="1"/>
  <c r="JW260" i="1"/>
  <c r="KD260" i="1" s="1"/>
  <c r="JW261" i="1"/>
  <c r="KD261" i="1" s="1"/>
  <c r="JW262" i="1"/>
  <c r="KD262" i="1" s="1"/>
  <c r="JW263" i="1"/>
  <c r="KD263" i="1" s="1"/>
  <c r="JW264" i="1"/>
  <c r="KD264" i="1" s="1"/>
  <c r="JW265" i="1"/>
  <c r="KD265" i="1" s="1"/>
  <c r="JW266" i="1"/>
  <c r="KD266" i="1" s="1"/>
  <c r="JW267" i="1"/>
  <c r="KD267" i="1" s="1"/>
  <c r="JW268" i="1"/>
  <c r="KD268" i="1" s="1"/>
  <c r="JW269" i="1"/>
  <c r="KD269" i="1" s="1"/>
  <c r="JW270" i="1"/>
  <c r="KD270" i="1" s="1"/>
  <c r="JW271" i="1"/>
  <c r="KD271" i="1" s="1"/>
  <c r="JW272" i="1"/>
  <c r="KD272" i="1" s="1"/>
  <c r="JW273" i="1"/>
  <c r="KD273" i="1" s="1"/>
  <c r="JW274" i="1"/>
  <c r="KD274" i="1" s="1"/>
  <c r="JW275" i="1"/>
  <c r="KD275" i="1" s="1"/>
  <c r="JW276" i="1"/>
  <c r="KD276" i="1" s="1"/>
  <c r="JW277" i="1"/>
  <c r="KD277" i="1" s="1"/>
  <c r="JW278" i="1"/>
  <c r="KD278" i="1" s="1"/>
  <c r="JW279" i="1"/>
  <c r="KD279" i="1" s="1"/>
  <c r="JW280" i="1"/>
  <c r="KD280" i="1" s="1"/>
  <c r="JW281" i="1"/>
  <c r="KD281" i="1" s="1"/>
  <c r="JW282" i="1"/>
  <c r="KD282" i="1" s="1"/>
  <c r="JW283" i="1"/>
  <c r="KD283" i="1" s="1"/>
  <c r="JW284" i="1"/>
  <c r="KD284" i="1" s="1"/>
  <c r="JW285" i="1"/>
  <c r="KD285" i="1" s="1"/>
  <c r="JW286" i="1"/>
  <c r="KD286" i="1" s="1"/>
  <c r="JW287" i="1"/>
  <c r="KD287" i="1" s="1"/>
  <c r="JW288" i="1"/>
  <c r="KD288" i="1" s="1"/>
  <c r="JW289" i="1"/>
  <c r="KD289" i="1" s="1"/>
  <c r="JW290" i="1"/>
  <c r="KD290" i="1" s="1"/>
  <c r="JW291" i="1"/>
  <c r="KD291" i="1" s="1"/>
  <c r="JW292" i="1"/>
  <c r="KD292" i="1" s="1"/>
  <c r="JW293" i="1"/>
  <c r="KD293" i="1" s="1"/>
  <c r="JW294" i="1"/>
  <c r="KD294" i="1" s="1"/>
  <c r="JW295" i="1"/>
  <c r="KD295" i="1" s="1"/>
  <c r="JW296" i="1"/>
  <c r="KD296" i="1" s="1"/>
  <c r="JW297" i="1"/>
  <c r="KD297" i="1" s="1"/>
  <c r="JW298" i="1"/>
  <c r="KD298" i="1" s="1"/>
  <c r="JW299" i="1"/>
  <c r="KD299" i="1" s="1"/>
  <c r="JW300" i="1"/>
  <c r="KD300" i="1" s="1"/>
  <c r="JW301" i="1"/>
  <c r="KD301" i="1" s="1"/>
  <c r="AI632" i="1"/>
  <c r="AJ632" i="1" s="1"/>
  <c r="AI636" i="1"/>
  <c r="AJ636" i="1" s="1"/>
  <c r="AI640" i="1"/>
  <c r="AJ640" i="1" s="1"/>
  <c r="AI641" i="1"/>
  <c r="AJ641" i="1"/>
  <c r="AI644" i="1"/>
  <c r="AJ644" i="1" s="1"/>
  <c r="AI645" i="1"/>
  <c r="AJ645" i="1" s="1"/>
  <c r="AI646" i="1"/>
  <c r="AJ646" i="1" s="1"/>
  <c r="AI647" i="1"/>
  <c r="AJ647" i="1" s="1"/>
  <c r="AI648" i="1"/>
  <c r="AJ648" i="1" s="1"/>
  <c r="AI649" i="1"/>
  <c r="AJ649" i="1" s="1"/>
  <c r="AI650" i="1"/>
  <c r="AJ650" i="1" s="1"/>
  <c r="AI651" i="1"/>
  <c r="AJ651" i="1" s="1"/>
  <c r="AI652" i="1"/>
  <c r="AJ652" i="1" s="1"/>
  <c r="AI653" i="1"/>
  <c r="AJ653" i="1" s="1"/>
  <c r="AI654" i="1"/>
  <c r="AJ654" i="1" s="1"/>
  <c r="AI655" i="1"/>
  <c r="AJ655" i="1" s="1"/>
  <c r="AI656" i="1"/>
  <c r="AJ656" i="1" s="1"/>
  <c r="AI657" i="1"/>
  <c r="AJ657" i="1" s="1"/>
  <c r="AI658" i="1"/>
  <c r="AJ658" i="1"/>
  <c r="AI660" i="1"/>
  <c r="AJ660" i="1" s="1"/>
  <c r="AI661" i="1"/>
  <c r="AJ661" i="1" s="1"/>
  <c r="AI662" i="1"/>
  <c r="AJ662" i="1" s="1"/>
  <c r="AI663" i="1"/>
  <c r="AJ663" i="1" s="1"/>
  <c r="AI664" i="1"/>
  <c r="AJ664" i="1" s="1"/>
  <c r="AI665" i="1"/>
  <c r="AJ665" i="1" s="1"/>
  <c r="MU267" i="1"/>
  <c r="MU271" i="1"/>
  <c r="MU275" i="1"/>
  <c r="MU276" i="1"/>
  <c r="MU279" i="1"/>
  <c r="MU280" i="1"/>
  <c r="MU281" i="1"/>
  <c r="MU282" i="1"/>
  <c r="MU283" i="1"/>
  <c r="MU284" i="1"/>
  <c r="MU285" i="1"/>
  <c r="MU287" i="1"/>
  <c r="MU288" i="1"/>
  <c r="MU289" i="1"/>
  <c r="MU290" i="1"/>
  <c r="MU291" i="1"/>
  <c r="MU292" i="1"/>
  <c r="MU293" i="1"/>
  <c r="MU295" i="1"/>
  <c r="MU296" i="1"/>
  <c r="MU297" i="1"/>
  <c r="MU298" i="1"/>
  <c r="MU299" i="1"/>
  <c r="MU300" i="1"/>
  <c r="MT158" i="1"/>
  <c r="MT159" i="1"/>
  <c r="MT160" i="1"/>
  <c r="MT161" i="1"/>
  <c r="MT162" i="1"/>
  <c r="MT163" i="1"/>
  <c r="MT164" i="1"/>
  <c r="MT165" i="1"/>
  <c r="MT166" i="1"/>
  <c r="MT167" i="1"/>
  <c r="MT168" i="1"/>
  <c r="MT169" i="1"/>
  <c r="MT170" i="1"/>
  <c r="MT171" i="1"/>
  <c r="MT172" i="1"/>
  <c r="MT173" i="1"/>
  <c r="MT174" i="1"/>
  <c r="MT175" i="1"/>
  <c r="MT176" i="1"/>
  <c r="MT177" i="1"/>
  <c r="MT178" i="1"/>
  <c r="MT179" i="1"/>
  <c r="MT180" i="1"/>
  <c r="MT181" i="1"/>
  <c r="MT182" i="1"/>
  <c r="MT183" i="1"/>
  <c r="MT184" i="1"/>
  <c r="MT185" i="1"/>
  <c r="MT186" i="1"/>
  <c r="MT187" i="1"/>
  <c r="MT188" i="1"/>
  <c r="MT189" i="1"/>
  <c r="MT190" i="1"/>
  <c r="MT191" i="1"/>
  <c r="MT192" i="1"/>
  <c r="MT193" i="1"/>
  <c r="MT194" i="1"/>
  <c r="MT195" i="1"/>
  <c r="MT196" i="1"/>
  <c r="MT197" i="1"/>
  <c r="MT198" i="1"/>
  <c r="MT199" i="1"/>
  <c r="MT200" i="1"/>
  <c r="MT201" i="1"/>
  <c r="MT202" i="1"/>
  <c r="MT203" i="1"/>
  <c r="MT204" i="1"/>
  <c r="MT205" i="1"/>
  <c r="MT206" i="1"/>
  <c r="MT207" i="1"/>
  <c r="MT208" i="1"/>
  <c r="MT209" i="1"/>
  <c r="MT210" i="1"/>
  <c r="MT211" i="1"/>
  <c r="MT212" i="1"/>
  <c r="MT213" i="1"/>
  <c r="MT214" i="1"/>
  <c r="MT215" i="1"/>
  <c r="MT216" i="1"/>
  <c r="MT217" i="1"/>
  <c r="MT218" i="1"/>
  <c r="MT219" i="1"/>
  <c r="MT220" i="1"/>
  <c r="MT221" i="1"/>
  <c r="MT222" i="1"/>
  <c r="MT223" i="1"/>
  <c r="MT224" i="1"/>
  <c r="MT225" i="1"/>
  <c r="MT226" i="1"/>
  <c r="MT227" i="1"/>
  <c r="MT228" i="1"/>
  <c r="MT229" i="1"/>
  <c r="MT230" i="1"/>
  <c r="MT231" i="1"/>
  <c r="MT232" i="1"/>
  <c r="MT233" i="1"/>
  <c r="MT234" i="1"/>
  <c r="MT235" i="1"/>
  <c r="MT236" i="1"/>
  <c r="MT237" i="1"/>
  <c r="MT238" i="1"/>
  <c r="MT239" i="1"/>
  <c r="MT240" i="1"/>
  <c r="MT242" i="1"/>
  <c r="MT243" i="1"/>
  <c r="MT244" i="1"/>
  <c r="MT245" i="1"/>
  <c r="MT246" i="1"/>
  <c r="MT247" i="1"/>
  <c r="MT248" i="1"/>
  <c r="MT249" i="1"/>
  <c r="MT250" i="1"/>
  <c r="MT251" i="1"/>
  <c r="MT252" i="1"/>
  <c r="MT253" i="1"/>
  <c r="MT254" i="1"/>
  <c r="MT255" i="1"/>
  <c r="MT256" i="1"/>
  <c r="MT257" i="1"/>
  <c r="MT258" i="1"/>
  <c r="MT259" i="1"/>
  <c r="MT260" i="1"/>
  <c r="MT261" i="1"/>
  <c r="MT262" i="1"/>
  <c r="MT263" i="1"/>
  <c r="MT264" i="1"/>
  <c r="MT265" i="1"/>
  <c r="MT266" i="1"/>
  <c r="MT267" i="1"/>
  <c r="MT268" i="1"/>
  <c r="MT269" i="1"/>
  <c r="MT270" i="1"/>
  <c r="MT271" i="1"/>
  <c r="MT272" i="1"/>
  <c r="MT273" i="1"/>
  <c r="MT274" i="1"/>
  <c r="MT275" i="1"/>
  <c r="MT276" i="1"/>
  <c r="MT277" i="1"/>
  <c r="MT278" i="1"/>
  <c r="MT279" i="1"/>
  <c r="MT280" i="1"/>
  <c r="MT281" i="1"/>
  <c r="MT282" i="1"/>
  <c r="MT283" i="1"/>
  <c r="MT284" i="1"/>
  <c r="MT285" i="1"/>
  <c r="MT286" i="1"/>
  <c r="MT287" i="1"/>
  <c r="MT288" i="1"/>
  <c r="MT289" i="1"/>
  <c r="MT290" i="1"/>
  <c r="MT291" i="1"/>
  <c r="MT292" i="1"/>
  <c r="MT293" i="1"/>
  <c r="MT294" i="1"/>
  <c r="MT295" i="1"/>
  <c r="MT296" i="1"/>
  <c r="MT297" i="1"/>
  <c r="MT298" i="1"/>
  <c r="MT299" i="1"/>
  <c r="MT300" i="1"/>
  <c r="MT301" i="1"/>
  <c r="HN106" i="1"/>
  <c r="HS106" i="1" s="1"/>
  <c r="HN107" i="1"/>
  <c r="HS107" i="1" s="1"/>
  <c r="HN108" i="1"/>
  <c r="HS108" i="1" s="1"/>
  <c r="HN109" i="1"/>
  <c r="HS109" i="1" s="1"/>
  <c r="HN110" i="1"/>
  <c r="HS110" i="1" s="1"/>
  <c r="HN111" i="1"/>
  <c r="HS111" i="1" s="1"/>
  <c r="HN112" i="1"/>
  <c r="HS112" i="1" s="1"/>
  <c r="HN113" i="1"/>
  <c r="HS113" i="1" s="1"/>
  <c r="HN114" i="1"/>
  <c r="HS114" i="1" s="1"/>
  <c r="HN115" i="1"/>
  <c r="HS115" i="1" s="1"/>
  <c r="HN116" i="1"/>
  <c r="HS116" i="1" s="1"/>
  <c r="HN117" i="1"/>
  <c r="HS117" i="1" s="1"/>
  <c r="HN118" i="1"/>
  <c r="HS118" i="1" s="1"/>
  <c r="HN119" i="1"/>
  <c r="HS119" i="1" s="1"/>
  <c r="HN120" i="1"/>
  <c r="HS120" i="1" s="1"/>
  <c r="HN121" i="1"/>
  <c r="HS121" i="1" s="1"/>
  <c r="HN122" i="1"/>
  <c r="HS122" i="1" s="1"/>
  <c r="HN123" i="1"/>
  <c r="HS123" i="1" s="1"/>
  <c r="HN124" i="1"/>
  <c r="HS124" i="1" s="1"/>
  <c r="HN125" i="1"/>
  <c r="HS125" i="1" s="1"/>
  <c r="HN126" i="1"/>
  <c r="HS126" i="1" s="1"/>
  <c r="HN127" i="1"/>
  <c r="HS127" i="1" s="1"/>
  <c r="HN128" i="1"/>
  <c r="HS128" i="1" s="1"/>
  <c r="HN129" i="1"/>
  <c r="HS129" i="1" s="1"/>
  <c r="HN130" i="1"/>
  <c r="HS130" i="1" s="1"/>
  <c r="HN131" i="1"/>
  <c r="HS131" i="1" s="1"/>
  <c r="HN132" i="1"/>
  <c r="HS132" i="1" s="1"/>
  <c r="HN133" i="1"/>
  <c r="HS133" i="1" s="1"/>
  <c r="HN134" i="1"/>
  <c r="HS134" i="1" s="1"/>
  <c r="HN135" i="1"/>
  <c r="HS135" i="1" s="1"/>
  <c r="HN136" i="1"/>
  <c r="HS136" i="1" s="1"/>
  <c r="HN137" i="1"/>
  <c r="HS137" i="1" s="1"/>
  <c r="HN138" i="1"/>
  <c r="HS138" i="1" s="1"/>
  <c r="HN139" i="1"/>
  <c r="HS139" i="1" s="1"/>
  <c r="HN140" i="1"/>
  <c r="HS140" i="1" s="1"/>
  <c r="HN141" i="1"/>
  <c r="HS141" i="1" s="1"/>
  <c r="HN142" i="1"/>
  <c r="HS142" i="1" s="1"/>
  <c r="HN143" i="1"/>
  <c r="HS143" i="1" s="1"/>
  <c r="HN144" i="1"/>
  <c r="HS144" i="1" s="1"/>
  <c r="HN145" i="1"/>
  <c r="HS145" i="1" s="1"/>
  <c r="HN146" i="1"/>
  <c r="HS146" i="1" s="1"/>
  <c r="HN147" i="1"/>
  <c r="HS147" i="1" s="1"/>
  <c r="HN148" i="1"/>
  <c r="HS148" i="1" s="1"/>
  <c r="HN149" i="1"/>
  <c r="HS149" i="1" s="1"/>
  <c r="HN150" i="1"/>
  <c r="HS150" i="1" s="1"/>
  <c r="HN151" i="1"/>
  <c r="HS151" i="1" s="1"/>
  <c r="HN152" i="1"/>
  <c r="HS152" i="1" s="1"/>
  <c r="HN153" i="1"/>
  <c r="HS153" i="1" s="1"/>
  <c r="HN154" i="1"/>
  <c r="HS154" i="1" s="1"/>
  <c r="HN155" i="1"/>
  <c r="HS155" i="1" s="1"/>
  <c r="HN156" i="1"/>
  <c r="HS156" i="1" s="1"/>
  <c r="HN157" i="1"/>
  <c r="HS157" i="1" s="1"/>
  <c r="HN158" i="1"/>
  <c r="HS158" i="1" s="1"/>
  <c r="HN159" i="1"/>
  <c r="HS159" i="1" s="1"/>
  <c r="HN160" i="1"/>
  <c r="HS160" i="1" s="1"/>
  <c r="HN161" i="1"/>
  <c r="HS161" i="1" s="1"/>
  <c r="HN162" i="1"/>
  <c r="HS162" i="1" s="1"/>
  <c r="HN163" i="1"/>
  <c r="HS163" i="1" s="1"/>
  <c r="HN164" i="1"/>
  <c r="HS164" i="1" s="1"/>
  <c r="HN165" i="1"/>
  <c r="HS165" i="1" s="1"/>
  <c r="HN166" i="1"/>
  <c r="HS166" i="1" s="1"/>
  <c r="HN167" i="1"/>
  <c r="HS167" i="1" s="1"/>
  <c r="HN168" i="1"/>
  <c r="HS168" i="1" s="1"/>
  <c r="HN169" i="1"/>
  <c r="HS169" i="1" s="1"/>
  <c r="HN170" i="1"/>
  <c r="HS170" i="1" s="1"/>
  <c r="HN171" i="1"/>
  <c r="HS171" i="1" s="1"/>
  <c r="HN172" i="1"/>
  <c r="HS172" i="1" s="1"/>
  <c r="HN173" i="1"/>
  <c r="HS173" i="1" s="1"/>
  <c r="HN174" i="1"/>
  <c r="HS174" i="1" s="1"/>
  <c r="HN175" i="1"/>
  <c r="HS175" i="1" s="1"/>
  <c r="HN176" i="1"/>
  <c r="HS176" i="1" s="1"/>
  <c r="HN177" i="1"/>
  <c r="HS177" i="1" s="1"/>
  <c r="HN178" i="1"/>
  <c r="HS178" i="1" s="1"/>
  <c r="HN179" i="1"/>
  <c r="HS179" i="1" s="1"/>
  <c r="HN180" i="1"/>
  <c r="HS180" i="1" s="1"/>
  <c r="HN181" i="1"/>
  <c r="HS181" i="1" s="1"/>
  <c r="HN182" i="1"/>
  <c r="HS182" i="1" s="1"/>
  <c r="HN183" i="1"/>
  <c r="HS183" i="1" s="1"/>
  <c r="HN184" i="1"/>
  <c r="HS184" i="1" s="1"/>
  <c r="HN185" i="1"/>
  <c r="HS185" i="1" s="1"/>
  <c r="HN186" i="1"/>
  <c r="HS186" i="1" s="1"/>
  <c r="HN187" i="1"/>
  <c r="HS187" i="1" s="1"/>
  <c r="HN188" i="1"/>
  <c r="HS188" i="1" s="1"/>
  <c r="HN189" i="1"/>
  <c r="HS189" i="1" s="1"/>
  <c r="HN190" i="1"/>
  <c r="HS190" i="1" s="1"/>
  <c r="HN191" i="1"/>
  <c r="HS191" i="1" s="1"/>
  <c r="HN192" i="1"/>
  <c r="HS192" i="1" s="1"/>
  <c r="HN193" i="1"/>
  <c r="HS193" i="1" s="1"/>
  <c r="HN194" i="1"/>
  <c r="HS194" i="1" s="1"/>
  <c r="HN195" i="1"/>
  <c r="HS195" i="1" s="1"/>
  <c r="HN196" i="1"/>
  <c r="HS196" i="1" s="1"/>
  <c r="HN197" i="1"/>
  <c r="HS197" i="1" s="1"/>
  <c r="HN198" i="1"/>
  <c r="HS198" i="1" s="1"/>
  <c r="HN199" i="1"/>
  <c r="HS199" i="1" s="1"/>
  <c r="HN200" i="1"/>
  <c r="HS200" i="1" s="1"/>
  <c r="HN201" i="1"/>
  <c r="HS201" i="1" s="1"/>
  <c r="HN202" i="1"/>
  <c r="HS202" i="1" s="1"/>
  <c r="HN203" i="1"/>
  <c r="HS203" i="1" s="1"/>
  <c r="HN204" i="1"/>
  <c r="HS204" i="1" s="1"/>
  <c r="HN205" i="1"/>
  <c r="HS205" i="1" s="1"/>
  <c r="HN206" i="1"/>
  <c r="HS206" i="1" s="1"/>
  <c r="HN207" i="1"/>
  <c r="HS207" i="1" s="1"/>
  <c r="HN208" i="1"/>
  <c r="HS208" i="1" s="1"/>
  <c r="HN209" i="1"/>
  <c r="HS209" i="1" s="1"/>
  <c r="HN210" i="1"/>
  <c r="HS210" i="1" s="1"/>
  <c r="HN211" i="1"/>
  <c r="HS211" i="1" s="1"/>
  <c r="HN212" i="1"/>
  <c r="HS212" i="1" s="1"/>
  <c r="HN213" i="1"/>
  <c r="HS213" i="1" s="1"/>
  <c r="HN214" i="1"/>
  <c r="HS214" i="1" s="1"/>
  <c r="HN215" i="1"/>
  <c r="HS215" i="1" s="1"/>
  <c r="HN216" i="1"/>
  <c r="HS216" i="1" s="1"/>
  <c r="HN217" i="1"/>
  <c r="HS217" i="1" s="1"/>
  <c r="HN218" i="1"/>
  <c r="HS218" i="1" s="1"/>
  <c r="HN219" i="1"/>
  <c r="HS219" i="1" s="1"/>
  <c r="HN220" i="1"/>
  <c r="HS220" i="1" s="1"/>
  <c r="HN221" i="1"/>
  <c r="HS221" i="1" s="1"/>
  <c r="HN222" i="1"/>
  <c r="HS222" i="1" s="1"/>
  <c r="HN223" i="1"/>
  <c r="HS223" i="1" s="1"/>
  <c r="HN224" i="1"/>
  <c r="HS224" i="1" s="1"/>
  <c r="HN225" i="1"/>
  <c r="HS225" i="1" s="1"/>
  <c r="HN226" i="1"/>
  <c r="HS226" i="1" s="1"/>
  <c r="HN227" i="1"/>
  <c r="HS227" i="1" s="1"/>
  <c r="HN228" i="1"/>
  <c r="HS228" i="1" s="1"/>
  <c r="HN229" i="1"/>
  <c r="HS229" i="1" s="1"/>
  <c r="HN230" i="1"/>
  <c r="HS230" i="1" s="1"/>
  <c r="HN231" i="1"/>
  <c r="HS231" i="1" s="1"/>
  <c r="HN232" i="1"/>
  <c r="HS232" i="1" s="1"/>
  <c r="HN233" i="1"/>
  <c r="HS233" i="1" s="1"/>
  <c r="HN234" i="1"/>
  <c r="HS234" i="1" s="1"/>
  <c r="HN235" i="1"/>
  <c r="HS235" i="1" s="1"/>
  <c r="HN236" i="1"/>
  <c r="HS236" i="1" s="1"/>
  <c r="HN237" i="1"/>
  <c r="HS237" i="1" s="1"/>
  <c r="HN238" i="1"/>
  <c r="HS238" i="1" s="1"/>
  <c r="HN239" i="1"/>
  <c r="HS239" i="1" s="1"/>
  <c r="HN240" i="1"/>
  <c r="HS240" i="1" s="1"/>
  <c r="HN242" i="1"/>
  <c r="HS242" i="1" s="1"/>
  <c r="HN243" i="1"/>
  <c r="HS243" i="1" s="1"/>
  <c r="HN244" i="1"/>
  <c r="HS244" i="1" s="1"/>
  <c r="HN245" i="1"/>
  <c r="HS245" i="1" s="1"/>
  <c r="HN246" i="1"/>
  <c r="HS246" i="1" s="1"/>
  <c r="HN247" i="1"/>
  <c r="HS247" i="1" s="1"/>
  <c r="HN248" i="1"/>
  <c r="HS248" i="1" s="1"/>
  <c r="HN249" i="1"/>
  <c r="HS249" i="1" s="1"/>
  <c r="HN250" i="1"/>
  <c r="HS250" i="1" s="1"/>
  <c r="HN251" i="1"/>
  <c r="HS251" i="1" s="1"/>
  <c r="HN252" i="1"/>
  <c r="HS252" i="1" s="1"/>
  <c r="HN253" i="1"/>
  <c r="HS253" i="1" s="1"/>
  <c r="HN254" i="1"/>
  <c r="HS254" i="1" s="1"/>
  <c r="HN255" i="1"/>
  <c r="HS255" i="1" s="1"/>
  <c r="HN256" i="1"/>
  <c r="HS256" i="1" s="1"/>
  <c r="HN257" i="1"/>
  <c r="HS257" i="1" s="1"/>
  <c r="HN258" i="1"/>
  <c r="HS258" i="1" s="1"/>
  <c r="HN259" i="1"/>
  <c r="HS259" i="1" s="1"/>
  <c r="HN260" i="1"/>
  <c r="HS260" i="1" s="1"/>
  <c r="HN261" i="1"/>
  <c r="HS261" i="1" s="1"/>
  <c r="HN262" i="1"/>
  <c r="HS262" i="1" s="1"/>
  <c r="HN263" i="1"/>
  <c r="HS263" i="1" s="1"/>
  <c r="HN264" i="1"/>
  <c r="HS264" i="1" s="1"/>
  <c r="HN265" i="1"/>
  <c r="HS265" i="1" s="1"/>
  <c r="HN266" i="1"/>
  <c r="HS266" i="1" s="1"/>
  <c r="HN267" i="1"/>
  <c r="HS267" i="1" s="1"/>
  <c r="HN268" i="1"/>
  <c r="HS268" i="1" s="1"/>
  <c r="HN269" i="1"/>
  <c r="HS269" i="1" s="1"/>
  <c r="HN270" i="1"/>
  <c r="HS270" i="1" s="1"/>
  <c r="HN271" i="1"/>
  <c r="HS271" i="1" s="1"/>
  <c r="HN272" i="1"/>
  <c r="HS272" i="1" s="1"/>
  <c r="HN273" i="1"/>
  <c r="HS273" i="1" s="1"/>
  <c r="HN274" i="1"/>
  <c r="HS274" i="1" s="1"/>
  <c r="HN275" i="1"/>
  <c r="HS275" i="1" s="1"/>
  <c r="HN276" i="1"/>
  <c r="HS276" i="1" s="1"/>
  <c r="HN277" i="1"/>
  <c r="HS277" i="1" s="1"/>
  <c r="HN278" i="1"/>
  <c r="HS278" i="1" s="1"/>
  <c r="HN279" i="1"/>
  <c r="HS279" i="1" s="1"/>
  <c r="HN280" i="1"/>
  <c r="HS280" i="1" s="1"/>
  <c r="HN281" i="1"/>
  <c r="HS281" i="1" s="1"/>
  <c r="HN282" i="1"/>
  <c r="HS282" i="1" s="1"/>
  <c r="HN283" i="1"/>
  <c r="HS283" i="1" s="1"/>
  <c r="HN284" i="1"/>
  <c r="HS284" i="1" s="1"/>
  <c r="HN285" i="1"/>
  <c r="HS285" i="1" s="1"/>
  <c r="HN286" i="1"/>
  <c r="HS286" i="1" s="1"/>
  <c r="HN287" i="1"/>
  <c r="HS287" i="1" s="1"/>
  <c r="HN288" i="1"/>
  <c r="HS288" i="1" s="1"/>
  <c r="HN289" i="1"/>
  <c r="HS289" i="1" s="1"/>
  <c r="HN290" i="1"/>
  <c r="HS290" i="1" s="1"/>
  <c r="HN291" i="1"/>
  <c r="HS291" i="1" s="1"/>
  <c r="HN292" i="1"/>
  <c r="HS292" i="1" s="1"/>
  <c r="HN293" i="1"/>
  <c r="HS293" i="1" s="1"/>
  <c r="HN294" i="1"/>
  <c r="HS294" i="1" s="1"/>
  <c r="HN295" i="1"/>
  <c r="HS295" i="1" s="1"/>
  <c r="HN296" i="1"/>
  <c r="HS296" i="1" s="1"/>
  <c r="HN297" i="1"/>
  <c r="HS297" i="1" s="1"/>
  <c r="HN298" i="1"/>
  <c r="HS298" i="1" s="1"/>
  <c r="HN299" i="1"/>
  <c r="HS299" i="1" s="1"/>
  <c r="HN300" i="1"/>
  <c r="HS300" i="1" s="1"/>
  <c r="HP106" i="1"/>
  <c r="HQ106" i="1" s="1"/>
  <c r="HP107" i="1"/>
  <c r="HP108" i="1"/>
  <c r="HP109" i="1"/>
  <c r="HP110" i="1"/>
  <c r="HP113" i="1"/>
  <c r="HP114" i="1"/>
  <c r="HP115" i="1"/>
  <c r="HP116" i="1"/>
  <c r="HP117" i="1"/>
  <c r="HP118" i="1"/>
  <c r="HP120" i="1"/>
  <c r="HP121" i="1"/>
  <c r="HP122" i="1"/>
  <c r="HP123" i="1"/>
  <c r="HP124" i="1"/>
  <c r="HP125" i="1"/>
  <c r="HP126" i="1"/>
  <c r="HP129" i="1"/>
  <c r="HP130" i="1"/>
  <c r="HP131" i="1"/>
  <c r="HP132" i="1"/>
  <c r="HP133" i="1"/>
  <c r="HP134" i="1"/>
  <c r="HP137" i="1"/>
  <c r="HP138" i="1"/>
  <c r="HP139" i="1"/>
  <c r="HP140" i="1"/>
  <c r="HP141" i="1"/>
  <c r="HP142" i="1"/>
  <c r="HP145" i="1"/>
  <c r="HP146" i="1"/>
  <c r="HP147" i="1"/>
  <c r="HP148" i="1"/>
  <c r="HP149" i="1"/>
  <c r="HP150" i="1"/>
  <c r="HP153" i="1"/>
  <c r="HP154" i="1"/>
  <c r="HP155" i="1"/>
  <c r="HP156" i="1"/>
  <c r="HP157" i="1"/>
  <c r="HP158" i="1"/>
  <c r="HP161" i="1"/>
  <c r="HP162" i="1"/>
  <c r="HP163" i="1"/>
  <c r="HP164" i="1"/>
  <c r="HP165" i="1"/>
  <c r="HP166" i="1"/>
  <c r="HP169" i="1"/>
  <c r="HP170" i="1"/>
  <c r="HP171" i="1"/>
  <c r="HP172" i="1"/>
  <c r="HP173" i="1"/>
  <c r="HP174" i="1"/>
  <c r="HP177" i="1"/>
  <c r="HP178" i="1"/>
  <c r="HP179" i="1"/>
  <c r="HP180" i="1"/>
  <c r="HP181" i="1"/>
  <c r="HP182" i="1"/>
  <c r="HP184" i="1"/>
  <c r="HP185" i="1"/>
  <c r="HP186" i="1"/>
  <c r="HP187" i="1"/>
  <c r="HP188" i="1"/>
  <c r="HP189" i="1"/>
  <c r="HP190" i="1"/>
  <c r="HP193" i="1"/>
  <c r="HP194" i="1"/>
  <c r="HP195" i="1"/>
  <c r="HP196" i="1"/>
  <c r="HP197" i="1"/>
  <c r="HP198" i="1"/>
  <c r="HP201" i="1"/>
  <c r="HP202" i="1"/>
  <c r="HP203" i="1"/>
  <c r="HP204" i="1"/>
  <c r="HP205" i="1"/>
  <c r="HP206" i="1"/>
  <c r="HP209" i="1"/>
  <c r="HP210" i="1"/>
  <c r="HP211" i="1"/>
  <c r="HP212" i="1"/>
  <c r="HP213" i="1"/>
  <c r="HP214" i="1"/>
  <c r="HP217" i="1"/>
  <c r="HP218" i="1"/>
  <c r="HP219" i="1"/>
  <c r="HP220" i="1"/>
  <c r="HP221" i="1"/>
  <c r="HP222" i="1"/>
  <c r="HP225" i="1"/>
  <c r="HP226" i="1"/>
  <c r="HP227" i="1"/>
  <c r="HP228" i="1"/>
  <c r="HP229" i="1"/>
  <c r="HP230" i="1"/>
  <c r="HP233" i="1"/>
  <c r="HP234" i="1"/>
  <c r="HP235" i="1"/>
  <c r="HP236" i="1"/>
  <c r="HP237" i="1"/>
  <c r="HP238" i="1"/>
  <c r="HP242" i="1"/>
  <c r="HP243" i="1"/>
  <c r="HP244" i="1"/>
  <c r="HP245" i="1"/>
  <c r="HP246" i="1"/>
  <c r="HP248" i="1"/>
  <c r="HP249" i="1"/>
  <c r="HP250" i="1"/>
  <c r="HP251" i="1"/>
  <c r="HP252" i="1"/>
  <c r="HP253" i="1"/>
  <c r="HP254" i="1"/>
  <c r="HP256" i="1"/>
  <c r="HP258" i="1"/>
  <c r="HP259" i="1"/>
  <c r="HP260" i="1"/>
  <c r="HP261" i="1"/>
  <c r="HP262" i="1"/>
  <c r="HP264" i="1"/>
  <c r="HP266" i="1"/>
  <c r="HP267" i="1"/>
  <c r="HP268" i="1"/>
  <c r="HP269" i="1"/>
  <c r="HP270" i="1"/>
  <c r="HP272" i="1"/>
  <c r="HP274" i="1"/>
  <c r="HP275" i="1"/>
  <c r="HP276" i="1"/>
  <c r="HP277" i="1"/>
  <c r="HP278" i="1"/>
  <c r="HP280" i="1"/>
  <c r="HP282" i="1"/>
  <c r="HP283" i="1"/>
  <c r="HP284" i="1"/>
  <c r="HP285" i="1"/>
  <c r="HP286" i="1"/>
  <c r="HP288" i="1"/>
  <c r="HP290" i="1"/>
  <c r="HP291" i="1"/>
  <c r="HP292" i="1"/>
  <c r="HP293" i="1"/>
  <c r="HP294" i="1"/>
  <c r="HP296" i="1"/>
  <c r="HP298" i="1"/>
  <c r="HP299" i="1"/>
  <c r="HP300" i="1"/>
  <c r="HY62" i="1"/>
  <c r="IA62" i="1" s="1"/>
  <c r="IC62" i="1" s="1"/>
  <c r="ID62" i="1" s="1"/>
  <c r="HY63" i="1"/>
  <c r="HY64" i="1"/>
  <c r="IL64" i="1" s="1"/>
  <c r="IF64" i="1"/>
  <c r="IK64" i="1" s="1"/>
  <c r="IF65" i="1"/>
  <c r="IK65" i="1" s="1"/>
  <c r="IF159" i="1"/>
  <c r="IK159" i="1" s="1"/>
  <c r="IF163" i="1"/>
  <c r="IK163" i="1" s="1"/>
  <c r="IF164" i="1"/>
  <c r="IK164" i="1" s="1"/>
  <c r="IF165" i="1"/>
  <c r="IK165" i="1" s="1"/>
  <c r="IF166" i="1"/>
  <c r="IK166" i="1" s="1"/>
  <c r="IF167" i="1"/>
  <c r="IK167" i="1" s="1"/>
  <c r="IF169" i="1"/>
  <c r="IK169" i="1" s="1"/>
  <c r="IF170" i="1"/>
  <c r="IK170" i="1" s="1"/>
  <c r="IF172" i="1"/>
  <c r="IK172" i="1" s="1"/>
  <c r="IF173" i="1"/>
  <c r="IK173" i="1" s="1"/>
  <c r="IF174" i="1"/>
  <c r="IK174" i="1" s="1"/>
  <c r="IF175" i="1"/>
  <c r="IK175" i="1" s="1"/>
  <c r="IF176" i="1"/>
  <c r="IK176" i="1" s="1"/>
  <c r="IF177" i="1"/>
  <c r="IK177" i="1" s="1"/>
  <c r="IF178" i="1"/>
  <c r="IK178" i="1" s="1"/>
  <c r="IF179" i="1"/>
  <c r="IK179" i="1" s="1"/>
  <c r="IF180" i="1"/>
  <c r="IK180" i="1" s="1"/>
  <c r="IF181" i="1"/>
  <c r="IK181" i="1" s="1"/>
  <c r="IF182" i="1"/>
  <c r="IK182" i="1" s="1"/>
  <c r="IF185" i="1"/>
  <c r="IK185" i="1" s="1"/>
  <c r="IF188" i="1"/>
  <c r="IK188" i="1" s="1"/>
  <c r="IF189" i="1"/>
  <c r="IK189" i="1" s="1"/>
  <c r="IF190" i="1"/>
  <c r="IK190" i="1" s="1"/>
  <c r="IF192" i="1"/>
  <c r="IK192" i="1" s="1"/>
  <c r="IF193" i="1"/>
  <c r="IK193" i="1" s="1"/>
  <c r="IF194" i="1"/>
  <c r="IK194" i="1" s="1"/>
  <c r="IF196" i="1"/>
  <c r="IK196" i="1" s="1"/>
  <c r="IF197" i="1"/>
  <c r="IK197" i="1" s="1"/>
  <c r="IF198" i="1"/>
  <c r="IK198" i="1" s="1"/>
  <c r="IF199" i="1"/>
  <c r="IK199" i="1" s="1"/>
  <c r="IF200" i="1"/>
  <c r="IK200" i="1" s="1"/>
  <c r="IF201" i="1"/>
  <c r="IK201" i="1" s="1"/>
  <c r="IF204" i="1"/>
  <c r="IK204" i="1" s="1"/>
  <c r="IF205" i="1"/>
  <c r="IK205" i="1" s="1"/>
  <c r="IF206" i="1"/>
  <c r="IK206" i="1" s="1"/>
  <c r="IF207" i="1"/>
  <c r="IK207" i="1" s="1"/>
  <c r="IF210" i="1"/>
  <c r="IK210" i="1" s="1"/>
  <c r="IF211" i="1"/>
  <c r="IK211" i="1" s="1"/>
  <c r="IF216" i="1"/>
  <c r="IK216" i="1" s="1"/>
  <c r="IF217" i="1"/>
  <c r="IK217" i="1" s="1"/>
  <c r="IF218" i="1"/>
  <c r="IK218" i="1" s="1"/>
  <c r="IF219" i="1"/>
  <c r="IK219" i="1" s="1"/>
  <c r="IF220" i="1"/>
  <c r="IK220" i="1" s="1"/>
  <c r="IF221" i="1"/>
  <c r="IK221" i="1" s="1"/>
  <c r="IF225" i="1"/>
  <c r="IK225" i="1" s="1"/>
  <c r="IF228" i="1"/>
  <c r="IK228" i="1" s="1"/>
  <c r="IF229" i="1"/>
  <c r="IK229" i="1" s="1"/>
  <c r="IF230" i="1"/>
  <c r="IK230" i="1" s="1"/>
  <c r="IF231" i="1"/>
  <c r="IK231" i="1" s="1"/>
  <c r="IF233" i="1"/>
  <c r="IK233" i="1" s="1"/>
  <c r="IF237" i="1"/>
  <c r="IK237" i="1" s="1"/>
  <c r="IF238" i="1"/>
  <c r="IK238" i="1" s="1"/>
  <c r="IF239" i="1"/>
  <c r="IK239" i="1" s="1"/>
  <c r="IF240" i="1"/>
  <c r="IK240" i="1" s="1"/>
  <c r="IF242" i="1"/>
  <c r="IK242" i="1" s="1"/>
  <c r="IF243" i="1"/>
  <c r="IK243" i="1" s="1"/>
  <c r="IF248" i="1"/>
  <c r="IK248" i="1" s="1"/>
  <c r="IF249" i="1"/>
  <c r="IK249" i="1" s="1"/>
  <c r="IF253" i="1"/>
  <c r="IK253" i="1" s="1"/>
  <c r="IF257" i="1"/>
  <c r="IK257" i="1" s="1"/>
  <c r="IF259" i="1"/>
  <c r="IK259" i="1" s="1"/>
  <c r="IF261" i="1"/>
  <c r="IK261" i="1" s="1"/>
  <c r="IF262" i="1"/>
  <c r="IK262" i="1" s="1"/>
  <c r="IF263" i="1"/>
  <c r="IK263" i="1" s="1"/>
  <c r="IF264" i="1"/>
  <c r="IK264" i="1" s="1"/>
  <c r="IF265" i="1"/>
  <c r="IK265" i="1" s="1"/>
  <c r="IF268" i="1"/>
  <c r="IK268" i="1" s="1"/>
  <c r="IF271" i="1"/>
  <c r="IK271" i="1" s="1"/>
  <c r="IF272" i="1"/>
  <c r="IK272" i="1" s="1"/>
  <c r="IF273" i="1"/>
  <c r="IK273" i="1" s="1"/>
  <c r="IF274" i="1"/>
  <c r="IK274" i="1" s="1"/>
  <c r="IF275" i="1"/>
  <c r="IK275" i="1" s="1"/>
  <c r="IF277" i="1"/>
  <c r="IK277" i="1" s="1"/>
  <c r="IF281" i="1"/>
  <c r="IK281" i="1" s="1"/>
  <c r="IF282" i="1"/>
  <c r="IK282" i="1" s="1"/>
  <c r="IF284" i="1"/>
  <c r="IK284" i="1" s="1"/>
  <c r="IF285" i="1"/>
  <c r="IK285" i="1" s="1"/>
  <c r="IF286" i="1"/>
  <c r="IK286" i="1" s="1"/>
  <c r="IF288" i="1"/>
  <c r="IK288" i="1" s="1"/>
  <c r="IF291" i="1"/>
  <c r="IK291" i="1" s="1"/>
  <c r="IF293" i="1"/>
  <c r="IK293" i="1" s="1"/>
  <c r="IF296" i="1"/>
  <c r="IK296" i="1" s="1"/>
  <c r="IF297" i="1"/>
  <c r="IK297" i="1" s="1"/>
  <c r="IF299" i="1"/>
  <c r="IK299" i="1" s="1"/>
  <c r="IH64" i="1"/>
  <c r="II64" i="1" s="1"/>
  <c r="IH159" i="1"/>
  <c r="IH163" i="1"/>
  <c r="IH165" i="1"/>
  <c r="IH166" i="1"/>
  <c r="IH169" i="1"/>
  <c r="IH170" i="1"/>
  <c r="IH173" i="1"/>
  <c r="IH175" i="1"/>
  <c r="IH176" i="1"/>
  <c r="IH178" i="1"/>
  <c r="IH179" i="1"/>
  <c r="IH180" i="1"/>
  <c r="IH181" i="1"/>
  <c r="IH185" i="1"/>
  <c r="IH188" i="1"/>
  <c r="IH190" i="1"/>
  <c r="IH192" i="1"/>
  <c r="IH194" i="1"/>
  <c r="IH197" i="1"/>
  <c r="IH198" i="1"/>
  <c r="IH200" i="1"/>
  <c r="IH201" i="1"/>
  <c r="IH205" i="1"/>
  <c r="IH207" i="1"/>
  <c r="IH210" i="1"/>
  <c r="IH216" i="1"/>
  <c r="IH217" i="1"/>
  <c r="IH218" i="1"/>
  <c r="IH219" i="1"/>
  <c r="IH221" i="1"/>
  <c r="IH225" i="1"/>
  <c r="IH229" i="1"/>
  <c r="IH230" i="1"/>
  <c r="IH233" i="1"/>
  <c r="IH238" i="1"/>
  <c r="IH239" i="1"/>
  <c r="IH242" i="1"/>
  <c r="IH243" i="1"/>
  <c r="IH249" i="1"/>
  <c r="IH257" i="1"/>
  <c r="IH259" i="1"/>
  <c r="IH262" i="1"/>
  <c r="IH263" i="1"/>
  <c r="IH264" i="1"/>
  <c r="IH265" i="1"/>
  <c r="IH271" i="1"/>
  <c r="IH272" i="1"/>
  <c r="IH274" i="1"/>
  <c r="IH275" i="1"/>
  <c r="IH281" i="1"/>
  <c r="IH284" i="1"/>
  <c r="IH285" i="1"/>
  <c r="IH286" i="1"/>
  <c r="IH288" i="1"/>
  <c r="IH291" i="1"/>
  <c r="IH296" i="1"/>
  <c r="IH299" i="1"/>
  <c r="LV78" i="1"/>
  <c r="MB78" i="1" s="1"/>
  <c r="LV79" i="1"/>
  <c r="MB79" i="1" s="1"/>
  <c r="LV80" i="1"/>
  <c r="MB80" i="1" s="1"/>
  <c r="LV81" i="1"/>
  <c r="MB81" i="1" s="1"/>
  <c r="LV82" i="1"/>
  <c r="MB82" i="1" s="1"/>
  <c r="LV83" i="1"/>
  <c r="MB83" i="1" s="1"/>
  <c r="LV84" i="1"/>
  <c r="MB84" i="1" s="1"/>
  <c r="LV85" i="1"/>
  <c r="MB85" i="1" s="1"/>
  <c r="LV86" i="1"/>
  <c r="MB86" i="1" s="1"/>
  <c r="LV87" i="1"/>
  <c r="MB87" i="1" s="1"/>
  <c r="LV88" i="1"/>
  <c r="MB88" i="1" s="1"/>
  <c r="LV89" i="1"/>
  <c r="MB89" i="1" s="1"/>
  <c r="LV90" i="1"/>
  <c r="MB90" i="1" s="1"/>
  <c r="LV91" i="1"/>
  <c r="MB91" i="1" s="1"/>
  <c r="LV92" i="1"/>
  <c r="MB92" i="1" s="1"/>
  <c r="LV93" i="1"/>
  <c r="MB93" i="1" s="1"/>
  <c r="LV94" i="1"/>
  <c r="MB94" i="1" s="1"/>
  <c r="LV95" i="1"/>
  <c r="MB95" i="1" s="1"/>
  <c r="LV96" i="1"/>
  <c r="MB96" i="1" s="1"/>
  <c r="LV97" i="1"/>
  <c r="MB97" i="1" s="1"/>
  <c r="LV98" i="1"/>
  <c r="MB98" i="1" s="1"/>
  <c r="LV99" i="1"/>
  <c r="MB99" i="1" s="1"/>
  <c r="LV100" i="1"/>
  <c r="MB100" i="1" s="1"/>
  <c r="LV101" i="1"/>
  <c r="MB101" i="1" s="1"/>
  <c r="LV102" i="1"/>
  <c r="MB102" i="1" s="1"/>
  <c r="LV103" i="1"/>
  <c r="MB103" i="1" s="1"/>
  <c r="LV104" i="1"/>
  <c r="MB104" i="1" s="1"/>
  <c r="LV105" i="1"/>
  <c r="MB105" i="1" s="1"/>
  <c r="LV106" i="1"/>
  <c r="MB106" i="1" s="1"/>
  <c r="LV107" i="1"/>
  <c r="MB107" i="1" s="1"/>
  <c r="LV108" i="1"/>
  <c r="MB108" i="1" s="1"/>
  <c r="LV109" i="1"/>
  <c r="MB109" i="1" s="1"/>
  <c r="LV110" i="1"/>
  <c r="MB110" i="1" s="1"/>
  <c r="LV111" i="1"/>
  <c r="MB111" i="1" s="1"/>
  <c r="LV112" i="1"/>
  <c r="MB112" i="1" s="1"/>
  <c r="LV113" i="1"/>
  <c r="MB113" i="1" s="1"/>
  <c r="LV114" i="1"/>
  <c r="MB114" i="1" s="1"/>
  <c r="LV115" i="1"/>
  <c r="MB115" i="1" s="1"/>
  <c r="LV116" i="1"/>
  <c r="MB116" i="1" s="1"/>
  <c r="LV117" i="1"/>
  <c r="MB117" i="1" s="1"/>
  <c r="LV118" i="1"/>
  <c r="MB118" i="1" s="1"/>
  <c r="LV119" i="1"/>
  <c r="MB119" i="1" s="1"/>
  <c r="LV120" i="1"/>
  <c r="MB120" i="1" s="1"/>
  <c r="LV121" i="1"/>
  <c r="MB121" i="1" s="1"/>
  <c r="LV122" i="1"/>
  <c r="MB122" i="1" s="1"/>
  <c r="LV123" i="1"/>
  <c r="MB123" i="1" s="1"/>
  <c r="LV124" i="1"/>
  <c r="MB124" i="1" s="1"/>
  <c r="LV125" i="1"/>
  <c r="MB125" i="1" s="1"/>
  <c r="LV126" i="1"/>
  <c r="MB126" i="1" s="1"/>
  <c r="LV127" i="1"/>
  <c r="MB127" i="1" s="1"/>
  <c r="LV128" i="1"/>
  <c r="MB128" i="1" s="1"/>
  <c r="LV129" i="1"/>
  <c r="MB129" i="1" s="1"/>
  <c r="LV130" i="1"/>
  <c r="MB130" i="1" s="1"/>
  <c r="LV131" i="1"/>
  <c r="MB131" i="1" s="1"/>
  <c r="LV132" i="1"/>
  <c r="MB132" i="1" s="1"/>
  <c r="LV133" i="1"/>
  <c r="MB133" i="1" s="1"/>
  <c r="LV134" i="1"/>
  <c r="MB134" i="1" s="1"/>
  <c r="LV135" i="1"/>
  <c r="MB135" i="1" s="1"/>
  <c r="LV136" i="1"/>
  <c r="MB136" i="1" s="1"/>
  <c r="LV137" i="1"/>
  <c r="MB137" i="1" s="1"/>
  <c r="LV138" i="1"/>
  <c r="MB138" i="1" s="1"/>
  <c r="LV139" i="1"/>
  <c r="MB139" i="1" s="1"/>
  <c r="LV140" i="1"/>
  <c r="MB140" i="1" s="1"/>
  <c r="LV141" i="1"/>
  <c r="MB141" i="1" s="1"/>
  <c r="LV142" i="1"/>
  <c r="MB142" i="1" s="1"/>
  <c r="LV143" i="1"/>
  <c r="MB143" i="1" s="1"/>
  <c r="LV144" i="1"/>
  <c r="MB144" i="1" s="1"/>
  <c r="LV145" i="1"/>
  <c r="MB145" i="1" s="1"/>
  <c r="LV146" i="1"/>
  <c r="MB146" i="1" s="1"/>
  <c r="LV147" i="1"/>
  <c r="MB147" i="1" s="1"/>
  <c r="LV148" i="1"/>
  <c r="MB148" i="1" s="1"/>
  <c r="LV149" i="1"/>
  <c r="MB149" i="1" s="1"/>
  <c r="LV150" i="1"/>
  <c r="MB150" i="1" s="1"/>
  <c r="LV151" i="1"/>
  <c r="MB151" i="1" s="1"/>
  <c r="LV152" i="1"/>
  <c r="MB152" i="1" s="1"/>
  <c r="LV153" i="1"/>
  <c r="MB153" i="1" s="1"/>
  <c r="LV154" i="1"/>
  <c r="MB154" i="1" s="1"/>
  <c r="LV155" i="1"/>
  <c r="MB155" i="1" s="1"/>
  <c r="LV156" i="1"/>
  <c r="MB156" i="1" s="1"/>
  <c r="LV157" i="1"/>
  <c r="MB157" i="1" s="1"/>
  <c r="LV158" i="1"/>
  <c r="MB158" i="1" s="1"/>
  <c r="LV159" i="1"/>
  <c r="MB159" i="1" s="1"/>
  <c r="LV160" i="1"/>
  <c r="MB160" i="1" s="1"/>
  <c r="LV161" i="1"/>
  <c r="MB161" i="1" s="1"/>
  <c r="LV162" i="1"/>
  <c r="MB162" i="1" s="1"/>
  <c r="LV163" i="1"/>
  <c r="MB163" i="1" s="1"/>
  <c r="LV164" i="1"/>
  <c r="MB164" i="1" s="1"/>
  <c r="LV165" i="1"/>
  <c r="MB165" i="1" s="1"/>
  <c r="LV166" i="1"/>
  <c r="MB166" i="1" s="1"/>
  <c r="LV167" i="1"/>
  <c r="MB167" i="1" s="1"/>
  <c r="LV168" i="1"/>
  <c r="MB168" i="1" s="1"/>
  <c r="LV169" i="1"/>
  <c r="MB169" i="1" s="1"/>
  <c r="LV170" i="1"/>
  <c r="MB170" i="1" s="1"/>
  <c r="LV171" i="1"/>
  <c r="MB171" i="1" s="1"/>
  <c r="LV172" i="1"/>
  <c r="MB172" i="1" s="1"/>
  <c r="LV173" i="1"/>
  <c r="MB173" i="1" s="1"/>
  <c r="LV174" i="1"/>
  <c r="MB174" i="1" s="1"/>
  <c r="LV175" i="1"/>
  <c r="MB175" i="1" s="1"/>
  <c r="LV176" i="1"/>
  <c r="MB176" i="1" s="1"/>
  <c r="LV177" i="1"/>
  <c r="MB177" i="1" s="1"/>
  <c r="LV178" i="1"/>
  <c r="MB178" i="1" s="1"/>
  <c r="LV179" i="1"/>
  <c r="MB179" i="1" s="1"/>
  <c r="LV180" i="1"/>
  <c r="MB180" i="1" s="1"/>
  <c r="LV181" i="1"/>
  <c r="MB181" i="1" s="1"/>
  <c r="LV182" i="1"/>
  <c r="MB182" i="1" s="1"/>
  <c r="LV183" i="1"/>
  <c r="MB183" i="1" s="1"/>
  <c r="LV184" i="1"/>
  <c r="MB184" i="1" s="1"/>
  <c r="LV185" i="1"/>
  <c r="MB185" i="1" s="1"/>
  <c r="LV186" i="1"/>
  <c r="MB186" i="1" s="1"/>
  <c r="LV187" i="1"/>
  <c r="MB187" i="1" s="1"/>
  <c r="LV188" i="1"/>
  <c r="MB188" i="1" s="1"/>
  <c r="LV189" i="1"/>
  <c r="MB189" i="1" s="1"/>
  <c r="LV190" i="1"/>
  <c r="MB190" i="1" s="1"/>
  <c r="LV191" i="1"/>
  <c r="MB191" i="1" s="1"/>
  <c r="LV192" i="1"/>
  <c r="MB192" i="1" s="1"/>
  <c r="LV193" i="1"/>
  <c r="MB193" i="1" s="1"/>
  <c r="LV194" i="1"/>
  <c r="MB194" i="1" s="1"/>
  <c r="LV195" i="1"/>
  <c r="MB195" i="1" s="1"/>
  <c r="LV196" i="1"/>
  <c r="MB196" i="1" s="1"/>
  <c r="LV197" i="1"/>
  <c r="MB197" i="1" s="1"/>
  <c r="LV198" i="1"/>
  <c r="MB198" i="1" s="1"/>
  <c r="LV199" i="1"/>
  <c r="MB199" i="1" s="1"/>
  <c r="LV200" i="1"/>
  <c r="MB200" i="1" s="1"/>
  <c r="LV201" i="1"/>
  <c r="MB201" i="1" s="1"/>
  <c r="LV202" i="1"/>
  <c r="MB202" i="1" s="1"/>
  <c r="LV203" i="1"/>
  <c r="MB203" i="1" s="1"/>
  <c r="LV204" i="1"/>
  <c r="MB204" i="1" s="1"/>
  <c r="LV205" i="1"/>
  <c r="MB205" i="1" s="1"/>
  <c r="LV206" i="1"/>
  <c r="MB206" i="1" s="1"/>
  <c r="LV207" i="1"/>
  <c r="MB207" i="1" s="1"/>
  <c r="LV208" i="1"/>
  <c r="MB208" i="1" s="1"/>
  <c r="LV209" i="1"/>
  <c r="MB209" i="1" s="1"/>
  <c r="LV210" i="1"/>
  <c r="MB210" i="1" s="1"/>
  <c r="LV211" i="1"/>
  <c r="MB211" i="1" s="1"/>
  <c r="LV212" i="1"/>
  <c r="MB212" i="1" s="1"/>
  <c r="LV213" i="1"/>
  <c r="MB213" i="1" s="1"/>
  <c r="LV214" i="1"/>
  <c r="MB214" i="1" s="1"/>
  <c r="LV215" i="1"/>
  <c r="MB215" i="1" s="1"/>
  <c r="LV216" i="1"/>
  <c r="MB216" i="1" s="1"/>
  <c r="LV217" i="1"/>
  <c r="MB217" i="1" s="1"/>
  <c r="LV218" i="1"/>
  <c r="MB218" i="1" s="1"/>
  <c r="LV219" i="1"/>
  <c r="MB219" i="1" s="1"/>
  <c r="LV220" i="1"/>
  <c r="MB220" i="1" s="1"/>
  <c r="LV221" i="1"/>
  <c r="MB221" i="1" s="1"/>
  <c r="LV222" i="1"/>
  <c r="MB222" i="1" s="1"/>
  <c r="LV223" i="1"/>
  <c r="MB223" i="1" s="1"/>
  <c r="LV224" i="1"/>
  <c r="MB224" i="1" s="1"/>
  <c r="LV225" i="1"/>
  <c r="MB225" i="1" s="1"/>
  <c r="LV226" i="1"/>
  <c r="MB226" i="1" s="1"/>
  <c r="LV227" i="1"/>
  <c r="MB227" i="1" s="1"/>
  <c r="LV228" i="1"/>
  <c r="MB228" i="1" s="1"/>
  <c r="LV229" i="1"/>
  <c r="MB229" i="1" s="1"/>
  <c r="LV230" i="1"/>
  <c r="MB230" i="1" s="1"/>
  <c r="LV231" i="1"/>
  <c r="MB231" i="1" s="1"/>
  <c r="LV232" i="1"/>
  <c r="MB232" i="1" s="1"/>
  <c r="LV233" i="1"/>
  <c r="MB233" i="1" s="1"/>
  <c r="LV234" i="1"/>
  <c r="MB234" i="1" s="1"/>
  <c r="LV235" i="1"/>
  <c r="MB235" i="1" s="1"/>
  <c r="LV236" i="1"/>
  <c r="MB236" i="1" s="1"/>
  <c r="LV237" i="1"/>
  <c r="LX237" i="1" s="1"/>
  <c r="LV238" i="1"/>
  <c r="MB238" i="1" s="1"/>
  <c r="LV239" i="1"/>
  <c r="LX239" i="1" s="1"/>
  <c r="LV240" i="1"/>
  <c r="MB240" i="1" s="1"/>
  <c r="LV242" i="1"/>
  <c r="MB242" i="1" s="1"/>
  <c r="LV243" i="1"/>
  <c r="MB243" i="1" s="1"/>
  <c r="LV244" i="1"/>
  <c r="MB244" i="1" s="1"/>
  <c r="LV245" i="1"/>
  <c r="MB245" i="1" s="1"/>
  <c r="LV246" i="1"/>
  <c r="LX246" i="1" s="1"/>
  <c r="LV247" i="1"/>
  <c r="MB247" i="1" s="1"/>
  <c r="LV248" i="1"/>
  <c r="LX248" i="1" s="1"/>
  <c r="LV249" i="1"/>
  <c r="MB249" i="1" s="1"/>
  <c r="LV250" i="1"/>
  <c r="MB250" i="1" s="1"/>
  <c r="LV251" i="1"/>
  <c r="MB251" i="1" s="1"/>
  <c r="LV252" i="1"/>
  <c r="MB252" i="1" s="1"/>
  <c r="LV253" i="1"/>
  <c r="MB253" i="1" s="1"/>
  <c r="LV254" i="1"/>
  <c r="LX254" i="1" s="1"/>
  <c r="LV255" i="1"/>
  <c r="MB255" i="1" s="1"/>
  <c r="LV256" i="1"/>
  <c r="LX256" i="1" s="1"/>
  <c r="LV257" i="1"/>
  <c r="MB257" i="1" s="1"/>
  <c r="LV258" i="1"/>
  <c r="MB258" i="1" s="1"/>
  <c r="LV259" i="1"/>
  <c r="MB259" i="1" s="1"/>
  <c r="LV260" i="1"/>
  <c r="MB260" i="1" s="1"/>
  <c r="LV261" i="1"/>
  <c r="MB261" i="1" s="1"/>
  <c r="LV262" i="1"/>
  <c r="LX262" i="1" s="1"/>
  <c r="LV263" i="1"/>
  <c r="MB263" i="1" s="1"/>
  <c r="LV264" i="1"/>
  <c r="LX264" i="1" s="1"/>
  <c r="LV265" i="1"/>
  <c r="MB265" i="1" s="1"/>
  <c r="LV266" i="1"/>
  <c r="MB266" i="1" s="1"/>
  <c r="LV267" i="1"/>
  <c r="MB267" i="1" s="1"/>
  <c r="LV268" i="1"/>
  <c r="MB268" i="1" s="1"/>
  <c r="LV269" i="1"/>
  <c r="MB269" i="1" s="1"/>
  <c r="LV270" i="1"/>
  <c r="LX270" i="1" s="1"/>
  <c r="LV271" i="1"/>
  <c r="MB271" i="1" s="1"/>
  <c r="LV272" i="1"/>
  <c r="LX272" i="1" s="1"/>
  <c r="LV273" i="1"/>
  <c r="MB273" i="1" s="1"/>
  <c r="LV274" i="1"/>
  <c r="MB274" i="1" s="1"/>
  <c r="LV275" i="1"/>
  <c r="MB275" i="1" s="1"/>
  <c r="LV276" i="1"/>
  <c r="MB276" i="1" s="1"/>
  <c r="LV277" i="1"/>
  <c r="MB277" i="1" s="1"/>
  <c r="LV278" i="1"/>
  <c r="LX278" i="1" s="1"/>
  <c r="LV279" i="1"/>
  <c r="MB279" i="1" s="1"/>
  <c r="LV280" i="1"/>
  <c r="LX280" i="1" s="1"/>
  <c r="LV281" i="1"/>
  <c r="MB281" i="1" s="1"/>
  <c r="LV282" i="1"/>
  <c r="MB282" i="1" s="1"/>
  <c r="LV283" i="1"/>
  <c r="MB283" i="1" s="1"/>
  <c r="LV284" i="1"/>
  <c r="MB284" i="1" s="1"/>
  <c r="LV285" i="1"/>
  <c r="MB285" i="1" s="1"/>
  <c r="LV286" i="1"/>
  <c r="LX286" i="1" s="1"/>
  <c r="LV287" i="1"/>
  <c r="MB287" i="1" s="1"/>
  <c r="LV288" i="1"/>
  <c r="LX288" i="1" s="1"/>
  <c r="LV289" i="1"/>
  <c r="MB289" i="1" s="1"/>
  <c r="LV290" i="1"/>
  <c r="MB290" i="1" s="1"/>
  <c r="LV291" i="1"/>
  <c r="MB291" i="1" s="1"/>
  <c r="LV292" i="1"/>
  <c r="MB292" i="1" s="1"/>
  <c r="LV293" i="1"/>
  <c r="MB293" i="1" s="1"/>
  <c r="LV294" i="1"/>
  <c r="LX294" i="1" s="1"/>
  <c r="LV295" i="1"/>
  <c r="MB295" i="1" s="1"/>
  <c r="LV296" i="1"/>
  <c r="LX296" i="1" s="1"/>
  <c r="LV297" i="1"/>
  <c r="MB297" i="1" s="1"/>
  <c r="LV298" i="1"/>
  <c r="MB298" i="1" s="1"/>
  <c r="LV299" i="1"/>
  <c r="MB299" i="1" s="1"/>
  <c r="LV300" i="1"/>
  <c r="MB300" i="1" s="1"/>
  <c r="LV301" i="1"/>
  <c r="MB301" i="1" s="1"/>
  <c r="OG74" i="1"/>
  <c r="OM74" i="1" s="1"/>
  <c r="OG76" i="1"/>
  <c r="OM76" i="1" s="1"/>
  <c r="OG77" i="1"/>
  <c r="OM77" i="1" s="1"/>
  <c r="OG78" i="1"/>
  <c r="OM78" i="1" s="1"/>
  <c r="OG79" i="1"/>
  <c r="OM79" i="1" s="1"/>
  <c r="OG80" i="1"/>
  <c r="OM80" i="1" s="1"/>
  <c r="OG81" i="1"/>
  <c r="OM81" i="1" s="1"/>
  <c r="OG82" i="1"/>
  <c r="OM82" i="1" s="1"/>
  <c r="OG83" i="1"/>
  <c r="OM83" i="1" s="1"/>
  <c r="OG84" i="1"/>
  <c r="OM84" i="1" s="1"/>
  <c r="OG85" i="1"/>
  <c r="OM85" i="1" s="1"/>
  <c r="OG86" i="1"/>
  <c r="OM86" i="1" s="1"/>
  <c r="OG87" i="1"/>
  <c r="OM87" i="1" s="1"/>
  <c r="OG88" i="1"/>
  <c r="OM88" i="1" s="1"/>
  <c r="OG89" i="1"/>
  <c r="OM89" i="1" s="1"/>
  <c r="OG90" i="1"/>
  <c r="OM90" i="1" s="1"/>
  <c r="OG91" i="1"/>
  <c r="OM91" i="1" s="1"/>
  <c r="OG92" i="1"/>
  <c r="OM92" i="1" s="1"/>
  <c r="OG93" i="1"/>
  <c r="OM93" i="1" s="1"/>
  <c r="OG94" i="1"/>
  <c r="OM94" i="1" s="1"/>
  <c r="OG95" i="1"/>
  <c r="OM95" i="1" s="1"/>
  <c r="OG96" i="1"/>
  <c r="OM96" i="1" s="1"/>
  <c r="OG97" i="1"/>
  <c r="OM97" i="1" s="1"/>
  <c r="OG98" i="1"/>
  <c r="OM98" i="1" s="1"/>
  <c r="OG99" i="1"/>
  <c r="OM99" i="1" s="1"/>
  <c r="OG100" i="1"/>
  <c r="OM100" i="1" s="1"/>
  <c r="OG101" i="1"/>
  <c r="OM101" i="1" s="1"/>
  <c r="OG102" i="1"/>
  <c r="OM102" i="1" s="1"/>
  <c r="OG103" i="1"/>
  <c r="OM103" i="1" s="1"/>
  <c r="OG104" i="1"/>
  <c r="OM104" i="1" s="1"/>
  <c r="OG105" i="1"/>
  <c r="OM105" i="1" s="1"/>
  <c r="OG106" i="1"/>
  <c r="OM106" i="1" s="1"/>
  <c r="OG107" i="1"/>
  <c r="OM107" i="1" s="1"/>
  <c r="OG108" i="1"/>
  <c r="OM108" i="1" s="1"/>
  <c r="OG109" i="1"/>
  <c r="OM109" i="1" s="1"/>
  <c r="OG110" i="1"/>
  <c r="OM110" i="1" s="1"/>
  <c r="OG111" i="1"/>
  <c r="OM111" i="1" s="1"/>
  <c r="OG112" i="1"/>
  <c r="OM112" i="1" s="1"/>
  <c r="OG113" i="1"/>
  <c r="OM113" i="1" s="1"/>
  <c r="OG114" i="1"/>
  <c r="OM114" i="1" s="1"/>
  <c r="OG115" i="1"/>
  <c r="OM115" i="1" s="1"/>
  <c r="OG116" i="1"/>
  <c r="OM116" i="1" s="1"/>
  <c r="OG117" i="1"/>
  <c r="OM117" i="1" s="1"/>
  <c r="OG118" i="1"/>
  <c r="OM118" i="1" s="1"/>
  <c r="OG119" i="1"/>
  <c r="OM119" i="1" s="1"/>
  <c r="OG120" i="1"/>
  <c r="OM120" i="1" s="1"/>
  <c r="OG121" i="1"/>
  <c r="OM121" i="1" s="1"/>
  <c r="OG122" i="1"/>
  <c r="OM122" i="1" s="1"/>
  <c r="OG123" i="1"/>
  <c r="OM123" i="1" s="1"/>
  <c r="OG124" i="1"/>
  <c r="OM124" i="1" s="1"/>
  <c r="OG125" i="1"/>
  <c r="OM125" i="1" s="1"/>
  <c r="OG126" i="1"/>
  <c r="OM126" i="1" s="1"/>
  <c r="OG127" i="1"/>
  <c r="OM127" i="1" s="1"/>
  <c r="OG128" i="1"/>
  <c r="OM128" i="1" s="1"/>
  <c r="OG129" i="1"/>
  <c r="OM129" i="1" s="1"/>
  <c r="OG130" i="1"/>
  <c r="OM130" i="1" s="1"/>
  <c r="OG131" i="1"/>
  <c r="OM131" i="1" s="1"/>
  <c r="OG132" i="1"/>
  <c r="OM132" i="1" s="1"/>
  <c r="OG133" i="1"/>
  <c r="OM133" i="1" s="1"/>
  <c r="OG134" i="1"/>
  <c r="OM134" i="1" s="1"/>
  <c r="OG135" i="1"/>
  <c r="OM135" i="1" s="1"/>
  <c r="OG136" i="1"/>
  <c r="OM136" i="1" s="1"/>
  <c r="OG137" i="1"/>
  <c r="OM137" i="1" s="1"/>
  <c r="OG138" i="1"/>
  <c r="OM138" i="1" s="1"/>
  <c r="OG139" i="1"/>
  <c r="OM139" i="1" s="1"/>
  <c r="OG140" i="1"/>
  <c r="OM140" i="1" s="1"/>
  <c r="OG141" i="1"/>
  <c r="OM141" i="1" s="1"/>
  <c r="OG142" i="1"/>
  <c r="OM142" i="1" s="1"/>
  <c r="OG143" i="1"/>
  <c r="OM143" i="1" s="1"/>
  <c r="OG144" i="1"/>
  <c r="OM144" i="1" s="1"/>
  <c r="OG145" i="1"/>
  <c r="OM145" i="1" s="1"/>
  <c r="OG146" i="1"/>
  <c r="OM146" i="1" s="1"/>
  <c r="OG147" i="1"/>
  <c r="OM147" i="1" s="1"/>
  <c r="OG148" i="1"/>
  <c r="OM148" i="1" s="1"/>
  <c r="OG149" i="1"/>
  <c r="OM149" i="1" s="1"/>
  <c r="OG150" i="1"/>
  <c r="OM150" i="1" s="1"/>
  <c r="OG151" i="1"/>
  <c r="OM151" i="1" s="1"/>
  <c r="OG152" i="1"/>
  <c r="OM152" i="1" s="1"/>
  <c r="OG153" i="1"/>
  <c r="OM153" i="1" s="1"/>
  <c r="OG154" i="1"/>
  <c r="OM154" i="1" s="1"/>
  <c r="OG155" i="1"/>
  <c r="OM155" i="1" s="1"/>
  <c r="OG156" i="1"/>
  <c r="OM156" i="1" s="1"/>
  <c r="OG157" i="1"/>
  <c r="OM157" i="1" s="1"/>
  <c r="OG158" i="1"/>
  <c r="OM158" i="1" s="1"/>
  <c r="OG159" i="1"/>
  <c r="OM159" i="1" s="1"/>
  <c r="OG160" i="1"/>
  <c r="OM160" i="1" s="1"/>
  <c r="OG161" i="1"/>
  <c r="OM161" i="1" s="1"/>
  <c r="OG162" i="1"/>
  <c r="OM162" i="1" s="1"/>
  <c r="OG163" i="1"/>
  <c r="OM163" i="1" s="1"/>
  <c r="OG164" i="1"/>
  <c r="OM164" i="1" s="1"/>
  <c r="OG165" i="1"/>
  <c r="OM165" i="1" s="1"/>
  <c r="OG166" i="1"/>
  <c r="OM166" i="1" s="1"/>
  <c r="OG167" i="1"/>
  <c r="OM167" i="1" s="1"/>
  <c r="OG168" i="1"/>
  <c r="OM168" i="1" s="1"/>
  <c r="OG169" i="1"/>
  <c r="OM169" i="1" s="1"/>
  <c r="OG170" i="1"/>
  <c r="OM170" i="1" s="1"/>
  <c r="OG171" i="1"/>
  <c r="OM171" i="1" s="1"/>
  <c r="OG172" i="1"/>
  <c r="OM172" i="1" s="1"/>
  <c r="OG173" i="1"/>
  <c r="OM173" i="1" s="1"/>
  <c r="OG174" i="1"/>
  <c r="OM174" i="1" s="1"/>
  <c r="OG175" i="1"/>
  <c r="OM175" i="1" s="1"/>
  <c r="OG176" i="1"/>
  <c r="OM176" i="1" s="1"/>
  <c r="OG177" i="1"/>
  <c r="OM177" i="1" s="1"/>
  <c r="OG178" i="1"/>
  <c r="OM178" i="1" s="1"/>
  <c r="OG179" i="1"/>
  <c r="OM179" i="1" s="1"/>
  <c r="OG180" i="1"/>
  <c r="OM180" i="1" s="1"/>
  <c r="OG181" i="1"/>
  <c r="OM181" i="1" s="1"/>
  <c r="OG182" i="1"/>
  <c r="OM182" i="1" s="1"/>
  <c r="OG183" i="1"/>
  <c r="OM183" i="1" s="1"/>
  <c r="OG184" i="1"/>
  <c r="OM184" i="1" s="1"/>
  <c r="OG185" i="1"/>
  <c r="OM185" i="1" s="1"/>
  <c r="OG186" i="1"/>
  <c r="OM186" i="1" s="1"/>
  <c r="OG187" i="1"/>
  <c r="OM187" i="1" s="1"/>
  <c r="OG188" i="1"/>
  <c r="OM188" i="1" s="1"/>
  <c r="OG189" i="1"/>
  <c r="OM189" i="1" s="1"/>
  <c r="OG190" i="1"/>
  <c r="OM190" i="1" s="1"/>
  <c r="OG191" i="1"/>
  <c r="OM191" i="1" s="1"/>
  <c r="OG192" i="1"/>
  <c r="OM192" i="1" s="1"/>
  <c r="OG193" i="1"/>
  <c r="OM193" i="1" s="1"/>
  <c r="OG194" i="1"/>
  <c r="OM194" i="1" s="1"/>
  <c r="OG195" i="1"/>
  <c r="OM195" i="1" s="1"/>
  <c r="OG196" i="1"/>
  <c r="OM196" i="1" s="1"/>
  <c r="OG197" i="1"/>
  <c r="OM197" i="1" s="1"/>
  <c r="OG198" i="1"/>
  <c r="OM198" i="1" s="1"/>
  <c r="OG200" i="1"/>
  <c r="OM200" i="1" s="1"/>
  <c r="OG201" i="1"/>
  <c r="OM201" i="1" s="1"/>
  <c r="OG202" i="1"/>
  <c r="OM202" i="1" s="1"/>
  <c r="OG204" i="1"/>
  <c r="OM204" i="1" s="1"/>
  <c r="OG205" i="1"/>
  <c r="OM205" i="1" s="1"/>
  <c r="OG206" i="1"/>
  <c r="OM206" i="1" s="1"/>
  <c r="OG208" i="1"/>
  <c r="OM208" i="1" s="1"/>
  <c r="OG209" i="1"/>
  <c r="OM209" i="1" s="1"/>
  <c r="OG210" i="1"/>
  <c r="OM210" i="1" s="1"/>
  <c r="OG212" i="1"/>
  <c r="OM212" i="1" s="1"/>
  <c r="OG213" i="1"/>
  <c r="OM213" i="1" s="1"/>
  <c r="OG214" i="1"/>
  <c r="OM214" i="1" s="1"/>
  <c r="OG216" i="1"/>
  <c r="OM216" i="1" s="1"/>
  <c r="OG217" i="1"/>
  <c r="OM217" i="1" s="1"/>
  <c r="OG218" i="1"/>
  <c r="OM218" i="1" s="1"/>
  <c r="OG220" i="1"/>
  <c r="OM220" i="1" s="1"/>
  <c r="OG221" i="1"/>
  <c r="OM221" i="1" s="1"/>
  <c r="OG222" i="1"/>
  <c r="OM222" i="1" s="1"/>
  <c r="OG224" i="1"/>
  <c r="OM224" i="1" s="1"/>
  <c r="OG225" i="1"/>
  <c r="OM225" i="1" s="1"/>
  <c r="OG226" i="1"/>
  <c r="OM226" i="1" s="1"/>
  <c r="OG228" i="1"/>
  <c r="OM228" i="1" s="1"/>
  <c r="OG229" i="1"/>
  <c r="OM229" i="1" s="1"/>
  <c r="OG230" i="1"/>
  <c r="OM230" i="1" s="1"/>
  <c r="OG232" i="1"/>
  <c r="OM232" i="1" s="1"/>
  <c r="OG233" i="1"/>
  <c r="OM233" i="1" s="1"/>
  <c r="OG234" i="1"/>
  <c r="OM234" i="1" s="1"/>
  <c r="OG236" i="1"/>
  <c r="OM236" i="1" s="1"/>
  <c r="OG237" i="1"/>
  <c r="OM237" i="1" s="1"/>
  <c r="OG238" i="1"/>
  <c r="OM238" i="1" s="1"/>
  <c r="OG239" i="1"/>
  <c r="OM239" i="1" s="1"/>
  <c r="OG240" i="1"/>
  <c r="OM240" i="1" s="1"/>
  <c r="OG242" i="1"/>
  <c r="OM242" i="1" s="1"/>
  <c r="OG243" i="1"/>
  <c r="OM243" i="1" s="1"/>
  <c r="OG246" i="1"/>
  <c r="OM246" i="1" s="1"/>
  <c r="OG247" i="1"/>
  <c r="OM247" i="1" s="1"/>
  <c r="OG250" i="1"/>
  <c r="OM250" i="1" s="1"/>
  <c r="OG251" i="1"/>
  <c r="OM251" i="1" s="1"/>
  <c r="OG254" i="1"/>
  <c r="OM254" i="1" s="1"/>
  <c r="OG255" i="1"/>
  <c r="OM255" i="1" s="1"/>
  <c r="OG258" i="1"/>
  <c r="OM258" i="1" s="1"/>
  <c r="OG259" i="1"/>
  <c r="OM259" i="1" s="1"/>
  <c r="OG262" i="1"/>
  <c r="OM262" i="1" s="1"/>
  <c r="OG263" i="1"/>
  <c r="OM263" i="1" s="1"/>
  <c r="OG266" i="1"/>
  <c r="OM266" i="1" s="1"/>
  <c r="OG267" i="1"/>
  <c r="OM267" i="1" s="1"/>
  <c r="OG270" i="1"/>
  <c r="OM270" i="1" s="1"/>
  <c r="OG271" i="1"/>
  <c r="OM271" i="1" s="1"/>
  <c r="OG274" i="1"/>
  <c r="OM274" i="1" s="1"/>
  <c r="OG275" i="1"/>
  <c r="OM275" i="1" s="1"/>
  <c r="OG278" i="1"/>
  <c r="OM278" i="1" s="1"/>
  <c r="OG279" i="1"/>
  <c r="OM279" i="1" s="1"/>
  <c r="OG282" i="1"/>
  <c r="OM282" i="1" s="1"/>
  <c r="OG283" i="1"/>
  <c r="OM283" i="1" s="1"/>
  <c r="OG286" i="1"/>
  <c r="OM286" i="1" s="1"/>
  <c r="OG287" i="1"/>
  <c r="OM287" i="1" s="1"/>
  <c r="OG290" i="1"/>
  <c r="OM290" i="1" s="1"/>
  <c r="OG291" i="1"/>
  <c r="OM291" i="1" s="1"/>
  <c r="OG294" i="1"/>
  <c r="OM294" i="1" s="1"/>
  <c r="OG295" i="1"/>
  <c r="OM295" i="1" s="1"/>
  <c r="OG298" i="1"/>
  <c r="OM298" i="1" s="1"/>
  <c r="OG299" i="1"/>
  <c r="OM299" i="1" s="1"/>
  <c r="OG301" i="1"/>
  <c r="OM301" i="1" s="1"/>
  <c r="PB301" i="1"/>
  <c r="HT62" i="1"/>
  <c r="IL62" i="1"/>
  <c r="IL63" i="1"/>
  <c r="KE63" i="1"/>
  <c r="MC124" i="1"/>
  <c r="MC126" i="1"/>
  <c r="MC130" i="1"/>
  <c r="MC132" i="1"/>
  <c r="MC133" i="1"/>
  <c r="MC134" i="1"/>
  <c r="MC135" i="1"/>
  <c r="MC136" i="1"/>
  <c r="MC137" i="1"/>
  <c r="MC140" i="1"/>
  <c r="MC141" i="1"/>
  <c r="MC142" i="1"/>
  <c r="MC143" i="1"/>
  <c r="MC145" i="1"/>
  <c r="MC146" i="1"/>
  <c r="MC147" i="1"/>
  <c r="MC150" i="1"/>
  <c r="MC151" i="1"/>
  <c r="MC153" i="1"/>
  <c r="MC155" i="1"/>
  <c r="MC156" i="1"/>
  <c r="MC158" i="1"/>
  <c r="MC159" i="1"/>
  <c r="MC163" i="1"/>
  <c r="MC164" i="1"/>
  <c r="MC165" i="1"/>
  <c r="MC167" i="1"/>
  <c r="MC168" i="1"/>
  <c r="MC169" i="1"/>
  <c r="MC171" i="1"/>
  <c r="MC173" i="1"/>
  <c r="MC175" i="1"/>
  <c r="MC176" i="1"/>
  <c r="MC177" i="1"/>
  <c r="MC180" i="1"/>
  <c r="MC181" i="1"/>
  <c r="MC182" i="1"/>
  <c r="MC185" i="1"/>
  <c r="MC186" i="1"/>
  <c r="MC189" i="1"/>
  <c r="MC190" i="1"/>
  <c r="MC191" i="1"/>
  <c r="MC193" i="1"/>
  <c r="MC194" i="1"/>
  <c r="MC197" i="1"/>
  <c r="MC198" i="1"/>
  <c r="MC199" i="1"/>
  <c r="MC201" i="1"/>
  <c r="MC202" i="1"/>
  <c r="MC203" i="1"/>
  <c r="MC206" i="1"/>
  <c r="MC208" i="1"/>
  <c r="MC210" i="1"/>
  <c r="MC211" i="1"/>
  <c r="MC212" i="1"/>
  <c r="MC214" i="1"/>
  <c r="MC215" i="1"/>
  <c r="MC216" i="1"/>
  <c r="MC220" i="1"/>
  <c r="MC221" i="1"/>
  <c r="MC223" i="1"/>
  <c r="MC224" i="1"/>
  <c r="MC225" i="1"/>
  <c r="MC227" i="1"/>
  <c r="MC228" i="1"/>
  <c r="MC231" i="1"/>
  <c r="MC232" i="1"/>
  <c r="MC233" i="1"/>
  <c r="MC235" i="1"/>
  <c r="MC236" i="1"/>
  <c r="MC238" i="1"/>
  <c r="MC240" i="1"/>
  <c r="MC245" i="1"/>
  <c r="MC247" i="1"/>
  <c r="MC249" i="1"/>
  <c r="MC252" i="1"/>
  <c r="MC254" i="1"/>
  <c r="MC256" i="1"/>
  <c r="MC258" i="1"/>
  <c r="MC262" i="1"/>
  <c r="MC264" i="1"/>
  <c r="MC266" i="1"/>
  <c r="MC268" i="1"/>
  <c r="MC270" i="1"/>
  <c r="MC272" i="1"/>
  <c r="MC274" i="1"/>
  <c r="MC278" i="1"/>
  <c r="MC280" i="1"/>
  <c r="MC282" i="1"/>
  <c r="ON62" i="1"/>
  <c r="ON130" i="1"/>
  <c r="ON142" i="1"/>
  <c r="ON154" i="1"/>
  <c r="ON179" i="1"/>
  <c r="ON180" i="1"/>
  <c r="ON183" i="1"/>
  <c r="ON184" i="1"/>
  <c r="ON187" i="1"/>
  <c r="ON188" i="1"/>
  <c r="ON191" i="1"/>
  <c r="ON194" i="1"/>
  <c r="ON195" i="1"/>
  <c r="ON196" i="1"/>
  <c r="ON197" i="1"/>
  <c r="ON199" i="1"/>
  <c r="ON200" i="1"/>
  <c r="ON203" i="1"/>
  <c r="ON206" i="1"/>
  <c r="ON207" i="1"/>
  <c r="ON208" i="1"/>
  <c r="ON211" i="1"/>
  <c r="ON212" i="1"/>
  <c r="ON214" i="1"/>
  <c r="ON215" i="1"/>
  <c r="ON218" i="1"/>
  <c r="ON219" i="1"/>
  <c r="ON220" i="1"/>
  <c r="ON223" i="1"/>
  <c r="ON224" i="1"/>
  <c r="ON227" i="1"/>
  <c r="ON228" i="1"/>
  <c r="ON231" i="1"/>
  <c r="ON232" i="1"/>
  <c r="ON234" i="1"/>
  <c r="ON235" i="1"/>
  <c r="ON236" i="1"/>
  <c r="ON237" i="1"/>
  <c r="ON238" i="1"/>
  <c r="ON240" i="1"/>
  <c r="ON242" i="1"/>
  <c r="ON243" i="1"/>
  <c r="ON244" i="1"/>
  <c r="ON245" i="1"/>
  <c r="ON246" i="1"/>
  <c r="ON247" i="1"/>
  <c r="ON249" i="1"/>
  <c r="ON250" i="1"/>
  <c r="ON251" i="1"/>
  <c r="ON252" i="1"/>
  <c r="ON253" i="1"/>
  <c r="ON254" i="1"/>
  <c r="ON255" i="1"/>
  <c r="ON257" i="1"/>
  <c r="ON258" i="1"/>
  <c r="ON259" i="1"/>
  <c r="ON261" i="1"/>
  <c r="ON262" i="1"/>
  <c r="ON263" i="1"/>
  <c r="ON264" i="1"/>
  <c r="ON266" i="1"/>
  <c r="ON267" i="1"/>
  <c r="ON268" i="1"/>
  <c r="ON269" i="1"/>
  <c r="ON271" i="1"/>
  <c r="ON272" i="1"/>
  <c r="ON273" i="1"/>
  <c r="ON275" i="1"/>
  <c r="ON277" i="1"/>
  <c r="ON278" i="1"/>
  <c r="ON279" i="1"/>
  <c r="ON280" i="1"/>
  <c r="ON281" i="1"/>
  <c r="ON282" i="1"/>
  <c r="ON285" i="1"/>
  <c r="ON286" i="1"/>
  <c r="ON287" i="1"/>
  <c r="ON288" i="1"/>
  <c r="ON289" i="1"/>
  <c r="ON290" i="1"/>
  <c r="ON291" i="1"/>
  <c r="ON294" i="1"/>
  <c r="ON295" i="1"/>
  <c r="ON296" i="1"/>
  <c r="ON297" i="1"/>
  <c r="ON298" i="1"/>
  <c r="HU62" i="1"/>
  <c r="IM62" i="1"/>
  <c r="KF63" i="1"/>
  <c r="OO62" i="1"/>
  <c r="OO130" i="1"/>
  <c r="OO142" i="1"/>
  <c r="OO154" i="1"/>
  <c r="OO179" i="1"/>
  <c r="OO180" i="1"/>
  <c r="OO183" i="1"/>
  <c r="OO184" i="1"/>
  <c r="OO187" i="1"/>
  <c r="OO188" i="1"/>
  <c r="OO191" i="1"/>
  <c r="OO194" i="1"/>
  <c r="OO200" i="1"/>
  <c r="OO206" i="1"/>
  <c r="OO215" i="1"/>
  <c r="OO218" i="1"/>
  <c r="OO227" i="1"/>
  <c r="OO237" i="1"/>
  <c r="OO238" i="1"/>
  <c r="OO244" i="1"/>
  <c r="OO245" i="1"/>
  <c r="OO246" i="1"/>
  <c r="OO247" i="1"/>
  <c r="OO253" i="1"/>
  <c r="OO254" i="1"/>
  <c r="OO255" i="1"/>
  <c r="OO258" i="1"/>
  <c r="OO261" i="1"/>
  <c r="OO264" i="1"/>
  <c r="W427" i="1"/>
  <c r="X427" i="1" s="1"/>
  <c r="Y427" i="1"/>
  <c r="Z427" i="1" s="1"/>
  <c r="Y428" i="1"/>
  <c r="Z428" i="1" s="1"/>
  <c r="AM427" i="1"/>
  <c r="AN427" i="1" s="1"/>
  <c r="AM495" i="1"/>
  <c r="AN495" i="1" s="1"/>
  <c r="AM507" i="1"/>
  <c r="AN507" i="1" s="1"/>
  <c r="AM519" i="1"/>
  <c r="AN519" i="1" s="1"/>
  <c r="AM544" i="1"/>
  <c r="AN544" i="1" s="1"/>
  <c r="AM545" i="1"/>
  <c r="AN545" i="1" s="1"/>
  <c r="AM548" i="1"/>
  <c r="AN548" i="1" s="1"/>
  <c r="AM549" i="1"/>
  <c r="AN549" i="1" s="1"/>
  <c r="AM552" i="1"/>
  <c r="AN552" i="1" s="1"/>
  <c r="AM553" i="1"/>
  <c r="AN553" i="1" s="1"/>
  <c r="AM556" i="1"/>
  <c r="AN556" i="1" s="1"/>
  <c r="AM559" i="1"/>
  <c r="AN559" i="1" s="1"/>
  <c r="AM560" i="1"/>
  <c r="AN560" i="1" s="1"/>
  <c r="AM561" i="1"/>
  <c r="AN561" i="1" s="1"/>
  <c r="AM562" i="1"/>
  <c r="AN562" i="1" s="1"/>
  <c r="AM564" i="1"/>
  <c r="AN564" i="1" s="1"/>
  <c r="AM565" i="1"/>
  <c r="AN565" i="1" s="1"/>
  <c r="AM568" i="1"/>
  <c r="AN568" i="1" s="1"/>
  <c r="AM571" i="1"/>
  <c r="AN571" i="1" s="1"/>
  <c r="AM572" i="1"/>
  <c r="AN572" i="1" s="1"/>
  <c r="AM573" i="1"/>
  <c r="AN573" i="1" s="1"/>
  <c r="AM576" i="1"/>
  <c r="AN576" i="1" s="1"/>
  <c r="AM577" i="1"/>
  <c r="AN577" i="1" s="1"/>
  <c r="AM579" i="1"/>
  <c r="AN579" i="1" s="1"/>
  <c r="AM580" i="1"/>
  <c r="AN580" i="1" s="1"/>
  <c r="AM583" i="1"/>
  <c r="AN583" i="1" s="1"/>
  <c r="AM584" i="1"/>
  <c r="AN584" i="1" s="1"/>
  <c r="AM585" i="1"/>
  <c r="AN585" i="1" s="1"/>
  <c r="AM588" i="1"/>
  <c r="AN588" i="1" s="1"/>
  <c r="AM589" i="1"/>
  <c r="AN589" i="1" s="1"/>
  <c r="AM592" i="1"/>
  <c r="AN592" i="1" s="1"/>
  <c r="AM593" i="1"/>
  <c r="AN593" i="1" s="1"/>
  <c r="AM596" i="1"/>
  <c r="AN596" i="1" s="1"/>
  <c r="AM597" i="1"/>
  <c r="AN597" i="1" s="1"/>
  <c r="AM599" i="1"/>
  <c r="AN599" i="1" s="1"/>
  <c r="AM600" i="1"/>
  <c r="AN600" i="1" s="1"/>
  <c r="AM601" i="1"/>
  <c r="AN601" i="1" s="1"/>
  <c r="AM602" i="1"/>
  <c r="AN602" i="1" s="1"/>
  <c r="AM603" i="1"/>
  <c r="AN603" i="1" s="1"/>
  <c r="AM605" i="1"/>
  <c r="AN605" i="1" s="1"/>
  <c r="AM607" i="1"/>
  <c r="AN607" i="1" s="1"/>
  <c r="AM608" i="1"/>
  <c r="AN608" i="1" s="1"/>
  <c r="AM609" i="1"/>
  <c r="AN609" i="1" s="1"/>
  <c r="AM610" i="1"/>
  <c r="AN610" i="1" s="1"/>
  <c r="AM611" i="1"/>
  <c r="AN611" i="1" s="1"/>
  <c r="AM612" i="1"/>
  <c r="AN612" i="1" s="1"/>
  <c r="AM614" i="1"/>
  <c r="AN614" i="1" s="1"/>
  <c r="AM615" i="1"/>
  <c r="AN615" i="1" s="1"/>
  <c r="AM616" i="1"/>
  <c r="AN616" i="1" s="1"/>
  <c r="AM617" i="1"/>
  <c r="AN617" i="1" s="1"/>
  <c r="AM618" i="1"/>
  <c r="AN618" i="1" s="1"/>
  <c r="AM619" i="1"/>
  <c r="AN619" i="1" s="1"/>
  <c r="AM620" i="1"/>
  <c r="AN620" i="1" s="1"/>
  <c r="AM622" i="1"/>
  <c r="AN622" i="1" s="1"/>
  <c r="AM623" i="1"/>
  <c r="AN623" i="1" s="1"/>
  <c r="AM624" i="1"/>
  <c r="AN624" i="1" s="1"/>
  <c r="AM626" i="1"/>
  <c r="AN626" i="1" s="1"/>
  <c r="AM627" i="1"/>
  <c r="AN627" i="1" s="1"/>
  <c r="AM628" i="1"/>
  <c r="AN628" i="1" s="1"/>
  <c r="AM629" i="1"/>
  <c r="AN629" i="1" s="1"/>
  <c r="AM631" i="1"/>
  <c r="AN631" i="1" s="1"/>
  <c r="AM632" i="1"/>
  <c r="AN632" i="1" s="1"/>
  <c r="AM633" i="1"/>
  <c r="AN633" i="1" s="1"/>
  <c r="AM634" i="1"/>
  <c r="AN634" i="1" s="1"/>
  <c r="AM636" i="1"/>
  <c r="AN636" i="1" s="1"/>
  <c r="AM637" i="1"/>
  <c r="AN637" i="1" s="1"/>
  <c r="AM638" i="1"/>
  <c r="AN638" i="1" s="1"/>
  <c r="AM640" i="1"/>
  <c r="AN640" i="1" s="1"/>
  <c r="AM642" i="1"/>
  <c r="AN642" i="1" s="1"/>
  <c r="AM643" i="1"/>
  <c r="AN643" i="1" s="1"/>
  <c r="AM644" i="1"/>
  <c r="AN644" i="1" s="1"/>
  <c r="AM645" i="1"/>
  <c r="AN645" i="1" s="1"/>
  <c r="AM646" i="1"/>
  <c r="AN646" i="1" s="1"/>
  <c r="AM647" i="1"/>
  <c r="AN647" i="1" s="1"/>
  <c r="AM650" i="1"/>
  <c r="AN650" i="1" s="1"/>
  <c r="AM651" i="1"/>
  <c r="AN651" i="1" s="1"/>
  <c r="AM652" i="1"/>
  <c r="AN652" i="1" s="1"/>
  <c r="AM653" i="1"/>
  <c r="AN653" i="1" s="1"/>
  <c r="AM654" i="1"/>
  <c r="AN654" i="1" s="1"/>
  <c r="AM655" i="1"/>
  <c r="AN655" i="1" s="1"/>
  <c r="AM656" i="1"/>
  <c r="AN656" i="1" s="1"/>
  <c r="AM659" i="1"/>
  <c r="AN659" i="1" s="1"/>
  <c r="AM660" i="1"/>
  <c r="AN660" i="1" s="1"/>
  <c r="AM661" i="1"/>
  <c r="AN661" i="1" s="1"/>
  <c r="AM662" i="1"/>
  <c r="AN662" i="1" s="1"/>
  <c r="AM663" i="1"/>
  <c r="AN663" i="1" s="1"/>
  <c r="LX78" i="1"/>
  <c r="LX79" i="1"/>
  <c r="LX80" i="1"/>
  <c r="LX82" i="1"/>
  <c r="LX83" i="1"/>
  <c r="LX84" i="1"/>
  <c r="LX85" i="1"/>
  <c r="LX86" i="1"/>
  <c r="LX87" i="1"/>
  <c r="LX88" i="1"/>
  <c r="LX90" i="1"/>
  <c r="LX91" i="1"/>
  <c r="LX92" i="1"/>
  <c r="LX93" i="1"/>
  <c r="LX94" i="1"/>
  <c r="LX95" i="1"/>
  <c r="LX96" i="1"/>
  <c r="LX98" i="1"/>
  <c r="LX99" i="1"/>
  <c r="LX100" i="1"/>
  <c r="LX101" i="1"/>
  <c r="LX102" i="1"/>
  <c r="LX103" i="1"/>
  <c r="LX104" i="1"/>
  <c r="LX106" i="1"/>
  <c r="LX107" i="1"/>
  <c r="LX108" i="1"/>
  <c r="LX109" i="1"/>
  <c r="LX110" i="1"/>
  <c r="LX111" i="1"/>
  <c r="LX112" i="1"/>
  <c r="LX114" i="1"/>
  <c r="LX115" i="1"/>
  <c r="LX116" i="1"/>
  <c r="LX117" i="1"/>
  <c r="LX118" i="1"/>
  <c r="LX119" i="1"/>
  <c r="LX120" i="1"/>
  <c r="LX122" i="1"/>
  <c r="LX123" i="1"/>
  <c r="LX124" i="1"/>
  <c r="LX125" i="1"/>
  <c r="LX126" i="1"/>
  <c r="LX127" i="1"/>
  <c r="LX128" i="1"/>
  <c r="LX130" i="1"/>
  <c r="LX131" i="1"/>
  <c r="LX132" i="1"/>
  <c r="LX133" i="1"/>
  <c r="LX134" i="1"/>
  <c r="LX135" i="1"/>
  <c r="LX136" i="1"/>
  <c r="LX138" i="1"/>
  <c r="LX139" i="1"/>
  <c r="LX140" i="1"/>
  <c r="LX141" i="1"/>
  <c r="LX142" i="1"/>
  <c r="LX143" i="1"/>
  <c r="LX144" i="1"/>
  <c r="LX146" i="1"/>
  <c r="LX147" i="1"/>
  <c r="LX148" i="1"/>
  <c r="LX149" i="1"/>
  <c r="LX150" i="1"/>
  <c r="LX151" i="1"/>
  <c r="LX152" i="1"/>
  <c r="LX154" i="1"/>
  <c r="LX155" i="1"/>
  <c r="LX156" i="1"/>
  <c r="LX157" i="1"/>
  <c r="LX158" i="1"/>
  <c r="LX159" i="1"/>
  <c r="LX160" i="1"/>
  <c r="LX162" i="1"/>
  <c r="LX163" i="1"/>
  <c r="LX164" i="1"/>
  <c r="LX165" i="1"/>
  <c r="LX166" i="1"/>
  <c r="LX167" i="1"/>
  <c r="LX168" i="1"/>
  <c r="LX170" i="1"/>
  <c r="LX171" i="1"/>
  <c r="LX172" i="1"/>
  <c r="LX173" i="1"/>
  <c r="LX174" i="1"/>
  <c r="LX175" i="1"/>
  <c r="LX176" i="1"/>
  <c r="LX178" i="1"/>
  <c r="LX179" i="1"/>
  <c r="LX180" i="1"/>
  <c r="LX181" i="1"/>
  <c r="LX182" i="1"/>
  <c r="LX183" i="1"/>
  <c r="LX184" i="1"/>
  <c r="LX186" i="1"/>
  <c r="LX187" i="1"/>
  <c r="LX188" i="1"/>
  <c r="LX189" i="1"/>
  <c r="LX190" i="1"/>
  <c r="LX191" i="1"/>
  <c r="LX192" i="1"/>
  <c r="LX194" i="1"/>
  <c r="LX195" i="1"/>
  <c r="LX196" i="1"/>
  <c r="LX197" i="1"/>
  <c r="LX198" i="1"/>
  <c r="LX199" i="1"/>
  <c r="LX200" i="1"/>
  <c r="LX202" i="1"/>
  <c r="LX203" i="1"/>
  <c r="LX204" i="1"/>
  <c r="LX205" i="1"/>
  <c r="LX206" i="1"/>
  <c r="LX207" i="1"/>
  <c r="LX208" i="1"/>
  <c r="LX210" i="1"/>
  <c r="LX211" i="1"/>
  <c r="LX212" i="1"/>
  <c r="LX213" i="1"/>
  <c r="LX214" i="1"/>
  <c r="LX215" i="1"/>
  <c r="LX216" i="1"/>
  <c r="LX218" i="1"/>
  <c r="LX219" i="1"/>
  <c r="LX220" i="1"/>
  <c r="LX221" i="1"/>
  <c r="LX222" i="1"/>
  <c r="LX223" i="1"/>
  <c r="LX224" i="1"/>
  <c r="LX226" i="1"/>
  <c r="LX227" i="1"/>
  <c r="LX228" i="1"/>
  <c r="LX229" i="1"/>
  <c r="LX230" i="1"/>
  <c r="LX231" i="1"/>
  <c r="LX232" i="1"/>
  <c r="LX234" i="1"/>
  <c r="LX236" i="1"/>
  <c r="LX238" i="1"/>
  <c r="LX240" i="1"/>
  <c r="LX243" i="1"/>
  <c r="LX245" i="1"/>
  <c r="LX247" i="1"/>
  <c r="LX249" i="1"/>
  <c r="LX251" i="1"/>
  <c r="LX253" i="1"/>
  <c r="LX255" i="1"/>
  <c r="LX257" i="1"/>
  <c r="LX259" i="1"/>
  <c r="LX261" i="1"/>
  <c r="LX263" i="1"/>
  <c r="LX265" i="1"/>
  <c r="LX267" i="1"/>
  <c r="LX269" i="1"/>
  <c r="LX271" i="1"/>
  <c r="LX273" i="1"/>
  <c r="LX275" i="1"/>
  <c r="LX277" i="1"/>
  <c r="LX279" i="1"/>
  <c r="LX281" i="1"/>
  <c r="LX283" i="1"/>
  <c r="LX285" i="1"/>
  <c r="LX287" i="1"/>
  <c r="LX289" i="1"/>
  <c r="LX291" i="1"/>
  <c r="LX293" i="1"/>
  <c r="LX295" i="1"/>
  <c r="LX297" i="1"/>
  <c r="LX299" i="1"/>
  <c r="LX301" i="1"/>
  <c r="OI74" i="1"/>
  <c r="OJ74" i="1" s="1"/>
  <c r="OJ75" i="1" s="1"/>
  <c r="OI76" i="1"/>
  <c r="OI78" i="1"/>
  <c r="OI80" i="1"/>
  <c r="OI81" i="1"/>
  <c r="OI82" i="1"/>
  <c r="OI83" i="1"/>
  <c r="OI84" i="1"/>
  <c r="OI86" i="1"/>
  <c r="OI87" i="1"/>
  <c r="OI88" i="1"/>
  <c r="OI89" i="1"/>
  <c r="OI90" i="1"/>
  <c r="OI91" i="1"/>
  <c r="OI92" i="1"/>
  <c r="OI94" i="1"/>
  <c r="OI96" i="1"/>
  <c r="OI97" i="1"/>
  <c r="OI98" i="1"/>
  <c r="OI99" i="1"/>
  <c r="OI100" i="1"/>
  <c r="OI102" i="1"/>
  <c r="OI104" i="1"/>
  <c r="OI105" i="1"/>
  <c r="OI106" i="1"/>
  <c r="OI107" i="1"/>
  <c r="OI108" i="1"/>
  <c r="OI110" i="1"/>
  <c r="OI112" i="1"/>
  <c r="OI113" i="1"/>
  <c r="OI114" i="1"/>
  <c r="OI115" i="1"/>
  <c r="OI116" i="1"/>
  <c r="OI118" i="1"/>
  <c r="OI120" i="1"/>
  <c r="OI121" i="1"/>
  <c r="OI122" i="1"/>
  <c r="OI123" i="1"/>
  <c r="OI124" i="1"/>
  <c r="OI126" i="1"/>
  <c r="OI128" i="1"/>
  <c r="OI129" i="1"/>
  <c r="OI130" i="1"/>
  <c r="OI131" i="1"/>
  <c r="OI132" i="1"/>
  <c r="OI134" i="1"/>
  <c r="OI136" i="1"/>
  <c r="OI137" i="1"/>
  <c r="OI138" i="1"/>
  <c r="OI139" i="1"/>
  <c r="OI140" i="1"/>
  <c r="OI142" i="1"/>
  <c r="OI144" i="1"/>
  <c r="OI145" i="1"/>
  <c r="OI146" i="1"/>
  <c r="OI147" i="1"/>
  <c r="OI148" i="1"/>
  <c r="OI150" i="1"/>
  <c r="OI151" i="1"/>
  <c r="OI152" i="1"/>
  <c r="OI153" i="1"/>
  <c r="OI154" i="1"/>
  <c r="OI155" i="1"/>
  <c r="OI156" i="1"/>
  <c r="OI158" i="1"/>
  <c r="OI160" i="1"/>
  <c r="OI161" i="1"/>
  <c r="OI162" i="1"/>
  <c r="OI163" i="1"/>
  <c r="OI164" i="1"/>
  <c r="OI166" i="1"/>
  <c r="OI168" i="1"/>
  <c r="OI169" i="1"/>
  <c r="OI170" i="1"/>
  <c r="OI171" i="1"/>
  <c r="OI172" i="1"/>
  <c r="OI174" i="1"/>
  <c r="OI176" i="1"/>
  <c r="OI177" i="1"/>
  <c r="OI178" i="1"/>
  <c r="OI179" i="1"/>
  <c r="OI180" i="1"/>
  <c r="OI182" i="1"/>
  <c r="OI184" i="1"/>
  <c r="OI185" i="1"/>
  <c r="OI186" i="1"/>
  <c r="OI187" i="1"/>
  <c r="OI188" i="1"/>
  <c r="OI190" i="1"/>
  <c r="OI192" i="1"/>
  <c r="OI193" i="1"/>
  <c r="OI194" i="1"/>
  <c r="OI195" i="1"/>
  <c r="OI196" i="1"/>
  <c r="OI198" i="1"/>
  <c r="OI201" i="1"/>
  <c r="OI202" i="1"/>
  <c r="OI204" i="1"/>
  <c r="OI205" i="1"/>
  <c r="OI206" i="1"/>
  <c r="OI209" i="1"/>
  <c r="OI212" i="1"/>
  <c r="OI213" i="1"/>
  <c r="OI214" i="1"/>
  <c r="OI216" i="1"/>
  <c r="OI217" i="1"/>
  <c r="OI220" i="1"/>
  <c r="OI221" i="1"/>
  <c r="OI222" i="1"/>
  <c r="OI224" i="1"/>
  <c r="OI225" i="1"/>
  <c r="OI226" i="1"/>
  <c r="OI228" i="1"/>
  <c r="OI230" i="1"/>
  <c r="OI233" i="1"/>
  <c r="OI234" i="1"/>
  <c r="OI236" i="1"/>
  <c r="OI237" i="1"/>
  <c r="OI238" i="1"/>
  <c r="OI240" i="1"/>
  <c r="OI243" i="1"/>
  <c r="OI246" i="1"/>
  <c r="OI247" i="1"/>
  <c r="OI250" i="1"/>
  <c r="OI251" i="1"/>
  <c r="OI255" i="1"/>
  <c r="OI259" i="1"/>
  <c r="OI262" i="1"/>
  <c r="OI263" i="1"/>
  <c r="OI266" i="1"/>
  <c r="OI267" i="1"/>
  <c r="OI271" i="1"/>
  <c r="OI275" i="1"/>
  <c r="OI278" i="1"/>
  <c r="OI279" i="1"/>
  <c r="OI282" i="1"/>
  <c r="OI283" i="1"/>
  <c r="OI287" i="1"/>
  <c r="OI291" i="1"/>
  <c r="JY97" i="1"/>
  <c r="JZ97" i="1" s="1"/>
  <c r="JY98" i="1"/>
  <c r="JY100" i="1"/>
  <c r="JY101" i="1"/>
  <c r="JY102" i="1"/>
  <c r="JY103" i="1"/>
  <c r="JY104" i="1"/>
  <c r="JY105" i="1"/>
  <c r="JY106" i="1"/>
  <c r="JY108" i="1"/>
  <c r="JY109" i="1"/>
  <c r="JY110" i="1"/>
  <c r="JY111" i="1"/>
  <c r="JY112" i="1"/>
  <c r="JY113" i="1"/>
  <c r="JY114" i="1"/>
  <c r="JY116" i="1"/>
  <c r="JY117" i="1"/>
  <c r="JY118" i="1"/>
  <c r="JY119" i="1"/>
  <c r="JY120" i="1"/>
  <c r="JY121" i="1"/>
  <c r="JY122" i="1"/>
  <c r="JY124" i="1"/>
  <c r="JY125" i="1"/>
  <c r="JY126" i="1"/>
  <c r="JY127" i="1"/>
  <c r="JY128" i="1"/>
  <c r="JY129" i="1"/>
  <c r="JY130" i="1"/>
  <c r="JY132" i="1"/>
  <c r="JY133" i="1"/>
  <c r="JY134" i="1"/>
  <c r="JY135" i="1"/>
  <c r="JY136" i="1"/>
  <c r="JY137" i="1"/>
  <c r="JY138" i="1"/>
  <c r="JY140" i="1"/>
  <c r="JY141" i="1"/>
  <c r="JY142" i="1"/>
  <c r="JY143" i="1"/>
  <c r="JY144" i="1"/>
  <c r="JY145" i="1"/>
  <c r="JY146" i="1"/>
  <c r="JY148" i="1"/>
  <c r="JY149" i="1"/>
  <c r="JY150" i="1"/>
  <c r="JY151" i="1"/>
  <c r="JY152" i="1"/>
  <c r="JY153" i="1"/>
  <c r="JY154" i="1"/>
  <c r="JY156" i="1"/>
  <c r="JY157" i="1"/>
  <c r="JY158" i="1"/>
  <c r="JY159" i="1"/>
  <c r="JY160" i="1"/>
  <c r="JY161" i="1"/>
  <c r="JY162" i="1"/>
  <c r="JY164" i="1"/>
  <c r="JY165" i="1"/>
  <c r="JY166" i="1"/>
  <c r="JY167" i="1"/>
  <c r="JY168" i="1"/>
  <c r="JY169" i="1"/>
  <c r="JY170" i="1"/>
  <c r="JY172" i="1"/>
  <c r="JY173" i="1"/>
  <c r="JY174" i="1"/>
  <c r="JY175" i="1"/>
  <c r="JY176" i="1"/>
  <c r="JY177" i="1"/>
  <c r="JY178" i="1"/>
  <c r="JY180" i="1"/>
  <c r="JY181" i="1"/>
  <c r="JY182" i="1"/>
  <c r="JY183" i="1"/>
  <c r="JY184" i="1"/>
  <c r="JY185" i="1"/>
  <c r="JY186" i="1"/>
  <c r="JY188" i="1"/>
  <c r="JY189" i="1"/>
  <c r="JY190" i="1"/>
  <c r="JY191" i="1"/>
  <c r="JY192" i="1"/>
  <c r="JY193" i="1"/>
  <c r="JY194" i="1"/>
  <c r="JY196" i="1"/>
  <c r="JY197" i="1"/>
  <c r="JY198" i="1"/>
  <c r="JY199" i="1"/>
  <c r="JY200" i="1"/>
  <c r="JY201" i="1"/>
  <c r="JY202" i="1"/>
  <c r="JY204" i="1"/>
  <c r="JY205" i="1"/>
  <c r="JY206" i="1"/>
  <c r="JY207" i="1"/>
  <c r="JY208" i="1"/>
  <c r="JY209" i="1"/>
  <c r="JY210" i="1"/>
  <c r="JY212" i="1"/>
  <c r="JY213" i="1"/>
  <c r="JY214" i="1"/>
  <c r="JY215" i="1"/>
  <c r="JY216" i="1"/>
  <c r="JY217" i="1"/>
  <c r="JY218" i="1"/>
  <c r="JY220" i="1"/>
  <c r="JY221" i="1"/>
  <c r="JY222" i="1"/>
  <c r="JY223" i="1"/>
  <c r="JY224" i="1"/>
  <c r="JY225" i="1"/>
  <c r="JY226" i="1"/>
  <c r="JY228" i="1"/>
  <c r="JY229" i="1"/>
  <c r="JY230" i="1"/>
  <c r="JY231" i="1"/>
  <c r="JY232" i="1"/>
  <c r="JY233" i="1"/>
  <c r="JY234" i="1"/>
  <c r="JY236" i="1"/>
  <c r="JY237" i="1"/>
  <c r="JY238" i="1"/>
  <c r="JY239" i="1"/>
  <c r="JY240" i="1"/>
  <c r="JY242" i="1"/>
  <c r="JY243" i="1"/>
  <c r="JY245" i="1"/>
  <c r="JY246" i="1"/>
  <c r="JY247" i="1"/>
  <c r="JY248" i="1"/>
  <c r="JY249" i="1"/>
  <c r="JY250" i="1"/>
  <c r="JY251" i="1"/>
  <c r="JY253" i="1"/>
  <c r="JY254" i="1"/>
  <c r="JY255" i="1"/>
  <c r="JY256" i="1"/>
  <c r="JY257" i="1"/>
  <c r="JY258" i="1"/>
  <c r="JY259" i="1"/>
  <c r="JY261" i="1"/>
  <c r="JY262" i="1"/>
  <c r="JY263" i="1"/>
  <c r="JY264" i="1"/>
  <c r="JY265" i="1"/>
  <c r="JY266" i="1"/>
  <c r="JY267" i="1"/>
  <c r="JY269" i="1"/>
  <c r="JY270" i="1"/>
  <c r="JY271" i="1"/>
  <c r="JY272" i="1"/>
  <c r="JY273" i="1"/>
  <c r="JY274" i="1"/>
  <c r="JY275" i="1"/>
  <c r="JY277" i="1"/>
  <c r="JY278" i="1"/>
  <c r="JY279" i="1"/>
  <c r="JY280" i="1"/>
  <c r="JY281" i="1"/>
  <c r="JY282" i="1"/>
  <c r="JY283" i="1"/>
  <c r="JY285" i="1"/>
  <c r="JY286" i="1"/>
  <c r="JY287" i="1"/>
  <c r="JY288" i="1"/>
  <c r="JY289" i="1"/>
  <c r="JY290" i="1"/>
  <c r="JY291" i="1"/>
  <c r="IO63" i="1"/>
  <c r="OI294" i="1"/>
  <c r="OI295" i="1"/>
  <c r="OI298" i="1"/>
  <c r="OI299" i="1"/>
  <c r="JY293" i="1"/>
  <c r="JY294" i="1"/>
  <c r="JY295" i="1"/>
  <c r="JY296" i="1"/>
  <c r="JY297" i="1"/>
  <c r="JY298" i="1"/>
  <c r="JY299" i="1"/>
  <c r="JY301" i="1"/>
  <c r="JY284" i="1" l="1"/>
  <c r="JY276" i="1"/>
  <c r="JY268" i="1"/>
  <c r="JY260" i="1"/>
  <c r="JY252" i="1"/>
  <c r="JY244" i="1"/>
  <c r="JY235" i="1"/>
  <c r="JY227" i="1"/>
  <c r="JY219" i="1"/>
  <c r="JY211" i="1"/>
  <c r="JY203" i="1"/>
  <c r="JY195" i="1"/>
  <c r="JY187" i="1"/>
  <c r="JY179" i="1"/>
  <c r="JY171" i="1"/>
  <c r="JY163" i="1"/>
  <c r="JY155" i="1"/>
  <c r="JY147" i="1"/>
  <c r="JY139" i="1"/>
  <c r="JY131" i="1"/>
  <c r="JY123" i="1"/>
  <c r="JY115" i="1"/>
  <c r="JY107" i="1"/>
  <c r="JY99" i="1"/>
  <c r="OI232" i="1"/>
  <c r="OI159" i="1"/>
  <c r="OI95" i="1"/>
  <c r="ON293" i="1"/>
  <c r="ON284" i="1"/>
  <c r="ON274" i="1"/>
  <c r="ON265" i="1"/>
  <c r="ON256" i="1"/>
  <c r="ON248" i="1"/>
  <c r="ON239" i="1"/>
  <c r="ON230" i="1"/>
  <c r="ON216" i="1"/>
  <c r="ON204" i="1"/>
  <c r="ON192" i="1"/>
  <c r="ON171" i="1"/>
  <c r="MC276" i="1"/>
  <c r="MC260" i="1"/>
  <c r="MC243" i="1"/>
  <c r="MC229" i="1"/>
  <c r="MC218" i="1"/>
  <c r="MC207" i="1"/>
  <c r="MC195" i="1"/>
  <c r="MC184" i="1"/>
  <c r="MC172" i="1"/>
  <c r="MC160" i="1"/>
  <c r="MC149" i="1"/>
  <c r="MC139" i="1"/>
  <c r="MC128" i="1"/>
  <c r="HP257" i="1"/>
  <c r="HP192" i="1"/>
  <c r="HP128" i="1"/>
  <c r="AI642" i="1"/>
  <c r="AJ642" i="1" s="1"/>
  <c r="AJ787" i="1" s="1"/>
  <c r="OI242" i="1"/>
  <c r="OI167" i="1"/>
  <c r="OI103" i="1"/>
  <c r="HP265" i="1"/>
  <c r="HP200" i="1"/>
  <c r="HP136" i="1"/>
  <c r="OI258" i="1"/>
  <c r="OI175" i="1"/>
  <c r="OI111" i="1"/>
  <c r="Y429" i="1"/>
  <c r="Z429" i="1" s="1"/>
  <c r="HP273" i="1"/>
  <c r="HP208" i="1"/>
  <c r="HP144" i="1"/>
  <c r="JY300" i="1"/>
  <c r="JY292" i="1"/>
  <c r="OI274" i="1"/>
  <c r="OI183" i="1"/>
  <c r="OI119" i="1"/>
  <c r="IH211" i="1"/>
  <c r="IH167" i="1"/>
  <c r="HP281" i="1"/>
  <c r="HP216" i="1"/>
  <c r="HP152" i="1"/>
  <c r="MU294" i="1"/>
  <c r="MU422" i="1" s="1"/>
  <c r="MW60" i="1" s="1"/>
  <c r="MU286" i="1"/>
  <c r="MU277" i="1"/>
  <c r="MH422" i="1"/>
  <c r="OI290" i="1"/>
  <c r="OI191" i="1"/>
  <c r="OI127" i="1"/>
  <c r="LX233" i="1"/>
  <c r="LX225" i="1"/>
  <c r="LX217" i="1"/>
  <c r="LX209" i="1"/>
  <c r="LX201" i="1"/>
  <c r="LX193" i="1"/>
  <c r="LX185" i="1"/>
  <c r="LX177" i="1"/>
  <c r="LX169" i="1"/>
  <c r="LX161" i="1"/>
  <c r="LX153" i="1"/>
  <c r="LX145" i="1"/>
  <c r="LX137" i="1"/>
  <c r="LX129" i="1"/>
  <c r="LX121" i="1"/>
  <c r="LX113" i="1"/>
  <c r="LX105" i="1"/>
  <c r="LX97" i="1"/>
  <c r="LX89" i="1"/>
  <c r="LX81" i="1"/>
  <c r="HP289" i="1"/>
  <c r="HP224" i="1"/>
  <c r="HP160" i="1"/>
  <c r="AG594" i="1"/>
  <c r="AH594" i="1" s="1"/>
  <c r="AG583" i="1"/>
  <c r="AH583" i="1" s="1"/>
  <c r="AG572" i="1"/>
  <c r="AH572" i="1" s="1"/>
  <c r="OI200" i="1"/>
  <c r="OI135" i="1"/>
  <c r="AM658" i="1"/>
  <c r="AN658" i="1" s="1"/>
  <c r="AM649" i="1"/>
  <c r="AN649" i="1" s="1"/>
  <c r="AM639" i="1"/>
  <c r="AN639" i="1" s="1"/>
  <c r="AM630" i="1"/>
  <c r="AN630" i="1" s="1"/>
  <c r="AM621" i="1"/>
  <c r="AN621" i="1" s="1"/>
  <c r="AM613" i="1"/>
  <c r="AN613" i="1" s="1"/>
  <c r="AN788" i="1" s="1"/>
  <c r="AM604" i="1"/>
  <c r="AN604" i="1" s="1"/>
  <c r="AM595" i="1"/>
  <c r="AN595" i="1" s="1"/>
  <c r="AM581" i="1"/>
  <c r="AN581" i="1" s="1"/>
  <c r="AM569" i="1"/>
  <c r="AN569" i="1" s="1"/>
  <c r="AM557" i="1"/>
  <c r="AN557" i="1" s="1"/>
  <c r="AM536" i="1"/>
  <c r="AN536" i="1" s="1"/>
  <c r="IH177" i="1"/>
  <c r="HP297" i="1"/>
  <c r="HP232" i="1"/>
  <c r="HP168" i="1"/>
  <c r="AG608" i="1"/>
  <c r="AH608" i="1" s="1"/>
  <c r="AG560" i="1"/>
  <c r="AH560" i="1" s="1"/>
  <c r="AG549" i="1"/>
  <c r="AH549" i="1" s="1"/>
  <c r="AG537" i="1"/>
  <c r="AH537" i="1" s="1"/>
  <c r="AG525" i="1"/>
  <c r="AH525" i="1" s="1"/>
  <c r="AG514" i="1"/>
  <c r="AH514" i="1" s="1"/>
  <c r="AG504" i="1"/>
  <c r="AH504" i="1" s="1"/>
  <c r="OI210" i="1"/>
  <c r="OI143" i="1"/>
  <c r="OI79" i="1"/>
  <c r="IH189" i="1"/>
  <c r="HP240" i="1"/>
  <c r="HP176" i="1"/>
  <c r="HP112" i="1"/>
  <c r="AI659" i="1"/>
  <c r="AJ659" i="1" s="1"/>
  <c r="AG625" i="1"/>
  <c r="AH625" i="1" s="1"/>
  <c r="AG493" i="1"/>
  <c r="AH493" i="1" s="1"/>
  <c r="AG627" i="1"/>
  <c r="AH627" i="1" s="1"/>
  <c r="AG610" i="1"/>
  <c r="AH610" i="1" s="1"/>
  <c r="AG596" i="1"/>
  <c r="AH596" i="1" s="1"/>
  <c r="AG585" i="1"/>
  <c r="AH585" i="1" s="1"/>
  <c r="IH261" i="1"/>
  <c r="IH193" i="1"/>
  <c r="IH273" i="1"/>
  <c r="IH204" i="1"/>
  <c r="IH231" i="1"/>
  <c r="IH248" i="1"/>
  <c r="IH199" i="1"/>
  <c r="IH277" i="1"/>
  <c r="IH228" i="1"/>
  <c r="IH172" i="1"/>
  <c r="IH293" i="1"/>
  <c r="IH240" i="1"/>
  <c r="X788" i="1"/>
  <c r="X787" i="1"/>
  <c r="HP295" i="1"/>
  <c r="HP287" i="1"/>
  <c r="HP279" i="1"/>
  <c r="HP271" i="1"/>
  <c r="HP263" i="1"/>
  <c r="HP255" i="1"/>
  <c r="HP247" i="1"/>
  <c r="HP239" i="1"/>
  <c r="HP231" i="1"/>
  <c r="HP223" i="1"/>
  <c r="HP215" i="1"/>
  <c r="HP207" i="1"/>
  <c r="HP199" i="1"/>
  <c r="HP191" i="1"/>
  <c r="HP183" i="1"/>
  <c r="HP175" i="1"/>
  <c r="HP167" i="1"/>
  <c r="HP159" i="1"/>
  <c r="HP151" i="1"/>
  <c r="HP143" i="1"/>
  <c r="HP135" i="1"/>
  <c r="HP127" i="1"/>
  <c r="HP119" i="1"/>
  <c r="HP111" i="1"/>
  <c r="OI286" i="1"/>
  <c r="OI270" i="1"/>
  <c r="OI254" i="1"/>
  <c r="OI239" i="1"/>
  <c r="OI229" i="1"/>
  <c r="OI218" i="1"/>
  <c r="OI208" i="1"/>
  <c r="OI197" i="1"/>
  <c r="OI189" i="1"/>
  <c r="OI181" i="1"/>
  <c r="OI173" i="1"/>
  <c r="OI165" i="1"/>
  <c r="OI157" i="1"/>
  <c r="OI149" i="1"/>
  <c r="OI141" i="1"/>
  <c r="OI133" i="1"/>
  <c r="OI125" i="1"/>
  <c r="OI117" i="1"/>
  <c r="OI109" i="1"/>
  <c r="OI101" i="1"/>
  <c r="OI93" i="1"/>
  <c r="OI85" i="1"/>
  <c r="OI77" i="1"/>
  <c r="OI301" i="1"/>
  <c r="JZ98" i="1"/>
  <c r="IH297" i="1"/>
  <c r="IH282" i="1"/>
  <c r="IH268" i="1"/>
  <c r="IH253" i="1"/>
  <c r="IH237" i="1"/>
  <c r="IH220" i="1"/>
  <c r="IH206" i="1"/>
  <c r="IH196" i="1"/>
  <c r="IH182" i="1"/>
  <c r="IH174" i="1"/>
  <c r="IH164" i="1"/>
  <c r="OJ76" i="1"/>
  <c r="OO298" i="1"/>
  <c r="OO293" i="1"/>
  <c r="OO297" i="1"/>
  <c r="OO291" i="1"/>
  <c r="OO289" i="1"/>
  <c r="OO278" i="1"/>
  <c r="OO288" i="1"/>
  <c r="OO277" i="1"/>
  <c r="OO271" i="1"/>
  <c r="OO287" i="1"/>
  <c r="OO275" i="1"/>
  <c r="OO269" i="1"/>
  <c r="OO281" i="1"/>
  <c r="OB63" i="1"/>
  <c r="MR158" i="1"/>
  <c r="MR159" i="1" s="1"/>
  <c r="MR160" i="1" s="1"/>
  <c r="MR161" i="1" s="1"/>
  <c r="MR162" i="1" s="1"/>
  <c r="MR163" i="1" s="1"/>
  <c r="MR164" i="1" s="1"/>
  <c r="MR165" i="1" s="1"/>
  <c r="MR166" i="1" s="1"/>
  <c r="MR167" i="1" s="1"/>
  <c r="MR168" i="1" s="1"/>
  <c r="MR169" i="1" s="1"/>
  <c r="MR170" i="1" s="1"/>
  <c r="MR171" i="1" s="1"/>
  <c r="MR172" i="1" s="1"/>
  <c r="MR173" i="1" s="1"/>
  <c r="MR174" i="1" s="1"/>
  <c r="MR175" i="1" s="1"/>
  <c r="MR176" i="1" s="1"/>
  <c r="MR177" i="1" s="1"/>
  <c r="MR178" i="1" s="1"/>
  <c r="MR179" i="1" s="1"/>
  <c r="MR180" i="1" s="1"/>
  <c r="MR181" i="1" s="1"/>
  <c r="MR182" i="1" s="1"/>
  <c r="MR183" i="1" s="1"/>
  <c r="MR184" i="1" s="1"/>
  <c r="MR185" i="1" s="1"/>
  <c r="MR186" i="1" s="1"/>
  <c r="MR187" i="1" s="1"/>
  <c r="MR188" i="1" s="1"/>
  <c r="MR189" i="1" s="1"/>
  <c r="MR190" i="1" s="1"/>
  <c r="MR191" i="1" s="1"/>
  <c r="MR192" i="1" s="1"/>
  <c r="MR193" i="1" s="1"/>
  <c r="MR194" i="1" s="1"/>
  <c r="MR195" i="1" s="1"/>
  <c r="MR196" i="1" s="1"/>
  <c r="MR197" i="1" s="1"/>
  <c r="MR198" i="1" s="1"/>
  <c r="MR199" i="1" s="1"/>
  <c r="MR200" i="1" s="1"/>
  <c r="MR201" i="1" s="1"/>
  <c r="MR202" i="1" s="1"/>
  <c r="MR203" i="1" s="1"/>
  <c r="MR204" i="1" s="1"/>
  <c r="MR205" i="1" s="1"/>
  <c r="MR206" i="1" s="1"/>
  <c r="MR207" i="1" s="1"/>
  <c r="MR208" i="1" s="1"/>
  <c r="MR209" i="1" s="1"/>
  <c r="MR210" i="1" s="1"/>
  <c r="MR211" i="1" s="1"/>
  <c r="MR212" i="1" s="1"/>
  <c r="MR213" i="1" s="1"/>
  <c r="MR214" i="1" s="1"/>
  <c r="MR215" i="1" s="1"/>
  <c r="MR216" i="1" s="1"/>
  <c r="MR217" i="1" s="1"/>
  <c r="MR218" i="1" s="1"/>
  <c r="MR219" i="1" s="1"/>
  <c r="MR220" i="1" s="1"/>
  <c r="MR221" i="1" s="1"/>
  <c r="MR222" i="1" s="1"/>
  <c r="MR223" i="1" s="1"/>
  <c r="MR224" i="1" s="1"/>
  <c r="MR225" i="1" s="1"/>
  <c r="MR226" i="1" s="1"/>
  <c r="MR227" i="1" s="1"/>
  <c r="MR228" i="1" s="1"/>
  <c r="MR229" i="1" s="1"/>
  <c r="MR230" i="1" s="1"/>
  <c r="MR231" i="1" s="1"/>
  <c r="MR232" i="1" s="1"/>
  <c r="MR233" i="1" s="1"/>
  <c r="MR234" i="1" s="1"/>
  <c r="MR235" i="1" s="1"/>
  <c r="MR236" i="1" s="1"/>
  <c r="MR237" i="1" s="1"/>
  <c r="MR238" i="1" s="1"/>
  <c r="MR239" i="1" s="1"/>
  <c r="MR240" i="1" s="1"/>
  <c r="MV293" i="1"/>
  <c r="MV287" i="1"/>
  <c r="MV292" i="1"/>
  <c r="MV281" i="1"/>
  <c r="MV280" i="1"/>
  <c r="MV297" i="1"/>
  <c r="MV285" i="1"/>
  <c r="MV279" i="1"/>
  <c r="MV296" i="1"/>
  <c r="MV284" i="1"/>
  <c r="MV277" i="1"/>
  <c r="MV295" i="1"/>
  <c r="MV300" i="1"/>
  <c r="MV289" i="1"/>
  <c r="MV267" i="1"/>
  <c r="ML267" i="1"/>
  <c r="MJ422" i="1"/>
  <c r="MH423" i="1" s="1"/>
  <c r="MV288" i="1"/>
  <c r="MV275" i="1"/>
  <c r="LY78" i="1"/>
  <c r="LY79" i="1" s="1"/>
  <c r="LY80" i="1" s="1"/>
  <c r="LY81" i="1" s="1"/>
  <c r="LY82" i="1" s="1"/>
  <c r="LY83" i="1" s="1"/>
  <c r="LY84" i="1" s="1"/>
  <c r="LY85" i="1" s="1"/>
  <c r="LY86" i="1" s="1"/>
  <c r="LY87" i="1" s="1"/>
  <c r="LY88" i="1" s="1"/>
  <c r="LY89" i="1" s="1"/>
  <c r="LY90" i="1" s="1"/>
  <c r="LY91" i="1" s="1"/>
  <c r="LY92" i="1" s="1"/>
  <c r="LY93" i="1" s="1"/>
  <c r="LY94" i="1" s="1"/>
  <c r="LY95" i="1" s="1"/>
  <c r="LY96" i="1" s="1"/>
  <c r="LY97" i="1" s="1"/>
  <c r="LY98" i="1" s="1"/>
  <c r="LY99" i="1" s="1"/>
  <c r="LY100" i="1" s="1"/>
  <c r="LY101" i="1" s="1"/>
  <c r="LY102" i="1" s="1"/>
  <c r="LY103" i="1" s="1"/>
  <c r="LY104" i="1" s="1"/>
  <c r="LY105" i="1" s="1"/>
  <c r="LY106" i="1" s="1"/>
  <c r="LY107" i="1" s="1"/>
  <c r="LY108" i="1" s="1"/>
  <c r="LY109" i="1" s="1"/>
  <c r="LY110" i="1" s="1"/>
  <c r="LY111" i="1" s="1"/>
  <c r="LY112" i="1" s="1"/>
  <c r="LY113" i="1" s="1"/>
  <c r="LY114" i="1" s="1"/>
  <c r="LY115" i="1" s="1"/>
  <c r="LY116" i="1" s="1"/>
  <c r="LY117" i="1" s="1"/>
  <c r="LY118" i="1" s="1"/>
  <c r="LY119" i="1" s="1"/>
  <c r="LY120" i="1" s="1"/>
  <c r="LY121" i="1" s="1"/>
  <c r="LY122" i="1" s="1"/>
  <c r="LY123" i="1" s="1"/>
  <c r="LY124" i="1" s="1"/>
  <c r="LY125" i="1" s="1"/>
  <c r="LY126" i="1" s="1"/>
  <c r="LY127" i="1" s="1"/>
  <c r="LY128" i="1" s="1"/>
  <c r="LY129" i="1" s="1"/>
  <c r="LY130" i="1" s="1"/>
  <c r="LY131" i="1" s="1"/>
  <c r="LY132" i="1" s="1"/>
  <c r="LY133" i="1" s="1"/>
  <c r="LY134" i="1" s="1"/>
  <c r="LY135" i="1" s="1"/>
  <c r="LY136" i="1" s="1"/>
  <c r="LY137" i="1" s="1"/>
  <c r="LY138" i="1" s="1"/>
  <c r="LY139" i="1" s="1"/>
  <c r="LY140" i="1" s="1"/>
  <c r="LY141" i="1" s="1"/>
  <c r="LY142" i="1" s="1"/>
  <c r="LY143" i="1" s="1"/>
  <c r="LY144" i="1" s="1"/>
  <c r="LY145" i="1" s="1"/>
  <c r="LY146" i="1" s="1"/>
  <c r="LY147" i="1" s="1"/>
  <c r="LY148" i="1" s="1"/>
  <c r="LY149" i="1" s="1"/>
  <c r="LY150" i="1" s="1"/>
  <c r="LY151" i="1" s="1"/>
  <c r="LY152" i="1" s="1"/>
  <c r="LY153" i="1" s="1"/>
  <c r="LY154" i="1" s="1"/>
  <c r="LY155" i="1" s="1"/>
  <c r="LY156" i="1" s="1"/>
  <c r="LY157" i="1" s="1"/>
  <c r="LY158" i="1" s="1"/>
  <c r="LY159" i="1" s="1"/>
  <c r="LY160" i="1" s="1"/>
  <c r="LY161" i="1" s="1"/>
  <c r="LY162" i="1" s="1"/>
  <c r="LY163" i="1" s="1"/>
  <c r="LY164" i="1" s="1"/>
  <c r="LY165" i="1" s="1"/>
  <c r="LY166" i="1" s="1"/>
  <c r="LY167" i="1" s="1"/>
  <c r="LY168" i="1" s="1"/>
  <c r="LY169" i="1" s="1"/>
  <c r="LY170" i="1" s="1"/>
  <c r="LY171" i="1" s="1"/>
  <c r="LY172" i="1" s="1"/>
  <c r="LY173" i="1" s="1"/>
  <c r="LY174" i="1" s="1"/>
  <c r="LY175" i="1" s="1"/>
  <c r="LY176" i="1" s="1"/>
  <c r="LY177" i="1" s="1"/>
  <c r="LY178" i="1" s="1"/>
  <c r="LY179" i="1" s="1"/>
  <c r="LY180" i="1" s="1"/>
  <c r="LY181" i="1" s="1"/>
  <c r="LY182" i="1" s="1"/>
  <c r="LY183" i="1" s="1"/>
  <c r="LY184" i="1" s="1"/>
  <c r="LY185" i="1" s="1"/>
  <c r="LY186" i="1" s="1"/>
  <c r="LY187" i="1" s="1"/>
  <c r="LY188" i="1" s="1"/>
  <c r="LY189" i="1" s="1"/>
  <c r="LY190" i="1" s="1"/>
  <c r="LY191" i="1" s="1"/>
  <c r="LY192" i="1" s="1"/>
  <c r="LY193" i="1" s="1"/>
  <c r="LY194" i="1" s="1"/>
  <c r="LY195" i="1" s="1"/>
  <c r="LY196" i="1" s="1"/>
  <c r="LY197" i="1" s="1"/>
  <c r="LY198" i="1" s="1"/>
  <c r="LY199" i="1" s="1"/>
  <c r="LY200" i="1" s="1"/>
  <c r="LY201" i="1" s="1"/>
  <c r="LY202" i="1" s="1"/>
  <c r="LY203" i="1" s="1"/>
  <c r="LY204" i="1" s="1"/>
  <c r="LY205" i="1" s="1"/>
  <c r="LY206" i="1" s="1"/>
  <c r="LY207" i="1" s="1"/>
  <c r="LY208" i="1" s="1"/>
  <c r="LY209" i="1" s="1"/>
  <c r="LY210" i="1" s="1"/>
  <c r="LY211" i="1" s="1"/>
  <c r="LY212" i="1" s="1"/>
  <c r="LY213" i="1" s="1"/>
  <c r="LY214" i="1" s="1"/>
  <c r="LY215" i="1" s="1"/>
  <c r="LY216" i="1" s="1"/>
  <c r="LY217" i="1" s="1"/>
  <c r="LY218" i="1" s="1"/>
  <c r="LY219" i="1" s="1"/>
  <c r="LY220" i="1" s="1"/>
  <c r="LY221" i="1" s="1"/>
  <c r="LY222" i="1" s="1"/>
  <c r="LY223" i="1" s="1"/>
  <c r="LY224" i="1" s="1"/>
  <c r="LY225" i="1" s="1"/>
  <c r="LY226" i="1" s="1"/>
  <c r="LY227" i="1" s="1"/>
  <c r="LY228" i="1" s="1"/>
  <c r="LY229" i="1" s="1"/>
  <c r="LY230" i="1" s="1"/>
  <c r="LY231" i="1" s="1"/>
  <c r="LY232" i="1" s="1"/>
  <c r="LY233" i="1" s="1"/>
  <c r="LY234" i="1" s="1"/>
  <c r="LY235" i="1" s="1"/>
  <c r="LY236" i="1" s="1"/>
  <c r="LY237" i="1" s="1"/>
  <c r="LY238" i="1" s="1"/>
  <c r="LY239" i="1" s="1"/>
  <c r="LY240" i="1" s="1"/>
  <c r="LX300" i="1"/>
  <c r="LX292" i="1"/>
  <c r="LX284" i="1"/>
  <c r="LX276" i="1"/>
  <c r="LX268" i="1"/>
  <c r="LX260" i="1"/>
  <c r="LX252" i="1"/>
  <c r="LX244" i="1"/>
  <c r="LX235" i="1"/>
  <c r="MB296" i="1"/>
  <c r="MB288" i="1"/>
  <c r="MB280" i="1"/>
  <c r="MB272" i="1"/>
  <c r="MB264" i="1"/>
  <c r="MB256" i="1"/>
  <c r="MB248" i="1"/>
  <c r="MB239" i="1"/>
  <c r="LX298" i="1"/>
  <c r="LX290" i="1"/>
  <c r="LX282" i="1"/>
  <c r="LX274" i="1"/>
  <c r="LX266" i="1"/>
  <c r="LX258" i="1"/>
  <c r="LX250" i="1"/>
  <c r="LX242" i="1"/>
  <c r="MB294" i="1"/>
  <c r="MB286" i="1"/>
  <c r="MB278" i="1"/>
  <c r="MB270" i="1"/>
  <c r="MB262" i="1"/>
  <c r="MB254" i="1"/>
  <c r="MB246" i="1"/>
  <c r="MB237" i="1"/>
  <c r="MD278" i="1"/>
  <c r="MD276" i="1"/>
  <c r="AG641" i="1"/>
  <c r="AH641" i="1" s="1"/>
  <c r="MD264" i="1"/>
  <c r="LR125" i="1"/>
  <c r="MD245" i="1"/>
  <c r="AG637" i="1"/>
  <c r="MD272" i="1"/>
  <c r="JP64" i="1"/>
  <c r="AD787" i="1"/>
  <c r="AD788" i="1"/>
  <c r="Z787" i="1"/>
  <c r="Z788" i="1"/>
  <c r="IG65" i="1"/>
  <c r="HZ63" i="1"/>
  <c r="IA63" i="1" s="1"/>
  <c r="IB63" i="1"/>
  <c r="HQ107" i="1"/>
  <c r="HQ108" i="1" s="1"/>
  <c r="HQ109" i="1" s="1"/>
  <c r="HQ110" i="1" s="1"/>
  <c r="HJ63" i="1"/>
  <c r="PP301" i="1"/>
  <c r="AN787" i="1" l="1"/>
  <c r="AI788" i="1"/>
  <c r="AJ788" i="1"/>
  <c r="AI787" i="1"/>
  <c r="JZ99" i="1"/>
  <c r="JZ100" i="1" s="1"/>
  <c r="JZ101" i="1" s="1"/>
  <c r="JZ102" i="1" s="1"/>
  <c r="JZ103" i="1" s="1"/>
  <c r="JZ104" i="1" s="1"/>
  <c r="JZ105" i="1" s="1"/>
  <c r="JZ106" i="1" s="1"/>
  <c r="JZ107" i="1" s="1"/>
  <c r="JZ108" i="1" s="1"/>
  <c r="JZ109" i="1" s="1"/>
  <c r="JZ110" i="1" s="1"/>
  <c r="JZ111" i="1" s="1"/>
  <c r="JZ112" i="1" s="1"/>
  <c r="JZ113" i="1" s="1"/>
  <c r="JZ114" i="1" s="1"/>
  <c r="JZ115" i="1" s="1"/>
  <c r="JZ116" i="1" s="1"/>
  <c r="JZ117" i="1" s="1"/>
  <c r="JZ118" i="1" s="1"/>
  <c r="JZ119" i="1" s="1"/>
  <c r="JZ120" i="1" s="1"/>
  <c r="JZ121" i="1" s="1"/>
  <c r="JZ122" i="1" s="1"/>
  <c r="JZ123" i="1" s="1"/>
  <c r="JZ124" i="1" s="1"/>
  <c r="JZ125" i="1" s="1"/>
  <c r="JZ126" i="1" s="1"/>
  <c r="JZ127" i="1" s="1"/>
  <c r="JZ128" i="1" s="1"/>
  <c r="JZ129" i="1" s="1"/>
  <c r="JZ130" i="1" s="1"/>
  <c r="JZ131" i="1" s="1"/>
  <c r="JZ132" i="1" s="1"/>
  <c r="JZ133" i="1" s="1"/>
  <c r="JZ134" i="1" s="1"/>
  <c r="JZ135" i="1" s="1"/>
  <c r="JZ136" i="1" s="1"/>
  <c r="JZ137" i="1" s="1"/>
  <c r="JZ138" i="1" s="1"/>
  <c r="JZ139" i="1" s="1"/>
  <c r="JZ140" i="1" s="1"/>
  <c r="JZ141" i="1" s="1"/>
  <c r="JZ142" i="1" s="1"/>
  <c r="JZ143" i="1" s="1"/>
  <c r="JZ144" i="1" s="1"/>
  <c r="JZ145" i="1" s="1"/>
  <c r="JZ146" i="1" s="1"/>
  <c r="JZ147" i="1" s="1"/>
  <c r="JZ148" i="1" s="1"/>
  <c r="JZ149" i="1" s="1"/>
  <c r="JZ150" i="1" s="1"/>
  <c r="JZ151" i="1" s="1"/>
  <c r="JZ152" i="1" s="1"/>
  <c r="JZ153" i="1" s="1"/>
  <c r="JZ154" i="1" s="1"/>
  <c r="JZ155" i="1" s="1"/>
  <c r="JZ156" i="1" s="1"/>
  <c r="JZ157" i="1" s="1"/>
  <c r="KC145" i="1"/>
  <c r="HQ111" i="1"/>
  <c r="HQ112" i="1" s="1"/>
  <c r="HQ113" i="1" s="1"/>
  <c r="HQ114" i="1" s="1"/>
  <c r="HQ115" i="1" s="1"/>
  <c r="HQ116" i="1" s="1"/>
  <c r="HQ117" i="1" s="1"/>
  <c r="HQ118" i="1" s="1"/>
  <c r="HQ119" i="1" s="1"/>
  <c r="HQ120" i="1" s="1"/>
  <c r="HQ121" i="1" s="1"/>
  <c r="HQ122" i="1" s="1"/>
  <c r="HQ123" i="1" s="1"/>
  <c r="HQ124" i="1" s="1"/>
  <c r="HQ125" i="1" s="1"/>
  <c r="HQ126" i="1" s="1"/>
  <c r="HQ127" i="1" s="1"/>
  <c r="HQ128" i="1" s="1"/>
  <c r="HQ129" i="1" s="1"/>
  <c r="HQ130" i="1" s="1"/>
  <c r="HQ131" i="1" s="1"/>
  <c r="HQ132" i="1" s="1"/>
  <c r="HQ133" i="1" s="1"/>
  <c r="HQ134" i="1" s="1"/>
  <c r="HQ135" i="1" s="1"/>
  <c r="HQ136" i="1" s="1"/>
  <c r="HQ137" i="1" s="1"/>
  <c r="HQ138" i="1" s="1"/>
  <c r="HQ139" i="1" s="1"/>
  <c r="HQ140" i="1" s="1"/>
  <c r="HQ141" i="1" s="1"/>
  <c r="HQ142" i="1" s="1"/>
  <c r="HQ143" i="1" s="1"/>
  <c r="HQ144" i="1" s="1"/>
  <c r="HQ145" i="1" s="1"/>
  <c r="HQ146" i="1" s="1"/>
  <c r="HQ147" i="1" s="1"/>
  <c r="HQ148" i="1" s="1"/>
  <c r="HQ149" i="1" s="1"/>
  <c r="HQ150" i="1" s="1"/>
  <c r="HQ151" i="1" s="1"/>
  <c r="HQ152" i="1" s="1"/>
  <c r="HQ153" i="1" s="1"/>
  <c r="HQ154" i="1" s="1"/>
  <c r="HQ155" i="1" s="1"/>
  <c r="HQ156" i="1" s="1"/>
  <c r="HQ157" i="1" s="1"/>
  <c r="HQ158" i="1" s="1"/>
  <c r="HQ159" i="1" s="1"/>
  <c r="HQ160" i="1" s="1"/>
  <c r="HQ161" i="1" s="1"/>
  <c r="HQ162" i="1" s="1"/>
  <c r="HQ163" i="1" s="1"/>
  <c r="HQ164" i="1" s="1"/>
  <c r="HQ165" i="1" s="1"/>
  <c r="HQ166" i="1" s="1"/>
  <c r="HQ167" i="1" s="1"/>
  <c r="HQ168" i="1" s="1"/>
  <c r="HQ169" i="1" s="1"/>
  <c r="HQ170" i="1" s="1"/>
  <c r="HQ171" i="1" s="1"/>
  <c r="HQ172" i="1" s="1"/>
  <c r="HQ173" i="1" s="1"/>
  <c r="HQ174" i="1" s="1"/>
  <c r="HQ175" i="1" s="1"/>
  <c r="HQ176" i="1" s="1"/>
  <c r="HQ177" i="1" s="1"/>
  <c r="HQ178" i="1" s="1"/>
  <c r="HQ179" i="1" s="1"/>
  <c r="HQ180" i="1" s="1"/>
  <c r="HQ181" i="1" s="1"/>
  <c r="HQ182" i="1" s="1"/>
  <c r="HQ183" i="1" s="1"/>
  <c r="HQ184" i="1" s="1"/>
  <c r="HQ185" i="1" s="1"/>
  <c r="HQ186" i="1" s="1"/>
  <c r="HQ187" i="1" s="1"/>
  <c r="HQ188" i="1" s="1"/>
  <c r="HQ189" i="1" s="1"/>
  <c r="HQ190" i="1" s="1"/>
  <c r="HQ191" i="1" s="1"/>
  <c r="HQ192" i="1" s="1"/>
  <c r="HQ193" i="1" s="1"/>
  <c r="HQ194" i="1" s="1"/>
  <c r="HQ195" i="1" s="1"/>
  <c r="HQ196" i="1" s="1"/>
  <c r="HQ197" i="1" s="1"/>
  <c r="HQ198" i="1" s="1"/>
  <c r="HQ199" i="1" s="1"/>
  <c r="HQ200" i="1" s="1"/>
  <c r="HQ201" i="1" s="1"/>
  <c r="HQ202" i="1" s="1"/>
  <c r="HQ203" i="1" s="1"/>
  <c r="HQ204" i="1" s="1"/>
  <c r="HQ205" i="1" s="1"/>
  <c r="HQ206" i="1" s="1"/>
  <c r="HQ207" i="1" s="1"/>
  <c r="HQ208" i="1" s="1"/>
  <c r="HQ209" i="1" s="1"/>
  <c r="HQ210" i="1" s="1"/>
  <c r="HQ211" i="1" s="1"/>
  <c r="HQ212" i="1" s="1"/>
  <c r="HQ213" i="1" s="1"/>
  <c r="HQ214" i="1" s="1"/>
  <c r="HQ215" i="1" s="1"/>
  <c r="HQ216" i="1" s="1"/>
  <c r="HQ217" i="1" s="1"/>
  <c r="HQ218" i="1" s="1"/>
  <c r="HQ219" i="1" s="1"/>
  <c r="HQ220" i="1" s="1"/>
  <c r="HQ221" i="1" s="1"/>
  <c r="HQ222" i="1" s="1"/>
  <c r="HQ223" i="1" s="1"/>
  <c r="HQ224" i="1" s="1"/>
  <c r="HQ225" i="1" s="1"/>
  <c r="HQ226" i="1" s="1"/>
  <c r="HQ227" i="1" s="1"/>
  <c r="HQ228" i="1" s="1"/>
  <c r="HQ229" i="1" s="1"/>
  <c r="HQ230" i="1" s="1"/>
  <c r="HQ231" i="1" s="1"/>
  <c r="HQ232" i="1" s="1"/>
  <c r="HQ233" i="1" s="1"/>
  <c r="HQ234" i="1" s="1"/>
  <c r="HQ235" i="1" s="1"/>
  <c r="HQ236" i="1" s="1"/>
  <c r="HQ237" i="1" s="1"/>
  <c r="HQ238" i="1" s="1"/>
  <c r="HQ239" i="1" s="1"/>
  <c r="HQ240" i="1" s="1"/>
  <c r="MU60" i="1"/>
  <c r="OJ77" i="1"/>
  <c r="OJ78" i="1" s="1"/>
  <c r="OJ79" i="1" s="1"/>
  <c r="OJ80" i="1" s="1"/>
  <c r="OJ81" i="1" s="1"/>
  <c r="OJ82" i="1" s="1"/>
  <c r="OJ83" i="1" s="1"/>
  <c r="OJ84" i="1" s="1"/>
  <c r="OJ85" i="1" s="1"/>
  <c r="OJ86" i="1" s="1"/>
  <c r="OJ87" i="1" s="1"/>
  <c r="OJ88" i="1" s="1"/>
  <c r="OJ89" i="1" s="1"/>
  <c r="OJ90" i="1" s="1"/>
  <c r="OJ91" i="1" s="1"/>
  <c r="OJ92" i="1" s="1"/>
  <c r="OJ93" i="1" s="1"/>
  <c r="OJ94" i="1" s="1"/>
  <c r="OJ95" i="1" s="1"/>
  <c r="OJ96" i="1" s="1"/>
  <c r="OJ97" i="1" s="1"/>
  <c r="OJ98" i="1" s="1"/>
  <c r="OJ99" i="1" s="1"/>
  <c r="OJ100" i="1" s="1"/>
  <c r="OJ101" i="1" s="1"/>
  <c r="OJ102" i="1" s="1"/>
  <c r="OJ103" i="1" s="1"/>
  <c r="OJ104" i="1" s="1"/>
  <c r="OJ105" i="1" s="1"/>
  <c r="OJ106" i="1" s="1"/>
  <c r="OJ107" i="1" s="1"/>
  <c r="OJ108" i="1" s="1"/>
  <c r="OJ109" i="1" s="1"/>
  <c r="OJ110" i="1" s="1"/>
  <c r="OJ111" i="1" s="1"/>
  <c r="OJ112" i="1" s="1"/>
  <c r="OJ113" i="1" s="1"/>
  <c r="OJ114" i="1" s="1"/>
  <c r="OJ115" i="1" s="1"/>
  <c r="OJ116" i="1" s="1"/>
  <c r="OJ117" i="1" s="1"/>
  <c r="OJ118" i="1" s="1"/>
  <c r="OJ119" i="1" s="1"/>
  <c r="OJ120" i="1" s="1"/>
  <c r="OJ121" i="1" s="1"/>
  <c r="OJ122" i="1" s="1"/>
  <c r="OJ123" i="1" s="1"/>
  <c r="OJ124" i="1" s="1"/>
  <c r="OJ125" i="1" s="1"/>
  <c r="OJ126" i="1" s="1"/>
  <c r="OJ127" i="1" s="1"/>
  <c r="OJ128" i="1" s="1"/>
  <c r="OJ129" i="1" s="1"/>
  <c r="OJ130" i="1" s="1"/>
  <c r="OJ131" i="1" s="1"/>
  <c r="OJ132" i="1" s="1"/>
  <c r="OJ133" i="1" s="1"/>
  <c r="OJ134" i="1" s="1"/>
  <c r="OJ135" i="1" s="1"/>
  <c r="OJ136" i="1" s="1"/>
  <c r="OJ137" i="1" s="1"/>
  <c r="OJ138" i="1" s="1"/>
  <c r="OJ139" i="1" s="1"/>
  <c r="OJ140" i="1" s="1"/>
  <c r="OJ141" i="1" s="1"/>
  <c r="OJ142" i="1" s="1"/>
  <c r="OJ143" i="1" s="1"/>
  <c r="OJ144" i="1" s="1"/>
  <c r="OJ145" i="1" s="1"/>
  <c r="OJ146" i="1" s="1"/>
  <c r="OJ147" i="1" s="1"/>
  <c r="OJ148" i="1" s="1"/>
  <c r="OJ149" i="1" s="1"/>
  <c r="OJ150" i="1" s="1"/>
  <c r="OJ151" i="1" s="1"/>
  <c r="OJ152" i="1" s="1"/>
  <c r="OJ153" i="1" s="1"/>
  <c r="OJ154" i="1" s="1"/>
  <c r="OJ155" i="1" s="1"/>
  <c r="OJ156" i="1" s="1"/>
  <c r="OJ157" i="1" s="1"/>
  <c r="OJ158" i="1" s="1"/>
  <c r="OJ159" i="1" s="1"/>
  <c r="OJ160" i="1" s="1"/>
  <c r="OJ161" i="1" s="1"/>
  <c r="OJ162" i="1" s="1"/>
  <c r="OJ163" i="1" s="1"/>
  <c r="OJ164" i="1" s="1"/>
  <c r="OJ165" i="1" s="1"/>
  <c r="OJ166" i="1" s="1"/>
  <c r="OJ167" i="1" s="1"/>
  <c r="OJ168" i="1" s="1"/>
  <c r="OJ169" i="1" s="1"/>
  <c r="OJ170" i="1" s="1"/>
  <c r="OJ171" i="1" s="1"/>
  <c r="OJ172" i="1" s="1"/>
  <c r="OJ173" i="1" s="1"/>
  <c r="OJ174" i="1" s="1"/>
  <c r="OJ175" i="1" s="1"/>
  <c r="OJ176" i="1" s="1"/>
  <c r="OJ177" i="1" s="1"/>
  <c r="OJ178" i="1" s="1"/>
  <c r="OJ179" i="1" s="1"/>
  <c r="OJ180" i="1" s="1"/>
  <c r="OJ181" i="1" s="1"/>
  <c r="OJ182" i="1" s="1"/>
  <c r="OJ183" i="1" s="1"/>
  <c r="OJ184" i="1" s="1"/>
  <c r="OJ185" i="1" s="1"/>
  <c r="OJ186" i="1" s="1"/>
  <c r="OJ187" i="1" s="1"/>
  <c r="OJ188" i="1" s="1"/>
  <c r="OJ189" i="1" s="1"/>
  <c r="OJ190" i="1" s="1"/>
  <c r="OJ191" i="1" s="1"/>
  <c r="OJ192" i="1" s="1"/>
  <c r="OJ193" i="1" s="1"/>
  <c r="OJ194" i="1" s="1"/>
  <c r="OJ195" i="1" s="1"/>
  <c r="OJ196" i="1" s="1"/>
  <c r="OJ197" i="1" s="1"/>
  <c r="OJ198" i="1" s="1"/>
  <c r="OJ199" i="1" s="1"/>
  <c r="OJ200" i="1" s="1"/>
  <c r="OJ201" i="1" s="1"/>
  <c r="OJ202" i="1" s="1"/>
  <c r="OJ203" i="1" s="1"/>
  <c r="OJ204" i="1" s="1"/>
  <c r="OJ205" i="1" s="1"/>
  <c r="OJ206" i="1" s="1"/>
  <c r="OJ207" i="1" s="1"/>
  <c r="OJ208" i="1" s="1"/>
  <c r="OJ209" i="1" s="1"/>
  <c r="OJ210" i="1" s="1"/>
  <c r="OJ211" i="1" s="1"/>
  <c r="OJ212" i="1" s="1"/>
  <c r="OJ213" i="1" s="1"/>
  <c r="OJ214" i="1" s="1"/>
  <c r="OJ215" i="1" s="1"/>
  <c r="OJ216" i="1" s="1"/>
  <c r="OJ217" i="1" s="1"/>
  <c r="OJ218" i="1" s="1"/>
  <c r="OJ219" i="1" s="1"/>
  <c r="OJ220" i="1" s="1"/>
  <c r="OJ221" i="1" s="1"/>
  <c r="OJ222" i="1" s="1"/>
  <c r="OJ223" i="1" s="1"/>
  <c r="OJ224" i="1" s="1"/>
  <c r="OJ225" i="1" s="1"/>
  <c r="OJ226" i="1" s="1"/>
  <c r="OJ227" i="1" s="1"/>
  <c r="OJ228" i="1" s="1"/>
  <c r="OJ229" i="1" s="1"/>
  <c r="OJ230" i="1" s="1"/>
  <c r="OJ231" i="1" s="1"/>
  <c r="OJ232" i="1" s="1"/>
  <c r="OJ233" i="1" s="1"/>
  <c r="OJ234" i="1" s="1"/>
  <c r="OJ235" i="1" s="1"/>
  <c r="OJ236" i="1" s="1"/>
  <c r="OJ237" i="1" s="1"/>
  <c r="OJ238" i="1" s="1"/>
  <c r="OJ239" i="1" s="1"/>
  <c r="OJ240" i="1" s="1"/>
  <c r="MV422" i="1"/>
  <c r="MW64" i="1" s="1"/>
  <c r="MW67" i="1" s="1"/>
  <c r="OC63" i="1"/>
  <c r="MM267" i="1"/>
  <c r="AH637" i="1"/>
  <c r="LS125" i="1"/>
  <c r="JQ64" i="1"/>
  <c r="IC63" i="1"/>
  <c r="IM63" i="1"/>
  <c r="IH65" i="1"/>
  <c r="HK63" i="1"/>
  <c r="JZ158" i="1" l="1"/>
  <c r="JZ159" i="1" s="1"/>
  <c r="JZ160" i="1" s="1"/>
  <c r="JZ161" i="1" s="1"/>
  <c r="JZ162" i="1" s="1"/>
  <c r="JZ163" i="1" s="1"/>
  <c r="JZ164" i="1" s="1"/>
  <c r="JZ165" i="1" s="1"/>
  <c r="JZ166" i="1" s="1"/>
  <c r="JZ167" i="1" s="1"/>
  <c r="JZ168" i="1" s="1"/>
  <c r="JZ169" i="1" s="1"/>
  <c r="JZ170" i="1" s="1"/>
  <c r="JZ171" i="1" s="1"/>
  <c r="JZ172" i="1" s="1"/>
  <c r="JZ173" i="1" s="1"/>
  <c r="JZ174" i="1" s="1"/>
  <c r="JZ175" i="1" s="1"/>
  <c r="JZ176" i="1" s="1"/>
  <c r="JZ177" i="1" s="1"/>
  <c r="JZ178" i="1" s="1"/>
  <c r="JZ179" i="1" s="1"/>
  <c r="JZ180" i="1" s="1"/>
  <c r="JZ181" i="1" s="1"/>
  <c r="JZ182" i="1" s="1"/>
  <c r="JZ183" i="1" s="1"/>
  <c r="JZ184" i="1" s="1"/>
  <c r="JZ185" i="1" s="1"/>
  <c r="JZ186" i="1" s="1"/>
  <c r="JZ187" i="1" s="1"/>
  <c r="JZ188" i="1" s="1"/>
  <c r="JZ189" i="1" s="1"/>
  <c r="JZ190" i="1" s="1"/>
  <c r="JZ191" i="1" s="1"/>
  <c r="JZ192" i="1" s="1"/>
  <c r="JZ193" i="1" s="1"/>
  <c r="JZ194" i="1" s="1"/>
  <c r="JZ195" i="1" s="1"/>
  <c r="JZ196" i="1" s="1"/>
  <c r="JZ197" i="1" s="1"/>
  <c r="JZ198" i="1" s="1"/>
  <c r="JZ199" i="1" s="1"/>
  <c r="JZ200" i="1" s="1"/>
  <c r="JZ201" i="1" s="1"/>
  <c r="JZ202" i="1" s="1"/>
  <c r="JZ203" i="1" s="1"/>
  <c r="JZ204" i="1" s="1"/>
  <c r="JZ205" i="1" s="1"/>
  <c r="JZ206" i="1" s="1"/>
  <c r="JZ207" i="1" s="1"/>
  <c r="JZ208" i="1" s="1"/>
  <c r="JZ209" i="1" s="1"/>
  <c r="JZ210" i="1" s="1"/>
  <c r="JZ211" i="1" s="1"/>
  <c r="JZ212" i="1" s="1"/>
  <c r="JZ213" i="1" s="1"/>
  <c r="JZ214" i="1" s="1"/>
  <c r="JZ215" i="1" s="1"/>
  <c r="JZ216" i="1" s="1"/>
  <c r="JZ217" i="1" s="1"/>
  <c r="JZ218" i="1" s="1"/>
  <c r="JZ219" i="1" s="1"/>
  <c r="JZ220" i="1" s="1"/>
  <c r="JZ221" i="1" s="1"/>
  <c r="JZ222" i="1" s="1"/>
  <c r="JZ223" i="1" s="1"/>
  <c r="JZ224" i="1" s="1"/>
  <c r="JZ225" i="1" s="1"/>
  <c r="JZ226" i="1" s="1"/>
  <c r="JZ227" i="1" s="1"/>
  <c r="JZ228" i="1" s="1"/>
  <c r="JZ229" i="1" s="1"/>
  <c r="JZ230" i="1" s="1"/>
  <c r="JZ231" i="1" s="1"/>
  <c r="JZ232" i="1" s="1"/>
  <c r="JZ233" i="1" s="1"/>
  <c r="JZ234" i="1" s="1"/>
  <c r="JZ235" i="1" s="1"/>
  <c r="JZ236" i="1" s="1"/>
  <c r="JZ237" i="1" s="1"/>
  <c r="JZ238" i="1" s="1"/>
  <c r="JZ239" i="1" s="1"/>
  <c r="JZ240" i="1" s="1"/>
  <c r="KC157" i="1"/>
  <c r="KC422" i="1" s="1"/>
  <c r="MV60" i="1"/>
  <c r="JW241" i="1"/>
  <c r="JY241" i="1" s="1"/>
  <c r="OD63" i="1"/>
  <c r="MK268" i="1"/>
  <c r="LT125" i="1"/>
  <c r="AH787" i="1"/>
  <c r="AH788" i="1"/>
  <c r="JR64" i="1"/>
  <c r="II65" i="1"/>
  <c r="ID63" i="1"/>
  <c r="HL63" i="1"/>
  <c r="JZ241" i="1" l="1"/>
  <c r="JZ242" i="1" s="1"/>
  <c r="JZ243" i="1" s="1"/>
  <c r="JZ244" i="1" s="1"/>
  <c r="JZ245" i="1" s="1"/>
  <c r="JZ246" i="1" s="1"/>
  <c r="JZ247" i="1" s="1"/>
  <c r="JZ248" i="1" s="1"/>
  <c r="JZ249" i="1" s="1"/>
  <c r="JZ250" i="1" s="1"/>
  <c r="JZ251" i="1" s="1"/>
  <c r="JZ252" i="1" s="1"/>
  <c r="JZ253" i="1" s="1"/>
  <c r="JZ254" i="1" s="1"/>
  <c r="JZ255" i="1" s="1"/>
  <c r="JZ256" i="1" s="1"/>
  <c r="JZ257" i="1" s="1"/>
  <c r="JZ258" i="1" s="1"/>
  <c r="JZ259" i="1" s="1"/>
  <c r="JZ260" i="1" s="1"/>
  <c r="JZ261" i="1" s="1"/>
  <c r="JZ262" i="1" s="1"/>
  <c r="JZ263" i="1" s="1"/>
  <c r="JZ264" i="1" s="1"/>
  <c r="JZ265" i="1" s="1"/>
  <c r="JZ266" i="1" s="1"/>
  <c r="JZ267" i="1" s="1"/>
  <c r="JZ268" i="1" s="1"/>
  <c r="JZ269" i="1" s="1"/>
  <c r="JZ270" i="1" s="1"/>
  <c r="JZ271" i="1" s="1"/>
  <c r="JZ272" i="1" s="1"/>
  <c r="JZ273" i="1" s="1"/>
  <c r="JZ274" i="1" s="1"/>
  <c r="JZ275" i="1" s="1"/>
  <c r="JZ276" i="1" s="1"/>
  <c r="JZ277" i="1" s="1"/>
  <c r="JZ278" i="1" s="1"/>
  <c r="JZ279" i="1" s="1"/>
  <c r="JZ280" i="1" s="1"/>
  <c r="JZ281" i="1" s="1"/>
  <c r="JZ282" i="1" s="1"/>
  <c r="JZ283" i="1" s="1"/>
  <c r="JZ284" i="1" s="1"/>
  <c r="JZ285" i="1" s="1"/>
  <c r="JZ286" i="1" s="1"/>
  <c r="JZ287" i="1" s="1"/>
  <c r="JZ288" i="1" s="1"/>
  <c r="JZ289" i="1" s="1"/>
  <c r="JZ290" i="1" s="1"/>
  <c r="JZ291" i="1" s="1"/>
  <c r="JZ292" i="1" s="1"/>
  <c r="JZ293" i="1" s="1"/>
  <c r="JZ294" i="1" s="1"/>
  <c r="JZ295" i="1" s="1"/>
  <c r="JZ296" i="1" s="1"/>
  <c r="JZ297" i="1" s="1"/>
  <c r="JZ298" i="1" s="1"/>
  <c r="JZ299" i="1" s="1"/>
  <c r="JZ300" i="1" s="1"/>
  <c r="JZ301" i="1" s="1"/>
  <c r="KB301" i="1" s="1"/>
  <c r="KB422" i="1" s="1"/>
  <c r="JY422" i="1"/>
  <c r="JW423" i="1" s="1"/>
  <c r="KD241" i="1"/>
  <c r="KD422" i="1" s="1"/>
  <c r="KD60" i="1" s="1"/>
  <c r="JW422" i="1"/>
  <c r="OG241" i="1"/>
  <c r="OI241" i="1" s="1"/>
  <c r="OJ241" i="1" s="1"/>
  <c r="OJ242" i="1" s="1"/>
  <c r="OJ243" i="1" s="1"/>
  <c r="OJ244" i="1" s="1"/>
  <c r="OJ245" i="1" s="1"/>
  <c r="OJ246" i="1" s="1"/>
  <c r="OJ247" i="1" s="1"/>
  <c r="OJ248" i="1" s="1"/>
  <c r="OJ249" i="1" s="1"/>
  <c r="OJ250" i="1" s="1"/>
  <c r="OJ251" i="1" s="1"/>
  <c r="OJ252" i="1" s="1"/>
  <c r="OJ253" i="1" s="1"/>
  <c r="OJ254" i="1" s="1"/>
  <c r="OJ255" i="1" s="1"/>
  <c r="OJ256" i="1" s="1"/>
  <c r="OJ257" i="1" s="1"/>
  <c r="OJ258" i="1" s="1"/>
  <c r="OJ259" i="1" s="1"/>
  <c r="OJ260" i="1" s="1"/>
  <c r="OJ261" i="1" s="1"/>
  <c r="OJ262" i="1" s="1"/>
  <c r="OJ263" i="1" s="1"/>
  <c r="OJ264" i="1" s="1"/>
  <c r="OJ265" i="1" s="1"/>
  <c r="OJ266" i="1" s="1"/>
  <c r="OJ267" i="1" s="1"/>
  <c r="OJ268" i="1" s="1"/>
  <c r="OJ269" i="1" s="1"/>
  <c r="OJ270" i="1" s="1"/>
  <c r="OJ271" i="1" s="1"/>
  <c r="OJ272" i="1" s="1"/>
  <c r="OJ273" i="1" s="1"/>
  <c r="OJ274" i="1" s="1"/>
  <c r="OJ275" i="1" s="1"/>
  <c r="OJ276" i="1" s="1"/>
  <c r="OJ277" i="1" s="1"/>
  <c r="OJ278" i="1" s="1"/>
  <c r="OJ279" i="1" s="1"/>
  <c r="OJ280" i="1" s="1"/>
  <c r="OJ281" i="1" s="1"/>
  <c r="OJ282" i="1" s="1"/>
  <c r="OJ283" i="1" s="1"/>
  <c r="OJ284" i="1" s="1"/>
  <c r="OJ285" i="1" s="1"/>
  <c r="OJ286" i="1" s="1"/>
  <c r="OJ287" i="1" s="1"/>
  <c r="OJ288" i="1" s="1"/>
  <c r="OJ289" i="1" s="1"/>
  <c r="OJ290" i="1" s="1"/>
  <c r="OJ291" i="1" s="1"/>
  <c r="OJ292" i="1" s="1"/>
  <c r="OJ293" i="1" s="1"/>
  <c r="OJ294" i="1" s="1"/>
  <c r="OJ295" i="1" s="1"/>
  <c r="OJ296" i="1" s="1"/>
  <c r="OJ297" i="1" s="1"/>
  <c r="OJ298" i="1" s="1"/>
  <c r="OJ299" i="1" s="1"/>
  <c r="OJ300" i="1" s="1"/>
  <c r="OJ301" i="1" s="1"/>
  <c r="OL301" i="1" s="1"/>
  <c r="OL422" i="1" s="1"/>
  <c r="OB64" i="1"/>
  <c r="ML268" i="1"/>
  <c r="LR126" i="1"/>
  <c r="JP65" i="1"/>
  <c r="IG66" i="1"/>
  <c r="HZ64" i="1"/>
  <c r="IB64" i="1"/>
  <c r="IO64" i="1"/>
  <c r="HJ64" i="1"/>
  <c r="OI422" i="1" l="1"/>
  <c r="OG423" i="1" s="1"/>
  <c r="OM241" i="1"/>
  <c r="OM422" i="1" s="1"/>
  <c r="OM60" i="1" s="1"/>
  <c r="OG422" i="1"/>
  <c r="OC64" i="1"/>
  <c r="MM268" i="1"/>
  <c r="LS126" i="1"/>
  <c r="JQ65" i="1"/>
  <c r="IA64" i="1"/>
  <c r="IH66" i="1"/>
  <c r="HK64" i="1"/>
  <c r="OD64" i="1" l="1"/>
  <c r="MK269" i="1"/>
  <c r="LT126" i="1"/>
  <c r="JR65" i="1"/>
  <c r="II66" i="1"/>
  <c r="IC64" i="1"/>
  <c r="IM64" i="1"/>
  <c r="HL64" i="1"/>
  <c r="OB65" i="1" l="1"/>
  <c r="ML269" i="1"/>
  <c r="LR127" i="1"/>
  <c r="JP66" i="1"/>
  <c r="IG67" i="1"/>
  <c r="ID64" i="1"/>
  <c r="HJ65" i="1"/>
  <c r="OC65" i="1" l="1"/>
  <c r="MM269" i="1"/>
  <c r="LS127" i="1"/>
  <c r="JQ66" i="1"/>
  <c r="IB65" i="1"/>
  <c r="HZ65" i="1"/>
  <c r="IO65" i="1"/>
  <c r="IH67" i="1"/>
  <c r="HK65" i="1"/>
  <c r="OD65" i="1" l="1"/>
  <c r="MK270" i="1"/>
  <c r="LT127" i="1"/>
  <c r="JR66" i="1"/>
  <c r="II67" i="1"/>
  <c r="IA65" i="1"/>
  <c r="HL65" i="1"/>
  <c r="OB66" i="1" l="1"/>
  <c r="ML270" i="1"/>
  <c r="LR128" i="1"/>
  <c r="JP67" i="1"/>
  <c r="IG68" i="1"/>
  <c r="IC65" i="1"/>
  <c r="IM65" i="1"/>
  <c r="HJ66" i="1"/>
  <c r="OC66" i="1" l="1"/>
  <c r="MM270" i="1"/>
  <c r="LS128" i="1"/>
  <c r="JQ67" i="1"/>
  <c r="ID65" i="1"/>
  <c r="IH68" i="1"/>
  <c r="HK66" i="1"/>
  <c r="OD66" i="1" l="1"/>
  <c r="MK271" i="1"/>
  <c r="LT128" i="1"/>
  <c r="JR67" i="1"/>
  <c r="HZ66" i="1"/>
  <c r="IB66" i="1"/>
  <c r="IO66" i="1"/>
  <c r="II68" i="1"/>
  <c r="HL66" i="1"/>
  <c r="OB67" i="1" l="1"/>
  <c r="ML271" i="1"/>
  <c r="LR129" i="1"/>
  <c r="JP68" i="1"/>
  <c r="IG69" i="1"/>
  <c r="IA66" i="1"/>
  <c r="HJ67" i="1"/>
  <c r="OC67" i="1" l="1"/>
  <c r="MM271" i="1"/>
  <c r="LS129" i="1"/>
  <c r="JQ68" i="1"/>
  <c r="IC66" i="1"/>
  <c r="IM66" i="1"/>
  <c r="IH69" i="1"/>
  <c r="HK67" i="1"/>
  <c r="OD67" i="1" l="1"/>
  <c r="MK272" i="1"/>
  <c r="LT129" i="1"/>
  <c r="JR68" i="1"/>
  <c r="II69" i="1"/>
  <c r="ID66" i="1"/>
  <c r="HL67" i="1"/>
  <c r="OB68" i="1" l="1"/>
  <c r="OC68" i="1" s="1"/>
  <c r="OD68" i="1" s="1"/>
  <c r="ML272" i="1"/>
  <c r="MM272" i="1" s="1"/>
  <c r="LR130" i="1"/>
  <c r="LS130" i="1" s="1"/>
  <c r="LT130" i="1" s="1"/>
  <c r="JP69" i="1"/>
  <c r="JQ69" i="1" s="1"/>
  <c r="JR69" i="1" s="1"/>
  <c r="HZ67" i="1"/>
  <c r="IA67" i="1" s="1"/>
  <c r="IB67" i="1"/>
  <c r="IO67" i="1"/>
  <c r="IG70" i="1"/>
  <c r="IH70" i="1" s="1"/>
  <c r="II70" i="1" s="1"/>
  <c r="HJ68" i="1"/>
  <c r="HK68" i="1" s="1"/>
  <c r="HL68" i="1" s="1"/>
  <c r="OB69" i="1" l="1"/>
  <c r="OC69" i="1" s="1"/>
  <c r="OD69" i="1" s="1"/>
  <c r="MK273" i="1"/>
  <c r="ML273" i="1" s="1"/>
  <c r="MM273" i="1" s="1"/>
  <c r="LR131" i="1"/>
  <c r="LS131" i="1" s="1"/>
  <c r="LT131" i="1" s="1"/>
  <c r="JP70" i="1"/>
  <c r="JQ70" i="1" s="1"/>
  <c r="JR70" i="1" s="1"/>
  <c r="IG71" i="1"/>
  <c r="IH71" i="1" s="1"/>
  <c r="II71" i="1" s="1"/>
  <c r="IC67" i="1"/>
  <c r="IM67" i="1"/>
  <c r="HJ69" i="1"/>
  <c r="HK69" i="1" s="1"/>
  <c r="HL69" i="1" s="1"/>
  <c r="OB70" i="1" l="1"/>
  <c r="OC70" i="1" s="1"/>
  <c r="OD70" i="1" s="1"/>
  <c r="MK274" i="1"/>
  <c r="ML274" i="1" s="1"/>
  <c r="MM274" i="1" s="1"/>
  <c r="LR132" i="1"/>
  <c r="LS132" i="1" s="1"/>
  <c r="LT132" i="1" s="1"/>
  <c r="JP71" i="1"/>
  <c r="JQ71" i="1" s="1"/>
  <c r="JR71" i="1" s="1"/>
  <c r="IG72" i="1"/>
  <c r="IH72" i="1" s="1"/>
  <c r="II72" i="1" s="1"/>
  <c r="ID67" i="1"/>
  <c r="HJ70" i="1"/>
  <c r="HK70" i="1" s="1"/>
  <c r="HL70" i="1" s="1"/>
  <c r="OB71" i="1" l="1"/>
  <c r="OC71" i="1" s="1"/>
  <c r="OD71" i="1" s="1"/>
  <c r="MK275" i="1"/>
  <c r="ML275" i="1" s="1"/>
  <c r="MM275" i="1" s="1"/>
  <c r="LR133" i="1"/>
  <c r="LS133" i="1" s="1"/>
  <c r="LT133" i="1" s="1"/>
  <c r="JP72" i="1"/>
  <c r="JQ72" i="1" s="1"/>
  <c r="JR72" i="1" s="1"/>
  <c r="IG73" i="1"/>
  <c r="IH73" i="1" s="1"/>
  <c r="II73" i="1" s="1"/>
  <c r="IB68" i="1"/>
  <c r="HZ68" i="1"/>
  <c r="IA68" i="1" s="1"/>
  <c r="IO68" i="1"/>
  <c r="HJ71" i="1"/>
  <c r="HK71" i="1" s="1"/>
  <c r="HL71" i="1" s="1"/>
  <c r="OB72" i="1" l="1"/>
  <c r="OC72" i="1" s="1"/>
  <c r="OD72" i="1" s="1"/>
  <c r="MK276" i="1"/>
  <c r="ML276" i="1" s="1"/>
  <c r="MM276" i="1" s="1"/>
  <c r="LR134" i="1"/>
  <c r="LS134" i="1" s="1"/>
  <c r="LT134" i="1" s="1"/>
  <c r="JP73" i="1"/>
  <c r="JQ73" i="1" s="1"/>
  <c r="JR73" i="1" s="1"/>
  <c r="IG74" i="1"/>
  <c r="IH74" i="1" s="1"/>
  <c r="II74" i="1" s="1"/>
  <c r="IC68" i="1"/>
  <c r="ID68" i="1" s="1"/>
  <c r="IM68" i="1"/>
  <c r="HJ72" i="1"/>
  <c r="HK72" i="1" s="1"/>
  <c r="HL72" i="1" s="1"/>
  <c r="OB73" i="1" l="1"/>
  <c r="OC73" i="1" s="1"/>
  <c r="OD73" i="1" s="1"/>
  <c r="MK277" i="1"/>
  <c r="ML277" i="1" s="1"/>
  <c r="MM277" i="1" s="1"/>
  <c r="LR135" i="1"/>
  <c r="LS135" i="1" s="1"/>
  <c r="LT135" i="1" s="1"/>
  <c r="JP74" i="1"/>
  <c r="JQ74" i="1" s="1"/>
  <c r="JR74" i="1" s="1"/>
  <c r="IG75" i="1"/>
  <c r="IH75" i="1" s="1"/>
  <c r="II75" i="1" s="1"/>
  <c r="HZ69" i="1"/>
  <c r="IA69" i="1" s="1"/>
  <c r="IB69" i="1"/>
  <c r="IO69" i="1"/>
  <c r="HJ73" i="1"/>
  <c r="HK73" i="1" s="1"/>
  <c r="HL73" i="1" s="1"/>
  <c r="OB74" i="1" l="1"/>
  <c r="OC74" i="1" s="1"/>
  <c r="OD74" i="1" s="1"/>
  <c r="MK278" i="1"/>
  <c r="ML278" i="1" s="1"/>
  <c r="MM278" i="1" s="1"/>
  <c r="LR136" i="1"/>
  <c r="LS136" i="1" s="1"/>
  <c r="LT136" i="1" s="1"/>
  <c r="JP75" i="1"/>
  <c r="JQ75" i="1" s="1"/>
  <c r="JR75" i="1" s="1"/>
  <c r="IG76" i="1"/>
  <c r="IH76" i="1" s="1"/>
  <c r="II76" i="1" s="1"/>
  <c r="IC69" i="1"/>
  <c r="ID69" i="1" s="1"/>
  <c r="IM69" i="1"/>
  <c r="HJ74" i="1"/>
  <c r="HK74" i="1" s="1"/>
  <c r="HL74" i="1" s="1"/>
  <c r="OB75" i="1" l="1"/>
  <c r="OC75" i="1" s="1"/>
  <c r="OD75" i="1" s="1"/>
  <c r="MK279" i="1"/>
  <c r="ML279" i="1" s="1"/>
  <c r="MM279" i="1" s="1"/>
  <c r="LR137" i="1"/>
  <c r="LS137" i="1" s="1"/>
  <c r="LT137" i="1" s="1"/>
  <c r="JP76" i="1"/>
  <c r="JQ76" i="1" s="1"/>
  <c r="JR76" i="1" s="1"/>
  <c r="IG77" i="1"/>
  <c r="IH77" i="1" s="1"/>
  <c r="II77" i="1" s="1"/>
  <c r="HZ70" i="1"/>
  <c r="IA70" i="1" s="1"/>
  <c r="IB70" i="1"/>
  <c r="IO70" i="1"/>
  <c r="HJ75" i="1"/>
  <c r="HK75" i="1" s="1"/>
  <c r="HL75" i="1" s="1"/>
  <c r="OB76" i="1" l="1"/>
  <c r="OC76" i="1" s="1"/>
  <c r="OD76" i="1" s="1"/>
  <c r="MK280" i="1"/>
  <c r="ML280" i="1" s="1"/>
  <c r="MM280" i="1" s="1"/>
  <c r="LR138" i="1"/>
  <c r="LS138" i="1" s="1"/>
  <c r="LT138" i="1" s="1"/>
  <c r="JP77" i="1"/>
  <c r="JQ77" i="1" s="1"/>
  <c r="JR77" i="1" s="1"/>
  <c r="IG78" i="1"/>
  <c r="IH78" i="1" s="1"/>
  <c r="II78" i="1" s="1"/>
  <c r="IC70" i="1"/>
  <c r="ID70" i="1" s="1"/>
  <c r="IM70" i="1"/>
  <c r="HJ76" i="1"/>
  <c r="HK76" i="1" s="1"/>
  <c r="HL76" i="1" s="1"/>
  <c r="OB77" i="1" l="1"/>
  <c r="OC77" i="1" s="1"/>
  <c r="OD77" i="1" s="1"/>
  <c r="MK281" i="1"/>
  <c r="ML281" i="1" s="1"/>
  <c r="MM281" i="1" s="1"/>
  <c r="LR139" i="1"/>
  <c r="LS139" i="1" s="1"/>
  <c r="LT139" i="1" s="1"/>
  <c r="JP78" i="1"/>
  <c r="JQ78" i="1" s="1"/>
  <c r="JR78" i="1" s="1"/>
  <c r="IG79" i="1"/>
  <c r="IH79" i="1" s="1"/>
  <c r="II79" i="1" s="1"/>
  <c r="HZ71" i="1"/>
  <c r="IA71" i="1" s="1"/>
  <c r="IB71" i="1"/>
  <c r="IO71" i="1"/>
  <c r="HJ77" i="1"/>
  <c r="HK77" i="1" s="1"/>
  <c r="HL77" i="1" s="1"/>
  <c r="OB78" i="1" l="1"/>
  <c r="OC78" i="1" s="1"/>
  <c r="OD78" i="1" s="1"/>
  <c r="MK282" i="1"/>
  <c r="ML282" i="1" s="1"/>
  <c r="MM282" i="1" s="1"/>
  <c r="LR140" i="1"/>
  <c r="LS140" i="1" s="1"/>
  <c r="LT140" i="1" s="1"/>
  <c r="JP79" i="1"/>
  <c r="JQ79" i="1" s="1"/>
  <c r="JR79" i="1" s="1"/>
  <c r="IG80" i="1"/>
  <c r="IH80" i="1" s="1"/>
  <c r="II80" i="1" s="1"/>
  <c r="IC71" i="1"/>
  <c r="ID71" i="1" s="1"/>
  <c r="IM71" i="1"/>
  <c r="HJ78" i="1"/>
  <c r="HK78" i="1" s="1"/>
  <c r="HL78" i="1" s="1"/>
  <c r="OB79" i="1" l="1"/>
  <c r="OC79" i="1" s="1"/>
  <c r="OD79" i="1" s="1"/>
  <c r="MK283" i="1"/>
  <c r="ML283" i="1" s="1"/>
  <c r="MM283" i="1" s="1"/>
  <c r="LR141" i="1"/>
  <c r="LS141" i="1" s="1"/>
  <c r="LT141" i="1" s="1"/>
  <c r="JP80" i="1"/>
  <c r="JQ80" i="1" s="1"/>
  <c r="JR80" i="1" s="1"/>
  <c r="IG81" i="1"/>
  <c r="IH81" i="1" s="1"/>
  <c r="II81" i="1" s="1"/>
  <c r="HZ72" i="1"/>
  <c r="IA72" i="1" s="1"/>
  <c r="IB72" i="1"/>
  <c r="IO72" i="1"/>
  <c r="HJ79" i="1"/>
  <c r="HK79" i="1" s="1"/>
  <c r="HL79" i="1" s="1"/>
  <c r="OB80" i="1" l="1"/>
  <c r="OC80" i="1" s="1"/>
  <c r="OD80" i="1" s="1"/>
  <c r="MK284" i="1"/>
  <c r="ML284" i="1" s="1"/>
  <c r="MM284" i="1" s="1"/>
  <c r="LR142" i="1"/>
  <c r="LS142" i="1" s="1"/>
  <c r="LT142" i="1" s="1"/>
  <c r="JP81" i="1"/>
  <c r="JQ81" i="1" s="1"/>
  <c r="JR81" i="1" s="1"/>
  <c r="IG82" i="1"/>
  <c r="IH82" i="1" s="1"/>
  <c r="II82" i="1" s="1"/>
  <c r="IC72" i="1"/>
  <c r="ID72" i="1" s="1"/>
  <c r="IM72" i="1"/>
  <c r="HJ80" i="1"/>
  <c r="HK80" i="1" s="1"/>
  <c r="HL80" i="1" s="1"/>
  <c r="OB81" i="1" l="1"/>
  <c r="OC81" i="1" s="1"/>
  <c r="OD81" i="1" s="1"/>
  <c r="MK285" i="1"/>
  <c r="ML285" i="1" s="1"/>
  <c r="MM285" i="1" s="1"/>
  <c r="LR143" i="1"/>
  <c r="LS143" i="1" s="1"/>
  <c r="LT143" i="1" s="1"/>
  <c r="JP82" i="1"/>
  <c r="JQ82" i="1" s="1"/>
  <c r="JR82" i="1" s="1"/>
  <c r="IG83" i="1"/>
  <c r="IH83" i="1" s="1"/>
  <c r="II83" i="1" s="1"/>
  <c r="IB73" i="1"/>
  <c r="HZ73" i="1"/>
  <c r="IA73" i="1" s="1"/>
  <c r="IO73" i="1"/>
  <c r="HJ81" i="1"/>
  <c r="HK81" i="1" s="1"/>
  <c r="HL81" i="1" s="1"/>
  <c r="OB82" i="1" l="1"/>
  <c r="OC82" i="1" s="1"/>
  <c r="OD82" i="1" s="1"/>
  <c r="MK286" i="1"/>
  <c r="ML286" i="1" s="1"/>
  <c r="MM286" i="1" s="1"/>
  <c r="LR144" i="1"/>
  <c r="LS144" i="1" s="1"/>
  <c r="LT144" i="1" s="1"/>
  <c r="JP83" i="1"/>
  <c r="JQ83" i="1" s="1"/>
  <c r="JR83" i="1" s="1"/>
  <c r="IG84" i="1"/>
  <c r="IH84" i="1" s="1"/>
  <c r="II84" i="1" s="1"/>
  <c r="IC73" i="1"/>
  <c r="ID73" i="1" s="1"/>
  <c r="IM73" i="1"/>
  <c r="HJ82" i="1"/>
  <c r="HK82" i="1" s="1"/>
  <c r="HL82" i="1" s="1"/>
  <c r="OB83" i="1" l="1"/>
  <c r="OC83" i="1" s="1"/>
  <c r="OD83" i="1" s="1"/>
  <c r="MK287" i="1"/>
  <c r="ML287" i="1" s="1"/>
  <c r="MM287" i="1" s="1"/>
  <c r="LR145" i="1"/>
  <c r="LS145" i="1" s="1"/>
  <c r="LT145" i="1" s="1"/>
  <c r="JP84" i="1"/>
  <c r="JQ84" i="1" s="1"/>
  <c r="JR84" i="1" s="1"/>
  <c r="IG85" i="1"/>
  <c r="IH85" i="1" s="1"/>
  <c r="II85" i="1" s="1"/>
  <c r="HZ74" i="1"/>
  <c r="IA74" i="1" s="1"/>
  <c r="IB74" i="1"/>
  <c r="IO74" i="1"/>
  <c r="HJ83" i="1"/>
  <c r="HK83" i="1" s="1"/>
  <c r="HL83" i="1" s="1"/>
  <c r="OB84" i="1" l="1"/>
  <c r="OC84" i="1" s="1"/>
  <c r="OD84" i="1" s="1"/>
  <c r="MK288" i="1"/>
  <c r="ML288" i="1" s="1"/>
  <c r="MM288" i="1" s="1"/>
  <c r="LR146" i="1"/>
  <c r="LS146" i="1" s="1"/>
  <c r="LT146" i="1" s="1"/>
  <c r="JP85" i="1"/>
  <c r="JQ85" i="1" s="1"/>
  <c r="JR85" i="1" s="1"/>
  <c r="IG86" i="1"/>
  <c r="IH86" i="1" s="1"/>
  <c r="II86" i="1" s="1"/>
  <c r="IC74" i="1"/>
  <c r="ID74" i="1" s="1"/>
  <c r="IM74" i="1"/>
  <c r="HJ84" i="1"/>
  <c r="HK84" i="1" s="1"/>
  <c r="HL84" i="1" s="1"/>
  <c r="OB85" i="1" l="1"/>
  <c r="OC85" i="1" s="1"/>
  <c r="OD85" i="1" s="1"/>
  <c r="MK289" i="1"/>
  <c r="ML289" i="1" s="1"/>
  <c r="MM289" i="1" s="1"/>
  <c r="LR147" i="1"/>
  <c r="LS147" i="1" s="1"/>
  <c r="LT147" i="1" s="1"/>
  <c r="JP86" i="1"/>
  <c r="JQ86" i="1" s="1"/>
  <c r="JR86" i="1" s="1"/>
  <c r="IG87" i="1"/>
  <c r="IH87" i="1" s="1"/>
  <c r="II87" i="1" s="1"/>
  <c r="HZ75" i="1"/>
  <c r="IA75" i="1" s="1"/>
  <c r="IB75" i="1"/>
  <c r="IO75" i="1"/>
  <c r="HJ85" i="1"/>
  <c r="HK85" i="1" s="1"/>
  <c r="HL85" i="1" s="1"/>
  <c r="OB86" i="1" l="1"/>
  <c r="OC86" i="1" s="1"/>
  <c r="OD86" i="1" s="1"/>
  <c r="MK290" i="1"/>
  <c r="ML290" i="1" s="1"/>
  <c r="MM290" i="1" s="1"/>
  <c r="LR148" i="1"/>
  <c r="LS148" i="1" s="1"/>
  <c r="LT148" i="1" s="1"/>
  <c r="JP87" i="1"/>
  <c r="JQ87" i="1" s="1"/>
  <c r="JR87" i="1" s="1"/>
  <c r="IG88" i="1"/>
  <c r="IH88" i="1" s="1"/>
  <c r="II88" i="1" s="1"/>
  <c r="IC75" i="1"/>
  <c r="ID75" i="1" s="1"/>
  <c r="IM75" i="1"/>
  <c r="HJ86" i="1"/>
  <c r="HK86" i="1" s="1"/>
  <c r="HL86" i="1" s="1"/>
  <c r="OB87" i="1" l="1"/>
  <c r="OC87" i="1" s="1"/>
  <c r="OD87" i="1" s="1"/>
  <c r="MK291" i="1"/>
  <c r="ML291" i="1" s="1"/>
  <c r="MM291" i="1" s="1"/>
  <c r="LR149" i="1"/>
  <c r="LS149" i="1" s="1"/>
  <c r="LT149" i="1" s="1"/>
  <c r="JP88" i="1"/>
  <c r="JQ88" i="1" s="1"/>
  <c r="JR88" i="1" s="1"/>
  <c r="IG89" i="1"/>
  <c r="IH89" i="1" s="1"/>
  <c r="II89" i="1" s="1"/>
  <c r="IB76" i="1"/>
  <c r="HZ76" i="1"/>
  <c r="IA76" i="1" s="1"/>
  <c r="IO76" i="1"/>
  <c r="HJ87" i="1"/>
  <c r="HK87" i="1" s="1"/>
  <c r="HL87" i="1" s="1"/>
  <c r="OB88" i="1" l="1"/>
  <c r="OC88" i="1" s="1"/>
  <c r="OD88" i="1" s="1"/>
  <c r="MK292" i="1"/>
  <c r="ML292" i="1" s="1"/>
  <c r="MM292" i="1" s="1"/>
  <c r="LR150" i="1"/>
  <c r="LS150" i="1" s="1"/>
  <c r="LT150" i="1" s="1"/>
  <c r="JP89" i="1"/>
  <c r="JQ89" i="1" s="1"/>
  <c r="JR89" i="1" s="1"/>
  <c r="IG90" i="1"/>
  <c r="IH90" i="1" s="1"/>
  <c r="II90" i="1" s="1"/>
  <c r="IC76" i="1"/>
  <c r="ID76" i="1" s="1"/>
  <c r="IM76" i="1"/>
  <c r="HJ88" i="1"/>
  <c r="HK88" i="1" s="1"/>
  <c r="HL88" i="1" s="1"/>
  <c r="OB89" i="1" l="1"/>
  <c r="OC89" i="1" s="1"/>
  <c r="OD89" i="1" s="1"/>
  <c r="MK293" i="1"/>
  <c r="ML293" i="1" s="1"/>
  <c r="MM293" i="1" s="1"/>
  <c r="LR151" i="1"/>
  <c r="LS151" i="1" s="1"/>
  <c r="LT151" i="1" s="1"/>
  <c r="JP90" i="1"/>
  <c r="JQ90" i="1" s="1"/>
  <c r="JR90" i="1" s="1"/>
  <c r="IG91" i="1"/>
  <c r="IH91" i="1" s="1"/>
  <c r="II91" i="1" s="1"/>
  <c r="HZ77" i="1"/>
  <c r="IA77" i="1" s="1"/>
  <c r="IB77" i="1"/>
  <c r="IO77" i="1"/>
  <c r="HJ89" i="1"/>
  <c r="HK89" i="1" s="1"/>
  <c r="HL89" i="1" s="1"/>
  <c r="OB90" i="1" l="1"/>
  <c r="OC90" i="1" s="1"/>
  <c r="OD90" i="1" s="1"/>
  <c r="MK294" i="1"/>
  <c r="ML294" i="1" s="1"/>
  <c r="MM294" i="1" s="1"/>
  <c r="LR152" i="1"/>
  <c r="LS152" i="1" s="1"/>
  <c r="LT152" i="1" s="1"/>
  <c r="JP91" i="1"/>
  <c r="JQ91" i="1" s="1"/>
  <c r="JR91" i="1" s="1"/>
  <c r="IG92" i="1"/>
  <c r="IH92" i="1" s="1"/>
  <c r="II92" i="1" s="1"/>
  <c r="IC77" i="1"/>
  <c r="ID77" i="1" s="1"/>
  <c r="IM77" i="1"/>
  <c r="HJ90" i="1"/>
  <c r="HK90" i="1" s="1"/>
  <c r="HL90" i="1" s="1"/>
  <c r="OB91" i="1" l="1"/>
  <c r="OC91" i="1" s="1"/>
  <c r="OD91" i="1" s="1"/>
  <c r="MK295" i="1"/>
  <c r="ML295" i="1" s="1"/>
  <c r="MM295" i="1" s="1"/>
  <c r="LR153" i="1"/>
  <c r="LS153" i="1" s="1"/>
  <c r="LT153" i="1" s="1"/>
  <c r="JP92" i="1"/>
  <c r="JQ92" i="1" s="1"/>
  <c r="JR92" i="1" s="1"/>
  <c r="IG93" i="1"/>
  <c r="IH93" i="1" s="1"/>
  <c r="II93" i="1" s="1"/>
  <c r="HZ78" i="1"/>
  <c r="IA78" i="1" s="1"/>
  <c r="IB78" i="1"/>
  <c r="IO78" i="1"/>
  <c r="HJ91" i="1"/>
  <c r="HK91" i="1" s="1"/>
  <c r="HL91" i="1" s="1"/>
  <c r="OB92" i="1" l="1"/>
  <c r="OC92" i="1" s="1"/>
  <c r="OD92" i="1" s="1"/>
  <c r="MK296" i="1"/>
  <c r="ML296" i="1" s="1"/>
  <c r="MM296" i="1" s="1"/>
  <c r="LR154" i="1"/>
  <c r="LS154" i="1" s="1"/>
  <c r="LT154" i="1" s="1"/>
  <c r="JP93" i="1"/>
  <c r="JQ93" i="1" s="1"/>
  <c r="JR93" i="1" s="1"/>
  <c r="IG94" i="1"/>
  <c r="IH94" i="1" s="1"/>
  <c r="II94" i="1" s="1"/>
  <c r="IC78" i="1"/>
  <c r="ID78" i="1" s="1"/>
  <c r="IM78" i="1"/>
  <c r="HJ92" i="1"/>
  <c r="HK92" i="1" s="1"/>
  <c r="HL92" i="1" s="1"/>
  <c r="OB93" i="1" l="1"/>
  <c r="OC93" i="1" s="1"/>
  <c r="OD93" i="1" s="1"/>
  <c r="MK297" i="1"/>
  <c r="ML297" i="1" s="1"/>
  <c r="MM297" i="1" s="1"/>
  <c r="LR155" i="1"/>
  <c r="LS155" i="1" s="1"/>
  <c r="LT155" i="1" s="1"/>
  <c r="JP94" i="1"/>
  <c r="JQ94" i="1" s="1"/>
  <c r="JR94" i="1" s="1"/>
  <c r="IG95" i="1"/>
  <c r="IH95" i="1" s="1"/>
  <c r="II95" i="1" s="1"/>
  <c r="HZ79" i="1"/>
  <c r="IA79" i="1" s="1"/>
  <c r="IB79" i="1"/>
  <c r="IO79" i="1"/>
  <c r="HJ93" i="1"/>
  <c r="HK93" i="1" s="1"/>
  <c r="HL93" i="1" s="1"/>
  <c r="OB94" i="1" l="1"/>
  <c r="OC94" i="1" s="1"/>
  <c r="OD94" i="1" s="1"/>
  <c r="MK298" i="1"/>
  <c r="ML298" i="1" s="1"/>
  <c r="MM298" i="1" s="1"/>
  <c r="LR156" i="1"/>
  <c r="LS156" i="1" s="1"/>
  <c r="LT156" i="1" s="1"/>
  <c r="JP95" i="1"/>
  <c r="JQ95" i="1" s="1"/>
  <c r="JR95" i="1" s="1"/>
  <c r="IG96" i="1"/>
  <c r="IH96" i="1" s="1"/>
  <c r="II96" i="1" s="1"/>
  <c r="IC79" i="1"/>
  <c r="ID79" i="1" s="1"/>
  <c r="IM79" i="1"/>
  <c r="HJ94" i="1"/>
  <c r="HK94" i="1" s="1"/>
  <c r="HL94" i="1" s="1"/>
  <c r="OB95" i="1" l="1"/>
  <c r="OC95" i="1" s="1"/>
  <c r="OD95" i="1" s="1"/>
  <c r="MK299" i="1"/>
  <c r="ML299" i="1" s="1"/>
  <c r="MM299" i="1" s="1"/>
  <c r="LR157" i="1"/>
  <c r="LS157" i="1" s="1"/>
  <c r="LT157" i="1" s="1"/>
  <c r="JP96" i="1"/>
  <c r="JQ96" i="1" s="1"/>
  <c r="JR96" i="1" s="1"/>
  <c r="IG97" i="1"/>
  <c r="IH97" i="1" s="1"/>
  <c r="II97" i="1" s="1"/>
  <c r="HZ80" i="1"/>
  <c r="IA80" i="1" s="1"/>
  <c r="IB80" i="1"/>
  <c r="IO80" i="1"/>
  <c r="HJ95" i="1"/>
  <c r="HK95" i="1" s="1"/>
  <c r="HL95" i="1" s="1"/>
  <c r="OB96" i="1" l="1"/>
  <c r="OC96" i="1" s="1"/>
  <c r="OD96" i="1" s="1"/>
  <c r="MK300" i="1"/>
  <c r="ML300" i="1" s="1"/>
  <c r="MM300" i="1" s="1"/>
  <c r="LR158" i="1"/>
  <c r="LS158" i="1" s="1"/>
  <c r="LT158" i="1" s="1"/>
  <c r="JP97" i="1"/>
  <c r="JQ97" i="1" s="1"/>
  <c r="JR97" i="1" s="1"/>
  <c r="IG98" i="1"/>
  <c r="IH98" i="1" s="1"/>
  <c r="II98" i="1" s="1"/>
  <c r="IC80" i="1"/>
  <c r="ID80" i="1" s="1"/>
  <c r="IM80" i="1"/>
  <c r="HJ96" i="1"/>
  <c r="HK96" i="1" s="1"/>
  <c r="HL96" i="1" s="1"/>
  <c r="OB97" i="1" l="1"/>
  <c r="OC97" i="1" s="1"/>
  <c r="OD97" i="1" s="1"/>
  <c r="MK301" i="1"/>
  <c r="ML301" i="1" s="1"/>
  <c r="MM301" i="1" s="1"/>
  <c r="LR159" i="1"/>
  <c r="LS159" i="1" s="1"/>
  <c r="LT159" i="1" s="1"/>
  <c r="JP98" i="1"/>
  <c r="JQ98" i="1" s="1"/>
  <c r="JR98" i="1" s="1"/>
  <c r="IG99" i="1"/>
  <c r="IH99" i="1" s="1"/>
  <c r="II99" i="1" s="1"/>
  <c r="IB81" i="1"/>
  <c r="HZ81" i="1"/>
  <c r="IA81" i="1" s="1"/>
  <c r="IO81" i="1"/>
  <c r="HJ97" i="1"/>
  <c r="HK97" i="1" s="1"/>
  <c r="HL97" i="1" s="1"/>
  <c r="OB98" i="1" l="1"/>
  <c r="OC98" i="1" s="1"/>
  <c r="OD98" i="1" s="1"/>
  <c r="MK302" i="1"/>
  <c r="MN301" i="1"/>
  <c r="MN422" i="1" s="1"/>
  <c r="LR160" i="1"/>
  <c r="LS160" i="1" s="1"/>
  <c r="LT160" i="1" s="1"/>
  <c r="JP99" i="1"/>
  <c r="JQ99" i="1" s="1"/>
  <c r="JR99" i="1" s="1"/>
  <c r="IG100" i="1"/>
  <c r="IH100" i="1" s="1"/>
  <c r="II100" i="1" s="1"/>
  <c r="IC81" i="1"/>
  <c r="ID81" i="1" s="1"/>
  <c r="IM81" i="1"/>
  <c r="HJ98" i="1"/>
  <c r="HK98" i="1" s="1"/>
  <c r="HL98" i="1" s="1"/>
  <c r="OB99" i="1" l="1"/>
  <c r="OC99" i="1" s="1"/>
  <c r="OD99" i="1" s="1"/>
  <c r="ML302" i="1"/>
  <c r="MK422" i="1"/>
  <c r="MM423" i="1" s="1"/>
  <c r="LR161" i="1"/>
  <c r="LS161" i="1" s="1"/>
  <c r="LT161" i="1" s="1"/>
  <c r="JP100" i="1"/>
  <c r="JQ100" i="1" s="1"/>
  <c r="JR100" i="1" s="1"/>
  <c r="IG101" i="1"/>
  <c r="IH101" i="1" s="1"/>
  <c r="II101" i="1" s="1"/>
  <c r="HZ82" i="1"/>
  <c r="IA82" i="1" s="1"/>
  <c r="IB82" i="1"/>
  <c r="IO82" i="1"/>
  <c r="HJ99" i="1"/>
  <c r="HK99" i="1" s="1"/>
  <c r="HL99" i="1" s="1"/>
  <c r="OB100" i="1" l="1"/>
  <c r="OC100" i="1" s="1"/>
  <c r="OD100" i="1" s="1"/>
  <c r="ML422" i="1"/>
  <c r="MJ423" i="1" s="1"/>
  <c r="ML426" i="1"/>
  <c r="LR162" i="1"/>
  <c r="LS162" i="1" s="1"/>
  <c r="LT162" i="1" s="1"/>
  <c r="JP101" i="1"/>
  <c r="JQ101" i="1" s="1"/>
  <c r="JR101" i="1" s="1"/>
  <c r="IG102" i="1"/>
  <c r="IH102" i="1" s="1"/>
  <c r="II102" i="1" s="1"/>
  <c r="IC82" i="1"/>
  <c r="ID82" i="1" s="1"/>
  <c r="IM82" i="1"/>
  <c r="HJ100" i="1"/>
  <c r="HK100" i="1" s="1"/>
  <c r="HL100" i="1" s="1"/>
  <c r="OB101" i="1" l="1"/>
  <c r="OC101" i="1" s="1"/>
  <c r="OD101" i="1" s="1"/>
  <c r="AP20" i="1"/>
  <c r="ML427" i="1"/>
  <c r="S18" i="2"/>
  <c r="AP18" i="1"/>
  <c r="AP21" i="1"/>
  <c r="AP19" i="1"/>
  <c r="AP24" i="1"/>
  <c r="R32" i="2" s="1"/>
  <c r="AP22" i="1"/>
  <c r="AP23" i="1"/>
  <c r="LR163" i="1"/>
  <c r="LS163" i="1" s="1"/>
  <c r="LT163" i="1" s="1"/>
  <c r="JP102" i="1"/>
  <c r="JQ102" i="1" s="1"/>
  <c r="JR102" i="1" s="1"/>
  <c r="IG103" i="1"/>
  <c r="IH103" i="1" s="1"/>
  <c r="II103" i="1" s="1"/>
  <c r="HZ83" i="1"/>
  <c r="IA83" i="1" s="1"/>
  <c r="IB83" i="1"/>
  <c r="IO83" i="1"/>
  <c r="HJ101" i="1"/>
  <c r="HK101" i="1" s="1"/>
  <c r="HL101" i="1" s="1"/>
  <c r="OB102" i="1" l="1"/>
  <c r="OC102" i="1" s="1"/>
  <c r="OD102" i="1" s="1"/>
  <c r="R26" i="2"/>
  <c r="R29" i="2"/>
  <c r="R28" i="2"/>
  <c r="R30" i="2"/>
  <c r="R27" i="2"/>
  <c r="R31" i="2"/>
  <c r="LR164" i="1"/>
  <c r="LS164" i="1" s="1"/>
  <c r="LT164" i="1" s="1"/>
  <c r="JP103" i="1"/>
  <c r="JQ103" i="1" s="1"/>
  <c r="JR103" i="1" s="1"/>
  <c r="IG104" i="1"/>
  <c r="IH104" i="1" s="1"/>
  <c r="II104" i="1" s="1"/>
  <c r="IC83" i="1"/>
  <c r="ID83" i="1" s="1"/>
  <c r="IM83" i="1"/>
  <c r="HJ102" i="1"/>
  <c r="HK102" i="1" s="1"/>
  <c r="HL102" i="1" s="1"/>
  <c r="OB103" i="1" l="1"/>
  <c r="OC103" i="1" s="1"/>
  <c r="OD103" i="1" s="1"/>
  <c r="LR165" i="1"/>
  <c r="LS165" i="1" s="1"/>
  <c r="LT165" i="1" s="1"/>
  <c r="JP104" i="1"/>
  <c r="JQ104" i="1" s="1"/>
  <c r="JR104" i="1" s="1"/>
  <c r="IG105" i="1"/>
  <c r="IH105" i="1" s="1"/>
  <c r="II105" i="1" s="1"/>
  <c r="IB84" i="1"/>
  <c r="HZ84" i="1"/>
  <c r="IA84" i="1" s="1"/>
  <c r="IO84" i="1"/>
  <c r="HJ103" i="1"/>
  <c r="HK103" i="1" s="1"/>
  <c r="HL103" i="1" s="1"/>
  <c r="OB104" i="1" l="1"/>
  <c r="OC104" i="1" s="1"/>
  <c r="OD104" i="1" s="1"/>
  <c r="LR166" i="1"/>
  <c r="LS166" i="1" s="1"/>
  <c r="LT166" i="1" s="1"/>
  <c r="JP105" i="1"/>
  <c r="JQ105" i="1" s="1"/>
  <c r="JR105" i="1" s="1"/>
  <c r="IG106" i="1"/>
  <c r="IH106" i="1" s="1"/>
  <c r="II106" i="1" s="1"/>
  <c r="IC84" i="1"/>
  <c r="ID84" i="1" s="1"/>
  <c r="IM84" i="1"/>
  <c r="HJ104" i="1"/>
  <c r="HK104" i="1" s="1"/>
  <c r="HL104" i="1" s="1"/>
  <c r="OB105" i="1" l="1"/>
  <c r="OC105" i="1" s="1"/>
  <c r="OD105" i="1" s="1"/>
  <c r="LR167" i="1"/>
  <c r="LS167" i="1" s="1"/>
  <c r="LT167" i="1" s="1"/>
  <c r="JP106" i="1"/>
  <c r="JQ106" i="1" s="1"/>
  <c r="JR106" i="1" s="1"/>
  <c r="IG107" i="1"/>
  <c r="IH107" i="1" s="1"/>
  <c r="II107" i="1" s="1"/>
  <c r="HZ85" i="1"/>
  <c r="IA85" i="1" s="1"/>
  <c r="IB85" i="1"/>
  <c r="IO85" i="1"/>
  <c r="HJ105" i="1"/>
  <c r="HK105" i="1" s="1"/>
  <c r="HL105" i="1" s="1"/>
  <c r="OB106" i="1" l="1"/>
  <c r="OC106" i="1" s="1"/>
  <c r="OD106" i="1" s="1"/>
  <c r="LR168" i="1"/>
  <c r="LS168" i="1" s="1"/>
  <c r="LT168" i="1" s="1"/>
  <c r="JP107" i="1"/>
  <c r="JQ107" i="1" s="1"/>
  <c r="JR107" i="1" s="1"/>
  <c r="IG108" i="1"/>
  <c r="IH108" i="1" s="1"/>
  <c r="II108" i="1" s="1"/>
  <c r="IC85" i="1"/>
  <c r="ID85" i="1" s="1"/>
  <c r="IM85" i="1"/>
  <c r="HJ106" i="1"/>
  <c r="HK106" i="1" s="1"/>
  <c r="HL106" i="1" s="1"/>
  <c r="OB107" i="1" l="1"/>
  <c r="OC107" i="1" s="1"/>
  <c r="OD107" i="1" s="1"/>
  <c r="LR169" i="1"/>
  <c r="LS169" i="1" s="1"/>
  <c r="LT169" i="1" s="1"/>
  <c r="JP108" i="1"/>
  <c r="JQ108" i="1" s="1"/>
  <c r="JR108" i="1" s="1"/>
  <c r="IG109" i="1"/>
  <c r="IH109" i="1" s="1"/>
  <c r="II109" i="1" s="1"/>
  <c r="HZ86" i="1"/>
  <c r="IA86" i="1" s="1"/>
  <c r="IB86" i="1"/>
  <c r="IO86" i="1"/>
  <c r="HJ107" i="1"/>
  <c r="HK107" i="1" s="1"/>
  <c r="HL107" i="1" s="1"/>
  <c r="OB108" i="1" l="1"/>
  <c r="OC108" i="1" s="1"/>
  <c r="OD108" i="1" s="1"/>
  <c r="LR170" i="1"/>
  <c r="LS170" i="1" s="1"/>
  <c r="LT170" i="1" s="1"/>
  <c r="JP109" i="1"/>
  <c r="JQ109" i="1" s="1"/>
  <c r="JR109" i="1" s="1"/>
  <c r="IG110" i="1"/>
  <c r="IH110" i="1" s="1"/>
  <c r="II110" i="1" s="1"/>
  <c r="IC86" i="1"/>
  <c r="ID86" i="1" s="1"/>
  <c r="IM86" i="1"/>
  <c r="HJ108" i="1"/>
  <c r="HK108" i="1" s="1"/>
  <c r="HL108" i="1" s="1"/>
  <c r="OB109" i="1" l="1"/>
  <c r="OC109" i="1" s="1"/>
  <c r="OD109" i="1" s="1"/>
  <c r="LR171" i="1"/>
  <c r="LS171" i="1" s="1"/>
  <c r="LT171" i="1" s="1"/>
  <c r="JP110" i="1"/>
  <c r="JQ110" i="1" s="1"/>
  <c r="JR110" i="1" s="1"/>
  <c r="IG111" i="1"/>
  <c r="IH111" i="1" s="1"/>
  <c r="II111" i="1" s="1"/>
  <c r="HZ87" i="1"/>
  <c r="IA87" i="1" s="1"/>
  <c r="IB87" i="1"/>
  <c r="IO87" i="1"/>
  <c r="HJ109" i="1"/>
  <c r="HK109" i="1" s="1"/>
  <c r="HL109" i="1" s="1"/>
  <c r="OB110" i="1" l="1"/>
  <c r="OC110" i="1" s="1"/>
  <c r="OD110" i="1" s="1"/>
  <c r="LR172" i="1"/>
  <c r="LS172" i="1" s="1"/>
  <c r="LT172" i="1" s="1"/>
  <c r="JP111" i="1"/>
  <c r="JQ111" i="1" s="1"/>
  <c r="JR111" i="1" s="1"/>
  <c r="IG112" i="1"/>
  <c r="IH112" i="1" s="1"/>
  <c r="II112" i="1" s="1"/>
  <c r="IC87" i="1"/>
  <c r="ID87" i="1" s="1"/>
  <c r="IM87" i="1"/>
  <c r="HJ110" i="1"/>
  <c r="HK110" i="1" s="1"/>
  <c r="HL110" i="1" s="1"/>
  <c r="OB111" i="1" l="1"/>
  <c r="OC111" i="1" s="1"/>
  <c r="OD111" i="1" s="1"/>
  <c r="LR173" i="1"/>
  <c r="LS173" i="1" s="1"/>
  <c r="LT173" i="1" s="1"/>
  <c r="JP112" i="1"/>
  <c r="JQ112" i="1" s="1"/>
  <c r="JR112" i="1" s="1"/>
  <c r="IG113" i="1"/>
  <c r="IH113" i="1" s="1"/>
  <c r="II113" i="1" s="1"/>
  <c r="HZ88" i="1"/>
  <c r="IA88" i="1" s="1"/>
  <c r="IB88" i="1"/>
  <c r="IO88" i="1"/>
  <c r="HJ111" i="1"/>
  <c r="HK111" i="1" s="1"/>
  <c r="HL111" i="1" s="1"/>
  <c r="OB112" i="1" l="1"/>
  <c r="OC112" i="1" s="1"/>
  <c r="OD112" i="1" s="1"/>
  <c r="LR174" i="1"/>
  <c r="LS174" i="1" s="1"/>
  <c r="LT174" i="1" s="1"/>
  <c r="JP113" i="1"/>
  <c r="JQ113" i="1" s="1"/>
  <c r="JR113" i="1" s="1"/>
  <c r="IG114" i="1"/>
  <c r="IH114" i="1" s="1"/>
  <c r="II114" i="1" s="1"/>
  <c r="IC88" i="1"/>
  <c r="ID88" i="1" s="1"/>
  <c r="IM88" i="1"/>
  <c r="HJ112" i="1"/>
  <c r="HK112" i="1" s="1"/>
  <c r="HL112" i="1" s="1"/>
  <c r="OB113" i="1" l="1"/>
  <c r="OC113" i="1" s="1"/>
  <c r="OD113" i="1" s="1"/>
  <c r="LR175" i="1"/>
  <c r="LS175" i="1" s="1"/>
  <c r="LT175" i="1" s="1"/>
  <c r="JP114" i="1"/>
  <c r="JQ114" i="1" s="1"/>
  <c r="JR114" i="1" s="1"/>
  <c r="IG115" i="1"/>
  <c r="IH115" i="1" s="1"/>
  <c r="II115" i="1" s="1"/>
  <c r="IB89" i="1"/>
  <c r="HZ89" i="1"/>
  <c r="IA89" i="1" s="1"/>
  <c r="IO89" i="1"/>
  <c r="HJ113" i="1"/>
  <c r="HK113" i="1" s="1"/>
  <c r="HL113" i="1" s="1"/>
  <c r="OB114" i="1" l="1"/>
  <c r="OC114" i="1" s="1"/>
  <c r="OD114" i="1" s="1"/>
  <c r="LR176" i="1"/>
  <c r="LS176" i="1" s="1"/>
  <c r="LT176" i="1" s="1"/>
  <c r="JP115" i="1"/>
  <c r="JQ115" i="1" s="1"/>
  <c r="JR115" i="1" s="1"/>
  <c r="IG116" i="1"/>
  <c r="IH116" i="1" s="1"/>
  <c r="II116" i="1" s="1"/>
  <c r="IC89" i="1"/>
  <c r="ID89" i="1" s="1"/>
  <c r="IM89" i="1"/>
  <c r="HJ114" i="1"/>
  <c r="HK114" i="1" s="1"/>
  <c r="HL114" i="1" s="1"/>
  <c r="OB115" i="1" l="1"/>
  <c r="OC115" i="1" s="1"/>
  <c r="OD115" i="1" s="1"/>
  <c r="LR177" i="1"/>
  <c r="LS177" i="1" s="1"/>
  <c r="LT177" i="1" s="1"/>
  <c r="JP116" i="1"/>
  <c r="JQ116" i="1" s="1"/>
  <c r="JR116" i="1" s="1"/>
  <c r="IG117" i="1"/>
  <c r="IH117" i="1" s="1"/>
  <c r="II117" i="1" s="1"/>
  <c r="HZ90" i="1"/>
  <c r="IA90" i="1" s="1"/>
  <c r="IB90" i="1"/>
  <c r="IO90" i="1"/>
  <c r="HJ115" i="1"/>
  <c r="HK115" i="1" s="1"/>
  <c r="HL115" i="1" s="1"/>
  <c r="OB116" i="1" l="1"/>
  <c r="OC116" i="1" s="1"/>
  <c r="OD116" i="1" s="1"/>
  <c r="LR178" i="1"/>
  <c r="LS178" i="1" s="1"/>
  <c r="LT178" i="1" s="1"/>
  <c r="JP117" i="1"/>
  <c r="JQ117" i="1" s="1"/>
  <c r="JR117" i="1" s="1"/>
  <c r="IG118" i="1"/>
  <c r="IH118" i="1" s="1"/>
  <c r="II118" i="1" s="1"/>
  <c r="IC90" i="1"/>
  <c r="ID90" i="1" s="1"/>
  <c r="IM90" i="1"/>
  <c r="HJ116" i="1"/>
  <c r="HK116" i="1" s="1"/>
  <c r="HL116" i="1" s="1"/>
  <c r="OB117" i="1" l="1"/>
  <c r="OC117" i="1" s="1"/>
  <c r="OD117" i="1" s="1"/>
  <c r="LR179" i="1"/>
  <c r="LS179" i="1" s="1"/>
  <c r="LT179" i="1" s="1"/>
  <c r="JP118" i="1"/>
  <c r="JQ118" i="1" s="1"/>
  <c r="JR118" i="1" s="1"/>
  <c r="IG119" i="1"/>
  <c r="IH119" i="1" s="1"/>
  <c r="II119" i="1" s="1"/>
  <c r="HZ91" i="1"/>
  <c r="IA91" i="1" s="1"/>
  <c r="IB91" i="1"/>
  <c r="IO91" i="1"/>
  <c r="HJ117" i="1"/>
  <c r="HK117" i="1" s="1"/>
  <c r="HL117" i="1" s="1"/>
  <c r="OB118" i="1" l="1"/>
  <c r="OC118" i="1" s="1"/>
  <c r="OD118" i="1" s="1"/>
  <c r="LR180" i="1"/>
  <c r="LS180" i="1" s="1"/>
  <c r="LT180" i="1" s="1"/>
  <c r="JP119" i="1"/>
  <c r="JQ119" i="1" s="1"/>
  <c r="JR119" i="1" s="1"/>
  <c r="IG120" i="1"/>
  <c r="IH120" i="1" s="1"/>
  <c r="II120" i="1" s="1"/>
  <c r="IC91" i="1"/>
  <c r="ID91" i="1" s="1"/>
  <c r="IM91" i="1"/>
  <c r="HJ118" i="1"/>
  <c r="HK118" i="1" s="1"/>
  <c r="HL118" i="1" s="1"/>
  <c r="OB119" i="1" l="1"/>
  <c r="OC119" i="1" s="1"/>
  <c r="OD119" i="1" s="1"/>
  <c r="LR181" i="1"/>
  <c r="LS181" i="1" s="1"/>
  <c r="LT181" i="1" s="1"/>
  <c r="JP120" i="1"/>
  <c r="JQ120" i="1" s="1"/>
  <c r="JR120" i="1" s="1"/>
  <c r="IG121" i="1"/>
  <c r="IH121" i="1" s="1"/>
  <c r="II121" i="1" s="1"/>
  <c r="IB92" i="1"/>
  <c r="HZ92" i="1"/>
  <c r="IA92" i="1" s="1"/>
  <c r="IO92" i="1"/>
  <c r="HJ119" i="1"/>
  <c r="HK119" i="1" s="1"/>
  <c r="HL119" i="1" s="1"/>
  <c r="OB120" i="1" l="1"/>
  <c r="OC120" i="1" s="1"/>
  <c r="OD120" i="1" s="1"/>
  <c r="LR182" i="1"/>
  <c r="LS182" i="1" s="1"/>
  <c r="LT182" i="1" s="1"/>
  <c r="JP121" i="1"/>
  <c r="JQ121" i="1" s="1"/>
  <c r="JR121" i="1" s="1"/>
  <c r="IG122" i="1"/>
  <c r="IH122" i="1" s="1"/>
  <c r="II122" i="1" s="1"/>
  <c r="IC92" i="1"/>
  <c r="ID92" i="1" s="1"/>
  <c r="IM92" i="1"/>
  <c r="HJ120" i="1"/>
  <c r="HK120" i="1" s="1"/>
  <c r="HL120" i="1" s="1"/>
  <c r="OB121" i="1" l="1"/>
  <c r="OC121" i="1" s="1"/>
  <c r="OD121" i="1" s="1"/>
  <c r="LR183" i="1"/>
  <c r="LS183" i="1" s="1"/>
  <c r="LT183" i="1" s="1"/>
  <c r="JP122" i="1"/>
  <c r="JQ122" i="1" s="1"/>
  <c r="JR122" i="1" s="1"/>
  <c r="IG123" i="1"/>
  <c r="IH123" i="1" s="1"/>
  <c r="II123" i="1" s="1"/>
  <c r="HZ93" i="1"/>
  <c r="IA93" i="1" s="1"/>
  <c r="IB93" i="1"/>
  <c r="IO93" i="1"/>
  <c r="HJ121" i="1"/>
  <c r="HK121" i="1" s="1"/>
  <c r="HL121" i="1" s="1"/>
  <c r="OB122" i="1" l="1"/>
  <c r="OC122" i="1" s="1"/>
  <c r="OD122" i="1" s="1"/>
  <c r="LR184" i="1"/>
  <c r="LS184" i="1" s="1"/>
  <c r="LT184" i="1" s="1"/>
  <c r="JP123" i="1"/>
  <c r="JQ123" i="1" s="1"/>
  <c r="JR123" i="1" s="1"/>
  <c r="IG124" i="1"/>
  <c r="IH124" i="1" s="1"/>
  <c r="II124" i="1" s="1"/>
  <c r="IC93" i="1"/>
  <c r="ID93" i="1" s="1"/>
  <c r="IM93" i="1"/>
  <c r="HJ122" i="1"/>
  <c r="HK122" i="1" s="1"/>
  <c r="HL122" i="1" s="1"/>
  <c r="OB123" i="1" l="1"/>
  <c r="OC123" i="1" s="1"/>
  <c r="OD123" i="1" s="1"/>
  <c r="LR185" i="1"/>
  <c r="LS185" i="1" s="1"/>
  <c r="LT185" i="1" s="1"/>
  <c r="JP124" i="1"/>
  <c r="JQ124" i="1" s="1"/>
  <c r="JR124" i="1" s="1"/>
  <c r="IG125" i="1"/>
  <c r="IH125" i="1" s="1"/>
  <c r="II125" i="1" s="1"/>
  <c r="HZ94" i="1"/>
  <c r="IA94" i="1" s="1"/>
  <c r="IB94" i="1"/>
  <c r="IO94" i="1"/>
  <c r="HJ123" i="1"/>
  <c r="HK123" i="1" s="1"/>
  <c r="HL123" i="1" s="1"/>
  <c r="OB124" i="1" l="1"/>
  <c r="OC124" i="1" s="1"/>
  <c r="OD124" i="1" s="1"/>
  <c r="LR186" i="1"/>
  <c r="LS186" i="1" s="1"/>
  <c r="LT186" i="1" s="1"/>
  <c r="JP125" i="1"/>
  <c r="JQ125" i="1" s="1"/>
  <c r="JR125" i="1" s="1"/>
  <c r="IG126" i="1"/>
  <c r="IH126" i="1" s="1"/>
  <c r="II126" i="1" s="1"/>
  <c r="IC94" i="1"/>
  <c r="ID94" i="1" s="1"/>
  <c r="IM94" i="1"/>
  <c r="HJ124" i="1"/>
  <c r="HK124" i="1" s="1"/>
  <c r="HL124" i="1" s="1"/>
  <c r="OB125" i="1" l="1"/>
  <c r="OC125" i="1" s="1"/>
  <c r="OD125" i="1" s="1"/>
  <c r="LR187" i="1"/>
  <c r="LS187" i="1" s="1"/>
  <c r="LT187" i="1" s="1"/>
  <c r="JP126" i="1"/>
  <c r="JQ126" i="1" s="1"/>
  <c r="JR126" i="1" s="1"/>
  <c r="IG127" i="1"/>
  <c r="IH127" i="1" s="1"/>
  <c r="II127" i="1" s="1"/>
  <c r="HZ95" i="1"/>
  <c r="IA95" i="1" s="1"/>
  <c r="IB95" i="1"/>
  <c r="IO95" i="1"/>
  <c r="HJ125" i="1"/>
  <c r="HK125" i="1" s="1"/>
  <c r="HL125" i="1" s="1"/>
  <c r="OB126" i="1" l="1"/>
  <c r="OC126" i="1" s="1"/>
  <c r="OD126" i="1" s="1"/>
  <c r="LR188" i="1"/>
  <c r="LS188" i="1" s="1"/>
  <c r="LT188" i="1" s="1"/>
  <c r="JP127" i="1"/>
  <c r="JQ127" i="1" s="1"/>
  <c r="JR127" i="1" s="1"/>
  <c r="IG128" i="1"/>
  <c r="IH128" i="1" s="1"/>
  <c r="II128" i="1" s="1"/>
  <c r="IC95" i="1"/>
  <c r="ID95" i="1" s="1"/>
  <c r="IM95" i="1"/>
  <c r="HJ126" i="1"/>
  <c r="HK126" i="1" s="1"/>
  <c r="HL126" i="1" s="1"/>
  <c r="OB127" i="1" l="1"/>
  <c r="OC127" i="1" s="1"/>
  <c r="OD127" i="1" s="1"/>
  <c r="LR189" i="1"/>
  <c r="LS189" i="1" s="1"/>
  <c r="LT189" i="1" s="1"/>
  <c r="JP128" i="1"/>
  <c r="JQ128" i="1" s="1"/>
  <c r="JR128" i="1" s="1"/>
  <c r="IG129" i="1"/>
  <c r="IH129" i="1" s="1"/>
  <c r="II129" i="1" s="1"/>
  <c r="HZ96" i="1"/>
  <c r="IA96" i="1" s="1"/>
  <c r="IB96" i="1"/>
  <c r="IO96" i="1"/>
  <c r="HJ127" i="1"/>
  <c r="HK127" i="1" s="1"/>
  <c r="HL127" i="1" s="1"/>
  <c r="OB128" i="1" l="1"/>
  <c r="OC128" i="1" s="1"/>
  <c r="OD128" i="1" s="1"/>
  <c r="LR190" i="1"/>
  <c r="LS190" i="1" s="1"/>
  <c r="LT190" i="1" s="1"/>
  <c r="JP129" i="1"/>
  <c r="JQ129" i="1" s="1"/>
  <c r="JR129" i="1" s="1"/>
  <c r="IG130" i="1"/>
  <c r="IH130" i="1" s="1"/>
  <c r="II130" i="1" s="1"/>
  <c r="IC96" i="1"/>
  <c r="ID96" i="1" s="1"/>
  <c r="IM96" i="1"/>
  <c r="HJ128" i="1"/>
  <c r="HK128" i="1" s="1"/>
  <c r="HL128" i="1" s="1"/>
  <c r="OB129" i="1" l="1"/>
  <c r="OC129" i="1" s="1"/>
  <c r="OD129" i="1" s="1"/>
  <c r="LR191" i="1"/>
  <c r="LS191" i="1" s="1"/>
  <c r="LT191" i="1" s="1"/>
  <c r="JP130" i="1"/>
  <c r="JQ130" i="1" s="1"/>
  <c r="JR130" i="1" s="1"/>
  <c r="IG131" i="1"/>
  <c r="IH131" i="1" s="1"/>
  <c r="II131" i="1" s="1"/>
  <c r="IB97" i="1"/>
  <c r="HZ97" i="1"/>
  <c r="IA97" i="1" s="1"/>
  <c r="IO97" i="1"/>
  <c r="HJ129" i="1"/>
  <c r="HK129" i="1" s="1"/>
  <c r="HL129" i="1" s="1"/>
  <c r="OB130" i="1" l="1"/>
  <c r="OC130" i="1" s="1"/>
  <c r="OD130" i="1" s="1"/>
  <c r="LR192" i="1"/>
  <c r="LS192" i="1" s="1"/>
  <c r="LT192" i="1" s="1"/>
  <c r="JP131" i="1"/>
  <c r="JQ131" i="1" s="1"/>
  <c r="JR131" i="1" s="1"/>
  <c r="IG132" i="1"/>
  <c r="IH132" i="1" s="1"/>
  <c r="II132" i="1" s="1"/>
  <c r="IC97" i="1"/>
  <c r="ID97" i="1" s="1"/>
  <c r="IM97" i="1"/>
  <c r="HJ130" i="1"/>
  <c r="HK130" i="1" s="1"/>
  <c r="HL130" i="1" s="1"/>
  <c r="OB131" i="1" l="1"/>
  <c r="OC131" i="1" s="1"/>
  <c r="OD131" i="1" s="1"/>
  <c r="LR193" i="1"/>
  <c r="LS193" i="1" s="1"/>
  <c r="LT193" i="1" s="1"/>
  <c r="JP132" i="1"/>
  <c r="JQ132" i="1" s="1"/>
  <c r="JR132" i="1" s="1"/>
  <c r="IG133" i="1"/>
  <c r="IH133" i="1" s="1"/>
  <c r="II133" i="1" s="1"/>
  <c r="HZ98" i="1"/>
  <c r="IA98" i="1" s="1"/>
  <c r="IB98" i="1"/>
  <c r="IO98" i="1"/>
  <c r="HJ131" i="1"/>
  <c r="HK131" i="1" s="1"/>
  <c r="HL131" i="1" s="1"/>
  <c r="OB132" i="1" l="1"/>
  <c r="OC132" i="1" s="1"/>
  <c r="OD132" i="1" s="1"/>
  <c r="LR194" i="1"/>
  <c r="LS194" i="1" s="1"/>
  <c r="LT194" i="1" s="1"/>
  <c r="JP133" i="1"/>
  <c r="JQ133" i="1" s="1"/>
  <c r="JR133" i="1" s="1"/>
  <c r="IG134" i="1"/>
  <c r="IH134" i="1" s="1"/>
  <c r="II134" i="1" s="1"/>
  <c r="IC98" i="1"/>
  <c r="ID98" i="1" s="1"/>
  <c r="IM98" i="1"/>
  <c r="HJ132" i="1"/>
  <c r="HK132" i="1" s="1"/>
  <c r="HL132" i="1" s="1"/>
  <c r="OB133" i="1" l="1"/>
  <c r="OC133" i="1" s="1"/>
  <c r="OD133" i="1" s="1"/>
  <c r="LR195" i="1"/>
  <c r="LS195" i="1" s="1"/>
  <c r="LT195" i="1" s="1"/>
  <c r="JP134" i="1"/>
  <c r="JQ134" i="1" s="1"/>
  <c r="JR134" i="1" s="1"/>
  <c r="IG135" i="1"/>
  <c r="IH135" i="1" s="1"/>
  <c r="II135" i="1" s="1"/>
  <c r="HZ99" i="1"/>
  <c r="IA99" i="1" s="1"/>
  <c r="IB99" i="1"/>
  <c r="IO99" i="1"/>
  <c r="HJ133" i="1"/>
  <c r="HK133" i="1" s="1"/>
  <c r="HL133" i="1" s="1"/>
  <c r="OB134" i="1" l="1"/>
  <c r="OC134" i="1" s="1"/>
  <c r="OD134" i="1" s="1"/>
  <c r="LR196" i="1"/>
  <c r="LS196" i="1" s="1"/>
  <c r="LT196" i="1" s="1"/>
  <c r="JP135" i="1"/>
  <c r="JQ135" i="1" s="1"/>
  <c r="JR135" i="1" s="1"/>
  <c r="IG136" i="1"/>
  <c r="IH136" i="1" s="1"/>
  <c r="II136" i="1" s="1"/>
  <c r="IC99" i="1"/>
  <c r="ID99" i="1" s="1"/>
  <c r="IM99" i="1"/>
  <c r="HJ134" i="1"/>
  <c r="HK134" i="1" s="1"/>
  <c r="HL134" i="1" s="1"/>
  <c r="OB135" i="1" l="1"/>
  <c r="OC135" i="1" s="1"/>
  <c r="OD135" i="1" s="1"/>
  <c r="LR197" i="1"/>
  <c r="LS197" i="1" s="1"/>
  <c r="LT197" i="1" s="1"/>
  <c r="JP136" i="1"/>
  <c r="JQ136" i="1" s="1"/>
  <c r="JR136" i="1" s="1"/>
  <c r="IG137" i="1"/>
  <c r="IH137" i="1" s="1"/>
  <c r="II137" i="1" s="1"/>
  <c r="IB100" i="1"/>
  <c r="HZ100" i="1"/>
  <c r="IA100" i="1" s="1"/>
  <c r="IO100" i="1"/>
  <c r="HJ135" i="1"/>
  <c r="HK135" i="1" s="1"/>
  <c r="HL135" i="1" s="1"/>
  <c r="OB136" i="1" l="1"/>
  <c r="OC136" i="1" s="1"/>
  <c r="OD136" i="1" s="1"/>
  <c r="LR198" i="1"/>
  <c r="LS198" i="1" s="1"/>
  <c r="LT198" i="1" s="1"/>
  <c r="JP137" i="1"/>
  <c r="JQ137" i="1" s="1"/>
  <c r="JR137" i="1" s="1"/>
  <c r="IG138" i="1"/>
  <c r="IH138" i="1" s="1"/>
  <c r="II138" i="1" s="1"/>
  <c r="IC100" i="1"/>
  <c r="ID100" i="1" s="1"/>
  <c r="IM100" i="1"/>
  <c r="HJ136" i="1"/>
  <c r="HK136" i="1" s="1"/>
  <c r="HL136" i="1" s="1"/>
  <c r="OB137" i="1" l="1"/>
  <c r="OC137" i="1" s="1"/>
  <c r="OD137" i="1" s="1"/>
  <c r="LR199" i="1"/>
  <c r="LS199" i="1" s="1"/>
  <c r="LT199" i="1" s="1"/>
  <c r="JP138" i="1"/>
  <c r="JQ138" i="1" s="1"/>
  <c r="JR138" i="1" s="1"/>
  <c r="IG139" i="1"/>
  <c r="IH139" i="1" s="1"/>
  <c r="II139" i="1" s="1"/>
  <c r="HZ101" i="1"/>
  <c r="IA101" i="1" s="1"/>
  <c r="IB101" i="1"/>
  <c r="IO101" i="1"/>
  <c r="HJ137" i="1"/>
  <c r="HK137" i="1" s="1"/>
  <c r="HL137" i="1" s="1"/>
  <c r="OB138" i="1" l="1"/>
  <c r="OC138" i="1" s="1"/>
  <c r="OD138" i="1" s="1"/>
  <c r="LR200" i="1"/>
  <c r="LS200" i="1" s="1"/>
  <c r="LT200" i="1" s="1"/>
  <c r="JP139" i="1"/>
  <c r="JQ139" i="1" s="1"/>
  <c r="JR139" i="1" s="1"/>
  <c r="IG140" i="1"/>
  <c r="IH140" i="1" s="1"/>
  <c r="II140" i="1" s="1"/>
  <c r="IC101" i="1"/>
  <c r="ID101" i="1" s="1"/>
  <c r="IM101" i="1"/>
  <c r="HJ138" i="1"/>
  <c r="HK138" i="1" s="1"/>
  <c r="HL138" i="1" s="1"/>
  <c r="OB139" i="1" l="1"/>
  <c r="OC139" i="1" s="1"/>
  <c r="OD139" i="1" s="1"/>
  <c r="LR201" i="1"/>
  <c r="LS201" i="1" s="1"/>
  <c r="LT201" i="1" s="1"/>
  <c r="JP140" i="1"/>
  <c r="JQ140" i="1" s="1"/>
  <c r="JR140" i="1" s="1"/>
  <c r="IG141" i="1"/>
  <c r="IH141" i="1" s="1"/>
  <c r="II141" i="1" s="1"/>
  <c r="HZ102" i="1"/>
  <c r="IA102" i="1" s="1"/>
  <c r="IB102" i="1"/>
  <c r="IO102" i="1"/>
  <c r="HJ139" i="1"/>
  <c r="HK139" i="1" s="1"/>
  <c r="HL139" i="1" s="1"/>
  <c r="OB140" i="1" l="1"/>
  <c r="OC140" i="1" s="1"/>
  <c r="OD140" i="1" s="1"/>
  <c r="LR202" i="1"/>
  <c r="LS202" i="1" s="1"/>
  <c r="LT202" i="1" s="1"/>
  <c r="JP141" i="1"/>
  <c r="JQ141" i="1" s="1"/>
  <c r="JR141" i="1" s="1"/>
  <c r="IG142" i="1"/>
  <c r="IH142" i="1" s="1"/>
  <c r="II142" i="1" s="1"/>
  <c r="IC102" i="1"/>
  <c r="ID102" i="1" s="1"/>
  <c r="IM102" i="1"/>
  <c r="HJ140" i="1"/>
  <c r="HK140" i="1" s="1"/>
  <c r="HL140" i="1" s="1"/>
  <c r="OB141" i="1" l="1"/>
  <c r="OC141" i="1" s="1"/>
  <c r="OD141" i="1" s="1"/>
  <c r="LR203" i="1"/>
  <c r="LS203" i="1" s="1"/>
  <c r="LT203" i="1" s="1"/>
  <c r="JP142" i="1"/>
  <c r="JQ142" i="1" s="1"/>
  <c r="JR142" i="1" s="1"/>
  <c r="IG143" i="1"/>
  <c r="IH143" i="1" s="1"/>
  <c r="II143" i="1" s="1"/>
  <c r="HZ103" i="1"/>
  <c r="IA103" i="1" s="1"/>
  <c r="IB103" i="1"/>
  <c r="IO103" i="1"/>
  <c r="HJ141" i="1"/>
  <c r="HK141" i="1" s="1"/>
  <c r="HL141" i="1" s="1"/>
  <c r="OB142" i="1" l="1"/>
  <c r="OC142" i="1" s="1"/>
  <c r="OD142" i="1" s="1"/>
  <c r="LR204" i="1"/>
  <c r="LS204" i="1" s="1"/>
  <c r="LT204" i="1" s="1"/>
  <c r="JP143" i="1"/>
  <c r="JQ143" i="1" s="1"/>
  <c r="JR143" i="1" s="1"/>
  <c r="IG144" i="1"/>
  <c r="IH144" i="1" s="1"/>
  <c r="II144" i="1" s="1"/>
  <c r="IC103" i="1"/>
  <c r="ID103" i="1" s="1"/>
  <c r="IM103" i="1"/>
  <c r="HJ142" i="1"/>
  <c r="HK142" i="1" s="1"/>
  <c r="HL142" i="1" s="1"/>
  <c r="OB143" i="1" l="1"/>
  <c r="OC143" i="1" s="1"/>
  <c r="OD143" i="1" s="1"/>
  <c r="LR205" i="1"/>
  <c r="LS205" i="1" s="1"/>
  <c r="LT205" i="1" s="1"/>
  <c r="JP144" i="1"/>
  <c r="JQ144" i="1" s="1"/>
  <c r="JR144" i="1" s="1"/>
  <c r="IG145" i="1"/>
  <c r="IH145" i="1" s="1"/>
  <c r="II145" i="1" s="1"/>
  <c r="HZ104" i="1"/>
  <c r="IA104" i="1" s="1"/>
  <c r="IB104" i="1"/>
  <c r="IO104" i="1"/>
  <c r="HJ143" i="1"/>
  <c r="HK143" i="1" s="1"/>
  <c r="HL143" i="1" s="1"/>
  <c r="OB144" i="1" l="1"/>
  <c r="OC144" i="1" s="1"/>
  <c r="OD144" i="1" s="1"/>
  <c r="LR206" i="1"/>
  <c r="LS206" i="1" s="1"/>
  <c r="LT206" i="1" s="1"/>
  <c r="JP145" i="1"/>
  <c r="JQ145" i="1" s="1"/>
  <c r="JR145" i="1" s="1"/>
  <c r="JV145" i="1" s="1"/>
  <c r="IG146" i="1"/>
  <c r="IH146" i="1" s="1"/>
  <c r="II146" i="1" s="1"/>
  <c r="IC104" i="1"/>
  <c r="ID104" i="1" s="1"/>
  <c r="IM104" i="1"/>
  <c r="HJ144" i="1"/>
  <c r="HK144" i="1" s="1"/>
  <c r="HL144" i="1" s="1"/>
  <c r="OB145" i="1" l="1"/>
  <c r="OC145" i="1" s="1"/>
  <c r="OD145" i="1" s="1"/>
  <c r="LR207" i="1"/>
  <c r="LS207" i="1" s="1"/>
  <c r="LT207" i="1" s="1"/>
  <c r="JP146" i="1"/>
  <c r="JQ146" i="1" s="1"/>
  <c r="JR146" i="1" s="1"/>
  <c r="IG147" i="1"/>
  <c r="IH147" i="1" s="1"/>
  <c r="II147" i="1" s="1"/>
  <c r="IB105" i="1"/>
  <c r="HZ105" i="1"/>
  <c r="IA105" i="1" s="1"/>
  <c r="IO105" i="1"/>
  <c r="HJ145" i="1"/>
  <c r="HK145" i="1" s="1"/>
  <c r="HL145" i="1" s="1"/>
  <c r="OB146" i="1" l="1"/>
  <c r="OC146" i="1" s="1"/>
  <c r="OD146" i="1" s="1"/>
  <c r="LR208" i="1"/>
  <c r="LS208" i="1" s="1"/>
  <c r="LT208" i="1" s="1"/>
  <c r="JP147" i="1"/>
  <c r="JQ147" i="1" s="1"/>
  <c r="JR147" i="1" s="1"/>
  <c r="IG148" i="1"/>
  <c r="IH148" i="1" s="1"/>
  <c r="II148" i="1" s="1"/>
  <c r="IC105" i="1"/>
  <c r="ID105" i="1" s="1"/>
  <c r="IM105" i="1"/>
  <c r="HJ146" i="1"/>
  <c r="HK146" i="1" s="1"/>
  <c r="HL146" i="1" s="1"/>
  <c r="OB147" i="1" l="1"/>
  <c r="OC147" i="1" s="1"/>
  <c r="OD147" i="1" s="1"/>
  <c r="LR209" i="1"/>
  <c r="LS209" i="1" s="1"/>
  <c r="LT209" i="1" s="1"/>
  <c r="JP148" i="1"/>
  <c r="JQ148" i="1" s="1"/>
  <c r="JR148" i="1" s="1"/>
  <c r="IG149" i="1"/>
  <c r="IH149" i="1" s="1"/>
  <c r="II149" i="1" s="1"/>
  <c r="HZ106" i="1"/>
  <c r="IA106" i="1" s="1"/>
  <c r="IB106" i="1"/>
  <c r="IO106" i="1"/>
  <c r="HJ147" i="1"/>
  <c r="HK147" i="1" s="1"/>
  <c r="HL147" i="1" s="1"/>
  <c r="OB148" i="1" l="1"/>
  <c r="OC148" i="1" s="1"/>
  <c r="OD148" i="1" s="1"/>
  <c r="LR210" i="1"/>
  <c r="LS210" i="1" s="1"/>
  <c r="LT210" i="1" s="1"/>
  <c r="JP149" i="1"/>
  <c r="JQ149" i="1" s="1"/>
  <c r="JR149" i="1" s="1"/>
  <c r="IG150" i="1"/>
  <c r="IH150" i="1" s="1"/>
  <c r="II150" i="1" s="1"/>
  <c r="IC106" i="1"/>
  <c r="ID106" i="1" s="1"/>
  <c r="IM106" i="1"/>
  <c r="HJ148" i="1"/>
  <c r="HK148" i="1" s="1"/>
  <c r="HL148" i="1" s="1"/>
  <c r="OB149" i="1" l="1"/>
  <c r="OC149" i="1" s="1"/>
  <c r="OD149" i="1" s="1"/>
  <c r="LR211" i="1"/>
  <c r="LS211" i="1" s="1"/>
  <c r="LT211" i="1" s="1"/>
  <c r="JP150" i="1"/>
  <c r="JQ150" i="1" s="1"/>
  <c r="JR150" i="1" s="1"/>
  <c r="IG151" i="1"/>
  <c r="IH151" i="1" s="1"/>
  <c r="II151" i="1" s="1"/>
  <c r="HZ107" i="1"/>
  <c r="IA107" i="1" s="1"/>
  <c r="IB107" i="1"/>
  <c r="IO107" i="1"/>
  <c r="HJ149" i="1"/>
  <c r="HK149" i="1" s="1"/>
  <c r="HL149" i="1" s="1"/>
  <c r="OB150" i="1" l="1"/>
  <c r="OC150" i="1" s="1"/>
  <c r="OD150" i="1" s="1"/>
  <c r="LR212" i="1"/>
  <c r="LS212" i="1" s="1"/>
  <c r="LT212" i="1" s="1"/>
  <c r="JP151" i="1"/>
  <c r="JQ151" i="1" s="1"/>
  <c r="JR151" i="1" s="1"/>
  <c r="IG152" i="1"/>
  <c r="IH152" i="1" s="1"/>
  <c r="II152" i="1" s="1"/>
  <c r="IC107" i="1"/>
  <c r="ID107" i="1" s="1"/>
  <c r="IM107" i="1"/>
  <c r="HJ150" i="1"/>
  <c r="HK150" i="1" s="1"/>
  <c r="HL150" i="1" s="1"/>
  <c r="OB151" i="1" l="1"/>
  <c r="OC151" i="1" s="1"/>
  <c r="OD151" i="1" s="1"/>
  <c r="LR213" i="1"/>
  <c r="LS213" i="1" s="1"/>
  <c r="LT213" i="1" s="1"/>
  <c r="JP152" i="1"/>
  <c r="JQ152" i="1" s="1"/>
  <c r="JR152" i="1" s="1"/>
  <c r="IG153" i="1"/>
  <c r="IH153" i="1" s="1"/>
  <c r="II153" i="1" s="1"/>
  <c r="IB108" i="1"/>
  <c r="HZ108" i="1"/>
  <c r="IA108" i="1" s="1"/>
  <c r="IO108" i="1"/>
  <c r="HJ151" i="1"/>
  <c r="HK151" i="1" s="1"/>
  <c r="HL151" i="1" s="1"/>
  <c r="OB152" i="1" l="1"/>
  <c r="OC152" i="1" s="1"/>
  <c r="OD152" i="1" s="1"/>
  <c r="LR214" i="1"/>
  <c r="LS214" i="1" s="1"/>
  <c r="LT214" i="1" s="1"/>
  <c r="JP153" i="1"/>
  <c r="JQ153" i="1" s="1"/>
  <c r="JR153" i="1" s="1"/>
  <c r="IG154" i="1"/>
  <c r="IH154" i="1" s="1"/>
  <c r="II154" i="1" s="1"/>
  <c r="IC108" i="1"/>
  <c r="ID108" i="1" s="1"/>
  <c r="IM108" i="1"/>
  <c r="HJ152" i="1"/>
  <c r="HK152" i="1" s="1"/>
  <c r="HL152" i="1" s="1"/>
  <c r="OB153" i="1" l="1"/>
  <c r="OC153" i="1" s="1"/>
  <c r="OD153" i="1" s="1"/>
  <c r="LR215" i="1"/>
  <c r="LS215" i="1" s="1"/>
  <c r="LT215" i="1" s="1"/>
  <c r="JP154" i="1"/>
  <c r="JQ154" i="1" s="1"/>
  <c r="JR154" i="1" s="1"/>
  <c r="IG155" i="1"/>
  <c r="IH155" i="1" s="1"/>
  <c r="II155" i="1" s="1"/>
  <c r="HZ109" i="1"/>
  <c r="IA109" i="1" s="1"/>
  <c r="IB109" i="1"/>
  <c r="IO109" i="1"/>
  <c r="HJ153" i="1"/>
  <c r="HK153" i="1" s="1"/>
  <c r="HL153" i="1" s="1"/>
  <c r="OB154" i="1" l="1"/>
  <c r="OC154" i="1" s="1"/>
  <c r="OD154" i="1" s="1"/>
  <c r="LR216" i="1"/>
  <c r="LS216" i="1" s="1"/>
  <c r="LT216" i="1" s="1"/>
  <c r="JP155" i="1"/>
  <c r="JQ155" i="1" s="1"/>
  <c r="JR155" i="1" s="1"/>
  <c r="IG156" i="1"/>
  <c r="IH156" i="1" s="1"/>
  <c r="II156" i="1" s="1"/>
  <c r="IC109" i="1"/>
  <c r="ID109" i="1" s="1"/>
  <c r="IM109" i="1"/>
  <c r="HJ154" i="1"/>
  <c r="HK154" i="1" s="1"/>
  <c r="HL154" i="1" s="1"/>
  <c r="OB155" i="1" l="1"/>
  <c r="OC155" i="1" s="1"/>
  <c r="OD155" i="1" s="1"/>
  <c r="LR217" i="1"/>
  <c r="LS217" i="1" s="1"/>
  <c r="LT217" i="1" s="1"/>
  <c r="JP156" i="1"/>
  <c r="JQ156" i="1" s="1"/>
  <c r="JR156" i="1" s="1"/>
  <c r="IG157" i="1"/>
  <c r="HZ110" i="1"/>
  <c r="IA110" i="1" s="1"/>
  <c r="IB110" i="1"/>
  <c r="IO110" i="1"/>
  <c r="HJ155" i="1"/>
  <c r="HK155" i="1" s="1"/>
  <c r="HL155" i="1" s="1"/>
  <c r="OB156" i="1" l="1"/>
  <c r="OC156" i="1" s="1"/>
  <c r="OD156" i="1" s="1"/>
  <c r="LR218" i="1"/>
  <c r="LS218" i="1" s="1"/>
  <c r="LT218" i="1" s="1"/>
  <c r="JP157" i="1"/>
  <c r="JQ157" i="1" s="1"/>
  <c r="JR157" i="1" s="1"/>
  <c r="IC110" i="1"/>
  <c r="ID110" i="1" s="1"/>
  <c r="IM110" i="1"/>
  <c r="IH157" i="1"/>
  <c r="IG422" i="1"/>
  <c r="HJ156" i="1"/>
  <c r="HK156" i="1" s="1"/>
  <c r="HL156" i="1" s="1"/>
  <c r="OB157" i="1" l="1"/>
  <c r="OC157" i="1" s="1"/>
  <c r="OD157" i="1" s="1"/>
  <c r="LR219" i="1"/>
  <c r="LS219" i="1" s="1"/>
  <c r="LT219" i="1" s="1"/>
  <c r="JP158" i="1"/>
  <c r="JQ158" i="1" s="1"/>
  <c r="JR158" i="1" s="1"/>
  <c r="JV157" i="1"/>
  <c r="JV422" i="1" s="1"/>
  <c r="II157" i="1"/>
  <c r="II158" i="1" s="1"/>
  <c r="II159" i="1" s="1"/>
  <c r="II160" i="1" s="1"/>
  <c r="II161" i="1" s="1"/>
  <c r="II162" i="1" s="1"/>
  <c r="II163" i="1" s="1"/>
  <c r="II164" i="1" s="1"/>
  <c r="II165" i="1" s="1"/>
  <c r="II166" i="1" s="1"/>
  <c r="II167" i="1" s="1"/>
  <c r="II168" i="1" s="1"/>
  <c r="II169" i="1" s="1"/>
  <c r="II170" i="1" s="1"/>
  <c r="II171" i="1" s="1"/>
  <c r="II172" i="1" s="1"/>
  <c r="II173" i="1" s="1"/>
  <c r="II174" i="1" s="1"/>
  <c r="II175" i="1" s="1"/>
  <c r="II176" i="1" s="1"/>
  <c r="II177" i="1" s="1"/>
  <c r="II178" i="1" s="1"/>
  <c r="II179" i="1" s="1"/>
  <c r="II180" i="1" s="1"/>
  <c r="II181" i="1" s="1"/>
  <c r="II182" i="1" s="1"/>
  <c r="II183" i="1" s="1"/>
  <c r="II184" i="1" s="1"/>
  <c r="II185" i="1" s="1"/>
  <c r="II186" i="1" s="1"/>
  <c r="II187" i="1" s="1"/>
  <c r="II188" i="1" s="1"/>
  <c r="II189" i="1" s="1"/>
  <c r="II190" i="1" s="1"/>
  <c r="II191" i="1" s="1"/>
  <c r="II192" i="1" s="1"/>
  <c r="II193" i="1" s="1"/>
  <c r="II194" i="1" s="1"/>
  <c r="II195" i="1" s="1"/>
  <c r="II196" i="1" s="1"/>
  <c r="II197" i="1" s="1"/>
  <c r="II198" i="1" s="1"/>
  <c r="II199" i="1" s="1"/>
  <c r="II200" i="1" s="1"/>
  <c r="II201" i="1" s="1"/>
  <c r="II202" i="1" s="1"/>
  <c r="II203" i="1" s="1"/>
  <c r="II204" i="1" s="1"/>
  <c r="II205" i="1" s="1"/>
  <c r="II206" i="1" s="1"/>
  <c r="II207" i="1" s="1"/>
  <c r="II208" i="1" s="1"/>
  <c r="II209" i="1" s="1"/>
  <c r="II210" i="1" s="1"/>
  <c r="II211" i="1" s="1"/>
  <c r="II212" i="1" s="1"/>
  <c r="II213" i="1" s="1"/>
  <c r="II214" i="1" s="1"/>
  <c r="II215" i="1" s="1"/>
  <c r="II216" i="1" s="1"/>
  <c r="II217" i="1" s="1"/>
  <c r="II218" i="1" s="1"/>
  <c r="II219" i="1" s="1"/>
  <c r="II220" i="1" s="1"/>
  <c r="II221" i="1" s="1"/>
  <c r="II222" i="1" s="1"/>
  <c r="II223" i="1" s="1"/>
  <c r="II224" i="1" s="1"/>
  <c r="II225" i="1" s="1"/>
  <c r="II226" i="1" s="1"/>
  <c r="II227" i="1" s="1"/>
  <c r="II228" i="1" s="1"/>
  <c r="II229" i="1" s="1"/>
  <c r="II230" i="1" s="1"/>
  <c r="II231" i="1" s="1"/>
  <c r="II232" i="1" s="1"/>
  <c r="II233" i="1" s="1"/>
  <c r="II234" i="1" s="1"/>
  <c r="II235" i="1" s="1"/>
  <c r="II236" i="1" s="1"/>
  <c r="II237" i="1" s="1"/>
  <c r="II238" i="1" s="1"/>
  <c r="II239" i="1" s="1"/>
  <c r="II240" i="1" s="1"/>
  <c r="HZ111" i="1"/>
  <c r="IA111" i="1" s="1"/>
  <c r="IB111" i="1"/>
  <c r="IO111" i="1"/>
  <c r="HJ157" i="1"/>
  <c r="HK157" i="1" s="1"/>
  <c r="HL157" i="1" s="1"/>
  <c r="OB158" i="1" l="1"/>
  <c r="OC158" i="1" s="1"/>
  <c r="OD158" i="1" s="1"/>
  <c r="LR220" i="1"/>
  <c r="LS220" i="1" s="1"/>
  <c r="LT220" i="1" s="1"/>
  <c r="JP159" i="1"/>
  <c r="JQ159" i="1" s="1"/>
  <c r="JR159" i="1" s="1"/>
  <c r="IC111" i="1"/>
  <c r="ID111" i="1" s="1"/>
  <c r="IM111" i="1"/>
  <c r="HJ158" i="1"/>
  <c r="HK158" i="1" s="1"/>
  <c r="HL158" i="1" s="1"/>
  <c r="OB159" i="1" l="1"/>
  <c r="OC159" i="1" s="1"/>
  <c r="OD159" i="1" s="1"/>
  <c r="LR221" i="1"/>
  <c r="LS221" i="1" s="1"/>
  <c r="LT221" i="1" s="1"/>
  <c r="JP160" i="1"/>
  <c r="JQ160" i="1" s="1"/>
  <c r="JR160" i="1" s="1"/>
  <c r="HZ112" i="1"/>
  <c r="IA112" i="1" s="1"/>
  <c r="IB112" i="1"/>
  <c r="IO112" i="1"/>
  <c r="HJ159" i="1"/>
  <c r="HK159" i="1" s="1"/>
  <c r="HL159" i="1" s="1"/>
  <c r="OB160" i="1" l="1"/>
  <c r="OC160" i="1" s="1"/>
  <c r="OD160" i="1" s="1"/>
  <c r="LR222" i="1"/>
  <c r="LS222" i="1" s="1"/>
  <c r="LT222" i="1" s="1"/>
  <c r="JP161" i="1"/>
  <c r="JQ161" i="1" s="1"/>
  <c r="JR161" i="1" s="1"/>
  <c r="IC112" i="1"/>
  <c r="ID112" i="1" s="1"/>
  <c r="IM112" i="1"/>
  <c r="HJ160" i="1"/>
  <c r="HK160" i="1" s="1"/>
  <c r="HL160" i="1" s="1"/>
  <c r="OB161" i="1" l="1"/>
  <c r="OC161" i="1" s="1"/>
  <c r="OD161" i="1" s="1"/>
  <c r="LR223" i="1"/>
  <c r="LS223" i="1" s="1"/>
  <c r="LT223" i="1" s="1"/>
  <c r="JP162" i="1"/>
  <c r="JQ162" i="1" s="1"/>
  <c r="JR162" i="1" s="1"/>
  <c r="IB113" i="1"/>
  <c r="HZ113" i="1"/>
  <c r="IA113" i="1" s="1"/>
  <c r="IO113" i="1"/>
  <c r="HJ161" i="1"/>
  <c r="HK161" i="1" s="1"/>
  <c r="HL161" i="1" s="1"/>
  <c r="OB162" i="1" l="1"/>
  <c r="OC162" i="1" s="1"/>
  <c r="OD162" i="1" s="1"/>
  <c r="LR224" i="1"/>
  <c r="LS224" i="1" s="1"/>
  <c r="LT224" i="1" s="1"/>
  <c r="JP163" i="1"/>
  <c r="JQ163" i="1" s="1"/>
  <c r="JR163" i="1" s="1"/>
  <c r="IC113" i="1"/>
  <c r="ID113" i="1" s="1"/>
  <c r="IM113" i="1"/>
  <c r="HJ162" i="1"/>
  <c r="HK162" i="1" s="1"/>
  <c r="HL162" i="1" s="1"/>
  <c r="OB163" i="1" l="1"/>
  <c r="OC163" i="1" s="1"/>
  <c r="OD163" i="1" s="1"/>
  <c r="LR225" i="1"/>
  <c r="LS225" i="1" s="1"/>
  <c r="LT225" i="1" s="1"/>
  <c r="JP164" i="1"/>
  <c r="JQ164" i="1" s="1"/>
  <c r="JR164" i="1" s="1"/>
  <c r="HZ114" i="1"/>
  <c r="IA114" i="1" s="1"/>
  <c r="IB114" i="1"/>
  <c r="IO114" i="1"/>
  <c r="HJ163" i="1"/>
  <c r="HK163" i="1" s="1"/>
  <c r="HL163" i="1" s="1"/>
  <c r="OB164" i="1" l="1"/>
  <c r="OC164" i="1" s="1"/>
  <c r="OD164" i="1" s="1"/>
  <c r="LR226" i="1"/>
  <c r="LS226" i="1" s="1"/>
  <c r="LT226" i="1" s="1"/>
  <c r="JP165" i="1"/>
  <c r="JQ165" i="1" s="1"/>
  <c r="JR165" i="1" s="1"/>
  <c r="IC114" i="1"/>
  <c r="ID114" i="1" s="1"/>
  <c r="IM114" i="1"/>
  <c r="HJ164" i="1"/>
  <c r="HK164" i="1" s="1"/>
  <c r="HL164" i="1" s="1"/>
  <c r="OB165" i="1" l="1"/>
  <c r="OC165" i="1" s="1"/>
  <c r="OD165" i="1" s="1"/>
  <c r="LR227" i="1"/>
  <c r="LS227" i="1" s="1"/>
  <c r="LT227" i="1" s="1"/>
  <c r="JP166" i="1"/>
  <c r="JQ166" i="1" s="1"/>
  <c r="JR166" i="1" s="1"/>
  <c r="HZ115" i="1"/>
  <c r="IA115" i="1" s="1"/>
  <c r="IB115" i="1"/>
  <c r="IO115" i="1"/>
  <c r="HJ165" i="1"/>
  <c r="HK165" i="1" s="1"/>
  <c r="HL165" i="1" s="1"/>
  <c r="OB166" i="1" l="1"/>
  <c r="OC166" i="1" s="1"/>
  <c r="OD166" i="1" s="1"/>
  <c r="LR228" i="1"/>
  <c r="LS228" i="1" s="1"/>
  <c r="LT228" i="1" s="1"/>
  <c r="JP167" i="1"/>
  <c r="JQ167" i="1" s="1"/>
  <c r="JR167" i="1" s="1"/>
  <c r="IC115" i="1"/>
  <c r="ID115" i="1" s="1"/>
  <c r="IM115" i="1"/>
  <c r="HJ166" i="1"/>
  <c r="HK166" i="1" s="1"/>
  <c r="HL166" i="1" s="1"/>
  <c r="OB167" i="1" l="1"/>
  <c r="OC167" i="1" s="1"/>
  <c r="OD167" i="1" s="1"/>
  <c r="LR229" i="1"/>
  <c r="LS229" i="1" s="1"/>
  <c r="LT229" i="1" s="1"/>
  <c r="JP168" i="1"/>
  <c r="JQ168" i="1" s="1"/>
  <c r="JR168" i="1" s="1"/>
  <c r="IB116" i="1"/>
  <c r="HZ116" i="1"/>
  <c r="IA116" i="1" s="1"/>
  <c r="IO116" i="1"/>
  <c r="HJ167" i="1"/>
  <c r="HK167" i="1" s="1"/>
  <c r="HL167" i="1" s="1"/>
  <c r="OB168" i="1" l="1"/>
  <c r="OC168" i="1" s="1"/>
  <c r="OD168" i="1" s="1"/>
  <c r="LR230" i="1"/>
  <c r="LS230" i="1" s="1"/>
  <c r="LT230" i="1" s="1"/>
  <c r="JP169" i="1"/>
  <c r="JQ169" i="1" s="1"/>
  <c r="JR169" i="1" s="1"/>
  <c r="IC116" i="1"/>
  <c r="ID116" i="1" s="1"/>
  <c r="IM116" i="1"/>
  <c r="HJ168" i="1"/>
  <c r="HK168" i="1" s="1"/>
  <c r="HL168" i="1" s="1"/>
  <c r="OB169" i="1" l="1"/>
  <c r="OC169" i="1" s="1"/>
  <c r="OD169" i="1" s="1"/>
  <c r="LR231" i="1"/>
  <c r="LS231" i="1" s="1"/>
  <c r="LT231" i="1" s="1"/>
  <c r="JP170" i="1"/>
  <c r="JQ170" i="1" s="1"/>
  <c r="JR170" i="1" s="1"/>
  <c r="HZ117" i="1"/>
  <c r="IA117" i="1" s="1"/>
  <c r="IB117" i="1"/>
  <c r="IO117" i="1"/>
  <c r="HJ169" i="1"/>
  <c r="HK169" i="1" s="1"/>
  <c r="HL169" i="1" s="1"/>
  <c r="OB170" i="1" l="1"/>
  <c r="OC170" i="1" s="1"/>
  <c r="OD170" i="1" s="1"/>
  <c r="LR232" i="1"/>
  <c r="LS232" i="1" s="1"/>
  <c r="LT232" i="1" s="1"/>
  <c r="JP171" i="1"/>
  <c r="JQ171" i="1" s="1"/>
  <c r="JR171" i="1" s="1"/>
  <c r="IC117" i="1"/>
  <c r="ID117" i="1" s="1"/>
  <c r="IM117" i="1"/>
  <c r="HJ170" i="1"/>
  <c r="HK170" i="1" s="1"/>
  <c r="HL170" i="1" s="1"/>
  <c r="OB171" i="1" l="1"/>
  <c r="OC171" i="1" s="1"/>
  <c r="OD171" i="1" s="1"/>
  <c r="LR233" i="1"/>
  <c r="LS233" i="1" s="1"/>
  <c r="LT233" i="1" s="1"/>
  <c r="JP172" i="1"/>
  <c r="JQ172" i="1" s="1"/>
  <c r="JR172" i="1" s="1"/>
  <c r="HZ118" i="1"/>
  <c r="IA118" i="1" s="1"/>
  <c r="IB118" i="1"/>
  <c r="IO118" i="1"/>
  <c r="HJ171" i="1"/>
  <c r="HK171" i="1" s="1"/>
  <c r="HL171" i="1" s="1"/>
  <c r="OB172" i="1" l="1"/>
  <c r="OC172" i="1" s="1"/>
  <c r="OD172" i="1" s="1"/>
  <c r="LR234" i="1"/>
  <c r="LS234" i="1" s="1"/>
  <c r="LT234" i="1" s="1"/>
  <c r="JP173" i="1"/>
  <c r="JQ173" i="1" s="1"/>
  <c r="JR173" i="1" s="1"/>
  <c r="IC118" i="1"/>
  <c r="ID118" i="1" s="1"/>
  <c r="IM118" i="1"/>
  <c r="HJ172" i="1"/>
  <c r="HK172" i="1" s="1"/>
  <c r="HL172" i="1" s="1"/>
  <c r="OB173" i="1" l="1"/>
  <c r="OC173" i="1" s="1"/>
  <c r="OD173" i="1" s="1"/>
  <c r="LR235" i="1"/>
  <c r="LS235" i="1" s="1"/>
  <c r="LT235" i="1" s="1"/>
  <c r="JP174" i="1"/>
  <c r="JQ174" i="1" s="1"/>
  <c r="JR174" i="1" s="1"/>
  <c r="HZ119" i="1"/>
  <c r="IA119" i="1" s="1"/>
  <c r="IB119" i="1"/>
  <c r="IO119" i="1"/>
  <c r="HJ173" i="1"/>
  <c r="HK173" i="1" s="1"/>
  <c r="HL173" i="1" s="1"/>
  <c r="OB174" i="1" l="1"/>
  <c r="OC174" i="1" s="1"/>
  <c r="OD174" i="1" s="1"/>
  <c r="LR236" i="1"/>
  <c r="LS236" i="1" s="1"/>
  <c r="LT236" i="1" s="1"/>
  <c r="JP175" i="1"/>
  <c r="JQ175" i="1" s="1"/>
  <c r="JR175" i="1" s="1"/>
  <c r="IC119" i="1"/>
  <c r="ID119" i="1" s="1"/>
  <c r="IM119" i="1"/>
  <c r="HJ174" i="1"/>
  <c r="HK174" i="1" s="1"/>
  <c r="HL174" i="1" s="1"/>
  <c r="OB175" i="1" l="1"/>
  <c r="OC175" i="1" s="1"/>
  <c r="OD175" i="1" s="1"/>
  <c r="LR237" i="1"/>
  <c r="LS237" i="1" s="1"/>
  <c r="LT237" i="1" s="1"/>
  <c r="JP176" i="1"/>
  <c r="JQ176" i="1" s="1"/>
  <c r="JR176" i="1" s="1"/>
  <c r="HZ120" i="1"/>
  <c r="IA120" i="1" s="1"/>
  <c r="IB120" i="1"/>
  <c r="IO120" i="1"/>
  <c r="HJ175" i="1"/>
  <c r="HK175" i="1" s="1"/>
  <c r="HL175" i="1" s="1"/>
  <c r="OB176" i="1" l="1"/>
  <c r="OC176" i="1" s="1"/>
  <c r="OD176" i="1" s="1"/>
  <c r="LR238" i="1"/>
  <c r="LS238" i="1" s="1"/>
  <c r="LT238" i="1" s="1"/>
  <c r="JP177" i="1"/>
  <c r="JQ177" i="1" s="1"/>
  <c r="JR177" i="1" s="1"/>
  <c r="IC120" i="1"/>
  <c r="ID120" i="1" s="1"/>
  <c r="IM120" i="1"/>
  <c r="HJ176" i="1"/>
  <c r="HK176" i="1" s="1"/>
  <c r="HL176" i="1" s="1"/>
  <c r="OB177" i="1" l="1"/>
  <c r="OC177" i="1" s="1"/>
  <c r="OD177" i="1" s="1"/>
  <c r="LR239" i="1"/>
  <c r="LS239" i="1" s="1"/>
  <c r="LT239" i="1" s="1"/>
  <c r="JP178" i="1"/>
  <c r="JQ178" i="1" s="1"/>
  <c r="JR178" i="1" s="1"/>
  <c r="IB121" i="1"/>
  <c r="HZ121" i="1"/>
  <c r="IA121" i="1" s="1"/>
  <c r="IO121" i="1"/>
  <c r="HJ177" i="1"/>
  <c r="HK177" i="1" s="1"/>
  <c r="HL177" i="1" s="1"/>
  <c r="OB178" i="1" l="1"/>
  <c r="OC178" i="1" s="1"/>
  <c r="OD178" i="1" s="1"/>
  <c r="LR240" i="1"/>
  <c r="LS240" i="1" s="1"/>
  <c r="LT240" i="1" s="1"/>
  <c r="JP179" i="1"/>
  <c r="JQ179" i="1" s="1"/>
  <c r="JR179" i="1" s="1"/>
  <c r="IC121" i="1"/>
  <c r="ID121" i="1" s="1"/>
  <c r="IM121" i="1"/>
  <c r="HJ178" i="1"/>
  <c r="HK178" i="1" s="1"/>
  <c r="HL178" i="1" s="1"/>
  <c r="OB179" i="1" l="1"/>
  <c r="OC179" i="1" s="1"/>
  <c r="OD179" i="1" s="1"/>
  <c r="LR241" i="1"/>
  <c r="JP180" i="1"/>
  <c r="JQ180" i="1" s="1"/>
  <c r="JR180" i="1" s="1"/>
  <c r="HZ122" i="1"/>
  <c r="IA122" i="1" s="1"/>
  <c r="IB122" i="1"/>
  <c r="IO122" i="1"/>
  <c r="HJ179" i="1"/>
  <c r="HK179" i="1" s="1"/>
  <c r="HL179" i="1" s="1"/>
  <c r="OB180" i="1" l="1"/>
  <c r="OC180" i="1" s="1"/>
  <c r="OD180" i="1" s="1"/>
  <c r="JP181" i="1"/>
  <c r="JQ181" i="1" s="1"/>
  <c r="JR181" i="1" s="1"/>
  <c r="IC122" i="1"/>
  <c r="ID122" i="1" s="1"/>
  <c r="IM122" i="1"/>
  <c r="HJ180" i="1"/>
  <c r="HK180" i="1" s="1"/>
  <c r="HL180" i="1" s="1"/>
  <c r="OB181" i="1" l="1"/>
  <c r="OC181" i="1" s="1"/>
  <c r="OD181" i="1" s="1"/>
  <c r="JP182" i="1"/>
  <c r="JQ182" i="1" s="1"/>
  <c r="JR182" i="1" s="1"/>
  <c r="HZ123" i="1"/>
  <c r="IA123" i="1" s="1"/>
  <c r="IB123" i="1"/>
  <c r="IO123" i="1"/>
  <c r="HJ181" i="1"/>
  <c r="HK181" i="1" s="1"/>
  <c r="HL181" i="1" s="1"/>
  <c r="OB182" i="1" l="1"/>
  <c r="OC182" i="1" s="1"/>
  <c r="OD182" i="1" s="1"/>
  <c r="JP183" i="1"/>
  <c r="JQ183" i="1" s="1"/>
  <c r="JR183" i="1" s="1"/>
  <c r="IC123" i="1"/>
  <c r="ID123" i="1" s="1"/>
  <c r="IM123" i="1"/>
  <c r="HJ182" i="1"/>
  <c r="HK182" i="1" s="1"/>
  <c r="HL182" i="1" s="1"/>
  <c r="OB183" i="1" l="1"/>
  <c r="OC183" i="1" s="1"/>
  <c r="OD183" i="1" s="1"/>
  <c r="JP184" i="1"/>
  <c r="JQ184" i="1" s="1"/>
  <c r="JR184" i="1" s="1"/>
  <c r="IB124" i="1"/>
  <c r="HZ124" i="1"/>
  <c r="IA124" i="1" s="1"/>
  <c r="IO124" i="1"/>
  <c r="HJ183" i="1"/>
  <c r="HK183" i="1" s="1"/>
  <c r="HL183" i="1" s="1"/>
  <c r="OB184" i="1" l="1"/>
  <c r="OC184" i="1" s="1"/>
  <c r="OD184" i="1" s="1"/>
  <c r="JP185" i="1"/>
  <c r="JQ185" i="1" s="1"/>
  <c r="JR185" i="1" s="1"/>
  <c r="IC124" i="1"/>
  <c r="ID124" i="1" s="1"/>
  <c r="IM124" i="1"/>
  <c r="HJ184" i="1"/>
  <c r="HK184" i="1" s="1"/>
  <c r="HL184" i="1" s="1"/>
  <c r="OB185" i="1" l="1"/>
  <c r="OC185" i="1" s="1"/>
  <c r="OD185" i="1" s="1"/>
  <c r="JP186" i="1"/>
  <c r="JQ186" i="1" s="1"/>
  <c r="JR186" i="1" s="1"/>
  <c r="HZ125" i="1"/>
  <c r="IA125" i="1" s="1"/>
  <c r="IB125" i="1"/>
  <c r="IO125" i="1"/>
  <c r="HJ185" i="1"/>
  <c r="HK185" i="1" s="1"/>
  <c r="HL185" i="1" s="1"/>
  <c r="OB186" i="1" l="1"/>
  <c r="OC186" i="1" s="1"/>
  <c r="OD186" i="1" s="1"/>
  <c r="JP187" i="1"/>
  <c r="JQ187" i="1" s="1"/>
  <c r="JR187" i="1" s="1"/>
  <c r="IC125" i="1"/>
  <c r="ID125" i="1" s="1"/>
  <c r="IM125" i="1"/>
  <c r="HJ186" i="1"/>
  <c r="HK186" i="1" s="1"/>
  <c r="HL186" i="1" s="1"/>
  <c r="OB187" i="1" l="1"/>
  <c r="OC187" i="1" s="1"/>
  <c r="OD187" i="1" s="1"/>
  <c r="JP188" i="1"/>
  <c r="JQ188" i="1" s="1"/>
  <c r="JR188" i="1" s="1"/>
  <c r="HZ126" i="1"/>
  <c r="IA126" i="1" s="1"/>
  <c r="IB126" i="1"/>
  <c r="IO126" i="1"/>
  <c r="HJ187" i="1"/>
  <c r="HK187" i="1" s="1"/>
  <c r="HL187" i="1" s="1"/>
  <c r="OB188" i="1" l="1"/>
  <c r="OC188" i="1" s="1"/>
  <c r="OD188" i="1" s="1"/>
  <c r="JP189" i="1"/>
  <c r="JQ189" i="1" s="1"/>
  <c r="JR189" i="1" s="1"/>
  <c r="IC126" i="1"/>
  <c r="ID126" i="1" s="1"/>
  <c r="IM126" i="1"/>
  <c r="HJ188" i="1"/>
  <c r="HK188" i="1" s="1"/>
  <c r="HL188" i="1" s="1"/>
  <c r="OB189" i="1" l="1"/>
  <c r="OC189" i="1" s="1"/>
  <c r="OD189" i="1" s="1"/>
  <c r="JP190" i="1"/>
  <c r="JQ190" i="1" s="1"/>
  <c r="JR190" i="1" s="1"/>
  <c r="HZ127" i="1"/>
  <c r="IA127" i="1" s="1"/>
  <c r="IB127" i="1"/>
  <c r="IO127" i="1"/>
  <c r="HJ189" i="1"/>
  <c r="HK189" i="1" s="1"/>
  <c r="HL189" i="1" s="1"/>
  <c r="OB190" i="1" l="1"/>
  <c r="OC190" i="1" s="1"/>
  <c r="OD190" i="1" s="1"/>
  <c r="JP191" i="1"/>
  <c r="JQ191" i="1" s="1"/>
  <c r="JR191" i="1" s="1"/>
  <c r="IC127" i="1"/>
  <c r="ID127" i="1" s="1"/>
  <c r="IM127" i="1"/>
  <c r="HJ190" i="1"/>
  <c r="HK190" i="1" s="1"/>
  <c r="HL190" i="1" s="1"/>
  <c r="OB191" i="1" l="1"/>
  <c r="OC191" i="1" s="1"/>
  <c r="OD191" i="1" s="1"/>
  <c r="JP192" i="1"/>
  <c r="JQ192" i="1" s="1"/>
  <c r="JR192" i="1" s="1"/>
  <c r="HZ128" i="1"/>
  <c r="IA128" i="1" s="1"/>
  <c r="IB128" i="1"/>
  <c r="IO128" i="1"/>
  <c r="HJ191" i="1"/>
  <c r="HK191" i="1" s="1"/>
  <c r="HL191" i="1" s="1"/>
  <c r="OB192" i="1" l="1"/>
  <c r="OC192" i="1" s="1"/>
  <c r="OD192" i="1" s="1"/>
  <c r="JP193" i="1"/>
  <c r="JQ193" i="1" s="1"/>
  <c r="JR193" i="1" s="1"/>
  <c r="IC128" i="1"/>
  <c r="ID128" i="1" s="1"/>
  <c r="IM128" i="1"/>
  <c r="HJ192" i="1"/>
  <c r="HK192" i="1" s="1"/>
  <c r="HL192" i="1" s="1"/>
  <c r="OB193" i="1" l="1"/>
  <c r="OC193" i="1" s="1"/>
  <c r="OD193" i="1" s="1"/>
  <c r="JP194" i="1"/>
  <c r="JQ194" i="1" s="1"/>
  <c r="JR194" i="1" s="1"/>
  <c r="IB129" i="1"/>
  <c r="HZ129" i="1"/>
  <c r="IA129" i="1" s="1"/>
  <c r="IO129" i="1"/>
  <c r="HJ193" i="1"/>
  <c r="HK193" i="1" s="1"/>
  <c r="HL193" i="1" s="1"/>
  <c r="OB194" i="1" l="1"/>
  <c r="OC194" i="1" s="1"/>
  <c r="OD194" i="1" s="1"/>
  <c r="JP195" i="1"/>
  <c r="JQ195" i="1" s="1"/>
  <c r="JR195" i="1" s="1"/>
  <c r="IC129" i="1"/>
  <c r="ID129" i="1" s="1"/>
  <c r="IM129" i="1"/>
  <c r="HJ194" i="1"/>
  <c r="HK194" i="1" s="1"/>
  <c r="HL194" i="1" s="1"/>
  <c r="OB195" i="1" l="1"/>
  <c r="OC195" i="1" s="1"/>
  <c r="OD195" i="1" s="1"/>
  <c r="JP196" i="1"/>
  <c r="JQ196" i="1" s="1"/>
  <c r="JR196" i="1" s="1"/>
  <c r="HZ130" i="1"/>
  <c r="IA130" i="1" s="1"/>
  <c r="IB130" i="1"/>
  <c r="IO130" i="1"/>
  <c r="HJ195" i="1"/>
  <c r="HK195" i="1" s="1"/>
  <c r="HL195" i="1" s="1"/>
  <c r="OB196" i="1" l="1"/>
  <c r="OC196" i="1" s="1"/>
  <c r="OD196" i="1" s="1"/>
  <c r="JP197" i="1"/>
  <c r="JQ197" i="1" s="1"/>
  <c r="JR197" i="1" s="1"/>
  <c r="IC130" i="1"/>
  <c r="ID130" i="1" s="1"/>
  <c r="IM130" i="1"/>
  <c r="HJ196" i="1"/>
  <c r="HK196" i="1" s="1"/>
  <c r="HL196" i="1" s="1"/>
  <c r="OB197" i="1" l="1"/>
  <c r="OC197" i="1" s="1"/>
  <c r="OD197" i="1" s="1"/>
  <c r="JP198" i="1"/>
  <c r="JQ198" i="1" s="1"/>
  <c r="JR198" i="1" s="1"/>
  <c r="HZ131" i="1"/>
  <c r="IA131" i="1" s="1"/>
  <c r="IB131" i="1"/>
  <c r="IO131" i="1"/>
  <c r="HJ197" i="1"/>
  <c r="HK197" i="1" s="1"/>
  <c r="HL197" i="1" s="1"/>
  <c r="OB198" i="1" l="1"/>
  <c r="OC198" i="1" s="1"/>
  <c r="OD198" i="1" s="1"/>
  <c r="JP199" i="1"/>
  <c r="JQ199" i="1" s="1"/>
  <c r="JR199" i="1" s="1"/>
  <c r="IC131" i="1"/>
  <c r="ID131" i="1" s="1"/>
  <c r="IM131" i="1"/>
  <c r="HJ198" i="1"/>
  <c r="HK198" i="1" s="1"/>
  <c r="HL198" i="1" s="1"/>
  <c r="OB199" i="1" l="1"/>
  <c r="OC199" i="1" s="1"/>
  <c r="OD199" i="1" s="1"/>
  <c r="JP200" i="1"/>
  <c r="JQ200" i="1" s="1"/>
  <c r="JR200" i="1" s="1"/>
  <c r="IB132" i="1"/>
  <c r="HZ132" i="1"/>
  <c r="IA132" i="1" s="1"/>
  <c r="IO132" i="1"/>
  <c r="HJ199" i="1"/>
  <c r="HK199" i="1" s="1"/>
  <c r="HL199" i="1" s="1"/>
  <c r="OB200" i="1" l="1"/>
  <c r="OC200" i="1" s="1"/>
  <c r="OD200" i="1" s="1"/>
  <c r="JP201" i="1"/>
  <c r="JQ201" i="1" s="1"/>
  <c r="JR201" i="1" s="1"/>
  <c r="IC132" i="1"/>
  <c r="ID132" i="1" s="1"/>
  <c r="IM132" i="1"/>
  <c r="HJ200" i="1"/>
  <c r="HK200" i="1" s="1"/>
  <c r="HL200" i="1" s="1"/>
  <c r="OB201" i="1" l="1"/>
  <c r="OC201" i="1" s="1"/>
  <c r="OD201" i="1" s="1"/>
  <c r="JP202" i="1"/>
  <c r="JQ202" i="1" s="1"/>
  <c r="JR202" i="1" s="1"/>
  <c r="HZ133" i="1"/>
  <c r="IA133" i="1" s="1"/>
  <c r="IB133" i="1"/>
  <c r="IO133" i="1"/>
  <c r="HJ201" i="1"/>
  <c r="HK201" i="1" s="1"/>
  <c r="HL201" i="1" s="1"/>
  <c r="OB202" i="1" l="1"/>
  <c r="OC202" i="1" s="1"/>
  <c r="OD202" i="1" s="1"/>
  <c r="JP203" i="1"/>
  <c r="JQ203" i="1" s="1"/>
  <c r="JR203" i="1" s="1"/>
  <c r="IC133" i="1"/>
  <c r="ID133" i="1" s="1"/>
  <c r="IM133" i="1"/>
  <c r="HJ202" i="1"/>
  <c r="HK202" i="1" s="1"/>
  <c r="HL202" i="1" s="1"/>
  <c r="OB203" i="1" l="1"/>
  <c r="OC203" i="1" s="1"/>
  <c r="OD203" i="1" s="1"/>
  <c r="JP204" i="1"/>
  <c r="JQ204" i="1" s="1"/>
  <c r="JR204" i="1" s="1"/>
  <c r="HZ134" i="1"/>
  <c r="IA134" i="1" s="1"/>
  <c r="IB134" i="1"/>
  <c r="IO134" i="1"/>
  <c r="HJ203" i="1"/>
  <c r="HK203" i="1" s="1"/>
  <c r="HL203" i="1" s="1"/>
  <c r="OB204" i="1" l="1"/>
  <c r="OC204" i="1" s="1"/>
  <c r="OD204" i="1" s="1"/>
  <c r="JP205" i="1"/>
  <c r="JQ205" i="1" s="1"/>
  <c r="JR205" i="1" s="1"/>
  <c r="IC134" i="1"/>
  <c r="ID134" i="1" s="1"/>
  <c r="IM134" i="1"/>
  <c r="HJ204" i="1"/>
  <c r="HK204" i="1" s="1"/>
  <c r="HL204" i="1" s="1"/>
  <c r="OB205" i="1" l="1"/>
  <c r="OC205" i="1" s="1"/>
  <c r="OD205" i="1" s="1"/>
  <c r="JP206" i="1"/>
  <c r="JQ206" i="1" s="1"/>
  <c r="JR206" i="1" s="1"/>
  <c r="HZ135" i="1"/>
  <c r="IA135" i="1" s="1"/>
  <c r="IB135" i="1"/>
  <c r="IO135" i="1"/>
  <c r="HJ205" i="1"/>
  <c r="HK205" i="1" s="1"/>
  <c r="HL205" i="1" s="1"/>
  <c r="OB206" i="1" l="1"/>
  <c r="OC206" i="1" s="1"/>
  <c r="OD206" i="1" s="1"/>
  <c r="JP207" i="1"/>
  <c r="JQ207" i="1" s="1"/>
  <c r="JR207" i="1" s="1"/>
  <c r="IC135" i="1"/>
  <c r="ID135" i="1" s="1"/>
  <c r="IM135" i="1"/>
  <c r="HJ206" i="1"/>
  <c r="HK206" i="1" s="1"/>
  <c r="HL206" i="1" s="1"/>
  <c r="OB207" i="1" l="1"/>
  <c r="OC207" i="1" s="1"/>
  <c r="OD207" i="1" s="1"/>
  <c r="JP208" i="1"/>
  <c r="JQ208" i="1" s="1"/>
  <c r="JR208" i="1" s="1"/>
  <c r="HZ136" i="1"/>
  <c r="IA136" i="1" s="1"/>
  <c r="IB136" i="1"/>
  <c r="IO136" i="1"/>
  <c r="HJ207" i="1"/>
  <c r="HK207" i="1" s="1"/>
  <c r="HL207" i="1" s="1"/>
  <c r="OB208" i="1" l="1"/>
  <c r="OC208" i="1" s="1"/>
  <c r="OD208" i="1" s="1"/>
  <c r="JP209" i="1"/>
  <c r="JQ209" i="1" s="1"/>
  <c r="JR209" i="1" s="1"/>
  <c r="IC136" i="1"/>
  <c r="ID136" i="1" s="1"/>
  <c r="IM136" i="1"/>
  <c r="HJ208" i="1"/>
  <c r="HK208" i="1" s="1"/>
  <c r="HL208" i="1" s="1"/>
  <c r="OB209" i="1" l="1"/>
  <c r="OC209" i="1" s="1"/>
  <c r="OD209" i="1" s="1"/>
  <c r="JP210" i="1"/>
  <c r="JQ210" i="1" s="1"/>
  <c r="JR210" i="1" s="1"/>
  <c r="IB137" i="1"/>
  <c r="HZ137" i="1"/>
  <c r="IA137" i="1" s="1"/>
  <c r="IO137" i="1"/>
  <c r="HJ209" i="1"/>
  <c r="HK209" i="1" s="1"/>
  <c r="HL209" i="1" s="1"/>
  <c r="OB210" i="1" l="1"/>
  <c r="OC210" i="1" s="1"/>
  <c r="OD210" i="1" s="1"/>
  <c r="JP211" i="1"/>
  <c r="JQ211" i="1" s="1"/>
  <c r="JR211" i="1" s="1"/>
  <c r="IC137" i="1"/>
  <c r="ID137" i="1" s="1"/>
  <c r="IM137" i="1"/>
  <c r="HJ210" i="1"/>
  <c r="HK210" i="1" s="1"/>
  <c r="HL210" i="1" s="1"/>
  <c r="OB211" i="1" l="1"/>
  <c r="OC211" i="1" s="1"/>
  <c r="OD211" i="1" s="1"/>
  <c r="JP212" i="1"/>
  <c r="JQ212" i="1" s="1"/>
  <c r="JR212" i="1" s="1"/>
  <c r="HZ138" i="1"/>
  <c r="IA138" i="1" s="1"/>
  <c r="IB138" i="1"/>
  <c r="IO138" i="1"/>
  <c r="HJ211" i="1"/>
  <c r="HK211" i="1" s="1"/>
  <c r="HL211" i="1" s="1"/>
  <c r="OB212" i="1" l="1"/>
  <c r="OC212" i="1" s="1"/>
  <c r="OD212" i="1" s="1"/>
  <c r="JP213" i="1"/>
  <c r="JQ213" i="1" s="1"/>
  <c r="JR213" i="1" s="1"/>
  <c r="IC138" i="1"/>
  <c r="ID138" i="1" s="1"/>
  <c r="IM138" i="1"/>
  <c r="HJ212" i="1"/>
  <c r="HK212" i="1" s="1"/>
  <c r="HL212" i="1" s="1"/>
  <c r="OB213" i="1" l="1"/>
  <c r="OC213" i="1" s="1"/>
  <c r="OD213" i="1" s="1"/>
  <c r="JP214" i="1"/>
  <c r="JQ214" i="1" s="1"/>
  <c r="JR214" i="1" s="1"/>
  <c r="HZ139" i="1"/>
  <c r="IA139" i="1" s="1"/>
  <c r="IB139" i="1"/>
  <c r="IO139" i="1"/>
  <c r="HJ213" i="1"/>
  <c r="HK213" i="1" s="1"/>
  <c r="HL213" i="1" s="1"/>
  <c r="OB214" i="1" l="1"/>
  <c r="OC214" i="1" s="1"/>
  <c r="OD214" i="1" s="1"/>
  <c r="JP215" i="1"/>
  <c r="JQ215" i="1" s="1"/>
  <c r="JR215" i="1" s="1"/>
  <c r="IC139" i="1"/>
  <c r="ID139" i="1" s="1"/>
  <c r="IM139" i="1"/>
  <c r="HJ214" i="1"/>
  <c r="HK214" i="1" s="1"/>
  <c r="HL214" i="1" s="1"/>
  <c r="OB215" i="1" l="1"/>
  <c r="OC215" i="1" s="1"/>
  <c r="OD215" i="1" s="1"/>
  <c r="JP216" i="1"/>
  <c r="JQ216" i="1" s="1"/>
  <c r="JR216" i="1" s="1"/>
  <c r="IB140" i="1"/>
  <c r="HZ140" i="1"/>
  <c r="IA140" i="1" s="1"/>
  <c r="IO140" i="1"/>
  <c r="HJ215" i="1"/>
  <c r="HK215" i="1" s="1"/>
  <c r="HL215" i="1" s="1"/>
  <c r="OB216" i="1" l="1"/>
  <c r="OC216" i="1" s="1"/>
  <c r="OD216" i="1" s="1"/>
  <c r="JP217" i="1"/>
  <c r="JQ217" i="1" s="1"/>
  <c r="JR217" i="1" s="1"/>
  <c r="IC140" i="1"/>
  <c r="ID140" i="1" s="1"/>
  <c r="IM140" i="1"/>
  <c r="HJ216" i="1"/>
  <c r="HK216" i="1" s="1"/>
  <c r="HL216" i="1" s="1"/>
  <c r="OB217" i="1" l="1"/>
  <c r="OC217" i="1" s="1"/>
  <c r="OD217" i="1" s="1"/>
  <c r="JP218" i="1"/>
  <c r="JQ218" i="1" s="1"/>
  <c r="JR218" i="1" s="1"/>
  <c r="HZ141" i="1"/>
  <c r="IA141" i="1" s="1"/>
  <c r="IB141" i="1"/>
  <c r="IO141" i="1"/>
  <c r="HJ217" i="1"/>
  <c r="HK217" i="1" s="1"/>
  <c r="HL217" i="1" s="1"/>
  <c r="OB218" i="1" l="1"/>
  <c r="OC218" i="1" s="1"/>
  <c r="OD218" i="1" s="1"/>
  <c r="JP219" i="1"/>
  <c r="JQ219" i="1" s="1"/>
  <c r="JR219" i="1" s="1"/>
  <c r="IC141" i="1"/>
  <c r="ID141" i="1" s="1"/>
  <c r="IM141" i="1"/>
  <c r="HJ218" i="1"/>
  <c r="HK218" i="1" s="1"/>
  <c r="HL218" i="1" s="1"/>
  <c r="OB219" i="1" l="1"/>
  <c r="OC219" i="1" s="1"/>
  <c r="OD219" i="1" s="1"/>
  <c r="JP220" i="1"/>
  <c r="JQ220" i="1" s="1"/>
  <c r="JR220" i="1" s="1"/>
  <c r="HZ142" i="1"/>
  <c r="IA142" i="1" s="1"/>
  <c r="IB142" i="1"/>
  <c r="IO142" i="1"/>
  <c r="HJ219" i="1"/>
  <c r="HK219" i="1" s="1"/>
  <c r="HL219" i="1" s="1"/>
  <c r="OB220" i="1" l="1"/>
  <c r="OC220" i="1" s="1"/>
  <c r="OD220" i="1" s="1"/>
  <c r="JP221" i="1"/>
  <c r="JQ221" i="1" s="1"/>
  <c r="JR221" i="1" s="1"/>
  <c r="IC142" i="1"/>
  <c r="ID142" i="1" s="1"/>
  <c r="IM142" i="1"/>
  <c r="HJ220" i="1"/>
  <c r="HK220" i="1" s="1"/>
  <c r="HL220" i="1" s="1"/>
  <c r="OB221" i="1" l="1"/>
  <c r="OC221" i="1" s="1"/>
  <c r="OD221" i="1" s="1"/>
  <c r="JP222" i="1"/>
  <c r="JQ222" i="1" s="1"/>
  <c r="JR222" i="1" s="1"/>
  <c r="HZ143" i="1"/>
  <c r="IA143" i="1" s="1"/>
  <c r="IB143" i="1"/>
  <c r="IO143" i="1"/>
  <c r="HJ221" i="1"/>
  <c r="HK221" i="1" s="1"/>
  <c r="HL221" i="1" s="1"/>
  <c r="OB222" i="1" l="1"/>
  <c r="OC222" i="1" s="1"/>
  <c r="OD222" i="1" s="1"/>
  <c r="JP223" i="1"/>
  <c r="JQ223" i="1" s="1"/>
  <c r="JR223" i="1" s="1"/>
  <c r="IC143" i="1"/>
  <c r="ID143" i="1" s="1"/>
  <c r="IM143" i="1"/>
  <c r="HJ222" i="1"/>
  <c r="HK222" i="1" s="1"/>
  <c r="HL222" i="1" s="1"/>
  <c r="OB223" i="1" l="1"/>
  <c r="OC223" i="1" s="1"/>
  <c r="OD223" i="1" s="1"/>
  <c r="JP224" i="1"/>
  <c r="JQ224" i="1" s="1"/>
  <c r="JR224" i="1" s="1"/>
  <c r="HZ144" i="1"/>
  <c r="IA144" i="1" s="1"/>
  <c r="IB144" i="1"/>
  <c r="IO144" i="1"/>
  <c r="HJ223" i="1"/>
  <c r="HK223" i="1" s="1"/>
  <c r="HL223" i="1" s="1"/>
  <c r="OB224" i="1" l="1"/>
  <c r="OC224" i="1" s="1"/>
  <c r="OD224" i="1" s="1"/>
  <c r="JP225" i="1"/>
  <c r="JQ225" i="1" s="1"/>
  <c r="JR225" i="1" s="1"/>
  <c r="IC144" i="1"/>
  <c r="ID144" i="1" s="1"/>
  <c r="IM144" i="1"/>
  <c r="HJ224" i="1"/>
  <c r="HK224" i="1" s="1"/>
  <c r="HL224" i="1" s="1"/>
  <c r="OB225" i="1" l="1"/>
  <c r="OC225" i="1" s="1"/>
  <c r="OD225" i="1" s="1"/>
  <c r="JP226" i="1"/>
  <c r="JQ226" i="1" s="1"/>
  <c r="JR226" i="1" s="1"/>
  <c r="IB145" i="1"/>
  <c r="HZ145" i="1"/>
  <c r="IA145" i="1" s="1"/>
  <c r="IO145" i="1"/>
  <c r="HJ225" i="1"/>
  <c r="HK225" i="1" s="1"/>
  <c r="HL225" i="1" s="1"/>
  <c r="OB226" i="1" l="1"/>
  <c r="OC226" i="1" s="1"/>
  <c r="OD226" i="1" s="1"/>
  <c r="JP227" i="1"/>
  <c r="JQ227" i="1" s="1"/>
  <c r="JR227" i="1" s="1"/>
  <c r="IC145" i="1"/>
  <c r="ID145" i="1" s="1"/>
  <c r="IM145" i="1"/>
  <c r="HJ226" i="1"/>
  <c r="HK226" i="1" s="1"/>
  <c r="HL226" i="1" s="1"/>
  <c r="OB227" i="1" l="1"/>
  <c r="OC227" i="1" s="1"/>
  <c r="OD227" i="1" s="1"/>
  <c r="JP228" i="1"/>
  <c r="JQ228" i="1" s="1"/>
  <c r="JR228" i="1" s="1"/>
  <c r="HZ146" i="1"/>
  <c r="IA146" i="1" s="1"/>
  <c r="IB146" i="1"/>
  <c r="IO146" i="1"/>
  <c r="HJ227" i="1"/>
  <c r="HK227" i="1" s="1"/>
  <c r="HL227" i="1" s="1"/>
  <c r="OB228" i="1" l="1"/>
  <c r="OC228" i="1" s="1"/>
  <c r="OD228" i="1" s="1"/>
  <c r="JP229" i="1"/>
  <c r="JQ229" i="1" s="1"/>
  <c r="JR229" i="1" s="1"/>
  <c r="IC146" i="1"/>
  <c r="ID146" i="1" s="1"/>
  <c r="IM146" i="1"/>
  <c r="HJ228" i="1"/>
  <c r="HK228" i="1" s="1"/>
  <c r="HL228" i="1" s="1"/>
  <c r="OB229" i="1" l="1"/>
  <c r="OC229" i="1" s="1"/>
  <c r="OD229" i="1" s="1"/>
  <c r="JP230" i="1"/>
  <c r="JQ230" i="1" s="1"/>
  <c r="JR230" i="1" s="1"/>
  <c r="HZ147" i="1"/>
  <c r="IA147" i="1" s="1"/>
  <c r="IB147" i="1"/>
  <c r="IO147" i="1"/>
  <c r="HJ229" i="1"/>
  <c r="HK229" i="1" s="1"/>
  <c r="HL229" i="1" s="1"/>
  <c r="OB230" i="1" l="1"/>
  <c r="OC230" i="1" s="1"/>
  <c r="OD230" i="1" s="1"/>
  <c r="JP231" i="1"/>
  <c r="JQ231" i="1" s="1"/>
  <c r="JR231" i="1" s="1"/>
  <c r="IC147" i="1"/>
  <c r="ID147" i="1" s="1"/>
  <c r="IM147" i="1"/>
  <c r="HJ230" i="1"/>
  <c r="HK230" i="1" s="1"/>
  <c r="HL230" i="1" s="1"/>
  <c r="OB231" i="1" l="1"/>
  <c r="OC231" i="1" s="1"/>
  <c r="OD231" i="1" s="1"/>
  <c r="JP232" i="1"/>
  <c r="JQ232" i="1" s="1"/>
  <c r="JR232" i="1" s="1"/>
  <c r="IB148" i="1"/>
  <c r="HZ148" i="1"/>
  <c r="IA148" i="1" s="1"/>
  <c r="IO148" i="1"/>
  <c r="HJ231" i="1"/>
  <c r="HK231" i="1" s="1"/>
  <c r="HL231" i="1" s="1"/>
  <c r="OB232" i="1" l="1"/>
  <c r="OC232" i="1" s="1"/>
  <c r="OD232" i="1" s="1"/>
  <c r="JP233" i="1"/>
  <c r="JQ233" i="1" s="1"/>
  <c r="JR233" i="1" s="1"/>
  <c r="IC148" i="1"/>
  <c r="ID148" i="1" s="1"/>
  <c r="IM148" i="1"/>
  <c r="HJ232" i="1"/>
  <c r="HK232" i="1" s="1"/>
  <c r="HL232" i="1" s="1"/>
  <c r="OB233" i="1" l="1"/>
  <c r="OC233" i="1" s="1"/>
  <c r="OD233" i="1" s="1"/>
  <c r="JP234" i="1"/>
  <c r="JQ234" i="1" s="1"/>
  <c r="JR234" i="1" s="1"/>
  <c r="HZ149" i="1"/>
  <c r="IA149" i="1" s="1"/>
  <c r="IB149" i="1"/>
  <c r="IO149" i="1"/>
  <c r="HJ233" i="1"/>
  <c r="HK233" i="1" s="1"/>
  <c r="HL233" i="1" s="1"/>
  <c r="OB234" i="1" l="1"/>
  <c r="OC234" i="1" s="1"/>
  <c r="OD234" i="1" s="1"/>
  <c r="JP235" i="1"/>
  <c r="JQ235" i="1" s="1"/>
  <c r="JR235" i="1" s="1"/>
  <c r="IC149" i="1"/>
  <c r="ID149" i="1" s="1"/>
  <c r="IM149" i="1"/>
  <c r="HJ234" i="1"/>
  <c r="HK234" i="1" s="1"/>
  <c r="HL234" i="1" s="1"/>
  <c r="OB235" i="1" l="1"/>
  <c r="OC235" i="1" s="1"/>
  <c r="OD235" i="1" s="1"/>
  <c r="JP236" i="1"/>
  <c r="JQ236" i="1" s="1"/>
  <c r="JR236" i="1" s="1"/>
  <c r="HZ150" i="1"/>
  <c r="IA150" i="1" s="1"/>
  <c r="IB150" i="1"/>
  <c r="IO150" i="1"/>
  <c r="HJ235" i="1"/>
  <c r="HK235" i="1" s="1"/>
  <c r="HL235" i="1" s="1"/>
  <c r="OB236" i="1" l="1"/>
  <c r="OC236" i="1" s="1"/>
  <c r="OD236" i="1" s="1"/>
  <c r="JP237" i="1"/>
  <c r="JQ237" i="1" s="1"/>
  <c r="JR237" i="1" s="1"/>
  <c r="IC150" i="1"/>
  <c r="ID150" i="1" s="1"/>
  <c r="IM150" i="1"/>
  <c r="HJ236" i="1"/>
  <c r="HK236" i="1" s="1"/>
  <c r="HL236" i="1" s="1"/>
  <c r="OB237" i="1" l="1"/>
  <c r="OC237" i="1" s="1"/>
  <c r="OD237" i="1" s="1"/>
  <c r="JP238" i="1"/>
  <c r="JQ238" i="1" s="1"/>
  <c r="JR238" i="1" s="1"/>
  <c r="HZ151" i="1"/>
  <c r="IA151" i="1" s="1"/>
  <c r="IB151" i="1"/>
  <c r="IO151" i="1"/>
  <c r="HJ237" i="1"/>
  <c r="HK237" i="1" s="1"/>
  <c r="HL237" i="1" s="1"/>
  <c r="OB238" i="1" l="1"/>
  <c r="OC238" i="1" s="1"/>
  <c r="OD238" i="1" s="1"/>
  <c r="JP239" i="1"/>
  <c r="JQ239" i="1" s="1"/>
  <c r="JR239" i="1" s="1"/>
  <c r="IC151" i="1"/>
  <c r="ID151" i="1" s="1"/>
  <c r="IM151" i="1"/>
  <c r="HJ238" i="1"/>
  <c r="HK238" i="1" s="1"/>
  <c r="HL238" i="1" s="1"/>
  <c r="OB239" i="1" l="1"/>
  <c r="OC239" i="1" s="1"/>
  <c r="OD239" i="1" s="1"/>
  <c r="JP240" i="1"/>
  <c r="JQ240" i="1" s="1"/>
  <c r="JR240" i="1" s="1"/>
  <c r="HZ152" i="1"/>
  <c r="IA152" i="1" s="1"/>
  <c r="IB152" i="1"/>
  <c r="IO152" i="1"/>
  <c r="HJ239" i="1"/>
  <c r="HK239" i="1" s="1"/>
  <c r="HL239" i="1" s="1"/>
  <c r="OB240" i="1" l="1"/>
  <c r="OC240" i="1" s="1"/>
  <c r="OD240" i="1" s="1"/>
  <c r="JP241" i="1"/>
  <c r="IC152" i="1"/>
  <c r="ID152" i="1" s="1"/>
  <c r="IM152" i="1"/>
  <c r="HJ240" i="1"/>
  <c r="HK240" i="1" s="1"/>
  <c r="HL240" i="1" s="1"/>
  <c r="OB241" i="1" l="1"/>
  <c r="IB153" i="1"/>
  <c r="HZ153" i="1"/>
  <c r="IA153" i="1" s="1"/>
  <c r="IO153" i="1"/>
  <c r="HJ241" i="1"/>
  <c r="IC153" i="1" l="1"/>
  <c r="ID153" i="1" s="1"/>
  <c r="IM153" i="1"/>
  <c r="NY241" i="1" l="1"/>
  <c r="OA241" i="1" s="1"/>
  <c r="OC241" i="1" s="1"/>
  <c r="OD241" i="1" s="1"/>
  <c r="OB242" i="1" s="1"/>
  <c r="OC242" i="1" s="1"/>
  <c r="OD242" i="1" s="1"/>
  <c r="OB243" i="1" s="1"/>
  <c r="OC243" i="1" s="1"/>
  <c r="OD243" i="1" s="1"/>
  <c r="HZ154" i="1"/>
  <c r="IA154" i="1" s="1"/>
  <c r="IB154" i="1"/>
  <c r="IO154" i="1"/>
  <c r="OA422" i="1" l="1"/>
  <c r="NY423" i="1" s="1"/>
  <c r="OO241" i="1"/>
  <c r="OO422" i="1" s="1"/>
  <c r="OP64" i="1" s="1"/>
  <c r="ON241" i="1"/>
  <c r="ON422" i="1" s="1"/>
  <c r="AM606" i="1"/>
  <c r="NY422" i="1"/>
  <c r="OB244" i="1"/>
  <c r="OC244" i="1" s="1"/>
  <c r="OD244" i="1" s="1"/>
  <c r="IC154" i="1"/>
  <c r="ID154" i="1" s="1"/>
  <c r="IM154" i="1"/>
  <c r="OO60" i="1" l="1"/>
  <c r="AM788" i="1"/>
  <c r="AM787" i="1"/>
  <c r="OP60" i="1"/>
  <c r="OP67" i="1" s="1"/>
  <c r="ON60" i="1"/>
  <c r="OB245" i="1"/>
  <c r="OC245" i="1" s="1"/>
  <c r="OD245" i="1" s="1"/>
  <c r="HZ155" i="1"/>
  <c r="IA155" i="1" s="1"/>
  <c r="IB155" i="1"/>
  <c r="IO155" i="1"/>
  <c r="OB246" i="1" l="1"/>
  <c r="OC246" i="1" s="1"/>
  <c r="OD246" i="1" s="1"/>
  <c r="IC155" i="1"/>
  <c r="ID155" i="1" s="1"/>
  <c r="IM155" i="1"/>
  <c r="OB247" i="1" l="1"/>
  <c r="OC247" i="1" s="1"/>
  <c r="OD247" i="1" s="1"/>
  <c r="IB156" i="1"/>
  <c r="HZ156" i="1"/>
  <c r="IA156" i="1" s="1"/>
  <c r="IO156" i="1"/>
  <c r="OB248" i="1" l="1"/>
  <c r="OC248" i="1" s="1"/>
  <c r="OD248" i="1" s="1"/>
  <c r="IC156" i="1"/>
  <c r="ID156" i="1" s="1"/>
  <c r="IM156" i="1"/>
  <c r="OB249" i="1" l="1"/>
  <c r="OC249" i="1" s="1"/>
  <c r="OD249" i="1" s="1"/>
  <c r="HZ157" i="1"/>
  <c r="IB157" i="1"/>
  <c r="IO157" i="1"/>
  <c r="IO422" i="1" s="1"/>
  <c r="IO426" i="1" s="1"/>
  <c r="OB250" i="1" l="1"/>
  <c r="OC250" i="1" s="1"/>
  <c r="OD250" i="1" s="1"/>
  <c r="IA157" i="1"/>
  <c r="HZ422" i="1"/>
  <c r="OB251" i="1" l="1"/>
  <c r="OC251" i="1" s="1"/>
  <c r="OD251" i="1" s="1"/>
  <c r="IC157" i="1"/>
  <c r="ID157" i="1" s="1"/>
  <c r="IM157" i="1"/>
  <c r="OB252" i="1" l="1"/>
  <c r="OC252" i="1" s="1"/>
  <c r="OD252" i="1" s="1"/>
  <c r="IB158" i="1"/>
  <c r="IC158" i="1" s="1"/>
  <c r="ID158" i="1" s="1"/>
  <c r="OB253" i="1" l="1"/>
  <c r="OC253" i="1" s="1"/>
  <c r="OD253" i="1" s="1"/>
  <c r="IB159" i="1"/>
  <c r="IC159" i="1" s="1"/>
  <c r="ID159" i="1" s="1"/>
  <c r="OB254" i="1" l="1"/>
  <c r="OC254" i="1" s="1"/>
  <c r="OD254" i="1" s="1"/>
  <c r="IB160" i="1"/>
  <c r="IC160" i="1" s="1"/>
  <c r="ID160" i="1" s="1"/>
  <c r="OB255" i="1" l="1"/>
  <c r="OC255" i="1" s="1"/>
  <c r="OD255" i="1" s="1"/>
  <c r="IB161" i="1"/>
  <c r="IC161" i="1" s="1"/>
  <c r="ID161" i="1" s="1"/>
  <c r="OB256" i="1" l="1"/>
  <c r="OC256" i="1" s="1"/>
  <c r="OD256" i="1" s="1"/>
  <c r="IB162" i="1"/>
  <c r="IC162" i="1" s="1"/>
  <c r="ID162" i="1" s="1"/>
  <c r="OB257" i="1" l="1"/>
  <c r="OC257" i="1" s="1"/>
  <c r="OD257" i="1" s="1"/>
  <c r="IB163" i="1"/>
  <c r="IC163" i="1" s="1"/>
  <c r="ID163" i="1" s="1"/>
  <c r="OB258" i="1" l="1"/>
  <c r="OC258" i="1" s="1"/>
  <c r="OD258" i="1" s="1"/>
  <c r="IB164" i="1"/>
  <c r="IC164" i="1" s="1"/>
  <c r="ID164" i="1" s="1"/>
  <c r="OB259" i="1" l="1"/>
  <c r="OC259" i="1" s="1"/>
  <c r="OD259" i="1" s="1"/>
  <c r="IB165" i="1"/>
  <c r="IC165" i="1" s="1"/>
  <c r="ID165" i="1" s="1"/>
  <c r="OB260" i="1" l="1"/>
  <c r="OC260" i="1" s="1"/>
  <c r="OD260" i="1" s="1"/>
  <c r="IB166" i="1"/>
  <c r="IC166" i="1" s="1"/>
  <c r="ID166" i="1" s="1"/>
  <c r="OB261" i="1" l="1"/>
  <c r="OC261" i="1" s="1"/>
  <c r="OD261" i="1" s="1"/>
  <c r="IB167" i="1"/>
  <c r="IC167" i="1" s="1"/>
  <c r="ID167" i="1" s="1"/>
  <c r="OB262" i="1" l="1"/>
  <c r="OC262" i="1" s="1"/>
  <c r="OD262" i="1" s="1"/>
  <c r="IB168" i="1"/>
  <c r="IC168" i="1" s="1"/>
  <c r="ID168" i="1" s="1"/>
  <c r="OB263" i="1" l="1"/>
  <c r="OC263" i="1" s="1"/>
  <c r="OD263" i="1" s="1"/>
  <c r="IB169" i="1"/>
  <c r="IC169" i="1" s="1"/>
  <c r="ID169" i="1" s="1"/>
  <c r="OB264" i="1" l="1"/>
  <c r="OC264" i="1" s="1"/>
  <c r="OD264" i="1" s="1"/>
  <c r="IB170" i="1"/>
  <c r="IC170" i="1" s="1"/>
  <c r="ID170" i="1" s="1"/>
  <c r="OB265" i="1" l="1"/>
  <c r="OC265" i="1" s="1"/>
  <c r="OD265" i="1" s="1"/>
  <c r="IB171" i="1"/>
  <c r="IC171" i="1" s="1"/>
  <c r="ID171" i="1" s="1"/>
  <c r="OB266" i="1" l="1"/>
  <c r="OC266" i="1" s="1"/>
  <c r="OD266" i="1" s="1"/>
  <c r="IB172" i="1"/>
  <c r="IC172" i="1" s="1"/>
  <c r="ID172" i="1" s="1"/>
  <c r="OB267" i="1" l="1"/>
  <c r="OC267" i="1" s="1"/>
  <c r="OD267" i="1" s="1"/>
  <c r="IB173" i="1"/>
  <c r="IC173" i="1" s="1"/>
  <c r="ID173" i="1" s="1"/>
  <c r="OB268" i="1" l="1"/>
  <c r="OC268" i="1" s="1"/>
  <c r="OD268" i="1" s="1"/>
  <c r="IB174" i="1"/>
  <c r="IC174" i="1" s="1"/>
  <c r="ID174" i="1" s="1"/>
  <c r="OB269" i="1" l="1"/>
  <c r="OC269" i="1" s="1"/>
  <c r="OD269" i="1" s="1"/>
  <c r="IB175" i="1"/>
  <c r="IC175" i="1" s="1"/>
  <c r="ID175" i="1" s="1"/>
  <c r="OB270" i="1" l="1"/>
  <c r="OC270" i="1" s="1"/>
  <c r="OD270" i="1" s="1"/>
  <c r="IB176" i="1"/>
  <c r="IC176" i="1" s="1"/>
  <c r="ID176" i="1" s="1"/>
  <c r="OB271" i="1" l="1"/>
  <c r="OC271" i="1" s="1"/>
  <c r="OD271" i="1" s="1"/>
  <c r="IB177" i="1"/>
  <c r="IC177" i="1" s="1"/>
  <c r="ID177" i="1" s="1"/>
  <c r="OB272" i="1" l="1"/>
  <c r="OC272" i="1" s="1"/>
  <c r="OD272" i="1" s="1"/>
  <c r="IB178" i="1"/>
  <c r="IC178" i="1" s="1"/>
  <c r="ID178" i="1" s="1"/>
  <c r="OB273" i="1" l="1"/>
  <c r="OC273" i="1" s="1"/>
  <c r="OD273" i="1" s="1"/>
  <c r="IB179" i="1"/>
  <c r="IC179" i="1" s="1"/>
  <c r="ID179" i="1" s="1"/>
  <c r="OB274" i="1" l="1"/>
  <c r="OC274" i="1" s="1"/>
  <c r="OD274" i="1" s="1"/>
  <c r="IB180" i="1"/>
  <c r="IC180" i="1" s="1"/>
  <c r="ID180" i="1" s="1"/>
  <c r="OB275" i="1" l="1"/>
  <c r="OC275" i="1" s="1"/>
  <c r="OD275" i="1" s="1"/>
  <c r="IB181" i="1"/>
  <c r="IC181" i="1" s="1"/>
  <c r="ID181" i="1" s="1"/>
  <c r="OB276" i="1" l="1"/>
  <c r="OC276" i="1" s="1"/>
  <c r="OD276" i="1" s="1"/>
  <c r="IB182" i="1"/>
  <c r="IC182" i="1" s="1"/>
  <c r="ID182" i="1" s="1"/>
  <c r="OB277" i="1" l="1"/>
  <c r="OC277" i="1" s="1"/>
  <c r="OD277" i="1" s="1"/>
  <c r="IB183" i="1"/>
  <c r="IC183" i="1" s="1"/>
  <c r="ID183" i="1" s="1"/>
  <c r="OB278" i="1" l="1"/>
  <c r="OC278" i="1" s="1"/>
  <c r="OD278" i="1" s="1"/>
  <c r="IB184" i="1"/>
  <c r="IC184" i="1" s="1"/>
  <c r="ID184" i="1" s="1"/>
  <c r="OB279" i="1" l="1"/>
  <c r="OC279" i="1" s="1"/>
  <c r="OD279" i="1" s="1"/>
  <c r="IB185" i="1"/>
  <c r="IC185" i="1" s="1"/>
  <c r="ID185" i="1" s="1"/>
  <c r="OB280" i="1" l="1"/>
  <c r="OC280" i="1" s="1"/>
  <c r="OD280" i="1" s="1"/>
  <c r="IB186" i="1"/>
  <c r="IC186" i="1" s="1"/>
  <c r="ID186" i="1" s="1"/>
  <c r="OB281" i="1" l="1"/>
  <c r="OC281" i="1" s="1"/>
  <c r="OD281" i="1" s="1"/>
  <c r="IB187" i="1"/>
  <c r="IC187" i="1" s="1"/>
  <c r="ID187" i="1" s="1"/>
  <c r="OB282" i="1" l="1"/>
  <c r="OC282" i="1" s="1"/>
  <c r="OD282" i="1" s="1"/>
  <c r="IB188" i="1"/>
  <c r="IC188" i="1" s="1"/>
  <c r="ID188" i="1" s="1"/>
  <c r="OB283" i="1" l="1"/>
  <c r="OC283" i="1" s="1"/>
  <c r="OD283" i="1" s="1"/>
  <c r="IB189" i="1"/>
  <c r="IC189" i="1" s="1"/>
  <c r="ID189" i="1" s="1"/>
  <c r="OB284" i="1" l="1"/>
  <c r="OC284" i="1" s="1"/>
  <c r="OD284" i="1" s="1"/>
  <c r="IB190" i="1"/>
  <c r="IC190" i="1" s="1"/>
  <c r="ID190" i="1" s="1"/>
  <c r="OB285" i="1" l="1"/>
  <c r="OC285" i="1" s="1"/>
  <c r="OD285" i="1" s="1"/>
  <c r="IB191" i="1"/>
  <c r="IC191" i="1" s="1"/>
  <c r="ID191" i="1" s="1"/>
  <c r="OB286" i="1" l="1"/>
  <c r="OC286" i="1" s="1"/>
  <c r="OD286" i="1" s="1"/>
  <c r="IB192" i="1"/>
  <c r="IC192" i="1" s="1"/>
  <c r="ID192" i="1" s="1"/>
  <c r="OB287" i="1" l="1"/>
  <c r="OC287" i="1" s="1"/>
  <c r="OD287" i="1" s="1"/>
  <c r="IB193" i="1"/>
  <c r="IC193" i="1" s="1"/>
  <c r="ID193" i="1" s="1"/>
  <c r="OB288" i="1" l="1"/>
  <c r="OC288" i="1" s="1"/>
  <c r="OD288" i="1" s="1"/>
  <c r="IB194" i="1"/>
  <c r="IC194" i="1" s="1"/>
  <c r="ID194" i="1" s="1"/>
  <c r="OB289" i="1" l="1"/>
  <c r="OC289" i="1" s="1"/>
  <c r="OD289" i="1" s="1"/>
  <c r="IB195" i="1"/>
  <c r="IC195" i="1" s="1"/>
  <c r="ID195" i="1" s="1"/>
  <c r="OB290" i="1" l="1"/>
  <c r="OC290" i="1" s="1"/>
  <c r="OD290" i="1" s="1"/>
  <c r="IB196" i="1"/>
  <c r="IC196" i="1" s="1"/>
  <c r="ID196" i="1" s="1"/>
  <c r="OB291" i="1" l="1"/>
  <c r="OC291" i="1" s="1"/>
  <c r="OD291" i="1" s="1"/>
  <c r="IB197" i="1"/>
  <c r="IC197" i="1" s="1"/>
  <c r="ID197" i="1" s="1"/>
  <c r="OB292" i="1" l="1"/>
  <c r="OC292" i="1" s="1"/>
  <c r="OD292" i="1" s="1"/>
  <c r="IB198" i="1"/>
  <c r="IC198" i="1" s="1"/>
  <c r="ID198" i="1" s="1"/>
  <c r="OB293" i="1" l="1"/>
  <c r="OC293" i="1" s="1"/>
  <c r="OD293" i="1" s="1"/>
  <c r="IB199" i="1"/>
  <c r="IC199" i="1" s="1"/>
  <c r="ID199" i="1" s="1"/>
  <c r="OB294" i="1" l="1"/>
  <c r="OC294" i="1" s="1"/>
  <c r="OD294" i="1" s="1"/>
  <c r="IB200" i="1"/>
  <c r="IC200" i="1" s="1"/>
  <c r="ID200" i="1" s="1"/>
  <c r="OB295" i="1" l="1"/>
  <c r="OC295" i="1" s="1"/>
  <c r="OD295" i="1" s="1"/>
  <c r="IB201" i="1"/>
  <c r="IC201" i="1" s="1"/>
  <c r="ID201" i="1" s="1"/>
  <c r="OB296" i="1" l="1"/>
  <c r="OC296" i="1" s="1"/>
  <c r="OD296" i="1" s="1"/>
  <c r="IB202" i="1"/>
  <c r="IC202" i="1" s="1"/>
  <c r="ID202" i="1" s="1"/>
  <c r="OB297" i="1" l="1"/>
  <c r="OC297" i="1" s="1"/>
  <c r="OD297" i="1" s="1"/>
  <c r="IB203" i="1"/>
  <c r="IC203" i="1" s="1"/>
  <c r="ID203" i="1" s="1"/>
  <c r="OB298" i="1" l="1"/>
  <c r="OC298" i="1" s="1"/>
  <c r="OD298" i="1" s="1"/>
  <c r="IB204" i="1"/>
  <c r="IC204" i="1" s="1"/>
  <c r="ID204" i="1" s="1"/>
  <c r="OB299" i="1" l="1"/>
  <c r="OC299" i="1" s="1"/>
  <c r="OD299" i="1" s="1"/>
  <c r="IB205" i="1"/>
  <c r="IC205" i="1" s="1"/>
  <c r="ID205" i="1" s="1"/>
  <c r="OB300" i="1" l="1"/>
  <c r="OC300" i="1" s="1"/>
  <c r="OD300" i="1" s="1"/>
  <c r="IB206" i="1"/>
  <c r="IC206" i="1" s="1"/>
  <c r="ID206" i="1" s="1"/>
  <c r="OB301" i="1" l="1"/>
  <c r="OC301" i="1" s="1"/>
  <c r="OD301" i="1" s="1"/>
  <c r="IB207" i="1"/>
  <c r="IC207" i="1" s="1"/>
  <c r="ID207" i="1" s="1"/>
  <c r="OB302" i="1" l="1"/>
  <c r="OF301" i="1"/>
  <c r="OF422" i="1" s="1"/>
  <c r="IB208" i="1"/>
  <c r="IC208" i="1" s="1"/>
  <c r="ID208" i="1" s="1"/>
  <c r="OC302" i="1" l="1"/>
  <c r="OB422" i="1"/>
  <c r="OD423" i="1" s="1"/>
  <c r="IB209" i="1"/>
  <c r="IC209" i="1" s="1"/>
  <c r="ID209" i="1" s="1"/>
  <c r="OC422" i="1" l="1"/>
  <c r="OA423" i="1" s="1"/>
  <c r="OC426" i="1"/>
  <c r="IB210" i="1"/>
  <c r="IC210" i="1" s="1"/>
  <c r="ID210" i="1" s="1"/>
  <c r="AX20" i="1" l="1"/>
  <c r="AX18" i="1"/>
  <c r="AX24" i="1"/>
  <c r="V32" i="2" s="1"/>
  <c r="AX19" i="1"/>
  <c r="AX23" i="1"/>
  <c r="W18" i="2"/>
  <c r="AX17" i="1"/>
  <c r="AX22" i="1"/>
  <c r="OC427" i="1"/>
  <c r="AX21" i="1"/>
  <c r="IB211" i="1"/>
  <c r="IC211" i="1" s="1"/>
  <c r="ID211" i="1" s="1"/>
  <c r="V28" i="2" l="1"/>
  <c r="V30" i="2"/>
  <c r="V25" i="2"/>
  <c r="V31" i="2"/>
  <c r="V29" i="2"/>
  <c r="V26" i="2"/>
  <c r="V27" i="2"/>
  <c r="IB212" i="1"/>
  <c r="IC212" i="1" s="1"/>
  <c r="ID212" i="1" s="1"/>
  <c r="IB213" i="1" l="1"/>
  <c r="IC213" i="1" s="1"/>
  <c r="ID213" i="1" s="1"/>
  <c r="IB214" i="1" l="1"/>
  <c r="IC214" i="1" s="1"/>
  <c r="ID214" i="1" s="1"/>
  <c r="IB215" i="1" l="1"/>
  <c r="IC215" i="1" s="1"/>
  <c r="ID215" i="1" s="1"/>
  <c r="IB216" i="1" l="1"/>
  <c r="IC216" i="1" s="1"/>
  <c r="ID216" i="1" s="1"/>
  <c r="IB217" i="1" l="1"/>
  <c r="IC217" i="1" s="1"/>
  <c r="ID217" i="1" s="1"/>
  <c r="IB218" i="1" l="1"/>
  <c r="IC218" i="1" s="1"/>
  <c r="ID218" i="1" s="1"/>
  <c r="IB219" i="1" l="1"/>
  <c r="IC219" i="1" s="1"/>
  <c r="ID219" i="1" s="1"/>
  <c r="IB220" i="1" l="1"/>
  <c r="IC220" i="1" s="1"/>
  <c r="ID220" i="1" s="1"/>
  <c r="IB221" i="1" l="1"/>
  <c r="IC221" i="1" s="1"/>
  <c r="ID221" i="1" s="1"/>
  <c r="IB222" i="1" l="1"/>
  <c r="IC222" i="1" s="1"/>
  <c r="ID222" i="1" s="1"/>
  <c r="IB223" i="1" l="1"/>
  <c r="IC223" i="1" s="1"/>
  <c r="ID223" i="1" s="1"/>
  <c r="IB224" i="1" l="1"/>
  <c r="IC224" i="1" s="1"/>
  <c r="ID224" i="1" s="1"/>
  <c r="IB225" i="1" l="1"/>
  <c r="IC225" i="1" s="1"/>
  <c r="ID225" i="1" s="1"/>
  <c r="IB226" i="1" l="1"/>
  <c r="IC226" i="1" s="1"/>
  <c r="ID226" i="1" s="1"/>
  <c r="IB227" i="1" l="1"/>
  <c r="IC227" i="1" s="1"/>
  <c r="ID227" i="1" s="1"/>
  <c r="IB228" i="1" l="1"/>
  <c r="IC228" i="1" s="1"/>
  <c r="ID228" i="1" s="1"/>
  <c r="IB229" i="1" l="1"/>
  <c r="IC229" i="1" s="1"/>
  <c r="ID229" i="1" s="1"/>
  <c r="IB230" i="1" l="1"/>
  <c r="IC230" i="1" s="1"/>
  <c r="ID230" i="1" s="1"/>
  <c r="IB231" i="1" l="1"/>
  <c r="IC231" i="1" s="1"/>
  <c r="ID231" i="1" s="1"/>
  <c r="IB232" i="1" l="1"/>
  <c r="IC232" i="1" s="1"/>
  <c r="ID232" i="1" s="1"/>
  <c r="IB233" i="1" l="1"/>
  <c r="IC233" i="1" s="1"/>
  <c r="ID233" i="1" s="1"/>
  <c r="IB234" i="1" l="1"/>
  <c r="IC234" i="1" s="1"/>
  <c r="ID234" i="1" s="1"/>
  <c r="IB235" i="1" l="1"/>
  <c r="IC235" i="1" s="1"/>
  <c r="ID235" i="1" s="1"/>
  <c r="IB236" i="1" l="1"/>
  <c r="IC236" i="1" s="1"/>
  <c r="ID236" i="1" s="1"/>
  <c r="IB237" i="1" l="1"/>
  <c r="IC237" i="1" s="1"/>
  <c r="ID237" i="1" s="1"/>
  <c r="IB238" i="1" l="1"/>
  <c r="IC238" i="1" s="1"/>
  <c r="ID238" i="1" s="1"/>
  <c r="IB239" i="1" l="1"/>
  <c r="IC239" i="1" s="1"/>
  <c r="ID239" i="1" s="1"/>
  <c r="IB240" i="1" l="1"/>
  <c r="IC240" i="1" s="1"/>
  <c r="ID240" i="1" s="1"/>
  <c r="IB241" i="1" l="1"/>
  <c r="CT241" i="1" l="1"/>
  <c r="CV241" i="1" s="1"/>
  <c r="CW241" i="1" s="1"/>
  <c r="LF249" i="1" s="1"/>
  <c r="IF241" i="1"/>
  <c r="IH241" i="1" s="1"/>
  <c r="II241" i="1" s="1"/>
  <c r="II242" i="1" s="1"/>
  <c r="II243" i="1" s="1"/>
  <c r="II244" i="1" s="1"/>
  <c r="II245" i="1" s="1"/>
  <c r="II246" i="1" s="1"/>
  <c r="II247" i="1" s="1"/>
  <c r="II248" i="1" s="1"/>
  <c r="II249" i="1" s="1"/>
  <c r="II250" i="1" s="1"/>
  <c r="II251" i="1" s="1"/>
  <c r="II252" i="1" s="1"/>
  <c r="II253" i="1" s="1"/>
  <c r="II254" i="1" s="1"/>
  <c r="II255" i="1" s="1"/>
  <c r="II256" i="1" s="1"/>
  <c r="II257" i="1" s="1"/>
  <c r="II258" i="1" s="1"/>
  <c r="II259" i="1" s="1"/>
  <c r="II260" i="1" s="1"/>
  <c r="II261" i="1" s="1"/>
  <c r="II262" i="1" s="1"/>
  <c r="II263" i="1" s="1"/>
  <c r="II264" i="1" s="1"/>
  <c r="II265" i="1" s="1"/>
  <c r="II266" i="1" s="1"/>
  <c r="II267" i="1" s="1"/>
  <c r="II268" i="1" s="1"/>
  <c r="II269" i="1" s="1"/>
  <c r="II270" i="1" s="1"/>
  <c r="II271" i="1" s="1"/>
  <c r="II272" i="1" s="1"/>
  <c r="II273" i="1" s="1"/>
  <c r="II274" i="1" s="1"/>
  <c r="II275" i="1" s="1"/>
  <c r="II276" i="1" s="1"/>
  <c r="II277" i="1" s="1"/>
  <c r="II278" i="1" s="1"/>
  <c r="II279" i="1" s="1"/>
  <c r="II280" i="1" s="1"/>
  <c r="II281" i="1" s="1"/>
  <c r="II282" i="1" s="1"/>
  <c r="II283" i="1" s="1"/>
  <c r="II284" i="1" s="1"/>
  <c r="II285" i="1" s="1"/>
  <c r="II286" i="1" s="1"/>
  <c r="II287" i="1" s="1"/>
  <c r="II288" i="1" s="1"/>
  <c r="II289" i="1" s="1"/>
  <c r="II290" i="1" s="1"/>
  <c r="II291" i="1" s="1"/>
  <c r="II292" i="1" s="1"/>
  <c r="II293" i="1" s="1"/>
  <c r="II294" i="1" s="1"/>
  <c r="II295" i="1" s="1"/>
  <c r="II296" i="1" s="1"/>
  <c r="II297" i="1" s="1"/>
  <c r="II298" i="1" s="1"/>
  <c r="II299" i="1" s="1"/>
  <c r="II300" i="1" s="1"/>
  <c r="II301" i="1" s="1"/>
  <c r="IJ301" i="1" s="1"/>
  <c r="JA241" i="1"/>
  <c r="JC241" i="1" s="1"/>
  <c r="JD241" i="1" s="1"/>
  <c r="JD242" i="1" s="1"/>
  <c r="JD243" i="1" s="1"/>
  <c r="JD244" i="1" s="1"/>
  <c r="JD245" i="1" s="1"/>
  <c r="JD246" i="1" s="1"/>
  <c r="JD247" i="1" s="1"/>
  <c r="JD248" i="1" s="1"/>
  <c r="JD249" i="1" s="1"/>
  <c r="JD250" i="1" s="1"/>
  <c r="JD251" i="1" s="1"/>
  <c r="JD252" i="1" s="1"/>
  <c r="JD253" i="1" s="1"/>
  <c r="JD254" i="1" s="1"/>
  <c r="JD255" i="1" s="1"/>
  <c r="JD256" i="1" s="1"/>
  <c r="JD257" i="1" s="1"/>
  <c r="JD258" i="1" s="1"/>
  <c r="JD259" i="1" s="1"/>
  <c r="JD260" i="1" s="1"/>
  <c r="JD261" i="1" s="1"/>
  <c r="JD262" i="1" s="1"/>
  <c r="JD263" i="1" s="1"/>
  <c r="JD264" i="1" s="1"/>
  <c r="JD265" i="1" s="1"/>
  <c r="JD266" i="1" s="1"/>
  <c r="JD267" i="1" s="1"/>
  <c r="JD268" i="1" s="1"/>
  <c r="JD269" i="1" s="1"/>
  <c r="JD270" i="1" s="1"/>
  <c r="JD271" i="1" s="1"/>
  <c r="JD272" i="1" s="1"/>
  <c r="JD273" i="1" s="1"/>
  <c r="JD274" i="1" s="1"/>
  <c r="JD275" i="1" s="1"/>
  <c r="JD276" i="1" s="1"/>
  <c r="JD277" i="1" s="1"/>
  <c r="JD278" i="1" s="1"/>
  <c r="JD279" i="1" s="1"/>
  <c r="JD280" i="1" s="1"/>
  <c r="JD281" i="1" s="1"/>
  <c r="JD282" i="1" s="1"/>
  <c r="JD283" i="1" s="1"/>
  <c r="JD284" i="1" s="1"/>
  <c r="JD285" i="1" s="1"/>
  <c r="JD286" i="1" s="1"/>
  <c r="JD287" i="1" s="1"/>
  <c r="JD288" i="1" s="1"/>
  <c r="JD289" i="1" s="1"/>
  <c r="JD290" i="1" s="1"/>
  <c r="JD291" i="1" s="1"/>
  <c r="JD292" i="1" s="1"/>
  <c r="JD293" i="1" s="1"/>
  <c r="JD294" i="1" s="1"/>
  <c r="JD295" i="1" s="1"/>
  <c r="JD296" i="1" s="1"/>
  <c r="JD297" i="1" s="1"/>
  <c r="JD298" i="1" s="1"/>
  <c r="JD299" i="1" s="1"/>
  <c r="JD300" i="1" s="1"/>
  <c r="JD301" i="1" s="1"/>
  <c r="LV241" i="1"/>
  <c r="LX241" i="1" s="1"/>
  <c r="LY241" i="1" s="1"/>
  <c r="LY242" i="1" s="1"/>
  <c r="LY243" i="1" s="1"/>
  <c r="LY244" i="1" s="1"/>
  <c r="LY245" i="1" s="1"/>
  <c r="LY246" i="1" s="1"/>
  <c r="LY247" i="1" s="1"/>
  <c r="LY248" i="1" s="1"/>
  <c r="LY249" i="1" s="1"/>
  <c r="LY250" i="1" s="1"/>
  <c r="LY251" i="1" s="1"/>
  <c r="LY252" i="1" s="1"/>
  <c r="LY253" i="1" s="1"/>
  <c r="LY254" i="1" s="1"/>
  <c r="LY255" i="1" s="1"/>
  <c r="LY256" i="1" s="1"/>
  <c r="LY257" i="1" s="1"/>
  <c r="LY258" i="1" s="1"/>
  <c r="LY259" i="1" s="1"/>
  <c r="LY260" i="1" s="1"/>
  <c r="LY261" i="1" s="1"/>
  <c r="LY262" i="1" s="1"/>
  <c r="LY263" i="1" s="1"/>
  <c r="LY264" i="1" s="1"/>
  <c r="LY265" i="1" s="1"/>
  <c r="LY266" i="1" s="1"/>
  <c r="LY267" i="1" s="1"/>
  <c r="LY268" i="1" s="1"/>
  <c r="LY269" i="1" s="1"/>
  <c r="LY270" i="1" s="1"/>
  <c r="LY271" i="1" s="1"/>
  <c r="LY272" i="1" s="1"/>
  <c r="LY273" i="1" s="1"/>
  <c r="LY274" i="1" s="1"/>
  <c r="LY275" i="1" s="1"/>
  <c r="LY276" i="1" s="1"/>
  <c r="LY277" i="1" s="1"/>
  <c r="LY278" i="1" s="1"/>
  <c r="LY279" i="1" s="1"/>
  <c r="LY280" i="1" s="1"/>
  <c r="LY281" i="1" s="1"/>
  <c r="LY282" i="1" s="1"/>
  <c r="LY283" i="1" s="1"/>
  <c r="LY284" i="1" s="1"/>
  <c r="LY285" i="1" s="1"/>
  <c r="LY286" i="1" s="1"/>
  <c r="LY287" i="1" s="1"/>
  <c r="LY288" i="1" s="1"/>
  <c r="LY289" i="1" s="1"/>
  <c r="LY290" i="1" s="1"/>
  <c r="LY291" i="1" s="1"/>
  <c r="LY292" i="1" s="1"/>
  <c r="LY293" i="1" s="1"/>
  <c r="LY294" i="1" s="1"/>
  <c r="LY295" i="1" s="1"/>
  <c r="LY296" i="1" s="1"/>
  <c r="LY297" i="1" s="1"/>
  <c r="LY298" i="1" s="1"/>
  <c r="LY299" i="1" s="1"/>
  <c r="LY300" i="1" s="1"/>
  <c r="LY301" i="1" s="1"/>
  <c r="MA301" i="1" s="1"/>
  <c r="MA422" i="1" s="1"/>
  <c r="MO241" i="1"/>
  <c r="MQ241" i="1" s="1"/>
  <c r="MR241" i="1" s="1"/>
  <c r="MR242" i="1" s="1"/>
  <c r="MR243" i="1" s="1"/>
  <c r="MR244" i="1" s="1"/>
  <c r="MR245" i="1" s="1"/>
  <c r="MR246" i="1" s="1"/>
  <c r="MR247" i="1" s="1"/>
  <c r="MR248" i="1" s="1"/>
  <c r="MR249" i="1" s="1"/>
  <c r="MR250" i="1" s="1"/>
  <c r="MR251" i="1" s="1"/>
  <c r="MR252" i="1" s="1"/>
  <c r="MR253" i="1" s="1"/>
  <c r="MR254" i="1" s="1"/>
  <c r="MR255" i="1" s="1"/>
  <c r="MR256" i="1" s="1"/>
  <c r="MR257" i="1" s="1"/>
  <c r="MR258" i="1" s="1"/>
  <c r="MR259" i="1" s="1"/>
  <c r="MR260" i="1" s="1"/>
  <c r="MR261" i="1" s="1"/>
  <c r="MR262" i="1" s="1"/>
  <c r="MR263" i="1" s="1"/>
  <c r="MR264" i="1" s="1"/>
  <c r="MR265" i="1" s="1"/>
  <c r="MR266" i="1" s="1"/>
  <c r="MR267" i="1" s="1"/>
  <c r="MR268" i="1" s="1"/>
  <c r="MR269" i="1" s="1"/>
  <c r="MR270" i="1" s="1"/>
  <c r="MR271" i="1" s="1"/>
  <c r="MR272" i="1" s="1"/>
  <c r="MR273" i="1" s="1"/>
  <c r="MR274" i="1" s="1"/>
  <c r="MR275" i="1" s="1"/>
  <c r="MR276" i="1" s="1"/>
  <c r="MR277" i="1" s="1"/>
  <c r="MR278" i="1" s="1"/>
  <c r="MR279" i="1" s="1"/>
  <c r="MR280" i="1" s="1"/>
  <c r="MR281" i="1" s="1"/>
  <c r="MR282" i="1" s="1"/>
  <c r="MR283" i="1" s="1"/>
  <c r="MR284" i="1" s="1"/>
  <c r="MR285" i="1" s="1"/>
  <c r="MR286" i="1" s="1"/>
  <c r="MR287" i="1" s="1"/>
  <c r="MR288" i="1" s="1"/>
  <c r="MR289" i="1" s="1"/>
  <c r="MR290" i="1" s="1"/>
  <c r="MR291" i="1" s="1"/>
  <c r="MR292" i="1" s="1"/>
  <c r="MR293" i="1" s="1"/>
  <c r="MR294" i="1" s="1"/>
  <c r="MR295" i="1" s="1"/>
  <c r="MR296" i="1" s="1"/>
  <c r="MR297" i="1" s="1"/>
  <c r="MR298" i="1" s="1"/>
  <c r="MR299" i="1" s="1"/>
  <c r="MR300" i="1" s="1"/>
  <c r="MR301" i="1" s="1"/>
  <c r="MS301" i="1" s="1"/>
  <c r="MS422" i="1" s="1"/>
  <c r="AL241" i="1"/>
  <c r="BG241" i="1" s="1"/>
  <c r="HG241" i="1"/>
  <c r="HI241" i="1" s="1"/>
  <c r="HI422" i="1" s="1"/>
  <c r="HG423" i="1" s="1"/>
  <c r="HY241" i="1"/>
  <c r="IA241" i="1" s="1"/>
  <c r="IC241" i="1" s="1"/>
  <c r="IR241" i="1"/>
  <c r="JH241" i="1" s="1"/>
  <c r="JH422" i="1" s="1"/>
  <c r="JJ60" i="1" s="1"/>
  <c r="JM241" i="1"/>
  <c r="JO241" i="1" s="1"/>
  <c r="JO422" i="1" s="1"/>
  <c r="JM423" i="1" s="1"/>
  <c r="LO241" i="1"/>
  <c r="MC241" i="1" s="1"/>
  <c r="MC422" i="1" s="1"/>
  <c r="ME60" i="1" s="1"/>
  <c r="PB241" i="1"/>
  <c r="PB422" i="1" s="1"/>
  <c r="MZ241" i="1"/>
  <c r="AK606" i="1" s="1"/>
  <c r="OS241" i="1"/>
  <c r="OS422" i="1" s="1"/>
  <c r="OU422" i="1" s="1"/>
  <c r="OS423" i="1" s="1"/>
  <c r="LV422" i="1"/>
  <c r="IF422" i="1"/>
  <c r="HY422" i="1"/>
  <c r="IH422" i="1"/>
  <c r="IF423" i="1" s="1"/>
  <c r="IA422" i="1"/>
  <c r="HY423" i="1" s="1"/>
  <c r="JM422" i="1"/>
  <c r="HG422" i="1"/>
  <c r="CD242" i="1"/>
  <c r="CM242" i="1" s="1"/>
  <c r="CD241" i="1"/>
  <c r="CM241" i="1" s="1"/>
  <c r="EN241" i="1"/>
  <c r="JA422" i="1"/>
  <c r="JC422" i="1"/>
  <c r="JA423" i="1" s="1"/>
  <c r="CT422" i="1"/>
  <c r="GE241" i="1"/>
  <c r="GG241" i="1" s="1"/>
  <c r="GI241" i="1" s="1"/>
  <c r="IR422" i="1"/>
  <c r="AP241" i="1" l="1"/>
  <c r="AT241" i="1" s="1"/>
  <c r="AW241" i="1" s="1"/>
  <c r="LX422" i="1"/>
  <c r="LV423" i="1" s="1"/>
  <c r="LO422" i="1"/>
  <c r="MO422" i="1"/>
  <c r="MQ422" i="1"/>
  <c r="MO423" i="1" s="1"/>
  <c r="MT241" i="1"/>
  <c r="MT422" i="1" s="1"/>
  <c r="MT60" i="1" s="1"/>
  <c r="AP17" i="1" s="1"/>
  <c r="R25" i="2" s="1"/>
  <c r="LQ241" i="1"/>
  <c r="LQ422" i="1" s="1"/>
  <c r="LO423" i="1" s="1"/>
  <c r="AG606" i="1"/>
  <c r="CX246" i="1"/>
  <c r="CU246" i="1" s="1"/>
  <c r="CV246" i="1" s="1"/>
  <c r="CX248" i="1"/>
  <c r="CU248" i="1" s="1"/>
  <c r="CV248" i="1" s="1"/>
  <c r="LF250" i="1"/>
  <c r="LF245" i="1"/>
  <c r="LF243" i="1"/>
  <c r="LF244" i="1"/>
  <c r="CX253" i="1"/>
  <c r="CU253" i="1" s="1"/>
  <c r="CV253" i="1" s="1"/>
  <c r="LF251" i="1"/>
  <c r="LF246" i="1"/>
  <c r="CX252" i="1"/>
  <c r="CU252" i="1" s="1"/>
  <c r="CV252" i="1" s="1"/>
  <c r="CX245" i="1"/>
  <c r="CU245" i="1" s="1"/>
  <c r="CV245" i="1" s="1"/>
  <c r="CD422" i="1"/>
  <c r="CX244" i="1"/>
  <c r="CU244" i="1" s="1"/>
  <c r="CV244" i="1" s="1"/>
  <c r="LF252" i="1"/>
  <c r="CX242" i="1"/>
  <c r="CU242" i="1" s="1"/>
  <c r="CV242" i="1" s="1"/>
  <c r="CW242" i="1" s="1"/>
  <c r="CW243" i="1" s="1"/>
  <c r="CW244" i="1" s="1"/>
  <c r="CW245" i="1" s="1"/>
  <c r="CW246" i="1" s="1"/>
  <c r="CW247" i="1" s="1"/>
  <c r="CW248" i="1" s="1"/>
  <c r="CW249" i="1" s="1"/>
  <c r="CW250" i="1" s="1"/>
  <c r="CW251" i="1" s="1"/>
  <c r="CW252" i="1" s="1"/>
  <c r="CW253" i="1" s="1"/>
  <c r="LF242" i="1"/>
  <c r="CF241" i="1"/>
  <c r="CH241" i="1" s="1"/>
  <c r="CI241" i="1" s="1"/>
  <c r="CG242" i="1" s="1"/>
  <c r="LF253" i="1"/>
  <c r="CX250" i="1"/>
  <c r="CU250" i="1" s="1"/>
  <c r="CV250" i="1" s="1"/>
  <c r="LF247" i="1"/>
  <c r="CX243" i="1"/>
  <c r="CU243" i="1" s="1"/>
  <c r="CV243" i="1" s="1"/>
  <c r="CX247" i="1"/>
  <c r="CU247" i="1" s="1"/>
  <c r="CV247" i="1" s="1"/>
  <c r="CX251" i="1"/>
  <c r="CU251" i="1" s="1"/>
  <c r="CV251" i="1" s="1"/>
  <c r="KE241" i="1"/>
  <c r="KE422" i="1" s="1"/>
  <c r="KG60" i="1" s="1"/>
  <c r="AC606" i="1"/>
  <c r="AA606" i="1"/>
  <c r="G606" i="1"/>
  <c r="IT241" i="1"/>
  <c r="JH60" i="1"/>
  <c r="IM241" i="1"/>
  <c r="IK241" i="1"/>
  <c r="Y606" i="1"/>
  <c r="HT241" i="1"/>
  <c r="W606" i="1"/>
  <c r="W787" i="1" s="1"/>
  <c r="IK301" i="1"/>
  <c r="IK422" i="1" s="1"/>
  <c r="IK60" i="1" s="1"/>
  <c r="IJ422" i="1"/>
  <c r="JG301" i="1"/>
  <c r="JE301" i="1"/>
  <c r="JE422" i="1" s="1"/>
  <c r="GJ241" i="1"/>
  <c r="W788" i="1"/>
  <c r="NH241" i="1"/>
  <c r="NB241" i="1"/>
  <c r="AG788" i="1"/>
  <c r="AG787" i="1"/>
  <c r="EV241" i="1"/>
  <c r="EP241" i="1"/>
  <c r="GN241" i="1"/>
  <c r="GE422" i="1"/>
  <c r="CO241" i="1"/>
  <c r="DA241" i="1"/>
  <c r="K606" i="1"/>
  <c r="MC60" i="1"/>
  <c r="AO606" i="1"/>
  <c r="JQ241" i="1"/>
  <c r="KF241" i="1"/>
  <c r="KF422" i="1" s="1"/>
  <c r="PD241" i="1"/>
  <c r="PP241" i="1"/>
  <c r="PP422" i="1" s="1"/>
  <c r="CX249" i="1"/>
  <c r="CU249" i="1" s="1"/>
  <c r="CV249" i="1" s="1"/>
  <c r="LF248" i="1"/>
  <c r="DA242" i="1"/>
  <c r="K607" i="1"/>
  <c r="L607" i="1" s="1"/>
  <c r="OU241" i="1"/>
  <c r="OW241" i="1" s="1"/>
  <c r="AA788" i="1"/>
  <c r="AA787" i="1"/>
  <c r="ID241" i="1"/>
  <c r="IB242" i="1" s="1"/>
  <c r="IC242" i="1" s="1"/>
  <c r="ID242" i="1" s="1"/>
  <c r="IB243" i="1" s="1"/>
  <c r="IC243" i="1" s="1"/>
  <c r="ID243" i="1" s="1"/>
  <c r="IB244" i="1" s="1"/>
  <c r="IC244" i="1" s="1"/>
  <c r="ID244" i="1" s="1"/>
  <c r="IB245" i="1" s="1"/>
  <c r="IC245" i="1" s="1"/>
  <c r="ID245" i="1" s="1"/>
  <c r="IB246" i="1" s="1"/>
  <c r="IC246" i="1" s="1"/>
  <c r="ID246" i="1" s="1"/>
  <c r="IB247" i="1" s="1"/>
  <c r="IC247" i="1" s="1"/>
  <c r="ID247" i="1" s="1"/>
  <c r="IB248" i="1" s="1"/>
  <c r="IC248" i="1" s="1"/>
  <c r="ID248" i="1" s="1"/>
  <c r="IB249" i="1" s="1"/>
  <c r="IC249" i="1" s="1"/>
  <c r="ID249" i="1" s="1"/>
  <c r="IB250" i="1" s="1"/>
  <c r="IC250" i="1" s="1"/>
  <c r="ID250" i="1" s="1"/>
  <c r="IB251" i="1" s="1"/>
  <c r="IC251" i="1" s="1"/>
  <c r="ID251" i="1" s="1"/>
  <c r="IB252" i="1" s="1"/>
  <c r="IC252" i="1" s="1"/>
  <c r="ID252" i="1" s="1"/>
  <c r="IB253" i="1" s="1"/>
  <c r="IC253" i="1" s="1"/>
  <c r="ID253" i="1" s="1"/>
  <c r="IB254" i="1" s="1"/>
  <c r="IC254" i="1" s="1"/>
  <c r="ID254" i="1" s="1"/>
  <c r="IB255" i="1" s="1"/>
  <c r="IC255" i="1" s="1"/>
  <c r="ID255" i="1" s="1"/>
  <c r="IB256" i="1" s="1"/>
  <c r="IC256" i="1" s="1"/>
  <c r="ID256" i="1" s="1"/>
  <c r="IB257" i="1" s="1"/>
  <c r="IC257" i="1" s="1"/>
  <c r="ID257" i="1" s="1"/>
  <c r="IB258" i="1" s="1"/>
  <c r="IC258" i="1" s="1"/>
  <c r="ID258" i="1" s="1"/>
  <c r="IB259" i="1" s="1"/>
  <c r="IC259" i="1" s="1"/>
  <c r="ID259" i="1" s="1"/>
  <c r="IB260" i="1" s="1"/>
  <c r="IC260" i="1" s="1"/>
  <c r="ID260" i="1" s="1"/>
  <c r="IB261" i="1" s="1"/>
  <c r="IC261" i="1" s="1"/>
  <c r="ID261" i="1" s="1"/>
  <c r="IB262" i="1" s="1"/>
  <c r="IC262" i="1" s="1"/>
  <c r="ID262" i="1" s="1"/>
  <c r="IB263" i="1" s="1"/>
  <c r="IC263" i="1" s="1"/>
  <c r="ID263" i="1" s="1"/>
  <c r="IB264" i="1" s="1"/>
  <c r="IC264" i="1" s="1"/>
  <c r="ID264" i="1" s="1"/>
  <c r="IB265" i="1" s="1"/>
  <c r="IC265" i="1" s="1"/>
  <c r="ID265" i="1" s="1"/>
  <c r="IB266" i="1" s="1"/>
  <c r="IC266" i="1" s="1"/>
  <c r="ID266" i="1" s="1"/>
  <c r="IB267" i="1" s="1"/>
  <c r="IC267" i="1" s="1"/>
  <c r="ID267" i="1" s="1"/>
  <c r="IB268" i="1" s="1"/>
  <c r="IC268" i="1" s="1"/>
  <c r="ID268" i="1" s="1"/>
  <c r="IB269" i="1" s="1"/>
  <c r="IC269" i="1" s="1"/>
  <c r="ID269" i="1" s="1"/>
  <c r="IB270" i="1" s="1"/>
  <c r="IC270" i="1" s="1"/>
  <c r="ID270" i="1" s="1"/>
  <c r="IB271" i="1" s="1"/>
  <c r="IC271" i="1" s="1"/>
  <c r="ID271" i="1" s="1"/>
  <c r="IB272" i="1" s="1"/>
  <c r="IC272" i="1" s="1"/>
  <c r="ID272" i="1" s="1"/>
  <c r="IB273" i="1" s="1"/>
  <c r="IC273" i="1" s="1"/>
  <c r="ID273" i="1" s="1"/>
  <c r="IB274" i="1" s="1"/>
  <c r="IC274" i="1" s="1"/>
  <c r="ID274" i="1" s="1"/>
  <c r="IB275" i="1" s="1"/>
  <c r="IC275" i="1" s="1"/>
  <c r="ID275" i="1" s="1"/>
  <c r="IB276" i="1" s="1"/>
  <c r="IC276" i="1" s="1"/>
  <c r="ID276" i="1" s="1"/>
  <c r="IB277" i="1" s="1"/>
  <c r="IC277" i="1" s="1"/>
  <c r="ID277" i="1" s="1"/>
  <c r="IB278" i="1" s="1"/>
  <c r="IC278" i="1" s="1"/>
  <c r="ID278" i="1" s="1"/>
  <c r="IB279" i="1" s="1"/>
  <c r="IC279" i="1" s="1"/>
  <c r="ID279" i="1" s="1"/>
  <c r="IB280" i="1" s="1"/>
  <c r="IC280" i="1" s="1"/>
  <c r="ID280" i="1" s="1"/>
  <c r="IB281" i="1" s="1"/>
  <c r="IC281" i="1" s="1"/>
  <c r="ID281" i="1" s="1"/>
  <c r="IB282" i="1" s="1"/>
  <c r="IC282" i="1" s="1"/>
  <c r="ID282" i="1" s="1"/>
  <c r="IB283" i="1" s="1"/>
  <c r="IC283" i="1" s="1"/>
  <c r="ID283" i="1" s="1"/>
  <c r="IB284" i="1" s="1"/>
  <c r="IC284" i="1" s="1"/>
  <c r="ID284" i="1" s="1"/>
  <c r="IB285" i="1" s="1"/>
  <c r="IC285" i="1" s="1"/>
  <c r="ID285" i="1" s="1"/>
  <c r="IB286" i="1" s="1"/>
  <c r="IC286" i="1" s="1"/>
  <c r="ID286" i="1" s="1"/>
  <c r="IB287" i="1" s="1"/>
  <c r="IC287" i="1" s="1"/>
  <c r="ID287" i="1" s="1"/>
  <c r="IB288" i="1" s="1"/>
  <c r="IC288" i="1" s="1"/>
  <c r="ID288" i="1" s="1"/>
  <c r="IB289" i="1" s="1"/>
  <c r="IC289" i="1" s="1"/>
  <c r="ID289" i="1" s="1"/>
  <c r="IB290" i="1" s="1"/>
  <c r="IC290" i="1" s="1"/>
  <c r="ID290" i="1" s="1"/>
  <c r="IB291" i="1" s="1"/>
  <c r="IC291" i="1" s="1"/>
  <c r="ID291" i="1" s="1"/>
  <c r="IB292" i="1" s="1"/>
  <c r="IC292" i="1" s="1"/>
  <c r="ID292" i="1" s="1"/>
  <c r="IB293" i="1" s="1"/>
  <c r="IC293" i="1" s="1"/>
  <c r="ID293" i="1" s="1"/>
  <c r="IB294" i="1" s="1"/>
  <c r="IC294" i="1" s="1"/>
  <c r="ID294" i="1" s="1"/>
  <c r="IB295" i="1" s="1"/>
  <c r="IC295" i="1" s="1"/>
  <c r="ID295" i="1" s="1"/>
  <c r="IB296" i="1" s="1"/>
  <c r="IC296" i="1" s="1"/>
  <c r="ID296" i="1" s="1"/>
  <c r="IB297" i="1" s="1"/>
  <c r="IC297" i="1" s="1"/>
  <c r="ID297" i="1" s="1"/>
  <c r="IB298" i="1" s="1"/>
  <c r="IC298" i="1" s="1"/>
  <c r="ID298" i="1" s="1"/>
  <c r="IB299" i="1" s="1"/>
  <c r="IC299" i="1" s="1"/>
  <c r="ID299" i="1" s="1"/>
  <c r="IB300" i="1" s="1"/>
  <c r="IC300" i="1" s="1"/>
  <c r="ID300" i="1" s="1"/>
  <c r="IB301" i="1" s="1"/>
  <c r="IC301" i="1" s="1"/>
  <c r="ID301" i="1" s="1"/>
  <c r="HU241" i="1"/>
  <c r="HK241" i="1"/>
  <c r="IL241" i="1"/>
  <c r="CZ241" i="1"/>
  <c r="MB241" i="1"/>
  <c r="MB422" i="1" s="1"/>
  <c r="MB60" i="1" s="1"/>
  <c r="JG241" i="1"/>
  <c r="JG422" i="1" s="1"/>
  <c r="JG60" i="1" s="1"/>
  <c r="BH241" i="1" l="1"/>
  <c r="MD241" i="1"/>
  <c r="MD422" i="1" s="1"/>
  <c r="MD60" i="1" s="1"/>
  <c r="LS241" i="1"/>
  <c r="KE60" i="1"/>
  <c r="AC787" i="1"/>
  <c r="AC788" i="1"/>
  <c r="IV241" i="1"/>
  <c r="IW241" i="1" s="1"/>
  <c r="IU242" i="1" s="1"/>
  <c r="IV242" i="1" s="1"/>
  <c r="IW242" i="1" s="1"/>
  <c r="IU243" i="1" s="1"/>
  <c r="IV243" i="1" s="1"/>
  <c r="IW243" i="1" s="1"/>
  <c r="IU244" i="1" s="1"/>
  <c r="IV244" i="1" s="1"/>
  <c r="IW244" i="1" s="1"/>
  <c r="IU245" i="1" s="1"/>
  <c r="IV245" i="1" s="1"/>
  <c r="IW245" i="1" s="1"/>
  <c r="IU246" i="1" s="1"/>
  <c r="IV246" i="1" s="1"/>
  <c r="IT422" i="1"/>
  <c r="IR423" i="1" s="1"/>
  <c r="JI241" i="1"/>
  <c r="JI422" i="1" s="1"/>
  <c r="Y788" i="1"/>
  <c r="Y787" i="1"/>
  <c r="IE301" i="1"/>
  <c r="IB302" i="1"/>
  <c r="IB422" i="1" s="1"/>
  <c r="ID423" i="1" s="1"/>
  <c r="HL241" i="1"/>
  <c r="IC422" i="1"/>
  <c r="IA423" i="1" s="1"/>
  <c r="OX241" i="1"/>
  <c r="IC426" i="1"/>
  <c r="JR241" i="1"/>
  <c r="JP242" i="1" s="1"/>
  <c r="Q606" i="1"/>
  <c r="EX241" i="1"/>
  <c r="FH241" i="1"/>
  <c r="GK245" i="1"/>
  <c r="GF245" i="1" s="1"/>
  <c r="GG245" i="1" s="1"/>
  <c r="OY242" i="1"/>
  <c r="GK250" i="1"/>
  <c r="GF250" i="1" s="1"/>
  <c r="GG250" i="1" s="1"/>
  <c r="OY251" i="1"/>
  <c r="GK243" i="1"/>
  <c r="GF243" i="1" s="1"/>
  <c r="GG243" i="1" s="1"/>
  <c r="OY246" i="1"/>
  <c r="GH242" i="1"/>
  <c r="GK242" i="1"/>
  <c r="GF242" i="1" s="1"/>
  <c r="GG242" i="1" s="1"/>
  <c r="OY252" i="1"/>
  <c r="OY244" i="1"/>
  <c r="GK253" i="1"/>
  <c r="GF253" i="1" s="1"/>
  <c r="GG253" i="1" s="1"/>
  <c r="GK246" i="1"/>
  <c r="GF246" i="1" s="1"/>
  <c r="GG246" i="1" s="1"/>
  <c r="OY243" i="1"/>
  <c r="OY247" i="1"/>
  <c r="GK247" i="1"/>
  <c r="GF247" i="1" s="1"/>
  <c r="GG247" i="1" s="1"/>
  <c r="GK251" i="1"/>
  <c r="GF251" i="1" s="1"/>
  <c r="GG251" i="1" s="1"/>
  <c r="OY248" i="1"/>
  <c r="GK248" i="1"/>
  <c r="GF248" i="1" s="1"/>
  <c r="GG248" i="1" s="1"/>
  <c r="OY253" i="1"/>
  <c r="OY245" i="1"/>
  <c r="OY250" i="1"/>
  <c r="OY249" i="1"/>
  <c r="GK252" i="1"/>
  <c r="GF252" i="1" s="1"/>
  <c r="GG252" i="1" s="1"/>
  <c r="GK244" i="1"/>
  <c r="GF244" i="1" s="1"/>
  <c r="GG244" i="1" s="1"/>
  <c r="GK249" i="1"/>
  <c r="GF249" i="1" s="1"/>
  <c r="GG249" i="1" s="1"/>
  <c r="AO787" i="1"/>
  <c r="AO788" i="1"/>
  <c r="ND241" i="1"/>
  <c r="PR60" i="1"/>
  <c r="PP60" i="1"/>
  <c r="HB241" i="1"/>
  <c r="GP241" i="1"/>
  <c r="U606" i="1"/>
  <c r="NT241" i="1"/>
  <c r="NJ241" i="1"/>
  <c r="PQ241" i="1"/>
  <c r="PF241" i="1"/>
  <c r="CX257" i="1"/>
  <c r="CU257" i="1" s="1"/>
  <c r="CV257" i="1" s="1"/>
  <c r="LF254" i="1"/>
  <c r="LF263" i="1"/>
  <c r="CX259" i="1"/>
  <c r="CU259" i="1" s="1"/>
  <c r="CV259" i="1" s="1"/>
  <c r="LF256" i="1"/>
  <c r="LF261" i="1"/>
  <c r="CX261" i="1"/>
  <c r="CU261" i="1" s="1"/>
  <c r="CV261" i="1" s="1"/>
  <c r="CX264" i="1"/>
  <c r="CU264" i="1" s="1"/>
  <c r="CV264" i="1" s="1"/>
  <c r="LF265" i="1"/>
  <c r="CX263" i="1"/>
  <c r="CU263" i="1" s="1"/>
  <c r="CV263" i="1" s="1"/>
  <c r="LF264" i="1"/>
  <c r="LF255" i="1"/>
  <c r="CX256" i="1"/>
  <c r="CU256" i="1" s="1"/>
  <c r="CV256" i="1" s="1"/>
  <c r="CX265" i="1"/>
  <c r="CU265" i="1" s="1"/>
  <c r="CV265" i="1" s="1"/>
  <c r="CX258" i="1"/>
  <c r="CU258" i="1" s="1"/>
  <c r="CV258" i="1" s="1"/>
  <c r="CX254" i="1"/>
  <c r="CU254" i="1" s="1"/>
  <c r="CV254" i="1" s="1"/>
  <c r="LF257" i="1"/>
  <c r="LF258" i="1"/>
  <c r="LF259" i="1"/>
  <c r="LF262" i="1"/>
  <c r="CX260" i="1"/>
  <c r="CU260" i="1" s="1"/>
  <c r="CV260" i="1" s="1"/>
  <c r="CX255" i="1"/>
  <c r="CU255" i="1" s="1"/>
  <c r="CV255" i="1" s="1"/>
  <c r="LF260" i="1"/>
  <c r="CX262" i="1"/>
  <c r="CU262" i="1" s="1"/>
  <c r="CV262" i="1" s="1"/>
  <c r="LT241" i="1"/>
  <c r="LR242" i="1" s="1"/>
  <c r="AO242" i="1"/>
  <c r="AP242" i="1" s="1"/>
  <c r="AS242" i="1"/>
  <c r="ER241" i="1"/>
  <c r="KG64" i="1"/>
  <c r="KG67" i="1" s="1"/>
  <c r="KF60" i="1"/>
  <c r="CQ241" i="1"/>
  <c r="DB241" i="1"/>
  <c r="ME64" i="1" l="1"/>
  <c r="ME67" i="1" s="1"/>
  <c r="JJ64" i="1"/>
  <c r="JJ67" i="1" s="1"/>
  <c r="JI60" i="1"/>
  <c r="ES241" i="1"/>
  <c r="LS242" i="1"/>
  <c r="CW254" i="1"/>
  <c r="CW255" i="1" s="1"/>
  <c r="CW256" i="1" s="1"/>
  <c r="CW257" i="1" s="1"/>
  <c r="CW258" i="1" s="1"/>
  <c r="CW259" i="1" s="1"/>
  <c r="CW260" i="1" s="1"/>
  <c r="CW261" i="1" s="1"/>
  <c r="CW262" i="1" s="1"/>
  <c r="CW263" i="1" s="1"/>
  <c r="CW264" i="1" s="1"/>
  <c r="CW265" i="1" s="1"/>
  <c r="OV242" i="1"/>
  <c r="NL241" i="1"/>
  <c r="NU241" i="1"/>
  <c r="JQ242" i="1"/>
  <c r="BH242" i="1"/>
  <c r="AT242" i="1"/>
  <c r="CR241" i="1"/>
  <c r="IW246" i="1"/>
  <c r="IU247" i="1" s="1"/>
  <c r="IV247" i="1" s="1"/>
  <c r="IW247" i="1" s="1"/>
  <c r="IU248" i="1" s="1"/>
  <c r="IV248" i="1" s="1"/>
  <c r="IW248" i="1" s="1"/>
  <c r="IU249" i="1" s="1"/>
  <c r="IV249" i="1" s="1"/>
  <c r="IW249" i="1" s="1"/>
  <c r="IU250" i="1" s="1"/>
  <c r="IV250" i="1" s="1"/>
  <c r="IW250" i="1" s="1"/>
  <c r="IU251" i="1" s="1"/>
  <c r="IV251" i="1" s="1"/>
  <c r="IW251" i="1" s="1"/>
  <c r="IU252" i="1" s="1"/>
  <c r="IV252" i="1" s="1"/>
  <c r="IW252" i="1" s="1"/>
  <c r="IU253" i="1" s="1"/>
  <c r="IV253" i="1" s="1"/>
  <c r="IW253" i="1" s="1"/>
  <c r="IU254" i="1" s="1"/>
  <c r="IV254" i="1" s="1"/>
  <c r="IW254" i="1" s="1"/>
  <c r="IU255" i="1" s="1"/>
  <c r="IV255" i="1" s="1"/>
  <c r="IW255" i="1" s="1"/>
  <c r="IU256" i="1" s="1"/>
  <c r="IV256" i="1" s="1"/>
  <c r="IW256" i="1" s="1"/>
  <c r="IU257" i="1" s="1"/>
  <c r="IV257" i="1" s="1"/>
  <c r="IW257" i="1" s="1"/>
  <c r="IU258" i="1" s="1"/>
  <c r="IV258" i="1" s="1"/>
  <c r="IW258" i="1" s="1"/>
  <c r="IU259" i="1" s="1"/>
  <c r="IV259" i="1" s="1"/>
  <c r="IW259" i="1" s="1"/>
  <c r="IU260" i="1" s="1"/>
  <c r="IV260" i="1" s="1"/>
  <c r="IW260" i="1" s="1"/>
  <c r="IU261" i="1" s="1"/>
  <c r="IV261" i="1" s="1"/>
  <c r="IW261" i="1" s="1"/>
  <c r="IU262" i="1" s="1"/>
  <c r="IV262" i="1" s="1"/>
  <c r="IW262" i="1" s="1"/>
  <c r="IU263" i="1" s="1"/>
  <c r="IV263" i="1" s="1"/>
  <c r="IW263" i="1" s="1"/>
  <c r="IU264" i="1" s="1"/>
  <c r="IV264" i="1" s="1"/>
  <c r="IW264" i="1" s="1"/>
  <c r="IU265" i="1" s="1"/>
  <c r="IV265" i="1" s="1"/>
  <c r="IW265" i="1" s="1"/>
  <c r="IU266" i="1" s="1"/>
  <c r="IV266" i="1" s="1"/>
  <c r="IW266" i="1" s="1"/>
  <c r="IU267" i="1" s="1"/>
  <c r="IV267" i="1" s="1"/>
  <c r="IW267" i="1" s="1"/>
  <c r="IU268" i="1" s="1"/>
  <c r="IV268" i="1" s="1"/>
  <c r="IW268" i="1" s="1"/>
  <c r="IU269" i="1" s="1"/>
  <c r="IV269" i="1" s="1"/>
  <c r="IW269" i="1" s="1"/>
  <c r="IU270" i="1" s="1"/>
  <c r="IV270" i="1" s="1"/>
  <c r="IW270" i="1" s="1"/>
  <c r="IU271" i="1" s="1"/>
  <c r="IV271" i="1" s="1"/>
  <c r="IW271" i="1" s="1"/>
  <c r="IU272" i="1" s="1"/>
  <c r="IV272" i="1" s="1"/>
  <c r="IW272" i="1" s="1"/>
  <c r="IU273" i="1" s="1"/>
  <c r="IV273" i="1" s="1"/>
  <c r="IW273" i="1" s="1"/>
  <c r="IU274" i="1" s="1"/>
  <c r="IV274" i="1" s="1"/>
  <c r="IW274" i="1" s="1"/>
  <c r="IU275" i="1" s="1"/>
  <c r="IV275" i="1" s="1"/>
  <c r="IW275" i="1" s="1"/>
  <c r="IU276" i="1" s="1"/>
  <c r="IV276" i="1" s="1"/>
  <c r="IW276" i="1" s="1"/>
  <c r="IU277" i="1" s="1"/>
  <c r="IV277" i="1" s="1"/>
  <c r="IW277" i="1" s="1"/>
  <c r="IU278" i="1" s="1"/>
  <c r="IV278" i="1" s="1"/>
  <c r="IW278" i="1" s="1"/>
  <c r="IU279" i="1" s="1"/>
  <c r="IV279" i="1" s="1"/>
  <c r="IW279" i="1" s="1"/>
  <c r="IU280" i="1" s="1"/>
  <c r="IV280" i="1" s="1"/>
  <c r="IW280" i="1" s="1"/>
  <c r="IU281" i="1" s="1"/>
  <c r="IV281" i="1" s="1"/>
  <c r="IW281" i="1" s="1"/>
  <c r="IU282" i="1" s="1"/>
  <c r="IV282" i="1" s="1"/>
  <c r="IW282" i="1" s="1"/>
  <c r="IU283" i="1" s="1"/>
  <c r="IV283" i="1" s="1"/>
  <c r="IW283" i="1" s="1"/>
  <c r="IU284" i="1" s="1"/>
  <c r="IV284" i="1" s="1"/>
  <c r="IW284" i="1" s="1"/>
  <c r="IU285" i="1" s="1"/>
  <c r="IV285" i="1" s="1"/>
  <c r="IW285" i="1" s="1"/>
  <c r="IU286" i="1" s="1"/>
  <c r="IV286" i="1" s="1"/>
  <c r="IW286" i="1" s="1"/>
  <c r="IU287" i="1" s="1"/>
  <c r="IV287" i="1" s="1"/>
  <c r="IW287" i="1" s="1"/>
  <c r="IU288" i="1" s="1"/>
  <c r="IV288" i="1" s="1"/>
  <c r="IW288" i="1" s="1"/>
  <c r="IU289" i="1" s="1"/>
  <c r="IV289" i="1" s="1"/>
  <c r="IW289" i="1" s="1"/>
  <c r="IU290" i="1" s="1"/>
  <c r="IV290" i="1" s="1"/>
  <c r="IW290" i="1" s="1"/>
  <c r="IU291" i="1" s="1"/>
  <c r="IV291" i="1" s="1"/>
  <c r="IW291" i="1" s="1"/>
  <c r="IU292" i="1" s="1"/>
  <c r="IV292" i="1" s="1"/>
  <c r="IW292" i="1" s="1"/>
  <c r="IU293" i="1" s="1"/>
  <c r="IV293" i="1" s="1"/>
  <c r="IW293" i="1" s="1"/>
  <c r="IU294" i="1" s="1"/>
  <c r="IV294" i="1" s="1"/>
  <c r="IW294" i="1" s="1"/>
  <c r="IU295" i="1" s="1"/>
  <c r="IV295" i="1" s="1"/>
  <c r="IW295" i="1" s="1"/>
  <c r="IU296" i="1" s="1"/>
  <c r="IV296" i="1" s="1"/>
  <c r="IW296" i="1" s="1"/>
  <c r="IU297" i="1" s="1"/>
  <c r="IV297" i="1" s="1"/>
  <c r="IW297" i="1" s="1"/>
  <c r="IU298" i="1" s="1"/>
  <c r="IV298" i="1" s="1"/>
  <c r="IW298" i="1" s="1"/>
  <c r="IU299" i="1" s="1"/>
  <c r="IV299" i="1" s="1"/>
  <c r="IW299" i="1" s="1"/>
  <c r="IU300" i="1" s="1"/>
  <c r="IV300" i="1" s="1"/>
  <c r="IW300" i="1" s="1"/>
  <c r="NE241" i="1"/>
  <c r="HJ242" i="1"/>
  <c r="PG241" i="1"/>
  <c r="GI242" i="1"/>
  <c r="GR241" i="1"/>
  <c r="HC241" i="1"/>
  <c r="AC22" i="1"/>
  <c r="IC427" i="1"/>
  <c r="AC21" i="1"/>
  <c r="AC18" i="1"/>
  <c r="H18" i="2"/>
  <c r="AC17" i="1"/>
  <c r="AC23" i="1"/>
  <c r="AC24" i="1"/>
  <c r="G32" i="2" s="1"/>
  <c r="EZ241" i="1"/>
  <c r="FI241" i="1"/>
  <c r="IM301" i="1"/>
  <c r="IM422" i="1" s="1"/>
  <c r="IE422" i="1"/>
  <c r="IL301" i="1"/>
  <c r="IL422" i="1" s="1"/>
  <c r="IU301" i="1" l="1"/>
  <c r="OW242" i="1"/>
  <c r="IN60" i="1"/>
  <c r="IL60" i="1"/>
  <c r="GJ242" i="1"/>
  <c r="HK242" i="1"/>
  <c r="KP244" i="1"/>
  <c r="CS249" i="1"/>
  <c r="CN249" i="1" s="1"/>
  <c r="CO249" i="1" s="1"/>
  <c r="KP252" i="1"/>
  <c r="KP253" i="1"/>
  <c r="CJ243" i="1"/>
  <c r="CE243" i="1" s="1"/>
  <c r="CF243" i="1" s="1"/>
  <c r="CJ242" i="1"/>
  <c r="CE242" i="1" s="1"/>
  <c r="CF242" i="1" s="1"/>
  <c r="KP242" i="1"/>
  <c r="CS244" i="1"/>
  <c r="CN244" i="1" s="1"/>
  <c r="CO244" i="1" s="1"/>
  <c r="CS248" i="1"/>
  <c r="CN248" i="1" s="1"/>
  <c r="CO248" i="1" s="1"/>
  <c r="KP243" i="1"/>
  <c r="CJ250" i="1"/>
  <c r="CE250" i="1" s="1"/>
  <c r="CF250" i="1" s="1"/>
  <c r="LA253" i="1"/>
  <c r="CJ244" i="1"/>
  <c r="CE244" i="1" s="1"/>
  <c r="CF244" i="1" s="1"/>
  <c r="LA252" i="1"/>
  <c r="CJ252" i="1"/>
  <c r="CE252" i="1" s="1"/>
  <c r="CF252" i="1" s="1"/>
  <c r="CP242" i="1"/>
  <c r="CJ246" i="1"/>
  <c r="CE246" i="1" s="1"/>
  <c r="CF246" i="1" s="1"/>
  <c r="LA251" i="1"/>
  <c r="KP250" i="1"/>
  <c r="CJ248" i="1"/>
  <c r="CE248" i="1" s="1"/>
  <c r="CF248" i="1" s="1"/>
  <c r="CJ247" i="1"/>
  <c r="CE247" i="1" s="1"/>
  <c r="CF247" i="1" s="1"/>
  <c r="LA245" i="1"/>
  <c r="KP247" i="1"/>
  <c r="LA243" i="1"/>
  <c r="KP245" i="1"/>
  <c r="CS252" i="1"/>
  <c r="CN252" i="1" s="1"/>
  <c r="CO252" i="1" s="1"/>
  <c r="CS245" i="1"/>
  <c r="CN245" i="1" s="1"/>
  <c r="CO245" i="1" s="1"/>
  <c r="CJ251" i="1"/>
  <c r="CE251" i="1" s="1"/>
  <c r="CF251" i="1" s="1"/>
  <c r="CJ253" i="1"/>
  <c r="CE253" i="1" s="1"/>
  <c r="CF253" i="1" s="1"/>
  <c r="CJ249" i="1"/>
  <c r="CE249" i="1" s="1"/>
  <c r="CF249" i="1" s="1"/>
  <c r="CS243" i="1"/>
  <c r="CN243" i="1" s="1"/>
  <c r="CO243" i="1" s="1"/>
  <c r="KP246" i="1"/>
  <c r="CJ245" i="1"/>
  <c r="CE245" i="1" s="1"/>
  <c r="CF245" i="1" s="1"/>
  <c r="CS247" i="1"/>
  <c r="CN247" i="1" s="1"/>
  <c r="CO247" i="1" s="1"/>
  <c r="CS250" i="1"/>
  <c r="CN250" i="1" s="1"/>
  <c r="CO250" i="1" s="1"/>
  <c r="LA246" i="1"/>
  <c r="CS242" i="1"/>
  <c r="CN242" i="1" s="1"/>
  <c r="CS253" i="1"/>
  <c r="CN253" i="1" s="1"/>
  <c r="CO253" i="1" s="1"/>
  <c r="KP249" i="1"/>
  <c r="CS251" i="1"/>
  <c r="CN251" i="1" s="1"/>
  <c r="CO251" i="1" s="1"/>
  <c r="KP251" i="1"/>
  <c r="LA248" i="1"/>
  <c r="KP248" i="1"/>
  <c r="LA242" i="1"/>
  <c r="CS246" i="1"/>
  <c r="CN246" i="1" s="1"/>
  <c r="CO246" i="1" s="1"/>
  <c r="LA249" i="1"/>
  <c r="LA250" i="1"/>
  <c r="LA244" i="1"/>
  <c r="LA247" i="1"/>
  <c r="LT242" i="1"/>
  <c r="LR243" i="1" s="1"/>
  <c r="IN64" i="1"/>
  <c r="IM60" i="1"/>
  <c r="AW242" i="1"/>
  <c r="CX277" i="1"/>
  <c r="CU277" i="1" s="1"/>
  <c r="CV277" i="1" s="1"/>
  <c r="LF277" i="1"/>
  <c r="CX276" i="1"/>
  <c r="CU276" i="1" s="1"/>
  <c r="CV276" i="1" s="1"/>
  <c r="CX270" i="1"/>
  <c r="CU270" i="1" s="1"/>
  <c r="CV270" i="1" s="1"/>
  <c r="LF271" i="1"/>
  <c r="CX266" i="1"/>
  <c r="CU266" i="1" s="1"/>
  <c r="CX273" i="1"/>
  <c r="CU273" i="1" s="1"/>
  <c r="CV273" i="1" s="1"/>
  <c r="LF270" i="1"/>
  <c r="LF272" i="1"/>
  <c r="LF267" i="1"/>
  <c r="CX267" i="1"/>
  <c r="CU267" i="1" s="1"/>
  <c r="CV267" i="1" s="1"/>
  <c r="LF266" i="1"/>
  <c r="CX268" i="1"/>
  <c r="CU268" i="1" s="1"/>
  <c r="CV268" i="1" s="1"/>
  <c r="CX269" i="1"/>
  <c r="CU269" i="1" s="1"/>
  <c r="CV269" i="1" s="1"/>
  <c r="LF273" i="1"/>
  <c r="LF275" i="1"/>
  <c r="CX274" i="1"/>
  <c r="CU274" i="1" s="1"/>
  <c r="CV274" i="1" s="1"/>
  <c r="CX271" i="1"/>
  <c r="CU271" i="1" s="1"/>
  <c r="CV271" i="1" s="1"/>
  <c r="LF274" i="1"/>
  <c r="CX272" i="1"/>
  <c r="CU272" i="1" s="1"/>
  <c r="CV272" i="1" s="1"/>
  <c r="LF276" i="1"/>
  <c r="LF269" i="1"/>
  <c r="CX275" i="1"/>
  <c r="CU275" i="1" s="1"/>
  <c r="CV275" i="1" s="1"/>
  <c r="LF268" i="1"/>
  <c r="EQ242" i="1"/>
  <c r="EO242" i="1"/>
  <c r="EP242" i="1" s="1"/>
  <c r="NC242" i="1"/>
  <c r="G26" i="2"/>
  <c r="G30" i="2"/>
  <c r="G29" i="2"/>
  <c r="G25" i="2"/>
  <c r="G31" i="2"/>
  <c r="FA241" i="1"/>
  <c r="GS241" i="1"/>
  <c r="PE242" i="1"/>
  <c r="JR242" i="1"/>
  <c r="JP243" i="1" s="1"/>
  <c r="NM241" i="1"/>
  <c r="DB253" i="1" l="1"/>
  <c r="CH242" i="1"/>
  <c r="GH243" i="1"/>
  <c r="GI243" i="1" s="1"/>
  <c r="GJ243" i="1" s="1"/>
  <c r="DB246" i="1"/>
  <c r="CO242" i="1"/>
  <c r="PH244" i="1"/>
  <c r="PC244" i="1" s="1"/>
  <c r="PD244" i="1" s="1"/>
  <c r="PH249" i="1"/>
  <c r="PC249" i="1" s="1"/>
  <c r="PD249" i="1" s="1"/>
  <c r="PH253" i="1"/>
  <c r="PC253" i="1" s="1"/>
  <c r="PD253" i="1" s="1"/>
  <c r="GQ242" i="1"/>
  <c r="GT245" i="1"/>
  <c r="GO245" i="1" s="1"/>
  <c r="GP245" i="1" s="1"/>
  <c r="GT249" i="1"/>
  <c r="GO249" i="1" s="1"/>
  <c r="GP249" i="1" s="1"/>
  <c r="HC249" i="1" s="1"/>
  <c r="GT253" i="1"/>
  <c r="GO253" i="1" s="1"/>
  <c r="GP253" i="1" s="1"/>
  <c r="HC253" i="1" s="1"/>
  <c r="PH243" i="1"/>
  <c r="PC243" i="1" s="1"/>
  <c r="PD243" i="1" s="1"/>
  <c r="PH246" i="1"/>
  <c r="PC246" i="1" s="1"/>
  <c r="PD246" i="1" s="1"/>
  <c r="PH248" i="1"/>
  <c r="PC248" i="1" s="1"/>
  <c r="PD248" i="1" s="1"/>
  <c r="PH252" i="1"/>
  <c r="PC252" i="1" s="1"/>
  <c r="PD252" i="1" s="1"/>
  <c r="PH242" i="1"/>
  <c r="PC242" i="1" s="1"/>
  <c r="PH251" i="1"/>
  <c r="PC251" i="1" s="1"/>
  <c r="PD251" i="1" s="1"/>
  <c r="GT243" i="1"/>
  <c r="GO243" i="1" s="1"/>
  <c r="GP243" i="1" s="1"/>
  <c r="GT247" i="1"/>
  <c r="GO247" i="1" s="1"/>
  <c r="GP247" i="1" s="1"/>
  <c r="HC247" i="1" s="1"/>
  <c r="GT251" i="1"/>
  <c r="GO251" i="1" s="1"/>
  <c r="GP251" i="1" s="1"/>
  <c r="HC251" i="1" s="1"/>
  <c r="PH245" i="1"/>
  <c r="PC245" i="1" s="1"/>
  <c r="PD245" i="1" s="1"/>
  <c r="PH247" i="1"/>
  <c r="PC247" i="1" s="1"/>
  <c r="PD247" i="1" s="1"/>
  <c r="PH250" i="1"/>
  <c r="PC250" i="1" s="1"/>
  <c r="PD250" i="1" s="1"/>
  <c r="GT246" i="1"/>
  <c r="GO246" i="1" s="1"/>
  <c r="GP246" i="1" s="1"/>
  <c r="HC246" i="1" s="1"/>
  <c r="GT242" i="1"/>
  <c r="GO242" i="1" s="1"/>
  <c r="GT250" i="1"/>
  <c r="GO250" i="1" s="1"/>
  <c r="GP250" i="1" s="1"/>
  <c r="HC250" i="1" s="1"/>
  <c r="GT244" i="1"/>
  <c r="GO244" i="1" s="1"/>
  <c r="GP244" i="1" s="1"/>
  <c r="GT248" i="1"/>
  <c r="GO248" i="1" s="1"/>
  <c r="GP248" i="1" s="1"/>
  <c r="HC248" i="1" s="1"/>
  <c r="GT252" i="1"/>
  <c r="GO252" i="1" s="1"/>
  <c r="GP252" i="1" s="1"/>
  <c r="HC252" i="1" s="1"/>
  <c r="ER242" i="1"/>
  <c r="DB250" i="1"/>
  <c r="DB245" i="1"/>
  <c r="IN67" i="1"/>
  <c r="AC20" i="1" s="1"/>
  <c r="G28" i="2" s="1"/>
  <c r="AC19" i="1"/>
  <c r="G27" i="2" s="1"/>
  <c r="EY242" i="1"/>
  <c r="EW242" i="1"/>
  <c r="EX242" i="1" s="1"/>
  <c r="LS243" i="1"/>
  <c r="DB247" i="1"/>
  <c r="DB252" i="1"/>
  <c r="DB249" i="1"/>
  <c r="DB248" i="1"/>
  <c r="OX242" i="1"/>
  <c r="NK242" i="1"/>
  <c r="NL242" i="1" s="1"/>
  <c r="NM242" i="1" s="1"/>
  <c r="AO243" i="1"/>
  <c r="AP243" i="1" s="1"/>
  <c r="AS243" i="1"/>
  <c r="DB251" i="1"/>
  <c r="DB244" i="1"/>
  <c r="JQ243" i="1"/>
  <c r="ND242" i="1"/>
  <c r="CV266" i="1"/>
  <c r="DB243" i="1"/>
  <c r="HL242" i="1"/>
  <c r="IU422" i="1"/>
  <c r="IW423" i="1" s="1"/>
  <c r="IV301" i="1"/>
  <c r="NK243" i="1" l="1"/>
  <c r="GH244" i="1"/>
  <c r="GI244" i="1" s="1"/>
  <c r="GJ244" i="1" s="1"/>
  <c r="JR243" i="1"/>
  <c r="JP244" i="1" s="1"/>
  <c r="HC244" i="1"/>
  <c r="FI242" i="1"/>
  <c r="EZ242" i="1"/>
  <c r="HC243" i="1"/>
  <c r="OV243" i="1"/>
  <c r="GP242" i="1"/>
  <c r="PQ251" i="1"/>
  <c r="HC245" i="1"/>
  <c r="PD242" i="1"/>
  <c r="CI242" i="1"/>
  <c r="CW266" i="1"/>
  <c r="CW267" i="1" s="1"/>
  <c r="CW268" i="1" s="1"/>
  <c r="CW269" i="1" s="1"/>
  <c r="CW270" i="1" s="1"/>
  <c r="CW271" i="1" s="1"/>
  <c r="CW272" i="1" s="1"/>
  <c r="CW273" i="1" s="1"/>
  <c r="CW274" i="1" s="1"/>
  <c r="CW275" i="1" s="1"/>
  <c r="CW276" i="1" s="1"/>
  <c r="CW277" i="1" s="1"/>
  <c r="PQ250" i="1"/>
  <c r="PQ252" i="1"/>
  <c r="PQ253" i="1"/>
  <c r="IW301" i="1"/>
  <c r="IX301" i="1" s="1"/>
  <c r="IX422" i="1" s="1"/>
  <c r="IV426" i="1"/>
  <c r="IV422" i="1"/>
  <c r="IT423" i="1" s="1"/>
  <c r="HJ243" i="1"/>
  <c r="ES242" i="1"/>
  <c r="PQ247" i="1"/>
  <c r="PQ248" i="1"/>
  <c r="PQ249" i="1"/>
  <c r="CQ242" i="1"/>
  <c r="DB242" i="1"/>
  <c r="NE242" i="1"/>
  <c r="PQ245" i="1"/>
  <c r="PQ246" i="1"/>
  <c r="PQ244" i="1"/>
  <c r="AT243" i="1"/>
  <c r="BH243" i="1"/>
  <c r="LT243" i="1"/>
  <c r="LR244" i="1" s="1"/>
  <c r="PQ243" i="1"/>
  <c r="HK243" i="1" l="1"/>
  <c r="PF242" i="1"/>
  <c r="PQ242" i="1"/>
  <c r="OW243" i="1"/>
  <c r="J18" i="2"/>
  <c r="AE18" i="1"/>
  <c r="AE21" i="1"/>
  <c r="IV427" i="1"/>
  <c r="AE22" i="1"/>
  <c r="AE19" i="1"/>
  <c r="AE17" i="1"/>
  <c r="AE20" i="1"/>
  <c r="AE24" i="1"/>
  <c r="I32" i="2" s="1"/>
  <c r="AE23" i="1"/>
  <c r="CX279" i="1"/>
  <c r="CU279" i="1" s="1"/>
  <c r="CV279" i="1" s="1"/>
  <c r="CX282" i="1"/>
  <c r="CU282" i="1" s="1"/>
  <c r="CV282" i="1" s="1"/>
  <c r="CX278" i="1"/>
  <c r="CU278" i="1" s="1"/>
  <c r="CX281" i="1"/>
  <c r="CU281" i="1" s="1"/>
  <c r="CV281" i="1" s="1"/>
  <c r="LF281" i="1"/>
  <c r="LF287" i="1"/>
  <c r="LF285" i="1"/>
  <c r="LF279" i="1"/>
  <c r="CX283" i="1"/>
  <c r="CU283" i="1" s="1"/>
  <c r="CV283" i="1" s="1"/>
  <c r="LF280" i="1"/>
  <c r="CX288" i="1"/>
  <c r="CU288" i="1" s="1"/>
  <c r="CV288" i="1" s="1"/>
  <c r="CX289" i="1"/>
  <c r="CU289" i="1" s="1"/>
  <c r="CV289" i="1" s="1"/>
  <c r="CX280" i="1"/>
  <c r="CU280" i="1" s="1"/>
  <c r="CV280" i="1" s="1"/>
  <c r="CX286" i="1"/>
  <c r="CU286" i="1" s="1"/>
  <c r="CV286" i="1" s="1"/>
  <c r="CX285" i="1"/>
  <c r="CU285" i="1" s="1"/>
  <c r="CV285" i="1" s="1"/>
  <c r="LF278" i="1"/>
  <c r="LF289" i="1"/>
  <c r="CX287" i="1"/>
  <c r="CU287" i="1" s="1"/>
  <c r="CV287" i="1" s="1"/>
  <c r="LF282" i="1"/>
  <c r="LF286" i="1"/>
  <c r="LF283" i="1"/>
  <c r="LF288" i="1"/>
  <c r="CX284" i="1"/>
  <c r="CU284" i="1" s="1"/>
  <c r="CV284" i="1" s="1"/>
  <c r="LF284" i="1"/>
  <c r="AW243" i="1"/>
  <c r="JQ244" i="1"/>
  <c r="MZ243" i="1"/>
  <c r="NC243" i="1"/>
  <c r="GH245" i="1"/>
  <c r="GI245" i="1" s="1"/>
  <c r="GJ245" i="1" s="1"/>
  <c r="GH246" i="1" s="1"/>
  <c r="GI246" i="1" s="1"/>
  <c r="GJ246" i="1" s="1"/>
  <c r="GH247" i="1" s="1"/>
  <c r="GI247" i="1" s="1"/>
  <c r="GJ247" i="1" s="1"/>
  <c r="GH248" i="1" s="1"/>
  <c r="GI248" i="1" s="1"/>
  <c r="GJ248" i="1" s="1"/>
  <c r="GH249" i="1" s="1"/>
  <c r="GI249" i="1" s="1"/>
  <c r="GJ249" i="1" s="1"/>
  <c r="GH250" i="1" s="1"/>
  <c r="GI250" i="1" s="1"/>
  <c r="GJ250" i="1" s="1"/>
  <c r="GH251" i="1" s="1"/>
  <c r="GI251" i="1" s="1"/>
  <c r="GJ251" i="1" s="1"/>
  <c r="GH252" i="1" s="1"/>
  <c r="GI252" i="1" s="1"/>
  <c r="GJ252" i="1" s="1"/>
  <c r="GH253" i="1" s="1"/>
  <c r="GI253" i="1" s="1"/>
  <c r="GJ253" i="1" s="1"/>
  <c r="EO243" i="1"/>
  <c r="EP243" i="1" s="1"/>
  <c r="EQ243" i="1"/>
  <c r="CG243" i="1"/>
  <c r="CH243" i="1" s="1"/>
  <c r="CI243" i="1" s="1"/>
  <c r="FA242" i="1"/>
  <c r="LS244" i="1"/>
  <c r="CR242" i="1"/>
  <c r="HC242" i="1"/>
  <c r="GR242" i="1"/>
  <c r="GS242" i="1" l="1"/>
  <c r="NB243" i="1"/>
  <c r="AK608" i="1"/>
  <c r="NH243" i="1"/>
  <c r="OX243" i="1"/>
  <c r="CP243" i="1"/>
  <c r="CQ243" i="1" s="1"/>
  <c r="CR243" i="1" s="1"/>
  <c r="JR244" i="1"/>
  <c r="JP245" i="1" s="1"/>
  <c r="CG244" i="1"/>
  <c r="CH244" i="1" s="1"/>
  <c r="CI244" i="1" s="1"/>
  <c r="ER243" i="1"/>
  <c r="AS244" i="1"/>
  <c r="AO244" i="1"/>
  <c r="AP244" i="1" s="1"/>
  <c r="CV278" i="1"/>
  <c r="CW278" i="1" s="1"/>
  <c r="CW279" i="1" s="1"/>
  <c r="CW280" i="1" s="1"/>
  <c r="CW281" i="1" s="1"/>
  <c r="CW282" i="1" s="1"/>
  <c r="CW283" i="1" s="1"/>
  <c r="CW284" i="1" s="1"/>
  <c r="CW285" i="1" s="1"/>
  <c r="CW286" i="1" s="1"/>
  <c r="CW287" i="1" s="1"/>
  <c r="CW288" i="1" s="1"/>
  <c r="CW289" i="1" s="1"/>
  <c r="GK262" i="1"/>
  <c r="GF262" i="1" s="1"/>
  <c r="GG262" i="1" s="1"/>
  <c r="OY255" i="1"/>
  <c r="OY256" i="1"/>
  <c r="GK261" i="1"/>
  <c r="GF261" i="1" s="1"/>
  <c r="GG261" i="1" s="1"/>
  <c r="OY263" i="1"/>
  <c r="GK259" i="1"/>
  <c r="GF259" i="1" s="1"/>
  <c r="GG259" i="1" s="1"/>
  <c r="OY264" i="1"/>
  <c r="GK256" i="1"/>
  <c r="GF256" i="1" s="1"/>
  <c r="GG256" i="1" s="1"/>
  <c r="GK265" i="1"/>
  <c r="GF265" i="1" s="1"/>
  <c r="GG265" i="1" s="1"/>
  <c r="GK255" i="1"/>
  <c r="GF255" i="1" s="1"/>
  <c r="GG255" i="1" s="1"/>
  <c r="OY258" i="1"/>
  <c r="OY261" i="1"/>
  <c r="OY257" i="1"/>
  <c r="OY260" i="1"/>
  <c r="OY265" i="1"/>
  <c r="GK254" i="1"/>
  <c r="GF254" i="1" s="1"/>
  <c r="GG254" i="1" s="1"/>
  <c r="GK257" i="1"/>
  <c r="GF257" i="1" s="1"/>
  <c r="GG257" i="1" s="1"/>
  <c r="GK264" i="1"/>
  <c r="GF264" i="1" s="1"/>
  <c r="GG264" i="1" s="1"/>
  <c r="GK258" i="1"/>
  <c r="GF258" i="1" s="1"/>
  <c r="GG258" i="1" s="1"/>
  <c r="OY262" i="1"/>
  <c r="GK260" i="1"/>
  <c r="GF260" i="1" s="1"/>
  <c r="GG260" i="1" s="1"/>
  <c r="OY254" i="1"/>
  <c r="OY259" i="1"/>
  <c r="GK263" i="1"/>
  <c r="GF263" i="1" s="1"/>
  <c r="GG263" i="1" s="1"/>
  <c r="GH254" i="1"/>
  <c r="PG242" i="1"/>
  <c r="I29" i="2"/>
  <c r="I26" i="2"/>
  <c r="I30" i="2"/>
  <c r="I25" i="2"/>
  <c r="I31" i="2"/>
  <c r="I28" i="2"/>
  <c r="I27" i="2"/>
  <c r="LT244" i="1"/>
  <c r="LR245" i="1" s="1"/>
  <c r="EW243" i="1"/>
  <c r="EX243" i="1" s="1"/>
  <c r="EY243" i="1"/>
  <c r="HL243" i="1"/>
  <c r="CG245" i="1" l="1"/>
  <c r="CH245" i="1" s="1"/>
  <c r="CI245" i="1" s="1"/>
  <c r="CP244" i="1"/>
  <c r="CQ244" i="1" s="1"/>
  <c r="CR244" i="1" s="1"/>
  <c r="CX291" i="1"/>
  <c r="CU291" i="1" s="1"/>
  <c r="CV291" i="1" s="1"/>
  <c r="LF292" i="1"/>
  <c r="LF294" i="1"/>
  <c r="CX293" i="1"/>
  <c r="CU293" i="1" s="1"/>
  <c r="CV293" i="1" s="1"/>
  <c r="LF297" i="1"/>
  <c r="LF300" i="1"/>
  <c r="CX298" i="1"/>
  <c r="CU298" i="1" s="1"/>
  <c r="CV298" i="1" s="1"/>
  <c r="CX295" i="1"/>
  <c r="CU295" i="1" s="1"/>
  <c r="CV295" i="1" s="1"/>
  <c r="LF293" i="1"/>
  <c r="LF295" i="1"/>
  <c r="CX297" i="1"/>
  <c r="CU297" i="1" s="1"/>
  <c r="CV297" i="1" s="1"/>
  <c r="LF301" i="1"/>
  <c r="LF298" i="1"/>
  <c r="CX299" i="1"/>
  <c r="CU299" i="1" s="1"/>
  <c r="CV299" i="1" s="1"/>
  <c r="LF296" i="1"/>
  <c r="CX300" i="1"/>
  <c r="CU300" i="1" s="1"/>
  <c r="CV300" i="1" s="1"/>
  <c r="CX292" i="1"/>
  <c r="CU292" i="1" s="1"/>
  <c r="CV292" i="1" s="1"/>
  <c r="LF290" i="1"/>
  <c r="CX296" i="1"/>
  <c r="CU296" i="1" s="1"/>
  <c r="CV296" i="1" s="1"/>
  <c r="CX294" i="1"/>
  <c r="CU294" i="1" s="1"/>
  <c r="CV294" i="1" s="1"/>
  <c r="CX290" i="1"/>
  <c r="CU290" i="1" s="1"/>
  <c r="CV290" i="1" s="1"/>
  <c r="CW290" i="1" s="1"/>
  <c r="CW291" i="1" s="1"/>
  <c r="CW292" i="1" s="1"/>
  <c r="CW293" i="1" s="1"/>
  <c r="CW294" i="1" s="1"/>
  <c r="CW295" i="1" s="1"/>
  <c r="CW296" i="1" s="1"/>
  <c r="CW297" i="1" s="1"/>
  <c r="CW298" i="1" s="1"/>
  <c r="CW299" i="1" s="1"/>
  <c r="CW300" i="1" s="1"/>
  <c r="CX301" i="1"/>
  <c r="CU301" i="1" s="1"/>
  <c r="LF291" i="1"/>
  <c r="LF299" i="1"/>
  <c r="ES243" i="1"/>
  <c r="HJ244" i="1"/>
  <c r="LS245" i="1"/>
  <c r="PE243" i="1"/>
  <c r="AT244" i="1"/>
  <c r="BH244" i="1"/>
  <c r="JQ245" i="1"/>
  <c r="NT243" i="1"/>
  <c r="NJ243" i="1"/>
  <c r="AL608" i="1"/>
  <c r="ND243" i="1"/>
  <c r="EZ243" i="1"/>
  <c r="FI243" i="1"/>
  <c r="GI254" i="1"/>
  <c r="GJ254" i="1" s="1"/>
  <c r="GH255" i="1" s="1"/>
  <c r="GI255" i="1" s="1"/>
  <c r="GJ255" i="1" s="1"/>
  <c r="GH256" i="1" s="1"/>
  <c r="GI256" i="1" s="1"/>
  <c r="GJ256" i="1" s="1"/>
  <c r="GH257" i="1" s="1"/>
  <c r="GI257" i="1" s="1"/>
  <c r="GJ257" i="1" s="1"/>
  <c r="GH258" i="1" s="1"/>
  <c r="GI258" i="1" s="1"/>
  <c r="GJ258" i="1" s="1"/>
  <c r="GH259" i="1" s="1"/>
  <c r="GI259" i="1" s="1"/>
  <c r="GJ259" i="1" s="1"/>
  <c r="GH260" i="1" s="1"/>
  <c r="GI260" i="1" s="1"/>
  <c r="GJ260" i="1" s="1"/>
  <c r="GH261" i="1" s="1"/>
  <c r="GI261" i="1" s="1"/>
  <c r="GJ261" i="1" s="1"/>
  <c r="GH262" i="1" s="1"/>
  <c r="GI262" i="1" s="1"/>
  <c r="GJ262" i="1" s="1"/>
  <c r="GH263" i="1" s="1"/>
  <c r="GI263" i="1" s="1"/>
  <c r="GJ263" i="1" s="1"/>
  <c r="GH264" i="1" s="1"/>
  <c r="GI264" i="1" s="1"/>
  <c r="GJ264" i="1" s="1"/>
  <c r="GH265" i="1" s="1"/>
  <c r="GI265" i="1" s="1"/>
  <c r="GJ265" i="1" s="1"/>
  <c r="OV244" i="1"/>
  <c r="GQ243" i="1"/>
  <c r="GK269" i="1" l="1"/>
  <c r="GF269" i="1" s="1"/>
  <c r="GG269" i="1" s="1"/>
  <c r="OY269" i="1"/>
  <c r="OY277" i="1"/>
  <c r="GK277" i="1"/>
  <c r="GF277" i="1" s="1"/>
  <c r="GG277" i="1" s="1"/>
  <c r="OY271" i="1"/>
  <c r="GK276" i="1"/>
  <c r="GF276" i="1" s="1"/>
  <c r="GG276" i="1" s="1"/>
  <c r="GK266" i="1"/>
  <c r="GF266" i="1" s="1"/>
  <c r="GG266" i="1" s="1"/>
  <c r="OY266" i="1"/>
  <c r="GK268" i="1"/>
  <c r="GF268" i="1" s="1"/>
  <c r="GG268" i="1" s="1"/>
  <c r="OY276" i="1"/>
  <c r="GK274" i="1"/>
  <c r="GF274" i="1" s="1"/>
  <c r="GG274" i="1" s="1"/>
  <c r="OY272" i="1"/>
  <c r="OY267" i="1"/>
  <c r="GH266" i="1"/>
  <c r="OY270" i="1"/>
  <c r="OY275" i="1"/>
  <c r="GK273" i="1"/>
  <c r="GF273" i="1" s="1"/>
  <c r="GG273" i="1" s="1"/>
  <c r="OY273" i="1"/>
  <c r="GK267" i="1"/>
  <c r="GF267" i="1" s="1"/>
  <c r="GG267" i="1" s="1"/>
  <c r="GK275" i="1"/>
  <c r="GF275" i="1" s="1"/>
  <c r="GG275" i="1" s="1"/>
  <c r="OY268" i="1"/>
  <c r="GK271" i="1"/>
  <c r="GF271" i="1" s="1"/>
  <c r="GG271" i="1" s="1"/>
  <c r="GK270" i="1"/>
  <c r="GF270" i="1" s="1"/>
  <c r="GG270" i="1" s="1"/>
  <c r="OY274" i="1"/>
  <c r="GK272" i="1"/>
  <c r="GF272" i="1" s="1"/>
  <c r="GG272" i="1" s="1"/>
  <c r="CG246" i="1"/>
  <c r="CH246" i="1" s="1"/>
  <c r="CI246" i="1" s="1"/>
  <c r="CG247" i="1" s="1"/>
  <c r="CH247" i="1" s="1"/>
  <c r="CI247" i="1" s="1"/>
  <c r="CG248" i="1" s="1"/>
  <c r="CH248" i="1" s="1"/>
  <c r="CI248" i="1" s="1"/>
  <c r="CG249" i="1" s="1"/>
  <c r="CH249" i="1" s="1"/>
  <c r="CI249" i="1" s="1"/>
  <c r="CG250" i="1" s="1"/>
  <c r="CH250" i="1" s="1"/>
  <c r="CI250" i="1" s="1"/>
  <c r="CG251" i="1" s="1"/>
  <c r="CH251" i="1" s="1"/>
  <c r="CI251" i="1" s="1"/>
  <c r="CG252" i="1" s="1"/>
  <c r="CH252" i="1" s="1"/>
  <c r="CI252" i="1" s="1"/>
  <c r="CG253" i="1" s="1"/>
  <c r="CH253" i="1" s="1"/>
  <c r="CI253" i="1" s="1"/>
  <c r="CG254" i="1" s="1"/>
  <c r="PF243" i="1"/>
  <c r="EQ244" i="1"/>
  <c r="EO244" i="1"/>
  <c r="EP244" i="1" s="1"/>
  <c r="GR243" i="1"/>
  <c r="JR245" i="1"/>
  <c r="JP246" i="1" s="1"/>
  <c r="FA243" i="1"/>
  <c r="LT245" i="1"/>
  <c r="LR246" i="1" s="1"/>
  <c r="OW244" i="1"/>
  <c r="HK244" i="1"/>
  <c r="CP245" i="1"/>
  <c r="CQ245" i="1" s="1"/>
  <c r="CR245" i="1" s="1"/>
  <c r="AW244" i="1"/>
  <c r="CV301" i="1"/>
  <c r="CV422" i="1" s="1"/>
  <c r="CT423" i="1" s="1"/>
  <c r="CU422" i="1"/>
  <c r="NE243" i="1"/>
  <c r="NU243" i="1"/>
  <c r="NL243" i="1"/>
  <c r="CW301" i="1" l="1"/>
  <c r="CP246" i="1"/>
  <c r="CQ246" i="1" s="1"/>
  <c r="CR246" i="1" s="1"/>
  <c r="CP247" i="1" s="1"/>
  <c r="CQ247" i="1" s="1"/>
  <c r="CR247" i="1" s="1"/>
  <c r="CP248" i="1" s="1"/>
  <c r="CQ248" i="1" s="1"/>
  <c r="CR248" i="1" s="1"/>
  <c r="CP249" i="1" s="1"/>
  <c r="CQ249" i="1" s="1"/>
  <c r="CR249" i="1" s="1"/>
  <c r="CP250" i="1" s="1"/>
  <c r="CQ250" i="1" s="1"/>
  <c r="CR250" i="1" s="1"/>
  <c r="CP251" i="1" s="1"/>
  <c r="CQ251" i="1" s="1"/>
  <c r="CR251" i="1" s="1"/>
  <c r="CP252" i="1" s="1"/>
  <c r="CQ252" i="1" s="1"/>
  <c r="CR252" i="1" s="1"/>
  <c r="CP253" i="1" s="1"/>
  <c r="CQ253" i="1" s="1"/>
  <c r="CR253" i="1" s="1"/>
  <c r="LS246" i="1"/>
  <c r="LT246" i="1" s="1"/>
  <c r="LR247" i="1" s="1"/>
  <c r="LS247" i="1" s="1"/>
  <c r="LT247" i="1" s="1"/>
  <c r="LR248" i="1" s="1"/>
  <c r="LS248" i="1" s="1"/>
  <c r="LT248" i="1" s="1"/>
  <c r="LR249" i="1" s="1"/>
  <c r="LS249" i="1" s="1"/>
  <c r="LT249" i="1" s="1"/>
  <c r="LR250" i="1" s="1"/>
  <c r="LS250" i="1" s="1"/>
  <c r="LT250" i="1" s="1"/>
  <c r="LR251" i="1" s="1"/>
  <c r="LS251" i="1" s="1"/>
  <c r="LT251" i="1" s="1"/>
  <c r="LR252" i="1" s="1"/>
  <c r="LS252" i="1" s="1"/>
  <c r="LT252" i="1" s="1"/>
  <c r="LR253" i="1" s="1"/>
  <c r="LS253" i="1" s="1"/>
  <c r="LT253" i="1" s="1"/>
  <c r="LR254" i="1" s="1"/>
  <c r="LS254" i="1" s="1"/>
  <c r="LT254" i="1" s="1"/>
  <c r="LR255" i="1" s="1"/>
  <c r="LS255" i="1" s="1"/>
  <c r="LT255" i="1" s="1"/>
  <c r="LR256" i="1" s="1"/>
  <c r="LS256" i="1" s="1"/>
  <c r="LT256" i="1" s="1"/>
  <c r="LR257" i="1" s="1"/>
  <c r="LS257" i="1" s="1"/>
  <c r="LT257" i="1" s="1"/>
  <c r="LR258" i="1" s="1"/>
  <c r="LS258" i="1" s="1"/>
  <c r="LT258" i="1" s="1"/>
  <c r="LR259" i="1" s="1"/>
  <c r="LS259" i="1" s="1"/>
  <c r="LT259" i="1" s="1"/>
  <c r="LR260" i="1" s="1"/>
  <c r="LS260" i="1" s="1"/>
  <c r="LT260" i="1" s="1"/>
  <c r="LR261" i="1" s="1"/>
  <c r="LS261" i="1" s="1"/>
  <c r="LT261" i="1" s="1"/>
  <c r="LR262" i="1" s="1"/>
  <c r="LS262" i="1" s="1"/>
  <c r="LT262" i="1" s="1"/>
  <c r="LR263" i="1" s="1"/>
  <c r="LS263" i="1" s="1"/>
  <c r="LT263" i="1" s="1"/>
  <c r="LR264" i="1" s="1"/>
  <c r="LS264" i="1" s="1"/>
  <c r="LT264" i="1" s="1"/>
  <c r="LR265" i="1" s="1"/>
  <c r="LS265" i="1" s="1"/>
  <c r="LT265" i="1" s="1"/>
  <c r="LR266" i="1" s="1"/>
  <c r="LS266" i="1" s="1"/>
  <c r="LT266" i="1" s="1"/>
  <c r="LR267" i="1" s="1"/>
  <c r="LS267" i="1" s="1"/>
  <c r="LT267" i="1" s="1"/>
  <c r="LR268" i="1" s="1"/>
  <c r="LS268" i="1" s="1"/>
  <c r="LT268" i="1" s="1"/>
  <c r="LR269" i="1" s="1"/>
  <c r="LS269" i="1" s="1"/>
  <c r="LT269" i="1" s="1"/>
  <c r="LR270" i="1" s="1"/>
  <c r="LS270" i="1" s="1"/>
  <c r="LT270" i="1" s="1"/>
  <c r="LR271" i="1" s="1"/>
  <c r="LS271" i="1" s="1"/>
  <c r="LT271" i="1" s="1"/>
  <c r="LR272" i="1" s="1"/>
  <c r="LS272" i="1" s="1"/>
  <c r="LT272" i="1" s="1"/>
  <c r="LR273" i="1" s="1"/>
  <c r="LS273" i="1" s="1"/>
  <c r="LT273" i="1" s="1"/>
  <c r="LR274" i="1" s="1"/>
  <c r="LS274" i="1" s="1"/>
  <c r="LT274" i="1" s="1"/>
  <c r="LR275" i="1" s="1"/>
  <c r="LS275" i="1" s="1"/>
  <c r="LT275" i="1" s="1"/>
  <c r="LR276" i="1" s="1"/>
  <c r="LS276" i="1" s="1"/>
  <c r="LT276" i="1" s="1"/>
  <c r="LR277" i="1" s="1"/>
  <c r="LS277" i="1" s="1"/>
  <c r="LT277" i="1" s="1"/>
  <c r="LR278" i="1" s="1"/>
  <c r="LS278" i="1" s="1"/>
  <c r="LT278" i="1" s="1"/>
  <c r="LR279" i="1" s="1"/>
  <c r="LS279" i="1" s="1"/>
  <c r="LT279" i="1" s="1"/>
  <c r="LR280" i="1" s="1"/>
  <c r="LS280" i="1" s="1"/>
  <c r="LT280" i="1" s="1"/>
  <c r="LR281" i="1" s="1"/>
  <c r="LS281" i="1" s="1"/>
  <c r="LT281" i="1" s="1"/>
  <c r="LR282" i="1" s="1"/>
  <c r="LS282" i="1" s="1"/>
  <c r="LT282" i="1" s="1"/>
  <c r="LR283" i="1" s="1"/>
  <c r="LS283" i="1" s="1"/>
  <c r="LT283" i="1" s="1"/>
  <c r="LR284" i="1" s="1"/>
  <c r="LS284" i="1" s="1"/>
  <c r="LT284" i="1" s="1"/>
  <c r="LR285" i="1" s="1"/>
  <c r="LS285" i="1" s="1"/>
  <c r="LT285" i="1" s="1"/>
  <c r="LR286" i="1" s="1"/>
  <c r="LS286" i="1" s="1"/>
  <c r="LT286" i="1" s="1"/>
  <c r="LR287" i="1" s="1"/>
  <c r="LS287" i="1" s="1"/>
  <c r="LT287" i="1" s="1"/>
  <c r="LR288" i="1" s="1"/>
  <c r="LS288" i="1" s="1"/>
  <c r="LT288" i="1" s="1"/>
  <c r="LR289" i="1" s="1"/>
  <c r="LS289" i="1" s="1"/>
  <c r="LT289" i="1" s="1"/>
  <c r="LR290" i="1" s="1"/>
  <c r="LS290" i="1" s="1"/>
  <c r="LT290" i="1" s="1"/>
  <c r="LR291" i="1" s="1"/>
  <c r="LS291" i="1" s="1"/>
  <c r="LT291" i="1" s="1"/>
  <c r="LR292" i="1" s="1"/>
  <c r="LS292" i="1" s="1"/>
  <c r="LT292" i="1" s="1"/>
  <c r="LR293" i="1" s="1"/>
  <c r="LS293" i="1" s="1"/>
  <c r="LT293" i="1" s="1"/>
  <c r="LR294" i="1" s="1"/>
  <c r="LS294" i="1" s="1"/>
  <c r="LT294" i="1" s="1"/>
  <c r="LR295" i="1" s="1"/>
  <c r="LS295" i="1" s="1"/>
  <c r="LT295" i="1" s="1"/>
  <c r="LR296" i="1" s="1"/>
  <c r="LS296" i="1" s="1"/>
  <c r="LT296" i="1" s="1"/>
  <c r="LR297" i="1" s="1"/>
  <c r="LS297" i="1" s="1"/>
  <c r="LT297" i="1" s="1"/>
  <c r="LR298" i="1" s="1"/>
  <c r="LS298" i="1" s="1"/>
  <c r="LT298" i="1" s="1"/>
  <c r="LR299" i="1" s="1"/>
  <c r="LS299" i="1" s="1"/>
  <c r="LT299" i="1" s="1"/>
  <c r="LR300" i="1" s="1"/>
  <c r="LS300" i="1" s="1"/>
  <c r="LT300" i="1" s="1"/>
  <c r="LR301" i="1" s="1"/>
  <c r="LS301" i="1" s="1"/>
  <c r="LT301" i="1" s="1"/>
  <c r="ER244" i="1"/>
  <c r="AO245" i="1"/>
  <c r="AP245" i="1" s="1"/>
  <c r="AS245" i="1"/>
  <c r="GI266" i="1"/>
  <c r="GJ266" i="1" s="1"/>
  <c r="GH267" i="1" s="1"/>
  <c r="GI267" i="1" s="1"/>
  <c r="GJ267" i="1" s="1"/>
  <c r="GH268" i="1" s="1"/>
  <c r="GI268" i="1" s="1"/>
  <c r="GJ268" i="1" s="1"/>
  <c r="GH269" i="1" s="1"/>
  <c r="GI269" i="1" s="1"/>
  <c r="GJ269" i="1" s="1"/>
  <c r="GH270" i="1" s="1"/>
  <c r="GI270" i="1" s="1"/>
  <c r="GJ270" i="1" s="1"/>
  <c r="GH271" i="1" s="1"/>
  <c r="GI271" i="1" s="1"/>
  <c r="GJ271" i="1" s="1"/>
  <c r="GH272" i="1" s="1"/>
  <c r="GI272" i="1" s="1"/>
  <c r="GJ272" i="1" s="1"/>
  <c r="GH273" i="1" s="1"/>
  <c r="GI273" i="1" s="1"/>
  <c r="GJ273" i="1" s="1"/>
  <c r="GH274" i="1" s="1"/>
  <c r="GI274" i="1" s="1"/>
  <c r="GJ274" i="1" s="1"/>
  <c r="GH275" i="1" s="1"/>
  <c r="GI275" i="1" s="1"/>
  <c r="GJ275" i="1" s="1"/>
  <c r="GH276" i="1" s="1"/>
  <c r="GI276" i="1" s="1"/>
  <c r="GJ276" i="1" s="1"/>
  <c r="GH277" i="1" s="1"/>
  <c r="GI277" i="1" s="1"/>
  <c r="GJ277" i="1" s="1"/>
  <c r="MZ244" i="1"/>
  <c r="NC244" i="1"/>
  <c r="NM243" i="1"/>
  <c r="OX244" i="1"/>
  <c r="JQ246" i="1"/>
  <c r="JR246" i="1" s="1"/>
  <c r="JP247" i="1" s="1"/>
  <c r="JQ247" i="1" s="1"/>
  <c r="JR247" i="1" s="1"/>
  <c r="JP248" i="1" s="1"/>
  <c r="JQ248" i="1" s="1"/>
  <c r="JR248" i="1" s="1"/>
  <c r="JP249" i="1" s="1"/>
  <c r="JQ249" i="1" s="1"/>
  <c r="JR249" i="1" s="1"/>
  <c r="JP250" i="1" s="1"/>
  <c r="JQ250" i="1" s="1"/>
  <c r="JR250" i="1" s="1"/>
  <c r="JP251" i="1" s="1"/>
  <c r="JQ251" i="1" s="1"/>
  <c r="JR251" i="1" s="1"/>
  <c r="JP252" i="1" s="1"/>
  <c r="JQ252" i="1" s="1"/>
  <c r="JR252" i="1" s="1"/>
  <c r="JP253" i="1" s="1"/>
  <c r="JQ253" i="1" s="1"/>
  <c r="JR253" i="1" s="1"/>
  <c r="JP254" i="1" s="1"/>
  <c r="JQ254" i="1" s="1"/>
  <c r="JR254" i="1" s="1"/>
  <c r="JP255" i="1" s="1"/>
  <c r="JQ255" i="1" s="1"/>
  <c r="JR255" i="1" s="1"/>
  <c r="JP256" i="1" s="1"/>
  <c r="JQ256" i="1" s="1"/>
  <c r="JR256" i="1" s="1"/>
  <c r="JP257" i="1" s="1"/>
  <c r="JQ257" i="1" s="1"/>
  <c r="JR257" i="1" s="1"/>
  <c r="JP258" i="1" s="1"/>
  <c r="JQ258" i="1" s="1"/>
  <c r="JR258" i="1" s="1"/>
  <c r="JP259" i="1" s="1"/>
  <c r="JQ259" i="1" s="1"/>
  <c r="JR259" i="1" s="1"/>
  <c r="JP260" i="1" s="1"/>
  <c r="JQ260" i="1" s="1"/>
  <c r="JR260" i="1" s="1"/>
  <c r="JP261" i="1" s="1"/>
  <c r="JQ261" i="1" s="1"/>
  <c r="JR261" i="1" s="1"/>
  <c r="JP262" i="1" s="1"/>
  <c r="JQ262" i="1" s="1"/>
  <c r="JR262" i="1" s="1"/>
  <c r="JP263" i="1" s="1"/>
  <c r="JQ263" i="1" s="1"/>
  <c r="JR263" i="1" s="1"/>
  <c r="JP264" i="1" s="1"/>
  <c r="JQ264" i="1" s="1"/>
  <c r="JR264" i="1" s="1"/>
  <c r="JP265" i="1" s="1"/>
  <c r="JQ265" i="1" s="1"/>
  <c r="JR265" i="1" s="1"/>
  <c r="JP266" i="1" s="1"/>
  <c r="JQ266" i="1" s="1"/>
  <c r="JR266" i="1" s="1"/>
  <c r="JP267" i="1" s="1"/>
  <c r="JQ267" i="1" s="1"/>
  <c r="JR267" i="1" s="1"/>
  <c r="JP268" i="1" s="1"/>
  <c r="JQ268" i="1" s="1"/>
  <c r="JR268" i="1" s="1"/>
  <c r="JP269" i="1" s="1"/>
  <c r="JQ269" i="1" s="1"/>
  <c r="JR269" i="1" s="1"/>
  <c r="JP270" i="1" s="1"/>
  <c r="JQ270" i="1" s="1"/>
  <c r="JR270" i="1" s="1"/>
  <c r="JP271" i="1" s="1"/>
  <c r="JQ271" i="1" s="1"/>
  <c r="JR271" i="1" s="1"/>
  <c r="JP272" i="1" s="1"/>
  <c r="JQ272" i="1" s="1"/>
  <c r="JR272" i="1" s="1"/>
  <c r="JP273" i="1" s="1"/>
  <c r="JQ273" i="1" s="1"/>
  <c r="JR273" i="1" s="1"/>
  <c r="JP274" i="1" s="1"/>
  <c r="JQ274" i="1" s="1"/>
  <c r="JR274" i="1" s="1"/>
  <c r="JP275" i="1" s="1"/>
  <c r="JQ275" i="1" s="1"/>
  <c r="JR275" i="1" s="1"/>
  <c r="JP276" i="1" s="1"/>
  <c r="JQ276" i="1" s="1"/>
  <c r="JR276" i="1" s="1"/>
  <c r="JP277" i="1" s="1"/>
  <c r="JQ277" i="1" s="1"/>
  <c r="JR277" i="1" s="1"/>
  <c r="JP278" i="1" s="1"/>
  <c r="JQ278" i="1" s="1"/>
  <c r="JR278" i="1" s="1"/>
  <c r="JP279" i="1" s="1"/>
  <c r="JQ279" i="1" s="1"/>
  <c r="JR279" i="1" s="1"/>
  <c r="JP280" i="1" s="1"/>
  <c r="JQ280" i="1" s="1"/>
  <c r="JR280" i="1" s="1"/>
  <c r="JP281" i="1" s="1"/>
  <c r="JQ281" i="1" s="1"/>
  <c r="JR281" i="1" s="1"/>
  <c r="JP282" i="1" s="1"/>
  <c r="JQ282" i="1" s="1"/>
  <c r="JR282" i="1" s="1"/>
  <c r="JP283" i="1" s="1"/>
  <c r="JQ283" i="1" s="1"/>
  <c r="JR283" i="1" s="1"/>
  <c r="JP284" i="1" s="1"/>
  <c r="JQ284" i="1" s="1"/>
  <c r="JR284" i="1" s="1"/>
  <c r="JP285" i="1" s="1"/>
  <c r="JQ285" i="1" s="1"/>
  <c r="JR285" i="1" s="1"/>
  <c r="JP286" i="1" s="1"/>
  <c r="JQ286" i="1" s="1"/>
  <c r="JR286" i="1" s="1"/>
  <c r="JP287" i="1" s="1"/>
  <c r="JQ287" i="1" s="1"/>
  <c r="JR287" i="1" s="1"/>
  <c r="JP288" i="1" s="1"/>
  <c r="JQ288" i="1" s="1"/>
  <c r="JR288" i="1" s="1"/>
  <c r="JP289" i="1" s="1"/>
  <c r="JQ289" i="1" s="1"/>
  <c r="JR289" i="1" s="1"/>
  <c r="JP290" i="1" s="1"/>
  <c r="JQ290" i="1" s="1"/>
  <c r="JR290" i="1" s="1"/>
  <c r="JP291" i="1" s="1"/>
  <c r="JQ291" i="1" s="1"/>
  <c r="JR291" i="1" s="1"/>
  <c r="JP292" i="1" s="1"/>
  <c r="JQ292" i="1" s="1"/>
  <c r="JR292" i="1" s="1"/>
  <c r="JP293" i="1" s="1"/>
  <c r="JQ293" i="1" s="1"/>
  <c r="JR293" i="1" s="1"/>
  <c r="JP294" i="1" s="1"/>
  <c r="JQ294" i="1" s="1"/>
  <c r="JR294" i="1" s="1"/>
  <c r="JP295" i="1" s="1"/>
  <c r="JQ295" i="1" s="1"/>
  <c r="JR295" i="1" s="1"/>
  <c r="JP296" i="1" s="1"/>
  <c r="JQ296" i="1" s="1"/>
  <c r="JR296" i="1" s="1"/>
  <c r="JP297" i="1" s="1"/>
  <c r="JQ297" i="1" s="1"/>
  <c r="JR297" i="1" s="1"/>
  <c r="JP298" i="1" s="1"/>
  <c r="JQ298" i="1" s="1"/>
  <c r="JR298" i="1" s="1"/>
  <c r="JP299" i="1" s="1"/>
  <c r="JQ299" i="1" s="1"/>
  <c r="JR299" i="1" s="1"/>
  <c r="JP300" i="1" s="1"/>
  <c r="JQ300" i="1" s="1"/>
  <c r="JR300" i="1" s="1"/>
  <c r="JP301" i="1" s="1"/>
  <c r="JQ301" i="1" s="1"/>
  <c r="JR301" i="1" s="1"/>
  <c r="PG243" i="1"/>
  <c r="GS243" i="1"/>
  <c r="EY244" i="1"/>
  <c r="EW244" i="1"/>
  <c r="EX244" i="1" s="1"/>
  <c r="LF311" i="1"/>
  <c r="CX313" i="1"/>
  <c r="CX307" i="1"/>
  <c r="LF306" i="1"/>
  <c r="LF310" i="1"/>
  <c r="CX312" i="1"/>
  <c r="CX311" i="1"/>
  <c r="LF304" i="1"/>
  <c r="CY301" i="1"/>
  <c r="LF307" i="1"/>
  <c r="CX304" i="1"/>
  <c r="CX309" i="1"/>
  <c r="LF312" i="1"/>
  <c r="LF309" i="1"/>
  <c r="CX302" i="1"/>
  <c r="CX306" i="1"/>
  <c r="CX308" i="1"/>
  <c r="LF313" i="1"/>
  <c r="LF302" i="1"/>
  <c r="CX310" i="1"/>
  <c r="LF308" i="1"/>
  <c r="CX305" i="1"/>
  <c r="LF303" i="1"/>
  <c r="LF305" i="1"/>
  <c r="CX303" i="1"/>
  <c r="HL244" i="1"/>
  <c r="GK280" i="1" l="1"/>
  <c r="GF280" i="1" s="1"/>
  <c r="GG280" i="1" s="1"/>
  <c r="GH278" i="1"/>
  <c r="OY280" i="1"/>
  <c r="OY285" i="1"/>
  <c r="GK279" i="1"/>
  <c r="GF279" i="1" s="1"/>
  <c r="GG279" i="1" s="1"/>
  <c r="GK286" i="1"/>
  <c r="GF286" i="1" s="1"/>
  <c r="GG286" i="1" s="1"/>
  <c r="GK278" i="1"/>
  <c r="GF278" i="1" s="1"/>
  <c r="GG278" i="1" s="1"/>
  <c r="OY289" i="1"/>
  <c r="GK287" i="1"/>
  <c r="GF287" i="1" s="1"/>
  <c r="GG287" i="1" s="1"/>
  <c r="OY283" i="1"/>
  <c r="OY279" i="1"/>
  <c r="OY282" i="1"/>
  <c r="GK282" i="1"/>
  <c r="GF282" i="1" s="1"/>
  <c r="GG282" i="1" s="1"/>
  <c r="OY281" i="1"/>
  <c r="GK284" i="1"/>
  <c r="GF284" i="1" s="1"/>
  <c r="GG284" i="1" s="1"/>
  <c r="OY278" i="1"/>
  <c r="OY286" i="1"/>
  <c r="GK283" i="1"/>
  <c r="GF283" i="1" s="1"/>
  <c r="GG283" i="1" s="1"/>
  <c r="OY284" i="1"/>
  <c r="OY288" i="1"/>
  <c r="GK281" i="1"/>
  <c r="GF281" i="1" s="1"/>
  <c r="GG281" i="1" s="1"/>
  <c r="GK289" i="1"/>
  <c r="GF289" i="1" s="1"/>
  <c r="GG289" i="1" s="1"/>
  <c r="GK288" i="1"/>
  <c r="GF288" i="1" s="1"/>
  <c r="GG288" i="1" s="1"/>
  <c r="OY287" i="1"/>
  <c r="GK285" i="1"/>
  <c r="GF285" i="1" s="1"/>
  <c r="GG285" i="1" s="1"/>
  <c r="CS258" i="1"/>
  <c r="CN258" i="1" s="1"/>
  <c r="CO258" i="1" s="1"/>
  <c r="CJ255" i="1"/>
  <c r="CE255" i="1" s="1"/>
  <c r="CF255" i="1" s="1"/>
  <c r="CS263" i="1"/>
  <c r="CN263" i="1" s="1"/>
  <c r="CO263" i="1" s="1"/>
  <c r="KP258" i="1"/>
  <c r="KP262" i="1"/>
  <c r="LA260" i="1"/>
  <c r="CJ256" i="1"/>
  <c r="CE256" i="1" s="1"/>
  <c r="CF256" i="1" s="1"/>
  <c r="KP263" i="1"/>
  <c r="KP264" i="1"/>
  <c r="CJ260" i="1"/>
  <c r="CE260" i="1" s="1"/>
  <c r="CF260" i="1" s="1"/>
  <c r="CJ263" i="1"/>
  <c r="CE263" i="1" s="1"/>
  <c r="CF263" i="1" s="1"/>
  <c r="CS259" i="1"/>
  <c r="CN259" i="1" s="1"/>
  <c r="CO259" i="1" s="1"/>
  <c r="KP256" i="1"/>
  <c r="LA254" i="1"/>
  <c r="LA263" i="1"/>
  <c r="CJ261" i="1"/>
  <c r="CE261" i="1" s="1"/>
  <c r="CF261" i="1" s="1"/>
  <c r="LA259" i="1"/>
  <c r="CS256" i="1"/>
  <c r="CN256" i="1" s="1"/>
  <c r="CO256" i="1" s="1"/>
  <c r="CS257" i="1"/>
  <c r="CN257" i="1" s="1"/>
  <c r="CO257" i="1" s="1"/>
  <c r="CP254" i="1"/>
  <c r="CJ264" i="1"/>
  <c r="CE264" i="1" s="1"/>
  <c r="CF264" i="1" s="1"/>
  <c r="CJ259" i="1"/>
  <c r="CE259" i="1" s="1"/>
  <c r="CF259" i="1" s="1"/>
  <c r="KP265" i="1"/>
  <c r="LA265" i="1"/>
  <c r="LA258" i="1"/>
  <c r="CS264" i="1"/>
  <c r="CN264" i="1" s="1"/>
  <c r="CO264" i="1" s="1"/>
  <c r="LA262" i="1"/>
  <c r="CJ257" i="1"/>
  <c r="CE257" i="1" s="1"/>
  <c r="CF257" i="1" s="1"/>
  <c r="CJ254" i="1"/>
  <c r="CE254" i="1" s="1"/>
  <c r="CF254" i="1" s="1"/>
  <c r="CS255" i="1"/>
  <c r="CN255" i="1" s="1"/>
  <c r="CO255" i="1" s="1"/>
  <c r="CS262" i="1"/>
  <c r="CN262" i="1" s="1"/>
  <c r="CO262" i="1" s="1"/>
  <c r="KP260" i="1"/>
  <c r="KP255" i="1"/>
  <c r="LA261" i="1"/>
  <c r="CJ265" i="1"/>
  <c r="CE265" i="1" s="1"/>
  <c r="CF265" i="1" s="1"/>
  <c r="KP257" i="1"/>
  <c r="CJ258" i="1"/>
  <c r="CE258" i="1" s="1"/>
  <c r="CF258" i="1" s="1"/>
  <c r="LA256" i="1"/>
  <c r="CJ262" i="1"/>
  <c r="CE262" i="1" s="1"/>
  <c r="CF262" i="1" s="1"/>
  <c r="KP254" i="1"/>
  <c r="LA255" i="1"/>
  <c r="CS254" i="1"/>
  <c r="CN254" i="1" s="1"/>
  <c r="CS260" i="1"/>
  <c r="CN260" i="1" s="1"/>
  <c r="CO260" i="1" s="1"/>
  <c r="CS261" i="1"/>
  <c r="CN261" i="1" s="1"/>
  <c r="CO261" i="1" s="1"/>
  <c r="LA257" i="1"/>
  <c r="LA264" i="1"/>
  <c r="KP259" i="1"/>
  <c r="CS265" i="1"/>
  <c r="CN265" i="1" s="1"/>
  <c r="CO265" i="1" s="1"/>
  <c r="KP261" i="1"/>
  <c r="CY422" i="1"/>
  <c r="CZ301" i="1"/>
  <c r="CZ422" i="1" s="1"/>
  <c r="CZ60" i="1" s="1"/>
  <c r="M17" i="1" s="1"/>
  <c r="FI244" i="1"/>
  <c r="EZ244" i="1"/>
  <c r="OV245" i="1"/>
  <c r="HJ245" i="1"/>
  <c r="PE244" i="1"/>
  <c r="NK244" i="1"/>
  <c r="BH245" i="1"/>
  <c r="AT245" i="1"/>
  <c r="AK609" i="1"/>
  <c r="NH244" i="1"/>
  <c r="NB244" i="1"/>
  <c r="ES244" i="1"/>
  <c r="LU301" i="1"/>
  <c r="LU422" i="1" s="1"/>
  <c r="LR302" i="1"/>
  <c r="JP302" i="1"/>
  <c r="JT301" i="1"/>
  <c r="JT422" i="1" s="1"/>
  <c r="GQ244" i="1"/>
  <c r="OW245" i="1" l="1"/>
  <c r="DB262" i="1"/>
  <c r="DB255" i="1"/>
  <c r="GI278" i="1"/>
  <c r="GJ278" i="1" s="1"/>
  <c r="GH279" i="1" s="1"/>
  <c r="GI279" i="1" s="1"/>
  <c r="GJ279" i="1" s="1"/>
  <c r="GH280" i="1" s="1"/>
  <c r="GI280" i="1" s="1"/>
  <c r="GJ280" i="1" s="1"/>
  <c r="GH281" i="1" s="1"/>
  <c r="GI281" i="1" s="1"/>
  <c r="GJ281" i="1" s="1"/>
  <c r="GH282" i="1" s="1"/>
  <c r="GI282" i="1" s="1"/>
  <c r="GJ282" i="1" s="1"/>
  <c r="GH283" i="1" s="1"/>
  <c r="GI283" i="1" s="1"/>
  <c r="GJ283" i="1" s="1"/>
  <c r="GH284" i="1" s="1"/>
  <c r="GI284" i="1" s="1"/>
  <c r="GJ284" i="1" s="1"/>
  <c r="GH285" i="1" s="1"/>
  <c r="GI285" i="1" s="1"/>
  <c r="GJ285" i="1" s="1"/>
  <c r="GH286" i="1" s="1"/>
  <c r="GI286" i="1" s="1"/>
  <c r="GJ286" i="1" s="1"/>
  <c r="GH287" i="1" s="1"/>
  <c r="GI287" i="1" s="1"/>
  <c r="GJ287" i="1" s="1"/>
  <c r="GH288" i="1" s="1"/>
  <c r="GI288" i="1" s="1"/>
  <c r="GJ288" i="1" s="1"/>
  <c r="GH289" i="1" s="1"/>
  <c r="GI289" i="1" s="1"/>
  <c r="GJ289" i="1" s="1"/>
  <c r="GR244" i="1"/>
  <c r="ND244" i="1"/>
  <c r="FA244" i="1"/>
  <c r="CH254" i="1"/>
  <c r="CI254" i="1" s="1"/>
  <c r="CG255" i="1" s="1"/>
  <c r="CH255" i="1" s="1"/>
  <c r="CI255" i="1" s="1"/>
  <c r="CG256" i="1" s="1"/>
  <c r="CH256" i="1" s="1"/>
  <c r="CI256" i="1" s="1"/>
  <c r="CG257" i="1" s="1"/>
  <c r="CH257" i="1" s="1"/>
  <c r="CI257" i="1" s="1"/>
  <c r="CG258" i="1" s="1"/>
  <c r="CH258" i="1" s="1"/>
  <c r="CI258" i="1" s="1"/>
  <c r="CG259" i="1" s="1"/>
  <c r="CH259" i="1" s="1"/>
  <c r="CI259" i="1" s="1"/>
  <c r="CG260" i="1" s="1"/>
  <c r="CH260" i="1" s="1"/>
  <c r="CI260" i="1" s="1"/>
  <c r="CG261" i="1" s="1"/>
  <c r="CH261" i="1" s="1"/>
  <c r="CI261" i="1" s="1"/>
  <c r="CG262" i="1" s="1"/>
  <c r="CH262" i="1" s="1"/>
  <c r="CI262" i="1" s="1"/>
  <c r="CG263" i="1" s="1"/>
  <c r="CH263" i="1" s="1"/>
  <c r="CI263" i="1" s="1"/>
  <c r="CG264" i="1" s="1"/>
  <c r="CH264" i="1" s="1"/>
  <c r="CI264" i="1" s="1"/>
  <c r="CG265" i="1" s="1"/>
  <c r="CH265" i="1" s="1"/>
  <c r="CI265" i="1" s="1"/>
  <c r="CG266" i="1" s="1"/>
  <c r="NT244" i="1"/>
  <c r="NJ244" i="1"/>
  <c r="PF244" i="1"/>
  <c r="DB261" i="1"/>
  <c r="DB259" i="1"/>
  <c r="M10" i="2"/>
  <c r="DB260" i="1"/>
  <c r="DB257" i="1"/>
  <c r="DB263" i="1"/>
  <c r="CO254" i="1"/>
  <c r="DB264" i="1"/>
  <c r="DB256" i="1"/>
  <c r="HK245" i="1"/>
  <c r="DB258" i="1"/>
  <c r="JQ302" i="1"/>
  <c r="JP422" i="1"/>
  <c r="JR423" i="1" s="1"/>
  <c r="AL609" i="1"/>
  <c r="LS302" i="1"/>
  <c r="LR422" i="1"/>
  <c r="LT423" i="1" s="1"/>
  <c r="EQ245" i="1"/>
  <c r="EO245" i="1"/>
  <c r="EP245" i="1" s="1"/>
  <c r="AW245" i="1"/>
  <c r="DB265" i="1"/>
  <c r="OY300" i="1" l="1"/>
  <c r="OY299" i="1"/>
  <c r="OY298" i="1"/>
  <c r="OY301" i="1"/>
  <c r="GK296" i="1"/>
  <c r="GF296" i="1" s="1"/>
  <c r="GG296" i="1" s="1"/>
  <c r="OY293" i="1"/>
  <c r="OY297" i="1"/>
  <c r="GK292" i="1"/>
  <c r="GF292" i="1" s="1"/>
  <c r="GG292" i="1" s="1"/>
  <c r="OY294" i="1"/>
  <c r="GK291" i="1"/>
  <c r="GF291" i="1" s="1"/>
  <c r="GG291" i="1" s="1"/>
  <c r="GK294" i="1"/>
  <c r="GF294" i="1" s="1"/>
  <c r="GG294" i="1" s="1"/>
  <c r="OY291" i="1"/>
  <c r="GK297" i="1"/>
  <c r="GF297" i="1" s="1"/>
  <c r="GG297" i="1" s="1"/>
  <c r="GK299" i="1"/>
  <c r="GF299" i="1" s="1"/>
  <c r="GG299" i="1" s="1"/>
  <c r="GK300" i="1"/>
  <c r="GF300" i="1" s="1"/>
  <c r="GG300" i="1" s="1"/>
  <c r="GK295" i="1"/>
  <c r="GF295" i="1" s="1"/>
  <c r="GG295" i="1" s="1"/>
  <c r="GH290" i="1"/>
  <c r="GK290" i="1"/>
  <c r="GF290" i="1" s="1"/>
  <c r="GG290" i="1" s="1"/>
  <c r="OY295" i="1"/>
  <c r="GK293" i="1"/>
  <c r="GF293" i="1" s="1"/>
  <c r="GG293" i="1" s="1"/>
  <c r="GK298" i="1"/>
  <c r="GF298" i="1" s="1"/>
  <c r="GG298" i="1" s="1"/>
  <c r="OY296" i="1"/>
  <c r="OY292" i="1"/>
  <c r="GK301" i="1"/>
  <c r="GF301" i="1" s="1"/>
  <c r="OY290" i="1"/>
  <c r="NE244" i="1"/>
  <c r="GS244" i="1"/>
  <c r="JQ422" i="1"/>
  <c r="JO423" i="1" s="1"/>
  <c r="JQ426" i="1"/>
  <c r="PG244" i="1"/>
  <c r="ER245" i="1"/>
  <c r="LS422" i="1"/>
  <c r="LQ423" i="1" s="1"/>
  <c r="LS426" i="1"/>
  <c r="NL244" i="1"/>
  <c r="NU244" i="1"/>
  <c r="EW245" i="1"/>
  <c r="EX245" i="1" s="1"/>
  <c r="EY245" i="1"/>
  <c r="AO246" i="1"/>
  <c r="AP246" i="1" s="1"/>
  <c r="AS246" i="1"/>
  <c r="HL245" i="1"/>
  <c r="CQ254" i="1"/>
  <c r="CR254" i="1" s="1"/>
  <c r="CP255" i="1" s="1"/>
  <c r="CQ255" i="1" s="1"/>
  <c r="CR255" i="1" s="1"/>
  <c r="CP256" i="1" s="1"/>
  <c r="CQ256" i="1" s="1"/>
  <c r="CR256" i="1" s="1"/>
  <c r="CP257" i="1" s="1"/>
  <c r="CQ257" i="1" s="1"/>
  <c r="CR257" i="1" s="1"/>
  <c r="CP258" i="1" s="1"/>
  <c r="CQ258" i="1" s="1"/>
  <c r="CR258" i="1" s="1"/>
  <c r="CP259" i="1" s="1"/>
  <c r="CQ259" i="1" s="1"/>
  <c r="CR259" i="1" s="1"/>
  <c r="CP260" i="1" s="1"/>
  <c r="CQ260" i="1" s="1"/>
  <c r="CR260" i="1" s="1"/>
  <c r="CP261" i="1" s="1"/>
  <c r="CQ261" i="1" s="1"/>
  <c r="CR261" i="1" s="1"/>
  <c r="CP262" i="1" s="1"/>
  <c r="CQ262" i="1" s="1"/>
  <c r="CR262" i="1" s="1"/>
  <c r="CP263" i="1" s="1"/>
  <c r="CQ263" i="1" s="1"/>
  <c r="CR263" i="1" s="1"/>
  <c r="CP264" i="1" s="1"/>
  <c r="CQ264" i="1" s="1"/>
  <c r="CR264" i="1" s="1"/>
  <c r="CP265" i="1" s="1"/>
  <c r="CQ265" i="1" s="1"/>
  <c r="CR265" i="1" s="1"/>
  <c r="DB254" i="1"/>
  <c r="OX245" i="1"/>
  <c r="OV246" i="1" s="1"/>
  <c r="GQ245" i="1" l="1"/>
  <c r="GF422" i="1"/>
  <c r="X18" i="1" s="1"/>
  <c r="X11" i="2" s="1"/>
  <c r="GG301" i="1"/>
  <c r="AT246" i="1"/>
  <c r="AW246" i="1" s="1"/>
  <c r="BH246" i="1"/>
  <c r="ES245" i="1"/>
  <c r="MZ245" i="1"/>
  <c r="NC245" i="1"/>
  <c r="CS269" i="1"/>
  <c r="CN269" i="1" s="1"/>
  <c r="CO269" i="1" s="1"/>
  <c r="CS272" i="1"/>
  <c r="CN272" i="1" s="1"/>
  <c r="CO272" i="1" s="1"/>
  <c r="CS275" i="1"/>
  <c r="CN275" i="1" s="1"/>
  <c r="CO275" i="1" s="1"/>
  <c r="KP268" i="1"/>
  <c r="KP275" i="1"/>
  <c r="LA273" i="1"/>
  <c r="CS273" i="1"/>
  <c r="CN273" i="1" s="1"/>
  <c r="CO273" i="1" s="1"/>
  <c r="CS276" i="1"/>
  <c r="CN276" i="1" s="1"/>
  <c r="CO276" i="1" s="1"/>
  <c r="CJ269" i="1"/>
  <c r="CE269" i="1" s="1"/>
  <c r="CF269" i="1" s="1"/>
  <c r="KP277" i="1"/>
  <c r="KP266" i="1"/>
  <c r="LA269" i="1"/>
  <c r="KP269" i="1"/>
  <c r="CS277" i="1"/>
  <c r="CN277" i="1" s="1"/>
  <c r="CO277" i="1" s="1"/>
  <c r="CJ267" i="1"/>
  <c r="CE267" i="1" s="1"/>
  <c r="CF267" i="1" s="1"/>
  <c r="CJ277" i="1"/>
  <c r="CE277" i="1" s="1"/>
  <c r="CF277" i="1" s="1"/>
  <c r="KP267" i="1"/>
  <c r="LA272" i="1"/>
  <c r="KP270" i="1"/>
  <c r="CJ273" i="1"/>
  <c r="CE273" i="1" s="1"/>
  <c r="CF273" i="1" s="1"/>
  <c r="CJ275" i="1"/>
  <c r="CE275" i="1" s="1"/>
  <c r="CF275" i="1" s="1"/>
  <c r="CJ270" i="1"/>
  <c r="CE270" i="1" s="1"/>
  <c r="CF270" i="1" s="1"/>
  <c r="LA270" i="1"/>
  <c r="LA275" i="1"/>
  <c r="KP276" i="1"/>
  <c r="CJ268" i="1"/>
  <c r="CE268" i="1" s="1"/>
  <c r="CF268" i="1" s="1"/>
  <c r="CS266" i="1"/>
  <c r="CN266" i="1" s="1"/>
  <c r="KP274" i="1"/>
  <c r="LA276" i="1"/>
  <c r="CP266" i="1"/>
  <c r="LA277" i="1"/>
  <c r="CJ274" i="1"/>
  <c r="CE274" i="1" s="1"/>
  <c r="CF274" i="1" s="1"/>
  <c r="CS274" i="1"/>
  <c r="CN274" i="1" s="1"/>
  <c r="CO274" i="1" s="1"/>
  <c r="LA274" i="1"/>
  <c r="LA268" i="1"/>
  <c r="LA266" i="1"/>
  <c r="CJ266" i="1"/>
  <c r="CE266" i="1" s="1"/>
  <c r="CF266" i="1" s="1"/>
  <c r="CJ276" i="1"/>
  <c r="CE276" i="1" s="1"/>
  <c r="CF276" i="1" s="1"/>
  <c r="CS270" i="1"/>
  <c r="CN270" i="1" s="1"/>
  <c r="CO270" i="1" s="1"/>
  <c r="LA267" i="1"/>
  <c r="KP273" i="1"/>
  <c r="LA271" i="1"/>
  <c r="CS267" i="1"/>
  <c r="CN267" i="1" s="1"/>
  <c r="CO267" i="1" s="1"/>
  <c r="CJ272" i="1"/>
  <c r="CE272" i="1" s="1"/>
  <c r="CF272" i="1" s="1"/>
  <c r="CS268" i="1"/>
  <c r="CN268" i="1" s="1"/>
  <c r="CO268" i="1" s="1"/>
  <c r="CS271" i="1"/>
  <c r="CN271" i="1" s="1"/>
  <c r="CO271" i="1" s="1"/>
  <c r="CJ271" i="1"/>
  <c r="CE271" i="1" s="1"/>
  <c r="CF271" i="1" s="1"/>
  <c r="KP271" i="1"/>
  <c r="KP272" i="1"/>
  <c r="EZ245" i="1"/>
  <c r="FI245" i="1"/>
  <c r="PE245" i="1"/>
  <c r="HJ246" i="1"/>
  <c r="AG21" i="1"/>
  <c r="AG22" i="1"/>
  <c r="AG17" i="1"/>
  <c r="AG18" i="1"/>
  <c r="L18" i="2"/>
  <c r="JQ427" i="1"/>
  <c r="AG23" i="1"/>
  <c r="AG19" i="1"/>
  <c r="AG20" i="1"/>
  <c r="AG24" i="1"/>
  <c r="K32" i="2" s="1"/>
  <c r="GI290" i="1"/>
  <c r="GJ290" i="1" s="1"/>
  <c r="GH291" i="1" s="1"/>
  <c r="GI291" i="1" s="1"/>
  <c r="GJ291" i="1" s="1"/>
  <c r="GH292" i="1" s="1"/>
  <c r="GI292" i="1" s="1"/>
  <c r="GJ292" i="1" s="1"/>
  <c r="GH293" i="1" s="1"/>
  <c r="GI293" i="1" s="1"/>
  <c r="GJ293" i="1" s="1"/>
  <c r="GH294" i="1" s="1"/>
  <c r="GI294" i="1" s="1"/>
  <c r="GJ294" i="1" s="1"/>
  <c r="GH295" i="1" s="1"/>
  <c r="GI295" i="1" s="1"/>
  <c r="GJ295" i="1" s="1"/>
  <c r="GH296" i="1" s="1"/>
  <c r="GI296" i="1" s="1"/>
  <c r="GJ296" i="1" s="1"/>
  <c r="GH297" i="1" s="1"/>
  <c r="GI297" i="1" s="1"/>
  <c r="GJ297" i="1" s="1"/>
  <c r="GH298" i="1" s="1"/>
  <c r="GI298" i="1" s="1"/>
  <c r="GJ298" i="1" s="1"/>
  <c r="GH299" i="1" s="1"/>
  <c r="GI299" i="1" s="1"/>
  <c r="GJ299" i="1" s="1"/>
  <c r="GH300" i="1" s="1"/>
  <c r="GI300" i="1" s="1"/>
  <c r="GJ300" i="1" s="1"/>
  <c r="GG422" i="1"/>
  <c r="GE423" i="1" s="1"/>
  <c r="NM244" i="1"/>
  <c r="OW246" i="1"/>
  <c r="OX246" i="1" s="1"/>
  <c r="OV247" i="1" s="1"/>
  <c r="OW247" i="1" s="1"/>
  <c r="OX247" i="1" s="1"/>
  <c r="OV248" i="1" s="1"/>
  <c r="OW248" i="1" s="1"/>
  <c r="OX248" i="1" s="1"/>
  <c r="OV249" i="1" s="1"/>
  <c r="OW249" i="1" s="1"/>
  <c r="OX249" i="1" s="1"/>
  <c r="OV250" i="1" s="1"/>
  <c r="OW250" i="1" s="1"/>
  <c r="OX250" i="1" s="1"/>
  <c r="OV251" i="1" s="1"/>
  <c r="OW251" i="1" s="1"/>
  <c r="OX251" i="1" s="1"/>
  <c r="OV252" i="1" s="1"/>
  <c r="OW252" i="1" s="1"/>
  <c r="OX252" i="1" s="1"/>
  <c r="OV253" i="1" s="1"/>
  <c r="OW253" i="1" s="1"/>
  <c r="OX253" i="1" s="1"/>
  <c r="OV254" i="1" s="1"/>
  <c r="OW254" i="1" s="1"/>
  <c r="OX254" i="1" s="1"/>
  <c r="OV255" i="1" s="1"/>
  <c r="OW255" i="1" s="1"/>
  <c r="OX255" i="1" s="1"/>
  <c r="OV256" i="1" s="1"/>
  <c r="OW256" i="1" s="1"/>
  <c r="OX256" i="1" s="1"/>
  <c r="OV257" i="1" s="1"/>
  <c r="OW257" i="1" s="1"/>
  <c r="OX257" i="1" s="1"/>
  <c r="OV258" i="1" s="1"/>
  <c r="OW258" i="1" s="1"/>
  <c r="OX258" i="1" s="1"/>
  <c r="OV259" i="1" s="1"/>
  <c r="OW259" i="1" s="1"/>
  <c r="OX259" i="1" s="1"/>
  <c r="OV260" i="1" s="1"/>
  <c r="OW260" i="1" s="1"/>
  <c r="OX260" i="1" s="1"/>
  <c r="OV261" i="1" s="1"/>
  <c r="OW261" i="1" s="1"/>
  <c r="OX261" i="1" s="1"/>
  <c r="OV262" i="1" s="1"/>
  <c r="OW262" i="1" s="1"/>
  <c r="OX262" i="1" s="1"/>
  <c r="OV263" i="1" s="1"/>
  <c r="OW263" i="1" s="1"/>
  <c r="OX263" i="1" s="1"/>
  <c r="OV264" i="1" s="1"/>
  <c r="OW264" i="1" s="1"/>
  <c r="OX264" i="1" s="1"/>
  <c r="OV265" i="1" s="1"/>
  <c r="OW265" i="1" s="1"/>
  <c r="OX265" i="1" s="1"/>
  <c r="OV266" i="1" s="1"/>
  <c r="OW266" i="1" s="1"/>
  <c r="OX266" i="1" s="1"/>
  <c r="OV267" i="1" s="1"/>
  <c r="OW267" i="1" s="1"/>
  <c r="OX267" i="1" s="1"/>
  <c r="OV268" i="1" s="1"/>
  <c r="OW268" i="1" s="1"/>
  <c r="OX268" i="1" s="1"/>
  <c r="OV269" i="1" s="1"/>
  <c r="OW269" i="1" s="1"/>
  <c r="OX269" i="1" s="1"/>
  <c r="OV270" i="1" s="1"/>
  <c r="OW270" i="1" s="1"/>
  <c r="OX270" i="1" s="1"/>
  <c r="OV271" i="1" s="1"/>
  <c r="OW271" i="1" s="1"/>
  <c r="OX271" i="1" s="1"/>
  <c r="OV272" i="1" s="1"/>
  <c r="OW272" i="1" s="1"/>
  <c r="OX272" i="1" s="1"/>
  <c r="OV273" i="1" s="1"/>
  <c r="OW273" i="1" s="1"/>
  <c r="OX273" i="1" s="1"/>
  <c r="OV274" i="1" s="1"/>
  <c r="OW274" i="1" s="1"/>
  <c r="OX274" i="1" s="1"/>
  <c r="OV275" i="1" s="1"/>
  <c r="OW275" i="1" s="1"/>
  <c r="OX275" i="1" s="1"/>
  <c r="OV276" i="1" s="1"/>
  <c r="OW276" i="1" s="1"/>
  <c r="OX276" i="1" s="1"/>
  <c r="OV277" i="1" s="1"/>
  <c r="OW277" i="1" s="1"/>
  <c r="OX277" i="1" s="1"/>
  <c r="OV278" i="1" s="1"/>
  <c r="OW278" i="1" s="1"/>
  <c r="OX278" i="1" s="1"/>
  <c r="OV279" i="1" s="1"/>
  <c r="OW279" i="1" s="1"/>
  <c r="OX279" i="1" s="1"/>
  <c r="OV280" i="1" s="1"/>
  <c r="OW280" i="1" s="1"/>
  <c r="OX280" i="1" s="1"/>
  <c r="OV281" i="1" s="1"/>
  <c r="OW281" i="1" s="1"/>
  <c r="OX281" i="1" s="1"/>
  <c r="OV282" i="1" s="1"/>
  <c r="OW282" i="1" s="1"/>
  <c r="OX282" i="1" s="1"/>
  <c r="OV283" i="1" s="1"/>
  <c r="OW283" i="1" s="1"/>
  <c r="OX283" i="1" s="1"/>
  <c r="OV284" i="1" s="1"/>
  <c r="OW284" i="1" s="1"/>
  <c r="OX284" i="1" s="1"/>
  <c r="OV285" i="1" s="1"/>
  <c r="OW285" i="1" s="1"/>
  <c r="OX285" i="1" s="1"/>
  <c r="OV286" i="1" s="1"/>
  <c r="OW286" i="1" s="1"/>
  <c r="OX286" i="1" s="1"/>
  <c r="OV287" i="1" s="1"/>
  <c r="OW287" i="1" s="1"/>
  <c r="OX287" i="1" s="1"/>
  <c r="OV288" i="1" s="1"/>
  <c r="OW288" i="1" s="1"/>
  <c r="OX288" i="1" s="1"/>
  <c r="OV289" i="1" s="1"/>
  <c r="OW289" i="1" s="1"/>
  <c r="OX289" i="1" s="1"/>
  <c r="OV290" i="1" s="1"/>
  <c r="OW290" i="1" s="1"/>
  <c r="OX290" i="1" s="1"/>
  <c r="OV291" i="1" s="1"/>
  <c r="OW291" i="1" s="1"/>
  <c r="OX291" i="1" s="1"/>
  <c r="OV292" i="1" s="1"/>
  <c r="OW292" i="1" s="1"/>
  <c r="OX292" i="1" s="1"/>
  <c r="OV293" i="1" s="1"/>
  <c r="OW293" i="1" s="1"/>
  <c r="OX293" i="1" s="1"/>
  <c r="OV294" i="1" s="1"/>
  <c r="OW294" i="1" s="1"/>
  <c r="OX294" i="1" s="1"/>
  <c r="OV295" i="1" s="1"/>
  <c r="OW295" i="1" s="1"/>
  <c r="OX295" i="1" s="1"/>
  <c r="OV296" i="1" s="1"/>
  <c r="OW296" i="1" s="1"/>
  <c r="OX296" i="1" s="1"/>
  <c r="OV297" i="1" s="1"/>
  <c r="OW297" i="1" s="1"/>
  <c r="OX297" i="1" s="1"/>
  <c r="OV298" i="1" s="1"/>
  <c r="OW298" i="1" s="1"/>
  <c r="OX298" i="1" s="1"/>
  <c r="OV299" i="1" s="1"/>
  <c r="OW299" i="1" s="1"/>
  <c r="OX299" i="1" s="1"/>
  <c r="OV300" i="1" s="1"/>
  <c r="OW300" i="1" s="1"/>
  <c r="OX300" i="1" s="1"/>
  <c r="AL22" i="1"/>
  <c r="AL18" i="1"/>
  <c r="LS427" i="1"/>
  <c r="AL21" i="1"/>
  <c r="Q18" i="2"/>
  <c r="AL17" i="1"/>
  <c r="AL23" i="1"/>
  <c r="AL20" i="1"/>
  <c r="AL19" i="1"/>
  <c r="AL24" i="1"/>
  <c r="P32" i="2" s="1"/>
  <c r="GH301" i="1" l="1"/>
  <c r="GH422" i="1" s="1"/>
  <c r="GJ423" i="1" s="1"/>
  <c r="DB274" i="1"/>
  <c r="DB276" i="1"/>
  <c r="NK245" i="1"/>
  <c r="DB270" i="1"/>
  <c r="DB273" i="1"/>
  <c r="AS247" i="1"/>
  <c r="AO247" i="1"/>
  <c r="AP247" i="1" s="1"/>
  <c r="DB271" i="1"/>
  <c r="DB277" i="1"/>
  <c r="OV301" i="1"/>
  <c r="PF245" i="1"/>
  <c r="DB268" i="1"/>
  <c r="CH266" i="1"/>
  <c r="CI266" i="1" s="1"/>
  <c r="CG267" i="1" s="1"/>
  <c r="CH267" i="1" s="1"/>
  <c r="CI267" i="1" s="1"/>
  <c r="CG268" i="1" s="1"/>
  <c r="CH268" i="1" s="1"/>
  <c r="CI268" i="1" s="1"/>
  <c r="CG269" i="1" s="1"/>
  <c r="CH269" i="1" s="1"/>
  <c r="CI269" i="1" s="1"/>
  <c r="CG270" i="1" s="1"/>
  <c r="CH270" i="1" s="1"/>
  <c r="CI270" i="1" s="1"/>
  <c r="CG271" i="1" s="1"/>
  <c r="CH271" i="1" s="1"/>
  <c r="CI271" i="1" s="1"/>
  <c r="CG272" i="1" s="1"/>
  <c r="CH272" i="1" s="1"/>
  <c r="CI272" i="1" s="1"/>
  <c r="CG273" i="1" s="1"/>
  <c r="CH273" i="1" s="1"/>
  <c r="CI273" i="1" s="1"/>
  <c r="CG274" i="1" s="1"/>
  <c r="CH274" i="1" s="1"/>
  <c r="CI274" i="1" s="1"/>
  <c r="CG275" i="1" s="1"/>
  <c r="CH275" i="1" s="1"/>
  <c r="CI275" i="1" s="1"/>
  <c r="CG276" i="1" s="1"/>
  <c r="CH276" i="1" s="1"/>
  <c r="CI276" i="1" s="1"/>
  <c r="CG277" i="1" s="1"/>
  <c r="CH277" i="1" s="1"/>
  <c r="CI277" i="1" s="1"/>
  <c r="CG278" i="1" s="1"/>
  <c r="NH245" i="1"/>
  <c r="NB245" i="1"/>
  <c r="AK610" i="1"/>
  <c r="EO246" i="1"/>
  <c r="EP246" i="1" s="1"/>
  <c r="ER246" i="1" s="1"/>
  <c r="ES246" i="1" s="1"/>
  <c r="EQ246" i="1"/>
  <c r="GI301" i="1"/>
  <c r="GI422" i="1" s="1"/>
  <c r="GG423" i="1" s="1"/>
  <c r="P30" i="2"/>
  <c r="P26" i="2"/>
  <c r="P29" i="2"/>
  <c r="P31" i="2"/>
  <c r="P25" i="2"/>
  <c r="P27" i="2"/>
  <c r="P28" i="2"/>
  <c r="HK246" i="1"/>
  <c r="HL246" i="1" s="1"/>
  <c r="DB267" i="1"/>
  <c r="CO266" i="1"/>
  <c r="DB275" i="1"/>
  <c r="K25" i="2"/>
  <c r="K29" i="2"/>
  <c r="K30" i="2"/>
  <c r="K26" i="2"/>
  <c r="K31" i="2"/>
  <c r="K27" i="2"/>
  <c r="K28" i="2"/>
  <c r="FA245" i="1"/>
  <c r="DB272" i="1"/>
  <c r="DB269" i="1"/>
  <c r="GR245" i="1"/>
  <c r="AL610" i="1" l="1"/>
  <c r="HJ247" i="1"/>
  <c r="HK247" i="1" s="1"/>
  <c r="HL247" i="1" s="1"/>
  <c r="EQ247" i="1"/>
  <c r="EO247" i="1"/>
  <c r="EP247" i="1" s="1"/>
  <c r="ER247" i="1" s="1"/>
  <c r="ES247" i="1" s="1"/>
  <c r="EW246" i="1"/>
  <c r="EX246" i="1" s="1"/>
  <c r="EY246" i="1"/>
  <c r="GS245" i="1"/>
  <c r="GQ246" i="1" s="1"/>
  <c r="GR246" i="1" s="1"/>
  <c r="GS246" i="1" s="1"/>
  <c r="GQ247" i="1" s="1"/>
  <c r="GR247" i="1" s="1"/>
  <c r="GS247" i="1" s="1"/>
  <c r="GQ248" i="1" s="1"/>
  <c r="GR248" i="1" s="1"/>
  <c r="GS248" i="1" s="1"/>
  <c r="GQ249" i="1" s="1"/>
  <c r="GR249" i="1" s="1"/>
  <c r="GS249" i="1" s="1"/>
  <c r="GQ250" i="1" s="1"/>
  <c r="GR250" i="1" s="1"/>
  <c r="GS250" i="1" s="1"/>
  <c r="GQ251" i="1" s="1"/>
  <c r="GR251" i="1" s="1"/>
  <c r="GS251" i="1" s="1"/>
  <c r="GQ252" i="1" s="1"/>
  <c r="GR252" i="1" s="1"/>
  <c r="GS252" i="1" s="1"/>
  <c r="GQ253" i="1" s="1"/>
  <c r="GR253" i="1" s="1"/>
  <c r="GS253" i="1" s="1"/>
  <c r="DB266" i="1"/>
  <c r="CQ266" i="1"/>
  <c r="CR266" i="1" s="1"/>
  <c r="CP267" i="1" s="1"/>
  <c r="CQ267" i="1" s="1"/>
  <c r="CR267" i="1" s="1"/>
  <c r="CP268" i="1" s="1"/>
  <c r="CQ268" i="1" s="1"/>
  <c r="CR268" i="1" s="1"/>
  <c r="CP269" i="1" s="1"/>
  <c r="CQ269" i="1" s="1"/>
  <c r="CR269" i="1" s="1"/>
  <c r="CP270" i="1" s="1"/>
  <c r="CQ270" i="1" s="1"/>
  <c r="CR270" i="1" s="1"/>
  <c r="CP271" i="1" s="1"/>
  <c r="CQ271" i="1" s="1"/>
  <c r="CR271" i="1" s="1"/>
  <c r="CP272" i="1" s="1"/>
  <c r="CQ272" i="1" s="1"/>
  <c r="CR272" i="1" s="1"/>
  <c r="CP273" i="1" s="1"/>
  <c r="CQ273" i="1" s="1"/>
  <c r="CR273" i="1" s="1"/>
  <c r="CP274" i="1" s="1"/>
  <c r="CQ274" i="1" s="1"/>
  <c r="CR274" i="1" s="1"/>
  <c r="CP275" i="1" s="1"/>
  <c r="CQ275" i="1" s="1"/>
  <c r="CR275" i="1" s="1"/>
  <c r="CP276" i="1" s="1"/>
  <c r="CQ276" i="1" s="1"/>
  <c r="CR276" i="1" s="1"/>
  <c r="CP277" i="1" s="1"/>
  <c r="CQ277" i="1" s="1"/>
  <c r="CR277" i="1" s="1"/>
  <c r="ND245" i="1"/>
  <c r="PG245" i="1"/>
  <c r="NJ245" i="1"/>
  <c r="NT245" i="1"/>
  <c r="AT247" i="1"/>
  <c r="AW247" i="1" s="1"/>
  <c r="BH247" i="1"/>
  <c r="GJ301" i="1"/>
  <c r="OW301" i="1"/>
  <c r="OV422" i="1"/>
  <c r="OX423" i="1" s="1"/>
  <c r="HJ248" i="1" l="1"/>
  <c r="HK248" i="1" s="1"/>
  <c r="HL248" i="1" s="1"/>
  <c r="PE246" i="1"/>
  <c r="PF246" i="1" s="1"/>
  <c r="PG246" i="1" s="1"/>
  <c r="AS248" i="1"/>
  <c r="AO248" i="1"/>
  <c r="AP248" i="1" s="1"/>
  <c r="NE245" i="1"/>
  <c r="EZ246" i="1"/>
  <c r="FA246" i="1" s="1"/>
  <c r="FI246" i="1"/>
  <c r="EQ248" i="1"/>
  <c r="EO248" i="1"/>
  <c r="EP248" i="1" s="1"/>
  <c r="CJ280" i="1"/>
  <c r="CE280" i="1" s="1"/>
  <c r="CF280" i="1" s="1"/>
  <c r="CS278" i="1"/>
  <c r="CN278" i="1" s="1"/>
  <c r="CJ285" i="1"/>
  <c r="CE285" i="1" s="1"/>
  <c r="CF285" i="1" s="1"/>
  <c r="CJ287" i="1"/>
  <c r="CE287" i="1" s="1"/>
  <c r="CF287" i="1" s="1"/>
  <c r="LA285" i="1"/>
  <c r="LA282" i="1"/>
  <c r="LA287" i="1"/>
  <c r="CJ284" i="1"/>
  <c r="CE284" i="1" s="1"/>
  <c r="CF284" i="1" s="1"/>
  <c r="LA278" i="1"/>
  <c r="CJ288" i="1"/>
  <c r="CE288" i="1" s="1"/>
  <c r="CF288" i="1" s="1"/>
  <c r="CS282" i="1"/>
  <c r="CN282" i="1" s="1"/>
  <c r="CO282" i="1" s="1"/>
  <c r="CP278" i="1"/>
  <c r="LA289" i="1"/>
  <c r="KP284" i="1"/>
  <c r="LA286" i="1"/>
  <c r="CS279" i="1"/>
  <c r="CN279" i="1" s="1"/>
  <c r="CO279" i="1" s="1"/>
  <c r="CS286" i="1"/>
  <c r="CN286" i="1" s="1"/>
  <c r="CO286" i="1" s="1"/>
  <c r="CJ278" i="1"/>
  <c r="CE278" i="1" s="1"/>
  <c r="CF278" i="1" s="1"/>
  <c r="KP283" i="1"/>
  <c r="KP279" i="1"/>
  <c r="KP287" i="1"/>
  <c r="CS280" i="1"/>
  <c r="CN280" i="1" s="1"/>
  <c r="CO280" i="1" s="1"/>
  <c r="LA283" i="1"/>
  <c r="CJ279" i="1"/>
  <c r="CE279" i="1" s="1"/>
  <c r="CF279" i="1" s="1"/>
  <c r="CS283" i="1"/>
  <c r="CN283" i="1" s="1"/>
  <c r="CO283" i="1" s="1"/>
  <c r="CJ283" i="1"/>
  <c r="CE283" i="1" s="1"/>
  <c r="CF283" i="1" s="1"/>
  <c r="CJ286" i="1"/>
  <c r="CE286" i="1" s="1"/>
  <c r="CF286" i="1" s="1"/>
  <c r="LA288" i="1"/>
  <c r="KP282" i="1"/>
  <c r="KP281" i="1"/>
  <c r="CS287" i="1"/>
  <c r="CN287" i="1" s="1"/>
  <c r="CO287" i="1" s="1"/>
  <c r="LA280" i="1"/>
  <c r="CS289" i="1"/>
  <c r="CN289" i="1" s="1"/>
  <c r="CO289" i="1" s="1"/>
  <c r="CJ281" i="1"/>
  <c r="CE281" i="1" s="1"/>
  <c r="CF281" i="1" s="1"/>
  <c r="CS281" i="1"/>
  <c r="CN281" i="1" s="1"/>
  <c r="CO281" i="1" s="1"/>
  <c r="CS284" i="1"/>
  <c r="CN284" i="1" s="1"/>
  <c r="CO284" i="1" s="1"/>
  <c r="LA284" i="1"/>
  <c r="KP285" i="1"/>
  <c r="KP289" i="1"/>
  <c r="CS285" i="1"/>
  <c r="CN285" i="1" s="1"/>
  <c r="CO285" i="1" s="1"/>
  <c r="CS288" i="1"/>
  <c r="CN288" i="1" s="1"/>
  <c r="CO288" i="1" s="1"/>
  <c r="KP288" i="1"/>
  <c r="CJ282" i="1"/>
  <c r="CE282" i="1" s="1"/>
  <c r="CF282" i="1" s="1"/>
  <c r="LA281" i="1"/>
  <c r="CJ289" i="1"/>
  <c r="CE289" i="1" s="1"/>
  <c r="CF289" i="1" s="1"/>
  <c r="LA279" i="1"/>
  <c r="KP286" i="1"/>
  <c r="KP278" i="1"/>
  <c r="KP280" i="1"/>
  <c r="OW422" i="1"/>
  <c r="OU423" i="1" s="1"/>
  <c r="OX301" i="1"/>
  <c r="OZ301" i="1" s="1"/>
  <c r="OZ422" i="1" s="1"/>
  <c r="NL245" i="1"/>
  <c r="NM245" i="1" s="1"/>
  <c r="NK246" i="1" s="1"/>
  <c r="NU245" i="1"/>
  <c r="GT263" i="1"/>
  <c r="GO263" i="1" s="1"/>
  <c r="GP263" i="1" s="1"/>
  <c r="HC263" i="1" s="1"/>
  <c r="PH254" i="1"/>
  <c r="PC254" i="1" s="1"/>
  <c r="PH261" i="1"/>
  <c r="PC261" i="1" s="1"/>
  <c r="PD261" i="1" s="1"/>
  <c r="GT254" i="1"/>
  <c r="GO254" i="1" s="1"/>
  <c r="PH263" i="1"/>
  <c r="PC263" i="1" s="1"/>
  <c r="PD263" i="1" s="1"/>
  <c r="PH264" i="1"/>
  <c r="PC264" i="1" s="1"/>
  <c r="PD264" i="1" s="1"/>
  <c r="GT256" i="1"/>
  <c r="GO256" i="1" s="1"/>
  <c r="GP256" i="1" s="1"/>
  <c r="HC256" i="1" s="1"/>
  <c r="PH256" i="1"/>
  <c r="PC256" i="1" s="1"/>
  <c r="PD256" i="1" s="1"/>
  <c r="GQ254" i="1"/>
  <c r="GT258" i="1"/>
  <c r="GO258" i="1" s="1"/>
  <c r="GP258" i="1" s="1"/>
  <c r="HC258" i="1" s="1"/>
  <c r="PH255" i="1"/>
  <c r="PC255" i="1" s="1"/>
  <c r="PD255" i="1" s="1"/>
  <c r="PH257" i="1"/>
  <c r="PC257" i="1" s="1"/>
  <c r="PD257" i="1" s="1"/>
  <c r="GT262" i="1"/>
  <c r="GO262" i="1" s="1"/>
  <c r="GP262" i="1" s="1"/>
  <c r="HC262" i="1" s="1"/>
  <c r="PH260" i="1"/>
  <c r="PC260" i="1" s="1"/>
  <c r="PD260" i="1" s="1"/>
  <c r="GT260" i="1"/>
  <c r="GO260" i="1" s="1"/>
  <c r="GP260" i="1" s="1"/>
  <c r="HC260" i="1" s="1"/>
  <c r="GT257" i="1"/>
  <c r="GO257" i="1" s="1"/>
  <c r="GP257" i="1" s="1"/>
  <c r="HC257" i="1" s="1"/>
  <c r="PH265" i="1"/>
  <c r="PC265" i="1" s="1"/>
  <c r="PD265" i="1" s="1"/>
  <c r="GT259" i="1"/>
  <c r="GO259" i="1" s="1"/>
  <c r="GP259" i="1" s="1"/>
  <c r="HC259" i="1" s="1"/>
  <c r="PH262" i="1"/>
  <c r="PC262" i="1" s="1"/>
  <c r="PD262" i="1" s="1"/>
  <c r="PH258" i="1"/>
  <c r="PC258" i="1" s="1"/>
  <c r="PD258" i="1" s="1"/>
  <c r="GT261" i="1"/>
  <c r="GO261" i="1" s="1"/>
  <c r="GP261" i="1" s="1"/>
  <c r="HC261" i="1" s="1"/>
  <c r="GT264" i="1"/>
  <c r="GO264" i="1" s="1"/>
  <c r="GP264" i="1" s="1"/>
  <c r="HC264" i="1" s="1"/>
  <c r="PH259" i="1"/>
  <c r="PC259" i="1" s="1"/>
  <c r="PD259" i="1" s="1"/>
  <c r="GT255" i="1"/>
  <c r="GO255" i="1" s="1"/>
  <c r="GP255" i="1" s="1"/>
  <c r="HC255" i="1" s="1"/>
  <c r="GT265" i="1"/>
  <c r="GO265" i="1" s="1"/>
  <c r="GP265" i="1" s="1"/>
  <c r="HC265" i="1" s="1"/>
  <c r="OY309" i="1"/>
  <c r="OY302" i="1"/>
  <c r="GK307" i="1"/>
  <c r="OY313" i="1"/>
  <c r="GK309" i="1"/>
  <c r="OY304" i="1"/>
  <c r="GK311" i="1"/>
  <c r="OY310" i="1"/>
  <c r="OY312" i="1"/>
  <c r="OY303" i="1"/>
  <c r="GK306" i="1"/>
  <c r="OY307" i="1"/>
  <c r="GK305" i="1"/>
  <c r="GK303" i="1"/>
  <c r="GK304" i="1"/>
  <c r="GK313" i="1"/>
  <c r="GK310" i="1"/>
  <c r="GK302" i="1"/>
  <c r="GL301" i="1"/>
  <c r="GL422" i="1" s="1"/>
  <c r="OY306" i="1"/>
  <c r="OY308" i="1"/>
  <c r="GK312" i="1"/>
  <c r="OY311" i="1"/>
  <c r="GK308" i="1"/>
  <c r="OY305" i="1"/>
  <c r="ER248" i="1" l="1"/>
  <c r="ES248" i="1" s="1"/>
  <c r="EQ249" i="1" s="1"/>
  <c r="HJ249" i="1"/>
  <c r="HK249" i="1" s="1"/>
  <c r="HL249" i="1" s="1"/>
  <c r="DB282" i="1"/>
  <c r="DB281" i="1"/>
  <c r="PQ257" i="1"/>
  <c r="CO278" i="1"/>
  <c r="DB288" i="1"/>
  <c r="DB289" i="1"/>
  <c r="DB283" i="1"/>
  <c r="DB286" i="1"/>
  <c r="BH248" i="1"/>
  <c r="AT248" i="1"/>
  <c r="AW248" i="1" s="1"/>
  <c r="PQ263" i="1"/>
  <c r="PD254" i="1"/>
  <c r="DB279" i="1"/>
  <c r="PQ255" i="1"/>
  <c r="DB285" i="1"/>
  <c r="PQ265" i="1"/>
  <c r="DB287" i="1"/>
  <c r="PE247" i="1"/>
  <c r="PF247" i="1" s="1"/>
  <c r="PG247" i="1" s="1"/>
  <c r="PQ261" i="1"/>
  <c r="PQ256" i="1"/>
  <c r="DB280" i="1"/>
  <c r="CH278" i="1"/>
  <c r="CI278" i="1" s="1"/>
  <c r="CG279" i="1" s="1"/>
  <c r="CH279" i="1" s="1"/>
  <c r="CI279" i="1" s="1"/>
  <c r="CG280" i="1" s="1"/>
  <c r="CH280" i="1" s="1"/>
  <c r="CI280" i="1" s="1"/>
  <c r="CG281" i="1" s="1"/>
  <c r="CH281" i="1" s="1"/>
  <c r="CI281" i="1" s="1"/>
  <c r="CG282" i="1" s="1"/>
  <c r="CH282" i="1" s="1"/>
  <c r="CI282" i="1" s="1"/>
  <c r="CG283" i="1" s="1"/>
  <c r="CH283" i="1" s="1"/>
  <c r="CI283" i="1" s="1"/>
  <c r="CG284" i="1" s="1"/>
  <c r="CH284" i="1" s="1"/>
  <c r="CI284" i="1" s="1"/>
  <c r="CG285" i="1" s="1"/>
  <c r="CH285" i="1" s="1"/>
  <c r="CI285" i="1" s="1"/>
  <c r="CG286" i="1" s="1"/>
  <c r="CH286" i="1" s="1"/>
  <c r="CI286" i="1" s="1"/>
  <c r="CG287" i="1" s="1"/>
  <c r="CH287" i="1" s="1"/>
  <c r="CI287" i="1" s="1"/>
  <c r="CG288" i="1" s="1"/>
  <c r="CH288" i="1" s="1"/>
  <c r="CI288" i="1" s="1"/>
  <c r="CG289" i="1" s="1"/>
  <c r="CH289" i="1" s="1"/>
  <c r="CI289" i="1" s="1"/>
  <c r="CG290" i="1" s="1"/>
  <c r="PQ259" i="1"/>
  <c r="EW247" i="1"/>
  <c r="EX247" i="1" s="1"/>
  <c r="EY247" i="1"/>
  <c r="PQ258" i="1"/>
  <c r="GP254" i="1"/>
  <c r="PQ262" i="1"/>
  <c r="PQ260" i="1"/>
  <c r="PQ264" i="1"/>
  <c r="DB284" i="1"/>
  <c r="MZ246" i="1"/>
  <c r="NC246" i="1"/>
  <c r="EO249" i="1" l="1"/>
  <c r="EP249" i="1" s="1"/>
  <c r="ER249" i="1" s="1"/>
  <c r="ES249" i="1" s="1"/>
  <c r="EQ250" i="1" s="1"/>
  <c r="PE248" i="1"/>
  <c r="PF248" i="1" s="1"/>
  <c r="PG248" i="1" s="1"/>
  <c r="HJ250" i="1"/>
  <c r="HK250" i="1" s="1"/>
  <c r="HL250" i="1" s="1"/>
  <c r="AS249" i="1"/>
  <c r="AO249" i="1"/>
  <c r="AP249" i="1" s="1"/>
  <c r="HC254" i="1"/>
  <c r="GR254" i="1"/>
  <c r="GS254" i="1" s="1"/>
  <c r="GQ255" i="1" s="1"/>
  <c r="GR255" i="1" s="1"/>
  <c r="GS255" i="1" s="1"/>
  <c r="GQ256" i="1" s="1"/>
  <c r="GR256" i="1" s="1"/>
  <c r="GS256" i="1" s="1"/>
  <c r="GQ257" i="1" s="1"/>
  <c r="GR257" i="1" s="1"/>
  <c r="GS257" i="1" s="1"/>
  <c r="GQ258" i="1" s="1"/>
  <c r="GR258" i="1" s="1"/>
  <c r="GS258" i="1" s="1"/>
  <c r="GQ259" i="1" s="1"/>
  <c r="GR259" i="1" s="1"/>
  <c r="GS259" i="1" s="1"/>
  <c r="GQ260" i="1" s="1"/>
  <c r="GR260" i="1" s="1"/>
  <c r="GS260" i="1" s="1"/>
  <c r="GQ261" i="1" s="1"/>
  <c r="GR261" i="1" s="1"/>
  <c r="GS261" i="1" s="1"/>
  <c r="GQ262" i="1" s="1"/>
  <c r="GR262" i="1" s="1"/>
  <c r="GS262" i="1" s="1"/>
  <c r="GQ263" i="1" s="1"/>
  <c r="GR263" i="1" s="1"/>
  <c r="GS263" i="1" s="1"/>
  <c r="GQ264" i="1" s="1"/>
  <c r="GR264" i="1" s="1"/>
  <c r="GS264" i="1" s="1"/>
  <c r="GQ265" i="1" s="1"/>
  <c r="GR265" i="1" s="1"/>
  <c r="GS265" i="1" s="1"/>
  <c r="PQ254" i="1"/>
  <c r="CQ278" i="1"/>
  <c r="CR278" i="1" s="1"/>
  <c r="CP279" i="1" s="1"/>
  <c r="CQ279" i="1" s="1"/>
  <c r="CR279" i="1" s="1"/>
  <c r="CP280" i="1" s="1"/>
  <c r="CQ280" i="1" s="1"/>
  <c r="CR280" i="1" s="1"/>
  <c r="CP281" i="1" s="1"/>
  <c r="CQ281" i="1" s="1"/>
  <c r="CR281" i="1" s="1"/>
  <c r="CP282" i="1" s="1"/>
  <c r="CQ282" i="1" s="1"/>
  <c r="CR282" i="1" s="1"/>
  <c r="CP283" i="1" s="1"/>
  <c r="CQ283" i="1" s="1"/>
  <c r="CR283" i="1" s="1"/>
  <c r="CP284" i="1" s="1"/>
  <c r="CQ284" i="1" s="1"/>
  <c r="CR284" i="1" s="1"/>
  <c r="CP285" i="1" s="1"/>
  <c r="CQ285" i="1" s="1"/>
  <c r="CR285" i="1" s="1"/>
  <c r="CP286" i="1" s="1"/>
  <c r="CQ286" i="1" s="1"/>
  <c r="CR286" i="1" s="1"/>
  <c r="CP287" i="1" s="1"/>
  <c r="CQ287" i="1" s="1"/>
  <c r="CR287" i="1" s="1"/>
  <c r="CP288" i="1" s="1"/>
  <c r="CQ288" i="1" s="1"/>
  <c r="CR288" i="1" s="1"/>
  <c r="CP289" i="1" s="1"/>
  <c r="CQ289" i="1" s="1"/>
  <c r="CR289" i="1" s="1"/>
  <c r="DB278" i="1"/>
  <c r="EZ247" i="1"/>
  <c r="FA247" i="1" s="1"/>
  <c r="FI247" i="1"/>
  <c r="NB246" i="1"/>
  <c r="AK611" i="1"/>
  <c r="NH246" i="1"/>
  <c r="EO250" i="1" l="1"/>
  <c r="EP250" i="1" s="1"/>
  <c r="ER250" i="1" s="1"/>
  <c r="ES250" i="1" s="1"/>
  <c r="EO251" i="1" s="1"/>
  <c r="EP251" i="1" s="1"/>
  <c r="HJ251" i="1"/>
  <c r="HK251" i="1" s="1"/>
  <c r="HL251" i="1" s="1"/>
  <c r="PE249" i="1"/>
  <c r="PF249" i="1" s="1"/>
  <c r="PG249" i="1" s="1"/>
  <c r="GQ266" i="1"/>
  <c r="GT270" i="1"/>
  <c r="GO270" i="1" s="1"/>
  <c r="GP270" i="1" s="1"/>
  <c r="HC270" i="1" s="1"/>
  <c r="PH271" i="1"/>
  <c r="PC271" i="1" s="1"/>
  <c r="PD271" i="1" s="1"/>
  <c r="PH268" i="1"/>
  <c r="PC268" i="1" s="1"/>
  <c r="PD268" i="1" s="1"/>
  <c r="GT275" i="1"/>
  <c r="GO275" i="1" s="1"/>
  <c r="GP275" i="1" s="1"/>
  <c r="HC275" i="1" s="1"/>
  <c r="GT268" i="1"/>
  <c r="GO268" i="1" s="1"/>
  <c r="GP268" i="1" s="1"/>
  <c r="HC268" i="1" s="1"/>
  <c r="GT274" i="1"/>
  <c r="GO274" i="1" s="1"/>
  <c r="GP274" i="1" s="1"/>
  <c r="HC274" i="1" s="1"/>
  <c r="PH277" i="1"/>
  <c r="PC277" i="1" s="1"/>
  <c r="PD277" i="1" s="1"/>
  <c r="GT272" i="1"/>
  <c r="GO272" i="1" s="1"/>
  <c r="GP272" i="1" s="1"/>
  <c r="HC272" i="1" s="1"/>
  <c r="GT269" i="1"/>
  <c r="GO269" i="1" s="1"/>
  <c r="GP269" i="1" s="1"/>
  <c r="HC269" i="1" s="1"/>
  <c r="PH267" i="1"/>
  <c r="PC267" i="1" s="1"/>
  <c r="PD267" i="1" s="1"/>
  <c r="GT276" i="1"/>
  <c r="GO276" i="1" s="1"/>
  <c r="GP276" i="1" s="1"/>
  <c r="HC276" i="1" s="1"/>
  <c r="GT273" i="1"/>
  <c r="GO273" i="1" s="1"/>
  <c r="GP273" i="1" s="1"/>
  <c r="HC273" i="1" s="1"/>
  <c r="PH275" i="1"/>
  <c r="PC275" i="1" s="1"/>
  <c r="PD275" i="1" s="1"/>
  <c r="GT267" i="1"/>
  <c r="GO267" i="1" s="1"/>
  <c r="GP267" i="1" s="1"/>
  <c r="HC267" i="1" s="1"/>
  <c r="GT277" i="1"/>
  <c r="GO277" i="1" s="1"/>
  <c r="GP277" i="1" s="1"/>
  <c r="HC277" i="1" s="1"/>
  <c r="PH274" i="1"/>
  <c r="PC274" i="1" s="1"/>
  <c r="PD274" i="1" s="1"/>
  <c r="GT271" i="1"/>
  <c r="GO271" i="1" s="1"/>
  <c r="GP271" i="1" s="1"/>
  <c r="HC271" i="1" s="1"/>
  <c r="PH270" i="1"/>
  <c r="PC270" i="1" s="1"/>
  <c r="PD270" i="1" s="1"/>
  <c r="PH266" i="1"/>
  <c r="PC266" i="1" s="1"/>
  <c r="PH269" i="1"/>
  <c r="PC269" i="1" s="1"/>
  <c r="PD269" i="1" s="1"/>
  <c r="GT266" i="1"/>
  <c r="GO266" i="1" s="1"/>
  <c r="PH272" i="1"/>
  <c r="PC272" i="1" s="1"/>
  <c r="PD272" i="1" s="1"/>
  <c r="PH273" i="1"/>
  <c r="PC273" i="1" s="1"/>
  <c r="PD273" i="1" s="1"/>
  <c r="PH276" i="1"/>
  <c r="PC276" i="1" s="1"/>
  <c r="PD276" i="1" s="1"/>
  <c r="BH249" i="1"/>
  <c r="AT249" i="1"/>
  <c r="AW249" i="1" s="1"/>
  <c r="CS300" i="1"/>
  <c r="CN300" i="1" s="1"/>
  <c r="CO300" i="1" s="1"/>
  <c r="CJ291" i="1"/>
  <c r="CE291" i="1" s="1"/>
  <c r="CF291" i="1" s="1"/>
  <c r="CS293" i="1"/>
  <c r="CN293" i="1" s="1"/>
  <c r="CO293" i="1" s="1"/>
  <c r="CJ300" i="1"/>
  <c r="CE300" i="1" s="1"/>
  <c r="CF300" i="1" s="1"/>
  <c r="LA292" i="1"/>
  <c r="LA294" i="1"/>
  <c r="CJ297" i="1"/>
  <c r="CE297" i="1" s="1"/>
  <c r="CF297" i="1" s="1"/>
  <c r="CJ299" i="1"/>
  <c r="CE299" i="1" s="1"/>
  <c r="CF299" i="1" s="1"/>
  <c r="CS297" i="1"/>
  <c r="CN297" i="1" s="1"/>
  <c r="CO297" i="1" s="1"/>
  <c r="LA295" i="1"/>
  <c r="LA300" i="1"/>
  <c r="KP294" i="1"/>
  <c r="CS301" i="1"/>
  <c r="CN301" i="1" s="1"/>
  <c r="CJ292" i="1"/>
  <c r="CE292" i="1" s="1"/>
  <c r="CF292" i="1" s="1"/>
  <c r="CJ295" i="1"/>
  <c r="CE295" i="1" s="1"/>
  <c r="CF295" i="1" s="1"/>
  <c r="LA296" i="1"/>
  <c r="LA291" i="1"/>
  <c r="KP291" i="1"/>
  <c r="CJ290" i="1"/>
  <c r="CE290" i="1" s="1"/>
  <c r="CF290" i="1" s="1"/>
  <c r="LA299" i="1"/>
  <c r="CJ301" i="1"/>
  <c r="CE301" i="1" s="1"/>
  <c r="LA290" i="1"/>
  <c r="CS290" i="1"/>
  <c r="CN290" i="1" s="1"/>
  <c r="CP290" i="1"/>
  <c r="KP292" i="1"/>
  <c r="LA298" i="1"/>
  <c r="CJ298" i="1"/>
  <c r="CE298" i="1" s="1"/>
  <c r="CF298" i="1" s="1"/>
  <c r="CS294" i="1"/>
  <c r="CN294" i="1" s="1"/>
  <c r="CO294" i="1" s="1"/>
  <c r="KP298" i="1"/>
  <c r="KP290" i="1"/>
  <c r="KP297" i="1"/>
  <c r="LA297" i="1"/>
  <c r="CJ296" i="1"/>
  <c r="CE296" i="1" s="1"/>
  <c r="CF296" i="1" s="1"/>
  <c r="CS291" i="1"/>
  <c r="CN291" i="1" s="1"/>
  <c r="CO291" i="1" s="1"/>
  <c r="CS298" i="1"/>
  <c r="CN298" i="1" s="1"/>
  <c r="CO298" i="1" s="1"/>
  <c r="KP301" i="1"/>
  <c r="KP299" i="1"/>
  <c r="KP296" i="1"/>
  <c r="CS292" i="1"/>
  <c r="CN292" i="1" s="1"/>
  <c r="CO292" i="1" s="1"/>
  <c r="CS295" i="1"/>
  <c r="CN295" i="1" s="1"/>
  <c r="CO295" i="1" s="1"/>
  <c r="CJ293" i="1"/>
  <c r="CE293" i="1" s="1"/>
  <c r="CF293" i="1" s="1"/>
  <c r="KP293" i="1"/>
  <c r="KP295" i="1"/>
  <c r="LA293" i="1"/>
  <c r="CS299" i="1"/>
  <c r="CN299" i="1" s="1"/>
  <c r="CO299" i="1" s="1"/>
  <c r="LA301" i="1"/>
  <c r="KP300" i="1"/>
  <c r="CS296" i="1"/>
  <c r="CN296" i="1" s="1"/>
  <c r="CO296" i="1" s="1"/>
  <c r="CJ294" i="1"/>
  <c r="CE294" i="1" s="1"/>
  <c r="CF294" i="1" s="1"/>
  <c r="NT246" i="1"/>
  <c r="NJ246" i="1"/>
  <c r="EW248" i="1"/>
  <c r="EX248" i="1" s="1"/>
  <c r="EY248" i="1"/>
  <c r="AL611" i="1"/>
  <c r="ND246" i="1"/>
  <c r="NE246" i="1" s="1"/>
  <c r="EQ251" i="1" l="1"/>
  <c r="PE250" i="1"/>
  <c r="PF250" i="1" s="1"/>
  <c r="PG250" i="1" s="1"/>
  <c r="HJ252" i="1"/>
  <c r="HK252" i="1" s="1"/>
  <c r="HL252" i="1" s="1"/>
  <c r="EZ248" i="1"/>
  <c r="FA248" i="1" s="1"/>
  <c r="FI248" i="1"/>
  <c r="DB296" i="1"/>
  <c r="DB295" i="1"/>
  <c r="AO250" i="1"/>
  <c r="AP250" i="1" s="1"/>
  <c r="AS250" i="1"/>
  <c r="PD266" i="1"/>
  <c r="PQ268" i="1"/>
  <c r="DB292" i="1"/>
  <c r="CO290" i="1"/>
  <c r="CN422" i="1"/>
  <c r="M18" i="1" s="1"/>
  <c r="M11" i="2" s="1"/>
  <c r="PQ270" i="1"/>
  <c r="PQ267" i="1"/>
  <c r="PQ271" i="1"/>
  <c r="NC247" i="1"/>
  <c r="ND247" i="1" s="1"/>
  <c r="NE247" i="1" s="1"/>
  <c r="ER251" i="1"/>
  <c r="ES251" i="1" s="1"/>
  <c r="DB299" i="1"/>
  <c r="CE422" i="1"/>
  <c r="KR423" i="1" s="1"/>
  <c r="KR426" i="1" s="1"/>
  <c r="CF301" i="1"/>
  <c r="PQ276" i="1"/>
  <c r="PQ274" i="1"/>
  <c r="DB294" i="1"/>
  <c r="PQ273" i="1"/>
  <c r="PQ277" i="1"/>
  <c r="CH290" i="1"/>
  <c r="CI290" i="1" s="1"/>
  <c r="CG291" i="1" s="1"/>
  <c r="CH291" i="1" s="1"/>
  <c r="CI291" i="1" s="1"/>
  <c r="CG292" i="1" s="1"/>
  <c r="CH292" i="1" s="1"/>
  <c r="CI292" i="1" s="1"/>
  <c r="CG293" i="1" s="1"/>
  <c r="CH293" i="1" s="1"/>
  <c r="CI293" i="1" s="1"/>
  <c r="CG294" i="1" s="1"/>
  <c r="CH294" i="1" s="1"/>
  <c r="CI294" i="1" s="1"/>
  <c r="CG295" i="1" s="1"/>
  <c r="CH295" i="1" s="1"/>
  <c r="CI295" i="1" s="1"/>
  <c r="CG296" i="1" s="1"/>
  <c r="CH296" i="1" s="1"/>
  <c r="CI296" i="1" s="1"/>
  <c r="CG297" i="1" s="1"/>
  <c r="CH297" i="1" s="1"/>
  <c r="CI297" i="1" s="1"/>
  <c r="CG298" i="1" s="1"/>
  <c r="CH298" i="1" s="1"/>
  <c r="CI298" i="1" s="1"/>
  <c r="CG299" i="1" s="1"/>
  <c r="CH299" i="1" s="1"/>
  <c r="CI299" i="1" s="1"/>
  <c r="CG300" i="1" s="1"/>
  <c r="CH300" i="1" s="1"/>
  <c r="CI300" i="1" s="1"/>
  <c r="DB293" i="1"/>
  <c r="PQ272" i="1"/>
  <c r="NU246" i="1"/>
  <c r="NL246" i="1"/>
  <c r="NM246" i="1" s="1"/>
  <c r="NK247" i="1" s="1"/>
  <c r="NL247" i="1" s="1"/>
  <c r="NM247" i="1" s="1"/>
  <c r="NK248" i="1" s="1"/>
  <c r="NL248" i="1" s="1"/>
  <c r="NM248" i="1" s="1"/>
  <c r="NK249" i="1" s="1"/>
  <c r="NL249" i="1" s="1"/>
  <c r="NM249" i="1" s="1"/>
  <c r="NK250" i="1" s="1"/>
  <c r="DB298" i="1"/>
  <c r="DB291" i="1"/>
  <c r="GP266" i="1"/>
  <c r="PQ275" i="1"/>
  <c r="DB297" i="1"/>
  <c r="DB300" i="1"/>
  <c r="PQ269" i="1"/>
  <c r="CG301" i="1" l="1"/>
  <c r="CG422" i="1" s="1"/>
  <c r="NC248" i="1"/>
  <c r="ND248" i="1" s="1"/>
  <c r="NE248" i="1" s="1"/>
  <c r="PE251" i="1"/>
  <c r="PF251" i="1" s="1"/>
  <c r="PG251" i="1" s="1"/>
  <c r="HC266" i="1"/>
  <c r="GR266" i="1"/>
  <c r="GS266" i="1" s="1"/>
  <c r="GQ267" i="1" s="1"/>
  <c r="GR267" i="1" s="1"/>
  <c r="GS267" i="1" s="1"/>
  <c r="GQ268" i="1" s="1"/>
  <c r="GR268" i="1" s="1"/>
  <c r="GS268" i="1" s="1"/>
  <c r="GQ269" i="1" s="1"/>
  <c r="GR269" i="1" s="1"/>
  <c r="GS269" i="1" s="1"/>
  <c r="GQ270" i="1" s="1"/>
  <c r="GR270" i="1" s="1"/>
  <c r="GS270" i="1" s="1"/>
  <c r="GQ271" i="1" s="1"/>
  <c r="GR271" i="1" s="1"/>
  <c r="GS271" i="1" s="1"/>
  <c r="GQ272" i="1" s="1"/>
  <c r="GR272" i="1" s="1"/>
  <c r="GS272" i="1" s="1"/>
  <c r="GQ273" i="1" s="1"/>
  <c r="GR273" i="1" s="1"/>
  <c r="GS273" i="1" s="1"/>
  <c r="GQ274" i="1" s="1"/>
  <c r="GR274" i="1" s="1"/>
  <c r="GS274" i="1" s="1"/>
  <c r="GQ275" i="1" s="1"/>
  <c r="GR275" i="1" s="1"/>
  <c r="GS275" i="1" s="1"/>
  <c r="GQ276" i="1" s="1"/>
  <c r="GR276" i="1" s="1"/>
  <c r="GS276" i="1" s="1"/>
  <c r="GQ277" i="1" s="1"/>
  <c r="GR277" i="1" s="1"/>
  <c r="GS277" i="1" s="1"/>
  <c r="PQ266" i="1"/>
  <c r="CH301" i="1"/>
  <c r="CH422" i="1" s="1"/>
  <c r="CF423" i="1" s="1"/>
  <c r="EY249" i="1"/>
  <c r="EW249" i="1"/>
  <c r="EX249" i="1" s="1"/>
  <c r="CQ290" i="1"/>
  <c r="CR290" i="1" s="1"/>
  <c r="CP291" i="1" s="1"/>
  <c r="CQ291" i="1" s="1"/>
  <c r="CR291" i="1" s="1"/>
  <c r="CP292" i="1" s="1"/>
  <c r="CQ292" i="1" s="1"/>
  <c r="CR292" i="1" s="1"/>
  <c r="CP293" i="1" s="1"/>
  <c r="CQ293" i="1" s="1"/>
  <c r="CR293" i="1" s="1"/>
  <c r="CP294" i="1" s="1"/>
  <c r="CQ294" i="1" s="1"/>
  <c r="CR294" i="1" s="1"/>
  <c r="CP295" i="1" s="1"/>
  <c r="CQ295" i="1" s="1"/>
  <c r="CR295" i="1" s="1"/>
  <c r="CP296" i="1" s="1"/>
  <c r="CQ296" i="1" s="1"/>
  <c r="CR296" i="1" s="1"/>
  <c r="CP297" i="1" s="1"/>
  <c r="CQ297" i="1" s="1"/>
  <c r="CR297" i="1" s="1"/>
  <c r="CP298" i="1" s="1"/>
  <c r="CQ298" i="1" s="1"/>
  <c r="CR298" i="1" s="1"/>
  <c r="CP299" i="1" s="1"/>
  <c r="CQ299" i="1" s="1"/>
  <c r="CR299" i="1" s="1"/>
  <c r="CP300" i="1" s="1"/>
  <c r="CQ300" i="1" s="1"/>
  <c r="CR300" i="1" s="1"/>
  <c r="DB290" i="1"/>
  <c r="BH250" i="1"/>
  <c r="AT250" i="1"/>
  <c r="AW250" i="1" s="1"/>
  <c r="HJ253" i="1"/>
  <c r="HK253" i="1" s="1"/>
  <c r="HL253" i="1" s="1"/>
  <c r="CF422" i="1"/>
  <c r="CD423" i="1" s="1"/>
  <c r="EQ252" i="1"/>
  <c r="EO252" i="1"/>
  <c r="EP252" i="1" s="1"/>
  <c r="ER252" i="1" s="1"/>
  <c r="ES252" i="1" s="1"/>
  <c r="GQ278" i="1" l="1"/>
  <c r="GT282" i="1"/>
  <c r="GO282" i="1" s="1"/>
  <c r="GP282" i="1" s="1"/>
  <c r="HC282" i="1" s="1"/>
  <c r="PH287" i="1"/>
  <c r="PC287" i="1" s="1"/>
  <c r="PD287" i="1" s="1"/>
  <c r="PH285" i="1"/>
  <c r="PC285" i="1" s="1"/>
  <c r="PD285" i="1" s="1"/>
  <c r="GT286" i="1"/>
  <c r="GO286" i="1" s="1"/>
  <c r="GP286" i="1" s="1"/>
  <c r="HC286" i="1" s="1"/>
  <c r="PH284" i="1"/>
  <c r="PC284" i="1" s="1"/>
  <c r="PD284" i="1" s="1"/>
  <c r="GT288" i="1"/>
  <c r="GO288" i="1" s="1"/>
  <c r="GP288" i="1" s="1"/>
  <c r="HC288" i="1" s="1"/>
  <c r="GT285" i="1"/>
  <c r="GO285" i="1" s="1"/>
  <c r="GP285" i="1" s="1"/>
  <c r="HC285" i="1" s="1"/>
  <c r="PH286" i="1"/>
  <c r="PC286" i="1" s="1"/>
  <c r="PD286" i="1" s="1"/>
  <c r="PH280" i="1"/>
  <c r="PC280" i="1" s="1"/>
  <c r="PD280" i="1" s="1"/>
  <c r="GT280" i="1"/>
  <c r="GO280" i="1" s="1"/>
  <c r="GP280" i="1" s="1"/>
  <c r="HC280" i="1" s="1"/>
  <c r="GT279" i="1"/>
  <c r="GO279" i="1" s="1"/>
  <c r="GP279" i="1" s="1"/>
  <c r="HC279" i="1" s="1"/>
  <c r="PH278" i="1"/>
  <c r="PC278" i="1" s="1"/>
  <c r="PH288" i="1"/>
  <c r="PC288" i="1" s="1"/>
  <c r="PD288" i="1" s="1"/>
  <c r="GT284" i="1"/>
  <c r="GO284" i="1" s="1"/>
  <c r="GP284" i="1" s="1"/>
  <c r="HC284" i="1" s="1"/>
  <c r="GT281" i="1"/>
  <c r="GO281" i="1" s="1"/>
  <c r="GP281" i="1" s="1"/>
  <c r="HC281" i="1" s="1"/>
  <c r="PH281" i="1"/>
  <c r="PC281" i="1" s="1"/>
  <c r="PD281" i="1" s="1"/>
  <c r="GT289" i="1"/>
  <c r="GO289" i="1" s="1"/>
  <c r="GP289" i="1" s="1"/>
  <c r="HC289" i="1" s="1"/>
  <c r="GT283" i="1"/>
  <c r="GO283" i="1" s="1"/>
  <c r="GP283" i="1" s="1"/>
  <c r="HC283" i="1" s="1"/>
  <c r="PH283" i="1"/>
  <c r="PC283" i="1" s="1"/>
  <c r="PD283" i="1" s="1"/>
  <c r="GT287" i="1"/>
  <c r="GO287" i="1" s="1"/>
  <c r="GP287" i="1" s="1"/>
  <c r="HC287" i="1" s="1"/>
  <c r="PH282" i="1"/>
  <c r="PC282" i="1" s="1"/>
  <c r="PD282" i="1" s="1"/>
  <c r="GT278" i="1"/>
  <c r="GO278" i="1" s="1"/>
  <c r="PH279" i="1"/>
  <c r="PC279" i="1" s="1"/>
  <c r="PD279" i="1" s="1"/>
  <c r="PH289" i="1"/>
  <c r="PC289" i="1" s="1"/>
  <c r="PD289" i="1" s="1"/>
  <c r="EZ249" i="1"/>
  <c r="FA249" i="1" s="1"/>
  <c r="FI249" i="1"/>
  <c r="PE252" i="1"/>
  <c r="PF252" i="1" s="1"/>
  <c r="PG252" i="1" s="1"/>
  <c r="CP301" i="1"/>
  <c r="CP422" i="1" s="1"/>
  <c r="CR423" i="1" s="1"/>
  <c r="M21" i="1" s="1"/>
  <c r="M14" i="2" s="1"/>
  <c r="CQ301" i="1"/>
  <c r="NC249" i="1"/>
  <c r="ND249" i="1" s="1"/>
  <c r="NE249" i="1" s="1"/>
  <c r="EO253" i="1"/>
  <c r="EP253" i="1" s="1"/>
  <c r="ER253" i="1" s="1"/>
  <c r="ES253" i="1" s="1"/>
  <c r="EQ253" i="1"/>
  <c r="HJ254" i="1"/>
  <c r="HK254" i="1" s="1"/>
  <c r="HL254" i="1" s="1"/>
  <c r="AO251" i="1"/>
  <c r="AP251" i="1" s="1"/>
  <c r="AS251" i="1"/>
  <c r="CI301" i="1"/>
  <c r="CK301" i="1" s="1"/>
  <c r="CK422" i="1" s="1"/>
  <c r="MZ250" i="1" l="1"/>
  <c r="NC250" i="1"/>
  <c r="PE253" i="1"/>
  <c r="PF253" i="1" s="1"/>
  <c r="PG253" i="1" s="1"/>
  <c r="HJ255" i="1"/>
  <c r="HK255" i="1" s="1"/>
  <c r="HL255" i="1" s="1"/>
  <c r="PQ279" i="1"/>
  <c r="CR301" i="1"/>
  <c r="CO301" i="1"/>
  <c r="CQ422" i="1"/>
  <c r="CO423" i="1" s="1"/>
  <c r="PQ282" i="1"/>
  <c r="PQ288" i="1"/>
  <c r="PQ284" i="1"/>
  <c r="PD278" i="1"/>
  <c r="PQ283" i="1"/>
  <c r="PQ285" i="1"/>
  <c r="AT251" i="1"/>
  <c r="AW251" i="1" s="1"/>
  <c r="BH251" i="1"/>
  <c r="PQ287" i="1"/>
  <c r="EN254" i="1"/>
  <c r="EO254" i="1"/>
  <c r="EQ254" i="1"/>
  <c r="PQ280" i="1"/>
  <c r="GP278" i="1"/>
  <c r="EW250" i="1"/>
  <c r="EX250" i="1" s="1"/>
  <c r="EY250" i="1"/>
  <c r="PQ289" i="1"/>
  <c r="PQ281" i="1"/>
  <c r="PQ286" i="1"/>
  <c r="AO252" i="1" l="1"/>
  <c r="AP252" i="1" s="1"/>
  <c r="AS252" i="1"/>
  <c r="HJ256" i="1"/>
  <c r="HK256" i="1" s="1"/>
  <c r="HL256" i="1" s="1"/>
  <c r="EV254" i="1"/>
  <c r="EP254" i="1"/>
  <c r="ER254" i="1" s="1"/>
  <c r="ES254" i="1" s="1"/>
  <c r="PE254" i="1"/>
  <c r="PF254" i="1" s="1"/>
  <c r="PG254" i="1" s="1"/>
  <c r="PQ278" i="1"/>
  <c r="CM301" i="1"/>
  <c r="DB301" i="1"/>
  <c r="DB422" i="1" s="1"/>
  <c r="CO422" i="1"/>
  <c r="CM423" i="1" s="1"/>
  <c r="EZ250" i="1"/>
  <c r="FA250" i="1" s="1"/>
  <c r="FI250" i="1"/>
  <c r="GR278" i="1"/>
  <c r="GS278" i="1" s="1"/>
  <c r="GQ279" i="1" s="1"/>
  <c r="GR279" i="1" s="1"/>
  <c r="GS279" i="1" s="1"/>
  <c r="GQ280" i="1" s="1"/>
  <c r="GR280" i="1" s="1"/>
  <c r="GS280" i="1" s="1"/>
  <c r="GQ281" i="1" s="1"/>
  <c r="GR281" i="1" s="1"/>
  <c r="GS281" i="1" s="1"/>
  <c r="GQ282" i="1" s="1"/>
  <c r="GR282" i="1" s="1"/>
  <c r="GS282" i="1" s="1"/>
  <c r="GQ283" i="1" s="1"/>
  <c r="GR283" i="1" s="1"/>
  <c r="GS283" i="1" s="1"/>
  <c r="GQ284" i="1" s="1"/>
  <c r="GR284" i="1" s="1"/>
  <c r="GS284" i="1" s="1"/>
  <c r="GQ285" i="1" s="1"/>
  <c r="GR285" i="1" s="1"/>
  <c r="GS285" i="1" s="1"/>
  <c r="GQ286" i="1" s="1"/>
  <c r="GR286" i="1" s="1"/>
  <c r="GS286" i="1" s="1"/>
  <c r="GQ287" i="1" s="1"/>
  <c r="GR287" i="1" s="1"/>
  <c r="GS287" i="1" s="1"/>
  <c r="GQ288" i="1" s="1"/>
  <c r="GR288" i="1" s="1"/>
  <c r="GS288" i="1" s="1"/>
  <c r="GQ289" i="1" s="1"/>
  <c r="GR289" i="1" s="1"/>
  <c r="GS289" i="1" s="1"/>
  <c r="HC278" i="1"/>
  <c r="CS303" i="1"/>
  <c r="CS310" i="1"/>
  <c r="CS304" i="1"/>
  <c r="KP311" i="1"/>
  <c r="CS309" i="1"/>
  <c r="LA313" i="1"/>
  <c r="CJ309" i="1"/>
  <c r="KP309" i="1"/>
  <c r="LA303" i="1"/>
  <c r="CJ302" i="1"/>
  <c r="CJ304" i="1"/>
  <c r="LA304" i="1"/>
  <c r="KP313" i="1"/>
  <c r="CS308" i="1"/>
  <c r="LA308" i="1"/>
  <c r="LA306" i="1"/>
  <c r="KP312" i="1"/>
  <c r="KP303" i="1"/>
  <c r="CS313" i="1"/>
  <c r="LA302" i="1"/>
  <c r="CJ303" i="1"/>
  <c r="LA310" i="1"/>
  <c r="LA305" i="1"/>
  <c r="KP306" i="1"/>
  <c r="KP304" i="1"/>
  <c r="LA309" i="1"/>
  <c r="CJ308" i="1"/>
  <c r="CJ310" i="1"/>
  <c r="LA307" i="1"/>
  <c r="CJ311" i="1"/>
  <c r="KP310" i="1"/>
  <c r="KP305" i="1"/>
  <c r="CS312" i="1"/>
  <c r="KP302" i="1"/>
  <c r="CJ305" i="1"/>
  <c r="CS306" i="1"/>
  <c r="CJ312" i="1"/>
  <c r="CS305" i="1"/>
  <c r="KP308" i="1"/>
  <c r="CS302" i="1"/>
  <c r="CJ307" i="1"/>
  <c r="CJ313" i="1"/>
  <c r="LA312" i="1"/>
  <c r="CS307" i="1"/>
  <c r="CJ306" i="1"/>
  <c r="CS311" i="1"/>
  <c r="KP307" i="1"/>
  <c r="LA311" i="1"/>
  <c r="AK615" i="1"/>
  <c r="AL615" i="1" s="1"/>
  <c r="NB250" i="1"/>
  <c r="ND250" i="1" s="1"/>
  <c r="NE250" i="1" s="1"/>
  <c r="NH250" i="1"/>
  <c r="EY251" i="1" l="1"/>
  <c r="EW251" i="1"/>
  <c r="EX251" i="1" s="1"/>
  <c r="PE255" i="1"/>
  <c r="PF255" i="1" s="1"/>
  <c r="PG255" i="1" s="1"/>
  <c r="NT250" i="1"/>
  <c r="NJ250" i="1"/>
  <c r="DC64" i="1"/>
  <c r="DB60" i="1"/>
  <c r="EO255" i="1"/>
  <c r="EP255" i="1" s="1"/>
  <c r="EQ255" i="1"/>
  <c r="NC251" i="1"/>
  <c r="ND251" i="1" s="1"/>
  <c r="NE251" i="1" s="1"/>
  <c r="DA301" i="1"/>
  <c r="DA422" i="1" s="1"/>
  <c r="K666" i="1"/>
  <c r="CM422" i="1"/>
  <c r="FH254" i="1"/>
  <c r="Q619" i="1"/>
  <c r="HJ257" i="1"/>
  <c r="HK257" i="1" s="1"/>
  <c r="HL257" i="1" s="1"/>
  <c r="GT299" i="1"/>
  <c r="GO299" i="1" s="1"/>
  <c r="GP299" i="1" s="1"/>
  <c r="HC299" i="1" s="1"/>
  <c r="PH298" i="1"/>
  <c r="PC298" i="1" s="1"/>
  <c r="PD298" i="1" s="1"/>
  <c r="GT290" i="1"/>
  <c r="GO290" i="1" s="1"/>
  <c r="PH301" i="1"/>
  <c r="PC301" i="1" s="1"/>
  <c r="PD301" i="1" s="1"/>
  <c r="PH290" i="1"/>
  <c r="PC290" i="1" s="1"/>
  <c r="PH296" i="1"/>
  <c r="PC296" i="1" s="1"/>
  <c r="PD296" i="1" s="1"/>
  <c r="GT294" i="1"/>
  <c r="GO294" i="1" s="1"/>
  <c r="GP294" i="1" s="1"/>
  <c r="HC294" i="1" s="1"/>
  <c r="GT291" i="1"/>
  <c r="GO291" i="1" s="1"/>
  <c r="GP291" i="1" s="1"/>
  <c r="HC291" i="1" s="1"/>
  <c r="PH291" i="1"/>
  <c r="PC291" i="1" s="1"/>
  <c r="PD291" i="1" s="1"/>
  <c r="PH294" i="1"/>
  <c r="PC294" i="1" s="1"/>
  <c r="PD294" i="1" s="1"/>
  <c r="GT300" i="1"/>
  <c r="GO300" i="1" s="1"/>
  <c r="GP300" i="1" s="1"/>
  <c r="HC300" i="1" s="1"/>
  <c r="GT301" i="1"/>
  <c r="GO301" i="1" s="1"/>
  <c r="GQ290" i="1"/>
  <c r="GT292" i="1"/>
  <c r="GO292" i="1" s="1"/>
  <c r="GP292" i="1" s="1"/>
  <c r="HC292" i="1" s="1"/>
  <c r="PH300" i="1"/>
  <c r="PC300" i="1" s="1"/>
  <c r="PD300" i="1" s="1"/>
  <c r="GT298" i="1"/>
  <c r="GO298" i="1" s="1"/>
  <c r="GP298" i="1" s="1"/>
  <c r="HC298" i="1" s="1"/>
  <c r="GT296" i="1"/>
  <c r="GO296" i="1" s="1"/>
  <c r="GP296" i="1" s="1"/>
  <c r="HC296" i="1" s="1"/>
  <c r="GT297" i="1"/>
  <c r="GO297" i="1" s="1"/>
  <c r="GP297" i="1" s="1"/>
  <c r="HC297" i="1" s="1"/>
  <c r="PH299" i="1"/>
  <c r="PC299" i="1" s="1"/>
  <c r="PD299" i="1" s="1"/>
  <c r="GT293" i="1"/>
  <c r="GO293" i="1" s="1"/>
  <c r="GP293" i="1" s="1"/>
  <c r="HC293" i="1" s="1"/>
  <c r="PH295" i="1"/>
  <c r="PC295" i="1" s="1"/>
  <c r="PD295" i="1" s="1"/>
  <c r="PH292" i="1"/>
  <c r="PC292" i="1" s="1"/>
  <c r="PD292" i="1" s="1"/>
  <c r="GT295" i="1"/>
  <c r="GO295" i="1" s="1"/>
  <c r="GP295" i="1" s="1"/>
  <c r="HC295" i="1" s="1"/>
  <c r="PH293" i="1"/>
  <c r="PC293" i="1" s="1"/>
  <c r="PD293" i="1" s="1"/>
  <c r="PH297" i="1"/>
  <c r="PC297" i="1" s="1"/>
  <c r="PD297" i="1" s="1"/>
  <c r="AT252" i="1"/>
  <c r="AW252" i="1" s="1"/>
  <c r="BH252" i="1"/>
  <c r="NC252" i="1" l="1"/>
  <c r="ND252" i="1" s="1"/>
  <c r="NE252" i="1" s="1"/>
  <c r="PQ299" i="1"/>
  <c r="AO253" i="1"/>
  <c r="AP253" i="1" s="1"/>
  <c r="AS253" i="1"/>
  <c r="PQ294" i="1"/>
  <c r="PQ298" i="1"/>
  <c r="L666" i="1"/>
  <c r="K788" i="1"/>
  <c r="M24" i="1" s="1"/>
  <c r="M17" i="2" s="1"/>
  <c r="K787" i="1"/>
  <c r="M23" i="1" s="1"/>
  <c r="M16" i="2" s="1"/>
  <c r="DA60" i="1"/>
  <c r="DC60" i="1"/>
  <c r="NL250" i="1"/>
  <c r="NM250" i="1" s="1"/>
  <c r="NK251" i="1" s="1"/>
  <c r="NL251" i="1" s="1"/>
  <c r="NM251" i="1" s="1"/>
  <c r="NK252" i="1" s="1"/>
  <c r="NL252" i="1" s="1"/>
  <c r="NM252" i="1" s="1"/>
  <c r="NK253" i="1" s="1"/>
  <c r="NL253" i="1" s="1"/>
  <c r="NM253" i="1" s="1"/>
  <c r="NK254" i="1" s="1"/>
  <c r="NL254" i="1" s="1"/>
  <c r="NM254" i="1" s="1"/>
  <c r="NK255" i="1" s="1"/>
  <c r="NL255" i="1" s="1"/>
  <c r="NM255" i="1" s="1"/>
  <c r="NK256" i="1" s="1"/>
  <c r="NL256" i="1" s="1"/>
  <c r="NM256" i="1" s="1"/>
  <c r="NK257" i="1" s="1"/>
  <c r="NU250" i="1"/>
  <c r="PQ297" i="1"/>
  <c r="PQ292" i="1"/>
  <c r="PQ296" i="1"/>
  <c r="PE256" i="1"/>
  <c r="PF256" i="1" s="1"/>
  <c r="PG256" i="1" s="1"/>
  <c r="PQ293" i="1"/>
  <c r="HJ258" i="1"/>
  <c r="HK258" i="1" s="1"/>
  <c r="HL258" i="1" s="1"/>
  <c r="PQ300" i="1"/>
  <c r="PQ295" i="1"/>
  <c r="PD290" i="1"/>
  <c r="PC422" i="1"/>
  <c r="R619" i="1"/>
  <c r="PQ291" i="1"/>
  <c r="PQ301" i="1"/>
  <c r="PD422" i="1"/>
  <c r="FI251" i="1"/>
  <c r="EZ251" i="1"/>
  <c r="FA251" i="1" s="1"/>
  <c r="GP290" i="1"/>
  <c r="GO422" i="1"/>
  <c r="ER255" i="1"/>
  <c r="ES255" i="1" s="1"/>
  <c r="PE257" i="1" l="1"/>
  <c r="PF257" i="1" s="1"/>
  <c r="PG257" i="1" s="1"/>
  <c r="HJ259" i="1"/>
  <c r="HK259" i="1" s="1"/>
  <c r="HL259" i="1" s="1"/>
  <c r="NC253" i="1"/>
  <c r="ND253" i="1" s="1"/>
  <c r="NE253" i="1" s="1"/>
  <c r="HC290" i="1"/>
  <c r="GR290" i="1"/>
  <c r="GS290" i="1" s="1"/>
  <c r="GQ291" i="1" s="1"/>
  <c r="GR291" i="1" s="1"/>
  <c r="GS291" i="1" s="1"/>
  <c r="GQ292" i="1" s="1"/>
  <c r="GR292" i="1" s="1"/>
  <c r="GS292" i="1" s="1"/>
  <c r="GQ293" i="1" s="1"/>
  <c r="GR293" i="1" s="1"/>
  <c r="GS293" i="1" s="1"/>
  <c r="GQ294" i="1" s="1"/>
  <c r="GR294" i="1" s="1"/>
  <c r="GS294" i="1" s="1"/>
  <c r="GQ295" i="1" s="1"/>
  <c r="GR295" i="1" s="1"/>
  <c r="GS295" i="1" s="1"/>
  <c r="GQ296" i="1" s="1"/>
  <c r="GR296" i="1" s="1"/>
  <c r="GS296" i="1" s="1"/>
  <c r="GQ297" i="1" s="1"/>
  <c r="GR297" i="1" s="1"/>
  <c r="GS297" i="1" s="1"/>
  <c r="GQ298" i="1" s="1"/>
  <c r="GR298" i="1" s="1"/>
  <c r="GS298" i="1" s="1"/>
  <c r="GQ299" i="1" s="1"/>
  <c r="GR299" i="1" s="1"/>
  <c r="GS299" i="1" s="1"/>
  <c r="GQ300" i="1" s="1"/>
  <c r="GR300" i="1" s="1"/>
  <c r="GS300" i="1" s="1"/>
  <c r="M19" i="1"/>
  <c r="M12" i="2" s="1"/>
  <c r="DC67" i="1"/>
  <c r="M20" i="1" s="1"/>
  <c r="M13" i="2" s="1"/>
  <c r="EQ256" i="1"/>
  <c r="EO256" i="1"/>
  <c r="EP256" i="1" s="1"/>
  <c r="ER256" i="1" s="1"/>
  <c r="ES256" i="1" s="1"/>
  <c r="EY252" i="1"/>
  <c r="EW252" i="1"/>
  <c r="EX252" i="1" s="1"/>
  <c r="AT253" i="1"/>
  <c r="AW253" i="1" s="1"/>
  <c r="BH253" i="1"/>
  <c r="PB423" i="1"/>
  <c r="L788" i="1"/>
  <c r="M22" i="1" s="1"/>
  <c r="M15" i="2" s="1"/>
  <c r="L787" i="1"/>
  <c r="PQ290" i="1"/>
  <c r="PQ422" i="1"/>
  <c r="PE258" i="1" l="1"/>
  <c r="PF258" i="1" s="1"/>
  <c r="PG258" i="1" s="1"/>
  <c r="GR301" i="1"/>
  <c r="GQ301" i="1"/>
  <c r="GQ422" i="1" s="1"/>
  <c r="GS423" i="1" s="1"/>
  <c r="X21" i="1" s="1"/>
  <c r="X14" i="2" s="1"/>
  <c r="PR64" i="1"/>
  <c r="PR67" i="1" s="1"/>
  <c r="PQ60" i="1"/>
  <c r="AO254" i="1"/>
  <c r="AP254" i="1" s="1"/>
  <c r="AS254" i="1"/>
  <c r="EZ252" i="1"/>
  <c r="FA252" i="1" s="1"/>
  <c r="FI252" i="1"/>
  <c r="NC254" i="1"/>
  <c r="ND254" i="1" s="1"/>
  <c r="NE254" i="1" s="1"/>
  <c r="NC255" i="1" s="1"/>
  <c r="ND255" i="1" s="1"/>
  <c r="NE255" i="1" s="1"/>
  <c r="HJ260" i="1"/>
  <c r="HK260" i="1" s="1"/>
  <c r="HL260" i="1" s="1"/>
  <c r="EN257" i="1"/>
  <c r="EQ257" i="1"/>
  <c r="EO257" i="1"/>
  <c r="HJ261" i="1" l="1"/>
  <c r="HK261" i="1" s="1"/>
  <c r="HL261" i="1" s="1"/>
  <c r="NC256" i="1"/>
  <c r="ND256" i="1" s="1"/>
  <c r="NE256" i="1" s="1"/>
  <c r="PE259" i="1"/>
  <c r="PF259" i="1" s="1"/>
  <c r="PG259" i="1" s="1"/>
  <c r="EV257" i="1"/>
  <c r="GS301" i="1"/>
  <c r="GP301" i="1"/>
  <c r="GR422" i="1"/>
  <c r="GP423" i="1" s="1"/>
  <c r="BH254" i="1"/>
  <c r="AT254" i="1"/>
  <c r="AW254" i="1" s="1"/>
  <c r="EP257" i="1"/>
  <c r="ER257" i="1" s="1"/>
  <c r="ES257" i="1" s="1"/>
  <c r="EW253" i="1"/>
  <c r="EX253" i="1" s="1"/>
  <c r="EY253" i="1"/>
  <c r="PE260" i="1" l="1"/>
  <c r="PF260" i="1" s="1"/>
  <c r="PG260" i="1" s="1"/>
  <c r="HJ262" i="1"/>
  <c r="HK262" i="1" s="1"/>
  <c r="HL262" i="1" s="1"/>
  <c r="AO255" i="1"/>
  <c r="AP255" i="1" s="1"/>
  <c r="AS255" i="1"/>
  <c r="Q622" i="1"/>
  <c r="FH257" i="1"/>
  <c r="MZ257" i="1"/>
  <c r="NC257" i="1"/>
  <c r="EZ253" i="1"/>
  <c r="FA253" i="1" s="1"/>
  <c r="FI253" i="1"/>
  <c r="HC301" i="1"/>
  <c r="HC422" i="1" s="1"/>
  <c r="GN301" i="1"/>
  <c r="GP422" i="1"/>
  <c r="GN423" i="1" s="1"/>
  <c r="EO258" i="1"/>
  <c r="EP258" i="1" s="1"/>
  <c r="ER258" i="1" s="1"/>
  <c r="ES258" i="1" s="1"/>
  <c r="EQ258" i="1"/>
  <c r="GT313" i="1"/>
  <c r="PH304" i="1"/>
  <c r="PH306" i="1"/>
  <c r="GT312" i="1"/>
  <c r="PH307" i="1"/>
  <c r="GT308" i="1"/>
  <c r="GT309" i="1"/>
  <c r="GT310" i="1"/>
  <c r="GT307" i="1"/>
  <c r="PH312" i="1"/>
  <c r="GT305" i="1"/>
  <c r="PH302" i="1"/>
  <c r="GT304" i="1"/>
  <c r="PH308" i="1"/>
  <c r="GT303" i="1"/>
  <c r="PH309" i="1"/>
  <c r="PH311" i="1"/>
  <c r="PH310" i="1"/>
  <c r="GT302" i="1"/>
  <c r="GT306" i="1"/>
  <c r="PH305" i="1"/>
  <c r="PH313" i="1"/>
  <c r="GT311" i="1"/>
  <c r="PH303" i="1"/>
  <c r="HJ263" i="1" l="1"/>
  <c r="HK263" i="1" s="1"/>
  <c r="HL263" i="1" s="1"/>
  <c r="PE261" i="1"/>
  <c r="PF261" i="1" s="1"/>
  <c r="PG261" i="1" s="1"/>
  <c r="HD64" i="1"/>
  <c r="HC60" i="1"/>
  <c r="HB301" i="1"/>
  <c r="HB422" i="1" s="1"/>
  <c r="U666" i="1"/>
  <c r="GN422" i="1"/>
  <c r="R622" i="1"/>
  <c r="BH255" i="1"/>
  <c r="AT255" i="1"/>
  <c r="AW255" i="1" s="1"/>
  <c r="EW254" i="1"/>
  <c r="EX254" i="1" s="1"/>
  <c r="EY254" i="1"/>
  <c r="EO259" i="1"/>
  <c r="EP259" i="1" s="1"/>
  <c r="ER259" i="1" s="1"/>
  <c r="ES259" i="1" s="1"/>
  <c r="EQ259" i="1"/>
  <c r="NB257" i="1"/>
  <c r="ND257" i="1" s="1"/>
  <c r="NE257" i="1" s="1"/>
  <c r="AK622" i="1"/>
  <c r="AL622" i="1" s="1"/>
  <c r="NH257" i="1"/>
  <c r="HJ264" i="1" l="1"/>
  <c r="HK264" i="1" s="1"/>
  <c r="HL264" i="1" s="1"/>
  <c r="HB60" i="1"/>
  <c r="HD60" i="1"/>
  <c r="AO256" i="1"/>
  <c r="AP256" i="1" s="1"/>
  <c r="AS256" i="1"/>
  <c r="EZ254" i="1"/>
  <c r="FA254" i="1" s="1"/>
  <c r="FI254" i="1"/>
  <c r="NJ257" i="1"/>
  <c r="NT257" i="1"/>
  <c r="PE262" i="1"/>
  <c r="PF262" i="1" s="1"/>
  <c r="PG262" i="1" s="1"/>
  <c r="MZ258" i="1"/>
  <c r="NC258" i="1"/>
  <c r="EQ260" i="1"/>
  <c r="EO260" i="1"/>
  <c r="EP260" i="1" s="1"/>
  <c r="ER260" i="1" s="1"/>
  <c r="ES260" i="1" s="1"/>
  <c r="V666" i="1"/>
  <c r="U787" i="1"/>
  <c r="X23" i="1" s="1"/>
  <c r="X16" i="2" s="1"/>
  <c r="U788" i="1"/>
  <c r="X24" i="1" s="1"/>
  <c r="X17" i="2" s="1"/>
  <c r="PE263" i="1" l="1"/>
  <c r="PF263" i="1" s="1"/>
  <c r="PG263" i="1" s="1"/>
  <c r="HJ265" i="1"/>
  <c r="HK265" i="1" s="1"/>
  <c r="HL265" i="1" s="1"/>
  <c r="EY255" i="1"/>
  <c r="EW255" i="1"/>
  <c r="EX255" i="1" s="1"/>
  <c r="BH256" i="1"/>
  <c r="AT256" i="1"/>
  <c r="AW256" i="1" s="1"/>
  <c r="X19" i="1"/>
  <c r="X12" i="2" s="1"/>
  <c r="HD67" i="1"/>
  <c r="X20" i="1" s="1"/>
  <c r="X13" i="2" s="1"/>
  <c r="V787" i="1"/>
  <c r="V788" i="1"/>
  <c r="X22" i="1" s="1"/>
  <c r="X15" i="2" s="1"/>
  <c r="EN261" i="1"/>
  <c r="EO261" i="1"/>
  <c r="EP261" i="1" s="1"/>
  <c r="ER261" i="1" s="1"/>
  <c r="ES261" i="1" s="1"/>
  <c r="EQ261" i="1"/>
  <c r="NB258" i="1"/>
  <c r="ND258" i="1" s="1"/>
  <c r="NE258" i="1" s="1"/>
  <c r="AK623" i="1"/>
  <c r="AL623" i="1" s="1"/>
  <c r="NH258" i="1"/>
  <c r="NU257" i="1"/>
  <c r="NL257" i="1"/>
  <c r="NM257" i="1" s="1"/>
  <c r="NK258" i="1" s="1"/>
  <c r="PE264" i="1" l="1"/>
  <c r="PF264" i="1" s="1"/>
  <c r="PG264" i="1" s="1"/>
  <c r="AS257" i="1"/>
  <c r="AO257" i="1"/>
  <c r="AP257" i="1" s="1"/>
  <c r="NC259" i="1"/>
  <c r="ND259" i="1" s="1"/>
  <c r="NE259" i="1" s="1"/>
  <c r="NC260" i="1" s="1"/>
  <c r="ND260" i="1" s="1"/>
  <c r="NE260" i="1" s="1"/>
  <c r="EZ255" i="1"/>
  <c r="FA255" i="1" s="1"/>
  <c r="FI255" i="1"/>
  <c r="EO262" i="1"/>
  <c r="EP262" i="1" s="1"/>
  <c r="ER262" i="1" s="1"/>
  <c r="ES262" i="1" s="1"/>
  <c r="EQ262" i="1"/>
  <c r="EV261" i="1"/>
  <c r="EN422" i="1"/>
  <c r="HJ266" i="1"/>
  <c r="HK266" i="1" s="1"/>
  <c r="HL266" i="1" s="1"/>
  <c r="NT258" i="1"/>
  <c r="NJ258" i="1"/>
  <c r="HJ267" i="1" l="1"/>
  <c r="HK267" i="1" s="1"/>
  <c r="HL267" i="1" s="1"/>
  <c r="PE265" i="1"/>
  <c r="PF265" i="1" s="1"/>
  <c r="PG265" i="1" s="1"/>
  <c r="NL258" i="1"/>
  <c r="NM258" i="1" s="1"/>
  <c r="NK259" i="1" s="1"/>
  <c r="NL259" i="1" s="1"/>
  <c r="NM259" i="1" s="1"/>
  <c r="NK260" i="1" s="1"/>
  <c r="NL260" i="1" s="1"/>
  <c r="NM260" i="1" s="1"/>
  <c r="NK261" i="1" s="1"/>
  <c r="NL261" i="1" s="1"/>
  <c r="NM261" i="1" s="1"/>
  <c r="NK262" i="1" s="1"/>
  <c r="NU258" i="1"/>
  <c r="NC261" i="1"/>
  <c r="ND261" i="1" s="1"/>
  <c r="NE261" i="1" s="1"/>
  <c r="BH257" i="1"/>
  <c r="AT257" i="1"/>
  <c r="AW257" i="1" s="1"/>
  <c r="EW256" i="1"/>
  <c r="EX256" i="1" s="1"/>
  <c r="EY256" i="1"/>
  <c r="FH261" i="1"/>
  <c r="Q626" i="1"/>
  <c r="EO263" i="1"/>
  <c r="EP263" i="1" s="1"/>
  <c r="ER263" i="1" s="1"/>
  <c r="ES263" i="1" s="1"/>
  <c r="EQ263" i="1"/>
  <c r="HJ268" i="1" l="1"/>
  <c r="HK268" i="1" s="1"/>
  <c r="HL268" i="1" s="1"/>
  <c r="MZ262" i="1"/>
  <c r="NC262" i="1"/>
  <c r="EO264" i="1"/>
  <c r="EP264" i="1" s="1"/>
  <c r="ER264" i="1" s="1"/>
  <c r="ES264" i="1" s="1"/>
  <c r="EQ264" i="1"/>
  <c r="R626" i="1"/>
  <c r="PE266" i="1"/>
  <c r="PF266" i="1" s="1"/>
  <c r="PG266" i="1" s="1"/>
  <c r="FI256" i="1"/>
  <c r="EZ256" i="1"/>
  <c r="FA256" i="1" s="1"/>
  <c r="AO258" i="1"/>
  <c r="AP258" i="1" s="1"/>
  <c r="AS258" i="1"/>
  <c r="PE267" i="1" l="1"/>
  <c r="PF267" i="1" s="1"/>
  <c r="PG267" i="1" s="1"/>
  <c r="HJ269" i="1"/>
  <c r="HK269" i="1" s="1"/>
  <c r="HL269" i="1" s="1"/>
  <c r="EQ265" i="1"/>
  <c r="EO265" i="1"/>
  <c r="EP265" i="1" s="1"/>
  <c r="ER265" i="1" s="1"/>
  <c r="ES265" i="1" s="1"/>
  <c r="EW257" i="1"/>
  <c r="EX257" i="1" s="1"/>
  <c r="EY257" i="1"/>
  <c r="AT258" i="1"/>
  <c r="AW258" i="1" s="1"/>
  <c r="BH258" i="1"/>
  <c r="NB262" i="1"/>
  <c r="ND262" i="1" s="1"/>
  <c r="NE262" i="1" s="1"/>
  <c r="AK627" i="1"/>
  <c r="AL627" i="1" s="1"/>
  <c r="NH262" i="1"/>
  <c r="PE268" i="1" l="1"/>
  <c r="PF268" i="1" s="1"/>
  <c r="PG268" i="1" s="1"/>
  <c r="EQ266" i="1"/>
  <c r="EO266" i="1"/>
  <c r="EP266" i="1" s="1"/>
  <c r="ER266" i="1" s="1"/>
  <c r="ES266" i="1" s="1"/>
  <c r="HJ270" i="1"/>
  <c r="HK270" i="1" s="1"/>
  <c r="HL270" i="1" s="1"/>
  <c r="NJ262" i="1"/>
  <c r="NT262" i="1"/>
  <c r="AS259" i="1"/>
  <c r="AO259" i="1"/>
  <c r="AP259" i="1" s="1"/>
  <c r="NC263" i="1"/>
  <c r="ND263" i="1" s="1"/>
  <c r="NE263" i="1" s="1"/>
  <c r="NC264" i="1" s="1"/>
  <c r="ND264" i="1" s="1"/>
  <c r="NE264" i="1" s="1"/>
  <c r="FI257" i="1"/>
  <c r="EZ257" i="1"/>
  <c r="FA257" i="1" s="1"/>
  <c r="HJ271" i="1" l="1"/>
  <c r="HK271" i="1" s="1"/>
  <c r="HL271" i="1" s="1"/>
  <c r="EW258" i="1"/>
  <c r="EX258" i="1" s="1"/>
  <c r="EY258" i="1"/>
  <c r="EO267" i="1"/>
  <c r="EP267" i="1" s="1"/>
  <c r="ER267" i="1" s="1"/>
  <c r="ES267" i="1" s="1"/>
  <c r="EQ267" i="1"/>
  <c r="MZ265" i="1"/>
  <c r="NC265" i="1"/>
  <c r="AT259" i="1"/>
  <c r="AW259" i="1" s="1"/>
  <c r="BH259" i="1"/>
  <c r="PE269" i="1"/>
  <c r="PF269" i="1" s="1"/>
  <c r="PG269" i="1" s="1"/>
  <c r="NU262" i="1"/>
  <c r="NL262" i="1"/>
  <c r="NM262" i="1" s="1"/>
  <c r="NK263" i="1" s="1"/>
  <c r="NL263" i="1" s="1"/>
  <c r="NM263" i="1" s="1"/>
  <c r="NK264" i="1" s="1"/>
  <c r="NL264" i="1" s="1"/>
  <c r="NM264" i="1" s="1"/>
  <c r="NK265" i="1" s="1"/>
  <c r="PE270" i="1" l="1"/>
  <c r="PF270" i="1" s="1"/>
  <c r="PG270" i="1" s="1"/>
  <c r="HJ272" i="1"/>
  <c r="HK272" i="1" s="1"/>
  <c r="HL272" i="1" s="1"/>
  <c r="EO268" i="1"/>
  <c r="EP268" i="1" s="1"/>
  <c r="ER268" i="1" s="1"/>
  <c r="ES268" i="1" s="1"/>
  <c r="EQ268" i="1"/>
  <c r="NH265" i="1"/>
  <c r="AK630" i="1"/>
  <c r="AL630" i="1" s="1"/>
  <c r="NB265" i="1"/>
  <c r="ND265" i="1" s="1"/>
  <c r="NE265" i="1" s="1"/>
  <c r="FI258" i="1"/>
  <c r="EZ258" i="1"/>
  <c r="FA258" i="1" s="1"/>
  <c r="AS260" i="1"/>
  <c r="AO260" i="1"/>
  <c r="AP260" i="1" s="1"/>
  <c r="PE271" i="1" l="1"/>
  <c r="PF271" i="1" s="1"/>
  <c r="PG271" i="1" s="1"/>
  <c r="NT265" i="1"/>
  <c r="NJ265" i="1"/>
  <c r="EO269" i="1"/>
  <c r="EP269" i="1" s="1"/>
  <c r="ER269" i="1" s="1"/>
  <c r="ES269" i="1" s="1"/>
  <c r="EQ269" i="1"/>
  <c r="HJ273" i="1"/>
  <c r="HK273" i="1" s="1"/>
  <c r="HL273" i="1" s="1"/>
  <c r="EW259" i="1"/>
  <c r="EX259" i="1" s="1"/>
  <c r="EY259" i="1"/>
  <c r="BH260" i="1"/>
  <c r="AT260" i="1"/>
  <c r="AW260" i="1" s="1"/>
  <c r="NC266" i="1"/>
  <c r="ND266" i="1" s="1"/>
  <c r="NE266" i="1" s="1"/>
  <c r="NC267" i="1" l="1"/>
  <c r="ND267" i="1" s="1"/>
  <c r="NE267" i="1" s="1"/>
  <c r="PE272" i="1"/>
  <c r="PF272" i="1" s="1"/>
  <c r="PG272" i="1" s="1"/>
  <c r="HJ274" i="1"/>
  <c r="HK274" i="1" s="1"/>
  <c r="HL274" i="1" s="1"/>
  <c r="EQ270" i="1"/>
  <c r="EO270" i="1"/>
  <c r="EP270" i="1" s="1"/>
  <c r="ER270" i="1" s="1"/>
  <c r="ES270" i="1" s="1"/>
  <c r="AS261" i="1"/>
  <c r="AO261" i="1"/>
  <c r="AP261" i="1" s="1"/>
  <c r="NU265" i="1"/>
  <c r="NL265" i="1"/>
  <c r="NM265" i="1" s="1"/>
  <c r="NK266" i="1" s="1"/>
  <c r="NL266" i="1" s="1"/>
  <c r="NM266" i="1" s="1"/>
  <c r="NK267" i="1" s="1"/>
  <c r="NL267" i="1" s="1"/>
  <c r="NM267" i="1" s="1"/>
  <c r="NK268" i="1" s="1"/>
  <c r="FI259" i="1"/>
  <c r="EZ259" i="1"/>
  <c r="FA259" i="1" s="1"/>
  <c r="HJ275" i="1" l="1"/>
  <c r="HK275" i="1" s="1"/>
  <c r="HL275" i="1" s="1"/>
  <c r="MZ268" i="1"/>
  <c r="NC268" i="1"/>
  <c r="EY260" i="1"/>
  <c r="EW260" i="1"/>
  <c r="EX260" i="1" s="1"/>
  <c r="EO271" i="1"/>
  <c r="EP271" i="1" s="1"/>
  <c r="ER271" i="1" s="1"/>
  <c r="ES271" i="1" s="1"/>
  <c r="EQ271" i="1"/>
  <c r="PE273" i="1"/>
  <c r="PF273" i="1" s="1"/>
  <c r="PG273" i="1" s="1"/>
  <c r="AT261" i="1"/>
  <c r="AW261" i="1" s="1"/>
  <c r="BH261" i="1"/>
  <c r="PE274" i="1" l="1"/>
  <c r="PF274" i="1" s="1"/>
  <c r="PG274" i="1" s="1"/>
  <c r="HJ276" i="1"/>
  <c r="HK276" i="1" s="1"/>
  <c r="HL276" i="1" s="1"/>
  <c r="EO272" i="1"/>
  <c r="EP272" i="1" s="1"/>
  <c r="ER272" i="1" s="1"/>
  <c r="ES272" i="1" s="1"/>
  <c r="EQ272" i="1"/>
  <c r="AS262" i="1"/>
  <c r="AO262" i="1"/>
  <c r="AP262" i="1" s="1"/>
  <c r="NB268" i="1"/>
  <c r="ND268" i="1" s="1"/>
  <c r="NE268" i="1" s="1"/>
  <c r="AK633" i="1"/>
  <c r="AL633" i="1" s="1"/>
  <c r="NH268" i="1"/>
  <c r="EZ260" i="1"/>
  <c r="FA260" i="1" s="1"/>
  <c r="FI260" i="1"/>
  <c r="PE275" i="1" l="1"/>
  <c r="PF275" i="1" s="1"/>
  <c r="PG275" i="1" s="1"/>
  <c r="AT262" i="1"/>
  <c r="AW262" i="1" s="1"/>
  <c r="BH262" i="1"/>
  <c r="EO273" i="1"/>
  <c r="EP273" i="1" s="1"/>
  <c r="ER273" i="1" s="1"/>
  <c r="ES273" i="1" s="1"/>
  <c r="EQ273" i="1"/>
  <c r="EW261" i="1"/>
  <c r="EX261" i="1" s="1"/>
  <c r="EY261" i="1"/>
  <c r="HJ277" i="1"/>
  <c r="HK277" i="1" s="1"/>
  <c r="HL277" i="1" s="1"/>
  <c r="NJ268" i="1"/>
  <c r="NT268" i="1"/>
  <c r="NC269" i="1"/>
  <c r="ND269" i="1" s="1"/>
  <c r="NE269" i="1" s="1"/>
  <c r="MZ270" i="1" l="1"/>
  <c r="NC270" i="1"/>
  <c r="PE276" i="1"/>
  <c r="PF276" i="1" s="1"/>
  <c r="PG276" i="1" s="1"/>
  <c r="EQ274" i="1"/>
  <c r="EO274" i="1"/>
  <c r="EP274" i="1" s="1"/>
  <c r="ER274" i="1" s="1"/>
  <c r="ES274" i="1" s="1"/>
  <c r="NU268" i="1"/>
  <c r="NL268" i="1"/>
  <c r="NM268" i="1" s="1"/>
  <c r="NK269" i="1" s="1"/>
  <c r="NL269" i="1" s="1"/>
  <c r="NM269" i="1" s="1"/>
  <c r="NK270" i="1" s="1"/>
  <c r="AO263" i="1"/>
  <c r="AP263" i="1" s="1"/>
  <c r="AS263" i="1"/>
  <c r="HJ278" i="1"/>
  <c r="HK278" i="1" s="1"/>
  <c r="HL278" i="1" s="1"/>
  <c r="EZ261" i="1"/>
  <c r="FA261" i="1" s="1"/>
  <c r="FI261" i="1"/>
  <c r="HJ279" i="1" l="1"/>
  <c r="HK279" i="1" s="1"/>
  <c r="HL279" i="1" s="1"/>
  <c r="EO275" i="1"/>
  <c r="EP275" i="1" s="1"/>
  <c r="ER275" i="1" s="1"/>
  <c r="ES275" i="1" s="1"/>
  <c r="EQ275" i="1"/>
  <c r="EW262" i="1"/>
  <c r="EX262" i="1" s="1"/>
  <c r="EY262" i="1"/>
  <c r="PE277" i="1"/>
  <c r="PF277" i="1" s="1"/>
  <c r="PG277" i="1" s="1"/>
  <c r="AT263" i="1"/>
  <c r="AW263" i="1" s="1"/>
  <c r="BH263" i="1"/>
  <c r="NB270" i="1"/>
  <c r="ND270" i="1" s="1"/>
  <c r="NE270" i="1" s="1"/>
  <c r="AK635" i="1"/>
  <c r="AL635" i="1" s="1"/>
  <c r="NH270" i="1"/>
  <c r="HJ280" i="1" l="1"/>
  <c r="HK280" i="1" s="1"/>
  <c r="HL280" i="1" s="1"/>
  <c r="PE278" i="1"/>
  <c r="PF278" i="1" s="1"/>
  <c r="PG278" i="1" s="1"/>
  <c r="FI262" i="1"/>
  <c r="EZ262" i="1"/>
  <c r="FA262" i="1" s="1"/>
  <c r="NT270" i="1"/>
  <c r="NJ270" i="1"/>
  <c r="EO276" i="1"/>
  <c r="EP276" i="1" s="1"/>
  <c r="ER276" i="1" s="1"/>
  <c r="ES276" i="1" s="1"/>
  <c r="EQ276" i="1"/>
  <c r="NC271" i="1"/>
  <c r="ND271" i="1" s="1"/>
  <c r="NE271" i="1" s="1"/>
  <c r="AS264" i="1"/>
  <c r="AO264" i="1"/>
  <c r="AP264" i="1" s="1"/>
  <c r="PE279" i="1" l="1"/>
  <c r="PF279" i="1" s="1"/>
  <c r="PG279" i="1" s="1"/>
  <c r="HJ281" i="1"/>
  <c r="HK281" i="1" s="1"/>
  <c r="HL281" i="1" s="1"/>
  <c r="NU270" i="1"/>
  <c r="NL270" i="1"/>
  <c r="NM270" i="1" s="1"/>
  <c r="NK271" i="1" s="1"/>
  <c r="NL271" i="1" s="1"/>
  <c r="NM271" i="1" s="1"/>
  <c r="NK272" i="1" s="1"/>
  <c r="AT264" i="1"/>
  <c r="AW264" i="1" s="1"/>
  <c r="BH264" i="1"/>
  <c r="EW263" i="1"/>
  <c r="EX263" i="1" s="1"/>
  <c r="EY263" i="1"/>
  <c r="MZ272" i="1"/>
  <c r="NC272" i="1"/>
  <c r="EO277" i="1"/>
  <c r="EP277" i="1" s="1"/>
  <c r="ER277" i="1" s="1"/>
  <c r="ES277" i="1" s="1"/>
  <c r="EQ277" i="1"/>
  <c r="PE280" i="1" l="1"/>
  <c r="PF280" i="1" s="1"/>
  <c r="PG280" i="1" s="1"/>
  <c r="EQ278" i="1"/>
  <c r="EO278" i="1"/>
  <c r="EP278" i="1" s="1"/>
  <c r="ER278" i="1" s="1"/>
  <c r="ES278" i="1" s="1"/>
  <c r="HJ282" i="1"/>
  <c r="HK282" i="1" s="1"/>
  <c r="HL282" i="1" s="1"/>
  <c r="NH272" i="1"/>
  <c r="NB272" i="1"/>
  <c r="ND272" i="1" s="1"/>
  <c r="NE272" i="1" s="1"/>
  <c r="AK637" i="1"/>
  <c r="AL637" i="1" s="1"/>
  <c r="AS265" i="1"/>
  <c r="AO265" i="1"/>
  <c r="AP265" i="1" s="1"/>
  <c r="EZ263" i="1"/>
  <c r="FA263" i="1" s="1"/>
  <c r="FI263" i="1"/>
  <c r="HJ283" i="1" l="1"/>
  <c r="HK283" i="1" s="1"/>
  <c r="HL283" i="1" s="1"/>
  <c r="NJ272" i="1"/>
  <c r="NT272" i="1"/>
  <c r="EO279" i="1"/>
  <c r="EP279" i="1" s="1"/>
  <c r="ER279" i="1" s="1"/>
  <c r="ES279" i="1" s="1"/>
  <c r="EQ279" i="1"/>
  <c r="BH265" i="1"/>
  <c r="AT265" i="1"/>
  <c r="AW265" i="1" s="1"/>
  <c r="EW264" i="1"/>
  <c r="EX264" i="1" s="1"/>
  <c r="EY264" i="1"/>
  <c r="PE281" i="1"/>
  <c r="PF281" i="1" s="1"/>
  <c r="PG281" i="1" s="1"/>
  <c r="NC273" i="1"/>
  <c r="ND273" i="1" s="1"/>
  <c r="NE273" i="1" s="1"/>
  <c r="MZ274" i="1" l="1"/>
  <c r="NC274" i="1"/>
  <c r="PE282" i="1"/>
  <c r="PF282" i="1" s="1"/>
  <c r="PG282" i="1" s="1"/>
  <c r="HJ284" i="1"/>
  <c r="HK284" i="1" s="1"/>
  <c r="HL284" i="1" s="1"/>
  <c r="EO280" i="1"/>
  <c r="EP280" i="1" s="1"/>
  <c r="ER280" i="1" s="1"/>
  <c r="ES280" i="1" s="1"/>
  <c r="EQ280" i="1"/>
  <c r="AS266" i="1"/>
  <c r="AO266" i="1"/>
  <c r="AP266" i="1" s="1"/>
  <c r="NU272" i="1"/>
  <c r="NL272" i="1"/>
  <c r="NM272" i="1" s="1"/>
  <c r="NK273" i="1" s="1"/>
  <c r="NL273" i="1" s="1"/>
  <c r="NM273" i="1" s="1"/>
  <c r="NK274" i="1" s="1"/>
  <c r="EZ264" i="1"/>
  <c r="FA264" i="1" s="1"/>
  <c r="FI264" i="1"/>
  <c r="HJ285" i="1" l="1"/>
  <c r="HK285" i="1" s="1"/>
  <c r="HL285" i="1" s="1"/>
  <c r="PE283" i="1"/>
  <c r="PF283" i="1" s="1"/>
  <c r="PG283" i="1" s="1"/>
  <c r="EO281" i="1"/>
  <c r="EP281" i="1" s="1"/>
  <c r="ER281" i="1" s="1"/>
  <c r="ES281" i="1" s="1"/>
  <c r="EQ281" i="1"/>
  <c r="BH266" i="1"/>
  <c r="AT266" i="1"/>
  <c r="AW266" i="1" s="1"/>
  <c r="EY265" i="1"/>
  <c r="EW265" i="1"/>
  <c r="EX265" i="1" s="1"/>
  <c r="NH274" i="1"/>
  <c r="AK639" i="1"/>
  <c r="AL639" i="1" s="1"/>
  <c r="NB274" i="1"/>
  <c r="ND274" i="1" s="1"/>
  <c r="NE274" i="1" s="1"/>
  <c r="NC275" i="1" s="1"/>
  <c r="ND275" i="1" s="1"/>
  <c r="NE275" i="1" s="1"/>
  <c r="PE284" i="1" l="1"/>
  <c r="PF284" i="1" s="1"/>
  <c r="PG284" i="1" s="1"/>
  <c r="HJ286" i="1"/>
  <c r="HK286" i="1" s="1"/>
  <c r="HL286" i="1" s="1"/>
  <c r="AO267" i="1"/>
  <c r="AP267" i="1" s="1"/>
  <c r="AS267" i="1"/>
  <c r="EQ282" i="1"/>
  <c r="EO282" i="1"/>
  <c r="EP282" i="1" s="1"/>
  <c r="ER282" i="1" s="1"/>
  <c r="ES282" i="1" s="1"/>
  <c r="NT274" i="1"/>
  <c r="NJ274" i="1"/>
  <c r="EZ265" i="1"/>
  <c r="FA265" i="1" s="1"/>
  <c r="FI265" i="1"/>
  <c r="NC276" i="1"/>
  <c r="ND276" i="1" s="1"/>
  <c r="NE276" i="1" s="1"/>
  <c r="HJ287" i="1" l="1"/>
  <c r="HK287" i="1" s="1"/>
  <c r="HL287" i="1" s="1"/>
  <c r="PE285" i="1"/>
  <c r="PF285" i="1" s="1"/>
  <c r="PG285" i="1" s="1"/>
  <c r="EQ283" i="1"/>
  <c r="EO283" i="1"/>
  <c r="EP283" i="1" s="1"/>
  <c r="ER283" i="1" s="1"/>
  <c r="ES283" i="1" s="1"/>
  <c r="NC277" i="1"/>
  <c r="ND277" i="1" s="1"/>
  <c r="NE277" i="1" s="1"/>
  <c r="BH267" i="1"/>
  <c r="AT267" i="1"/>
  <c r="AW267" i="1" s="1"/>
  <c r="EW266" i="1"/>
  <c r="EX266" i="1" s="1"/>
  <c r="EY266" i="1"/>
  <c r="NU274" i="1"/>
  <c r="NL274" i="1"/>
  <c r="NM274" i="1" s="1"/>
  <c r="NK275" i="1" s="1"/>
  <c r="NL275" i="1" s="1"/>
  <c r="NM275" i="1" s="1"/>
  <c r="NK276" i="1" s="1"/>
  <c r="NL276" i="1" s="1"/>
  <c r="NM276" i="1" s="1"/>
  <c r="NK277" i="1" s="1"/>
  <c r="NL277" i="1" s="1"/>
  <c r="NM277" i="1" s="1"/>
  <c r="NK278" i="1" s="1"/>
  <c r="MZ278" i="1" l="1"/>
  <c r="NC278" i="1"/>
  <c r="HJ288" i="1"/>
  <c r="HK288" i="1" s="1"/>
  <c r="HL288" i="1" s="1"/>
  <c r="EO284" i="1"/>
  <c r="EP284" i="1" s="1"/>
  <c r="ER284" i="1" s="1"/>
  <c r="ES284" i="1" s="1"/>
  <c r="EQ284" i="1"/>
  <c r="PE286" i="1"/>
  <c r="PF286" i="1" s="1"/>
  <c r="PG286" i="1" s="1"/>
  <c r="EZ266" i="1"/>
  <c r="FA266" i="1" s="1"/>
  <c r="FI266" i="1"/>
  <c r="AO268" i="1"/>
  <c r="AP268" i="1" s="1"/>
  <c r="AS268" i="1"/>
  <c r="PE287" i="1" l="1"/>
  <c r="PF287" i="1" s="1"/>
  <c r="PG287" i="1" s="1"/>
  <c r="EO285" i="1"/>
  <c r="EP285" i="1" s="1"/>
  <c r="ER285" i="1" s="1"/>
  <c r="ES285" i="1" s="1"/>
  <c r="EQ285" i="1"/>
  <c r="HJ289" i="1"/>
  <c r="HK289" i="1" s="1"/>
  <c r="HL289" i="1" s="1"/>
  <c r="BH268" i="1"/>
  <c r="AT268" i="1"/>
  <c r="AW268" i="1" s="1"/>
  <c r="EY267" i="1"/>
  <c r="EW267" i="1"/>
  <c r="EX267" i="1" s="1"/>
  <c r="NB278" i="1"/>
  <c r="ND278" i="1" s="1"/>
  <c r="NE278" i="1" s="1"/>
  <c r="AK643" i="1"/>
  <c r="AL643" i="1" s="1"/>
  <c r="NH278" i="1"/>
  <c r="HJ290" i="1" l="1"/>
  <c r="HK290" i="1" s="1"/>
  <c r="HL290" i="1" s="1"/>
  <c r="PE288" i="1"/>
  <c r="PF288" i="1" s="1"/>
  <c r="PG288" i="1" s="1"/>
  <c r="AO269" i="1"/>
  <c r="AP269" i="1" s="1"/>
  <c r="AS269" i="1"/>
  <c r="NJ278" i="1"/>
  <c r="NT278" i="1"/>
  <c r="EQ286" i="1"/>
  <c r="EO286" i="1"/>
  <c r="EP286" i="1" s="1"/>
  <c r="ER286" i="1" s="1"/>
  <c r="ES286" i="1" s="1"/>
  <c r="EZ267" i="1"/>
  <c r="FA267" i="1" s="1"/>
  <c r="FI267" i="1"/>
  <c r="NC279" i="1"/>
  <c r="ND279" i="1" s="1"/>
  <c r="NE279" i="1" s="1"/>
  <c r="MZ280" i="1" l="1"/>
  <c r="NC280" i="1"/>
  <c r="HJ291" i="1"/>
  <c r="HK291" i="1" s="1"/>
  <c r="HL291" i="1" s="1"/>
  <c r="AT269" i="1"/>
  <c r="AW269" i="1" s="1"/>
  <c r="BH269" i="1"/>
  <c r="PE289" i="1"/>
  <c r="PF289" i="1" s="1"/>
  <c r="PG289" i="1" s="1"/>
  <c r="EY268" i="1"/>
  <c r="EW268" i="1"/>
  <c r="EX268" i="1" s="1"/>
  <c r="NU278" i="1"/>
  <c r="NL278" i="1"/>
  <c r="NM278" i="1" s="1"/>
  <c r="NK279" i="1" s="1"/>
  <c r="NL279" i="1" s="1"/>
  <c r="NM279" i="1" s="1"/>
  <c r="NK280" i="1" s="1"/>
  <c r="EQ287" i="1"/>
  <c r="EO287" i="1"/>
  <c r="EP287" i="1" s="1"/>
  <c r="ER287" i="1" s="1"/>
  <c r="ES287" i="1" s="1"/>
  <c r="PE290" i="1" l="1"/>
  <c r="PF290" i="1" s="1"/>
  <c r="PG290" i="1" s="1"/>
  <c r="EO288" i="1"/>
  <c r="EP288" i="1" s="1"/>
  <c r="ER288" i="1" s="1"/>
  <c r="ES288" i="1" s="1"/>
  <c r="EQ288" i="1"/>
  <c r="AO270" i="1"/>
  <c r="AP270" i="1" s="1"/>
  <c r="AS270" i="1"/>
  <c r="HJ292" i="1"/>
  <c r="HK292" i="1" s="1"/>
  <c r="HL292" i="1" s="1"/>
  <c r="EZ268" i="1"/>
  <c r="FA268" i="1" s="1"/>
  <c r="FI268" i="1"/>
  <c r="NH280" i="1"/>
  <c r="NB280" i="1"/>
  <c r="ND280" i="1" s="1"/>
  <c r="NE280" i="1" s="1"/>
  <c r="NC281" i="1" s="1"/>
  <c r="ND281" i="1" s="1"/>
  <c r="NE281" i="1" s="1"/>
  <c r="AK645" i="1"/>
  <c r="AL645" i="1" s="1"/>
  <c r="PE291" i="1" l="1"/>
  <c r="PF291" i="1" s="1"/>
  <c r="PG291" i="1" s="1"/>
  <c r="HJ293" i="1"/>
  <c r="HK293" i="1" s="1"/>
  <c r="HL293" i="1" s="1"/>
  <c r="BH270" i="1"/>
  <c r="AT270" i="1"/>
  <c r="AW270" i="1" s="1"/>
  <c r="MZ282" i="1"/>
  <c r="NC282" i="1"/>
  <c r="EQ289" i="1"/>
  <c r="EO289" i="1"/>
  <c r="EP289" i="1" s="1"/>
  <c r="ER289" i="1" s="1"/>
  <c r="ES289" i="1" s="1"/>
  <c r="NT280" i="1"/>
  <c r="NJ280" i="1"/>
  <c r="EW269" i="1"/>
  <c r="EX269" i="1" s="1"/>
  <c r="EY269" i="1"/>
  <c r="PE292" i="1" l="1"/>
  <c r="PF292" i="1" s="1"/>
  <c r="PG292" i="1" s="1"/>
  <c r="AO271" i="1"/>
  <c r="AP271" i="1" s="1"/>
  <c r="AS271" i="1"/>
  <c r="FI269" i="1"/>
  <c r="EZ269" i="1"/>
  <c r="FA269" i="1" s="1"/>
  <c r="NB282" i="1"/>
  <c r="ND282" i="1" s="1"/>
  <c r="NE282" i="1" s="1"/>
  <c r="AK647" i="1"/>
  <c r="AL647" i="1" s="1"/>
  <c r="NH282" i="1"/>
  <c r="HJ294" i="1"/>
  <c r="HK294" i="1" s="1"/>
  <c r="HL294" i="1" s="1"/>
  <c r="NU280" i="1"/>
  <c r="NL280" i="1"/>
  <c r="NM280" i="1" s="1"/>
  <c r="NK281" i="1" s="1"/>
  <c r="NL281" i="1" s="1"/>
  <c r="NM281" i="1" s="1"/>
  <c r="NK282" i="1" s="1"/>
  <c r="EQ290" i="1"/>
  <c r="EO290" i="1"/>
  <c r="EP290" i="1" s="1"/>
  <c r="ER290" i="1" s="1"/>
  <c r="ES290" i="1" s="1"/>
  <c r="HJ295" i="1" l="1"/>
  <c r="HK295" i="1" s="1"/>
  <c r="HL295" i="1" s="1"/>
  <c r="PE293" i="1"/>
  <c r="PF293" i="1" s="1"/>
  <c r="PG293" i="1" s="1"/>
  <c r="NC283" i="1"/>
  <c r="ND283" i="1" s="1"/>
  <c r="NE283" i="1" s="1"/>
  <c r="EW270" i="1"/>
  <c r="EX270" i="1" s="1"/>
  <c r="EY270" i="1"/>
  <c r="BH271" i="1"/>
  <c r="AT271" i="1"/>
  <c r="AW271" i="1" s="1"/>
  <c r="EQ291" i="1"/>
  <c r="EO291" i="1"/>
  <c r="EP291" i="1" s="1"/>
  <c r="ER291" i="1" s="1"/>
  <c r="ES291" i="1" s="1"/>
  <c r="NT282" i="1"/>
  <c r="NJ282" i="1"/>
  <c r="MZ284" i="1" l="1"/>
  <c r="NC284" i="1"/>
  <c r="HJ296" i="1"/>
  <c r="HK296" i="1" s="1"/>
  <c r="HL296" i="1" s="1"/>
  <c r="EZ270" i="1"/>
  <c r="FA270" i="1" s="1"/>
  <c r="FI270" i="1"/>
  <c r="NU282" i="1"/>
  <c r="NL282" i="1"/>
  <c r="NM282" i="1" s="1"/>
  <c r="NK283" i="1" s="1"/>
  <c r="NL283" i="1" s="1"/>
  <c r="NM283" i="1" s="1"/>
  <c r="NK284" i="1" s="1"/>
  <c r="PE294" i="1"/>
  <c r="PF294" i="1" s="1"/>
  <c r="PG294" i="1" s="1"/>
  <c r="EO292" i="1"/>
  <c r="EP292" i="1" s="1"/>
  <c r="ER292" i="1" s="1"/>
  <c r="ES292" i="1" s="1"/>
  <c r="EQ292" i="1"/>
  <c r="AS272" i="1"/>
  <c r="AO272" i="1"/>
  <c r="AP272" i="1" s="1"/>
  <c r="PE295" i="1" l="1"/>
  <c r="PF295" i="1" s="1"/>
  <c r="PG295" i="1" s="1"/>
  <c r="HJ297" i="1"/>
  <c r="HK297" i="1" s="1"/>
  <c r="HL297" i="1" s="1"/>
  <c r="EW271" i="1"/>
  <c r="EX271" i="1" s="1"/>
  <c r="EY271" i="1"/>
  <c r="EQ293" i="1"/>
  <c r="EO293" i="1"/>
  <c r="EP293" i="1" s="1"/>
  <c r="ER293" i="1" s="1"/>
  <c r="ES293" i="1" s="1"/>
  <c r="AT272" i="1"/>
  <c r="AW272" i="1" s="1"/>
  <c r="BH272" i="1"/>
  <c r="NB284" i="1"/>
  <c r="ND284" i="1" s="1"/>
  <c r="NE284" i="1" s="1"/>
  <c r="AK649" i="1"/>
  <c r="AL649" i="1" s="1"/>
  <c r="NH284" i="1"/>
  <c r="PE296" i="1" l="1"/>
  <c r="PF296" i="1" s="1"/>
  <c r="PG296" i="1" s="1"/>
  <c r="EQ294" i="1"/>
  <c r="EO294" i="1"/>
  <c r="EP294" i="1" s="1"/>
  <c r="ER294" i="1" s="1"/>
  <c r="ES294" i="1" s="1"/>
  <c r="FI271" i="1"/>
  <c r="EZ271" i="1"/>
  <c r="FA271" i="1" s="1"/>
  <c r="NT284" i="1"/>
  <c r="NJ284" i="1"/>
  <c r="HJ298" i="1"/>
  <c r="HK298" i="1" s="1"/>
  <c r="HL298" i="1" s="1"/>
  <c r="NC285" i="1"/>
  <c r="ND285" i="1" s="1"/>
  <c r="NE285" i="1" s="1"/>
  <c r="AS273" i="1"/>
  <c r="AO273" i="1"/>
  <c r="AP273" i="1" s="1"/>
  <c r="HJ299" i="1" l="1"/>
  <c r="HK299" i="1" s="1"/>
  <c r="HL299" i="1" s="1"/>
  <c r="PE297" i="1"/>
  <c r="PF297" i="1" s="1"/>
  <c r="PG297" i="1" s="1"/>
  <c r="EW272" i="1"/>
  <c r="EX272" i="1" s="1"/>
  <c r="EY272" i="1"/>
  <c r="BH273" i="1"/>
  <c r="AT273" i="1"/>
  <c r="AW273" i="1" s="1"/>
  <c r="EO295" i="1"/>
  <c r="EP295" i="1" s="1"/>
  <c r="ER295" i="1" s="1"/>
  <c r="ES295" i="1" s="1"/>
  <c r="EQ295" i="1"/>
  <c r="MZ286" i="1"/>
  <c r="NC286" i="1"/>
  <c r="NL284" i="1"/>
  <c r="NM284" i="1" s="1"/>
  <c r="NK285" i="1" s="1"/>
  <c r="NL285" i="1" s="1"/>
  <c r="NM285" i="1" s="1"/>
  <c r="NK286" i="1" s="1"/>
  <c r="NU284" i="1"/>
  <c r="HJ300" i="1" l="1"/>
  <c r="HK300" i="1" s="1"/>
  <c r="HL300" i="1" s="1"/>
  <c r="AS274" i="1"/>
  <c r="AO274" i="1"/>
  <c r="AP274" i="1" s="1"/>
  <c r="EZ272" i="1"/>
  <c r="FA272" i="1" s="1"/>
  <c r="FI272" i="1"/>
  <c r="PE298" i="1"/>
  <c r="PF298" i="1" s="1"/>
  <c r="PG298" i="1" s="1"/>
  <c r="AK651" i="1"/>
  <c r="AL651" i="1" s="1"/>
  <c r="NB286" i="1"/>
  <c r="ND286" i="1" s="1"/>
  <c r="NE286" i="1" s="1"/>
  <c r="NH286" i="1"/>
  <c r="EQ296" i="1"/>
  <c r="EO296" i="1"/>
  <c r="EP296" i="1" s="1"/>
  <c r="ER296" i="1" s="1"/>
  <c r="ES296" i="1" s="1"/>
  <c r="PE299" i="1" l="1"/>
  <c r="PF299" i="1" s="1"/>
  <c r="PG299" i="1" s="1"/>
  <c r="EQ297" i="1"/>
  <c r="EO297" i="1"/>
  <c r="EP297" i="1" s="1"/>
  <c r="ER297" i="1" s="1"/>
  <c r="ES297" i="1" s="1"/>
  <c r="HJ301" i="1"/>
  <c r="HK301" i="1" s="1"/>
  <c r="HL301" i="1" s="1"/>
  <c r="EY273" i="1"/>
  <c r="EW273" i="1"/>
  <c r="EX273" i="1" s="1"/>
  <c r="BH274" i="1"/>
  <c r="AT274" i="1"/>
  <c r="AW274" i="1" s="1"/>
  <c r="NJ286" i="1"/>
  <c r="NT286" i="1"/>
  <c r="NC287" i="1"/>
  <c r="ND287" i="1" s="1"/>
  <c r="NE287" i="1" s="1"/>
  <c r="NC288" i="1" s="1"/>
  <c r="ND288" i="1" s="1"/>
  <c r="NE288" i="1" s="1"/>
  <c r="EO298" i="1" l="1"/>
  <c r="EP298" i="1" s="1"/>
  <c r="ER298" i="1" s="1"/>
  <c r="ES298" i="1" s="1"/>
  <c r="EQ298" i="1"/>
  <c r="PE300" i="1"/>
  <c r="PF300" i="1" s="1"/>
  <c r="PG300" i="1" s="1"/>
  <c r="NC289" i="1"/>
  <c r="ND289" i="1" s="1"/>
  <c r="NE289" i="1" s="1"/>
  <c r="HK422" i="1"/>
  <c r="HI423" i="1" s="1"/>
  <c r="HK426" i="1"/>
  <c r="HM301" i="1"/>
  <c r="HU301" i="1"/>
  <c r="HU422" i="1" s="1"/>
  <c r="HJ302" i="1"/>
  <c r="HJ422" i="1" s="1"/>
  <c r="HL423" i="1" s="1"/>
  <c r="AO275" i="1"/>
  <c r="AP275" i="1" s="1"/>
  <c r="AS275" i="1"/>
  <c r="NL286" i="1"/>
  <c r="NM286" i="1" s="1"/>
  <c r="NK287" i="1" s="1"/>
  <c r="NL287" i="1" s="1"/>
  <c r="NM287" i="1" s="1"/>
  <c r="NK288" i="1" s="1"/>
  <c r="NL288" i="1" s="1"/>
  <c r="NM288" i="1" s="1"/>
  <c r="NK289" i="1" s="1"/>
  <c r="NL289" i="1" s="1"/>
  <c r="NM289" i="1" s="1"/>
  <c r="NK290" i="1" s="1"/>
  <c r="NL290" i="1" s="1"/>
  <c r="NM290" i="1" s="1"/>
  <c r="NK291" i="1" s="1"/>
  <c r="NU286" i="1"/>
  <c r="EZ273" i="1"/>
  <c r="FA273" i="1" s="1"/>
  <c r="FI273" i="1"/>
  <c r="NC290" i="1" l="1"/>
  <c r="ND290" i="1" s="1"/>
  <c r="NE290" i="1" s="1"/>
  <c r="PE301" i="1"/>
  <c r="EQ299" i="1"/>
  <c r="EO299" i="1"/>
  <c r="EP299" i="1" s="1"/>
  <c r="ER299" i="1" s="1"/>
  <c r="ES299" i="1" s="1"/>
  <c r="BH275" i="1"/>
  <c r="AT275" i="1"/>
  <c r="AW275" i="1" s="1"/>
  <c r="EW274" i="1"/>
  <c r="EX274" i="1" s="1"/>
  <c r="EY274" i="1"/>
  <c r="HV64" i="1"/>
  <c r="HU60" i="1"/>
  <c r="HT301" i="1"/>
  <c r="HT422" i="1" s="1"/>
  <c r="HM422" i="1"/>
  <c r="AA18" i="1"/>
  <c r="AA23" i="1"/>
  <c r="AA21" i="1"/>
  <c r="AA22" i="1"/>
  <c r="AA24" i="1"/>
  <c r="E32" i="2" s="1"/>
  <c r="HK427" i="1"/>
  <c r="F18" i="2"/>
  <c r="EO300" i="1" l="1"/>
  <c r="EP300" i="1" s="1"/>
  <c r="ER300" i="1" s="1"/>
  <c r="ES300" i="1" s="1"/>
  <c r="EQ300" i="1"/>
  <c r="MZ291" i="1"/>
  <c r="NC291" i="1"/>
  <c r="HV60" i="1"/>
  <c r="HT60" i="1"/>
  <c r="PE422" i="1"/>
  <c r="PG423" i="1" s="1"/>
  <c r="PF301" i="1"/>
  <c r="E30" i="2"/>
  <c r="E29" i="2"/>
  <c r="E31" i="2"/>
  <c r="E26" i="2"/>
  <c r="EZ274" i="1"/>
  <c r="FA274" i="1" s="1"/>
  <c r="FI274" i="1"/>
  <c r="AO276" i="1"/>
  <c r="AP276" i="1" s="1"/>
  <c r="AS276" i="1"/>
  <c r="EQ301" i="1" l="1"/>
  <c r="EQ422" i="1" s="1"/>
  <c r="EO301" i="1"/>
  <c r="HV67" i="1"/>
  <c r="AA20" i="1" s="1"/>
  <c r="E28" i="2" s="1"/>
  <c r="AA19" i="1"/>
  <c r="E27" i="2" s="1"/>
  <c r="BH276" i="1"/>
  <c r="AT276" i="1"/>
  <c r="AW276" i="1" s="1"/>
  <c r="NB291" i="1"/>
  <c r="ND291" i="1" s="1"/>
  <c r="NE291" i="1" s="1"/>
  <c r="NC292" i="1" s="1"/>
  <c r="ND292" i="1" s="1"/>
  <c r="NE292" i="1" s="1"/>
  <c r="AK656" i="1"/>
  <c r="AL656" i="1" s="1"/>
  <c r="NH291" i="1"/>
  <c r="EW275" i="1"/>
  <c r="EX275" i="1" s="1"/>
  <c r="EY275" i="1"/>
  <c r="PF422" i="1"/>
  <c r="PD423" i="1" s="1"/>
  <c r="PF426" i="1"/>
  <c r="PG301" i="1"/>
  <c r="MZ293" i="1" l="1"/>
  <c r="NC293" i="1"/>
  <c r="BB20" i="1"/>
  <c r="BB21" i="1"/>
  <c r="BB18" i="1"/>
  <c r="BB19" i="1"/>
  <c r="BB22" i="1"/>
  <c r="Y18" i="2"/>
  <c r="PF427" i="1"/>
  <c r="BB23" i="1"/>
  <c r="BB24" i="1"/>
  <c r="X32" i="2" s="1"/>
  <c r="EZ275" i="1"/>
  <c r="FA275" i="1" s="1"/>
  <c r="FI275" i="1"/>
  <c r="AO277" i="1"/>
  <c r="AP277" i="1" s="1"/>
  <c r="AS277" i="1"/>
  <c r="NJ291" i="1"/>
  <c r="NT291" i="1"/>
  <c r="EO422" i="1"/>
  <c r="ES423" i="1" s="1"/>
  <c r="EP301" i="1"/>
  <c r="EY276" i="1" l="1"/>
  <c r="EW276" i="1"/>
  <c r="EX276" i="1" s="1"/>
  <c r="ER301" i="1"/>
  <c r="EP422" i="1"/>
  <c r="EN423" i="1" s="1"/>
  <c r="NU291" i="1"/>
  <c r="NL291" i="1"/>
  <c r="NM291" i="1" s="1"/>
  <c r="NK292" i="1" s="1"/>
  <c r="NL292" i="1" s="1"/>
  <c r="NM292" i="1" s="1"/>
  <c r="NK293" i="1" s="1"/>
  <c r="X30" i="2"/>
  <c r="X31" i="2"/>
  <c r="X27" i="2"/>
  <c r="X26" i="2"/>
  <c r="X29" i="2"/>
  <c r="X28" i="2"/>
  <c r="AT277" i="1"/>
  <c r="AW277" i="1" s="1"/>
  <c r="BH277" i="1"/>
  <c r="NH293" i="1"/>
  <c r="NB293" i="1"/>
  <c r="ND293" i="1" s="1"/>
  <c r="NE293" i="1" s="1"/>
  <c r="AK658" i="1"/>
  <c r="AL658" i="1" s="1"/>
  <c r="AS278" i="1" l="1"/>
  <c r="AO278" i="1"/>
  <c r="AP278" i="1" s="1"/>
  <c r="NT293" i="1"/>
  <c r="NJ293" i="1"/>
  <c r="NU293" i="1" s="1"/>
  <c r="ER422" i="1"/>
  <c r="EP423" i="1" s="1"/>
  <c r="ES301" i="1"/>
  <c r="ET301" i="1" s="1"/>
  <c r="ET422" i="1" s="1"/>
  <c r="EZ276" i="1"/>
  <c r="FA276" i="1" s="1"/>
  <c r="FI276" i="1"/>
  <c r="NC294" i="1"/>
  <c r="ND294" i="1" s="1"/>
  <c r="NE294" i="1" s="1"/>
  <c r="NC295" i="1" s="1"/>
  <c r="ND295" i="1" s="1"/>
  <c r="NE295" i="1" s="1"/>
  <c r="NC296" i="1" s="1"/>
  <c r="ND296" i="1" s="1"/>
  <c r="NE296" i="1" s="1"/>
  <c r="NC297" i="1" l="1"/>
  <c r="ND297" i="1" s="1"/>
  <c r="NE297" i="1" s="1"/>
  <c r="NC298" i="1" s="1"/>
  <c r="ND298" i="1" s="1"/>
  <c r="NE298" i="1" s="1"/>
  <c r="NC299" i="1" s="1"/>
  <c r="ND299" i="1" s="1"/>
  <c r="NE299" i="1" s="1"/>
  <c r="BH278" i="1"/>
  <c r="AT278" i="1"/>
  <c r="AW278" i="1" s="1"/>
  <c r="EY277" i="1"/>
  <c r="EW277" i="1"/>
  <c r="EX277" i="1" s="1"/>
  <c r="NL293" i="1"/>
  <c r="NM293" i="1" s="1"/>
  <c r="NK294" i="1" s="1"/>
  <c r="NL294" i="1" s="1"/>
  <c r="NM294" i="1" s="1"/>
  <c r="NK295" i="1" s="1"/>
  <c r="NL295" i="1" s="1"/>
  <c r="NM295" i="1" s="1"/>
  <c r="NK296" i="1" s="1"/>
  <c r="NL296" i="1" s="1"/>
  <c r="NM296" i="1" s="1"/>
  <c r="NK297" i="1" s="1"/>
  <c r="NL297" i="1" s="1"/>
  <c r="NM297" i="1" s="1"/>
  <c r="NK298" i="1" s="1"/>
  <c r="NL298" i="1" s="1"/>
  <c r="NM298" i="1" s="1"/>
  <c r="NK299" i="1" s="1"/>
  <c r="NL299" i="1" s="1"/>
  <c r="NM299" i="1" s="1"/>
  <c r="NK300" i="1" s="1"/>
  <c r="MZ300" i="1" l="1"/>
  <c r="NC300" i="1"/>
  <c r="EZ277" i="1"/>
  <c r="FA277" i="1" s="1"/>
  <c r="FI277" i="1"/>
  <c r="AS279" i="1"/>
  <c r="AO279" i="1"/>
  <c r="AP279" i="1" s="1"/>
  <c r="BH279" i="1" l="1"/>
  <c r="AT279" i="1"/>
  <c r="AW279" i="1" s="1"/>
  <c r="EY278" i="1"/>
  <c r="EW278" i="1"/>
  <c r="EX278" i="1" s="1"/>
  <c r="AK665" i="1"/>
  <c r="AL665" i="1" s="1"/>
  <c r="NH300" i="1"/>
  <c r="NB300" i="1"/>
  <c r="ND300" i="1" s="1"/>
  <c r="NE300" i="1" s="1"/>
  <c r="MZ301" i="1" l="1"/>
  <c r="NC301" i="1"/>
  <c r="NC422" i="1" s="1"/>
  <c r="NE423" i="1" s="1"/>
  <c r="EZ278" i="1"/>
  <c r="FA278" i="1" s="1"/>
  <c r="FI278" i="1"/>
  <c r="NJ300" i="1"/>
  <c r="NT300" i="1"/>
  <c r="AS280" i="1"/>
  <c r="AO280" i="1"/>
  <c r="AP280" i="1" s="1"/>
  <c r="NU300" i="1" l="1"/>
  <c r="NL300" i="1"/>
  <c r="NM300" i="1" s="1"/>
  <c r="BH280" i="1"/>
  <c r="AT280" i="1"/>
  <c r="AW280" i="1" s="1"/>
  <c r="EW279" i="1"/>
  <c r="EX279" i="1" s="1"/>
  <c r="EY279" i="1"/>
  <c r="NB301" i="1"/>
  <c r="AK666" i="1"/>
  <c r="MZ422" i="1"/>
  <c r="ND301" i="1" l="1"/>
  <c r="NB422" i="1"/>
  <c r="MZ423" i="1" s="1"/>
  <c r="EZ279" i="1"/>
  <c r="FA279" i="1" s="1"/>
  <c r="FI279" i="1"/>
  <c r="AL666" i="1"/>
  <c r="AK788" i="1"/>
  <c r="AK787" i="1"/>
  <c r="AO281" i="1"/>
  <c r="AP281" i="1" s="1"/>
  <c r="AS281" i="1"/>
  <c r="NL301" i="1"/>
  <c r="NK301" i="1"/>
  <c r="NK422" i="1" s="1"/>
  <c r="NM423" i="1" s="1"/>
  <c r="AT281" i="1" l="1"/>
  <c r="AW281" i="1" s="1"/>
  <c r="BH281" i="1"/>
  <c r="AL787" i="1"/>
  <c r="AL788" i="1"/>
  <c r="EY280" i="1"/>
  <c r="EW280" i="1"/>
  <c r="EX280" i="1" s="1"/>
  <c r="NM301" i="1"/>
  <c r="NJ301" i="1"/>
  <c r="NL422" i="1"/>
  <c r="NJ423" i="1" s="1"/>
  <c r="NE301" i="1"/>
  <c r="NF301" i="1" s="1"/>
  <c r="NF422" i="1" s="1"/>
  <c r="ND426" i="1"/>
  <c r="ND422" i="1"/>
  <c r="NB423" i="1" s="1"/>
  <c r="NH301" i="1" l="1"/>
  <c r="NU301" i="1"/>
  <c r="NU422" i="1" s="1"/>
  <c r="NJ422" i="1"/>
  <c r="NH423" i="1" s="1"/>
  <c r="AT17" i="1"/>
  <c r="AT18" i="1"/>
  <c r="AT23" i="1"/>
  <c r="AT22" i="1"/>
  <c r="AT21" i="1"/>
  <c r="AT24" i="1"/>
  <c r="T32" i="2" s="1"/>
  <c r="U18" i="2"/>
  <c r="ND427" i="1"/>
  <c r="EZ280" i="1"/>
  <c r="FA280" i="1" s="1"/>
  <c r="FI280" i="1"/>
  <c r="AO282" i="1"/>
  <c r="AP282" i="1" s="1"/>
  <c r="AS282" i="1"/>
  <c r="BH282" i="1" l="1"/>
  <c r="AT282" i="1"/>
  <c r="AW282" i="1" s="1"/>
  <c r="EY281" i="1"/>
  <c r="EW281" i="1"/>
  <c r="EX281" i="1" s="1"/>
  <c r="T25" i="2"/>
  <c r="T26" i="2"/>
  <c r="T31" i="2"/>
  <c r="T29" i="2"/>
  <c r="T30" i="2"/>
  <c r="NV64" i="1"/>
  <c r="NU60" i="1"/>
  <c r="NT301" i="1"/>
  <c r="NT422" i="1" s="1"/>
  <c r="NH422" i="1"/>
  <c r="FI281" i="1" l="1"/>
  <c r="EZ281" i="1"/>
  <c r="FA281" i="1" s="1"/>
  <c r="NT60" i="1"/>
  <c r="NV60" i="1"/>
  <c r="AO283" i="1"/>
  <c r="AP283" i="1" s="1"/>
  <c r="AS283" i="1"/>
  <c r="AT283" i="1" l="1"/>
  <c r="AW283" i="1" s="1"/>
  <c r="BH283" i="1"/>
  <c r="NV67" i="1"/>
  <c r="AT20" i="1" s="1"/>
  <c r="T28" i="2" s="1"/>
  <c r="AT19" i="1"/>
  <c r="T27" i="2" s="1"/>
  <c r="EY282" i="1"/>
  <c r="EW282" i="1"/>
  <c r="EX282" i="1" s="1"/>
  <c r="EZ282" i="1" l="1"/>
  <c r="FA282" i="1" s="1"/>
  <c r="FI282" i="1"/>
  <c r="AO284" i="1"/>
  <c r="AP284" i="1" s="1"/>
  <c r="AS284" i="1"/>
  <c r="BH284" i="1" l="1"/>
  <c r="AT284" i="1"/>
  <c r="AW284" i="1" s="1"/>
  <c r="EY283" i="1"/>
  <c r="EW283" i="1"/>
  <c r="EX283" i="1" s="1"/>
  <c r="EZ283" i="1" l="1"/>
  <c r="FA283" i="1" s="1"/>
  <c r="FI283" i="1"/>
  <c r="AS285" i="1"/>
  <c r="AO285" i="1"/>
  <c r="AP285" i="1" s="1"/>
  <c r="BH285" i="1" l="1"/>
  <c r="AT285" i="1"/>
  <c r="AW285" i="1" s="1"/>
  <c r="EY284" i="1"/>
  <c r="EW284" i="1"/>
  <c r="EX284" i="1" s="1"/>
  <c r="FI284" i="1" l="1"/>
  <c r="EZ284" i="1"/>
  <c r="FA284" i="1" s="1"/>
  <c r="AO286" i="1"/>
  <c r="AP286" i="1" s="1"/>
  <c r="AS286" i="1"/>
  <c r="EW285" i="1" l="1"/>
  <c r="EX285" i="1" s="1"/>
  <c r="EY285" i="1"/>
  <c r="AT286" i="1"/>
  <c r="AW286" i="1" s="1"/>
  <c r="BH286" i="1"/>
  <c r="AO287" i="1" l="1"/>
  <c r="AP287" i="1" s="1"/>
  <c r="AS287" i="1"/>
  <c r="FI285" i="1"/>
  <c r="EZ285" i="1"/>
  <c r="FA285" i="1" s="1"/>
  <c r="EW286" i="1" l="1"/>
  <c r="EX286" i="1" s="1"/>
  <c r="EY286" i="1"/>
  <c r="BH287" i="1"/>
  <c r="AT287" i="1"/>
  <c r="AW287" i="1" s="1"/>
  <c r="AS288" i="1" l="1"/>
  <c r="AO288" i="1"/>
  <c r="AP288" i="1" s="1"/>
  <c r="EZ286" i="1"/>
  <c r="FA286" i="1" s="1"/>
  <c r="FI286" i="1"/>
  <c r="BH288" i="1" l="1"/>
  <c r="AT288" i="1"/>
  <c r="AW288" i="1" s="1"/>
  <c r="EY287" i="1"/>
  <c r="EW287" i="1"/>
  <c r="EX287" i="1" s="1"/>
  <c r="EZ287" i="1" l="1"/>
  <c r="FA287" i="1" s="1"/>
  <c r="FI287" i="1"/>
  <c r="AO289" i="1"/>
  <c r="AP289" i="1" s="1"/>
  <c r="AS289" i="1"/>
  <c r="AT289" i="1" l="1"/>
  <c r="AW289" i="1" s="1"/>
  <c r="BH289" i="1"/>
  <c r="EY288" i="1"/>
  <c r="EW288" i="1"/>
  <c r="EX288" i="1" s="1"/>
  <c r="EZ288" i="1" l="1"/>
  <c r="FA288" i="1" s="1"/>
  <c r="FI288" i="1"/>
  <c r="AO290" i="1"/>
  <c r="AP290" i="1" s="1"/>
  <c r="AS290" i="1"/>
  <c r="BH290" i="1" l="1"/>
  <c r="AT290" i="1"/>
  <c r="AW290" i="1" s="1"/>
  <c r="EW289" i="1"/>
  <c r="EX289" i="1" s="1"/>
  <c r="EY289" i="1"/>
  <c r="FI289" i="1" l="1"/>
  <c r="EZ289" i="1"/>
  <c r="FA289" i="1" s="1"/>
  <c r="AO291" i="1"/>
  <c r="AP291" i="1" s="1"/>
  <c r="AS291" i="1"/>
  <c r="AT291" i="1" l="1"/>
  <c r="AW291" i="1" s="1"/>
  <c r="BH291" i="1"/>
  <c r="EW290" i="1"/>
  <c r="EX290" i="1" s="1"/>
  <c r="EY290" i="1"/>
  <c r="FI290" i="1" l="1"/>
  <c r="EZ290" i="1"/>
  <c r="FA290" i="1" s="1"/>
  <c r="AO292" i="1"/>
  <c r="AP292" i="1" s="1"/>
  <c r="AS292" i="1"/>
  <c r="BH292" i="1" l="1"/>
  <c r="AT292" i="1"/>
  <c r="AW292" i="1" s="1"/>
  <c r="EW291" i="1"/>
  <c r="EX291" i="1" s="1"/>
  <c r="EY291" i="1"/>
  <c r="EZ291" i="1" l="1"/>
  <c r="FA291" i="1" s="1"/>
  <c r="FI291" i="1"/>
  <c r="AO293" i="1"/>
  <c r="AP293" i="1" s="1"/>
  <c r="AS293" i="1"/>
  <c r="AT293" i="1" l="1"/>
  <c r="AW293" i="1" s="1"/>
  <c r="BH293" i="1"/>
  <c r="EW292" i="1"/>
  <c r="EX292" i="1" s="1"/>
  <c r="EY292" i="1"/>
  <c r="EZ292" i="1" l="1"/>
  <c r="FA292" i="1" s="1"/>
  <c r="FI292" i="1"/>
  <c r="AO294" i="1"/>
  <c r="AP294" i="1" s="1"/>
  <c r="AS294" i="1"/>
  <c r="BH294" i="1" l="1"/>
  <c r="AT294" i="1"/>
  <c r="AW294" i="1" s="1"/>
  <c r="EY293" i="1"/>
  <c r="EW293" i="1"/>
  <c r="EX293" i="1" s="1"/>
  <c r="EZ293" i="1" l="1"/>
  <c r="FA293" i="1" s="1"/>
  <c r="FI293" i="1"/>
  <c r="AO295" i="1"/>
  <c r="AP295" i="1" s="1"/>
  <c r="AS295" i="1"/>
  <c r="BH295" i="1" l="1"/>
  <c r="AT295" i="1"/>
  <c r="AW295" i="1" s="1"/>
  <c r="EW294" i="1"/>
  <c r="EX294" i="1" s="1"/>
  <c r="EY294" i="1"/>
  <c r="EZ294" i="1" l="1"/>
  <c r="FA294" i="1" s="1"/>
  <c r="FI294" i="1"/>
  <c r="AO296" i="1"/>
  <c r="AP296" i="1" s="1"/>
  <c r="AS296" i="1"/>
  <c r="AT296" i="1" l="1"/>
  <c r="AW296" i="1" s="1"/>
  <c r="BH296" i="1"/>
  <c r="EW295" i="1"/>
  <c r="EX295" i="1" s="1"/>
  <c r="EY295" i="1"/>
  <c r="EZ295" i="1" l="1"/>
  <c r="FA295" i="1" s="1"/>
  <c r="FI295" i="1"/>
  <c r="AS297" i="1"/>
  <c r="AO297" i="1"/>
  <c r="AP297" i="1" s="1"/>
  <c r="BH297" i="1" l="1"/>
  <c r="AT297" i="1"/>
  <c r="AW297" i="1" s="1"/>
  <c r="EY296" i="1"/>
  <c r="EW296" i="1"/>
  <c r="EX296" i="1" s="1"/>
  <c r="FI296" i="1" l="1"/>
  <c r="EZ296" i="1"/>
  <c r="FA296" i="1" s="1"/>
  <c r="AO298" i="1"/>
  <c r="AP298" i="1" s="1"/>
  <c r="AS298" i="1"/>
  <c r="BH298" i="1" l="1"/>
  <c r="AT298" i="1"/>
  <c r="AW298" i="1" s="1"/>
  <c r="EY297" i="1"/>
  <c r="EW297" i="1"/>
  <c r="EX297" i="1" s="1"/>
  <c r="FI297" i="1" l="1"/>
  <c r="EZ297" i="1"/>
  <c r="FA297" i="1" s="1"/>
  <c r="AO299" i="1"/>
  <c r="AP299" i="1" s="1"/>
  <c r="AS299" i="1"/>
  <c r="BH299" i="1" l="1"/>
  <c r="AT299" i="1"/>
  <c r="AW299" i="1" s="1"/>
  <c r="EW298" i="1"/>
  <c r="EX298" i="1" s="1"/>
  <c r="EY298" i="1"/>
  <c r="FI298" i="1" l="1"/>
  <c r="EZ298" i="1"/>
  <c r="FA298" i="1" s="1"/>
  <c r="AS300" i="1"/>
  <c r="AO300" i="1"/>
  <c r="AP300" i="1" s="1"/>
  <c r="AT300" i="1" l="1"/>
  <c r="AW300" i="1" s="1"/>
  <c r="BH300" i="1"/>
  <c r="EW299" i="1"/>
  <c r="EX299" i="1" s="1"/>
  <c r="EY299" i="1"/>
  <c r="EZ299" i="1" l="1"/>
  <c r="FA299" i="1" s="1"/>
  <c r="FI299" i="1"/>
  <c r="AS301" i="1"/>
  <c r="AS422" i="1" s="1"/>
  <c r="AO301" i="1"/>
  <c r="AO422" i="1" s="1"/>
  <c r="AT301" i="1"/>
  <c r="AW301" i="1" l="1"/>
  <c r="AP301" i="1"/>
  <c r="AT422" i="1"/>
  <c r="AP423" i="1" s="1"/>
  <c r="I18" i="1"/>
  <c r="I11" i="2" s="1"/>
  <c r="IY423" i="1"/>
  <c r="IY426" i="1" s="1"/>
  <c r="AW423" i="1"/>
  <c r="I21" i="1" s="1"/>
  <c r="I14" i="2" s="1"/>
  <c r="EW300" i="1"/>
  <c r="EX300" i="1" s="1"/>
  <c r="EY300" i="1"/>
  <c r="BH301" i="1" l="1"/>
  <c r="BH422" i="1" s="1"/>
  <c r="AL301" i="1"/>
  <c r="AP422" i="1"/>
  <c r="AL423" i="1" s="1"/>
  <c r="FI300" i="1"/>
  <c r="EZ300" i="1"/>
  <c r="FA300" i="1" s="1"/>
  <c r="EZ301" i="1" l="1"/>
  <c r="EY301" i="1"/>
  <c r="EY422" i="1" s="1"/>
  <c r="EW301" i="1"/>
  <c r="EW422" i="1" s="1"/>
  <c r="T18" i="1" s="1"/>
  <c r="T11" i="2" s="1"/>
  <c r="BG301" i="1"/>
  <c r="BG422" i="1" s="1"/>
  <c r="G666" i="1"/>
  <c r="AL422" i="1"/>
  <c r="BI64" i="1"/>
  <c r="BH60" i="1"/>
  <c r="FA423" i="1" l="1"/>
  <c r="T21" i="1" s="1"/>
  <c r="T14" i="2" s="1"/>
  <c r="H666" i="1"/>
  <c r="G788" i="1"/>
  <c r="I24" i="1" s="1"/>
  <c r="I17" i="2" s="1"/>
  <c r="G787" i="1"/>
  <c r="I23" i="1" s="1"/>
  <c r="I16" i="2" s="1"/>
  <c r="BI60" i="1"/>
  <c r="BG60" i="1"/>
  <c r="FA301" i="1"/>
  <c r="EX301" i="1"/>
  <c r="EZ422" i="1"/>
  <c r="EX423" i="1" s="1"/>
  <c r="I19" i="1" l="1"/>
  <c r="I12" i="2" s="1"/>
  <c r="BI67" i="1"/>
  <c r="I20" i="1" s="1"/>
  <c r="I13" i="2" s="1"/>
  <c r="FI301" i="1"/>
  <c r="FI422" i="1" s="1"/>
  <c r="EV301" i="1"/>
  <c r="EX422" i="1"/>
  <c r="EV423" i="1" s="1"/>
  <c r="H787" i="1"/>
  <c r="H788" i="1"/>
  <c r="I22" i="1" s="1"/>
  <c r="I15" i="2" s="1"/>
  <c r="FH301" i="1" l="1"/>
  <c r="FH422" i="1" s="1"/>
  <c r="Q666" i="1"/>
  <c r="EV422" i="1"/>
  <c r="FJ64" i="1"/>
  <c r="FI60" i="1"/>
  <c r="R666" i="1" l="1"/>
  <c r="Q788" i="1"/>
  <c r="T24" i="1" s="1"/>
  <c r="T17" i="2" s="1"/>
  <c r="Q787" i="1"/>
  <c r="T23" i="1" s="1"/>
  <c r="T16" i="2" s="1"/>
  <c r="FJ60" i="1"/>
  <c r="FH60" i="1"/>
  <c r="T19" i="1" l="1"/>
  <c r="T12" i="2" s="1"/>
  <c r="FJ67" i="1"/>
  <c r="T20" i="1" s="1"/>
  <c r="T13" i="2" s="1"/>
  <c r="R788" i="1"/>
  <c r="T22" i="1" s="1"/>
  <c r="T15" i="2" s="1"/>
  <c r="R787" i="1"/>
  <c r="PI243" i="1"/>
  <c r="PO243" i="1" s="1"/>
  <c r="GU241" i="1"/>
  <c r="GW241" i="1" s="1"/>
  <c r="GX241" i="1" s="1"/>
  <c r="HN241" i="1"/>
  <c r="HS241" i="1" s="1"/>
  <c r="FB241" i="1"/>
  <c r="FG241" i="1" s="1"/>
  <c r="KJ241" i="1"/>
  <c r="KL241" i="1" s="1"/>
  <c r="LB241" i="1"/>
  <c r="LI241" i="1" s="1"/>
  <c r="PI422" i="1"/>
  <c r="GU422" i="1"/>
  <c r="KJ422" i="1"/>
  <c r="LB422" i="1"/>
  <c r="FB422" i="1"/>
  <c r="HN422" i="1" l="1"/>
  <c r="HA241" i="1"/>
  <c r="PM242" i="1"/>
  <c r="PJ242" i="1" s="1"/>
  <c r="PM244" i="1"/>
  <c r="PJ244" i="1" s="1"/>
  <c r="PK244" i="1" s="1"/>
  <c r="PM246" i="1"/>
  <c r="PJ246" i="1" s="1"/>
  <c r="PK246" i="1" s="1"/>
  <c r="PM248" i="1"/>
  <c r="PJ248" i="1" s="1"/>
  <c r="PK248" i="1" s="1"/>
  <c r="PM250" i="1"/>
  <c r="PJ250" i="1" s="1"/>
  <c r="PK250" i="1" s="1"/>
  <c r="PM252" i="1"/>
  <c r="PJ252" i="1" s="1"/>
  <c r="PK252" i="1" s="1"/>
  <c r="GY242" i="1"/>
  <c r="GV242" i="1" s="1"/>
  <c r="GY244" i="1"/>
  <c r="GV244" i="1" s="1"/>
  <c r="GW244" i="1" s="1"/>
  <c r="GY246" i="1"/>
  <c r="GV246" i="1" s="1"/>
  <c r="GW246" i="1" s="1"/>
  <c r="GY248" i="1"/>
  <c r="GV248" i="1" s="1"/>
  <c r="GW248" i="1" s="1"/>
  <c r="GY250" i="1"/>
  <c r="GV250" i="1" s="1"/>
  <c r="GW250" i="1" s="1"/>
  <c r="GY252" i="1"/>
  <c r="GV252" i="1" s="1"/>
  <c r="GW252" i="1" s="1"/>
  <c r="PM243" i="1"/>
  <c r="PJ243" i="1" s="1"/>
  <c r="PK243" i="1" s="1"/>
  <c r="PM245" i="1"/>
  <c r="PJ245" i="1" s="1"/>
  <c r="PK245" i="1" s="1"/>
  <c r="PM247" i="1"/>
  <c r="PJ247" i="1" s="1"/>
  <c r="PK247" i="1" s="1"/>
  <c r="PM249" i="1"/>
  <c r="PJ249" i="1" s="1"/>
  <c r="PK249" i="1" s="1"/>
  <c r="PM251" i="1"/>
  <c r="PJ251" i="1" s="1"/>
  <c r="PK251" i="1" s="1"/>
  <c r="PM253" i="1"/>
  <c r="PJ253" i="1" s="1"/>
  <c r="PK253" i="1" s="1"/>
  <c r="GY243" i="1"/>
  <c r="GV243" i="1" s="1"/>
  <c r="GW243" i="1" s="1"/>
  <c r="GY245" i="1"/>
  <c r="GV245" i="1" s="1"/>
  <c r="GW245" i="1" s="1"/>
  <c r="GY247" i="1"/>
  <c r="GV247" i="1" s="1"/>
  <c r="GW247" i="1" s="1"/>
  <c r="GY249" i="1"/>
  <c r="GV249" i="1" s="1"/>
  <c r="GW249" i="1" s="1"/>
  <c r="GY251" i="1"/>
  <c r="GV251" i="1" s="1"/>
  <c r="GW251" i="1" s="1"/>
  <c r="GY253" i="1"/>
  <c r="GV253" i="1" s="1"/>
  <c r="GW253" i="1" s="1"/>
  <c r="FD241" i="1"/>
  <c r="FE241" i="1" s="1"/>
  <c r="FC242" i="1" s="1"/>
  <c r="KU241" i="1"/>
  <c r="AE606" i="1"/>
  <c r="KL422" i="1"/>
  <c r="KJ423" i="1" s="1"/>
  <c r="KN241" i="1"/>
  <c r="LD241" i="1"/>
  <c r="HP241" i="1"/>
  <c r="GW242" i="1" l="1"/>
  <c r="PK242" i="1"/>
  <c r="FD242" i="1"/>
  <c r="AE788" i="1"/>
  <c r="AE787" i="1"/>
  <c r="LJ241" i="1"/>
  <c r="KW241" i="1"/>
  <c r="LE241" i="1"/>
  <c r="LE242" i="1" s="1"/>
  <c r="LE243" i="1" s="1"/>
  <c r="LE244" i="1" s="1"/>
  <c r="LE245" i="1" s="1"/>
  <c r="LE246" i="1" s="1"/>
  <c r="LE247" i="1" s="1"/>
  <c r="LE248" i="1" s="1"/>
  <c r="LE249" i="1" s="1"/>
  <c r="LE250" i="1" s="1"/>
  <c r="LE251" i="1" s="1"/>
  <c r="LE252" i="1" s="1"/>
  <c r="LE253" i="1" s="1"/>
  <c r="LE254" i="1" s="1"/>
  <c r="LE255" i="1" s="1"/>
  <c r="LE256" i="1" s="1"/>
  <c r="LE257" i="1" s="1"/>
  <c r="LE258" i="1" s="1"/>
  <c r="LE259" i="1" s="1"/>
  <c r="LE260" i="1" s="1"/>
  <c r="LE261" i="1" s="1"/>
  <c r="LE262" i="1" s="1"/>
  <c r="LE263" i="1" s="1"/>
  <c r="LE264" i="1" s="1"/>
  <c r="LE265" i="1" s="1"/>
  <c r="LE266" i="1" s="1"/>
  <c r="LE267" i="1" s="1"/>
  <c r="LE268" i="1" s="1"/>
  <c r="LE269" i="1" s="1"/>
  <c r="LE270" i="1" s="1"/>
  <c r="LE271" i="1" s="1"/>
  <c r="LE272" i="1" s="1"/>
  <c r="LE273" i="1" s="1"/>
  <c r="LE274" i="1" s="1"/>
  <c r="LE275" i="1" s="1"/>
  <c r="LE276" i="1" s="1"/>
  <c r="LE277" i="1" s="1"/>
  <c r="LE278" i="1" s="1"/>
  <c r="LE279" i="1" s="1"/>
  <c r="LE280" i="1" s="1"/>
  <c r="LE281" i="1" s="1"/>
  <c r="LE282" i="1" s="1"/>
  <c r="LE283" i="1" s="1"/>
  <c r="LE284" i="1" s="1"/>
  <c r="LE285" i="1" s="1"/>
  <c r="LE286" i="1" s="1"/>
  <c r="LE287" i="1" s="1"/>
  <c r="LE288" i="1" s="1"/>
  <c r="LE289" i="1" s="1"/>
  <c r="LE290" i="1" s="1"/>
  <c r="LE291" i="1" s="1"/>
  <c r="LE292" i="1" s="1"/>
  <c r="LE293" i="1" s="1"/>
  <c r="LE294" i="1" s="1"/>
  <c r="LE295" i="1" s="1"/>
  <c r="LE296" i="1" s="1"/>
  <c r="LE297" i="1" s="1"/>
  <c r="LE298" i="1" s="1"/>
  <c r="LE299" i="1" s="1"/>
  <c r="LE300" i="1" s="1"/>
  <c r="LE301" i="1" s="1"/>
  <c r="LG301" i="1" s="1"/>
  <c r="LD422" i="1"/>
  <c r="LB423" i="1" s="1"/>
  <c r="KO241" i="1"/>
  <c r="HQ241" i="1"/>
  <c r="HQ242" i="1" s="1"/>
  <c r="HQ243" i="1" s="1"/>
  <c r="HQ244" i="1" s="1"/>
  <c r="HQ245" i="1" s="1"/>
  <c r="HQ246" i="1" s="1"/>
  <c r="HQ247" i="1" s="1"/>
  <c r="HQ248" i="1" s="1"/>
  <c r="HQ249" i="1" s="1"/>
  <c r="HQ250" i="1" s="1"/>
  <c r="HQ251" i="1" s="1"/>
  <c r="HQ252" i="1" s="1"/>
  <c r="HQ253" i="1" s="1"/>
  <c r="HQ254" i="1" s="1"/>
  <c r="HQ255" i="1" s="1"/>
  <c r="HQ256" i="1" s="1"/>
  <c r="HQ257" i="1" s="1"/>
  <c r="HQ258" i="1" s="1"/>
  <c r="HQ259" i="1" s="1"/>
  <c r="HQ260" i="1" s="1"/>
  <c r="HQ261" i="1" s="1"/>
  <c r="HQ262" i="1" s="1"/>
  <c r="HQ263" i="1" s="1"/>
  <c r="HQ264" i="1" s="1"/>
  <c r="HQ265" i="1" s="1"/>
  <c r="HQ266" i="1" s="1"/>
  <c r="HQ267" i="1" s="1"/>
  <c r="HQ268" i="1" s="1"/>
  <c r="HQ269" i="1" s="1"/>
  <c r="HQ270" i="1" s="1"/>
  <c r="HQ271" i="1" s="1"/>
  <c r="HQ272" i="1" s="1"/>
  <c r="HQ273" i="1" s="1"/>
  <c r="HQ274" i="1" s="1"/>
  <c r="HQ275" i="1" s="1"/>
  <c r="HQ276" i="1" s="1"/>
  <c r="HQ277" i="1" s="1"/>
  <c r="HQ278" i="1" s="1"/>
  <c r="HQ279" i="1" s="1"/>
  <c r="HQ280" i="1" s="1"/>
  <c r="HQ281" i="1" s="1"/>
  <c r="HQ282" i="1" s="1"/>
  <c r="HQ283" i="1" s="1"/>
  <c r="HQ284" i="1" s="1"/>
  <c r="HQ285" i="1" s="1"/>
  <c r="HQ286" i="1" s="1"/>
  <c r="HQ287" i="1" s="1"/>
  <c r="HQ288" i="1" s="1"/>
  <c r="HQ289" i="1" s="1"/>
  <c r="HQ290" i="1" s="1"/>
  <c r="HQ291" i="1" s="1"/>
  <c r="HQ292" i="1" s="1"/>
  <c r="HQ293" i="1" s="1"/>
  <c r="HQ294" i="1" s="1"/>
  <c r="HQ295" i="1" s="1"/>
  <c r="HQ296" i="1" s="1"/>
  <c r="HQ297" i="1" s="1"/>
  <c r="HQ298" i="1" s="1"/>
  <c r="HQ299" i="1" s="1"/>
  <c r="HQ300" i="1" s="1"/>
  <c r="HQ301" i="1" s="1"/>
  <c r="HP422" i="1"/>
  <c r="HN423" i="1" s="1"/>
  <c r="PL242" i="1" l="1"/>
  <c r="PL243" i="1" s="1"/>
  <c r="PL244" i="1" s="1"/>
  <c r="PL245" i="1" s="1"/>
  <c r="PL246" i="1" s="1"/>
  <c r="PL247" i="1" s="1"/>
  <c r="PL248" i="1" s="1"/>
  <c r="PL249" i="1" s="1"/>
  <c r="PL250" i="1" s="1"/>
  <c r="PL251" i="1" s="1"/>
  <c r="PL252" i="1" s="1"/>
  <c r="PL253" i="1" s="1"/>
  <c r="GX242" i="1"/>
  <c r="GX243" i="1" s="1"/>
  <c r="GX244" i="1" s="1"/>
  <c r="GX245" i="1" s="1"/>
  <c r="GX246" i="1" s="1"/>
  <c r="GX247" i="1" s="1"/>
  <c r="GX248" i="1" s="1"/>
  <c r="GX249" i="1" s="1"/>
  <c r="GX250" i="1" s="1"/>
  <c r="GX251" i="1" s="1"/>
  <c r="GX252" i="1" s="1"/>
  <c r="GX253" i="1" s="1"/>
  <c r="FE242" i="1"/>
  <c r="KY241" i="1"/>
  <c r="KZ241" i="1" s="1"/>
  <c r="KX242" i="1" s="1"/>
  <c r="KY242" i="1" s="1"/>
  <c r="LK241" i="1"/>
  <c r="KM242" i="1"/>
  <c r="LG422" i="1"/>
  <c r="LI301" i="1"/>
  <c r="LI422" i="1" s="1"/>
  <c r="LI60" i="1" s="1"/>
  <c r="HR301" i="1"/>
  <c r="HR422" i="1" s="1"/>
  <c r="HS301" i="1"/>
  <c r="HS422" i="1" s="1"/>
  <c r="HS60" i="1" s="1"/>
  <c r="AA17" i="1" s="1"/>
  <c r="E25" i="2" s="1"/>
  <c r="PM254" i="1" l="1"/>
  <c r="PJ254" i="1" s="1"/>
  <c r="PM256" i="1"/>
  <c r="PJ256" i="1" s="1"/>
  <c r="PK256" i="1" s="1"/>
  <c r="PM258" i="1"/>
  <c r="PJ258" i="1" s="1"/>
  <c r="PK258" i="1" s="1"/>
  <c r="PM260" i="1"/>
  <c r="PJ260" i="1" s="1"/>
  <c r="PK260" i="1" s="1"/>
  <c r="PM262" i="1"/>
  <c r="PJ262" i="1" s="1"/>
  <c r="PK262" i="1" s="1"/>
  <c r="PM264" i="1"/>
  <c r="PJ264" i="1" s="1"/>
  <c r="PK264" i="1" s="1"/>
  <c r="GY254" i="1"/>
  <c r="GV254" i="1" s="1"/>
  <c r="GY256" i="1"/>
  <c r="GV256" i="1" s="1"/>
  <c r="GW256" i="1" s="1"/>
  <c r="GY258" i="1"/>
  <c r="GV258" i="1" s="1"/>
  <c r="GW258" i="1" s="1"/>
  <c r="GY260" i="1"/>
  <c r="GV260" i="1" s="1"/>
  <c r="GW260" i="1" s="1"/>
  <c r="GY262" i="1"/>
  <c r="GV262" i="1" s="1"/>
  <c r="GW262" i="1" s="1"/>
  <c r="GY264" i="1"/>
  <c r="GV264" i="1" s="1"/>
  <c r="GW264" i="1" s="1"/>
  <c r="PM255" i="1"/>
  <c r="PJ255" i="1" s="1"/>
  <c r="PK255" i="1" s="1"/>
  <c r="PM257" i="1"/>
  <c r="PJ257" i="1" s="1"/>
  <c r="PK257" i="1" s="1"/>
  <c r="PM259" i="1"/>
  <c r="PJ259" i="1" s="1"/>
  <c r="PK259" i="1" s="1"/>
  <c r="PM261" i="1"/>
  <c r="PJ261" i="1" s="1"/>
  <c r="PK261" i="1" s="1"/>
  <c r="PM263" i="1"/>
  <c r="PJ263" i="1" s="1"/>
  <c r="PK263" i="1" s="1"/>
  <c r="PM265" i="1"/>
  <c r="PJ265" i="1" s="1"/>
  <c r="PK265" i="1" s="1"/>
  <c r="GY255" i="1"/>
  <c r="GV255" i="1" s="1"/>
  <c r="GW255" i="1" s="1"/>
  <c r="GY257" i="1"/>
  <c r="GV257" i="1" s="1"/>
  <c r="GW257" i="1" s="1"/>
  <c r="GY259" i="1"/>
  <c r="GV259" i="1" s="1"/>
  <c r="GW259" i="1" s="1"/>
  <c r="GY261" i="1"/>
  <c r="GV261" i="1" s="1"/>
  <c r="GW261" i="1" s="1"/>
  <c r="GY263" i="1"/>
  <c r="GV263" i="1" s="1"/>
  <c r="GW263" i="1" s="1"/>
  <c r="GY265" i="1"/>
  <c r="GV265" i="1" s="1"/>
  <c r="GW265" i="1" s="1"/>
  <c r="FC243" i="1"/>
  <c r="KZ242" i="1"/>
  <c r="KN242" i="1"/>
  <c r="GW254" i="1" l="1"/>
  <c r="PK254" i="1"/>
  <c r="FD243" i="1"/>
  <c r="KO242" i="1"/>
  <c r="KX243" i="1"/>
  <c r="PL254" i="1" l="1"/>
  <c r="PL255" i="1" s="1"/>
  <c r="PL256" i="1" s="1"/>
  <c r="PL257" i="1" s="1"/>
  <c r="PL258" i="1" s="1"/>
  <c r="PL259" i="1" s="1"/>
  <c r="PL260" i="1" s="1"/>
  <c r="PL261" i="1" s="1"/>
  <c r="PL262" i="1" s="1"/>
  <c r="PL263" i="1" s="1"/>
  <c r="PL264" i="1" s="1"/>
  <c r="PL265" i="1" s="1"/>
  <c r="GX254" i="1"/>
  <c r="GX255" i="1" s="1"/>
  <c r="GX256" i="1" s="1"/>
  <c r="GX257" i="1" s="1"/>
  <c r="GX258" i="1" s="1"/>
  <c r="GX259" i="1" s="1"/>
  <c r="GX260" i="1" s="1"/>
  <c r="GX261" i="1" s="1"/>
  <c r="GX262" i="1" s="1"/>
  <c r="GX263" i="1" s="1"/>
  <c r="GX264" i="1" s="1"/>
  <c r="GX265" i="1" s="1"/>
  <c r="FE243" i="1"/>
  <c r="KY243" i="1"/>
  <c r="KM243" i="1"/>
  <c r="GY266" i="1" l="1"/>
  <c r="GV266" i="1" s="1"/>
  <c r="GY268" i="1"/>
  <c r="GV268" i="1" s="1"/>
  <c r="GW268" i="1" s="1"/>
  <c r="GY270" i="1"/>
  <c r="GV270" i="1" s="1"/>
  <c r="GW270" i="1" s="1"/>
  <c r="GY272" i="1"/>
  <c r="GV272" i="1" s="1"/>
  <c r="GW272" i="1" s="1"/>
  <c r="GY274" i="1"/>
  <c r="GV274" i="1" s="1"/>
  <c r="GW274" i="1" s="1"/>
  <c r="GY276" i="1"/>
  <c r="GV276" i="1" s="1"/>
  <c r="GW276" i="1" s="1"/>
  <c r="GY267" i="1"/>
  <c r="GV267" i="1" s="1"/>
  <c r="GW267" i="1" s="1"/>
  <c r="GY269" i="1"/>
  <c r="GV269" i="1" s="1"/>
  <c r="GW269" i="1" s="1"/>
  <c r="GY271" i="1"/>
  <c r="GV271" i="1" s="1"/>
  <c r="GW271" i="1" s="1"/>
  <c r="GY273" i="1"/>
  <c r="GV273" i="1" s="1"/>
  <c r="GW273" i="1" s="1"/>
  <c r="GY275" i="1"/>
  <c r="GV275" i="1" s="1"/>
  <c r="GW275" i="1" s="1"/>
  <c r="GY277" i="1"/>
  <c r="GV277" i="1" s="1"/>
  <c r="GW277" i="1" s="1"/>
  <c r="PM266" i="1"/>
  <c r="PJ266" i="1" s="1"/>
  <c r="PM268" i="1"/>
  <c r="PJ268" i="1" s="1"/>
  <c r="PK268" i="1" s="1"/>
  <c r="PM270" i="1"/>
  <c r="PJ270" i="1" s="1"/>
  <c r="PK270" i="1" s="1"/>
  <c r="PM272" i="1"/>
  <c r="PJ272" i="1" s="1"/>
  <c r="PK272" i="1" s="1"/>
  <c r="PM274" i="1"/>
  <c r="PJ274" i="1" s="1"/>
  <c r="PK274" i="1" s="1"/>
  <c r="PM276" i="1"/>
  <c r="PJ276" i="1" s="1"/>
  <c r="PK276" i="1" s="1"/>
  <c r="PM267" i="1"/>
  <c r="PJ267" i="1" s="1"/>
  <c r="PK267" i="1" s="1"/>
  <c r="PM269" i="1"/>
  <c r="PJ269" i="1" s="1"/>
  <c r="PK269" i="1" s="1"/>
  <c r="PM271" i="1"/>
  <c r="PJ271" i="1" s="1"/>
  <c r="PK271" i="1" s="1"/>
  <c r="PM273" i="1"/>
  <c r="PJ273" i="1" s="1"/>
  <c r="PK273" i="1" s="1"/>
  <c r="PM275" i="1"/>
  <c r="PJ275" i="1" s="1"/>
  <c r="PK275" i="1" s="1"/>
  <c r="PM277" i="1"/>
  <c r="PJ277" i="1" s="1"/>
  <c r="PK277" i="1" s="1"/>
  <c r="FC244" i="1"/>
  <c r="KN243" i="1"/>
  <c r="KZ243" i="1"/>
  <c r="PK266" i="1" l="1"/>
  <c r="GW266" i="1"/>
  <c r="FD244" i="1"/>
  <c r="KX244" i="1"/>
  <c r="KO243" i="1"/>
  <c r="GX266" i="1" l="1"/>
  <c r="GX267" i="1" s="1"/>
  <c r="GX268" i="1" s="1"/>
  <c r="GX269" i="1" s="1"/>
  <c r="GX270" i="1" s="1"/>
  <c r="GX271" i="1" s="1"/>
  <c r="GX272" i="1" s="1"/>
  <c r="GX273" i="1" s="1"/>
  <c r="GX274" i="1" s="1"/>
  <c r="GX275" i="1" s="1"/>
  <c r="GX276" i="1" s="1"/>
  <c r="GX277" i="1" s="1"/>
  <c r="PL266" i="1"/>
  <c r="PL267" i="1" s="1"/>
  <c r="PL268" i="1" s="1"/>
  <c r="PL269" i="1" s="1"/>
  <c r="PL270" i="1" s="1"/>
  <c r="PL271" i="1" s="1"/>
  <c r="PL272" i="1" s="1"/>
  <c r="PL273" i="1" s="1"/>
  <c r="PL274" i="1" s="1"/>
  <c r="PL275" i="1" s="1"/>
  <c r="PL276" i="1" s="1"/>
  <c r="PL277" i="1" s="1"/>
  <c r="FE244" i="1"/>
  <c r="KM244" i="1"/>
  <c r="KY244" i="1"/>
  <c r="PM278" i="1" l="1"/>
  <c r="PJ278" i="1" s="1"/>
  <c r="PM280" i="1"/>
  <c r="PJ280" i="1" s="1"/>
  <c r="PK280" i="1" s="1"/>
  <c r="PM282" i="1"/>
  <c r="PJ282" i="1" s="1"/>
  <c r="PK282" i="1" s="1"/>
  <c r="PM284" i="1"/>
  <c r="PJ284" i="1" s="1"/>
  <c r="PK284" i="1" s="1"/>
  <c r="PM286" i="1"/>
  <c r="PJ286" i="1" s="1"/>
  <c r="PK286" i="1" s="1"/>
  <c r="PM288" i="1"/>
  <c r="PJ288" i="1" s="1"/>
  <c r="PK288" i="1" s="1"/>
  <c r="GY278" i="1"/>
  <c r="GV278" i="1" s="1"/>
  <c r="GY280" i="1"/>
  <c r="GV280" i="1" s="1"/>
  <c r="GW280" i="1" s="1"/>
  <c r="GY282" i="1"/>
  <c r="GV282" i="1" s="1"/>
  <c r="GW282" i="1" s="1"/>
  <c r="GY284" i="1"/>
  <c r="GV284" i="1" s="1"/>
  <c r="GW284" i="1" s="1"/>
  <c r="GY286" i="1"/>
  <c r="GV286" i="1" s="1"/>
  <c r="GW286" i="1" s="1"/>
  <c r="GY288" i="1"/>
  <c r="GV288" i="1" s="1"/>
  <c r="GW288" i="1" s="1"/>
  <c r="PM279" i="1"/>
  <c r="PJ279" i="1" s="1"/>
  <c r="PK279" i="1" s="1"/>
  <c r="PM281" i="1"/>
  <c r="PJ281" i="1" s="1"/>
  <c r="PK281" i="1" s="1"/>
  <c r="PM283" i="1"/>
  <c r="PJ283" i="1" s="1"/>
  <c r="PK283" i="1" s="1"/>
  <c r="PM285" i="1"/>
  <c r="PJ285" i="1" s="1"/>
  <c r="PK285" i="1" s="1"/>
  <c r="PM287" i="1"/>
  <c r="PJ287" i="1" s="1"/>
  <c r="PK287" i="1" s="1"/>
  <c r="PM289" i="1"/>
  <c r="PJ289" i="1" s="1"/>
  <c r="PK289" i="1" s="1"/>
  <c r="GY279" i="1"/>
  <c r="GV279" i="1" s="1"/>
  <c r="GW279" i="1" s="1"/>
  <c r="GY281" i="1"/>
  <c r="GV281" i="1" s="1"/>
  <c r="GW281" i="1" s="1"/>
  <c r="GY283" i="1"/>
  <c r="GV283" i="1" s="1"/>
  <c r="GW283" i="1" s="1"/>
  <c r="GY285" i="1"/>
  <c r="GV285" i="1" s="1"/>
  <c r="GW285" i="1" s="1"/>
  <c r="GY287" i="1"/>
  <c r="GV287" i="1" s="1"/>
  <c r="GW287" i="1" s="1"/>
  <c r="GY289" i="1"/>
  <c r="GV289" i="1" s="1"/>
  <c r="GW289" i="1" s="1"/>
  <c r="FC245" i="1"/>
  <c r="KZ244" i="1"/>
  <c r="KN244" i="1"/>
  <c r="GW278" i="1" l="1"/>
  <c r="PK278" i="1"/>
  <c r="FD245" i="1"/>
  <c r="KO244" i="1"/>
  <c r="KX245" i="1"/>
  <c r="PL278" i="1" l="1"/>
  <c r="PL279" i="1" s="1"/>
  <c r="PL280" i="1" s="1"/>
  <c r="PL281" i="1" s="1"/>
  <c r="PL282" i="1" s="1"/>
  <c r="PL283" i="1" s="1"/>
  <c r="PL284" i="1" s="1"/>
  <c r="PL285" i="1" s="1"/>
  <c r="PL286" i="1" s="1"/>
  <c r="PL287" i="1" s="1"/>
  <c r="PL288" i="1" s="1"/>
  <c r="PL289" i="1" s="1"/>
  <c r="GX278" i="1"/>
  <c r="GX279" i="1" s="1"/>
  <c r="GX280" i="1" s="1"/>
  <c r="GX281" i="1" s="1"/>
  <c r="GX282" i="1" s="1"/>
  <c r="GX283" i="1" s="1"/>
  <c r="GX284" i="1" s="1"/>
  <c r="GX285" i="1" s="1"/>
  <c r="GX286" i="1" s="1"/>
  <c r="GX287" i="1" s="1"/>
  <c r="GX288" i="1" s="1"/>
  <c r="GX289" i="1" s="1"/>
  <c r="FE245" i="1"/>
  <c r="KY245" i="1"/>
  <c r="KM245" i="1"/>
  <c r="PM290" i="1" l="1"/>
  <c r="PJ290" i="1" s="1"/>
  <c r="PM292" i="1"/>
  <c r="PJ292" i="1" s="1"/>
  <c r="PK292" i="1" s="1"/>
  <c r="PM294" i="1"/>
  <c r="PJ294" i="1" s="1"/>
  <c r="PK294" i="1" s="1"/>
  <c r="PM296" i="1"/>
  <c r="PJ296" i="1" s="1"/>
  <c r="PK296" i="1" s="1"/>
  <c r="PM298" i="1"/>
  <c r="PJ298" i="1" s="1"/>
  <c r="PK298" i="1" s="1"/>
  <c r="PM300" i="1"/>
  <c r="PJ300" i="1" s="1"/>
  <c r="PK300" i="1" s="1"/>
  <c r="PM291" i="1"/>
  <c r="PJ291" i="1" s="1"/>
  <c r="PK291" i="1" s="1"/>
  <c r="PM293" i="1"/>
  <c r="PJ293" i="1" s="1"/>
  <c r="PK293" i="1" s="1"/>
  <c r="PM295" i="1"/>
  <c r="PJ295" i="1" s="1"/>
  <c r="PK295" i="1" s="1"/>
  <c r="PM297" i="1"/>
  <c r="PJ297" i="1" s="1"/>
  <c r="PK297" i="1" s="1"/>
  <c r="PM299" i="1"/>
  <c r="PJ299" i="1" s="1"/>
  <c r="PK299" i="1" s="1"/>
  <c r="PM301" i="1"/>
  <c r="PJ301" i="1" s="1"/>
  <c r="PK301" i="1" s="1"/>
  <c r="GY296" i="1"/>
  <c r="GV296" i="1" s="1"/>
  <c r="GW296" i="1" s="1"/>
  <c r="GY291" i="1"/>
  <c r="GV291" i="1" s="1"/>
  <c r="GW291" i="1" s="1"/>
  <c r="GY299" i="1"/>
  <c r="GV299" i="1" s="1"/>
  <c r="GW299" i="1" s="1"/>
  <c r="GY294" i="1"/>
  <c r="GV294" i="1" s="1"/>
  <c r="GW294" i="1" s="1"/>
  <c r="GY297" i="1"/>
  <c r="GV297" i="1" s="1"/>
  <c r="GW297" i="1" s="1"/>
  <c r="GY292" i="1"/>
  <c r="GV292" i="1" s="1"/>
  <c r="GW292" i="1" s="1"/>
  <c r="GY300" i="1"/>
  <c r="GV300" i="1" s="1"/>
  <c r="GW300" i="1" s="1"/>
  <c r="GY295" i="1"/>
  <c r="GV295" i="1" s="1"/>
  <c r="GW295" i="1" s="1"/>
  <c r="GY301" i="1"/>
  <c r="GV301" i="1" s="1"/>
  <c r="GW301" i="1" s="1"/>
  <c r="GY290" i="1"/>
  <c r="GV290" i="1" s="1"/>
  <c r="GY298" i="1"/>
  <c r="GV298" i="1" s="1"/>
  <c r="GW298" i="1" s="1"/>
  <c r="GY293" i="1"/>
  <c r="GV293" i="1" s="1"/>
  <c r="GW293" i="1" s="1"/>
  <c r="FC246" i="1"/>
  <c r="KN245" i="1"/>
  <c r="KZ245" i="1"/>
  <c r="GW290" i="1" l="1"/>
  <c r="GV422" i="1"/>
  <c r="PK290" i="1"/>
  <c r="PJ422" i="1"/>
  <c r="FD246" i="1"/>
  <c r="KX246" i="1"/>
  <c r="KO245" i="1"/>
  <c r="PK422" i="1" l="1"/>
  <c r="PI423" i="1" s="1"/>
  <c r="PL290" i="1"/>
  <c r="PL291" i="1" s="1"/>
  <c r="PL292" i="1" s="1"/>
  <c r="PL293" i="1" s="1"/>
  <c r="PL294" i="1" s="1"/>
  <c r="PL295" i="1" s="1"/>
  <c r="PL296" i="1" s="1"/>
  <c r="PL297" i="1" s="1"/>
  <c r="PL298" i="1" s="1"/>
  <c r="PL299" i="1" s="1"/>
  <c r="PL300" i="1" s="1"/>
  <c r="PL301" i="1" s="1"/>
  <c r="PN301" i="1" s="1"/>
  <c r="GW422" i="1"/>
  <c r="GU423" i="1" s="1"/>
  <c r="GX290" i="1"/>
  <c r="GX291" i="1" s="1"/>
  <c r="GX292" i="1" s="1"/>
  <c r="GX293" i="1" s="1"/>
  <c r="GX294" i="1" s="1"/>
  <c r="GX295" i="1" s="1"/>
  <c r="GX296" i="1" s="1"/>
  <c r="GX297" i="1" s="1"/>
  <c r="GX298" i="1" s="1"/>
  <c r="GX299" i="1" s="1"/>
  <c r="GX300" i="1" s="1"/>
  <c r="GX301" i="1" s="1"/>
  <c r="FE246" i="1"/>
  <c r="KM246" i="1"/>
  <c r="KY246" i="1"/>
  <c r="KZ246" i="1" s="1"/>
  <c r="PM304" i="1" l="1"/>
  <c r="GY312" i="1"/>
  <c r="PM306" i="1"/>
  <c r="GY307" i="1"/>
  <c r="PM313" i="1"/>
  <c r="PM310" i="1"/>
  <c r="PM309" i="1"/>
  <c r="GY302" i="1"/>
  <c r="GZ301" i="1"/>
  <c r="PM302" i="1"/>
  <c r="GY313" i="1"/>
  <c r="GY308" i="1"/>
  <c r="PM303" i="1"/>
  <c r="PM305" i="1"/>
  <c r="PM307" i="1"/>
  <c r="PM311" i="1"/>
  <c r="GY306" i="1"/>
  <c r="GY309" i="1"/>
  <c r="GY303" i="1"/>
  <c r="GY310" i="1"/>
  <c r="GY305" i="1"/>
  <c r="PM308" i="1"/>
  <c r="PM312" i="1"/>
  <c r="GY311" i="1"/>
  <c r="GY304" i="1"/>
  <c r="PN422" i="1"/>
  <c r="PO301" i="1"/>
  <c r="PO422" i="1" s="1"/>
  <c r="PO60" i="1" s="1"/>
  <c r="BB17" i="1" s="1"/>
  <c r="X25" i="2" s="1"/>
  <c r="FC247" i="1"/>
  <c r="FD247" i="1" s="1"/>
  <c r="FE247" i="1" s="1"/>
  <c r="KX247" i="1"/>
  <c r="KY247" i="1" s="1"/>
  <c r="KZ247" i="1" s="1"/>
  <c r="KN246" i="1"/>
  <c r="KO246" i="1" s="1"/>
  <c r="HA301" i="1" l="1"/>
  <c r="HA422" i="1" s="1"/>
  <c r="HA60" i="1" s="1"/>
  <c r="X17" i="1" s="1"/>
  <c r="X10" i="2" s="1"/>
  <c r="GZ422" i="1"/>
  <c r="FC248" i="1"/>
  <c r="FD248" i="1" s="1"/>
  <c r="FE248" i="1" s="1"/>
  <c r="KX248" i="1"/>
  <c r="KY248" i="1" s="1"/>
  <c r="KZ248" i="1" s="1"/>
  <c r="KM247" i="1"/>
  <c r="KN247" i="1" s="1"/>
  <c r="KO247" i="1" s="1"/>
  <c r="FC249" i="1" l="1"/>
  <c r="FD249" i="1" s="1"/>
  <c r="FE249" i="1" s="1"/>
  <c r="KX249" i="1"/>
  <c r="KY249" i="1" s="1"/>
  <c r="KZ249" i="1" s="1"/>
  <c r="KM248" i="1"/>
  <c r="KN248" i="1" s="1"/>
  <c r="KO248" i="1" s="1"/>
  <c r="FC250" i="1" l="1"/>
  <c r="FD250" i="1" s="1"/>
  <c r="FE250" i="1" s="1"/>
  <c r="KX250" i="1"/>
  <c r="KY250" i="1" s="1"/>
  <c r="KZ250" i="1" s="1"/>
  <c r="KM249" i="1"/>
  <c r="KN249" i="1" s="1"/>
  <c r="KO249" i="1" s="1"/>
  <c r="FC251" i="1" l="1"/>
  <c r="FD251" i="1" s="1"/>
  <c r="FE251" i="1" s="1"/>
  <c r="KM250" i="1"/>
  <c r="KN250" i="1" s="1"/>
  <c r="KO250" i="1" s="1"/>
  <c r="KX251" i="1"/>
  <c r="KY251" i="1" s="1"/>
  <c r="KZ251" i="1" s="1"/>
  <c r="FC252" i="1" l="1"/>
  <c r="FD252" i="1" s="1"/>
  <c r="FE252" i="1" s="1"/>
  <c r="KM251" i="1"/>
  <c r="KN251" i="1" s="1"/>
  <c r="KO251" i="1" s="1"/>
  <c r="KX252" i="1"/>
  <c r="KY252" i="1" s="1"/>
  <c r="KZ252" i="1" s="1"/>
  <c r="FC253" i="1" l="1"/>
  <c r="FD253" i="1" s="1"/>
  <c r="FE253" i="1" s="1"/>
  <c r="KX253" i="1"/>
  <c r="KY253" i="1" s="1"/>
  <c r="KZ253" i="1" s="1"/>
  <c r="KM252" i="1"/>
  <c r="KN252" i="1" s="1"/>
  <c r="KO252" i="1" s="1"/>
  <c r="FC254" i="1" l="1"/>
  <c r="FD254" i="1" s="1"/>
  <c r="FE254" i="1" s="1"/>
  <c r="KM253" i="1"/>
  <c r="KN253" i="1" s="1"/>
  <c r="KO253" i="1" s="1"/>
  <c r="KX254" i="1"/>
  <c r="KY254" i="1" s="1"/>
  <c r="KZ254" i="1" s="1"/>
  <c r="FC255" i="1" l="1"/>
  <c r="FD255" i="1" s="1"/>
  <c r="FE255" i="1" s="1"/>
  <c r="KM254" i="1"/>
  <c r="KN254" i="1" s="1"/>
  <c r="KO254" i="1" s="1"/>
  <c r="KX255" i="1"/>
  <c r="KY255" i="1" s="1"/>
  <c r="KZ255" i="1" s="1"/>
  <c r="FC256" i="1" l="1"/>
  <c r="FD256" i="1" s="1"/>
  <c r="FE256" i="1" s="1"/>
  <c r="KX256" i="1"/>
  <c r="KY256" i="1" s="1"/>
  <c r="KZ256" i="1" s="1"/>
  <c r="KM255" i="1"/>
  <c r="KN255" i="1" s="1"/>
  <c r="KO255" i="1" s="1"/>
  <c r="FC257" i="1" l="1"/>
  <c r="FD257" i="1" s="1"/>
  <c r="FE257" i="1" s="1"/>
  <c r="KX257" i="1"/>
  <c r="KY257" i="1" s="1"/>
  <c r="KZ257" i="1" s="1"/>
  <c r="KM256" i="1"/>
  <c r="KN256" i="1" s="1"/>
  <c r="KO256" i="1" s="1"/>
  <c r="FC258" i="1" l="1"/>
  <c r="FD258" i="1" s="1"/>
  <c r="FE258" i="1" s="1"/>
  <c r="KX258" i="1"/>
  <c r="KY258" i="1" s="1"/>
  <c r="KZ258" i="1" s="1"/>
  <c r="KM257" i="1"/>
  <c r="KN257" i="1" s="1"/>
  <c r="KO257" i="1" s="1"/>
  <c r="FC259" i="1" l="1"/>
  <c r="FD259" i="1" s="1"/>
  <c r="FE259" i="1" s="1"/>
  <c r="KM258" i="1"/>
  <c r="KN258" i="1" s="1"/>
  <c r="KO258" i="1" s="1"/>
  <c r="KX259" i="1"/>
  <c r="KY259" i="1" s="1"/>
  <c r="KZ259" i="1" s="1"/>
  <c r="FC260" i="1" l="1"/>
  <c r="FD260" i="1" s="1"/>
  <c r="FE260" i="1" s="1"/>
  <c r="KM259" i="1"/>
  <c r="KN259" i="1" s="1"/>
  <c r="KO259" i="1" s="1"/>
  <c r="KX260" i="1"/>
  <c r="KY260" i="1" s="1"/>
  <c r="KZ260" i="1" s="1"/>
  <c r="FC261" i="1" l="1"/>
  <c r="FD261" i="1" s="1"/>
  <c r="FE261" i="1" s="1"/>
  <c r="KX261" i="1"/>
  <c r="KY261" i="1" s="1"/>
  <c r="KZ261" i="1" s="1"/>
  <c r="KM260" i="1"/>
  <c r="KN260" i="1" s="1"/>
  <c r="KO260" i="1" s="1"/>
  <c r="FC262" i="1" l="1"/>
  <c r="FD262" i="1" s="1"/>
  <c r="FE262" i="1" s="1"/>
  <c r="KM261" i="1"/>
  <c r="KN261" i="1" s="1"/>
  <c r="KO261" i="1" s="1"/>
  <c r="KX262" i="1"/>
  <c r="KY262" i="1" s="1"/>
  <c r="KZ262" i="1" s="1"/>
  <c r="FC263" i="1" l="1"/>
  <c r="FD263" i="1" s="1"/>
  <c r="FE263" i="1" s="1"/>
  <c r="KX263" i="1"/>
  <c r="KY263" i="1" s="1"/>
  <c r="KZ263" i="1" s="1"/>
  <c r="KM262" i="1"/>
  <c r="KN262" i="1" s="1"/>
  <c r="KO262" i="1" s="1"/>
  <c r="FC264" i="1" l="1"/>
  <c r="FD264" i="1" s="1"/>
  <c r="FE264" i="1" s="1"/>
  <c r="KX264" i="1"/>
  <c r="KY264" i="1" s="1"/>
  <c r="KZ264" i="1" s="1"/>
  <c r="KM263" i="1"/>
  <c r="KN263" i="1" s="1"/>
  <c r="KO263" i="1" s="1"/>
  <c r="FC265" i="1" l="1"/>
  <c r="FD265" i="1" s="1"/>
  <c r="FE265" i="1" s="1"/>
  <c r="KX265" i="1"/>
  <c r="KY265" i="1" s="1"/>
  <c r="KZ265" i="1" s="1"/>
  <c r="KM264" i="1"/>
  <c r="KN264" i="1" s="1"/>
  <c r="KO264" i="1" s="1"/>
  <c r="FC266" i="1" l="1"/>
  <c r="FD266" i="1" s="1"/>
  <c r="FE266" i="1" s="1"/>
  <c r="KX266" i="1"/>
  <c r="KY266" i="1" s="1"/>
  <c r="KZ266" i="1" s="1"/>
  <c r="KM265" i="1"/>
  <c r="KN265" i="1" s="1"/>
  <c r="KO265" i="1" s="1"/>
  <c r="FC267" i="1" l="1"/>
  <c r="FD267" i="1" s="1"/>
  <c r="FE267" i="1" s="1"/>
  <c r="KM266" i="1"/>
  <c r="KN266" i="1" s="1"/>
  <c r="KO266" i="1" s="1"/>
  <c r="KX267" i="1"/>
  <c r="KY267" i="1" s="1"/>
  <c r="KZ267" i="1" s="1"/>
  <c r="FC268" i="1" l="1"/>
  <c r="FD268" i="1" s="1"/>
  <c r="FE268" i="1" s="1"/>
  <c r="KX268" i="1"/>
  <c r="KY268" i="1" s="1"/>
  <c r="KZ268" i="1" s="1"/>
  <c r="KM267" i="1"/>
  <c r="KN267" i="1" s="1"/>
  <c r="KO267" i="1" s="1"/>
  <c r="FC269" i="1" l="1"/>
  <c r="FD269" i="1" s="1"/>
  <c r="FE269" i="1" s="1"/>
  <c r="KX269" i="1"/>
  <c r="KY269" i="1" s="1"/>
  <c r="KZ269" i="1" s="1"/>
  <c r="KM268" i="1"/>
  <c r="KN268" i="1" s="1"/>
  <c r="KO268" i="1" s="1"/>
  <c r="FC270" i="1" l="1"/>
  <c r="FD270" i="1" s="1"/>
  <c r="FE270" i="1" s="1"/>
  <c r="KM269" i="1"/>
  <c r="KN269" i="1" s="1"/>
  <c r="KO269" i="1" s="1"/>
  <c r="KX270" i="1"/>
  <c r="KY270" i="1" s="1"/>
  <c r="KZ270" i="1" s="1"/>
  <c r="FC271" i="1" l="1"/>
  <c r="FD271" i="1" s="1"/>
  <c r="FE271" i="1" s="1"/>
  <c r="KM270" i="1"/>
  <c r="KN270" i="1" s="1"/>
  <c r="KO270" i="1" s="1"/>
  <c r="KX271" i="1"/>
  <c r="KY271" i="1" s="1"/>
  <c r="KZ271" i="1" s="1"/>
  <c r="FC272" i="1" l="1"/>
  <c r="FD272" i="1" s="1"/>
  <c r="FE272" i="1" s="1"/>
  <c r="KX272" i="1"/>
  <c r="KY272" i="1" s="1"/>
  <c r="KZ272" i="1" s="1"/>
  <c r="KM271" i="1"/>
  <c r="KN271" i="1" s="1"/>
  <c r="KO271" i="1" s="1"/>
  <c r="FC273" i="1" l="1"/>
  <c r="FD273" i="1" s="1"/>
  <c r="FE273" i="1" s="1"/>
  <c r="KX273" i="1"/>
  <c r="KY273" i="1" s="1"/>
  <c r="KZ273" i="1" s="1"/>
  <c r="KM272" i="1"/>
  <c r="KN272" i="1" s="1"/>
  <c r="KO272" i="1" s="1"/>
  <c r="FC274" i="1" l="1"/>
  <c r="FD274" i="1" s="1"/>
  <c r="FE274" i="1" s="1"/>
  <c r="KM273" i="1"/>
  <c r="KN273" i="1" s="1"/>
  <c r="KO273" i="1" s="1"/>
  <c r="KX274" i="1"/>
  <c r="KY274" i="1" s="1"/>
  <c r="KZ274" i="1" s="1"/>
  <c r="FC275" i="1" l="1"/>
  <c r="FD275" i="1" s="1"/>
  <c r="FE275" i="1" s="1"/>
  <c r="KM274" i="1"/>
  <c r="KN274" i="1" s="1"/>
  <c r="KO274" i="1" s="1"/>
  <c r="KX275" i="1"/>
  <c r="KY275" i="1" s="1"/>
  <c r="KZ275" i="1" s="1"/>
  <c r="FC276" i="1" l="1"/>
  <c r="FD276" i="1" s="1"/>
  <c r="FE276" i="1" s="1"/>
  <c r="KM275" i="1"/>
  <c r="KN275" i="1" s="1"/>
  <c r="KO275" i="1" s="1"/>
  <c r="KX276" i="1"/>
  <c r="KY276" i="1" s="1"/>
  <c r="KZ276" i="1" s="1"/>
  <c r="FC277" i="1" l="1"/>
  <c r="FD277" i="1" s="1"/>
  <c r="FE277" i="1" s="1"/>
  <c r="KX277" i="1"/>
  <c r="KY277" i="1" s="1"/>
  <c r="KZ277" i="1" s="1"/>
  <c r="KM276" i="1"/>
  <c r="KN276" i="1" s="1"/>
  <c r="KO276" i="1" s="1"/>
  <c r="FC278" i="1" l="1"/>
  <c r="FD278" i="1" s="1"/>
  <c r="FE278" i="1" s="1"/>
  <c r="KM277" i="1"/>
  <c r="KN277" i="1" s="1"/>
  <c r="KO277" i="1" s="1"/>
  <c r="KX278" i="1"/>
  <c r="KY278" i="1" s="1"/>
  <c r="KZ278" i="1" s="1"/>
  <c r="FC279" i="1" l="1"/>
  <c r="FD279" i="1" s="1"/>
  <c r="FE279" i="1" s="1"/>
  <c r="KM278" i="1"/>
  <c r="KN278" i="1" s="1"/>
  <c r="KO278" i="1" s="1"/>
  <c r="KX279" i="1"/>
  <c r="KY279" i="1" s="1"/>
  <c r="KZ279" i="1" s="1"/>
  <c r="FC280" i="1" l="1"/>
  <c r="FD280" i="1" s="1"/>
  <c r="FE280" i="1" s="1"/>
  <c r="KX280" i="1"/>
  <c r="KY280" i="1" s="1"/>
  <c r="KZ280" i="1" s="1"/>
  <c r="KM279" i="1"/>
  <c r="KN279" i="1" s="1"/>
  <c r="KO279" i="1" s="1"/>
  <c r="FC281" i="1" l="1"/>
  <c r="FD281" i="1" s="1"/>
  <c r="FE281" i="1" s="1"/>
  <c r="KM280" i="1"/>
  <c r="KN280" i="1" s="1"/>
  <c r="KO280" i="1" s="1"/>
  <c r="KX281" i="1"/>
  <c r="KY281" i="1" s="1"/>
  <c r="KZ281" i="1" s="1"/>
  <c r="FC282" i="1" l="1"/>
  <c r="FD282" i="1" s="1"/>
  <c r="FE282" i="1" s="1"/>
  <c r="KM281" i="1"/>
  <c r="KN281" i="1" s="1"/>
  <c r="KO281" i="1" s="1"/>
  <c r="KX282" i="1"/>
  <c r="KY282" i="1" s="1"/>
  <c r="KZ282" i="1" s="1"/>
  <c r="FC283" i="1" l="1"/>
  <c r="FD283" i="1" s="1"/>
  <c r="FE283" i="1" s="1"/>
  <c r="KM282" i="1"/>
  <c r="KN282" i="1" s="1"/>
  <c r="KO282" i="1" s="1"/>
  <c r="KX283" i="1"/>
  <c r="KY283" i="1" s="1"/>
  <c r="KZ283" i="1" s="1"/>
  <c r="FC284" i="1" l="1"/>
  <c r="FD284" i="1" s="1"/>
  <c r="FE284" i="1" s="1"/>
  <c r="KM283" i="1"/>
  <c r="KN283" i="1" s="1"/>
  <c r="KO283" i="1" s="1"/>
  <c r="KX284" i="1"/>
  <c r="KY284" i="1" s="1"/>
  <c r="KZ284" i="1" s="1"/>
  <c r="FC285" i="1" l="1"/>
  <c r="FD285" i="1" s="1"/>
  <c r="FE285" i="1" s="1"/>
  <c r="KX285" i="1"/>
  <c r="KY285" i="1" s="1"/>
  <c r="KZ285" i="1" s="1"/>
  <c r="KM284" i="1"/>
  <c r="KN284" i="1" s="1"/>
  <c r="KO284" i="1" s="1"/>
  <c r="FC286" i="1" l="1"/>
  <c r="FD286" i="1" s="1"/>
  <c r="FE286" i="1" s="1"/>
  <c r="KM285" i="1"/>
  <c r="KN285" i="1" s="1"/>
  <c r="KO285" i="1" s="1"/>
  <c r="KX286" i="1"/>
  <c r="KY286" i="1" s="1"/>
  <c r="KZ286" i="1" s="1"/>
  <c r="FC287" i="1" l="1"/>
  <c r="FD287" i="1" s="1"/>
  <c r="FE287" i="1" s="1"/>
  <c r="KX287" i="1"/>
  <c r="KY287" i="1" s="1"/>
  <c r="KZ287" i="1" s="1"/>
  <c r="KM286" i="1"/>
  <c r="KN286" i="1" s="1"/>
  <c r="KO286" i="1" s="1"/>
  <c r="FC288" i="1" l="1"/>
  <c r="FD288" i="1" s="1"/>
  <c r="FE288" i="1" s="1"/>
  <c r="KX288" i="1"/>
  <c r="KY288" i="1" s="1"/>
  <c r="KZ288" i="1" s="1"/>
  <c r="KM287" i="1"/>
  <c r="KN287" i="1" s="1"/>
  <c r="KO287" i="1" s="1"/>
  <c r="FC289" i="1" l="1"/>
  <c r="FD289" i="1" s="1"/>
  <c r="FE289" i="1" s="1"/>
  <c r="KX289" i="1"/>
  <c r="KY289" i="1" s="1"/>
  <c r="KZ289" i="1" s="1"/>
  <c r="KM288" i="1"/>
  <c r="KN288" i="1" s="1"/>
  <c r="KO288" i="1" s="1"/>
  <c r="FC290" i="1" l="1"/>
  <c r="FD290" i="1" s="1"/>
  <c r="FE290" i="1" s="1"/>
  <c r="KX290" i="1"/>
  <c r="KY290" i="1" s="1"/>
  <c r="KZ290" i="1" s="1"/>
  <c r="KM289" i="1"/>
  <c r="KN289" i="1" s="1"/>
  <c r="KO289" i="1" s="1"/>
  <c r="FC291" i="1" l="1"/>
  <c r="FD291" i="1" s="1"/>
  <c r="FE291" i="1" s="1"/>
  <c r="KM290" i="1"/>
  <c r="KN290" i="1" s="1"/>
  <c r="KO290" i="1" s="1"/>
  <c r="KX291" i="1"/>
  <c r="KY291" i="1" s="1"/>
  <c r="KZ291" i="1" s="1"/>
  <c r="FC292" i="1" l="1"/>
  <c r="FD292" i="1" s="1"/>
  <c r="FE292" i="1" s="1"/>
  <c r="KX292" i="1"/>
  <c r="KY292" i="1" s="1"/>
  <c r="KZ292" i="1" s="1"/>
  <c r="KM291" i="1"/>
  <c r="KN291" i="1" s="1"/>
  <c r="KO291" i="1" s="1"/>
  <c r="FC293" i="1" l="1"/>
  <c r="FD293" i="1" s="1"/>
  <c r="FE293" i="1" s="1"/>
  <c r="KX293" i="1"/>
  <c r="KY293" i="1" s="1"/>
  <c r="KZ293" i="1" s="1"/>
  <c r="KM292" i="1"/>
  <c r="KN292" i="1" s="1"/>
  <c r="KO292" i="1" s="1"/>
  <c r="FC294" i="1" l="1"/>
  <c r="FD294" i="1" s="1"/>
  <c r="FE294" i="1" s="1"/>
  <c r="KM293" i="1"/>
  <c r="KN293" i="1" s="1"/>
  <c r="KO293" i="1" s="1"/>
  <c r="KX294" i="1"/>
  <c r="KY294" i="1" s="1"/>
  <c r="KZ294" i="1" s="1"/>
  <c r="FC295" i="1" l="1"/>
  <c r="FD295" i="1" s="1"/>
  <c r="FE295" i="1" s="1"/>
  <c r="KM294" i="1"/>
  <c r="KN294" i="1" s="1"/>
  <c r="KO294" i="1" s="1"/>
  <c r="KX295" i="1"/>
  <c r="KY295" i="1" s="1"/>
  <c r="KZ295" i="1" s="1"/>
  <c r="FC296" i="1" l="1"/>
  <c r="FD296" i="1" s="1"/>
  <c r="FE296" i="1" s="1"/>
  <c r="KX296" i="1"/>
  <c r="KY296" i="1" s="1"/>
  <c r="KZ296" i="1" s="1"/>
  <c r="KM295" i="1"/>
  <c r="KN295" i="1" s="1"/>
  <c r="KO295" i="1" s="1"/>
  <c r="FC297" i="1" l="1"/>
  <c r="FD297" i="1" s="1"/>
  <c r="FE297" i="1" s="1"/>
  <c r="KX297" i="1"/>
  <c r="KY297" i="1" s="1"/>
  <c r="KZ297" i="1" s="1"/>
  <c r="KM296" i="1"/>
  <c r="KN296" i="1" s="1"/>
  <c r="KO296" i="1" s="1"/>
  <c r="FC298" i="1" l="1"/>
  <c r="FD298" i="1" s="1"/>
  <c r="FE298" i="1" s="1"/>
  <c r="KM297" i="1"/>
  <c r="KN297" i="1" s="1"/>
  <c r="KO297" i="1" s="1"/>
  <c r="KX298" i="1"/>
  <c r="KY298" i="1" s="1"/>
  <c r="KZ298" i="1" s="1"/>
  <c r="FC299" i="1" l="1"/>
  <c r="FD299" i="1" s="1"/>
  <c r="FE299" i="1" s="1"/>
  <c r="KM298" i="1"/>
  <c r="KN298" i="1" s="1"/>
  <c r="KO298" i="1" s="1"/>
  <c r="KX299" i="1"/>
  <c r="KY299" i="1" s="1"/>
  <c r="KZ299" i="1" s="1"/>
  <c r="FC300" i="1" l="1"/>
  <c r="FD300" i="1" s="1"/>
  <c r="FE300" i="1" s="1"/>
  <c r="KM299" i="1"/>
  <c r="KN299" i="1" s="1"/>
  <c r="KO299" i="1" s="1"/>
  <c r="KX300" i="1"/>
  <c r="KY300" i="1" s="1"/>
  <c r="KZ300" i="1" s="1"/>
  <c r="FC301" i="1" l="1"/>
  <c r="KY301" i="1"/>
  <c r="KX301" i="1"/>
  <c r="KX422" i="1" s="1"/>
  <c r="KZ423" i="1" s="1"/>
  <c r="KZ301" i="1"/>
  <c r="KM300" i="1"/>
  <c r="KN300" i="1" s="1"/>
  <c r="KO300" i="1" s="1"/>
  <c r="FD301" i="1" l="1"/>
  <c r="FC422" i="1"/>
  <c r="KM301" i="1"/>
  <c r="KW301" i="1"/>
  <c r="KY422" i="1"/>
  <c r="KW423" i="1" s="1"/>
  <c r="FD422" i="1" l="1"/>
  <c r="FB423" i="1" s="1"/>
  <c r="FE301" i="1"/>
  <c r="FF301" i="1" s="1"/>
  <c r="LK301" i="1"/>
  <c r="LK422" i="1" s="1"/>
  <c r="KW422" i="1"/>
  <c r="KU423" i="1" s="1"/>
  <c r="KU301" i="1"/>
  <c r="KN301" i="1"/>
  <c r="KM422" i="1"/>
  <c r="FG301" i="1" l="1"/>
  <c r="FG422" i="1" s="1"/>
  <c r="FG60" i="1" s="1"/>
  <c r="T17" i="1" s="1"/>
  <c r="T10" i="2" s="1"/>
  <c r="FF422" i="1"/>
  <c r="KN422" i="1"/>
  <c r="KL423" i="1" s="1"/>
  <c r="KN426" i="1"/>
  <c r="KO301" i="1"/>
  <c r="KQ301" i="1" s="1"/>
  <c r="KQ422" i="1" s="1"/>
  <c r="KU422" i="1"/>
  <c r="LJ301" i="1"/>
  <c r="LJ422" i="1" s="1"/>
  <c r="LK60" i="1"/>
  <c r="LL64" i="1"/>
  <c r="LL60" i="1" l="1"/>
  <c r="LL67" i="1" s="1"/>
  <c r="LJ60" i="1"/>
  <c r="AI19" i="1"/>
  <c r="KN427" i="1"/>
  <c r="N18" i="2"/>
  <c r="HG426" i="1"/>
  <c r="AI17" i="1"/>
  <c r="BF11" i="1" s="1"/>
  <c r="AI21" i="1"/>
  <c r="AI18" i="1"/>
  <c r="AI22" i="1"/>
  <c r="AI23" i="1"/>
  <c r="AI20" i="1"/>
  <c r="AI24" i="1"/>
  <c r="M32" i="2" s="1"/>
  <c r="M29" i="2" l="1"/>
  <c r="M31" i="2"/>
  <c r="M25" i="2"/>
  <c r="M30" i="2"/>
  <c r="M26" i="2"/>
  <c r="M27" i="2"/>
  <c r="M28" i="2"/>
</calcChain>
</file>

<file path=xl/sharedStrings.xml><?xml version="1.0" encoding="utf-8"?>
<sst xmlns="http://schemas.openxmlformats.org/spreadsheetml/2006/main" count="663" uniqueCount="97">
  <si>
    <t>Montant</t>
  </si>
  <si>
    <t>Taux prêt</t>
  </si>
  <si>
    <t>Total frais divers</t>
  </si>
  <si>
    <t>Primes à taux fixe</t>
  </si>
  <si>
    <t>Primes à taux variable</t>
  </si>
  <si>
    <t>Oui</t>
  </si>
  <si>
    <t>Non</t>
  </si>
  <si>
    <t>Assiette calcul primes</t>
  </si>
  <si>
    <t>Capital initial</t>
  </si>
  <si>
    <t>CRD "Out"</t>
  </si>
  <si>
    <t>CRD "In"</t>
  </si>
  <si>
    <t>Renseigner le taux de prime pour chaque tête assurée</t>
  </si>
  <si>
    <t xml:space="preserve">Capital initial </t>
  </si>
  <si>
    <t>Taux de prime</t>
  </si>
  <si>
    <t>1ère tête</t>
  </si>
  <si>
    <t>2è tête</t>
  </si>
  <si>
    <t>COMPARAISONS DES ASSURANCES DECES-INVALIDITE EN FONCTION DES DIVERSES TECHNIQUES POSSIBLES ET DES TAUX DE PRIMES QUI Y SONT ASSOCIES</t>
  </si>
  <si>
    <t>Par combinaison de:
+ La nature ''Fixe'' ou ''variable'' du taux de prime
+ La base de calcul ''capital intial'' ou ''capital restant dû''
+ La durée des cotisations
=&gt; Vingt techniques (répertoriées ligne 16 ) sont ci-dessous proposées; les unes étant réellement utilisées les autres pouvant potentiellement l'être.</t>
  </si>
  <si>
    <t>Définitions, Commentaires et Explications                                                                                                  Définitions, Commentaires et Explications</t>
  </si>
  <si>
    <t>Rang années</t>
  </si>
  <si>
    <t>Durée en mois</t>
  </si>
  <si>
    <t>Rang</t>
  </si>
  <si>
    <t>Ech avec ADI</t>
  </si>
  <si>
    <t>ADI</t>
  </si>
  <si>
    <t>Ech hors ADI</t>
  </si>
  <si>
    <t>Intérêts</t>
  </si>
  <si>
    <t>Capital amorti</t>
  </si>
  <si>
    <t>CRD</t>
  </si>
  <si>
    <t>Option Rembt 
anticipé
total</t>
  </si>
  <si>
    <t>Quotité ADI Première tête</t>
  </si>
  <si>
    <t>Quotité ADI Seconde tête</t>
  </si>
  <si>
    <t>2  Primes ADI à 100%</t>
  </si>
  <si>
    <r>
      <rPr>
        <b/>
        <sz val="12"/>
        <color rgb="FFC00000"/>
        <rFont val="Calibri"/>
        <family val="2"/>
        <scheme val="minor"/>
      </rPr>
      <t>Assurances décès-Invalidité</t>
    </r>
    <r>
      <rPr>
        <b/>
        <sz val="12"/>
        <color theme="1"/>
        <rFont val="Calibri"/>
        <family val="2"/>
        <scheme val="minor"/>
      </rPr>
      <t xml:space="preserve">
Pour le calcul du TAEG les deux ADI sont supposées obligatoires</t>
    </r>
  </si>
  <si>
    <t>Tx réel 2 ADI à 100%</t>
  </si>
  <si>
    <t>TEG avec 2 ADI</t>
  </si>
  <si>
    <t>Amt</t>
  </si>
  <si>
    <t>Ech</t>
  </si>
  <si>
    <t>Critères de comparaisons deux primes ADI confondues</t>
  </si>
  <si>
    <t>Nature Taux primes ADI</t>
  </si>
  <si>
    <t>Base calcul primes ADI</t>
  </si>
  <si>
    <t>TEG sans ADI</t>
  </si>
  <si>
    <t>TAEG avec 2 ADI</t>
  </si>
  <si>
    <t>TAEG sans ADI</t>
  </si>
  <si>
    <t>TAEA</t>
  </si>
  <si>
    <t xml:space="preserve">T.A.E.G avec 2 primes </t>
  </si>
  <si>
    <t xml:space="preserve">T.A.E.A avec 2 primes </t>
  </si>
  <si>
    <t>CAS N°1 - Primes payées sur toute la durée - Primes à taux fixe - Assiette calcul capital initial</t>
  </si>
  <si>
    <t>A quel rang
en mois ?</t>
  </si>
  <si>
    <t>CAS N°2 - Primes payées sur toute la durée - Primes à taux fixe - Assiette calcul capital restant dû - Technique CRD "Out"</t>
  </si>
  <si>
    <t>Coût total du crédit</t>
  </si>
  <si>
    <t>Échéance la plus faible</t>
  </si>
  <si>
    <t>Echance la plus forte</t>
  </si>
  <si>
    <t>Échéance  Rbt anticipé</t>
  </si>
  <si>
    <t xml:space="preserve">Taux réel 2 primes ADI prises à 100% </t>
  </si>
  <si>
    <t xml:space="preserve">Coût deux assurances </t>
  </si>
  <si>
    <t>Min</t>
  </si>
  <si>
    <t>Max</t>
  </si>
  <si>
    <t>En considérant leurs quotités ADI respectives précisées dans les cellules
"L7" et "M7"</t>
  </si>
  <si>
    <t>Capital restant dû (CRD)</t>
  </si>
  <si>
    <t>Capital restant dû (CRD)
début chaque année</t>
  </si>
  <si>
    <t>Primes ADI payées sur toute la durée du crédit</t>
  </si>
  <si>
    <t>Primes ADI payées sur les premières années du crédit seulement</t>
  </si>
  <si>
    <t>CAS N°3 - Primes payées sur toute la durée - Primes à taux fixe - Assiette calcul capital restant dû - Technique CRD "In"</t>
  </si>
  <si>
    <t>CAS N°4 - Primes payées sur toute la durée - Primes à taux fixe - Assiette calcul capital restant dû au début de chaque année- Technique CRD "Out"</t>
  </si>
  <si>
    <t>CRD début chaque année</t>
  </si>
  <si>
    <t>CAS N°5 - Primes payées sur toute la durée - Primes à taux fixe - Assiette calcul capital restant dû début de chaque année - Technique CRD "In"</t>
  </si>
  <si>
    <t>MAX CRD</t>
  </si>
  <si>
    <t>CAS N°6 - Primes payées sur toute la durée - Primes à taux variable - Assiette calcul capital initial</t>
  </si>
  <si>
    <t>CAS N°7 - Primes payées sur toute la durée - Primes à taux variable - Assiette calcul capital restant dû - Technique CRD "Out"</t>
  </si>
  <si>
    <t>CAS N°8 - Primes payées sur toute la durée - Primes à taux variable - Assiette calcul capital restant dû - Technique CRD "In"</t>
  </si>
  <si>
    <t>CRD MAX</t>
  </si>
  <si>
    <t>CAS N°9 - Primes payées sur toute la durée - Primes à taux variable - Assiette calcul capital restant dû au début de chaque année- Technique CRD "Out"</t>
  </si>
  <si>
    <t>CAS N°10 - Primes payées sur toute la durée - Primes à taux variable - Assiette calcul capital restant dû au début de chaque année- Technique CRD "In"</t>
  </si>
  <si>
    <t>Paliers</t>
  </si>
  <si>
    <t>Lissage</t>
  </si>
  <si>
    <t>CAS N°11 - Primes payées sur premières années - Primes à taux fixe - Assiette calcul capital initial</t>
  </si>
  <si>
    <t>CAS N°12 - Primes payées sur premières années - Primes à taux fixe - Assiette calcul capital restant dû - Technique CRD "Out"</t>
  </si>
  <si>
    <t>Estimation taux prime</t>
  </si>
  <si>
    <t>CAS N°13 - Primes payées sur les premières années - Primes à taux fixe - Assiette calcul capital restant dû - Technique CRD "In"</t>
  </si>
  <si>
    <t>CRD à  la fin palier ADI</t>
  </si>
  <si>
    <r>
      <t xml:space="preserve">Suivant la technique utilisée </t>
    </r>
    <r>
      <rPr>
        <b/>
        <sz val="11.5"/>
        <color rgb="FFC00000"/>
        <rFont val="Calibri"/>
        <family val="2"/>
        <scheme val="minor"/>
      </rPr>
      <t>un remboursement anticipé impacte plus ou moins  le coût réel des primes ADI</t>
    </r>
  </si>
  <si>
    <t>CAS N°14 - Primes payées sur 1ères années - Primes à taux fixe - Assiette calcul capital restant dû au début de chaque année- Technique CRD "Out"</t>
  </si>
  <si>
    <t>CAS N°15 - Primes payées sur 1ères années - Primes à taux fixe - Assiette calcul capital restant dû début de chaque année - Technique CRD "In"</t>
  </si>
  <si>
    <t>CAS N°16 - Primes payées sur 1ères années seulement - Primes à taux variable - Assiette calcul capital initial</t>
  </si>
  <si>
    <t>CAS N°17 - Primes payées sur premières années - Primes à taux variable - Assiette calcul capital restant dû - Technique CRD "Out"</t>
  </si>
  <si>
    <t>CAS N°18 - Primes payées sur premières années - Primes à taux variable - Assiette calcul capital restant dû - Technique CRD "In"</t>
  </si>
  <si>
    <t>CAS N°19 - Primes payées sur 1ères années - Primes à taux variable - Assiette calcul capital restant dû au début de chaque année- Technique CRD "Out"</t>
  </si>
  <si>
    <t>²</t>
  </si>
  <si>
    <t>CAS N°20 - Primes payées sur premières années - Primes à taux variable - Assiette calcul capital restant dû au début de chaque année- Technique CRD "In"</t>
  </si>
  <si>
    <r>
      <rPr>
        <b/>
        <sz val="18"/>
        <color rgb="FFC00000"/>
        <rFont val="Calibri"/>
        <family val="2"/>
        <scheme val="minor"/>
      </rPr>
      <t>Les taux de primes sont très importants pour la fiabilité des comparaisons.</t>
    </r>
    <r>
      <rPr>
        <b/>
        <sz val="14"/>
        <color theme="1"/>
        <rFont val="Calibri"/>
        <family val="2"/>
        <scheme val="minor"/>
      </rPr>
      <t xml:space="preserve">
</t>
    </r>
    <r>
      <rPr>
        <b/>
        <sz val="15"/>
        <color theme="1"/>
        <rFont val="Calibri"/>
        <family val="2"/>
        <scheme val="minor"/>
      </rPr>
      <t xml:space="preserve">Ceux utilisés par défaut ne sont que des exemples qui ne reflètent pas forcément la réalité
Pour des comparaisons pertinentes il convient donc de les renseigner en conformité avec les conditions négociées avec votre banque ou votre assureur.
</t>
    </r>
    <r>
      <rPr>
        <b/>
        <sz val="15"/>
        <color rgb="FFC00000"/>
        <rFont val="Calibri"/>
        <family val="2"/>
        <scheme val="minor"/>
      </rPr>
      <t>Si certaines techniques ne vous intéressent pas ou bien si vous ne connaissez pas les taux de primes concernés il convient de les neutraliser désactivant les cas concernés (Cases à cocher ligne16).</t>
    </r>
  </si>
  <si>
    <r>
      <rPr>
        <b/>
        <sz val="13"/>
        <color rgb="FFFF0000"/>
        <rFont val="Calibri"/>
        <family val="2"/>
        <scheme val="minor"/>
      </rPr>
      <t>CRD "out"</t>
    </r>
    <r>
      <rPr>
        <b/>
        <sz val="13"/>
        <color theme="1"/>
        <rFont val="Calibri"/>
        <family val="2"/>
        <scheme val="minor"/>
      </rPr>
      <t xml:space="preserve"> : Les échéances hors assurances sont calculées au taux du prêt et les primes d'assurances sont calculées parallèlement sur le capital restant dû. La somme de ces deux montants donne les échéances "assurances comprises"</t>
    </r>
    <r>
      <rPr>
        <b/>
        <sz val="13"/>
        <color rgb="FFC00000"/>
        <rFont val="Calibri"/>
        <family val="2"/>
        <scheme val="minor"/>
      </rPr>
      <t xml:space="preserve"> qui sont dégressives</t>
    </r>
  </si>
  <si>
    <r>
      <rPr>
        <b/>
        <sz val="13"/>
        <color rgb="FFFF0000"/>
        <rFont val="Calibri"/>
        <family val="2"/>
        <scheme val="minor"/>
      </rPr>
      <t>CRD ''in''</t>
    </r>
    <r>
      <rPr>
        <b/>
        <sz val="13"/>
        <color theme="1"/>
        <rFont val="Calibri"/>
        <family val="2"/>
        <scheme val="minor"/>
      </rPr>
      <t xml:space="preserve">: Le taux des primes d'assurances est ajouté au taux du prêt pour calculer directement des échéances "assurances comprises" -  </t>
    </r>
    <r>
      <rPr>
        <b/>
        <sz val="13"/>
        <color rgb="FFC00000"/>
        <rFont val="Calibri"/>
        <family val="2"/>
        <scheme val="minor"/>
      </rPr>
      <t>Ces échéances sont constantes si taux primes fixes - variables dans le cas contraire</t>
    </r>
  </si>
  <si>
    <t>SYNTHESE COMPARATIVE DE VINGT TECHNIQUES DE CALCUL DES PRIMES ASSURANCES DECES-INVALIDITE</t>
  </si>
  <si>
    <t>En considérant les quotités ADI respectives choisies par les emprunteurs</t>
  </si>
  <si>
    <r>
      <t>Renseigner toutes les cellules matérialisées en vert</t>
    </r>
    <r>
      <rPr>
        <b/>
        <sz val="19"/>
        <color rgb="FFC00000"/>
        <rFont val="Calibri"/>
        <family val="2"/>
        <scheme val="minor"/>
      </rPr>
      <t xml:space="preserve"> puis cliquer sur ''CALCUL'' =&gt;</t>
    </r>
  </si>
  <si>
    <t>Paliers échéances ou échéances lissées</t>
  </si>
  <si>
    <r>
      <t xml:space="preserve">Si les taux de primes pratiqués sont différents renseigner les bons taux dans les cellules </t>
    </r>
    <r>
      <rPr>
        <b/>
        <sz val="11"/>
        <color rgb="FF005426"/>
        <rFont val="Calibri"/>
        <family val="2"/>
        <scheme val="minor"/>
      </rPr>
      <t>matérialisées en vert</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</si>
</sst>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0.00\ &quot;€&quot;;[Red]\-#,##0.00\ &quot;€&quot;"/>
    <numFmt numFmtId="164" formatCode="0.0000%"/>
    <numFmt numFmtId="165" formatCode="#,##0.00\ &quot;€&quot;"/>
    <numFmt numFmtId="166" formatCode=";;;"/>
    <numFmt numFmtId="167" formatCode="0.00000%"/>
    <numFmt numFmtId="168" formatCode="0.000000%"/>
  </numFmts>
  <fonts count="45" x14ac:knownFonts="1">
    <font>
      <sz val="12"/>
      <color theme="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22"/>
      <color theme="1"/>
      <name val="Calibri"/>
      <family val="2"/>
      <scheme val="minor"/>
    </font>
    <font>
      <b/>
      <sz val="13"/>
      <color theme="1"/>
      <name val="Calibri"/>
      <family val="2"/>
      <scheme val="minor"/>
    </font>
    <font>
      <sz val="18"/>
      <color theme="1"/>
      <name val="Calibri"/>
      <family val="2"/>
      <scheme val="minor"/>
    </font>
    <font>
      <b/>
      <sz val="22"/>
      <color rgb="FF000000"/>
      <name val="Calibri"/>
      <family val="2"/>
      <scheme val="minor"/>
    </font>
    <font>
      <b/>
      <sz val="17"/>
      <color theme="1"/>
      <name val="Calibri"/>
      <family val="2"/>
      <scheme val="minor"/>
    </font>
    <font>
      <b/>
      <sz val="24"/>
      <color theme="1"/>
      <name val="Calibri"/>
      <family val="2"/>
      <scheme val="minor"/>
    </font>
    <font>
      <sz val="24"/>
      <color theme="1"/>
      <name val="Calibri"/>
      <family val="2"/>
      <scheme val="minor"/>
    </font>
    <font>
      <b/>
      <sz val="12"/>
      <color rgb="FFFF0000"/>
      <name val="Calibri"/>
      <family val="2"/>
      <scheme val="minor"/>
    </font>
    <font>
      <b/>
      <sz val="12"/>
      <color rgb="FFC00000"/>
      <name val="Calibri"/>
      <family val="2"/>
      <scheme val="minor"/>
    </font>
    <font>
      <b/>
      <sz val="16"/>
      <color theme="1"/>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b/>
      <sz val="12"/>
      <color rgb="FF0070C0"/>
      <name val="Calibri"/>
      <family val="2"/>
      <scheme val="minor"/>
    </font>
    <font>
      <b/>
      <sz val="22"/>
      <color rgb="FFC00000"/>
      <name val="Calibri"/>
      <family val="2"/>
      <scheme val="minor"/>
    </font>
    <font>
      <b/>
      <sz val="14"/>
      <color rgb="FFC00000"/>
      <name val="Calibri"/>
      <family val="2"/>
      <scheme val="minor"/>
    </font>
    <font>
      <sz val="12"/>
      <name val="Calibri"/>
      <family val="2"/>
      <scheme val="minor"/>
    </font>
    <font>
      <sz val="8"/>
      <color rgb="FF5A5A5A"/>
      <name val="Arial"/>
      <family val="2"/>
    </font>
    <font>
      <b/>
      <sz val="11"/>
      <color theme="1"/>
      <name val="Calibri"/>
      <family val="2"/>
      <scheme val="minor"/>
    </font>
    <font>
      <sz val="11"/>
      <color theme="1"/>
      <name val="Calibri"/>
      <family val="2"/>
      <scheme val="minor"/>
    </font>
    <font>
      <b/>
      <sz val="12"/>
      <name val="Calibri"/>
      <family val="2"/>
      <scheme val="minor"/>
    </font>
    <font>
      <b/>
      <sz val="11.5"/>
      <color theme="1"/>
      <name val="Calibri"/>
      <family val="2"/>
      <scheme val="minor"/>
    </font>
    <font>
      <b/>
      <sz val="11.5"/>
      <color rgb="FFC00000"/>
      <name val="Calibri"/>
      <family val="2"/>
      <scheme val="minor"/>
    </font>
    <font>
      <b/>
      <sz val="12"/>
      <color rgb="FF000000"/>
      <name val="Calibri"/>
      <family val="2"/>
      <scheme val="minor"/>
    </font>
    <font>
      <b/>
      <sz val="10"/>
      <color theme="1"/>
      <name val="Calibri"/>
      <family val="2"/>
      <scheme val="minor"/>
    </font>
    <font>
      <b/>
      <sz val="18"/>
      <color rgb="FFC00000"/>
      <name val="Calibri"/>
      <family val="2"/>
      <scheme val="minor"/>
    </font>
    <font>
      <b/>
      <sz val="15"/>
      <color theme="1"/>
      <name val="Calibri"/>
      <family val="2"/>
      <scheme val="minor"/>
    </font>
    <font>
      <b/>
      <sz val="15"/>
      <color rgb="FFC00000"/>
      <name val="Calibri"/>
      <family val="2"/>
      <scheme val="minor"/>
    </font>
    <font>
      <sz val="15"/>
      <color theme="1"/>
      <name val="Calibri"/>
      <family val="2"/>
      <scheme val="minor"/>
    </font>
    <font>
      <b/>
      <sz val="13"/>
      <color rgb="FFFF0000"/>
      <name val="Calibri"/>
      <family val="2"/>
      <scheme val="minor"/>
    </font>
    <font>
      <b/>
      <sz val="13"/>
      <color rgb="FFC00000"/>
      <name val="Calibri"/>
      <family val="2"/>
      <scheme val="minor"/>
    </font>
    <font>
      <sz val="13"/>
      <color theme="1"/>
      <name val="Calibri"/>
      <family val="2"/>
      <scheme val="minor"/>
    </font>
    <font>
      <b/>
      <sz val="19"/>
      <color theme="1"/>
      <name val="Calibri"/>
      <family val="2"/>
      <scheme val="minor"/>
    </font>
    <font>
      <b/>
      <sz val="19"/>
      <color rgb="FFC00000"/>
      <name val="Calibri"/>
      <family val="2"/>
      <scheme val="minor"/>
    </font>
    <font>
      <sz val="19"/>
      <color theme="1"/>
      <name val="Calibri"/>
      <family val="2"/>
      <scheme val="minor"/>
    </font>
    <font>
      <sz val="11.5"/>
      <color rgb="FFC00000"/>
      <name val="Calibri"/>
      <family val="2"/>
      <scheme val="minor"/>
    </font>
    <font>
      <sz val="12"/>
      <color rgb="FFC00000"/>
      <name val="Calibri"/>
      <family val="2"/>
      <scheme val="minor"/>
    </font>
    <font>
      <b/>
      <sz val="10"/>
      <color rgb="FFC00000"/>
      <name val="Calibri"/>
      <family val="2"/>
      <scheme val="minor"/>
    </font>
    <font>
      <sz val="14"/>
      <color theme="1"/>
      <name val="Calibri"/>
      <family val="2"/>
      <scheme val="minor"/>
    </font>
    <font>
      <b/>
      <sz val="11"/>
      <color rgb="FF005426"/>
      <name val="Calibri"/>
      <family val="2"/>
      <scheme val="minor"/>
    </font>
    <font>
      <b/>
      <sz val="14"/>
      <color rgb="FFFF0000"/>
      <name val="Calibri"/>
      <family val="2"/>
    </font>
  </fonts>
  <fills count="39">
    <fill>
      <patternFill patternType="none"/>
    </fill>
    <fill>
      <patternFill patternType="gray125"/>
    </fill>
    <fill>
      <patternFill patternType="solid">
        <fgColor rgb="FFD8FFC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D9D2E4"/>
        <bgColor indexed="64"/>
      </patternFill>
    </fill>
    <fill>
      <patternFill patternType="solid">
        <fgColor rgb="FFFFFFC1"/>
        <bgColor indexed="64"/>
      </patternFill>
    </fill>
    <fill>
      <patternFill patternType="solid">
        <fgColor rgb="FFDAEEF3"/>
        <bgColor indexed="64"/>
      </patternFill>
    </fill>
    <fill>
      <patternFill patternType="solid">
        <fgColor rgb="FFE4DFEC"/>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2DCDB"/>
        <bgColor indexed="64"/>
      </patternFill>
    </fill>
    <fill>
      <patternFill patternType="solid">
        <fgColor rgb="FFF2F2F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ABF8F"/>
        <bgColor indexed="64"/>
      </patternFill>
    </fill>
    <fill>
      <patternFill patternType="solid">
        <fgColor theme="8"/>
        <bgColor indexed="64"/>
      </patternFill>
    </fill>
    <fill>
      <patternFill patternType="solid">
        <fgColor rgb="FF4BACC6"/>
        <bgColor indexed="64"/>
      </patternFill>
    </fill>
    <fill>
      <patternFill patternType="solid">
        <fgColor theme="7" tint="0.39997558519241921"/>
        <bgColor indexed="64"/>
      </patternFill>
    </fill>
    <fill>
      <patternFill patternType="solid">
        <fgColor rgb="FF92CDDC"/>
        <bgColor indexed="64"/>
      </patternFill>
    </fill>
    <fill>
      <patternFill patternType="solid">
        <fgColor rgb="FFB1A0C7"/>
        <bgColor indexed="64"/>
      </patternFill>
    </fill>
    <fill>
      <patternFill patternType="solid">
        <fgColor theme="5" tint="0.59999389629810485"/>
        <bgColor indexed="64"/>
      </patternFill>
    </fill>
    <fill>
      <patternFill patternType="solid">
        <fgColor rgb="FFE6B8B7"/>
        <bgColor indexed="64"/>
      </patternFill>
    </fill>
    <fill>
      <patternFill patternType="solid">
        <fgColor theme="6" tint="-0.249977111117893"/>
        <bgColor indexed="64"/>
      </patternFill>
    </fill>
    <fill>
      <patternFill patternType="solid">
        <fgColor rgb="FF76933C"/>
        <bgColor indexed="64"/>
      </patternFill>
    </fill>
    <fill>
      <patternFill patternType="solid">
        <fgColor theme="5" tint="0.39997558519241921"/>
        <bgColor indexed="64"/>
      </patternFill>
    </fill>
    <fill>
      <patternFill patternType="solid">
        <fgColor rgb="FFDA9694"/>
        <bgColor indexed="64"/>
      </patternFill>
    </fill>
    <fill>
      <patternFill patternType="solid">
        <fgColor theme="9" tint="-0.249977111117893"/>
        <bgColor indexed="64"/>
      </patternFill>
    </fill>
    <fill>
      <patternFill patternType="solid">
        <fgColor rgb="FFE26B0A"/>
        <bgColor indexed="64"/>
      </patternFill>
    </fill>
    <fill>
      <patternFill patternType="solid">
        <fgColor rgb="FF7030A0"/>
        <bgColor indexed="64"/>
      </patternFill>
    </fill>
    <fill>
      <patternFill patternType="solid">
        <fgColor rgb="FF00B050"/>
        <bgColor indexed="64"/>
      </patternFill>
    </fill>
    <fill>
      <patternFill patternType="solid">
        <fgColor rgb="FFB9EDFF"/>
        <bgColor indexed="64"/>
      </patternFill>
    </fill>
  </fills>
  <borders count="74">
    <border>
      <left/>
      <right/>
      <top/>
      <bottom/>
      <diagonal/>
    </border>
    <border>
      <left style="double">
        <color auto="1"/>
      </left>
      <right style="double">
        <color auto="1"/>
      </right>
      <top style="double">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style="double">
        <color auto="1"/>
      </left>
      <right style="double">
        <color auto="1"/>
      </right>
      <top style="double">
        <color auto="1"/>
      </top>
      <bottom/>
      <diagonal/>
    </border>
    <border>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right style="double">
        <color auto="1"/>
      </right>
      <top/>
      <bottom style="double">
        <color auto="1"/>
      </bottom>
      <diagonal/>
    </border>
    <border>
      <left style="double">
        <color auto="1"/>
      </left>
      <right/>
      <top style="double">
        <color auto="1"/>
      </top>
      <bottom/>
      <diagonal/>
    </border>
    <border>
      <left style="double">
        <color auto="1"/>
      </left>
      <right style="double">
        <color auto="1"/>
      </right>
      <top style="thin">
        <color auto="1"/>
      </top>
      <bottom style="double">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double">
        <color auto="1"/>
      </top>
      <bottom style="double">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top/>
      <bottom style="double">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thin">
        <color auto="1"/>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right style="double">
        <color auto="1"/>
      </right>
      <top/>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right style="double">
        <color auto="1"/>
      </right>
      <top style="thin">
        <color auto="1"/>
      </top>
      <bottom style="double">
        <color auto="1"/>
      </bottom>
      <diagonal/>
    </border>
    <border>
      <left/>
      <right style="thin">
        <color auto="1"/>
      </right>
      <top style="double">
        <color auto="1"/>
      </top>
      <bottom style="double">
        <color auto="1"/>
      </bottom>
      <diagonal/>
    </border>
    <border>
      <left/>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top/>
      <bottom/>
      <diagonal/>
    </border>
    <border>
      <left/>
      <right/>
      <top style="thin">
        <color auto="1"/>
      </top>
      <bottom style="thin">
        <color auto="1"/>
      </bottom>
      <diagonal/>
    </border>
    <border>
      <left/>
      <right/>
      <top style="thin">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right/>
      <top style="double">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style="double">
        <color auto="1"/>
      </left>
      <right style="thin">
        <color auto="1"/>
      </right>
      <top/>
      <bottom/>
      <diagonal/>
    </border>
    <border>
      <left style="thin">
        <color auto="1"/>
      </left>
      <right/>
      <top style="double">
        <color auto="1"/>
      </top>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double">
        <color auto="1"/>
      </left>
      <right style="double">
        <color auto="1"/>
      </right>
      <top style="double">
        <color auto="1"/>
      </top>
      <bottom style="thin">
        <color auto="1"/>
      </bottom>
      <diagonal/>
    </border>
    <border>
      <left style="double">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double">
        <color auto="1"/>
      </right>
      <top style="thin">
        <color auto="1"/>
      </top>
      <bottom/>
      <diagonal/>
    </border>
    <border>
      <left style="double">
        <color auto="1"/>
      </left>
      <right style="double">
        <color auto="1"/>
      </right>
      <top style="thin">
        <color auto="1"/>
      </top>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thin">
        <color auto="1"/>
      </right>
      <top/>
      <bottom style="double">
        <color auto="1"/>
      </bottom>
      <diagonal/>
    </border>
    <border>
      <left/>
      <right style="thin">
        <color auto="1"/>
      </right>
      <top/>
      <bottom style="double">
        <color auto="1"/>
      </bottom>
      <diagonal/>
    </border>
    <border>
      <left style="thin">
        <color auto="1"/>
      </left>
      <right/>
      <top/>
      <bottom style="double">
        <color auto="1"/>
      </bottom>
      <diagonal/>
    </border>
    <border>
      <left/>
      <right style="double">
        <color auto="1"/>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double">
        <color auto="1"/>
      </left>
      <right/>
      <top style="thin">
        <color auto="1"/>
      </top>
      <bottom/>
      <diagonal/>
    </border>
    <border>
      <left style="thin">
        <color auto="1"/>
      </left>
      <right/>
      <top/>
      <bottom/>
      <diagonal/>
    </border>
    <border>
      <left/>
      <right style="double">
        <color auto="1"/>
      </right>
      <top style="thin">
        <color auto="1"/>
      </top>
      <bottom/>
      <diagonal/>
    </border>
  </borders>
  <cellStyleXfs count="1">
    <xf numFmtId="0" fontId="0" fillId="0" borderId="0"/>
  </cellStyleXfs>
  <cellXfs count="1024">
    <xf numFmtId="0" fontId="0" fillId="0" borderId="0" xfId="0"/>
    <xf numFmtId="0" fontId="0" fillId="0" borderId="5" xfId="0" applyBorder="1"/>
    <xf numFmtId="0" fontId="0" fillId="0" borderId="6" xfId="0" applyBorder="1"/>
    <xf numFmtId="0" fontId="0" fillId="0" borderId="7" xfId="0" applyBorder="1"/>
    <xf numFmtId="0" fontId="0" fillId="0" borderId="20" xfId="0" applyBorder="1"/>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0" fillId="0" borderId="10" xfId="0" applyBorder="1" applyAlignment="1">
      <alignment horizontal="center" vertical="center"/>
    </xf>
    <xf numFmtId="0" fontId="0" fillId="0" borderId="24" xfId="0" applyNumberFormat="1" applyFont="1" applyFill="1" applyBorder="1" applyAlignment="1">
      <alignment horizontal="right" vertical="center"/>
    </xf>
    <xf numFmtId="0" fontId="0" fillId="0" borderId="14" xfId="0" applyNumberFormat="1" applyFont="1" applyFill="1" applyBorder="1" applyAlignment="1">
      <alignment horizontal="right" vertical="center"/>
    </xf>
    <xf numFmtId="0" fontId="0" fillId="0" borderId="25" xfId="0" applyNumberFormat="1" applyFont="1" applyFill="1" applyBorder="1" applyAlignment="1">
      <alignment horizontal="right" vertical="center"/>
    </xf>
    <xf numFmtId="164" fontId="0" fillId="0" borderId="0" xfId="0" applyNumberFormat="1"/>
    <xf numFmtId="0" fontId="0" fillId="0" borderId="0" xfId="0" applyNumberFormat="1" applyFill="1"/>
    <xf numFmtId="0" fontId="0" fillId="0" borderId="8" xfId="0" applyNumberFormat="1" applyFont="1" applyFill="1" applyBorder="1" applyAlignment="1">
      <alignment horizontal="center" vertical="center"/>
    </xf>
    <xf numFmtId="0" fontId="0" fillId="0" borderId="24" xfId="0" applyNumberFormat="1" applyFont="1" applyFill="1" applyBorder="1" applyAlignment="1">
      <alignment horizontal="center" vertical="center"/>
    </xf>
    <xf numFmtId="0" fontId="0" fillId="0" borderId="14" xfId="0" applyNumberFormat="1" applyFont="1" applyFill="1" applyBorder="1" applyAlignment="1">
      <alignment horizontal="center" vertical="center"/>
    </xf>
    <xf numFmtId="0" fontId="0" fillId="0" borderId="40" xfId="0" applyBorder="1" applyAlignment="1">
      <alignment horizontal="left" vertical="center"/>
    </xf>
    <xf numFmtId="0" fontId="0" fillId="0" borderId="0" xfId="0" applyBorder="1" applyAlignment="1">
      <alignment horizontal="left" vertical="center"/>
    </xf>
    <xf numFmtId="0" fontId="0" fillId="0" borderId="0" xfId="0" applyBorder="1"/>
    <xf numFmtId="0" fontId="0" fillId="0" borderId="32" xfId="0" applyBorder="1"/>
    <xf numFmtId="0" fontId="0" fillId="0" borderId="0" xfId="0" applyBorder="1" applyAlignment="1">
      <alignment horizontal="center" vertical="center"/>
    </xf>
    <xf numFmtId="166" fontId="0" fillId="0" borderId="20" xfId="0" applyNumberFormat="1" applyBorder="1"/>
    <xf numFmtId="0" fontId="0" fillId="0" borderId="12" xfId="0" applyBorder="1"/>
    <xf numFmtId="0" fontId="0" fillId="0" borderId="45" xfId="0" applyBorder="1"/>
    <xf numFmtId="0" fontId="0" fillId="0" borderId="9" xfId="0" applyBorder="1"/>
    <xf numFmtId="0" fontId="0" fillId="7" borderId="1" xfId="0" applyFill="1" applyBorder="1"/>
    <xf numFmtId="0" fontId="1" fillId="9" borderId="2" xfId="0" applyFont="1" applyFill="1" applyBorder="1" applyAlignment="1">
      <alignment horizontal="center" vertical="center" wrapText="1"/>
    </xf>
    <xf numFmtId="0" fontId="1" fillId="9" borderId="35" xfId="0" applyFont="1" applyFill="1" applyBorder="1" applyAlignment="1">
      <alignment horizontal="center" vertical="center" wrapText="1"/>
    </xf>
    <xf numFmtId="0" fontId="1" fillId="9" borderId="32" xfId="0" applyFont="1" applyFill="1" applyBorder="1" applyAlignment="1">
      <alignment horizontal="center" vertical="center" wrapText="1"/>
    </xf>
    <xf numFmtId="0" fontId="0" fillId="0" borderId="0" xfId="0" applyFill="1" applyBorder="1" applyAlignment="1">
      <alignment vertical="center"/>
    </xf>
    <xf numFmtId="0" fontId="0" fillId="0" borderId="13" xfId="0" applyBorder="1"/>
    <xf numFmtId="0" fontId="0" fillId="0" borderId="40" xfId="0" applyBorder="1"/>
    <xf numFmtId="10" fontId="0" fillId="0" borderId="0" xfId="0" applyNumberFormat="1" applyBorder="1"/>
    <xf numFmtId="10" fontId="0" fillId="0" borderId="20" xfId="0" applyNumberFormat="1" applyBorder="1"/>
    <xf numFmtId="0" fontId="0" fillId="0" borderId="0" xfId="0" applyNumberFormat="1" applyFont="1" applyFill="1" applyBorder="1" applyAlignment="1">
      <alignment horizontal="right" vertical="center"/>
    </xf>
    <xf numFmtId="8" fontId="0" fillId="0" borderId="0" xfId="0" applyNumberFormat="1"/>
    <xf numFmtId="165" fontId="0" fillId="0" borderId="20" xfId="0" applyNumberFormat="1" applyFill="1" applyBorder="1"/>
    <xf numFmtId="0" fontId="1" fillId="0" borderId="8"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52" xfId="0" applyFont="1" applyFill="1" applyBorder="1" applyAlignment="1">
      <alignment horizontal="center" vertical="center" wrapText="1"/>
    </xf>
    <xf numFmtId="10" fontId="1" fillId="0" borderId="5" xfId="0" applyNumberFormat="1" applyFont="1" applyBorder="1" applyAlignment="1">
      <alignment horizontal="center" vertical="center"/>
    </xf>
    <xf numFmtId="0" fontId="1" fillId="0" borderId="38" xfId="0" applyFont="1" applyBorder="1" applyAlignment="1">
      <alignment horizontal="center" vertical="center" wrapText="1"/>
    </xf>
    <xf numFmtId="0" fontId="1" fillId="0" borderId="53" xfId="0" applyFont="1" applyBorder="1" applyAlignment="1">
      <alignment horizontal="center" vertical="center" wrapText="1"/>
    </xf>
    <xf numFmtId="10" fontId="1" fillId="0" borderId="53" xfId="0" applyNumberFormat="1" applyFont="1" applyBorder="1" applyAlignment="1">
      <alignment horizontal="center" vertical="center" wrapText="1"/>
    </xf>
    <xf numFmtId="0" fontId="0" fillId="0" borderId="15" xfId="0" applyBorder="1"/>
    <xf numFmtId="8" fontId="0" fillId="0" borderId="54" xfId="0" applyNumberFormat="1" applyBorder="1"/>
    <xf numFmtId="0" fontId="0" fillId="0" borderId="54" xfId="0" applyBorder="1"/>
    <xf numFmtId="0" fontId="0" fillId="0" borderId="16" xfId="0" applyFill="1" applyBorder="1" applyAlignment="1">
      <alignment vertical="center"/>
    </xf>
    <xf numFmtId="164" fontId="0" fillId="0" borderId="16" xfId="0" applyNumberFormat="1" applyFill="1" applyBorder="1" applyAlignment="1">
      <alignment vertical="center"/>
    </xf>
    <xf numFmtId="0" fontId="0" fillId="0" borderId="16" xfId="0" applyBorder="1"/>
    <xf numFmtId="8" fontId="0" fillId="0" borderId="30" xfId="0" applyNumberFormat="1" applyBorder="1"/>
    <xf numFmtId="8" fontId="0" fillId="0" borderId="27" xfId="0" applyNumberFormat="1" applyBorder="1"/>
    <xf numFmtId="8" fontId="0" fillId="0" borderId="24" xfId="0" applyNumberFormat="1" applyBorder="1"/>
    <xf numFmtId="0" fontId="1" fillId="0" borderId="17" xfId="0" applyFont="1" applyBorder="1" applyAlignment="1">
      <alignment horizontal="center" vertical="center" wrapText="1"/>
    </xf>
    <xf numFmtId="0" fontId="0" fillId="0" borderId="23" xfId="0" applyBorder="1"/>
    <xf numFmtId="0" fontId="1" fillId="0" borderId="52" xfId="0" applyFont="1" applyBorder="1" applyAlignment="1">
      <alignment horizontal="center" vertical="center" wrapText="1"/>
    </xf>
    <xf numFmtId="8" fontId="0" fillId="0" borderId="16" xfId="0" applyNumberFormat="1" applyBorder="1"/>
    <xf numFmtId="8" fontId="0" fillId="0" borderId="15" xfId="0" applyNumberFormat="1" applyBorder="1"/>
    <xf numFmtId="10" fontId="1" fillId="0" borderId="43" xfId="0" applyNumberFormat="1" applyFont="1" applyBorder="1" applyAlignment="1">
      <alignment horizontal="center" vertical="center"/>
    </xf>
    <xf numFmtId="0" fontId="1" fillId="0" borderId="36" xfId="0" applyFont="1" applyBorder="1" applyAlignment="1">
      <alignment horizontal="center" vertical="center" wrapText="1"/>
    </xf>
    <xf numFmtId="0" fontId="0" fillId="0" borderId="27" xfId="0" applyBorder="1"/>
    <xf numFmtId="10" fontId="1" fillId="0" borderId="23" xfId="0" applyNumberFormat="1" applyFont="1" applyBorder="1" applyAlignment="1">
      <alignment horizontal="center" vertical="center" wrapText="1"/>
    </xf>
    <xf numFmtId="0" fontId="0" fillId="0" borderId="57" xfId="0" applyBorder="1"/>
    <xf numFmtId="8" fontId="0" fillId="0" borderId="58" xfId="0" applyNumberFormat="1" applyBorder="1"/>
    <xf numFmtId="8" fontId="0" fillId="0" borderId="59" xfId="0" applyNumberFormat="1" applyBorder="1"/>
    <xf numFmtId="8" fontId="0" fillId="0" borderId="57" xfId="0" applyNumberFormat="1" applyBorder="1"/>
    <xf numFmtId="8" fontId="0" fillId="0" borderId="60" xfId="0" applyNumberFormat="1" applyBorder="1"/>
    <xf numFmtId="8" fontId="0" fillId="0" borderId="61" xfId="0" applyNumberFormat="1" applyBorder="1"/>
    <xf numFmtId="0" fontId="1" fillId="0" borderId="51" xfId="0" applyFont="1" applyBorder="1" applyAlignment="1">
      <alignment horizontal="center" vertical="center" wrapText="1"/>
    </xf>
    <xf numFmtId="0" fontId="1" fillId="0" borderId="52" xfId="0" applyFont="1" applyBorder="1" applyAlignment="1">
      <alignment horizontal="center" vertical="center"/>
    </xf>
    <xf numFmtId="0" fontId="0" fillId="0" borderId="58" xfId="0" applyBorder="1"/>
    <xf numFmtId="0" fontId="0" fillId="0" borderId="61" xfId="0" applyBorder="1"/>
    <xf numFmtId="10" fontId="0" fillId="0" borderId="0" xfId="0" applyNumberFormat="1" applyFill="1" applyBorder="1"/>
    <xf numFmtId="0" fontId="0" fillId="0" borderId="0" xfId="0" applyFill="1" applyBorder="1"/>
    <xf numFmtId="0" fontId="0" fillId="3" borderId="38" xfId="0" applyFill="1" applyBorder="1"/>
    <xf numFmtId="8" fontId="0" fillId="3" borderId="53" xfId="0" applyNumberFormat="1" applyFill="1" applyBorder="1"/>
    <xf numFmtId="8" fontId="0" fillId="3" borderId="39" xfId="0" applyNumberFormat="1" applyFill="1" applyBorder="1"/>
    <xf numFmtId="8" fontId="0" fillId="3" borderId="38" xfId="0" applyNumberFormat="1" applyFill="1" applyBorder="1"/>
    <xf numFmtId="8" fontId="0" fillId="3" borderId="44" xfId="0" applyNumberFormat="1" applyFill="1" applyBorder="1"/>
    <xf numFmtId="8" fontId="0" fillId="3" borderId="43" xfId="0" applyNumberFormat="1" applyFill="1" applyBorder="1"/>
    <xf numFmtId="0" fontId="0" fillId="3" borderId="39" xfId="0" applyFill="1" applyBorder="1"/>
    <xf numFmtId="0" fontId="0" fillId="3" borderId="53" xfId="0" applyFill="1" applyBorder="1"/>
    <xf numFmtId="167" fontId="0" fillId="3" borderId="53" xfId="0" applyNumberFormat="1" applyFill="1" applyBorder="1"/>
    <xf numFmtId="0" fontId="0" fillId="3" borderId="2" xfId="0" applyFill="1" applyBorder="1"/>
    <xf numFmtId="8" fontId="0" fillId="3" borderId="55" xfId="0" applyNumberFormat="1" applyFill="1" applyBorder="1"/>
    <xf numFmtId="8" fontId="0" fillId="3" borderId="3" xfId="0" applyNumberFormat="1" applyFill="1" applyBorder="1"/>
    <xf numFmtId="8" fontId="0" fillId="3" borderId="2" xfId="0" applyNumberFormat="1" applyFill="1" applyBorder="1"/>
    <xf numFmtId="0" fontId="0" fillId="3" borderId="28" xfId="0" applyFill="1" applyBorder="1"/>
    <xf numFmtId="0" fontId="0" fillId="3" borderId="31" xfId="0" applyFill="1" applyBorder="1"/>
    <xf numFmtId="0" fontId="0" fillId="3" borderId="3" xfId="0" applyFill="1" applyBorder="1"/>
    <xf numFmtId="0" fontId="0" fillId="3" borderId="55" xfId="0" applyFill="1" applyBorder="1"/>
    <xf numFmtId="0" fontId="0" fillId="5" borderId="38" xfId="0" applyFill="1" applyBorder="1"/>
    <xf numFmtId="8" fontId="0" fillId="5" borderId="53" xfId="0" applyNumberFormat="1" applyFill="1" applyBorder="1"/>
    <xf numFmtId="8" fontId="0" fillId="5" borderId="38" xfId="0" applyNumberFormat="1" applyFill="1" applyBorder="1"/>
    <xf numFmtId="8" fontId="0" fillId="5" borderId="44" xfId="0" applyNumberFormat="1" applyFill="1" applyBorder="1"/>
    <xf numFmtId="8" fontId="0" fillId="5" borderId="43" xfId="0" applyNumberFormat="1" applyFill="1" applyBorder="1"/>
    <xf numFmtId="0" fontId="0" fillId="5" borderId="39" xfId="0" applyFill="1" applyBorder="1"/>
    <xf numFmtId="0" fontId="0" fillId="5" borderId="53" xfId="0" applyFill="1" applyBorder="1"/>
    <xf numFmtId="167" fontId="0" fillId="5" borderId="53" xfId="0" applyNumberFormat="1" applyFill="1" applyBorder="1"/>
    <xf numFmtId="0" fontId="0" fillId="5" borderId="2" xfId="0" applyFill="1" applyBorder="1"/>
    <xf numFmtId="8" fontId="0" fillId="5" borderId="55" xfId="0" applyNumberFormat="1" applyFill="1" applyBorder="1"/>
    <xf numFmtId="8" fontId="0" fillId="5" borderId="2" xfId="0" applyNumberFormat="1" applyFill="1" applyBorder="1"/>
    <xf numFmtId="0" fontId="0" fillId="5" borderId="28" xfId="0" applyFill="1" applyBorder="1"/>
    <xf numFmtId="0" fontId="0" fillId="5" borderId="31" xfId="0" applyFill="1" applyBorder="1"/>
    <xf numFmtId="0" fontId="0" fillId="5" borderId="3" xfId="0" applyFill="1" applyBorder="1"/>
    <xf numFmtId="0" fontId="0" fillId="5" borderId="55" xfId="0" applyFill="1" applyBorder="1"/>
    <xf numFmtId="8" fontId="0" fillId="10" borderId="39" xfId="0" applyNumberFormat="1" applyFill="1" applyBorder="1"/>
    <xf numFmtId="8" fontId="0" fillId="10" borderId="3" xfId="0" applyNumberFormat="1" applyFill="1" applyBorder="1"/>
    <xf numFmtId="165" fontId="0" fillId="0" borderId="0" xfId="0" applyNumberFormat="1"/>
    <xf numFmtId="0" fontId="1" fillId="0" borderId="4" xfId="0" applyFont="1" applyBorder="1" applyAlignment="1">
      <alignment horizontal="center" vertical="center"/>
    </xf>
    <xf numFmtId="0" fontId="0" fillId="11" borderId="38" xfId="0" applyFill="1" applyBorder="1"/>
    <xf numFmtId="8" fontId="0" fillId="11" borderId="53" xfId="0" applyNumberFormat="1" applyFill="1" applyBorder="1"/>
    <xf numFmtId="8" fontId="0" fillId="11" borderId="39" xfId="0" applyNumberFormat="1" applyFill="1" applyBorder="1"/>
    <xf numFmtId="8" fontId="0" fillId="11" borderId="38" xfId="0" applyNumberFormat="1" applyFill="1" applyBorder="1"/>
    <xf numFmtId="8" fontId="0" fillId="11" borderId="44" xfId="0" applyNumberFormat="1" applyFill="1" applyBorder="1"/>
    <xf numFmtId="8" fontId="0" fillId="11" borderId="43" xfId="0" applyNumberFormat="1" applyFill="1" applyBorder="1"/>
    <xf numFmtId="0" fontId="0" fillId="11" borderId="39" xfId="0" applyFill="1" applyBorder="1"/>
    <xf numFmtId="167" fontId="0" fillId="11" borderId="53" xfId="0" applyNumberFormat="1" applyFill="1" applyBorder="1"/>
    <xf numFmtId="0" fontId="0" fillId="11" borderId="2" xfId="0" applyFill="1" applyBorder="1"/>
    <xf numFmtId="8" fontId="0" fillId="11" borderId="55" xfId="0" applyNumberFormat="1" applyFill="1" applyBorder="1"/>
    <xf numFmtId="8" fontId="0" fillId="11" borderId="3" xfId="0" applyNumberFormat="1" applyFill="1" applyBorder="1"/>
    <xf numFmtId="8" fontId="0" fillId="11" borderId="2" xfId="0" applyNumberFormat="1" applyFill="1" applyBorder="1"/>
    <xf numFmtId="0" fontId="0" fillId="11" borderId="28" xfId="0" applyFill="1" applyBorder="1"/>
    <xf numFmtId="0" fontId="0" fillId="11" borderId="31" xfId="0" applyFill="1" applyBorder="1"/>
    <xf numFmtId="0" fontId="0" fillId="11" borderId="3" xfId="0" applyFill="1" applyBorder="1"/>
    <xf numFmtId="0" fontId="0" fillId="11" borderId="55" xfId="0" applyFill="1" applyBorder="1"/>
    <xf numFmtId="0" fontId="0" fillId="0" borderId="0" xfId="0" applyNumberFormat="1" applyFont="1" applyFill="1" applyBorder="1" applyAlignment="1">
      <alignment horizontal="center" vertical="center"/>
    </xf>
    <xf numFmtId="8" fontId="0" fillId="0" borderId="54" xfId="0" applyNumberFormat="1" applyFill="1" applyBorder="1"/>
    <xf numFmtId="0" fontId="1" fillId="0" borderId="53" xfId="0" applyFont="1" applyFill="1" applyBorder="1" applyAlignment="1">
      <alignment horizontal="center" vertical="center" wrapText="1"/>
    </xf>
    <xf numFmtId="164" fontId="1" fillId="0" borderId="53" xfId="0" applyNumberFormat="1" applyFont="1" applyFill="1" applyBorder="1" applyAlignment="1">
      <alignment horizontal="center" vertical="center" wrapText="1"/>
    </xf>
    <xf numFmtId="10" fontId="1" fillId="0" borderId="53" xfId="0" applyNumberFormat="1" applyFont="1" applyFill="1" applyBorder="1" applyAlignment="1">
      <alignment horizontal="center" vertical="center" wrapText="1"/>
    </xf>
    <xf numFmtId="10" fontId="1" fillId="0" borderId="43" xfId="0" applyNumberFormat="1" applyFont="1" applyFill="1" applyBorder="1" applyAlignment="1">
      <alignment horizontal="center" vertical="center"/>
    </xf>
    <xf numFmtId="0" fontId="0" fillId="6" borderId="38" xfId="0" applyFill="1" applyBorder="1"/>
    <xf numFmtId="8" fontId="0" fillId="6" borderId="53" xfId="0" applyNumberFormat="1" applyFill="1" applyBorder="1"/>
    <xf numFmtId="8" fontId="0" fillId="6" borderId="39" xfId="0" applyNumberFormat="1" applyFill="1" applyBorder="1"/>
    <xf numFmtId="8" fontId="0" fillId="6" borderId="38" xfId="0" applyNumberFormat="1" applyFill="1" applyBorder="1"/>
    <xf numFmtId="8" fontId="0" fillId="6" borderId="44" xfId="0" applyNumberFormat="1" applyFill="1" applyBorder="1"/>
    <xf numFmtId="8" fontId="0" fillId="6" borderId="43" xfId="0" applyNumberFormat="1" applyFill="1" applyBorder="1"/>
    <xf numFmtId="0" fontId="0" fillId="6" borderId="39" xfId="0" applyFill="1" applyBorder="1"/>
    <xf numFmtId="167" fontId="0" fillId="6" borderId="53" xfId="0" applyNumberFormat="1" applyFill="1" applyBorder="1"/>
    <xf numFmtId="0" fontId="0" fillId="6" borderId="2" xfId="0" applyFill="1" applyBorder="1"/>
    <xf numFmtId="8" fontId="0" fillId="6" borderId="55" xfId="0" applyNumberFormat="1" applyFill="1" applyBorder="1"/>
    <xf numFmtId="8" fontId="0" fillId="6" borderId="3" xfId="0" applyNumberFormat="1" applyFill="1" applyBorder="1"/>
    <xf numFmtId="8" fontId="0" fillId="6" borderId="2" xfId="0" applyNumberFormat="1" applyFill="1" applyBorder="1"/>
    <xf numFmtId="0" fontId="0" fillId="6" borderId="28" xfId="0" applyFill="1" applyBorder="1"/>
    <xf numFmtId="0" fontId="0" fillId="6" borderId="31" xfId="0" applyFill="1" applyBorder="1"/>
    <xf numFmtId="0" fontId="0" fillId="6" borderId="3" xfId="0" applyFill="1" applyBorder="1"/>
    <xf numFmtId="0" fontId="0" fillId="6" borderId="55" xfId="0" applyFill="1" applyBorder="1"/>
    <xf numFmtId="8" fontId="0" fillId="12" borderId="30" xfId="0" applyNumberFormat="1" applyFill="1" applyBorder="1"/>
    <xf numFmtId="8" fontId="0" fillId="12" borderId="16" xfId="0" applyNumberFormat="1" applyFill="1" applyBorder="1"/>
    <xf numFmtId="8" fontId="0" fillId="0" borderId="3" xfId="0" applyNumberFormat="1" applyBorder="1"/>
    <xf numFmtId="165" fontId="1" fillId="0" borderId="39" xfId="0" applyNumberFormat="1" applyFont="1" applyBorder="1" applyAlignment="1">
      <alignment horizontal="center" vertical="center" wrapText="1"/>
    </xf>
    <xf numFmtId="8" fontId="0" fillId="0" borderId="16" xfId="0" applyNumberFormat="1" applyFill="1" applyBorder="1"/>
    <xf numFmtId="8" fontId="0" fillId="6" borderId="31" xfId="0" applyNumberFormat="1" applyFill="1" applyBorder="1"/>
    <xf numFmtId="0" fontId="1" fillId="0" borderId="51" xfId="0" applyFont="1" applyBorder="1" applyAlignment="1">
      <alignment horizontal="center" vertical="center"/>
    </xf>
    <xf numFmtId="0" fontId="0" fillId="6" borderId="43" xfId="0" applyFill="1" applyBorder="1"/>
    <xf numFmtId="0" fontId="0" fillId="13" borderId="38" xfId="0" applyFill="1" applyBorder="1"/>
    <xf numFmtId="8" fontId="0" fillId="13" borderId="53" xfId="0" applyNumberFormat="1" applyFill="1" applyBorder="1"/>
    <xf numFmtId="8" fontId="0" fillId="13" borderId="39" xfId="0" applyNumberFormat="1" applyFill="1" applyBorder="1"/>
    <xf numFmtId="8" fontId="0" fillId="13" borderId="38" xfId="0" applyNumberFormat="1" applyFill="1" applyBorder="1"/>
    <xf numFmtId="8" fontId="0" fillId="13" borderId="44" xfId="0" applyNumberFormat="1" applyFill="1" applyBorder="1"/>
    <xf numFmtId="8" fontId="0" fillId="13" borderId="43" xfId="0" applyNumberFormat="1" applyFill="1" applyBorder="1"/>
    <xf numFmtId="0" fontId="0" fillId="13" borderId="39" xfId="0" applyFill="1" applyBorder="1"/>
    <xf numFmtId="167" fontId="0" fillId="13" borderId="53" xfId="0" applyNumberFormat="1" applyFill="1" applyBorder="1"/>
    <xf numFmtId="0" fontId="0" fillId="13" borderId="2" xfId="0" applyFill="1" applyBorder="1"/>
    <xf numFmtId="8" fontId="0" fillId="13" borderId="55" xfId="0" applyNumberFormat="1" applyFill="1" applyBorder="1"/>
    <xf numFmtId="8" fontId="0" fillId="13" borderId="3" xfId="0" applyNumberFormat="1" applyFill="1" applyBorder="1"/>
    <xf numFmtId="8" fontId="0" fillId="13" borderId="2" xfId="0" applyNumberFormat="1" applyFill="1" applyBorder="1"/>
    <xf numFmtId="0" fontId="0" fillId="13" borderId="28" xfId="0" applyFill="1" applyBorder="1"/>
    <xf numFmtId="0" fontId="0" fillId="13" borderId="31" xfId="0" applyFill="1" applyBorder="1"/>
    <xf numFmtId="0" fontId="0" fillId="13" borderId="3" xfId="0" applyFill="1" applyBorder="1"/>
    <xf numFmtId="0" fontId="0" fillId="13" borderId="55" xfId="0" applyFill="1" applyBorder="1"/>
    <xf numFmtId="10" fontId="1" fillId="0" borderId="19" xfId="0" applyNumberFormat="1" applyFont="1" applyBorder="1" applyAlignment="1">
      <alignment horizontal="center" vertical="center"/>
    </xf>
    <xf numFmtId="165" fontId="1" fillId="0" borderId="52" xfId="0" applyNumberFormat="1" applyFont="1" applyBorder="1" applyAlignment="1">
      <alignment horizontal="center" vertical="center" wrapText="1"/>
    </xf>
    <xf numFmtId="0" fontId="1" fillId="0" borderId="0" xfId="0" applyFont="1" applyBorder="1" applyAlignment="1">
      <alignment horizontal="center" vertical="center" wrapText="1"/>
    </xf>
    <xf numFmtId="164" fontId="0" fillId="0" borderId="0" xfId="0" applyNumberFormat="1" applyFill="1" applyBorder="1" applyAlignment="1">
      <alignment vertical="center"/>
    </xf>
    <xf numFmtId="0" fontId="1" fillId="0" borderId="0" xfId="0" applyFont="1" applyFill="1" applyBorder="1" applyAlignment="1">
      <alignment horizontal="center" vertical="center" wrapText="1"/>
    </xf>
    <xf numFmtId="0" fontId="0" fillId="6" borderId="0" xfId="0" applyFill="1" applyBorder="1"/>
    <xf numFmtId="0" fontId="1" fillId="0" borderId="7" xfId="0" applyFont="1" applyBorder="1" applyAlignment="1">
      <alignment horizontal="center" vertical="center"/>
    </xf>
    <xf numFmtId="0" fontId="1" fillId="0" borderId="63" xfId="0" applyFont="1" applyBorder="1" applyAlignment="1">
      <alignment horizontal="center" vertical="center" wrapText="1"/>
    </xf>
    <xf numFmtId="10" fontId="1" fillId="0" borderId="63" xfId="0" applyNumberFormat="1" applyFont="1" applyBorder="1" applyAlignment="1">
      <alignment horizontal="center" vertical="center" wrapText="1"/>
    </xf>
    <xf numFmtId="10" fontId="1" fillId="0" borderId="20" xfId="0" applyNumberFormat="1" applyFont="1" applyBorder="1" applyAlignment="1">
      <alignment horizontal="center" vertical="center"/>
    </xf>
    <xf numFmtId="165" fontId="1" fillId="0" borderId="64" xfId="0" applyNumberFormat="1" applyFont="1" applyBorder="1" applyAlignment="1">
      <alignment horizontal="center" vertical="center" wrapText="1"/>
    </xf>
    <xf numFmtId="0" fontId="1" fillId="0" borderId="65"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4" xfId="0" applyFont="1" applyBorder="1" applyAlignment="1">
      <alignment horizontal="center" vertical="center" wrapText="1"/>
    </xf>
    <xf numFmtId="0" fontId="0" fillId="0" borderId="0" xfId="0" applyFill="1"/>
    <xf numFmtId="165" fontId="1" fillId="0" borderId="20" xfId="0" applyNumberFormat="1" applyFont="1" applyFill="1" applyBorder="1" applyAlignment="1">
      <alignment horizontal="center" vertical="center" wrapText="1"/>
    </xf>
    <xf numFmtId="8" fontId="0" fillId="14" borderId="3" xfId="0" applyNumberFormat="1" applyFill="1" applyBorder="1"/>
    <xf numFmtId="8" fontId="17" fillId="14" borderId="39" xfId="0" applyNumberFormat="1" applyFont="1" applyFill="1" applyBorder="1"/>
    <xf numFmtId="0" fontId="0" fillId="13" borderId="35" xfId="0" applyFill="1" applyBorder="1"/>
    <xf numFmtId="8" fontId="0" fillId="13" borderId="31" xfId="0" applyNumberFormat="1" applyFill="1" applyBorder="1"/>
    <xf numFmtId="0" fontId="1" fillId="0" borderId="67" xfId="0" applyFont="1" applyBorder="1" applyAlignment="1">
      <alignment horizontal="center" vertical="center"/>
    </xf>
    <xf numFmtId="0" fontId="0" fillId="13" borderId="43" xfId="0" applyFill="1" applyBorder="1"/>
    <xf numFmtId="0" fontId="0" fillId="0" borderId="27" xfId="0" applyFill="1" applyBorder="1"/>
    <xf numFmtId="165" fontId="1" fillId="0" borderId="51" xfId="0" applyNumberFormat="1" applyFont="1" applyBorder="1" applyAlignment="1">
      <alignment horizontal="center" vertical="center" wrapText="1"/>
    </xf>
    <xf numFmtId="10" fontId="1" fillId="0" borderId="29" xfId="0" applyNumberFormat="1" applyFont="1" applyBorder="1" applyAlignment="1">
      <alignment horizontal="center" vertical="center"/>
    </xf>
    <xf numFmtId="8" fontId="0" fillId="0" borderId="30" xfId="0" applyNumberFormat="1" applyFill="1" applyBorder="1"/>
    <xf numFmtId="8" fontId="0" fillId="14" borderId="43" xfId="0" applyNumberFormat="1" applyFill="1" applyBorder="1"/>
    <xf numFmtId="8" fontId="0" fillId="14" borderId="31" xfId="0" applyNumberFormat="1" applyFill="1" applyBorder="1"/>
    <xf numFmtId="10" fontId="1" fillId="0" borderId="19" xfId="0" applyNumberFormat="1" applyFont="1" applyFill="1" applyBorder="1" applyAlignment="1">
      <alignment horizontal="center" vertical="center"/>
    </xf>
    <xf numFmtId="165" fontId="1" fillId="0" borderId="52" xfId="0" applyNumberFormat="1" applyFont="1" applyFill="1" applyBorder="1" applyAlignment="1">
      <alignment horizontal="center" vertical="center" wrapText="1"/>
    </xf>
    <xf numFmtId="8" fontId="0" fillId="0" borderId="47" xfId="0" applyNumberFormat="1" applyFill="1" applyBorder="1"/>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2" borderId="4" xfId="0" applyFont="1" applyFill="1" applyBorder="1" applyAlignment="1" applyProtection="1">
      <alignment horizontal="center" vertical="center"/>
      <protection locked="0"/>
    </xf>
    <xf numFmtId="8" fontId="1" fillId="2" borderId="17" xfId="0" applyNumberFormat="1" applyFont="1" applyFill="1" applyBorder="1" applyAlignment="1" applyProtection="1">
      <alignment horizontal="center" vertical="center"/>
      <protection locked="0"/>
    </xf>
    <xf numFmtId="164" fontId="1" fillId="2" borderId="23" xfId="0" applyNumberFormat="1" applyFont="1" applyFill="1" applyBorder="1" applyAlignment="1" applyProtection="1">
      <alignment horizontal="center" vertical="center"/>
      <protection locked="0"/>
    </xf>
    <xf numFmtId="8" fontId="1" fillId="2" borderId="51" xfId="0" applyNumberFormat="1" applyFont="1" applyFill="1" applyBorder="1" applyAlignment="1" applyProtection="1">
      <alignment horizontal="center" vertical="center"/>
      <protection locked="0"/>
    </xf>
    <xf numFmtId="8" fontId="1" fillId="2" borderId="5" xfId="0" applyNumberFormat="1" applyFont="1" applyFill="1" applyBorder="1" applyAlignment="1" applyProtection="1">
      <alignment horizontal="center" vertical="center"/>
      <protection locked="0"/>
    </xf>
    <xf numFmtId="10" fontId="3" fillId="2" borderId="1" xfId="0" applyNumberFormat="1" applyFont="1" applyFill="1" applyBorder="1" applyAlignment="1" applyProtection="1">
      <alignment horizontal="center" vertical="center"/>
      <protection locked="0"/>
    </xf>
    <xf numFmtId="164" fontId="1" fillId="2" borderId="17" xfId="0" applyNumberFormat="1" applyFont="1" applyFill="1" applyBorder="1" applyAlignment="1" applyProtection="1">
      <alignment horizontal="center" vertical="center"/>
      <protection locked="0"/>
    </xf>
    <xf numFmtId="164" fontId="1" fillId="2" borderId="6" xfId="0" applyNumberFormat="1" applyFont="1" applyFill="1" applyBorder="1" applyAlignment="1" applyProtection="1">
      <alignment horizontal="center" vertical="center"/>
      <protection locked="0"/>
    </xf>
    <xf numFmtId="0" fontId="0" fillId="0" borderId="0" xfId="0" applyProtection="1">
      <protection locked="0"/>
    </xf>
    <xf numFmtId="166" fontId="0" fillId="0" borderId="0" xfId="0" applyNumberFormat="1" applyBorder="1" applyAlignment="1">
      <alignment horizontal="center" vertical="center"/>
    </xf>
    <xf numFmtId="166" fontId="0" fillId="0" borderId="0" xfId="0" applyNumberFormat="1"/>
    <xf numFmtId="166" fontId="0" fillId="0" borderId="20" xfId="0" applyNumberFormat="1" applyBorder="1" applyProtection="1">
      <protection locked="0"/>
    </xf>
    <xf numFmtId="165" fontId="1" fillId="0" borderId="53" xfId="0" applyNumberFormat="1" applyFont="1" applyFill="1" applyBorder="1" applyAlignment="1" applyProtection="1">
      <alignment horizontal="center" vertical="center" wrapText="1"/>
      <protection locked="0"/>
    </xf>
    <xf numFmtId="0" fontId="0" fillId="17" borderId="38" xfId="0" applyFill="1" applyBorder="1"/>
    <xf numFmtId="8" fontId="0" fillId="17" borderId="53" xfId="0" applyNumberFormat="1" applyFill="1" applyBorder="1"/>
    <xf numFmtId="8" fontId="0" fillId="17" borderId="39" xfId="0" applyNumberFormat="1" applyFill="1" applyBorder="1"/>
    <xf numFmtId="8" fontId="0" fillId="17" borderId="38" xfId="0" applyNumberFormat="1" applyFill="1" applyBorder="1"/>
    <xf numFmtId="8" fontId="0" fillId="17" borderId="44" xfId="0" applyNumberFormat="1" applyFill="1" applyBorder="1"/>
    <xf numFmtId="8" fontId="0" fillId="17" borderId="43" xfId="0" applyNumberFormat="1" applyFill="1" applyBorder="1"/>
    <xf numFmtId="0" fontId="0" fillId="17" borderId="39" xfId="0" applyFill="1" applyBorder="1"/>
    <xf numFmtId="0" fontId="0" fillId="17" borderId="53" xfId="0" applyFill="1" applyBorder="1"/>
    <xf numFmtId="167" fontId="0" fillId="17" borderId="53" xfId="0" applyNumberFormat="1" applyFill="1" applyBorder="1"/>
    <xf numFmtId="0" fontId="0" fillId="17" borderId="2" xfId="0" applyFill="1" applyBorder="1"/>
    <xf numFmtId="8" fontId="0" fillId="17" borderId="55" xfId="0" applyNumberFormat="1" applyFill="1" applyBorder="1"/>
    <xf numFmtId="8" fontId="0" fillId="17" borderId="3" xfId="0" applyNumberFormat="1" applyFill="1" applyBorder="1"/>
    <xf numFmtId="8" fontId="0" fillId="17" borderId="2" xfId="0" applyNumberFormat="1" applyFill="1" applyBorder="1"/>
    <xf numFmtId="0" fontId="0" fillId="17" borderId="28" xfId="0" applyFill="1" applyBorder="1"/>
    <xf numFmtId="0" fontId="0" fillId="17" borderId="31" xfId="0" applyFill="1" applyBorder="1"/>
    <xf numFmtId="0" fontId="0" fillId="17" borderId="3" xfId="0" applyFill="1" applyBorder="1"/>
    <xf numFmtId="0" fontId="0" fillId="17" borderId="55" xfId="0" applyFill="1" applyBorder="1"/>
    <xf numFmtId="0" fontId="0" fillId="16" borderId="15" xfId="0" applyFill="1" applyBorder="1"/>
    <xf numFmtId="0" fontId="0" fillId="16" borderId="57" xfId="0" applyFill="1" applyBorder="1"/>
    <xf numFmtId="8" fontId="0" fillId="16" borderId="54" xfId="0" applyNumberFormat="1" applyFill="1" applyBorder="1"/>
    <xf numFmtId="8" fontId="0" fillId="16" borderId="27" xfId="0" applyNumberFormat="1" applyFill="1" applyBorder="1"/>
    <xf numFmtId="8" fontId="0" fillId="0" borderId="27" xfId="0" applyNumberFormat="1" applyFill="1" applyBorder="1"/>
    <xf numFmtId="0" fontId="0" fillId="18" borderId="38" xfId="0" applyFill="1" applyBorder="1"/>
    <xf numFmtId="8" fontId="0" fillId="18" borderId="53" xfId="0" applyNumberFormat="1" applyFill="1" applyBorder="1"/>
    <xf numFmtId="8" fontId="0" fillId="18" borderId="39" xfId="0" applyNumberFormat="1" applyFill="1" applyBorder="1"/>
    <xf numFmtId="8" fontId="0" fillId="18" borderId="38" xfId="0" applyNumberFormat="1" applyFill="1" applyBorder="1"/>
    <xf numFmtId="8" fontId="0" fillId="18" borderId="44" xfId="0" applyNumberFormat="1" applyFill="1" applyBorder="1"/>
    <xf numFmtId="8" fontId="0" fillId="18" borderId="43" xfId="0" applyNumberFormat="1" applyFill="1" applyBorder="1"/>
    <xf numFmtId="0" fontId="0" fillId="18" borderId="39" xfId="0" applyFill="1" applyBorder="1"/>
    <xf numFmtId="0" fontId="0" fillId="18" borderId="53" xfId="0" applyFill="1" applyBorder="1"/>
    <xf numFmtId="167" fontId="0" fillId="18" borderId="53" xfId="0" applyNumberFormat="1" applyFill="1" applyBorder="1"/>
    <xf numFmtId="0" fontId="0" fillId="18" borderId="2" xfId="0" applyFill="1" applyBorder="1"/>
    <xf numFmtId="8" fontId="0" fillId="18" borderId="55" xfId="0" applyNumberFormat="1" applyFill="1" applyBorder="1"/>
    <xf numFmtId="8" fontId="0" fillId="18" borderId="3" xfId="0" applyNumberFormat="1" applyFill="1" applyBorder="1"/>
    <xf numFmtId="8" fontId="0" fillId="18" borderId="2" xfId="0" applyNumberFormat="1" applyFill="1" applyBorder="1"/>
    <xf numFmtId="0" fontId="0" fillId="18" borderId="28" xfId="0" applyFill="1" applyBorder="1"/>
    <xf numFmtId="0" fontId="0" fillId="18" borderId="31" xfId="0" applyFill="1" applyBorder="1"/>
    <xf numFmtId="0" fontId="0" fillId="18" borderId="3" xfId="0" applyFill="1" applyBorder="1"/>
    <xf numFmtId="0" fontId="0" fillId="18" borderId="55" xfId="0" applyFill="1" applyBorder="1"/>
    <xf numFmtId="8" fontId="0" fillId="12" borderId="59" xfId="0" applyNumberFormat="1" applyFill="1" applyBorder="1"/>
    <xf numFmtId="0" fontId="0" fillId="19" borderId="38" xfId="0" applyFill="1" applyBorder="1"/>
    <xf numFmtId="8" fontId="0" fillId="19" borderId="53" xfId="0" applyNumberFormat="1" applyFill="1" applyBorder="1"/>
    <xf numFmtId="8" fontId="0" fillId="19" borderId="39" xfId="0" applyNumberFormat="1" applyFill="1" applyBorder="1"/>
    <xf numFmtId="8" fontId="0" fillId="19" borderId="38" xfId="0" applyNumberFormat="1" applyFill="1" applyBorder="1"/>
    <xf numFmtId="8" fontId="0" fillId="19" borderId="44" xfId="0" applyNumberFormat="1" applyFill="1" applyBorder="1"/>
    <xf numFmtId="8" fontId="0" fillId="19" borderId="43" xfId="0" applyNumberFormat="1" applyFill="1" applyBorder="1"/>
    <xf numFmtId="0" fontId="0" fillId="19" borderId="39" xfId="0" applyFill="1" applyBorder="1"/>
    <xf numFmtId="167" fontId="0" fillId="19" borderId="53" xfId="0" applyNumberFormat="1" applyFill="1" applyBorder="1"/>
    <xf numFmtId="0" fontId="0" fillId="19" borderId="2" xfId="0" applyFill="1" applyBorder="1"/>
    <xf numFmtId="8" fontId="0" fillId="19" borderId="55" xfId="0" applyNumberFormat="1" applyFill="1" applyBorder="1"/>
    <xf numFmtId="8" fontId="0" fillId="19" borderId="3" xfId="0" applyNumberFormat="1" applyFill="1" applyBorder="1"/>
    <xf numFmtId="8" fontId="0" fillId="19" borderId="2" xfId="0" applyNumberFormat="1" applyFill="1" applyBorder="1"/>
    <xf numFmtId="0" fontId="0" fillId="19" borderId="28" xfId="0" applyFill="1" applyBorder="1"/>
    <xf numFmtId="0" fontId="0" fillId="19" borderId="31" xfId="0" applyFill="1" applyBorder="1"/>
    <xf numFmtId="0" fontId="0" fillId="19" borderId="3" xfId="0" applyFill="1" applyBorder="1"/>
    <xf numFmtId="0" fontId="0" fillId="19" borderId="55" xfId="0" applyFill="1" applyBorder="1"/>
    <xf numFmtId="165" fontId="1" fillId="0" borderId="53" xfId="0" applyNumberFormat="1" applyFont="1" applyFill="1" applyBorder="1" applyAlignment="1">
      <alignment horizontal="center" vertical="center" wrapText="1"/>
    </xf>
    <xf numFmtId="8" fontId="0" fillId="19" borderId="42" xfId="0" applyNumberFormat="1" applyFill="1" applyBorder="1"/>
    <xf numFmtId="8" fontId="0" fillId="0" borderId="47" xfId="0" applyNumberFormat="1" applyBorder="1"/>
    <xf numFmtId="0" fontId="0" fillId="19" borderId="35" xfId="0" applyFill="1" applyBorder="1"/>
    <xf numFmtId="8" fontId="0" fillId="0" borderId="24" xfId="0" applyNumberFormat="1" applyFill="1" applyBorder="1"/>
    <xf numFmtId="0" fontId="20" fillId="0" borderId="0" xfId="0" applyFont="1" applyFill="1" applyBorder="1" applyAlignment="1">
      <alignment vertical="center"/>
    </xf>
    <xf numFmtId="0" fontId="0" fillId="7" borderId="38" xfId="0" applyFill="1" applyBorder="1"/>
    <xf numFmtId="8" fontId="0" fillId="7" borderId="53" xfId="0" applyNumberFormat="1" applyFill="1" applyBorder="1"/>
    <xf numFmtId="8" fontId="0" fillId="7" borderId="43" xfId="0" applyNumberFormat="1" applyFill="1" applyBorder="1"/>
    <xf numFmtId="8" fontId="0" fillId="7" borderId="39" xfId="0" applyNumberFormat="1" applyFill="1" applyBorder="1"/>
    <xf numFmtId="8" fontId="0" fillId="7" borderId="38" xfId="0" applyNumberFormat="1" applyFill="1" applyBorder="1"/>
    <xf numFmtId="8" fontId="0" fillId="7" borderId="44" xfId="0" applyNumberFormat="1" applyFill="1" applyBorder="1"/>
    <xf numFmtId="0" fontId="0" fillId="7" borderId="43" xfId="0" applyFill="1" applyBorder="1"/>
    <xf numFmtId="0" fontId="0" fillId="7" borderId="39" xfId="0" applyFill="1" applyBorder="1"/>
    <xf numFmtId="167" fontId="0" fillId="7" borderId="53" xfId="0" applyNumberFormat="1" applyFill="1" applyBorder="1"/>
    <xf numFmtId="0" fontId="0" fillId="7" borderId="2" xfId="0" applyFill="1" applyBorder="1"/>
    <xf numFmtId="8" fontId="0" fillId="7" borderId="55" xfId="0" applyNumberFormat="1" applyFill="1" applyBorder="1"/>
    <xf numFmtId="8" fontId="0" fillId="7" borderId="31" xfId="0" applyNumberFormat="1" applyFill="1" applyBorder="1"/>
    <xf numFmtId="8" fontId="0" fillId="7" borderId="3" xfId="0" applyNumberFormat="1" applyFill="1" applyBorder="1"/>
    <xf numFmtId="8" fontId="0" fillId="7" borderId="2" xfId="0" applyNumberFormat="1" applyFill="1" applyBorder="1"/>
    <xf numFmtId="0" fontId="0" fillId="7" borderId="28" xfId="0" applyFill="1" applyBorder="1"/>
    <xf numFmtId="0" fontId="0" fillId="7" borderId="31" xfId="0" applyFill="1" applyBorder="1"/>
    <xf numFmtId="0" fontId="0" fillId="7" borderId="3" xfId="0" applyFill="1" applyBorder="1"/>
    <xf numFmtId="0" fontId="0" fillId="7" borderId="55" xfId="0" applyFill="1" applyBorder="1"/>
    <xf numFmtId="0" fontId="0" fillId="20" borderId="38" xfId="0" applyFill="1" applyBorder="1"/>
    <xf numFmtId="8" fontId="0" fillId="20" borderId="53" xfId="0" applyNumberFormat="1" applyFill="1" applyBorder="1"/>
    <xf numFmtId="8" fontId="17" fillId="20" borderId="39" xfId="0" applyNumberFormat="1" applyFont="1" applyFill="1" applyBorder="1"/>
    <xf numFmtId="8" fontId="0" fillId="20" borderId="38" xfId="0" applyNumberFormat="1" applyFill="1" applyBorder="1"/>
    <xf numFmtId="8" fontId="0" fillId="20" borderId="44" xfId="0" applyNumberFormat="1" applyFill="1" applyBorder="1"/>
    <xf numFmtId="8" fontId="0" fillId="20" borderId="43" xfId="0" applyNumberFormat="1" applyFill="1" applyBorder="1"/>
    <xf numFmtId="0" fontId="0" fillId="20" borderId="39" xfId="0" applyFill="1" applyBorder="1"/>
    <xf numFmtId="167" fontId="0" fillId="20" borderId="53" xfId="0" applyNumberFormat="1" applyFill="1" applyBorder="1"/>
    <xf numFmtId="0" fontId="0" fillId="20" borderId="2" xfId="0" applyFill="1" applyBorder="1"/>
    <xf numFmtId="8" fontId="0" fillId="20" borderId="55" xfId="0" applyNumberFormat="1" applyFill="1" applyBorder="1"/>
    <xf numFmtId="8" fontId="0" fillId="20" borderId="3" xfId="0" applyNumberFormat="1" applyFill="1" applyBorder="1"/>
    <xf numFmtId="8" fontId="0" fillId="20" borderId="42" xfId="0" applyNumberFormat="1" applyFill="1" applyBorder="1"/>
    <xf numFmtId="8" fontId="0" fillId="20" borderId="2" xfId="0" applyNumberFormat="1" applyFill="1" applyBorder="1"/>
    <xf numFmtId="0" fontId="0" fillId="20" borderId="28" xfId="0" applyFill="1" applyBorder="1"/>
    <xf numFmtId="0" fontId="0" fillId="20" borderId="31" xfId="0" applyFill="1" applyBorder="1"/>
    <xf numFmtId="0" fontId="0" fillId="20" borderId="3" xfId="0" applyFill="1" applyBorder="1"/>
    <xf numFmtId="0" fontId="0" fillId="20" borderId="35" xfId="0" applyFill="1" applyBorder="1"/>
    <xf numFmtId="0" fontId="0" fillId="20" borderId="55" xfId="0" applyFill="1" applyBorder="1"/>
    <xf numFmtId="10" fontId="1" fillId="0" borderId="29" xfId="0" applyNumberFormat="1" applyFont="1" applyFill="1" applyBorder="1" applyAlignment="1">
      <alignment horizontal="center" vertical="center"/>
    </xf>
    <xf numFmtId="8" fontId="0" fillId="20" borderId="31" xfId="0" applyNumberFormat="1" applyFill="1" applyBorder="1"/>
    <xf numFmtId="10" fontId="1" fillId="0" borderId="39" xfId="0" applyNumberFormat="1" applyFont="1" applyFill="1" applyBorder="1" applyAlignment="1">
      <alignment horizontal="center" vertical="center"/>
    </xf>
    <xf numFmtId="8" fontId="0" fillId="12" borderId="61" xfId="0" applyNumberFormat="1" applyFill="1" applyBorder="1"/>
    <xf numFmtId="8" fontId="0" fillId="21" borderId="27" xfId="0" applyNumberFormat="1" applyFill="1" applyBorder="1"/>
    <xf numFmtId="8" fontId="0" fillId="21" borderId="27" xfId="0" applyNumberFormat="1" applyFont="1" applyFill="1" applyBorder="1"/>
    <xf numFmtId="8" fontId="0" fillId="22" borderId="27" xfId="0" applyNumberFormat="1" applyFont="1" applyFill="1" applyBorder="1"/>
    <xf numFmtId="8" fontId="0" fillId="22" borderId="27" xfId="0" applyNumberFormat="1" applyFill="1" applyBorder="1"/>
    <xf numFmtId="8" fontId="0" fillId="22" borderId="16" xfId="0" applyNumberFormat="1" applyFill="1" applyBorder="1"/>
    <xf numFmtId="8" fontId="0" fillId="0" borderId="0" xfId="0" applyNumberFormat="1" applyFill="1" applyBorder="1"/>
    <xf numFmtId="0" fontId="1" fillId="0" borderId="17" xfId="0" applyFont="1" applyFill="1" applyBorder="1" applyAlignment="1">
      <alignment horizontal="center" vertical="center" wrapText="1"/>
    </xf>
    <xf numFmtId="8" fontId="17" fillId="20" borderId="34" xfId="0" applyNumberFormat="1" applyFont="1" applyFill="1" applyBorder="1"/>
    <xf numFmtId="0" fontId="1" fillId="0" borderId="4" xfId="0" applyFont="1" applyBorder="1" applyAlignment="1">
      <alignment horizontal="center" vertical="center" wrapText="1"/>
    </xf>
    <xf numFmtId="166" fontId="0" fillId="0" borderId="5" xfId="0" applyNumberFormat="1" applyBorder="1"/>
    <xf numFmtId="166" fontId="0" fillId="0" borderId="8" xfId="0" applyNumberFormat="1" applyFont="1" applyFill="1" applyBorder="1" applyAlignment="1">
      <alignment horizontal="center" vertical="center"/>
    </xf>
    <xf numFmtId="0" fontId="0" fillId="23" borderId="38" xfId="0" applyFill="1" applyBorder="1"/>
    <xf numFmtId="8" fontId="0" fillId="23" borderId="53" xfId="0" applyNumberFormat="1" applyFill="1" applyBorder="1"/>
    <xf numFmtId="8" fontId="0" fillId="23" borderId="38" xfId="0" applyNumberFormat="1" applyFill="1" applyBorder="1"/>
    <xf numFmtId="8" fontId="0" fillId="23" borderId="44" xfId="0" applyNumberFormat="1" applyFill="1" applyBorder="1"/>
    <xf numFmtId="8" fontId="0" fillId="23" borderId="43" xfId="0" applyNumberFormat="1" applyFill="1" applyBorder="1"/>
    <xf numFmtId="0" fontId="0" fillId="23" borderId="39" xfId="0" applyFill="1" applyBorder="1"/>
    <xf numFmtId="167" fontId="0" fillId="23" borderId="53" xfId="0" applyNumberFormat="1" applyFill="1" applyBorder="1"/>
    <xf numFmtId="0" fontId="0" fillId="23" borderId="2" xfId="0" applyFill="1" applyBorder="1"/>
    <xf numFmtId="8" fontId="0" fillId="23" borderId="55" xfId="0" applyNumberFormat="1" applyFill="1" applyBorder="1"/>
    <xf numFmtId="8" fontId="0" fillId="23" borderId="3" xfId="0" applyNumberFormat="1" applyFill="1" applyBorder="1"/>
    <xf numFmtId="8" fontId="0" fillId="23" borderId="2" xfId="0" applyNumberFormat="1" applyFill="1" applyBorder="1"/>
    <xf numFmtId="0" fontId="0" fillId="23" borderId="28" xfId="0" applyFill="1" applyBorder="1"/>
    <xf numFmtId="0" fontId="0" fillId="23" borderId="31" xfId="0" applyFill="1" applyBorder="1"/>
    <xf numFmtId="0" fontId="0" fillId="23" borderId="3" xfId="0" applyFill="1" applyBorder="1"/>
    <xf numFmtId="0" fontId="0" fillId="23" borderId="55" xfId="0" applyFill="1" applyBorder="1"/>
    <xf numFmtId="8" fontId="0" fillId="23" borderId="31" xfId="0" applyNumberFormat="1" applyFill="1" applyBorder="1"/>
    <xf numFmtId="8" fontId="0" fillId="24" borderId="53" xfId="0" applyNumberFormat="1" applyFill="1" applyBorder="1"/>
    <xf numFmtId="8" fontId="0" fillId="24" borderId="55" xfId="0" applyNumberFormat="1" applyFill="1" applyBorder="1"/>
    <xf numFmtId="8" fontId="17" fillId="24" borderId="39" xfId="0" applyNumberFormat="1" applyFont="1" applyFill="1" applyBorder="1"/>
    <xf numFmtId="0" fontId="0" fillId="23" borderId="35" xfId="0" applyFill="1" applyBorder="1"/>
    <xf numFmtId="0" fontId="0" fillId="0" borderId="45" xfId="0" applyFill="1" applyBorder="1"/>
    <xf numFmtId="0" fontId="1" fillId="0" borderId="0"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0" xfId="0" applyFont="1" applyFill="1" applyBorder="1" applyAlignment="1">
      <alignment horizontal="left" vertical="center"/>
    </xf>
    <xf numFmtId="10" fontId="1" fillId="0" borderId="5" xfId="0" applyNumberFormat="1" applyFont="1" applyBorder="1" applyAlignment="1">
      <alignment horizontal="center" vertical="center" wrapText="1"/>
    </xf>
    <xf numFmtId="10" fontId="1" fillId="0" borderId="43" xfId="0" applyNumberFormat="1" applyFont="1" applyFill="1" applyBorder="1" applyAlignment="1">
      <alignment horizontal="center" vertical="center" wrapText="1"/>
    </xf>
    <xf numFmtId="8" fontId="0" fillId="11" borderId="31" xfId="0" applyNumberFormat="1" applyFill="1" applyBorder="1"/>
    <xf numFmtId="0" fontId="0" fillId="0" borderId="0" xfId="0" applyNumberFormat="1" applyBorder="1" applyAlignment="1">
      <alignment horizontal="center" vertical="center"/>
    </xf>
    <xf numFmtId="0" fontId="1" fillId="0" borderId="36" xfId="0" applyFont="1" applyFill="1" applyBorder="1" applyAlignment="1">
      <alignment horizontal="center" vertical="center" wrapText="1"/>
    </xf>
    <xf numFmtId="8" fontId="0" fillId="11" borderId="28" xfId="0" applyNumberFormat="1" applyFill="1" applyBorder="1"/>
    <xf numFmtId="10" fontId="1" fillId="0" borderId="23" xfId="0" applyNumberFormat="1" applyFont="1" applyBorder="1" applyAlignment="1">
      <alignment horizontal="center" vertical="center"/>
    </xf>
    <xf numFmtId="8" fontId="0" fillId="0" borderId="0" xfId="0" applyNumberFormat="1" applyBorder="1"/>
    <xf numFmtId="164" fontId="0" fillId="0" borderId="0" xfId="0" applyNumberFormat="1" applyBorder="1"/>
    <xf numFmtId="165" fontId="0" fillId="0" borderId="0" xfId="0" applyNumberFormat="1" applyBorder="1"/>
    <xf numFmtId="0" fontId="0" fillId="0" borderId="0" xfId="0" applyAlignment="1"/>
    <xf numFmtId="0" fontId="0" fillId="0" borderId="0" xfId="0" applyBorder="1" applyAlignment="1"/>
    <xf numFmtId="10" fontId="0" fillId="0" borderId="0" xfId="0" applyNumberFormat="1" applyBorder="1" applyAlignment="1"/>
    <xf numFmtId="0" fontId="21" fillId="0" borderId="0" xfId="0" applyFont="1" applyAlignment="1">
      <alignment vertical="center"/>
    </xf>
    <xf numFmtId="0" fontId="0" fillId="0" borderId="0" xfId="0" applyAlignment="1">
      <alignment vertical="center"/>
    </xf>
    <xf numFmtId="0" fontId="1" fillId="0" borderId="1" xfId="0" applyFont="1" applyBorder="1" applyAlignment="1">
      <alignment horizontal="center" vertical="center" wrapText="1"/>
    </xf>
    <xf numFmtId="166" fontId="0" fillId="0" borderId="45" xfId="0" applyNumberFormat="1" applyBorder="1"/>
    <xf numFmtId="8" fontId="0" fillId="0" borderId="10" xfId="0" applyNumberFormat="1" applyBorder="1"/>
    <xf numFmtId="0" fontId="0" fillId="26" borderId="38" xfId="0" applyFill="1" applyBorder="1"/>
    <xf numFmtId="8" fontId="0" fillId="26" borderId="53" xfId="0" applyNumberFormat="1" applyFill="1" applyBorder="1"/>
    <xf numFmtId="8" fontId="0" fillId="26" borderId="43" xfId="0" applyNumberFormat="1" applyFill="1" applyBorder="1"/>
    <xf numFmtId="8" fontId="0" fillId="26" borderId="38" xfId="0" applyNumberFormat="1" applyFill="1" applyBorder="1"/>
    <xf numFmtId="8" fontId="0" fillId="26" borderId="44" xfId="0" applyNumberFormat="1" applyFill="1" applyBorder="1"/>
    <xf numFmtId="0" fontId="0" fillId="26" borderId="39" xfId="0" applyFill="1" applyBorder="1"/>
    <xf numFmtId="167" fontId="0" fillId="26" borderId="53" xfId="0" applyNumberFormat="1" applyFill="1" applyBorder="1"/>
    <xf numFmtId="0" fontId="0" fillId="26" borderId="2" xfId="0" applyFill="1" applyBorder="1"/>
    <xf numFmtId="8" fontId="0" fillId="26" borderId="55" xfId="0" applyNumberFormat="1" applyFill="1" applyBorder="1"/>
    <xf numFmtId="8" fontId="0" fillId="26" borderId="2" xfId="0" applyNumberFormat="1" applyFill="1" applyBorder="1"/>
    <xf numFmtId="0" fontId="0" fillId="26" borderId="28" xfId="0" applyFill="1" applyBorder="1"/>
    <xf numFmtId="0" fontId="0" fillId="26" borderId="31" xfId="0" applyFill="1" applyBorder="1"/>
    <xf numFmtId="0" fontId="0" fillId="26" borderId="3" xfId="0" applyFill="1" applyBorder="1"/>
    <xf numFmtId="0" fontId="0" fillId="26" borderId="55" xfId="0" applyFill="1" applyBorder="1"/>
    <xf numFmtId="0" fontId="1" fillId="0" borderId="6" xfId="0" applyFont="1" applyBorder="1" applyAlignment="1">
      <alignment horizontal="center" vertical="center"/>
    </xf>
    <xf numFmtId="0" fontId="0" fillId="26" borderId="35" xfId="0" applyFill="1" applyBorder="1"/>
    <xf numFmtId="8" fontId="17" fillId="0" borderId="0" xfId="0" applyNumberFormat="1" applyFont="1" applyFill="1" applyBorder="1"/>
    <xf numFmtId="8" fontId="0" fillId="0" borderId="62" xfId="0" applyNumberFormat="1" applyFill="1" applyBorder="1"/>
    <xf numFmtId="8" fontId="17" fillId="26" borderId="56" xfId="0" applyNumberFormat="1" applyFont="1" applyFill="1" applyBorder="1"/>
    <xf numFmtId="0" fontId="1" fillId="0" borderId="0" xfId="0" applyFont="1" applyAlignment="1">
      <alignment horizontal="left" vertical="center"/>
    </xf>
    <xf numFmtId="8" fontId="0" fillId="0" borderId="61" xfId="0" applyNumberFormat="1" applyFill="1" applyBorder="1"/>
    <xf numFmtId="8" fontId="0" fillId="27" borderId="43" xfId="0" applyNumberFormat="1" applyFill="1" applyBorder="1"/>
    <xf numFmtId="8" fontId="17" fillId="27" borderId="39" xfId="0" applyNumberFormat="1" applyFont="1" applyFill="1" applyBorder="1"/>
    <xf numFmtId="166" fontId="0" fillId="0" borderId="20" xfId="0" applyNumberFormat="1" applyFill="1" applyBorder="1"/>
    <xf numFmtId="0" fontId="0" fillId="27" borderId="39" xfId="0" applyFill="1" applyBorder="1"/>
    <xf numFmtId="0" fontId="0" fillId="27" borderId="3" xfId="0" applyFill="1" applyBorder="1"/>
    <xf numFmtId="8" fontId="0" fillId="27" borderId="56" xfId="0" applyNumberFormat="1" applyFill="1" applyBorder="1"/>
    <xf numFmtId="8" fontId="0" fillId="27" borderId="14" xfId="0" applyNumberFormat="1" applyFill="1" applyBorder="1"/>
    <xf numFmtId="10" fontId="1" fillId="0" borderId="52" xfId="0" applyNumberFormat="1" applyFont="1" applyBorder="1" applyAlignment="1">
      <alignment horizontal="center" vertical="center"/>
    </xf>
    <xf numFmtId="0" fontId="1" fillId="0" borderId="5" xfId="0" applyFont="1" applyBorder="1" applyAlignment="1">
      <alignment horizontal="center" vertical="center" wrapText="1"/>
    </xf>
    <xf numFmtId="8" fontId="0" fillId="0" borderId="41" xfId="0" applyNumberFormat="1" applyBorder="1"/>
    <xf numFmtId="10" fontId="1" fillId="0" borderId="69" xfId="0" applyNumberFormat="1" applyFont="1" applyBorder="1" applyAlignment="1">
      <alignment horizontal="center" vertical="center"/>
    </xf>
    <xf numFmtId="8" fontId="0" fillId="0" borderId="41" xfId="0" applyNumberFormat="1" applyFill="1" applyBorder="1"/>
    <xf numFmtId="0" fontId="0" fillId="26" borderId="42" xfId="0" applyFill="1" applyBorder="1"/>
    <xf numFmtId="0" fontId="24" fillId="0" borderId="0" xfId="0" applyFont="1"/>
    <xf numFmtId="8" fontId="0" fillId="26" borderId="37" xfId="0" applyNumberFormat="1" applyFont="1" applyFill="1" applyBorder="1"/>
    <xf numFmtId="168" fontId="0" fillId="0" borderId="0" xfId="0" applyNumberFormat="1"/>
    <xf numFmtId="8" fontId="0" fillId="26" borderId="31" xfId="0" applyNumberFormat="1" applyFill="1" applyBorder="1"/>
    <xf numFmtId="0" fontId="1" fillId="0" borderId="4" xfId="0" applyFont="1" applyBorder="1" applyAlignment="1">
      <alignment horizontal="center" vertical="center" wrapText="1"/>
    </xf>
    <xf numFmtId="0" fontId="0" fillId="27" borderId="38" xfId="0" applyFill="1" applyBorder="1"/>
    <xf numFmtId="8" fontId="0" fillId="27" borderId="53" xfId="0" applyNumberFormat="1" applyFill="1" applyBorder="1"/>
    <xf numFmtId="8" fontId="0" fillId="27" borderId="39" xfId="0" applyNumberFormat="1" applyFill="1" applyBorder="1"/>
    <xf numFmtId="8" fontId="0" fillId="27" borderId="38" xfId="0" applyNumberFormat="1" applyFill="1" applyBorder="1"/>
    <xf numFmtId="8" fontId="0" fillId="27" borderId="44" xfId="0" applyNumberFormat="1" applyFill="1" applyBorder="1"/>
    <xf numFmtId="167" fontId="0" fillId="27" borderId="53" xfId="0" applyNumberFormat="1" applyFill="1" applyBorder="1"/>
    <xf numFmtId="0" fontId="0" fillId="27" borderId="2" xfId="0" applyFill="1" applyBorder="1"/>
    <xf numFmtId="8" fontId="0" fillId="27" borderId="55" xfId="0" applyNumberFormat="1" applyFill="1" applyBorder="1"/>
    <xf numFmtId="8" fontId="0" fillId="27" borderId="3" xfId="0" applyNumberFormat="1" applyFill="1" applyBorder="1"/>
    <xf numFmtId="8" fontId="0" fillId="27" borderId="2" xfId="0" applyNumberFormat="1" applyFill="1" applyBorder="1"/>
    <xf numFmtId="0" fontId="0" fillId="27" borderId="28" xfId="0" applyFill="1" applyBorder="1"/>
    <xf numFmtId="0" fontId="0" fillId="27" borderId="31" xfId="0" applyFill="1" applyBorder="1"/>
    <xf numFmtId="0" fontId="0" fillId="27" borderId="35" xfId="0" applyFill="1" applyBorder="1"/>
    <xf numFmtId="0" fontId="0" fillId="27" borderId="55" xfId="0" applyFill="1" applyBorder="1"/>
    <xf numFmtId="0" fontId="1" fillId="0" borderId="5" xfId="0" applyFont="1" applyBorder="1" applyAlignment="1">
      <alignment horizontal="center" vertical="center" wrapText="1"/>
    </xf>
    <xf numFmtId="0" fontId="0" fillId="28" borderId="38" xfId="0" applyFill="1" applyBorder="1"/>
    <xf numFmtId="8" fontId="0" fillId="28" borderId="53" xfId="0" applyNumberFormat="1" applyFill="1" applyBorder="1"/>
    <xf numFmtId="8" fontId="0" fillId="28" borderId="43" xfId="0" applyNumberFormat="1" applyFill="1" applyBorder="1"/>
    <xf numFmtId="8" fontId="0" fillId="28" borderId="38" xfId="0" applyNumberFormat="1" applyFill="1" applyBorder="1"/>
    <xf numFmtId="8" fontId="0" fillId="28" borderId="44" xfId="0" applyNumberFormat="1" applyFill="1" applyBorder="1"/>
    <xf numFmtId="0" fontId="0" fillId="28" borderId="43" xfId="0" applyFill="1" applyBorder="1"/>
    <xf numFmtId="0" fontId="0" fillId="28" borderId="39" xfId="0" applyFill="1" applyBorder="1"/>
    <xf numFmtId="167" fontId="0" fillId="28" borderId="53" xfId="0" applyNumberFormat="1" applyFill="1" applyBorder="1"/>
    <xf numFmtId="0" fontId="0" fillId="28" borderId="2" xfId="0" applyFill="1" applyBorder="1"/>
    <xf numFmtId="8" fontId="0" fillId="28" borderId="55" xfId="0" applyNumberFormat="1" applyFill="1" applyBorder="1"/>
    <xf numFmtId="8" fontId="0" fillId="28" borderId="2" xfId="0" applyNumberFormat="1" applyFill="1" applyBorder="1"/>
    <xf numFmtId="0" fontId="0" fillId="28" borderId="28" xfId="0" applyFill="1" applyBorder="1"/>
    <xf numFmtId="0" fontId="0" fillId="28" borderId="31" xfId="0" applyFill="1" applyBorder="1"/>
    <xf numFmtId="0" fontId="0" fillId="28" borderId="3" xfId="0" applyFill="1" applyBorder="1"/>
    <xf numFmtId="0" fontId="0" fillId="28" borderId="55" xfId="0" applyFill="1" applyBorder="1"/>
    <xf numFmtId="0" fontId="0" fillId="0" borderId="0" xfId="0" applyFont="1" applyFill="1" applyBorder="1" applyAlignment="1">
      <alignment horizontal="center" vertical="center" wrapText="1"/>
    </xf>
    <xf numFmtId="8" fontId="0" fillId="0" borderId="31" xfId="0" applyNumberFormat="1" applyBorder="1"/>
    <xf numFmtId="0" fontId="1" fillId="0" borderId="23" xfId="0" applyFont="1" applyBorder="1" applyAlignment="1">
      <alignment horizontal="center" vertical="center"/>
    </xf>
    <xf numFmtId="8" fontId="0" fillId="29" borderId="53" xfId="0" applyNumberFormat="1" applyFill="1" applyBorder="1"/>
    <xf numFmtId="8" fontId="0" fillId="29" borderId="43" xfId="0" applyNumberFormat="1" applyFill="1" applyBorder="1"/>
    <xf numFmtId="8" fontId="0" fillId="29" borderId="55" xfId="0" applyNumberFormat="1" applyFill="1" applyBorder="1"/>
    <xf numFmtId="8" fontId="0" fillId="29" borderId="31" xfId="0" applyNumberFormat="1" applyFill="1" applyBorder="1"/>
    <xf numFmtId="8" fontId="0" fillId="29" borderId="37" xfId="0" applyNumberFormat="1" applyFont="1" applyFill="1" applyBorder="1"/>
    <xf numFmtId="0" fontId="0" fillId="29" borderId="55" xfId="0" applyFill="1" applyBorder="1"/>
    <xf numFmtId="0" fontId="0" fillId="29" borderId="42" xfId="0" applyFill="1" applyBorder="1"/>
    <xf numFmtId="165" fontId="1" fillId="0" borderId="43" xfId="0" applyNumberFormat="1" applyFont="1" applyBorder="1" applyAlignment="1">
      <alignment horizontal="center" vertical="center" wrapText="1"/>
    </xf>
    <xf numFmtId="8" fontId="17" fillId="29" borderId="34" xfId="0" applyNumberFormat="1" applyFont="1" applyFill="1" applyBorder="1"/>
    <xf numFmtId="0" fontId="0" fillId="29" borderId="35" xfId="0" applyFill="1" applyBorder="1"/>
    <xf numFmtId="8" fontId="17" fillId="26" borderId="43" xfId="0" applyNumberFormat="1" applyFont="1" applyFill="1" applyBorder="1"/>
    <xf numFmtId="8" fontId="0" fillId="26" borderId="54" xfId="0" applyNumberFormat="1" applyFont="1" applyFill="1" applyBorder="1"/>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29" borderId="31" xfId="0" applyFill="1" applyBorder="1"/>
    <xf numFmtId="8" fontId="0" fillId="0" borderId="58" xfId="0" applyNumberFormat="1" applyFill="1" applyBorder="1"/>
    <xf numFmtId="8" fontId="17" fillId="29" borderId="53" xfId="0" applyNumberFormat="1" applyFont="1" applyFill="1" applyBorder="1"/>
    <xf numFmtId="8" fontId="0" fillId="0" borderId="59" xfId="0" applyNumberFormat="1" applyFill="1" applyBorder="1"/>
    <xf numFmtId="8" fontId="17" fillId="29" borderId="43" xfId="0" applyNumberFormat="1" applyFont="1" applyFill="1" applyBorder="1"/>
    <xf numFmtId="8" fontId="0" fillId="29" borderId="53" xfId="0" applyNumberFormat="1" applyFont="1" applyFill="1" applyBorder="1"/>
    <xf numFmtId="8" fontId="0" fillId="0" borderId="46" xfId="0" applyNumberFormat="1" applyBorder="1"/>
    <xf numFmtId="8" fontId="0" fillId="0" borderId="71" xfId="0" applyNumberFormat="1" applyBorder="1"/>
    <xf numFmtId="167" fontId="0" fillId="3" borderId="33" xfId="0" applyNumberFormat="1" applyFill="1" applyBorder="1"/>
    <xf numFmtId="0" fontId="0" fillId="3" borderId="48" xfId="0" applyFill="1" applyBorder="1"/>
    <xf numFmtId="167" fontId="0" fillId="5" borderId="33" xfId="0" applyNumberFormat="1" applyFill="1" applyBorder="1"/>
    <xf numFmtId="0" fontId="0" fillId="5" borderId="48" xfId="0" applyFill="1" applyBorder="1"/>
    <xf numFmtId="167" fontId="0" fillId="11" borderId="33" xfId="0" applyNumberFormat="1" applyFill="1" applyBorder="1"/>
    <xf numFmtId="0" fontId="0" fillId="11" borderId="48" xfId="0" applyFill="1" applyBorder="1"/>
    <xf numFmtId="167" fontId="0" fillId="6" borderId="33" xfId="0" applyNumberFormat="1" applyFill="1" applyBorder="1"/>
    <xf numFmtId="0" fontId="0" fillId="6" borderId="48" xfId="0" applyFill="1" applyBorder="1"/>
    <xf numFmtId="0" fontId="1" fillId="0" borderId="7" xfId="0" applyFont="1" applyBorder="1" applyAlignment="1">
      <alignment horizontal="center" vertical="center" wrapText="1"/>
    </xf>
    <xf numFmtId="8" fontId="0" fillId="0" borderId="46" xfId="0" applyNumberFormat="1" applyFill="1" applyBorder="1"/>
    <xf numFmtId="167" fontId="0" fillId="13" borderId="33" xfId="0" applyNumberFormat="1" applyFill="1" applyBorder="1"/>
    <xf numFmtId="0" fontId="0" fillId="13" borderId="48" xfId="0" applyFill="1" applyBorder="1"/>
    <xf numFmtId="167" fontId="0" fillId="17" borderId="33" xfId="0" applyNumberFormat="1" applyFill="1" applyBorder="1"/>
    <xf numFmtId="0" fontId="0" fillId="17" borderId="48" xfId="0" applyFill="1" applyBorder="1"/>
    <xf numFmtId="167" fontId="0" fillId="18" borderId="33" xfId="0" applyNumberFormat="1" applyFill="1" applyBorder="1"/>
    <xf numFmtId="0" fontId="0" fillId="18" borderId="48" xfId="0" applyFill="1" applyBorder="1"/>
    <xf numFmtId="167" fontId="0" fillId="19" borderId="33" xfId="0" applyNumberFormat="1" applyFill="1" applyBorder="1"/>
    <xf numFmtId="0" fontId="0" fillId="19" borderId="48" xfId="0" applyFill="1" applyBorder="1"/>
    <xf numFmtId="167" fontId="0" fillId="7" borderId="33" xfId="0" applyNumberFormat="1" applyFill="1" applyBorder="1"/>
    <xf numFmtId="0" fontId="0" fillId="7" borderId="48" xfId="0" applyFill="1" applyBorder="1"/>
    <xf numFmtId="167" fontId="0" fillId="20" borderId="33" xfId="0" applyNumberFormat="1" applyFill="1" applyBorder="1"/>
    <xf numFmtId="0" fontId="0" fillId="20" borderId="48" xfId="0" applyFill="1" applyBorder="1"/>
    <xf numFmtId="167" fontId="0" fillId="23" borderId="33" xfId="0" applyNumberFormat="1" applyFill="1" applyBorder="1"/>
    <xf numFmtId="0" fontId="0" fillId="23" borderId="48" xfId="0" applyFill="1" applyBorder="1"/>
    <xf numFmtId="167" fontId="0" fillId="27" borderId="33" xfId="0" applyNumberFormat="1" applyFill="1" applyBorder="1"/>
    <xf numFmtId="0" fontId="0" fillId="27" borderId="48" xfId="0" applyFill="1" applyBorder="1"/>
    <xf numFmtId="167" fontId="0" fillId="26" borderId="33" xfId="0" applyNumberFormat="1" applyFill="1" applyBorder="1"/>
    <xf numFmtId="0" fontId="0" fillId="26" borderId="48" xfId="0" applyFill="1" applyBorder="1"/>
    <xf numFmtId="167" fontId="0" fillId="28" borderId="33" xfId="0" applyNumberFormat="1" applyFill="1" applyBorder="1"/>
    <xf numFmtId="0" fontId="0" fillId="28" borderId="48" xfId="0" applyFill="1" applyBorder="1"/>
    <xf numFmtId="0" fontId="0" fillId="31" borderId="38" xfId="0" applyFill="1" applyBorder="1"/>
    <xf numFmtId="8" fontId="0" fillId="31" borderId="53" xfId="0" applyNumberFormat="1" applyFill="1" applyBorder="1"/>
    <xf numFmtId="8" fontId="0" fillId="31" borderId="43" xfId="0" applyNumberFormat="1" applyFill="1" applyBorder="1"/>
    <xf numFmtId="8" fontId="0" fillId="31" borderId="39" xfId="0" applyNumberFormat="1" applyFill="1" applyBorder="1"/>
    <xf numFmtId="8" fontId="0" fillId="31" borderId="38" xfId="0" applyNumberFormat="1" applyFill="1" applyBorder="1"/>
    <xf numFmtId="8" fontId="0" fillId="31" borderId="44" xfId="0" applyNumberFormat="1" applyFill="1" applyBorder="1"/>
    <xf numFmtId="0" fontId="0" fillId="31" borderId="43" xfId="0" applyFill="1" applyBorder="1"/>
    <xf numFmtId="0" fontId="0" fillId="31" borderId="39" xfId="0" applyFill="1" applyBorder="1"/>
    <xf numFmtId="167" fontId="0" fillId="31" borderId="33" xfId="0" applyNumberFormat="1" applyFill="1" applyBorder="1"/>
    <xf numFmtId="167" fontId="0" fillId="31" borderId="53" xfId="0" applyNumberFormat="1" applyFill="1" applyBorder="1"/>
    <xf numFmtId="0" fontId="0" fillId="31" borderId="2" xfId="0" applyFill="1" applyBorder="1"/>
    <xf numFmtId="8" fontId="0" fillId="31" borderId="55" xfId="0" applyNumberFormat="1" applyFill="1" applyBorder="1"/>
    <xf numFmtId="8" fontId="0" fillId="31" borderId="31" xfId="0" applyNumberFormat="1" applyFill="1" applyBorder="1"/>
    <xf numFmtId="8" fontId="0" fillId="31" borderId="3" xfId="0" applyNumberFormat="1" applyFill="1" applyBorder="1"/>
    <xf numFmtId="8" fontId="0" fillId="31" borderId="2" xfId="0" applyNumberFormat="1" applyFill="1" applyBorder="1"/>
    <xf numFmtId="0" fontId="0" fillId="31" borderId="28" xfId="0" applyFill="1" applyBorder="1"/>
    <xf numFmtId="0" fontId="0" fillId="31" borderId="31" xfId="0" applyFill="1" applyBorder="1"/>
    <xf numFmtId="0" fontId="0" fillId="31" borderId="3" xfId="0" applyFill="1" applyBorder="1"/>
    <xf numFmtId="0" fontId="0" fillId="31" borderId="48" xfId="0" applyFill="1" applyBorder="1"/>
    <xf numFmtId="0" fontId="0" fillId="31" borderId="55" xfId="0" applyFill="1" applyBorder="1"/>
    <xf numFmtId="0" fontId="0" fillId="0" borderId="45" xfId="0" applyFont="1" applyFill="1" applyBorder="1"/>
    <xf numFmtId="0" fontId="1" fillId="0" borderId="0" xfId="0" applyFont="1" applyBorder="1" applyAlignment="1">
      <alignment horizontal="center" vertical="center"/>
    </xf>
    <xf numFmtId="165" fontId="1" fillId="0" borderId="0" xfId="0" applyNumberFormat="1" applyFont="1" applyBorder="1" applyAlignment="1">
      <alignment horizontal="center" vertical="center" wrapText="1"/>
    </xf>
    <xf numFmtId="8" fontId="11" fillId="16" borderId="0" xfId="0" applyNumberFormat="1" applyFont="1" applyFill="1"/>
    <xf numFmtId="8" fontId="0" fillId="31" borderId="37" xfId="0" applyNumberFormat="1" applyFont="1" applyFill="1" applyBorder="1"/>
    <xf numFmtId="0" fontId="0" fillId="31" borderId="42" xfId="0" applyFill="1" applyBorder="1"/>
    <xf numFmtId="8" fontId="17" fillId="31" borderId="53" xfId="0" applyNumberFormat="1" applyFont="1" applyFill="1" applyBorder="1"/>
    <xf numFmtId="8" fontId="17" fillId="31" borderId="34" xfId="0" applyNumberFormat="1" applyFont="1" applyFill="1" applyBorder="1"/>
    <xf numFmtId="0" fontId="0" fillId="31" borderId="35" xfId="0" applyFill="1" applyBorder="1"/>
    <xf numFmtId="8" fontId="11" fillId="16" borderId="54" xfId="0" applyNumberFormat="1" applyFont="1" applyFill="1" applyBorder="1"/>
    <xf numFmtId="8" fontId="17" fillId="31" borderId="43" xfId="0" applyNumberFormat="1" applyFont="1" applyFill="1" applyBorder="1"/>
    <xf numFmtId="8" fontId="0" fillId="31" borderId="54" xfId="0" applyNumberFormat="1" applyFont="1" applyFill="1" applyBorder="1"/>
    <xf numFmtId="8" fontId="1" fillId="16" borderId="0" xfId="0" applyNumberFormat="1" applyFont="1" applyFill="1"/>
    <xf numFmtId="8" fontId="0" fillId="20" borderId="39" xfId="0" applyNumberFormat="1" applyFill="1" applyBorder="1"/>
    <xf numFmtId="0" fontId="1" fillId="0" borderId="4" xfId="0" applyFont="1" applyBorder="1" applyAlignment="1">
      <alignment horizontal="center" vertical="center" wrapText="1"/>
    </xf>
    <xf numFmtId="8" fontId="1" fillId="16" borderId="54" xfId="0" applyNumberFormat="1" applyFont="1" applyFill="1" applyBorder="1"/>
    <xf numFmtId="0" fontId="0" fillId="0" borderId="0" xfId="0" applyFont="1" applyFill="1" applyAlignment="1">
      <alignment horizontal="center" vertical="center"/>
    </xf>
    <xf numFmtId="165" fontId="0" fillId="0" borderId="0" xfId="0" applyNumberFormat="1" applyFill="1"/>
    <xf numFmtId="8" fontId="1" fillId="0" borderId="0" xfId="0" applyNumberFormat="1" applyFont="1" applyFill="1" applyBorder="1"/>
    <xf numFmtId="0" fontId="0" fillId="0" borderId="24" xfId="0" applyFill="1" applyBorder="1"/>
    <xf numFmtId="0" fontId="0" fillId="0" borderId="54" xfId="0" applyBorder="1" applyAlignment="1">
      <alignment horizontal="center" vertical="center"/>
    </xf>
    <xf numFmtId="0" fontId="0" fillId="32" borderId="38" xfId="0" applyFill="1" applyBorder="1"/>
    <xf numFmtId="8" fontId="0" fillId="32" borderId="53" xfId="0" applyNumberFormat="1" applyFill="1" applyBorder="1"/>
    <xf numFmtId="8" fontId="0" fillId="32" borderId="39" xfId="0" applyNumberFormat="1" applyFill="1" applyBorder="1"/>
    <xf numFmtId="8" fontId="17" fillId="32" borderId="43" xfId="0" applyNumberFormat="1" applyFont="1" applyFill="1" applyBorder="1"/>
    <xf numFmtId="8" fontId="0" fillId="32" borderId="38" xfId="0" applyNumberFormat="1" applyFill="1" applyBorder="1"/>
    <xf numFmtId="8" fontId="0" fillId="32" borderId="44" xfId="0" applyNumberFormat="1" applyFill="1" applyBorder="1"/>
    <xf numFmtId="8" fontId="0" fillId="32" borderId="43" xfId="0" applyNumberFormat="1" applyFill="1" applyBorder="1"/>
    <xf numFmtId="0" fontId="0" fillId="32" borderId="43" xfId="0" applyFill="1" applyBorder="1"/>
    <xf numFmtId="8" fontId="0" fillId="32" borderId="54" xfId="0" applyNumberFormat="1" applyFill="1" applyBorder="1"/>
    <xf numFmtId="167" fontId="0" fillId="32" borderId="33" xfId="0" applyNumberFormat="1" applyFill="1" applyBorder="1"/>
    <xf numFmtId="167" fontId="0" fillId="32" borderId="53" xfId="0" applyNumberFormat="1" applyFill="1" applyBorder="1"/>
    <xf numFmtId="0" fontId="0" fillId="32" borderId="39" xfId="0" applyFill="1" applyBorder="1"/>
    <xf numFmtId="0" fontId="0" fillId="32" borderId="2" xfId="0" applyFill="1" applyBorder="1"/>
    <xf numFmtId="8" fontId="0" fillId="32" borderId="55" xfId="0" applyNumberFormat="1" applyFill="1" applyBorder="1"/>
    <xf numFmtId="8" fontId="0" fillId="32" borderId="3" xfId="0" applyNumberFormat="1" applyFill="1" applyBorder="1"/>
    <xf numFmtId="8" fontId="0" fillId="32" borderId="42" xfId="0" applyNumberFormat="1" applyFill="1" applyBorder="1"/>
    <xf numFmtId="8" fontId="0" fillId="32" borderId="2" xfId="0" applyNumberFormat="1" applyFill="1" applyBorder="1"/>
    <xf numFmtId="0" fontId="0" fillId="32" borderId="28" xfId="0" applyFill="1" applyBorder="1"/>
    <xf numFmtId="0" fontId="0" fillId="32" borderId="31" xfId="0" applyFill="1" applyBorder="1"/>
    <xf numFmtId="0" fontId="0" fillId="32" borderId="48" xfId="0" applyFill="1" applyBorder="1"/>
    <xf numFmtId="0" fontId="0" fillId="32" borderId="55" xfId="0" applyFill="1" applyBorder="1"/>
    <xf numFmtId="0" fontId="0" fillId="32" borderId="3" xfId="0" applyFill="1" applyBorder="1"/>
    <xf numFmtId="0" fontId="1" fillId="0" borderId="4" xfId="0" applyFont="1" applyBorder="1" applyAlignment="1">
      <alignment horizontal="center" vertical="center" wrapText="1"/>
    </xf>
    <xf numFmtId="0" fontId="0" fillId="34" borderId="38" xfId="0" applyFill="1" applyBorder="1"/>
    <xf numFmtId="8" fontId="0" fillId="34" borderId="53" xfId="0" applyNumberFormat="1" applyFill="1" applyBorder="1"/>
    <xf numFmtId="8" fontId="0" fillId="34" borderId="38" xfId="0" applyNumberFormat="1" applyFill="1" applyBorder="1"/>
    <xf numFmtId="8" fontId="0" fillId="34" borderId="44" xfId="0" applyNumberFormat="1" applyFill="1" applyBorder="1"/>
    <xf numFmtId="8" fontId="0" fillId="34" borderId="43" xfId="0" applyNumberFormat="1" applyFill="1" applyBorder="1"/>
    <xf numFmtId="0" fontId="0" fillId="34" borderId="39" xfId="0" applyFill="1" applyBorder="1"/>
    <xf numFmtId="167" fontId="0" fillId="34" borderId="33" xfId="0" applyNumberFormat="1" applyFill="1" applyBorder="1"/>
    <xf numFmtId="167" fontId="0" fillId="34" borderId="53" xfId="0" applyNumberFormat="1" applyFill="1" applyBorder="1"/>
    <xf numFmtId="0" fontId="0" fillId="34" borderId="2" xfId="0" applyFill="1" applyBorder="1"/>
    <xf numFmtId="8" fontId="0" fillId="34" borderId="55" xfId="0" applyNumberFormat="1" applyFill="1" applyBorder="1"/>
    <xf numFmtId="8" fontId="0" fillId="34" borderId="2" xfId="0" applyNumberFormat="1" applyFill="1" applyBorder="1"/>
    <xf numFmtId="0" fontId="0" fillId="34" borderId="28" xfId="0" applyFill="1" applyBorder="1"/>
    <xf numFmtId="0" fontId="0" fillId="34" borderId="31" xfId="0" applyFill="1" applyBorder="1"/>
    <xf numFmtId="0" fontId="0" fillId="34" borderId="3" xfId="0" applyFill="1" applyBorder="1"/>
    <xf numFmtId="0" fontId="0" fillId="34" borderId="48" xfId="0" applyFill="1" applyBorder="1"/>
    <xf numFmtId="0" fontId="0" fillId="34" borderId="55" xfId="0" applyFill="1" applyBorder="1"/>
    <xf numFmtId="0" fontId="0" fillId="0" borderId="0" xfId="0" applyNumberFormat="1" applyFont="1" applyFill="1" applyBorder="1" applyAlignment="1">
      <alignment vertical="center" wrapText="1"/>
    </xf>
    <xf numFmtId="0" fontId="1" fillId="0" borderId="0" xfId="0" applyFont="1"/>
    <xf numFmtId="8" fontId="0" fillId="34" borderId="31" xfId="0" applyNumberFormat="1" applyFill="1" applyBorder="1"/>
    <xf numFmtId="8" fontId="0" fillId="0" borderId="54" xfId="0" quotePrefix="1" applyNumberFormat="1" applyBorder="1"/>
    <xf numFmtId="8" fontId="1" fillId="0" borderId="0" xfId="0" applyNumberFormat="1" applyFont="1" applyAlignment="1">
      <alignment horizontal="center" vertical="center"/>
    </xf>
    <xf numFmtId="164" fontId="0" fillId="0" borderId="0" xfId="0" applyNumberFormat="1" applyFont="1" applyFill="1" applyBorder="1" applyAlignment="1">
      <alignment vertical="center" wrapText="1"/>
    </xf>
    <xf numFmtId="0" fontId="0" fillId="0" borderId="0" xfId="0" applyFont="1" applyFill="1"/>
    <xf numFmtId="0" fontId="0" fillId="34" borderId="42" xfId="0" applyFill="1" applyBorder="1"/>
    <xf numFmtId="8" fontId="0" fillId="35" borderId="42" xfId="0" applyNumberFormat="1" applyFill="1" applyBorder="1"/>
    <xf numFmtId="8" fontId="17" fillId="35" borderId="43" xfId="0" applyNumberFormat="1" applyFont="1" applyFill="1" applyBorder="1"/>
    <xf numFmtId="0" fontId="1" fillId="0" borderId="0" xfId="0" applyFont="1" applyFill="1"/>
    <xf numFmtId="10" fontId="0" fillId="0" borderId="0" xfId="0" applyNumberFormat="1"/>
    <xf numFmtId="0" fontId="1" fillId="0" borderId="4" xfId="0" applyFont="1" applyBorder="1" applyAlignment="1">
      <alignment horizontal="center" vertical="center" wrapText="1"/>
    </xf>
    <xf numFmtId="0" fontId="0" fillId="36" borderId="38" xfId="0" applyFill="1" applyBorder="1"/>
    <xf numFmtId="8" fontId="0" fillId="36" borderId="53" xfId="0" applyNumberFormat="1" applyFill="1" applyBorder="1"/>
    <xf numFmtId="8" fontId="0" fillId="36" borderId="39" xfId="0" applyNumberFormat="1" applyFill="1" applyBorder="1"/>
    <xf numFmtId="8" fontId="17" fillId="36" borderId="39" xfId="0" applyNumberFormat="1" applyFont="1" applyFill="1" applyBorder="1"/>
    <xf numFmtId="8" fontId="0" fillId="36" borderId="38" xfId="0" applyNumberFormat="1" applyFill="1" applyBorder="1"/>
    <xf numFmtId="8" fontId="0" fillId="36" borderId="44" xfId="0" applyNumberFormat="1" applyFill="1" applyBorder="1"/>
    <xf numFmtId="8" fontId="0" fillId="36" borderId="43" xfId="0" applyNumberFormat="1" applyFill="1" applyBorder="1"/>
    <xf numFmtId="0" fontId="0" fillId="36" borderId="39" xfId="0" applyFill="1" applyBorder="1"/>
    <xf numFmtId="167" fontId="0" fillId="36" borderId="33" xfId="0" applyNumberFormat="1" applyFill="1" applyBorder="1"/>
    <xf numFmtId="167" fontId="0" fillId="36" borderId="53" xfId="0" applyNumberFormat="1" applyFill="1" applyBorder="1"/>
    <xf numFmtId="0" fontId="0" fillId="36" borderId="2" xfId="0" applyFill="1" applyBorder="1"/>
    <xf numFmtId="8" fontId="0" fillId="36" borderId="55" xfId="0" applyNumberFormat="1" applyFill="1" applyBorder="1"/>
    <xf numFmtId="8" fontId="0" fillId="36" borderId="3" xfId="0" applyNumberFormat="1" applyFill="1" applyBorder="1"/>
    <xf numFmtId="8" fontId="0" fillId="36" borderId="42" xfId="0" applyNumberFormat="1" applyFill="1" applyBorder="1"/>
    <xf numFmtId="8" fontId="0" fillId="36" borderId="2" xfId="0" applyNumberFormat="1" applyFill="1" applyBorder="1"/>
    <xf numFmtId="0" fontId="0" fillId="36" borderId="28" xfId="0" applyFill="1" applyBorder="1"/>
    <xf numFmtId="0" fontId="0" fillId="36" borderId="31" xfId="0" applyFill="1" applyBorder="1"/>
    <xf numFmtId="0" fontId="0" fillId="36" borderId="3" xfId="0" applyFill="1" applyBorder="1"/>
    <xf numFmtId="0" fontId="0" fillId="36" borderId="35" xfId="0" applyFill="1" applyBorder="1"/>
    <xf numFmtId="0" fontId="0" fillId="36" borderId="48" xfId="0" applyFill="1" applyBorder="1"/>
    <xf numFmtId="0" fontId="0" fillId="36" borderId="55" xfId="0" applyFill="1" applyBorder="1"/>
    <xf numFmtId="0" fontId="1" fillId="0" borderId="4" xfId="0" applyFont="1" applyBorder="1" applyAlignment="1">
      <alignment horizontal="center" vertical="center" wrapText="1"/>
    </xf>
    <xf numFmtId="164" fontId="1" fillId="0" borderId="53" xfId="0" quotePrefix="1" applyNumberFormat="1" applyFont="1" applyFill="1" applyBorder="1" applyAlignment="1">
      <alignment horizontal="center" vertical="center" wrapText="1"/>
    </xf>
    <xf numFmtId="0" fontId="0" fillId="16" borderId="0" xfId="0" applyFill="1"/>
    <xf numFmtId="10" fontId="0" fillId="16" borderId="0" xfId="0" applyNumberFormat="1" applyFill="1"/>
    <xf numFmtId="0" fontId="0" fillId="30" borderId="38" xfId="0" applyFill="1" applyBorder="1"/>
    <xf numFmtId="8" fontId="0" fillId="30" borderId="53" xfId="0" applyNumberFormat="1" applyFill="1" applyBorder="1"/>
    <xf numFmtId="8" fontId="0" fillId="30" borderId="43" xfId="0" applyNumberFormat="1" applyFill="1" applyBorder="1"/>
    <xf numFmtId="8" fontId="0" fillId="30" borderId="39" xfId="0" applyNumberFormat="1" applyFill="1" applyBorder="1"/>
    <xf numFmtId="8" fontId="0" fillId="30" borderId="38" xfId="0" applyNumberFormat="1" applyFill="1" applyBorder="1"/>
    <xf numFmtId="8" fontId="0" fillId="30" borderId="44" xfId="0" applyNumberFormat="1" applyFill="1" applyBorder="1"/>
    <xf numFmtId="0" fontId="0" fillId="30" borderId="43" xfId="0" applyFill="1" applyBorder="1"/>
    <xf numFmtId="0" fontId="0" fillId="30" borderId="39" xfId="0" applyFill="1" applyBorder="1"/>
    <xf numFmtId="167" fontId="0" fillId="30" borderId="33" xfId="0" applyNumberFormat="1" applyFill="1" applyBorder="1"/>
    <xf numFmtId="167" fontId="0" fillId="30" borderId="53" xfId="0" applyNumberFormat="1" applyFill="1" applyBorder="1"/>
    <xf numFmtId="0" fontId="0" fillId="30" borderId="2" xfId="0" applyFill="1" applyBorder="1"/>
    <xf numFmtId="8" fontId="0" fillId="30" borderId="55" xfId="0" applyNumberFormat="1" applyFill="1" applyBorder="1"/>
    <xf numFmtId="8" fontId="0" fillId="30" borderId="31" xfId="0" applyNumberFormat="1" applyFill="1" applyBorder="1"/>
    <xf numFmtId="8" fontId="0" fillId="30" borderId="3" xfId="0" applyNumberFormat="1" applyFill="1" applyBorder="1"/>
    <xf numFmtId="8" fontId="0" fillId="30" borderId="2" xfId="0" applyNumberFormat="1" applyFill="1" applyBorder="1"/>
    <xf numFmtId="0" fontId="0" fillId="30" borderId="28" xfId="0" applyFill="1" applyBorder="1"/>
    <xf numFmtId="0" fontId="0" fillId="30" borderId="31" xfId="0" applyFill="1" applyBorder="1"/>
    <xf numFmtId="0" fontId="0" fillId="30" borderId="3" xfId="0" applyFill="1" applyBorder="1"/>
    <xf numFmtId="0" fontId="0" fillId="30" borderId="48" xfId="0" applyFill="1" applyBorder="1"/>
    <xf numFmtId="0" fontId="0" fillId="30" borderId="55" xfId="0" applyFill="1" applyBorder="1"/>
    <xf numFmtId="0" fontId="0" fillId="0" borderId="72" xfId="0" applyNumberFormat="1" applyBorder="1" applyAlignment="1">
      <alignment horizontal="center" vertical="center"/>
    </xf>
    <xf numFmtId="164" fontId="0" fillId="0" borderId="33" xfId="0" applyNumberFormat="1" applyBorder="1" applyAlignment="1">
      <alignment horizontal="center" vertical="center"/>
    </xf>
    <xf numFmtId="164" fontId="0" fillId="0" borderId="53" xfId="0" applyNumberFormat="1" applyBorder="1" applyAlignment="1">
      <alignment horizontal="center" vertical="center"/>
    </xf>
    <xf numFmtId="164" fontId="0" fillId="0" borderId="39" xfId="0" applyNumberFormat="1" applyFill="1" applyBorder="1" applyAlignment="1">
      <alignment horizontal="center" vertical="center"/>
    </xf>
    <xf numFmtId="0" fontId="0" fillId="0" borderId="18" xfId="0" applyBorder="1" applyAlignment="1">
      <alignment horizontal="center" vertical="center"/>
    </xf>
    <xf numFmtId="0" fontId="0" fillId="0" borderId="26" xfId="0" applyBorder="1" applyAlignment="1">
      <alignment horizontal="center" vertical="center"/>
    </xf>
    <xf numFmtId="0" fontId="0" fillId="0" borderId="29" xfId="0" applyBorder="1" applyAlignment="1">
      <alignment horizontal="center" vertical="center"/>
    </xf>
    <xf numFmtId="0" fontId="0" fillId="0" borderId="39" xfId="0" applyBorder="1" applyAlignment="1">
      <alignment horizontal="center" vertical="center"/>
    </xf>
    <xf numFmtId="0" fontId="0" fillId="0" borderId="53" xfId="0" applyBorder="1" applyAlignment="1">
      <alignment horizontal="center" vertical="center"/>
    </xf>
    <xf numFmtId="0" fontId="0" fillId="0" borderId="0" xfId="0" applyFill="1" applyBorder="1" applyAlignment="1">
      <alignment horizontal="center" vertical="center"/>
    </xf>
    <xf numFmtId="165" fontId="1" fillId="0" borderId="26" xfId="0" applyNumberFormat="1" applyFont="1" applyBorder="1" applyAlignment="1">
      <alignment horizontal="center" vertical="center"/>
    </xf>
    <xf numFmtId="0" fontId="0" fillId="0" borderId="26" xfId="0" applyFill="1" applyBorder="1" applyAlignment="1">
      <alignment horizontal="center" vertical="center"/>
    </xf>
    <xf numFmtId="0" fontId="0" fillId="0" borderId="0" xfId="0" applyNumberFormat="1" applyFill="1" applyAlignment="1">
      <alignment horizontal="center" vertical="center"/>
    </xf>
    <xf numFmtId="0" fontId="0" fillId="0" borderId="43" xfId="0" applyBorder="1" applyAlignment="1">
      <alignment horizontal="center" vertical="center"/>
    </xf>
    <xf numFmtId="164" fontId="0" fillId="0" borderId="0" xfId="0" applyNumberFormat="1" applyFill="1" applyBorder="1" applyAlignment="1">
      <alignment horizontal="center" vertical="center"/>
    </xf>
    <xf numFmtId="165" fontId="1" fillId="0" borderId="18" xfId="0" applyNumberFormat="1" applyFont="1" applyBorder="1" applyAlignment="1" applyProtection="1">
      <alignment horizontal="center" vertical="center"/>
      <protection locked="0"/>
    </xf>
    <xf numFmtId="0" fontId="0" fillId="0" borderId="19" xfId="0" applyBorder="1" applyAlignment="1">
      <alignment horizontal="center" vertical="center"/>
    </xf>
    <xf numFmtId="0" fontId="0" fillId="0" borderId="68" xfId="0" applyFill="1" applyBorder="1" applyAlignment="1">
      <alignment horizontal="center" vertical="center"/>
    </xf>
    <xf numFmtId="0" fontId="0" fillId="0" borderId="0" xfId="0" applyAlignment="1">
      <alignment horizontal="center" vertical="center"/>
    </xf>
    <xf numFmtId="0" fontId="0" fillId="0" borderId="34" xfId="0" applyBorder="1" applyAlignment="1">
      <alignment horizontal="center" vertical="center"/>
    </xf>
    <xf numFmtId="0" fontId="0" fillId="0" borderId="70" xfId="0" applyBorder="1" applyAlignment="1">
      <alignment horizontal="center" vertical="center"/>
    </xf>
    <xf numFmtId="8" fontId="0" fillId="31" borderId="42" xfId="0" applyNumberFormat="1" applyFill="1" applyBorder="1"/>
    <xf numFmtId="8" fontId="17" fillId="31" borderId="39" xfId="0" applyNumberFormat="1" applyFont="1" applyFill="1" applyBorder="1"/>
    <xf numFmtId="0" fontId="1" fillId="0" borderId="4" xfId="0" applyFont="1" applyBorder="1" applyAlignment="1">
      <alignment horizontal="center" vertical="center" wrapText="1"/>
    </xf>
    <xf numFmtId="0" fontId="0" fillId="30" borderId="42" xfId="0" applyFill="1" applyBorder="1"/>
    <xf numFmtId="0" fontId="0" fillId="37" borderId="38" xfId="0" applyFill="1" applyBorder="1"/>
    <xf numFmtId="8" fontId="0" fillId="37" borderId="53" xfId="0" applyNumberFormat="1" applyFill="1" applyBorder="1"/>
    <xf numFmtId="8" fontId="0" fillId="37" borderId="43" xfId="0" applyNumberFormat="1" applyFill="1" applyBorder="1"/>
    <xf numFmtId="8" fontId="17" fillId="37" borderId="34" xfId="0" applyNumberFormat="1" applyFont="1" applyFill="1" applyBorder="1"/>
    <xf numFmtId="8" fontId="0" fillId="37" borderId="39" xfId="0" applyNumberFormat="1" applyFill="1" applyBorder="1"/>
    <xf numFmtId="8" fontId="0" fillId="37" borderId="38" xfId="0" applyNumberFormat="1" applyFill="1" applyBorder="1"/>
    <xf numFmtId="8" fontId="0" fillId="37" borderId="44" xfId="0" applyNumberFormat="1" applyFill="1" applyBorder="1"/>
    <xf numFmtId="0" fontId="0" fillId="37" borderId="39" xfId="0" applyFill="1" applyBorder="1"/>
    <xf numFmtId="8" fontId="17" fillId="37" borderId="39" xfId="0" applyNumberFormat="1" applyFont="1" applyFill="1" applyBorder="1"/>
    <xf numFmtId="167" fontId="0" fillId="37" borderId="33" xfId="0" applyNumberFormat="1" applyFill="1" applyBorder="1"/>
    <xf numFmtId="167" fontId="0" fillId="37" borderId="53" xfId="0" applyNumberFormat="1" applyFill="1" applyBorder="1"/>
    <xf numFmtId="0" fontId="0" fillId="37" borderId="2" xfId="0" applyFill="1" applyBorder="1"/>
    <xf numFmtId="8" fontId="0" fillId="37" borderId="55" xfId="0" applyNumberFormat="1" applyFill="1" applyBorder="1"/>
    <xf numFmtId="8" fontId="0" fillId="37" borderId="31" xfId="0" applyNumberFormat="1" applyFill="1" applyBorder="1"/>
    <xf numFmtId="8" fontId="0" fillId="37" borderId="42" xfId="0" applyNumberFormat="1" applyFill="1" applyBorder="1"/>
    <xf numFmtId="8" fontId="0" fillId="37" borderId="3" xfId="0" applyNumberFormat="1" applyFill="1" applyBorder="1"/>
    <xf numFmtId="8" fontId="0" fillId="37" borderId="2" xfId="0" applyNumberFormat="1" applyFill="1" applyBorder="1"/>
    <xf numFmtId="0" fontId="0" fillId="37" borderId="28" xfId="0" applyFill="1" applyBorder="1"/>
    <xf numFmtId="0" fontId="0" fillId="37" borderId="31" xfId="0" applyFill="1" applyBorder="1"/>
    <xf numFmtId="0" fontId="0" fillId="37" borderId="3" xfId="0" applyFill="1" applyBorder="1"/>
    <xf numFmtId="0" fontId="0" fillId="37" borderId="35" xfId="0" applyFill="1" applyBorder="1"/>
    <xf numFmtId="0" fontId="0" fillId="37" borderId="48" xfId="0" applyFill="1" applyBorder="1"/>
    <xf numFmtId="0" fontId="0" fillId="37" borderId="55" xfId="0" applyFill="1" applyBorder="1"/>
    <xf numFmtId="0" fontId="1" fillId="0" borderId="23" xfId="0" applyFont="1" applyFill="1" applyBorder="1" applyAlignment="1">
      <alignment horizontal="center" vertical="center" wrapText="1"/>
    </xf>
    <xf numFmtId="8" fontId="0" fillId="37" borderId="54" xfId="0" applyNumberFormat="1" applyFill="1" applyBorder="1"/>
    <xf numFmtId="8" fontId="0" fillId="0" borderId="15" xfId="0" applyNumberFormat="1" applyFill="1" applyBorder="1"/>
    <xf numFmtId="165" fontId="1" fillId="0" borderId="53" xfId="0" applyNumberFormat="1" applyFont="1" applyBorder="1" applyAlignment="1" applyProtection="1">
      <alignment horizontal="center" vertical="center" wrapText="1"/>
      <protection locked="0"/>
    </xf>
    <xf numFmtId="164" fontId="1" fillId="0" borderId="70" xfId="0" applyNumberFormat="1" applyFont="1" applyFill="1" applyBorder="1" applyAlignment="1" applyProtection="1">
      <alignment horizontal="center" vertical="center"/>
      <protection locked="0"/>
    </xf>
    <xf numFmtId="164" fontId="0" fillId="0" borderId="70" xfId="0" applyNumberFormat="1" applyFill="1" applyBorder="1" applyAlignment="1" applyProtection="1">
      <alignment horizontal="center" vertical="center"/>
      <protection locked="0"/>
    </xf>
    <xf numFmtId="164" fontId="0" fillId="0" borderId="70" xfId="0" applyNumberFormat="1" applyBorder="1" applyAlignment="1" applyProtection="1">
      <alignment horizontal="center" vertical="center"/>
      <protection locked="0"/>
    </xf>
    <xf numFmtId="165" fontId="1" fillId="0" borderId="18" xfId="0" applyNumberFormat="1" applyFont="1" applyFill="1" applyBorder="1" applyAlignment="1" applyProtection="1">
      <alignment horizontal="center" vertical="center"/>
      <protection locked="0"/>
    </xf>
    <xf numFmtId="164" fontId="0" fillId="0" borderId="8" xfId="0" applyNumberFormat="1" applyFill="1" applyBorder="1" applyAlignment="1" applyProtection="1">
      <alignment horizontal="center" vertical="center"/>
      <protection locked="0"/>
    </xf>
    <xf numFmtId="0" fontId="28" fillId="0" borderId="1" xfId="0" applyFont="1" applyBorder="1" applyAlignment="1">
      <alignment horizontal="center" vertical="center" wrapText="1"/>
    </xf>
    <xf numFmtId="0" fontId="0" fillId="0" borderId="20" xfId="0" applyBorder="1" applyProtection="1">
      <protection locked="0"/>
    </xf>
    <xf numFmtId="166" fontId="0" fillId="0" borderId="5" xfId="0" applyNumberFormat="1" applyBorder="1" applyProtection="1">
      <protection locked="0"/>
    </xf>
    <xf numFmtId="0" fontId="1" fillId="0" borderId="63" xfId="0" applyFont="1" applyFill="1" applyBorder="1" applyAlignment="1">
      <alignment horizontal="center" vertical="center" wrapText="1"/>
    </xf>
    <xf numFmtId="8" fontId="0" fillId="0" borderId="0" xfId="0" quotePrefix="1" applyNumberFormat="1" applyBorder="1"/>
    <xf numFmtId="0" fontId="1" fillId="2" borderId="52" xfId="0" applyFont="1" applyFill="1" applyBorder="1" applyAlignment="1" applyProtection="1">
      <alignment horizontal="center" vertical="center"/>
      <protection locked="0"/>
    </xf>
    <xf numFmtId="166" fontId="0" fillId="0" borderId="7" xfId="0" applyNumberFormat="1" applyBorder="1"/>
    <xf numFmtId="0" fontId="2" fillId="0" borderId="0" xfId="0" applyFont="1" applyFill="1" applyBorder="1" applyAlignment="1">
      <alignment horizontal="center" vertical="center"/>
    </xf>
    <xf numFmtId="0" fontId="6" fillId="0" borderId="0" xfId="0" applyFont="1" applyFill="1" applyBorder="1" applyAlignment="1">
      <alignment horizontal="center" vertical="center"/>
    </xf>
    <xf numFmtId="8" fontId="0" fillId="0" borderId="0" xfId="0" applyNumberFormat="1" applyFill="1" applyBorder="1" applyAlignment="1">
      <alignment horizontal="center" vertical="center"/>
    </xf>
    <xf numFmtId="8" fontId="1" fillId="0" borderId="0" xfId="0" applyNumberFormat="1" applyFont="1" applyFill="1" applyBorder="1" applyAlignment="1">
      <alignment horizontal="center" vertical="center"/>
    </xf>
    <xf numFmtId="0" fontId="0" fillId="0" borderId="0" xfId="0" applyFill="1" applyBorder="1" applyAlignment="1" applyProtection="1">
      <alignment horizontal="center" vertical="center"/>
      <protection locked="0"/>
    </xf>
    <xf numFmtId="0" fontId="2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0" fillId="0" borderId="0" xfId="0" applyFill="1" applyProtection="1">
      <protection locked="0"/>
    </xf>
    <xf numFmtId="0" fontId="12" fillId="0" borderId="0" xfId="0" applyFont="1" applyProtection="1">
      <protection locked="0"/>
    </xf>
    <xf numFmtId="164" fontId="1" fillId="0" borderId="17" xfId="0" applyNumberFormat="1" applyFont="1" applyFill="1" applyBorder="1" applyAlignment="1" applyProtection="1">
      <alignment horizontal="center" vertical="center"/>
    </xf>
    <xf numFmtId="164" fontId="1" fillId="2" borderId="1" xfId="0" applyNumberFormat="1" applyFont="1" applyFill="1" applyBorder="1" applyAlignment="1" applyProtection="1">
      <alignment horizontal="center" vertical="center"/>
      <protection locked="0"/>
    </xf>
    <xf numFmtId="165" fontId="0" fillId="0" borderId="20" xfId="0" applyNumberFormat="1" applyBorder="1"/>
    <xf numFmtId="8" fontId="0" fillId="21" borderId="54" xfId="0" applyNumberFormat="1" applyFill="1" applyBorder="1"/>
    <xf numFmtId="8" fontId="20" fillId="26" borderId="56" xfId="0" applyNumberFormat="1" applyFont="1" applyFill="1" applyBorder="1"/>
    <xf numFmtId="10" fontId="20" fillId="16" borderId="0" xfId="0" applyNumberFormat="1" applyFont="1" applyFill="1"/>
    <xf numFmtId="0" fontId="4" fillId="0" borderId="0" xfId="0" applyFont="1" applyFill="1" applyBorder="1" applyAlignment="1">
      <alignment horizontal="center" vertical="center"/>
    </xf>
    <xf numFmtId="0" fontId="1" fillId="9" borderId="42" xfId="0" applyFont="1" applyFill="1" applyBorder="1" applyAlignment="1">
      <alignment horizontal="center" vertical="center" wrapText="1"/>
    </xf>
    <xf numFmtId="0" fontId="28" fillId="0" borderId="6" xfId="0" applyFont="1" applyBorder="1" applyAlignment="1">
      <alignment horizontal="center" vertical="center" wrapText="1"/>
    </xf>
    <xf numFmtId="0" fontId="1" fillId="9" borderId="28" xfId="0" applyFont="1" applyFill="1" applyBorder="1" applyAlignment="1">
      <alignment horizontal="center" vertical="center" wrapText="1"/>
    </xf>
    <xf numFmtId="164" fontId="1" fillId="0" borderId="36" xfId="0" applyNumberFormat="1" applyFont="1" applyFill="1" applyBorder="1" applyAlignment="1" applyProtection="1">
      <alignment horizontal="center" vertical="center"/>
    </xf>
    <xf numFmtId="0" fontId="14" fillId="0" borderId="0" xfId="0" applyFont="1" applyFill="1" applyBorder="1" applyAlignment="1">
      <alignment vertical="center"/>
    </xf>
    <xf numFmtId="0" fontId="0" fillId="0" borderId="0" xfId="0" applyFont="1" applyFill="1" applyBorder="1" applyAlignment="1">
      <alignment vertical="center"/>
    </xf>
    <xf numFmtId="0" fontId="0" fillId="2" borderId="6" xfId="0" applyFill="1" applyBorder="1" applyAlignment="1" applyProtection="1">
      <alignment horizontal="center" vertical="center" wrapText="1"/>
      <protection locked="0"/>
    </xf>
    <xf numFmtId="0" fontId="0" fillId="2" borderId="5" xfId="0" applyFill="1" applyBorder="1" applyAlignment="1" applyProtection="1">
      <alignment horizontal="center" vertical="center" wrapText="1"/>
      <protection locked="0"/>
    </xf>
    <xf numFmtId="164" fontId="0" fillId="2" borderId="49" xfId="0" applyNumberFormat="1" applyFill="1" applyBorder="1" applyProtection="1">
      <protection locked="0"/>
    </xf>
    <xf numFmtId="164" fontId="1" fillId="2" borderId="17" xfId="0" applyNumberFormat="1" applyFont="1" applyFill="1" applyBorder="1" applyProtection="1">
      <protection locked="0"/>
    </xf>
    <xf numFmtId="164" fontId="1" fillId="2" borderId="6" xfId="0" applyNumberFormat="1" applyFont="1" applyFill="1" applyBorder="1" applyProtection="1">
      <protection locked="0"/>
    </xf>
    <xf numFmtId="164" fontId="1" fillId="2" borderId="5" xfId="0" applyNumberFormat="1" applyFont="1" applyFill="1" applyBorder="1" applyProtection="1">
      <protection locked="0"/>
    </xf>
    <xf numFmtId="164" fontId="0" fillId="2" borderId="0" xfId="0" applyNumberFormat="1" applyFill="1" applyProtection="1">
      <protection locked="0"/>
    </xf>
    <xf numFmtId="164" fontId="0" fillId="2" borderId="15" xfId="0" applyNumberFormat="1" applyFill="1" applyBorder="1" applyProtection="1">
      <protection locked="0"/>
    </xf>
    <xf numFmtId="164" fontId="0" fillId="2" borderId="47" xfId="0" applyNumberFormat="1" applyFill="1" applyBorder="1" applyProtection="1">
      <protection locked="0"/>
    </xf>
    <xf numFmtId="164" fontId="0" fillId="2" borderId="2" xfId="0" applyNumberFormat="1" applyFill="1" applyBorder="1" applyProtection="1">
      <protection locked="0"/>
    </xf>
    <xf numFmtId="164" fontId="0" fillId="2" borderId="35" xfId="0" applyNumberFormat="1" applyFill="1" applyBorder="1" applyProtection="1">
      <protection locked="0"/>
    </xf>
    <xf numFmtId="164" fontId="1" fillId="0" borderId="21" xfId="0" applyNumberFormat="1" applyFont="1" applyFill="1" applyBorder="1" applyProtection="1"/>
    <xf numFmtId="164" fontId="1" fillId="2" borderId="9" xfId="0" applyNumberFormat="1" applyFont="1" applyFill="1" applyBorder="1" applyProtection="1">
      <protection locked="0"/>
    </xf>
    <xf numFmtId="164" fontId="1" fillId="0" borderId="49" xfId="0" applyNumberFormat="1" applyFont="1" applyFill="1" applyBorder="1" applyProtection="1"/>
    <xf numFmtId="164" fontId="1" fillId="0" borderId="57" xfId="0" applyNumberFormat="1" applyFont="1" applyFill="1" applyBorder="1" applyProtection="1"/>
    <xf numFmtId="164" fontId="1" fillId="2" borderId="73" xfId="0" applyNumberFormat="1" applyFont="1" applyFill="1" applyBorder="1" applyProtection="1">
      <protection locked="0"/>
    </xf>
    <xf numFmtId="164" fontId="1" fillId="0" borderId="58" xfId="0" applyNumberFormat="1" applyFont="1" applyFill="1" applyBorder="1" applyProtection="1"/>
    <xf numFmtId="164" fontId="1" fillId="2" borderId="16" xfId="0" applyNumberFormat="1" applyFont="1" applyFill="1" applyBorder="1" applyProtection="1">
      <protection locked="0"/>
    </xf>
    <xf numFmtId="164" fontId="1" fillId="0" borderId="15" xfId="0" applyNumberFormat="1" applyFont="1" applyFill="1" applyBorder="1" applyProtection="1"/>
    <xf numFmtId="164" fontId="1" fillId="2" borderId="47" xfId="0" applyNumberFormat="1" applyFont="1" applyFill="1" applyBorder="1" applyProtection="1">
      <protection locked="0"/>
    </xf>
    <xf numFmtId="164" fontId="1" fillId="0" borderId="54" xfId="0" applyNumberFormat="1" applyFont="1" applyFill="1" applyBorder="1" applyProtection="1"/>
    <xf numFmtId="164" fontId="1" fillId="0" borderId="65" xfId="0" applyNumberFormat="1" applyFont="1" applyFill="1" applyBorder="1" applyProtection="1"/>
    <xf numFmtId="164" fontId="1" fillId="2" borderId="12" xfId="0" applyNumberFormat="1" applyFont="1" applyFill="1" applyBorder="1" applyProtection="1">
      <protection locked="0"/>
    </xf>
    <xf numFmtId="164" fontId="1" fillId="0" borderId="63" xfId="0" applyNumberFormat="1" applyFont="1" applyFill="1" applyBorder="1" applyProtection="1"/>
    <xf numFmtId="164" fontId="1" fillId="2" borderId="3" xfId="0" applyNumberFormat="1" applyFont="1" applyFill="1" applyBorder="1" applyProtection="1">
      <protection locked="0"/>
    </xf>
    <xf numFmtId="164" fontId="1" fillId="0" borderId="2" xfId="0" applyNumberFormat="1" applyFont="1" applyFill="1" applyBorder="1" applyProtection="1"/>
    <xf numFmtId="164" fontId="1" fillId="2" borderId="35" xfId="0" applyNumberFormat="1" applyFont="1" applyFill="1" applyBorder="1" applyProtection="1">
      <protection locked="0"/>
    </xf>
    <xf numFmtId="0" fontId="9" fillId="15" borderId="4"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10" fillId="15" borderId="5" xfId="0" applyFont="1" applyFill="1" applyBorder="1" applyAlignment="1">
      <alignment horizontal="center" vertical="center" wrapText="1"/>
    </xf>
    <xf numFmtId="0" fontId="10" fillId="15" borderId="6"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18" borderId="4" xfId="0" applyFont="1" applyFill="1" applyBorder="1" applyAlignment="1">
      <alignment horizontal="center" vertical="center" wrapText="1"/>
    </xf>
    <xf numFmtId="0" fontId="14" fillId="18" borderId="5" xfId="0" applyFont="1" applyFill="1" applyBorder="1" applyAlignment="1">
      <alignment horizontal="center" vertical="center" wrapText="1"/>
    </xf>
    <xf numFmtId="0" fontId="14" fillId="18" borderId="6"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6" xfId="0" applyFont="1" applyBorder="1" applyAlignment="1">
      <alignment horizontal="center" vertical="center" wrapText="1"/>
    </xf>
    <xf numFmtId="0" fontId="0" fillId="0" borderId="30" xfId="0" applyNumberFormat="1" applyBorder="1" applyAlignment="1">
      <alignment horizontal="center" vertical="center"/>
    </xf>
    <xf numFmtId="0" fontId="0" fillId="0" borderId="27" xfId="0" applyNumberFormat="1" applyBorder="1" applyAlignment="1">
      <alignment horizontal="center" vertical="center"/>
    </xf>
    <xf numFmtId="8" fontId="1" fillId="0" borderId="4" xfId="0" applyNumberFormat="1"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164" fontId="1" fillId="0" borderId="4" xfId="0" applyNumberFormat="1" applyFont="1" applyBorder="1" applyAlignment="1">
      <alignment horizontal="center" vertical="center" wrapText="1"/>
    </xf>
    <xf numFmtId="0" fontId="1" fillId="9" borderId="4"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6"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1" fillId="0" borderId="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45"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20" xfId="0" applyBorder="1" applyAlignment="1">
      <alignment horizontal="center" vertical="center" wrapText="1"/>
    </xf>
    <xf numFmtId="0" fontId="0" fillId="0" borderId="12" xfId="0" applyBorder="1" applyAlignment="1">
      <alignment horizontal="center" vertical="center" wrapText="1"/>
    </xf>
    <xf numFmtId="0" fontId="13"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13" fillId="26" borderId="4" xfId="0" applyFont="1" applyFill="1" applyBorder="1" applyAlignment="1">
      <alignment horizontal="center" vertical="center" wrapText="1"/>
    </xf>
    <xf numFmtId="0" fontId="14" fillId="26" borderId="5" xfId="0"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4" fillId="7" borderId="5"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0" fillId="20" borderId="5" xfId="0" applyFill="1" applyBorder="1" applyAlignment="1">
      <alignment horizontal="center" vertical="center" wrapText="1"/>
    </xf>
    <xf numFmtId="0" fontId="0" fillId="20" borderId="6" xfId="0" applyFill="1" applyBorder="1" applyAlignment="1">
      <alignment horizontal="center" vertical="center" wrapText="1"/>
    </xf>
    <xf numFmtId="0" fontId="13" fillId="24" borderId="4"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4" borderId="6" xfId="0" applyFont="1" applyFill="1" applyBorder="1" applyAlignment="1">
      <alignment horizontal="center" vertical="center" wrapText="1"/>
    </xf>
    <xf numFmtId="0" fontId="13" fillId="19" borderId="4" xfId="0" applyFont="1" applyFill="1" applyBorder="1" applyAlignment="1">
      <alignment horizontal="center" vertical="center" wrapText="1"/>
    </xf>
    <xf numFmtId="8" fontId="0" fillId="0" borderId="6" xfId="0" applyNumberFormat="1" applyBorder="1" applyAlignment="1">
      <alignment horizontal="center" vertical="center" wrapText="1"/>
    </xf>
    <xf numFmtId="0" fontId="36" fillId="9" borderId="4" xfId="0" applyFont="1" applyFill="1" applyBorder="1" applyAlignment="1">
      <alignment horizontal="center" vertical="center" wrapText="1"/>
    </xf>
    <xf numFmtId="0" fontId="36" fillId="9" borderId="5"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38" fillId="9" borderId="6" xfId="0" applyFont="1" applyFill="1" applyBorder="1" applyAlignment="1">
      <alignment horizontal="center" vertical="center" wrapText="1"/>
    </xf>
    <xf numFmtId="8" fontId="0" fillId="0" borderId="5" xfId="0" applyNumberForma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8" fillId="9" borderId="13"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9" xfId="0" applyFill="1" applyBorder="1" applyAlignment="1">
      <alignment horizontal="center" vertical="center" wrapText="1"/>
    </xf>
    <xf numFmtId="0" fontId="8" fillId="9" borderId="40" xfId="0" applyFont="1" applyFill="1" applyBorder="1" applyAlignment="1">
      <alignment horizontal="center" vertical="center" wrapText="1"/>
    </xf>
    <xf numFmtId="0" fontId="0" fillId="9" borderId="0" xfId="0" applyFill="1" applyAlignment="1">
      <alignment horizontal="center" vertical="center" wrapText="1"/>
    </xf>
    <xf numFmtId="0" fontId="0" fillId="9" borderId="32" xfId="0" applyFill="1" applyBorder="1" applyAlignment="1">
      <alignment horizontal="center" vertical="center" wrapText="1"/>
    </xf>
    <xf numFmtId="0" fontId="8" fillId="9" borderId="7" xfId="0" applyFont="1" applyFill="1" applyBorder="1" applyAlignment="1">
      <alignment horizontal="center" vertical="center" wrapText="1"/>
    </xf>
    <xf numFmtId="0" fontId="0" fillId="9" borderId="20" xfId="0" applyFill="1" applyBorder="1" applyAlignment="1">
      <alignment horizontal="center" vertical="center" wrapText="1"/>
    </xf>
    <xf numFmtId="0" fontId="0" fillId="9" borderId="12" xfId="0" applyFill="1" applyBorder="1" applyAlignment="1">
      <alignment horizontal="center" vertical="center" wrapText="1"/>
    </xf>
    <xf numFmtId="0" fontId="1" fillId="0" borderId="4" xfId="0" applyFont="1" applyBorder="1" applyAlignment="1">
      <alignment vertical="center"/>
    </xf>
    <xf numFmtId="0" fontId="0" fillId="0" borderId="6" xfId="0" applyBorder="1" applyAlignment="1">
      <alignment vertical="center"/>
    </xf>
    <xf numFmtId="0" fontId="0" fillId="0" borderId="5" xfId="0" applyBorder="1" applyAlignment="1">
      <alignment vertical="center"/>
    </xf>
    <xf numFmtId="8" fontId="1" fillId="0" borderId="5" xfId="0" applyNumberFormat="1" applyFont="1" applyBorder="1" applyAlignment="1">
      <alignment horizontal="center" vertical="center" wrapText="1"/>
    </xf>
    <xf numFmtId="164" fontId="1" fillId="0" borderId="5" xfId="0" applyNumberFormat="1" applyFont="1"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164" fontId="0" fillId="0" borderId="6" xfId="0" applyNumberFormat="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1" fillId="0" borderId="4" xfId="0" applyFont="1" applyBorder="1" applyAlignment="1"/>
    <xf numFmtId="0" fontId="0" fillId="0" borderId="5" xfId="0" applyBorder="1" applyAlignment="1"/>
    <xf numFmtId="0" fontId="2" fillId="8" borderId="4"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30" fillId="9" borderId="4" xfId="0" applyFont="1" applyFill="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0" fillId="2" borderId="5"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1" fillId="0" borderId="1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0" fillId="0" borderId="45" xfId="0" applyBorder="1" applyAlignment="1">
      <alignment horizontal="center" vertical="center" wrapText="1"/>
    </xf>
    <xf numFmtId="0" fontId="0" fillId="9" borderId="40" xfId="0" applyFill="1" applyBorder="1" applyAlignment="1">
      <alignment horizontal="center" vertical="center" wrapText="1"/>
    </xf>
    <xf numFmtId="0" fontId="0" fillId="0" borderId="0" xfId="0" applyAlignment="1">
      <alignment horizontal="center" vertical="center" wrapText="1"/>
    </xf>
    <xf numFmtId="0" fontId="0" fillId="0" borderId="32" xfId="0" applyBorder="1" applyAlignment="1">
      <alignment horizontal="center" vertical="center" wrapText="1"/>
    </xf>
    <xf numFmtId="0" fontId="0" fillId="9" borderId="7" xfId="0" applyFill="1" applyBorder="1" applyAlignment="1">
      <alignment horizontal="center" vertical="center" wrapText="1"/>
    </xf>
    <xf numFmtId="0" fontId="1" fillId="9" borderId="13" xfId="0" applyFont="1" applyFill="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8" fontId="1" fillId="0" borderId="4" xfId="0" applyNumberFormat="1" applyFont="1" applyFill="1" applyBorder="1" applyAlignment="1">
      <alignment horizontal="center" vertical="center" wrapText="1"/>
    </xf>
    <xf numFmtId="0" fontId="15" fillId="9" borderId="4"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25" fillId="0" borderId="13"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2" xfId="0" applyFont="1" applyBorder="1" applyAlignment="1">
      <alignment horizontal="center" vertical="center" wrapText="1"/>
    </xf>
    <xf numFmtId="0" fontId="19" fillId="15" borderId="8" xfId="0" applyNumberFormat="1" applyFont="1" applyFill="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2" fillId="9" borderId="4" xfId="0" applyFont="1" applyFill="1" applyBorder="1" applyAlignment="1">
      <alignment horizontal="center" vertical="center" wrapText="1"/>
    </xf>
    <xf numFmtId="0" fontId="0" fillId="9" borderId="5" xfId="0" applyFill="1" applyBorder="1" applyAlignment="1">
      <alignment horizontal="center" vertical="center" wrapText="1"/>
    </xf>
    <xf numFmtId="0" fontId="0" fillId="9" borderId="6" xfId="0" applyFill="1" applyBorder="1" applyAlignment="1">
      <alignment horizontal="center" vertical="center" wrapText="1"/>
    </xf>
    <xf numFmtId="0" fontId="2" fillId="0" borderId="5" xfId="0" applyFont="1" applyBorder="1" applyAlignment="1">
      <alignment horizontal="center" vertical="center" wrapText="1"/>
    </xf>
    <xf numFmtId="0" fontId="6" fillId="0" borderId="5"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center" vertical="center" wrapText="1"/>
    </xf>
    <xf numFmtId="0" fontId="0" fillId="0" borderId="9"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2" xfId="0" applyFont="1" applyBorder="1" applyAlignment="1">
      <alignment horizontal="center" vertical="center" wrapText="1"/>
    </xf>
    <xf numFmtId="0" fontId="7" fillId="2" borderId="51" xfId="0" applyFont="1" applyFill="1"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1" fillId="0" borderId="8" xfId="0" applyFont="1" applyFill="1" applyBorder="1" applyAlignment="1">
      <alignment horizontal="center" vertical="center" textRotation="255"/>
    </xf>
    <xf numFmtId="0" fontId="1" fillId="0" borderId="10" xfId="0" applyFont="1" applyFill="1" applyBorder="1" applyAlignment="1">
      <alignment horizontal="center" vertical="center" textRotation="255"/>
    </xf>
    <xf numFmtId="0" fontId="1" fillId="0" borderId="11" xfId="0" applyFont="1" applyFill="1" applyBorder="1" applyAlignment="1">
      <alignment horizontal="center" vertical="center" textRotation="255"/>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30" fillId="0" borderId="13" xfId="0" applyFont="1" applyFill="1" applyBorder="1" applyAlignment="1">
      <alignment vertical="center" wrapText="1"/>
    </xf>
    <xf numFmtId="0" fontId="32" fillId="0" borderId="45" xfId="0" applyFont="1" applyFill="1" applyBorder="1" applyAlignment="1">
      <alignment vertical="center" wrapText="1"/>
    </xf>
    <xf numFmtId="0" fontId="32" fillId="0" borderId="9" xfId="0" applyFont="1" applyFill="1" applyBorder="1" applyAlignment="1">
      <alignment vertical="center" wrapText="1"/>
    </xf>
    <xf numFmtId="0" fontId="32" fillId="0" borderId="40" xfId="0" applyFont="1" applyFill="1" applyBorder="1" applyAlignment="1">
      <alignment vertical="center" wrapText="1"/>
    </xf>
    <xf numFmtId="0" fontId="32" fillId="0" borderId="0" xfId="0" applyFont="1" applyFill="1" applyBorder="1" applyAlignment="1">
      <alignment vertical="center" wrapText="1"/>
    </xf>
    <xf numFmtId="0" fontId="32" fillId="0" borderId="32" xfId="0" applyFont="1" applyFill="1" applyBorder="1" applyAlignment="1">
      <alignment vertical="center" wrapText="1"/>
    </xf>
    <xf numFmtId="0" fontId="32" fillId="0" borderId="7" xfId="0" applyFont="1" applyFill="1" applyBorder="1" applyAlignment="1">
      <alignment vertical="center" wrapText="1"/>
    </xf>
    <xf numFmtId="0" fontId="32" fillId="0" borderId="20" xfId="0" applyFont="1" applyFill="1" applyBorder="1" applyAlignment="1">
      <alignment vertical="center" wrapText="1"/>
    </xf>
    <xf numFmtId="0" fontId="32" fillId="0" borderId="12" xfId="0" applyFont="1" applyFill="1" applyBorder="1" applyAlignment="1">
      <alignment vertical="center" wrapText="1"/>
    </xf>
    <xf numFmtId="0" fontId="5" fillId="0" borderId="33" xfId="0" applyFont="1" applyBorder="1" applyAlignment="1">
      <alignment vertical="center" wrapText="1"/>
    </xf>
    <xf numFmtId="0" fontId="35" fillId="0" borderId="37" xfId="0" applyFont="1" applyBorder="1" applyAlignment="1">
      <alignment vertical="center" wrapText="1"/>
    </xf>
    <xf numFmtId="0" fontId="35" fillId="0" borderId="34" xfId="0" applyFont="1" applyBorder="1" applyAlignment="1">
      <alignment vertical="center" wrapText="1"/>
    </xf>
    <xf numFmtId="0" fontId="27" fillId="9" borderId="4" xfId="0" applyFont="1" applyFill="1" applyBorder="1" applyAlignment="1">
      <alignment horizontal="center" vertical="center" wrapText="1"/>
    </xf>
    <xf numFmtId="0" fontId="0" fillId="0" borderId="36" xfId="0" applyBorder="1" applyAlignment="1">
      <alignment horizontal="center" vertical="center" wrapText="1"/>
    </xf>
    <xf numFmtId="0" fontId="5" fillId="0" borderId="46" xfId="0" applyFont="1" applyBorder="1" applyAlignment="1">
      <alignment vertical="center" wrapText="1"/>
    </xf>
    <xf numFmtId="0" fontId="35" fillId="0" borderId="41" xfId="0" applyFont="1" applyBorder="1" applyAlignment="1">
      <alignment vertical="center" wrapText="1"/>
    </xf>
    <xf numFmtId="0" fontId="35" fillId="0" borderId="47" xfId="0" applyFont="1" applyBorder="1" applyAlignment="1">
      <alignment vertical="center" wrapText="1"/>
    </xf>
    <xf numFmtId="0" fontId="35" fillId="0" borderId="48" xfId="0" applyFont="1" applyBorder="1" applyAlignment="1">
      <alignment vertical="center" wrapText="1"/>
    </xf>
    <xf numFmtId="0" fontId="35" fillId="0" borderId="42" xfId="0" applyFont="1" applyBorder="1" applyAlignment="1">
      <alignment vertical="center" wrapText="1"/>
    </xf>
    <xf numFmtId="0" fontId="35" fillId="0" borderId="35" xfId="0" applyFont="1" applyBorder="1" applyAlignment="1">
      <alignment vertical="center" wrapText="1"/>
    </xf>
    <xf numFmtId="0" fontId="2" fillId="4" borderId="5" xfId="0" applyFont="1"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1" fillId="0" borderId="13" xfId="0" applyFont="1" applyBorder="1" applyAlignment="1">
      <alignment vertical="center" wrapText="1"/>
    </xf>
    <xf numFmtId="0" fontId="1" fillId="0" borderId="45" xfId="0" applyFont="1" applyBorder="1" applyAlignment="1">
      <alignment vertical="center" wrapText="1"/>
    </xf>
    <xf numFmtId="0" fontId="1" fillId="0" borderId="9" xfId="0" applyFont="1" applyBorder="1" applyAlignment="1">
      <alignment vertical="center" wrapText="1"/>
    </xf>
    <xf numFmtId="0" fontId="1" fillId="0" borderId="40" xfId="0" applyFont="1" applyBorder="1" applyAlignment="1">
      <alignment vertical="center" wrapText="1"/>
    </xf>
    <xf numFmtId="0" fontId="1" fillId="0" borderId="0" xfId="0" applyFont="1" applyAlignment="1">
      <alignment vertical="center" wrapText="1"/>
    </xf>
    <xf numFmtId="0" fontId="1" fillId="0" borderId="32" xfId="0" applyFont="1" applyBorder="1" applyAlignment="1">
      <alignment vertical="center" wrapText="1"/>
    </xf>
    <xf numFmtId="0" fontId="1" fillId="0" borderId="7" xfId="0" applyFont="1" applyBorder="1" applyAlignment="1">
      <alignment vertical="center" wrapText="1"/>
    </xf>
    <xf numFmtId="0" fontId="1" fillId="0" borderId="20" xfId="0" applyFont="1" applyBorder="1" applyAlignment="1">
      <alignment vertical="center" wrapText="1"/>
    </xf>
    <xf numFmtId="0" fontId="1" fillId="0" borderId="12" xfId="0" applyFont="1" applyBorder="1" applyAlignment="1">
      <alignment vertical="center" wrapText="1"/>
    </xf>
    <xf numFmtId="0" fontId="1" fillId="2" borderId="4" xfId="0" applyFont="1"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1" fillId="9" borderId="45" xfId="0" applyFont="1" applyFill="1" applyBorder="1" applyAlignment="1">
      <alignment horizontal="center" vertical="center" wrapText="1"/>
    </xf>
    <xf numFmtId="0" fontId="1" fillId="9" borderId="17" xfId="0" applyFont="1" applyFill="1" applyBorder="1" applyAlignment="1">
      <alignment horizontal="center" vertical="center" wrapText="1"/>
    </xf>
    <xf numFmtId="0" fontId="0" fillId="0" borderId="51" xfId="0" applyBorder="1" applyAlignment="1">
      <alignment horizontal="center" vertical="center" wrapText="1"/>
    </xf>
    <xf numFmtId="0" fontId="1" fillId="9" borderId="33" xfId="0" applyFont="1" applyFill="1" applyBorder="1" applyAlignment="1">
      <alignment horizontal="center" vertical="center" wrapText="1"/>
    </xf>
    <xf numFmtId="0" fontId="0" fillId="9" borderId="34" xfId="0" applyFill="1" applyBorder="1" applyAlignment="1">
      <alignment horizontal="center" vertical="center" wrapText="1"/>
    </xf>
    <xf numFmtId="0" fontId="1" fillId="9" borderId="37" xfId="0" applyFont="1" applyFill="1" applyBorder="1" applyAlignment="1">
      <alignment horizontal="center" vertical="center" wrapText="1"/>
    </xf>
    <xf numFmtId="0" fontId="13" fillId="35" borderId="4" xfId="0" applyFont="1" applyFill="1" applyBorder="1" applyAlignment="1">
      <alignment horizontal="center" vertical="center" wrapText="1"/>
    </xf>
    <xf numFmtId="0" fontId="14" fillId="35" borderId="5" xfId="0" applyFont="1" applyFill="1" applyBorder="1" applyAlignment="1">
      <alignment horizontal="center" vertical="center" wrapText="1"/>
    </xf>
    <xf numFmtId="0" fontId="14" fillId="35" borderId="6" xfId="0" applyFont="1" applyFill="1" applyBorder="1" applyAlignment="1">
      <alignment horizontal="center" vertical="center" wrapText="1"/>
    </xf>
    <xf numFmtId="0" fontId="1" fillId="34" borderId="4" xfId="0" applyFont="1" applyFill="1" applyBorder="1" applyAlignment="1">
      <alignment horizontal="center" vertical="center" wrapText="1"/>
    </xf>
    <xf numFmtId="0" fontId="1" fillId="34" borderId="5" xfId="0" applyFont="1" applyFill="1" applyBorder="1" applyAlignment="1">
      <alignment horizontal="center" vertical="center" wrapText="1"/>
    </xf>
    <xf numFmtId="0" fontId="1" fillId="34" borderId="6" xfId="0" applyFont="1" applyFill="1" applyBorder="1" applyAlignment="1">
      <alignment horizontal="center" vertical="center" wrapText="1"/>
    </xf>
    <xf numFmtId="0" fontId="13" fillId="33" borderId="4" xfId="0" applyFont="1" applyFill="1" applyBorder="1" applyAlignment="1">
      <alignment horizontal="center" vertical="center" wrapText="1"/>
    </xf>
    <xf numFmtId="0" fontId="14" fillId="33" borderId="5" xfId="0" applyFont="1" applyFill="1" applyBorder="1" applyAlignment="1">
      <alignment horizontal="center" vertical="center" wrapText="1"/>
    </xf>
    <xf numFmtId="0" fontId="14" fillId="33" borderId="6"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3" fillId="30" borderId="4" xfId="0" applyFont="1" applyFill="1" applyBorder="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13" fillId="28" borderId="4"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14" fillId="28" borderId="6" xfId="0" applyFont="1" applyFill="1" applyBorder="1" applyAlignment="1">
      <alignment horizontal="center" vertical="center" wrapText="1"/>
    </xf>
    <xf numFmtId="0" fontId="13" fillId="37" borderId="4" xfId="0" applyFont="1" applyFill="1" applyBorder="1" applyAlignment="1">
      <alignment horizontal="center" vertical="center" wrapText="1"/>
    </xf>
    <xf numFmtId="0" fontId="0" fillId="37" borderId="5" xfId="0" applyFill="1" applyBorder="1" applyAlignment="1">
      <alignment horizontal="center" vertical="center" wrapText="1"/>
    </xf>
    <xf numFmtId="0" fontId="0" fillId="37" borderId="6" xfId="0" applyFill="1" applyBorder="1" applyAlignment="1">
      <alignment horizontal="center" vertical="center" wrapText="1"/>
    </xf>
    <xf numFmtId="0" fontId="13" fillId="36" borderId="4" xfId="0" applyFont="1" applyFill="1" applyBorder="1" applyAlignment="1">
      <alignment horizontal="center" vertical="center" wrapText="1"/>
    </xf>
    <xf numFmtId="0" fontId="0" fillId="36" borderId="5" xfId="0" applyFill="1" applyBorder="1" applyAlignment="1">
      <alignment horizontal="center" vertical="center" wrapText="1"/>
    </xf>
    <xf numFmtId="0" fontId="0" fillId="36" borderId="6" xfId="0" applyFill="1" applyBorder="1" applyAlignment="1">
      <alignment horizontal="center" vertical="center" wrapText="1"/>
    </xf>
    <xf numFmtId="0" fontId="14" fillId="30" borderId="5" xfId="0" applyFont="1" applyFill="1" applyBorder="1" applyAlignment="1">
      <alignment horizontal="center" vertical="center" wrapText="1"/>
    </xf>
    <xf numFmtId="0" fontId="14" fillId="30" borderId="6" xfId="0" applyFont="1" applyFill="1" applyBorder="1" applyAlignment="1">
      <alignment horizontal="center" vertical="center" wrapText="1"/>
    </xf>
    <xf numFmtId="0" fontId="1" fillId="37" borderId="4" xfId="0" applyFont="1" applyFill="1" applyBorder="1" applyAlignment="1">
      <alignment horizontal="center" vertical="center" wrapText="1"/>
    </xf>
    <xf numFmtId="0" fontId="1" fillId="37" borderId="5" xfId="0" applyFont="1" applyFill="1" applyBorder="1" applyAlignment="1">
      <alignment horizontal="center" vertical="center" wrapText="1"/>
    </xf>
    <xf numFmtId="0" fontId="1" fillId="37" borderId="6" xfId="0" applyFont="1" applyFill="1" applyBorder="1" applyAlignment="1">
      <alignment horizontal="center" vertical="center" wrapText="1"/>
    </xf>
    <xf numFmtId="0" fontId="1" fillId="32" borderId="4" xfId="0" applyFont="1" applyFill="1" applyBorder="1" applyAlignment="1">
      <alignment horizontal="center" vertical="center" wrapText="1"/>
    </xf>
    <xf numFmtId="0" fontId="1" fillId="32" borderId="5" xfId="0" applyFont="1" applyFill="1" applyBorder="1" applyAlignment="1">
      <alignment horizontal="center" vertical="center" wrapText="1"/>
    </xf>
    <xf numFmtId="0" fontId="1" fillId="32" borderId="6"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6" borderId="4"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7" borderId="4" xfId="0" applyFont="1" applyFill="1" applyBorder="1" applyAlignment="1">
      <alignment horizontal="center" vertical="center" wrapText="1"/>
    </xf>
    <xf numFmtId="0" fontId="1" fillId="18" borderId="4"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20" borderId="4"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7" borderId="4" xfId="0" applyFont="1" applyFill="1" applyBorder="1" applyAlignment="1">
      <alignment horizontal="center" vertical="center" wrapText="1"/>
    </xf>
    <xf numFmtId="0" fontId="1" fillId="26" borderId="4" xfId="0" applyFont="1" applyFill="1" applyBorder="1" applyAlignment="1">
      <alignment horizontal="center" vertical="center" wrapText="1"/>
    </xf>
    <xf numFmtId="0" fontId="1" fillId="28" borderId="4" xfId="0" applyFont="1" applyFill="1" applyBorder="1" applyAlignment="1">
      <alignment horizontal="center" vertical="center" wrapText="1"/>
    </xf>
    <xf numFmtId="0" fontId="1" fillId="31" borderId="4" xfId="0" applyFont="1" applyFill="1" applyBorder="1" applyAlignment="1">
      <alignment horizontal="center" vertical="center" wrapText="1"/>
    </xf>
    <xf numFmtId="0" fontId="1" fillId="36" borderId="4" xfId="0" applyFont="1" applyFill="1" applyBorder="1" applyAlignment="1">
      <alignment horizontal="center" vertical="center" wrapText="1"/>
    </xf>
    <xf numFmtId="0" fontId="1" fillId="36" borderId="5" xfId="0" applyFont="1" applyFill="1" applyBorder="1" applyAlignment="1">
      <alignment horizontal="center" vertical="center" wrapText="1"/>
    </xf>
    <xf numFmtId="0" fontId="1" fillId="36" borderId="6" xfId="0" applyFont="1" applyFill="1" applyBorder="1" applyAlignment="1">
      <alignment horizontal="center" vertical="center" wrapText="1"/>
    </xf>
    <xf numFmtId="0" fontId="1" fillId="30" borderId="4" xfId="0" applyFont="1" applyFill="1" applyBorder="1" applyAlignment="1">
      <alignment horizontal="center" vertical="center" wrapText="1"/>
    </xf>
    <xf numFmtId="0" fontId="1" fillId="30" borderId="5" xfId="0" applyFont="1" applyFill="1" applyBorder="1" applyAlignment="1">
      <alignment horizontal="center" vertical="center" wrapText="1"/>
    </xf>
    <xf numFmtId="0" fontId="1" fillId="30" borderId="6"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4" fillId="5" borderId="4" xfId="0" applyFont="1" applyFill="1" applyBorder="1" applyAlignment="1">
      <alignment horizontal="center" vertical="center" wrapText="1"/>
    </xf>
    <xf numFmtId="165" fontId="1" fillId="0" borderId="4" xfId="0" applyNumberFormat="1" applyFont="1" applyBorder="1" applyAlignment="1">
      <alignment horizontal="center" vertical="center" wrapText="1"/>
    </xf>
    <xf numFmtId="165" fontId="0" fillId="0" borderId="6" xfId="0" applyNumberFormat="1" applyBorder="1" applyAlignment="1">
      <alignment horizontal="center" vertical="center" wrapText="1"/>
    </xf>
    <xf numFmtId="0" fontId="1" fillId="0" borderId="5" xfId="0" applyFont="1" applyBorder="1" applyAlignment="1">
      <alignment vertical="center"/>
    </xf>
    <xf numFmtId="0" fontId="1" fillId="0" borderId="6" xfId="0" applyFont="1" applyBorder="1" applyAlignment="1">
      <alignment vertical="center"/>
    </xf>
    <xf numFmtId="0" fontId="0" fillId="9" borderId="0" xfId="0" applyFill="1" applyBorder="1" applyAlignment="1">
      <alignment horizontal="center" vertical="center" wrapText="1"/>
    </xf>
    <xf numFmtId="0" fontId="26" fillId="0" borderId="8" xfId="0" applyFont="1" applyBorder="1" applyAlignment="1">
      <alignment horizontal="center" vertical="center" wrapText="1"/>
    </xf>
    <xf numFmtId="0" fontId="26" fillId="0" borderId="10"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18" fillId="9" borderId="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41" fillId="38" borderId="4" xfId="0" applyFont="1" applyFill="1" applyBorder="1" applyAlignment="1">
      <alignment horizontal="center" vertical="center" wrapText="1"/>
    </xf>
    <xf numFmtId="0" fontId="40" fillId="38"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2" fillId="0" borderId="6" xfId="0" applyFont="1" applyBorder="1" applyAlignment="1">
      <alignment horizontal="center" vertical="center" wrapText="1"/>
    </xf>
    <xf numFmtId="0" fontId="3" fillId="9" borderId="4"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0" fillId="4" borderId="20" xfId="0" applyFill="1" applyBorder="1" applyAlignment="1">
      <alignment horizontal="center" vertical="center" wrapText="1"/>
    </xf>
    <xf numFmtId="0" fontId="0" fillId="4" borderId="12" xfId="0" applyFill="1" applyBorder="1" applyAlignment="1">
      <alignment horizontal="center" vertical="center" wrapText="1"/>
    </xf>
  </cellXfs>
  <cellStyles count="1">
    <cellStyle name="Normal" xfId="0" builtinId="0"/>
  </cellStyles>
  <dxfs count="163">
    <dxf>
      <font>
        <b/>
        <i val="0"/>
        <strike val="0"/>
        <color theme="0" tint="-0.14996795556505021"/>
      </font>
      <fill>
        <patternFill>
          <bgColor theme="0" tint="-0.14996795556505021"/>
        </patternFill>
      </fill>
    </dxf>
    <dxf>
      <font>
        <strike val="0"/>
      </font>
      <border>
        <top/>
        <bottom/>
        <vertical/>
        <horizontal/>
      </border>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border>
        <top/>
        <bottom/>
        <vertical/>
        <horizontal/>
      </border>
    </dxf>
    <dxf>
      <border>
        <top/>
        <bottom/>
        <vertical/>
        <horizontal/>
      </border>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border>
        <top/>
        <bottom/>
        <vertical/>
        <horizontal/>
      </border>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strike val="0"/>
      </font>
      <border>
        <top/>
        <bottom/>
        <vertical/>
        <horizontal/>
      </border>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strike val="0"/>
      </font>
      <border>
        <top/>
        <bottom/>
        <vertical/>
        <horizontal/>
      </border>
    </dxf>
    <dxf>
      <font>
        <b/>
        <i val="0"/>
        <strike val="0"/>
        <color theme="0" tint="-0.14996795556505021"/>
      </font>
      <fill>
        <patternFill>
          <bgColor theme="0" tint="-0.14996795556505021"/>
        </patternFill>
      </fill>
    </dxf>
    <dxf>
      <font>
        <strike val="0"/>
      </font>
      <border>
        <top/>
        <bottom/>
        <vertical/>
        <horizontal/>
      </border>
    </dxf>
    <dxf>
      <font>
        <strike val="0"/>
      </font>
      <border>
        <top/>
        <bottom/>
        <vertical/>
        <horizontal/>
      </border>
    </dxf>
    <dxf>
      <font>
        <strike val="0"/>
      </font>
      <border>
        <top/>
        <bottom/>
        <vertical/>
        <horizontal/>
      </border>
    </dxf>
    <dxf>
      <font>
        <strike val="0"/>
      </font>
      <border>
        <top/>
        <bottom/>
        <vertical/>
        <horizontal/>
      </border>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val="0"/>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theme="0" tint="-0.14996795556505021"/>
        </patternFill>
      </fill>
    </dxf>
    <dxf>
      <font>
        <b/>
        <i val="0"/>
        <strike val="0"/>
        <color theme="0" tint="-0.14996795556505021"/>
      </font>
      <fill>
        <patternFill>
          <bgColor theme="0" tint="-0.14996795556505021"/>
        </patternFill>
      </fill>
    </dxf>
    <dxf>
      <font>
        <b val="0"/>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border>
        <top/>
        <bottom/>
        <vertical/>
        <horizontal/>
      </border>
    </dxf>
    <dxf>
      <border>
        <top/>
        <bottom/>
        <vertical/>
        <horizontal/>
      </border>
    </dxf>
    <dxf>
      <border>
        <top/>
        <bottom/>
        <vertical/>
        <horizontal/>
      </border>
    </dxf>
    <dxf>
      <border>
        <top/>
        <bottom/>
        <vertical/>
        <horizontal/>
      </border>
    </dxf>
    <dxf>
      <border>
        <top/>
        <bottom/>
        <vertical/>
        <horizontal/>
      </border>
    </dxf>
    <dxf>
      <font>
        <b/>
        <i val="0"/>
        <strike val="0"/>
        <color rgb="FFC00000"/>
      </font>
      <fill>
        <patternFill>
          <bgColor rgb="FFFFFF00"/>
        </patternFill>
      </fill>
    </dxf>
    <dxf>
      <font>
        <b/>
        <i val="0"/>
        <strike val="0"/>
        <color theme="0" tint="-0.14996795556505021"/>
      </font>
      <fill>
        <patternFill>
          <bgColor theme="0" tint="-0.14996795556505021"/>
        </patternFill>
      </fill>
    </dxf>
    <dxf>
      <font>
        <b/>
        <i val="0"/>
        <strike val="0"/>
        <color theme="0" tint="-0.14996795556505021"/>
      </font>
      <fill>
        <patternFill>
          <bgColor theme="0" tint="-0.14996795556505021"/>
        </patternFill>
      </fill>
    </dxf>
    <dxf>
      <font>
        <strike val="0"/>
        <color theme="0" tint="-0.14996795556505021"/>
      </font>
      <fill>
        <patternFill>
          <bgColor theme="0" tint="-0.14996795556505021"/>
        </patternFill>
      </fill>
    </dxf>
    <dxf>
      <font>
        <b/>
        <i val="0"/>
        <strike/>
        <color theme="0" tint="-0.14996795556505021"/>
      </font>
      <fill>
        <patternFill>
          <bgColor theme="0" tint="-0.14996795556505021"/>
        </patternFill>
      </fill>
    </dxf>
    <dxf>
      <fill>
        <patternFill>
          <bgColor theme="0" tint="-0.14996795556505021"/>
        </patternFill>
      </fill>
    </dxf>
    <dxf>
      <font>
        <b/>
        <i val="0"/>
        <strike val="0"/>
        <color rgb="FFC00000"/>
      </font>
      <fill>
        <patternFill>
          <bgColor rgb="FFFFFF00"/>
        </patternFill>
      </fill>
    </dxf>
    <dxf>
      <font>
        <b/>
        <i val="0"/>
        <strike val="0"/>
        <color rgb="FFC00000"/>
      </font>
      <fill>
        <patternFill>
          <bgColor rgb="FFFFFF00"/>
        </patternFill>
      </fill>
    </dxf>
    <dxf>
      <font>
        <b/>
        <i val="0"/>
        <strike val="0"/>
        <color theme="0" tint="-0.14993743705557422"/>
      </font>
      <fill>
        <patternFill>
          <bgColor theme="0" tint="-0.14996795556505021"/>
        </patternFill>
      </fill>
    </dxf>
    <dxf>
      <font>
        <b/>
        <i val="0"/>
        <strike val="0"/>
        <color rgb="FFC00000"/>
      </font>
      <fill>
        <patternFill>
          <bgColor rgb="FFFFFF00"/>
        </patternFill>
      </fill>
    </dxf>
    <dxf>
      <font>
        <b val="0"/>
        <i val="0"/>
        <strike val="0"/>
        <color theme="0" tint="-0.14996795556505021"/>
      </font>
      <fill>
        <patternFill>
          <bgColor theme="0" tint="-0.14996795556505021"/>
        </patternFill>
      </fill>
    </dxf>
    <dxf>
      <font>
        <strike val="0"/>
        <color theme="0" tint="-0.14996795556505021"/>
      </font>
      <fill>
        <patternFill>
          <bgColor theme="0" tint="-0.14996795556505021"/>
        </patternFill>
      </fill>
    </dxf>
    <dxf>
      <border>
        <top/>
        <bottom/>
        <vertical/>
        <horizontal/>
      </border>
    </dxf>
    <dxf>
      <font>
        <b/>
        <i val="0"/>
        <strike val="0"/>
        <color rgb="FFC00000"/>
      </font>
      <fill>
        <patternFill>
          <bgColor rgb="FFFFFF00"/>
        </patternFill>
      </fill>
    </dxf>
    <dxf>
      <font>
        <b/>
        <i val="0"/>
        <strike val="0"/>
        <color rgb="FFC00000"/>
      </font>
      <fill>
        <patternFill>
          <bgColor rgb="FFFFFF00"/>
        </patternFill>
      </fill>
    </dxf>
    <dxf>
      <border>
        <top/>
        <bottom/>
        <vertical/>
        <horizontal/>
      </border>
    </dxf>
    <dxf>
      <border>
        <top/>
        <bottom/>
        <vertical/>
        <horizontal/>
      </border>
    </dxf>
    <dxf>
      <font>
        <b/>
        <i val="0"/>
        <strike val="0"/>
        <color rgb="FFC00000"/>
      </font>
      <fill>
        <patternFill>
          <bgColor rgb="FFFFFF00"/>
        </patternFill>
      </fill>
    </dxf>
    <dxf>
      <border>
        <top/>
        <bottom/>
        <vertical/>
        <horizontal/>
      </border>
    </dxf>
    <dxf>
      <font>
        <b/>
        <i val="0"/>
        <strike val="0"/>
        <color rgb="FFC00000"/>
      </font>
      <fill>
        <patternFill>
          <bgColor rgb="FFFFFF00"/>
        </patternFill>
      </fill>
    </dxf>
    <dxf>
      <font>
        <b/>
        <i val="0"/>
        <strike val="0"/>
        <color rgb="FFC00000"/>
      </font>
      <fill>
        <patternFill>
          <bgColor rgb="FFFFFF00"/>
        </patternFill>
      </fill>
    </dxf>
    <dxf>
      <font>
        <strike val="0"/>
      </font>
      <border>
        <top/>
        <bottom/>
        <vertical/>
        <horizontal/>
      </border>
    </dxf>
    <dxf>
      <font>
        <b/>
        <i val="0"/>
        <strike val="0"/>
        <color rgb="FFC00000"/>
      </font>
      <fill>
        <patternFill>
          <bgColor rgb="FFFFFF00"/>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b/>
        <i val="0"/>
        <strike val="0"/>
        <color rgb="FFC00000"/>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strike val="0"/>
      </font>
      <fill>
        <patternFill>
          <bgColor rgb="FFFFFF00"/>
        </patternFill>
      </fill>
    </dxf>
    <dxf>
      <fill>
        <patternFill>
          <bgColor rgb="FFFFFF00"/>
        </patternFill>
      </fill>
    </dxf>
    <dxf>
      <font>
        <b val="0"/>
        <i val="0"/>
        <strike val="0"/>
        <color theme="0" tint="-0.14996795556505021"/>
      </font>
      <fill>
        <patternFill>
          <bgColor theme="0" tint="-0.14996795556505021"/>
        </patternFill>
      </fill>
    </dxf>
    <dxf>
      <font>
        <b/>
        <i val="0"/>
        <strike val="0"/>
        <color rgb="FFC00000"/>
      </font>
      <fill>
        <patternFill>
          <bgColor rgb="FFFFFF00"/>
        </patternFill>
      </fill>
    </dxf>
    <dxf>
      <font>
        <b val="0"/>
        <i val="0"/>
        <strike val="0"/>
        <color theme="0" tint="-0.14996795556505021"/>
      </font>
      <fill>
        <patternFill>
          <bgColor theme="0" tint="-0.14996795556505021"/>
        </patternFill>
      </fill>
    </dxf>
    <dxf>
      <fill>
        <patternFill>
          <bgColor rgb="FFFFFF00"/>
        </patternFill>
      </fill>
    </dxf>
    <dxf>
      <font>
        <b/>
        <i val="0"/>
        <strike val="0"/>
        <color rgb="FFC00000"/>
      </font>
      <fill>
        <patternFill>
          <bgColor rgb="FFFFFF00"/>
        </patternFill>
      </fill>
    </dxf>
    <dxf>
      <font>
        <b/>
        <i val="0"/>
        <strike val="0"/>
        <color rgb="FFC00000"/>
      </font>
      <fill>
        <patternFill>
          <bgColor rgb="FFFFFF00"/>
        </patternFill>
      </fill>
    </dxf>
    <dxf>
      <font>
        <strike val="0"/>
        <color theme="0" tint="-0.14996795556505021"/>
      </font>
      <fill>
        <patternFill>
          <bgColor theme="0" tint="-0.14996795556505021"/>
        </patternFill>
      </fill>
    </dxf>
    <dxf>
      <font>
        <b/>
        <i val="0"/>
        <strike val="0"/>
        <color rgb="FFC00000"/>
      </font>
      <fill>
        <patternFill>
          <bgColor rgb="FFFFFF00"/>
        </patternFill>
      </fill>
    </dxf>
    <dxf>
      <font>
        <strike val="0"/>
        <color rgb="FFC00000"/>
      </font>
      <fill>
        <patternFill>
          <bgColor rgb="FFFFFF00"/>
        </patternFill>
      </fill>
    </dxf>
  </dxfs>
  <tableStyles count="0" defaultTableStyle="TableStyleMedium2" defaultPivotStyle="PivotStyleLight16"/>
  <colors>
    <mruColors>
      <color rgb="FFFFFFC1"/>
      <color rgb="FFFFFFB7"/>
      <color rgb="FFFFFF93"/>
      <color rgb="FFB9EDFF"/>
      <color rgb="FF93E3FF"/>
      <color rgb="FFD8FFC5"/>
      <color rgb="FF00B050"/>
      <color rgb="FF76933C"/>
      <color rgb="FF7030A0"/>
      <color rgb="FFE26B0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V$11" lockText="1" noThreeD="1"/>
</file>

<file path=xl/ctrlProps/ctrlProp11.xml><?xml version="1.0" encoding="utf-8"?>
<formControlPr xmlns="http://schemas.microsoft.com/office/spreadsheetml/2009/9/main" objectType="CheckBox" fmlaLink="$X$11" lockText="1" noThreeD="1"/>
</file>

<file path=xl/ctrlProps/ctrlProp12.xml><?xml version="1.0" encoding="utf-8"?>
<formControlPr xmlns="http://schemas.microsoft.com/office/spreadsheetml/2009/9/main" objectType="CheckBox" fmlaLink="$AA$11" lockText="1" noThreeD="1"/>
</file>

<file path=xl/ctrlProps/ctrlProp13.xml><?xml version="1.0" encoding="utf-8"?>
<formControlPr xmlns="http://schemas.microsoft.com/office/spreadsheetml/2009/9/main" objectType="CheckBox" fmlaLink="$AC$11" lockText="1" noThreeD="1"/>
</file>

<file path=xl/ctrlProps/ctrlProp14.xml><?xml version="1.0" encoding="utf-8"?>
<formControlPr xmlns="http://schemas.microsoft.com/office/spreadsheetml/2009/9/main" objectType="CheckBox" fmlaLink="$AE$11" lockText="1" noThreeD="1"/>
</file>

<file path=xl/ctrlProps/ctrlProp15.xml><?xml version="1.0" encoding="utf-8"?>
<formControlPr xmlns="http://schemas.microsoft.com/office/spreadsheetml/2009/9/main" objectType="CheckBox" fmlaLink="$AG$11" lockText="1" noThreeD="1"/>
</file>

<file path=xl/ctrlProps/ctrlProp16.xml><?xml version="1.0" encoding="utf-8"?>
<formControlPr xmlns="http://schemas.microsoft.com/office/spreadsheetml/2009/9/main" objectType="CheckBox" fmlaLink="$AI$11" lockText="1" noThreeD="1"/>
</file>

<file path=xl/ctrlProps/ctrlProp17.xml><?xml version="1.0" encoding="utf-8"?>
<formControlPr xmlns="http://schemas.microsoft.com/office/spreadsheetml/2009/9/main" objectType="CheckBox" fmlaLink="$AL$11" lockText="1" noThreeD="1"/>
</file>

<file path=xl/ctrlProps/ctrlProp18.xml><?xml version="1.0" encoding="utf-8"?>
<formControlPr xmlns="http://schemas.microsoft.com/office/spreadsheetml/2009/9/main" objectType="CheckBox" fmlaLink="$AP$11" lockText="1" noThreeD="1"/>
</file>

<file path=xl/ctrlProps/ctrlProp19.xml><?xml version="1.0" encoding="utf-8"?>
<formControlPr xmlns="http://schemas.microsoft.com/office/spreadsheetml/2009/9/main" objectType="CheckBox" fmlaLink="$AT$11" lockText="1" noThreeD="1"/>
</file>

<file path=xl/ctrlProps/ctrlProp2.xml><?xml version="1.0" encoding="utf-8"?>
<formControlPr xmlns="http://schemas.microsoft.com/office/spreadsheetml/2009/9/main" objectType="CheckBox" fmlaLink="$E$11" lockText="1" noThreeD="1"/>
</file>

<file path=xl/ctrlProps/ctrlProp20.xml><?xml version="1.0" encoding="utf-8"?>
<formControlPr xmlns="http://schemas.microsoft.com/office/spreadsheetml/2009/9/main" objectType="CheckBox" fmlaLink="$AX$11" lockText="1" noThreeD="1"/>
</file>

<file path=xl/ctrlProps/ctrlProp21.xml><?xml version="1.0" encoding="utf-8"?>
<formControlPr xmlns="http://schemas.microsoft.com/office/spreadsheetml/2009/9/main" objectType="CheckBox" fmlaLink="$BB$11" lockText="1" noThreeD="1"/>
</file>

<file path=xl/ctrlProps/ctrlProp3.xml><?xml version="1.0" encoding="utf-8"?>
<formControlPr xmlns="http://schemas.microsoft.com/office/spreadsheetml/2009/9/main" objectType="CheckBox" fmlaLink="$G$11" lockText="1" noThreeD="1"/>
</file>

<file path=xl/ctrlProps/ctrlProp4.xml><?xml version="1.0" encoding="utf-8"?>
<formControlPr xmlns="http://schemas.microsoft.com/office/spreadsheetml/2009/9/main" objectType="CheckBox" fmlaLink="$I$11" lockText="1" noThreeD="1"/>
</file>

<file path=xl/ctrlProps/ctrlProp5.xml><?xml version="1.0" encoding="utf-8"?>
<formControlPr xmlns="http://schemas.microsoft.com/office/spreadsheetml/2009/9/main" objectType="CheckBox" fmlaLink="$K$11" lockText="1" noThreeD="1"/>
</file>

<file path=xl/ctrlProps/ctrlProp6.xml><?xml version="1.0" encoding="utf-8"?>
<formControlPr xmlns="http://schemas.microsoft.com/office/spreadsheetml/2009/9/main" objectType="CheckBox" fmlaLink="$M$11" lockText="1" noThreeD="1"/>
</file>

<file path=xl/ctrlProps/ctrlProp7.xml><?xml version="1.0" encoding="utf-8"?>
<formControlPr xmlns="http://schemas.microsoft.com/office/spreadsheetml/2009/9/main" objectType="CheckBox" fmlaLink="$P$11" lockText="1" noThreeD="1"/>
</file>

<file path=xl/ctrlProps/ctrlProp8.xml><?xml version="1.0" encoding="utf-8"?>
<formControlPr xmlns="http://schemas.microsoft.com/office/spreadsheetml/2009/9/main" objectType="CheckBox" fmlaLink="$R$11" lockText="1" noThreeD="1"/>
</file>

<file path=xl/ctrlProps/ctrlProp9.xml><?xml version="1.0" encoding="utf-8"?>
<formControlPr xmlns="http://schemas.microsoft.com/office/spreadsheetml/2009/9/main" objectType="CheckBox" fmlaLink="$T$1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45720</xdr:colOff>
          <xdr:row>3</xdr:row>
          <xdr:rowOff>53340</xdr:rowOff>
        </xdr:from>
        <xdr:to>
          <xdr:col>13</xdr:col>
          <xdr:colOff>716280</xdr:colOff>
          <xdr:row>3</xdr:row>
          <xdr:rowOff>274320</xdr:rowOff>
        </xdr:to>
        <xdr:sp macro="" textlink="">
          <xdr:nvSpPr>
            <xdr:cNvPr id="1032" name="Button 8" hidden="1">
              <a:extLst>
                <a:ext uri="{63B3BB69-23CF-44E3-9099-C40C66FF867C}">
                  <a14:compatExt spid="_x0000_s1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fr-FR" sz="1400" b="1" i="0" u="none" strike="noStrike" baseline="0">
                  <a:solidFill>
                    <a:srgbClr val="FF0000"/>
                  </a:solidFill>
                  <a:latin typeface="Calibri"/>
                  <a:cs typeface="Calibri"/>
                </a:rPr>
                <a:t>CALCULS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205740</xdr:colOff>
          <xdr:row>15</xdr:row>
          <xdr:rowOff>15240</xdr:rowOff>
        </xdr:from>
        <xdr:to>
          <xdr:col>5</xdr:col>
          <xdr:colOff>586740</xdr:colOff>
          <xdr:row>15</xdr:row>
          <xdr:rowOff>350520</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15</xdr:row>
          <xdr:rowOff>38100</xdr:rowOff>
        </xdr:from>
        <xdr:to>
          <xdr:col>7</xdr:col>
          <xdr:colOff>571500</xdr:colOff>
          <xdr:row>15</xdr:row>
          <xdr:rowOff>320040</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15</xdr:row>
          <xdr:rowOff>22860</xdr:rowOff>
        </xdr:from>
        <xdr:to>
          <xdr:col>9</xdr:col>
          <xdr:colOff>586740</xdr:colOff>
          <xdr:row>15</xdr:row>
          <xdr:rowOff>327660</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251460</xdr:colOff>
          <xdr:row>15</xdr:row>
          <xdr:rowOff>38100</xdr:rowOff>
        </xdr:from>
        <xdr:to>
          <xdr:col>11</xdr:col>
          <xdr:colOff>670560</xdr:colOff>
          <xdr:row>15</xdr:row>
          <xdr:rowOff>350520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289560</xdr:colOff>
          <xdr:row>15</xdr:row>
          <xdr:rowOff>68580</xdr:rowOff>
        </xdr:from>
        <xdr:to>
          <xdr:col>13</xdr:col>
          <xdr:colOff>617220</xdr:colOff>
          <xdr:row>15</xdr:row>
          <xdr:rowOff>289560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182880</xdr:colOff>
          <xdr:row>15</xdr:row>
          <xdr:rowOff>38100</xdr:rowOff>
        </xdr:from>
        <xdr:to>
          <xdr:col>16</xdr:col>
          <xdr:colOff>502920</xdr:colOff>
          <xdr:row>15</xdr:row>
          <xdr:rowOff>342900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15</xdr:row>
          <xdr:rowOff>45720</xdr:rowOff>
        </xdr:from>
        <xdr:to>
          <xdr:col>18</xdr:col>
          <xdr:colOff>510540</xdr:colOff>
          <xdr:row>15</xdr:row>
          <xdr:rowOff>342900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15</xdr:row>
          <xdr:rowOff>45720</xdr:rowOff>
        </xdr:from>
        <xdr:to>
          <xdr:col>20</xdr:col>
          <xdr:colOff>487680</xdr:colOff>
          <xdr:row>15</xdr:row>
          <xdr:rowOff>335280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160020</xdr:colOff>
          <xdr:row>15</xdr:row>
          <xdr:rowOff>22860</xdr:rowOff>
        </xdr:from>
        <xdr:to>
          <xdr:col>22</xdr:col>
          <xdr:colOff>495300</xdr:colOff>
          <xdr:row>15</xdr:row>
          <xdr:rowOff>335280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182880</xdr:colOff>
          <xdr:row>15</xdr:row>
          <xdr:rowOff>38100</xdr:rowOff>
        </xdr:from>
        <xdr:to>
          <xdr:col>24</xdr:col>
          <xdr:colOff>495300</xdr:colOff>
          <xdr:row>15</xdr:row>
          <xdr:rowOff>342900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320040</xdr:colOff>
          <xdr:row>15</xdr:row>
          <xdr:rowOff>53340</xdr:rowOff>
        </xdr:from>
        <xdr:to>
          <xdr:col>27</xdr:col>
          <xdr:colOff>632460</xdr:colOff>
          <xdr:row>15</xdr:row>
          <xdr:rowOff>335280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358140</xdr:colOff>
          <xdr:row>15</xdr:row>
          <xdr:rowOff>53340</xdr:rowOff>
        </xdr:from>
        <xdr:to>
          <xdr:col>29</xdr:col>
          <xdr:colOff>678180</xdr:colOff>
          <xdr:row>15</xdr:row>
          <xdr:rowOff>350520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342900</xdr:colOff>
          <xdr:row>15</xdr:row>
          <xdr:rowOff>30480</xdr:rowOff>
        </xdr:from>
        <xdr:to>
          <xdr:col>31</xdr:col>
          <xdr:colOff>701040</xdr:colOff>
          <xdr:row>16</xdr:row>
          <xdr:rowOff>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373380</xdr:colOff>
          <xdr:row>15</xdr:row>
          <xdr:rowOff>83820</xdr:rowOff>
        </xdr:from>
        <xdr:to>
          <xdr:col>33</xdr:col>
          <xdr:colOff>601980</xdr:colOff>
          <xdr:row>15</xdr:row>
          <xdr:rowOff>297180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358140</xdr:colOff>
          <xdr:row>15</xdr:row>
          <xdr:rowOff>22860</xdr:rowOff>
        </xdr:from>
        <xdr:to>
          <xdr:col>35</xdr:col>
          <xdr:colOff>678180</xdr:colOff>
          <xdr:row>15</xdr:row>
          <xdr:rowOff>342900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495300</xdr:colOff>
          <xdr:row>15</xdr:row>
          <xdr:rowOff>38100</xdr:rowOff>
        </xdr:from>
        <xdr:to>
          <xdr:col>40</xdr:col>
          <xdr:colOff>274320</xdr:colOff>
          <xdr:row>15</xdr:row>
          <xdr:rowOff>342900</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495300</xdr:colOff>
          <xdr:row>15</xdr:row>
          <xdr:rowOff>30480</xdr:rowOff>
        </xdr:from>
        <xdr:to>
          <xdr:col>44</xdr:col>
          <xdr:colOff>297180</xdr:colOff>
          <xdr:row>15</xdr:row>
          <xdr:rowOff>342900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518160</xdr:colOff>
          <xdr:row>15</xdr:row>
          <xdr:rowOff>45720</xdr:rowOff>
        </xdr:from>
        <xdr:to>
          <xdr:col>48</xdr:col>
          <xdr:colOff>289560</xdr:colOff>
          <xdr:row>15</xdr:row>
          <xdr:rowOff>335280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548640</xdr:colOff>
          <xdr:row>15</xdr:row>
          <xdr:rowOff>30480</xdr:rowOff>
        </xdr:from>
        <xdr:to>
          <xdr:col>52</xdr:col>
          <xdr:colOff>266700</xdr:colOff>
          <xdr:row>15</xdr:row>
          <xdr:rowOff>335280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502920</xdr:colOff>
          <xdr:row>15</xdr:row>
          <xdr:rowOff>45720</xdr:rowOff>
        </xdr:from>
        <xdr:to>
          <xdr:col>56</xdr:col>
          <xdr:colOff>297180</xdr:colOff>
          <xdr:row>15</xdr:row>
          <xdr:rowOff>335280</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PR826"/>
  <sheetViews>
    <sheetView tabSelected="1" zoomScaleNormal="100" workbookViewId="0"/>
  </sheetViews>
  <sheetFormatPr baseColWidth="10" defaultRowHeight="15.6" x14ac:dyDescent="0.3"/>
  <cols>
    <col min="1" max="1" width="2.09765625" bestFit="1" customWidth="1"/>
    <col min="2" max="2" width="8.69921875" customWidth="1"/>
    <col min="3" max="3" width="11.3984375" customWidth="1"/>
    <col min="4" max="4" width="11.69921875" customWidth="1"/>
    <col min="5" max="5" width="10.3984375" customWidth="1"/>
    <col min="6" max="6" width="7.8984375" customWidth="1"/>
    <col min="7" max="7" width="8.5" customWidth="1"/>
    <col min="8" max="8" width="7.8984375" customWidth="1"/>
    <col min="9" max="9" width="8.5" customWidth="1"/>
    <col min="10" max="10" width="7.8984375" customWidth="1"/>
    <col min="11" max="11" width="8.5" customWidth="1"/>
    <col min="12" max="13" width="9.19921875" customWidth="1"/>
    <col min="14" max="14" width="10" customWidth="1"/>
    <col min="15" max="15" width="2.8984375" customWidth="1"/>
    <col min="16" max="16" width="8.5" customWidth="1"/>
    <col min="17" max="17" width="7.8984375" customWidth="1"/>
    <col min="18" max="18" width="8.5" customWidth="1"/>
    <col min="19" max="19" width="7.8984375" customWidth="1"/>
    <col min="20" max="20" width="8.5" customWidth="1"/>
    <col min="21" max="21" width="7.8984375" customWidth="1"/>
    <col min="22" max="22" width="8.5" customWidth="1"/>
    <col min="23" max="23" width="7.8984375" customWidth="1"/>
    <col min="24" max="24" width="8.5" customWidth="1"/>
    <col min="25" max="25" width="7.8984375" customWidth="1"/>
    <col min="26" max="26" width="11.3984375" bestFit="1" customWidth="1"/>
    <col min="27" max="36" width="11.69921875" customWidth="1"/>
    <col min="37" max="37" width="2.8984375" customWidth="1"/>
    <col min="38" max="57" width="7.8984375" customWidth="1"/>
    <col min="58" max="59" width="12" customWidth="1"/>
    <col min="60" max="60" width="11.8984375" customWidth="1"/>
    <col min="61" max="61" width="13.09765625" customWidth="1"/>
    <col min="62" max="62" width="2.09765625" bestFit="1" customWidth="1"/>
    <col min="63" max="63" width="5" customWidth="1"/>
    <col min="64" max="65" width="12.09765625" customWidth="1"/>
    <col min="68" max="69" width="11.3984375" bestFit="1" customWidth="1"/>
    <col min="70" max="70" width="11.3984375" customWidth="1"/>
    <col min="75" max="75" width="11.3984375" bestFit="1" customWidth="1"/>
    <col min="76" max="78" width="12" bestFit="1" customWidth="1"/>
    <col min="80" max="80" width="2.09765625" bestFit="1" customWidth="1"/>
    <col min="81" max="81" width="5" customWidth="1"/>
    <col min="82" max="82" width="11.3984375" bestFit="1" customWidth="1"/>
    <col min="83" max="83" width="10.3984375" customWidth="1"/>
    <col min="84" max="84" width="11.3984375" bestFit="1" customWidth="1"/>
    <col min="85" max="85" width="10.3984375" customWidth="1"/>
    <col min="86" max="86" width="12" bestFit="1" customWidth="1"/>
    <col min="87" max="87" width="13.5" bestFit="1" customWidth="1"/>
    <col min="88" max="88" width="13.8984375" bestFit="1" customWidth="1"/>
    <col min="89" max="89" width="13.5" style="188" customWidth="1"/>
    <col min="90" max="90" width="5" customWidth="1"/>
    <col min="91" max="91" width="12" bestFit="1" customWidth="1"/>
    <col min="92" max="92" width="12" customWidth="1"/>
    <col min="93" max="93" width="12" bestFit="1" customWidth="1"/>
    <col min="94" max="94" width="12" customWidth="1"/>
    <col min="95" max="96" width="12" bestFit="1" customWidth="1"/>
    <col min="97" max="97" width="12" customWidth="1"/>
    <col min="98" max="98" width="12.8984375" bestFit="1" customWidth="1"/>
    <col min="99" max="99" width="12" customWidth="1"/>
    <col min="100" max="100" width="12.8984375" bestFit="1" customWidth="1"/>
    <col min="101" max="101" width="13.5" bestFit="1" customWidth="1"/>
    <col min="102" max="103" width="13.5" customWidth="1"/>
    <col min="104" max="106" width="12" bestFit="1" customWidth="1"/>
    <col min="107" max="107" width="10.69921875" customWidth="1"/>
    <col min="108" max="108" width="2.09765625" bestFit="1" customWidth="1"/>
    <col min="109" max="109" width="5" customWidth="1"/>
    <col min="120" max="121" width="12" bestFit="1" customWidth="1"/>
    <col min="122" max="122" width="2.09765625" bestFit="1" customWidth="1"/>
    <col min="123" max="123" width="12" bestFit="1" customWidth="1"/>
    <col min="125" max="125" width="2.09765625" bestFit="1" customWidth="1"/>
    <col min="126" max="126" width="5" customWidth="1"/>
    <col min="137" max="138" width="12" bestFit="1" customWidth="1"/>
    <col min="140" max="140" width="12" bestFit="1" customWidth="1"/>
    <col min="142" max="142" width="2.09765625" bestFit="1" customWidth="1"/>
    <col min="143" max="143" width="5" customWidth="1"/>
    <col min="144" max="144" width="12.8984375" customWidth="1"/>
    <col min="145" max="145" width="12" bestFit="1" customWidth="1"/>
    <col min="146" max="146" width="12.8984375" bestFit="1" customWidth="1"/>
    <col min="147" max="147" width="12" bestFit="1" customWidth="1"/>
    <col min="148" max="148" width="12.8984375" bestFit="1" customWidth="1"/>
    <col min="149" max="150" width="13.5" bestFit="1" customWidth="1"/>
    <col min="152" max="153" width="12" bestFit="1" customWidth="1"/>
    <col min="154" max="154" width="13.5" bestFit="1" customWidth="1"/>
    <col min="155" max="155" width="12" bestFit="1" customWidth="1"/>
    <col min="156" max="157" width="13.5" bestFit="1" customWidth="1"/>
    <col min="158" max="158" width="12.8984375" bestFit="1" customWidth="1"/>
    <col min="159" max="159" width="12" bestFit="1" customWidth="1"/>
    <col min="160" max="160" width="12.8984375" bestFit="1" customWidth="1"/>
    <col min="161" max="162" width="13.5" bestFit="1" customWidth="1"/>
    <col min="163" max="163" width="12" bestFit="1" customWidth="1"/>
    <col min="164" max="165" width="12.8984375" bestFit="1" customWidth="1"/>
    <col min="167" max="167" width="2.09765625" bestFit="1" customWidth="1"/>
    <col min="168" max="168" width="5" customWidth="1"/>
    <col min="175" max="175" width="11.3984375" bestFit="1" customWidth="1"/>
    <col min="181" max="183" width="12" bestFit="1" customWidth="1"/>
    <col min="185" max="185" width="2.09765625" bestFit="1" customWidth="1"/>
    <col min="186" max="186" width="5" customWidth="1"/>
    <col min="189" max="189" width="11.3984375" bestFit="1" customWidth="1"/>
    <col min="191" max="191" width="11.3984375" bestFit="1" customWidth="1"/>
    <col min="193" max="193" width="11.3984375" bestFit="1" customWidth="1"/>
    <col min="202" max="202" width="11.3984375" bestFit="1" customWidth="1"/>
    <col min="203" max="203" width="14.5" bestFit="1" customWidth="1"/>
    <col min="205" max="205" width="11.3984375" bestFit="1" customWidth="1"/>
    <col min="207" max="207" width="11.3984375" bestFit="1" customWidth="1"/>
    <col min="209" max="211" width="12" bestFit="1" customWidth="1"/>
    <col min="213" max="213" width="2.09765625" bestFit="1" customWidth="1"/>
    <col min="214" max="214" width="5" customWidth="1"/>
    <col min="219" max="219" width="11.3984375" bestFit="1" customWidth="1"/>
    <col min="227" max="229" width="12" bestFit="1" customWidth="1"/>
    <col min="231" max="231" width="2.09765625" bestFit="1" customWidth="1"/>
    <col min="232" max="232" width="5" customWidth="1"/>
    <col min="233" max="233" width="11.3984375" customWidth="1"/>
    <col min="234" max="234" width="10.3984375" customWidth="1"/>
    <col min="235" max="235" width="11.3984375" customWidth="1"/>
    <col min="236" max="236" width="10.3984375" customWidth="1"/>
    <col min="237" max="238" width="11.3984375" customWidth="1"/>
    <col min="239" max="239" width="10.3984375" customWidth="1"/>
    <col min="240" max="240" width="11.3984375" bestFit="1" customWidth="1"/>
    <col min="241" max="241" width="10.3984375" customWidth="1"/>
    <col min="242" max="243" width="11.3984375" bestFit="1" customWidth="1"/>
    <col min="244" max="244" width="10.3984375" customWidth="1"/>
    <col min="245" max="247" width="11.3984375" customWidth="1"/>
    <col min="250" max="250" width="2.09765625" bestFit="1" customWidth="1"/>
    <col min="251" max="251" width="5" customWidth="1"/>
    <col min="252" max="252" width="11.3984375" bestFit="1" customWidth="1"/>
    <col min="254" max="254" width="11.3984375" bestFit="1" customWidth="1"/>
    <col min="256" max="256" width="11.3984375" bestFit="1" customWidth="1"/>
    <col min="260" max="260" width="11.3984375" bestFit="1" customWidth="1"/>
    <col min="266" max="266" width="11.3984375" bestFit="1" customWidth="1"/>
    <col min="267" max="269" width="12" bestFit="1" customWidth="1"/>
    <col min="271" max="271" width="2.09765625" bestFit="1" customWidth="1"/>
    <col min="272" max="272" width="5" customWidth="1"/>
    <col min="294" max="294" width="2.09765625" bestFit="1" customWidth="1"/>
    <col min="295" max="295" width="5" customWidth="1"/>
    <col min="300" max="300" width="12" bestFit="1" customWidth="1"/>
    <col min="305" max="305" width="11.3984375" bestFit="1" customWidth="1"/>
    <col min="306" max="306" width="5" customWidth="1"/>
    <col min="318" max="318" width="11.3984375" bestFit="1" customWidth="1"/>
    <col min="320" max="320" width="11.3984375" bestFit="1" customWidth="1"/>
    <col min="325" max="325" width="2.09765625" bestFit="1" customWidth="1"/>
    <col min="344" max="344" width="2.09765625" bestFit="1" customWidth="1"/>
    <col min="345" max="345" width="5" customWidth="1"/>
    <col min="362" max="362" width="2.09765625" bestFit="1" customWidth="1"/>
    <col min="363" max="363" width="5" customWidth="1"/>
    <col min="364" max="364" width="15.5" bestFit="1" customWidth="1"/>
    <col min="371" max="371" width="5" customWidth="1"/>
    <col min="384" max="385" width="12" bestFit="1" customWidth="1"/>
    <col min="387" max="387" width="2.09765625" bestFit="1" customWidth="1"/>
    <col min="388" max="388" width="5" customWidth="1"/>
    <col min="397" max="397" width="11.3984375" bestFit="1" customWidth="1"/>
    <col min="399" max="399" width="11.3984375" bestFit="1" customWidth="1"/>
    <col min="407" max="407" width="2.09765625" bestFit="1" customWidth="1"/>
  </cols>
  <sheetData>
    <row r="1" spans="1:434" ht="6" customHeight="1" thickBot="1" x14ac:dyDescent="0.35">
      <c r="A1" s="712"/>
    </row>
    <row r="2" spans="1:434" ht="25.05" customHeight="1" thickTop="1" thickBot="1" x14ac:dyDescent="0.35">
      <c r="B2" s="753" t="s">
        <v>16</v>
      </c>
      <c r="C2" s="754"/>
      <c r="D2" s="754"/>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6"/>
      <c r="BK2" s="724"/>
      <c r="BL2" s="724"/>
      <c r="BM2" s="724"/>
      <c r="BN2" s="724"/>
      <c r="BO2" s="724"/>
      <c r="BP2" s="724"/>
      <c r="BQ2" s="724"/>
      <c r="BR2" s="724"/>
      <c r="BS2" s="724"/>
      <c r="BT2" s="724"/>
      <c r="BU2" s="724"/>
      <c r="BV2" s="724"/>
      <c r="BW2" s="724"/>
      <c r="BX2" s="724"/>
      <c r="BY2" s="724"/>
      <c r="BZ2" s="724"/>
      <c r="CA2" s="724"/>
      <c r="CB2" s="724"/>
      <c r="CC2" s="724"/>
      <c r="CD2" s="725"/>
      <c r="CE2" s="725"/>
      <c r="CF2" s="725"/>
      <c r="CG2" s="725"/>
      <c r="CH2" s="725"/>
      <c r="CI2" s="725"/>
      <c r="CJ2" s="725"/>
      <c r="CK2" s="725"/>
      <c r="CL2" s="725"/>
      <c r="CM2" s="725"/>
      <c r="CN2" s="725"/>
      <c r="CO2" s="725"/>
      <c r="CP2" s="725"/>
      <c r="CQ2" s="725"/>
      <c r="CR2" s="725"/>
      <c r="CS2" s="725"/>
      <c r="CT2" s="725"/>
      <c r="CU2" s="725"/>
      <c r="CV2" s="725"/>
      <c r="CW2" s="725"/>
      <c r="CX2" s="725"/>
      <c r="CY2" s="725"/>
      <c r="CZ2" s="725"/>
      <c r="DA2" s="725"/>
      <c r="DB2" s="725"/>
      <c r="DC2" s="725"/>
      <c r="DD2" s="725"/>
      <c r="DE2" s="724"/>
      <c r="DF2" s="724"/>
      <c r="DG2" s="724"/>
      <c r="DH2" s="724"/>
      <c r="DI2" s="724"/>
      <c r="DJ2" s="724"/>
      <c r="DK2" s="724"/>
      <c r="DL2" s="724"/>
      <c r="DM2" s="724"/>
      <c r="DN2" s="724"/>
      <c r="DO2" s="724"/>
      <c r="DP2" s="724"/>
      <c r="DQ2" s="724"/>
      <c r="DR2" s="724"/>
      <c r="DS2" s="724"/>
      <c r="DT2" s="724"/>
      <c r="DU2" s="725"/>
      <c r="DV2" s="724"/>
      <c r="DW2" s="724"/>
      <c r="DX2" s="724"/>
      <c r="DY2" s="724"/>
      <c r="DZ2" s="724"/>
      <c r="EA2" s="724"/>
      <c r="EB2" s="724"/>
      <c r="EC2" s="724"/>
      <c r="ED2" s="724"/>
      <c r="EE2" s="724"/>
      <c r="EF2" s="724"/>
      <c r="EG2" s="724"/>
      <c r="EH2" s="724"/>
      <c r="EI2" s="724"/>
      <c r="EJ2" s="724"/>
      <c r="EK2" s="724"/>
      <c r="EL2" s="724"/>
      <c r="EM2" s="724"/>
      <c r="EN2" s="725"/>
      <c r="EO2" s="725"/>
      <c r="EP2" s="725"/>
      <c r="EQ2" s="725"/>
      <c r="ER2" s="725"/>
      <c r="ES2" s="725"/>
      <c r="ET2" s="725"/>
      <c r="EU2" s="725"/>
      <c r="EV2" s="725"/>
      <c r="EW2" s="725"/>
      <c r="EX2" s="725"/>
      <c r="EY2" s="725"/>
      <c r="EZ2" s="725"/>
      <c r="FA2" s="725"/>
      <c r="FB2" s="725"/>
      <c r="FC2" s="725"/>
      <c r="FD2" s="725"/>
      <c r="FE2" s="725"/>
      <c r="FF2" s="725"/>
      <c r="FG2" s="725"/>
      <c r="FH2" s="725"/>
      <c r="FI2" s="725"/>
      <c r="FJ2" s="725"/>
      <c r="FK2" s="725"/>
      <c r="FL2" s="724"/>
      <c r="FM2" s="724"/>
      <c r="FN2" s="724"/>
      <c r="FO2" s="724"/>
      <c r="FP2" s="724"/>
      <c r="FQ2" s="724"/>
      <c r="FR2" s="724"/>
      <c r="FS2" s="724"/>
      <c r="FT2" s="724"/>
      <c r="FU2" s="724"/>
      <c r="FV2" s="724"/>
      <c r="FW2" s="724"/>
      <c r="FX2" s="724"/>
      <c r="FY2" s="724"/>
      <c r="FZ2" s="724"/>
      <c r="GA2" s="724"/>
      <c r="GB2" s="724"/>
      <c r="GC2" s="725"/>
      <c r="GD2" s="724"/>
      <c r="GE2" s="725"/>
      <c r="GF2" s="725"/>
      <c r="GG2" s="725"/>
      <c r="GH2" s="725"/>
      <c r="GI2" s="725"/>
      <c r="GJ2" s="725"/>
      <c r="GK2" s="725"/>
      <c r="GL2" s="725"/>
      <c r="GM2" s="725"/>
      <c r="GN2" s="725"/>
      <c r="GO2" s="725"/>
      <c r="GP2" s="725"/>
      <c r="GQ2" s="725"/>
      <c r="GR2" s="725"/>
      <c r="GS2" s="725"/>
      <c r="GT2" s="725"/>
      <c r="GU2" s="725"/>
      <c r="GV2" s="725"/>
      <c r="GW2" s="725"/>
      <c r="GX2" s="725"/>
      <c r="GY2" s="725"/>
      <c r="GZ2" s="725"/>
      <c r="HA2" s="725"/>
      <c r="HB2" s="725"/>
      <c r="HC2" s="725"/>
      <c r="HD2" s="725"/>
      <c r="HE2" s="725"/>
      <c r="HF2" s="724"/>
      <c r="HG2" s="724"/>
      <c r="HH2" s="724"/>
      <c r="HI2" s="724"/>
      <c r="HJ2" s="724"/>
      <c r="HK2" s="724"/>
      <c r="HL2" s="724"/>
      <c r="HM2" s="724"/>
      <c r="HN2" s="724"/>
      <c r="HO2" s="724"/>
      <c r="HP2" s="724"/>
      <c r="HQ2" s="724"/>
      <c r="HR2" s="724"/>
      <c r="HS2" s="724"/>
      <c r="HT2" s="724"/>
      <c r="HU2" s="724"/>
      <c r="HV2" s="724"/>
      <c r="HW2" s="725"/>
      <c r="HX2" s="724"/>
      <c r="HY2" s="724"/>
      <c r="HZ2" s="724"/>
      <c r="IA2" s="724"/>
      <c r="IB2" s="724"/>
      <c r="IC2" s="724"/>
      <c r="ID2" s="724"/>
      <c r="IE2" s="724"/>
      <c r="IF2" s="724"/>
      <c r="IG2" s="724"/>
      <c r="IH2" s="724"/>
      <c r="II2" s="724"/>
      <c r="IJ2" s="724"/>
      <c r="IK2" s="724"/>
      <c r="IL2" s="724"/>
      <c r="IM2" s="724"/>
      <c r="IN2" s="724"/>
      <c r="IO2" s="725"/>
      <c r="IP2" s="725"/>
      <c r="IQ2" s="724"/>
      <c r="IR2" s="724"/>
      <c r="IS2" s="724"/>
      <c r="IT2" s="724"/>
      <c r="IU2" s="724"/>
      <c r="IV2" s="724"/>
      <c r="IW2" s="724"/>
      <c r="IX2" s="724"/>
      <c r="IY2" s="724"/>
      <c r="IZ2" s="724"/>
      <c r="JA2" s="724"/>
      <c r="JB2" s="724"/>
      <c r="JC2" s="724"/>
      <c r="JD2" s="724"/>
      <c r="JE2" s="724"/>
      <c r="JF2" s="724"/>
      <c r="JG2" s="724"/>
      <c r="JH2" s="724"/>
      <c r="JI2" s="724"/>
      <c r="JJ2" s="724"/>
      <c r="JK2" s="725"/>
      <c r="JL2" s="724"/>
      <c r="JM2" s="724"/>
      <c r="JN2" s="724"/>
      <c r="JO2" s="724"/>
      <c r="JP2" s="724"/>
      <c r="JQ2" s="724"/>
      <c r="JR2" s="724"/>
      <c r="JS2" s="724"/>
      <c r="JT2" s="724"/>
      <c r="JU2" s="724"/>
      <c r="JV2" s="724"/>
      <c r="JW2" s="724"/>
      <c r="JX2" s="724"/>
      <c r="JY2" s="724"/>
      <c r="JZ2" s="724"/>
      <c r="KA2" s="724"/>
      <c r="KB2" s="724"/>
      <c r="KC2" s="724"/>
      <c r="KD2" s="724"/>
      <c r="KE2" s="724"/>
      <c r="KF2" s="724"/>
      <c r="KG2" s="724"/>
      <c r="KH2" s="725"/>
      <c r="KI2" s="724"/>
      <c r="KJ2" s="725"/>
      <c r="KK2" s="725"/>
      <c r="KL2" s="725"/>
      <c r="KM2" s="725"/>
      <c r="KN2" s="725"/>
      <c r="KO2" s="725"/>
      <c r="KP2" s="725"/>
      <c r="KQ2" s="725"/>
      <c r="KR2" s="725"/>
      <c r="KS2" s="725"/>
      <c r="KT2" s="725"/>
      <c r="KU2" s="725"/>
      <c r="KV2" s="725"/>
      <c r="KW2" s="725"/>
      <c r="KX2" s="725"/>
      <c r="KY2" s="725"/>
      <c r="KZ2" s="725"/>
      <c r="LA2" s="725"/>
      <c r="LB2" s="725"/>
      <c r="LC2" s="725"/>
      <c r="LD2" s="725"/>
      <c r="LE2" s="725"/>
      <c r="LF2" s="725"/>
      <c r="LG2" s="725"/>
      <c r="LH2" s="725"/>
      <c r="LI2" s="725"/>
      <c r="LJ2" s="725"/>
      <c r="LK2" s="725"/>
      <c r="LL2" s="725"/>
      <c r="LM2" s="725"/>
      <c r="LN2" s="724"/>
      <c r="LO2" s="724"/>
      <c r="LP2" s="724"/>
      <c r="LQ2" s="724"/>
      <c r="LR2" s="724"/>
      <c r="LS2" s="724"/>
      <c r="LT2" s="724"/>
      <c r="LU2" s="724"/>
      <c r="LV2" s="724"/>
      <c r="LW2" s="724"/>
      <c r="LX2" s="724"/>
      <c r="LY2" s="724"/>
      <c r="LZ2" s="724"/>
      <c r="MA2" s="724"/>
      <c r="MB2" s="724"/>
      <c r="MC2" s="724"/>
      <c r="MD2" s="724"/>
      <c r="ME2" s="724"/>
      <c r="MF2" s="725"/>
      <c r="MG2" s="724"/>
      <c r="MH2" s="724"/>
      <c r="MI2" s="724"/>
      <c r="MJ2" s="724"/>
      <c r="MK2" s="724"/>
      <c r="ML2" s="724"/>
      <c r="MM2" s="724"/>
      <c r="MN2" s="724"/>
      <c r="MO2" s="724"/>
      <c r="MP2" s="724"/>
      <c r="MQ2" s="724"/>
      <c r="MR2" s="724"/>
      <c r="MS2" s="724"/>
      <c r="MT2" s="724"/>
      <c r="MU2" s="724"/>
      <c r="MV2" s="724"/>
      <c r="MW2" s="724"/>
      <c r="MX2" s="725"/>
      <c r="MY2" s="724"/>
      <c r="MZ2" s="725"/>
      <c r="NA2" s="725"/>
      <c r="NB2" s="725"/>
      <c r="NC2" s="725"/>
      <c r="ND2" s="725"/>
      <c r="NE2" s="725"/>
      <c r="NF2" s="725"/>
      <c r="NG2" s="725"/>
      <c r="NH2" s="725"/>
      <c r="NI2" s="725"/>
      <c r="NJ2" s="725"/>
      <c r="NK2" s="725"/>
      <c r="NL2" s="725"/>
      <c r="NM2" s="725"/>
      <c r="NN2" s="725"/>
      <c r="NO2" s="725"/>
      <c r="NP2" s="725"/>
      <c r="NQ2" s="725"/>
      <c r="NR2" s="725"/>
      <c r="NS2" s="725"/>
      <c r="NT2" s="725"/>
      <c r="NU2" s="725"/>
      <c r="NV2" s="725"/>
      <c r="NW2" s="725"/>
      <c r="NX2" s="724"/>
      <c r="NY2" s="724"/>
      <c r="NZ2" s="724"/>
      <c r="OA2" s="724"/>
      <c r="OB2" s="724"/>
      <c r="OC2" s="724"/>
      <c r="OD2" s="724"/>
      <c r="OE2" s="724"/>
      <c r="OF2" s="724"/>
      <c r="OG2" s="724"/>
      <c r="OH2" s="724"/>
      <c r="OI2" s="724"/>
      <c r="OJ2" s="724"/>
      <c r="OK2" s="724"/>
      <c r="OL2" s="724"/>
      <c r="OM2" s="724"/>
      <c r="ON2" s="724"/>
      <c r="OO2" s="724"/>
      <c r="OP2" s="724"/>
      <c r="OQ2" s="725"/>
      <c r="OR2" s="724"/>
      <c r="OS2" s="725"/>
      <c r="OT2" s="725"/>
      <c r="OU2" s="725"/>
      <c r="OV2" s="725"/>
      <c r="OW2" s="725"/>
      <c r="OX2" s="725"/>
      <c r="OY2" s="725"/>
      <c r="OZ2" s="725"/>
      <c r="PA2" s="725"/>
      <c r="PB2" s="725"/>
      <c r="PC2" s="725"/>
      <c r="PD2" s="725"/>
      <c r="PE2" s="725"/>
      <c r="PF2" s="725"/>
      <c r="PG2" s="725"/>
      <c r="PH2" s="725"/>
      <c r="PI2" s="725"/>
      <c r="PJ2" s="725"/>
      <c r="PK2" s="725"/>
      <c r="PL2" s="725"/>
      <c r="PM2" s="725"/>
      <c r="PN2" s="725"/>
      <c r="PO2" s="725"/>
      <c r="PP2" s="725"/>
      <c r="PQ2" s="725"/>
      <c r="PR2" s="725"/>
    </row>
    <row r="3" spans="1:434" ht="6" customHeight="1" thickTop="1" thickBot="1" x14ac:dyDescent="0.35">
      <c r="B3" s="16"/>
      <c r="C3" s="17"/>
      <c r="D3" s="17"/>
      <c r="E3" s="17"/>
      <c r="F3" s="17"/>
      <c r="G3" s="17"/>
      <c r="H3" s="17"/>
      <c r="I3" s="17"/>
      <c r="J3" s="17"/>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9"/>
    </row>
    <row r="4" spans="1:434" ht="25.05" customHeight="1" thickTop="1" thickBot="1" x14ac:dyDescent="0.35">
      <c r="B4" s="807" t="s">
        <v>94</v>
      </c>
      <c r="C4" s="808"/>
      <c r="D4" s="808"/>
      <c r="E4" s="809"/>
      <c r="F4" s="809"/>
      <c r="G4" s="809"/>
      <c r="H4" s="809"/>
      <c r="I4" s="809"/>
      <c r="J4" s="809"/>
      <c r="K4" s="809"/>
      <c r="L4" s="809"/>
      <c r="M4" s="810"/>
      <c r="N4" s="25"/>
      <c r="O4" s="757" t="s">
        <v>18</v>
      </c>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9"/>
    </row>
    <row r="5" spans="1:434" ht="6" customHeight="1" thickTop="1" thickBot="1" x14ac:dyDescent="0.35">
      <c r="B5" s="3"/>
      <c r="C5" s="4"/>
      <c r="D5" s="4"/>
      <c r="E5" s="4"/>
      <c r="F5" s="4"/>
      <c r="G5" s="4"/>
      <c r="H5" s="4"/>
      <c r="I5" s="4"/>
      <c r="J5" s="4"/>
      <c r="K5" s="4"/>
      <c r="L5" s="1"/>
      <c r="M5" s="18"/>
      <c r="O5" s="20"/>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9"/>
    </row>
    <row r="6" spans="1:434" ht="64.95" customHeight="1" thickTop="1" thickBot="1" x14ac:dyDescent="0.35">
      <c r="B6" s="206" t="s">
        <v>20</v>
      </c>
      <c r="C6" s="5" t="s">
        <v>0</v>
      </c>
      <c r="D6" s="6" t="s">
        <v>1</v>
      </c>
      <c r="E6" s="38" t="s">
        <v>2</v>
      </c>
      <c r="F6" s="867" t="s">
        <v>80</v>
      </c>
      <c r="G6" s="868"/>
      <c r="H6" s="60" t="s">
        <v>28</v>
      </c>
      <c r="I6" s="40" t="s">
        <v>47</v>
      </c>
      <c r="J6" s="847" t="s">
        <v>32</v>
      </c>
      <c r="K6" s="782"/>
      <c r="L6" s="37" t="s">
        <v>29</v>
      </c>
      <c r="M6" s="37" t="s">
        <v>30</v>
      </c>
      <c r="N6" s="871" t="str">
        <f>IF(N9=0,"Cliquez sur le bouton ''CALCUL''",IF(N9=2,"Calculs terminés","Calculs en cours
Patientez quelques instants"))</f>
        <v>Cliquez sur le bouton ''CALCUL''</v>
      </c>
      <c r="O6" s="900" t="s">
        <v>90</v>
      </c>
      <c r="P6" s="901"/>
      <c r="Q6" s="901"/>
      <c r="R6" s="901"/>
      <c r="S6" s="901"/>
      <c r="T6" s="901"/>
      <c r="U6" s="901"/>
      <c r="V6" s="901"/>
      <c r="W6" s="901"/>
      <c r="X6" s="901"/>
      <c r="Y6" s="902"/>
      <c r="Z6" s="891" t="s">
        <v>17</v>
      </c>
      <c r="AA6" s="892"/>
      <c r="AB6" s="892"/>
      <c r="AC6" s="892"/>
      <c r="AD6" s="892"/>
      <c r="AE6" s="892"/>
      <c r="AF6" s="892"/>
      <c r="AG6" s="892"/>
      <c r="AH6" s="892"/>
      <c r="AI6" s="892"/>
      <c r="AJ6" s="893"/>
      <c r="AK6" s="914" t="s">
        <v>89</v>
      </c>
      <c r="AL6" s="915"/>
      <c r="AM6" s="915"/>
      <c r="AN6" s="915"/>
      <c r="AO6" s="915"/>
      <c r="AP6" s="915"/>
      <c r="AQ6" s="915"/>
      <c r="AR6" s="915"/>
      <c r="AS6" s="915"/>
      <c r="AT6" s="915"/>
      <c r="AU6" s="915"/>
      <c r="AV6" s="915"/>
      <c r="AW6" s="915"/>
      <c r="AX6" s="915"/>
      <c r="AY6" s="915"/>
      <c r="AZ6" s="915"/>
      <c r="BA6" s="915"/>
      <c r="BB6" s="915"/>
      <c r="BC6" s="915"/>
      <c r="BD6" s="915"/>
      <c r="BE6" s="916"/>
    </row>
    <row r="7" spans="1:434" ht="40.049999999999997" customHeight="1" thickTop="1" thickBot="1" x14ac:dyDescent="0.35">
      <c r="A7" s="216" t="s">
        <v>5</v>
      </c>
      <c r="B7" s="207">
        <v>240</v>
      </c>
      <c r="C7" s="208">
        <v>200000</v>
      </c>
      <c r="D7" s="209">
        <v>0.02</v>
      </c>
      <c r="E7" s="210">
        <v>3000</v>
      </c>
      <c r="F7" s="869"/>
      <c r="G7" s="870"/>
      <c r="H7" s="211" t="s">
        <v>6</v>
      </c>
      <c r="I7" s="700">
        <v>180</v>
      </c>
      <c r="J7" s="783"/>
      <c r="K7" s="785"/>
      <c r="L7" s="212">
        <v>1</v>
      </c>
      <c r="M7" s="212">
        <v>1</v>
      </c>
      <c r="N7" s="872"/>
      <c r="O7" s="905" t="s">
        <v>91</v>
      </c>
      <c r="P7" s="906"/>
      <c r="Q7" s="906"/>
      <c r="R7" s="906"/>
      <c r="S7" s="906"/>
      <c r="T7" s="906"/>
      <c r="U7" s="906"/>
      <c r="V7" s="906"/>
      <c r="W7" s="906"/>
      <c r="X7" s="906"/>
      <c r="Y7" s="907"/>
      <c r="Z7" s="894"/>
      <c r="AA7" s="895"/>
      <c r="AB7" s="895"/>
      <c r="AC7" s="895"/>
      <c r="AD7" s="895"/>
      <c r="AE7" s="895"/>
      <c r="AF7" s="895"/>
      <c r="AG7" s="895"/>
      <c r="AH7" s="895"/>
      <c r="AI7" s="895"/>
      <c r="AJ7" s="896"/>
      <c r="AK7" s="917"/>
      <c r="AL7" s="918"/>
      <c r="AM7" s="918"/>
      <c r="AN7" s="918"/>
      <c r="AO7" s="918"/>
      <c r="AP7" s="918"/>
      <c r="AQ7" s="918"/>
      <c r="AR7" s="918"/>
      <c r="AS7" s="918"/>
      <c r="AT7" s="918"/>
      <c r="AU7" s="918"/>
      <c r="AV7" s="918"/>
      <c r="AW7" s="918"/>
      <c r="AX7" s="918"/>
      <c r="AY7" s="918"/>
      <c r="AZ7" s="918"/>
      <c r="BA7" s="918"/>
      <c r="BB7" s="918"/>
      <c r="BC7" s="918"/>
      <c r="BD7" s="918"/>
      <c r="BE7" s="919"/>
    </row>
    <row r="8" spans="1:434" ht="16.8" thickTop="1" thickBot="1" x14ac:dyDescent="0.35">
      <c r="A8" s="217" t="s">
        <v>6</v>
      </c>
      <c r="B8" s="832" t="str">
        <f>IF($L$7=0,"IMPOSSIBLE - Saisir un pourcentage assuré première tête",IF(OR(BD10&gt;=I9,BD10&gt;=B7),"IMPOSSIBLE - Durée palier ADI ''Cellule AX10'' incohérente = La durée doit être inférieure à celle de la cellule ''B7'' et ''I7''",IF(AND(I7&gt;B7,$H$7="Oui"),"IMPOSSIBLE - Le rang choisi est supérieur à la durée du crédit",IF($B$7&gt;360,"IMPOSSIBLE - Durée maximale 360 mois",""))))</f>
        <v/>
      </c>
      <c r="C8" s="833"/>
      <c r="D8" s="833"/>
      <c r="E8" s="833"/>
      <c r="F8" s="833"/>
      <c r="G8" s="833"/>
      <c r="H8" s="833"/>
      <c r="I8" s="833"/>
      <c r="J8" s="833"/>
      <c r="K8" s="833"/>
      <c r="L8" s="834"/>
      <c r="M8" s="835"/>
      <c r="N8" s="873"/>
      <c r="O8" s="908"/>
      <c r="P8" s="909"/>
      <c r="Q8" s="909"/>
      <c r="R8" s="909"/>
      <c r="S8" s="909"/>
      <c r="T8" s="909"/>
      <c r="U8" s="909"/>
      <c r="V8" s="909"/>
      <c r="W8" s="909"/>
      <c r="X8" s="909"/>
      <c r="Y8" s="910"/>
      <c r="Z8" s="897"/>
      <c r="AA8" s="898"/>
      <c r="AB8" s="898"/>
      <c r="AC8" s="898"/>
      <c r="AD8" s="898"/>
      <c r="AE8" s="898"/>
      <c r="AF8" s="898"/>
      <c r="AG8" s="898"/>
      <c r="AH8" s="898"/>
      <c r="AI8" s="898"/>
      <c r="AJ8" s="899"/>
      <c r="AK8" s="920"/>
      <c r="AL8" s="921"/>
      <c r="AM8" s="921"/>
      <c r="AN8" s="921"/>
      <c r="AO8" s="921"/>
      <c r="AP8" s="921"/>
      <c r="AQ8" s="921"/>
      <c r="AR8" s="921"/>
      <c r="AS8" s="921"/>
      <c r="AT8" s="921"/>
      <c r="AU8" s="921"/>
      <c r="AV8" s="921"/>
      <c r="AW8" s="921"/>
      <c r="AX8" s="921"/>
      <c r="AY8" s="921"/>
      <c r="AZ8" s="921"/>
      <c r="BA8" s="921"/>
      <c r="BB8" s="921"/>
      <c r="BC8" s="921"/>
      <c r="BD8" s="921"/>
      <c r="BE8" s="922"/>
    </row>
    <row r="9" spans="1:434" ht="6" customHeight="1" thickTop="1" thickBot="1" x14ac:dyDescent="0.35">
      <c r="B9" s="3"/>
      <c r="C9" s="4"/>
      <c r="D9" s="4"/>
      <c r="E9" s="4"/>
      <c r="F9" s="4"/>
      <c r="G9" s="4"/>
      <c r="H9" s="218">
        <v>0</v>
      </c>
      <c r="I9" s="399">
        <f>IF(H7="Non",361,I7)</f>
        <v>361</v>
      </c>
      <c r="J9" s="4"/>
      <c r="K9" s="36"/>
      <c r="L9" s="21"/>
      <c r="M9" s="4"/>
      <c r="N9" s="218">
        <v>0</v>
      </c>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22"/>
    </row>
    <row r="10" spans="1:434" ht="30" customHeight="1" thickTop="1" thickBot="1" x14ac:dyDescent="0.35">
      <c r="B10" s="842" t="s">
        <v>95</v>
      </c>
      <c r="C10" s="843"/>
      <c r="D10" s="843"/>
      <c r="E10" s="844"/>
      <c r="F10" s="845" t="s">
        <v>74</v>
      </c>
      <c r="G10" s="846"/>
      <c r="H10" s="848" t="s">
        <v>60</v>
      </c>
      <c r="I10" s="768"/>
      <c r="J10" s="768"/>
      <c r="K10" s="768"/>
      <c r="L10" s="768"/>
      <c r="M10" s="768"/>
      <c r="N10" s="768"/>
      <c r="O10" s="768"/>
      <c r="P10" s="768"/>
      <c r="Q10" s="768"/>
      <c r="R10" s="768"/>
      <c r="S10" s="768"/>
      <c r="T10" s="768"/>
      <c r="U10" s="768"/>
      <c r="V10" s="768"/>
      <c r="W10" s="768"/>
      <c r="X10" s="768"/>
      <c r="Y10" s="768"/>
      <c r="Z10" s="828"/>
      <c r="AA10" s="789" t="s">
        <v>61</v>
      </c>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9"/>
      <c r="AZ10" s="903" t="str">
        <f>IF(OR(BD10&gt;=B7,BD10&gt;=I9),"IMPOSSIBLE
Incohérent avec durée prêt","Combien de mois ?")</f>
        <v>Combien de mois ?</v>
      </c>
      <c r="BA10" s="768"/>
      <c r="BB10" s="768"/>
      <c r="BC10" s="904"/>
      <c r="BD10" s="884">
        <v>96</v>
      </c>
      <c r="BE10" s="885"/>
      <c r="BG10" s="719"/>
      <c r="BH10" s="20"/>
      <c r="BI10" s="20"/>
      <c r="BJ10" s="20"/>
      <c r="BK10" s="20"/>
      <c r="BL10" s="20"/>
      <c r="BM10" s="20"/>
      <c r="BN10" s="20"/>
      <c r="BO10" s="20"/>
      <c r="BP10" s="20"/>
      <c r="BQ10" s="20"/>
      <c r="BR10" s="20"/>
      <c r="BS10" s="20"/>
      <c r="BT10" s="20"/>
      <c r="BU10" s="20"/>
      <c r="BV10" s="20"/>
      <c r="BW10" s="20"/>
      <c r="BX10" s="20"/>
      <c r="BY10" s="20"/>
    </row>
    <row r="11" spans="1:434" ht="4.95" customHeight="1" thickTop="1" thickBot="1" x14ac:dyDescent="0.35">
      <c r="B11" s="7"/>
      <c r="C11" s="20"/>
      <c r="D11" s="20"/>
      <c r="E11" s="218" t="b">
        <v>0</v>
      </c>
      <c r="F11" s="4"/>
      <c r="G11" s="218" t="b">
        <v>0</v>
      </c>
      <c r="H11" s="4"/>
      <c r="I11" s="218" t="b">
        <v>0</v>
      </c>
      <c r="J11" s="4"/>
      <c r="K11" s="218" t="b">
        <v>0</v>
      </c>
      <c r="L11" s="4"/>
      <c r="M11" s="218" t="b">
        <v>0</v>
      </c>
      <c r="N11" s="4"/>
      <c r="O11" s="4"/>
      <c r="P11" s="218" t="b">
        <v>0</v>
      </c>
      <c r="Q11" s="4"/>
      <c r="R11" s="218" t="b">
        <v>0</v>
      </c>
      <c r="S11" s="4"/>
      <c r="T11" s="218" t="b">
        <v>0</v>
      </c>
      <c r="U11" s="4"/>
      <c r="V11" s="218" t="b">
        <v>0</v>
      </c>
      <c r="W11" s="4"/>
      <c r="X11" s="218" t="b">
        <v>0</v>
      </c>
      <c r="Y11" s="696"/>
      <c r="Z11" s="829"/>
      <c r="AA11" s="697" t="b">
        <v>0</v>
      </c>
      <c r="AB11" s="1"/>
      <c r="AC11" s="697" t="b">
        <v>0</v>
      </c>
      <c r="AD11" s="1"/>
      <c r="AE11" s="697" t="b">
        <v>0</v>
      </c>
      <c r="AF11" s="1"/>
      <c r="AG11" s="697" t="b">
        <v>0</v>
      </c>
      <c r="AH11" s="1"/>
      <c r="AI11" s="697" t="b">
        <v>0</v>
      </c>
      <c r="AJ11" s="1"/>
      <c r="AK11" s="331" t="s">
        <v>73</v>
      </c>
      <c r="AL11" s="697" t="b">
        <v>0</v>
      </c>
      <c r="AM11" s="1"/>
      <c r="AN11" s="1"/>
      <c r="AO11" s="1"/>
      <c r="AP11" s="697" t="b">
        <v>0</v>
      </c>
      <c r="AQ11" s="1"/>
      <c r="AR11" s="1"/>
      <c r="AS11" s="1"/>
      <c r="AT11" s="697" t="b">
        <v>0</v>
      </c>
      <c r="AU11" s="1"/>
      <c r="AV11" s="1"/>
      <c r="AW11" s="1"/>
      <c r="AX11" s="697" t="b">
        <v>0</v>
      </c>
      <c r="AY11" s="1"/>
      <c r="AZ11" s="1"/>
      <c r="BA11" s="1"/>
      <c r="BB11" s="697" t="b">
        <v>0</v>
      </c>
      <c r="BC11" s="1"/>
      <c r="BD11" s="1"/>
      <c r="BE11" s="2"/>
      <c r="BF11" s="217">
        <f>COUNTIF(B10:BE27,TRUE)</f>
        <v>0</v>
      </c>
    </row>
    <row r="12" spans="1:434" ht="24.6" thickTop="1" thickBot="1" x14ac:dyDescent="0.35">
      <c r="B12" s="874" t="s">
        <v>38</v>
      </c>
      <c r="C12" s="875"/>
      <c r="D12" s="875"/>
      <c r="E12" s="838" t="s">
        <v>3</v>
      </c>
      <c r="F12" s="839"/>
      <c r="G12" s="839"/>
      <c r="H12" s="839"/>
      <c r="I12" s="839"/>
      <c r="J12" s="839"/>
      <c r="K12" s="840"/>
      <c r="L12" s="840"/>
      <c r="M12" s="840"/>
      <c r="N12" s="841"/>
      <c r="O12" s="886" t="s">
        <v>19</v>
      </c>
      <c r="P12" s="776" t="s">
        <v>4</v>
      </c>
      <c r="Q12" s="776"/>
      <c r="R12" s="776"/>
      <c r="S12" s="776"/>
      <c r="T12" s="776"/>
      <c r="U12" s="776"/>
      <c r="V12" s="777"/>
      <c r="W12" s="777"/>
      <c r="X12" s="777"/>
      <c r="Y12" s="777"/>
      <c r="Z12" s="829"/>
      <c r="AA12" s="911" t="s">
        <v>3</v>
      </c>
      <c r="AB12" s="911"/>
      <c r="AC12" s="911"/>
      <c r="AD12" s="911"/>
      <c r="AE12" s="911"/>
      <c r="AF12" s="911"/>
      <c r="AG12" s="912"/>
      <c r="AH12" s="912"/>
      <c r="AI12" s="912"/>
      <c r="AJ12" s="913"/>
      <c r="AK12" s="332" t="s">
        <v>74</v>
      </c>
      <c r="AL12" s="775" t="s">
        <v>4</v>
      </c>
      <c r="AM12" s="776"/>
      <c r="AN12" s="776"/>
      <c r="AO12" s="776"/>
      <c r="AP12" s="776"/>
      <c r="AQ12" s="776"/>
      <c r="AR12" s="776"/>
      <c r="AS12" s="776"/>
      <c r="AT12" s="776"/>
      <c r="AU12" s="776"/>
      <c r="AV12" s="776"/>
      <c r="AW12" s="776"/>
      <c r="AX12" s="777"/>
      <c r="AY12" s="777"/>
      <c r="AZ12" s="777"/>
      <c r="BA12" s="777"/>
      <c r="BB12" s="777"/>
      <c r="BC12" s="777"/>
      <c r="BD12" s="777"/>
      <c r="BE12" s="778"/>
      <c r="BJ12" s="12"/>
      <c r="BK12" s="12"/>
      <c r="BL12" s="12"/>
      <c r="BM12" s="12"/>
      <c r="BN12" s="12"/>
      <c r="BO12" s="12"/>
      <c r="BP12" s="12"/>
      <c r="BQ12" s="12"/>
      <c r="BR12" s="12"/>
      <c r="BS12" s="12"/>
    </row>
    <row r="13" spans="1:434" ht="24.6" customHeight="1" thickTop="1" thickBot="1" x14ac:dyDescent="0.35">
      <c r="B13" s="874" t="s">
        <v>39</v>
      </c>
      <c r="C13" s="875"/>
      <c r="D13" s="876"/>
      <c r="E13" s="879" t="s">
        <v>7</v>
      </c>
      <c r="F13" s="877"/>
      <c r="G13" s="878"/>
      <c r="H13" s="878"/>
      <c r="I13" s="878"/>
      <c r="J13" s="878"/>
      <c r="K13" s="878"/>
      <c r="L13" s="878"/>
      <c r="M13" s="878"/>
      <c r="N13" s="880"/>
      <c r="O13" s="887"/>
      <c r="P13" s="877" t="s">
        <v>7</v>
      </c>
      <c r="Q13" s="877"/>
      <c r="R13" s="878"/>
      <c r="S13" s="878"/>
      <c r="T13" s="878"/>
      <c r="U13" s="878"/>
      <c r="V13" s="878"/>
      <c r="W13" s="878"/>
      <c r="X13" s="878"/>
      <c r="Y13" s="878"/>
      <c r="Z13" s="829"/>
      <c r="AA13" s="877" t="s">
        <v>7</v>
      </c>
      <c r="AB13" s="877"/>
      <c r="AC13" s="878"/>
      <c r="AD13" s="878"/>
      <c r="AE13" s="878"/>
      <c r="AF13" s="878"/>
      <c r="AG13" s="878"/>
      <c r="AH13" s="878"/>
      <c r="AI13" s="878"/>
      <c r="AJ13" s="880"/>
      <c r="AK13" s="887" t="s">
        <v>19</v>
      </c>
      <c r="AL13" s="879" t="s">
        <v>7</v>
      </c>
      <c r="AM13" s="877"/>
      <c r="AN13" s="877"/>
      <c r="AO13" s="877"/>
      <c r="AP13" s="878"/>
      <c r="AQ13" s="878"/>
      <c r="AR13" s="878"/>
      <c r="AS13" s="878"/>
      <c r="AT13" s="878"/>
      <c r="AU13" s="878"/>
      <c r="AV13" s="878"/>
      <c r="AW13" s="878"/>
      <c r="AX13" s="878"/>
      <c r="AY13" s="878"/>
      <c r="AZ13" s="878"/>
      <c r="BA13" s="878"/>
      <c r="BB13" s="878"/>
      <c r="BC13" s="878"/>
      <c r="BD13" s="878"/>
      <c r="BE13" s="880"/>
      <c r="BJ13" s="12"/>
      <c r="BK13" s="12"/>
      <c r="BL13" s="12"/>
      <c r="BM13" s="12"/>
      <c r="BN13" s="12"/>
      <c r="BO13" s="12"/>
      <c r="BP13" s="12"/>
      <c r="BQ13" s="12"/>
      <c r="BR13" s="12"/>
      <c r="BS13" s="12"/>
    </row>
    <row r="14" spans="1:434" ht="30" customHeight="1" thickTop="1" thickBot="1" x14ac:dyDescent="0.35">
      <c r="B14" s="814" t="s">
        <v>37</v>
      </c>
      <c r="C14" s="815"/>
      <c r="D14" s="816"/>
      <c r="E14" s="780" t="s">
        <v>8</v>
      </c>
      <c r="F14" s="881"/>
      <c r="G14" s="812" t="s">
        <v>58</v>
      </c>
      <c r="H14" s="889"/>
      <c r="I14" s="889"/>
      <c r="J14" s="890"/>
      <c r="K14" s="779" t="s">
        <v>59</v>
      </c>
      <c r="L14" s="779"/>
      <c r="M14" s="779"/>
      <c r="N14" s="779"/>
      <c r="O14" s="887"/>
      <c r="P14" s="780" t="s">
        <v>8</v>
      </c>
      <c r="Q14" s="782"/>
      <c r="R14" s="812" t="s">
        <v>58</v>
      </c>
      <c r="S14" s="889"/>
      <c r="T14" s="889"/>
      <c r="U14" s="890"/>
      <c r="V14" s="779" t="s">
        <v>59</v>
      </c>
      <c r="W14" s="779"/>
      <c r="X14" s="779"/>
      <c r="Y14" s="812"/>
      <c r="Z14" s="829"/>
      <c r="AA14" s="781" t="s">
        <v>12</v>
      </c>
      <c r="AB14" s="782"/>
      <c r="AC14" s="812" t="s">
        <v>58</v>
      </c>
      <c r="AD14" s="889"/>
      <c r="AE14" s="889"/>
      <c r="AF14" s="890"/>
      <c r="AG14" s="779" t="s">
        <v>59</v>
      </c>
      <c r="AH14" s="779"/>
      <c r="AI14" s="779"/>
      <c r="AJ14" s="779"/>
      <c r="AK14" s="926"/>
      <c r="AL14" s="780" t="s">
        <v>8</v>
      </c>
      <c r="AM14" s="781"/>
      <c r="AN14" s="781"/>
      <c r="AO14" s="782"/>
      <c r="AP14" s="812" t="s">
        <v>58</v>
      </c>
      <c r="AQ14" s="813"/>
      <c r="AR14" s="813"/>
      <c r="AS14" s="889"/>
      <c r="AT14" s="889"/>
      <c r="AU14" s="889"/>
      <c r="AV14" s="889"/>
      <c r="AW14" s="890"/>
      <c r="AX14" s="779" t="s">
        <v>59</v>
      </c>
      <c r="AY14" s="779"/>
      <c r="AZ14" s="779"/>
      <c r="BA14" s="779"/>
      <c r="BB14" s="779"/>
      <c r="BC14" s="779"/>
      <c r="BD14" s="779"/>
      <c r="BE14" s="779"/>
      <c r="BJ14" s="12"/>
      <c r="BK14" s="12"/>
      <c r="BL14" s="12"/>
      <c r="BM14" s="12"/>
      <c r="BN14" s="12"/>
      <c r="BO14" s="12"/>
      <c r="BP14" s="12"/>
      <c r="BQ14" s="12"/>
      <c r="BR14" s="12"/>
      <c r="BS14" s="12"/>
    </row>
    <row r="15" spans="1:434" ht="16.8" thickTop="1" thickBot="1" x14ac:dyDescent="0.35">
      <c r="B15" s="817"/>
      <c r="C15" s="818"/>
      <c r="D15" s="819"/>
      <c r="E15" s="882"/>
      <c r="F15" s="883"/>
      <c r="G15" s="812" t="s">
        <v>9</v>
      </c>
      <c r="H15" s="769"/>
      <c r="I15" s="812" t="s">
        <v>10</v>
      </c>
      <c r="J15" s="769"/>
      <c r="K15" s="812" t="s">
        <v>9</v>
      </c>
      <c r="L15" s="769"/>
      <c r="M15" s="812" t="s">
        <v>10</v>
      </c>
      <c r="N15" s="769"/>
      <c r="O15" s="887"/>
      <c r="P15" s="783"/>
      <c r="Q15" s="785"/>
      <c r="R15" s="812" t="s">
        <v>9</v>
      </c>
      <c r="S15" s="769"/>
      <c r="T15" s="812" t="s">
        <v>10</v>
      </c>
      <c r="U15" s="769"/>
      <c r="V15" s="812" t="s">
        <v>9</v>
      </c>
      <c r="W15" s="769"/>
      <c r="X15" s="812" t="s">
        <v>10</v>
      </c>
      <c r="Y15" s="768"/>
      <c r="Z15" s="829"/>
      <c r="AA15" s="784"/>
      <c r="AB15" s="785"/>
      <c r="AC15" s="812" t="s">
        <v>9</v>
      </c>
      <c r="AD15" s="769"/>
      <c r="AE15" s="812" t="s">
        <v>10</v>
      </c>
      <c r="AF15" s="769"/>
      <c r="AG15" s="812" t="s">
        <v>9</v>
      </c>
      <c r="AH15" s="769"/>
      <c r="AI15" s="812" t="s">
        <v>10</v>
      </c>
      <c r="AJ15" s="769"/>
      <c r="AK15" s="926"/>
      <c r="AL15" s="783"/>
      <c r="AM15" s="784"/>
      <c r="AN15" s="784"/>
      <c r="AO15" s="785"/>
      <c r="AP15" s="812" t="s">
        <v>9</v>
      </c>
      <c r="AQ15" s="813"/>
      <c r="AR15" s="813"/>
      <c r="AS15" s="769"/>
      <c r="AT15" s="812" t="s">
        <v>10</v>
      </c>
      <c r="AU15" s="813"/>
      <c r="AV15" s="813"/>
      <c r="AW15" s="769"/>
      <c r="AX15" s="812" t="s">
        <v>9</v>
      </c>
      <c r="AY15" s="813"/>
      <c r="AZ15" s="813"/>
      <c r="BA15" s="769"/>
      <c r="BB15" s="812" t="s">
        <v>10</v>
      </c>
      <c r="BC15" s="813"/>
      <c r="BD15" s="813"/>
      <c r="BE15" s="769"/>
      <c r="BJ15" s="12"/>
      <c r="BK15" s="12"/>
      <c r="BL15" s="12"/>
      <c r="BM15" s="12"/>
      <c r="BN15" s="12"/>
      <c r="BO15" s="12"/>
      <c r="BP15" s="12"/>
      <c r="BQ15" s="12"/>
      <c r="BR15" s="12"/>
      <c r="BS15" s="12"/>
    </row>
    <row r="16" spans="1:434" ht="28.8" customHeight="1" thickTop="1" thickBot="1" x14ac:dyDescent="0.35">
      <c r="B16" s="820"/>
      <c r="C16" s="821"/>
      <c r="D16" s="822"/>
      <c r="E16" s="695" t="str">
        <f>IF(E11=TRUE,"Cas N°1 Désactivé","Cas N°1 Activé")</f>
        <v>Cas N°1 Activé</v>
      </c>
      <c r="F16" s="726"/>
      <c r="G16" s="695" t="str">
        <f>IF(G11=TRUE,"Cas N°2 Désactivé","Cas N°2 Activé")</f>
        <v>Cas N°2 Activé</v>
      </c>
      <c r="H16" s="726"/>
      <c r="I16" s="695" t="str">
        <f>IF(I11=TRUE,"Cas N°3 Désactivé","Cas N°3 Activé")</f>
        <v>Cas N°3 Activé</v>
      </c>
      <c r="J16" s="726"/>
      <c r="K16" s="695" t="str">
        <f>IF(K11=TRUE,"Cas N°4 Désactivé","Cas N°4 Activé")</f>
        <v>Cas N°4 Activé</v>
      </c>
      <c r="L16" s="726"/>
      <c r="M16" s="695" t="str">
        <f>IF(M11=TRUE,"Cas N°5 Désactivé","Cas N°5 Activé")</f>
        <v>Cas N°5 Activé</v>
      </c>
      <c r="N16" s="726"/>
      <c r="O16" s="887"/>
      <c r="P16" s="695" t="str">
        <f>IF(P11=TRUE,"Cas N°6 Désactivé","Cas N°6 Activé")</f>
        <v>Cas N°6 Activé</v>
      </c>
      <c r="Q16" s="726"/>
      <c r="R16" s="695" t="str">
        <f>IF(R11=TRUE,"Cas N°7 Désactivé","Cas N°7 Activé")</f>
        <v>Cas N°7 Activé</v>
      </c>
      <c r="S16" s="726"/>
      <c r="T16" s="695" t="str">
        <f>IF(T11=TRUE,"Cas N°8 Désactivé","Cas N°8 Activé")</f>
        <v>Cas N°8 Activé</v>
      </c>
      <c r="U16" s="726"/>
      <c r="V16" s="695" t="str">
        <f>IF(V11=TRUE,"Cas N°9 Désactivé","Cas N°9 Activé")</f>
        <v>Cas N°9 Activé</v>
      </c>
      <c r="W16" s="726"/>
      <c r="X16" s="695" t="str">
        <f>IF(X11=TRUE,"Cas N°10 Désactivé","Cas N°10 Activé")</f>
        <v>Cas N°10 Activé</v>
      </c>
      <c r="Y16" s="727"/>
      <c r="Z16" s="829"/>
      <c r="AA16" s="721" t="str">
        <f>IF(AA11=TRUE,"Cas N°11 Désactivé","Cas N°11 Activé")</f>
        <v>Cas N°11 Activé</v>
      </c>
      <c r="AB16" s="726"/>
      <c r="AC16" s="695" t="str">
        <f>IF(AC11=TRUE,"Cas N°12 Désactivé","Cas N°12 Activé")</f>
        <v>Cas N°12 Activé</v>
      </c>
      <c r="AD16" s="726"/>
      <c r="AE16" s="695" t="str">
        <f>IF(AE11=TRUE,"Cas N°13 Désactivé","Cas N°13 Activé")</f>
        <v>Cas N°13 Activé</v>
      </c>
      <c r="AF16" s="726"/>
      <c r="AG16" s="695" t="str">
        <f>IF(AG11=TRUE,"Cas N°14 Désactivé","Cas N°14 Activé")</f>
        <v>Cas N°14 Activé</v>
      </c>
      <c r="AH16" s="726"/>
      <c r="AI16" s="695" t="str">
        <f>IF(AI11=TRUE,"Cas N°15 Désactivé","Cas N°15 Activé")</f>
        <v>Cas N°15 Activé</v>
      </c>
      <c r="AJ16" s="726"/>
      <c r="AK16" s="926"/>
      <c r="AL16" s="925" t="str">
        <f>IF(AL11=TRUE,"Cas N°16 Désactivé","Cas N°16 Activé")</f>
        <v>Cas N°16 Activé</v>
      </c>
      <c r="AM16" s="769"/>
      <c r="AN16" s="923"/>
      <c r="AO16" s="924"/>
      <c r="AP16" s="925" t="str">
        <f>IF(AP11=TRUE,"Cas N°17 Désactivé","Cas N°17 Activé")</f>
        <v>Cas N°17 Activé</v>
      </c>
      <c r="AQ16" s="769"/>
      <c r="AR16" s="923"/>
      <c r="AS16" s="924"/>
      <c r="AT16" s="925" t="str">
        <f>IF(AT11=TRUE,"Cas N°18 Désactivé","Cas N°18 Activé")</f>
        <v>Cas N°18 Activé</v>
      </c>
      <c r="AU16" s="769"/>
      <c r="AV16" s="923"/>
      <c r="AW16" s="924"/>
      <c r="AX16" s="925" t="str">
        <f>IF(AX11=TRUE,"Cas N°19 Désactivé","Cas N°19 Activé")</f>
        <v>Cas N°19 Activé</v>
      </c>
      <c r="AY16" s="769"/>
      <c r="AZ16" s="923"/>
      <c r="BA16" s="924"/>
      <c r="BB16" s="925" t="str">
        <f>IF(BB11=TRUE,"Cas N°20 Désactivé","Cas N°20 Activé")</f>
        <v>Cas N°20 Activé</v>
      </c>
      <c r="BC16" s="769"/>
      <c r="BD16" s="923"/>
      <c r="BE16" s="924"/>
      <c r="BJ16" s="12"/>
      <c r="BK16" s="12"/>
      <c r="BL16" s="12"/>
      <c r="BM16" s="12"/>
      <c r="BN16" s="12"/>
      <c r="BO16" s="12"/>
      <c r="BP16" s="12"/>
      <c r="BQ16" s="12"/>
      <c r="BR16" s="12"/>
      <c r="BS16" s="12"/>
    </row>
    <row r="17" spans="2:71" ht="16.8" customHeight="1" thickTop="1" thickBot="1" x14ac:dyDescent="0.35">
      <c r="B17" s="823" t="s">
        <v>53</v>
      </c>
      <c r="C17" s="825"/>
      <c r="D17" s="824"/>
      <c r="E17" s="770">
        <f>M60</f>
        <v>1.1510971226743827E-2</v>
      </c>
      <c r="F17" s="831"/>
      <c r="G17" s="770">
        <f>AE60</f>
        <v>1.1208839571388296E-2</v>
      </c>
      <c r="H17" s="769"/>
      <c r="I17" s="770">
        <f>BF60</f>
        <v>1.0848815946268076E-2</v>
      </c>
      <c r="J17" s="769"/>
      <c r="K17" s="770">
        <f>BX60</f>
        <v>1.1222018166182401E-2</v>
      </c>
      <c r="L17" s="769"/>
      <c r="M17" s="770">
        <f>CZ60</f>
        <v>1.0902126484835684E-2</v>
      </c>
      <c r="N17" s="769"/>
      <c r="O17" s="887"/>
      <c r="P17" s="770">
        <f>DP60</f>
        <v>1.0314318229232455E-2</v>
      </c>
      <c r="Q17" s="769"/>
      <c r="R17" s="770">
        <f>EG60</f>
        <v>4.8722318475720172E-3</v>
      </c>
      <c r="S17" s="769"/>
      <c r="T17" s="770">
        <f>FG60</f>
        <v>4.8844568983863468E-3</v>
      </c>
      <c r="U17" s="769"/>
      <c r="V17" s="770">
        <f>FY60</f>
        <v>5.1118672862084935E-3</v>
      </c>
      <c r="W17" s="769"/>
      <c r="X17" s="770">
        <f>HA60</f>
        <v>5.1223892714009622E-3</v>
      </c>
      <c r="Y17" s="768"/>
      <c r="Z17" s="829"/>
      <c r="AA17" s="827">
        <f>IF(AND(AA11=FALSE,HK426&lt;-0.01),"Les taux des primes",HS60)</f>
        <v>1.1510971226743827E-2</v>
      </c>
      <c r="AB17" s="769"/>
      <c r="AC17" s="770">
        <f>IF(AND(AC11=FALSE,IC426&lt;-0.01),"Les taux des primes",IK60)</f>
        <v>1.1156700556080423E-2</v>
      </c>
      <c r="AD17" s="769"/>
      <c r="AE17" s="770">
        <f>IF(AND(AE11=FALSE,IV426&lt;-0.01),"Les taux des primes",JG60)</f>
        <v>1.135831564648182E-2</v>
      </c>
      <c r="AF17" s="769"/>
      <c r="AG17" s="770">
        <f>IF(AND(AG11=FALSE,JQ426&lt;-0.01),"Les taux des primes",KD60)</f>
        <v>1.1181856984599392E-2</v>
      </c>
      <c r="AH17" s="769"/>
      <c r="AI17" s="770">
        <f>IF(AND(AI11=FALSE,KN426&lt;-0.01),"Les taux des primes",LI60)</f>
        <v>1.1206777769059428E-2</v>
      </c>
      <c r="AJ17" s="769"/>
      <c r="AK17" s="926"/>
      <c r="AL17" s="770">
        <f>IF(AND(AL11=FALSE,LS426&lt;-0.01),"Les taux des primes",MB60)</f>
        <v>1.1510638113574778E-2</v>
      </c>
      <c r="AM17" s="768"/>
      <c r="AN17" s="768"/>
      <c r="AO17" s="769"/>
      <c r="AP17" s="770">
        <f>IF(AND(AP11=FALSE,ML426&lt;-0.01),"Les taux des primes",MT60)</f>
        <v>6.5493483404219788E-3</v>
      </c>
      <c r="AQ17" s="768"/>
      <c r="AR17" s="768"/>
      <c r="AS17" s="769"/>
      <c r="AT17" s="770">
        <f>IF(AND(AT11=FALSE,ND426&lt;-0.01),"Les taux des primes",NS60)</f>
        <v>6.5464868308167112E-3</v>
      </c>
      <c r="AU17" s="768"/>
      <c r="AV17" s="768"/>
      <c r="AW17" s="769"/>
      <c r="AX17" s="770">
        <f>IF(AND(AX11=FALSE,OC426&lt;-0.01),"Les taux des primes",OM60)</f>
        <v>6.567027638929801E-3</v>
      </c>
      <c r="AY17" s="768"/>
      <c r="AZ17" s="768"/>
      <c r="BA17" s="769"/>
      <c r="BB17" s="770">
        <f>IF(AND(BB11=FALSE,PF426&lt;-0.01),"Les taux des primes",PO60)</f>
        <v>6.5864366372423433E-3</v>
      </c>
      <c r="BC17" s="768"/>
      <c r="BD17" s="768"/>
      <c r="BE17" s="769"/>
      <c r="BJ17" s="12"/>
      <c r="BK17" s="12"/>
      <c r="BL17" s="12"/>
      <c r="BM17" s="12"/>
      <c r="BN17" s="12"/>
      <c r="BO17" s="12"/>
      <c r="BP17" s="12"/>
      <c r="BQ17" s="12"/>
      <c r="BR17" s="12"/>
      <c r="BS17" s="12"/>
    </row>
    <row r="18" spans="2:71" ht="16.8" customHeight="1" thickTop="1" thickBot="1" x14ac:dyDescent="0.35">
      <c r="B18" s="836" t="s">
        <v>54</v>
      </c>
      <c r="C18" s="837"/>
      <c r="D18" s="856" t="s">
        <v>57</v>
      </c>
      <c r="E18" s="767">
        <f>D422</f>
        <v>24000</v>
      </c>
      <c r="F18" s="769"/>
      <c r="G18" s="860">
        <f>V422</f>
        <v>24000.36</v>
      </c>
      <c r="H18" s="835"/>
      <c r="I18" s="767">
        <f>AO422</f>
        <v>24002.51999999999</v>
      </c>
      <c r="J18" s="769"/>
      <c r="K18" s="767">
        <f>BM422</f>
        <v>24001.679999999946</v>
      </c>
      <c r="L18" s="769"/>
      <c r="M18" s="767">
        <f>CN422</f>
        <v>24057.11999999997</v>
      </c>
      <c r="N18" s="769"/>
      <c r="O18" s="887"/>
      <c r="P18" s="767">
        <f>DG422</f>
        <v>21638.400000000049</v>
      </c>
      <c r="Q18" s="769"/>
      <c r="R18" s="767">
        <f>DX422</f>
        <v>10611.52</v>
      </c>
      <c r="S18" s="769"/>
      <c r="T18" s="767">
        <f>EW422</f>
        <v>10730.860000000002</v>
      </c>
      <c r="U18" s="769"/>
      <c r="V18" s="767">
        <f>FN422</f>
        <v>11114.64000000001</v>
      </c>
      <c r="W18" s="769"/>
      <c r="X18" s="767">
        <f>GF422</f>
        <v>11228.999999999987</v>
      </c>
      <c r="Y18" s="768"/>
      <c r="Z18" s="829"/>
      <c r="AA18" s="826">
        <f>IF(AND(AA11=FALSE,HK426&lt;-0.01)," saisis entraînent des",HH422)</f>
        <v>24000</v>
      </c>
      <c r="AB18" s="769"/>
      <c r="AC18" s="767">
        <f>IF(AND(AC11=FALSE,IC426&lt;-0.01)," saisis entraînent des",HZ422)</f>
        <v>23999.359999999993</v>
      </c>
      <c r="AD18" s="769"/>
      <c r="AE18" s="767">
        <f>IF(AND(AE11=FALSE,IV426&lt;-0.01)," saisis entraînent des",IS422)</f>
        <v>24447.84</v>
      </c>
      <c r="AF18" s="769"/>
      <c r="AG18" s="767">
        <f>IF(AND(AG11=FALSE,JQ426&lt;-0.01)," saisis entraînent des",JN422)</f>
        <v>24002.639999999999</v>
      </c>
      <c r="AH18" s="769"/>
      <c r="AI18" s="767">
        <f>IF(AND(AI11=FALSE,KN426&lt;-0.01)," saisis entraînent des",KK422)</f>
        <v>24012.719999999965</v>
      </c>
      <c r="AJ18" s="769"/>
      <c r="AK18" s="926"/>
      <c r="AL18" s="767">
        <f>IF(AND(AL11=FALSE,LS426&lt;-0.01)," saisis entraînent des",LP422)</f>
        <v>23999.279999999988</v>
      </c>
      <c r="AM18" s="768"/>
      <c r="AN18" s="768"/>
      <c r="AO18" s="769"/>
      <c r="AP18" s="767">
        <f>IF(AND(AP11=FALSE,ML426&lt;-0.01)," saisis entraînent des",MI422)</f>
        <v>13955.149999999998</v>
      </c>
      <c r="AQ18" s="768"/>
      <c r="AR18" s="768"/>
      <c r="AS18" s="769"/>
      <c r="AT18" s="767">
        <f>IF(AND(AT11=FALSE,ND426&lt;-0.01)," saisis entraînent des",NA422)</f>
        <v>13955.149999999998</v>
      </c>
      <c r="AU18" s="768"/>
      <c r="AV18" s="768"/>
      <c r="AW18" s="769"/>
      <c r="AX18" s="767">
        <f>IF(AND(AX11=FALSE,OC426&lt;-0.01)," saisis entraînent des",NZ422)</f>
        <v>13955.879999999997</v>
      </c>
      <c r="AY18" s="768"/>
      <c r="AZ18" s="768"/>
      <c r="BA18" s="769"/>
      <c r="BB18" s="767">
        <f>IF(AND(BB11=FALSE,PF426&lt;-0.01)," saisis entraînent des",OT422)</f>
        <v>13982.879999999997</v>
      </c>
      <c r="BC18" s="768"/>
      <c r="BD18" s="768"/>
      <c r="BE18" s="769"/>
      <c r="BJ18" s="12"/>
      <c r="BK18" s="12"/>
      <c r="BL18" s="12"/>
      <c r="BM18" s="12"/>
      <c r="BN18" s="12"/>
      <c r="BO18" s="12"/>
      <c r="BP18" s="12"/>
      <c r="BQ18" s="12"/>
      <c r="BR18" s="12"/>
      <c r="BS18" s="12"/>
    </row>
    <row r="19" spans="2:71" ht="16.8" customHeight="1" thickTop="1" thickBot="1" x14ac:dyDescent="0.35">
      <c r="B19" s="823" t="s">
        <v>44</v>
      </c>
      <c r="C19" s="825"/>
      <c r="D19" s="857"/>
      <c r="E19" s="770">
        <f>Q60</f>
        <v>3.2409599764487096E-2</v>
      </c>
      <c r="F19" s="831"/>
      <c r="G19" s="770">
        <f>AI60</f>
        <v>3.3450514339982584E-2</v>
      </c>
      <c r="H19" s="769"/>
      <c r="I19" s="770">
        <f>BI60</f>
        <v>3.3023485968572297E-2</v>
      </c>
      <c r="J19" s="769"/>
      <c r="K19" s="770">
        <f>CA60</f>
        <v>3.3395543990364818E-2</v>
      </c>
      <c r="L19" s="769"/>
      <c r="M19" s="770">
        <f>DC60</f>
        <v>3.3015344656648349E-2</v>
      </c>
      <c r="N19" s="769"/>
      <c r="O19" s="887"/>
      <c r="P19" s="770">
        <f>DT60</f>
        <v>3.1102678454888233E-2</v>
      </c>
      <c r="Q19" s="769"/>
      <c r="R19" s="770">
        <f>EK60</f>
        <v>2.6797444949224536E-2</v>
      </c>
      <c r="S19" s="769"/>
      <c r="T19" s="770">
        <f>FJ60</f>
        <v>2.679488387878215E-2</v>
      </c>
      <c r="U19" s="769"/>
      <c r="V19" s="770">
        <f>GB60</f>
        <v>2.7010847131515803E-2</v>
      </c>
      <c r="W19" s="769"/>
      <c r="X19" s="770">
        <f>HD60</f>
        <v>2.7006650902605012E-2</v>
      </c>
      <c r="Y19" s="768"/>
      <c r="Z19" s="829"/>
      <c r="AA19" s="827">
        <f>IF(AND(AA11=FALSE,HK426&lt;-0.01),"amortissements négatifs.",HV60)</f>
        <v>3.3657878655383389E-2</v>
      </c>
      <c r="AB19" s="769"/>
      <c r="AC19" s="770">
        <f>IF(AND(AC11=FALSE,IC426&lt;-0.01),"amortissements négatifs.",IN60)</f>
        <v>3.3706810109244811E-2</v>
      </c>
      <c r="AD19" s="769"/>
      <c r="AE19" s="770">
        <f>IF(AND(AE11=FALSE,IV426&lt;-0.01),"amortissements négatifs.",JJ60)</f>
        <v>3.3922904875647308E-2</v>
      </c>
      <c r="AF19" s="769"/>
      <c r="AG19" s="770">
        <f>IF(AND(AG11=FALSE,JQ426&lt;-0.01),"amortissements négatifs.",KG60)</f>
        <v>3.3721152721512659E-2</v>
      </c>
      <c r="AH19" s="769"/>
      <c r="AI19" s="770">
        <f>IF(AND(AI11=FALSE,KN426&lt;-0.01),"amortissements négatifs.",LL60)</f>
        <v>3.3720750324203852E-2</v>
      </c>
      <c r="AJ19" s="769"/>
      <c r="AK19" s="926"/>
      <c r="AL19" s="770">
        <f>IF(AND(AL11=FALSE,LS426&lt;-0.01),"amortissements négatifs.",ME60)</f>
        <v>3.3580379209985578E-2</v>
      </c>
      <c r="AM19" s="768"/>
      <c r="AN19" s="768"/>
      <c r="AO19" s="769"/>
      <c r="AP19" s="770">
        <f>IF(AND(AP11=FALSE,ML426&lt;-0.01),"amortissements négatifs.",MW60)</f>
        <v>2.8747701090044986E-2</v>
      </c>
      <c r="AQ19" s="768"/>
      <c r="AR19" s="768"/>
      <c r="AS19" s="769"/>
      <c r="AT19" s="770">
        <f>IF(AND(AT11=FALSE,ND426&lt;-0.01),"amortissements négatifs.",NV60)</f>
        <v>2.8747708107828895E-2</v>
      </c>
      <c r="AU19" s="768"/>
      <c r="AV19" s="768"/>
      <c r="AW19" s="769"/>
      <c r="AX19" s="770">
        <f>IF(AND(AX11=FALSE,OC426&lt;-0.01),"amortissements négatifs.",OP60)</f>
        <v>2.8751579015145357E-2</v>
      </c>
      <c r="AY19" s="768"/>
      <c r="AZ19" s="768"/>
      <c r="BA19" s="769"/>
      <c r="BB19" s="770">
        <f>IF(AND(BB11=FALSE,PF426&lt;-0.01),"amortissements négatifs.",PR60)</f>
        <v>2.8764186745355635E-2</v>
      </c>
      <c r="BC19" s="768"/>
      <c r="BD19" s="768"/>
      <c r="BE19" s="769"/>
      <c r="BJ19" s="12"/>
      <c r="BK19" s="12"/>
      <c r="BL19" s="12"/>
      <c r="BM19" s="12"/>
      <c r="BN19" s="12"/>
      <c r="BO19" s="12"/>
      <c r="BP19" s="12"/>
      <c r="BQ19" s="12"/>
      <c r="BR19" s="12"/>
      <c r="BS19" s="12"/>
    </row>
    <row r="20" spans="2:71" ht="16.8" customHeight="1" thickTop="1" thickBot="1" x14ac:dyDescent="0.35">
      <c r="B20" s="823" t="s">
        <v>45</v>
      </c>
      <c r="C20" s="825"/>
      <c r="D20" s="857"/>
      <c r="E20" s="770">
        <f>Q67</f>
        <v>1.0574954909234657E-2</v>
      </c>
      <c r="F20" s="769"/>
      <c r="G20" s="770">
        <f>AI67</f>
        <v>1.1615869484730146E-2</v>
      </c>
      <c r="H20" s="769"/>
      <c r="I20" s="770">
        <f>BI67</f>
        <v>1.1238765135430206E-2</v>
      </c>
      <c r="J20" s="769"/>
      <c r="K20" s="770">
        <f>CA67</f>
        <v>1.1560899135112379E-2</v>
      </c>
      <c r="L20" s="769"/>
      <c r="M20" s="770">
        <f>DC67</f>
        <v>1.1228159914389968E-2</v>
      </c>
      <c r="N20" s="769"/>
      <c r="O20" s="887"/>
      <c r="P20" s="770">
        <f>DT67</f>
        <v>9.2680335996357943E-3</v>
      </c>
      <c r="Q20" s="769"/>
      <c r="R20" s="770">
        <f>EK67</f>
        <v>4.9628000939720973E-3</v>
      </c>
      <c r="S20" s="769"/>
      <c r="T20" s="770">
        <f>FJ67</f>
        <v>4.9734890340353832E-3</v>
      </c>
      <c r="U20" s="769"/>
      <c r="V20" s="770">
        <f>GB67</f>
        <v>5.1762022762633642E-3</v>
      </c>
      <c r="W20" s="769"/>
      <c r="X20" s="770">
        <f>HD67</f>
        <v>5.184606988263063E-3</v>
      </c>
      <c r="Y20" s="768"/>
      <c r="Z20" s="829"/>
      <c r="AA20" s="827">
        <f>IF(AND(AA11=FALSE,HK426&lt;-0.01),"Réduisez les taux",HV67)</f>
        <v>1.1923616032805562E-2</v>
      </c>
      <c r="AB20" s="769"/>
      <c r="AC20" s="770">
        <f>IF(AND(AC11=FALSE,IC426&lt;-0.01),"Réduisez les taux",IN67)</f>
        <v>1.1976707469368408E-2</v>
      </c>
      <c r="AD20" s="769"/>
      <c r="AE20" s="770">
        <f>IF(AND(AE11=FALSE,IV426&lt;-0.01),"Réduisez les taux",JJ67)</f>
        <v>1.2194575750787306E-2</v>
      </c>
      <c r="AF20" s="769"/>
      <c r="AG20" s="770">
        <f>IF(AND(AG11=FALSE,JQ426&lt;-0.01),"Réduisez les taux",KG67)</f>
        <v>1.1992100918728932E-2</v>
      </c>
      <c r="AH20" s="769"/>
      <c r="AI20" s="770">
        <f>IF(AND(AI11=FALSE,KN426&lt;-0.01),"Réduisez les taux",LL67)</f>
        <v>1.1991282600063657E-2</v>
      </c>
      <c r="AJ20" s="769"/>
      <c r="AK20" s="926"/>
      <c r="AL20" s="770">
        <f>IF(AND(AL11=FALSE,LS426&lt;-0.01),"Réduisez les taux",ME67)</f>
        <v>1.1839610050220495E-2</v>
      </c>
      <c r="AM20" s="768"/>
      <c r="AN20" s="768"/>
      <c r="AO20" s="769"/>
      <c r="AP20" s="770">
        <f>IF(AND(AP11=FALSE,ML426&lt;-0.01),"Réduisez les taux",MW67)</f>
        <v>6.9697788230305147E-3</v>
      </c>
      <c r="AQ20" s="768"/>
      <c r="AR20" s="768"/>
      <c r="AS20" s="769"/>
      <c r="AT20" s="770">
        <f>IF(AND(AT11=FALSE,ND426&lt;-0.01),"Réduisez les taux",NV67)</f>
        <v>6.9697834297737238E-3</v>
      </c>
      <c r="AU20" s="768"/>
      <c r="AV20" s="768"/>
      <c r="AW20" s="769"/>
      <c r="AX20" s="770">
        <f>IF(AND(AX11=FALSE,OC426&lt;-0.01),"Réduisez les taux",OP67)</f>
        <v>6.9739639057282421E-3</v>
      </c>
      <c r="AY20" s="768"/>
      <c r="AZ20" s="768"/>
      <c r="BA20" s="769"/>
      <c r="BB20" s="770">
        <f>IF(AND(BB11=FALSE,PF426&lt;-0.01),"Réduisez les taux",PR67)</f>
        <v>6.9866291970142047E-3</v>
      </c>
      <c r="BC20" s="768"/>
      <c r="BD20" s="768"/>
      <c r="BE20" s="769"/>
      <c r="BJ20" s="12"/>
      <c r="BK20" s="12"/>
      <c r="BL20" s="12"/>
      <c r="BM20" s="12"/>
      <c r="BN20" s="12"/>
      <c r="BO20" s="12"/>
      <c r="BP20" s="12"/>
      <c r="BQ20" s="12"/>
      <c r="BR20" s="12"/>
      <c r="BS20" s="12"/>
    </row>
    <row r="21" spans="2:71" ht="16.8" customHeight="1" thickTop="1" thickBot="1" x14ac:dyDescent="0.35">
      <c r="B21" s="823" t="s">
        <v>49</v>
      </c>
      <c r="C21" s="824"/>
      <c r="D21" s="858"/>
      <c r="E21" s="767">
        <f>H423</f>
        <v>69823.818353142327</v>
      </c>
      <c r="F21" s="806"/>
      <c r="G21" s="767">
        <f>Z423</f>
        <v>69824.178353142313</v>
      </c>
      <c r="H21" s="806"/>
      <c r="I21" s="767">
        <f>AW423</f>
        <v>71251.08552832251</v>
      </c>
      <c r="J21" s="806"/>
      <c r="K21" s="767">
        <f>BQ423</f>
        <v>69825.498353142262</v>
      </c>
      <c r="L21" s="806"/>
      <c r="M21" s="767">
        <f>CR423</f>
        <v>71233.205116627054</v>
      </c>
      <c r="N21" s="806"/>
      <c r="O21" s="887"/>
      <c r="P21" s="767">
        <f>DK423</f>
        <v>67462.218353142365</v>
      </c>
      <c r="Q21" s="806"/>
      <c r="R21" s="767">
        <f>EB423</f>
        <v>56435.338353142317</v>
      </c>
      <c r="S21" s="806"/>
      <c r="T21" s="767">
        <f>FA423</f>
        <v>56940.640803038928</v>
      </c>
      <c r="U21" s="806"/>
      <c r="V21" s="767">
        <f>FR423</f>
        <v>56938.458353142327</v>
      </c>
      <c r="W21" s="806"/>
      <c r="X21" s="767">
        <f>GS423</f>
        <v>57420.89069480863</v>
      </c>
      <c r="Y21" s="811"/>
      <c r="Z21" s="829"/>
      <c r="AA21" s="826">
        <f>IF(AND(AA11=FALSE,HK426&lt;-0.01),"de ces primes",HL423)</f>
        <v>72730.607843454956</v>
      </c>
      <c r="AB21" s="769"/>
      <c r="AC21" s="767">
        <f>IF(AND(AC11=FALSE,IC426&lt;-0.01),"de ces primes",ID423)</f>
        <v>72846.211458264122</v>
      </c>
      <c r="AD21" s="806"/>
      <c r="AE21" s="767">
        <f>IF(AND(AE11=FALSE,IV426&lt;-0.01),"de ces primes",IW423)</f>
        <v>73349.650000000009</v>
      </c>
      <c r="AF21" s="806"/>
      <c r="AG21" s="767">
        <f>IF(AND(AG11=FALSE,JQ426&lt;-0.01),"de ces primes",JR423)</f>
        <v>72878.34000000004</v>
      </c>
      <c r="AH21" s="806"/>
      <c r="AI21" s="767">
        <f>IF(AND(AI11=FALSE,KN426&lt;-0.01),"de ces primes",KZ423)</f>
        <v>72877.317114778649</v>
      </c>
      <c r="AJ21" s="806"/>
      <c r="AK21" s="926"/>
      <c r="AL21" s="767">
        <f>IF(AND(AL11=FALSE,LS426&lt;-0.01),"de ces primes",LT423)</f>
        <v>72549.715284962644</v>
      </c>
      <c r="AM21" s="811"/>
      <c r="AN21" s="768"/>
      <c r="AO21" s="769"/>
      <c r="AP21" s="767">
        <f>IF(AND(AP11=FALSE,ML426&lt;-0.01),"de ces primes",MM423)</f>
        <v>61386.0788798578</v>
      </c>
      <c r="AQ21" s="811"/>
      <c r="AR21" s="768"/>
      <c r="AS21" s="769"/>
      <c r="AT21" s="767">
        <f>IF(AND(AT11=FALSE,ND426&lt;-0.01),"de ces primes",NE423)</f>
        <v>61386.0788798578</v>
      </c>
      <c r="AU21" s="768"/>
      <c r="AV21" s="768"/>
      <c r="AW21" s="769"/>
      <c r="AX21" s="767">
        <f>IF(AND(AX11=FALSE,OC426&lt;-0.01),"de ces primes",OD423)</f>
        <v>61394.94428082752</v>
      </c>
      <c r="AY21" s="768"/>
      <c r="AZ21" s="768"/>
      <c r="BA21" s="769"/>
      <c r="BB21" s="767">
        <f>IF(AND(BB11=FALSE,PF426&lt;-0.01),"de ces primes",OX423)</f>
        <v>61423.768099951267</v>
      </c>
      <c r="BC21" s="768"/>
      <c r="BD21" s="768"/>
      <c r="BE21" s="769"/>
      <c r="BJ21" s="12"/>
      <c r="BK21" s="12"/>
      <c r="BL21" s="12"/>
      <c r="BM21" s="12"/>
      <c r="BN21" s="12"/>
      <c r="BO21" s="12"/>
      <c r="BP21" s="12"/>
      <c r="BQ21" s="12"/>
      <c r="BR21" s="12"/>
      <c r="BS21" s="12"/>
    </row>
    <row r="22" spans="2:71" ht="16.8" customHeight="1" thickTop="1" thickBot="1" x14ac:dyDescent="0.35">
      <c r="B22" s="823" t="s">
        <v>51</v>
      </c>
      <c r="C22" s="824"/>
      <c r="D22" s="858"/>
      <c r="E22" s="767">
        <f>D788</f>
        <v>1111.77</v>
      </c>
      <c r="F22" s="806"/>
      <c r="G22" s="767">
        <f>F788</f>
        <v>1198.5899999999999</v>
      </c>
      <c r="H22" s="806"/>
      <c r="I22" s="767">
        <f>H788</f>
        <v>1117.72</v>
      </c>
      <c r="J22" s="806"/>
      <c r="K22" s="767">
        <f>J788</f>
        <v>1190.97</v>
      </c>
      <c r="L22" s="806"/>
      <c r="M22" s="767">
        <f>L788</f>
        <v>1119.6351166270294</v>
      </c>
      <c r="N22" s="806"/>
      <c r="O22" s="887"/>
      <c r="P22" s="767">
        <f>N788</f>
        <v>1126.76</v>
      </c>
      <c r="Q22" s="806"/>
      <c r="R22" s="767">
        <f>P788</f>
        <v>1076.58</v>
      </c>
      <c r="S22" s="806"/>
      <c r="T22" s="767">
        <f>R788</f>
        <v>1058.0899999999999</v>
      </c>
      <c r="U22" s="806"/>
      <c r="V22" s="767">
        <f>T788</f>
        <v>1076.58</v>
      </c>
      <c r="W22" s="806"/>
      <c r="X22" s="767">
        <f>V788</f>
        <v>1060.0899999999999</v>
      </c>
      <c r="Y22" s="811"/>
      <c r="Z22" s="829"/>
      <c r="AA22" s="826">
        <f>IF(AND(AA11=FALSE,HK426&lt;-0.01),"ou bien",X788)</f>
        <v>1123.8775326810628</v>
      </c>
      <c r="AB22" s="769"/>
      <c r="AC22" s="767">
        <f>IF(AND(AC11=FALSE,IC426&lt;-0.01),"ou bien",Z788)</f>
        <v>1124.3399999999999</v>
      </c>
      <c r="AD22" s="806"/>
      <c r="AE22" s="767">
        <f>IF(AND(AE11=FALSE,IV426&lt;-0.01),"ou bien",AB788)</f>
        <v>1126.4568749999989</v>
      </c>
      <c r="AF22" s="806"/>
      <c r="AG22" s="767">
        <f>IF(AND(AG11=FALSE,JQ426&lt;-0.01),"ou bien",AD788)</f>
        <v>1124.4930833333331</v>
      </c>
      <c r="AH22" s="806"/>
      <c r="AI22" s="767">
        <f>IF(AND(AI11=FALSE,KN426&lt;-0.01),"ou bien",AF788)</f>
        <v>1124.4890404061762</v>
      </c>
      <c r="AJ22" s="806"/>
      <c r="AK22" s="926"/>
      <c r="AL22" s="767">
        <f>IF(AND(AL11=FALSE,LS426&lt;-0.01),"ou bien",AH788)</f>
        <v>1123.1238136873469</v>
      </c>
      <c r="AM22" s="811"/>
      <c r="AN22" s="768"/>
      <c r="AO22" s="769"/>
      <c r="AP22" s="767">
        <f>IF(AND(AP11=FALSE,ML426&lt;-0.01),"ou bien",AJ788)</f>
        <v>1076.608661999408</v>
      </c>
      <c r="AQ22" s="811"/>
      <c r="AR22" s="768"/>
      <c r="AS22" s="769"/>
      <c r="AT22" s="767">
        <f>IF(AND(AT11=FALSE,ND426&lt;-0.01),"ou bien",AL788)</f>
        <v>1076.608661999408</v>
      </c>
      <c r="AU22" s="768"/>
      <c r="AV22" s="768"/>
      <c r="AW22" s="769"/>
      <c r="AX22" s="767">
        <f>IF(AND(AX11=FALSE,OC426&lt;-0.01),"ou bien",AN788)</f>
        <v>1076.6456011701148</v>
      </c>
      <c r="AY22" s="768"/>
      <c r="AZ22" s="768"/>
      <c r="BA22" s="769"/>
      <c r="BB22" s="767">
        <f>IF(AND(BB11=FALSE,PF426&lt;-0.01),"ou bien",AP788)</f>
        <v>1076.765700416463</v>
      </c>
      <c r="BC22" s="768"/>
      <c r="BD22" s="768"/>
      <c r="BE22" s="769"/>
      <c r="BJ22" s="12"/>
      <c r="BK22" s="12"/>
      <c r="BL22" s="12"/>
      <c r="BM22" s="12"/>
      <c r="BN22" s="12"/>
      <c r="BO22" s="12"/>
      <c r="BP22" s="12"/>
      <c r="BQ22" s="12"/>
      <c r="BR22" s="12"/>
      <c r="BS22" s="12"/>
    </row>
    <row r="23" spans="2:71" ht="16.8" customHeight="1" thickTop="1" thickBot="1" x14ac:dyDescent="0.35">
      <c r="B23" s="823" t="s">
        <v>50</v>
      </c>
      <c r="C23" s="824"/>
      <c r="D23" s="858"/>
      <c r="E23" s="767">
        <f>C787</f>
        <v>1110.79</v>
      </c>
      <c r="F23" s="806"/>
      <c r="G23" s="767">
        <f>E787</f>
        <v>1011.73</v>
      </c>
      <c r="H23" s="806"/>
      <c r="I23" s="767">
        <f>G787</f>
        <v>1116.0055283223674</v>
      </c>
      <c r="J23" s="806"/>
      <c r="K23" s="767">
        <f>I787</f>
        <v>1021.55</v>
      </c>
      <c r="L23" s="806"/>
      <c r="M23" s="767">
        <f>K787</f>
        <v>1117.6300000000001</v>
      </c>
      <c r="N23" s="806"/>
      <c r="O23" s="887"/>
      <c r="P23" s="767">
        <f>M787</f>
        <v>1058.43</v>
      </c>
      <c r="Q23" s="806"/>
      <c r="R23" s="767">
        <f>O787</f>
        <v>1011.2</v>
      </c>
      <c r="S23" s="806"/>
      <c r="T23" s="767">
        <f>Q787</f>
        <v>1057.1300000000001</v>
      </c>
      <c r="U23" s="806"/>
      <c r="V23" s="767">
        <f>S787</f>
        <v>1015.79</v>
      </c>
      <c r="W23" s="806"/>
      <c r="X23" s="767">
        <f>U787</f>
        <v>1059.3800000000001</v>
      </c>
      <c r="Y23" s="811"/>
      <c r="Z23" s="829"/>
      <c r="AA23" s="826">
        <f>IF(AND(AA11=FALSE,HK426&lt;-0.01),"désactivez ce cas.",W787)</f>
        <v>1123.8775326810628</v>
      </c>
      <c r="AB23" s="769"/>
      <c r="AC23" s="767">
        <f>IF(AND(AC11=FALSE,IC426&lt;-0.01),"désactivez ce cas.",Y787)</f>
        <v>1124.3399999999999</v>
      </c>
      <c r="AD23" s="806"/>
      <c r="AE23" s="767">
        <f>IF(AND(AE11=FALSE,IV426&lt;-0.01),"désactivez ce cas.",AA787)</f>
        <v>1126.4568749999989</v>
      </c>
      <c r="AF23" s="806"/>
      <c r="AG23" s="767">
        <f>IF(AND(AG11=FALSE,JQ426&lt;-0.01),"désactivez ce cas.",AC787)</f>
        <v>1124.4930833333331</v>
      </c>
      <c r="AH23" s="806"/>
      <c r="AI23" s="767">
        <f>IF(AND(AI11=FALSE,KN426&lt;-0.01),"désactivez ce cas.",AE787)</f>
        <v>1124.4890404061762</v>
      </c>
      <c r="AJ23" s="806"/>
      <c r="AK23" s="926"/>
      <c r="AL23" s="767">
        <f>IF(AND(AL11=FALSE,LS426&lt;-0.01),"désactivez ce cas.",AG787)</f>
        <v>1123.1238136873469</v>
      </c>
      <c r="AM23" s="811"/>
      <c r="AN23" s="768"/>
      <c r="AO23" s="769"/>
      <c r="AP23" s="767">
        <f>IF(AND(AP11=FALSE,ML426&lt;-0.01),"désactivez ce cas.",AI787)</f>
        <v>1076.608661999408</v>
      </c>
      <c r="AQ23" s="811"/>
      <c r="AR23" s="768"/>
      <c r="AS23" s="769"/>
      <c r="AT23" s="767">
        <f>IF(AND(AT11=FALSE,ND426&lt;-0.01),"désactivez ce cas.",AK787)</f>
        <v>1076.608661999408</v>
      </c>
      <c r="AU23" s="768"/>
      <c r="AV23" s="768"/>
      <c r="AW23" s="769"/>
      <c r="AX23" s="767">
        <f>IF(AND(AX11=FALSE,OC426&lt;-0.01),"désactivez ce cas.",AM787)</f>
        <v>1076.6456011701148</v>
      </c>
      <c r="AY23" s="768"/>
      <c r="AZ23" s="768"/>
      <c r="BA23" s="769"/>
      <c r="BB23" s="767">
        <f>IF(AND(BB11=FALSE,PF426&lt;-0.01),"désactivez ce cas.",AO787)</f>
        <v>1076.765700416463</v>
      </c>
      <c r="BC23" s="768"/>
      <c r="BD23" s="768"/>
      <c r="BE23" s="769"/>
      <c r="BJ23" s="12"/>
      <c r="BK23" s="12"/>
      <c r="BL23" s="12"/>
      <c r="BM23" s="12"/>
      <c r="BN23" s="12"/>
      <c r="BO23" s="12"/>
      <c r="BP23" s="12"/>
      <c r="BQ23" s="12"/>
      <c r="BR23" s="12"/>
      <c r="BS23" s="12"/>
    </row>
    <row r="24" spans="2:71" ht="16.8" customHeight="1" thickTop="1" thickBot="1" x14ac:dyDescent="0.35">
      <c r="B24" s="823" t="s">
        <v>52</v>
      </c>
      <c r="C24" s="824"/>
      <c r="D24" s="859"/>
      <c r="E24" s="767">
        <f>C788</f>
        <v>1111.77</v>
      </c>
      <c r="F24" s="806"/>
      <c r="G24" s="767">
        <f>E788</f>
        <v>1198.5899999999999</v>
      </c>
      <c r="H24" s="806"/>
      <c r="I24" s="767">
        <f>G788</f>
        <v>1117.72</v>
      </c>
      <c r="J24" s="806"/>
      <c r="K24" s="767">
        <f>I788</f>
        <v>1190.97</v>
      </c>
      <c r="L24" s="806"/>
      <c r="M24" s="767">
        <f>K788</f>
        <v>1119.6351166270294</v>
      </c>
      <c r="N24" s="806"/>
      <c r="O24" s="887"/>
      <c r="P24" s="767">
        <f>M788</f>
        <v>1126.76</v>
      </c>
      <c r="Q24" s="806"/>
      <c r="R24" s="767">
        <f>O788</f>
        <v>1076.58</v>
      </c>
      <c r="S24" s="806"/>
      <c r="T24" s="767">
        <f>Q788</f>
        <v>1058.0899999999999</v>
      </c>
      <c r="U24" s="806"/>
      <c r="V24" s="767">
        <f>S788</f>
        <v>1076.58</v>
      </c>
      <c r="W24" s="806"/>
      <c r="X24" s="767">
        <f>U788</f>
        <v>1060.0899999999999</v>
      </c>
      <c r="Y24" s="811"/>
      <c r="Z24" s="829"/>
      <c r="AA24" s="826">
        <f>IF(AND(AA11=FALSE,HK426&lt;-0.01),"",W788)</f>
        <v>1123.8775326810628</v>
      </c>
      <c r="AB24" s="769"/>
      <c r="AC24" s="767">
        <f>IF(AND(AC11=FALSE,IC426&lt;-0.01),"",Y788)</f>
        <v>1124.3399999999999</v>
      </c>
      <c r="AD24" s="806"/>
      <c r="AE24" s="767">
        <f>IF(AND(AE11=FALSE,IV426&lt;-0.01),"",AA788)</f>
        <v>1126.4568749999989</v>
      </c>
      <c r="AF24" s="806"/>
      <c r="AG24" s="767">
        <f>IF(AND(AG11=FALSE,JQ426&lt;-0.01),"",AC788)</f>
        <v>1124.4930833333331</v>
      </c>
      <c r="AH24" s="806"/>
      <c r="AI24" s="767">
        <f>IF(AND(AI11=FALSE,KN426&lt;-0.01),"",AE788)</f>
        <v>1124.4890404061762</v>
      </c>
      <c r="AJ24" s="806"/>
      <c r="AK24" s="926"/>
      <c r="AL24" s="767">
        <f>IF(AND(AL11=FALSE,LS426&lt;-0.01),"",AG788)</f>
        <v>1123.1238136873469</v>
      </c>
      <c r="AM24" s="811"/>
      <c r="AN24" s="768"/>
      <c r="AO24" s="769"/>
      <c r="AP24" s="767">
        <f>IF(AND(AP11=FALSE,ML426&lt;-0.01),"",AI788)</f>
        <v>1076.608661999408</v>
      </c>
      <c r="AQ24" s="811"/>
      <c r="AR24" s="768"/>
      <c r="AS24" s="769"/>
      <c r="AT24" s="767">
        <f>IF(AND(AT11=FALSE,ND426&lt;-0.01),"",AK788)</f>
        <v>1076.608661999408</v>
      </c>
      <c r="AU24" s="768"/>
      <c r="AV24" s="768"/>
      <c r="AW24" s="769"/>
      <c r="AX24" s="767">
        <f>IF(AND(AX11=FALSE,OC426&lt;-0.01),"",AM788)</f>
        <v>1076.6456011701148</v>
      </c>
      <c r="AY24" s="768"/>
      <c r="AZ24" s="768"/>
      <c r="BA24" s="769"/>
      <c r="BB24" s="767">
        <f>IF(AND(BB11=FALSE,PF426&lt;-0.01),"",AO788)</f>
        <v>1076.765700416463</v>
      </c>
      <c r="BC24" s="768"/>
      <c r="BD24" s="768"/>
      <c r="BE24" s="769"/>
      <c r="BJ24" s="12"/>
      <c r="BK24" s="12"/>
      <c r="BL24" s="12"/>
      <c r="BM24" s="12"/>
      <c r="BN24" s="12"/>
      <c r="BO24" s="12"/>
      <c r="BP24" s="12"/>
      <c r="BQ24" s="12"/>
      <c r="BR24" s="12"/>
      <c r="BS24" s="12"/>
    </row>
    <row r="25" spans="2:71" ht="16.8" customHeight="1" thickTop="1" thickBot="1" x14ac:dyDescent="0.35">
      <c r="B25" s="849" t="s">
        <v>11</v>
      </c>
      <c r="C25" s="850"/>
      <c r="D25" s="782"/>
      <c r="E25" s="855" t="s">
        <v>13</v>
      </c>
      <c r="F25" s="816"/>
      <c r="G25" s="855" t="s">
        <v>13</v>
      </c>
      <c r="H25" s="816"/>
      <c r="I25" s="855" t="s">
        <v>13</v>
      </c>
      <c r="J25" s="816"/>
      <c r="K25" s="855" t="s">
        <v>13</v>
      </c>
      <c r="L25" s="816"/>
      <c r="M25" s="855" t="s">
        <v>13</v>
      </c>
      <c r="N25" s="816"/>
      <c r="O25" s="887"/>
      <c r="P25" s="855" t="s">
        <v>13</v>
      </c>
      <c r="Q25" s="816"/>
      <c r="R25" s="855" t="s">
        <v>13</v>
      </c>
      <c r="S25" s="816"/>
      <c r="T25" s="855" t="s">
        <v>13</v>
      </c>
      <c r="U25" s="816"/>
      <c r="V25" s="855" t="s">
        <v>13</v>
      </c>
      <c r="W25" s="816"/>
      <c r="X25" s="855" t="s">
        <v>13</v>
      </c>
      <c r="Y25" s="815"/>
      <c r="Z25" s="829"/>
      <c r="AA25" s="933" t="s">
        <v>13</v>
      </c>
      <c r="AB25" s="932"/>
      <c r="AC25" s="931" t="s">
        <v>13</v>
      </c>
      <c r="AD25" s="932"/>
      <c r="AE25" s="931" t="s">
        <v>13</v>
      </c>
      <c r="AF25" s="932"/>
      <c r="AG25" s="931" t="s">
        <v>13</v>
      </c>
      <c r="AH25" s="932"/>
      <c r="AI25" s="931" t="s">
        <v>13</v>
      </c>
      <c r="AJ25" s="932"/>
      <c r="AK25" s="926"/>
      <c r="AL25" s="855" t="s">
        <v>13</v>
      </c>
      <c r="AM25" s="928"/>
      <c r="AN25" s="928"/>
      <c r="AO25" s="816"/>
      <c r="AP25" s="855" t="s">
        <v>13</v>
      </c>
      <c r="AQ25" s="928"/>
      <c r="AR25" s="928"/>
      <c r="AS25" s="816"/>
      <c r="AT25" s="855" t="s">
        <v>13</v>
      </c>
      <c r="AU25" s="928"/>
      <c r="AV25" s="928"/>
      <c r="AW25" s="816"/>
      <c r="AX25" s="855" t="s">
        <v>13</v>
      </c>
      <c r="AY25" s="928"/>
      <c r="AZ25" s="928"/>
      <c r="BA25" s="816"/>
      <c r="BB25" s="855" t="s">
        <v>13</v>
      </c>
      <c r="BC25" s="928"/>
      <c r="BD25" s="928"/>
      <c r="BE25" s="816"/>
      <c r="BF25" s="591"/>
      <c r="BG25" s="35"/>
      <c r="BH25" s="35"/>
      <c r="BI25" s="35"/>
      <c r="BJ25" s="12"/>
      <c r="BK25" s="12"/>
      <c r="BL25" s="12"/>
      <c r="BM25" s="12"/>
      <c r="BN25" s="12"/>
      <c r="BO25" s="12"/>
      <c r="BP25" s="12"/>
      <c r="BQ25" s="12"/>
      <c r="BR25" s="12"/>
      <c r="BS25" s="12"/>
    </row>
    <row r="26" spans="2:71" ht="16.8" customHeight="1" thickTop="1" thickBot="1" x14ac:dyDescent="0.35">
      <c r="B26" s="851"/>
      <c r="C26" s="852"/>
      <c r="D26" s="853"/>
      <c r="E26" s="26" t="s">
        <v>14</v>
      </c>
      <c r="F26" s="27" t="s">
        <v>15</v>
      </c>
      <c r="G26" s="26" t="s">
        <v>14</v>
      </c>
      <c r="H26" s="27" t="s">
        <v>15</v>
      </c>
      <c r="I26" s="26" t="s">
        <v>14</v>
      </c>
      <c r="J26" s="27" t="s">
        <v>15</v>
      </c>
      <c r="K26" s="26" t="s">
        <v>14</v>
      </c>
      <c r="L26" s="27" t="s">
        <v>15</v>
      </c>
      <c r="M26" s="26" t="s">
        <v>14</v>
      </c>
      <c r="N26" s="27" t="s">
        <v>15</v>
      </c>
      <c r="O26" s="888"/>
      <c r="P26" s="26" t="s">
        <v>14</v>
      </c>
      <c r="Q26" s="27" t="s">
        <v>15</v>
      </c>
      <c r="R26" s="26" t="s">
        <v>14</v>
      </c>
      <c r="S26" s="27" t="s">
        <v>15</v>
      </c>
      <c r="T26" s="26" t="s">
        <v>14</v>
      </c>
      <c r="U26" s="27" t="s">
        <v>15</v>
      </c>
      <c r="V26" s="26" t="s">
        <v>14</v>
      </c>
      <c r="W26" s="27" t="s">
        <v>15</v>
      </c>
      <c r="X26" s="26" t="s">
        <v>14</v>
      </c>
      <c r="Y26" s="720" t="s">
        <v>15</v>
      </c>
      <c r="Z26" s="829"/>
      <c r="AA26" s="722" t="s">
        <v>14</v>
      </c>
      <c r="AB26" s="28" t="s">
        <v>15</v>
      </c>
      <c r="AC26" s="26" t="s">
        <v>14</v>
      </c>
      <c r="AD26" s="28" t="s">
        <v>15</v>
      </c>
      <c r="AE26" s="26" t="s">
        <v>14</v>
      </c>
      <c r="AF26" s="28" t="s">
        <v>15</v>
      </c>
      <c r="AG26" s="26" t="s">
        <v>14</v>
      </c>
      <c r="AH26" s="28" t="s">
        <v>15</v>
      </c>
      <c r="AI26" s="26" t="s">
        <v>14</v>
      </c>
      <c r="AJ26" s="28" t="s">
        <v>15</v>
      </c>
      <c r="AK26" s="927"/>
      <c r="AL26" s="929" t="s">
        <v>14</v>
      </c>
      <c r="AM26" s="930"/>
      <c r="AN26" s="771" t="s">
        <v>15</v>
      </c>
      <c r="AO26" s="769"/>
      <c r="AP26" s="771" t="s">
        <v>14</v>
      </c>
      <c r="AQ26" s="769"/>
      <c r="AR26" s="771" t="s">
        <v>15</v>
      </c>
      <c r="AS26" s="769"/>
      <c r="AT26" s="771" t="s">
        <v>14</v>
      </c>
      <c r="AU26" s="769"/>
      <c r="AV26" s="771" t="s">
        <v>15</v>
      </c>
      <c r="AW26" s="769"/>
      <c r="AX26" s="771" t="s">
        <v>14</v>
      </c>
      <c r="AY26" s="769"/>
      <c r="AZ26" s="771" t="s">
        <v>15</v>
      </c>
      <c r="BA26" s="769"/>
      <c r="BB26" s="771" t="s">
        <v>14</v>
      </c>
      <c r="BC26" s="769"/>
      <c r="BD26" s="771" t="s">
        <v>15</v>
      </c>
      <c r="BE26" s="769"/>
      <c r="BJ26" s="12"/>
      <c r="BK26" s="12"/>
      <c r="BL26" s="12"/>
      <c r="BM26" s="12"/>
      <c r="BN26" s="12"/>
      <c r="BO26" s="12"/>
      <c r="BP26" s="12"/>
      <c r="BQ26" s="12"/>
      <c r="BR26" s="12"/>
      <c r="BS26" s="12"/>
    </row>
    <row r="27" spans="2:71" ht="16.8" customHeight="1" thickTop="1" thickBot="1" x14ac:dyDescent="0.35">
      <c r="B27" s="854"/>
      <c r="C27" s="784"/>
      <c r="D27" s="785"/>
      <c r="E27" s="213">
        <v>3.0000000000000001E-3</v>
      </c>
      <c r="F27" s="214">
        <v>3.0000000000000001E-3</v>
      </c>
      <c r="G27" s="213">
        <v>5.6049999999999997E-3</v>
      </c>
      <c r="H27" s="214">
        <v>5.6049999999999997E-3</v>
      </c>
      <c r="I27" s="213">
        <v>5.4250000000000001E-3</v>
      </c>
      <c r="J27" s="214">
        <v>5.4250000000000001E-3</v>
      </c>
      <c r="K27" s="213">
        <v>5.3759999999999997E-3</v>
      </c>
      <c r="L27" s="214">
        <v>5.3759999999999997E-3</v>
      </c>
      <c r="M27" s="213">
        <v>5.2300000000000003E-3</v>
      </c>
      <c r="N27" s="214">
        <v>5.2300000000000003E-3</v>
      </c>
      <c r="O27" s="10">
        <v>1</v>
      </c>
      <c r="P27" s="729">
        <v>1.6000000000000001E-3</v>
      </c>
      <c r="Q27" s="730">
        <v>1.1999999999999999E-3</v>
      </c>
      <c r="R27" s="729">
        <v>1.6000000000000001E-3</v>
      </c>
      <c r="S27" s="730">
        <v>1.1999999999999999E-3</v>
      </c>
      <c r="T27" s="729">
        <v>1.6000000000000001E-3</v>
      </c>
      <c r="U27" s="730">
        <v>1.1999999999999999E-3</v>
      </c>
      <c r="V27" s="729">
        <v>1.6000000000000001E-3</v>
      </c>
      <c r="W27" s="730">
        <v>1.1999999999999999E-3</v>
      </c>
      <c r="X27" s="729">
        <v>1.6000000000000001E-3</v>
      </c>
      <c r="Y27" s="731">
        <v>1.1999999999999999E-3</v>
      </c>
      <c r="Z27" s="829"/>
      <c r="AA27" s="723">
        <f>IF(AA29&gt;0,AA29,E27/$BD$10*$B$7)</f>
        <v>7.4999999999999997E-3</v>
      </c>
      <c r="AB27" s="713">
        <f>IF(AB29&gt;0,AB29,F27/$BD$10*$B$7)</f>
        <v>7.4999999999999997E-3</v>
      </c>
      <c r="AC27" s="713">
        <f>IF(AC29&gt;0,AC29,$IO$60/($G$27+$H$27)*G27)</f>
        <v>8.640503731334067E-3</v>
      </c>
      <c r="AD27" s="713">
        <f>IF(AD29&gt;0,AD29,$IO$60/($G$27+$H$27)*H27)</f>
        <v>8.640503731334067E-3</v>
      </c>
      <c r="AE27" s="713">
        <f>IF(AE29&gt;0,AE29,$IY$60/($I$27+$J$27)*$I$27)</f>
        <v>8.7950000000000007E-3</v>
      </c>
      <c r="AF27" s="713">
        <f>IF(AF29&gt;0,AF29,$IY$60/($I$27+$J$27)*$J$27)</f>
        <v>8.7950000000000007E-3</v>
      </c>
      <c r="AG27" s="713">
        <f>IF(AG29&gt;0,AG29,JU60/($K$27+$L$27)*$K$27)</f>
        <v>8.822E-3</v>
      </c>
      <c r="AH27" s="713">
        <f>IF(AH29&gt;0,AH29,JU60/($K$27+$L$27)*$L$27)</f>
        <v>8.822E-3</v>
      </c>
      <c r="AI27" s="713">
        <f>IF(AI29&gt;0,AI29,KR60/(M27+N27)*$M$27)</f>
        <v>8.7010000000000004E-3</v>
      </c>
      <c r="AJ27" s="713">
        <f>IF(AJ29&gt;0,AJ29,$KR$60/($M$27+$N$27)*$N$27)</f>
        <v>8.7010000000000004E-3</v>
      </c>
      <c r="AK27" s="13">
        <v>1</v>
      </c>
      <c r="AL27" s="737">
        <f t="shared" ref="AL27:AL56" si="0">IF((AK27*12)&gt;$BD$10,0,IF(AM27&gt;0,AM27,$LZ$60/(P27+Q27)*P27))</f>
        <v>5.7999999999999996E-3</v>
      </c>
      <c r="AM27" s="738">
        <v>5.7999999999999996E-3</v>
      </c>
      <c r="AN27" s="737">
        <f t="shared" ref="AN27:AN56" si="1">IF((AK27*12)&gt;$BD$10,0,IF(AO27&gt;0,AO27,$LZ$60/(P27+Q27)*Q27))</f>
        <v>5.7999999999999996E-3</v>
      </c>
      <c r="AO27" s="738">
        <v>5.7999999999999996E-3</v>
      </c>
      <c r="AP27" s="739">
        <f t="shared" ref="AP27:AP56" si="2">IF((AK27*12)&gt;$BD$10,0,IF(AQ27&gt;0,AQ27,R27/$BD$10*$B$7))</f>
        <v>4.0000000000000001E-3</v>
      </c>
      <c r="AQ27" s="738"/>
      <c r="AR27" s="737">
        <f t="shared" ref="AR27:AR56" si="3">IF((AK27*12)&gt;$BD$10,0,IF(AS27&gt;0,AS27,S27/$BD$10*$B$7))</f>
        <v>2.9999999999999996E-3</v>
      </c>
      <c r="AS27" s="738"/>
      <c r="AT27" s="737">
        <f t="shared" ref="AT27:AT56" si="4">IF((AK27*12)&gt;$BD$10,0,IF(AU27&gt;0,AU27,T27/$BD$10*$B$7))</f>
        <v>4.0000000000000001E-3</v>
      </c>
      <c r="AU27" s="738"/>
      <c r="AV27" s="737">
        <f t="shared" ref="AV27:AV56" si="5">IF((AK27*12)&gt;$BD$10,0,IF(AW27&gt;0,AW27,U27/$BD$10*$B$7))</f>
        <v>2.9999999999999996E-3</v>
      </c>
      <c r="AW27" s="738"/>
      <c r="AX27" s="737">
        <f t="shared" ref="AX27:AX56" si="6">IF((AK27*12)&gt;$BD$10,0,IF(AY27&gt;0,AY27,V27/$BD$10*$B$7))</f>
        <v>4.0000000000000001E-3</v>
      </c>
      <c r="AY27" s="738"/>
      <c r="AZ27" s="737">
        <f t="shared" ref="AZ27:AZ56" si="7">IF((AK27*12)&gt;$BD$10,0,IF(BA27&gt;0,BA27,W27/$BD$10*$B$7))</f>
        <v>2.9999999999999996E-3</v>
      </c>
      <c r="BA27" s="738"/>
      <c r="BB27" s="737">
        <f t="shared" ref="BB27:BB56" si="8">IF((AK27*12)&gt;$BD$10,0,IF(BC27&gt;0,BC27,X27/$BD$10*$B$7))</f>
        <v>4.0000000000000001E-3</v>
      </c>
      <c r="BC27" s="738"/>
      <c r="BD27" s="737">
        <f t="shared" ref="BD27:BD56" si="9">IF((AK27*12)&gt;$BD$10,0,IF(BE27&gt;0,BE27,Y27/$BD$10*$B$7))</f>
        <v>2.9999999999999996E-3</v>
      </c>
      <c r="BE27" s="738"/>
      <c r="BG27" s="591"/>
      <c r="BH27" s="591"/>
      <c r="BJ27" s="12"/>
      <c r="BK27" s="12"/>
      <c r="BL27" s="12"/>
      <c r="BM27" s="12"/>
      <c r="BN27" s="12"/>
      <c r="BO27" s="12"/>
      <c r="BP27" s="12"/>
      <c r="BQ27" s="12"/>
      <c r="BR27" s="12"/>
      <c r="BS27" s="12"/>
    </row>
    <row r="28" spans="2:71" ht="16.8" thickTop="1" thickBot="1" x14ac:dyDescent="0.35">
      <c r="B28" s="30"/>
      <c r="C28" s="23"/>
      <c r="D28" s="23"/>
      <c r="E28" s="23"/>
      <c r="F28" s="23"/>
      <c r="G28" s="374">
        <v>1</v>
      </c>
      <c r="H28" s="23"/>
      <c r="I28" s="23"/>
      <c r="J28" s="23"/>
      <c r="K28" s="23"/>
      <c r="L28" s="23"/>
      <c r="M28" s="23"/>
      <c r="N28" s="24"/>
      <c r="O28" s="8">
        <v>2</v>
      </c>
      <c r="P28" s="728">
        <v>1.8E-3</v>
      </c>
      <c r="Q28" s="732">
        <v>1.4E-3</v>
      </c>
      <c r="R28" s="728">
        <v>1.8E-3</v>
      </c>
      <c r="S28" s="732">
        <v>1.4E-3</v>
      </c>
      <c r="T28" s="728">
        <v>1.8E-3</v>
      </c>
      <c r="U28" s="732">
        <v>1.4E-3</v>
      </c>
      <c r="V28" s="728">
        <v>1.8E-3</v>
      </c>
      <c r="W28" s="732">
        <v>1.4E-3</v>
      </c>
      <c r="X28" s="728">
        <v>1.8E-3</v>
      </c>
      <c r="Y28" s="732">
        <v>1.4E-3</v>
      </c>
      <c r="Z28" s="829"/>
      <c r="AA28" s="861" t="s">
        <v>96</v>
      </c>
      <c r="AB28" s="862"/>
      <c r="AC28" s="862"/>
      <c r="AD28" s="862"/>
      <c r="AE28" s="862"/>
      <c r="AF28" s="862"/>
      <c r="AG28" s="862"/>
      <c r="AH28" s="862"/>
      <c r="AI28" s="862"/>
      <c r="AJ28" s="863"/>
      <c r="AK28" s="14">
        <v>2</v>
      </c>
      <c r="AL28" s="740">
        <f t="shared" si="0"/>
        <v>6.3E-3</v>
      </c>
      <c r="AM28" s="741">
        <v>6.3E-3</v>
      </c>
      <c r="AN28" s="742">
        <f t="shared" si="1"/>
        <v>6.3E-3</v>
      </c>
      <c r="AO28" s="743">
        <v>6.3E-3</v>
      </c>
      <c r="AP28" s="744">
        <f t="shared" si="2"/>
        <v>4.4999999999999997E-3</v>
      </c>
      <c r="AQ28" s="743"/>
      <c r="AR28" s="744">
        <f t="shared" si="3"/>
        <v>3.5000000000000001E-3</v>
      </c>
      <c r="AS28" s="745"/>
      <c r="AT28" s="744">
        <f t="shared" si="4"/>
        <v>4.4999999999999997E-3</v>
      </c>
      <c r="AU28" s="745"/>
      <c r="AV28" s="744">
        <f t="shared" si="5"/>
        <v>3.5000000000000001E-3</v>
      </c>
      <c r="AW28" s="745"/>
      <c r="AX28" s="744">
        <f t="shared" si="6"/>
        <v>4.4999999999999997E-3</v>
      </c>
      <c r="AY28" s="745"/>
      <c r="AZ28" s="744">
        <f t="shared" si="7"/>
        <v>3.5000000000000001E-3</v>
      </c>
      <c r="BA28" s="745"/>
      <c r="BB28" s="744">
        <f t="shared" si="8"/>
        <v>4.4999999999999997E-3</v>
      </c>
      <c r="BC28" s="745"/>
      <c r="BD28" s="744">
        <f t="shared" si="9"/>
        <v>3.5000000000000001E-3</v>
      </c>
      <c r="BE28" s="745"/>
      <c r="BG28" s="591"/>
      <c r="BH28" s="591"/>
      <c r="BJ28" s="12"/>
      <c r="BK28" s="12"/>
      <c r="BL28" s="12"/>
      <c r="BM28" s="12"/>
      <c r="BN28" s="12"/>
      <c r="BO28" s="12"/>
      <c r="BP28" s="12"/>
      <c r="BQ28" s="12"/>
      <c r="BR28" s="12"/>
      <c r="BS28" s="12"/>
    </row>
    <row r="29" spans="2:71" ht="16.8" thickTop="1" thickBot="1" x14ac:dyDescent="0.35">
      <c r="B29" s="31"/>
      <c r="C29" s="18"/>
      <c r="D29" s="18"/>
      <c r="E29" s="18"/>
      <c r="F29" s="18"/>
      <c r="G29" s="366"/>
      <c r="H29" s="366"/>
      <c r="I29" s="18"/>
      <c r="J29" s="18"/>
      <c r="K29" s="18"/>
      <c r="L29" s="18"/>
      <c r="M29" s="18"/>
      <c r="N29" s="19"/>
      <c r="O29" s="8">
        <v>3</v>
      </c>
      <c r="P29" s="733">
        <v>2E-3</v>
      </c>
      <c r="Q29" s="734">
        <v>1.6000000000000001E-3</v>
      </c>
      <c r="R29" s="733">
        <v>2E-3</v>
      </c>
      <c r="S29" s="734">
        <v>1.6000000000000001E-3</v>
      </c>
      <c r="T29" s="733">
        <v>2E-3</v>
      </c>
      <c r="U29" s="734">
        <v>1.6000000000000001E-3</v>
      </c>
      <c r="V29" s="733">
        <v>2E-3</v>
      </c>
      <c r="W29" s="734">
        <v>1.6000000000000001E-3</v>
      </c>
      <c r="X29" s="733">
        <v>2E-3</v>
      </c>
      <c r="Y29" s="734">
        <v>1.6000000000000001E-3</v>
      </c>
      <c r="Z29" s="830"/>
      <c r="AA29" s="714"/>
      <c r="AB29" s="714"/>
      <c r="AC29" s="714"/>
      <c r="AD29" s="714"/>
      <c r="AE29" s="714">
        <v>8.7950000000000007E-3</v>
      </c>
      <c r="AF29" s="714">
        <v>8.7950000000000007E-3</v>
      </c>
      <c r="AG29" s="714">
        <v>8.822E-3</v>
      </c>
      <c r="AH29" s="714">
        <v>8.822E-3</v>
      </c>
      <c r="AI29" s="714">
        <v>8.7010000000000004E-3</v>
      </c>
      <c r="AJ29" s="714">
        <v>8.7010000000000004E-3</v>
      </c>
      <c r="AK29" s="14">
        <v>3</v>
      </c>
      <c r="AL29" s="744">
        <f t="shared" si="0"/>
        <v>6.7999999999999996E-3</v>
      </c>
      <c r="AM29" s="745">
        <v>6.7999999999999996E-3</v>
      </c>
      <c r="AN29" s="746">
        <f t="shared" si="1"/>
        <v>6.7999999999999996E-3</v>
      </c>
      <c r="AO29" s="743">
        <v>6.7999999999999996E-3</v>
      </c>
      <c r="AP29" s="744">
        <f t="shared" si="2"/>
        <v>5.0000000000000001E-3</v>
      </c>
      <c r="AQ29" s="743"/>
      <c r="AR29" s="744">
        <f t="shared" si="3"/>
        <v>4.0000000000000001E-3</v>
      </c>
      <c r="AS29" s="745"/>
      <c r="AT29" s="744">
        <f t="shared" si="4"/>
        <v>5.0000000000000001E-3</v>
      </c>
      <c r="AU29" s="745"/>
      <c r="AV29" s="744">
        <f t="shared" si="5"/>
        <v>4.0000000000000001E-3</v>
      </c>
      <c r="AW29" s="745"/>
      <c r="AX29" s="744">
        <f t="shared" si="6"/>
        <v>5.0000000000000001E-3</v>
      </c>
      <c r="AY29" s="745"/>
      <c r="AZ29" s="744">
        <f t="shared" si="7"/>
        <v>4.0000000000000001E-3</v>
      </c>
      <c r="BA29" s="745"/>
      <c r="BB29" s="744">
        <f t="shared" si="8"/>
        <v>5.0000000000000001E-3</v>
      </c>
      <c r="BC29" s="745"/>
      <c r="BD29" s="744">
        <f t="shared" si="9"/>
        <v>4.0000000000000001E-3</v>
      </c>
      <c r="BE29" s="745"/>
      <c r="BG29" s="591"/>
      <c r="BH29" s="591"/>
      <c r="BJ29" s="12"/>
      <c r="BK29" s="12"/>
      <c r="BL29" s="12"/>
      <c r="BM29" s="12"/>
      <c r="BN29" s="12"/>
      <c r="BO29" s="12"/>
      <c r="BP29" s="12"/>
      <c r="BQ29" s="12"/>
      <c r="BR29" s="12"/>
      <c r="BS29" s="12"/>
    </row>
    <row r="30" spans="2:71" ht="16.2" thickTop="1" x14ac:dyDescent="0.3">
      <c r="B30" s="31"/>
      <c r="C30" s="368"/>
      <c r="D30" s="369"/>
      <c r="E30" s="368"/>
      <c r="F30" s="368"/>
      <c r="G30" s="368"/>
      <c r="K30" s="18"/>
      <c r="L30" s="18"/>
      <c r="M30" s="18"/>
      <c r="N30" s="19"/>
      <c r="O30" s="8">
        <v>4</v>
      </c>
      <c r="P30" s="733">
        <v>2.2000000000000001E-3</v>
      </c>
      <c r="Q30" s="734">
        <v>1.8E-3</v>
      </c>
      <c r="R30" s="733">
        <v>2.2000000000000001E-3</v>
      </c>
      <c r="S30" s="734">
        <v>1.8E-3</v>
      </c>
      <c r="T30" s="733">
        <v>2.2000000000000001E-3</v>
      </c>
      <c r="U30" s="734">
        <v>1.8E-3</v>
      </c>
      <c r="V30" s="733">
        <v>2.2000000000000001E-3</v>
      </c>
      <c r="W30" s="734">
        <v>1.8E-3</v>
      </c>
      <c r="X30" s="733">
        <v>2.2000000000000001E-3</v>
      </c>
      <c r="Y30" s="734">
        <v>1.8E-3</v>
      </c>
      <c r="Z30" s="31"/>
      <c r="AA30" s="353"/>
      <c r="AB30" s="353"/>
      <c r="AC30" s="353"/>
      <c r="AD30" s="353"/>
      <c r="AE30" s="353"/>
      <c r="AF30" s="353"/>
      <c r="AG30" s="520"/>
      <c r="AH30" s="520"/>
      <c r="AI30" s="353"/>
      <c r="AJ30" s="353"/>
      <c r="AK30" s="14">
        <v>4</v>
      </c>
      <c r="AL30" s="744">
        <f t="shared" si="0"/>
        <v>7.3000000000000001E-3</v>
      </c>
      <c r="AM30" s="745">
        <v>7.3000000000000001E-3</v>
      </c>
      <c r="AN30" s="746">
        <f t="shared" si="1"/>
        <v>7.3000000000000001E-3</v>
      </c>
      <c r="AO30" s="743">
        <v>7.3000000000000001E-3</v>
      </c>
      <c r="AP30" s="744">
        <f t="shared" si="2"/>
        <v>5.4999999999999997E-3</v>
      </c>
      <c r="AQ30" s="743"/>
      <c r="AR30" s="744">
        <f t="shared" si="3"/>
        <v>4.4999999999999997E-3</v>
      </c>
      <c r="AS30" s="745"/>
      <c r="AT30" s="744">
        <f t="shared" si="4"/>
        <v>5.4999999999999997E-3</v>
      </c>
      <c r="AU30" s="745"/>
      <c r="AV30" s="744">
        <f t="shared" si="5"/>
        <v>4.4999999999999997E-3</v>
      </c>
      <c r="AW30" s="745"/>
      <c r="AX30" s="744">
        <f t="shared" si="6"/>
        <v>5.4999999999999997E-3</v>
      </c>
      <c r="AY30" s="745"/>
      <c r="AZ30" s="744">
        <f t="shared" si="7"/>
        <v>4.4999999999999997E-3</v>
      </c>
      <c r="BA30" s="745"/>
      <c r="BB30" s="744">
        <f t="shared" si="8"/>
        <v>5.4999999999999997E-3</v>
      </c>
      <c r="BC30" s="745"/>
      <c r="BD30" s="744">
        <f t="shared" si="9"/>
        <v>4.4999999999999997E-3</v>
      </c>
      <c r="BE30" s="745"/>
      <c r="BG30" s="591"/>
      <c r="BH30" s="591"/>
      <c r="BJ30" s="12"/>
      <c r="BK30" s="12"/>
      <c r="BL30" s="12"/>
      <c r="BM30" s="12"/>
      <c r="BN30" s="12"/>
      <c r="BO30" s="12"/>
      <c r="BP30" s="12"/>
      <c r="BQ30" s="12"/>
      <c r="BR30" s="12"/>
      <c r="BS30" s="12"/>
    </row>
    <row r="31" spans="2:71" x14ac:dyDescent="0.3">
      <c r="B31" s="31"/>
      <c r="C31" s="369"/>
      <c r="D31" s="369"/>
      <c r="E31" s="369"/>
      <c r="F31" s="369"/>
      <c r="G31" s="370"/>
      <c r="H31" s="32"/>
      <c r="I31" s="18"/>
      <c r="J31" s="18"/>
      <c r="K31" s="18"/>
      <c r="L31" s="18"/>
      <c r="M31" s="18"/>
      <c r="N31" s="19"/>
      <c r="O31" s="8">
        <v>5</v>
      </c>
      <c r="P31" s="733">
        <v>2.3999999999999998E-3</v>
      </c>
      <c r="Q31" s="734">
        <v>2E-3</v>
      </c>
      <c r="R31" s="733">
        <v>2.3999999999999998E-3</v>
      </c>
      <c r="S31" s="734">
        <v>2E-3</v>
      </c>
      <c r="T31" s="733">
        <v>2.3999999999999998E-3</v>
      </c>
      <c r="U31" s="734">
        <v>2E-3</v>
      </c>
      <c r="V31" s="733">
        <v>2.3999999999999998E-3</v>
      </c>
      <c r="W31" s="734">
        <v>2E-3</v>
      </c>
      <c r="X31" s="733">
        <v>2.3999999999999998E-3</v>
      </c>
      <c r="Y31" s="734">
        <v>2E-3</v>
      </c>
      <c r="Z31" s="31"/>
      <c r="AA31" s="18"/>
      <c r="AB31" s="18"/>
      <c r="AC31" s="366"/>
      <c r="AD31" s="366"/>
      <c r="AE31" s="18"/>
      <c r="AF31" s="366"/>
      <c r="AG31" s="18"/>
      <c r="AH31" s="18"/>
      <c r="AI31" s="18"/>
      <c r="AJ31" s="19"/>
      <c r="AK31" s="14">
        <v>5</v>
      </c>
      <c r="AL31" s="744">
        <f t="shared" si="0"/>
        <v>7.7000000000000002E-3</v>
      </c>
      <c r="AM31" s="745">
        <v>7.7000000000000002E-3</v>
      </c>
      <c r="AN31" s="746">
        <f t="shared" si="1"/>
        <v>7.7000000000000002E-3</v>
      </c>
      <c r="AO31" s="743">
        <v>7.7000000000000002E-3</v>
      </c>
      <c r="AP31" s="744">
        <f t="shared" si="2"/>
        <v>5.9999999999999993E-3</v>
      </c>
      <c r="AQ31" s="743"/>
      <c r="AR31" s="744">
        <f t="shared" si="3"/>
        <v>5.0000000000000001E-3</v>
      </c>
      <c r="AS31" s="745"/>
      <c r="AT31" s="744">
        <f t="shared" si="4"/>
        <v>5.9999999999999993E-3</v>
      </c>
      <c r="AU31" s="745"/>
      <c r="AV31" s="744">
        <f t="shared" si="5"/>
        <v>5.0000000000000001E-3</v>
      </c>
      <c r="AW31" s="745"/>
      <c r="AX31" s="744">
        <f t="shared" si="6"/>
        <v>5.9999999999999993E-3</v>
      </c>
      <c r="AY31" s="745"/>
      <c r="AZ31" s="744">
        <f t="shared" si="7"/>
        <v>5.0000000000000001E-3</v>
      </c>
      <c r="BA31" s="745"/>
      <c r="BB31" s="744">
        <f t="shared" si="8"/>
        <v>5.9999999999999993E-3</v>
      </c>
      <c r="BC31" s="745"/>
      <c r="BD31" s="744">
        <f t="shared" si="9"/>
        <v>5.0000000000000001E-3</v>
      </c>
      <c r="BE31" s="745"/>
      <c r="BG31" s="591"/>
      <c r="BH31" s="591"/>
      <c r="BJ31" s="12"/>
      <c r="BK31" s="12"/>
      <c r="BL31" s="12"/>
      <c r="BM31" s="12"/>
      <c r="BN31" s="12"/>
      <c r="BO31" s="12"/>
      <c r="BP31" s="12"/>
      <c r="BQ31" s="12"/>
      <c r="BR31" s="12"/>
      <c r="BS31" s="12"/>
    </row>
    <row r="32" spans="2:71" x14ac:dyDescent="0.3">
      <c r="B32" s="31"/>
      <c r="C32" s="371"/>
      <c r="D32" s="372"/>
      <c r="E32" s="372"/>
      <c r="F32" s="372"/>
      <c r="G32" s="372"/>
      <c r="H32" s="32"/>
      <c r="I32" s="18"/>
      <c r="J32" s="18"/>
      <c r="K32" s="18"/>
      <c r="L32" s="18"/>
      <c r="M32" s="18"/>
      <c r="N32" s="19"/>
      <c r="O32" s="8">
        <v>6</v>
      </c>
      <c r="P32" s="733">
        <v>2.7000000000000001E-3</v>
      </c>
      <c r="Q32" s="734">
        <v>2.2000000000000001E-3</v>
      </c>
      <c r="R32" s="733">
        <v>2.7000000000000001E-3</v>
      </c>
      <c r="S32" s="734">
        <v>2.2000000000000001E-3</v>
      </c>
      <c r="T32" s="733">
        <v>2.7000000000000001E-3</v>
      </c>
      <c r="U32" s="734">
        <v>2.2000000000000001E-3</v>
      </c>
      <c r="V32" s="733">
        <v>2.7000000000000001E-3</v>
      </c>
      <c r="W32" s="734">
        <v>2.2000000000000001E-3</v>
      </c>
      <c r="X32" s="733">
        <v>2.7000000000000001E-3</v>
      </c>
      <c r="Y32" s="734">
        <v>2.2000000000000001E-3</v>
      </c>
      <c r="Z32" s="31"/>
      <c r="AA32" s="18"/>
      <c r="AB32" s="18"/>
      <c r="AC32" s="367"/>
      <c r="AD32" s="365"/>
      <c r="AE32" s="366"/>
      <c r="AF32" s="366"/>
      <c r="AG32" s="18"/>
      <c r="AH32" s="18"/>
      <c r="AI32" s="366"/>
      <c r="AJ32" s="19"/>
      <c r="AK32" s="14">
        <v>6</v>
      </c>
      <c r="AL32" s="744">
        <f t="shared" si="0"/>
        <v>8.3000000000000001E-3</v>
      </c>
      <c r="AM32" s="745">
        <v>8.3000000000000001E-3</v>
      </c>
      <c r="AN32" s="746">
        <f t="shared" si="1"/>
        <v>8.3000000000000001E-3</v>
      </c>
      <c r="AO32" s="743">
        <v>8.3000000000000001E-3</v>
      </c>
      <c r="AP32" s="744">
        <f t="shared" si="2"/>
        <v>6.7500000000000008E-3</v>
      </c>
      <c r="AQ32" s="743"/>
      <c r="AR32" s="744">
        <f t="shared" si="3"/>
        <v>5.4999999999999997E-3</v>
      </c>
      <c r="AS32" s="745"/>
      <c r="AT32" s="744">
        <f t="shared" si="4"/>
        <v>6.7500000000000008E-3</v>
      </c>
      <c r="AU32" s="745"/>
      <c r="AV32" s="744">
        <f t="shared" si="5"/>
        <v>5.4999999999999997E-3</v>
      </c>
      <c r="AW32" s="745"/>
      <c r="AX32" s="744">
        <f t="shared" si="6"/>
        <v>6.7500000000000008E-3</v>
      </c>
      <c r="AY32" s="745"/>
      <c r="AZ32" s="744">
        <f t="shared" si="7"/>
        <v>5.4999999999999997E-3</v>
      </c>
      <c r="BA32" s="745"/>
      <c r="BB32" s="744">
        <f t="shared" si="8"/>
        <v>6.7500000000000008E-3</v>
      </c>
      <c r="BC32" s="745"/>
      <c r="BD32" s="744">
        <f t="shared" si="9"/>
        <v>5.4999999999999997E-3</v>
      </c>
      <c r="BE32" s="745"/>
      <c r="BG32" s="591"/>
      <c r="BH32" s="591"/>
      <c r="BJ32" s="12"/>
      <c r="BK32" s="12"/>
      <c r="BL32" s="12"/>
      <c r="BM32" s="12"/>
      <c r="BN32" s="12"/>
      <c r="BO32" s="12"/>
      <c r="BP32" s="12"/>
      <c r="BQ32" s="12"/>
      <c r="BR32" s="12"/>
      <c r="BS32" s="12"/>
    </row>
    <row r="33" spans="2:71" x14ac:dyDescent="0.3">
      <c r="B33" s="31"/>
      <c r="C33" s="371"/>
      <c r="D33" s="372"/>
      <c r="E33" s="372"/>
      <c r="F33" s="369"/>
      <c r="G33" s="370"/>
      <c r="H33" s="32"/>
      <c r="I33" s="18"/>
      <c r="J33" s="18"/>
      <c r="K33" s="18"/>
      <c r="L33" s="18"/>
      <c r="M33" s="18"/>
      <c r="N33" s="19"/>
      <c r="O33" s="8">
        <v>7</v>
      </c>
      <c r="P33" s="733">
        <v>2.8E-3</v>
      </c>
      <c r="Q33" s="734">
        <v>2.3999999999999998E-3</v>
      </c>
      <c r="R33" s="733">
        <v>2.8E-3</v>
      </c>
      <c r="S33" s="734">
        <v>2.3999999999999998E-3</v>
      </c>
      <c r="T33" s="733">
        <v>2.8E-3</v>
      </c>
      <c r="U33" s="734">
        <v>2.3999999999999998E-3</v>
      </c>
      <c r="V33" s="733">
        <v>2.8E-3</v>
      </c>
      <c r="W33" s="734">
        <v>2.3999999999999998E-3</v>
      </c>
      <c r="X33" s="733">
        <v>2.8E-3</v>
      </c>
      <c r="Y33" s="734">
        <v>2.3999999999999998E-3</v>
      </c>
      <c r="Z33" s="31"/>
      <c r="AA33" s="18"/>
      <c r="AB33" s="18"/>
      <c r="AC33" s="366"/>
      <c r="AD33" s="366"/>
      <c r="AE33" s="18"/>
      <c r="AF33" s="18"/>
      <c r="AG33" s="18"/>
      <c r="AH33" s="18"/>
      <c r="AI33" s="18"/>
      <c r="AJ33" s="19"/>
      <c r="AK33" s="14">
        <v>7</v>
      </c>
      <c r="AL33" s="744">
        <f t="shared" si="0"/>
        <v>8.6E-3</v>
      </c>
      <c r="AM33" s="745">
        <v>8.6E-3</v>
      </c>
      <c r="AN33" s="746">
        <f t="shared" si="1"/>
        <v>8.6E-3</v>
      </c>
      <c r="AO33" s="743">
        <v>8.6E-3</v>
      </c>
      <c r="AP33" s="744">
        <f t="shared" si="2"/>
        <v>7.0000000000000001E-3</v>
      </c>
      <c r="AQ33" s="743"/>
      <c r="AR33" s="744">
        <f t="shared" si="3"/>
        <v>5.9999999999999993E-3</v>
      </c>
      <c r="AS33" s="745"/>
      <c r="AT33" s="744">
        <f t="shared" si="4"/>
        <v>7.0000000000000001E-3</v>
      </c>
      <c r="AU33" s="745"/>
      <c r="AV33" s="744">
        <f t="shared" si="5"/>
        <v>5.9999999999999993E-3</v>
      </c>
      <c r="AW33" s="745"/>
      <c r="AX33" s="744">
        <f t="shared" si="6"/>
        <v>7.0000000000000001E-3</v>
      </c>
      <c r="AY33" s="745"/>
      <c r="AZ33" s="744">
        <f t="shared" si="7"/>
        <v>5.9999999999999993E-3</v>
      </c>
      <c r="BA33" s="745"/>
      <c r="BB33" s="744">
        <f t="shared" si="8"/>
        <v>7.0000000000000001E-3</v>
      </c>
      <c r="BC33" s="745"/>
      <c r="BD33" s="744">
        <f t="shared" si="9"/>
        <v>5.9999999999999993E-3</v>
      </c>
      <c r="BE33" s="745"/>
      <c r="BG33" s="591"/>
      <c r="BH33" s="591"/>
      <c r="BJ33" s="12"/>
      <c r="BK33" s="12"/>
      <c r="BL33" s="12"/>
      <c r="BM33" s="12"/>
      <c r="BN33" s="12"/>
      <c r="BO33" s="12"/>
      <c r="BP33" s="12"/>
      <c r="BQ33" s="12"/>
      <c r="BR33" s="12"/>
      <c r="BS33" s="12"/>
    </row>
    <row r="34" spans="2:71" x14ac:dyDescent="0.3">
      <c r="B34" s="31"/>
      <c r="C34" s="371"/>
      <c r="D34" s="369"/>
      <c r="E34" s="369"/>
      <c r="F34" s="369"/>
      <c r="G34" s="370"/>
      <c r="H34" s="32"/>
      <c r="I34" s="18"/>
      <c r="J34" s="18"/>
      <c r="K34" s="18"/>
      <c r="L34" s="18"/>
      <c r="M34" s="18"/>
      <c r="N34" s="19"/>
      <c r="O34" s="8">
        <v>8</v>
      </c>
      <c r="P34" s="733">
        <v>3.0000000000000001E-3</v>
      </c>
      <c r="Q34" s="734">
        <v>2.5999999999999999E-3</v>
      </c>
      <c r="R34" s="733">
        <v>3.0000000000000001E-3</v>
      </c>
      <c r="S34" s="734">
        <v>2.5999999999999999E-3</v>
      </c>
      <c r="T34" s="733">
        <v>3.0000000000000001E-3</v>
      </c>
      <c r="U34" s="734">
        <v>2.5999999999999999E-3</v>
      </c>
      <c r="V34" s="733">
        <v>3.0000000000000001E-3</v>
      </c>
      <c r="W34" s="734">
        <v>2.5999999999999999E-3</v>
      </c>
      <c r="X34" s="733">
        <v>3.0000000000000001E-3</v>
      </c>
      <c r="Y34" s="734">
        <v>2.5999999999999999E-3</v>
      </c>
      <c r="Z34" s="31"/>
      <c r="AA34" s="18"/>
      <c r="AB34" s="18"/>
      <c r="AC34" s="18"/>
      <c r="AD34" s="18"/>
      <c r="AE34" s="18"/>
      <c r="AF34" s="18"/>
      <c r="AG34" s="18"/>
      <c r="AH34" s="18"/>
      <c r="AI34" s="18"/>
      <c r="AJ34" s="19"/>
      <c r="AK34" s="14">
        <v>8</v>
      </c>
      <c r="AL34" s="744">
        <f t="shared" si="0"/>
        <v>9.1999999999999998E-3</v>
      </c>
      <c r="AM34" s="745">
        <v>9.1999999999999998E-3</v>
      </c>
      <c r="AN34" s="746">
        <f t="shared" si="1"/>
        <v>9.1999999999999998E-3</v>
      </c>
      <c r="AO34" s="743">
        <v>9.1999999999999998E-3</v>
      </c>
      <c r="AP34" s="744">
        <f t="shared" si="2"/>
        <v>7.4999999999999997E-3</v>
      </c>
      <c r="AQ34" s="743"/>
      <c r="AR34" s="744">
        <f t="shared" si="3"/>
        <v>6.4999999999999997E-3</v>
      </c>
      <c r="AS34" s="745"/>
      <c r="AT34" s="744">
        <f t="shared" si="4"/>
        <v>7.4999999999999997E-3</v>
      </c>
      <c r="AU34" s="745"/>
      <c r="AV34" s="744">
        <f t="shared" si="5"/>
        <v>6.4999999999999997E-3</v>
      </c>
      <c r="AW34" s="745"/>
      <c r="AX34" s="744">
        <f t="shared" si="6"/>
        <v>7.4999999999999997E-3</v>
      </c>
      <c r="AY34" s="745"/>
      <c r="AZ34" s="744">
        <f t="shared" si="7"/>
        <v>6.4999999999999997E-3</v>
      </c>
      <c r="BA34" s="745"/>
      <c r="BB34" s="744">
        <f t="shared" si="8"/>
        <v>7.4999999999999997E-3</v>
      </c>
      <c r="BC34" s="745"/>
      <c r="BD34" s="744">
        <f t="shared" si="9"/>
        <v>6.4999999999999997E-3</v>
      </c>
      <c r="BE34" s="745"/>
      <c r="BG34" s="591"/>
      <c r="BH34" s="591"/>
      <c r="BJ34" s="12"/>
      <c r="BK34" s="12"/>
      <c r="BL34" s="12"/>
      <c r="BM34" s="12"/>
      <c r="BN34" s="12"/>
      <c r="BO34" s="12"/>
      <c r="BP34" s="12"/>
      <c r="BQ34" s="12"/>
      <c r="BR34" s="12"/>
      <c r="BS34" s="12"/>
    </row>
    <row r="35" spans="2:71" x14ac:dyDescent="0.3">
      <c r="B35" s="31"/>
      <c r="C35" s="371"/>
      <c r="D35" s="369"/>
      <c r="E35" s="369"/>
      <c r="F35" s="369"/>
      <c r="G35" s="370"/>
      <c r="H35" s="32"/>
      <c r="I35" s="18"/>
      <c r="J35" s="18"/>
      <c r="K35" s="18"/>
      <c r="L35" s="18"/>
      <c r="M35" s="18"/>
      <c r="N35" s="19"/>
      <c r="O35" s="8">
        <v>9</v>
      </c>
      <c r="P35" s="733">
        <v>3.0999999999999999E-3</v>
      </c>
      <c r="Q35" s="734">
        <v>2.8E-3</v>
      </c>
      <c r="R35" s="733">
        <v>3.0999999999999999E-3</v>
      </c>
      <c r="S35" s="734">
        <v>2.8E-3</v>
      </c>
      <c r="T35" s="733">
        <v>3.0999999999999999E-3</v>
      </c>
      <c r="U35" s="734">
        <v>2.8E-3</v>
      </c>
      <c r="V35" s="733">
        <v>3.0999999999999999E-3</v>
      </c>
      <c r="W35" s="734">
        <v>2.8E-3</v>
      </c>
      <c r="X35" s="733">
        <v>3.0999999999999999E-3</v>
      </c>
      <c r="Y35" s="734">
        <v>2.8E-3</v>
      </c>
      <c r="Z35" s="31"/>
      <c r="AA35" s="18"/>
      <c r="AB35" s="18"/>
      <c r="AC35" s="18"/>
      <c r="AD35" s="18"/>
      <c r="AE35" s="18"/>
      <c r="AF35" s="18"/>
      <c r="AG35" s="18"/>
      <c r="AH35" s="18"/>
      <c r="AI35" s="18"/>
      <c r="AJ35" s="19"/>
      <c r="AK35" s="14">
        <v>9</v>
      </c>
      <c r="AL35" s="744">
        <f t="shared" si="0"/>
        <v>0</v>
      </c>
      <c r="AM35" s="745"/>
      <c r="AN35" s="746">
        <f t="shared" si="1"/>
        <v>0</v>
      </c>
      <c r="AO35" s="745"/>
      <c r="AP35" s="744">
        <f t="shared" si="2"/>
        <v>0</v>
      </c>
      <c r="AQ35" s="743"/>
      <c r="AR35" s="744">
        <f t="shared" si="3"/>
        <v>0</v>
      </c>
      <c r="AS35" s="745"/>
      <c r="AT35" s="744">
        <f t="shared" si="4"/>
        <v>0</v>
      </c>
      <c r="AU35" s="745"/>
      <c r="AV35" s="744">
        <f t="shared" si="5"/>
        <v>0</v>
      </c>
      <c r="AW35" s="745"/>
      <c r="AX35" s="744">
        <f t="shared" si="6"/>
        <v>0</v>
      </c>
      <c r="AY35" s="745"/>
      <c r="AZ35" s="744">
        <f t="shared" si="7"/>
        <v>0</v>
      </c>
      <c r="BA35" s="745"/>
      <c r="BB35" s="744">
        <f t="shared" si="8"/>
        <v>0</v>
      </c>
      <c r="BC35" s="745"/>
      <c r="BD35" s="744">
        <f t="shared" si="9"/>
        <v>0</v>
      </c>
      <c r="BE35" s="745"/>
      <c r="BG35" s="591"/>
      <c r="BH35" s="591"/>
      <c r="BJ35" s="12"/>
      <c r="BK35" s="12"/>
      <c r="BL35" s="12"/>
      <c r="BM35" s="12"/>
      <c r="BN35" s="12"/>
      <c r="BO35" s="12"/>
      <c r="BP35" s="12"/>
      <c r="BQ35" s="12"/>
      <c r="BR35" s="12"/>
      <c r="BS35" s="12"/>
    </row>
    <row r="36" spans="2:71" x14ac:dyDescent="0.3">
      <c r="B36" s="31"/>
      <c r="C36" s="371"/>
      <c r="D36" s="369"/>
      <c r="E36" s="369"/>
      <c r="F36" s="369"/>
      <c r="G36" s="370"/>
      <c r="H36" s="32"/>
      <c r="I36" s="18"/>
      <c r="J36" s="18"/>
      <c r="K36" s="18"/>
      <c r="L36" s="18"/>
      <c r="M36" s="18"/>
      <c r="N36" s="19"/>
      <c r="O36" s="8">
        <v>10</v>
      </c>
      <c r="P36" s="733">
        <v>3.2000000000000002E-3</v>
      </c>
      <c r="Q36" s="734">
        <v>3.0000000000000001E-3</v>
      </c>
      <c r="R36" s="733">
        <v>3.2000000000000002E-3</v>
      </c>
      <c r="S36" s="734">
        <v>3.0000000000000001E-3</v>
      </c>
      <c r="T36" s="733">
        <v>3.2000000000000002E-3</v>
      </c>
      <c r="U36" s="734">
        <v>3.0000000000000001E-3</v>
      </c>
      <c r="V36" s="733">
        <v>3.2000000000000002E-3</v>
      </c>
      <c r="W36" s="734">
        <v>3.0000000000000001E-3</v>
      </c>
      <c r="X36" s="733">
        <v>3.2000000000000002E-3</v>
      </c>
      <c r="Y36" s="734">
        <v>3.0000000000000001E-3</v>
      </c>
      <c r="Z36" s="31"/>
      <c r="AA36" s="18"/>
      <c r="AB36" s="18"/>
      <c r="AC36" s="18"/>
      <c r="AD36" s="18"/>
      <c r="AE36" s="18"/>
      <c r="AF36" s="18"/>
      <c r="AG36" s="18"/>
      <c r="AH36" s="18"/>
      <c r="AI36" s="18"/>
      <c r="AJ36" s="19"/>
      <c r="AK36" s="14">
        <v>10</v>
      </c>
      <c r="AL36" s="744">
        <f t="shared" si="0"/>
        <v>0</v>
      </c>
      <c r="AM36" s="745"/>
      <c r="AN36" s="746">
        <f t="shared" si="1"/>
        <v>0</v>
      </c>
      <c r="AO36" s="745"/>
      <c r="AP36" s="744">
        <f t="shared" si="2"/>
        <v>0</v>
      </c>
      <c r="AQ36" s="743"/>
      <c r="AR36" s="744">
        <f t="shared" si="3"/>
        <v>0</v>
      </c>
      <c r="AS36" s="745"/>
      <c r="AT36" s="744">
        <f t="shared" si="4"/>
        <v>0</v>
      </c>
      <c r="AU36" s="745"/>
      <c r="AV36" s="744">
        <f t="shared" si="5"/>
        <v>0</v>
      </c>
      <c r="AW36" s="745"/>
      <c r="AX36" s="744">
        <f t="shared" si="6"/>
        <v>0</v>
      </c>
      <c r="AY36" s="745"/>
      <c r="AZ36" s="744">
        <f t="shared" si="7"/>
        <v>0</v>
      </c>
      <c r="BA36" s="745"/>
      <c r="BB36" s="744">
        <f t="shared" si="8"/>
        <v>0</v>
      </c>
      <c r="BC36" s="745"/>
      <c r="BD36" s="744">
        <f t="shared" si="9"/>
        <v>0</v>
      </c>
      <c r="BE36" s="745"/>
      <c r="BG36" s="591"/>
      <c r="BH36" s="591"/>
      <c r="BJ36" s="12"/>
      <c r="BK36" s="12"/>
      <c r="BL36" s="12"/>
      <c r="BM36" s="12"/>
      <c r="BN36" s="12"/>
      <c r="BO36" s="12"/>
      <c r="BP36" s="12"/>
      <c r="BQ36" s="12"/>
      <c r="BR36" s="12"/>
      <c r="BS36" s="12"/>
    </row>
    <row r="37" spans="2:71" x14ac:dyDescent="0.3">
      <c r="B37" s="31"/>
      <c r="C37" s="369"/>
      <c r="D37" s="369"/>
      <c r="E37" s="369"/>
      <c r="F37" s="369"/>
      <c r="G37" s="370"/>
      <c r="H37" s="32"/>
      <c r="I37" s="18"/>
      <c r="J37" s="18"/>
      <c r="K37" s="18"/>
      <c r="L37" s="18"/>
      <c r="M37" s="18"/>
      <c r="N37" s="19"/>
      <c r="O37" s="8">
        <v>11</v>
      </c>
      <c r="P37" s="733">
        <v>3.2000000000000002E-3</v>
      </c>
      <c r="Q37" s="734">
        <v>3.0999999999999999E-3</v>
      </c>
      <c r="R37" s="733">
        <v>3.2000000000000002E-3</v>
      </c>
      <c r="S37" s="734">
        <v>3.0999999999999999E-3</v>
      </c>
      <c r="T37" s="733">
        <v>3.2000000000000002E-3</v>
      </c>
      <c r="U37" s="734">
        <v>3.0999999999999999E-3</v>
      </c>
      <c r="V37" s="733">
        <v>3.2000000000000002E-3</v>
      </c>
      <c r="W37" s="734">
        <v>3.0999999999999999E-3</v>
      </c>
      <c r="X37" s="733">
        <v>3.2000000000000002E-3</v>
      </c>
      <c r="Y37" s="734">
        <v>3.0999999999999999E-3</v>
      </c>
      <c r="Z37" s="31"/>
      <c r="AA37" s="18"/>
      <c r="AB37" s="18"/>
      <c r="AC37" s="18"/>
      <c r="AD37" s="18"/>
      <c r="AE37" s="18"/>
      <c r="AF37" s="18"/>
      <c r="AG37" s="18"/>
      <c r="AH37" s="18"/>
      <c r="AI37" s="18"/>
      <c r="AJ37" s="19"/>
      <c r="AK37" s="14">
        <v>11</v>
      </c>
      <c r="AL37" s="744">
        <f t="shared" si="0"/>
        <v>0</v>
      </c>
      <c r="AM37" s="745"/>
      <c r="AN37" s="746">
        <f t="shared" si="1"/>
        <v>0</v>
      </c>
      <c r="AO37" s="745"/>
      <c r="AP37" s="744">
        <f t="shared" si="2"/>
        <v>0</v>
      </c>
      <c r="AQ37" s="743"/>
      <c r="AR37" s="744">
        <f t="shared" si="3"/>
        <v>0</v>
      </c>
      <c r="AS37" s="745"/>
      <c r="AT37" s="744">
        <f t="shared" si="4"/>
        <v>0</v>
      </c>
      <c r="AU37" s="745"/>
      <c r="AV37" s="744">
        <f t="shared" si="5"/>
        <v>0</v>
      </c>
      <c r="AW37" s="745"/>
      <c r="AX37" s="744">
        <f t="shared" si="6"/>
        <v>0</v>
      </c>
      <c r="AY37" s="745"/>
      <c r="AZ37" s="744">
        <f t="shared" si="7"/>
        <v>0</v>
      </c>
      <c r="BA37" s="745"/>
      <c r="BB37" s="744">
        <f t="shared" si="8"/>
        <v>0</v>
      </c>
      <c r="BC37" s="745"/>
      <c r="BD37" s="744">
        <f t="shared" si="9"/>
        <v>0</v>
      </c>
      <c r="BE37" s="745"/>
      <c r="BG37" s="591"/>
      <c r="BH37" s="591"/>
      <c r="BJ37" s="12"/>
      <c r="BK37" s="12"/>
      <c r="BL37" s="12"/>
      <c r="BM37" s="12"/>
      <c r="BN37" s="12"/>
      <c r="BO37" s="12"/>
      <c r="BP37" s="12"/>
      <c r="BQ37" s="12"/>
      <c r="BR37" s="12"/>
      <c r="BS37" s="12"/>
    </row>
    <row r="38" spans="2:71" x14ac:dyDescent="0.3">
      <c r="B38" s="31"/>
      <c r="C38" s="369"/>
      <c r="D38" s="369"/>
      <c r="E38" s="369"/>
      <c r="F38" s="369"/>
      <c r="G38" s="370"/>
      <c r="H38" s="32"/>
      <c r="I38" s="18"/>
      <c r="J38" s="18"/>
      <c r="K38" s="18"/>
      <c r="L38" s="18"/>
      <c r="M38" s="18"/>
      <c r="N38" s="19"/>
      <c r="O38" s="8">
        <v>12</v>
      </c>
      <c r="P38" s="733">
        <v>3.3999999999999998E-3</v>
      </c>
      <c r="Q38" s="734">
        <v>3.2000000000000002E-3</v>
      </c>
      <c r="R38" s="733">
        <v>3.3999999999999998E-3</v>
      </c>
      <c r="S38" s="734">
        <v>3.2000000000000002E-3</v>
      </c>
      <c r="T38" s="733">
        <v>3.3999999999999998E-3</v>
      </c>
      <c r="U38" s="734">
        <v>3.2000000000000002E-3</v>
      </c>
      <c r="V38" s="733">
        <v>3.3999999999999998E-3</v>
      </c>
      <c r="W38" s="734">
        <v>3.2000000000000002E-3</v>
      </c>
      <c r="X38" s="733">
        <v>3.3999999999999998E-3</v>
      </c>
      <c r="Y38" s="734">
        <v>3.2000000000000002E-3</v>
      </c>
      <c r="Z38" s="31"/>
      <c r="AA38" s="18"/>
      <c r="AB38" s="18"/>
      <c r="AC38" s="18"/>
      <c r="AD38" s="18"/>
      <c r="AE38" s="18"/>
      <c r="AF38" s="18"/>
      <c r="AG38" s="18"/>
      <c r="AH38" s="18"/>
      <c r="AI38" s="18"/>
      <c r="AJ38" s="19"/>
      <c r="AK38" s="14">
        <v>12</v>
      </c>
      <c r="AL38" s="744">
        <f t="shared" si="0"/>
        <v>0</v>
      </c>
      <c r="AM38" s="745"/>
      <c r="AN38" s="746">
        <f t="shared" si="1"/>
        <v>0</v>
      </c>
      <c r="AO38" s="745"/>
      <c r="AP38" s="744">
        <f t="shared" si="2"/>
        <v>0</v>
      </c>
      <c r="AQ38" s="743"/>
      <c r="AR38" s="744">
        <f t="shared" si="3"/>
        <v>0</v>
      </c>
      <c r="AS38" s="745"/>
      <c r="AT38" s="744">
        <f t="shared" si="4"/>
        <v>0</v>
      </c>
      <c r="AU38" s="745"/>
      <c r="AV38" s="744">
        <f t="shared" si="5"/>
        <v>0</v>
      </c>
      <c r="AW38" s="745"/>
      <c r="AX38" s="744">
        <f t="shared" si="6"/>
        <v>0</v>
      </c>
      <c r="AY38" s="745"/>
      <c r="AZ38" s="744">
        <f t="shared" si="7"/>
        <v>0</v>
      </c>
      <c r="BA38" s="745"/>
      <c r="BB38" s="744">
        <f t="shared" si="8"/>
        <v>0</v>
      </c>
      <c r="BC38" s="745"/>
      <c r="BD38" s="744">
        <f t="shared" si="9"/>
        <v>0</v>
      </c>
      <c r="BE38" s="745"/>
      <c r="BG38" s="591"/>
      <c r="BH38" s="591"/>
      <c r="BJ38" s="12"/>
      <c r="BK38" s="12"/>
      <c r="BL38" s="12"/>
      <c r="BM38" s="12"/>
      <c r="BN38" s="12"/>
      <c r="BO38" s="12"/>
      <c r="BP38" s="12"/>
      <c r="BQ38" s="12"/>
      <c r="BR38" s="12"/>
      <c r="BS38" s="12"/>
    </row>
    <row r="39" spans="2:71" x14ac:dyDescent="0.3">
      <c r="B39" s="31"/>
      <c r="C39" s="18"/>
      <c r="D39" s="18"/>
      <c r="E39" s="18"/>
      <c r="F39" s="18"/>
      <c r="G39" s="32"/>
      <c r="H39" s="32"/>
      <c r="I39" s="18"/>
      <c r="J39" s="18"/>
      <c r="K39" s="18"/>
      <c r="L39" s="18"/>
      <c r="M39" s="18"/>
      <c r="N39" s="19"/>
      <c r="O39" s="8">
        <v>13</v>
      </c>
      <c r="P39" s="733">
        <v>3.3999999999999998E-3</v>
      </c>
      <c r="Q39" s="734">
        <v>3.3E-3</v>
      </c>
      <c r="R39" s="733">
        <v>3.3999999999999998E-3</v>
      </c>
      <c r="S39" s="734">
        <v>3.3E-3</v>
      </c>
      <c r="T39" s="733">
        <v>3.3999999999999998E-3</v>
      </c>
      <c r="U39" s="734">
        <v>3.3E-3</v>
      </c>
      <c r="V39" s="733">
        <v>3.3999999999999998E-3</v>
      </c>
      <c r="W39" s="734">
        <v>3.3E-3</v>
      </c>
      <c r="X39" s="733">
        <v>3.3999999999999998E-3</v>
      </c>
      <c r="Y39" s="734">
        <v>3.3E-3</v>
      </c>
      <c r="Z39" s="31"/>
      <c r="AA39" s="18"/>
      <c r="AB39" s="18"/>
      <c r="AC39" s="18"/>
      <c r="AD39" s="18"/>
      <c r="AE39" s="18"/>
      <c r="AF39" s="18"/>
      <c r="AG39" s="18"/>
      <c r="AH39" s="18"/>
      <c r="AI39" s="18"/>
      <c r="AJ39" s="19"/>
      <c r="AK39" s="14">
        <v>13</v>
      </c>
      <c r="AL39" s="744">
        <f t="shared" si="0"/>
        <v>0</v>
      </c>
      <c r="AM39" s="745"/>
      <c r="AN39" s="746">
        <f t="shared" si="1"/>
        <v>0</v>
      </c>
      <c r="AO39" s="745"/>
      <c r="AP39" s="744">
        <f t="shared" si="2"/>
        <v>0</v>
      </c>
      <c r="AQ39" s="743"/>
      <c r="AR39" s="744">
        <f t="shared" si="3"/>
        <v>0</v>
      </c>
      <c r="AS39" s="745"/>
      <c r="AT39" s="744">
        <f t="shared" si="4"/>
        <v>0</v>
      </c>
      <c r="AU39" s="745"/>
      <c r="AV39" s="744">
        <f t="shared" si="5"/>
        <v>0</v>
      </c>
      <c r="AW39" s="745"/>
      <c r="AX39" s="744">
        <f t="shared" si="6"/>
        <v>0</v>
      </c>
      <c r="AY39" s="745"/>
      <c r="AZ39" s="744">
        <f t="shared" si="7"/>
        <v>0</v>
      </c>
      <c r="BA39" s="745"/>
      <c r="BB39" s="744">
        <f t="shared" si="8"/>
        <v>0</v>
      </c>
      <c r="BC39" s="745"/>
      <c r="BD39" s="744">
        <f t="shared" si="9"/>
        <v>0</v>
      </c>
      <c r="BE39" s="745"/>
      <c r="BG39" s="591"/>
      <c r="BH39" s="591"/>
      <c r="BJ39" s="12"/>
      <c r="BK39" s="12"/>
      <c r="BL39" s="12"/>
      <c r="BM39" s="12"/>
      <c r="BN39" s="12"/>
      <c r="BO39" s="12"/>
      <c r="BP39" s="12"/>
      <c r="BQ39" s="12"/>
      <c r="BR39" s="12"/>
      <c r="BS39" s="12"/>
    </row>
    <row r="40" spans="2:71" x14ac:dyDescent="0.3">
      <c r="B40" s="31"/>
      <c r="C40" s="18"/>
      <c r="D40" s="18"/>
      <c r="E40" s="18"/>
      <c r="F40" s="18"/>
      <c r="G40" s="32"/>
      <c r="H40" s="32"/>
      <c r="I40" s="18"/>
      <c r="J40" s="18"/>
      <c r="K40" s="18"/>
      <c r="L40" s="18"/>
      <c r="M40" s="18"/>
      <c r="N40" s="19"/>
      <c r="O40" s="8">
        <v>14</v>
      </c>
      <c r="P40" s="733">
        <v>3.5000000000000001E-3</v>
      </c>
      <c r="Q40" s="734">
        <v>3.3999999999999998E-3</v>
      </c>
      <c r="R40" s="733">
        <v>3.5000000000000001E-3</v>
      </c>
      <c r="S40" s="734">
        <v>3.3999999999999998E-3</v>
      </c>
      <c r="T40" s="733">
        <v>3.5000000000000001E-3</v>
      </c>
      <c r="U40" s="734">
        <v>3.3999999999999998E-3</v>
      </c>
      <c r="V40" s="733">
        <v>3.5000000000000001E-3</v>
      </c>
      <c r="W40" s="734">
        <v>3.3999999999999998E-3</v>
      </c>
      <c r="X40" s="733">
        <v>3.5000000000000001E-3</v>
      </c>
      <c r="Y40" s="734">
        <v>3.3999999999999998E-3</v>
      </c>
      <c r="Z40" s="31"/>
      <c r="AA40" s="18"/>
      <c r="AB40" s="18"/>
      <c r="AC40" s="18"/>
      <c r="AD40" s="18"/>
      <c r="AE40" s="18"/>
      <c r="AF40" s="18"/>
      <c r="AG40" s="18"/>
      <c r="AH40" s="18"/>
      <c r="AI40" s="18"/>
      <c r="AJ40" s="19"/>
      <c r="AK40" s="14">
        <v>14</v>
      </c>
      <c r="AL40" s="744">
        <f t="shared" si="0"/>
        <v>0</v>
      </c>
      <c r="AM40" s="745"/>
      <c r="AN40" s="746">
        <f t="shared" si="1"/>
        <v>0</v>
      </c>
      <c r="AO40" s="745"/>
      <c r="AP40" s="744">
        <f t="shared" si="2"/>
        <v>0</v>
      </c>
      <c r="AQ40" s="743"/>
      <c r="AR40" s="744">
        <f t="shared" si="3"/>
        <v>0</v>
      </c>
      <c r="AS40" s="745"/>
      <c r="AT40" s="744">
        <f t="shared" si="4"/>
        <v>0</v>
      </c>
      <c r="AU40" s="745"/>
      <c r="AV40" s="744">
        <f t="shared" si="5"/>
        <v>0</v>
      </c>
      <c r="AW40" s="745"/>
      <c r="AX40" s="744">
        <f t="shared" si="6"/>
        <v>0</v>
      </c>
      <c r="AY40" s="745"/>
      <c r="AZ40" s="744">
        <f t="shared" si="7"/>
        <v>0</v>
      </c>
      <c r="BA40" s="745"/>
      <c r="BB40" s="744">
        <f t="shared" si="8"/>
        <v>0</v>
      </c>
      <c r="BC40" s="745"/>
      <c r="BD40" s="744">
        <f t="shared" si="9"/>
        <v>0</v>
      </c>
      <c r="BE40" s="745"/>
      <c r="BG40" s="591"/>
      <c r="BH40" s="591"/>
      <c r="BJ40" s="12"/>
      <c r="BK40" s="12"/>
      <c r="BL40" s="12"/>
      <c r="BM40" s="12"/>
      <c r="BN40" s="12"/>
      <c r="BO40" s="12"/>
      <c r="BP40" s="12"/>
      <c r="BQ40" s="12"/>
      <c r="BR40" s="12"/>
      <c r="BS40" s="12"/>
    </row>
    <row r="41" spans="2:71" x14ac:dyDescent="0.3">
      <c r="B41" s="31"/>
      <c r="C41" s="18"/>
      <c r="D41" s="18"/>
      <c r="E41" s="18"/>
      <c r="F41" s="18"/>
      <c r="G41" s="32"/>
      <c r="H41" s="32"/>
      <c r="I41" s="18"/>
      <c r="J41" s="18"/>
      <c r="K41" s="18"/>
      <c r="L41" s="18"/>
      <c r="M41" s="18"/>
      <c r="N41" s="19"/>
      <c r="O41" s="8">
        <v>15</v>
      </c>
      <c r="P41" s="733">
        <v>3.3999999999999998E-3</v>
      </c>
      <c r="Q41" s="734">
        <v>3.3E-3</v>
      </c>
      <c r="R41" s="733">
        <v>3.3999999999999998E-3</v>
      </c>
      <c r="S41" s="734">
        <v>3.3E-3</v>
      </c>
      <c r="T41" s="733">
        <v>3.3999999999999998E-3</v>
      </c>
      <c r="U41" s="734">
        <v>3.3E-3</v>
      </c>
      <c r="V41" s="733">
        <v>3.3999999999999998E-3</v>
      </c>
      <c r="W41" s="734">
        <v>3.3E-3</v>
      </c>
      <c r="X41" s="733">
        <v>3.3999999999999998E-3</v>
      </c>
      <c r="Y41" s="734">
        <v>3.3E-3</v>
      </c>
      <c r="Z41" s="31"/>
      <c r="AA41" s="18"/>
      <c r="AB41" s="18"/>
      <c r="AC41" s="18"/>
      <c r="AD41" s="18"/>
      <c r="AE41" s="18"/>
      <c r="AF41" s="18"/>
      <c r="AG41" s="18"/>
      <c r="AH41" s="18"/>
      <c r="AI41" s="18"/>
      <c r="AJ41" s="19"/>
      <c r="AK41" s="14">
        <v>15</v>
      </c>
      <c r="AL41" s="744">
        <f t="shared" si="0"/>
        <v>0</v>
      </c>
      <c r="AM41" s="745"/>
      <c r="AN41" s="746">
        <f t="shared" si="1"/>
        <v>0</v>
      </c>
      <c r="AO41" s="745"/>
      <c r="AP41" s="744">
        <f t="shared" si="2"/>
        <v>0</v>
      </c>
      <c r="AQ41" s="743"/>
      <c r="AR41" s="744">
        <f t="shared" si="3"/>
        <v>0</v>
      </c>
      <c r="AS41" s="745"/>
      <c r="AT41" s="744">
        <f t="shared" si="4"/>
        <v>0</v>
      </c>
      <c r="AU41" s="745"/>
      <c r="AV41" s="744">
        <f t="shared" si="5"/>
        <v>0</v>
      </c>
      <c r="AW41" s="745"/>
      <c r="AX41" s="744">
        <f t="shared" si="6"/>
        <v>0</v>
      </c>
      <c r="AY41" s="745"/>
      <c r="AZ41" s="744">
        <f t="shared" si="7"/>
        <v>0</v>
      </c>
      <c r="BA41" s="745"/>
      <c r="BB41" s="744">
        <f t="shared" si="8"/>
        <v>0</v>
      </c>
      <c r="BC41" s="745"/>
      <c r="BD41" s="744">
        <f t="shared" si="9"/>
        <v>0</v>
      </c>
      <c r="BE41" s="745"/>
      <c r="BG41" s="591"/>
      <c r="BH41" s="591"/>
      <c r="BJ41" s="12"/>
      <c r="BK41" s="12"/>
      <c r="BL41" s="12"/>
      <c r="BM41" s="12"/>
      <c r="BN41" s="12"/>
      <c r="BO41" s="12"/>
      <c r="BP41" s="12"/>
      <c r="BQ41" s="12"/>
      <c r="BR41" s="12"/>
      <c r="BS41" s="12"/>
    </row>
    <row r="42" spans="2:71" x14ac:dyDescent="0.3">
      <c r="B42" s="31"/>
      <c r="C42" s="18"/>
      <c r="D42" s="18"/>
      <c r="E42" s="18"/>
      <c r="F42" s="18"/>
      <c r="G42" s="32"/>
      <c r="H42" s="32"/>
      <c r="I42" s="18"/>
      <c r="J42" s="18"/>
      <c r="K42" s="18"/>
      <c r="L42" s="18"/>
      <c r="M42" s="18"/>
      <c r="N42" s="19"/>
      <c r="O42" s="8">
        <v>16</v>
      </c>
      <c r="P42" s="733">
        <v>3.3999999999999998E-3</v>
      </c>
      <c r="Q42" s="734">
        <v>3.2000000000000002E-3</v>
      </c>
      <c r="R42" s="733">
        <v>3.3999999999999998E-3</v>
      </c>
      <c r="S42" s="734">
        <v>3.2000000000000002E-3</v>
      </c>
      <c r="T42" s="733">
        <v>3.3999999999999998E-3</v>
      </c>
      <c r="U42" s="734">
        <v>3.2000000000000002E-3</v>
      </c>
      <c r="V42" s="733">
        <v>3.3999999999999998E-3</v>
      </c>
      <c r="W42" s="734">
        <v>3.2000000000000002E-3</v>
      </c>
      <c r="X42" s="733">
        <v>3.3999999999999998E-3</v>
      </c>
      <c r="Y42" s="734">
        <v>3.2000000000000002E-3</v>
      </c>
      <c r="Z42" s="31"/>
      <c r="AA42" s="18"/>
      <c r="AB42" s="18"/>
      <c r="AC42" s="18"/>
      <c r="AD42" s="18"/>
      <c r="AE42" s="18"/>
      <c r="AF42" s="18"/>
      <c r="AG42" s="18"/>
      <c r="AH42" s="18"/>
      <c r="AI42" s="18"/>
      <c r="AJ42" s="19"/>
      <c r="AK42" s="14">
        <v>16</v>
      </c>
      <c r="AL42" s="744">
        <f t="shared" si="0"/>
        <v>0</v>
      </c>
      <c r="AM42" s="745"/>
      <c r="AN42" s="746">
        <f t="shared" si="1"/>
        <v>0</v>
      </c>
      <c r="AO42" s="745"/>
      <c r="AP42" s="744">
        <f t="shared" si="2"/>
        <v>0</v>
      </c>
      <c r="AQ42" s="743"/>
      <c r="AR42" s="744">
        <f t="shared" si="3"/>
        <v>0</v>
      </c>
      <c r="AS42" s="745"/>
      <c r="AT42" s="744">
        <f t="shared" si="4"/>
        <v>0</v>
      </c>
      <c r="AU42" s="745"/>
      <c r="AV42" s="744">
        <f t="shared" si="5"/>
        <v>0</v>
      </c>
      <c r="AW42" s="745"/>
      <c r="AX42" s="744">
        <f t="shared" si="6"/>
        <v>0</v>
      </c>
      <c r="AY42" s="745"/>
      <c r="AZ42" s="744">
        <f t="shared" si="7"/>
        <v>0</v>
      </c>
      <c r="BA42" s="745"/>
      <c r="BB42" s="744">
        <f t="shared" si="8"/>
        <v>0</v>
      </c>
      <c r="BC42" s="745"/>
      <c r="BD42" s="744">
        <f t="shared" si="9"/>
        <v>0</v>
      </c>
      <c r="BE42" s="745"/>
      <c r="BG42" s="591"/>
      <c r="BH42" s="591"/>
      <c r="BJ42" s="12"/>
      <c r="BK42" s="12"/>
      <c r="BL42" s="12"/>
      <c r="BM42" s="12"/>
      <c r="BN42" s="12"/>
      <c r="BO42" s="12"/>
      <c r="BP42" s="12"/>
      <c r="BQ42" s="12"/>
      <c r="BR42" s="12"/>
      <c r="BS42" s="12"/>
    </row>
    <row r="43" spans="2:71" x14ac:dyDescent="0.3">
      <c r="B43" s="31"/>
      <c r="C43" s="18"/>
      <c r="D43" s="18"/>
      <c r="E43" s="18"/>
      <c r="F43" s="18"/>
      <c r="G43" s="32"/>
      <c r="H43" s="32"/>
      <c r="I43" s="18"/>
      <c r="J43" s="18"/>
      <c r="K43" s="18"/>
      <c r="L43" s="18"/>
      <c r="M43" s="18"/>
      <c r="N43" s="19"/>
      <c r="O43" s="8">
        <v>17</v>
      </c>
      <c r="P43" s="733">
        <v>3.2000000000000002E-3</v>
      </c>
      <c r="Q43" s="734">
        <v>3.0000000000000001E-3</v>
      </c>
      <c r="R43" s="733">
        <v>3.2000000000000002E-3</v>
      </c>
      <c r="S43" s="734">
        <v>3.0000000000000001E-3</v>
      </c>
      <c r="T43" s="733">
        <v>3.2000000000000002E-3</v>
      </c>
      <c r="U43" s="734">
        <v>3.0000000000000001E-3</v>
      </c>
      <c r="V43" s="733">
        <v>3.2000000000000002E-3</v>
      </c>
      <c r="W43" s="734">
        <v>3.0000000000000001E-3</v>
      </c>
      <c r="X43" s="733">
        <v>3.2000000000000002E-3</v>
      </c>
      <c r="Y43" s="734">
        <v>3.0000000000000001E-3</v>
      </c>
      <c r="Z43" s="31"/>
      <c r="AA43" s="18"/>
      <c r="AB43" s="18"/>
      <c r="AC43" s="18"/>
      <c r="AD43" s="18"/>
      <c r="AE43" s="18"/>
      <c r="AF43" s="18"/>
      <c r="AG43" s="18"/>
      <c r="AH43" s="18"/>
      <c r="AI43" s="18"/>
      <c r="AJ43" s="19"/>
      <c r="AK43" s="14">
        <v>17</v>
      </c>
      <c r="AL43" s="744">
        <f t="shared" si="0"/>
        <v>0</v>
      </c>
      <c r="AM43" s="745"/>
      <c r="AN43" s="746">
        <f t="shared" si="1"/>
        <v>0</v>
      </c>
      <c r="AO43" s="745"/>
      <c r="AP43" s="744">
        <f t="shared" si="2"/>
        <v>0</v>
      </c>
      <c r="AQ43" s="743"/>
      <c r="AR43" s="744">
        <f t="shared" si="3"/>
        <v>0</v>
      </c>
      <c r="AS43" s="745"/>
      <c r="AT43" s="744">
        <f t="shared" si="4"/>
        <v>0</v>
      </c>
      <c r="AU43" s="745"/>
      <c r="AV43" s="744">
        <f t="shared" si="5"/>
        <v>0</v>
      </c>
      <c r="AW43" s="745"/>
      <c r="AX43" s="744">
        <f t="shared" si="6"/>
        <v>0</v>
      </c>
      <c r="AY43" s="745"/>
      <c r="AZ43" s="744">
        <f t="shared" si="7"/>
        <v>0</v>
      </c>
      <c r="BA43" s="745"/>
      <c r="BB43" s="744">
        <f t="shared" si="8"/>
        <v>0</v>
      </c>
      <c r="BC43" s="745"/>
      <c r="BD43" s="744">
        <f t="shared" si="9"/>
        <v>0</v>
      </c>
      <c r="BE43" s="745"/>
      <c r="BG43" s="591"/>
      <c r="BH43" s="591"/>
      <c r="BJ43" s="12"/>
      <c r="BK43" s="12"/>
      <c r="BL43" s="12"/>
      <c r="BM43" s="12"/>
      <c r="BN43" s="12"/>
      <c r="BO43" s="12"/>
      <c r="BP43" s="12"/>
      <c r="BQ43" s="12"/>
      <c r="BR43" s="12"/>
      <c r="BS43" s="12"/>
    </row>
    <row r="44" spans="2:71" x14ac:dyDescent="0.3">
      <c r="B44" s="31"/>
      <c r="C44" s="18"/>
      <c r="D44" s="18"/>
      <c r="E44" s="18"/>
      <c r="F44" s="18"/>
      <c r="G44" s="32"/>
      <c r="H44" s="32"/>
      <c r="I44" s="18"/>
      <c r="J44" s="18"/>
      <c r="K44" s="18"/>
      <c r="L44" s="18"/>
      <c r="M44" s="18"/>
      <c r="N44" s="19"/>
      <c r="O44" s="8">
        <v>18</v>
      </c>
      <c r="P44" s="733">
        <v>3.0999999999999999E-3</v>
      </c>
      <c r="Q44" s="734">
        <v>2.7000000000000001E-3</v>
      </c>
      <c r="R44" s="733">
        <v>3.0999999999999999E-3</v>
      </c>
      <c r="S44" s="734">
        <v>2.7000000000000001E-3</v>
      </c>
      <c r="T44" s="733">
        <v>3.0999999999999999E-3</v>
      </c>
      <c r="U44" s="734">
        <v>2.7000000000000001E-3</v>
      </c>
      <c r="V44" s="733">
        <v>3.0999999999999999E-3</v>
      </c>
      <c r="W44" s="734">
        <v>2.7000000000000001E-3</v>
      </c>
      <c r="X44" s="733">
        <v>3.0999999999999999E-3</v>
      </c>
      <c r="Y44" s="734">
        <v>2.7000000000000001E-3</v>
      </c>
      <c r="Z44" s="31"/>
      <c r="AA44" s="18"/>
      <c r="AB44" s="18"/>
      <c r="AC44" s="18"/>
      <c r="AD44" s="18"/>
      <c r="AE44" s="18"/>
      <c r="AF44" s="18"/>
      <c r="AG44" s="18"/>
      <c r="AH44" s="18"/>
      <c r="AI44" s="18"/>
      <c r="AJ44" s="19"/>
      <c r="AK44" s="14">
        <v>18</v>
      </c>
      <c r="AL44" s="744">
        <f t="shared" si="0"/>
        <v>0</v>
      </c>
      <c r="AM44" s="745"/>
      <c r="AN44" s="746">
        <f t="shared" si="1"/>
        <v>0</v>
      </c>
      <c r="AO44" s="745"/>
      <c r="AP44" s="744">
        <f t="shared" si="2"/>
        <v>0</v>
      </c>
      <c r="AQ44" s="743"/>
      <c r="AR44" s="744">
        <f t="shared" si="3"/>
        <v>0</v>
      </c>
      <c r="AS44" s="745"/>
      <c r="AT44" s="744">
        <f t="shared" si="4"/>
        <v>0</v>
      </c>
      <c r="AU44" s="745"/>
      <c r="AV44" s="744">
        <f t="shared" si="5"/>
        <v>0</v>
      </c>
      <c r="AW44" s="745"/>
      <c r="AX44" s="744">
        <f t="shared" si="6"/>
        <v>0</v>
      </c>
      <c r="AY44" s="745"/>
      <c r="AZ44" s="744">
        <f t="shared" si="7"/>
        <v>0</v>
      </c>
      <c r="BA44" s="745"/>
      <c r="BB44" s="744">
        <f t="shared" si="8"/>
        <v>0</v>
      </c>
      <c r="BC44" s="745"/>
      <c r="BD44" s="744">
        <f t="shared" si="9"/>
        <v>0</v>
      </c>
      <c r="BE44" s="745"/>
      <c r="BG44" s="591"/>
      <c r="BH44" s="591"/>
      <c r="BJ44" s="12"/>
      <c r="BK44" s="12"/>
      <c r="BL44" s="12"/>
      <c r="BM44" s="12"/>
      <c r="BN44" s="12"/>
      <c r="BO44" s="12"/>
      <c r="BP44" s="12"/>
      <c r="BQ44" s="12"/>
      <c r="BR44" s="12"/>
      <c r="BS44" s="12"/>
    </row>
    <row r="45" spans="2:71" x14ac:dyDescent="0.3">
      <c r="B45" s="31"/>
      <c r="C45" s="18"/>
      <c r="D45" s="18"/>
      <c r="E45" s="18"/>
      <c r="F45" s="18"/>
      <c r="G45" s="32"/>
      <c r="H45" s="32"/>
      <c r="I45" s="18"/>
      <c r="J45" s="18"/>
      <c r="K45" s="18"/>
      <c r="L45" s="18"/>
      <c r="M45" s="18"/>
      <c r="N45" s="19"/>
      <c r="O45" s="8">
        <v>19</v>
      </c>
      <c r="P45" s="733">
        <v>3.0000000000000001E-3</v>
      </c>
      <c r="Q45" s="734">
        <v>2.5999999999999999E-3</v>
      </c>
      <c r="R45" s="733">
        <v>3.0000000000000001E-3</v>
      </c>
      <c r="S45" s="734">
        <v>2.5999999999999999E-3</v>
      </c>
      <c r="T45" s="733">
        <v>3.0000000000000001E-3</v>
      </c>
      <c r="U45" s="734">
        <v>2.5999999999999999E-3</v>
      </c>
      <c r="V45" s="733">
        <v>3.0000000000000001E-3</v>
      </c>
      <c r="W45" s="734">
        <v>2.5999999999999999E-3</v>
      </c>
      <c r="X45" s="733">
        <v>3.0000000000000001E-3</v>
      </c>
      <c r="Y45" s="734">
        <v>2.5999999999999999E-3</v>
      </c>
      <c r="Z45" s="31"/>
      <c r="AA45" s="18"/>
      <c r="AB45" s="18"/>
      <c r="AC45" s="18"/>
      <c r="AD45" s="18"/>
      <c r="AE45" s="18"/>
      <c r="AF45" s="18"/>
      <c r="AG45" s="18"/>
      <c r="AH45" s="18"/>
      <c r="AI45" s="18"/>
      <c r="AJ45" s="19"/>
      <c r="AK45" s="14">
        <v>19</v>
      </c>
      <c r="AL45" s="744">
        <f t="shared" si="0"/>
        <v>0</v>
      </c>
      <c r="AM45" s="745"/>
      <c r="AN45" s="746">
        <f t="shared" si="1"/>
        <v>0</v>
      </c>
      <c r="AO45" s="745"/>
      <c r="AP45" s="744">
        <f t="shared" si="2"/>
        <v>0</v>
      </c>
      <c r="AQ45" s="743"/>
      <c r="AR45" s="744">
        <f t="shared" si="3"/>
        <v>0</v>
      </c>
      <c r="AS45" s="745"/>
      <c r="AT45" s="744">
        <f t="shared" si="4"/>
        <v>0</v>
      </c>
      <c r="AU45" s="745"/>
      <c r="AV45" s="744">
        <f t="shared" si="5"/>
        <v>0</v>
      </c>
      <c r="AW45" s="745"/>
      <c r="AX45" s="744">
        <f t="shared" si="6"/>
        <v>0</v>
      </c>
      <c r="AY45" s="745"/>
      <c r="AZ45" s="744">
        <f t="shared" si="7"/>
        <v>0</v>
      </c>
      <c r="BA45" s="745"/>
      <c r="BB45" s="744">
        <f t="shared" si="8"/>
        <v>0</v>
      </c>
      <c r="BC45" s="745"/>
      <c r="BD45" s="744">
        <f t="shared" si="9"/>
        <v>0</v>
      </c>
      <c r="BE45" s="745"/>
      <c r="BG45" s="591"/>
      <c r="BH45" s="591"/>
      <c r="BJ45" s="12"/>
      <c r="BK45" s="12"/>
      <c r="BL45" s="12"/>
      <c r="BM45" s="12"/>
      <c r="BN45" s="12"/>
      <c r="BO45" s="12"/>
      <c r="BP45" s="12"/>
      <c r="BQ45" s="12"/>
      <c r="BR45" s="12"/>
      <c r="BS45" s="12"/>
    </row>
    <row r="46" spans="2:71" x14ac:dyDescent="0.3">
      <c r="B46" s="31"/>
      <c r="C46" s="18"/>
      <c r="D46" s="18"/>
      <c r="E46" s="18"/>
      <c r="F46" s="18"/>
      <c r="G46" s="32"/>
      <c r="H46" s="32"/>
      <c r="I46" s="18"/>
      <c r="J46" s="18"/>
      <c r="K46" s="18"/>
      <c r="L46" s="18"/>
      <c r="M46" s="18"/>
      <c r="N46" s="19"/>
      <c r="O46" s="8">
        <v>20</v>
      </c>
      <c r="P46" s="733">
        <v>2.7000000000000001E-3</v>
      </c>
      <c r="Q46" s="734">
        <v>2.3E-3</v>
      </c>
      <c r="R46" s="733">
        <v>2.7000000000000001E-3</v>
      </c>
      <c r="S46" s="734">
        <v>2.3E-3</v>
      </c>
      <c r="T46" s="733">
        <v>2.7000000000000001E-3</v>
      </c>
      <c r="U46" s="734">
        <v>2.3E-3</v>
      </c>
      <c r="V46" s="733">
        <v>2.7000000000000001E-3</v>
      </c>
      <c r="W46" s="734">
        <v>2.3E-3</v>
      </c>
      <c r="X46" s="733">
        <v>2.7000000000000001E-3</v>
      </c>
      <c r="Y46" s="734">
        <v>2.3E-3</v>
      </c>
      <c r="Z46" s="31"/>
      <c r="AA46" s="18"/>
      <c r="AB46" s="18"/>
      <c r="AC46" s="18"/>
      <c r="AD46" s="18"/>
      <c r="AE46" s="18"/>
      <c r="AF46" s="18"/>
      <c r="AG46" s="18"/>
      <c r="AH46" s="18"/>
      <c r="AI46" s="18"/>
      <c r="AJ46" s="19"/>
      <c r="AK46" s="14">
        <v>20</v>
      </c>
      <c r="AL46" s="744">
        <f t="shared" si="0"/>
        <v>0</v>
      </c>
      <c r="AM46" s="745"/>
      <c r="AN46" s="746">
        <f t="shared" si="1"/>
        <v>0</v>
      </c>
      <c r="AO46" s="745"/>
      <c r="AP46" s="744">
        <f t="shared" si="2"/>
        <v>0</v>
      </c>
      <c r="AQ46" s="743"/>
      <c r="AR46" s="744">
        <f t="shared" si="3"/>
        <v>0</v>
      </c>
      <c r="AS46" s="745"/>
      <c r="AT46" s="744">
        <f t="shared" si="4"/>
        <v>0</v>
      </c>
      <c r="AU46" s="745"/>
      <c r="AV46" s="744">
        <f t="shared" si="5"/>
        <v>0</v>
      </c>
      <c r="AW46" s="745"/>
      <c r="AX46" s="744">
        <f t="shared" si="6"/>
        <v>0</v>
      </c>
      <c r="AY46" s="745"/>
      <c r="AZ46" s="744">
        <f t="shared" si="7"/>
        <v>0</v>
      </c>
      <c r="BA46" s="745"/>
      <c r="BB46" s="744">
        <f t="shared" si="8"/>
        <v>0</v>
      </c>
      <c r="BC46" s="745"/>
      <c r="BD46" s="744">
        <f t="shared" si="9"/>
        <v>0</v>
      </c>
      <c r="BE46" s="745"/>
      <c r="BG46" s="591"/>
      <c r="BH46" s="591"/>
      <c r="BJ46" s="12"/>
      <c r="BK46" s="12"/>
      <c r="BL46" s="12"/>
      <c r="BM46" s="12"/>
      <c r="BN46" s="12"/>
      <c r="BO46" s="12"/>
      <c r="BP46" s="12"/>
      <c r="BQ46" s="12"/>
      <c r="BR46" s="12"/>
      <c r="BS46" s="12"/>
    </row>
    <row r="47" spans="2:71" x14ac:dyDescent="0.3">
      <c r="B47" s="31"/>
      <c r="C47" s="18"/>
      <c r="D47" s="18"/>
      <c r="E47" s="18"/>
      <c r="F47" s="18"/>
      <c r="G47" s="32"/>
      <c r="H47" s="32"/>
      <c r="I47" s="18"/>
      <c r="J47" s="18"/>
      <c r="K47" s="18"/>
      <c r="L47" s="18"/>
      <c r="M47" s="18"/>
      <c r="N47" s="19"/>
      <c r="O47" s="8">
        <v>21</v>
      </c>
      <c r="P47" s="733">
        <v>2.5000000000000001E-3</v>
      </c>
      <c r="Q47" s="734">
        <v>2.0999999999999999E-3</v>
      </c>
      <c r="R47" s="733">
        <v>2.5000000000000001E-3</v>
      </c>
      <c r="S47" s="734">
        <v>2.0999999999999999E-3</v>
      </c>
      <c r="T47" s="733">
        <v>2.5000000000000001E-3</v>
      </c>
      <c r="U47" s="734">
        <v>2.0999999999999999E-3</v>
      </c>
      <c r="V47" s="733">
        <v>2.5000000000000001E-3</v>
      </c>
      <c r="W47" s="734">
        <v>2.0999999999999999E-3</v>
      </c>
      <c r="X47" s="733">
        <v>2.5000000000000001E-3</v>
      </c>
      <c r="Y47" s="734">
        <v>2.0999999999999999E-3</v>
      </c>
      <c r="Z47" s="31"/>
      <c r="AA47" s="18"/>
      <c r="AB47" s="18"/>
      <c r="AC47" s="18"/>
      <c r="AD47" s="18"/>
      <c r="AE47" s="18"/>
      <c r="AF47" s="18"/>
      <c r="AG47" s="18"/>
      <c r="AH47" s="18"/>
      <c r="AI47" s="18"/>
      <c r="AJ47" s="19"/>
      <c r="AK47" s="14">
        <v>21</v>
      </c>
      <c r="AL47" s="744">
        <f t="shared" si="0"/>
        <v>0</v>
      </c>
      <c r="AM47" s="745"/>
      <c r="AN47" s="746">
        <f t="shared" si="1"/>
        <v>0</v>
      </c>
      <c r="AO47" s="745"/>
      <c r="AP47" s="744">
        <f t="shared" si="2"/>
        <v>0</v>
      </c>
      <c r="AQ47" s="743"/>
      <c r="AR47" s="744">
        <f t="shared" si="3"/>
        <v>0</v>
      </c>
      <c r="AS47" s="745"/>
      <c r="AT47" s="744">
        <f t="shared" si="4"/>
        <v>0</v>
      </c>
      <c r="AU47" s="745"/>
      <c r="AV47" s="744">
        <f t="shared" si="5"/>
        <v>0</v>
      </c>
      <c r="AW47" s="745"/>
      <c r="AX47" s="744">
        <f t="shared" si="6"/>
        <v>0</v>
      </c>
      <c r="AY47" s="745"/>
      <c r="AZ47" s="744">
        <f t="shared" si="7"/>
        <v>0</v>
      </c>
      <c r="BA47" s="745"/>
      <c r="BB47" s="744">
        <f t="shared" si="8"/>
        <v>0</v>
      </c>
      <c r="BC47" s="745"/>
      <c r="BD47" s="744">
        <f t="shared" si="9"/>
        <v>0</v>
      </c>
      <c r="BE47" s="745"/>
      <c r="BG47" s="591"/>
      <c r="BH47" s="591"/>
      <c r="BJ47" s="12"/>
      <c r="BK47" s="12"/>
      <c r="BL47" s="12"/>
      <c r="BM47" s="12"/>
      <c r="BN47" s="12"/>
      <c r="BO47" s="12"/>
      <c r="BP47" s="12"/>
      <c r="BQ47" s="12"/>
      <c r="BR47" s="12"/>
      <c r="BS47" s="12"/>
    </row>
    <row r="48" spans="2:71" x14ac:dyDescent="0.3">
      <c r="B48" s="31"/>
      <c r="C48" s="18"/>
      <c r="D48" s="18"/>
      <c r="E48" s="18"/>
      <c r="F48" s="18"/>
      <c r="G48" s="32"/>
      <c r="H48" s="32"/>
      <c r="I48" s="18"/>
      <c r="J48" s="18"/>
      <c r="K48" s="18"/>
      <c r="L48" s="18"/>
      <c r="M48" s="18"/>
      <c r="N48" s="19"/>
      <c r="O48" s="8">
        <v>22</v>
      </c>
      <c r="P48" s="733">
        <v>2.3E-3</v>
      </c>
      <c r="Q48" s="734">
        <v>1.9E-3</v>
      </c>
      <c r="R48" s="733">
        <v>2.3E-3</v>
      </c>
      <c r="S48" s="734">
        <v>1.9E-3</v>
      </c>
      <c r="T48" s="733">
        <v>2.3E-3</v>
      </c>
      <c r="U48" s="734">
        <v>1.9E-3</v>
      </c>
      <c r="V48" s="733">
        <v>2.3E-3</v>
      </c>
      <c r="W48" s="734">
        <v>1.9E-3</v>
      </c>
      <c r="X48" s="733">
        <v>2.3E-3</v>
      </c>
      <c r="Y48" s="734">
        <v>1.9E-3</v>
      </c>
      <c r="Z48" s="31"/>
      <c r="AA48" s="18"/>
      <c r="AB48" s="18"/>
      <c r="AC48" s="18"/>
      <c r="AD48" s="18"/>
      <c r="AE48" s="18"/>
      <c r="AF48" s="18"/>
      <c r="AG48" s="18"/>
      <c r="AH48" s="18"/>
      <c r="AI48" s="18"/>
      <c r="AJ48" s="19"/>
      <c r="AK48" s="14">
        <v>22</v>
      </c>
      <c r="AL48" s="744">
        <f t="shared" si="0"/>
        <v>0</v>
      </c>
      <c r="AM48" s="745"/>
      <c r="AN48" s="746">
        <f t="shared" si="1"/>
        <v>0</v>
      </c>
      <c r="AO48" s="745"/>
      <c r="AP48" s="744">
        <f t="shared" si="2"/>
        <v>0</v>
      </c>
      <c r="AQ48" s="743"/>
      <c r="AR48" s="744">
        <f t="shared" si="3"/>
        <v>0</v>
      </c>
      <c r="AS48" s="745"/>
      <c r="AT48" s="744">
        <f t="shared" si="4"/>
        <v>0</v>
      </c>
      <c r="AU48" s="745"/>
      <c r="AV48" s="744">
        <f t="shared" si="5"/>
        <v>0</v>
      </c>
      <c r="AW48" s="745"/>
      <c r="AX48" s="744">
        <f t="shared" si="6"/>
        <v>0</v>
      </c>
      <c r="AY48" s="745"/>
      <c r="AZ48" s="744">
        <f t="shared" si="7"/>
        <v>0</v>
      </c>
      <c r="BA48" s="745"/>
      <c r="BB48" s="744">
        <f t="shared" si="8"/>
        <v>0</v>
      </c>
      <c r="BC48" s="745"/>
      <c r="BD48" s="744">
        <f t="shared" si="9"/>
        <v>0</v>
      </c>
      <c r="BE48" s="745"/>
      <c r="BG48" s="591"/>
      <c r="BH48" s="591"/>
      <c r="BJ48" s="12"/>
      <c r="BK48" s="12"/>
      <c r="BL48" s="12"/>
      <c r="BM48" s="12"/>
      <c r="BN48" s="12"/>
      <c r="BO48" s="12"/>
      <c r="BP48" s="12"/>
      <c r="BQ48" s="12"/>
      <c r="BR48" s="12"/>
      <c r="BS48" s="12"/>
    </row>
    <row r="49" spans="2:434" x14ac:dyDescent="0.3">
      <c r="B49" s="31"/>
      <c r="C49" s="18"/>
      <c r="D49" s="18"/>
      <c r="E49" s="18"/>
      <c r="F49" s="18"/>
      <c r="G49" s="32"/>
      <c r="H49" s="32"/>
      <c r="I49" s="18"/>
      <c r="J49" s="18"/>
      <c r="K49" s="18"/>
      <c r="L49" s="18"/>
      <c r="M49" s="18"/>
      <c r="N49" s="19"/>
      <c r="O49" s="8">
        <v>23</v>
      </c>
      <c r="P49" s="733">
        <v>2.0999999999999999E-3</v>
      </c>
      <c r="Q49" s="734">
        <v>1.6999999999999999E-3</v>
      </c>
      <c r="R49" s="733">
        <v>2.0999999999999999E-3</v>
      </c>
      <c r="S49" s="734">
        <v>1.6999999999999999E-3</v>
      </c>
      <c r="T49" s="733">
        <v>2.0999999999999999E-3</v>
      </c>
      <c r="U49" s="734">
        <v>1.6999999999999999E-3</v>
      </c>
      <c r="V49" s="733">
        <v>2.0999999999999999E-3</v>
      </c>
      <c r="W49" s="734">
        <v>1.6999999999999999E-3</v>
      </c>
      <c r="X49" s="733">
        <v>2.0999999999999999E-3</v>
      </c>
      <c r="Y49" s="734">
        <v>1.6999999999999999E-3</v>
      </c>
      <c r="Z49" s="31"/>
      <c r="AA49" s="18"/>
      <c r="AB49" s="18"/>
      <c r="AC49" s="18"/>
      <c r="AD49" s="18"/>
      <c r="AE49" s="18"/>
      <c r="AF49" s="18"/>
      <c r="AG49" s="18"/>
      <c r="AH49" s="18"/>
      <c r="AI49" s="18"/>
      <c r="AJ49" s="19"/>
      <c r="AK49" s="14">
        <v>23</v>
      </c>
      <c r="AL49" s="744">
        <f t="shared" si="0"/>
        <v>0</v>
      </c>
      <c r="AM49" s="745"/>
      <c r="AN49" s="746">
        <f t="shared" si="1"/>
        <v>0</v>
      </c>
      <c r="AO49" s="745"/>
      <c r="AP49" s="744">
        <f t="shared" si="2"/>
        <v>0</v>
      </c>
      <c r="AQ49" s="743"/>
      <c r="AR49" s="744">
        <f t="shared" si="3"/>
        <v>0</v>
      </c>
      <c r="AS49" s="745"/>
      <c r="AT49" s="744">
        <f t="shared" si="4"/>
        <v>0</v>
      </c>
      <c r="AU49" s="745"/>
      <c r="AV49" s="744">
        <f t="shared" si="5"/>
        <v>0</v>
      </c>
      <c r="AW49" s="745"/>
      <c r="AX49" s="744">
        <f t="shared" si="6"/>
        <v>0</v>
      </c>
      <c r="AY49" s="745"/>
      <c r="AZ49" s="744">
        <f t="shared" si="7"/>
        <v>0</v>
      </c>
      <c r="BA49" s="745"/>
      <c r="BB49" s="744">
        <f t="shared" si="8"/>
        <v>0</v>
      </c>
      <c r="BC49" s="745"/>
      <c r="BD49" s="744">
        <f t="shared" si="9"/>
        <v>0</v>
      </c>
      <c r="BE49" s="745"/>
      <c r="BG49" s="591"/>
      <c r="BH49" s="591"/>
      <c r="BJ49" s="12"/>
      <c r="BK49" s="12"/>
      <c r="BL49" s="12"/>
      <c r="BM49" s="12"/>
      <c r="BN49" s="12"/>
      <c r="BO49" s="12"/>
      <c r="BP49" s="12"/>
      <c r="BQ49" s="12"/>
      <c r="BR49" s="12"/>
      <c r="BS49" s="12"/>
    </row>
    <row r="50" spans="2:434" x14ac:dyDescent="0.3">
      <c r="B50" s="31"/>
      <c r="C50" s="18"/>
      <c r="D50" s="18"/>
      <c r="E50" s="18"/>
      <c r="F50" s="18"/>
      <c r="G50" s="32"/>
      <c r="H50" s="32"/>
      <c r="I50" s="18"/>
      <c r="J50" s="18"/>
      <c r="K50" s="18"/>
      <c r="L50" s="18"/>
      <c r="M50" s="18"/>
      <c r="N50" s="19"/>
      <c r="O50" s="8">
        <v>24</v>
      </c>
      <c r="P50" s="733">
        <v>1.9E-3</v>
      </c>
      <c r="Q50" s="734">
        <v>1.5E-3</v>
      </c>
      <c r="R50" s="733">
        <v>1.9E-3</v>
      </c>
      <c r="S50" s="734">
        <v>1.5E-3</v>
      </c>
      <c r="T50" s="733">
        <v>1.9E-3</v>
      </c>
      <c r="U50" s="734">
        <v>1.5E-3</v>
      </c>
      <c r="V50" s="733">
        <v>1.9E-3</v>
      </c>
      <c r="W50" s="734">
        <v>1.5E-3</v>
      </c>
      <c r="X50" s="733">
        <v>1.9E-3</v>
      </c>
      <c r="Y50" s="734">
        <v>1.5E-3</v>
      </c>
      <c r="Z50" s="31"/>
      <c r="AA50" s="18"/>
      <c r="AB50" s="18"/>
      <c r="AC50" s="18"/>
      <c r="AD50" s="18"/>
      <c r="AE50" s="18"/>
      <c r="AF50" s="18"/>
      <c r="AG50" s="18"/>
      <c r="AH50" s="18"/>
      <c r="AI50" s="18"/>
      <c r="AJ50" s="19"/>
      <c r="AK50" s="14">
        <v>24</v>
      </c>
      <c r="AL50" s="744">
        <f t="shared" si="0"/>
        <v>0</v>
      </c>
      <c r="AM50" s="745"/>
      <c r="AN50" s="746">
        <f t="shared" si="1"/>
        <v>0</v>
      </c>
      <c r="AO50" s="745"/>
      <c r="AP50" s="744">
        <f t="shared" si="2"/>
        <v>0</v>
      </c>
      <c r="AQ50" s="743"/>
      <c r="AR50" s="744">
        <f t="shared" si="3"/>
        <v>0</v>
      </c>
      <c r="AS50" s="745"/>
      <c r="AT50" s="744">
        <f t="shared" si="4"/>
        <v>0</v>
      </c>
      <c r="AU50" s="745"/>
      <c r="AV50" s="744">
        <f t="shared" si="5"/>
        <v>0</v>
      </c>
      <c r="AW50" s="745"/>
      <c r="AX50" s="744">
        <f t="shared" si="6"/>
        <v>0</v>
      </c>
      <c r="AY50" s="745"/>
      <c r="AZ50" s="744">
        <f t="shared" si="7"/>
        <v>0</v>
      </c>
      <c r="BA50" s="745"/>
      <c r="BB50" s="744">
        <f t="shared" si="8"/>
        <v>0</v>
      </c>
      <c r="BC50" s="745"/>
      <c r="BD50" s="744">
        <f t="shared" si="9"/>
        <v>0</v>
      </c>
      <c r="BE50" s="745"/>
      <c r="BG50" s="591"/>
      <c r="BH50" s="591"/>
      <c r="BJ50" s="12"/>
      <c r="BK50" s="12"/>
      <c r="BL50" s="12"/>
      <c r="BM50" s="12"/>
      <c r="BN50" s="12"/>
      <c r="BO50" s="12"/>
      <c r="BP50" s="12"/>
      <c r="BQ50" s="12"/>
      <c r="BR50" s="12"/>
      <c r="BS50" s="12"/>
      <c r="LB50" s="175"/>
      <c r="LC50" s="175"/>
      <c r="LD50" s="175"/>
      <c r="LE50" s="521"/>
      <c r="LF50" s="522"/>
      <c r="LG50" s="521"/>
      <c r="LH50" s="175"/>
    </row>
    <row r="51" spans="2:434" x14ac:dyDescent="0.3">
      <c r="B51" s="31"/>
      <c r="C51" s="18"/>
      <c r="D51" s="18"/>
      <c r="E51" s="18"/>
      <c r="F51" s="18"/>
      <c r="G51" s="32"/>
      <c r="H51" s="32"/>
      <c r="I51" s="18"/>
      <c r="J51" s="18"/>
      <c r="K51" s="18"/>
      <c r="L51" s="18"/>
      <c r="M51" s="18"/>
      <c r="N51" s="19"/>
      <c r="O51" s="8">
        <v>25</v>
      </c>
      <c r="P51" s="733">
        <v>1.6000000000000001E-3</v>
      </c>
      <c r="Q51" s="734">
        <v>1.1999999999999999E-3</v>
      </c>
      <c r="R51" s="733">
        <v>1.6000000000000001E-3</v>
      </c>
      <c r="S51" s="734">
        <v>1.1999999999999999E-3</v>
      </c>
      <c r="T51" s="733">
        <v>1.6000000000000001E-3</v>
      </c>
      <c r="U51" s="734">
        <v>1.1999999999999999E-3</v>
      </c>
      <c r="V51" s="733">
        <v>1.6000000000000001E-3</v>
      </c>
      <c r="W51" s="734">
        <v>1.1999999999999999E-3</v>
      </c>
      <c r="X51" s="733">
        <v>1.6000000000000001E-3</v>
      </c>
      <c r="Y51" s="734">
        <v>1.1999999999999999E-3</v>
      </c>
      <c r="Z51" s="31"/>
      <c r="AA51" s="18"/>
      <c r="AB51" s="18"/>
      <c r="AC51" s="18"/>
      <c r="AD51" s="18"/>
      <c r="AE51" s="18"/>
      <c r="AF51" s="18"/>
      <c r="AG51" s="18"/>
      <c r="AH51" s="18"/>
      <c r="AI51" s="18"/>
      <c r="AJ51" s="19"/>
      <c r="AK51" s="14">
        <v>25</v>
      </c>
      <c r="AL51" s="744">
        <f t="shared" si="0"/>
        <v>0</v>
      </c>
      <c r="AM51" s="745"/>
      <c r="AN51" s="746">
        <f t="shared" si="1"/>
        <v>0</v>
      </c>
      <c r="AO51" s="745"/>
      <c r="AP51" s="744">
        <f t="shared" si="2"/>
        <v>0</v>
      </c>
      <c r="AQ51" s="743"/>
      <c r="AR51" s="744">
        <f t="shared" si="3"/>
        <v>0</v>
      </c>
      <c r="AS51" s="745"/>
      <c r="AT51" s="744">
        <f t="shared" si="4"/>
        <v>0</v>
      </c>
      <c r="AU51" s="745"/>
      <c r="AV51" s="744">
        <f t="shared" si="5"/>
        <v>0</v>
      </c>
      <c r="AW51" s="745"/>
      <c r="AX51" s="744">
        <f t="shared" si="6"/>
        <v>0</v>
      </c>
      <c r="AY51" s="745"/>
      <c r="AZ51" s="744">
        <f t="shared" si="7"/>
        <v>0</v>
      </c>
      <c r="BA51" s="745"/>
      <c r="BB51" s="744">
        <f t="shared" si="8"/>
        <v>0</v>
      </c>
      <c r="BC51" s="745"/>
      <c r="BD51" s="744">
        <f t="shared" si="9"/>
        <v>0</v>
      </c>
      <c r="BE51" s="745"/>
      <c r="BG51" s="591"/>
      <c r="BH51" s="591"/>
      <c r="BJ51" s="12"/>
      <c r="BK51" s="12"/>
      <c r="BL51" s="12"/>
      <c r="BM51" s="12"/>
      <c r="BN51" s="12"/>
      <c r="BO51" s="12"/>
      <c r="BP51" s="12"/>
      <c r="BQ51" s="12"/>
      <c r="BR51" s="12"/>
      <c r="BS51" s="12"/>
      <c r="JQ51" s="35"/>
    </row>
    <row r="52" spans="2:434" x14ac:dyDescent="0.3">
      <c r="B52" s="31"/>
      <c r="C52" s="18"/>
      <c r="D52" s="18"/>
      <c r="E52" s="18"/>
      <c r="F52" s="18"/>
      <c r="G52" s="32"/>
      <c r="H52" s="32"/>
      <c r="I52" s="18"/>
      <c r="J52" s="18"/>
      <c r="K52" s="18"/>
      <c r="L52" s="18"/>
      <c r="M52" s="18"/>
      <c r="N52" s="19"/>
      <c r="O52" s="8">
        <v>26</v>
      </c>
      <c r="P52" s="733">
        <v>1.4E-3</v>
      </c>
      <c r="Q52" s="734">
        <v>1E-3</v>
      </c>
      <c r="R52" s="733">
        <v>1.4E-3</v>
      </c>
      <c r="S52" s="734">
        <v>1E-3</v>
      </c>
      <c r="T52" s="733">
        <v>1.4E-3</v>
      </c>
      <c r="U52" s="734">
        <v>1E-3</v>
      </c>
      <c r="V52" s="733">
        <v>1.4E-3</v>
      </c>
      <c r="W52" s="734">
        <v>1E-3</v>
      </c>
      <c r="X52" s="733">
        <v>1.4E-3</v>
      </c>
      <c r="Y52" s="734">
        <v>1E-3</v>
      </c>
      <c r="Z52" s="31"/>
      <c r="AA52" s="18"/>
      <c r="AB52" s="18"/>
      <c r="AC52" s="18"/>
      <c r="AD52" s="18"/>
      <c r="AE52" s="18"/>
      <c r="AF52" s="18"/>
      <c r="AG52" s="18"/>
      <c r="AH52" s="18"/>
      <c r="AI52" s="18"/>
      <c r="AJ52" s="19"/>
      <c r="AK52" s="14">
        <v>26</v>
      </c>
      <c r="AL52" s="744">
        <f t="shared" si="0"/>
        <v>0</v>
      </c>
      <c r="AM52" s="745"/>
      <c r="AN52" s="746">
        <f t="shared" si="1"/>
        <v>0</v>
      </c>
      <c r="AO52" s="745"/>
      <c r="AP52" s="744">
        <f t="shared" si="2"/>
        <v>0</v>
      </c>
      <c r="AQ52" s="743"/>
      <c r="AR52" s="744">
        <f t="shared" si="3"/>
        <v>0</v>
      </c>
      <c r="AS52" s="745"/>
      <c r="AT52" s="744">
        <f t="shared" si="4"/>
        <v>0</v>
      </c>
      <c r="AU52" s="745"/>
      <c r="AV52" s="744">
        <f t="shared" si="5"/>
        <v>0</v>
      </c>
      <c r="AW52" s="745"/>
      <c r="AX52" s="744">
        <f t="shared" si="6"/>
        <v>0</v>
      </c>
      <c r="AY52" s="745"/>
      <c r="AZ52" s="744">
        <f t="shared" si="7"/>
        <v>0</v>
      </c>
      <c r="BA52" s="745"/>
      <c r="BB52" s="744">
        <f t="shared" si="8"/>
        <v>0</v>
      </c>
      <c r="BC52" s="745"/>
      <c r="BD52" s="744">
        <f t="shared" si="9"/>
        <v>0</v>
      </c>
      <c r="BE52" s="745"/>
      <c r="BG52" s="591"/>
      <c r="BH52" s="591"/>
      <c r="BJ52" s="12"/>
      <c r="BK52" s="12"/>
      <c r="BL52" s="12"/>
      <c r="BM52" s="12"/>
      <c r="BN52" s="12"/>
      <c r="BO52" s="12"/>
      <c r="BP52" s="12"/>
      <c r="BQ52" s="12"/>
      <c r="BR52" s="12"/>
      <c r="BS52" s="12"/>
    </row>
    <row r="53" spans="2:434" x14ac:dyDescent="0.3">
      <c r="B53" s="31"/>
      <c r="C53" s="18"/>
      <c r="D53" s="18"/>
      <c r="E53" s="18"/>
      <c r="F53" s="18"/>
      <c r="G53" s="32"/>
      <c r="H53" s="32"/>
      <c r="I53" s="18"/>
      <c r="J53" s="18"/>
      <c r="K53" s="18"/>
      <c r="L53" s="18"/>
      <c r="M53" s="18"/>
      <c r="N53" s="19"/>
      <c r="O53" s="8">
        <v>27</v>
      </c>
      <c r="P53" s="733">
        <v>1.2999999999999999E-3</v>
      </c>
      <c r="Q53" s="734">
        <v>8.9999999999999998E-4</v>
      </c>
      <c r="R53" s="733">
        <v>1.2999999999999999E-3</v>
      </c>
      <c r="S53" s="734">
        <v>8.9999999999999998E-4</v>
      </c>
      <c r="T53" s="733">
        <v>1.2999999999999999E-3</v>
      </c>
      <c r="U53" s="734">
        <v>8.9999999999999998E-4</v>
      </c>
      <c r="V53" s="733">
        <v>1.2999999999999999E-3</v>
      </c>
      <c r="W53" s="734">
        <v>8.9999999999999998E-4</v>
      </c>
      <c r="X53" s="733">
        <v>1.2999999999999999E-3</v>
      </c>
      <c r="Y53" s="734">
        <v>8.9999999999999998E-4</v>
      </c>
      <c r="Z53" s="31"/>
      <c r="AA53" s="18"/>
      <c r="AB53" s="18"/>
      <c r="AC53" s="18"/>
      <c r="AD53" s="18"/>
      <c r="AE53" s="18"/>
      <c r="AF53" s="18"/>
      <c r="AG53" s="18"/>
      <c r="AH53" s="18"/>
      <c r="AI53" s="18"/>
      <c r="AJ53" s="19"/>
      <c r="AK53" s="14">
        <v>27</v>
      </c>
      <c r="AL53" s="744">
        <f t="shared" si="0"/>
        <v>0</v>
      </c>
      <c r="AM53" s="745"/>
      <c r="AN53" s="746">
        <f t="shared" si="1"/>
        <v>0</v>
      </c>
      <c r="AO53" s="745"/>
      <c r="AP53" s="744">
        <f t="shared" si="2"/>
        <v>0</v>
      </c>
      <c r="AQ53" s="743"/>
      <c r="AR53" s="744">
        <f t="shared" si="3"/>
        <v>0</v>
      </c>
      <c r="AS53" s="745"/>
      <c r="AT53" s="744">
        <f t="shared" si="4"/>
        <v>0</v>
      </c>
      <c r="AU53" s="745"/>
      <c r="AV53" s="744">
        <f t="shared" si="5"/>
        <v>0</v>
      </c>
      <c r="AW53" s="745"/>
      <c r="AX53" s="744">
        <f t="shared" si="6"/>
        <v>0</v>
      </c>
      <c r="AY53" s="745"/>
      <c r="AZ53" s="744">
        <f t="shared" si="7"/>
        <v>0</v>
      </c>
      <c r="BA53" s="745"/>
      <c r="BB53" s="744">
        <f t="shared" si="8"/>
        <v>0</v>
      </c>
      <c r="BC53" s="745"/>
      <c r="BD53" s="744">
        <f t="shared" si="9"/>
        <v>0</v>
      </c>
      <c r="BE53" s="745"/>
      <c r="BG53" s="591"/>
      <c r="BH53" s="591"/>
      <c r="BJ53" s="12"/>
      <c r="BK53" s="12"/>
      <c r="BL53" s="12"/>
      <c r="BM53" s="12"/>
      <c r="BN53" s="12"/>
      <c r="BO53" s="12"/>
      <c r="BP53" s="12"/>
      <c r="BQ53" s="12"/>
      <c r="BR53" s="12"/>
      <c r="BS53" s="12"/>
      <c r="FC53" s="35"/>
      <c r="HX53" s="188"/>
      <c r="IX53" s="35"/>
    </row>
    <row r="54" spans="2:434" x14ac:dyDescent="0.3">
      <c r="B54" s="31"/>
      <c r="C54" s="18"/>
      <c r="D54" s="18"/>
      <c r="E54" s="18"/>
      <c r="F54" s="18"/>
      <c r="G54" s="32"/>
      <c r="H54" s="32"/>
      <c r="I54" s="18"/>
      <c r="J54" s="18"/>
      <c r="K54" s="18"/>
      <c r="L54" s="18"/>
      <c r="M54" s="18"/>
      <c r="N54" s="19"/>
      <c r="O54" s="8">
        <v>28</v>
      </c>
      <c r="P54" s="733">
        <v>1.2999999999999999E-3</v>
      </c>
      <c r="Q54" s="734">
        <v>8.9999999999999998E-4</v>
      </c>
      <c r="R54" s="733">
        <v>1.2999999999999999E-3</v>
      </c>
      <c r="S54" s="734">
        <v>8.9999999999999998E-4</v>
      </c>
      <c r="T54" s="733">
        <v>1.2999999999999999E-3</v>
      </c>
      <c r="U54" s="734">
        <v>8.9999999999999998E-4</v>
      </c>
      <c r="V54" s="733">
        <v>1.2999999999999999E-3</v>
      </c>
      <c r="W54" s="734">
        <v>8.9999999999999998E-4</v>
      </c>
      <c r="X54" s="733">
        <v>1.2999999999999999E-3</v>
      </c>
      <c r="Y54" s="734">
        <v>8.9999999999999998E-4</v>
      </c>
      <c r="Z54" s="31"/>
      <c r="AA54" s="18"/>
      <c r="AB54" s="18"/>
      <c r="AC54" s="18"/>
      <c r="AD54" s="18"/>
      <c r="AE54" s="18"/>
      <c r="AF54" s="18"/>
      <c r="AG54" s="18"/>
      <c r="AH54" s="18"/>
      <c r="AI54" s="18"/>
      <c r="AJ54" s="19"/>
      <c r="AK54" s="14">
        <v>28</v>
      </c>
      <c r="AL54" s="744">
        <f t="shared" si="0"/>
        <v>0</v>
      </c>
      <c r="AM54" s="745"/>
      <c r="AN54" s="746">
        <f t="shared" si="1"/>
        <v>0</v>
      </c>
      <c r="AO54" s="745"/>
      <c r="AP54" s="744">
        <f t="shared" si="2"/>
        <v>0</v>
      </c>
      <c r="AQ54" s="743"/>
      <c r="AR54" s="744">
        <f t="shared" si="3"/>
        <v>0</v>
      </c>
      <c r="AS54" s="745"/>
      <c r="AT54" s="744">
        <f t="shared" si="4"/>
        <v>0</v>
      </c>
      <c r="AU54" s="745"/>
      <c r="AV54" s="744">
        <f t="shared" si="5"/>
        <v>0</v>
      </c>
      <c r="AW54" s="745"/>
      <c r="AX54" s="744">
        <f t="shared" si="6"/>
        <v>0</v>
      </c>
      <c r="AY54" s="745"/>
      <c r="AZ54" s="744">
        <f t="shared" si="7"/>
        <v>0</v>
      </c>
      <c r="BA54" s="745"/>
      <c r="BB54" s="744">
        <f t="shared" si="8"/>
        <v>0</v>
      </c>
      <c r="BC54" s="745"/>
      <c r="BD54" s="744">
        <f t="shared" si="9"/>
        <v>0</v>
      </c>
      <c r="BE54" s="745"/>
      <c r="BG54" s="591"/>
      <c r="BH54" s="591"/>
      <c r="BJ54" s="12"/>
      <c r="BK54" s="12"/>
      <c r="BL54" s="12"/>
      <c r="BM54" s="12"/>
      <c r="BN54" s="12"/>
      <c r="BO54" s="12"/>
      <c r="BP54" s="12"/>
      <c r="BQ54" s="12"/>
      <c r="BR54" s="12"/>
      <c r="BS54" s="12"/>
      <c r="CE54" s="35"/>
      <c r="EV54" s="35"/>
      <c r="HF54" s="11"/>
      <c r="HG54" s="11"/>
      <c r="HH54" s="35"/>
      <c r="HX54" s="188"/>
      <c r="HY54" s="188"/>
      <c r="HZ54" s="188"/>
      <c r="IA54" s="188"/>
      <c r="IB54" s="188"/>
      <c r="IC54" s="188"/>
      <c r="ID54" s="188"/>
      <c r="IE54" s="188"/>
      <c r="IF54" s="188"/>
      <c r="IG54" s="188"/>
      <c r="IH54" s="188"/>
      <c r="II54" s="188"/>
      <c r="IJ54" s="188"/>
      <c r="IX54" s="35"/>
      <c r="KR54" s="35"/>
      <c r="MG54" s="188"/>
      <c r="MH54" s="188"/>
      <c r="MI54" s="188"/>
      <c r="MZ54" s="699"/>
    </row>
    <row r="55" spans="2:434" x14ac:dyDescent="0.3">
      <c r="B55" s="31"/>
      <c r="C55" s="18"/>
      <c r="D55" s="18"/>
      <c r="E55" s="18"/>
      <c r="F55" s="18"/>
      <c r="G55" s="32"/>
      <c r="H55" s="32"/>
      <c r="I55" s="18"/>
      <c r="J55" s="18"/>
      <c r="K55" s="18"/>
      <c r="L55" s="18"/>
      <c r="M55" s="18"/>
      <c r="N55" s="19"/>
      <c r="O55" s="8">
        <v>29</v>
      </c>
      <c r="P55" s="733">
        <v>1.1999999999999999E-3</v>
      </c>
      <c r="Q55" s="734">
        <v>8.0000000000000004E-4</v>
      </c>
      <c r="R55" s="733">
        <v>1.1999999999999999E-3</v>
      </c>
      <c r="S55" s="734">
        <v>8.0000000000000004E-4</v>
      </c>
      <c r="T55" s="733">
        <v>1.1999999999999999E-3</v>
      </c>
      <c r="U55" s="734">
        <v>8.0000000000000004E-4</v>
      </c>
      <c r="V55" s="733">
        <v>1.1999999999999999E-3</v>
      </c>
      <c r="W55" s="734">
        <v>8.0000000000000004E-4</v>
      </c>
      <c r="X55" s="733">
        <v>1.1999999999999999E-3</v>
      </c>
      <c r="Y55" s="734">
        <v>8.0000000000000004E-4</v>
      </c>
      <c r="Z55" s="31"/>
      <c r="AA55" s="18"/>
      <c r="AB55" s="18"/>
      <c r="AC55" s="18"/>
      <c r="AD55" s="18"/>
      <c r="AE55" s="18"/>
      <c r="AF55" s="18"/>
      <c r="AG55" s="18"/>
      <c r="AH55" s="18"/>
      <c r="AI55" s="18"/>
      <c r="AJ55" s="19"/>
      <c r="AK55" s="14">
        <v>29</v>
      </c>
      <c r="AL55" s="744">
        <f t="shared" si="0"/>
        <v>0</v>
      </c>
      <c r="AM55" s="745"/>
      <c r="AN55" s="746">
        <f t="shared" si="1"/>
        <v>0</v>
      </c>
      <c r="AO55" s="745"/>
      <c r="AP55" s="744">
        <f t="shared" si="2"/>
        <v>0</v>
      </c>
      <c r="AQ55" s="743"/>
      <c r="AR55" s="744">
        <f t="shared" si="3"/>
        <v>0</v>
      </c>
      <c r="AS55" s="745"/>
      <c r="AT55" s="744">
        <f t="shared" si="4"/>
        <v>0</v>
      </c>
      <c r="AU55" s="745"/>
      <c r="AV55" s="744">
        <f t="shared" si="5"/>
        <v>0</v>
      </c>
      <c r="AW55" s="745"/>
      <c r="AX55" s="744">
        <f t="shared" si="6"/>
        <v>0</v>
      </c>
      <c r="AY55" s="745"/>
      <c r="AZ55" s="744">
        <f t="shared" si="7"/>
        <v>0</v>
      </c>
      <c r="BA55" s="745"/>
      <c r="BB55" s="744">
        <f t="shared" si="8"/>
        <v>0</v>
      </c>
      <c r="BC55" s="745"/>
      <c r="BD55" s="744">
        <f t="shared" si="9"/>
        <v>0</v>
      </c>
      <c r="BE55" s="745"/>
      <c r="BG55" s="591"/>
      <c r="BH55" s="591"/>
      <c r="BJ55" s="12"/>
      <c r="BK55" s="12"/>
      <c r="BL55" s="12"/>
      <c r="BM55" s="12"/>
      <c r="BN55" s="12"/>
      <c r="BO55" s="12"/>
      <c r="BP55" s="12"/>
      <c r="BQ55" s="12"/>
      <c r="BR55" s="12"/>
      <c r="BS55" s="12"/>
      <c r="EV55" s="35"/>
      <c r="HN55" s="188"/>
      <c r="HX55" s="188"/>
      <c r="IX55" s="35"/>
      <c r="KR55" s="35"/>
      <c r="MM55" s="590"/>
      <c r="MN55" s="188"/>
    </row>
    <row r="56" spans="2:434" ht="16.2" thickBot="1" x14ac:dyDescent="0.35">
      <c r="B56" s="3"/>
      <c r="C56" s="4"/>
      <c r="D56" s="4"/>
      <c r="E56" s="4"/>
      <c r="F56" s="4"/>
      <c r="G56" s="33"/>
      <c r="H56" s="33"/>
      <c r="I56" s="4"/>
      <c r="J56" s="4"/>
      <c r="K56" s="4"/>
      <c r="L56" s="4"/>
      <c r="M56" s="4"/>
      <c r="N56" s="22"/>
      <c r="O56" s="9">
        <v>30</v>
      </c>
      <c r="P56" s="735">
        <v>1.1999999999999999E-3</v>
      </c>
      <c r="Q56" s="736">
        <v>8.0000000000000004E-4</v>
      </c>
      <c r="R56" s="735">
        <v>1.1999999999999999E-3</v>
      </c>
      <c r="S56" s="736">
        <v>8.0000000000000004E-4</v>
      </c>
      <c r="T56" s="735">
        <v>1.1999999999999999E-3</v>
      </c>
      <c r="U56" s="736">
        <v>8.0000000000000004E-4</v>
      </c>
      <c r="V56" s="735">
        <v>1.1999999999999999E-3</v>
      </c>
      <c r="W56" s="736">
        <v>8.0000000000000004E-4</v>
      </c>
      <c r="X56" s="735">
        <v>1.1999999999999999E-3</v>
      </c>
      <c r="Y56" s="736">
        <v>8.0000000000000004E-4</v>
      </c>
      <c r="Z56" s="3"/>
      <c r="AA56" s="4"/>
      <c r="AB56" s="4"/>
      <c r="AC56" s="4"/>
      <c r="AD56" s="4"/>
      <c r="AE56" s="4"/>
      <c r="AF56" s="4"/>
      <c r="AG56" s="4"/>
      <c r="AH56" s="4"/>
      <c r="AI56" s="4"/>
      <c r="AJ56" s="22"/>
      <c r="AK56" s="15">
        <v>30</v>
      </c>
      <c r="AL56" s="747">
        <f t="shared" si="0"/>
        <v>0</v>
      </c>
      <c r="AM56" s="748"/>
      <c r="AN56" s="749">
        <f t="shared" si="1"/>
        <v>0</v>
      </c>
      <c r="AO56" s="748"/>
      <c r="AP56" s="747">
        <f t="shared" si="2"/>
        <v>0</v>
      </c>
      <c r="AQ56" s="750"/>
      <c r="AR56" s="751">
        <f t="shared" si="3"/>
        <v>0</v>
      </c>
      <c r="AS56" s="752"/>
      <c r="AT56" s="747">
        <f t="shared" si="4"/>
        <v>0</v>
      </c>
      <c r="AU56" s="748"/>
      <c r="AV56" s="747">
        <f t="shared" si="5"/>
        <v>0</v>
      </c>
      <c r="AW56" s="748"/>
      <c r="AX56" s="747">
        <f t="shared" si="6"/>
        <v>0</v>
      </c>
      <c r="AY56" s="748"/>
      <c r="AZ56" s="747">
        <f t="shared" si="7"/>
        <v>0</v>
      </c>
      <c r="BA56" s="748"/>
      <c r="BB56" s="747">
        <f t="shared" si="8"/>
        <v>0</v>
      </c>
      <c r="BC56" s="748"/>
      <c r="BD56" s="747">
        <f t="shared" si="9"/>
        <v>0</v>
      </c>
      <c r="BE56" s="748"/>
      <c r="BG56" s="591"/>
      <c r="BH56" s="591"/>
      <c r="BJ56" s="12"/>
      <c r="BK56" s="12"/>
      <c r="BL56" s="12"/>
      <c r="BM56" s="12"/>
      <c r="BN56" s="12"/>
      <c r="BO56" s="12"/>
      <c r="BP56" s="12"/>
      <c r="BQ56" s="12"/>
      <c r="BR56" s="12"/>
      <c r="BS56" s="12"/>
      <c r="CD56" s="355"/>
      <c r="CT56" s="355"/>
      <c r="EM56" s="188"/>
      <c r="EN56" s="355"/>
      <c r="FB56" s="355"/>
      <c r="FT56" s="188"/>
      <c r="GD56" s="188"/>
      <c r="GE56" s="355"/>
      <c r="GU56" s="355"/>
      <c r="HF56" s="188"/>
      <c r="HG56" s="395"/>
      <c r="HN56" s="355"/>
      <c r="IB56" s="35"/>
      <c r="ID56" s="35"/>
      <c r="IF56" s="188"/>
      <c r="IG56" s="395"/>
      <c r="IJ56" s="35"/>
      <c r="IX56" s="412"/>
      <c r="JL56" s="188"/>
      <c r="JM56" s="188"/>
      <c r="JU56" s="188"/>
      <c r="KJ56" s="188"/>
      <c r="KR56" s="35"/>
      <c r="LY56" s="35"/>
      <c r="LZ56" s="188"/>
      <c r="MA56" s="188"/>
      <c r="MG56" s="188"/>
      <c r="MH56" s="188"/>
      <c r="MM56" s="581"/>
      <c r="MN56" s="581"/>
      <c r="MY56" s="188"/>
      <c r="MZ56" s="188"/>
      <c r="NA56" s="188"/>
    </row>
    <row r="57" spans="2:434" ht="16.2" thickTop="1" x14ac:dyDescent="0.3">
      <c r="B57" s="18"/>
      <c r="C57" s="18"/>
      <c r="D57" s="18"/>
      <c r="E57" s="18"/>
      <c r="F57" s="18"/>
      <c r="G57" s="32"/>
      <c r="H57" s="32"/>
      <c r="I57" s="18"/>
      <c r="J57" s="18"/>
      <c r="K57" s="18"/>
      <c r="L57" s="18"/>
      <c r="M57" s="18"/>
      <c r="N57" s="18"/>
      <c r="O57" s="34"/>
      <c r="P57" s="73"/>
      <c r="Q57" s="73"/>
      <c r="R57" s="74"/>
      <c r="S57" s="74"/>
      <c r="T57" s="74"/>
      <c r="U57" s="74"/>
      <c r="V57" s="74"/>
      <c r="W57" s="74"/>
      <c r="X57" s="74"/>
      <c r="Y57" s="74"/>
      <c r="Z57" s="18"/>
      <c r="AA57" s="18"/>
      <c r="AB57" s="18"/>
      <c r="AC57" s="18"/>
      <c r="AD57" s="18"/>
      <c r="AE57" s="18"/>
      <c r="AF57" s="18"/>
      <c r="AG57" s="18"/>
      <c r="AH57" s="18"/>
      <c r="AI57" s="18"/>
      <c r="AJ57" s="18"/>
      <c r="AK57" s="127"/>
      <c r="AL57" s="73"/>
      <c r="AM57" s="73"/>
      <c r="AN57" s="73"/>
      <c r="AO57" s="73"/>
      <c r="AP57" s="74"/>
      <c r="AQ57" s="74"/>
      <c r="AR57" s="74"/>
      <c r="AS57" s="74"/>
      <c r="AT57" s="74"/>
      <c r="AU57" s="74"/>
      <c r="AV57" s="74"/>
      <c r="AW57" s="74"/>
      <c r="AX57" s="354"/>
      <c r="AY57" s="354"/>
      <c r="AZ57" s="354"/>
      <c r="BA57" s="357"/>
      <c r="BB57" s="74"/>
      <c r="BC57" s="74"/>
      <c r="BD57" s="74"/>
      <c r="BE57" s="74"/>
      <c r="BJ57" s="12"/>
      <c r="BK57" s="12"/>
      <c r="BL57" s="12"/>
      <c r="BM57" s="12"/>
      <c r="BN57" s="12"/>
      <c r="BO57" s="12"/>
      <c r="BP57" s="12"/>
      <c r="BQ57" s="12"/>
      <c r="BR57" s="12"/>
      <c r="BS57" s="12"/>
      <c r="CD57" s="356"/>
      <c r="CE57" s="188"/>
      <c r="CL57" s="188"/>
      <c r="CM57" s="188"/>
      <c r="CN57" s="188"/>
      <c r="CO57" s="188"/>
      <c r="CP57" s="188"/>
      <c r="CQ57" s="188"/>
      <c r="CR57" s="188"/>
      <c r="CS57" s="188"/>
      <c r="CT57" s="355"/>
      <c r="CZ57" s="188"/>
      <c r="EN57" s="356"/>
      <c r="EO57" s="188"/>
      <c r="FB57" s="356"/>
      <c r="FF57" s="188"/>
      <c r="GE57" s="356"/>
      <c r="GU57" s="355"/>
      <c r="HF57" s="188"/>
      <c r="HG57" s="355"/>
      <c r="HN57" s="356"/>
      <c r="IO57" s="355"/>
      <c r="IS57" s="188"/>
      <c r="IZ57" s="188"/>
      <c r="LB57" s="188"/>
      <c r="LU57" s="356"/>
      <c r="LZ57" s="356"/>
      <c r="MA57" s="536"/>
      <c r="MI57" s="586"/>
      <c r="ML57" s="188"/>
      <c r="OG57" s="188"/>
    </row>
    <row r="58" spans="2:434" ht="22.2" hidden="1" customHeight="1" thickTop="1" thickBot="1" x14ac:dyDescent="0.35">
      <c r="B58" s="786" t="s">
        <v>46</v>
      </c>
      <c r="C58" s="787"/>
      <c r="D58" s="787"/>
      <c r="E58" s="787"/>
      <c r="F58" s="787"/>
      <c r="G58" s="787"/>
      <c r="H58" s="787"/>
      <c r="I58" s="787"/>
      <c r="J58" s="787"/>
      <c r="K58" s="787"/>
      <c r="L58" s="787"/>
      <c r="M58" s="787"/>
      <c r="N58" s="787"/>
      <c r="O58" s="787"/>
      <c r="P58" s="787"/>
      <c r="Q58" s="788"/>
      <c r="R58" s="29"/>
      <c r="S58" s="29"/>
      <c r="T58" s="864" t="s">
        <v>48</v>
      </c>
      <c r="U58" s="865"/>
      <c r="V58" s="865"/>
      <c r="W58" s="865"/>
      <c r="X58" s="865"/>
      <c r="Y58" s="865"/>
      <c r="Z58" s="865"/>
      <c r="AA58" s="865"/>
      <c r="AB58" s="865"/>
      <c r="AC58" s="865"/>
      <c r="AD58" s="865"/>
      <c r="AE58" s="865"/>
      <c r="AF58" s="865"/>
      <c r="AG58" s="865"/>
      <c r="AH58" s="865"/>
      <c r="AI58" s="866"/>
      <c r="AJ58" s="29"/>
      <c r="AK58" s="793" t="s">
        <v>62</v>
      </c>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5"/>
      <c r="BJ58" s="12"/>
      <c r="BK58" s="985" t="s">
        <v>63</v>
      </c>
      <c r="BL58" s="986"/>
      <c r="BM58" s="986"/>
      <c r="BN58" s="986"/>
      <c r="BO58" s="986"/>
      <c r="BP58" s="986"/>
      <c r="BQ58" s="986"/>
      <c r="BR58" s="986"/>
      <c r="BS58" s="986"/>
      <c r="BT58" s="986"/>
      <c r="BU58" s="986"/>
      <c r="BV58" s="986"/>
      <c r="BW58" s="986"/>
      <c r="BX58" s="986"/>
      <c r="BY58" s="986"/>
      <c r="BZ58" s="986"/>
      <c r="CA58" s="987"/>
      <c r="CB58" s="445"/>
      <c r="CC58" s="988" t="s">
        <v>65</v>
      </c>
      <c r="CD58" s="768"/>
      <c r="CE58" s="768"/>
      <c r="CF58" s="768"/>
      <c r="CG58" s="768"/>
      <c r="CH58" s="768"/>
      <c r="CI58" s="768"/>
      <c r="CJ58" s="768"/>
      <c r="CK58" s="768"/>
      <c r="CL58" s="768"/>
      <c r="CM58" s="768"/>
      <c r="CN58" s="768"/>
      <c r="CO58" s="768"/>
      <c r="CP58" s="768"/>
      <c r="CQ58" s="768"/>
      <c r="CR58" s="768"/>
      <c r="CS58" s="768"/>
      <c r="CT58" s="768"/>
      <c r="CU58" s="768"/>
      <c r="CV58" s="768"/>
      <c r="CW58" s="768"/>
      <c r="CX58" s="768"/>
      <c r="CY58" s="768"/>
      <c r="CZ58" s="768"/>
      <c r="DA58" s="768"/>
      <c r="DB58" s="768"/>
      <c r="DC58" s="769"/>
      <c r="DE58" s="772" t="s">
        <v>67</v>
      </c>
      <c r="DF58" s="773"/>
      <c r="DG58" s="773"/>
      <c r="DH58" s="773"/>
      <c r="DI58" s="773"/>
      <c r="DJ58" s="773"/>
      <c r="DK58" s="773"/>
      <c r="DL58" s="773"/>
      <c r="DM58" s="773"/>
      <c r="DN58" s="773"/>
      <c r="DO58" s="773"/>
      <c r="DP58" s="773"/>
      <c r="DQ58" s="773"/>
      <c r="DR58" s="773"/>
      <c r="DS58" s="773"/>
      <c r="DT58" s="774"/>
      <c r="DU58" s="29"/>
      <c r="DV58" s="760" t="s">
        <v>68</v>
      </c>
      <c r="DW58" s="761"/>
      <c r="DX58" s="761"/>
      <c r="DY58" s="761"/>
      <c r="DZ58" s="761"/>
      <c r="EA58" s="761"/>
      <c r="EB58" s="761"/>
      <c r="EC58" s="761"/>
      <c r="ED58" s="761"/>
      <c r="EE58" s="761"/>
      <c r="EF58" s="761"/>
      <c r="EG58" s="761"/>
      <c r="EH58" s="761"/>
      <c r="EI58" s="761"/>
      <c r="EJ58" s="761"/>
      <c r="EK58" s="762"/>
      <c r="EL58" s="445"/>
      <c r="EM58" s="805" t="s">
        <v>69</v>
      </c>
      <c r="EN58" s="768"/>
      <c r="EO58" s="768"/>
      <c r="EP58" s="768"/>
      <c r="EQ58" s="768"/>
      <c r="ER58" s="768"/>
      <c r="ES58" s="768"/>
      <c r="ET58" s="768"/>
      <c r="EU58" s="768"/>
      <c r="EV58" s="768"/>
      <c r="EW58" s="768"/>
      <c r="EX58" s="768"/>
      <c r="EY58" s="768"/>
      <c r="EZ58" s="768"/>
      <c r="FA58" s="768"/>
      <c r="FB58" s="768"/>
      <c r="FC58" s="768"/>
      <c r="FD58" s="768"/>
      <c r="FE58" s="768"/>
      <c r="FF58" s="768"/>
      <c r="FG58" s="768"/>
      <c r="FH58" s="768"/>
      <c r="FI58" s="768"/>
      <c r="FJ58" s="769"/>
      <c r="FL58" s="796" t="s">
        <v>71</v>
      </c>
      <c r="FM58" s="797"/>
      <c r="FN58" s="797"/>
      <c r="FO58" s="797"/>
      <c r="FP58" s="797"/>
      <c r="FQ58" s="797"/>
      <c r="FR58" s="797"/>
      <c r="FS58" s="797"/>
      <c r="FT58" s="797"/>
      <c r="FU58" s="797"/>
      <c r="FV58" s="797"/>
      <c r="FW58" s="797"/>
      <c r="FX58" s="797"/>
      <c r="FY58" s="797"/>
      <c r="FZ58" s="797"/>
      <c r="GA58" s="797"/>
      <c r="GB58" s="798"/>
      <c r="GD58" s="799" t="s">
        <v>72</v>
      </c>
      <c r="GE58" s="800"/>
      <c r="GF58" s="800"/>
      <c r="GG58" s="800"/>
      <c r="GH58" s="800"/>
      <c r="GI58" s="800"/>
      <c r="GJ58" s="800"/>
      <c r="GK58" s="800"/>
      <c r="GL58" s="800"/>
      <c r="GM58" s="800"/>
      <c r="GN58" s="800"/>
      <c r="GO58" s="800"/>
      <c r="GP58" s="800"/>
      <c r="GQ58" s="800"/>
      <c r="GR58" s="800"/>
      <c r="GS58" s="800"/>
      <c r="GT58" s="800"/>
      <c r="GU58" s="800"/>
      <c r="GV58" s="800"/>
      <c r="GW58" s="800"/>
      <c r="GX58" s="800"/>
      <c r="GY58" s="800"/>
      <c r="GZ58" s="800"/>
      <c r="HA58" s="800"/>
      <c r="HB58" s="800"/>
      <c r="HC58" s="800"/>
      <c r="HD58" s="801"/>
      <c r="HF58" s="802" t="s">
        <v>75</v>
      </c>
      <c r="HG58" s="803"/>
      <c r="HH58" s="803"/>
      <c r="HI58" s="803"/>
      <c r="HJ58" s="803"/>
      <c r="HK58" s="803"/>
      <c r="HL58" s="803"/>
      <c r="HM58" s="803"/>
      <c r="HN58" s="803"/>
      <c r="HO58" s="803"/>
      <c r="HP58" s="803"/>
      <c r="HQ58" s="803"/>
      <c r="HR58" s="803"/>
      <c r="HS58" s="803"/>
      <c r="HT58" s="803"/>
      <c r="HU58" s="803"/>
      <c r="HV58" s="804"/>
      <c r="HW58" s="29"/>
      <c r="HX58" s="943" t="s">
        <v>76</v>
      </c>
      <c r="HY58" s="944"/>
      <c r="HZ58" s="944"/>
      <c r="IA58" s="944"/>
      <c r="IB58" s="944"/>
      <c r="IC58" s="944"/>
      <c r="ID58" s="944"/>
      <c r="IE58" s="944"/>
      <c r="IF58" s="944"/>
      <c r="IG58" s="944"/>
      <c r="IH58" s="944"/>
      <c r="II58" s="944"/>
      <c r="IJ58" s="944"/>
      <c r="IK58" s="944"/>
      <c r="IL58" s="944"/>
      <c r="IM58" s="944"/>
      <c r="IN58" s="944"/>
      <c r="IO58" s="769"/>
      <c r="IQ58" s="790" t="s">
        <v>78</v>
      </c>
      <c r="IR58" s="791"/>
      <c r="IS58" s="791"/>
      <c r="IT58" s="791"/>
      <c r="IU58" s="791"/>
      <c r="IV58" s="791"/>
      <c r="IW58" s="791"/>
      <c r="IX58" s="791"/>
      <c r="IY58" s="791"/>
      <c r="IZ58" s="791"/>
      <c r="JA58" s="791"/>
      <c r="JB58" s="791"/>
      <c r="JC58" s="791"/>
      <c r="JD58" s="791"/>
      <c r="JE58" s="791"/>
      <c r="JF58" s="791"/>
      <c r="JG58" s="791"/>
      <c r="JH58" s="791"/>
      <c r="JI58" s="791"/>
      <c r="JJ58" s="792"/>
      <c r="JL58" s="948" t="s">
        <v>81</v>
      </c>
      <c r="JM58" s="949"/>
      <c r="JN58" s="949"/>
      <c r="JO58" s="949"/>
      <c r="JP58" s="949"/>
      <c r="JQ58" s="949"/>
      <c r="JR58" s="949"/>
      <c r="JS58" s="949"/>
      <c r="JT58" s="949"/>
      <c r="JU58" s="949"/>
      <c r="JV58" s="949"/>
      <c r="JW58" s="949"/>
      <c r="JX58" s="949"/>
      <c r="JY58" s="949"/>
      <c r="JZ58" s="949"/>
      <c r="KA58" s="949"/>
      <c r="KB58" s="949"/>
      <c r="KC58" s="949"/>
      <c r="KD58" s="949"/>
      <c r="KE58" s="949"/>
      <c r="KF58" s="949"/>
      <c r="KG58" s="950"/>
      <c r="KI58" s="945" t="s">
        <v>82</v>
      </c>
      <c r="KJ58" s="946"/>
      <c r="KK58" s="946"/>
      <c r="KL58" s="946"/>
      <c r="KM58" s="946"/>
      <c r="KN58" s="946"/>
      <c r="KO58" s="946"/>
      <c r="KP58" s="946"/>
      <c r="KQ58" s="946"/>
      <c r="KR58" s="946"/>
      <c r="KS58" s="946"/>
      <c r="KT58" s="946"/>
      <c r="KU58" s="946"/>
      <c r="KV58" s="946"/>
      <c r="KW58" s="946"/>
      <c r="KX58" s="946"/>
      <c r="KY58" s="946"/>
      <c r="KZ58" s="946"/>
      <c r="LA58" s="946"/>
      <c r="LB58" s="946"/>
      <c r="LC58" s="946"/>
      <c r="LD58" s="946"/>
      <c r="LE58" s="946"/>
      <c r="LF58" s="946"/>
      <c r="LG58" s="946"/>
      <c r="LH58" s="946"/>
      <c r="LI58" s="946"/>
      <c r="LJ58" s="946"/>
      <c r="LK58" s="946"/>
      <c r="LL58" s="947"/>
      <c r="LN58" s="940" t="s">
        <v>83</v>
      </c>
      <c r="LO58" s="941"/>
      <c r="LP58" s="941"/>
      <c r="LQ58" s="941"/>
      <c r="LR58" s="941"/>
      <c r="LS58" s="941"/>
      <c r="LT58" s="941"/>
      <c r="LU58" s="941"/>
      <c r="LV58" s="941"/>
      <c r="LW58" s="941"/>
      <c r="LX58" s="941"/>
      <c r="LY58" s="941"/>
      <c r="LZ58" s="941"/>
      <c r="MA58" s="941"/>
      <c r="MB58" s="941"/>
      <c r="MC58" s="941"/>
      <c r="MD58" s="941"/>
      <c r="ME58" s="942"/>
      <c r="MG58" s="934" t="s">
        <v>84</v>
      </c>
      <c r="MH58" s="935"/>
      <c r="MI58" s="935"/>
      <c r="MJ58" s="935"/>
      <c r="MK58" s="935"/>
      <c r="ML58" s="935"/>
      <c r="MM58" s="935"/>
      <c r="MN58" s="935"/>
      <c r="MO58" s="935"/>
      <c r="MP58" s="935"/>
      <c r="MQ58" s="935"/>
      <c r="MR58" s="935"/>
      <c r="MS58" s="935"/>
      <c r="MT58" s="935"/>
      <c r="MU58" s="935"/>
      <c r="MV58" s="935"/>
      <c r="MW58" s="936"/>
      <c r="MY58" s="954" t="s">
        <v>85</v>
      </c>
      <c r="MZ58" s="955"/>
      <c r="NA58" s="955"/>
      <c r="NB58" s="955"/>
      <c r="NC58" s="955"/>
      <c r="ND58" s="955"/>
      <c r="NE58" s="955"/>
      <c r="NF58" s="955"/>
      <c r="NG58" s="955"/>
      <c r="NH58" s="955"/>
      <c r="NI58" s="955"/>
      <c r="NJ58" s="955"/>
      <c r="NK58" s="955"/>
      <c r="NL58" s="955"/>
      <c r="NM58" s="955"/>
      <c r="NN58" s="955"/>
      <c r="NO58" s="955"/>
      <c r="NP58" s="955"/>
      <c r="NQ58" s="955"/>
      <c r="NR58" s="955"/>
      <c r="NS58" s="955"/>
      <c r="NT58" s="955"/>
      <c r="NU58" s="955"/>
      <c r="NV58" s="956"/>
      <c r="NX58" s="945" t="s">
        <v>86</v>
      </c>
      <c r="NY58" s="957"/>
      <c r="NZ58" s="957"/>
      <c r="OA58" s="957"/>
      <c r="OB58" s="957"/>
      <c r="OC58" s="957"/>
      <c r="OD58" s="957"/>
      <c r="OE58" s="957"/>
      <c r="OF58" s="957"/>
      <c r="OG58" s="957"/>
      <c r="OH58" s="957"/>
      <c r="OI58" s="957"/>
      <c r="OJ58" s="957"/>
      <c r="OK58" s="957"/>
      <c r="OL58" s="957"/>
      <c r="OM58" s="957"/>
      <c r="ON58" s="957"/>
      <c r="OO58" s="957"/>
      <c r="OP58" s="958"/>
      <c r="OR58" s="951" t="s">
        <v>88</v>
      </c>
      <c r="OS58" s="952"/>
      <c r="OT58" s="952"/>
      <c r="OU58" s="952"/>
      <c r="OV58" s="952"/>
      <c r="OW58" s="952"/>
      <c r="OX58" s="952"/>
      <c r="OY58" s="952"/>
      <c r="OZ58" s="952"/>
      <c r="PA58" s="952"/>
      <c r="PB58" s="952"/>
      <c r="PC58" s="952"/>
      <c r="PD58" s="952"/>
      <c r="PE58" s="952"/>
      <c r="PF58" s="952"/>
      <c r="PG58" s="952"/>
      <c r="PH58" s="952"/>
      <c r="PI58" s="952"/>
      <c r="PJ58" s="952"/>
      <c r="PK58" s="952"/>
      <c r="PL58" s="952"/>
      <c r="PM58" s="952"/>
      <c r="PN58" s="952"/>
      <c r="PO58" s="952"/>
      <c r="PP58" s="952"/>
      <c r="PQ58" s="952"/>
      <c r="PR58" s="953"/>
    </row>
    <row r="59" spans="2:434" ht="63.6" hidden="1" thickTop="1" thickBot="1" x14ac:dyDescent="0.35">
      <c r="B59" s="205" t="s">
        <v>21</v>
      </c>
      <c r="C59" s="39" t="s">
        <v>22</v>
      </c>
      <c r="D59" s="39" t="s">
        <v>23</v>
      </c>
      <c r="E59" s="39" t="s">
        <v>24</v>
      </c>
      <c r="F59" s="39" t="s">
        <v>25</v>
      </c>
      <c r="G59" s="62" t="s">
        <v>26</v>
      </c>
      <c r="H59" s="41" t="s">
        <v>27</v>
      </c>
      <c r="I59" s="54" t="s">
        <v>36</v>
      </c>
      <c r="J59" s="60" t="s">
        <v>31</v>
      </c>
      <c r="K59" s="69" t="s">
        <v>35</v>
      </c>
      <c r="L59" s="70" t="s">
        <v>27</v>
      </c>
      <c r="M59" s="460" t="s">
        <v>33</v>
      </c>
      <c r="N59" s="39" t="s">
        <v>34</v>
      </c>
      <c r="O59" s="55"/>
      <c r="P59" s="39" t="s">
        <v>40</v>
      </c>
      <c r="Q59" s="56" t="s">
        <v>41</v>
      </c>
      <c r="R59" s="29"/>
      <c r="S59" s="29"/>
      <c r="T59" s="205" t="s">
        <v>21</v>
      </c>
      <c r="U59" s="39" t="s">
        <v>22</v>
      </c>
      <c r="V59" s="39" t="s">
        <v>23</v>
      </c>
      <c r="W59" s="39" t="s">
        <v>24</v>
      </c>
      <c r="X59" s="39" t="s">
        <v>25</v>
      </c>
      <c r="Y59" s="62" t="s">
        <v>26</v>
      </c>
      <c r="Z59" s="41" t="s">
        <v>27</v>
      </c>
      <c r="AA59" s="54" t="s">
        <v>36</v>
      </c>
      <c r="AB59" s="60" t="s">
        <v>31</v>
      </c>
      <c r="AC59" s="69" t="s">
        <v>35</v>
      </c>
      <c r="AD59" s="70" t="s">
        <v>27</v>
      </c>
      <c r="AE59" s="460" t="s">
        <v>33</v>
      </c>
      <c r="AF59" s="39" t="s">
        <v>34</v>
      </c>
      <c r="AG59" s="55"/>
      <c r="AH59" s="39" t="s">
        <v>40</v>
      </c>
      <c r="AI59" s="56" t="s">
        <v>41</v>
      </c>
      <c r="AJ59" s="29"/>
      <c r="AK59" s="110" t="s">
        <v>21</v>
      </c>
      <c r="AL59" s="39" t="s">
        <v>22</v>
      </c>
      <c r="AM59" s="39"/>
      <c r="AN59" s="39"/>
      <c r="AO59" s="39" t="s">
        <v>23</v>
      </c>
      <c r="AP59" s="39" t="s">
        <v>24</v>
      </c>
      <c r="AQ59" s="39"/>
      <c r="AR59" s="39"/>
      <c r="AS59" s="39" t="s">
        <v>25</v>
      </c>
      <c r="AT59" s="62" t="s">
        <v>26</v>
      </c>
      <c r="AU59" s="358"/>
      <c r="AV59" s="358"/>
      <c r="AW59" s="404" t="s">
        <v>27</v>
      </c>
      <c r="AX59" s="328" t="s">
        <v>36</v>
      </c>
      <c r="AY59" s="362"/>
      <c r="AZ59" s="362"/>
      <c r="BA59" s="60" t="s">
        <v>31</v>
      </c>
      <c r="BB59" s="69" t="s">
        <v>35</v>
      </c>
      <c r="BC59" s="69"/>
      <c r="BD59" s="69"/>
      <c r="BE59" s="70" t="s">
        <v>27</v>
      </c>
      <c r="BF59" s="460" t="s">
        <v>33</v>
      </c>
      <c r="BG59" s="39" t="s">
        <v>34</v>
      </c>
      <c r="BH59" s="39" t="s">
        <v>40</v>
      </c>
      <c r="BI59" s="56" t="s">
        <v>41</v>
      </c>
      <c r="BJ59" s="12"/>
      <c r="BK59" s="110" t="s">
        <v>21</v>
      </c>
      <c r="BL59" s="39" t="s">
        <v>22</v>
      </c>
      <c r="BM59" s="39" t="s">
        <v>23</v>
      </c>
      <c r="BN59" s="39" t="s">
        <v>24</v>
      </c>
      <c r="BO59" s="39" t="s">
        <v>25</v>
      </c>
      <c r="BP59" s="62" t="s">
        <v>26</v>
      </c>
      <c r="BQ59" s="41" t="s">
        <v>27</v>
      </c>
      <c r="BR59" s="174" t="s">
        <v>64</v>
      </c>
      <c r="BS59" s="54" t="s">
        <v>36</v>
      </c>
      <c r="BT59" s="60" t="s">
        <v>31</v>
      </c>
      <c r="BU59" s="69" t="s">
        <v>35</v>
      </c>
      <c r="BV59" s="155" t="s">
        <v>27</v>
      </c>
      <c r="BW59" s="152" t="s">
        <v>64</v>
      </c>
      <c r="BX59" s="460" t="s">
        <v>33</v>
      </c>
      <c r="BY59" s="39" t="s">
        <v>34</v>
      </c>
      <c r="BZ59" s="39" t="s">
        <v>40</v>
      </c>
      <c r="CA59" s="56" t="s">
        <v>41</v>
      </c>
      <c r="CB59" s="175"/>
      <c r="CC59" s="110" t="s">
        <v>21</v>
      </c>
      <c r="CD59" s="39" t="s">
        <v>22</v>
      </c>
      <c r="CE59" s="686" t="s">
        <v>23</v>
      </c>
      <c r="CF59" s="39" t="s">
        <v>24</v>
      </c>
      <c r="CG59" s="39" t="s">
        <v>25</v>
      </c>
      <c r="CH59" s="62" t="s">
        <v>26</v>
      </c>
      <c r="CI59" s="41" t="s">
        <v>27</v>
      </c>
      <c r="CJ59" s="197" t="s">
        <v>64</v>
      </c>
      <c r="CK59" s="203" t="s">
        <v>66</v>
      </c>
      <c r="CL59" s="179" t="s">
        <v>21</v>
      </c>
      <c r="CM59" s="180" t="s">
        <v>22</v>
      </c>
      <c r="CN59" s="698" t="s">
        <v>23</v>
      </c>
      <c r="CO59" s="180" t="s">
        <v>24</v>
      </c>
      <c r="CP59" s="180" t="s">
        <v>25</v>
      </c>
      <c r="CQ59" s="181" t="s">
        <v>26</v>
      </c>
      <c r="CR59" s="182" t="s">
        <v>27</v>
      </c>
      <c r="CS59" s="183" t="s">
        <v>64</v>
      </c>
      <c r="CT59" s="184" t="s">
        <v>36</v>
      </c>
      <c r="CU59" s="185" t="s">
        <v>31</v>
      </c>
      <c r="CV59" s="186" t="s">
        <v>35</v>
      </c>
      <c r="CW59" s="194" t="s">
        <v>27</v>
      </c>
      <c r="CX59" s="174" t="s">
        <v>64</v>
      </c>
      <c r="CY59" s="189" t="s">
        <v>66</v>
      </c>
      <c r="CZ59" s="478" t="s">
        <v>33</v>
      </c>
      <c r="DA59" s="39" t="s">
        <v>34</v>
      </c>
      <c r="DB59" s="180" t="s">
        <v>40</v>
      </c>
      <c r="DC59" s="187" t="s">
        <v>41</v>
      </c>
      <c r="DE59" s="205" t="s">
        <v>21</v>
      </c>
      <c r="DF59" s="39" t="s">
        <v>22</v>
      </c>
      <c r="DG59" s="39" t="s">
        <v>23</v>
      </c>
      <c r="DH59" s="39" t="s">
        <v>24</v>
      </c>
      <c r="DI59" s="39" t="s">
        <v>25</v>
      </c>
      <c r="DJ59" s="62" t="s">
        <v>26</v>
      </c>
      <c r="DK59" s="41" t="s">
        <v>27</v>
      </c>
      <c r="DL59" s="54" t="s">
        <v>36</v>
      </c>
      <c r="DM59" s="60" t="s">
        <v>31</v>
      </c>
      <c r="DN59" s="69" t="s">
        <v>35</v>
      </c>
      <c r="DO59" s="70" t="s">
        <v>27</v>
      </c>
      <c r="DP59" s="460" t="s">
        <v>33</v>
      </c>
      <c r="DQ59" s="39" t="s">
        <v>34</v>
      </c>
      <c r="DR59" s="55"/>
      <c r="DS59" s="39" t="s">
        <v>40</v>
      </c>
      <c r="DT59" s="56" t="s">
        <v>41</v>
      </c>
      <c r="DU59" s="29"/>
      <c r="DV59" s="110" t="s">
        <v>21</v>
      </c>
      <c r="DW59" s="39" t="s">
        <v>22</v>
      </c>
      <c r="DX59" s="39" t="s">
        <v>23</v>
      </c>
      <c r="DY59" s="39" t="s">
        <v>24</v>
      </c>
      <c r="DZ59" s="39" t="s">
        <v>25</v>
      </c>
      <c r="EA59" s="62" t="s">
        <v>26</v>
      </c>
      <c r="EB59" s="41" t="s">
        <v>27</v>
      </c>
      <c r="EC59" s="54" t="s">
        <v>36</v>
      </c>
      <c r="ED59" s="60" t="s">
        <v>31</v>
      </c>
      <c r="EE59" s="69" t="s">
        <v>35</v>
      </c>
      <c r="EF59" s="70" t="s">
        <v>27</v>
      </c>
      <c r="EG59" s="460" t="s">
        <v>33</v>
      </c>
      <c r="EH59" s="39" t="s">
        <v>34</v>
      </c>
      <c r="EI59" s="55"/>
      <c r="EJ59" s="39" t="s">
        <v>40</v>
      </c>
      <c r="EK59" s="56" t="s">
        <v>41</v>
      </c>
      <c r="EL59" s="175"/>
      <c r="EM59" s="110" t="s">
        <v>21</v>
      </c>
      <c r="EN59" s="39" t="s">
        <v>22</v>
      </c>
      <c r="EO59" s="39" t="s">
        <v>23</v>
      </c>
      <c r="EP59" s="39" t="s">
        <v>24</v>
      </c>
      <c r="EQ59" s="39" t="s">
        <v>25</v>
      </c>
      <c r="ER59" s="62" t="s">
        <v>26</v>
      </c>
      <c r="ES59" s="364" t="s">
        <v>27</v>
      </c>
      <c r="ET59" s="41" t="s">
        <v>70</v>
      </c>
      <c r="EU59" s="110" t="s">
        <v>21</v>
      </c>
      <c r="EV59" s="39" t="s">
        <v>22</v>
      </c>
      <c r="EW59" s="39" t="s">
        <v>23</v>
      </c>
      <c r="EX59" s="39" t="s">
        <v>24</v>
      </c>
      <c r="EY59" s="39" t="s">
        <v>25</v>
      </c>
      <c r="EZ59" s="62" t="s">
        <v>26</v>
      </c>
      <c r="FA59" s="41" t="s">
        <v>27</v>
      </c>
      <c r="FB59" s="54" t="s">
        <v>36</v>
      </c>
      <c r="FC59" s="60" t="s">
        <v>31</v>
      </c>
      <c r="FD59" s="69" t="s">
        <v>35</v>
      </c>
      <c r="FE59" s="70" t="s">
        <v>27</v>
      </c>
      <c r="FF59" s="70" t="s">
        <v>70</v>
      </c>
      <c r="FG59" s="460" t="s">
        <v>33</v>
      </c>
      <c r="FH59" s="39" t="s">
        <v>34</v>
      </c>
      <c r="FI59" s="39" t="s">
        <v>40</v>
      </c>
      <c r="FJ59" s="56" t="s">
        <v>41</v>
      </c>
      <c r="FL59" s="110" t="s">
        <v>21</v>
      </c>
      <c r="FM59" s="39" t="s">
        <v>22</v>
      </c>
      <c r="FN59" s="39" t="s">
        <v>23</v>
      </c>
      <c r="FO59" s="39" t="s">
        <v>24</v>
      </c>
      <c r="FP59" s="39" t="s">
        <v>25</v>
      </c>
      <c r="FQ59" s="62" t="s">
        <v>26</v>
      </c>
      <c r="FR59" s="41" t="s">
        <v>27</v>
      </c>
      <c r="FS59" s="174" t="s">
        <v>64</v>
      </c>
      <c r="FT59" s="54" t="s">
        <v>36</v>
      </c>
      <c r="FU59" s="60" t="s">
        <v>31</v>
      </c>
      <c r="FV59" s="69" t="s">
        <v>35</v>
      </c>
      <c r="FW59" s="155" t="s">
        <v>27</v>
      </c>
      <c r="FX59" s="152" t="s">
        <v>64</v>
      </c>
      <c r="FY59" s="460" t="s">
        <v>33</v>
      </c>
      <c r="FZ59" s="39" t="s">
        <v>34</v>
      </c>
      <c r="GA59" s="39" t="s">
        <v>40</v>
      </c>
      <c r="GB59" s="56" t="s">
        <v>41</v>
      </c>
      <c r="GD59" s="110" t="s">
        <v>21</v>
      </c>
      <c r="GE59" s="39" t="s">
        <v>22</v>
      </c>
      <c r="GF59" s="39" t="s">
        <v>23</v>
      </c>
      <c r="GG59" s="39" t="s">
        <v>24</v>
      </c>
      <c r="GH59" s="39" t="s">
        <v>25</v>
      </c>
      <c r="GI59" s="62" t="s">
        <v>26</v>
      </c>
      <c r="GJ59" s="41" t="s">
        <v>27</v>
      </c>
      <c r="GK59" s="174" t="s">
        <v>64</v>
      </c>
      <c r="GL59" s="41" t="s">
        <v>70</v>
      </c>
      <c r="GM59" s="110" t="s">
        <v>21</v>
      </c>
      <c r="GN59" s="39" t="s">
        <v>22</v>
      </c>
      <c r="GO59" s="39" t="s">
        <v>23</v>
      </c>
      <c r="GP59" s="39" t="s">
        <v>24</v>
      </c>
      <c r="GQ59" s="39" t="s">
        <v>25</v>
      </c>
      <c r="GR59" s="62" t="s">
        <v>26</v>
      </c>
      <c r="GS59" s="41" t="s">
        <v>27</v>
      </c>
      <c r="GT59" s="174" t="s">
        <v>64</v>
      </c>
      <c r="GU59" s="54" t="s">
        <v>36</v>
      </c>
      <c r="GV59" s="60" t="s">
        <v>31</v>
      </c>
      <c r="GW59" s="69" t="s">
        <v>35</v>
      </c>
      <c r="GX59" s="70" t="s">
        <v>27</v>
      </c>
      <c r="GY59" s="174" t="s">
        <v>64</v>
      </c>
      <c r="GZ59" s="70" t="s">
        <v>70</v>
      </c>
      <c r="HA59" s="460" t="s">
        <v>33</v>
      </c>
      <c r="HB59" s="39" t="s">
        <v>34</v>
      </c>
      <c r="HC59" s="39" t="s">
        <v>40</v>
      </c>
      <c r="HD59" s="56" t="s">
        <v>41</v>
      </c>
      <c r="HF59" s="330" t="s">
        <v>21</v>
      </c>
      <c r="HG59" s="39" t="s">
        <v>22</v>
      </c>
      <c r="HH59" s="39" t="s">
        <v>23</v>
      </c>
      <c r="HI59" s="39" t="s">
        <v>24</v>
      </c>
      <c r="HJ59" s="39" t="s">
        <v>25</v>
      </c>
      <c r="HK59" s="62" t="s">
        <v>26</v>
      </c>
      <c r="HL59" s="41" t="s">
        <v>27</v>
      </c>
      <c r="HM59" s="70" t="s">
        <v>70</v>
      </c>
      <c r="HN59" s="54" t="s">
        <v>36</v>
      </c>
      <c r="HO59" s="60" t="s">
        <v>31</v>
      </c>
      <c r="HP59" s="69" t="s">
        <v>35</v>
      </c>
      <c r="HQ59" s="70" t="s">
        <v>27</v>
      </c>
      <c r="HR59" s="70" t="s">
        <v>70</v>
      </c>
      <c r="HS59" s="460" t="s">
        <v>33</v>
      </c>
      <c r="HT59" s="39" t="s">
        <v>34</v>
      </c>
      <c r="HU59" s="39" t="s">
        <v>40</v>
      </c>
      <c r="HV59" s="56" t="s">
        <v>41</v>
      </c>
      <c r="HW59" s="29"/>
      <c r="HX59" s="414" t="s">
        <v>21</v>
      </c>
      <c r="HY59" s="39" t="s">
        <v>22</v>
      </c>
      <c r="HZ59" s="39" t="s">
        <v>23</v>
      </c>
      <c r="IA59" s="39" t="s">
        <v>24</v>
      </c>
      <c r="IB59" s="39" t="s">
        <v>25</v>
      </c>
      <c r="IC59" s="62" t="s">
        <v>26</v>
      </c>
      <c r="ID59" s="41" t="s">
        <v>27</v>
      </c>
      <c r="IE59" s="70" t="s">
        <v>70</v>
      </c>
      <c r="IF59" s="54" t="s">
        <v>36</v>
      </c>
      <c r="IG59" s="60" t="s">
        <v>31</v>
      </c>
      <c r="IH59" s="69" t="s">
        <v>35</v>
      </c>
      <c r="II59" s="70" t="s">
        <v>27</v>
      </c>
      <c r="IJ59" s="70" t="s">
        <v>70</v>
      </c>
      <c r="IK59" s="478" t="s">
        <v>33</v>
      </c>
      <c r="IL59" s="39" t="s">
        <v>34</v>
      </c>
      <c r="IM59" s="180" t="s">
        <v>40</v>
      </c>
      <c r="IN59" s="187" t="s">
        <v>41</v>
      </c>
      <c r="IO59" s="373" t="s">
        <v>77</v>
      </c>
      <c r="IQ59" s="110" t="s">
        <v>21</v>
      </c>
      <c r="IR59" s="39" t="s">
        <v>22</v>
      </c>
      <c r="IS59" s="39" t="s">
        <v>23</v>
      </c>
      <c r="IT59" s="39" t="s">
        <v>24</v>
      </c>
      <c r="IU59" s="39" t="s">
        <v>25</v>
      </c>
      <c r="IV59" s="62" t="s">
        <v>26</v>
      </c>
      <c r="IW59" s="41" t="s">
        <v>27</v>
      </c>
      <c r="IX59" s="155" t="s">
        <v>70</v>
      </c>
      <c r="IY59" s="39" t="s">
        <v>77</v>
      </c>
      <c r="IZ59" s="405" t="s">
        <v>79</v>
      </c>
      <c r="JA59" s="328" t="s">
        <v>36</v>
      </c>
      <c r="JB59" s="60" t="s">
        <v>31</v>
      </c>
      <c r="JC59" s="69" t="s">
        <v>35</v>
      </c>
      <c r="JD59" s="70" t="s">
        <v>27</v>
      </c>
      <c r="JE59" s="390" t="s">
        <v>70</v>
      </c>
      <c r="JF59" s="429" t="s">
        <v>79</v>
      </c>
      <c r="JG59" s="460" t="s">
        <v>33</v>
      </c>
      <c r="JH59" s="39" t="s">
        <v>34</v>
      </c>
      <c r="JI59" s="39" t="s">
        <v>40</v>
      </c>
      <c r="JJ59" s="56" t="s">
        <v>41</v>
      </c>
      <c r="JL59" s="110" t="s">
        <v>21</v>
      </c>
      <c r="JM59" s="39" t="s">
        <v>22</v>
      </c>
      <c r="JN59" s="39" t="s">
        <v>23</v>
      </c>
      <c r="JO59" s="39" t="s">
        <v>24</v>
      </c>
      <c r="JP59" s="39" t="s">
        <v>25</v>
      </c>
      <c r="JQ59" s="62" t="s">
        <v>26</v>
      </c>
      <c r="JR59" s="41" t="s">
        <v>27</v>
      </c>
      <c r="JS59" s="197" t="s">
        <v>64</v>
      </c>
      <c r="JT59" s="155" t="s">
        <v>70</v>
      </c>
      <c r="JU59" s="39" t="s">
        <v>77</v>
      </c>
      <c r="JV59" s="429" t="s">
        <v>79</v>
      </c>
      <c r="JW59" s="54" t="s">
        <v>36</v>
      </c>
      <c r="JX59" s="60" t="s">
        <v>31</v>
      </c>
      <c r="JY59" s="69" t="s">
        <v>35</v>
      </c>
      <c r="JZ59" s="155" t="s">
        <v>27</v>
      </c>
      <c r="KA59" s="455" t="s">
        <v>64</v>
      </c>
      <c r="KB59" s="447" t="s">
        <v>70</v>
      </c>
      <c r="KC59" s="429" t="s">
        <v>79</v>
      </c>
      <c r="KD59" s="460" t="s">
        <v>33</v>
      </c>
      <c r="KE59" s="39" t="s">
        <v>34</v>
      </c>
      <c r="KF59" s="39" t="s">
        <v>40</v>
      </c>
      <c r="KG59" s="56" t="s">
        <v>41</v>
      </c>
      <c r="KI59" s="110" t="s">
        <v>21</v>
      </c>
      <c r="KJ59" s="39" t="s">
        <v>22</v>
      </c>
      <c r="KK59" s="39" t="s">
        <v>23</v>
      </c>
      <c r="KL59" s="39" t="s">
        <v>24</v>
      </c>
      <c r="KM59" s="39" t="s">
        <v>25</v>
      </c>
      <c r="KN59" s="62" t="s">
        <v>26</v>
      </c>
      <c r="KO59" s="41" t="s">
        <v>27</v>
      </c>
      <c r="KP59" s="197" t="s">
        <v>64</v>
      </c>
      <c r="KQ59" s="155" t="s">
        <v>70</v>
      </c>
      <c r="KR59" s="39" t="s">
        <v>77</v>
      </c>
      <c r="KS59" s="461" t="s">
        <v>79</v>
      </c>
      <c r="KT59" s="179" t="s">
        <v>21</v>
      </c>
      <c r="KU59" s="180" t="s">
        <v>22</v>
      </c>
      <c r="KV59" s="180" t="s">
        <v>23</v>
      </c>
      <c r="KW59" s="180" t="s">
        <v>24</v>
      </c>
      <c r="KX59" s="180" t="s">
        <v>25</v>
      </c>
      <c r="KY59" s="181" t="s">
        <v>26</v>
      </c>
      <c r="KZ59" s="182" t="s">
        <v>27</v>
      </c>
      <c r="LA59" s="183" t="s">
        <v>64</v>
      </c>
      <c r="LB59" s="184" t="s">
        <v>36</v>
      </c>
      <c r="LC59" s="185" t="s">
        <v>31</v>
      </c>
      <c r="LD59" s="186" t="s">
        <v>35</v>
      </c>
      <c r="LE59" s="194" t="s">
        <v>27</v>
      </c>
      <c r="LF59" s="197" t="s">
        <v>64</v>
      </c>
      <c r="LG59" s="447" t="s">
        <v>70</v>
      </c>
      <c r="LH59" s="461" t="s">
        <v>79</v>
      </c>
      <c r="LI59" s="478" t="s">
        <v>33</v>
      </c>
      <c r="LJ59" s="39" t="s">
        <v>34</v>
      </c>
      <c r="LK59" s="180" t="s">
        <v>40</v>
      </c>
      <c r="LL59" s="187" t="s">
        <v>41</v>
      </c>
      <c r="LN59" s="534" t="s">
        <v>21</v>
      </c>
      <c r="LO59" s="39" t="s">
        <v>22</v>
      </c>
      <c r="LP59" s="39" t="s">
        <v>23</v>
      </c>
      <c r="LQ59" s="39" t="s">
        <v>24</v>
      </c>
      <c r="LR59" s="39" t="s">
        <v>25</v>
      </c>
      <c r="LS59" s="62" t="s">
        <v>26</v>
      </c>
      <c r="LT59" s="41" t="s">
        <v>27</v>
      </c>
      <c r="LU59" s="155" t="s">
        <v>70</v>
      </c>
      <c r="LV59" s="328" t="s">
        <v>36</v>
      </c>
      <c r="LW59" s="60" t="s">
        <v>31</v>
      </c>
      <c r="LX59" s="69" t="s">
        <v>35</v>
      </c>
      <c r="LY59" s="155" t="s">
        <v>27</v>
      </c>
      <c r="LZ59" s="39" t="s">
        <v>77</v>
      </c>
      <c r="MA59" s="155" t="s">
        <v>70</v>
      </c>
      <c r="MB59" s="534" t="s">
        <v>33</v>
      </c>
      <c r="MC59" s="39" t="s">
        <v>34</v>
      </c>
      <c r="MD59" s="39" t="s">
        <v>40</v>
      </c>
      <c r="ME59" s="56" t="s">
        <v>41</v>
      </c>
      <c r="MG59" s="110" t="s">
        <v>21</v>
      </c>
      <c r="MH59" s="39" t="s">
        <v>22</v>
      </c>
      <c r="MI59" s="39" t="s">
        <v>23</v>
      </c>
      <c r="MJ59" s="39" t="s">
        <v>24</v>
      </c>
      <c r="MK59" s="39" t="s">
        <v>25</v>
      </c>
      <c r="ML59" s="62" t="s">
        <v>26</v>
      </c>
      <c r="MM59" s="41" t="s">
        <v>27</v>
      </c>
      <c r="MN59" s="155" t="s">
        <v>70</v>
      </c>
      <c r="MO59" s="54" t="s">
        <v>36</v>
      </c>
      <c r="MP59" s="60" t="s">
        <v>31</v>
      </c>
      <c r="MQ59" s="69" t="s">
        <v>35</v>
      </c>
      <c r="MR59" s="70" t="s">
        <v>27</v>
      </c>
      <c r="MS59" s="155" t="s">
        <v>70</v>
      </c>
      <c r="MT59" s="563" t="s">
        <v>33</v>
      </c>
      <c r="MU59" s="39" t="s">
        <v>34</v>
      </c>
      <c r="MV59" s="39" t="s">
        <v>40</v>
      </c>
      <c r="MW59" s="56" t="s">
        <v>41</v>
      </c>
      <c r="MY59" s="110" t="s">
        <v>21</v>
      </c>
      <c r="MZ59" s="39" t="s">
        <v>22</v>
      </c>
      <c r="NA59" s="39" t="s">
        <v>23</v>
      </c>
      <c r="NB59" s="39" t="s">
        <v>24</v>
      </c>
      <c r="NC59" s="39" t="s">
        <v>25</v>
      </c>
      <c r="ND59" s="62" t="s">
        <v>26</v>
      </c>
      <c r="NE59" s="364" t="s">
        <v>27</v>
      </c>
      <c r="NF59" s="41" t="s">
        <v>70</v>
      </c>
      <c r="NG59" s="110" t="s">
        <v>21</v>
      </c>
      <c r="NH59" s="39" t="s">
        <v>22</v>
      </c>
      <c r="NI59" s="39" t="s">
        <v>23</v>
      </c>
      <c r="NJ59" s="39" t="s">
        <v>24</v>
      </c>
      <c r="NK59" s="39" t="s">
        <v>25</v>
      </c>
      <c r="NL59" s="62" t="s">
        <v>26</v>
      </c>
      <c r="NM59" s="41" t="s">
        <v>27</v>
      </c>
      <c r="NN59" s="54" t="s">
        <v>36</v>
      </c>
      <c r="NO59" s="60" t="s">
        <v>31</v>
      </c>
      <c r="NP59" s="69" t="s">
        <v>35</v>
      </c>
      <c r="NQ59" s="70" t="s">
        <v>27</v>
      </c>
      <c r="NR59" s="70" t="s">
        <v>70</v>
      </c>
      <c r="NS59" s="592" t="s">
        <v>33</v>
      </c>
      <c r="NT59" s="39" t="s">
        <v>34</v>
      </c>
      <c r="NU59" s="39" t="s">
        <v>40</v>
      </c>
      <c r="NV59" s="56" t="s">
        <v>41</v>
      </c>
      <c r="NX59" s="110" t="s">
        <v>21</v>
      </c>
      <c r="NY59" s="39" t="s">
        <v>22</v>
      </c>
      <c r="NZ59" s="39" t="s">
        <v>23</v>
      </c>
      <c r="OA59" s="39" t="s">
        <v>24</v>
      </c>
      <c r="OB59" s="39" t="s">
        <v>25</v>
      </c>
      <c r="OC59" s="62" t="s">
        <v>26</v>
      </c>
      <c r="OD59" s="41" t="s">
        <v>27</v>
      </c>
      <c r="OE59" s="174" t="s">
        <v>64</v>
      </c>
      <c r="OF59" s="70" t="s">
        <v>70</v>
      </c>
      <c r="OG59" s="54" t="s">
        <v>36</v>
      </c>
      <c r="OH59" s="60" t="s">
        <v>31</v>
      </c>
      <c r="OI59" s="69" t="s">
        <v>35</v>
      </c>
      <c r="OJ59" s="155" t="s">
        <v>27</v>
      </c>
      <c r="OK59" s="152" t="s">
        <v>64</v>
      </c>
      <c r="OL59" s="70" t="s">
        <v>70</v>
      </c>
      <c r="OM59" s="614" t="s">
        <v>33</v>
      </c>
      <c r="ON59" s="39" t="s">
        <v>34</v>
      </c>
      <c r="OO59" s="39" t="s">
        <v>40</v>
      </c>
      <c r="OP59" s="56" t="s">
        <v>41</v>
      </c>
      <c r="OR59" s="110" t="s">
        <v>21</v>
      </c>
      <c r="OS59" s="39" t="s">
        <v>22</v>
      </c>
      <c r="OT59" s="39" t="s">
        <v>23</v>
      </c>
      <c r="OU59" s="39" t="s">
        <v>24</v>
      </c>
      <c r="OV59" s="39" t="s">
        <v>25</v>
      </c>
      <c r="OW59" s="62" t="s">
        <v>26</v>
      </c>
      <c r="OX59" s="41" t="s">
        <v>27</v>
      </c>
      <c r="OY59" s="174" t="s">
        <v>64</v>
      </c>
      <c r="OZ59" s="41" t="s">
        <v>70</v>
      </c>
      <c r="PA59" s="110" t="s">
        <v>21</v>
      </c>
      <c r="PB59" s="39" t="s">
        <v>22</v>
      </c>
      <c r="PC59" s="686" t="s">
        <v>23</v>
      </c>
      <c r="PD59" s="39" t="s">
        <v>24</v>
      </c>
      <c r="PE59" s="39" t="s">
        <v>25</v>
      </c>
      <c r="PF59" s="62" t="s">
        <v>26</v>
      </c>
      <c r="PG59" s="41" t="s">
        <v>27</v>
      </c>
      <c r="PH59" s="174" t="s">
        <v>64</v>
      </c>
      <c r="PI59" s="54" t="s">
        <v>36</v>
      </c>
      <c r="PJ59" s="60" t="s">
        <v>31</v>
      </c>
      <c r="PK59" s="69" t="s">
        <v>35</v>
      </c>
      <c r="PL59" s="70" t="s">
        <v>27</v>
      </c>
      <c r="PM59" s="174" t="s">
        <v>64</v>
      </c>
      <c r="PN59" s="70" t="s">
        <v>70</v>
      </c>
      <c r="PO59" s="661" t="s">
        <v>33</v>
      </c>
      <c r="PP59" s="39" t="s">
        <v>34</v>
      </c>
      <c r="PQ59" s="39" t="s">
        <v>40</v>
      </c>
      <c r="PR59" s="56" t="s">
        <v>41</v>
      </c>
    </row>
    <row r="60" spans="2:434" s="656" customFormat="1" ht="47.4" hidden="1" customHeight="1" thickTop="1" x14ac:dyDescent="0.3">
      <c r="B60" s="42"/>
      <c r="C60" s="43"/>
      <c r="D60" s="43"/>
      <c r="E60" s="43"/>
      <c r="F60" s="43"/>
      <c r="G60" s="44"/>
      <c r="H60" s="59"/>
      <c r="I60" s="642"/>
      <c r="J60" s="643"/>
      <c r="K60" s="644"/>
      <c r="L60" s="645"/>
      <c r="M60" s="639">
        <f>M422*12</f>
        <v>1.1510971226743827E-2</v>
      </c>
      <c r="N60" s="640">
        <f>N422*12</f>
        <v>3.1937913314187938E-2</v>
      </c>
      <c r="O60" s="646"/>
      <c r="P60" s="640">
        <f>P422*12</f>
        <v>2.1619134148764374E-2</v>
      </c>
      <c r="Q60" s="641">
        <f>((1+N422)^(12))-1</f>
        <v>3.2409599764487096E-2</v>
      </c>
      <c r="R60" s="647"/>
      <c r="S60" s="647"/>
      <c r="T60" s="42"/>
      <c r="U60" s="43"/>
      <c r="V60" s="43"/>
      <c r="W60" s="43"/>
      <c r="X60" s="43"/>
      <c r="Y60" s="44"/>
      <c r="Z60" s="59"/>
      <c r="AA60" s="642"/>
      <c r="AB60" s="643"/>
      <c r="AC60" s="644"/>
      <c r="AD60" s="645"/>
      <c r="AE60" s="639">
        <f>AE422*12</f>
        <v>1.1208839571388296E-2</v>
      </c>
      <c r="AF60" s="640">
        <f>AF422*12</f>
        <v>3.2948367862951855E-2</v>
      </c>
      <c r="AG60" s="646"/>
      <c r="AH60" s="640">
        <f>AH422*12</f>
        <v>2.1619134148764374E-2</v>
      </c>
      <c r="AI60" s="641">
        <f>((1+AF422)^(12))-1</f>
        <v>3.3450514339982584E-2</v>
      </c>
      <c r="AJ60" s="647"/>
      <c r="AK60" s="42"/>
      <c r="AL60" s="129"/>
      <c r="AM60" s="129"/>
      <c r="AN60" s="129"/>
      <c r="AO60" s="615">
        <f>($I$27*$L$7)+($J$27*$M$7)</f>
        <v>1.085E-2</v>
      </c>
      <c r="AP60" s="129"/>
      <c r="AQ60" s="129"/>
      <c r="AR60" s="129"/>
      <c r="AS60" s="129"/>
      <c r="AT60" s="131"/>
      <c r="AU60" s="359"/>
      <c r="AV60" s="359"/>
      <c r="AW60" s="132"/>
      <c r="AX60" s="653">
        <v>927.38215694565588</v>
      </c>
      <c r="AY60" s="648"/>
      <c r="AZ60" s="648"/>
      <c r="BA60" s="649"/>
      <c r="BB60" s="644"/>
      <c r="BC60" s="644"/>
      <c r="BD60" s="644"/>
      <c r="BE60" s="645"/>
      <c r="BF60" s="639">
        <f>BF422*12</f>
        <v>1.0848815946268076E-2</v>
      </c>
      <c r="BG60" s="640">
        <f>BG422*12</f>
        <v>3.2533948427378334E-2</v>
      </c>
      <c r="BH60" s="640">
        <f>BH422*12</f>
        <v>2.1570187790174167E-2</v>
      </c>
      <c r="BI60" s="641">
        <f>((1+BG422)^(12))-1</f>
        <v>3.3023485968572297E-2</v>
      </c>
      <c r="BJ60" s="650"/>
      <c r="BK60" s="42"/>
      <c r="BL60" s="43"/>
      <c r="BM60" s="43"/>
      <c r="BN60" s="43"/>
      <c r="BO60" s="43"/>
      <c r="BP60" s="44"/>
      <c r="BQ60" s="59"/>
      <c r="BR60" s="173"/>
      <c r="BS60" s="642"/>
      <c r="BT60" s="643"/>
      <c r="BU60" s="644"/>
      <c r="BV60" s="651"/>
      <c r="BW60" s="645"/>
      <c r="BX60" s="639">
        <f>BX422*12</f>
        <v>1.1222018166182401E-2</v>
      </c>
      <c r="BY60" s="640">
        <f>BY422*12</f>
        <v>3.2895029435367817E-2</v>
      </c>
      <c r="BZ60" s="640">
        <f>BZ422*12</f>
        <v>2.1619134148764374E-2</v>
      </c>
      <c r="CA60" s="641">
        <f>((1+BY422)^(12))-1</f>
        <v>3.3395543990364818E-2</v>
      </c>
      <c r="CB60" s="652"/>
      <c r="CC60" s="42"/>
      <c r="CD60" s="219">
        <v>1117.6299999999994</v>
      </c>
      <c r="CE60" s="130">
        <f>($M$27*$L$7)+($N$27*$M$7)</f>
        <v>1.0460000000000001E-2</v>
      </c>
      <c r="CF60" s="129"/>
      <c r="CG60" s="129"/>
      <c r="CH60" s="131"/>
      <c r="CI60" s="132"/>
      <c r="CJ60" s="198"/>
      <c r="CK60" s="202"/>
      <c r="CL60" s="42"/>
      <c r="CM60" s="129"/>
      <c r="CN60" s="130">
        <f>($M$27*$L$7)+($N$27*$M$7)</f>
        <v>1.0460000000000001E-2</v>
      </c>
      <c r="CO60" s="129"/>
      <c r="CP60" s="129"/>
      <c r="CQ60" s="131"/>
      <c r="CR60" s="132"/>
      <c r="CS60" s="173"/>
      <c r="CT60" s="653">
        <v>927.86033333333398</v>
      </c>
      <c r="CU60" s="649"/>
      <c r="CV60" s="644"/>
      <c r="CW60" s="651"/>
      <c r="CX60" s="654"/>
      <c r="CY60" s="655"/>
      <c r="CZ60" s="639">
        <f>CZ422*12</f>
        <v>1.0902126484835684E-2</v>
      </c>
      <c r="DA60" s="640">
        <f>DA422*12</f>
        <v>3.2526045979911267E-2</v>
      </c>
      <c r="DB60" s="640">
        <f>DB422*12</f>
        <v>2.1572603499915743E-2</v>
      </c>
      <c r="DC60" s="641">
        <f>((1+DA422)^(12))-1</f>
        <v>3.3015344656648349E-2</v>
      </c>
      <c r="DE60" s="42"/>
      <c r="DF60" s="43"/>
      <c r="DG60" s="43"/>
      <c r="DH60" s="43"/>
      <c r="DI60" s="43"/>
      <c r="DJ60" s="44"/>
      <c r="DK60" s="59"/>
      <c r="DL60" s="642"/>
      <c r="DM60" s="643"/>
      <c r="DN60" s="644"/>
      <c r="DO60" s="645"/>
      <c r="DP60" s="639">
        <f>DP422*12</f>
        <v>1.0314318229232455E-2</v>
      </c>
      <c r="DQ60" s="640">
        <f>DQ422*12</f>
        <v>3.066791293560911E-2</v>
      </c>
      <c r="DR60" s="646"/>
      <c r="DS60" s="640">
        <f>DS422*12</f>
        <v>2.1619134148764374E-2</v>
      </c>
      <c r="DT60" s="641">
        <f>((1+DQ422)^(12))-1</f>
        <v>3.1102678454888233E-2</v>
      </c>
      <c r="DU60" s="647"/>
      <c r="DV60" s="42"/>
      <c r="DW60" s="43"/>
      <c r="DX60" s="43"/>
      <c r="DY60" s="43"/>
      <c r="DZ60" s="43"/>
      <c r="EA60" s="44"/>
      <c r="EB60" s="59"/>
      <c r="EC60" s="642"/>
      <c r="ED60" s="643"/>
      <c r="EE60" s="644"/>
      <c r="EF60" s="645"/>
      <c r="EG60" s="639">
        <f>EG422*12</f>
        <v>4.8722318475720172E-3</v>
      </c>
      <c r="EH60" s="640">
        <f>EH422*12</f>
        <v>2.6473841448019897E-2</v>
      </c>
      <c r="EI60" s="646"/>
      <c r="EJ60" s="640">
        <f>EJ422*12</f>
        <v>2.1619134148764374E-2</v>
      </c>
      <c r="EK60" s="641">
        <f>((1+EH422)^(12))-1</f>
        <v>2.6797444949224536E-2</v>
      </c>
      <c r="EL60" s="652"/>
      <c r="EM60" s="42"/>
      <c r="EN60" s="219">
        <v>1058.0868689014749</v>
      </c>
      <c r="EO60" s="130"/>
      <c r="EP60" s="129"/>
      <c r="EQ60" s="129"/>
      <c r="ER60" s="131"/>
      <c r="ES60" s="132"/>
      <c r="ET60" s="202"/>
      <c r="EU60" s="42"/>
      <c r="EV60" s="276"/>
      <c r="EW60" s="130"/>
      <c r="EX60" s="129"/>
      <c r="EY60" s="129"/>
      <c r="EZ60" s="131"/>
      <c r="FA60" s="132"/>
      <c r="FB60" s="653">
        <v>874.86920833333363</v>
      </c>
      <c r="FC60" s="649"/>
      <c r="FD60" s="644"/>
      <c r="FE60" s="645"/>
      <c r="FF60" s="657"/>
      <c r="FG60" s="639">
        <f>FG422*12</f>
        <v>4.8844568983863468E-3</v>
      </c>
      <c r="FH60" s="640">
        <f>FH422*12</f>
        <v>2.6471341711090446E-2</v>
      </c>
      <c r="FI60" s="640">
        <f>FI422*12</f>
        <v>2.1606143827279212E-2</v>
      </c>
      <c r="FJ60" s="641">
        <f>((1+FH422)^(12))-1</f>
        <v>2.679488387878215E-2</v>
      </c>
      <c r="FL60" s="42"/>
      <c r="FM60" s="43"/>
      <c r="FN60" s="43"/>
      <c r="FO60" s="43"/>
      <c r="FP60" s="43"/>
      <c r="FQ60" s="44"/>
      <c r="FR60" s="59"/>
      <c r="FS60" s="173"/>
      <c r="FT60" s="642"/>
      <c r="FU60" s="643"/>
      <c r="FV60" s="644"/>
      <c r="FW60" s="651"/>
      <c r="FX60" s="645"/>
      <c r="FY60" s="639">
        <f>FY422*12</f>
        <v>5.1118672862084935E-3</v>
      </c>
      <c r="FZ60" s="640">
        <f>FZ422*12</f>
        <v>2.6682112914972578E-2</v>
      </c>
      <c r="GA60" s="640">
        <f>GA422*12</f>
        <v>2.1619134148764374E-2</v>
      </c>
      <c r="GB60" s="641">
        <f>((1+FZ422)^(12))-1</f>
        <v>2.7010847131515803E-2</v>
      </c>
      <c r="GD60" s="42"/>
      <c r="GE60" s="219">
        <v>1060.0875939185617</v>
      </c>
      <c r="GF60" s="130"/>
      <c r="GG60" s="129"/>
      <c r="GH60" s="129"/>
      <c r="GI60" s="131"/>
      <c r="GJ60" s="132"/>
      <c r="GK60" s="318"/>
      <c r="GL60" s="202"/>
      <c r="GM60" s="42"/>
      <c r="GN60" s="276"/>
      <c r="GO60" s="130"/>
      <c r="GP60" s="129"/>
      <c r="GQ60" s="129"/>
      <c r="GR60" s="131"/>
      <c r="GS60" s="132"/>
      <c r="GT60" s="320"/>
      <c r="GU60" s="653">
        <v>876.92633333333197</v>
      </c>
      <c r="GV60" s="649"/>
      <c r="GW60" s="644"/>
      <c r="GX60" s="645"/>
      <c r="GY60" s="657"/>
      <c r="GZ60" s="657"/>
      <c r="HA60" s="639">
        <f>HA422*12</f>
        <v>5.1223892714009622E-3</v>
      </c>
      <c r="HB60" s="640">
        <f>HB422*12</f>
        <v>2.6678017956139222E-2</v>
      </c>
      <c r="HC60" s="640">
        <f>HC422*12</f>
        <v>2.1606780179255658E-2</v>
      </c>
      <c r="HD60" s="641">
        <f>((1+HB422)^(12))-1</f>
        <v>2.7006650902605012E-2</v>
      </c>
      <c r="HF60" s="42"/>
      <c r="HG60" s="689">
        <v>1123.8775326810628</v>
      </c>
      <c r="HH60" s="43"/>
      <c r="HI60" s="43"/>
      <c r="HJ60" s="43"/>
      <c r="HK60" s="44"/>
      <c r="HL60" s="59"/>
      <c r="HM60" s="173"/>
      <c r="HN60" s="653">
        <v>933.33333333333724</v>
      </c>
      <c r="HO60" s="643"/>
      <c r="HP60" s="644"/>
      <c r="HQ60" s="645"/>
      <c r="HR60" s="657"/>
      <c r="HS60" s="639">
        <f>HS422*12</f>
        <v>1.1510971226743827E-2</v>
      </c>
      <c r="HT60" s="640">
        <f>HT422*12</f>
        <v>3.3149552682012029E-2</v>
      </c>
      <c r="HU60" s="640">
        <f>HU422*12</f>
        <v>2.1520715476587071E-2</v>
      </c>
      <c r="HV60" s="641">
        <f>((1+HT422)^(12))-1</f>
        <v>3.3657878655383389E-2</v>
      </c>
      <c r="HW60" s="647"/>
      <c r="HX60" s="42"/>
      <c r="HY60" s="689">
        <v>1124.3399999999997</v>
      </c>
      <c r="HZ60" s="43"/>
      <c r="IA60" s="43"/>
      <c r="IB60" s="43"/>
      <c r="IC60" s="44"/>
      <c r="ID60" s="59"/>
      <c r="IE60" s="173"/>
      <c r="IF60" s="653">
        <v>930.14625019664186</v>
      </c>
      <c r="IG60" s="643"/>
      <c r="IH60" s="644"/>
      <c r="II60" s="645"/>
      <c r="IJ60" s="173"/>
      <c r="IK60" s="639">
        <f>IK422*12</f>
        <v>1.1156700556080423E-2</v>
      </c>
      <c r="IL60" s="640">
        <f>IL422*12</f>
        <v>3.3197020574090352E-2</v>
      </c>
      <c r="IM60" s="640">
        <f>IM422*12</f>
        <v>2.15166366753623E-2</v>
      </c>
      <c r="IN60" s="641">
        <f>((1+IL422)^(12))-1</f>
        <v>3.3706810109244811E-2</v>
      </c>
      <c r="IO60" s="694">
        <v>1.7281007462668134E-2</v>
      </c>
      <c r="IQ60" s="42"/>
      <c r="IR60" s="219">
        <v>1126.4568749999989</v>
      </c>
      <c r="IS60" s="130">
        <f>(($AE$27*$L$7)+($AF$27*$M$7))</f>
        <v>1.7590000000000001E-2</v>
      </c>
      <c r="IT60" s="129"/>
      <c r="IU60" s="129"/>
      <c r="IV60" s="131"/>
      <c r="IW60" s="132"/>
      <c r="IX60" s="198"/>
      <c r="IY60" s="690">
        <v>1.7268937885541388E-2</v>
      </c>
      <c r="IZ60" s="407"/>
      <c r="JA60" s="653">
        <v>931.95916666666494</v>
      </c>
      <c r="JB60" s="649"/>
      <c r="JC60" s="644"/>
      <c r="JD60" s="645"/>
      <c r="JE60" s="657"/>
      <c r="JF60" s="657"/>
      <c r="JG60" s="639">
        <f>JG422*12</f>
        <v>1.135831564648182E-2</v>
      </c>
      <c r="JH60" s="640">
        <f>JH422*12</f>
        <v>3.340662721829446E-2</v>
      </c>
      <c r="JI60" s="640">
        <f>JI422*12</f>
        <v>2.1514897765612773E-2</v>
      </c>
      <c r="JJ60" s="641">
        <f>((1+JH422)^(12))-1</f>
        <v>3.3922904875647308E-2</v>
      </c>
      <c r="JL60" s="42"/>
      <c r="JM60" s="689">
        <v>1124.4930833333331</v>
      </c>
      <c r="JN60" s="43"/>
      <c r="JO60" s="43"/>
      <c r="JP60" s="43"/>
      <c r="JQ60" s="44"/>
      <c r="JR60" s="59"/>
      <c r="JS60" s="198"/>
      <c r="JT60" s="198"/>
      <c r="JU60" s="691">
        <v>1.7642860618325186E-2</v>
      </c>
      <c r="JV60" s="407"/>
      <c r="JW60" s="653">
        <v>930.37233333333074</v>
      </c>
      <c r="JX60" s="643"/>
      <c r="JY60" s="644"/>
      <c r="JZ60" s="651"/>
      <c r="KA60" s="651"/>
      <c r="KB60" s="658"/>
      <c r="KC60" s="657"/>
      <c r="KD60" s="639">
        <f>KD422*12</f>
        <v>1.1181856984599392E-2</v>
      </c>
      <c r="KE60" s="640">
        <f>KE422*12</f>
        <v>3.3210933802030773E-2</v>
      </c>
      <c r="KF60" s="640">
        <f>KF422*12</f>
        <v>2.1515606342799032E-2</v>
      </c>
      <c r="KG60" s="641">
        <f>((1+KE422)^(12))-1</f>
        <v>3.3721152721512659E-2</v>
      </c>
      <c r="KI60" s="42"/>
      <c r="KJ60" s="219">
        <v>1124.4890404061762</v>
      </c>
      <c r="KK60" s="130">
        <f>($AI$27*$L$7)+($AJ$27*$M$7)</f>
        <v>1.7402000000000001E-2</v>
      </c>
      <c r="KL60" s="129"/>
      <c r="KM60" s="129"/>
      <c r="KN60" s="131"/>
      <c r="KO60" s="132"/>
      <c r="KP60" s="198"/>
      <c r="KQ60" s="318"/>
      <c r="KR60" s="691">
        <v>2.2564460000776144E-2</v>
      </c>
      <c r="KS60" s="407"/>
      <c r="KT60" s="42"/>
      <c r="KU60" s="129"/>
      <c r="KV60" s="130">
        <f>($M$27*$L$7)+($N$27*$M$7)</f>
        <v>1.0460000000000001E-2</v>
      </c>
      <c r="KW60" s="129"/>
      <c r="KX60" s="129"/>
      <c r="KY60" s="131"/>
      <c r="KZ60" s="132"/>
      <c r="LA60" s="173"/>
      <c r="LB60" s="653">
        <v>930.59633333333579</v>
      </c>
      <c r="LC60" s="649"/>
      <c r="LD60" s="644"/>
      <c r="LE60" s="651"/>
      <c r="LF60" s="644"/>
      <c r="LG60" s="658"/>
      <c r="LH60" s="657"/>
      <c r="LI60" s="639">
        <f>LI422*12</f>
        <v>1.1206777769059428E-2</v>
      </c>
      <c r="LJ60" s="640">
        <f>LJ422*12</f>
        <v>3.3210543453970232E-2</v>
      </c>
      <c r="LK60" s="640">
        <f>LK422*12</f>
        <v>2.1516014148577511E-2</v>
      </c>
      <c r="LL60" s="641">
        <f>((1+LJ422)^(12))-1</f>
        <v>3.3720750324203852E-2</v>
      </c>
      <c r="LN60" s="42"/>
      <c r="LO60" s="689">
        <v>1123.1238136873469</v>
      </c>
      <c r="LP60" s="129"/>
      <c r="LQ60" s="43"/>
      <c r="LR60" s="43"/>
      <c r="LS60" s="44"/>
      <c r="LT60" s="59"/>
      <c r="LU60" s="318"/>
      <c r="LV60" s="653">
        <v>933.33033333333128</v>
      </c>
      <c r="LW60" s="649"/>
      <c r="LX60" s="644"/>
      <c r="LY60" s="651"/>
      <c r="LZ60" s="692">
        <v>2.5824566901604656E-2</v>
      </c>
      <c r="MA60" s="318"/>
      <c r="MB60" s="639">
        <f>MB422*12</f>
        <v>1.1510638113574778E-2</v>
      </c>
      <c r="MC60" s="640">
        <f>MC422*12</f>
        <v>3.3074367064986454E-2</v>
      </c>
      <c r="MD60" s="640">
        <f>MD422*12</f>
        <v>2.1527095009092001E-2</v>
      </c>
      <c r="ME60" s="641">
        <f>((1+MC422)^(12))-1</f>
        <v>3.3580379209985578E-2</v>
      </c>
      <c r="MG60" s="42"/>
      <c r="MH60" s="689">
        <v>1076.608661999408</v>
      </c>
      <c r="MI60" s="43"/>
      <c r="MJ60" s="43"/>
      <c r="MK60" s="43"/>
      <c r="ML60" s="44"/>
      <c r="MM60" s="59"/>
      <c r="MN60" s="318"/>
      <c r="MO60" s="653">
        <v>889.32945707741396</v>
      </c>
      <c r="MP60" s="643"/>
      <c r="MQ60" s="644"/>
      <c r="MR60" s="645"/>
      <c r="MS60" s="318"/>
      <c r="MT60" s="639">
        <f>MT422*12</f>
        <v>6.5493483404219788E-3</v>
      </c>
      <c r="MU60" s="640">
        <f>MU422*12</f>
        <v>2.8375734812414954E-2</v>
      </c>
      <c r="MV60" s="640">
        <f>MV422*12</f>
        <v>2.1563522190965578E-2</v>
      </c>
      <c r="MW60" s="641">
        <f>((1+MU422)^(12))-1</f>
        <v>2.8747701090044986E-2</v>
      </c>
      <c r="MY60" s="42"/>
      <c r="MZ60" s="219">
        <v>1076.608661999408</v>
      </c>
      <c r="NA60" s="130"/>
      <c r="NB60" s="129"/>
      <c r="NC60" s="129"/>
      <c r="ND60" s="131"/>
      <c r="NE60" s="132"/>
      <c r="NF60" s="202"/>
      <c r="NG60" s="42"/>
      <c r="NH60" s="276"/>
      <c r="NI60" s="130"/>
      <c r="NJ60" s="129"/>
      <c r="NK60" s="129"/>
      <c r="NL60" s="131"/>
      <c r="NM60" s="132"/>
      <c r="NN60" s="653">
        <v>888.78037499999857</v>
      </c>
      <c r="NO60" s="649"/>
      <c r="NP60" s="644"/>
      <c r="NQ60" s="645"/>
      <c r="NR60" s="657"/>
      <c r="NS60" s="639">
        <f>NS422*12</f>
        <v>6.5464868308167112E-3</v>
      </c>
      <c r="NT60" s="640">
        <f>NT422*12</f>
        <v>2.8375741650222608E-2</v>
      </c>
      <c r="NU60" s="640">
        <f>NU422*12</f>
        <v>2.156352455485866E-2</v>
      </c>
      <c r="NV60" s="641">
        <f>((1+NT422)^(12))-1</f>
        <v>2.8747708107828895E-2</v>
      </c>
      <c r="NX60" s="42"/>
      <c r="NY60" s="689">
        <v>1076.6456011701148</v>
      </c>
      <c r="NZ60" s="43"/>
      <c r="OA60" s="43"/>
      <c r="OB60" s="43"/>
      <c r="OC60" s="44"/>
      <c r="OD60" s="59"/>
      <c r="OE60" s="173"/>
      <c r="OF60" s="657"/>
      <c r="OG60" s="693">
        <v>889.48383333333379</v>
      </c>
      <c r="OH60" s="643"/>
      <c r="OI60" s="644"/>
      <c r="OJ60" s="651"/>
      <c r="OK60" s="645"/>
      <c r="OL60" s="657"/>
      <c r="OM60" s="639">
        <f>OM422*12</f>
        <v>6.567027638929801E-3</v>
      </c>
      <c r="ON60" s="640">
        <f>ON422*12</f>
        <v>2.8379513278501634E-2</v>
      </c>
      <c r="OO60" s="640">
        <f>OO422*12</f>
        <v>2.1563221039821556E-2</v>
      </c>
      <c r="OP60" s="641">
        <f>((1+ON422)^(12))-1</f>
        <v>2.8751579015145357E-2</v>
      </c>
      <c r="OR60" s="42"/>
      <c r="OS60" s="219">
        <v>1076.765700416463</v>
      </c>
      <c r="OT60" s="130"/>
      <c r="OU60" s="129"/>
      <c r="OV60" s="129"/>
      <c r="OW60" s="131"/>
      <c r="OX60" s="132"/>
      <c r="OY60" s="318"/>
      <c r="OZ60" s="202"/>
      <c r="PA60" s="42"/>
      <c r="PB60" s="276"/>
      <c r="PC60" s="130"/>
      <c r="PD60" s="129"/>
      <c r="PE60" s="129"/>
      <c r="PF60" s="131"/>
      <c r="PG60" s="132"/>
      <c r="PH60" s="320"/>
      <c r="PI60" s="653">
        <v>889.6533333333341</v>
      </c>
      <c r="PJ60" s="649"/>
      <c r="PK60" s="644"/>
      <c r="PL60" s="645"/>
      <c r="PM60" s="657"/>
      <c r="PN60" s="657"/>
      <c r="PO60" s="639">
        <f>PO422*12</f>
        <v>6.5864366372423433E-3</v>
      </c>
      <c r="PP60" s="640">
        <f>PP422*12</f>
        <v>2.839179756195076E-2</v>
      </c>
      <c r="PQ60" s="640">
        <f>PQ422*12</f>
        <v>2.1563164604341267E-2</v>
      </c>
      <c r="PR60" s="641">
        <f>((1+PP422)^(12))-1</f>
        <v>2.8764186745355635E-2</v>
      </c>
    </row>
    <row r="61" spans="2:434" hidden="1" x14ac:dyDescent="0.3">
      <c r="B61" s="45">
        <v>0</v>
      </c>
      <c r="C61" s="46"/>
      <c r="D61" s="46"/>
      <c r="E61" s="47"/>
      <c r="F61" s="46"/>
      <c r="G61" s="46"/>
      <c r="H61" s="51">
        <f>$C$7</f>
        <v>200000</v>
      </c>
      <c r="I61" s="45"/>
      <c r="J61" s="61"/>
      <c r="K61" s="51"/>
      <c r="L61" s="57">
        <f>H61</f>
        <v>200000</v>
      </c>
      <c r="M61" s="468">
        <f>L61</f>
        <v>200000</v>
      </c>
      <c r="N61" s="46">
        <f>M61-$E$7</f>
        <v>197000</v>
      </c>
      <c r="O61" s="47"/>
      <c r="P61" s="46">
        <f>N61</f>
        <v>197000</v>
      </c>
      <c r="Q61" s="48"/>
      <c r="R61" s="29"/>
      <c r="S61" s="29"/>
      <c r="T61" s="45">
        <v>0</v>
      </c>
      <c r="U61" s="46"/>
      <c r="V61" s="46"/>
      <c r="W61" s="47"/>
      <c r="X61" s="46"/>
      <c r="Y61" s="46"/>
      <c r="Z61" s="51">
        <f>$C$7</f>
        <v>200000</v>
      </c>
      <c r="AA61" s="45"/>
      <c r="AB61" s="61"/>
      <c r="AC61" s="51"/>
      <c r="AD61" s="57">
        <f>Z61</f>
        <v>200000</v>
      </c>
      <c r="AE61" s="468">
        <f>AD61</f>
        <v>200000</v>
      </c>
      <c r="AF61" s="46">
        <f>AE61-$E$7</f>
        <v>197000</v>
      </c>
      <c r="AG61" s="47"/>
      <c r="AH61" s="46">
        <f>AF61</f>
        <v>197000</v>
      </c>
      <c r="AI61" s="48"/>
      <c r="AJ61" s="29"/>
      <c r="AK61" s="45">
        <v>0</v>
      </c>
      <c r="AL61" s="46"/>
      <c r="AM61" s="46"/>
      <c r="AN61" s="46"/>
      <c r="AO61" s="46"/>
      <c r="AP61" s="47"/>
      <c r="AQ61" s="47"/>
      <c r="AR61" s="47"/>
      <c r="AS61" s="46"/>
      <c r="AT61" s="46"/>
      <c r="AU61" s="51"/>
      <c r="AV61" s="51"/>
      <c r="AW61" s="51">
        <f>$C$7</f>
        <v>200000</v>
      </c>
      <c r="AX61" s="45"/>
      <c r="AY61" s="61"/>
      <c r="AZ61" s="61"/>
      <c r="BA61" s="61"/>
      <c r="BB61" s="51"/>
      <c r="BC61" s="51"/>
      <c r="BD61" s="51"/>
      <c r="BE61" s="57">
        <f>AW61</f>
        <v>200000</v>
      </c>
      <c r="BF61" s="468">
        <f>BE61</f>
        <v>200000</v>
      </c>
      <c r="BG61" s="46">
        <f>BF61-$E$7</f>
        <v>197000</v>
      </c>
      <c r="BH61" s="46">
        <f>BG61</f>
        <v>197000</v>
      </c>
      <c r="BI61" s="48"/>
      <c r="BJ61" s="12"/>
      <c r="BK61" s="45">
        <v>0</v>
      </c>
      <c r="BL61" s="46"/>
      <c r="BM61" s="46"/>
      <c r="BN61" s="47"/>
      <c r="BO61" s="46"/>
      <c r="BP61" s="46"/>
      <c r="BQ61" s="149">
        <f>$C$7</f>
        <v>200000</v>
      </c>
      <c r="BR61" s="57"/>
      <c r="BS61" s="45"/>
      <c r="BT61" s="61"/>
      <c r="BU61" s="51"/>
      <c r="BV61" s="149">
        <f>BQ61</f>
        <v>200000</v>
      </c>
      <c r="BW61" s="57"/>
      <c r="BX61" s="468">
        <f>BV61</f>
        <v>200000</v>
      </c>
      <c r="BY61" s="46">
        <f>BX61-$E$7</f>
        <v>197000</v>
      </c>
      <c r="BZ61" s="46">
        <f>BY61</f>
        <v>197000</v>
      </c>
      <c r="CA61" s="48"/>
      <c r="CB61" s="29"/>
      <c r="CC61" s="45">
        <v>0</v>
      </c>
      <c r="CD61" s="46"/>
      <c r="CE61" s="46"/>
      <c r="CF61" s="47"/>
      <c r="CG61" s="46"/>
      <c r="CH61" s="46"/>
      <c r="CI61" s="149">
        <f>$C$7</f>
        <v>200000</v>
      </c>
      <c r="CJ61" s="51"/>
      <c r="CK61" s="153"/>
      <c r="CL61" s="45">
        <v>0</v>
      </c>
      <c r="CM61" s="46"/>
      <c r="CN61" s="46"/>
      <c r="CO61" s="47"/>
      <c r="CP61" s="46"/>
      <c r="CQ61" s="46"/>
      <c r="CR61" s="149">
        <f>$C$7</f>
        <v>200000</v>
      </c>
      <c r="CS61" s="57"/>
      <c r="CT61" s="45"/>
      <c r="CU61" s="196"/>
      <c r="CV61" s="51"/>
      <c r="CW61" s="149">
        <f>CR61</f>
        <v>200000</v>
      </c>
      <c r="CX61" s="57"/>
      <c r="CY61" s="204"/>
      <c r="CZ61" s="468">
        <f>CW61</f>
        <v>200000</v>
      </c>
      <c r="DA61" s="46">
        <f>CZ61-$E$7</f>
        <v>197000</v>
      </c>
      <c r="DB61" s="46">
        <f>DA61</f>
        <v>197000</v>
      </c>
      <c r="DC61" s="48"/>
      <c r="DE61" s="45">
        <v>0</v>
      </c>
      <c r="DF61" s="46"/>
      <c r="DG61" s="46"/>
      <c r="DH61" s="47"/>
      <c r="DI61" s="46"/>
      <c r="DJ61" s="46"/>
      <c r="DK61" s="51">
        <f>$C$7</f>
        <v>200000</v>
      </c>
      <c r="DL61" s="45"/>
      <c r="DM61" s="61"/>
      <c r="DN61" s="51"/>
      <c r="DO61" s="57">
        <f>DK61</f>
        <v>200000</v>
      </c>
      <c r="DP61" s="468">
        <f>DO61</f>
        <v>200000</v>
      </c>
      <c r="DQ61" s="46">
        <f>DP61-$E$7</f>
        <v>197000</v>
      </c>
      <c r="DR61" s="47"/>
      <c r="DS61" s="46">
        <f>DQ61</f>
        <v>197000</v>
      </c>
      <c r="DT61" s="48"/>
      <c r="DU61" s="29"/>
      <c r="DV61" s="45">
        <v>0</v>
      </c>
      <c r="DW61" s="46"/>
      <c r="DX61" s="46"/>
      <c r="DY61" s="47"/>
      <c r="DZ61" s="46"/>
      <c r="EA61" s="46"/>
      <c r="EB61" s="51">
        <f>$C$7</f>
        <v>200000</v>
      </c>
      <c r="EC61" s="45"/>
      <c r="ED61" s="61"/>
      <c r="EE61" s="51"/>
      <c r="EF61" s="57">
        <f>EB61</f>
        <v>200000</v>
      </c>
      <c r="EG61" s="468">
        <f>EF61</f>
        <v>200000</v>
      </c>
      <c r="EH61" s="46">
        <f>EG61-$E$7</f>
        <v>197000</v>
      </c>
      <c r="EI61" s="47"/>
      <c r="EJ61" s="46">
        <f>EH61</f>
        <v>197000</v>
      </c>
      <c r="EK61" s="48"/>
      <c r="EL61" s="29"/>
      <c r="EM61" s="45">
        <v>0</v>
      </c>
      <c r="EN61" s="46"/>
      <c r="EO61" s="46"/>
      <c r="EP61" s="47"/>
      <c r="EQ61" s="46"/>
      <c r="ER61" s="46"/>
      <c r="ES61" s="51">
        <f>$C$7</f>
        <v>200000</v>
      </c>
      <c r="ET61" s="57"/>
      <c r="EU61" s="45">
        <v>0</v>
      </c>
      <c r="EV61" s="46"/>
      <c r="EW61" s="46"/>
      <c r="EX61" s="47"/>
      <c r="EY61" s="46"/>
      <c r="EZ61" s="46"/>
      <c r="FA61" s="51">
        <f>$C$7</f>
        <v>200000</v>
      </c>
      <c r="FB61" s="45"/>
      <c r="FC61" s="61"/>
      <c r="FD61" s="51"/>
      <c r="FE61" s="57">
        <f>FA61</f>
        <v>200000</v>
      </c>
      <c r="FF61" s="278"/>
      <c r="FG61" s="468">
        <f>FE61</f>
        <v>200000</v>
      </c>
      <c r="FH61" s="46">
        <f>FG61-$E$7</f>
        <v>197000</v>
      </c>
      <c r="FI61" s="46">
        <f>FH61</f>
        <v>197000</v>
      </c>
      <c r="FJ61" s="48"/>
      <c r="FL61" s="45">
        <v>0</v>
      </c>
      <c r="FM61" s="46"/>
      <c r="FN61" s="46"/>
      <c r="FO61" s="47"/>
      <c r="FP61" s="46"/>
      <c r="FQ61" s="46"/>
      <c r="FR61" s="149">
        <f>$C$7</f>
        <v>200000</v>
      </c>
      <c r="FS61" s="57"/>
      <c r="FT61" s="45"/>
      <c r="FU61" s="61"/>
      <c r="FV61" s="51"/>
      <c r="FW61" s="149">
        <f>FR61</f>
        <v>200000</v>
      </c>
      <c r="FX61" s="57"/>
      <c r="FY61" s="468">
        <f>FW61</f>
        <v>200000</v>
      </c>
      <c r="FZ61" s="46">
        <f>FY61-$E$7</f>
        <v>197000</v>
      </c>
      <c r="GA61" s="46">
        <f>FZ61</f>
        <v>197000</v>
      </c>
      <c r="GB61" s="48"/>
      <c r="GD61" s="45">
        <v>0</v>
      </c>
      <c r="GE61" s="46"/>
      <c r="GF61" s="46"/>
      <c r="GG61" s="47"/>
      <c r="GH61" s="46"/>
      <c r="GI61" s="46"/>
      <c r="GJ61" s="149">
        <f>$C$7</f>
        <v>200000</v>
      </c>
      <c r="GK61" s="51"/>
      <c r="GL61" s="57"/>
      <c r="GM61" s="45">
        <v>0</v>
      </c>
      <c r="GN61" s="46"/>
      <c r="GO61" s="46"/>
      <c r="GP61" s="47"/>
      <c r="GQ61" s="46"/>
      <c r="GR61" s="46"/>
      <c r="GS61" s="149">
        <f>$C$7</f>
        <v>200000</v>
      </c>
      <c r="GT61" s="57"/>
      <c r="GU61" s="45"/>
      <c r="GV61" s="61"/>
      <c r="GW61" s="51"/>
      <c r="GX61" s="150">
        <f>GS61</f>
        <v>200000</v>
      </c>
      <c r="GY61" s="278"/>
      <c r="GZ61" s="278"/>
      <c r="HA61" s="468">
        <f>GX61</f>
        <v>200000</v>
      </c>
      <c r="HB61" s="46">
        <f>HA61-$E$7</f>
        <v>197000</v>
      </c>
      <c r="HC61" s="46">
        <f>HB61</f>
        <v>197000</v>
      </c>
      <c r="HD61" s="48"/>
      <c r="HF61" s="45">
        <v>0</v>
      </c>
      <c r="HG61" s="46"/>
      <c r="HH61" s="46"/>
      <c r="HI61" s="47"/>
      <c r="HJ61" s="46"/>
      <c r="HK61" s="46"/>
      <c r="HL61" s="51">
        <f>$C$7</f>
        <v>200000</v>
      </c>
      <c r="HM61" s="57"/>
      <c r="HN61" s="45"/>
      <c r="HO61" s="61"/>
      <c r="HP61" s="51"/>
      <c r="HQ61" s="57">
        <f>HL61</f>
        <v>200000</v>
      </c>
      <c r="HR61" s="278"/>
      <c r="HS61" s="468">
        <f>HQ61</f>
        <v>200000</v>
      </c>
      <c r="HT61" s="46">
        <f>HS61-$E$7</f>
        <v>197000</v>
      </c>
      <c r="HU61" s="46">
        <f>HT61</f>
        <v>197000</v>
      </c>
      <c r="HV61" s="48"/>
      <c r="HW61" s="29"/>
      <c r="HX61" s="45">
        <v>0</v>
      </c>
      <c r="HY61" s="46"/>
      <c r="HZ61" s="46"/>
      <c r="IA61" s="47"/>
      <c r="IB61" s="46"/>
      <c r="IC61" s="46"/>
      <c r="ID61" s="51">
        <f>$C$7</f>
        <v>200000</v>
      </c>
      <c r="IE61" s="57"/>
      <c r="IF61" s="45"/>
      <c r="IG61" s="61"/>
      <c r="IH61" s="51"/>
      <c r="II61" s="57">
        <f>ID61</f>
        <v>200000</v>
      </c>
      <c r="IJ61" s="57"/>
      <c r="IK61" s="468">
        <f>II61</f>
        <v>200000</v>
      </c>
      <c r="IL61" s="46">
        <f>IK61-$E$7</f>
        <v>197000</v>
      </c>
      <c r="IM61" s="46">
        <f>IL61</f>
        <v>197000</v>
      </c>
      <c r="IN61" s="48"/>
      <c r="IO61" s="539"/>
      <c r="IQ61" s="45">
        <v>0</v>
      </c>
      <c r="IR61" s="46"/>
      <c r="IS61" s="46"/>
      <c r="IT61" s="47"/>
      <c r="IU61" s="46"/>
      <c r="IV61" s="46"/>
      <c r="IW61" s="51">
        <f>$C$7</f>
        <v>200000</v>
      </c>
      <c r="IX61" s="51"/>
      <c r="IY61" s="46"/>
      <c r="IZ61" s="406"/>
      <c r="JA61" s="45"/>
      <c r="JB61" s="61"/>
      <c r="JC61" s="51"/>
      <c r="JD61" s="57">
        <f>IW61</f>
        <v>200000</v>
      </c>
      <c r="JE61" s="278"/>
      <c r="JF61" s="278"/>
      <c r="JG61" s="468">
        <f>JD61</f>
        <v>200000</v>
      </c>
      <c r="JH61" s="46">
        <f>JG61-$E$7</f>
        <v>197000</v>
      </c>
      <c r="JI61" s="46">
        <f>JH61</f>
        <v>197000</v>
      </c>
      <c r="JJ61" s="48"/>
      <c r="JL61" s="45">
        <v>0</v>
      </c>
      <c r="JM61" s="46"/>
      <c r="JN61" s="46"/>
      <c r="JO61" s="47"/>
      <c r="JP61" s="46"/>
      <c r="JQ61" s="46"/>
      <c r="JR61" s="149">
        <f>$C$7</f>
        <v>200000</v>
      </c>
      <c r="JS61" s="51"/>
      <c r="JT61" s="51"/>
      <c r="JU61" s="46"/>
      <c r="JV61" s="406"/>
      <c r="JW61" s="45"/>
      <c r="JX61" s="61"/>
      <c r="JY61" s="51"/>
      <c r="JZ61" s="149">
        <f>JR61</f>
        <v>200000</v>
      </c>
      <c r="KA61" s="51"/>
      <c r="KB61" s="46"/>
      <c r="KC61" s="278"/>
      <c r="KD61" s="468">
        <f>JZ61</f>
        <v>200000</v>
      </c>
      <c r="KE61" s="46">
        <f>KD61-$E$7</f>
        <v>197000</v>
      </c>
      <c r="KF61" s="46">
        <f>KE61</f>
        <v>197000</v>
      </c>
      <c r="KG61" s="48"/>
      <c r="KI61" s="45">
        <v>0</v>
      </c>
      <c r="KJ61" s="46"/>
      <c r="KK61" s="46"/>
      <c r="KL61" s="47"/>
      <c r="KM61" s="46"/>
      <c r="KN61" s="46"/>
      <c r="KO61" s="149">
        <f>$C$7</f>
        <v>200000</v>
      </c>
      <c r="KP61" s="51"/>
      <c r="KQ61" s="199"/>
      <c r="KR61" s="46"/>
      <c r="KS61" s="406"/>
      <c r="KT61" s="45">
        <v>0</v>
      </c>
      <c r="KU61" s="46"/>
      <c r="KV61" s="46"/>
      <c r="KW61" s="47"/>
      <c r="KX61" s="46"/>
      <c r="KY61" s="46"/>
      <c r="KZ61" s="149">
        <f>$C$7</f>
        <v>200000</v>
      </c>
      <c r="LA61" s="57"/>
      <c r="LB61" s="45"/>
      <c r="LC61" s="196"/>
      <c r="LD61" s="51"/>
      <c r="LE61" s="149">
        <f>KZ61</f>
        <v>200000</v>
      </c>
      <c r="LF61" s="51"/>
      <c r="LG61" s="46"/>
      <c r="LH61" s="278"/>
      <c r="LI61" s="468">
        <f>LE61</f>
        <v>200000</v>
      </c>
      <c r="LJ61" s="46">
        <f>LI61-$E$7</f>
        <v>197000</v>
      </c>
      <c r="LK61" s="46">
        <f>LJ61</f>
        <v>197000</v>
      </c>
      <c r="LL61" s="48"/>
      <c r="LN61" s="45">
        <v>0</v>
      </c>
      <c r="LO61" s="46"/>
      <c r="LP61" s="46"/>
      <c r="LQ61" s="47"/>
      <c r="LR61" s="46"/>
      <c r="LS61" s="46"/>
      <c r="LT61" s="51">
        <f>$C$7</f>
        <v>200000</v>
      </c>
      <c r="LU61" s="199"/>
      <c r="LV61" s="45"/>
      <c r="LW61" s="61"/>
      <c r="LX61" s="51"/>
      <c r="LY61" s="51">
        <f>LT61</f>
        <v>200000</v>
      </c>
      <c r="LZ61" s="46"/>
      <c r="MA61" s="199"/>
      <c r="MB61" s="468">
        <f>LY61</f>
        <v>200000</v>
      </c>
      <c r="MC61" s="46">
        <f>MB61-$E$7</f>
        <v>197000</v>
      </c>
      <c r="MD61" s="46">
        <f>MC61</f>
        <v>197000</v>
      </c>
      <c r="ME61" s="48"/>
      <c r="MG61" s="45">
        <v>0</v>
      </c>
      <c r="MH61" s="46"/>
      <c r="MI61" s="46"/>
      <c r="MJ61" s="47"/>
      <c r="MK61" s="46"/>
      <c r="ML61" s="46"/>
      <c r="MM61" s="51">
        <f>$C$7</f>
        <v>200000</v>
      </c>
      <c r="MN61" s="199"/>
      <c r="MO61" s="45"/>
      <c r="MP61" s="61"/>
      <c r="MQ61" s="51"/>
      <c r="MR61" s="57">
        <f>MM61</f>
        <v>200000</v>
      </c>
      <c r="MS61" s="199"/>
      <c r="MT61" s="468">
        <f>MR61</f>
        <v>200000</v>
      </c>
      <c r="MU61" s="46">
        <f>MT61-$E$7</f>
        <v>197000</v>
      </c>
      <c r="MV61" s="46">
        <f>MU61</f>
        <v>197000</v>
      </c>
      <c r="MW61" s="48"/>
      <c r="MY61" s="45">
        <v>0</v>
      </c>
      <c r="MZ61" s="46"/>
      <c r="NA61" s="46"/>
      <c r="NB61" s="47"/>
      <c r="NC61" s="46"/>
      <c r="ND61" s="46"/>
      <c r="NE61" s="51">
        <f>$C$7</f>
        <v>200000</v>
      </c>
      <c r="NF61" s="57"/>
      <c r="NG61" s="45">
        <v>0</v>
      </c>
      <c r="NH61" s="46"/>
      <c r="NI61" s="46"/>
      <c r="NJ61" s="47"/>
      <c r="NK61" s="46"/>
      <c r="NL61" s="46"/>
      <c r="NM61" s="51">
        <f>$C$7</f>
        <v>200000</v>
      </c>
      <c r="NN61" s="45"/>
      <c r="NO61" s="61"/>
      <c r="NP61" s="51"/>
      <c r="NQ61" s="57">
        <f>NM61</f>
        <v>200000</v>
      </c>
      <c r="NR61" s="278"/>
      <c r="NS61" s="468">
        <f>NQ61</f>
        <v>200000</v>
      </c>
      <c r="NT61" s="46">
        <f>NS61-$E$7</f>
        <v>197000</v>
      </c>
      <c r="NU61" s="46">
        <f>NT61</f>
        <v>197000</v>
      </c>
      <c r="NV61" s="48"/>
      <c r="NX61" s="45">
        <v>0</v>
      </c>
      <c r="NY61" s="46"/>
      <c r="NZ61" s="46"/>
      <c r="OA61" s="47"/>
      <c r="OB61" s="46"/>
      <c r="OC61" s="46"/>
      <c r="OD61" s="149">
        <f>$C$7</f>
        <v>200000</v>
      </c>
      <c r="OE61" s="57"/>
      <c r="OF61" s="278"/>
      <c r="OG61" s="45"/>
      <c r="OH61" s="61"/>
      <c r="OI61" s="51"/>
      <c r="OJ61" s="149">
        <f>OD61</f>
        <v>200000</v>
      </c>
      <c r="OK61" s="57"/>
      <c r="OL61" s="278"/>
      <c r="OM61" s="468">
        <f>OJ61</f>
        <v>200000</v>
      </c>
      <c r="ON61" s="46">
        <f>OM61-$E$7</f>
        <v>197000</v>
      </c>
      <c r="OO61" s="46">
        <f>ON61</f>
        <v>197000</v>
      </c>
      <c r="OP61" s="48"/>
      <c r="OR61" s="45">
        <v>0</v>
      </c>
      <c r="OS61" s="46"/>
      <c r="OT61" s="46"/>
      <c r="OU61" s="47"/>
      <c r="OV61" s="46"/>
      <c r="OW61" s="46"/>
      <c r="OX61" s="149">
        <f>$C$7</f>
        <v>200000</v>
      </c>
      <c r="OY61" s="51"/>
      <c r="OZ61" s="57"/>
      <c r="PA61" s="45">
        <v>0</v>
      </c>
      <c r="PB61" s="46"/>
      <c r="PC61" s="46"/>
      <c r="PD61" s="47"/>
      <c r="PE61" s="46"/>
      <c r="PF61" s="46"/>
      <c r="PG61" s="149">
        <f>$C$7</f>
        <v>200000</v>
      </c>
      <c r="PH61" s="57"/>
      <c r="PI61" s="45"/>
      <c r="PJ61" s="61"/>
      <c r="PK61" s="51"/>
      <c r="PL61" s="150">
        <f>PG61</f>
        <v>200000</v>
      </c>
      <c r="PM61" s="278"/>
      <c r="PN61" s="278"/>
      <c r="PO61" s="468">
        <f>PL61</f>
        <v>200000</v>
      </c>
      <c r="PP61" s="46">
        <f>PO61-$E$7</f>
        <v>197000</v>
      </c>
      <c r="PQ61" s="46">
        <f>PP61</f>
        <v>197000</v>
      </c>
      <c r="PR61" s="48"/>
    </row>
    <row r="62" spans="2:434" ht="15.6" hidden="1" customHeight="1" x14ac:dyDescent="0.3">
      <c r="B62" s="45">
        <v>1</v>
      </c>
      <c r="C62" s="46">
        <f t="shared" ref="C62:C125" si="10">IF(B62&gt;$B$7,0,ROUND(E62+D62,2))</f>
        <v>1111.77</v>
      </c>
      <c r="D62" s="46">
        <f t="shared" ref="D62:D125" si="11">IF(AND($H$7="Oui",B62&gt;$I$7),0,IF(B62&gt;$B$7,0,(TRUNC($C$7*$E$27*$L$7/12,2))+(TRUNC($C$7*$F$27*$M$7/12,2))))</f>
        <v>100</v>
      </c>
      <c r="E62" s="46">
        <f t="shared" ref="E62:E125" si="12">IF(AND($H$7="Oui",B62=$I$7),ROUND(H61+F62,2),IF(AND($H$7="Oui",B62&gt;$I$7),0,IF(B62&gt;$B$7,0,IF(B62=$B$7,ROUND((G62+F62),2),ROUND(-PMT($D$7/12,$B$7,$C$7,0,0),2)))))</f>
        <v>1011.77</v>
      </c>
      <c r="F62" s="46">
        <f t="shared" ref="F62:F125" si="13">H61*$D$7/12</f>
        <v>333.33333333333331</v>
      </c>
      <c r="G62" s="46">
        <f t="shared" ref="G62:G125" si="14">IF(AND($H$7="Oui",B62&gt;$I$7),0,IF(B62&gt;$B$7,0,IF(B62=$B$7,H61,E62-F62)))</f>
        <v>678.43666666666672</v>
      </c>
      <c r="H62" s="51">
        <f t="shared" ref="H62:H125" si="15">IF(B62&gt;$B$7,0,IF(AND($H$7="Oui",B62&gt;$I$7),0,H61-G62))</f>
        <v>199321.56333333332</v>
      </c>
      <c r="I62" s="58">
        <f t="shared" ref="I62:I125" si="16">IF(B62&gt;$B$7,0,K62+J62)</f>
        <v>933.33333333333337</v>
      </c>
      <c r="J62" s="52">
        <f t="shared" ref="J62:J125" si="17">IF(AND($H$7="Oui",B62&gt;$I$7),0,IF(B62&gt;$B$7,0,(TRUNC($C$7*$E$27/12,2))+(TRUNC($C$7*$F$27/12,2))))</f>
        <v>100</v>
      </c>
      <c r="K62" s="51">
        <f t="shared" ref="K62:K125" si="18">IF(B62&gt;$B$7,0,IF(AND(B62&gt;$I$7,$H$7="Oui"),0,IF(AND($H$7="Oui",B62=$I$7),L61,$L$61/$B$7)))</f>
        <v>833.33333333333337</v>
      </c>
      <c r="L62" s="57">
        <f t="shared" ref="L62:L125" si="19">IF(B62&gt;$B$7,0,IF(AND($H$7="Oui",B62&gt;$I$7),0,L61-K62))</f>
        <v>199166.66666666666</v>
      </c>
      <c r="M62" s="468">
        <f>-I62</f>
        <v>-933.33333333333337</v>
      </c>
      <c r="N62" s="46">
        <f>-C62</f>
        <v>-1111.77</v>
      </c>
      <c r="O62" s="47"/>
      <c r="P62" s="46">
        <f>-E62</f>
        <v>-1011.77</v>
      </c>
      <c r="Q62" s="763" t="s">
        <v>42</v>
      </c>
      <c r="R62" s="29"/>
      <c r="S62" s="29"/>
      <c r="T62" s="45">
        <v>1</v>
      </c>
      <c r="U62" s="46">
        <f t="shared" ref="U62:U125" si="20">IF(T62&gt;$B$7,0,IF(AND($H$7="Oui",T62&gt;$I$7),0,ROUND(W62+V62,2)))</f>
        <v>1198.5899999999999</v>
      </c>
      <c r="V62" s="46">
        <f t="shared" ref="V62:V125" si="21">IF(AND($H$7="Oui",T62&gt;$I$7),0,IF(T62&gt;$B$7,0,(TRUNC(Z61*$G$27*$L$7/12,2))+(TRUNC(Z61*$H$27*$M$7/12,2))))</f>
        <v>186.82</v>
      </c>
      <c r="W62" s="46">
        <f>IF(AND($H$7="Oui",T62=$I$7),ROUND(Z61+X62,2),IF(AND($H$7="Oui",T62&gt;$I$7),0,IF(T62&gt;$B$7,0,IF(T62=$B$7,ROUND(U62-V62,2),ROUND(-PMT($D$7/12,$B$7,$C$7,0,0),2)))))</f>
        <v>1011.77</v>
      </c>
      <c r="X62" s="46">
        <f t="shared" ref="X62:X125" si="22">Z61*$D$7/12</f>
        <v>333.33333333333331</v>
      </c>
      <c r="Y62" s="46">
        <f t="shared" ref="Y62:Y125" si="23">IF(AND($H$7="Oui",T62&gt;$I$7),0,IF(T62&gt;$B$7,0,IF(T62=$B$7,Z61,W62-X62)))</f>
        <v>678.43666666666672</v>
      </c>
      <c r="Z62" s="51">
        <f t="shared" ref="Z62:Z125" si="24">IF(T62&gt;$B$7,0,IF(AND($H$7="Oui",T62&gt;$I$7),0,Z61-Y62))</f>
        <v>199321.56333333332</v>
      </c>
      <c r="AA62" s="58">
        <f t="shared" ref="AA62:AA125" si="25">IF(T62&gt;$B$7,0,AC62+AB62)</f>
        <v>1020.1533333333334</v>
      </c>
      <c r="AB62" s="52">
        <f t="shared" ref="AB62:AB125" si="26">IF(AND($H$7="Oui",T62&gt;$I$7),0,IF(T62&gt;$B$7,0,(TRUNC(AD61*$G$27/12,2))+(TRUNC(AD61*$H$27/12,2))))</f>
        <v>186.82</v>
      </c>
      <c r="AC62" s="51">
        <f t="shared" ref="AC62:AC125" si="27">IF(T62&gt;$B$7,0,IF(AND(T62&gt;$I$7,$H$7="Oui"),0,IF(AND($H$7="Oui",T62=$I$7),AD61,$L$61/$B$7)))</f>
        <v>833.33333333333337</v>
      </c>
      <c r="AD62" s="57">
        <f t="shared" ref="AD62:AD125" si="28">IF(T62&gt;$B$7,0,IF(AND($H$7="Oui",T62&gt;$I$7),0,AD61-AC62))</f>
        <v>199166.66666666666</v>
      </c>
      <c r="AE62" s="468">
        <f>-AA62</f>
        <v>-1020.1533333333334</v>
      </c>
      <c r="AF62" s="46">
        <f t="shared" ref="AF62:AF125" si="29">-U62</f>
        <v>-1198.5899999999999</v>
      </c>
      <c r="AG62" s="47"/>
      <c r="AH62" s="46">
        <f>-W62</f>
        <v>-1011.77</v>
      </c>
      <c r="AI62" s="763" t="s">
        <v>42</v>
      </c>
      <c r="AJ62" s="29"/>
      <c r="AK62" s="45">
        <v>1</v>
      </c>
      <c r="AL62" s="46">
        <f t="shared" ref="AL62:AL125" si="30">IF(AND($H$7="Oui",AK62&gt;$I$7),0,IF(AND($H$7="Oui",AK62=$I$7),AP62+AO62,IF(AK62&gt;$B$7,0,IF(AK62=$B$7,AP62+AO62,ROUND(-PMT(($D$7+$AO$60)/12,$B$7,$C$7,0,0),2)))))</f>
        <v>1117.72</v>
      </c>
      <c r="AM62" s="46"/>
      <c r="AN62" s="46"/>
      <c r="AO62" s="46">
        <f t="shared" ref="AO62:AO125" si="31">IF(AK62&gt;$B$7,0,(TRUNC(AW61*$I$27*$L$7/12,2))+(TRUNC(AW61*$J$27*$M$7/12,2)))</f>
        <v>180.82</v>
      </c>
      <c r="AP62" s="128">
        <f t="shared" ref="AP62:AP125" si="32">IF(AND($H$7="Oui",AK62&gt;$I$7),0,IF(AND($H$7="Oui",AK62=$I$7),AT62+AS62,IF(AK62&gt;$B$7,0,IF(AK62=$B$7,AT62+AS62,ROUND(AL62-AO62,2)))))</f>
        <v>936.9</v>
      </c>
      <c r="AQ62" s="128"/>
      <c r="AR62" s="128"/>
      <c r="AS62" s="46">
        <f t="shared" ref="AS62:AS125" si="33">IF(AK62&gt;$B$7,0,AW61*$D$7/12)</f>
        <v>333.33333333333331</v>
      </c>
      <c r="AT62" s="46">
        <f t="shared" ref="AT62:AT125" si="34">IF(AND($H$7="Oui",AK62&gt;$I$7),0,IF(AND($H$7="Oui",AK62=$I$7),AW61,IF(AK62&gt;$B$7,0,IF(AK62=$B$7,AW61,AP62-AS62))))</f>
        <v>603.56666666666661</v>
      </c>
      <c r="AU62" s="51"/>
      <c r="AV62" s="51"/>
      <c r="AW62" s="51">
        <f t="shared" ref="AW62:AW125" si="35">IF(AND($H$7="Oui",AK62&gt;$I$7),0,IF(AK62&gt;$B$7,0,AW61-AT62))</f>
        <v>199396.43333333332</v>
      </c>
      <c r="AX62" s="58">
        <f>IF(AND($H$7="Oui",AK62=$I$7),BB62+BA62,IF(AND($H$7="Oui",AK62&gt;$I$7),0,IF(AK62&gt;$B$7,0,$AX$60)))</f>
        <v>927.38215694565588</v>
      </c>
      <c r="AY62" s="52"/>
      <c r="AZ62" s="52"/>
      <c r="BA62" s="52">
        <f t="shared" ref="BA62:BA125" si="36">IF(AND($H$7="Oui",AK62&gt;$I$7),0,IF(AK62&gt;$B$7,0,(TRUNC(BE61*$I$27/12,2))+(TRUNC(BE61*$J$27/12,2))))</f>
        <v>180.82</v>
      </c>
      <c r="BB62" s="51">
        <f t="shared" ref="BB62:BB125" si="37">IF(AK62&gt;$B$7,0,IF(AND(AK62&gt;$I$7,$H$7="Oui"),0,IF(AND($H$7="Oui",AK62=$I$7),BE61,AX62-BA62)))</f>
        <v>746.56215694565594</v>
      </c>
      <c r="BC62" s="51"/>
      <c r="BD62" s="51"/>
      <c r="BE62" s="57">
        <f t="shared" ref="BE62:BE125" si="38">IF(AK62&gt;$B$7,0,IF(AND($H$7="Oui",AK62&gt;$I$7),0,BE61-BB62))</f>
        <v>199253.43784305436</v>
      </c>
      <c r="BF62" s="468">
        <f t="shared" ref="BF62:BF125" si="39">IF(AK62&lt;&gt;$B$7,-AX62,IF(BE62&gt;0,-(AX62+BE62),-(AX62+BE62)))</f>
        <v>-927.38215694565588</v>
      </c>
      <c r="BG62" s="46">
        <f t="shared" ref="BG62:BG125" si="40">-AL62</f>
        <v>-1117.72</v>
      </c>
      <c r="BH62" s="46">
        <f t="shared" ref="BH62:BH125" si="41">-AP62</f>
        <v>-936.9</v>
      </c>
      <c r="BI62" s="763" t="s">
        <v>42</v>
      </c>
      <c r="BJ62" s="12"/>
      <c r="BK62" s="45">
        <v>1</v>
      </c>
      <c r="BL62" s="46">
        <f>IF(BK62&gt;$B$7,0,IF(AND($H$7="Oui",BK62&gt;$I$7),0,ROUND(BN62+BM62,2)))</f>
        <v>1190.97</v>
      </c>
      <c r="BM62" s="46">
        <f>IF(AND($H$7="Oui",BK62&gt;$I$7),0,IF(BK62&gt;$B$7,0,(TRUNC(BR62*$K$27*$L$7/12,2))+(TRUNC(BR62*$L$27*$M$7/12,2))))</f>
        <v>179.2</v>
      </c>
      <c r="BN62" s="46">
        <f>IF(AND($H$7="Oui",BK62=$I$7),ROUND(BQ61+BO62,2),IF(AND($H$7="Oui",BK62&gt;$I$7),0,IF(BK62&gt;$B$7,0,IF(BK62=$B$7,ROUND(BL62-BM62,2),ROUND(-PMT($D$7/12,$B$7,$C$7,0,0),2)))))</f>
        <v>1011.77</v>
      </c>
      <c r="BO62" s="46">
        <f t="shared" ref="BO62:BO125" si="42">BQ61*$D$7/12</f>
        <v>333.33333333333331</v>
      </c>
      <c r="BP62" s="46">
        <f t="shared" ref="BP62:BP125" si="43">IF(AND($H$7="Oui",BK62&gt;$I$7),0,IF(BK62&gt;$B$7,0,IF(BK62=$B$7,BQ61,BN62-BO62)))</f>
        <v>678.43666666666672</v>
      </c>
      <c r="BQ62" s="51">
        <f t="shared" ref="BQ62:BQ125" si="44">IF(BK62&gt;$B$7,0,IF(AND($H$7="Oui",BK62&gt;$I$7),0,BQ61-BP62))</f>
        <v>199321.56333333332</v>
      </c>
      <c r="BR62" s="150">
        <f>$BQ$61</f>
        <v>200000</v>
      </c>
      <c r="BS62" s="58">
        <f t="shared" ref="BS62:BS125" si="45">IF(BK62&gt;$B$7,0,BU62+BT62)</f>
        <v>1012.5333333333333</v>
      </c>
      <c r="BT62" s="52">
        <f>IF(AND($H$7="Oui",BK62&gt;$I$7),0,IF(BK62&gt;$B$7,0,(TRUNC(BW62*$K$27/12,2))+(TRUNC(BW62*$L$27/12,2))))</f>
        <v>179.2</v>
      </c>
      <c r="BU62" s="51">
        <f t="shared" ref="BU62:BU125" si="46">IF(BK62&gt;$B$7,0,IF(AND(BK62&gt;$I$7,$H$7="Oui"),0,IF(AND($H$7="Oui",BK62=$I$7),BV61,$L$61/$B$7)))</f>
        <v>833.33333333333337</v>
      </c>
      <c r="BV62" s="51">
        <f t="shared" ref="BV62:BV125" si="47">IF(BK62&gt;$B$7,0,IF(AND($H$7="Oui",BK62&gt;$I$7),0,BV61-BU62))</f>
        <v>199166.66666666666</v>
      </c>
      <c r="BW62" s="150">
        <f>$BQ$61</f>
        <v>200000</v>
      </c>
      <c r="BX62" s="468">
        <f>-BS62</f>
        <v>-1012.5333333333333</v>
      </c>
      <c r="BY62" s="46">
        <f>-BL62</f>
        <v>-1190.97</v>
      </c>
      <c r="BZ62" s="46">
        <f t="shared" ref="BZ62:BZ125" si="48">-BN62</f>
        <v>-1011.77</v>
      </c>
      <c r="CA62" s="763" t="s">
        <v>42</v>
      </c>
      <c r="CB62" s="177"/>
      <c r="CC62" s="45">
        <v>1</v>
      </c>
      <c r="CD62" s="128">
        <f t="shared" ref="CD62:CD125" si="49">IF(AND($H$7="Oui",CC62=$I$7),CF62+CE62,IF(AND($H$7="Oui",CC62&gt;$I$7),0,IF(CC62&gt;$B$7,0,IF($F$10="Paliers",ROUND(-PMT(($D$7+$CE$60)/12,$B$7-CC61,CI61,0,0),2),IF(AND($H$7="Oui",CC62=$I$7),CI61+CG62+CE62,IF(AND($H$7="Oui",CC62&gt;$I$7),0,IF(CC62&gt;$B$7,0,ROUND($CD$60,2))))))))</f>
        <v>1117.6300000000001</v>
      </c>
      <c r="CE62" s="46">
        <f>IF(AND($H$7="Oui",CC62&gt;$I$7),0,IF(CC62&gt;$B$7,0,(TRUNC(CJ62*$M$27*$L$7/12,2))+(TRUNC(CJ62*$N$27*$M$7/12,2))))</f>
        <v>174.32</v>
      </c>
      <c r="CF62" s="128">
        <f t="shared" ref="CF62:CF125" si="50">IF(AND($H$7="Oui",CC62=$I$7),CH62+CG62,IF($F$10="Paliers",CD62-CE62,IF(AND($H$7="Oui",CC62&gt;$I$7),0,IF(CC62&gt;$B$7,0,ROUND(CD62-CE62,2)))))</f>
        <v>943.31</v>
      </c>
      <c r="CG62" s="46">
        <f t="shared" ref="CG62" si="51">IF(AND($H$7="Oui",CC62&gt;$I$7),0,IF(CC62&gt;$B$7,0,CI61*$D$7/12))</f>
        <v>333.33333333333331</v>
      </c>
      <c r="CH62" s="46">
        <f t="shared" ref="CH62:CH125" si="52">IF(AND($H$7="Oui",CC62=$I$7),CI61,IF(AND($H$7="Oui",CC62&gt;$I$7),0,IF(CC62&gt;$B$7,0,CF62-CG62)))</f>
        <v>609.97666666666669</v>
      </c>
      <c r="CI62" s="51">
        <f t="shared" ref="CI62:CI125" si="53">IF(AND($H$7="Oui",CC62&gt;$I$7),0,IF(CC62&gt;$B$7,0,CI61-CH62))</f>
        <v>199390.02333333335</v>
      </c>
      <c r="CJ62" s="149">
        <f>$CR$61</f>
        <v>200000</v>
      </c>
      <c r="CK62" s="153">
        <f>IF(CC62=$B$7,CI62,10000)</f>
        <v>10000</v>
      </c>
      <c r="CL62" s="45">
        <v>1</v>
      </c>
      <c r="CM62" s="46">
        <f>IF(AND($H$7="Oui",CL62&gt;$I$7),0,IF(AND($H$7="Oui",CL62=$I$7),CO62+CN62,IF(CL62&gt;$B$7,0,IF(CL62=$B$7,CO62+CN62,ROUND(CD62,2)))))</f>
        <v>1117.6300000000001</v>
      </c>
      <c r="CN62" s="128">
        <f t="shared" ref="CN62:CN125" si="54">IF(AND($H$7="Oui",CL62&gt;$I$7),0,IF(CL62&gt;$B$7,0,(TRUNC(CS62*$M$27*$L$7/12,2))+(TRUNC(CS62*$N$27*$M$7/12,2))))</f>
        <v>174.32</v>
      </c>
      <c r="CO62" s="128">
        <f>IF(AND($H$7="Oui",CL62&gt;$I$7),0,IF(AND($H$7="Oui",CL62=$I$7),CQ62+CP62,IF(CL62&gt;$B$7,0,IF(CL62=$B$7,CQ62+CP62,ROUND(CM62-CN62,2)))))</f>
        <v>943.31</v>
      </c>
      <c r="CP62" s="46">
        <f t="shared" ref="CP62:CP125" si="55">IF(CL62&gt;$B$7,0,CR61*$D$7/12)</f>
        <v>333.33333333333331</v>
      </c>
      <c r="CQ62" s="46">
        <f t="shared" ref="CQ62:CQ125" si="56">IF(AND($H$7="Oui",CL62&gt;$I$7),0,IF(AND($H$7="Oui",CL62=$I$7),CR61,IF(CL62&gt;$B$7,0,IF(CL62=$B$7,CR61,CO62-CP62))))</f>
        <v>609.97666666666669</v>
      </c>
      <c r="CR62" s="51">
        <f t="shared" ref="CR62:CR125" si="57">IF(AND($H$7="Oui",CL62&gt;$I$7),0,IF(CL62&gt;$B$7,0,CR61-CQ62))</f>
        <v>199390.02333333335</v>
      </c>
      <c r="CS62" s="150">
        <f>$CR$61</f>
        <v>200000</v>
      </c>
      <c r="CT62" s="58">
        <f t="shared" ref="CT62:CT125" si="58">IF(AND($H$7="Oui",CL62=$I$7),CV62+CU62,IF(CC62&gt;$B$7,0,IF(AND($H$7="Oui",CL62&gt;$I$7),0,$CT$60)))</f>
        <v>927.86033333333398</v>
      </c>
      <c r="CU62" s="52">
        <f>IF(AND($H$7="Oui",CL62&gt;$I$7),0,IF(CL62&gt;$B$7,0,(TRUNC(CX62*$M$27/12,2))+(TRUNC(CX62*$N$27/12,2))))</f>
        <v>174.32</v>
      </c>
      <c r="CV62" s="51">
        <f>IF(CL62&gt;$B$7,0,IF(AND(CL62&gt;$I$7,$H$7="Oui"),0,IF(AND($H$7="Oui",CL62=$I$7),CW61,CT62-CU62)))</f>
        <v>753.54033333333405</v>
      </c>
      <c r="CW62" s="51">
        <f t="shared" ref="CW62:CW125" si="59">IF(CL62&gt;$B$7,0,IF(AND($H$7="Oui",CL62&gt;$I$7),0,CW61-CV62))</f>
        <v>199246.45966666666</v>
      </c>
      <c r="CX62" s="150">
        <f>$CW$61</f>
        <v>200000</v>
      </c>
      <c r="CY62" s="153">
        <f>IF(CC62=$B$7,CW62,10000)</f>
        <v>10000</v>
      </c>
      <c r="CZ62" s="479">
        <f t="shared" ref="CZ62:CZ125" si="60">IF(CL62&lt;&gt;$B$7,-CT62,IF(CY62&gt;0,-(CT62+CY62),-(CT62+CY62)))</f>
        <v>-927.86033333333398</v>
      </c>
      <c r="DA62" s="46">
        <f>-CM62</f>
        <v>-1117.6300000000001</v>
      </c>
      <c r="DB62" s="46">
        <f>-CO62</f>
        <v>-943.31</v>
      </c>
      <c r="DC62" s="763" t="s">
        <v>42</v>
      </c>
      <c r="DE62" s="45">
        <v>1</v>
      </c>
      <c r="DF62" s="46">
        <f t="shared" ref="DF62:DF125" si="61">IF(DE62&gt;$B$7,0,ROUND(DH62+DG62,2))</f>
        <v>1058.43</v>
      </c>
      <c r="DG62" s="46">
        <f>IF(AND($H$7="Oui",DE62&gt;$I$7),0,IF(DE62&gt;$B$7,0,(TRUNC($C$7*$P$27*$L$7/12,2))+(TRUNC($C$7*$Q$27*$M$7/12,2))))</f>
        <v>46.66</v>
      </c>
      <c r="DH62" s="46">
        <f t="shared" ref="DH62:DH125" si="62">IF(AND($H$7="Oui",DE62=$I$7),ROUND(DK61+DI62,2),IF(AND($H$7="Oui",DE62&gt;$I$7),0,IF(DE62&gt;$B$7,0,IF(DE62=$B$7,ROUND((DJ62+DI62),2),ROUND(-PMT($D$7/12,$B$7,$C$7,0,0),2)))))</f>
        <v>1011.77</v>
      </c>
      <c r="DI62" s="46">
        <f t="shared" ref="DI62:DI125" si="63">DK61*$D$7/12</f>
        <v>333.33333333333331</v>
      </c>
      <c r="DJ62" s="46">
        <f t="shared" ref="DJ62:DJ125" si="64">IF(AND($H$7="Oui",DE62&gt;$I$7),0,IF(DE62&gt;$B$7,0,IF(DE62=$B$7,DK61,DH62-DI62)))</f>
        <v>678.43666666666672</v>
      </c>
      <c r="DK62" s="51">
        <f t="shared" ref="DK62:DK125" si="65">IF(DE62&gt;$B$7,0,IF(AND($H$7="Oui",DE62&gt;$I$7),0,DK61-DJ62))</f>
        <v>199321.56333333332</v>
      </c>
      <c r="DL62" s="58">
        <f t="shared" ref="DL62:DL125" si="66">IF(DE62&gt;$B$7,0,DN62+DM62)</f>
        <v>879.99333333333334</v>
      </c>
      <c r="DM62" s="52">
        <f>IF(AND($H$7="Oui",DE62&gt;$I$7),0,IF(DE62&gt;$B$7,0,(TRUNC($C$7*$P$27/12,2))+(TRUNC($C$7*$Q$27/12,2))))</f>
        <v>46.66</v>
      </c>
      <c r="DN62" s="51">
        <f t="shared" ref="DN62:DN125" si="67">IF(DE62&gt;$B$7,0,IF(AND(DE62&gt;$I$7,$H$7="Oui"),0,IF(AND($H$7="Oui",DE62=$I$7),DO61,$L$61/$B$7)))</f>
        <v>833.33333333333337</v>
      </c>
      <c r="DO62" s="57">
        <f t="shared" ref="DO62:DO125" si="68">IF(DE62&gt;$B$7,0,IF(AND($H$7="Oui",DE62&gt;$I$7),0,DO61-DN62))</f>
        <v>199166.66666666666</v>
      </c>
      <c r="DP62" s="468">
        <f>-DL62</f>
        <v>-879.99333333333334</v>
      </c>
      <c r="DQ62" s="46">
        <f>-DF62</f>
        <v>-1058.43</v>
      </c>
      <c r="DR62" s="47"/>
      <c r="DS62" s="46">
        <f>-DH62</f>
        <v>-1011.77</v>
      </c>
      <c r="DT62" s="763" t="s">
        <v>42</v>
      </c>
      <c r="DU62" s="29"/>
      <c r="DV62" s="45">
        <v>1</v>
      </c>
      <c r="DW62" s="46">
        <f>IF(DV62&gt;$B$7,0,IF(AND($H$7="Oui",DV62&gt;$I$7),0,ROUND(DY62+DX62,2)))</f>
        <v>1058.43</v>
      </c>
      <c r="DX62" s="46">
        <f>IF(AND($H$7="Oui",DV62&gt;$I$7),0,IF(DV62&gt;$B$7,0,(TRUNC(EB61*$R$27*$L$7/12,2))+(TRUNC(EB61*$S$27*$M$7/12,2))))</f>
        <v>46.66</v>
      </c>
      <c r="DY62" s="46">
        <f>IF(AND($H$7="Oui",DV62=$I$7),ROUND(EB61+DZ62,2),IF(AND($H$7="Oui",DV62&gt;$I$7),0,IF(DV62&gt;$B$7,0,IF(DV62=$B$7,ROUND(DW62-DX62,2),ROUND(-PMT($D$7/12,$B$7,$C$7,0,0),2)))))</f>
        <v>1011.77</v>
      </c>
      <c r="DZ62" s="46">
        <f t="shared" ref="DZ62:DZ125" si="69">EB61*$D$7/12</f>
        <v>333.33333333333331</v>
      </c>
      <c r="EA62" s="46">
        <f t="shared" ref="EA62:EA125" si="70">IF(AND($H$7="Oui",DV62&gt;$I$7),0,IF(DV62&gt;$B$7,0,IF(DV62=$B$7,EB61,DY62-DZ62)))</f>
        <v>678.43666666666672</v>
      </c>
      <c r="EB62" s="51">
        <f t="shared" ref="EB62:EB125" si="71">IF(DV62&gt;$B$7,0,IF(AND($H$7="Oui",DV62&gt;$I$7),0,EB61-EA62))</f>
        <v>199321.56333333332</v>
      </c>
      <c r="EC62" s="58">
        <f t="shared" ref="EC62:EC125" si="72">IF(DV62&gt;$B$7,0,EE62+ED62)</f>
        <v>879.99333333333334</v>
      </c>
      <c r="ED62" s="52">
        <f>IF(AND($H$7="Oui",DV62&gt;$I$7),0,IF(DV62&gt;$B$7,0,(TRUNC(EF61*$R$27/12,2))+(TRUNC(EF61*$S$27/12,2))))</f>
        <v>46.66</v>
      </c>
      <c r="EE62" s="51">
        <f t="shared" ref="EE62:EE125" si="73">IF(DV62&gt;$B$7,0,IF(AND(DV62&gt;$I$7,$H$7="Oui"),0,IF(AND($H$7="Oui",DV62=$I$7),EF61,$L$61/$B$7)))</f>
        <v>833.33333333333337</v>
      </c>
      <c r="EF62" s="57">
        <f t="shared" ref="EF62:EF125" si="74">IF(DV62&gt;$B$7,0,IF(AND($H$7="Oui",DV62&gt;$I$7),0,EF61-EE62))</f>
        <v>199166.66666666666</v>
      </c>
      <c r="EG62" s="468">
        <f>-EC62</f>
        <v>-879.99333333333334</v>
      </c>
      <c r="EH62" s="46">
        <f>-DW62</f>
        <v>-1058.43</v>
      </c>
      <c r="EI62" s="47"/>
      <c r="EJ62" s="46">
        <f>-DY62</f>
        <v>-1011.77</v>
      </c>
      <c r="EK62" s="763" t="s">
        <v>42</v>
      </c>
      <c r="EL62" s="177"/>
      <c r="EM62" s="45">
        <v>1</v>
      </c>
      <c r="EN62" s="46">
        <f t="shared" ref="EN62:EN73" si="75">IF(AND($H$7="Oui",EM62=$I$7),EP62+EO62,IF(EM62&gt;$B$7,0,IF($F$10="Paliers",ROUND(-PMT(($D$7+($T$27*$L$7)+($U$27*$M$7))/12,$B$7-EM61,ES61,0,0),2),IF(AND($H$7="Oui",EM62=$I$7),EP62+EO62,IF(AND($H$7="Oui",EM62&gt;$I$7),0,IF(EM62&gt;$B$7,0,$EN$60))))))</f>
        <v>1058.0868689014749</v>
      </c>
      <c r="EO62" s="46">
        <f t="shared" ref="EO62:EO72" si="76">IF(EM62&gt;$B$7,0,(TRUNC(ES61*$T$27*$L$7/12,2))+(TRUNC(ES61*$U$27*$M$7/12,2)))</f>
        <v>46.66</v>
      </c>
      <c r="EP62" s="128">
        <f t="shared" ref="EP62:EP125" si="77">IF(AND($H$7="Oui",EM62=$I$7),ES61+EQ62,EN62-EO62)</f>
        <v>1011.4268689014749</v>
      </c>
      <c r="EQ62" s="46">
        <f t="shared" ref="EQ62:EQ125" si="78">IF(EM62&gt;$B$7,0,ES61*$D$7/12)</f>
        <v>333.33333333333331</v>
      </c>
      <c r="ER62" s="46">
        <f t="shared" ref="ER62:ER125" si="79">IF(AND($H$7="Oui",EM62&gt;$I$7),0,IF(AND($H$7="Oui",EM62=$I$7),ES61,IF(EM62&gt;$B$7,0,EP62-EQ62)))</f>
        <v>678.09353556814153</v>
      </c>
      <c r="ES62" s="51">
        <f t="shared" ref="ES62:ES125" si="80">IF(AND($H$7="Oui",EM62&gt;$I$7),0,IF(EM62&gt;$B$7,0,ES61-ER62))</f>
        <v>199321.90646443187</v>
      </c>
      <c r="ET62" s="153">
        <f>IF(EM62=$B$7,ES62,10000)</f>
        <v>10000</v>
      </c>
      <c r="EU62" s="45">
        <v>1</v>
      </c>
      <c r="EV62" s="46">
        <f t="shared" ref="EV62:EV125" si="81">IF(AND($H$7="Oui",EU62=$I$7),EX62+EW62,ROUND(IF(EU62=$B$7,EX62+EW62,EN62),2))</f>
        <v>1058.0899999999999</v>
      </c>
      <c r="EW62" s="46">
        <f>IF(EU62&gt;$B$7,0,(TRUNC(FA61*$T$27*$L$7/12,2))+(TRUNC(FA61*$U$27*$M$7/12,2)))</f>
        <v>46.66</v>
      </c>
      <c r="EX62" s="128">
        <f>IF(AND($H$7="Oui",EU62&gt;$I$7),0,IF(AND($H$7="Oui",EU62=$I$7),EZ62+EY62,IF(EU62&gt;$B$7,0,IF(EU62=$B$7,EZ62+EY62,ROUND(EV62-EW62,2)))))</f>
        <v>1011.43</v>
      </c>
      <c r="EY62" s="46">
        <f>IF(EU62&gt;$B$7,0,FA61*$D$7/12)</f>
        <v>333.33333333333331</v>
      </c>
      <c r="EZ62" s="46">
        <f t="shared" ref="EZ62:EZ125" si="82">IF(AND($H$7="Oui",EU62&gt;$I$7),0,IF(AND($H$7="Oui",EU62=$I$7),FA61,IF(EU62&gt;$B$7,0,IF(EU62=$B$7,FA61,EX62-EY62))))</f>
        <v>678.09666666666658</v>
      </c>
      <c r="FA62" s="51">
        <f t="shared" ref="FA62:FA125" si="83">IF(AND($H$7="Oui",EU62&gt;$I$7),0,IF(EU62&gt;$B$7,0,FA61-EZ62))</f>
        <v>199321.90333333332</v>
      </c>
      <c r="FB62" s="58">
        <f>IF(AND($H$7="Oui",EU62&gt;$I$7),0,IF(AND($H$7="Oui",EU62=$I$7),FD62+FC62,IF(EU62&gt;$B$7,0,$FB$60)))</f>
        <v>874.86920833333363</v>
      </c>
      <c r="FC62" s="52">
        <f>IF(AND($H$7="Oui",EU62&gt;$I$7),0,IF(EU62&gt;$B$7,0,(TRUNC(FE61*$T$27/12,2))+(TRUNC(FE61*$U$27/12,2))))</f>
        <v>46.66</v>
      </c>
      <c r="FD62" s="51">
        <f>IF(EU62&gt;$B$7,0,IF(AND(EU62&gt;$I$7,$H$7="Oui"),0,IF(AND($H$7="Oui",EU62=$I$7),FE61,FB62-FC62)))</f>
        <v>828.20920833333366</v>
      </c>
      <c r="FE62" s="57">
        <f t="shared" ref="FE62:FE125" si="84">IF(EU62&gt;$B$7,0,IF(AND($H$7="Oui",EU62&gt;$I$7),0,FE61-FD62))</f>
        <v>199171.79079166666</v>
      </c>
      <c r="FF62" s="153">
        <f>IF(EU62=$B$7,FE62,10000)</f>
        <v>10000</v>
      </c>
      <c r="FG62" s="469">
        <f t="shared" ref="FG62:FG125" si="85">IF(EU62&lt;&gt;$B$7,-FB62,IF(FF62&gt;0,-(FB62+FF62),-(FB62+FF62)))</f>
        <v>-874.86920833333363</v>
      </c>
      <c r="FH62" s="46">
        <f t="shared" ref="FH62:FH125" si="86">-EV62</f>
        <v>-1058.0899999999999</v>
      </c>
      <c r="FI62" s="46">
        <f t="shared" ref="FI62:FI125" si="87">-EX62</f>
        <v>-1011.43</v>
      </c>
      <c r="FJ62" s="763" t="s">
        <v>42</v>
      </c>
      <c r="FL62" s="45">
        <v>1</v>
      </c>
      <c r="FM62" s="46">
        <f>IF(FL62&gt;$B$7,0,IF(AND($H$7="Oui",FL62&gt;$I$7),0,ROUND(FO62+FN62,2)))</f>
        <v>1058.43</v>
      </c>
      <c r="FN62" s="46">
        <f t="shared" ref="FN62:FN73" si="88">IF(AND($H$7="Oui",FL62&gt;$I$7),0,IF(FL62&gt;$B$7,0,(TRUNC(FS62*$V$27*$L$7/12,2))+(TRUNC(FS62*$W$27*$M$7/12,2))))</f>
        <v>46.66</v>
      </c>
      <c r="FO62" s="46">
        <f>IF(AND($H$7="Oui",FL62=$I$7),ROUND(FR61+FP62,2),IF(AND($H$7="Oui",FL62&gt;$I$7),0,IF(FL62&gt;$B$7,0,IF(FL62=$B$7,ROUND(FM62-FN62,2),ROUND(-PMT($D$7/12,$B$7,$C$7,0,0),2)))))</f>
        <v>1011.77</v>
      </c>
      <c r="FP62" s="46">
        <f t="shared" ref="FP62:FP125" si="89">FR61*$D$7/12</f>
        <v>333.33333333333331</v>
      </c>
      <c r="FQ62" s="46">
        <f t="shared" ref="FQ62:FQ125" si="90">IF(AND($H$7="Oui",FL62&gt;$I$7),0,IF(FL62&gt;$B$7,0,IF(FL62=$B$7,FR61,FO62-FP62)))</f>
        <v>678.43666666666672</v>
      </c>
      <c r="FR62" s="51">
        <f t="shared" ref="FR62:FR125" si="91">IF(FL62&gt;$B$7,0,IF(AND($H$7="Oui",FL62&gt;$I$7),0,FR61-FQ62))</f>
        <v>199321.56333333332</v>
      </c>
      <c r="FS62" s="150">
        <f>$BQ$61</f>
        <v>200000</v>
      </c>
      <c r="FT62" s="58">
        <f t="shared" ref="FT62:FT125" si="92">IF(FL62&gt;$B$7,0,FV62+FU62)</f>
        <v>879.99333333333334</v>
      </c>
      <c r="FU62" s="52">
        <f t="shared" ref="FU62:FU73" si="93">IF(AND($H$7="Oui",FL62&gt;$I$7),0,IF(FL62&gt;$B$7,0,(TRUNC(FX62*$V$27/12,2))+(TRUNC(FX62*$W$27/12,2))))</f>
        <v>46.66</v>
      </c>
      <c r="FV62" s="51">
        <f t="shared" ref="FV62:FV125" si="94">IF(FL62&gt;$B$7,0,IF(AND(FL62&gt;$I$7,$H$7="Oui"),0,IF(AND($H$7="Oui",FL62=$I$7),FW61,$L$61/$B$7)))</f>
        <v>833.33333333333337</v>
      </c>
      <c r="FW62" s="51">
        <f t="shared" ref="FW62:FW125" si="95">IF(FL62&gt;$B$7,0,IF(AND($H$7="Oui",FL62&gt;$I$7),0,FW61-FV62))</f>
        <v>199166.66666666666</v>
      </c>
      <c r="FX62" s="150">
        <f>$BQ$61</f>
        <v>200000</v>
      </c>
      <c r="FY62" s="468">
        <f>-FT62</f>
        <v>-879.99333333333334</v>
      </c>
      <c r="FZ62" s="46">
        <f>-FM62</f>
        <v>-1058.43</v>
      </c>
      <c r="GA62" s="46">
        <f t="shared" ref="GA62:GA125" si="96">-FO62</f>
        <v>-1011.77</v>
      </c>
      <c r="GB62" s="763" t="s">
        <v>42</v>
      </c>
      <c r="GD62" s="45">
        <v>1</v>
      </c>
      <c r="GE62" s="46">
        <f t="shared" ref="GE62:GE73" si="97">IF(AND($H$7="Oui",GD62=$I$7),GG62+GF62,IF(GD62&gt;$B$7,0,IF($F$10="Paliers",ROUND(-PMT(($D$7+($X$27*$L$7)+($Y$27*$M$7))/12,$B$7-GD61,GJ61,0,0),2),IF(AND($H$7="Oui",GD62=$I$7),GG62+GF62,IF(AND($H$7="Oui",GD62&gt;$I$7),0,IF(GD62&gt;$B$7,0,$GE$60))))))</f>
        <v>1060.0875939185617</v>
      </c>
      <c r="GF62" s="128">
        <f>IF(AND($H$7="Oui",GD62&gt;$I$7),0,IF(GD62&gt;$B$7,0,(TRUNC(GK62*$X$27*$L$7/12,2))+(TRUNC(GK62*$Y$27*$M$7/12,2))))</f>
        <v>46.66</v>
      </c>
      <c r="GG62" s="128">
        <f t="shared" ref="GG62:GG125" si="98">IF(AND($H$7="Oui",GD62=$I$7),GI62+GH62,GE62-GF62)</f>
        <v>1013.4275939185617</v>
      </c>
      <c r="GH62" s="46">
        <f t="shared" ref="GH62:GH125" si="99">IF(GD62&gt;$B$7,0,GJ61*$D$7/12)</f>
        <v>333.33333333333331</v>
      </c>
      <c r="GI62" s="46">
        <f t="shared" ref="GI62:GI125" si="100">IF(AND($H$7="Oui",GD62&gt;$I$7),0,IF(AND($H$7="Oui",GD62=$I$7),GJ61,IF(GD62&gt;$B$7,0,GG62-GH62)))</f>
        <v>680.09426058522831</v>
      </c>
      <c r="GJ62" s="51">
        <f t="shared" ref="GJ62:GJ125" si="101">IF(AND($H$7="Oui",GD62&gt;$I$7),0,IF(GD62&gt;$B$7,0,GJ61-GI62))</f>
        <v>199319.90573941477</v>
      </c>
      <c r="GK62" s="149">
        <f>$GJ$61</f>
        <v>200000</v>
      </c>
      <c r="GL62" s="153">
        <f>IF(GD62=$B$7,GJ62,10000)</f>
        <v>10000</v>
      </c>
      <c r="GM62" s="45">
        <v>1</v>
      </c>
      <c r="GN62" s="46">
        <f t="shared" ref="GN62:GN125" si="102">IF(AND($H$7="Oui",GM62=$I$7),GP62+GO62,ROUND(IF(GM62=$B$7,GP62+GO62,GE62),2))</f>
        <v>1060.0899999999999</v>
      </c>
      <c r="GO62" s="46">
        <f t="shared" ref="GO62:GO73" si="103">IF(GM62&gt;$B$7,0,(TRUNC(GT62*$X$27*$L$7/12,2))+(TRUNC(GT62*$Y$27*$M$7/12,2)))</f>
        <v>46.66</v>
      </c>
      <c r="GP62" s="128">
        <f>IF(AND($H$7="Oui",GM62&gt;$I$7),0,IF(AND($H$7="Oui",GM62=$I$7),GR62+GQ62,IF(GM62&gt;$B$7,0,IF(GM62=$B$7,GR62+GQ62,ROUND(GN62-GO62,2)))))</f>
        <v>1013.43</v>
      </c>
      <c r="GQ62" s="46">
        <f t="shared" ref="GQ62:GQ125" si="104">IF(GM62&gt;$B$7,0,GS61*$D$7/12)</f>
        <v>333.33333333333331</v>
      </c>
      <c r="GR62" s="46">
        <f t="shared" ref="GR62:GR125" si="105">IF(AND($H$7="Oui",GM62&gt;$I$7),0,IF(AND($H$7="Oui",GM62=$I$7),GS61,IF(GM62&gt;$B$7,0,IF(GM62=$B$7,GS61,GP62-GQ62))))</f>
        <v>680.09666666666658</v>
      </c>
      <c r="GS62" s="51">
        <f t="shared" ref="GS62:GS125" si="106">IF(AND($H$7="Oui",GM62&gt;$I$7),0,IF(GM62&gt;$B$7,0,GS61-GR62))</f>
        <v>199319.90333333332</v>
      </c>
      <c r="GT62" s="57">
        <f>$GS$61</f>
        <v>200000</v>
      </c>
      <c r="GU62" s="58">
        <f t="shared" ref="GU62:GU125" si="107">IF(AND($H$7="Oui",GM62&gt;$I$7),0,IF(AND($H$7="Oui",GM62=$I$7),GW62+GV62,IF(GM62&gt;$B$7,0,$GU$60)))</f>
        <v>876.92633333333197</v>
      </c>
      <c r="GV62" s="52">
        <f t="shared" ref="GV62:GV73" si="108">IF(AND($H$7="Oui",GM62&gt;$I$7),0,IF(GM62&gt;$B$7,0,(TRUNC(GY62*$X$27/12,2))+(TRUNC(GY62*$Y$27/12,2))))</f>
        <v>46.66</v>
      </c>
      <c r="GW62" s="51">
        <f>IF(GM62&gt;$B$7,0,IF(AND(GM62&gt;$I$7,$H$7="Oui"),0,IF(AND($H$7="Oui",GM62=$I$7),GX61,GU62-GV62)))</f>
        <v>830.266333333332</v>
      </c>
      <c r="GX62" s="57">
        <f t="shared" ref="GX62:GX125" si="109">IF(GM62&gt;$B$7,0,IF(AND($H$7="Oui",GM62&gt;$I$7),0,GX61-GW62))</f>
        <v>199169.73366666667</v>
      </c>
      <c r="GY62" s="153">
        <f>$GX$61</f>
        <v>200000</v>
      </c>
      <c r="GZ62" s="153">
        <f>IF(GM62=$B$7,GX62,10000)</f>
        <v>10000</v>
      </c>
      <c r="HA62" s="469">
        <f t="shared" ref="HA62:HA125" si="110">IF(GM62&lt;&gt;$B$7,-GU62,IF(GZ62&gt;0,-(GU62+GZ62),-(GU62+GZ62)))</f>
        <v>-876.92633333333197</v>
      </c>
      <c r="HB62" s="46">
        <f t="shared" ref="HB62:HB125" si="111">-GN62</f>
        <v>-1060.0899999999999</v>
      </c>
      <c r="HC62" s="46">
        <f t="shared" ref="HC62:HC125" si="112">-GP62</f>
        <v>-1013.43</v>
      </c>
      <c r="HD62" s="763" t="s">
        <v>42</v>
      </c>
      <c r="HF62" s="45">
        <v>1</v>
      </c>
      <c r="HG62" s="46">
        <f t="shared" ref="HG62:HG125" si="113">IF(AND($H$7="Oui",HF62=$I$7),HI62+HH62,IF(AND($H$7="Oui",HF62&gt;$I$7),0,IF(HF62&gt;$B$7,0,IF($F$10="Lissage",$HG$60,IF(HF62&gt;$B$7,0,ROUND(HI62+HH62,2))))))</f>
        <v>1123.8775326810628</v>
      </c>
      <c r="HH62" s="46">
        <f t="shared" ref="HH62:HH125" si="114">IF(HF62&gt;$BD$10,0,IF(AND($H$7="Oui",HF62&gt;$I$7),0,IF(HF62&gt;$B$7,0,(TRUNC($C$7*$AA$27*$L$7/12,2))+(TRUNC($C$7*$AB$27*$M$7/12,2)))))</f>
        <v>250</v>
      </c>
      <c r="HI62" s="46">
        <f t="shared" ref="HI62:HI125" si="115">IF(AND($H$7="Oui",HF62=$I$7),HL61+HJ62,IF($F$10="Lissage",HG62-HH62,IF(AND($H$7="Oui",HF62=$I$7),ROUND(HL61+HJ62,2),IF(AND($H$7="Oui",HF62&gt;$I$7),0,IF(HF62&gt;$B$7,0,IF(HF62=$B$7,ROUND((HK62+HJ62),2),ROUND(-PMT($D$7/12,$B$7,$C$7,0,0),2)))))))</f>
        <v>873.8775326810628</v>
      </c>
      <c r="HJ62" s="46">
        <f t="shared" ref="HJ62:HJ125" si="116">HL61*$D$7/12</f>
        <v>333.33333333333331</v>
      </c>
      <c r="HK62" s="46">
        <f t="shared" ref="HK62:HK125" si="117">IF(AND($H$7="Oui",HF62&gt;$I$7),0,IF(HF62&gt;$B$7,0,IF(AND(HF62=$B$7,$F$10="Paliers"),HL61,HI62-HJ62)))</f>
        <v>540.54419934772955</v>
      </c>
      <c r="HL62" s="51">
        <f t="shared" ref="HL62:HL125" si="118">IF(HF62&gt;$B$7,0,IF(AND($H$7="Oui",HF62&gt;$I$7),0,HL61-HK62))</f>
        <v>199459.45580065227</v>
      </c>
      <c r="HM62" s="153">
        <f>IF(HF62=$B$7,HL62,10000)</f>
        <v>10000</v>
      </c>
      <c r="HN62" s="58">
        <f t="shared" ref="HN62:HN125" si="119">IF(AND($H$7="Oui",HF62&gt;$I$7),0,IF(AND($H$7="Oui",HF62=$I$7),HP62+HO62,IF(HF62&gt;$B$7,0,IF($F$10="Lissage",$HN$60,IF(HF62&gt;$B$7,0,HP62+HO62)))))</f>
        <v>933.33333333333724</v>
      </c>
      <c r="HO62" s="52">
        <f t="shared" ref="HO62:HO125" si="120">IF(HF62&gt;$BD$10,0,IF(AND($H$7="Oui",HF62&gt;$I$7),0,IF(HF62&gt;$B$7,0,(TRUNC($C$7*$AA$27/12,2))+(TRUNC($C$7*$AB$27/12,2)))))</f>
        <v>250</v>
      </c>
      <c r="HP62" s="51">
        <f t="shared" ref="HP62:HP125" si="121">IF(AND($H$7="Oui",HF62=$I$7),HQ61,IF($F$10="Lissage",HN62-HO62,IF(HF62&gt;$B$7,0,IF(AND(HF62&gt;$I$7,$H$7="Oui"),0,IF(AND($H$7="Oui",HF62=$I$7),HQ61,$L$61/$B$7)))))</f>
        <v>683.33333333333724</v>
      </c>
      <c r="HQ62" s="57">
        <f t="shared" ref="HQ62:HQ125" si="122">IF(HF62&gt;$B$7,0,IF(AND($H$7="Oui",HF62&gt;$I$7),0,HQ61-HP62))</f>
        <v>199316.66666666666</v>
      </c>
      <c r="HR62" s="153">
        <f>IF(HF62=$B$7,HQ62,10000)</f>
        <v>10000</v>
      </c>
      <c r="HS62" s="468">
        <f t="shared" ref="HS62:HS125" si="123">IF(HF62&lt;&gt;$B$7,-HN62,IF(HQ62&gt;0,-(HN62+HQ62),-(HN62+HQ62)))</f>
        <v>-933.33333333333724</v>
      </c>
      <c r="HT62" s="46">
        <f t="shared" ref="HT62:HT125" si="124">IF(HF62&lt;&gt;$B$7,-HG62,IF(HM62&gt;0,-(HG62+HM62),-(HG62+HM62)))</f>
        <v>-1123.8775326810628</v>
      </c>
      <c r="HU62" s="46">
        <f t="shared" ref="HU62:HU125" si="125">IF(HF62&lt;&gt;$B$7,-HI62,IF(HL62&gt;0,-(HI62+HL62),-(HI62+HL62)))</f>
        <v>-873.8775326810628</v>
      </c>
      <c r="HV62" s="763" t="s">
        <v>42</v>
      </c>
      <c r="HW62" s="29"/>
      <c r="HX62" s="45">
        <v>1</v>
      </c>
      <c r="HY62" s="128">
        <f t="shared" ref="HY62:HY125" si="126">IF(AND($H$7="Oui",HX62&gt;$I$7),0,IF(HX62&gt;$B$7,0,IF($F$10="Lissage",IF(AND($H$7="Oui",HX62=$I$7),IA62+HZ62,ROUND($HY$60,2)),IF(HX62&gt;$B$7,0,IF(AND($H$7="Oui",HX62&gt;$I$7),0,ROUND(IA62+HZ62,2))))))</f>
        <v>1124.3399999999999</v>
      </c>
      <c r="HZ62" s="46">
        <f t="shared" ref="HZ62:HZ125" si="127">IF(HX62&gt;$BD$10,0,IF(AND($H$7="Oui",HX62&gt;$I$7),0,IF(HX62&gt;$B$7,0,(TRUNC(ID61*$AC$27*$L$7/12,2))+(TRUNC(ID61*$AD$27*$M$7/12,2)))))</f>
        <v>288</v>
      </c>
      <c r="IA62" s="46">
        <f t="shared" ref="IA62:IA125" si="128">IF($F$10="Lissage",IF(AND($H$7="Oui",HX62=$I$7),IC62+IB62,ROUND(HY62-HZ62,2)),IF(AND($H$7="Oui",HX62=$I$7),ROUND(ID61+IB62,2),IF(AND($H$7="Oui",HX62&gt;$I$7),0,IF(HX62&gt;$B$7,0,IF(HX62=$B$7,ROUND(IC62+IB62,2),ROUND(-PMT($D$7/12,$B$7,$C$7,0,0),2))))))</f>
        <v>836.34</v>
      </c>
      <c r="IB62" s="46">
        <f t="shared" ref="IB62:IB125" si="129">ID61*$D$7/12</f>
        <v>333.33333333333331</v>
      </c>
      <c r="IC62" s="46">
        <f t="shared" ref="IC62:IC125" si="130">IF(AND($F$10="Paliers",HX62=$B$7),ID61,IF(AND($H$7="Oui",HX62&gt;$I$7),0,IF(HX62&gt;$B$7,0,IF(AND($H$7="Oui",HX62=$I$7),ID61,IA62-IB62))))</f>
        <v>503.00666666666672</v>
      </c>
      <c r="ID62" s="51">
        <f t="shared" ref="ID62:ID125" si="131">IF(HX62&gt;$B$7,0,IF(AND($H$7="Oui",HX62&gt;$I$7),0,ID61-IC62))</f>
        <v>199496.99333333335</v>
      </c>
      <c r="IE62" s="153">
        <f>IF(HX62=$B$7,ID62,10000)</f>
        <v>10000</v>
      </c>
      <c r="IF62" s="58">
        <f t="shared" ref="IF62:IF125" si="132">IF(AND($H$7="Oui",HX62&gt;$I$7),0,IF(AND($H$7="Oui",HX62=$I$7),IH62+IG62,IF(HX62&gt;$B$7,0,IF($F$10="Lissage",$IF$60,IF(HX62&gt;$B$7,0,IH62+IG62)))))</f>
        <v>930.14625019664186</v>
      </c>
      <c r="IG62" s="52">
        <f t="shared" ref="IG62:IG125" si="133">IF(HX62&gt;$BD$10,0,IF(AND($H$7="Oui",HX62&gt;$I$7),0,IF(HX62&gt;$B$7,0,(TRUNC(II61*$AC$27/12,2))+(TRUNC(II61*$AD$27/12,2)))))</f>
        <v>288</v>
      </c>
      <c r="IH62" s="51">
        <f t="shared" ref="IH62:IH125" si="134">IF(AND($H$7="Oui",HX62=$I$7),II61,IF($F$10="Lissage",IF62-IG62,IF(HX62&gt;$B$7,0,IF(AND(HX62&gt;$I$7,$H$7="Oui"),0,IF(AND($H$7="Oui",HY62=$I$7),II61,$L$61/$B$7)))))</f>
        <v>642.14625019664186</v>
      </c>
      <c r="II62" s="57">
        <f>IF(HX62&gt;$B$7,0,IF(AND($H$7="Oui",HX62&gt;$I$7),0,II61-IH62))</f>
        <v>199357.85374980335</v>
      </c>
      <c r="IJ62" s="153">
        <f>IF(HX62=$B$7,II62,10000)</f>
        <v>10000</v>
      </c>
      <c r="IK62" s="468">
        <f t="shared" ref="IK62:IK125" si="135">IF(HX62&lt;&gt;$B$7,-IF62,IF(IJ62&gt;0,-(IF62+II62),-(IF62+II62)))</f>
        <v>-930.14625019664186</v>
      </c>
      <c r="IL62" s="46">
        <f t="shared" ref="IL62:IL125" si="136">IF(HX62&lt;&gt;$B$7,-HY62,IF(IE62&gt;0,-(HY62+ID62),-(HY62+ID62)))</f>
        <v>-1124.3399999999999</v>
      </c>
      <c r="IM62" s="46">
        <f t="shared" ref="IM62:IM125" si="137">IF(HX62&lt;&gt;$B$7,-IA62,IF(IE62&gt;0,-(IA62+ID62),-(IA62+ID62)))</f>
        <v>-836.34</v>
      </c>
      <c r="IN62" s="763" t="s">
        <v>42</v>
      </c>
      <c r="IO62" s="53">
        <f t="shared" ref="IO62:IO125" si="138">IF(HX62&gt;$BD$10,0,ID61*$IO$60/12)</f>
        <v>288.0167910444689</v>
      </c>
      <c r="IQ62" s="45">
        <v>1</v>
      </c>
      <c r="IR62" s="128">
        <f t="shared" ref="IR62:IR125" si="139">IF(AND($H$7="Oui",IQ62&gt;$I$7),0,IF(AND($H$7="Oui",IQ62=$I$7),IT62+IS62,IF(IQ62&gt;$B$7,0,IF($F$10="Lissage",$IR$60,IF(IQ62=$B$7,IT62+IS62,IF(AND($H$7="Oui",IQ62=$I$7),IT62+IS62,IF(AND($H$7="Oui",IQ62&gt;$I$7),0,IF(IQ62&gt;$B$7,0,IF(IQ62&gt;$BD$10,ROUND(-PMT($D$7/12,$B$7-$BD$10,$IZ$422,0,0),2),IF(AND($H$7="Oui",IQ62&gt;$I$7),0,IF(AND($H$7="Oui",IQ62=$I$7),IT62+IS62,IF(IQ62&gt;$B$7,0,IF(IQ62=$B$7,IT62+IS62,ROUND(-PMT(($D$7+$IS$60)/12,$B$7,$C$7,0,0),2))))))))))))))</f>
        <v>1126.4568749999989</v>
      </c>
      <c r="IS62" s="128">
        <f t="shared" ref="IS62:IS125" si="140">IF(IQ62&gt;$BD$10,0,IF(IQ62&gt;$BD$10,0,IF(IQ62&gt;$B$7,0,(TRUNC(IW61*$AE$27*$L$7/12,2))+(TRUNC(IW61*$AF$27*$M$7/12,2)))))</f>
        <v>293.16000000000003</v>
      </c>
      <c r="IT62" s="128">
        <f t="shared" ref="IT62:IT125" si="141">IF(AND($H$7="Oui",IQ62=$I$7),IV62+IU62,IF($F$10="Lissage",IR62-IS62,IF(AND($H$7="Oui",IQ62&gt;$I$7),0,IF(AND($H$7="Oui",IQ62=$I$7),IV62+IU62,IF(IQ62&gt;$B$7,0,IF(IQ62=$B$7,IV62+IU62,ROUND(IR62-IS62,2)))))))</f>
        <v>833.29687499999886</v>
      </c>
      <c r="IU62" s="46">
        <f t="shared" ref="IU62:IU68" si="142">IF(IQ62&gt;$B$7,0,ROUND(IW61*$D$7/12,2))</f>
        <v>333.33</v>
      </c>
      <c r="IV62" s="46">
        <f t="shared" ref="IV62:IV125" si="143">IF(AND($H$7="Oui",IQ62=$I$7),IW61,IF($F$10="Lissage",IT62-IU62,IF(AND($H$7="Oui",IQ62&gt;$I$7),0,IF(AND($H$7="Oui",IQ62=$I$7),IW61,IF(IQ62&gt;$B$7,0,IF(IQ62=$B$7,IW61,IT62-IU62))))))</f>
        <v>499.96687499999888</v>
      </c>
      <c r="IW62" s="51">
        <f t="shared" ref="IW62:IW125" si="144">IF(AND($H$7="Oui",IQ62&gt;$I$7),0,IF(IQ62&gt;$B$7,0,IW61-IV62))</f>
        <v>199500.03312499999</v>
      </c>
      <c r="IX62" s="199">
        <f>IF(IQ62=$B$7,IW62,10000)</f>
        <v>10000</v>
      </c>
      <c r="IY62" s="128">
        <f t="shared" ref="IY62:IY125" si="145">IF(IQ62&gt;$BD$10,0,IW61*$IY$60/12)</f>
        <v>287.81563142568979</v>
      </c>
      <c r="IZ62" s="408">
        <f t="shared" ref="IZ62:IZ125" si="146">IF(IQ62=$BD$10,IW62,0)</f>
        <v>0</v>
      </c>
      <c r="JA62" s="58">
        <f t="shared" ref="JA62:JA125" si="147">IF(AND($H$7="Oui",IQ62&gt;$I$7),0,IF(AND($H$7="Oui",IQ62=$I$7),JC62+JB62,IF(IQ62&gt;$B$7,0,IF($F$10="Lissage",$JA$60,IF(IQ62&gt;$B$7,0,IF(IQ62&gt;$BD$10,$JF$422/($B$7-$BD$10),IF(AND($H$7="Oui",IQ62=$I$7),JC62+JB62,IF(AND($H$7="Oui",IQ62&gt;$I$7),0,IF(IQ62&gt;$B$7,0,-PMT($IS$60/12,$B$7,$JD$61,0,0))))))))))</f>
        <v>931.95916666666494</v>
      </c>
      <c r="JB62" s="52">
        <f t="shared" ref="JB62:JB125" si="148">IF(IQ62&gt;$BD$10,0,IF(AND($H$7="Oui",IQ62&gt;$I$7),0,IF(IQ62&gt;$B$7,0,(TRUNC(JD61*$AE$27/12,2))+(TRUNC(JD61*$AF$27/12,2)))))</f>
        <v>293.16000000000003</v>
      </c>
      <c r="JC62" s="51">
        <f t="shared" ref="JC62:JC125" si="149">IF(AND($H$7="Oui",IQ62=$I$7),JD61,IF($F$10="Lissage",JA62-JB62,IF(IQ62&gt;$B$7,0,IF(AND(IQ62&gt;$I$7,$H$7="Oui"),0,IF(AND($H$7="Oui",IQ62=$I$7),JD61,JA62-JB62)))))</f>
        <v>638.79916666666486</v>
      </c>
      <c r="JD62" s="57">
        <f t="shared" ref="JD62:JD125" si="150">IF(IQ62&gt;$B$7,0,IF(AND($H$7="Oui",IQ62&gt;$I$7),0,JD61-JC62))</f>
        <v>199361.20083333334</v>
      </c>
      <c r="JE62" s="280">
        <f t="shared" ref="JE62:JE125" si="151">IF(IQ62=$B$7,JD62,10000)</f>
        <v>10000</v>
      </c>
      <c r="JF62" s="280">
        <f t="shared" ref="JF62:JF125" si="152">IF(IQ62=$BD$10,JD62,0)</f>
        <v>0</v>
      </c>
      <c r="JG62" s="468">
        <f t="shared" ref="JG62:JG125" si="153">IF(IQ62&lt;&gt;$B$7,-JA62,IF(JD62&gt;0,-(JA62+JD62),-(JA62+JD62)))</f>
        <v>-931.95916666666494</v>
      </c>
      <c r="JH62" s="46">
        <f t="shared" ref="JH62:JH125" si="154">-IR62</f>
        <v>-1126.4568749999989</v>
      </c>
      <c r="JI62" s="46">
        <f t="shared" ref="JI62:JI125" si="155">-IT62</f>
        <v>-833.29687499999886</v>
      </c>
      <c r="JJ62" s="763" t="s">
        <v>42</v>
      </c>
      <c r="JL62" s="45">
        <v>1</v>
      </c>
      <c r="JM62" s="46">
        <f t="shared" ref="JM62:JM125" si="156">IF(AND($H$7="Oui",JL62&gt;$I$7),0,IF(AND($H$7="Oui",JL62=$I$7),JO62+JN62,IF(JL62&gt;$B$7,0,IF($F$10="Lissage",$JM$60,IF(JL62&gt;$B$7,0,IF(AND($H$7="Oui",JL62&gt;$I$7),0,ROUND(JO62+JN62,2)))))))</f>
        <v>1124.4930833333331</v>
      </c>
      <c r="JN62" s="46">
        <f t="shared" ref="JN62:JN125" si="157">IF(JL62&gt;$BD$10,0,IF(AND($H$7="Oui",JL62&gt;$I$7),0,IF(JL62&gt;$B$7,0,(TRUNC(JS62*$AG$27*$L$7/12,2))+(TRUNC(JS62*$AH$27*$M$7/12,2)))))</f>
        <v>294.06</v>
      </c>
      <c r="JO62" s="128">
        <f t="shared" ref="JO62:JO125" si="158">IF(AND($H$7="Oui",JL62=$I$7),JQ62+JP62,IF($F$10="Lissage",JM62-JN62,IF(AND($H$7="Oui",JL62=$I$7),ROUND(JR61+JP62,2),IF(AND($H$7="Oui",JL62&gt;$I$7),0,IF(JL62&gt;$B$7,0,IF(JL62=$B$7,ROUND(JQ62+JP62,2),ROUND(-PMT($D$7/12,$B$7,$C$7,0,0),2)))))))</f>
        <v>830.43308333333312</v>
      </c>
      <c r="JP62" s="46">
        <f>ROUND(JR61*$D$7/12,2)</f>
        <v>333.33</v>
      </c>
      <c r="JQ62" s="46">
        <f t="shared" ref="JQ62:JQ125" si="159">IF(AND($H$7="Oui",JL62=$I$7),JR61,IF($F$10="Lissage",JO62-JP62,IF(AND($H$7="Oui",JL62&gt;$I$7),0,IF(JL62&gt;$B$7,0,IF(JL62=$B$7,JR61,JO62-JP62)))))</f>
        <v>497.10308333333313</v>
      </c>
      <c r="JR62" s="51">
        <f t="shared" ref="JR62:JR125" si="160">IF(JL62&gt;$B$7,0,IF(AND($H$7="Oui",JL62&gt;$I$7),0,JR61-JQ62))</f>
        <v>199502.89691666668</v>
      </c>
      <c r="JS62" s="149">
        <f>$BQ$61</f>
        <v>200000</v>
      </c>
      <c r="JT62" s="199">
        <f>IF(JL62=$B$7,JR62,10000)</f>
        <v>10000</v>
      </c>
      <c r="JU62" s="128">
        <f t="shared" ref="JU62:JU125" si="161">IF(JL62&gt;$BD$10,0,JS62*$JU$60/12)</f>
        <v>294.04767697208644</v>
      </c>
      <c r="JV62" s="408">
        <f t="shared" ref="JV62:JV125" si="162">IF(JL62=$BD$10,JR62,0)</f>
        <v>0</v>
      </c>
      <c r="JW62" s="58">
        <f t="shared" ref="JW62:JW125" si="163">IF(AND($H$7="Oui",JL62&gt;$I$7),0,IF(AND($H$7="Oui",JL62=$I$7),JY62+JX62,IF(JL62&gt;$B$7,0,IF($F$10="Lissage",$JW$60,IF(JL62&gt;$B$7,0,JY62+JX62)))))</f>
        <v>930.37233333333074</v>
      </c>
      <c r="JX62" s="52">
        <f t="shared" ref="JX62:JX125" si="164">IF(JL62&gt;$BD$10,0,IF(AND($H$7="Oui",JL62&gt;$I$7),0,IF(JL62&gt;$B$7,0,(TRUNC(KA62*$AG$27/12,2))+(TRUNC(KA62*$AH$27/12,2)))))</f>
        <v>294.06</v>
      </c>
      <c r="JY62" s="51">
        <f t="shared" ref="JY62:JY125" si="165">IF(AND($H$7="Oui",JL62=$I$7),JZ61,IF($F$10="Lissage",JW62-JX62,IF(JL62&gt;$B$7,0,IF(AND(JL62&gt;$I$7,$H$7="Oui"),0,IF(AND($H$7="Oui",JL62=$I$7),JZ61,$L$61/$B$7)))))</f>
        <v>636.3123333333308</v>
      </c>
      <c r="JZ62" s="51">
        <f t="shared" ref="JZ62:JZ125" si="166">IF(JL62&gt;$B$7,0,IF(AND($H$7="Oui",JL62&gt;$I$7),0,JZ61-JY62))</f>
        <v>199363.68766666666</v>
      </c>
      <c r="KA62" s="149">
        <f>$BQ$61</f>
        <v>200000</v>
      </c>
      <c r="KB62" s="128">
        <f>IF(JL62=$B$7,JZ62,10000)</f>
        <v>10000</v>
      </c>
      <c r="KC62" s="204">
        <f t="shared" ref="KC62:KC125" si="167">IF(JL62=$BD$10,JZ62,0)</f>
        <v>0</v>
      </c>
      <c r="KD62" s="468">
        <f>-JW62</f>
        <v>-930.37233333333074</v>
      </c>
      <c r="KE62" s="46">
        <f t="shared" ref="KE62:KE125" si="168">-JM62</f>
        <v>-1124.4930833333331</v>
      </c>
      <c r="KF62" s="46">
        <f t="shared" ref="KF62:KF125" si="169">-JO62</f>
        <v>-830.43308333333312</v>
      </c>
      <c r="KG62" s="763" t="s">
        <v>42</v>
      </c>
      <c r="KI62" s="45">
        <v>1</v>
      </c>
      <c r="KJ62" s="46">
        <f t="shared" ref="KJ62:KJ125" si="170">IF(AND($H$7="Oui",KI62&gt;$I$7),0,IF(AND($H$7="Oui",KI62=$I$7),KL62+KK62,IF(KI62&gt;$B$7,0,IF($F$10="Lissage",$KJ$60,IF(KI62&gt;$B$7,0,IF(KI62&gt;$BD$10,ROUND(-PMT($D$7/12,$B$7-$BD$10,$KS$422,0,0),2),IF(AND($H$7="Oui",KI62=$I$7),KO61+KM62+KK62,IF(AND($H$7="Oui",KI62&gt;$I$7),0,IF(KI62&gt;$B$7,0,ROUND((-PMT(($D$7+$KK$60)/12,$B$7,$C$7,0,0)),2))))))))))</f>
        <v>1124.4890404061762</v>
      </c>
      <c r="KK62" s="46">
        <f t="shared" ref="KK62:KK125" si="171">IF(KI62&gt;$BD$10,0,IF(KI62&gt;$B$7,0,(TRUNC(KP62*$AI$27*$L$7/12,2))+(TRUNC(KP62*$AJ$27*$M$7/12,2))))</f>
        <v>290.02</v>
      </c>
      <c r="KL62" s="128">
        <f t="shared" ref="KL62:KL125" si="172">IF(AND($H$7="Oui",KI62=$I$7),KN62+KM62,IF($F$10="Lissage",KJ62-KK62,IF(AND($H$7="Oui",KI62&gt;$I$7),0,IF(KI62&gt;$B$7,0,ROUND(KJ62-KK62,2)))))</f>
        <v>834.46904040617619</v>
      </c>
      <c r="KM62" s="46">
        <f t="shared" ref="KM62:KM125" si="173">IF(AND($H$7="Oui",KI62&gt;$I$7),0,IF(KI62&gt;$B$7,0,KO61*$D$7/12))</f>
        <v>333.33333333333331</v>
      </c>
      <c r="KN62" s="46">
        <f t="shared" ref="KN62:KN125" si="174">IF(AND($H$7="Oui",KI62=$I$7),KO61,IF($F$10="Lissage",KL62-KM62,IF(AND($H$7="Oui",KI62&gt;$I$7),0,IF(KI62&gt;$B$7,0,KL62-KM62))))</f>
        <v>501.13570707284288</v>
      </c>
      <c r="KO62" s="51">
        <f t="shared" ref="KO62:KO125" si="175">IF(AND($H$7="Oui",KI62&gt;$I$7),0,IF(KI62&gt;$B$7,0,KO61-KN62))</f>
        <v>199498.86429292714</v>
      </c>
      <c r="KP62" s="149">
        <f>$CR$61</f>
        <v>200000</v>
      </c>
      <c r="KQ62" s="199">
        <f>IF(KI62=$B$7,KO62,10000)</f>
        <v>10000</v>
      </c>
      <c r="KR62" s="128">
        <f t="shared" ref="KR62:KR125" si="176">IF(KI62&gt;$BD$10,0,KP62*$KR$60/12)</f>
        <v>376.07433334626904</v>
      </c>
      <c r="KS62" s="408">
        <f t="shared" ref="KS62:KS125" si="177">IF(KI62=$BD$10,KO62,0)</f>
        <v>0</v>
      </c>
      <c r="KT62" s="45">
        <v>1</v>
      </c>
      <c r="KU62" s="46">
        <f>IF(AND($H$7="Oui",KT62&gt;$I$7),0,IF(AND($H$7="Oui",KT62=$I$7),KW62+KV62,IF(KT62&gt;$B$7,0,IF(KT62=$B$7,KW62+KV62,ROUND(KJ62,2)))))</f>
        <v>1124.49</v>
      </c>
      <c r="KV62" s="46">
        <f t="shared" ref="KV62:KV125" si="178">IF(KT62&gt;$BD$10,0,IF(KT62&gt;$B$7,0,(TRUNC(LA62*$AI$27*$L$7/12,2))+(TRUNC(LA62*$AJ$27*$M$7/12,2))))</f>
        <v>290.02</v>
      </c>
      <c r="KW62" s="128">
        <f t="shared" ref="KW62:KW125" si="179">IF(KT62=$B$7,KY62+KX62,IF(AND($H$7="Oui",KT62&gt;$I$7),0,IF(AND($H$7="Oui",KT62=$I$7),KY62+KX62,IF(KT62&gt;$B$7,0,IF(KT62=$B$7,KY62+KX62,ROUND(KU62-KV62,2))))))</f>
        <v>834.47</v>
      </c>
      <c r="KX62" s="46">
        <f t="shared" ref="KX62:KX125" si="180">IF(KT62&gt;$B$7,0,KZ61*$D$7/12)</f>
        <v>333.33333333333331</v>
      </c>
      <c r="KY62" s="46">
        <f t="shared" ref="KY62:KY125" si="181">IF(KT62=$B$7,KZ61,IF(AND($H$7="Oui",KT62&gt;$I$7),0,IF(AND($H$7="Oui",KT62=$I$7),KZ61,IF(KT62&gt;$B$7,0,IF(KT62=$B$7,KZ61,KW62-KX62)))))</f>
        <v>501.13666666666671</v>
      </c>
      <c r="KZ62" s="51">
        <f t="shared" ref="KZ62:KZ125" si="182">IF(AND($H$7="Oui",KT62&gt;$I$7),0,IF(KT62&gt;$B$7,0,KZ61-KY62))</f>
        <v>199498.86333333334</v>
      </c>
      <c r="LA62" s="150">
        <f>$CR$61</f>
        <v>200000</v>
      </c>
      <c r="LB62" s="58">
        <f t="shared" ref="LB62:LB93" si="183">IF(AND($H$7="Oui",KT62&gt;$I$7),0,IF(AND($H$7="Oui",KT62=$I$7),LD62+LC62,IF(KT62&gt;$B$7,0,IF($F$10="Lissage",$LB$60,IF(KT62&gt;$B$7,0,IF(KT62&gt;$BD$10,$LH$422/($B$7-$BD$10),IF(KT62&gt;$BD$10,LH338/($B$7-$BD$10),IF(AND($H$7="Oui",KT62=$I$7),LD62+LC62,IF(KI62&gt;$B$7,0,IF(AND($H$7="Oui",KT62&gt;$I$7),0,$LB$60))))))))))</f>
        <v>930.59633333333579</v>
      </c>
      <c r="LC62" s="52">
        <f t="shared" ref="LC62:LC125" si="184">IF(KT62&gt;$BD$10,0,IF(AND($H$7="Oui",KT62&gt;$I$7),0,IF(KT62&gt;$B$7,0,(TRUNC(LF62*$AI$27/12,2))+(TRUNC(LF62*$AJ$27/12,2)))))</f>
        <v>290.02</v>
      </c>
      <c r="LD62" s="51">
        <f t="shared" ref="LD62:LD125" si="185">IF(AND($H$7="Oui",KT62=$I$7),LE61,IF($F$10="Lissage",LB62-LC62,IF(KT62&gt;$B$7,0,IF(AND(KT62&gt;$I$7,$H$7="Oui"),0,IF(AND($H$7="Oui",KT62=$I$7),LE61,LB62-LC62)))))</f>
        <v>640.57633333333581</v>
      </c>
      <c r="LE62" s="51">
        <f t="shared" ref="LE62:LE125" si="186">IF(KT62&gt;$B$7,0,IF(AND($H$7="Oui",KT62&gt;$I$7),0,LE61-LD62))</f>
        <v>199359.42366666667</v>
      </c>
      <c r="LF62" s="149">
        <f>$CW$61</f>
        <v>200000</v>
      </c>
      <c r="LG62" s="128">
        <f t="shared" ref="LG62:LG125" si="187">IF(KT62=$B$7,LE62,10000)</f>
        <v>10000</v>
      </c>
      <c r="LH62" s="204">
        <f t="shared" ref="LH62:LH125" si="188">IF(KI62=$BD$10,LE62,0)</f>
        <v>0</v>
      </c>
      <c r="LI62" s="479">
        <f t="shared" ref="LI62:LI125" si="189">IF(KT62&lt;&gt;$B$7,-LB62,IF(LG62&gt;0,-(LB62+LG62),-(LB62+LG62)))</f>
        <v>-930.59633333333579</v>
      </c>
      <c r="LJ62" s="46">
        <f>-KU62</f>
        <v>-1124.49</v>
      </c>
      <c r="LK62" s="46">
        <f>-KW62</f>
        <v>-834.47</v>
      </c>
      <c r="LL62" s="763" t="s">
        <v>42</v>
      </c>
      <c r="LN62" s="45">
        <v>1</v>
      </c>
      <c r="LO62" s="46">
        <f t="shared" ref="LO62:LO125" si="190">IF(AND($H$7="Oui",LN62&gt;$I$7),0,IF(AND($H$7="Oui",LN62=$I$7),LQ62+LP62,IF(LN62&gt;$B$7,0,IF($F$10="Lissage",$LO$60,IF(LN62&gt;$B$7,0,ROUND(LQ62+LP62,2))))))</f>
        <v>1123.1238136873469</v>
      </c>
      <c r="LP62" s="46">
        <f t="shared" ref="LP62:LP73" si="191">IF(LN62&gt;$BD$10,0,IF(AND($H$7="Oui",LN62&gt;$I$7),0,IF(LN62&gt;$B$7,0,(TRUNC($C$7*$AL$27*$L$7/12,2))+(TRUNC($C$7*$AN$27*$M$7/12,2)))))</f>
        <v>193.32</v>
      </c>
      <c r="LQ62" s="46">
        <f t="shared" ref="LQ62:LQ125" si="192">IF(AND($H$7="Oui",LN62=$I$7),LS62+LR62,IF($F$10="Lissage",LO62-LP62,IF(AND($H$7="Oui",LN62=$I$7),ROUND(LT61+LR62,2),IF(AND($H$7="Oui",LN62&gt;$I$7),0,IF(LN62&gt;$B$7,0,IF(LN62=$B$7,ROUND((LS62+LR62),2),ROUND(-PMT($D$7/12,$B$7,$C$7,0,0),2)))))))</f>
        <v>929.80381368734697</v>
      </c>
      <c r="LR62" s="46">
        <f t="shared" ref="LR62:LR125" si="193">LT61*$D$7/12</f>
        <v>333.33333333333331</v>
      </c>
      <c r="LS62" s="46">
        <f t="shared" ref="LS62:LS125" si="194">IF(AND($H$7="Oui",LN62=$I$7),LT61,IF($F$10="Lissage",LQ62-LR62,IF(AND($H$7="Oui",LN62&gt;$I$7),0,IF(LN62&gt;$B$7,0,IF(LN62=$B$7,LT61,LQ62-LR62)))))</f>
        <v>596.47048035401372</v>
      </c>
      <c r="LT62" s="51">
        <f t="shared" ref="LT62:LT125" si="195">IF(LN62&gt;$B$7,0,IF(AND($H$7="Oui",LN62&gt;$I$7),0,LT61-LS62))</f>
        <v>199403.52951964599</v>
      </c>
      <c r="LU62" s="199">
        <f>IF(LN62=$B$7,LT62,10000)</f>
        <v>10000</v>
      </c>
      <c r="LV62" s="58">
        <f t="shared" ref="LV62:LV125" si="196">IF(LN62&gt;$B$7,0,IF(AND($H$7="Oui",LN62&gt;$I$7),0,IF(AND($H$7="Oui",LN62=$I$7),LX62+LW62,IF($F$10="Lissage",$LV$60,IF(LN62&gt;$B$7,0,LX62+LW62)))))</f>
        <v>933.33033333333128</v>
      </c>
      <c r="LW62" s="52">
        <f t="shared" ref="LW62:LW73" si="197">IF(LN62&gt;$BD$10,0,IF(AND($H$7="Oui",LN62&gt;$I$7),0,IF(LN62&gt;$B$7,0,(TRUNC($C$7*$AL$27/12,2))+(TRUNC($C$7*$AN$27/12,2)))))</f>
        <v>193.32</v>
      </c>
      <c r="LX62" s="51">
        <f t="shared" ref="LX62:LX125" si="198">IF(LN62&gt;$B$7,0,IF(AND($H$7="Oui",LN62=$I$7),LY61,IF($F$10="Lissage",LV62-LW62,IF(LN62&gt;$B$7,0,IF(AND(LN62&gt;$I$7,$H$7="Oui"),0,IF(AND($H$7="Oui",LN62=$I$7),LY61,$L$61/$B$7))))))</f>
        <v>740.01033333333135</v>
      </c>
      <c r="LY62" s="51">
        <f>IF(LN62&gt;$B$7,0,IF(AND($H$7="Oui",LN62&gt;$I$7),0,LY61-LX62))</f>
        <v>199259.98966666666</v>
      </c>
      <c r="LZ62" s="46">
        <f>LP62</f>
        <v>193.32</v>
      </c>
      <c r="MA62" s="199">
        <f>IF(LN62=$B$7,LY62,10000)</f>
        <v>10000</v>
      </c>
      <c r="MB62" s="468">
        <f t="shared" ref="MB62:MB125" si="199">-LV62</f>
        <v>-933.33033333333128</v>
      </c>
      <c r="MC62" s="46">
        <f t="shared" ref="MC62:MC125" si="200">-LO62</f>
        <v>-1123.1238136873469</v>
      </c>
      <c r="MD62" s="46">
        <f t="shared" ref="MD62:MD125" si="201">-LQ62</f>
        <v>-929.80381368734697</v>
      </c>
      <c r="ME62" s="763" t="s">
        <v>42</v>
      </c>
      <c r="MG62" s="45">
        <v>1</v>
      </c>
      <c r="MH62" s="46">
        <f t="shared" ref="MH62:MH125" si="202">IF(AND($H$7="Oui",MG62&gt;$I$7),0,IF(AND($H$7="Oui",MG62=$I$7),MJ62+MI62,IF(MG62&gt;$B$7,0,IF($F$10="Lissage",$MH$60,IF(MG62&gt;$B$7,0,IF(AND($H$7="Oui",MG62&gt;$I$7),0,ROUND(MJ62+MI62,2)))))))</f>
        <v>1076.608661999408</v>
      </c>
      <c r="MI62" s="583">
        <f t="shared" ref="MI62:MI73" si="203">IF(MG62&gt;$BD$10,0,IF(AND($H$7="Oui",MG62&gt;$I$7),0,IF(MG62&gt;$B$7,0,(TRUNC(MM61*$AP$27*$L$7/12,2))+(TRUNC(MM61*$AR$27*$M$7/12,2)))))</f>
        <v>116.66</v>
      </c>
      <c r="MJ62" s="46">
        <f t="shared" ref="MJ62:MJ125" si="204">IF(AND($H$7="Oui",MG62&gt;$I$7),0,IF(AND($H$7="Oui",MG62=$I$7),ML62+MK62,IF($F$10="Lissage",MH62-MI62,IF(AND($H$7="Oui",MG62=$I$7),ROUND(MM61+MK62,2),IF(AND($H$7="Oui",MG62&gt;$I$7),0,IF(MG62&gt;$B$7,0,IF(MG62=$B$7,ROUND(ML62+MI62,2),ROUND(-PMT($D$7/12,$B$7,$C$7,0,0),2))))))))</f>
        <v>959.94866199940805</v>
      </c>
      <c r="MK62" s="46">
        <f t="shared" ref="MK62:MK125" si="205">MM61*$D$7/12</f>
        <v>333.33333333333331</v>
      </c>
      <c r="ML62" s="46">
        <f t="shared" ref="ML62:ML125" si="206">IF(AND($H$7="Oui",MG62&gt;$I$7),0,IF(AND($H$7="Oui",MG62=$I$7),MM61,IF($F$10="Lissage",MJ62-MK62,IF(AND($H$7="Oui",MG62&gt;$I$7),0,IF(MG62&gt;$B$7,0,IF(MG62=$B$7,MM61,MJ62-MK62))))))</f>
        <v>626.61532866607467</v>
      </c>
      <c r="MM62" s="51">
        <f t="shared" ref="MM62:MM125" si="207">IF(MG62&gt;$B$7,0,IF(AND($H$7="Oui",MG62&gt;$I$7),0,MM61-ML62))</f>
        <v>199373.38467133392</v>
      </c>
      <c r="MN62" s="199">
        <f>IF(MG62=$B$7,MM62,10000)</f>
        <v>10000</v>
      </c>
      <c r="MO62" s="58">
        <f t="shared" ref="MO62:MO125" si="208">IF(AND($H$7="Oui",MG62&gt;$I$7),0,IF(AND($H$7="Oui",MG62=$I$7),MQ62+MP62,IF(MG62&gt;$B$7,0,IF($F$10="Lissage",$MO$60,IF(MG62&gt;$B$7,0,MQ62+MP62)))))</f>
        <v>889.32945707741396</v>
      </c>
      <c r="MP62" s="52">
        <f t="shared" ref="MP62:MP73" si="209">IF(MG62&gt;$BD$10,0,IF(AND($H$7="Oui",MG62&gt;$I$7),0,IF(MG62&gt;$B$7,0,(TRUNC(MR61*$AP$27/12,2))+(TRUNC(MR61*$AR$27/12,2)))))</f>
        <v>116.66</v>
      </c>
      <c r="MQ62" s="51">
        <f t="shared" ref="MQ62:MQ125" si="210">IF(AND($H$7="Oui",MG62&gt;$I$7),0,IF(AND($H$7="Oui",MG62=$I$7),MR61,IF($F$10="Lissage",MO62-MP62,IF(MG62&gt;$B$7,0,IF(AND(MG62&gt;$I$7,$H$7="Oui"),0,IF(AND($H$7="Oui",MG62=$I$7),MR61,$L$61/$B$7))))))</f>
        <v>772.66945707741399</v>
      </c>
      <c r="MR62" s="57">
        <f t="shared" ref="MR62:MR125" si="211">IF(MG62&gt;$B$7,0,IF(AND($H$7="Oui",MG62&gt;$I$7),0,MR61-MQ62))</f>
        <v>199227.33054292257</v>
      </c>
      <c r="MS62" s="199">
        <f>IF(MG62=$B$7,MR62,10000)</f>
        <v>10000</v>
      </c>
      <c r="MT62" s="468">
        <f>-MO62</f>
        <v>-889.32945707741396</v>
      </c>
      <c r="MU62" s="46">
        <f t="shared" ref="MU62:MU125" si="212">-MH62</f>
        <v>-1076.608661999408</v>
      </c>
      <c r="MV62" s="46">
        <f t="shared" ref="MV62:MV125" si="213">-MJ62</f>
        <v>-959.94866199940805</v>
      </c>
      <c r="MW62" s="763" t="s">
        <v>42</v>
      </c>
      <c r="MY62" s="45">
        <v>1</v>
      </c>
      <c r="MZ62" s="46">
        <f t="shared" ref="MZ62:MZ125" si="214">IF($F$10="Lissage",IF(AND($H$7="Oui",MY62=$I$7),NB62+NA62,IF(AND($H$7="Oui",MY62&gt;$I$7),0,IF(MY62&gt;$B$7,0,$MZ$60))),IF(AND($H$7="Oui",MY62&gt;$I$7),0,IF((NE60-ND61)&lt;0,0,IF(AND($H$7="Oui",MY62=$I$7),NB62+NA62,ROUND(-PMT(($D$7+NA427)/12,$B$7-MY61,NE61,0,0),2)))))</f>
        <v>1076.608661999408</v>
      </c>
      <c r="NA62" s="583">
        <f t="shared" ref="NA62:NA73" si="215">IF(MY62&gt;$BD$10,0,IF(MY62&gt;$B$7,0,(TRUNC(NE61*$AT$27*$L$7/12,2))+(TRUNC(NE61*$AV$27*$M$7/12,2))))</f>
        <v>116.66</v>
      </c>
      <c r="NB62" s="128">
        <f t="shared" ref="NB62:NB125" si="216">IF($F$10="Lissage",IF(AND($H$7="Oui",MY62=$I$7),NE61+NC62,MZ62-NA62),IF(AND($H$7="Oui",MY62=$I$7),ND62+NC62,MZ62-NA62))</f>
        <v>959.94866199940805</v>
      </c>
      <c r="NC62" s="46">
        <f t="shared" ref="NC62:NC125" si="217">IF(MY62&gt;$B$7,0,NE61*$D$7/12)</f>
        <v>333.33333333333331</v>
      </c>
      <c r="ND62" s="46">
        <f t="shared" ref="ND62:ND125" si="218">IF($F$10="Lissage",IF(AND($H$7="Oui",MY62&gt;$I$7),0,IF(AND($H$7="Oui",MY62=$I$7),NE61,IF(MY62&gt;$B$7,0,NB62-NC62))),IF(AND($H$7="Oui",MY62=$I$7),NE61,NB62-NC62))</f>
        <v>626.61532866607467</v>
      </c>
      <c r="NE62" s="51">
        <f t="shared" ref="NE62:NE125" si="219">IF(AND($H$7="Oui",MY62&gt;$I$7),0,IF(MY62&gt;$B$7,0,NE61-ND62))</f>
        <v>199373.38467133392</v>
      </c>
      <c r="NF62" s="153">
        <f>IF(MY62=$B$7,NE62,10000)</f>
        <v>10000</v>
      </c>
      <c r="NG62" s="45">
        <v>1</v>
      </c>
      <c r="NH62" s="46">
        <f t="shared" ref="NH62:NH125" si="220">IF(AND($H$7="Oui",NG62=$I$7),NJ62+NI62,ROUND(IF(NG62=$B$7,NJ62+NI62,MZ62),2))</f>
        <v>1076.6099999999999</v>
      </c>
      <c r="NI62" s="46">
        <f t="shared" ref="NI62:NI73" si="221">IF(NG62&gt;$BD$10,0,IF(NG62&gt;$B$7,0,(TRUNC(NM61*$AT$27*$L$7/12,2))+(TRUNC(NM61*$AV$27*$M$7/12,2))))</f>
        <v>116.66</v>
      </c>
      <c r="NJ62" s="128">
        <f>IF(AND($H$7="Oui",NG62&gt;$I$7),0,IF(AND($H$7="Oui",NG62=$I$7),NL62+NK62,IF(NG62&gt;$B$7,0,IF(NG62=$B$7,NL62+NK62,ROUND(NH62-NI62,2)))))</f>
        <v>959.95</v>
      </c>
      <c r="NK62" s="46">
        <f>IF(NG62&gt;$B$7,0,NM61*$D$7/12)</f>
        <v>333.33333333333331</v>
      </c>
      <c r="NL62" s="46">
        <f t="shared" ref="NL62:NL125" si="222">IF(AND($H$7="Oui",NG62&gt;$I$7),0,IF(AND($H$7="Oui",NG62=$I$7),NM61,IF(NG62&gt;$B$7,0,IF(NG62=$B$7,NM61,NJ62-NK62))))</f>
        <v>626.61666666666679</v>
      </c>
      <c r="NM62" s="51">
        <f t="shared" ref="NM62:NM125" si="223">IF(AND($H$7="Oui",NG62&gt;$I$7),0,IF(NG62&gt;$B$7,0,NM61-NL62))</f>
        <v>199373.38333333333</v>
      </c>
      <c r="NN62" s="58">
        <f t="shared" ref="NN62:NN125" si="224">IF(NG62=$B$7,NP62+NO62,IF(AND($H$7="Oui",NG62&gt;$I$7),0,IF(AND($H$7="Oui",NG62=$I$7),NP62+NO62,IF(NG62&gt;$B$7,0,$NN$60))))</f>
        <v>888.78037499999857</v>
      </c>
      <c r="NO62" s="52">
        <f t="shared" ref="NO62:NO73" si="225">IF(NG62&gt;$BD$10,0,IF(AND($H$7="Oui",NG62&gt;$I$7),0,IF(NG62&gt;$B$7,0,(TRUNC(NQ61*$AT$27/12,2))+(TRUNC(NQ61*$AV$27/12,2)))))</f>
        <v>116.66</v>
      </c>
      <c r="NP62" s="51">
        <f t="shared" ref="NP62:NP125" si="226">IF(NG62=$B$7,NQ61,IF(NG62&gt;$B$7,0,IF(AND(NG62&gt;$I$7,$H$7="Oui"),0,IF(AND($H$7="Oui",NG62=$I$7),NQ61,NN62-NO62))))</f>
        <v>772.1203749999986</v>
      </c>
      <c r="NQ62" s="57">
        <f t="shared" ref="NQ62:NQ125" si="227">IF(NG62&gt;$B$7,0,IF(AND($H$7="Oui",NG62&gt;$I$7),0,NQ61-NP62))</f>
        <v>199227.879625</v>
      </c>
      <c r="NR62" s="153">
        <f>IF(NG62=$B$7,NQ62,10000)</f>
        <v>10000</v>
      </c>
      <c r="NS62" s="469">
        <f t="shared" ref="NS62:NS125" si="228">IF(NG62&lt;&gt;$B$7,-NN62,IF(NR62&gt;0,-(NN62+NR62),-(NN62+NR62)))</f>
        <v>-888.78037499999857</v>
      </c>
      <c r="NT62" s="46">
        <f t="shared" ref="NT62:NT125" si="229">-NH62</f>
        <v>-1076.6099999999999</v>
      </c>
      <c r="NU62" s="46">
        <f t="shared" ref="NU62:NU125" si="230">-NJ62</f>
        <v>-959.95</v>
      </c>
      <c r="NV62" s="763" t="s">
        <v>42</v>
      </c>
      <c r="NX62" s="45">
        <v>1</v>
      </c>
      <c r="NY62" s="46">
        <f t="shared" ref="NY62:NY125" si="231">IF(AND($H$7="Oui",NX62&gt;$I$7),0,IF(AND($H$7="Oui",NX62=$I$7),OA62+NZ62,IF($F$10="Lissage",IF(NX62&gt;$B$7,0,$NY$60),IF(NX62&gt;$B$7,0,IF(AND($H$7="Oui",NX62&gt;$I$7),0,ROUND(OA62+NZ62,2))))))</f>
        <v>1076.6456011701148</v>
      </c>
      <c r="NZ62" s="46">
        <f t="shared" ref="NZ62:NZ73" si="232">IF(NX62&gt;$BD$10,0,IF(AND($H$7="Oui",NX62&gt;$I$7),0,IF(NX62&gt;$B$7,0,(TRUNC(OE62*$AX$27*$L$7/12,2))+(TRUNC(OE62*$AZ$27*$M$7/12,2)))))</f>
        <v>116.66</v>
      </c>
      <c r="OA62" s="46">
        <f t="shared" ref="OA62:OA125" si="233">IF(AND($H$7="Oui",NX62=$I$7),OC62+OB62,IF($F$10="Lissage",NY62-NZ62,IF(AND($H$7="Oui",NX62=$I$7),ROUND(OD61+OB62,2),IF(AND($H$7="Oui",NX62&gt;$I$7),0,IF(NX62&gt;$B$7,0,IF(NX62=$B$7,ROUND(OC62+OB62,2),ROUND(-PMT($D$7/12,$B$7,$C$7,0,0),2)))))))</f>
        <v>959.98560117011482</v>
      </c>
      <c r="OB62" s="46">
        <f t="shared" ref="OB62:OB125" si="234">OD61*$D$7/12</f>
        <v>333.33333333333331</v>
      </c>
      <c r="OC62" s="46">
        <f t="shared" ref="OC62:OC125" si="235">IF(AND($H$7="Oui",NX62=$I$7),OD61,IF($F$10="Lissage",OA62-OB62,IF(AND($H$7="Oui",NX62&gt;$I$7),0,IF(NX62&gt;$B$7,0,IF(NX62=$B$7,OD61,OA62-OB62)))))</f>
        <v>626.65226783678145</v>
      </c>
      <c r="OD62" s="51">
        <f t="shared" ref="OD62:OD125" si="236">IF(NX62&gt;$B$7,0,IF(AND($H$7="Oui",NX62&gt;$I$7),0,OD61-OC62))</f>
        <v>199373.34773216321</v>
      </c>
      <c r="OE62" s="150">
        <f>$BQ$61</f>
        <v>200000</v>
      </c>
      <c r="OF62" s="153">
        <f>IF(NX62=$B$7,OD62,10000)</f>
        <v>10000</v>
      </c>
      <c r="OG62" s="58">
        <f t="shared" ref="OG62:OG125" si="237">IF(AND($H$7="Oui",NX62&gt;$I$7),0,IF(AND($H$7="Oui",NX62=$I$7),OI62+OH62,IF(NX62&gt;$B$7,0,IF($F$10="Lissage",$OG$60,IF(AND($H$7="Oui",NX62&gt;$I$7),0,IF(AND($H$7="Oui",NX62=$I$7),OI62+OH62,IF(NX62&gt;$B$7,0,IF($F$10="Lissage",$OG$60,IF(NX62&gt;$B$7,0,OI62+OH62)))))))))</f>
        <v>889.48383333333379</v>
      </c>
      <c r="OH62" s="52">
        <f>IF(AND($H$7="Oui",NX62&gt;$I$7),0,IF(NX62&gt;$B$7,0,(TRUNC(OK62*$AX$27/12,2))+(TRUNC(OK62*$AZ$27/12,2))))</f>
        <v>116.66</v>
      </c>
      <c r="OI62" s="51">
        <f t="shared" ref="OI62:OI125" si="238">IF(AND($H$7="Oui",NX62=$I$7),OJ61,IF($F$10="Lissage",OG62-OH62,IF(AND($H$7="Oui",NX62=$I$7),OJ61,IF($F$10="Lissage",OG62-OH62,IF(NX62&gt;$B$7,0,IF(AND(NX62&gt;$I$7,$H$7="Oui"),0,IF(AND($H$7="Oui",NX62=$I$7),OJ61,$L$61/$B$7)))))))</f>
        <v>772.82383333333382</v>
      </c>
      <c r="OJ62" s="51">
        <f t="shared" ref="OJ62:OJ125" si="239">IF(NX62&gt;$B$7,0,IF(AND($H$7="Oui",NX62&gt;$I$7),0,OJ61-OI62))</f>
        <v>199227.17616666667</v>
      </c>
      <c r="OK62" s="150">
        <f>$BQ$61</f>
        <v>200000</v>
      </c>
      <c r="OL62" s="153">
        <f>IF(NX62=$B$7,OJ62,10000)</f>
        <v>10000</v>
      </c>
      <c r="OM62" s="468">
        <f>-OG62</f>
        <v>-889.48383333333379</v>
      </c>
      <c r="ON62" s="46">
        <f>-NY62</f>
        <v>-1076.6456011701148</v>
      </c>
      <c r="OO62" s="46">
        <f t="shared" ref="OO62:OO125" si="240">-OA62</f>
        <v>-959.98560117011482</v>
      </c>
      <c r="OP62" s="763" t="s">
        <v>42</v>
      </c>
      <c r="OR62" s="45">
        <v>1</v>
      </c>
      <c r="OS62" s="46">
        <f t="shared" ref="OS62:OS125" si="241">IF(AND($H$7="Oui",OR62&gt;$I$7),0,IF(AND($H$7="Oui",OR62=$I$7),OU62+OT62,IF(OR62&gt;$B$7,0,IF($F$10="Lissage",$OS$60,IF(AND($H$7="Oui",OR62=$I$7),OU62+OT62,IF(AND($H$7="Oui",OR62&gt;$I$7),0,IF(OR62&gt;$B$7,0,-PMT(OV427/12,$B$7-OR61,OX61,0,0))))))))</f>
        <v>1076.765700416463</v>
      </c>
      <c r="OT62" s="46">
        <f t="shared" ref="OT62:OT73" si="242">IF(OR62&gt;$BD$10,0,IF(OR62&gt;$B$7,0,(TRUNC(OY62*$BB$27*$L$7/12,2))+(TRUNC(OY62*$BD$27*$M$7/12,2))))</f>
        <v>116.66</v>
      </c>
      <c r="OU62" s="128">
        <f t="shared" ref="OU62:OU125" si="243">IF(AND($H$7="Oui",OR62=$I$7),OW62+OV62,IF($F$10="Lissage",OS62-OT62,IF(AND($H$7="Oui",OR62=$I$7),OW62+OV62,OS62-OT62)))</f>
        <v>960.10570041646304</v>
      </c>
      <c r="OV62" s="46">
        <f t="shared" ref="OV62:OV125" si="244">IF(OR62&gt;$B$7,0,OX61*$D$7/12)</f>
        <v>333.33333333333331</v>
      </c>
      <c r="OW62" s="46">
        <f t="shared" ref="OW62:OW125" si="245">IF(AND($H$7="Oui",OR62=$I$7),OX61,IF(AND($H$7="Oui",OR62&gt;$I$7),0,IF(AND($H$7="Oui",OR62=$I$7),OX61,IF(OR62&gt;$B$7,0,OU62-OV62))))</f>
        <v>626.77236708312967</v>
      </c>
      <c r="OX62" s="51">
        <f t="shared" ref="OX62:OX125" si="246">IF(AND($H$7="Oui",OR62&gt;$I$7),0,IF(OR62&gt;$B$7,0,OX61-OW62))</f>
        <v>199373.22763291688</v>
      </c>
      <c r="OY62" s="149">
        <f>$GJ$61</f>
        <v>200000</v>
      </c>
      <c r="OZ62" s="153">
        <f>IF(OR62=$B$7,OX62,10000)</f>
        <v>10000</v>
      </c>
      <c r="PA62" s="45">
        <v>1</v>
      </c>
      <c r="PB62" s="46">
        <f t="shared" ref="PB62:PB125" si="247">IF(AND($H$7="Oui",PA62&gt;$I$7),0,IF(AND($H$7="Oui",PA62=$I$7),PD62+PC62,IF(PA62&gt;$B$7,0,IF($F$10="Lissage",$OS$60,IF(AND($H$7="Oui",PA62=$I$7),PD62+PC62,ROUND(IF(PA62=$B$7,PD62+PC62,OS62),2))))))</f>
        <v>1076.765700416463</v>
      </c>
      <c r="PC62" s="46">
        <f>IF(PA62&gt;$B$7,0,(TRUNC(PH62*$BB$27*$L$7/12,2))+(TRUNC(PH62*$BD$27*$M$7/12,2)))</f>
        <v>116.66</v>
      </c>
      <c r="PD62" s="128">
        <f t="shared" ref="PD62:PD125" si="248">IF(AND($H$7="Oui",PA62=$I$7),PF62+PE62,IF($F$10="Lissage",PB62-PC62,IF(AND($H$7="Oui",PA62&gt;$I$7),0,IF(AND($H$7="Oui",PA62=$I$7),PF62+PE62,IF(PA62&gt;$B$7,0,IF(PA62=$B$7,PF62+PE62,ROUND(PB62-PC62,2)))))))</f>
        <v>960.10570041646304</v>
      </c>
      <c r="PE62" s="46">
        <f t="shared" ref="PE62:PE125" si="249">IF(PA62&gt;$B$7,0,PG61*$D$7/12)</f>
        <v>333.33333333333331</v>
      </c>
      <c r="PF62" s="46">
        <f t="shared" ref="PF62:PF125" si="250">IF(AND($H$7="Oui",PA62=$I$7),PG61,IF($F$10="Lissage",PD62-PE62,IF(AND($H$7="Oui",PA62&gt;$I$7),0,IF(AND($H$7="Oui",PA62=$I$7),PG61,IF(PA62&gt;$B$7,0,IF(PA62=$B$7,PG61,PD62-PE62))))))</f>
        <v>626.77236708312967</v>
      </c>
      <c r="PG62" s="51">
        <f t="shared" ref="PG62:PG125" si="251">IF(AND($H$7="Oui",PA62&gt;$I$7),0,IF(PA62&gt;$B$7,0,PG61-PF62))</f>
        <v>199373.22763291688</v>
      </c>
      <c r="PH62" s="57">
        <f>$GS$61</f>
        <v>200000</v>
      </c>
      <c r="PI62" s="688">
        <f t="shared" ref="PI62:PI125" si="252">IF(AND($H$7="Oui",PA62&gt;$I$7),0,IF(AND($H$7="Oui",PA62=$I$7),PK62+PJ62,IF(PA62&gt;$B$7,0,IF($F$10="Lissage",$PI$60,IF(AND($H$7="Oui",PA62&gt;$I$7),0,IF(AND($H$7="Oui",PA62=$I$7),PK62+PJ62,IF(PA62&gt;$B$7,0,-PMT(OW427/12,$B$7-PA61,PL61,0,0))))))))</f>
        <v>889.6533333333341</v>
      </c>
      <c r="PJ62" s="52">
        <f>IF(AND($H$7="Oui",PA62&gt;$I$7),0,IF(PA62&gt;$B$7,0,(TRUNC(PM62*$BB$27/12,2))+(TRUNC(PM62*$BD$27/12,2))))</f>
        <v>116.66</v>
      </c>
      <c r="PK62" s="51">
        <f t="shared" ref="PK62:PK125" si="253">IF(AND($H$7="Oui",PA62=$I$7),PL61,IF($F$10="Lissage",PI62-PJ62,IF(PA62&gt;$B$7,0,IF(AND(PA62&gt;$I$7,$H$7="Oui"),0,IF(AND($H$7="Oui",PA62=$I$7),PL61,PI62-PJ62)))))</f>
        <v>772.99333333333414</v>
      </c>
      <c r="PL62" s="57">
        <f t="shared" ref="PL62:PL125" si="254">IF(PA62&gt;$B$7,0,IF(AND($H$7="Oui",PA62&gt;$I$7),0,PL61-PK62))</f>
        <v>199227.00666666665</v>
      </c>
      <c r="PM62" s="153">
        <f>$GX$61</f>
        <v>200000</v>
      </c>
      <c r="PN62" s="153">
        <f>IF(PA62=$B$7,PL62,10000)</f>
        <v>10000</v>
      </c>
      <c r="PO62" s="469">
        <f t="shared" ref="PO62:PO125" si="255">IF(PA62&lt;&gt;$B$7,-PI62,IF(PN62&gt;0,-(PI62+PN62),-(PI62+PN62)))</f>
        <v>-889.6533333333341</v>
      </c>
      <c r="PP62" s="46">
        <f t="shared" ref="PP62:PP125" si="256">-PB62</f>
        <v>-1076.765700416463</v>
      </c>
      <c r="PQ62" s="46">
        <f t="shared" ref="PQ62:PQ125" si="257">-PD62</f>
        <v>-960.10570041646304</v>
      </c>
      <c r="PR62" s="763" t="s">
        <v>42</v>
      </c>
    </row>
    <row r="63" spans="2:434" hidden="1" x14ac:dyDescent="0.3">
      <c r="B63" s="45">
        <v>2</v>
      </c>
      <c r="C63" s="46">
        <f t="shared" si="10"/>
        <v>1111.77</v>
      </c>
      <c r="D63" s="46">
        <f t="shared" si="11"/>
        <v>100</v>
      </c>
      <c r="E63" s="46">
        <f t="shared" si="12"/>
        <v>1011.77</v>
      </c>
      <c r="F63" s="46">
        <f t="shared" si="13"/>
        <v>332.20260555555552</v>
      </c>
      <c r="G63" s="46">
        <f t="shared" si="14"/>
        <v>679.56739444444452</v>
      </c>
      <c r="H63" s="51">
        <f t="shared" si="15"/>
        <v>198641.99593888887</v>
      </c>
      <c r="I63" s="58">
        <f t="shared" si="16"/>
        <v>933.33333333333337</v>
      </c>
      <c r="J63" s="52">
        <f t="shared" si="17"/>
        <v>100</v>
      </c>
      <c r="K63" s="51">
        <f t="shared" si="18"/>
        <v>833.33333333333337</v>
      </c>
      <c r="L63" s="57">
        <f t="shared" si="19"/>
        <v>198333.33333333331</v>
      </c>
      <c r="M63" s="468">
        <f t="shared" ref="M63:M126" si="258">-I63</f>
        <v>-933.33333333333337</v>
      </c>
      <c r="N63" s="46">
        <f t="shared" ref="N63:N126" si="259">-C63</f>
        <v>-1111.77</v>
      </c>
      <c r="O63" s="47"/>
      <c r="P63" s="46">
        <f t="shared" ref="P63:P126" si="260">-E63</f>
        <v>-1011.77</v>
      </c>
      <c r="Q63" s="764"/>
      <c r="R63" s="29"/>
      <c r="S63" s="29"/>
      <c r="T63" s="45">
        <v>2</v>
      </c>
      <c r="U63" s="46">
        <f t="shared" si="20"/>
        <v>1197.95</v>
      </c>
      <c r="V63" s="46">
        <f t="shared" si="21"/>
        <v>186.18</v>
      </c>
      <c r="W63" s="46">
        <f t="shared" ref="W63:W126" si="261">IF(AND($H$7="Oui",T63=$I$7),ROUND(Z62+X63,2),IF(AND($H$7="Oui",T63&gt;$I$7),0,IF(T63&gt;$B$7,0,IF(T63=$B$7,ROUND((Y63+X63),2),ROUND(-PMT($D$7/12,$B$7,$C$7,0,0),2)))))</f>
        <v>1011.77</v>
      </c>
      <c r="X63" s="46">
        <f t="shared" si="22"/>
        <v>332.20260555555552</v>
      </c>
      <c r="Y63" s="46">
        <f t="shared" si="23"/>
        <v>679.56739444444452</v>
      </c>
      <c r="Z63" s="51">
        <f t="shared" si="24"/>
        <v>198641.99593888887</v>
      </c>
      <c r="AA63" s="58">
        <f t="shared" si="25"/>
        <v>1019.3733333333333</v>
      </c>
      <c r="AB63" s="52">
        <f t="shared" si="26"/>
        <v>186.04</v>
      </c>
      <c r="AC63" s="51">
        <f t="shared" si="27"/>
        <v>833.33333333333337</v>
      </c>
      <c r="AD63" s="57">
        <f t="shared" si="28"/>
        <v>198333.33333333331</v>
      </c>
      <c r="AE63" s="468">
        <f t="shared" ref="AE63:AE126" si="262">-AA63</f>
        <v>-1019.3733333333333</v>
      </c>
      <c r="AF63" s="46">
        <f t="shared" si="29"/>
        <v>-1197.95</v>
      </c>
      <c r="AG63" s="47"/>
      <c r="AH63" s="46">
        <f t="shared" ref="AH63:AH126" si="263">-W63</f>
        <v>-1011.77</v>
      </c>
      <c r="AI63" s="764"/>
      <c r="AJ63" s="29"/>
      <c r="AK63" s="45">
        <v>2</v>
      </c>
      <c r="AL63" s="46">
        <f t="shared" si="30"/>
        <v>1117.72</v>
      </c>
      <c r="AM63" s="46"/>
      <c r="AN63" s="46"/>
      <c r="AO63" s="46">
        <f t="shared" si="31"/>
        <v>180.28</v>
      </c>
      <c r="AP63" s="128">
        <f t="shared" si="32"/>
        <v>937.44</v>
      </c>
      <c r="AQ63" s="128"/>
      <c r="AR63" s="128"/>
      <c r="AS63" s="46">
        <f t="shared" si="33"/>
        <v>332.32738888888889</v>
      </c>
      <c r="AT63" s="46">
        <f t="shared" si="34"/>
        <v>605.11261111111116</v>
      </c>
      <c r="AU63" s="51"/>
      <c r="AV63" s="51"/>
      <c r="AW63" s="51">
        <f t="shared" si="35"/>
        <v>198791.32072222221</v>
      </c>
      <c r="AX63" s="58">
        <f t="shared" ref="AX63:AX125" si="264">IF(AND($H$7="Oui",AK63=$I$7),BB63+BA63,IF(AND($H$7="Oui",AK63&gt;$I$7),0,IF(AK63&gt;$B$7,0,$AX$60)))</f>
        <v>927.38215694565588</v>
      </c>
      <c r="AY63" s="52"/>
      <c r="AZ63" s="52"/>
      <c r="BA63" s="52">
        <f t="shared" si="36"/>
        <v>180.14</v>
      </c>
      <c r="BB63" s="51">
        <f t="shared" si="37"/>
        <v>747.24215694565589</v>
      </c>
      <c r="BC63" s="51"/>
      <c r="BD63" s="51"/>
      <c r="BE63" s="57">
        <f t="shared" si="38"/>
        <v>198506.19568610869</v>
      </c>
      <c r="BF63" s="468">
        <f t="shared" si="39"/>
        <v>-927.38215694565588</v>
      </c>
      <c r="BG63" s="46">
        <f t="shared" si="40"/>
        <v>-1117.72</v>
      </c>
      <c r="BH63" s="46">
        <f t="shared" si="41"/>
        <v>-937.44</v>
      </c>
      <c r="BI63" s="764"/>
      <c r="BJ63" s="12"/>
      <c r="BK63" s="45">
        <v>2</v>
      </c>
      <c r="BL63" s="46">
        <f t="shared" ref="BL63:BL126" si="265">IF(BK63&gt;$B$7,0,IF(AND($H$7="Oui",BK63&gt;$I$7),0,ROUND(BN63+BM63,2)))</f>
        <v>1190.97</v>
      </c>
      <c r="BM63" s="46">
        <f t="shared" ref="BM63:BM126" si="266">IF(AND($H$7="Oui",BK63&gt;$I$7),0,IF(BK63&gt;$B$7,0,(TRUNC(BR63*$K$27*$L$7/12,2))+(TRUNC(BR63*$L$27*$M$7/12,2))))</f>
        <v>179.2</v>
      </c>
      <c r="BN63" s="46">
        <f t="shared" ref="BN63:BN126" si="267">IF(AND($H$7="Oui",BK63=$I$7),ROUND(BQ62+BO63,2),IF(AND($H$7="Oui",BK63&gt;$I$7),0,IF(BK63&gt;$B$7,0,IF(BK63=$B$7,ROUND((BP63+BO63),2),ROUND(-PMT($D$7/12,$B$7,$C$7,0,0),2)))))</f>
        <v>1011.77</v>
      </c>
      <c r="BO63" s="46">
        <f t="shared" si="42"/>
        <v>332.20260555555552</v>
      </c>
      <c r="BP63" s="46">
        <f t="shared" si="43"/>
        <v>679.56739444444452</v>
      </c>
      <c r="BQ63" s="51">
        <f t="shared" si="44"/>
        <v>198641.99593888887</v>
      </c>
      <c r="BR63" s="57">
        <f t="shared" ref="BR63:BR73" si="268">$BQ$61</f>
        <v>200000</v>
      </c>
      <c r="BS63" s="58">
        <f t="shared" si="45"/>
        <v>1012.5333333333333</v>
      </c>
      <c r="BT63" s="52">
        <f t="shared" ref="BT63:BT126" si="269">IF(AND($H$7="Oui",BK63&gt;$I$7),0,IF(BK63&gt;$B$7,0,(TRUNC(BW63*$K$27/12,2))+(TRUNC(BW63*$L$27/12,2))))</f>
        <v>179.2</v>
      </c>
      <c r="BU63" s="51">
        <f t="shared" si="46"/>
        <v>833.33333333333337</v>
      </c>
      <c r="BV63" s="51">
        <f t="shared" si="47"/>
        <v>198333.33333333331</v>
      </c>
      <c r="BW63" s="57">
        <f t="shared" ref="BW63:BW73" si="270">$BQ$61</f>
        <v>200000</v>
      </c>
      <c r="BX63" s="468">
        <f t="shared" ref="BX63:BX126" si="271">-BS63</f>
        <v>-1012.5333333333333</v>
      </c>
      <c r="BY63" s="46">
        <f t="shared" ref="BY63:BY126" si="272">-BL63</f>
        <v>-1190.97</v>
      </c>
      <c r="BZ63" s="46">
        <f t="shared" si="48"/>
        <v>-1011.77</v>
      </c>
      <c r="CA63" s="764"/>
      <c r="CB63" s="175"/>
      <c r="CC63" s="45">
        <v>2</v>
      </c>
      <c r="CD63" s="128">
        <f t="shared" si="49"/>
        <v>1117.6300000000001</v>
      </c>
      <c r="CE63" s="46">
        <f t="shared" ref="CE63:CE126" si="273">IF(AND($H$7="Oui",CC63&gt;$I$7),0,IF(CC63&gt;$B$7,0,(TRUNC(CJ63*$M$27*$L$7/12,2))+(TRUNC(CJ63*$N$27*$M$7/12,2))))</f>
        <v>174.32</v>
      </c>
      <c r="CF63" s="128">
        <f t="shared" si="50"/>
        <v>943.31</v>
      </c>
      <c r="CG63" s="46">
        <f t="shared" ref="CG63:CG126" si="274">IF(AND($H$7="Oui",CC63&gt;$I$7),0,IF(CC63&gt;$B$7,0,CI62*$D$7/12))</f>
        <v>332.31670555555559</v>
      </c>
      <c r="CH63" s="46">
        <f t="shared" si="52"/>
        <v>610.99329444444436</v>
      </c>
      <c r="CI63" s="51">
        <f t="shared" si="53"/>
        <v>198779.03003888892</v>
      </c>
      <c r="CJ63" s="199">
        <f t="shared" ref="CJ63:CJ73" si="275">$CR$61</f>
        <v>200000</v>
      </c>
      <c r="CK63" s="153">
        <f t="shared" ref="CK63:CK126" si="276">IF(CC63=$B$7,CI63,10000)</f>
        <v>10000</v>
      </c>
      <c r="CL63" s="45">
        <v>2</v>
      </c>
      <c r="CM63" s="46">
        <f t="shared" ref="CM63:CM126" si="277">IF(AND($H$7="Oui",CL63&gt;$I$7),0,IF(AND($H$7="Oui",CL63=$I$7),CO63+CN63,IF(CL63&gt;$B$7,0,IF(CL63=$B$7,CO63+CN63,ROUND(CD63,2)))))</f>
        <v>1117.6300000000001</v>
      </c>
      <c r="CN63" s="128">
        <f t="shared" si="54"/>
        <v>174.32</v>
      </c>
      <c r="CO63" s="128">
        <f t="shared" ref="CO63:CO125" si="278">IF(AND($H$7="Oui",CL63&gt;$I$7),0,IF(AND($H$7="Oui",CL63=$I$7),CQ63+CP63,IF(CL63&gt;$B$7,0,IF(CL63=$B$7,CQ63+CP63,ROUND(CM63-CN63,2)))))</f>
        <v>943.31</v>
      </c>
      <c r="CP63" s="46">
        <f t="shared" si="55"/>
        <v>332.31670555555559</v>
      </c>
      <c r="CQ63" s="46">
        <f t="shared" si="56"/>
        <v>610.99329444444436</v>
      </c>
      <c r="CR63" s="51">
        <f t="shared" si="57"/>
        <v>198779.03003888892</v>
      </c>
      <c r="CS63" s="153">
        <f t="shared" ref="CS63:CS73" si="279">$CR$61</f>
        <v>200000</v>
      </c>
      <c r="CT63" s="58">
        <f t="shared" si="58"/>
        <v>927.86033333333398</v>
      </c>
      <c r="CU63" s="52">
        <f t="shared" ref="CU63:CU126" si="280">IF(AND($H$7="Oui",CL63&gt;$I$7),0,IF(CL63&gt;$B$7,0,(TRUNC(CX63*$M$27/12,2))+(TRUNC(CX63*$N$27/12,2))))</f>
        <v>174.32</v>
      </c>
      <c r="CV63" s="51">
        <f t="shared" ref="CV63:CV126" si="281">IF(CL63&gt;$B$7,0,IF(AND(CL63&gt;$I$7,$H$7="Oui"),0,IF(AND($H$7="Oui",CL63=$I$7),CW62,CT63-CU63)))</f>
        <v>753.54033333333405</v>
      </c>
      <c r="CW63" s="51">
        <f t="shared" si="59"/>
        <v>198492.91933333332</v>
      </c>
      <c r="CX63" s="57">
        <f t="shared" ref="CX63:CX73" si="282">$CW$61</f>
        <v>200000</v>
      </c>
      <c r="CY63" s="153">
        <f t="shared" ref="CY63:CY126" si="283">IF(CC63=$B$7,CW63,10000)</f>
        <v>10000</v>
      </c>
      <c r="CZ63" s="479">
        <f t="shared" si="60"/>
        <v>-927.86033333333398</v>
      </c>
      <c r="DA63" s="46">
        <f t="shared" ref="DA63:DA126" si="284">-CM63</f>
        <v>-1117.6300000000001</v>
      </c>
      <c r="DB63" s="46">
        <f t="shared" ref="DB63:DB126" si="285">-CO63</f>
        <v>-943.31</v>
      </c>
      <c r="DC63" s="764"/>
      <c r="DE63" s="45">
        <v>2</v>
      </c>
      <c r="DF63" s="46">
        <f t="shared" si="61"/>
        <v>1058.43</v>
      </c>
      <c r="DG63" s="46">
        <f t="shared" ref="DG63:DG73" si="286">IF(AND($H$7="Oui",DE63&gt;$I$7),0,IF(DE63&gt;$B$7,0,(TRUNC($C$7*$P$27*$L$7/12,2))+(TRUNC($C$7*$Q$27*$M$7/12,2))))</f>
        <v>46.66</v>
      </c>
      <c r="DH63" s="46">
        <f t="shared" si="62"/>
        <v>1011.77</v>
      </c>
      <c r="DI63" s="46">
        <f t="shared" si="63"/>
        <v>332.20260555555552</v>
      </c>
      <c r="DJ63" s="46">
        <f t="shared" si="64"/>
        <v>679.56739444444452</v>
      </c>
      <c r="DK63" s="51">
        <f t="shared" si="65"/>
        <v>198641.99593888887</v>
      </c>
      <c r="DL63" s="58">
        <f t="shared" si="66"/>
        <v>879.99333333333334</v>
      </c>
      <c r="DM63" s="52">
        <f t="shared" ref="DM63:DM73" si="287">IF(AND($H$7="Oui",DE63&gt;$I$7),0,IF(DE63&gt;$B$7,0,(TRUNC($C$7*$P$27/12,2))+(TRUNC($C$7*$Q$27/12,2))))</f>
        <v>46.66</v>
      </c>
      <c r="DN63" s="51">
        <f t="shared" si="67"/>
        <v>833.33333333333337</v>
      </c>
      <c r="DO63" s="57">
        <f t="shared" si="68"/>
        <v>198333.33333333331</v>
      </c>
      <c r="DP63" s="468">
        <f t="shared" ref="DP63:DP126" si="288">-DL63</f>
        <v>-879.99333333333334</v>
      </c>
      <c r="DQ63" s="46">
        <f t="shared" ref="DQ63:DQ126" si="289">-DF63</f>
        <v>-1058.43</v>
      </c>
      <c r="DR63" s="47"/>
      <c r="DS63" s="46">
        <f t="shared" ref="DS63:DS126" si="290">-DH63</f>
        <v>-1011.77</v>
      </c>
      <c r="DT63" s="764"/>
      <c r="DU63" s="29"/>
      <c r="DV63" s="45">
        <v>2</v>
      </c>
      <c r="DW63" s="46">
        <f t="shared" ref="DW63:DW126" si="291">IF(DV63&gt;$B$7,0,IF(AND($H$7="Oui",DV63&gt;$I$7),0,ROUND(DY63+DX63,2)))</f>
        <v>1058.27</v>
      </c>
      <c r="DX63" s="46">
        <f t="shared" ref="DX63:DX73" si="292">IF(AND($H$7="Oui",DV63&gt;$I$7),0,IF(DV63&gt;$B$7,0,(TRUNC(EB62*$R$27*$L$7/12,2))+(TRUNC(EB62*$S$27*$M$7/12,2))))</f>
        <v>46.5</v>
      </c>
      <c r="DY63" s="46">
        <f t="shared" ref="DY63:DY126" si="293">IF(AND($H$7="Oui",DV63=$I$7),ROUND(EB62+DZ63,2),IF(AND($H$7="Oui",DV63&gt;$I$7),0,IF(DV63&gt;$B$7,0,IF(DV63=$B$7,ROUND((EA63+DZ63),2),ROUND(-PMT($D$7/12,$B$7,$C$7,0,0),2)))))</f>
        <v>1011.77</v>
      </c>
      <c r="DZ63" s="46">
        <f t="shared" si="69"/>
        <v>332.20260555555552</v>
      </c>
      <c r="EA63" s="46">
        <f t="shared" si="70"/>
        <v>679.56739444444452</v>
      </c>
      <c r="EB63" s="51">
        <f t="shared" si="71"/>
        <v>198641.99593888887</v>
      </c>
      <c r="EC63" s="58">
        <f t="shared" si="72"/>
        <v>879.79333333333341</v>
      </c>
      <c r="ED63" s="52">
        <f t="shared" ref="ED63:ED73" si="294">IF(AND($H$7="Oui",DV63&gt;$I$7),0,IF(DV63&gt;$B$7,0,(TRUNC(EF62*$R$27/12,2))+(TRUNC(EF62*$S$27/12,2))))</f>
        <v>46.46</v>
      </c>
      <c r="EE63" s="51">
        <f t="shared" si="73"/>
        <v>833.33333333333337</v>
      </c>
      <c r="EF63" s="57">
        <f t="shared" si="74"/>
        <v>198333.33333333331</v>
      </c>
      <c r="EG63" s="468">
        <f t="shared" ref="EG63:EG126" si="295">-EC63</f>
        <v>-879.79333333333341</v>
      </c>
      <c r="EH63" s="46">
        <f t="shared" ref="EH63:EH126" si="296">-DW63</f>
        <v>-1058.27</v>
      </c>
      <c r="EI63" s="47"/>
      <c r="EJ63" s="46">
        <f t="shared" ref="EJ63:EJ126" si="297">-DY63</f>
        <v>-1011.77</v>
      </c>
      <c r="EK63" s="764"/>
      <c r="EL63" s="175"/>
      <c r="EM63" s="45">
        <v>2</v>
      </c>
      <c r="EN63" s="46">
        <f t="shared" si="75"/>
        <v>1058.0868689014749</v>
      </c>
      <c r="EO63" s="46">
        <f t="shared" si="76"/>
        <v>46.5</v>
      </c>
      <c r="EP63" s="128">
        <f t="shared" si="77"/>
        <v>1011.5868689014749</v>
      </c>
      <c r="EQ63" s="46">
        <f t="shared" si="78"/>
        <v>332.2031774407198</v>
      </c>
      <c r="ER63" s="46">
        <f t="shared" si="79"/>
        <v>679.38369146075502</v>
      </c>
      <c r="ES63" s="51">
        <f t="shared" si="80"/>
        <v>198642.5227729711</v>
      </c>
      <c r="ET63" s="153">
        <f t="shared" ref="ET63:ET126" si="298">IF(EM63=$B$7,ES63,10000)</f>
        <v>10000</v>
      </c>
      <c r="EU63" s="45">
        <v>2</v>
      </c>
      <c r="EV63" s="46">
        <f t="shared" si="81"/>
        <v>1058.0899999999999</v>
      </c>
      <c r="EW63" s="46">
        <f t="shared" ref="EW63:EW72" si="299">IF(EU63&gt;$B$7,0,(TRUNC(FA62*$T$27*$L$7/12,2))+(TRUNC(FA62*$U$27*$M$7/12,2)))</f>
        <v>46.5</v>
      </c>
      <c r="EX63" s="128">
        <f t="shared" ref="EX63:EX125" si="300">IF(AND($H$7="Oui",EU63&gt;$I$7),0,IF(AND($H$7="Oui",EU63=$I$7),EZ63+EY63,IF(EU63&gt;$B$7,0,IF(EU63=$B$7,EZ63+EY63,ROUND(EV63-EW63,2)))))</f>
        <v>1011.59</v>
      </c>
      <c r="EY63" s="46">
        <f t="shared" ref="EY63:EY125" si="301">IF(EU63&gt;$B$7,0,FA62*$D$7/12)</f>
        <v>332.20317222222224</v>
      </c>
      <c r="EZ63" s="46">
        <f t="shared" si="82"/>
        <v>679.38682777777785</v>
      </c>
      <c r="FA63" s="51">
        <f t="shared" si="83"/>
        <v>198642.51650555554</v>
      </c>
      <c r="FB63" s="58">
        <f t="shared" ref="FB63:FB125" si="302">IF(AND($H$7="Oui",EU63&gt;$I$7),0,IF(AND($H$7="Oui",EU63=$I$7),FD63+FC63,IF(EU63&gt;$B$7,0,$FB$60)))</f>
        <v>874.86920833333363</v>
      </c>
      <c r="FC63" s="52">
        <f t="shared" ref="FC63:FC73" si="303">IF(AND($H$7="Oui",EU63&gt;$I$7),0,IF(EU63&gt;$B$7,0,(TRUNC(FE62*$T$27/12,2))+(TRUNC(FE62*$U$27/12,2))))</f>
        <v>46.46</v>
      </c>
      <c r="FD63" s="51">
        <f t="shared" ref="FD63:FD126" si="304">IF(EU63&gt;$B$7,0,IF(AND(EU63&gt;$I$7,$H$7="Oui"),0,IF(AND($H$7="Oui",EU63=$I$7),FE62,FB63-FC63)))</f>
        <v>828.40920833333359</v>
      </c>
      <c r="FE63" s="57">
        <f t="shared" si="84"/>
        <v>198343.38158333334</v>
      </c>
      <c r="FF63" s="153">
        <f t="shared" ref="FF63:FF126" si="305">IF(EU63=$B$7,FE63,10000)</f>
        <v>10000</v>
      </c>
      <c r="FG63" s="469">
        <f t="shared" si="85"/>
        <v>-874.86920833333363</v>
      </c>
      <c r="FH63" s="46">
        <f t="shared" si="86"/>
        <v>-1058.0899999999999</v>
      </c>
      <c r="FI63" s="46">
        <f t="shared" si="87"/>
        <v>-1011.59</v>
      </c>
      <c r="FJ63" s="764"/>
      <c r="FL63" s="45">
        <v>2</v>
      </c>
      <c r="FM63" s="46">
        <f t="shared" ref="FM63:FM126" si="306">IF(FL63&gt;$B$7,0,IF(AND($H$7="Oui",FL63&gt;$I$7),0,ROUND(FO63+FN63,2)))</f>
        <v>1058.43</v>
      </c>
      <c r="FN63" s="46">
        <f t="shared" si="88"/>
        <v>46.66</v>
      </c>
      <c r="FO63" s="46">
        <f t="shared" ref="FO63:FO126" si="307">IF(AND($H$7="Oui",FL63=$I$7),ROUND(FR62+FP63,2),IF(AND($H$7="Oui",FL63&gt;$I$7),0,IF(FL63&gt;$B$7,0,IF(FL63=$B$7,ROUND((FQ63+FP63),2),ROUND(-PMT($D$7/12,$B$7,$C$7,0,0),2)))))</f>
        <v>1011.77</v>
      </c>
      <c r="FP63" s="46">
        <f t="shared" si="89"/>
        <v>332.20260555555552</v>
      </c>
      <c r="FQ63" s="46">
        <f t="shared" si="90"/>
        <v>679.56739444444452</v>
      </c>
      <c r="FR63" s="51">
        <f t="shared" si="91"/>
        <v>198641.99593888887</v>
      </c>
      <c r="FS63" s="57">
        <f t="shared" ref="FS63:FS73" si="308">$BQ$61</f>
        <v>200000</v>
      </c>
      <c r="FT63" s="58">
        <f t="shared" si="92"/>
        <v>879.99333333333334</v>
      </c>
      <c r="FU63" s="52">
        <f t="shared" si="93"/>
        <v>46.66</v>
      </c>
      <c r="FV63" s="51">
        <f t="shared" si="94"/>
        <v>833.33333333333337</v>
      </c>
      <c r="FW63" s="51">
        <f t="shared" si="95"/>
        <v>198333.33333333331</v>
      </c>
      <c r="FX63" s="57">
        <f t="shared" ref="FX63:FX73" si="309">$BQ$61</f>
        <v>200000</v>
      </c>
      <c r="FY63" s="468">
        <f t="shared" ref="FY63:FY126" si="310">-FT63</f>
        <v>-879.99333333333334</v>
      </c>
      <c r="FZ63" s="46">
        <f t="shared" ref="FZ63:FZ126" si="311">-FM63</f>
        <v>-1058.43</v>
      </c>
      <c r="GA63" s="46">
        <f t="shared" si="96"/>
        <v>-1011.77</v>
      </c>
      <c r="GB63" s="764"/>
      <c r="GD63" s="45">
        <v>2</v>
      </c>
      <c r="GE63" s="46">
        <f t="shared" si="97"/>
        <v>1060.0875939185617</v>
      </c>
      <c r="GF63" s="128">
        <f t="shared" ref="GF63:GF73" si="312">IF(AND($H$7="Oui",GD63&gt;$I$7),0,IF(GD63&gt;$B$7,0,(TRUNC(GK63*$X$27*$L$7/12,2))+(TRUNC(GK63*$Y$27*$M$7/12,2))))</f>
        <v>46.66</v>
      </c>
      <c r="GG63" s="128">
        <f t="shared" si="98"/>
        <v>1013.4275939185617</v>
      </c>
      <c r="GH63" s="46">
        <f t="shared" si="99"/>
        <v>332.19984289902465</v>
      </c>
      <c r="GI63" s="46">
        <f t="shared" si="100"/>
        <v>681.22775101953698</v>
      </c>
      <c r="GJ63" s="51">
        <f t="shared" si="101"/>
        <v>198638.67798839524</v>
      </c>
      <c r="GK63" s="199">
        <f t="shared" ref="GK63:GK73" si="313">$GJ$61</f>
        <v>200000</v>
      </c>
      <c r="GL63" s="153">
        <f t="shared" ref="GL63:GL126" si="314">IF(GD63=$B$7,GJ63,10000)</f>
        <v>10000</v>
      </c>
      <c r="GM63" s="45">
        <v>2</v>
      </c>
      <c r="GN63" s="46">
        <f t="shared" si="102"/>
        <v>1060.0899999999999</v>
      </c>
      <c r="GO63" s="46">
        <f t="shared" si="103"/>
        <v>46.66</v>
      </c>
      <c r="GP63" s="128">
        <f t="shared" ref="GP63:GP126" si="315">IF(AND($H$7="Oui",GM63&gt;$I$7),0,IF(AND($H$7="Oui",GM63=$I$7),GR63+GQ63,IF(GM63&gt;$B$7,0,IF(GM63=$B$7,GR63+GQ63,ROUND(GN63-GO63,2)))))</f>
        <v>1013.43</v>
      </c>
      <c r="GQ63" s="46">
        <f t="shared" si="104"/>
        <v>332.19983888888891</v>
      </c>
      <c r="GR63" s="46">
        <f t="shared" si="105"/>
        <v>681.2301611111111</v>
      </c>
      <c r="GS63" s="51">
        <f t="shared" si="106"/>
        <v>198638.67317222222</v>
      </c>
      <c r="GT63" s="57">
        <f t="shared" ref="GT63:GT73" si="316">$GS$61</f>
        <v>200000</v>
      </c>
      <c r="GU63" s="58">
        <f t="shared" si="107"/>
        <v>876.92633333333197</v>
      </c>
      <c r="GV63" s="52">
        <f t="shared" si="108"/>
        <v>46.66</v>
      </c>
      <c r="GW63" s="51">
        <f t="shared" ref="GW63:GW126" si="317">IF(GM63&gt;$B$7,0,IF(AND(GM63&gt;$I$7,$H$7="Oui"),0,IF(AND($H$7="Oui",GM63=$I$7),GX62,GU63-GV63)))</f>
        <v>830.266333333332</v>
      </c>
      <c r="GX63" s="57">
        <f t="shared" si="109"/>
        <v>198339.46733333333</v>
      </c>
      <c r="GY63" s="153">
        <f t="shared" ref="GY63:GY73" si="318">$GX$61</f>
        <v>200000</v>
      </c>
      <c r="GZ63" s="153">
        <f t="shared" ref="GZ63:GZ126" si="319">IF(GM63=$B$7,GX63,10000)</f>
        <v>10000</v>
      </c>
      <c r="HA63" s="469">
        <f t="shared" si="110"/>
        <v>-876.92633333333197</v>
      </c>
      <c r="HB63" s="46">
        <f t="shared" si="111"/>
        <v>-1060.0899999999999</v>
      </c>
      <c r="HC63" s="46">
        <f t="shared" si="112"/>
        <v>-1013.43</v>
      </c>
      <c r="HD63" s="764"/>
      <c r="HF63" s="45">
        <v>2</v>
      </c>
      <c r="HG63" s="46">
        <f t="shared" si="113"/>
        <v>1123.8775326810628</v>
      </c>
      <c r="HH63" s="46">
        <f t="shared" si="114"/>
        <v>250</v>
      </c>
      <c r="HI63" s="46">
        <f t="shared" si="115"/>
        <v>873.8775326810628</v>
      </c>
      <c r="HJ63" s="46">
        <f t="shared" si="116"/>
        <v>332.43242633442043</v>
      </c>
      <c r="HK63" s="46">
        <f t="shared" si="117"/>
        <v>541.44510634664243</v>
      </c>
      <c r="HL63" s="51">
        <f t="shared" si="118"/>
        <v>198918.01069430562</v>
      </c>
      <c r="HM63" s="153">
        <f t="shared" ref="HM63:HM126" si="320">IF(HF63=$B$7,HL63,10000)</f>
        <v>10000</v>
      </c>
      <c r="HN63" s="58">
        <f t="shared" si="119"/>
        <v>933.33333333333724</v>
      </c>
      <c r="HO63" s="52">
        <f t="shared" si="120"/>
        <v>250</v>
      </c>
      <c r="HP63" s="51">
        <f t="shared" si="121"/>
        <v>683.33333333333724</v>
      </c>
      <c r="HQ63" s="57">
        <f t="shared" si="122"/>
        <v>198633.33333333331</v>
      </c>
      <c r="HR63" s="153">
        <f t="shared" ref="HR63:HR126" si="321">IF(HF63=$B$7,HQ63,10000)</f>
        <v>10000</v>
      </c>
      <c r="HS63" s="468">
        <f t="shared" si="123"/>
        <v>-933.33333333333724</v>
      </c>
      <c r="HT63" s="46">
        <f t="shared" si="124"/>
        <v>-1123.8775326810628</v>
      </c>
      <c r="HU63" s="46">
        <f t="shared" si="125"/>
        <v>-873.8775326810628</v>
      </c>
      <c r="HV63" s="764"/>
      <c r="HW63" s="29"/>
      <c r="HX63" s="45">
        <v>2</v>
      </c>
      <c r="HY63" s="128">
        <f t="shared" si="126"/>
        <v>1124.3399999999999</v>
      </c>
      <c r="HZ63" s="46">
        <f t="shared" si="127"/>
        <v>287.27999999999997</v>
      </c>
      <c r="IA63" s="46">
        <f t="shared" si="128"/>
        <v>837.06</v>
      </c>
      <c r="IB63" s="46">
        <f t="shared" si="129"/>
        <v>332.49498888888894</v>
      </c>
      <c r="IC63" s="46">
        <f t="shared" si="130"/>
        <v>504.565011111111</v>
      </c>
      <c r="ID63" s="51">
        <f t="shared" si="131"/>
        <v>198992.42832222223</v>
      </c>
      <c r="IE63" s="153">
        <f t="shared" ref="IE63:IE126" si="322">IF(HX63=$B$7,ID63,10000)</f>
        <v>10000</v>
      </c>
      <c r="IF63" s="58">
        <f t="shared" si="132"/>
        <v>930.14625019664186</v>
      </c>
      <c r="IG63" s="52">
        <f t="shared" si="133"/>
        <v>287.08</v>
      </c>
      <c r="IH63" s="51">
        <f t="shared" si="134"/>
        <v>643.06625019664193</v>
      </c>
      <c r="II63" s="57">
        <f t="shared" ref="II63:II126" si="323">IF(HX63&gt;$B$7,0,IF(AND($H$7="Oui",HX63&gt;$I$7),0,II62-IH63))</f>
        <v>198714.78749960673</v>
      </c>
      <c r="IJ63" s="153">
        <f t="shared" ref="IJ63:IJ126" si="324">IF(HX63=$B$7,II63,10000)</f>
        <v>10000</v>
      </c>
      <c r="IK63" s="468">
        <f t="shared" si="135"/>
        <v>-930.14625019664186</v>
      </c>
      <c r="IL63" s="46">
        <f t="shared" si="136"/>
        <v>-1124.3399999999999</v>
      </c>
      <c r="IM63" s="46">
        <f t="shared" si="137"/>
        <v>-837.06</v>
      </c>
      <c r="IN63" s="764"/>
      <c r="IO63" s="53">
        <f t="shared" si="138"/>
        <v>287.29241921443241</v>
      </c>
      <c r="IQ63" s="45">
        <v>2</v>
      </c>
      <c r="IR63" s="128">
        <f t="shared" si="139"/>
        <v>1126.4568749999989</v>
      </c>
      <c r="IS63" s="128">
        <f t="shared" si="140"/>
        <v>292.42</v>
      </c>
      <c r="IT63" s="128">
        <f t="shared" si="141"/>
        <v>834.03687499999887</v>
      </c>
      <c r="IU63" s="46">
        <f t="shared" si="142"/>
        <v>332.5</v>
      </c>
      <c r="IV63" s="46">
        <f t="shared" si="143"/>
        <v>501.53687499999887</v>
      </c>
      <c r="IW63" s="51">
        <f t="shared" si="144"/>
        <v>198998.49625</v>
      </c>
      <c r="IX63" s="199">
        <f t="shared" ref="IX63:IX126" si="325">IF(IQ63=$B$7,IW63,10000)</f>
        <v>10000</v>
      </c>
      <c r="IY63" s="128">
        <f t="shared" si="145"/>
        <v>287.09614001658952</v>
      </c>
      <c r="IZ63" s="408">
        <f t="shared" si="146"/>
        <v>0</v>
      </c>
      <c r="JA63" s="58">
        <f t="shared" si="147"/>
        <v>931.95916666666494</v>
      </c>
      <c r="JB63" s="52">
        <f t="shared" si="148"/>
        <v>292.22000000000003</v>
      </c>
      <c r="JC63" s="51">
        <f t="shared" si="149"/>
        <v>639.73916666666491</v>
      </c>
      <c r="JD63" s="57">
        <f t="shared" si="150"/>
        <v>198721.46166666667</v>
      </c>
      <c r="JE63" s="280">
        <f t="shared" si="151"/>
        <v>10000</v>
      </c>
      <c r="JF63" s="280">
        <f t="shared" si="152"/>
        <v>0</v>
      </c>
      <c r="JG63" s="468">
        <f t="shared" si="153"/>
        <v>-931.95916666666494</v>
      </c>
      <c r="JH63" s="46">
        <f t="shared" si="154"/>
        <v>-1126.4568749999989</v>
      </c>
      <c r="JI63" s="46">
        <f t="shared" si="155"/>
        <v>-834.03687499999887</v>
      </c>
      <c r="JJ63" s="764"/>
      <c r="JL63" s="45">
        <v>2</v>
      </c>
      <c r="JM63" s="46">
        <f t="shared" si="156"/>
        <v>1124.4930833333331</v>
      </c>
      <c r="JN63" s="46">
        <f t="shared" si="157"/>
        <v>294.06</v>
      </c>
      <c r="JO63" s="128">
        <f t="shared" si="158"/>
        <v>830.43308333333312</v>
      </c>
      <c r="JP63" s="46">
        <f t="shared" ref="JP63:JP126" si="326">ROUND(JR62*$D$7/12,2)</f>
        <v>332.5</v>
      </c>
      <c r="JQ63" s="46">
        <f t="shared" si="159"/>
        <v>497.93308333333312</v>
      </c>
      <c r="JR63" s="51">
        <f t="shared" si="160"/>
        <v>199004.96383333334</v>
      </c>
      <c r="JS63" s="51">
        <f t="shared" ref="JS63:JS73" si="327">$BQ$61</f>
        <v>200000</v>
      </c>
      <c r="JT63" s="199">
        <f t="shared" ref="JT63:JT126" si="328">IF(JL63=$B$7,JR63,10000)</f>
        <v>10000</v>
      </c>
      <c r="JU63" s="128">
        <f t="shared" si="161"/>
        <v>294.04767697208644</v>
      </c>
      <c r="JV63" s="408">
        <f t="shared" si="162"/>
        <v>0</v>
      </c>
      <c r="JW63" s="58">
        <f t="shared" si="163"/>
        <v>930.37233333333074</v>
      </c>
      <c r="JX63" s="52">
        <f t="shared" si="164"/>
        <v>294.06</v>
      </c>
      <c r="JY63" s="51">
        <f t="shared" si="165"/>
        <v>636.3123333333308</v>
      </c>
      <c r="JZ63" s="51">
        <f t="shared" si="166"/>
        <v>198727.37533333333</v>
      </c>
      <c r="KA63" s="51">
        <f t="shared" ref="KA63:KA73" si="329">$BQ$61</f>
        <v>200000</v>
      </c>
      <c r="KB63" s="128">
        <f t="shared" ref="KB63:KB126" si="330">IF(JL63=$B$7,JZ63,10000)</f>
        <v>10000</v>
      </c>
      <c r="KC63" s="204">
        <f t="shared" si="167"/>
        <v>0</v>
      </c>
      <c r="KD63" s="468">
        <f t="shared" ref="KD63:KD126" si="331">-JW63</f>
        <v>-930.37233333333074</v>
      </c>
      <c r="KE63" s="46">
        <f t="shared" si="168"/>
        <v>-1124.4930833333331</v>
      </c>
      <c r="KF63" s="46">
        <f t="shared" si="169"/>
        <v>-830.43308333333312</v>
      </c>
      <c r="KG63" s="764"/>
      <c r="KI63" s="45">
        <v>2</v>
      </c>
      <c r="KJ63" s="46">
        <f t="shared" si="170"/>
        <v>1124.4890404061762</v>
      </c>
      <c r="KK63" s="46">
        <f t="shared" si="171"/>
        <v>290.02</v>
      </c>
      <c r="KL63" s="128">
        <f t="shared" si="172"/>
        <v>834.46904040617619</v>
      </c>
      <c r="KM63" s="46">
        <f t="shared" si="173"/>
        <v>332.4981071548786</v>
      </c>
      <c r="KN63" s="46">
        <f t="shared" si="174"/>
        <v>501.97093325129759</v>
      </c>
      <c r="KO63" s="51">
        <f t="shared" si="175"/>
        <v>198996.89335967586</v>
      </c>
      <c r="KP63" s="199">
        <f t="shared" ref="KP63:KP73" si="332">$CR$61</f>
        <v>200000</v>
      </c>
      <c r="KQ63" s="199">
        <f t="shared" ref="KQ63:KQ126" si="333">IF(KI63=$B$7,KO63,10000)</f>
        <v>10000</v>
      </c>
      <c r="KR63" s="128">
        <f t="shared" si="176"/>
        <v>376.07433334626904</v>
      </c>
      <c r="KS63" s="408">
        <f t="shared" si="177"/>
        <v>0</v>
      </c>
      <c r="KT63" s="45">
        <v>2</v>
      </c>
      <c r="KU63" s="46">
        <f t="shared" ref="KU63:KU126" si="334">IF(AND($H$7="Oui",KT63&gt;$I$7),0,IF(AND($H$7="Oui",KT63=$I$7),KW63+KV63,IF(KT63&gt;$B$7,0,IF(KT63=$B$7,KW63+KV63,ROUND(KJ63,2)))))</f>
        <v>1124.49</v>
      </c>
      <c r="KV63" s="46">
        <f t="shared" si="178"/>
        <v>290.02</v>
      </c>
      <c r="KW63" s="128">
        <f t="shared" si="179"/>
        <v>834.47</v>
      </c>
      <c r="KX63" s="46">
        <f t="shared" si="180"/>
        <v>332.49810555555558</v>
      </c>
      <c r="KY63" s="46">
        <f t="shared" si="181"/>
        <v>501.97189444444444</v>
      </c>
      <c r="KZ63" s="51">
        <f t="shared" si="182"/>
        <v>198996.89143888891</v>
      </c>
      <c r="LA63" s="153">
        <f t="shared" ref="LA63:LA73" si="335">$CR$61</f>
        <v>200000</v>
      </c>
      <c r="LB63" s="58">
        <f t="shared" si="183"/>
        <v>930.59633333333579</v>
      </c>
      <c r="LC63" s="52">
        <f t="shared" si="184"/>
        <v>290.02</v>
      </c>
      <c r="LD63" s="51">
        <f t="shared" si="185"/>
        <v>640.57633333333581</v>
      </c>
      <c r="LE63" s="51">
        <f t="shared" si="186"/>
        <v>198718.84733333334</v>
      </c>
      <c r="LF63" s="51">
        <f t="shared" ref="LF63:LF73" si="336">$CW$61</f>
        <v>200000</v>
      </c>
      <c r="LG63" s="128">
        <f t="shared" si="187"/>
        <v>10000</v>
      </c>
      <c r="LH63" s="204">
        <f t="shared" si="188"/>
        <v>0</v>
      </c>
      <c r="LI63" s="479">
        <f t="shared" si="189"/>
        <v>-930.59633333333579</v>
      </c>
      <c r="LJ63" s="46">
        <f t="shared" ref="LJ63:LJ126" si="337">-KU63</f>
        <v>-1124.49</v>
      </c>
      <c r="LK63" s="46">
        <f t="shared" ref="LK63:LK126" si="338">-KW63</f>
        <v>-834.47</v>
      </c>
      <c r="LL63" s="764"/>
      <c r="LN63" s="45">
        <v>2</v>
      </c>
      <c r="LO63" s="46">
        <f t="shared" si="190"/>
        <v>1123.1238136873469</v>
      </c>
      <c r="LP63" s="46">
        <f t="shared" si="191"/>
        <v>193.32</v>
      </c>
      <c r="LQ63" s="46">
        <f t="shared" si="192"/>
        <v>929.80381368734697</v>
      </c>
      <c r="LR63" s="46">
        <f t="shared" si="193"/>
        <v>332.33921586607664</v>
      </c>
      <c r="LS63" s="46">
        <f t="shared" si="194"/>
        <v>597.46459782127033</v>
      </c>
      <c r="LT63" s="51">
        <f t="shared" si="195"/>
        <v>198806.06492182473</v>
      </c>
      <c r="LU63" s="199">
        <f t="shared" ref="LU63:LU126" si="339">IF(LN63=$B$7,LT63,10000)</f>
        <v>10000</v>
      </c>
      <c r="LV63" s="58">
        <f t="shared" si="196"/>
        <v>933.33033333333128</v>
      </c>
      <c r="LW63" s="52">
        <f t="shared" si="197"/>
        <v>193.32</v>
      </c>
      <c r="LX63" s="51">
        <f t="shared" si="198"/>
        <v>740.01033333333135</v>
      </c>
      <c r="LY63" s="51">
        <f t="shared" ref="LY63:LY125" si="340">IF(LN63&gt;$B$7,0,IF(AND($H$7="Oui",LN63&gt;$I$7),0,LY62-LX63))</f>
        <v>198519.97933333332</v>
      </c>
      <c r="LZ63" s="46">
        <f t="shared" ref="LZ63:LZ126" si="341">LP63</f>
        <v>193.32</v>
      </c>
      <c r="MA63" s="199">
        <f t="shared" ref="MA63:MA126" si="342">IF(LN63=$B$7,LY63,10000)</f>
        <v>10000</v>
      </c>
      <c r="MB63" s="468">
        <f t="shared" si="199"/>
        <v>-933.33033333333128</v>
      </c>
      <c r="MC63" s="46">
        <f t="shared" si="200"/>
        <v>-1123.1238136873469</v>
      </c>
      <c r="MD63" s="46">
        <f t="shared" si="201"/>
        <v>-929.80381368734697</v>
      </c>
      <c r="ME63" s="764"/>
      <c r="MG63" s="45">
        <v>2</v>
      </c>
      <c r="MH63" s="46">
        <f t="shared" si="202"/>
        <v>1076.608661999408</v>
      </c>
      <c r="MI63" s="46">
        <f t="shared" si="203"/>
        <v>116.29</v>
      </c>
      <c r="MJ63" s="46">
        <f t="shared" si="204"/>
        <v>960.31866199940805</v>
      </c>
      <c r="MK63" s="46">
        <f t="shared" si="205"/>
        <v>332.28897445222321</v>
      </c>
      <c r="ML63" s="46">
        <f t="shared" si="206"/>
        <v>628.02968754718484</v>
      </c>
      <c r="MM63" s="51">
        <f t="shared" si="207"/>
        <v>198745.35498378673</v>
      </c>
      <c r="MN63" s="199">
        <f t="shared" ref="MN63:MN126" si="343">IF(MG63=$B$7,MM63,10000)</f>
        <v>10000</v>
      </c>
      <c r="MO63" s="58">
        <f t="shared" si="208"/>
        <v>889.32945707741396</v>
      </c>
      <c r="MP63" s="52">
        <f t="shared" si="209"/>
        <v>116.2</v>
      </c>
      <c r="MQ63" s="51">
        <f t="shared" si="210"/>
        <v>773.12945707741392</v>
      </c>
      <c r="MR63" s="57">
        <f t="shared" si="211"/>
        <v>198454.20108584515</v>
      </c>
      <c r="MS63" s="199">
        <f t="shared" ref="MS63:MS126" si="344">IF(MG63=$B$7,MR63,10000)</f>
        <v>10000</v>
      </c>
      <c r="MT63" s="468">
        <f t="shared" ref="MT63:MT126" si="345">-MO63</f>
        <v>-889.32945707741396</v>
      </c>
      <c r="MU63" s="46">
        <f t="shared" si="212"/>
        <v>-1076.608661999408</v>
      </c>
      <c r="MV63" s="46">
        <f t="shared" si="213"/>
        <v>-960.31866199940805</v>
      </c>
      <c r="MW63" s="764"/>
      <c r="MY63" s="45">
        <v>2</v>
      </c>
      <c r="MZ63" s="46">
        <f t="shared" si="214"/>
        <v>1076.608661999408</v>
      </c>
      <c r="NA63" s="46">
        <f t="shared" si="215"/>
        <v>116.29</v>
      </c>
      <c r="NB63" s="128">
        <f t="shared" si="216"/>
        <v>960.31866199940805</v>
      </c>
      <c r="NC63" s="46">
        <f t="shared" si="217"/>
        <v>332.28897445222321</v>
      </c>
      <c r="ND63" s="46">
        <f t="shared" si="218"/>
        <v>628.02968754718484</v>
      </c>
      <c r="NE63" s="51">
        <f t="shared" si="219"/>
        <v>198745.35498378673</v>
      </c>
      <c r="NF63" s="153">
        <f t="shared" ref="NF63:NF126" si="346">IF(MY63=$B$7,NE63,10000)</f>
        <v>10000</v>
      </c>
      <c r="NG63" s="45">
        <v>2</v>
      </c>
      <c r="NH63" s="46">
        <f t="shared" si="220"/>
        <v>1076.6099999999999</v>
      </c>
      <c r="NI63" s="46">
        <f t="shared" si="221"/>
        <v>116.29</v>
      </c>
      <c r="NJ63" s="128">
        <f t="shared" ref="NJ63:NJ126" si="347">IF(AND($H$7="Oui",NG63&gt;$I$7),0,IF(AND($H$7="Oui",NG63=$I$7),NL63+NK63,IF(NG63&gt;$B$7,0,IF(NG63=$B$7,NL63+NK63,ROUND(NH63-NI63,2)))))</f>
        <v>960.32</v>
      </c>
      <c r="NK63" s="46">
        <f t="shared" ref="NK63:NK126" si="348">IF(NG63&gt;$B$7,0,NM62*$D$7/12)</f>
        <v>332.28897222222224</v>
      </c>
      <c r="NL63" s="46">
        <f t="shared" si="222"/>
        <v>628.03102777777781</v>
      </c>
      <c r="NM63" s="51">
        <f t="shared" si="223"/>
        <v>198745.35230555554</v>
      </c>
      <c r="NN63" s="58">
        <f t="shared" si="224"/>
        <v>888.78037499999857</v>
      </c>
      <c r="NO63" s="52">
        <f t="shared" si="225"/>
        <v>116.2</v>
      </c>
      <c r="NP63" s="51">
        <f t="shared" si="226"/>
        <v>772.58037499999853</v>
      </c>
      <c r="NQ63" s="57">
        <f t="shared" si="227"/>
        <v>198455.29925000001</v>
      </c>
      <c r="NR63" s="153">
        <f t="shared" ref="NR63:NR126" si="349">IF(NG63=$B$7,NQ63,10000)</f>
        <v>10000</v>
      </c>
      <c r="NS63" s="469">
        <f t="shared" si="228"/>
        <v>-888.78037499999857</v>
      </c>
      <c r="NT63" s="46">
        <f t="shared" si="229"/>
        <v>-1076.6099999999999</v>
      </c>
      <c r="NU63" s="46">
        <f t="shared" si="230"/>
        <v>-960.32</v>
      </c>
      <c r="NV63" s="764"/>
      <c r="NX63" s="45">
        <v>2</v>
      </c>
      <c r="NY63" s="46">
        <f t="shared" si="231"/>
        <v>1076.6456011701148</v>
      </c>
      <c r="NZ63" s="46">
        <f t="shared" si="232"/>
        <v>116.66</v>
      </c>
      <c r="OA63" s="46">
        <f t="shared" si="233"/>
        <v>959.98560117011482</v>
      </c>
      <c r="OB63" s="46">
        <f t="shared" si="234"/>
        <v>332.2889128869387</v>
      </c>
      <c r="OC63" s="46">
        <f t="shared" si="235"/>
        <v>627.69668828317617</v>
      </c>
      <c r="OD63" s="51">
        <f t="shared" si="236"/>
        <v>198745.65104388003</v>
      </c>
      <c r="OE63" s="57">
        <f t="shared" ref="OE63:OE73" si="350">$BQ$61</f>
        <v>200000</v>
      </c>
      <c r="OF63" s="153">
        <f t="shared" ref="OF63:OF126" si="351">IF(NX63=$B$7,OD63,10000)</f>
        <v>10000</v>
      </c>
      <c r="OG63" s="58">
        <f t="shared" si="237"/>
        <v>889.48383333333379</v>
      </c>
      <c r="OH63" s="52">
        <f t="shared" ref="OH63:OH73" si="352">IF(AND($H$7="Oui",NX63&gt;$I$7),0,IF(NX63&gt;$B$7,0,(TRUNC(OK63*$AX$27/12,2))+(TRUNC(OK63*$AZ$27/12,2))))</f>
        <v>116.66</v>
      </c>
      <c r="OI63" s="51">
        <f t="shared" si="238"/>
        <v>772.82383333333382</v>
      </c>
      <c r="OJ63" s="51">
        <f t="shared" si="239"/>
        <v>198454.35233333334</v>
      </c>
      <c r="OK63" s="57">
        <f t="shared" ref="OK63:OK73" si="353">$BQ$61</f>
        <v>200000</v>
      </c>
      <c r="OL63" s="153">
        <f t="shared" ref="OL63:OL126" si="354">IF(NX63=$B$7,OJ63,10000)</f>
        <v>10000</v>
      </c>
      <c r="OM63" s="468">
        <f t="shared" ref="OM63:OM126" si="355">-OG63</f>
        <v>-889.48383333333379</v>
      </c>
      <c r="ON63" s="46">
        <f t="shared" ref="ON63:ON126" si="356">-NY63</f>
        <v>-1076.6456011701148</v>
      </c>
      <c r="OO63" s="46">
        <f t="shared" si="240"/>
        <v>-959.98560117011482</v>
      </c>
      <c r="OP63" s="764"/>
      <c r="OR63" s="45">
        <v>2</v>
      </c>
      <c r="OS63" s="46">
        <f t="shared" si="241"/>
        <v>1076.765700416463</v>
      </c>
      <c r="OT63" s="46">
        <f t="shared" si="242"/>
        <v>116.66</v>
      </c>
      <c r="OU63" s="128">
        <f t="shared" si="243"/>
        <v>960.10570041646304</v>
      </c>
      <c r="OV63" s="46">
        <f t="shared" si="244"/>
        <v>332.28871272152816</v>
      </c>
      <c r="OW63" s="46">
        <f t="shared" si="245"/>
        <v>627.81698769493482</v>
      </c>
      <c r="OX63" s="51">
        <f t="shared" si="246"/>
        <v>198745.41064522194</v>
      </c>
      <c r="OY63" s="199">
        <f t="shared" ref="OY63:OY73" si="357">$GJ$61</f>
        <v>200000</v>
      </c>
      <c r="OZ63" s="153">
        <f t="shared" ref="OZ63:OZ126" si="358">IF(OR63=$B$7,OX63,10000)</f>
        <v>10000</v>
      </c>
      <c r="PA63" s="45">
        <v>2</v>
      </c>
      <c r="PB63" s="46">
        <f t="shared" si="247"/>
        <v>1076.765700416463</v>
      </c>
      <c r="PC63" s="46">
        <f t="shared" ref="PC63:PC73" si="359">IF(PA63&gt;$B$7,0,(TRUNC(PH63*$BB$27*$L$7/12,2))+(TRUNC(PH63*$BD$27*$M$7/12,2)))</f>
        <v>116.66</v>
      </c>
      <c r="PD63" s="128">
        <f t="shared" si="248"/>
        <v>960.10570041646304</v>
      </c>
      <c r="PE63" s="46">
        <f t="shared" si="249"/>
        <v>332.28871272152816</v>
      </c>
      <c r="PF63" s="46">
        <f t="shared" si="250"/>
        <v>627.81698769493482</v>
      </c>
      <c r="PG63" s="51">
        <f t="shared" si="251"/>
        <v>198745.41064522194</v>
      </c>
      <c r="PH63" s="57">
        <f t="shared" ref="PH63:PH73" si="360">$GS$61</f>
        <v>200000</v>
      </c>
      <c r="PI63" s="688">
        <f t="shared" si="252"/>
        <v>889.6533333333341</v>
      </c>
      <c r="PJ63" s="52">
        <f t="shared" ref="PJ63:PJ73" si="361">IF(AND($H$7="Oui",PA63&gt;$I$7),0,IF(PA63&gt;$B$7,0,(TRUNC(PM63*$BB$27/12,2))+(TRUNC(PM63*$BD$27/12,2))))</f>
        <v>116.66</v>
      </c>
      <c r="PK63" s="51">
        <f t="shared" si="253"/>
        <v>772.99333333333414</v>
      </c>
      <c r="PL63" s="57">
        <f t="shared" si="254"/>
        <v>198454.01333333331</v>
      </c>
      <c r="PM63" s="153">
        <f t="shared" ref="PM63:PM73" si="362">$GX$61</f>
        <v>200000</v>
      </c>
      <c r="PN63" s="153">
        <f t="shared" ref="PN63:PN126" si="363">IF(PA63=$B$7,PL63,10000)</f>
        <v>10000</v>
      </c>
      <c r="PO63" s="469">
        <f t="shared" si="255"/>
        <v>-889.6533333333341</v>
      </c>
      <c r="PP63" s="46">
        <f t="shared" si="256"/>
        <v>-1076.765700416463</v>
      </c>
      <c r="PQ63" s="46">
        <f t="shared" si="257"/>
        <v>-960.10570041646304</v>
      </c>
      <c r="PR63" s="764"/>
    </row>
    <row r="64" spans="2:434" hidden="1" x14ac:dyDescent="0.3">
      <c r="B64" s="45">
        <v>3</v>
      </c>
      <c r="C64" s="46">
        <f t="shared" si="10"/>
        <v>1111.77</v>
      </c>
      <c r="D64" s="46">
        <f t="shared" si="11"/>
        <v>100</v>
      </c>
      <c r="E64" s="46">
        <f t="shared" si="12"/>
        <v>1011.77</v>
      </c>
      <c r="F64" s="46">
        <f t="shared" si="13"/>
        <v>331.06999323148142</v>
      </c>
      <c r="G64" s="46">
        <f t="shared" si="14"/>
        <v>680.70000676851851</v>
      </c>
      <c r="H64" s="51">
        <f t="shared" si="15"/>
        <v>197961.29593212035</v>
      </c>
      <c r="I64" s="58">
        <f t="shared" si="16"/>
        <v>933.33333333333337</v>
      </c>
      <c r="J64" s="52">
        <f t="shared" si="17"/>
        <v>100</v>
      </c>
      <c r="K64" s="51">
        <f t="shared" si="18"/>
        <v>833.33333333333337</v>
      </c>
      <c r="L64" s="57">
        <f t="shared" si="19"/>
        <v>197499.99999999997</v>
      </c>
      <c r="M64" s="468">
        <f t="shared" si="258"/>
        <v>-933.33333333333337</v>
      </c>
      <c r="N64" s="46">
        <f t="shared" si="259"/>
        <v>-1111.77</v>
      </c>
      <c r="O64" s="47"/>
      <c r="P64" s="46">
        <f t="shared" si="260"/>
        <v>-1011.77</v>
      </c>
      <c r="Q64" s="49">
        <f>((1+P422)^(12))-1</f>
        <v>2.1834644855252439E-2</v>
      </c>
      <c r="R64" s="29"/>
      <c r="S64" s="29"/>
      <c r="T64" s="45">
        <v>3</v>
      </c>
      <c r="U64" s="46">
        <f t="shared" si="20"/>
        <v>1197.33</v>
      </c>
      <c r="V64" s="46">
        <f t="shared" si="21"/>
        <v>185.56</v>
      </c>
      <c r="W64" s="46">
        <f t="shared" si="261"/>
        <v>1011.77</v>
      </c>
      <c r="X64" s="46">
        <f t="shared" si="22"/>
        <v>331.06999323148142</v>
      </c>
      <c r="Y64" s="46">
        <f t="shared" si="23"/>
        <v>680.70000676851851</v>
      </c>
      <c r="Z64" s="51">
        <f t="shared" si="24"/>
        <v>197961.29593212035</v>
      </c>
      <c r="AA64" s="58">
        <f t="shared" si="25"/>
        <v>1018.5933333333334</v>
      </c>
      <c r="AB64" s="52">
        <f t="shared" si="26"/>
        <v>185.26</v>
      </c>
      <c r="AC64" s="51">
        <f t="shared" si="27"/>
        <v>833.33333333333337</v>
      </c>
      <c r="AD64" s="57">
        <f t="shared" si="28"/>
        <v>197499.99999999997</v>
      </c>
      <c r="AE64" s="468">
        <f t="shared" si="262"/>
        <v>-1018.5933333333334</v>
      </c>
      <c r="AF64" s="46">
        <f t="shared" si="29"/>
        <v>-1197.33</v>
      </c>
      <c r="AG64" s="47"/>
      <c r="AH64" s="46">
        <f t="shared" si="263"/>
        <v>-1011.77</v>
      </c>
      <c r="AI64" s="49">
        <f>((1+AH422)^(12))-1</f>
        <v>2.1834644855252439E-2</v>
      </c>
      <c r="AJ64" s="29"/>
      <c r="AK64" s="45">
        <v>3</v>
      </c>
      <c r="AL64" s="46">
        <f t="shared" si="30"/>
        <v>1117.72</v>
      </c>
      <c r="AM64" s="46"/>
      <c r="AN64" s="46"/>
      <c r="AO64" s="46">
        <f t="shared" si="31"/>
        <v>179.74</v>
      </c>
      <c r="AP64" s="128">
        <f t="shared" si="32"/>
        <v>937.98</v>
      </c>
      <c r="AQ64" s="128"/>
      <c r="AR64" s="128"/>
      <c r="AS64" s="46">
        <f t="shared" si="33"/>
        <v>331.31886787037035</v>
      </c>
      <c r="AT64" s="46">
        <f t="shared" si="34"/>
        <v>606.66113212962966</v>
      </c>
      <c r="AU64" s="51"/>
      <c r="AV64" s="51"/>
      <c r="AW64" s="51">
        <f t="shared" si="35"/>
        <v>198184.65959009257</v>
      </c>
      <c r="AX64" s="58">
        <f t="shared" si="264"/>
        <v>927.38215694565588</v>
      </c>
      <c r="AY64" s="52"/>
      <c r="AZ64" s="52"/>
      <c r="BA64" s="52">
        <f t="shared" si="36"/>
        <v>179.48</v>
      </c>
      <c r="BB64" s="51">
        <f t="shared" si="37"/>
        <v>747.90215694565586</v>
      </c>
      <c r="BC64" s="51"/>
      <c r="BD64" s="51"/>
      <c r="BE64" s="57">
        <f t="shared" si="38"/>
        <v>197758.29352916303</v>
      </c>
      <c r="BF64" s="468">
        <f t="shared" si="39"/>
        <v>-927.38215694565588</v>
      </c>
      <c r="BG64" s="46">
        <f t="shared" si="40"/>
        <v>-1117.72</v>
      </c>
      <c r="BH64" s="46">
        <f t="shared" si="41"/>
        <v>-937.98</v>
      </c>
      <c r="BI64" s="49">
        <f>((1+BH422)^(12))-1</f>
        <v>2.1784720833142091E-2</v>
      </c>
      <c r="BJ64" s="12"/>
      <c r="BK64" s="45">
        <v>3</v>
      </c>
      <c r="BL64" s="46">
        <f t="shared" si="265"/>
        <v>1190.97</v>
      </c>
      <c r="BM64" s="46">
        <f t="shared" si="266"/>
        <v>179.2</v>
      </c>
      <c r="BN64" s="46">
        <f t="shared" si="267"/>
        <v>1011.77</v>
      </c>
      <c r="BO64" s="46">
        <f t="shared" si="42"/>
        <v>331.06999323148142</v>
      </c>
      <c r="BP64" s="46">
        <f t="shared" si="43"/>
        <v>680.70000676851851</v>
      </c>
      <c r="BQ64" s="51">
        <f t="shared" si="44"/>
        <v>197961.29593212035</v>
      </c>
      <c r="BR64" s="57">
        <f t="shared" si="268"/>
        <v>200000</v>
      </c>
      <c r="BS64" s="58">
        <f t="shared" si="45"/>
        <v>1012.5333333333333</v>
      </c>
      <c r="BT64" s="52">
        <f t="shared" si="269"/>
        <v>179.2</v>
      </c>
      <c r="BU64" s="51">
        <f t="shared" si="46"/>
        <v>833.33333333333337</v>
      </c>
      <c r="BV64" s="51">
        <f t="shared" si="47"/>
        <v>197499.99999999997</v>
      </c>
      <c r="BW64" s="57">
        <f t="shared" si="270"/>
        <v>200000</v>
      </c>
      <c r="BX64" s="468">
        <f t="shared" si="271"/>
        <v>-1012.5333333333333</v>
      </c>
      <c r="BY64" s="46">
        <f t="shared" si="272"/>
        <v>-1190.97</v>
      </c>
      <c r="BZ64" s="46">
        <f t="shared" si="48"/>
        <v>-1011.77</v>
      </c>
      <c r="CA64" s="49">
        <f>((1+BZ422)^(12))-1</f>
        <v>2.1834644855252439E-2</v>
      </c>
      <c r="CB64" s="176"/>
      <c r="CC64" s="45">
        <v>3</v>
      </c>
      <c r="CD64" s="128">
        <f t="shared" si="49"/>
        <v>1117.6300000000001</v>
      </c>
      <c r="CE64" s="46">
        <f t="shared" si="273"/>
        <v>174.32</v>
      </c>
      <c r="CF64" s="128">
        <f t="shared" si="50"/>
        <v>943.31</v>
      </c>
      <c r="CG64" s="46">
        <f t="shared" si="274"/>
        <v>331.29838339814819</v>
      </c>
      <c r="CH64" s="46">
        <f t="shared" si="52"/>
        <v>612.01161660185176</v>
      </c>
      <c r="CI64" s="51">
        <f t="shared" si="53"/>
        <v>198167.01842228707</v>
      </c>
      <c r="CJ64" s="199">
        <f t="shared" si="275"/>
        <v>200000</v>
      </c>
      <c r="CK64" s="153">
        <f t="shared" si="276"/>
        <v>10000</v>
      </c>
      <c r="CL64" s="45">
        <v>3</v>
      </c>
      <c r="CM64" s="46">
        <f t="shared" si="277"/>
        <v>1117.6300000000001</v>
      </c>
      <c r="CN64" s="128">
        <f t="shared" si="54"/>
        <v>174.32</v>
      </c>
      <c r="CO64" s="128">
        <f t="shared" si="278"/>
        <v>943.31</v>
      </c>
      <c r="CP64" s="46">
        <f t="shared" si="55"/>
        <v>331.29838339814819</v>
      </c>
      <c r="CQ64" s="46">
        <f t="shared" si="56"/>
        <v>612.01161660185176</v>
      </c>
      <c r="CR64" s="51">
        <f t="shared" si="57"/>
        <v>198167.01842228707</v>
      </c>
      <c r="CS64" s="153">
        <f t="shared" si="279"/>
        <v>200000</v>
      </c>
      <c r="CT64" s="58">
        <f t="shared" si="58"/>
        <v>927.86033333333398</v>
      </c>
      <c r="CU64" s="52">
        <f t="shared" si="280"/>
        <v>174.32</v>
      </c>
      <c r="CV64" s="51">
        <f t="shared" si="281"/>
        <v>753.54033333333405</v>
      </c>
      <c r="CW64" s="51">
        <f t="shared" si="59"/>
        <v>197739.37899999999</v>
      </c>
      <c r="CX64" s="57">
        <f t="shared" si="282"/>
        <v>200000</v>
      </c>
      <c r="CY64" s="153">
        <f t="shared" si="283"/>
        <v>10000</v>
      </c>
      <c r="CZ64" s="479">
        <f t="shared" si="60"/>
        <v>-927.86033333333398</v>
      </c>
      <c r="DA64" s="46">
        <f t="shared" si="284"/>
        <v>-1117.6300000000001</v>
      </c>
      <c r="DB64" s="46">
        <f t="shared" si="285"/>
        <v>-943.31</v>
      </c>
      <c r="DC64" s="49">
        <f>((1+DB422)^(12))-1</f>
        <v>2.1787184742258381E-2</v>
      </c>
      <c r="DE64" s="45">
        <v>3</v>
      </c>
      <c r="DF64" s="46">
        <f t="shared" si="61"/>
        <v>1058.43</v>
      </c>
      <c r="DG64" s="46">
        <f t="shared" si="286"/>
        <v>46.66</v>
      </c>
      <c r="DH64" s="46">
        <f t="shared" si="62"/>
        <v>1011.77</v>
      </c>
      <c r="DI64" s="46">
        <f t="shared" si="63"/>
        <v>331.06999323148142</v>
      </c>
      <c r="DJ64" s="46">
        <f t="shared" si="64"/>
        <v>680.70000676851851</v>
      </c>
      <c r="DK64" s="51">
        <f t="shared" si="65"/>
        <v>197961.29593212035</v>
      </c>
      <c r="DL64" s="58">
        <f t="shared" si="66"/>
        <v>879.99333333333334</v>
      </c>
      <c r="DM64" s="52">
        <f t="shared" si="287"/>
        <v>46.66</v>
      </c>
      <c r="DN64" s="51">
        <f t="shared" si="67"/>
        <v>833.33333333333337</v>
      </c>
      <c r="DO64" s="57">
        <f t="shared" si="68"/>
        <v>197499.99999999997</v>
      </c>
      <c r="DP64" s="468">
        <f t="shared" si="288"/>
        <v>-879.99333333333334</v>
      </c>
      <c r="DQ64" s="46">
        <f t="shared" si="289"/>
        <v>-1058.43</v>
      </c>
      <c r="DR64" s="47"/>
      <c r="DS64" s="46">
        <f t="shared" si="290"/>
        <v>-1011.77</v>
      </c>
      <c r="DT64" s="49">
        <f>((1+DS422)^(12))-1</f>
        <v>2.1834644855252439E-2</v>
      </c>
      <c r="DU64" s="29"/>
      <c r="DV64" s="45">
        <v>3</v>
      </c>
      <c r="DW64" s="46">
        <f t="shared" si="291"/>
        <v>1058.1099999999999</v>
      </c>
      <c r="DX64" s="46">
        <f t="shared" si="292"/>
        <v>46.34</v>
      </c>
      <c r="DY64" s="46">
        <f t="shared" si="293"/>
        <v>1011.77</v>
      </c>
      <c r="DZ64" s="46">
        <f t="shared" si="69"/>
        <v>331.06999323148142</v>
      </c>
      <c r="EA64" s="46">
        <f t="shared" si="70"/>
        <v>680.70000676851851</v>
      </c>
      <c r="EB64" s="51">
        <f t="shared" si="71"/>
        <v>197961.29593212035</v>
      </c>
      <c r="EC64" s="58">
        <f t="shared" si="72"/>
        <v>879.60333333333335</v>
      </c>
      <c r="ED64" s="52">
        <f t="shared" si="294"/>
        <v>46.269999999999996</v>
      </c>
      <c r="EE64" s="51">
        <f t="shared" si="73"/>
        <v>833.33333333333337</v>
      </c>
      <c r="EF64" s="57">
        <f t="shared" si="74"/>
        <v>197499.99999999997</v>
      </c>
      <c r="EG64" s="468">
        <f t="shared" si="295"/>
        <v>-879.60333333333335</v>
      </c>
      <c r="EH64" s="46">
        <f t="shared" si="296"/>
        <v>-1058.1099999999999</v>
      </c>
      <c r="EI64" s="47"/>
      <c r="EJ64" s="46">
        <f t="shared" si="297"/>
        <v>-1011.77</v>
      </c>
      <c r="EK64" s="49">
        <f>((1+EJ422)^(12))-1</f>
        <v>2.1834644855252439E-2</v>
      </c>
      <c r="EL64" s="176"/>
      <c r="EM64" s="45">
        <v>3</v>
      </c>
      <c r="EN64" s="46">
        <f t="shared" si="75"/>
        <v>1058.0868689014749</v>
      </c>
      <c r="EO64" s="46">
        <f t="shared" si="76"/>
        <v>46.34</v>
      </c>
      <c r="EP64" s="128">
        <f t="shared" si="77"/>
        <v>1011.7468689014748</v>
      </c>
      <c r="EQ64" s="46">
        <f t="shared" si="78"/>
        <v>331.07087128828522</v>
      </c>
      <c r="ER64" s="46">
        <f t="shared" si="79"/>
        <v>680.67599761318957</v>
      </c>
      <c r="ES64" s="51">
        <f t="shared" si="80"/>
        <v>197961.8467753579</v>
      </c>
      <c r="ET64" s="153">
        <f t="shared" si="298"/>
        <v>10000</v>
      </c>
      <c r="EU64" s="45">
        <v>3</v>
      </c>
      <c r="EV64" s="46">
        <f t="shared" si="81"/>
        <v>1058.0899999999999</v>
      </c>
      <c r="EW64" s="46">
        <f t="shared" si="299"/>
        <v>46.34</v>
      </c>
      <c r="EX64" s="128">
        <f t="shared" si="300"/>
        <v>1011.75</v>
      </c>
      <c r="EY64" s="46">
        <f t="shared" si="301"/>
        <v>331.07086084259259</v>
      </c>
      <c r="EZ64" s="46">
        <f t="shared" si="82"/>
        <v>680.67913915740746</v>
      </c>
      <c r="FA64" s="51">
        <f t="shared" si="83"/>
        <v>197961.83736639813</v>
      </c>
      <c r="FB64" s="58">
        <f t="shared" si="302"/>
        <v>874.86920833333363</v>
      </c>
      <c r="FC64" s="52">
        <f t="shared" si="303"/>
        <v>46.269999999999996</v>
      </c>
      <c r="FD64" s="51">
        <f t="shared" si="304"/>
        <v>828.59920833333365</v>
      </c>
      <c r="FE64" s="57">
        <f t="shared" si="84"/>
        <v>197514.78237500001</v>
      </c>
      <c r="FF64" s="153">
        <f t="shared" si="305"/>
        <v>10000</v>
      </c>
      <c r="FG64" s="469">
        <f t="shared" si="85"/>
        <v>-874.86920833333363</v>
      </c>
      <c r="FH64" s="46">
        <f t="shared" si="86"/>
        <v>-1058.0899999999999</v>
      </c>
      <c r="FI64" s="46">
        <f t="shared" si="87"/>
        <v>-1011.75</v>
      </c>
      <c r="FJ64" s="49">
        <f>((1+FI422)^(12))-1</f>
        <v>2.1821394844746766E-2</v>
      </c>
      <c r="FL64" s="45">
        <v>3</v>
      </c>
      <c r="FM64" s="46">
        <f t="shared" si="306"/>
        <v>1058.43</v>
      </c>
      <c r="FN64" s="46">
        <f t="shared" si="88"/>
        <v>46.66</v>
      </c>
      <c r="FO64" s="46">
        <f t="shared" si="307"/>
        <v>1011.77</v>
      </c>
      <c r="FP64" s="46">
        <f t="shared" si="89"/>
        <v>331.06999323148142</v>
      </c>
      <c r="FQ64" s="46">
        <f t="shared" si="90"/>
        <v>680.70000676851851</v>
      </c>
      <c r="FR64" s="51">
        <f t="shared" si="91"/>
        <v>197961.29593212035</v>
      </c>
      <c r="FS64" s="57">
        <f t="shared" si="308"/>
        <v>200000</v>
      </c>
      <c r="FT64" s="58">
        <f t="shared" si="92"/>
        <v>879.99333333333334</v>
      </c>
      <c r="FU64" s="52">
        <f t="shared" si="93"/>
        <v>46.66</v>
      </c>
      <c r="FV64" s="51">
        <f t="shared" si="94"/>
        <v>833.33333333333337</v>
      </c>
      <c r="FW64" s="51">
        <f t="shared" si="95"/>
        <v>197499.99999999997</v>
      </c>
      <c r="FX64" s="57">
        <f t="shared" si="309"/>
        <v>200000</v>
      </c>
      <c r="FY64" s="468">
        <f t="shared" si="310"/>
        <v>-879.99333333333334</v>
      </c>
      <c r="FZ64" s="46">
        <f t="shared" si="311"/>
        <v>-1058.43</v>
      </c>
      <c r="GA64" s="46">
        <f t="shared" si="96"/>
        <v>-1011.77</v>
      </c>
      <c r="GB64" s="49">
        <f>((1+GA422)^(12))-1</f>
        <v>2.1834644855252439E-2</v>
      </c>
      <c r="GD64" s="45">
        <v>3</v>
      </c>
      <c r="GE64" s="46">
        <f t="shared" si="97"/>
        <v>1060.0875939185617</v>
      </c>
      <c r="GF64" s="128">
        <f t="shared" si="312"/>
        <v>46.66</v>
      </c>
      <c r="GG64" s="128">
        <f t="shared" si="98"/>
        <v>1013.4275939185617</v>
      </c>
      <c r="GH64" s="46">
        <f t="shared" si="99"/>
        <v>331.06446331399206</v>
      </c>
      <c r="GI64" s="46">
        <f t="shared" si="100"/>
        <v>682.36313060456962</v>
      </c>
      <c r="GJ64" s="51">
        <f t="shared" si="101"/>
        <v>197956.31485779068</v>
      </c>
      <c r="GK64" s="199">
        <f t="shared" si="313"/>
        <v>200000</v>
      </c>
      <c r="GL64" s="153">
        <f t="shared" si="314"/>
        <v>10000</v>
      </c>
      <c r="GM64" s="45">
        <v>3</v>
      </c>
      <c r="GN64" s="46">
        <f t="shared" si="102"/>
        <v>1060.0899999999999</v>
      </c>
      <c r="GO64" s="46">
        <f t="shared" si="103"/>
        <v>46.66</v>
      </c>
      <c r="GP64" s="128">
        <f t="shared" si="315"/>
        <v>1013.43</v>
      </c>
      <c r="GQ64" s="46">
        <f t="shared" si="104"/>
        <v>331.06445528703705</v>
      </c>
      <c r="GR64" s="46">
        <f t="shared" si="105"/>
        <v>682.3655447129629</v>
      </c>
      <c r="GS64" s="51">
        <f t="shared" si="106"/>
        <v>197956.30762750926</v>
      </c>
      <c r="GT64" s="57">
        <f t="shared" si="316"/>
        <v>200000</v>
      </c>
      <c r="GU64" s="58">
        <f t="shared" si="107"/>
        <v>876.92633333333197</v>
      </c>
      <c r="GV64" s="52">
        <f t="shared" si="108"/>
        <v>46.66</v>
      </c>
      <c r="GW64" s="51">
        <f t="shared" si="317"/>
        <v>830.266333333332</v>
      </c>
      <c r="GX64" s="57">
        <f t="shared" si="109"/>
        <v>197509.201</v>
      </c>
      <c r="GY64" s="153">
        <f t="shared" si="318"/>
        <v>200000</v>
      </c>
      <c r="GZ64" s="153">
        <f t="shared" si="319"/>
        <v>10000</v>
      </c>
      <c r="HA64" s="469">
        <f t="shared" si="110"/>
        <v>-876.92633333333197</v>
      </c>
      <c r="HB64" s="46">
        <f t="shared" si="111"/>
        <v>-1060.0899999999999</v>
      </c>
      <c r="HC64" s="46">
        <f t="shared" si="112"/>
        <v>-1013.43</v>
      </c>
      <c r="HD64" s="49">
        <f>((1+HC422)^(12))-1</f>
        <v>2.1822043914341949E-2</v>
      </c>
      <c r="HF64" s="45">
        <v>3</v>
      </c>
      <c r="HG64" s="46">
        <f t="shared" si="113"/>
        <v>1123.8775326810628</v>
      </c>
      <c r="HH64" s="46">
        <f t="shared" si="114"/>
        <v>250</v>
      </c>
      <c r="HI64" s="46">
        <f t="shared" si="115"/>
        <v>873.8775326810628</v>
      </c>
      <c r="HJ64" s="46">
        <f t="shared" si="116"/>
        <v>331.53001782384268</v>
      </c>
      <c r="HK64" s="46">
        <f t="shared" si="117"/>
        <v>542.34751485722018</v>
      </c>
      <c r="HL64" s="51">
        <f t="shared" si="118"/>
        <v>198375.6631794484</v>
      </c>
      <c r="HM64" s="153">
        <f t="shared" si="320"/>
        <v>10000</v>
      </c>
      <c r="HN64" s="58">
        <f t="shared" si="119"/>
        <v>933.33333333333724</v>
      </c>
      <c r="HO64" s="52">
        <f t="shared" si="120"/>
        <v>250</v>
      </c>
      <c r="HP64" s="51">
        <f t="shared" si="121"/>
        <v>683.33333333333724</v>
      </c>
      <c r="HQ64" s="57">
        <f t="shared" si="122"/>
        <v>197949.99999999997</v>
      </c>
      <c r="HR64" s="153">
        <f t="shared" si="321"/>
        <v>10000</v>
      </c>
      <c r="HS64" s="468">
        <f t="shared" si="123"/>
        <v>-933.33333333333724</v>
      </c>
      <c r="HT64" s="46">
        <f t="shared" si="124"/>
        <v>-1123.8775326810628</v>
      </c>
      <c r="HU64" s="46">
        <f t="shared" si="125"/>
        <v>-873.8775326810628</v>
      </c>
      <c r="HV64" s="49">
        <f>((1+HU422)^(12))-1</f>
        <v>2.1734262622577827E-2</v>
      </c>
      <c r="HW64" s="29"/>
      <c r="HX64" s="45">
        <v>3</v>
      </c>
      <c r="HY64" s="128">
        <f t="shared" si="126"/>
        <v>1124.3399999999999</v>
      </c>
      <c r="HZ64" s="46">
        <f t="shared" si="127"/>
        <v>286.56</v>
      </c>
      <c r="IA64" s="46">
        <f t="shared" si="128"/>
        <v>837.78</v>
      </c>
      <c r="IB64" s="46">
        <f t="shared" si="129"/>
        <v>331.65404720370373</v>
      </c>
      <c r="IC64" s="46">
        <f t="shared" si="130"/>
        <v>506.12595279629625</v>
      </c>
      <c r="ID64" s="51">
        <f t="shared" si="131"/>
        <v>198486.30236942595</v>
      </c>
      <c r="IE64" s="153">
        <f t="shared" si="322"/>
        <v>10000</v>
      </c>
      <c r="IF64" s="58">
        <f t="shared" si="132"/>
        <v>930.14625019664186</v>
      </c>
      <c r="IG64" s="52">
        <f t="shared" si="133"/>
        <v>286.16000000000003</v>
      </c>
      <c r="IH64" s="51">
        <f t="shared" si="134"/>
        <v>643.98625019664178</v>
      </c>
      <c r="II64" s="57">
        <f t="shared" si="323"/>
        <v>198070.80124941008</v>
      </c>
      <c r="IJ64" s="153">
        <f t="shared" si="324"/>
        <v>10000</v>
      </c>
      <c r="IK64" s="468">
        <f t="shared" si="135"/>
        <v>-930.14625019664186</v>
      </c>
      <c r="IL64" s="46">
        <f t="shared" si="136"/>
        <v>-1124.3399999999999</v>
      </c>
      <c r="IM64" s="46">
        <f t="shared" si="137"/>
        <v>-837.78</v>
      </c>
      <c r="IN64" s="49">
        <f>((1+IM422)^(12))-1</f>
        <v>2.1730102639876403E-2</v>
      </c>
      <c r="IO64" s="53">
        <f t="shared" si="138"/>
        <v>286.56580323756469</v>
      </c>
      <c r="IQ64" s="45">
        <v>3</v>
      </c>
      <c r="IR64" s="128">
        <f t="shared" si="139"/>
        <v>1126.4568749999989</v>
      </c>
      <c r="IS64" s="128">
        <f t="shared" si="140"/>
        <v>291.68</v>
      </c>
      <c r="IT64" s="128">
        <f t="shared" si="141"/>
        <v>834.77687499999888</v>
      </c>
      <c r="IU64" s="46">
        <f t="shared" si="142"/>
        <v>331.66</v>
      </c>
      <c r="IV64" s="46">
        <f t="shared" si="143"/>
        <v>503.11687499999886</v>
      </c>
      <c r="IW64" s="51">
        <f t="shared" si="144"/>
        <v>198495.37937499999</v>
      </c>
      <c r="IX64" s="199">
        <f t="shared" si="325"/>
        <v>10000</v>
      </c>
      <c r="IY64" s="128">
        <f t="shared" si="145"/>
        <v>286.37438925478256</v>
      </c>
      <c r="IZ64" s="408">
        <f t="shared" si="146"/>
        <v>0</v>
      </c>
      <c r="JA64" s="58">
        <f t="shared" si="147"/>
        <v>931.95916666666494</v>
      </c>
      <c r="JB64" s="52">
        <f t="shared" si="148"/>
        <v>291.27999999999997</v>
      </c>
      <c r="JC64" s="51">
        <f t="shared" si="149"/>
        <v>640.67916666666497</v>
      </c>
      <c r="JD64" s="57">
        <f t="shared" si="150"/>
        <v>198080.7825</v>
      </c>
      <c r="JE64" s="280">
        <f t="shared" si="151"/>
        <v>10000</v>
      </c>
      <c r="JF64" s="280">
        <f t="shared" si="152"/>
        <v>0</v>
      </c>
      <c r="JG64" s="468">
        <f t="shared" si="153"/>
        <v>-931.95916666666494</v>
      </c>
      <c r="JH64" s="46">
        <f t="shared" si="154"/>
        <v>-1126.4568749999989</v>
      </c>
      <c r="JI64" s="46">
        <f t="shared" si="155"/>
        <v>-834.77687499999888</v>
      </c>
      <c r="JJ64" s="49">
        <f>((1+JI422)^(12))-1</f>
        <v>2.1728329124860002E-2</v>
      </c>
      <c r="JL64" s="45">
        <v>3</v>
      </c>
      <c r="JM64" s="46">
        <f t="shared" si="156"/>
        <v>1124.4930833333331</v>
      </c>
      <c r="JN64" s="46">
        <f t="shared" si="157"/>
        <v>294.06</v>
      </c>
      <c r="JO64" s="128">
        <f t="shared" si="158"/>
        <v>830.43308333333312</v>
      </c>
      <c r="JP64" s="46">
        <f t="shared" si="326"/>
        <v>331.67</v>
      </c>
      <c r="JQ64" s="46">
        <f t="shared" si="159"/>
        <v>498.7630833333331</v>
      </c>
      <c r="JR64" s="51">
        <f t="shared" si="160"/>
        <v>198506.20075000002</v>
      </c>
      <c r="JS64" s="51">
        <f t="shared" si="327"/>
        <v>200000</v>
      </c>
      <c r="JT64" s="199">
        <f t="shared" si="328"/>
        <v>10000</v>
      </c>
      <c r="JU64" s="128">
        <f t="shared" si="161"/>
        <v>294.04767697208644</v>
      </c>
      <c r="JV64" s="408">
        <f t="shared" si="162"/>
        <v>0</v>
      </c>
      <c r="JW64" s="58">
        <f t="shared" si="163"/>
        <v>930.37233333333074</v>
      </c>
      <c r="JX64" s="52">
        <f t="shared" si="164"/>
        <v>294.06</v>
      </c>
      <c r="JY64" s="51">
        <f t="shared" si="165"/>
        <v>636.3123333333308</v>
      </c>
      <c r="JZ64" s="51">
        <f t="shared" si="166"/>
        <v>198091.06299999999</v>
      </c>
      <c r="KA64" s="51">
        <f t="shared" si="329"/>
        <v>200000</v>
      </c>
      <c r="KB64" s="128">
        <f t="shared" si="330"/>
        <v>10000</v>
      </c>
      <c r="KC64" s="204">
        <f t="shared" si="167"/>
        <v>0</v>
      </c>
      <c r="KD64" s="468">
        <f t="shared" si="331"/>
        <v>-930.37233333333074</v>
      </c>
      <c r="KE64" s="46">
        <f t="shared" si="168"/>
        <v>-1124.4930833333331</v>
      </c>
      <c r="KF64" s="46">
        <f t="shared" si="169"/>
        <v>-830.43308333333312</v>
      </c>
      <c r="KG64" s="49">
        <f>((1+KF422)^(12))-1</f>
        <v>2.1729051802783728E-2</v>
      </c>
      <c r="KI64" s="45">
        <v>3</v>
      </c>
      <c r="KJ64" s="46">
        <f t="shared" si="170"/>
        <v>1124.4890404061762</v>
      </c>
      <c r="KK64" s="46">
        <f t="shared" si="171"/>
        <v>290.02</v>
      </c>
      <c r="KL64" s="128">
        <f t="shared" si="172"/>
        <v>834.46904040617619</v>
      </c>
      <c r="KM64" s="46">
        <f t="shared" si="173"/>
        <v>331.66148893279313</v>
      </c>
      <c r="KN64" s="46">
        <f t="shared" si="174"/>
        <v>502.80755147338306</v>
      </c>
      <c r="KO64" s="51">
        <f t="shared" si="175"/>
        <v>198494.08580820248</v>
      </c>
      <c r="KP64" s="199">
        <f t="shared" si="332"/>
        <v>200000</v>
      </c>
      <c r="KQ64" s="199">
        <f t="shared" si="333"/>
        <v>10000</v>
      </c>
      <c r="KR64" s="128">
        <f t="shared" si="176"/>
        <v>376.07433334626904</v>
      </c>
      <c r="KS64" s="408">
        <f t="shared" si="177"/>
        <v>0</v>
      </c>
      <c r="KT64" s="45">
        <v>3</v>
      </c>
      <c r="KU64" s="46">
        <f t="shared" si="334"/>
        <v>1124.49</v>
      </c>
      <c r="KV64" s="46">
        <f t="shared" si="178"/>
        <v>290.02</v>
      </c>
      <c r="KW64" s="128">
        <f t="shared" si="179"/>
        <v>834.47</v>
      </c>
      <c r="KX64" s="46">
        <f t="shared" si="180"/>
        <v>331.66148573148149</v>
      </c>
      <c r="KY64" s="46">
        <f t="shared" si="181"/>
        <v>502.80851426851854</v>
      </c>
      <c r="KZ64" s="51">
        <f t="shared" si="182"/>
        <v>198494.08292462039</v>
      </c>
      <c r="LA64" s="153">
        <f t="shared" si="335"/>
        <v>200000</v>
      </c>
      <c r="LB64" s="58">
        <f t="shared" si="183"/>
        <v>930.59633333333579</v>
      </c>
      <c r="LC64" s="52">
        <f t="shared" si="184"/>
        <v>290.02</v>
      </c>
      <c r="LD64" s="51">
        <f t="shared" si="185"/>
        <v>640.57633333333581</v>
      </c>
      <c r="LE64" s="51">
        <f t="shared" si="186"/>
        <v>198078.27100000001</v>
      </c>
      <c r="LF64" s="51">
        <f t="shared" si="336"/>
        <v>200000</v>
      </c>
      <c r="LG64" s="128">
        <f t="shared" si="187"/>
        <v>10000</v>
      </c>
      <c r="LH64" s="204">
        <f t="shared" si="188"/>
        <v>0</v>
      </c>
      <c r="LI64" s="479">
        <f t="shared" si="189"/>
        <v>-930.59633333333579</v>
      </c>
      <c r="LJ64" s="46">
        <f t="shared" si="337"/>
        <v>-1124.49</v>
      </c>
      <c r="LK64" s="46">
        <f t="shared" si="338"/>
        <v>-834.47</v>
      </c>
      <c r="LL64" s="49">
        <f>((1+LK422)^(12))-1</f>
        <v>2.1729467724140195E-2</v>
      </c>
      <c r="LN64" s="45">
        <v>3</v>
      </c>
      <c r="LO64" s="46">
        <f t="shared" si="190"/>
        <v>1123.1238136873469</v>
      </c>
      <c r="LP64" s="46">
        <f t="shared" si="191"/>
        <v>193.32</v>
      </c>
      <c r="LQ64" s="46">
        <f t="shared" si="192"/>
        <v>929.80381368734697</v>
      </c>
      <c r="LR64" s="46">
        <f t="shared" si="193"/>
        <v>331.34344153637454</v>
      </c>
      <c r="LS64" s="46">
        <f t="shared" si="194"/>
        <v>598.46037215097249</v>
      </c>
      <c r="LT64" s="51">
        <f t="shared" si="195"/>
        <v>198207.60454967376</v>
      </c>
      <c r="LU64" s="199">
        <f t="shared" si="339"/>
        <v>10000</v>
      </c>
      <c r="LV64" s="58">
        <f t="shared" si="196"/>
        <v>933.33033333333128</v>
      </c>
      <c r="LW64" s="52">
        <f t="shared" si="197"/>
        <v>193.32</v>
      </c>
      <c r="LX64" s="51">
        <f t="shared" si="198"/>
        <v>740.01033333333135</v>
      </c>
      <c r="LY64" s="51">
        <f t="shared" si="340"/>
        <v>197779.96899999998</v>
      </c>
      <c r="LZ64" s="46">
        <f t="shared" si="341"/>
        <v>193.32</v>
      </c>
      <c r="MA64" s="199">
        <f t="shared" si="342"/>
        <v>10000</v>
      </c>
      <c r="MB64" s="468">
        <f t="shared" si="199"/>
        <v>-933.33033333333128</v>
      </c>
      <c r="MC64" s="46">
        <f t="shared" si="200"/>
        <v>-1123.1238136873469</v>
      </c>
      <c r="MD64" s="46">
        <f t="shared" si="201"/>
        <v>-929.80381368734697</v>
      </c>
      <c r="ME64" s="49">
        <f>((1+MD422)^(12))-1</f>
        <v>2.1740769159765083E-2</v>
      </c>
      <c r="MG64" s="45">
        <v>3</v>
      </c>
      <c r="MH64" s="46">
        <f t="shared" si="202"/>
        <v>1076.608661999408</v>
      </c>
      <c r="MI64" s="46">
        <f t="shared" si="203"/>
        <v>115.91999999999999</v>
      </c>
      <c r="MJ64" s="46">
        <f t="shared" si="204"/>
        <v>960.68866199940805</v>
      </c>
      <c r="MK64" s="46">
        <f t="shared" si="205"/>
        <v>331.24225830631121</v>
      </c>
      <c r="ML64" s="46">
        <f t="shared" si="206"/>
        <v>629.44640369309684</v>
      </c>
      <c r="MM64" s="51">
        <f t="shared" si="207"/>
        <v>198115.90858009364</v>
      </c>
      <c r="MN64" s="199">
        <f t="shared" si="343"/>
        <v>10000</v>
      </c>
      <c r="MO64" s="58">
        <f t="shared" si="208"/>
        <v>889.32945707741396</v>
      </c>
      <c r="MP64" s="52">
        <f t="shared" si="209"/>
        <v>115.76</v>
      </c>
      <c r="MQ64" s="51">
        <f t="shared" si="210"/>
        <v>773.56945707741397</v>
      </c>
      <c r="MR64" s="57">
        <f t="shared" si="211"/>
        <v>197680.63162876773</v>
      </c>
      <c r="MS64" s="199">
        <f t="shared" si="344"/>
        <v>10000</v>
      </c>
      <c r="MT64" s="468">
        <f t="shared" si="345"/>
        <v>-889.32945707741396</v>
      </c>
      <c r="MU64" s="46">
        <f t="shared" si="212"/>
        <v>-1076.608661999408</v>
      </c>
      <c r="MV64" s="46">
        <f t="shared" si="213"/>
        <v>-960.68866199940805</v>
      </c>
      <c r="MW64" s="49">
        <f>((1+MV422)^(12))-1</f>
        <v>2.1777922267014471E-2</v>
      </c>
      <c r="MY64" s="45">
        <v>3</v>
      </c>
      <c r="MZ64" s="46">
        <f t="shared" si="214"/>
        <v>1076.608661999408</v>
      </c>
      <c r="NA64" s="46">
        <f t="shared" si="215"/>
        <v>115.91999999999999</v>
      </c>
      <c r="NB64" s="128">
        <f t="shared" si="216"/>
        <v>960.68866199940805</v>
      </c>
      <c r="NC64" s="46">
        <f t="shared" si="217"/>
        <v>331.24225830631121</v>
      </c>
      <c r="ND64" s="46">
        <f t="shared" si="218"/>
        <v>629.44640369309684</v>
      </c>
      <c r="NE64" s="51">
        <f t="shared" si="219"/>
        <v>198115.90858009364</v>
      </c>
      <c r="NF64" s="153">
        <f t="shared" si="346"/>
        <v>10000</v>
      </c>
      <c r="NG64" s="45">
        <v>3</v>
      </c>
      <c r="NH64" s="46">
        <f t="shared" si="220"/>
        <v>1076.6099999999999</v>
      </c>
      <c r="NI64" s="46">
        <f t="shared" si="221"/>
        <v>115.91999999999999</v>
      </c>
      <c r="NJ64" s="128">
        <f t="shared" si="347"/>
        <v>960.69</v>
      </c>
      <c r="NK64" s="46">
        <f t="shared" si="348"/>
        <v>331.24225384259256</v>
      </c>
      <c r="NL64" s="46">
        <f t="shared" si="222"/>
        <v>629.44774615740744</v>
      </c>
      <c r="NM64" s="51">
        <f t="shared" si="223"/>
        <v>198115.90455939813</v>
      </c>
      <c r="NN64" s="58">
        <f t="shared" si="224"/>
        <v>888.78037499999857</v>
      </c>
      <c r="NO64" s="52">
        <f t="shared" si="225"/>
        <v>115.76</v>
      </c>
      <c r="NP64" s="51">
        <f t="shared" si="226"/>
        <v>773.02037499999858</v>
      </c>
      <c r="NQ64" s="57">
        <f t="shared" si="227"/>
        <v>197682.27887500002</v>
      </c>
      <c r="NR64" s="153">
        <f t="shared" si="349"/>
        <v>10000</v>
      </c>
      <c r="NS64" s="469">
        <f t="shared" si="228"/>
        <v>-888.78037499999857</v>
      </c>
      <c r="NT64" s="46">
        <f t="shared" si="229"/>
        <v>-1076.6099999999999</v>
      </c>
      <c r="NU64" s="46">
        <f t="shared" si="230"/>
        <v>-960.69</v>
      </c>
      <c r="NV64" s="49">
        <f>((1+NU422)^(12))-1</f>
        <v>2.1777924678055172E-2</v>
      </c>
      <c r="NX64" s="45">
        <v>3</v>
      </c>
      <c r="NY64" s="46">
        <f t="shared" si="231"/>
        <v>1076.6456011701148</v>
      </c>
      <c r="NZ64" s="46">
        <f t="shared" si="232"/>
        <v>116.66</v>
      </c>
      <c r="OA64" s="46">
        <f t="shared" si="233"/>
        <v>959.98560117011482</v>
      </c>
      <c r="OB64" s="46">
        <f t="shared" si="234"/>
        <v>331.2427517398001</v>
      </c>
      <c r="OC64" s="46">
        <f t="shared" si="235"/>
        <v>628.74284943031466</v>
      </c>
      <c r="OD64" s="51">
        <f t="shared" si="236"/>
        <v>198116.90819444973</v>
      </c>
      <c r="OE64" s="57">
        <f t="shared" si="350"/>
        <v>200000</v>
      </c>
      <c r="OF64" s="153">
        <f t="shared" si="351"/>
        <v>10000</v>
      </c>
      <c r="OG64" s="58">
        <f t="shared" si="237"/>
        <v>889.48383333333379</v>
      </c>
      <c r="OH64" s="52">
        <f t="shared" si="352"/>
        <v>116.66</v>
      </c>
      <c r="OI64" s="51">
        <f t="shared" si="238"/>
        <v>772.82383333333382</v>
      </c>
      <c r="OJ64" s="51">
        <f t="shared" si="239"/>
        <v>197681.52850000001</v>
      </c>
      <c r="OK64" s="57">
        <f t="shared" si="353"/>
        <v>200000</v>
      </c>
      <c r="OL64" s="153">
        <f t="shared" si="354"/>
        <v>10000</v>
      </c>
      <c r="OM64" s="468">
        <f t="shared" si="355"/>
        <v>-889.48383333333379</v>
      </c>
      <c r="ON64" s="46">
        <f t="shared" si="356"/>
        <v>-1076.6456011701148</v>
      </c>
      <c r="OO64" s="46">
        <f t="shared" si="240"/>
        <v>-959.98560117011482</v>
      </c>
      <c r="OP64" s="49">
        <f>((1+OO422)^(12))-1</f>
        <v>2.1777615109417114E-2</v>
      </c>
      <c r="OR64" s="45">
        <v>3</v>
      </c>
      <c r="OS64" s="46">
        <f t="shared" si="241"/>
        <v>1076.765700416463</v>
      </c>
      <c r="OT64" s="46">
        <f t="shared" si="242"/>
        <v>116.66</v>
      </c>
      <c r="OU64" s="128">
        <f t="shared" si="243"/>
        <v>960.10570041646304</v>
      </c>
      <c r="OV64" s="46">
        <f t="shared" si="244"/>
        <v>331.24235107536992</v>
      </c>
      <c r="OW64" s="46">
        <f t="shared" si="245"/>
        <v>628.86334934109311</v>
      </c>
      <c r="OX64" s="51">
        <f t="shared" si="246"/>
        <v>198116.54729588085</v>
      </c>
      <c r="OY64" s="199">
        <f t="shared" si="357"/>
        <v>200000</v>
      </c>
      <c r="OZ64" s="153">
        <f t="shared" si="358"/>
        <v>10000</v>
      </c>
      <c r="PA64" s="45">
        <v>3</v>
      </c>
      <c r="PB64" s="46">
        <f t="shared" si="247"/>
        <v>1076.765700416463</v>
      </c>
      <c r="PC64" s="46">
        <f t="shared" si="359"/>
        <v>116.66</v>
      </c>
      <c r="PD64" s="128">
        <f t="shared" si="248"/>
        <v>960.10570041646304</v>
      </c>
      <c r="PE64" s="46">
        <f t="shared" si="249"/>
        <v>331.24235107536992</v>
      </c>
      <c r="PF64" s="46">
        <f t="shared" si="250"/>
        <v>628.86334934109311</v>
      </c>
      <c r="PG64" s="51">
        <f t="shared" si="251"/>
        <v>198116.54729588085</v>
      </c>
      <c r="PH64" s="57">
        <f t="shared" si="360"/>
        <v>200000</v>
      </c>
      <c r="PI64" s="688">
        <f t="shared" si="252"/>
        <v>889.6533333333341</v>
      </c>
      <c r="PJ64" s="52">
        <f t="shared" si="361"/>
        <v>116.66</v>
      </c>
      <c r="PK64" s="51">
        <f t="shared" si="253"/>
        <v>772.99333333333414</v>
      </c>
      <c r="PL64" s="57">
        <f t="shared" si="254"/>
        <v>197681.01999999996</v>
      </c>
      <c r="PM64" s="153">
        <f t="shared" si="362"/>
        <v>200000</v>
      </c>
      <c r="PN64" s="153">
        <f t="shared" si="363"/>
        <v>10000</v>
      </c>
      <c r="PO64" s="469">
        <f t="shared" si="255"/>
        <v>-889.6533333333341</v>
      </c>
      <c r="PP64" s="46">
        <f t="shared" si="256"/>
        <v>-1076.765700416463</v>
      </c>
      <c r="PQ64" s="46">
        <f t="shared" si="257"/>
        <v>-960.10570041646304</v>
      </c>
      <c r="PR64" s="49">
        <f>((1+PQ422)^(12))-1</f>
        <v>2.1777557548341431E-2</v>
      </c>
    </row>
    <row r="65" spans="2:434" hidden="1" x14ac:dyDescent="0.3">
      <c r="B65" s="45">
        <v>4</v>
      </c>
      <c r="C65" s="46">
        <f t="shared" si="10"/>
        <v>1111.77</v>
      </c>
      <c r="D65" s="46">
        <f t="shared" si="11"/>
        <v>100</v>
      </c>
      <c r="E65" s="46">
        <f t="shared" si="12"/>
        <v>1011.77</v>
      </c>
      <c r="F65" s="46">
        <f t="shared" si="13"/>
        <v>329.93549322020061</v>
      </c>
      <c r="G65" s="46">
        <f t="shared" si="14"/>
        <v>681.83450677979931</v>
      </c>
      <c r="H65" s="51">
        <f t="shared" si="15"/>
        <v>197279.46142534056</v>
      </c>
      <c r="I65" s="58">
        <f t="shared" si="16"/>
        <v>933.33333333333337</v>
      </c>
      <c r="J65" s="52">
        <f t="shared" si="17"/>
        <v>100</v>
      </c>
      <c r="K65" s="51">
        <f t="shared" si="18"/>
        <v>833.33333333333337</v>
      </c>
      <c r="L65" s="57">
        <f t="shared" si="19"/>
        <v>196666.66666666663</v>
      </c>
      <c r="M65" s="468">
        <f t="shared" si="258"/>
        <v>-933.33333333333337</v>
      </c>
      <c r="N65" s="46">
        <f t="shared" si="259"/>
        <v>-1111.77</v>
      </c>
      <c r="O65" s="47"/>
      <c r="P65" s="46">
        <f t="shared" si="260"/>
        <v>-1011.77</v>
      </c>
      <c r="Q65" s="763" t="s">
        <v>43</v>
      </c>
      <c r="R65" s="29"/>
      <c r="S65" s="29"/>
      <c r="T65" s="45">
        <v>4</v>
      </c>
      <c r="U65" s="46">
        <f t="shared" si="20"/>
        <v>1196.69</v>
      </c>
      <c r="V65" s="46">
        <f t="shared" si="21"/>
        <v>184.92</v>
      </c>
      <c r="W65" s="46">
        <f t="shared" si="261"/>
        <v>1011.77</v>
      </c>
      <c r="X65" s="46">
        <f t="shared" si="22"/>
        <v>329.93549322020061</v>
      </c>
      <c r="Y65" s="46">
        <f t="shared" si="23"/>
        <v>681.83450677979931</v>
      </c>
      <c r="Z65" s="51">
        <f t="shared" si="24"/>
        <v>197279.46142534056</v>
      </c>
      <c r="AA65" s="58">
        <f t="shared" si="25"/>
        <v>1017.8133333333334</v>
      </c>
      <c r="AB65" s="52">
        <f t="shared" si="26"/>
        <v>184.48</v>
      </c>
      <c r="AC65" s="51">
        <f t="shared" si="27"/>
        <v>833.33333333333337</v>
      </c>
      <c r="AD65" s="57">
        <f t="shared" si="28"/>
        <v>196666.66666666663</v>
      </c>
      <c r="AE65" s="468">
        <f t="shared" si="262"/>
        <v>-1017.8133333333334</v>
      </c>
      <c r="AF65" s="46">
        <f t="shared" si="29"/>
        <v>-1196.69</v>
      </c>
      <c r="AG65" s="47"/>
      <c r="AH65" s="46">
        <f t="shared" si="263"/>
        <v>-1011.77</v>
      </c>
      <c r="AI65" s="763" t="s">
        <v>43</v>
      </c>
      <c r="AJ65" s="29"/>
      <c r="AK65" s="45">
        <v>4</v>
      </c>
      <c r="AL65" s="46">
        <f t="shared" si="30"/>
        <v>1117.72</v>
      </c>
      <c r="AM65" s="46"/>
      <c r="AN65" s="46"/>
      <c r="AO65" s="46">
        <f t="shared" si="31"/>
        <v>179.18</v>
      </c>
      <c r="AP65" s="128">
        <f t="shared" si="32"/>
        <v>938.54</v>
      </c>
      <c r="AQ65" s="128"/>
      <c r="AR65" s="128"/>
      <c r="AS65" s="46">
        <f t="shared" si="33"/>
        <v>330.30776598348763</v>
      </c>
      <c r="AT65" s="46">
        <f t="shared" si="34"/>
        <v>608.23223401651239</v>
      </c>
      <c r="AU65" s="51"/>
      <c r="AV65" s="51"/>
      <c r="AW65" s="51">
        <f t="shared" si="35"/>
        <v>197576.42735607605</v>
      </c>
      <c r="AX65" s="58">
        <f t="shared" si="264"/>
        <v>927.38215694565588</v>
      </c>
      <c r="AY65" s="52"/>
      <c r="AZ65" s="52"/>
      <c r="BA65" s="52">
        <f t="shared" si="36"/>
        <v>178.8</v>
      </c>
      <c r="BB65" s="51">
        <f t="shared" si="37"/>
        <v>748.58215694565592</v>
      </c>
      <c r="BC65" s="51"/>
      <c r="BD65" s="51"/>
      <c r="BE65" s="57">
        <f t="shared" si="38"/>
        <v>197009.71137221737</v>
      </c>
      <c r="BF65" s="468">
        <f t="shared" si="39"/>
        <v>-927.38215694565588</v>
      </c>
      <c r="BG65" s="46">
        <f t="shared" si="40"/>
        <v>-1117.72</v>
      </c>
      <c r="BH65" s="46">
        <f t="shared" si="41"/>
        <v>-938.54</v>
      </c>
      <c r="BI65" s="763" t="s">
        <v>43</v>
      </c>
      <c r="BJ65" s="12"/>
      <c r="BK65" s="45">
        <v>4</v>
      </c>
      <c r="BL65" s="46">
        <f t="shared" si="265"/>
        <v>1190.97</v>
      </c>
      <c r="BM65" s="46">
        <f t="shared" si="266"/>
        <v>179.2</v>
      </c>
      <c r="BN65" s="46">
        <f t="shared" si="267"/>
        <v>1011.77</v>
      </c>
      <c r="BO65" s="46">
        <f t="shared" si="42"/>
        <v>329.93549322020061</v>
      </c>
      <c r="BP65" s="46">
        <f t="shared" si="43"/>
        <v>681.83450677979931</v>
      </c>
      <c r="BQ65" s="51">
        <f t="shared" si="44"/>
        <v>197279.46142534056</v>
      </c>
      <c r="BR65" s="57">
        <f t="shared" si="268"/>
        <v>200000</v>
      </c>
      <c r="BS65" s="58">
        <f t="shared" si="45"/>
        <v>1012.5333333333333</v>
      </c>
      <c r="BT65" s="52">
        <f t="shared" si="269"/>
        <v>179.2</v>
      </c>
      <c r="BU65" s="51">
        <f t="shared" si="46"/>
        <v>833.33333333333337</v>
      </c>
      <c r="BV65" s="51">
        <f t="shared" si="47"/>
        <v>196666.66666666663</v>
      </c>
      <c r="BW65" s="57">
        <f t="shared" si="270"/>
        <v>200000</v>
      </c>
      <c r="BX65" s="468">
        <f t="shared" si="271"/>
        <v>-1012.5333333333333</v>
      </c>
      <c r="BY65" s="46">
        <f t="shared" si="272"/>
        <v>-1190.97</v>
      </c>
      <c r="BZ65" s="46">
        <f t="shared" si="48"/>
        <v>-1011.77</v>
      </c>
      <c r="CA65" s="763" t="s">
        <v>43</v>
      </c>
      <c r="CB65" s="177"/>
      <c r="CC65" s="45">
        <v>4</v>
      </c>
      <c r="CD65" s="128">
        <f t="shared" si="49"/>
        <v>1117.6300000000001</v>
      </c>
      <c r="CE65" s="46">
        <f t="shared" si="273"/>
        <v>174.32</v>
      </c>
      <c r="CF65" s="128">
        <f t="shared" si="50"/>
        <v>943.31</v>
      </c>
      <c r="CG65" s="46">
        <f t="shared" si="274"/>
        <v>330.27836403714514</v>
      </c>
      <c r="CH65" s="46">
        <f t="shared" si="52"/>
        <v>613.03163596285481</v>
      </c>
      <c r="CI65" s="51">
        <f t="shared" si="53"/>
        <v>197553.98678632421</v>
      </c>
      <c r="CJ65" s="199">
        <f t="shared" si="275"/>
        <v>200000</v>
      </c>
      <c r="CK65" s="153">
        <f t="shared" si="276"/>
        <v>10000</v>
      </c>
      <c r="CL65" s="45">
        <v>4</v>
      </c>
      <c r="CM65" s="46">
        <f t="shared" si="277"/>
        <v>1117.6300000000001</v>
      </c>
      <c r="CN65" s="128">
        <f t="shared" si="54"/>
        <v>174.32</v>
      </c>
      <c r="CO65" s="128">
        <f t="shared" si="278"/>
        <v>943.31</v>
      </c>
      <c r="CP65" s="46">
        <f t="shared" si="55"/>
        <v>330.27836403714514</v>
      </c>
      <c r="CQ65" s="46">
        <f t="shared" si="56"/>
        <v>613.03163596285481</v>
      </c>
      <c r="CR65" s="51">
        <f t="shared" si="57"/>
        <v>197553.98678632421</v>
      </c>
      <c r="CS65" s="153">
        <f t="shared" si="279"/>
        <v>200000</v>
      </c>
      <c r="CT65" s="58">
        <f t="shared" si="58"/>
        <v>927.86033333333398</v>
      </c>
      <c r="CU65" s="52">
        <f t="shared" si="280"/>
        <v>174.32</v>
      </c>
      <c r="CV65" s="51">
        <f t="shared" si="281"/>
        <v>753.54033333333405</v>
      </c>
      <c r="CW65" s="51">
        <f t="shared" si="59"/>
        <v>196985.83866666665</v>
      </c>
      <c r="CX65" s="57">
        <f t="shared" si="282"/>
        <v>200000</v>
      </c>
      <c r="CY65" s="153">
        <f t="shared" si="283"/>
        <v>10000</v>
      </c>
      <c r="CZ65" s="479">
        <f t="shared" si="60"/>
        <v>-927.86033333333398</v>
      </c>
      <c r="DA65" s="46">
        <f t="shared" si="284"/>
        <v>-1117.6300000000001</v>
      </c>
      <c r="DB65" s="46">
        <f t="shared" si="285"/>
        <v>-943.31</v>
      </c>
      <c r="DC65" s="763" t="s">
        <v>43</v>
      </c>
      <c r="DE65" s="45">
        <v>4</v>
      </c>
      <c r="DF65" s="46">
        <f t="shared" si="61"/>
        <v>1058.43</v>
      </c>
      <c r="DG65" s="46">
        <f t="shared" si="286"/>
        <v>46.66</v>
      </c>
      <c r="DH65" s="46">
        <f t="shared" si="62"/>
        <v>1011.77</v>
      </c>
      <c r="DI65" s="46">
        <f t="shared" si="63"/>
        <v>329.93549322020061</v>
      </c>
      <c r="DJ65" s="46">
        <f t="shared" si="64"/>
        <v>681.83450677979931</v>
      </c>
      <c r="DK65" s="51">
        <f t="shared" si="65"/>
        <v>197279.46142534056</v>
      </c>
      <c r="DL65" s="58">
        <f t="shared" si="66"/>
        <v>879.99333333333334</v>
      </c>
      <c r="DM65" s="52">
        <f t="shared" si="287"/>
        <v>46.66</v>
      </c>
      <c r="DN65" s="51">
        <f t="shared" si="67"/>
        <v>833.33333333333337</v>
      </c>
      <c r="DO65" s="57">
        <f t="shared" si="68"/>
        <v>196666.66666666663</v>
      </c>
      <c r="DP65" s="468">
        <f t="shared" si="288"/>
        <v>-879.99333333333334</v>
      </c>
      <c r="DQ65" s="46">
        <f t="shared" si="289"/>
        <v>-1058.43</v>
      </c>
      <c r="DR65" s="47"/>
      <c r="DS65" s="46">
        <f t="shared" si="290"/>
        <v>-1011.77</v>
      </c>
      <c r="DT65" s="763" t="s">
        <v>43</v>
      </c>
      <c r="DU65" s="29"/>
      <c r="DV65" s="45">
        <v>4</v>
      </c>
      <c r="DW65" s="46">
        <f t="shared" si="291"/>
        <v>1057.95</v>
      </c>
      <c r="DX65" s="46">
        <f t="shared" si="292"/>
        <v>46.18</v>
      </c>
      <c r="DY65" s="46">
        <f t="shared" si="293"/>
        <v>1011.77</v>
      </c>
      <c r="DZ65" s="46">
        <f t="shared" si="69"/>
        <v>329.93549322020061</v>
      </c>
      <c r="EA65" s="46">
        <f t="shared" si="70"/>
        <v>681.83450677979931</v>
      </c>
      <c r="EB65" s="51">
        <f t="shared" si="71"/>
        <v>197279.46142534056</v>
      </c>
      <c r="EC65" s="58">
        <f t="shared" si="72"/>
        <v>879.41333333333341</v>
      </c>
      <c r="ED65" s="52">
        <f t="shared" si="294"/>
        <v>46.08</v>
      </c>
      <c r="EE65" s="51">
        <f t="shared" si="73"/>
        <v>833.33333333333337</v>
      </c>
      <c r="EF65" s="57">
        <f t="shared" si="74"/>
        <v>196666.66666666663</v>
      </c>
      <c r="EG65" s="468">
        <f t="shared" si="295"/>
        <v>-879.41333333333341</v>
      </c>
      <c r="EH65" s="46">
        <f t="shared" si="296"/>
        <v>-1057.95</v>
      </c>
      <c r="EI65" s="47"/>
      <c r="EJ65" s="46">
        <f t="shared" si="297"/>
        <v>-1011.77</v>
      </c>
      <c r="EK65" s="763" t="s">
        <v>43</v>
      </c>
      <c r="EL65" s="177"/>
      <c r="EM65" s="45">
        <v>4</v>
      </c>
      <c r="EN65" s="46">
        <f t="shared" si="75"/>
        <v>1058.0868689014749</v>
      </c>
      <c r="EO65" s="46">
        <f t="shared" si="76"/>
        <v>46.18</v>
      </c>
      <c r="EP65" s="128">
        <f t="shared" si="77"/>
        <v>1011.9068689014749</v>
      </c>
      <c r="EQ65" s="46">
        <f t="shared" si="78"/>
        <v>329.93641129226319</v>
      </c>
      <c r="ER65" s="46">
        <f t="shared" si="79"/>
        <v>681.97045760921173</v>
      </c>
      <c r="ES65" s="51">
        <f t="shared" si="80"/>
        <v>197279.87631774868</v>
      </c>
      <c r="ET65" s="153">
        <f t="shared" si="298"/>
        <v>10000</v>
      </c>
      <c r="EU65" s="45">
        <v>4</v>
      </c>
      <c r="EV65" s="46">
        <f t="shared" si="81"/>
        <v>1058.0899999999999</v>
      </c>
      <c r="EW65" s="46">
        <f t="shared" si="299"/>
        <v>46.18</v>
      </c>
      <c r="EX65" s="128">
        <f t="shared" si="300"/>
        <v>1011.91</v>
      </c>
      <c r="EY65" s="46">
        <f t="shared" si="301"/>
        <v>329.93639561066357</v>
      </c>
      <c r="EZ65" s="46">
        <f t="shared" si="82"/>
        <v>681.9736043893364</v>
      </c>
      <c r="FA65" s="51">
        <f t="shared" si="83"/>
        <v>197279.86376200878</v>
      </c>
      <c r="FB65" s="58">
        <f t="shared" si="302"/>
        <v>874.86920833333363</v>
      </c>
      <c r="FC65" s="52">
        <f t="shared" si="303"/>
        <v>46.08</v>
      </c>
      <c r="FD65" s="51">
        <f t="shared" si="304"/>
        <v>828.78920833333359</v>
      </c>
      <c r="FE65" s="57">
        <f t="shared" si="84"/>
        <v>196685.99316666668</v>
      </c>
      <c r="FF65" s="153">
        <f t="shared" si="305"/>
        <v>10000</v>
      </c>
      <c r="FG65" s="469">
        <f t="shared" si="85"/>
        <v>-874.86920833333363</v>
      </c>
      <c r="FH65" s="46">
        <f t="shared" si="86"/>
        <v>-1058.0899999999999</v>
      </c>
      <c r="FI65" s="46">
        <f t="shared" si="87"/>
        <v>-1011.91</v>
      </c>
      <c r="FJ65" s="763" t="s">
        <v>43</v>
      </c>
      <c r="FL65" s="45">
        <v>4</v>
      </c>
      <c r="FM65" s="46">
        <f t="shared" si="306"/>
        <v>1058.43</v>
      </c>
      <c r="FN65" s="46">
        <f t="shared" si="88"/>
        <v>46.66</v>
      </c>
      <c r="FO65" s="46">
        <f t="shared" si="307"/>
        <v>1011.77</v>
      </c>
      <c r="FP65" s="46">
        <f t="shared" si="89"/>
        <v>329.93549322020061</v>
      </c>
      <c r="FQ65" s="46">
        <f t="shared" si="90"/>
        <v>681.83450677979931</v>
      </c>
      <c r="FR65" s="51">
        <f t="shared" si="91"/>
        <v>197279.46142534056</v>
      </c>
      <c r="FS65" s="57">
        <f t="shared" si="308"/>
        <v>200000</v>
      </c>
      <c r="FT65" s="58">
        <f t="shared" si="92"/>
        <v>879.99333333333334</v>
      </c>
      <c r="FU65" s="52">
        <f t="shared" si="93"/>
        <v>46.66</v>
      </c>
      <c r="FV65" s="51">
        <f t="shared" si="94"/>
        <v>833.33333333333337</v>
      </c>
      <c r="FW65" s="51">
        <f t="shared" si="95"/>
        <v>196666.66666666663</v>
      </c>
      <c r="FX65" s="57">
        <f t="shared" si="309"/>
        <v>200000</v>
      </c>
      <c r="FY65" s="468">
        <f t="shared" si="310"/>
        <v>-879.99333333333334</v>
      </c>
      <c r="FZ65" s="46">
        <f t="shared" si="311"/>
        <v>-1058.43</v>
      </c>
      <c r="GA65" s="46">
        <f t="shared" si="96"/>
        <v>-1011.77</v>
      </c>
      <c r="GB65" s="763" t="s">
        <v>43</v>
      </c>
      <c r="GD65" s="45">
        <v>4</v>
      </c>
      <c r="GE65" s="46">
        <f t="shared" si="97"/>
        <v>1060.0875939185617</v>
      </c>
      <c r="GF65" s="128">
        <f t="shared" si="312"/>
        <v>46.66</v>
      </c>
      <c r="GG65" s="128">
        <f t="shared" si="98"/>
        <v>1013.4275939185617</v>
      </c>
      <c r="GH65" s="46">
        <f t="shared" si="99"/>
        <v>329.92719142965115</v>
      </c>
      <c r="GI65" s="46">
        <f t="shared" si="100"/>
        <v>683.50040248891059</v>
      </c>
      <c r="GJ65" s="51">
        <f t="shared" si="101"/>
        <v>197272.81445530176</v>
      </c>
      <c r="GK65" s="199">
        <f t="shared" si="313"/>
        <v>200000</v>
      </c>
      <c r="GL65" s="153">
        <f t="shared" si="314"/>
        <v>10000</v>
      </c>
      <c r="GM65" s="45">
        <v>4</v>
      </c>
      <c r="GN65" s="46">
        <f t="shared" si="102"/>
        <v>1060.0899999999999</v>
      </c>
      <c r="GO65" s="46">
        <f t="shared" si="103"/>
        <v>46.66</v>
      </c>
      <c r="GP65" s="128">
        <f t="shared" si="315"/>
        <v>1013.43</v>
      </c>
      <c r="GQ65" s="46">
        <f t="shared" si="104"/>
        <v>329.92717937918212</v>
      </c>
      <c r="GR65" s="46">
        <f t="shared" si="105"/>
        <v>683.50282062081783</v>
      </c>
      <c r="GS65" s="51">
        <f t="shared" si="106"/>
        <v>197272.80480688845</v>
      </c>
      <c r="GT65" s="57">
        <f t="shared" si="316"/>
        <v>200000</v>
      </c>
      <c r="GU65" s="58">
        <f t="shared" si="107"/>
        <v>876.92633333333197</v>
      </c>
      <c r="GV65" s="52">
        <f t="shared" si="108"/>
        <v>46.66</v>
      </c>
      <c r="GW65" s="51">
        <f t="shared" si="317"/>
        <v>830.266333333332</v>
      </c>
      <c r="GX65" s="57">
        <f t="shared" si="109"/>
        <v>196678.93466666667</v>
      </c>
      <c r="GY65" s="153">
        <f t="shared" si="318"/>
        <v>200000</v>
      </c>
      <c r="GZ65" s="153">
        <f t="shared" si="319"/>
        <v>10000</v>
      </c>
      <c r="HA65" s="469">
        <f t="shared" si="110"/>
        <v>-876.92633333333197</v>
      </c>
      <c r="HB65" s="46">
        <f t="shared" si="111"/>
        <v>-1060.0899999999999</v>
      </c>
      <c r="HC65" s="46">
        <f t="shared" si="112"/>
        <v>-1013.43</v>
      </c>
      <c r="HD65" s="763" t="s">
        <v>43</v>
      </c>
      <c r="HF65" s="45">
        <v>4</v>
      </c>
      <c r="HG65" s="46">
        <f t="shared" si="113"/>
        <v>1123.8775326810628</v>
      </c>
      <c r="HH65" s="46">
        <f t="shared" si="114"/>
        <v>250</v>
      </c>
      <c r="HI65" s="46">
        <f t="shared" si="115"/>
        <v>873.8775326810628</v>
      </c>
      <c r="HJ65" s="46">
        <f t="shared" si="116"/>
        <v>330.62610529908068</v>
      </c>
      <c r="HK65" s="46">
        <f t="shared" si="117"/>
        <v>543.25142738198213</v>
      </c>
      <c r="HL65" s="51">
        <f t="shared" si="118"/>
        <v>197832.41175206643</v>
      </c>
      <c r="HM65" s="153">
        <f t="shared" si="320"/>
        <v>10000</v>
      </c>
      <c r="HN65" s="58">
        <f t="shared" si="119"/>
        <v>933.33333333333724</v>
      </c>
      <c r="HO65" s="52">
        <f t="shared" si="120"/>
        <v>250</v>
      </c>
      <c r="HP65" s="51">
        <f t="shared" si="121"/>
        <v>683.33333333333724</v>
      </c>
      <c r="HQ65" s="57">
        <f t="shared" si="122"/>
        <v>197266.66666666663</v>
      </c>
      <c r="HR65" s="153">
        <f t="shared" si="321"/>
        <v>10000</v>
      </c>
      <c r="HS65" s="468">
        <f t="shared" si="123"/>
        <v>-933.33333333333724</v>
      </c>
      <c r="HT65" s="46">
        <f t="shared" si="124"/>
        <v>-1123.8775326810628</v>
      </c>
      <c r="HU65" s="46">
        <f t="shared" si="125"/>
        <v>-873.8775326810628</v>
      </c>
      <c r="HV65" s="763" t="s">
        <v>43</v>
      </c>
      <c r="HW65" s="29"/>
      <c r="HX65" s="45">
        <v>4</v>
      </c>
      <c r="HY65" s="128">
        <f t="shared" si="126"/>
        <v>1124.3399999999999</v>
      </c>
      <c r="HZ65" s="46">
        <f t="shared" si="127"/>
        <v>285.82</v>
      </c>
      <c r="IA65" s="46">
        <f t="shared" si="128"/>
        <v>838.52</v>
      </c>
      <c r="IB65" s="46">
        <f t="shared" si="129"/>
        <v>330.81050394904327</v>
      </c>
      <c r="IC65" s="46">
        <f t="shared" si="130"/>
        <v>507.70949605095672</v>
      </c>
      <c r="ID65" s="51">
        <f t="shared" si="131"/>
        <v>197978.59287337499</v>
      </c>
      <c r="IE65" s="153">
        <f t="shared" si="322"/>
        <v>10000</v>
      </c>
      <c r="IF65" s="58">
        <f t="shared" si="132"/>
        <v>930.14625019664186</v>
      </c>
      <c r="IG65" s="52">
        <f t="shared" si="133"/>
        <v>285.22000000000003</v>
      </c>
      <c r="IH65" s="51">
        <f t="shared" si="134"/>
        <v>644.92625019664183</v>
      </c>
      <c r="II65" s="57">
        <f t="shared" si="323"/>
        <v>197425.87499921344</v>
      </c>
      <c r="IJ65" s="153">
        <f t="shared" si="324"/>
        <v>10000</v>
      </c>
      <c r="IK65" s="468">
        <f t="shared" si="135"/>
        <v>-930.14625019664186</v>
      </c>
      <c r="IL65" s="46">
        <f t="shared" si="136"/>
        <v>-1124.3399999999999</v>
      </c>
      <c r="IM65" s="46">
        <f t="shared" si="137"/>
        <v>-838.52</v>
      </c>
      <c r="IN65" s="763" t="s">
        <v>43</v>
      </c>
      <c r="IO65" s="53">
        <f t="shared" si="138"/>
        <v>285.83693937362114</v>
      </c>
      <c r="IQ65" s="45">
        <v>4</v>
      </c>
      <c r="IR65" s="128">
        <f t="shared" si="139"/>
        <v>1126.4568749999989</v>
      </c>
      <c r="IS65" s="128">
        <f t="shared" si="140"/>
        <v>290.95999999999998</v>
      </c>
      <c r="IT65" s="128">
        <f t="shared" si="141"/>
        <v>835.49687499999891</v>
      </c>
      <c r="IU65" s="46">
        <f t="shared" si="142"/>
        <v>330.83</v>
      </c>
      <c r="IV65" s="46">
        <f t="shared" si="143"/>
        <v>504.66687499999892</v>
      </c>
      <c r="IW65" s="51">
        <f t="shared" si="144"/>
        <v>197990.71249999999</v>
      </c>
      <c r="IX65" s="199">
        <f t="shared" si="325"/>
        <v>10000</v>
      </c>
      <c r="IY65" s="128">
        <f t="shared" si="145"/>
        <v>285.65036474948732</v>
      </c>
      <c r="IZ65" s="408">
        <f t="shared" si="146"/>
        <v>0</v>
      </c>
      <c r="JA65" s="58">
        <f t="shared" si="147"/>
        <v>931.95916666666494</v>
      </c>
      <c r="JB65" s="52">
        <f t="shared" si="148"/>
        <v>290.33999999999997</v>
      </c>
      <c r="JC65" s="51">
        <f t="shared" si="149"/>
        <v>641.61916666666502</v>
      </c>
      <c r="JD65" s="57">
        <f t="shared" si="150"/>
        <v>197439.16333333333</v>
      </c>
      <c r="JE65" s="280">
        <f t="shared" si="151"/>
        <v>10000</v>
      </c>
      <c r="JF65" s="280">
        <f t="shared" si="152"/>
        <v>0</v>
      </c>
      <c r="JG65" s="468">
        <f t="shared" si="153"/>
        <v>-931.95916666666494</v>
      </c>
      <c r="JH65" s="46">
        <f t="shared" si="154"/>
        <v>-1126.4568749999989</v>
      </c>
      <c r="JI65" s="46">
        <f t="shared" si="155"/>
        <v>-835.49687499999891</v>
      </c>
      <c r="JJ65" s="763" t="s">
        <v>43</v>
      </c>
      <c r="JL65" s="45">
        <v>4</v>
      </c>
      <c r="JM65" s="46">
        <f t="shared" si="156"/>
        <v>1124.4930833333331</v>
      </c>
      <c r="JN65" s="46">
        <f t="shared" si="157"/>
        <v>294.06</v>
      </c>
      <c r="JO65" s="128">
        <f t="shared" si="158"/>
        <v>830.43308333333312</v>
      </c>
      <c r="JP65" s="46">
        <f t="shared" si="326"/>
        <v>330.84</v>
      </c>
      <c r="JQ65" s="46">
        <f t="shared" si="159"/>
        <v>499.59308333333314</v>
      </c>
      <c r="JR65" s="51">
        <f t="shared" si="160"/>
        <v>198006.60766666668</v>
      </c>
      <c r="JS65" s="51">
        <f t="shared" si="327"/>
        <v>200000</v>
      </c>
      <c r="JT65" s="199">
        <f t="shared" si="328"/>
        <v>10000</v>
      </c>
      <c r="JU65" s="128">
        <f t="shared" si="161"/>
        <v>294.04767697208644</v>
      </c>
      <c r="JV65" s="408">
        <f t="shared" si="162"/>
        <v>0</v>
      </c>
      <c r="JW65" s="58">
        <f t="shared" si="163"/>
        <v>930.37233333333074</v>
      </c>
      <c r="JX65" s="52">
        <f t="shared" si="164"/>
        <v>294.06</v>
      </c>
      <c r="JY65" s="51">
        <f t="shared" si="165"/>
        <v>636.3123333333308</v>
      </c>
      <c r="JZ65" s="51">
        <f t="shared" si="166"/>
        <v>197454.75066666666</v>
      </c>
      <c r="KA65" s="51">
        <f t="shared" si="329"/>
        <v>200000</v>
      </c>
      <c r="KB65" s="128">
        <f t="shared" si="330"/>
        <v>10000</v>
      </c>
      <c r="KC65" s="204">
        <f t="shared" si="167"/>
        <v>0</v>
      </c>
      <c r="KD65" s="468">
        <f t="shared" si="331"/>
        <v>-930.37233333333074</v>
      </c>
      <c r="KE65" s="46">
        <f t="shared" si="168"/>
        <v>-1124.4930833333331</v>
      </c>
      <c r="KF65" s="46">
        <f t="shared" si="169"/>
        <v>-830.43308333333312</v>
      </c>
      <c r="KG65" s="763" t="s">
        <v>43</v>
      </c>
      <c r="KI65" s="45">
        <v>4</v>
      </c>
      <c r="KJ65" s="46">
        <f t="shared" si="170"/>
        <v>1124.4890404061762</v>
      </c>
      <c r="KK65" s="46">
        <f t="shared" si="171"/>
        <v>290.02</v>
      </c>
      <c r="KL65" s="128">
        <f t="shared" si="172"/>
        <v>834.46904040617619</v>
      </c>
      <c r="KM65" s="46">
        <f t="shared" si="173"/>
        <v>330.82347634700415</v>
      </c>
      <c r="KN65" s="46">
        <f t="shared" si="174"/>
        <v>503.64556405917205</v>
      </c>
      <c r="KO65" s="51">
        <f t="shared" si="175"/>
        <v>197990.4402441433</v>
      </c>
      <c r="KP65" s="199">
        <f t="shared" si="332"/>
        <v>200000</v>
      </c>
      <c r="KQ65" s="199">
        <f t="shared" si="333"/>
        <v>10000</v>
      </c>
      <c r="KR65" s="128">
        <f t="shared" si="176"/>
        <v>376.07433334626904</v>
      </c>
      <c r="KS65" s="408">
        <f t="shared" si="177"/>
        <v>0</v>
      </c>
      <c r="KT65" s="45">
        <v>4</v>
      </c>
      <c r="KU65" s="46">
        <f t="shared" si="334"/>
        <v>1124.49</v>
      </c>
      <c r="KV65" s="46">
        <f t="shared" si="178"/>
        <v>290.02</v>
      </c>
      <c r="KW65" s="128">
        <f t="shared" si="179"/>
        <v>834.47</v>
      </c>
      <c r="KX65" s="46">
        <f t="shared" si="180"/>
        <v>330.823471541034</v>
      </c>
      <c r="KY65" s="46">
        <f t="shared" si="181"/>
        <v>503.64652845896603</v>
      </c>
      <c r="KZ65" s="51">
        <f t="shared" si="182"/>
        <v>197990.43639616141</v>
      </c>
      <c r="LA65" s="153">
        <f t="shared" si="335"/>
        <v>200000</v>
      </c>
      <c r="LB65" s="58">
        <f t="shared" si="183"/>
        <v>930.59633333333579</v>
      </c>
      <c r="LC65" s="52">
        <f t="shared" si="184"/>
        <v>290.02</v>
      </c>
      <c r="LD65" s="51">
        <f t="shared" si="185"/>
        <v>640.57633333333581</v>
      </c>
      <c r="LE65" s="51">
        <f t="shared" si="186"/>
        <v>197437.69466666668</v>
      </c>
      <c r="LF65" s="51">
        <f t="shared" si="336"/>
        <v>200000</v>
      </c>
      <c r="LG65" s="128">
        <f t="shared" si="187"/>
        <v>10000</v>
      </c>
      <c r="LH65" s="204">
        <f t="shared" si="188"/>
        <v>0</v>
      </c>
      <c r="LI65" s="479">
        <f t="shared" si="189"/>
        <v>-930.59633333333579</v>
      </c>
      <c r="LJ65" s="46">
        <f t="shared" si="337"/>
        <v>-1124.49</v>
      </c>
      <c r="LK65" s="46">
        <f t="shared" si="338"/>
        <v>-834.47</v>
      </c>
      <c r="LL65" s="763" t="s">
        <v>43</v>
      </c>
      <c r="LN65" s="45">
        <v>4</v>
      </c>
      <c r="LO65" s="46">
        <f t="shared" si="190"/>
        <v>1123.1238136873469</v>
      </c>
      <c r="LP65" s="46">
        <f t="shared" si="191"/>
        <v>193.32</v>
      </c>
      <c r="LQ65" s="46">
        <f t="shared" si="192"/>
        <v>929.80381368734697</v>
      </c>
      <c r="LR65" s="46">
        <f t="shared" si="193"/>
        <v>330.34600758278958</v>
      </c>
      <c r="LS65" s="46">
        <f t="shared" si="194"/>
        <v>599.45780610455745</v>
      </c>
      <c r="LT65" s="51">
        <f t="shared" si="195"/>
        <v>197608.1467435692</v>
      </c>
      <c r="LU65" s="199">
        <f t="shared" si="339"/>
        <v>10000</v>
      </c>
      <c r="LV65" s="58">
        <f t="shared" si="196"/>
        <v>933.33033333333128</v>
      </c>
      <c r="LW65" s="52">
        <f t="shared" si="197"/>
        <v>193.32</v>
      </c>
      <c r="LX65" s="51">
        <f t="shared" si="198"/>
        <v>740.01033333333135</v>
      </c>
      <c r="LY65" s="51">
        <f t="shared" si="340"/>
        <v>197039.95866666664</v>
      </c>
      <c r="LZ65" s="46">
        <f t="shared" si="341"/>
        <v>193.32</v>
      </c>
      <c r="MA65" s="199">
        <f t="shared" si="342"/>
        <v>10000</v>
      </c>
      <c r="MB65" s="468">
        <f t="shared" si="199"/>
        <v>-933.33033333333128</v>
      </c>
      <c r="MC65" s="46">
        <f t="shared" si="200"/>
        <v>-1123.1238136873469</v>
      </c>
      <c r="MD65" s="46">
        <f t="shared" si="201"/>
        <v>-929.80381368734697</v>
      </c>
      <c r="ME65" s="763" t="s">
        <v>43</v>
      </c>
      <c r="MG65" s="45">
        <v>4</v>
      </c>
      <c r="MH65" s="46">
        <f t="shared" si="202"/>
        <v>1076.608661999408</v>
      </c>
      <c r="MI65" s="46">
        <f t="shared" si="203"/>
        <v>115.55000000000001</v>
      </c>
      <c r="MJ65" s="46">
        <f t="shared" si="204"/>
        <v>961.05866199940806</v>
      </c>
      <c r="MK65" s="46">
        <f t="shared" si="205"/>
        <v>330.19318096682275</v>
      </c>
      <c r="ML65" s="46">
        <f t="shared" si="206"/>
        <v>630.86548103258531</v>
      </c>
      <c r="MM65" s="51">
        <f t="shared" si="207"/>
        <v>197485.04309906106</v>
      </c>
      <c r="MN65" s="199">
        <f t="shared" si="343"/>
        <v>10000</v>
      </c>
      <c r="MO65" s="58">
        <f t="shared" si="208"/>
        <v>889.32945707741396</v>
      </c>
      <c r="MP65" s="52">
        <f t="shared" si="209"/>
        <v>115.31</v>
      </c>
      <c r="MQ65" s="51">
        <f t="shared" si="210"/>
        <v>774.01945707741402</v>
      </c>
      <c r="MR65" s="57">
        <f t="shared" si="211"/>
        <v>196906.61217169033</v>
      </c>
      <c r="MS65" s="199">
        <f t="shared" si="344"/>
        <v>10000</v>
      </c>
      <c r="MT65" s="468">
        <f t="shared" si="345"/>
        <v>-889.32945707741396</v>
      </c>
      <c r="MU65" s="46">
        <f t="shared" si="212"/>
        <v>-1076.608661999408</v>
      </c>
      <c r="MV65" s="46">
        <f t="shared" si="213"/>
        <v>-961.05866199940806</v>
      </c>
      <c r="MW65" s="763" t="s">
        <v>43</v>
      </c>
      <c r="MY65" s="45">
        <v>4</v>
      </c>
      <c r="MZ65" s="46">
        <f t="shared" si="214"/>
        <v>1076.608661999408</v>
      </c>
      <c r="NA65" s="46">
        <f t="shared" si="215"/>
        <v>115.55000000000001</v>
      </c>
      <c r="NB65" s="128">
        <f t="shared" si="216"/>
        <v>961.05866199940806</v>
      </c>
      <c r="NC65" s="46">
        <f t="shared" si="217"/>
        <v>330.19318096682275</v>
      </c>
      <c r="ND65" s="46">
        <f t="shared" si="218"/>
        <v>630.86548103258531</v>
      </c>
      <c r="NE65" s="51">
        <f t="shared" si="219"/>
        <v>197485.04309906106</v>
      </c>
      <c r="NF65" s="153">
        <f t="shared" si="346"/>
        <v>10000</v>
      </c>
      <c r="NG65" s="45">
        <v>4</v>
      </c>
      <c r="NH65" s="46">
        <f t="shared" si="220"/>
        <v>1076.6099999999999</v>
      </c>
      <c r="NI65" s="46">
        <f t="shared" si="221"/>
        <v>115.55000000000001</v>
      </c>
      <c r="NJ65" s="128">
        <f t="shared" si="347"/>
        <v>961.06</v>
      </c>
      <c r="NK65" s="46">
        <f t="shared" si="348"/>
        <v>330.19317426566357</v>
      </c>
      <c r="NL65" s="46">
        <f t="shared" si="222"/>
        <v>630.86682573433632</v>
      </c>
      <c r="NM65" s="51">
        <f t="shared" si="223"/>
        <v>197485.0377336638</v>
      </c>
      <c r="NN65" s="58">
        <f t="shared" si="224"/>
        <v>888.78037499999857</v>
      </c>
      <c r="NO65" s="52">
        <f t="shared" si="225"/>
        <v>115.31</v>
      </c>
      <c r="NP65" s="51">
        <f t="shared" si="226"/>
        <v>773.47037499999851</v>
      </c>
      <c r="NQ65" s="57">
        <f t="shared" si="227"/>
        <v>196908.80850000001</v>
      </c>
      <c r="NR65" s="153">
        <f t="shared" si="349"/>
        <v>10000</v>
      </c>
      <c r="NS65" s="469">
        <f t="shared" si="228"/>
        <v>-888.78037499999857</v>
      </c>
      <c r="NT65" s="46">
        <f t="shared" si="229"/>
        <v>-1076.6099999999999</v>
      </c>
      <c r="NU65" s="46">
        <f t="shared" si="230"/>
        <v>-961.06</v>
      </c>
      <c r="NV65" s="763" t="s">
        <v>43</v>
      </c>
      <c r="NX65" s="45">
        <v>4</v>
      </c>
      <c r="NY65" s="46">
        <f t="shared" si="231"/>
        <v>1076.6456011701148</v>
      </c>
      <c r="NZ65" s="46">
        <f t="shared" si="232"/>
        <v>116.66</v>
      </c>
      <c r="OA65" s="46">
        <f t="shared" si="233"/>
        <v>959.98560117011482</v>
      </c>
      <c r="OB65" s="46">
        <f t="shared" si="234"/>
        <v>330.19484699074957</v>
      </c>
      <c r="OC65" s="46">
        <f t="shared" si="235"/>
        <v>629.79075417936519</v>
      </c>
      <c r="OD65" s="51">
        <f t="shared" si="236"/>
        <v>197487.11744027038</v>
      </c>
      <c r="OE65" s="57">
        <f t="shared" si="350"/>
        <v>200000</v>
      </c>
      <c r="OF65" s="153">
        <f t="shared" si="351"/>
        <v>10000</v>
      </c>
      <c r="OG65" s="58">
        <f t="shared" si="237"/>
        <v>889.48383333333379</v>
      </c>
      <c r="OH65" s="52">
        <f t="shared" si="352"/>
        <v>116.66</v>
      </c>
      <c r="OI65" s="51">
        <f t="shared" si="238"/>
        <v>772.82383333333382</v>
      </c>
      <c r="OJ65" s="51">
        <f t="shared" si="239"/>
        <v>196908.70466666669</v>
      </c>
      <c r="OK65" s="57">
        <f t="shared" si="353"/>
        <v>200000</v>
      </c>
      <c r="OL65" s="153">
        <f t="shared" si="354"/>
        <v>10000</v>
      </c>
      <c r="OM65" s="468">
        <f t="shared" si="355"/>
        <v>-889.48383333333379</v>
      </c>
      <c r="ON65" s="46">
        <f t="shared" si="356"/>
        <v>-1076.6456011701148</v>
      </c>
      <c r="OO65" s="46">
        <f t="shared" si="240"/>
        <v>-959.98560117011482</v>
      </c>
      <c r="OP65" s="763" t="s">
        <v>43</v>
      </c>
      <c r="OR65" s="45">
        <v>4</v>
      </c>
      <c r="OS65" s="46">
        <f t="shared" si="241"/>
        <v>1076.765700416463</v>
      </c>
      <c r="OT65" s="46">
        <f t="shared" si="242"/>
        <v>116.66</v>
      </c>
      <c r="OU65" s="128">
        <f t="shared" si="243"/>
        <v>960.10570041646304</v>
      </c>
      <c r="OV65" s="46">
        <f t="shared" si="244"/>
        <v>330.19424549313476</v>
      </c>
      <c r="OW65" s="46">
        <f t="shared" si="245"/>
        <v>629.91145492332828</v>
      </c>
      <c r="OX65" s="51">
        <f t="shared" si="246"/>
        <v>197486.63584095752</v>
      </c>
      <c r="OY65" s="199">
        <f t="shared" si="357"/>
        <v>200000</v>
      </c>
      <c r="OZ65" s="153">
        <f t="shared" si="358"/>
        <v>10000</v>
      </c>
      <c r="PA65" s="45">
        <v>4</v>
      </c>
      <c r="PB65" s="46">
        <f t="shared" si="247"/>
        <v>1076.765700416463</v>
      </c>
      <c r="PC65" s="46">
        <f t="shared" si="359"/>
        <v>116.66</v>
      </c>
      <c r="PD65" s="128">
        <f t="shared" si="248"/>
        <v>960.10570041646304</v>
      </c>
      <c r="PE65" s="46">
        <f t="shared" si="249"/>
        <v>330.19424549313476</v>
      </c>
      <c r="PF65" s="46">
        <f t="shared" si="250"/>
        <v>629.91145492332828</v>
      </c>
      <c r="PG65" s="51">
        <f t="shared" si="251"/>
        <v>197486.63584095752</v>
      </c>
      <c r="PH65" s="57">
        <f t="shared" si="360"/>
        <v>200000</v>
      </c>
      <c r="PI65" s="688">
        <f t="shared" si="252"/>
        <v>889.6533333333341</v>
      </c>
      <c r="PJ65" s="52">
        <f t="shared" si="361"/>
        <v>116.66</v>
      </c>
      <c r="PK65" s="51">
        <f t="shared" si="253"/>
        <v>772.99333333333414</v>
      </c>
      <c r="PL65" s="57">
        <f t="shared" si="254"/>
        <v>196908.02666666661</v>
      </c>
      <c r="PM65" s="153">
        <f t="shared" si="362"/>
        <v>200000</v>
      </c>
      <c r="PN65" s="153">
        <f t="shared" si="363"/>
        <v>10000</v>
      </c>
      <c r="PO65" s="469">
        <f t="shared" si="255"/>
        <v>-889.6533333333341</v>
      </c>
      <c r="PP65" s="46">
        <f t="shared" si="256"/>
        <v>-1076.765700416463</v>
      </c>
      <c r="PQ65" s="46">
        <f t="shared" si="257"/>
        <v>-960.10570041646304</v>
      </c>
      <c r="PR65" s="763" t="s">
        <v>43</v>
      </c>
    </row>
    <row r="66" spans="2:434" hidden="1" x14ac:dyDescent="0.3">
      <c r="B66" s="45">
        <v>5</v>
      </c>
      <c r="C66" s="46">
        <f t="shared" si="10"/>
        <v>1111.77</v>
      </c>
      <c r="D66" s="46">
        <f t="shared" si="11"/>
        <v>100</v>
      </c>
      <c r="E66" s="46">
        <f t="shared" si="12"/>
        <v>1011.77</v>
      </c>
      <c r="F66" s="46">
        <f t="shared" si="13"/>
        <v>328.7991023755676</v>
      </c>
      <c r="G66" s="46">
        <f t="shared" si="14"/>
        <v>682.97089762443238</v>
      </c>
      <c r="H66" s="51">
        <f t="shared" si="15"/>
        <v>196596.49052771612</v>
      </c>
      <c r="I66" s="58">
        <f t="shared" si="16"/>
        <v>933.33333333333337</v>
      </c>
      <c r="J66" s="52">
        <f t="shared" si="17"/>
        <v>100</v>
      </c>
      <c r="K66" s="51">
        <f t="shared" si="18"/>
        <v>833.33333333333337</v>
      </c>
      <c r="L66" s="57">
        <f t="shared" si="19"/>
        <v>195833.33333333328</v>
      </c>
      <c r="M66" s="468">
        <f t="shared" si="258"/>
        <v>-933.33333333333337</v>
      </c>
      <c r="N66" s="46">
        <f t="shared" si="259"/>
        <v>-1111.77</v>
      </c>
      <c r="O66" s="47"/>
      <c r="P66" s="46">
        <f t="shared" si="260"/>
        <v>-1011.77</v>
      </c>
      <c r="Q66" s="764"/>
      <c r="R66" s="29"/>
      <c r="S66" s="29"/>
      <c r="T66" s="45">
        <v>5</v>
      </c>
      <c r="U66" s="46">
        <f t="shared" si="20"/>
        <v>1196.05</v>
      </c>
      <c r="V66" s="46">
        <f t="shared" si="21"/>
        <v>184.28</v>
      </c>
      <c r="W66" s="46">
        <f t="shared" si="261"/>
        <v>1011.77</v>
      </c>
      <c r="X66" s="46">
        <f t="shared" si="22"/>
        <v>328.7991023755676</v>
      </c>
      <c r="Y66" s="46">
        <f t="shared" si="23"/>
        <v>682.97089762443238</v>
      </c>
      <c r="Z66" s="51">
        <f t="shared" si="24"/>
        <v>196596.49052771612</v>
      </c>
      <c r="AA66" s="58">
        <f t="shared" si="25"/>
        <v>1017.0333333333333</v>
      </c>
      <c r="AB66" s="52">
        <f t="shared" si="26"/>
        <v>183.7</v>
      </c>
      <c r="AC66" s="51">
        <f t="shared" si="27"/>
        <v>833.33333333333337</v>
      </c>
      <c r="AD66" s="57">
        <f t="shared" si="28"/>
        <v>195833.33333333328</v>
      </c>
      <c r="AE66" s="468">
        <f t="shared" si="262"/>
        <v>-1017.0333333333333</v>
      </c>
      <c r="AF66" s="46">
        <f t="shared" si="29"/>
        <v>-1196.05</v>
      </c>
      <c r="AG66" s="47"/>
      <c r="AH66" s="46">
        <f t="shared" si="263"/>
        <v>-1011.77</v>
      </c>
      <c r="AI66" s="764"/>
      <c r="AJ66" s="29"/>
      <c r="AK66" s="45">
        <v>5</v>
      </c>
      <c r="AL66" s="46">
        <f t="shared" si="30"/>
        <v>1117.72</v>
      </c>
      <c r="AM66" s="46"/>
      <c r="AN66" s="46"/>
      <c r="AO66" s="46">
        <f t="shared" si="31"/>
        <v>178.64</v>
      </c>
      <c r="AP66" s="128">
        <f t="shared" si="32"/>
        <v>939.08</v>
      </c>
      <c r="AQ66" s="128"/>
      <c r="AR66" s="128"/>
      <c r="AS66" s="46">
        <f t="shared" si="33"/>
        <v>329.29404559346011</v>
      </c>
      <c r="AT66" s="46">
        <f t="shared" si="34"/>
        <v>609.78595440653999</v>
      </c>
      <c r="AU66" s="51"/>
      <c r="AV66" s="51"/>
      <c r="AW66" s="51">
        <f t="shared" si="35"/>
        <v>196966.64140166951</v>
      </c>
      <c r="AX66" s="58">
        <f t="shared" si="264"/>
        <v>927.38215694565588</v>
      </c>
      <c r="AY66" s="52"/>
      <c r="AZ66" s="52"/>
      <c r="BA66" s="52">
        <f t="shared" si="36"/>
        <v>178.12</v>
      </c>
      <c r="BB66" s="51">
        <f t="shared" si="37"/>
        <v>749.26215694565587</v>
      </c>
      <c r="BC66" s="51"/>
      <c r="BD66" s="51"/>
      <c r="BE66" s="57">
        <f t="shared" si="38"/>
        <v>196260.44921527171</v>
      </c>
      <c r="BF66" s="468">
        <f t="shared" si="39"/>
        <v>-927.38215694565588</v>
      </c>
      <c r="BG66" s="46">
        <f t="shared" si="40"/>
        <v>-1117.72</v>
      </c>
      <c r="BH66" s="46">
        <f t="shared" si="41"/>
        <v>-939.08</v>
      </c>
      <c r="BI66" s="764"/>
      <c r="BJ66" s="12"/>
      <c r="BK66" s="45">
        <v>5</v>
      </c>
      <c r="BL66" s="46">
        <f t="shared" si="265"/>
        <v>1190.97</v>
      </c>
      <c r="BM66" s="46">
        <f t="shared" si="266"/>
        <v>179.2</v>
      </c>
      <c r="BN66" s="46">
        <f t="shared" si="267"/>
        <v>1011.77</v>
      </c>
      <c r="BO66" s="46">
        <f t="shared" si="42"/>
        <v>328.7991023755676</v>
      </c>
      <c r="BP66" s="46">
        <f t="shared" si="43"/>
        <v>682.97089762443238</v>
      </c>
      <c r="BQ66" s="51">
        <f t="shared" si="44"/>
        <v>196596.49052771612</v>
      </c>
      <c r="BR66" s="57">
        <f t="shared" si="268"/>
        <v>200000</v>
      </c>
      <c r="BS66" s="58">
        <f t="shared" si="45"/>
        <v>1012.5333333333333</v>
      </c>
      <c r="BT66" s="52">
        <f t="shared" si="269"/>
        <v>179.2</v>
      </c>
      <c r="BU66" s="51">
        <f t="shared" si="46"/>
        <v>833.33333333333337</v>
      </c>
      <c r="BV66" s="51">
        <f t="shared" si="47"/>
        <v>195833.33333333328</v>
      </c>
      <c r="BW66" s="57">
        <f t="shared" si="270"/>
        <v>200000</v>
      </c>
      <c r="BX66" s="468">
        <f t="shared" si="271"/>
        <v>-1012.5333333333333</v>
      </c>
      <c r="BY66" s="46">
        <f t="shared" si="272"/>
        <v>-1190.97</v>
      </c>
      <c r="BZ66" s="46">
        <f t="shared" si="48"/>
        <v>-1011.77</v>
      </c>
      <c r="CA66" s="764"/>
      <c r="CB66" s="175"/>
      <c r="CC66" s="45">
        <v>5</v>
      </c>
      <c r="CD66" s="128">
        <f t="shared" si="49"/>
        <v>1117.6300000000001</v>
      </c>
      <c r="CE66" s="46">
        <f t="shared" si="273"/>
        <v>174.32</v>
      </c>
      <c r="CF66" s="128">
        <f t="shared" si="50"/>
        <v>943.31</v>
      </c>
      <c r="CG66" s="46">
        <f t="shared" si="274"/>
        <v>329.2566446438737</v>
      </c>
      <c r="CH66" s="46">
        <f t="shared" si="52"/>
        <v>614.0533553561263</v>
      </c>
      <c r="CI66" s="51">
        <f t="shared" si="53"/>
        <v>196939.93343096809</v>
      </c>
      <c r="CJ66" s="199">
        <f t="shared" si="275"/>
        <v>200000</v>
      </c>
      <c r="CK66" s="153">
        <f t="shared" si="276"/>
        <v>10000</v>
      </c>
      <c r="CL66" s="45">
        <v>5</v>
      </c>
      <c r="CM66" s="46">
        <f t="shared" si="277"/>
        <v>1117.6300000000001</v>
      </c>
      <c r="CN66" s="128">
        <f t="shared" si="54"/>
        <v>174.32</v>
      </c>
      <c r="CO66" s="128">
        <f t="shared" si="278"/>
        <v>943.31</v>
      </c>
      <c r="CP66" s="46">
        <f t="shared" si="55"/>
        <v>329.2566446438737</v>
      </c>
      <c r="CQ66" s="46">
        <f t="shared" si="56"/>
        <v>614.0533553561263</v>
      </c>
      <c r="CR66" s="51">
        <f t="shared" si="57"/>
        <v>196939.93343096809</v>
      </c>
      <c r="CS66" s="153">
        <f t="shared" si="279"/>
        <v>200000</v>
      </c>
      <c r="CT66" s="58">
        <f t="shared" si="58"/>
        <v>927.86033333333398</v>
      </c>
      <c r="CU66" s="52">
        <f t="shared" si="280"/>
        <v>174.32</v>
      </c>
      <c r="CV66" s="51">
        <f t="shared" si="281"/>
        <v>753.54033333333405</v>
      </c>
      <c r="CW66" s="51">
        <f t="shared" si="59"/>
        <v>196232.29833333331</v>
      </c>
      <c r="CX66" s="57">
        <f t="shared" si="282"/>
        <v>200000</v>
      </c>
      <c r="CY66" s="153">
        <f t="shared" si="283"/>
        <v>10000</v>
      </c>
      <c r="CZ66" s="479">
        <f t="shared" si="60"/>
        <v>-927.86033333333398</v>
      </c>
      <c r="DA66" s="46">
        <f t="shared" si="284"/>
        <v>-1117.6300000000001</v>
      </c>
      <c r="DB66" s="46">
        <f t="shared" si="285"/>
        <v>-943.31</v>
      </c>
      <c r="DC66" s="764"/>
      <c r="DE66" s="45">
        <v>5</v>
      </c>
      <c r="DF66" s="46">
        <f t="shared" si="61"/>
        <v>1058.43</v>
      </c>
      <c r="DG66" s="46">
        <f t="shared" si="286"/>
        <v>46.66</v>
      </c>
      <c r="DH66" s="46">
        <f t="shared" si="62"/>
        <v>1011.77</v>
      </c>
      <c r="DI66" s="46">
        <f t="shared" si="63"/>
        <v>328.7991023755676</v>
      </c>
      <c r="DJ66" s="46">
        <f t="shared" si="64"/>
        <v>682.97089762443238</v>
      </c>
      <c r="DK66" s="51">
        <f t="shared" si="65"/>
        <v>196596.49052771612</v>
      </c>
      <c r="DL66" s="58">
        <f t="shared" si="66"/>
        <v>879.99333333333334</v>
      </c>
      <c r="DM66" s="52">
        <f t="shared" si="287"/>
        <v>46.66</v>
      </c>
      <c r="DN66" s="51">
        <f t="shared" si="67"/>
        <v>833.33333333333337</v>
      </c>
      <c r="DO66" s="57">
        <f t="shared" si="68"/>
        <v>195833.33333333328</v>
      </c>
      <c r="DP66" s="468">
        <f t="shared" si="288"/>
        <v>-879.99333333333334</v>
      </c>
      <c r="DQ66" s="46">
        <f t="shared" si="289"/>
        <v>-1058.43</v>
      </c>
      <c r="DR66" s="47"/>
      <c r="DS66" s="46">
        <f t="shared" si="290"/>
        <v>-1011.77</v>
      </c>
      <c r="DT66" s="764"/>
      <c r="DU66" s="29"/>
      <c r="DV66" s="45">
        <v>5</v>
      </c>
      <c r="DW66" s="46">
        <f t="shared" si="291"/>
        <v>1057.79</v>
      </c>
      <c r="DX66" s="46">
        <f t="shared" si="292"/>
        <v>46.019999999999996</v>
      </c>
      <c r="DY66" s="46">
        <f t="shared" si="293"/>
        <v>1011.77</v>
      </c>
      <c r="DZ66" s="46">
        <f t="shared" si="69"/>
        <v>328.7991023755676</v>
      </c>
      <c r="EA66" s="46">
        <f t="shared" si="70"/>
        <v>682.97089762443238</v>
      </c>
      <c r="EB66" s="51">
        <f t="shared" si="71"/>
        <v>196596.49052771612</v>
      </c>
      <c r="EC66" s="58">
        <f t="shared" si="72"/>
        <v>879.21333333333337</v>
      </c>
      <c r="ED66" s="52">
        <f t="shared" si="294"/>
        <v>45.879999999999995</v>
      </c>
      <c r="EE66" s="51">
        <f t="shared" si="73"/>
        <v>833.33333333333337</v>
      </c>
      <c r="EF66" s="57">
        <f t="shared" si="74"/>
        <v>195833.33333333328</v>
      </c>
      <c r="EG66" s="468">
        <f t="shared" si="295"/>
        <v>-879.21333333333337</v>
      </c>
      <c r="EH66" s="46">
        <f t="shared" si="296"/>
        <v>-1057.79</v>
      </c>
      <c r="EI66" s="47"/>
      <c r="EJ66" s="46">
        <f t="shared" si="297"/>
        <v>-1011.77</v>
      </c>
      <c r="EK66" s="764"/>
      <c r="EL66" s="175"/>
      <c r="EM66" s="45">
        <v>5</v>
      </c>
      <c r="EN66" s="46">
        <f t="shared" si="75"/>
        <v>1058.0868689014749</v>
      </c>
      <c r="EO66" s="46">
        <f t="shared" si="76"/>
        <v>46.019999999999996</v>
      </c>
      <c r="EP66" s="128">
        <f t="shared" si="77"/>
        <v>1012.0668689014749</v>
      </c>
      <c r="EQ66" s="46">
        <f t="shared" si="78"/>
        <v>328.7997938629145</v>
      </c>
      <c r="ER66" s="46">
        <f t="shared" si="79"/>
        <v>683.26707503856039</v>
      </c>
      <c r="ES66" s="51">
        <f t="shared" si="80"/>
        <v>196596.60924271011</v>
      </c>
      <c r="ET66" s="153">
        <f t="shared" si="298"/>
        <v>10000</v>
      </c>
      <c r="EU66" s="45">
        <v>5</v>
      </c>
      <c r="EV66" s="46">
        <f t="shared" si="81"/>
        <v>1058.0899999999999</v>
      </c>
      <c r="EW66" s="46">
        <f t="shared" si="299"/>
        <v>46.019999999999996</v>
      </c>
      <c r="EX66" s="128">
        <f t="shared" si="300"/>
        <v>1012.07</v>
      </c>
      <c r="EY66" s="46">
        <f t="shared" si="301"/>
        <v>328.79977293668134</v>
      </c>
      <c r="EZ66" s="46">
        <f t="shared" si="82"/>
        <v>683.27022706331877</v>
      </c>
      <c r="FA66" s="51">
        <f t="shared" si="83"/>
        <v>196596.59353494545</v>
      </c>
      <c r="FB66" s="58">
        <f t="shared" si="302"/>
        <v>874.86920833333363</v>
      </c>
      <c r="FC66" s="52">
        <f t="shared" si="303"/>
        <v>45.879999999999995</v>
      </c>
      <c r="FD66" s="51">
        <f t="shared" si="304"/>
        <v>828.98920833333364</v>
      </c>
      <c r="FE66" s="57">
        <f t="shared" si="84"/>
        <v>195857.00395833334</v>
      </c>
      <c r="FF66" s="153">
        <f t="shared" si="305"/>
        <v>10000</v>
      </c>
      <c r="FG66" s="469">
        <f t="shared" si="85"/>
        <v>-874.86920833333363</v>
      </c>
      <c r="FH66" s="46">
        <f t="shared" si="86"/>
        <v>-1058.0899999999999</v>
      </c>
      <c r="FI66" s="46">
        <f t="shared" si="87"/>
        <v>-1012.07</v>
      </c>
      <c r="FJ66" s="764"/>
      <c r="FL66" s="45">
        <v>5</v>
      </c>
      <c r="FM66" s="46">
        <f t="shared" si="306"/>
        <v>1058.43</v>
      </c>
      <c r="FN66" s="46">
        <f t="shared" si="88"/>
        <v>46.66</v>
      </c>
      <c r="FO66" s="46">
        <f t="shared" si="307"/>
        <v>1011.77</v>
      </c>
      <c r="FP66" s="46">
        <f t="shared" si="89"/>
        <v>328.7991023755676</v>
      </c>
      <c r="FQ66" s="46">
        <f t="shared" si="90"/>
        <v>682.97089762443238</v>
      </c>
      <c r="FR66" s="51">
        <f t="shared" si="91"/>
        <v>196596.49052771612</v>
      </c>
      <c r="FS66" s="57">
        <f t="shared" si="308"/>
        <v>200000</v>
      </c>
      <c r="FT66" s="58">
        <f t="shared" si="92"/>
        <v>879.99333333333334</v>
      </c>
      <c r="FU66" s="52">
        <f t="shared" si="93"/>
        <v>46.66</v>
      </c>
      <c r="FV66" s="51">
        <f t="shared" si="94"/>
        <v>833.33333333333337</v>
      </c>
      <c r="FW66" s="51">
        <f t="shared" si="95"/>
        <v>195833.33333333328</v>
      </c>
      <c r="FX66" s="57">
        <f t="shared" si="309"/>
        <v>200000</v>
      </c>
      <c r="FY66" s="468">
        <f t="shared" si="310"/>
        <v>-879.99333333333334</v>
      </c>
      <c r="FZ66" s="46">
        <f t="shared" si="311"/>
        <v>-1058.43</v>
      </c>
      <c r="GA66" s="46">
        <f t="shared" si="96"/>
        <v>-1011.77</v>
      </c>
      <c r="GB66" s="764"/>
      <c r="GD66" s="45">
        <v>5</v>
      </c>
      <c r="GE66" s="46">
        <f t="shared" si="97"/>
        <v>1060.0875939185617</v>
      </c>
      <c r="GF66" s="128">
        <f t="shared" si="312"/>
        <v>46.66</v>
      </c>
      <c r="GG66" s="128">
        <f t="shared" si="98"/>
        <v>1013.4275939185617</v>
      </c>
      <c r="GH66" s="46">
        <f t="shared" si="99"/>
        <v>328.78802409216962</v>
      </c>
      <c r="GI66" s="46">
        <f t="shared" si="100"/>
        <v>684.63956982639206</v>
      </c>
      <c r="GJ66" s="51">
        <f t="shared" si="101"/>
        <v>196588.17488547537</v>
      </c>
      <c r="GK66" s="199">
        <f t="shared" si="313"/>
        <v>200000</v>
      </c>
      <c r="GL66" s="153">
        <f t="shared" si="314"/>
        <v>10000</v>
      </c>
      <c r="GM66" s="45">
        <v>5</v>
      </c>
      <c r="GN66" s="46">
        <f t="shared" si="102"/>
        <v>1060.0899999999999</v>
      </c>
      <c r="GO66" s="46">
        <f t="shared" si="103"/>
        <v>46.66</v>
      </c>
      <c r="GP66" s="128">
        <f t="shared" si="315"/>
        <v>1013.43</v>
      </c>
      <c r="GQ66" s="46">
        <f t="shared" si="104"/>
        <v>328.78800801148077</v>
      </c>
      <c r="GR66" s="46">
        <f t="shared" si="105"/>
        <v>684.64199198851918</v>
      </c>
      <c r="GS66" s="51">
        <f t="shared" si="106"/>
        <v>196588.16281489993</v>
      </c>
      <c r="GT66" s="57">
        <f t="shared" si="316"/>
        <v>200000</v>
      </c>
      <c r="GU66" s="58">
        <f t="shared" si="107"/>
        <v>876.92633333333197</v>
      </c>
      <c r="GV66" s="52">
        <f t="shared" si="108"/>
        <v>46.66</v>
      </c>
      <c r="GW66" s="51">
        <f t="shared" si="317"/>
        <v>830.266333333332</v>
      </c>
      <c r="GX66" s="57">
        <f t="shared" si="109"/>
        <v>195848.66833333333</v>
      </c>
      <c r="GY66" s="153">
        <f t="shared" si="318"/>
        <v>200000</v>
      </c>
      <c r="GZ66" s="153">
        <f t="shared" si="319"/>
        <v>10000</v>
      </c>
      <c r="HA66" s="469">
        <f t="shared" si="110"/>
        <v>-876.92633333333197</v>
      </c>
      <c r="HB66" s="46">
        <f t="shared" si="111"/>
        <v>-1060.0899999999999</v>
      </c>
      <c r="HC66" s="46">
        <f t="shared" si="112"/>
        <v>-1013.43</v>
      </c>
      <c r="HD66" s="764"/>
      <c r="HF66" s="45">
        <v>5</v>
      </c>
      <c r="HG66" s="46">
        <f t="shared" si="113"/>
        <v>1123.8775326810628</v>
      </c>
      <c r="HH66" s="46">
        <f t="shared" si="114"/>
        <v>250</v>
      </c>
      <c r="HI66" s="46">
        <f t="shared" si="115"/>
        <v>873.8775326810628</v>
      </c>
      <c r="HJ66" s="46">
        <f t="shared" si="116"/>
        <v>329.72068625344406</v>
      </c>
      <c r="HK66" s="46">
        <f t="shared" si="117"/>
        <v>544.1568464276188</v>
      </c>
      <c r="HL66" s="51">
        <f t="shared" si="118"/>
        <v>197288.25490563881</v>
      </c>
      <c r="HM66" s="153">
        <f t="shared" si="320"/>
        <v>10000</v>
      </c>
      <c r="HN66" s="58">
        <f t="shared" si="119"/>
        <v>933.33333333333724</v>
      </c>
      <c r="HO66" s="52">
        <f t="shared" si="120"/>
        <v>250</v>
      </c>
      <c r="HP66" s="51">
        <f t="shared" si="121"/>
        <v>683.33333333333724</v>
      </c>
      <c r="HQ66" s="57">
        <f t="shared" si="122"/>
        <v>196583.33333333328</v>
      </c>
      <c r="HR66" s="153">
        <f t="shared" si="321"/>
        <v>10000</v>
      </c>
      <c r="HS66" s="468">
        <f t="shared" si="123"/>
        <v>-933.33333333333724</v>
      </c>
      <c r="HT66" s="46">
        <f t="shared" si="124"/>
        <v>-1123.8775326810628</v>
      </c>
      <c r="HU66" s="46">
        <f t="shared" si="125"/>
        <v>-873.8775326810628</v>
      </c>
      <c r="HV66" s="764"/>
      <c r="HW66" s="29"/>
      <c r="HX66" s="45">
        <v>5</v>
      </c>
      <c r="HY66" s="128">
        <f t="shared" si="126"/>
        <v>1124.3399999999999</v>
      </c>
      <c r="HZ66" s="46">
        <f t="shared" si="127"/>
        <v>285.10000000000002</v>
      </c>
      <c r="IA66" s="46">
        <f t="shared" si="128"/>
        <v>839.24</v>
      </c>
      <c r="IB66" s="46">
        <f t="shared" si="129"/>
        <v>329.964321455625</v>
      </c>
      <c r="IC66" s="46">
        <f t="shared" si="130"/>
        <v>509.27567854437501</v>
      </c>
      <c r="ID66" s="51">
        <f t="shared" si="131"/>
        <v>197469.31719483063</v>
      </c>
      <c r="IE66" s="153">
        <f t="shared" si="322"/>
        <v>10000</v>
      </c>
      <c r="IF66" s="58">
        <f t="shared" si="132"/>
        <v>930.14625019664186</v>
      </c>
      <c r="IG66" s="52">
        <f t="shared" si="133"/>
        <v>284.3</v>
      </c>
      <c r="IH66" s="51">
        <f t="shared" si="134"/>
        <v>645.8462501966419</v>
      </c>
      <c r="II66" s="57">
        <f t="shared" si="323"/>
        <v>196780.02874901681</v>
      </c>
      <c r="IJ66" s="153">
        <f t="shared" si="324"/>
        <v>10000</v>
      </c>
      <c r="IK66" s="468">
        <f t="shared" si="135"/>
        <v>-930.14625019664186</v>
      </c>
      <c r="IL66" s="46">
        <f t="shared" si="136"/>
        <v>-1124.3399999999999</v>
      </c>
      <c r="IM66" s="46">
        <f t="shared" si="137"/>
        <v>-839.24</v>
      </c>
      <c r="IN66" s="764"/>
      <c r="IO66" s="53">
        <f t="shared" si="138"/>
        <v>285.10579507444413</v>
      </c>
      <c r="IQ66" s="45">
        <v>5</v>
      </c>
      <c r="IR66" s="128">
        <f t="shared" si="139"/>
        <v>1126.4568749999989</v>
      </c>
      <c r="IS66" s="128">
        <f t="shared" si="140"/>
        <v>290.22000000000003</v>
      </c>
      <c r="IT66" s="128">
        <f t="shared" si="141"/>
        <v>836.23687499999892</v>
      </c>
      <c r="IU66" s="46">
        <f t="shared" si="142"/>
        <v>329.98</v>
      </c>
      <c r="IV66" s="46">
        <f t="shared" si="143"/>
        <v>506.2568749999989</v>
      </c>
      <c r="IW66" s="51">
        <f t="shared" si="144"/>
        <v>197484.455625</v>
      </c>
      <c r="IX66" s="199">
        <f t="shared" si="325"/>
        <v>10000</v>
      </c>
      <c r="IY66" s="128">
        <f t="shared" si="145"/>
        <v>284.92410967304858</v>
      </c>
      <c r="IZ66" s="408">
        <f t="shared" si="146"/>
        <v>0</v>
      </c>
      <c r="JA66" s="58">
        <f t="shared" si="147"/>
        <v>931.95916666666494</v>
      </c>
      <c r="JB66" s="52">
        <f t="shared" si="148"/>
        <v>289.39999999999998</v>
      </c>
      <c r="JC66" s="51">
        <f t="shared" si="149"/>
        <v>642.55916666666496</v>
      </c>
      <c r="JD66" s="57">
        <f t="shared" si="150"/>
        <v>196796.60416666666</v>
      </c>
      <c r="JE66" s="280">
        <f t="shared" si="151"/>
        <v>10000</v>
      </c>
      <c r="JF66" s="280">
        <f t="shared" si="152"/>
        <v>0</v>
      </c>
      <c r="JG66" s="468">
        <f t="shared" si="153"/>
        <v>-931.95916666666494</v>
      </c>
      <c r="JH66" s="46">
        <f t="shared" si="154"/>
        <v>-1126.4568749999989</v>
      </c>
      <c r="JI66" s="46">
        <f t="shared" si="155"/>
        <v>-836.23687499999892</v>
      </c>
      <c r="JJ66" s="764"/>
      <c r="JL66" s="45">
        <v>5</v>
      </c>
      <c r="JM66" s="46">
        <f t="shared" si="156"/>
        <v>1124.4930833333331</v>
      </c>
      <c r="JN66" s="46">
        <f t="shared" si="157"/>
        <v>294.06</v>
      </c>
      <c r="JO66" s="128">
        <f t="shared" si="158"/>
        <v>830.43308333333312</v>
      </c>
      <c r="JP66" s="46">
        <f t="shared" si="326"/>
        <v>330.01</v>
      </c>
      <c r="JQ66" s="46">
        <f t="shared" si="159"/>
        <v>500.42308333333312</v>
      </c>
      <c r="JR66" s="51">
        <f t="shared" si="160"/>
        <v>197506.18458333335</v>
      </c>
      <c r="JS66" s="51">
        <f t="shared" si="327"/>
        <v>200000</v>
      </c>
      <c r="JT66" s="199">
        <f t="shared" si="328"/>
        <v>10000</v>
      </c>
      <c r="JU66" s="128">
        <f t="shared" si="161"/>
        <v>294.04767697208644</v>
      </c>
      <c r="JV66" s="408">
        <f t="shared" si="162"/>
        <v>0</v>
      </c>
      <c r="JW66" s="58">
        <f t="shared" si="163"/>
        <v>930.37233333333074</v>
      </c>
      <c r="JX66" s="52">
        <f t="shared" si="164"/>
        <v>294.06</v>
      </c>
      <c r="JY66" s="51">
        <f t="shared" si="165"/>
        <v>636.3123333333308</v>
      </c>
      <c r="JZ66" s="51">
        <f t="shared" si="166"/>
        <v>196818.43833333332</v>
      </c>
      <c r="KA66" s="51">
        <f t="shared" si="329"/>
        <v>200000</v>
      </c>
      <c r="KB66" s="128">
        <f t="shared" si="330"/>
        <v>10000</v>
      </c>
      <c r="KC66" s="204">
        <f t="shared" si="167"/>
        <v>0</v>
      </c>
      <c r="KD66" s="468">
        <f t="shared" si="331"/>
        <v>-930.37233333333074</v>
      </c>
      <c r="KE66" s="46">
        <f t="shared" si="168"/>
        <v>-1124.4930833333331</v>
      </c>
      <c r="KF66" s="46">
        <f t="shared" si="169"/>
        <v>-830.43308333333312</v>
      </c>
      <c r="KG66" s="764"/>
      <c r="KI66" s="45">
        <v>5</v>
      </c>
      <c r="KJ66" s="46">
        <f t="shared" si="170"/>
        <v>1124.4890404061762</v>
      </c>
      <c r="KK66" s="46">
        <f t="shared" si="171"/>
        <v>290.02</v>
      </c>
      <c r="KL66" s="128">
        <f t="shared" si="172"/>
        <v>834.46904040617619</v>
      </c>
      <c r="KM66" s="46">
        <f t="shared" si="173"/>
        <v>329.98406707357219</v>
      </c>
      <c r="KN66" s="46">
        <f t="shared" si="174"/>
        <v>504.484973332604</v>
      </c>
      <c r="KO66" s="51">
        <f t="shared" si="175"/>
        <v>197485.95527081069</v>
      </c>
      <c r="KP66" s="199">
        <f t="shared" si="332"/>
        <v>200000</v>
      </c>
      <c r="KQ66" s="199">
        <f t="shared" si="333"/>
        <v>10000</v>
      </c>
      <c r="KR66" s="128">
        <f t="shared" si="176"/>
        <v>376.07433334626904</v>
      </c>
      <c r="KS66" s="408">
        <f t="shared" si="177"/>
        <v>0</v>
      </c>
      <c r="KT66" s="45">
        <v>5</v>
      </c>
      <c r="KU66" s="46">
        <f t="shared" si="334"/>
        <v>1124.49</v>
      </c>
      <c r="KV66" s="46">
        <f t="shared" si="178"/>
        <v>290.02</v>
      </c>
      <c r="KW66" s="128">
        <f t="shared" si="179"/>
        <v>834.47</v>
      </c>
      <c r="KX66" s="46">
        <f t="shared" si="180"/>
        <v>329.98406066026899</v>
      </c>
      <c r="KY66" s="46">
        <f t="shared" si="181"/>
        <v>504.48593933973103</v>
      </c>
      <c r="KZ66" s="51">
        <f t="shared" si="182"/>
        <v>197485.95045682168</v>
      </c>
      <c r="LA66" s="153">
        <f t="shared" si="335"/>
        <v>200000</v>
      </c>
      <c r="LB66" s="58">
        <f t="shared" si="183"/>
        <v>930.59633333333579</v>
      </c>
      <c r="LC66" s="52">
        <f t="shared" si="184"/>
        <v>290.02</v>
      </c>
      <c r="LD66" s="51">
        <f t="shared" si="185"/>
        <v>640.57633333333581</v>
      </c>
      <c r="LE66" s="51">
        <f t="shared" si="186"/>
        <v>196797.11833333335</v>
      </c>
      <c r="LF66" s="51">
        <f t="shared" si="336"/>
        <v>200000</v>
      </c>
      <c r="LG66" s="128">
        <f t="shared" si="187"/>
        <v>10000</v>
      </c>
      <c r="LH66" s="204">
        <f t="shared" si="188"/>
        <v>0</v>
      </c>
      <c r="LI66" s="479">
        <f t="shared" si="189"/>
        <v>-930.59633333333579</v>
      </c>
      <c r="LJ66" s="46">
        <f t="shared" si="337"/>
        <v>-1124.49</v>
      </c>
      <c r="LK66" s="46">
        <f t="shared" si="338"/>
        <v>-834.47</v>
      </c>
      <c r="LL66" s="764"/>
      <c r="LN66" s="45">
        <v>5</v>
      </c>
      <c r="LO66" s="46">
        <f t="shared" si="190"/>
        <v>1123.1238136873469</v>
      </c>
      <c r="LP66" s="46">
        <f t="shared" si="191"/>
        <v>193.32</v>
      </c>
      <c r="LQ66" s="46">
        <f t="shared" si="192"/>
        <v>929.80381368734697</v>
      </c>
      <c r="LR66" s="46">
        <f t="shared" si="193"/>
        <v>329.34691123928201</v>
      </c>
      <c r="LS66" s="46">
        <f t="shared" si="194"/>
        <v>600.45690244806497</v>
      </c>
      <c r="LT66" s="51">
        <f t="shared" si="195"/>
        <v>197007.68984112114</v>
      </c>
      <c r="LU66" s="199">
        <f t="shared" si="339"/>
        <v>10000</v>
      </c>
      <c r="LV66" s="58">
        <f t="shared" si="196"/>
        <v>933.33033333333128</v>
      </c>
      <c r="LW66" s="52">
        <f t="shared" si="197"/>
        <v>193.32</v>
      </c>
      <c r="LX66" s="51">
        <f t="shared" si="198"/>
        <v>740.01033333333135</v>
      </c>
      <c r="LY66" s="51">
        <f t="shared" si="340"/>
        <v>196299.9483333333</v>
      </c>
      <c r="LZ66" s="46">
        <f t="shared" si="341"/>
        <v>193.32</v>
      </c>
      <c r="MA66" s="199">
        <f t="shared" si="342"/>
        <v>10000</v>
      </c>
      <c r="MB66" s="468">
        <f t="shared" si="199"/>
        <v>-933.33033333333128</v>
      </c>
      <c r="MC66" s="46">
        <f t="shared" si="200"/>
        <v>-1123.1238136873469</v>
      </c>
      <c r="MD66" s="46">
        <f t="shared" si="201"/>
        <v>-929.80381368734697</v>
      </c>
      <c r="ME66" s="764"/>
      <c r="MG66" s="45">
        <v>5</v>
      </c>
      <c r="MH66" s="46">
        <f t="shared" si="202"/>
        <v>1076.608661999408</v>
      </c>
      <c r="MI66" s="46">
        <f t="shared" si="203"/>
        <v>115.19</v>
      </c>
      <c r="MJ66" s="46">
        <f t="shared" si="204"/>
        <v>961.41866199940796</v>
      </c>
      <c r="MK66" s="46">
        <f t="shared" si="205"/>
        <v>329.14173849843513</v>
      </c>
      <c r="ML66" s="46">
        <f t="shared" si="206"/>
        <v>632.27692350097277</v>
      </c>
      <c r="MM66" s="51">
        <f t="shared" si="207"/>
        <v>196852.7661755601</v>
      </c>
      <c r="MN66" s="199">
        <f t="shared" si="343"/>
        <v>10000</v>
      </c>
      <c r="MO66" s="58">
        <f t="shared" si="208"/>
        <v>889.32945707741396</v>
      </c>
      <c r="MP66" s="52">
        <f t="shared" si="209"/>
        <v>114.85</v>
      </c>
      <c r="MQ66" s="51">
        <f t="shared" si="210"/>
        <v>774.47945707741394</v>
      </c>
      <c r="MR66" s="57">
        <f t="shared" si="211"/>
        <v>196132.1327146129</v>
      </c>
      <c r="MS66" s="199">
        <f t="shared" si="344"/>
        <v>10000</v>
      </c>
      <c r="MT66" s="468">
        <f t="shared" si="345"/>
        <v>-889.32945707741396</v>
      </c>
      <c r="MU66" s="46">
        <f t="shared" si="212"/>
        <v>-1076.608661999408</v>
      </c>
      <c r="MV66" s="46">
        <f t="shared" si="213"/>
        <v>-961.41866199940796</v>
      </c>
      <c r="MW66" s="764"/>
      <c r="MY66" s="45">
        <v>5</v>
      </c>
      <c r="MZ66" s="46">
        <f t="shared" si="214"/>
        <v>1076.608661999408</v>
      </c>
      <c r="NA66" s="46">
        <f t="shared" si="215"/>
        <v>115.19</v>
      </c>
      <c r="NB66" s="128">
        <f t="shared" si="216"/>
        <v>961.41866199940796</v>
      </c>
      <c r="NC66" s="46">
        <f t="shared" si="217"/>
        <v>329.14173849843513</v>
      </c>
      <c r="ND66" s="46">
        <f t="shared" si="218"/>
        <v>632.27692350097277</v>
      </c>
      <c r="NE66" s="51">
        <f t="shared" si="219"/>
        <v>196852.7661755601</v>
      </c>
      <c r="NF66" s="153">
        <f t="shared" si="346"/>
        <v>10000</v>
      </c>
      <c r="NG66" s="45">
        <v>5</v>
      </c>
      <c r="NH66" s="46">
        <f t="shared" si="220"/>
        <v>1076.6099999999999</v>
      </c>
      <c r="NI66" s="46">
        <f t="shared" si="221"/>
        <v>115.19</v>
      </c>
      <c r="NJ66" s="128">
        <f t="shared" si="347"/>
        <v>961.42</v>
      </c>
      <c r="NK66" s="46">
        <f t="shared" si="348"/>
        <v>329.14172955610633</v>
      </c>
      <c r="NL66" s="46">
        <f t="shared" si="222"/>
        <v>632.27827044389369</v>
      </c>
      <c r="NM66" s="51">
        <f t="shared" si="223"/>
        <v>196852.7594632199</v>
      </c>
      <c r="NN66" s="58">
        <f t="shared" si="224"/>
        <v>888.78037499999857</v>
      </c>
      <c r="NO66" s="52">
        <f t="shared" si="225"/>
        <v>114.85</v>
      </c>
      <c r="NP66" s="51">
        <f t="shared" si="226"/>
        <v>773.93037499999855</v>
      </c>
      <c r="NQ66" s="57">
        <f t="shared" si="227"/>
        <v>196134.87812500002</v>
      </c>
      <c r="NR66" s="153">
        <f t="shared" si="349"/>
        <v>10000</v>
      </c>
      <c r="NS66" s="469">
        <f t="shared" si="228"/>
        <v>-888.78037499999857</v>
      </c>
      <c r="NT66" s="46">
        <f t="shared" si="229"/>
        <v>-1076.6099999999999</v>
      </c>
      <c r="NU66" s="46">
        <f t="shared" si="230"/>
        <v>-961.42</v>
      </c>
      <c r="NV66" s="764"/>
      <c r="NX66" s="45">
        <v>5</v>
      </c>
      <c r="NY66" s="46">
        <f t="shared" si="231"/>
        <v>1076.6456011701148</v>
      </c>
      <c r="NZ66" s="46">
        <f t="shared" si="232"/>
        <v>116.66</v>
      </c>
      <c r="OA66" s="46">
        <f t="shared" si="233"/>
        <v>959.98560117011482</v>
      </c>
      <c r="OB66" s="46">
        <f t="shared" si="234"/>
        <v>329.14519573378396</v>
      </c>
      <c r="OC66" s="46">
        <f t="shared" si="235"/>
        <v>630.84040543633091</v>
      </c>
      <c r="OD66" s="51">
        <f t="shared" si="236"/>
        <v>196856.27703483406</v>
      </c>
      <c r="OE66" s="57">
        <f t="shared" si="350"/>
        <v>200000</v>
      </c>
      <c r="OF66" s="153">
        <f t="shared" si="351"/>
        <v>10000</v>
      </c>
      <c r="OG66" s="58">
        <f t="shared" si="237"/>
        <v>889.48383333333379</v>
      </c>
      <c r="OH66" s="52">
        <f t="shared" si="352"/>
        <v>116.66</v>
      </c>
      <c r="OI66" s="51">
        <f t="shared" si="238"/>
        <v>772.82383333333382</v>
      </c>
      <c r="OJ66" s="51">
        <f t="shared" si="239"/>
        <v>196135.88083333336</v>
      </c>
      <c r="OK66" s="57">
        <f t="shared" si="353"/>
        <v>200000</v>
      </c>
      <c r="OL66" s="153">
        <f t="shared" si="354"/>
        <v>10000</v>
      </c>
      <c r="OM66" s="468">
        <f t="shared" si="355"/>
        <v>-889.48383333333379</v>
      </c>
      <c r="ON66" s="46">
        <f t="shared" si="356"/>
        <v>-1076.6456011701148</v>
      </c>
      <c r="OO66" s="46">
        <f t="shared" si="240"/>
        <v>-959.98560117011482</v>
      </c>
      <c r="OP66" s="764"/>
      <c r="OR66" s="45">
        <v>5</v>
      </c>
      <c r="OS66" s="46">
        <f t="shared" si="241"/>
        <v>1076.765700416463</v>
      </c>
      <c r="OT66" s="46">
        <f t="shared" si="242"/>
        <v>116.66</v>
      </c>
      <c r="OU66" s="128">
        <f t="shared" si="243"/>
        <v>960.10570041646304</v>
      </c>
      <c r="OV66" s="46">
        <f t="shared" si="244"/>
        <v>329.14439306826256</v>
      </c>
      <c r="OW66" s="46">
        <f t="shared" si="245"/>
        <v>630.96130734820053</v>
      </c>
      <c r="OX66" s="51">
        <f t="shared" si="246"/>
        <v>196855.67453360933</v>
      </c>
      <c r="OY66" s="199">
        <f t="shared" si="357"/>
        <v>200000</v>
      </c>
      <c r="OZ66" s="153">
        <f t="shared" si="358"/>
        <v>10000</v>
      </c>
      <c r="PA66" s="45">
        <v>5</v>
      </c>
      <c r="PB66" s="46">
        <f t="shared" si="247"/>
        <v>1076.765700416463</v>
      </c>
      <c r="PC66" s="46">
        <f t="shared" si="359"/>
        <v>116.66</v>
      </c>
      <c r="PD66" s="128">
        <f t="shared" si="248"/>
        <v>960.10570041646304</v>
      </c>
      <c r="PE66" s="46">
        <f t="shared" si="249"/>
        <v>329.14439306826256</v>
      </c>
      <c r="PF66" s="46">
        <f t="shared" si="250"/>
        <v>630.96130734820053</v>
      </c>
      <c r="PG66" s="51">
        <f t="shared" si="251"/>
        <v>196855.67453360933</v>
      </c>
      <c r="PH66" s="57">
        <f t="shared" si="360"/>
        <v>200000</v>
      </c>
      <c r="PI66" s="688">
        <f t="shared" si="252"/>
        <v>889.6533333333341</v>
      </c>
      <c r="PJ66" s="52">
        <f t="shared" si="361"/>
        <v>116.66</v>
      </c>
      <c r="PK66" s="51">
        <f t="shared" si="253"/>
        <v>772.99333333333414</v>
      </c>
      <c r="PL66" s="57">
        <f t="shared" si="254"/>
        <v>196135.03333333327</v>
      </c>
      <c r="PM66" s="153">
        <f t="shared" si="362"/>
        <v>200000</v>
      </c>
      <c r="PN66" s="153">
        <f t="shared" si="363"/>
        <v>10000</v>
      </c>
      <c r="PO66" s="469">
        <f t="shared" si="255"/>
        <v>-889.6533333333341</v>
      </c>
      <c r="PP66" s="46">
        <f t="shared" si="256"/>
        <v>-1076.765700416463</v>
      </c>
      <c r="PQ66" s="46">
        <f t="shared" si="257"/>
        <v>-960.10570041646304</v>
      </c>
      <c r="PR66" s="764"/>
    </row>
    <row r="67" spans="2:434" hidden="1" x14ac:dyDescent="0.3">
      <c r="B67" s="45">
        <v>6</v>
      </c>
      <c r="C67" s="46">
        <f t="shared" si="10"/>
        <v>1111.77</v>
      </c>
      <c r="D67" s="46">
        <f t="shared" si="11"/>
        <v>100</v>
      </c>
      <c r="E67" s="46">
        <f t="shared" si="12"/>
        <v>1011.77</v>
      </c>
      <c r="F67" s="46">
        <f t="shared" si="13"/>
        <v>327.66081754619353</v>
      </c>
      <c r="G67" s="46">
        <f t="shared" si="14"/>
        <v>684.1091824538064</v>
      </c>
      <c r="H67" s="51">
        <f t="shared" si="15"/>
        <v>195912.38134526231</v>
      </c>
      <c r="I67" s="58">
        <f t="shared" si="16"/>
        <v>933.33333333333337</v>
      </c>
      <c r="J67" s="52">
        <f t="shared" si="17"/>
        <v>100</v>
      </c>
      <c r="K67" s="51">
        <f t="shared" si="18"/>
        <v>833.33333333333337</v>
      </c>
      <c r="L67" s="57">
        <f t="shared" si="19"/>
        <v>194999.99999999994</v>
      </c>
      <c r="M67" s="468">
        <f t="shared" si="258"/>
        <v>-933.33333333333337</v>
      </c>
      <c r="N67" s="46">
        <f t="shared" si="259"/>
        <v>-1111.77</v>
      </c>
      <c r="O67" s="47"/>
      <c r="P67" s="46">
        <f t="shared" si="260"/>
        <v>-1011.77</v>
      </c>
      <c r="Q67" s="49">
        <f>Q60-Q64</f>
        <v>1.0574954909234657E-2</v>
      </c>
      <c r="R67" s="29"/>
      <c r="S67" s="29"/>
      <c r="T67" s="45">
        <v>6</v>
      </c>
      <c r="U67" s="46">
        <f t="shared" si="20"/>
        <v>1195.4100000000001</v>
      </c>
      <c r="V67" s="46">
        <f t="shared" si="21"/>
        <v>183.64</v>
      </c>
      <c r="W67" s="46">
        <f t="shared" si="261"/>
        <v>1011.77</v>
      </c>
      <c r="X67" s="46">
        <f t="shared" si="22"/>
        <v>327.66081754619353</v>
      </c>
      <c r="Y67" s="46">
        <f t="shared" si="23"/>
        <v>684.1091824538064</v>
      </c>
      <c r="Z67" s="51">
        <f t="shared" si="24"/>
        <v>195912.38134526231</v>
      </c>
      <c r="AA67" s="58">
        <f t="shared" si="25"/>
        <v>1016.2733333333333</v>
      </c>
      <c r="AB67" s="52">
        <f t="shared" si="26"/>
        <v>182.94</v>
      </c>
      <c r="AC67" s="51">
        <f t="shared" si="27"/>
        <v>833.33333333333337</v>
      </c>
      <c r="AD67" s="57">
        <f t="shared" si="28"/>
        <v>194999.99999999994</v>
      </c>
      <c r="AE67" s="468">
        <f t="shared" si="262"/>
        <v>-1016.2733333333333</v>
      </c>
      <c r="AF67" s="46">
        <f t="shared" si="29"/>
        <v>-1195.4100000000001</v>
      </c>
      <c r="AG67" s="47"/>
      <c r="AH67" s="46">
        <f t="shared" si="263"/>
        <v>-1011.77</v>
      </c>
      <c r="AI67" s="49">
        <f>AI60-AI64</f>
        <v>1.1615869484730146E-2</v>
      </c>
      <c r="AJ67" s="29"/>
      <c r="AK67" s="45">
        <v>6</v>
      </c>
      <c r="AL67" s="46">
        <f t="shared" si="30"/>
        <v>1117.72</v>
      </c>
      <c r="AM67" s="46"/>
      <c r="AN67" s="46"/>
      <c r="AO67" s="46">
        <f t="shared" si="31"/>
        <v>178.08</v>
      </c>
      <c r="AP67" s="128">
        <f t="shared" si="32"/>
        <v>939.64</v>
      </c>
      <c r="AQ67" s="128"/>
      <c r="AR67" s="128"/>
      <c r="AS67" s="46">
        <f t="shared" si="33"/>
        <v>328.27773566944921</v>
      </c>
      <c r="AT67" s="46">
        <f t="shared" si="34"/>
        <v>611.36226433055072</v>
      </c>
      <c r="AU67" s="51"/>
      <c r="AV67" s="51"/>
      <c r="AW67" s="51">
        <f t="shared" si="35"/>
        <v>196355.27913733895</v>
      </c>
      <c r="AX67" s="58">
        <f t="shared" si="264"/>
        <v>927.38215694565588</v>
      </c>
      <c r="AY67" s="52"/>
      <c r="AZ67" s="52"/>
      <c r="BA67" s="52">
        <f t="shared" si="36"/>
        <v>177.44</v>
      </c>
      <c r="BB67" s="51">
        <f t="shared" si="37"/>
        <v>749.94215694565582</v>
      </c>
      <c r="BC67" s="51"/>
      <c r="BD67" s="51"/>
      <c r="BE67" s="57">
        <f t="shared" si="38"/>
        <v>195510.50705832607</v>
      </c>
      <c r="BF67" s="468">
        <f t="shared" si="39"/>
        <v>-927.38215694565588</v>
      </c>
      <c r="BG67" s="46">
        <f t="shared" si="40"/>
        <v>-1117.72</v>
      </c>
      <c r="BH67" s="46">
        <f t="shared" si="41"/>
        <v>-939.64</v>
      </c>
      <c r="BI67" s="49">
        <f>BI60-BI64</f>
        <v>1.1238765135430206E-2</v>
      </c>
      <c r="BJ67" s="12"/>
      <c r="BK67" s="45">
        <v>6</v>
      </c>
      <c r="BL67" s="46">
        <f t="shared" si="265"/>
        <v>1190.97</v>
      </c>
      <c r="BM67" s="46">
        <f t="shared" si="266"/>
        <v>179.2</v>
      </c>
      <c r="BN67" s="46">
        <f t="shared" si="267"/>
        <v>1011.77</v>
      </c>
      <c r="BO67" s="46">
        <f t="shared" si="42"/>
        <v>327.66081754619353</v>
      </c>
      <c r="BP67" s="46">
        <f t="shared" si="43"/>
        <v>684.1091824538064</v>
      </c>
      <c r="BQ67" s="51">
        <f t="shared" si="44"/>
        <v>195912.38134526231</v>
      </c>
      <c r="BR67" s="57">
        <f t="shared" si="268"/>
        <v>200000</v>
      </c>
      <c r="BS67" s="58">
        <f t="shared" si="45"/>
        <v>1012.5333333333333</v>
      </c>
      <c r="BT67" s="52">
        <f t="shared" si="269"/>
        <v>179.2</v>
      </c>
      <c r="BU67" s="51">
        <f t="shared" si="46"/>
        <v>833.33333333333337</v>
      </c>
      <c r="BV67" s="51">
        <f t="shared" si="47"/>
        <v>194999.99999999994</v>
      </c>
      <c r="BW67" s="57">
        <f t="shared" si="270"/>
        <v>200000</v>
      </c>
      <c r="BX67" s="468">
        <f t="shared" si="271"/>
        <v>-1012.5333333333333</v>
      </c>
      <c r="BY67" s="46">
        <f t="shared" si="272"/>
        <v>-1190.97</v>
      </c>
      <c r="BZ67" s="46">
        <f t="shared" si="48"/>
        <v>-1011.77</v>
      </c>
      <c r="CA67" s="49">
        <f>CA60-CA64</f>
        <v>1.1560899135112379E-2</v>
      </c>
      <c r="CB67" s="176"/>
      <c r="CC67" s="45">
        <v>6</v>
      </c>
      <c r="CD67" s="128">
        <f t="shared" si="49"/>
        <v>1117.6300000000001</v>
      </c>
      <c r="CE67" s="46">
        <f t="shared" si="273"/>
        <v>174.32</v>
      </c>
      <c r="CF67" s="128">
        <f t="shared" si="50"/>
        <v>943.31</v>
      </c>
      <c r="CG67" s="46">
        <f t="shared" si="274"/>
        <v>328.23322238494683</v>
      </c>
      <c r="CH67" s="46">
        <f t="shared" si="52"/>
        <v>615.07677761505306</v>
      </c>
      <c r="CI67" s="51">
        <f t="shared" si="53"/>
        <v>196324.85665335302</v>
      </c>
      <c r="CJ67" s="199">
        <f t="shared" si="275"/>
        <v>200000</v>
      </c>
      <c r="CK67" s="153">
        <f t="shared" si="276"/>
        <v>10000</v>
      </c>
      <c r="CL67" s="45">
        <v>6</v>
      </c>
      <c r="CM67" s="46">
        <f t="shared" si="277"/>
        <v>1117.6300000000001</v>
      </c>
      <c r="CN67" s="128">
        <f t="shared" si="54"/>
        <v>174.32</v>
      </c>
      <c r="CO67" s="128">
        <f t="shared" si="278"/>
        <v>943.31</v>
      </c>
      <c r="CP67" s="46">
        <f t="shared" si="55"/>
        <v>328.23322238494683</v>
      </c>
      <c r="CQ67" s="46">
        <f t="shared" si="56"/>
        <v>615.07677761505306</v>
      </c>
      <c r="CR67" s="51">
        <f t="shared" si="57"/>
        <v>196324.85665335302</v>
      </c>
      <c r="CS67" s="153">
        <f t="shared" si="279"/>
        <v>200000</v>
      </c>
      <c r="CT67" s="58">
        <f t="shared" si="58"/>
        <v>927.86033333333398</v>
      </c>
      <c r="CU67" s="52">
        <f t="shared" si="280"/>
        <v>174.32</v>
      </c>
      <c r="CV67" s="51">
        <f t="shared" si="281"/>
        <v>753.54033333333405</v>
      </c>
      <c r="CW67" s="51">
        <f t="shared" si="59"/>
        <v>195478.75799999997</v>
      </c>
      <c r="CX67" s="57">
        <f t="shared" si="282"/>
        <v>200000</v>
      </c>
      <c r="CY67" s="153">
        <f t="shared" si="283"/>
        <v>10000</v>
      </c>
      <c r="CZ67" s="479">
        <f t="shared" si="60"/>
        <v>-927.86033333333398</v>
      </c>
      <c r="DA67" s="46">
        <f t="shared" si="284"/>
        <v>-1117.6300000000001</v>
      </c>
      <c r="DB67" s="46">
        <f t="shared" si="285"/>
        <v>-943.31</v>
      </c>
      <c r="DC67" s="49">
        <f>DC60-DC64</f>
        <v>1.1228159914389968E-2</v>
      </c>
      <c r="DE67" s="45">
        <v>6</v>
      </c>
      <c r="DF67" s="46">
        <f t="shared" si="61"/>
        <v>1058.43</v>
      </c>
      <c r="DG67" s="46">
        <f t="shared" si="286"/>
        <v>46.66</v>
      </c>
      <c r="DH67" s="46">
        <f t="shared" si="62"/>
        <v>1011.77</v>
      </c>
      <c r="DI67" s="46">
        <f t="shared" si="63"/>
        <v>327.66081754619353</v>
      </c>
      <c r="DJ67" s="46">
        <f t="shared" si="64"/>
        <v>684.1091824538064</v>
      </c>
      <c r="DK67" s="51">
        <f t="shared" si="65"/>
        <v>195912.38134526231</v>
      </c>
      <c r="DL67" s="58">
        <f t="shared" si="66"/>
        <v>879.99333333333334</v>
      </c>
      <c r="DM67" s="52">
        <f t="shared" si="287"/>
        <v>46.66</v>
      </c>
      <c r="DN67" s="51">
        <f t="shared" si="67"/>
        <v>833.33333333333337</v>
      </c>
      <c r="DO67" s="57">
        <f t="shared" si="68"/>
        <v>194999.99999999994</v>
      </c>
      <c r="DP67" s="468">
        <f t="shared" si="288"/>
        <v>-879.99333333333334</v>
      </c>
      <c r="DQ67" s="46">
        <f t="shared" si="289"/>
        <v>-1058.43</v>
      </c>
      <c r="DR67" s="47"/>
      <c r="DS67" s="46">
        <f t="shared" si="290"/>
        <v>-1011.77</v>
      </c>
      <c r="DT67" s="49">
        <f>DT60-DT64</f>
        <v>9.2680335996357943E-3</v>
      </c>
      <c r="DU67" s="29"/>
      <c r="DV67" s="45">
        <v>6</v>
      </c>
      <c r="DW67" s="46">
        <f t="shared" si="291"/>
        <v>1057.6300000000001</v>
      </c>
      <c r="DX67" s="46">
        <f t="shared" si="292"/>
        <v>45.86</v>
      </c>
      <c r="DY67" s="46">
        <f t="shared" si="293"/>
        <v>1011.77</v>
      </c>
      <c r="DZ67" s="46">
        <f t="shared" si="69"/>
        <v>327.66081754619353</v>
      </c>
      <c r="EA67" s="46">
        <f t="shared" si="70"/>
        <v>684.1091824538064</v>
      </c>
      <c r="EB67" s="51">
        <f t="shared" si="71"/>
        <v>195912.38134526231</v>
      </c>
      <c r="EC67" s="58">
        <f t="shared" si="72"/>
        <v>879.02333333333331</v>
      </c>
      <c r="ED67" s="52">
        <f t="shared" si="294"/>
        <v>45.69</v>
      </c>
      <c r="EE67" s="51">
        <f t="shared" si="73"/>
        <v>833.33333333333337</v>
      </c>
      <c r="EF67" s="57">
        <f t="shared" si="74"/>
        <v>194999.99999999994</v>
      </c>
      <c r="EG67" s="468">
        <f t="shared" si="295"/>
        <v>-879.02333333333331</v>
      </c>
      <c r="EH67" s="46">
        <f t="shared" si="296"/>
        <v>-1057.6300000000001</v>
      </c>
      <c r="EI67" s="47"/>
      <c r="EJ67" s="46">
        <f t="shared" si="297"/>
        <v>-1011.77</v>
      </c>
      <c r="EK67" s="49">
        <f>EK60-EK64</f>
        <v>4.9628000939720973E-3</v>
      </c>
      <c r="EL67" s="176"/>
      <c r="EM67" s="45">
        <v>6</v>
      </c>
      <c r="EN67" s="46">
        <f t="shared" si="75"/>
        <v>1058.0868689014749</v>
      </c>
      <c r="EO67" s="46">
        <f t="shared" si="76"/>
        <v>45.86</v>
      </c>
      <c r="EP67" s="128">
        <f t="shared" si="77"/>
        <v>1012.2268689014749</v>
      </c>
      <c r="EQ67" s="46">
        <f t="shared" si="78"/>
        <v>327.66101540451683</v>
      </c>
      <c r="ER67" s="46">
        <f t="shared" si="79"/>
        <v>684.56585349695797</v>
      </c>
      <c r="ES67" s="51">
        <f t="shared" si="80"/>
        <v>195912.04338921316</v>
      </c>
      <c r="ET67" s="153">
        <f t="shared" si="298"/>
        <v>10000</v>
      </c>
      <c r="EU67" s="45">
        <v>6</v>
      </c>
      <c r="EV67" s="46">
        <f t="shared" si="81"/>
        <v>1058.0899999999999</v>
      </c>
      <c r="EW67" s="46">
        <f t="shared" si="299"/>
        <v>45.86</v>
      </c>
      <c r="EX67" s="128">
        <f t="shared" si="300"/>
        <v>1012.23</v>
      </c>
      <c r="EY67" s="46">
        <f t="shared" si="301"/>
        <v>327.66098922490909</v>
      </c>
      <c r="EZ67" s="46">
        <f t="shared" si="82"/>
        <v>684.56901077509087</v>
      </c>
      <c r="FA67" s="51">
        <f t="shared" si="83"/>
        <v>195912.02452417035</v>
      </c>
      <c r="FB67" s="58">
        <f t="shared" si="302"/>
        <v>874.86920833333363</v>
      </c>
      <c r="FC67" s="52">
        <f t="shared" si="303"/>
        <v>45.69</v>
      </c>
      <c r="FD67" s="51">
        <f t="shared" si="304"/>
        <v>829.17920833333369</v>
      </c>
      <c r="FE67" s="57">
        <f t="shared" si="84"/>
        <v>195027.82475</v>
      </c>
      <c r="FF67" s="153">
        <f t="shared" si="305"/>
        <v>10000</v>
      </c>
      <c r="FG67" s="469">
        <f t="shared" si="85"/>
        <v>-874.86920833333363</v>
      </c>
      <c r="FH67" s="46">
        <f t="shared" si="86"/>
        <v>-1058.0899999999999</v>
      </c>
      <c r="FI67" s="46">
        <f t="shared" si="87"/>
        <v>-1012.23</v>
      </c>
      <c r="FJ67" s="49">
        <f>FJ60-FJ64</f>
        <v>4.9734890340353832E-3</v>
      </c>
      <c r="FL67" s="45">
        <v>6</v>
      </c>
      <c r="FM67" s="46">
        <f t="shared" si="306"/>
        <v>1058.43</v>
      </c>
      <c r="FN67" s="46">
        <f t="shared" si="88"/>
        <v>46.66</v>
      </c>
      <c r="FO67" s="46">
        <f t="shared" si="307"/>
        <v>1011.77</v>
      </c>
      <c r="FP67" s="46">
        <f t="shared" si="89"/>
        <v>327.66081754619353</v>
      </c>
      <c r="FQ67" s="46">
        <f t="shared" si="90"/>
        <v>684.1091824538064</v>
      </c>
      <c r="FR67" s="51">
        <f t="shared" si="91"/>
        <v>195912.38134526231</v>
      </c>
      <c r="FS67" s="57">
        <f t="shared" si="308"/>
        <v>200000</v>
      </c>
      <c r="FT67" s="58">
        <f t="shared" si="92"/>
        <v>879.99333333333334</v>
      </c>
      <c r="FU67" s="52">
        <f t="shared" si="93"/>
        <v>46.66</v>
      </c>
      <c r="FV67" s="51">
        <f t="shared" si="94"/>
        <v>833.33333333333337</v>
      </c>
      <c r="FW67" s="51">
        <f t="shared" si="95"/>
        <v>194999.99999999994</v>
      </c>
      <c r="FX67" s="57">
        <f t="shared" si="309"/>
        <v>200000</v>
      </c>
      <c r="FY67" s="468">
        <f t="shared" si="310"/>
        <v>-879.99333333333334</v>
      </c>
      <c r="FZ67" s="46">
        <f t="shared" si="311"/>
        <v>-1058.43</v>
      </c>
      <c r="GA67" s="46">
        <f t="shared" si="96"/>
        <v>-1011.77</v>
      </c>
      <c r="GB67" s="49">
        <f>GB60-GB64</f>
        <v>5.1762022762633642E-3</v>
      </c>
      <c r="GD67" s="45">
        <v>6</v>
      </c>
      <c r="GE67" s="46">
        <f t="shared" si="97"/>
        <v>1060.0875939185617</v>
      </c>
      <c r="GF67" s="128">
        <f t="shared" si="312"/>
        <v>46.66</v>
      </c>
      <c r="GG67" s="128">
        <f t="shared" si="98"/>
        <v>1013.4275939185617</v>
      </c>
      <c r="GH67" s="46">
        <f t="shared" si="99"/>
        <v>327.64695814245897</v>
      </c>
      <c r="GI67" s="46">
        <f t="shared" si="100"/>
        <v>685.78063577610271</v>
      </c>
      <c r="GJ67" s="51">
        <f t="shared" si="101"/>
        <v>195902.39424969925</v>
      </c>
      <c r="GK67" s="199">
        <f t="shared" si="313"/>
        <v>200000</v>
      </c>
      <c r="GL67" s="153">
        <f t="shared" si="314"/>
        <v>10000</v>
      </c>
      <c r="GM67" s="45">
        <v>6</v>
      </c>
      <c r="GN67" s="46">
        <f t="shared" si="102"/>
        <v>1060.0899999999999</v>
      </c>
      <c r="GO67" s="46">
        <f t="shared" si="103"/>
        <v>46.66</v>
      </c>
      <c r="GP67" s="128">
        <f t="shared" si="315"/>
        <v>1013.43</v>
      </c>
      <c r="GQ67" s="46">
        <f t="shared" si="104"/>
        <v>327.64693802483322</v>
      </c>
      <c r="GR67" s="46">
        <f t="shared" si="105"/>
        <v>685.78306197516667</v>
      </c>
      <c r="GS67" s="51">
        <f t="shared" si="106"/>
        <v>195902.37975292475</v>
      </c>
      <c r="GT67" s="57">
        <f t="shared" si="316"/>
        <v>200000</v>
      </c>
      <c r="GU67" s="58">
        <f t="shared" si="107"/>
        <v>876.92633333333197</v>
      </c>
      <c r="GV67" s="52">
        <f t="shared" si="108"/>
        <v>46.66</v>
      </c>
      <c r="GW67" s="51">
        <f t="shared" si="317"/>
        <v>830.266333333332</v>
      </c>
      <c r="GX67" s="57">
        <f t="shared" si="109"/>
        <v>195018.402</v>
      </c>
      <c r="GY67" s="153">
        <f t="shared" si="318"/>
        <v>200000</v>
      </c>
      <c r="GZ67" s="153">
        <f t="shared" si="319"/>
        <v>10000</v>
      </c>
      <c r="HA67" s="469">
        <f t="shared" si="110"/>
        <v>-876.92633333333197</v>
      </c>
      <c r="HB67" s="46">
        <f t="shared" si="111"/>
        <v>-1060.0899999999999</v>
      </c>
      <c r="HC67" s="46">
        <f t="shared" si="112"/>
        <v>-1013.43</v>
      </c>
      <c r="HD67" s="49">
        <f>HD60-HD64</f>
        <v>5.184606988263063E-3</v>
      </c>
      <c r="HF67" s="45">
        <v>6</v>
      </c>
      <c r="HG67" s="46">
        <f t="shared" si="113"/>
        <v>1123.8775326810628</v>
      </c>
      <c r="HH67" s="46">
        <f t="shared" si="114"/>
        <v>250</v>
      </c>
      <c r="HI67" s="46">
        <f t="shared" si="115"/>
        <v>873.8775326810628</v>
      </c>
      <c r="HJ67" s="46">
        <f t="shared" si="116"/>
        <v>328.81375817606471</v>
      </c>
      <c r="HK67" s="46">
        <f t="shared" si="117"/>
        <v>545.06377450499804</v>
      </c>
      <c r="HL67" s="51">
        <f t="shared" si="118"/>
        <v>196743.19113113382</v>
      </c>
      <c r="HM67" s="153">
        <f t="shared" si="320"/>
        <v>10000</v>
      </c>
      <c r="HN67" s="58">
        <f t="shared" si="119"/>
        <v>933.33333333333724</v>
      </c>
      <c r="HO67" s="52">
        <f t="shared" si="120"/>
        <v>250</v>
      </c>
      <c r="HP67" s="51">
        <f t="shared" si="121"/>
        <v>683.33333333333724</v>
      </c>
      <c r="HQ67" s="57">
        <f t="shared" si="122"/>
        <v>195899.99999999994</v>
      </c>
      <c r="HR67" s="153">
        <f t="shared" si="321"/>
        <v>10000</v>
      </c>
      <c r="HS67" s="468">
        <f t="shared" si="123"/>
        <v>-933.33333333333724</v>
      </c>
      <c r="HT67" s="46">
        <f t="shared" si="124"/>
        <v>-1123.8775326810628</v>
      </c>
      <c r="HU67" s="46">
        <f t="shared" si="125"/>
        <v>-873.8775326810628</v>
      </c>
      <c r="HV67" s="49">
        <f>HV60-HV64</f>
        <v>1.1923616032805562E-2</v>
      </c>
      <c r="HW67" s="29"/>
      <c r="HX67" s="45">
        <v>6</v>
      </c>
      <c r="HY67" s="128">
        <f t="shared" si="126"/>
        <v>1124.3399999999999</v>
      </c>
      <c r="HZ67" s="46">
        <f t="shared" si="127"/>
        <v>284.36</v>
      </c>
      <c r="IA67" s="46">
        <f t="shared" si="128"/>
        <v>839.98</v>
      </c>
      <c r="IB67" s="46">
        <f t="shared" si="129"/>
        <v>329.11552865805106</v>
      </c>
      <c r="IC67" s="46">
        <f t="shared" si="130"/>
        <v>510.86447134194896</v>
      </c>
      <c r="ID67" s="51">
        <f t="shared" si="131"/>
        <v>196958.45272348868</v>
      </c>
      <c r="IE67" s="153">
        <f t="shared" si="322"/>
        <v>10000</v>
      </c>
      <c r="IF67" s="58">
        <f t="shared" si="132"/>
        <v>930.14625019664186</v>
      </c>
      <c r="IG67" s="52">
        <f t="shared" si="133"/>
        <v>283.36</v>
      </c>
      <c r="IH67" s="51">
        <f t="shared" si="134"/>
        <v>646.78625019664184</v>
      </c>
      <c r="II67" s="57">
        <f t="shared" si="323"/>
        <v>196133.24249882018</v>
      </c>
      <c r="IJ67" s="153">
        <f t="shared" si="324"/>
        <v>10000</v>
      </c>
      <c r="IK67" s="468">
        <f t="shared" si="135"/>
        <v>-930.14625019664186</v>
      </c>
      <c r="IL67" s="46">
        <f t="shared" si="136"/>
        <v>-1124.3399999999999</v>
      </c>
      <c r="IM67" s="46">
        <f t="shared" si="137"/>
        <v>-839.98</v>
      </c>
      <c r="IN67" s="49">
        <f>IN60-IN64</f>
        <v>1.1976707469368408E-2</v>
      </c>
      <c r="IO67" s="53">
        <f t="shared" si="138"/>
        <v>284.3723953409874</v>
      </c>
      <c r="IQ67" s="45">
        <v>6</v>
      </c>
      <c r="IR67" s="128">
        <f t="shared" si="139"/>
        <v>1126.4568749999989</v>
      </c>
      <c r="IS67" s="128">
        <f t="shared" si="140"/>
        <v>289.45999999999998</v>
      </c>
      <c r="IT67" s="128">
        <f t="shared" si="141"/>
        <v>836.99687499999891</v>
      </c>
      <c r="IU67" s="46">
        <f t="shared" si="142"/>
        <v>329.14</v>
      </c>
      <c r="IV67" s="46">
        <f t="shared" si="143"/>
        <v>507.85687499999892</v>
      </c>
      <c r="IW67" s="51">
        <f t="shared" si="144"/>
        <v>196976.59875</v>
      </c>
      <c r="IX67" s="199">
        <f t="shared" si="325"/>
        <v>10000</v>
      </c>
      <c r="IY67" s="128">
        <f t="shared" si="145"/>
        <v>284.19556646233997</v>
      </c>
      <c r="IZ67" s="408">
        <f t="shared" si="146"/>
        <v>0</v>
      </c>
      <c r="JA67" s="58">
        <f t="shared" si="147"/>
        <v>931.95916666666494</v>
      </c>
      <c r="JB67" s="52">
        <f t="shared" si="148"/>
        <v>288.45999999999998</v>
      </c>
      <c r="JC67" s="51">
        <f t="shared" si="149"/>
        <v>643.49916666666491</v>
      </c>
      <c r="JD67" s="57">
        <f t="shared" si="150"/>
        <v>196153.10499999998</v>
      </c>
      <c r="JE67" s="280">
        <f t="shared" si="151"/>
        <v>10000</v>
      </c>
      <c r="JF67" s="280">
        <f t="shared" si="152"/>
        <v>0</v>
      </c>
      <c r="JG67" s="468">
        <f t="shared" si="153"/>
        <v>-931.95916666666494</v>
      </c>
      <c r="JH67" s="46">
        <f t="shared" si="154"/>
        <v>-1126.4568749999989</v>
      </c>
      <c r="JI67" s="46">
        <f t="shared" si="155"/>
        <v>-836.99687499999891</v>
      </c>
      <c r="JJ67" s="49">
        <f>JJ60-JJ64</f>
        <v>1.2194575750787306E-2</v>
      </c>
      <c r="JL67" s="45">
        <v>6</v>
      </c>
      <c r="JM67" s="46">
        <f t="shared" si="156"/>
        <v>1124.4930833333331</v>
      </c>
      <c r="JN67" s="46">
        <f t="shared" si="157"/>
        <v>294.06</v>
      </c>
      <c r="JO67" s="128">
        <f t="shared" si="158"/>
        <v>830.43308333333312</v>
      </c>
      <c r="JP67" s="46">
        <f t="shared" si="326"/>
        <v>329.18</v>
      </c>
      <c r="JQ67" s="46">
        <f t="shared" si="159"/>
        <v>501.25308333333311</v>
      </c>
      <c r="JR67" s="51">
        <f t="shared" si="160"/>
        <v>197004.93150000001</v>
      </c>
      <c r="JS67" s="51">
        <f t="shared" si="327"/>
        <v>200000</v>
      </c>
      <c r="JT67" s="199">
        <f t="shared" si="328"/>
        <v>10000</v>
      </c>
      <c r="JU67" s="128">
        <f t="shared" si="161"/>
        <v>294.04767697208644</v>
      </c>
      <c r="JV67" s="408">
        <f t="shared" si="162"/>
        <v>0</v>
      </c>
      <c r="JW67" s="58">
        <f t="shared" si="163"/>
        <v>930.37233333333074</v>
      </c>
      <c r="JX67" s="52">
        <f t="shared" si="164"/>
        <v>294.06</v>
      </c>
      <c r="JY67" s="51">
        <f t="shared" si="165"/>
        <v>636.3123333333308</v>
      </c>
      <c r="JZ67" s="51">
        <f t="shared" si="166"/>
        <v>196182.12599999999</v>
      </c>
      <c r="KA67" s="51">
        <f t="shared" si="329"/>
        <v>200000</v>
      </c>
      <c r="KB67" s="128">
        <f t="shared" si="330"/>
        <v>10000</v>
      </c>
      <c r="KC67" s="204">
        <f t="shared" si="167"/>
        <v>0</v>
      </c>
      <c r="KD67" s="468">
        <f t="shared" si="331"/>
        <v>-930.37233333333074</v>
      </c>
      <c r="KE67" s="46">
        <f t="shared" si="168"/>
        <v>-1124.4930833333331</v>
      </c>
      <c r="KF67" s="46">
        <f t="shared" si="169"/>
        <v>-830.43308333333312</v>
      </c>
      <c r="KG67" s="49">
        <f>KG60-KG64</f>
        <v>1.1992100918728932E-2</v>
      </c>
      <c r="KI67" s="45">
        <v>6</v>
      </c>
      <c r="KJ67" s="46">
        <f t="shared" si="170"/>
        <v>1124.4890404061762</v>
      </c>
      <c r="KK67" s="46">
        <f t="shared" si="171"/>
        <v>290.02</v>
      </c>
      <c r="KL67" s="128">
        <f t="shared" si="172"/>
        <v>834.46904040617619</v>
      </c>
      <c r="KM67" s="46">
        <f t="shared" si="173"/>
        <v>329.14325878468452</v>
      </c>
      <c r="KN67" s="46">
        <f t="shared" si="174"/>
        <v>505.32578162149167</v>
      </c>
      <c r="KO67" s="51">
        <f t="shared" si="175"/>
        <v>196980.62948918919</v>
      </c>
      <c r="KP67" s="199">
        <f t="shared" si="332"/>
        <v>200000</v>
      </c>
      <c r="KQ67" s="199">
        <f t="shared" si="333"/>
        <v>10000</v>
      </c>
      <c r="KR67" s="128">
        <f t="shared" si="176"/>
        <v>376.07433334626904</v>
      </c>
      <c r="KS67" s="408">
        <f t="shared" si="177"/>
        <v>0</v>
      </c>
      <c r="KT67" s="45">
        <v>6</v>
      </c>
      <c r="KU67" s="46">
        <f t="shared" si="334"/>
        <v>1124.49</v>
      </c>
      <c r="KV67" s="46">
        <f t="shared" si="178"/>
        <v>290.02</v>
      </c>
      <c r="KW67" s="128">
        <f t="shared" si="179"/>
        <v>834.47</v>
      </c>
      <c r="KX67" s="46">
        <f t="shared" si="180"/>
        <v>329.14325076136947</v>
      </c>
      <c r="KY67" s="46">
        <f t="shared" si="181"/>
        <v>505.32674923863055</v>
      </c>
      <c r="KZ67" s="51">
        <f t="shared" si="182"/>
        <v>196980.62370758306</v>
      </c>
      <c r="LA67" s="153">
        <f t="shared" si="335"/>
        <v>200000</v>
      </c>
      <c r="LB67" s="58">
        <f t="shared" si="183"/>
        <v>930.59633333333579</v>
      </c>
      <c r="LC67" s="52">
        <f t="shared" si="184"/>
        <v>290.02</v>
      </c>
      <c r="LD67" s="51">
        <f t="shared" si="185"/>
        <v>640.57633333333581</v>
      </c>
      <c r="LE67" s="51">
        <f t="shared" si="186"/>
        <v>196156.54200000002</v>
      </c>
      <c r="LF67" s="51">
        <f t="shared" si="336"/>
        <v>200000</v>
      </c>
      <c r="LG67" s="128">
        <f t="shared" si="187"/>
        <v>10000</v>
      </c>
      <c r="LH67" s="204">
        <f t="shared" si="188"/>
        <v>0</v>
      </c>
      <c r="LI67" s="479">
        <f t="shared" si="189"/>
        <v>-930.59633333333579</v>
      </c>
      <c r="LJ67" s="46">
        <f t="shared" si="337"/>
        <v>-1124.49</v>
      </c>
      <c r="LK67" s="46">
        <f t="shared" si="338"/>
        <v>-834.47</v>
      </c>
      <c r="LL67" s="49">
        <f>LL60-LL64</f>
        <v>1.1991282600063657E-2</v>
      </c>
      <c r="LN67" s="45">
        <v>6</v>
      </c>
      <c r="LO67" s="46">
        <f t="shared" si="190"/>
        <v>1123.1238136873469</v>
      </c>
      <c r="LP67" s="46">
        <f t="shared" si="191"/>
        <v>193.32</v>
      </c>
      <c r="LQ67" s="46">
        <f t="shared" si="192"/>
        <v>929.80381368734697</v>
      </c>
      <c r="LR67" s="46">
        <f t="shared" si="193"/>
        <v>328.34614973520189</v>
      </c>
      <c r="LS67" s="46">
        <f t="shared" si="194"/>
        <v>601.45766395214514</v>
      </c>
      <c r="LT67" s="51">
        <f t="shared" si="195"/>
        <v>196406.232177169</v>
      </c>
      <c r="LU67" s="199">
        <f t="shared" si="339"/>
        <v>10000</v>
      </c>
      <c r="LV67" s="58">
        <f t="shared" si="196"/>
        <v>933.33033333333128</v>
      </c>
      <c r="LW67" s="52">
        <f t="shared" si="197"/>
        <v>193.32</v>
      </c>
      <c r="LX67" s="51">
        <f t="shared" si="198"/>
        <v>740.01033333333135</v>
      </c>
      <c r="LY67" s="51">
        <f t="shared" si="340"/>
        <v>195559.93799999997</v>
      </c>
      <c r="LZ67" s="46">
        <f t="shared" si="341"/>
        <v>193.32</v>
      </c>
      <c r="MA67" s="199">
        <f t="shared" si="342"/>
        <v>10000</v>
      </c>
      <c r="MB67" s="468">
        <f t="shared" si="199"/>
        <v>-933.33033333333128</v>
      </c>
      <c r="MC67" s="46">
        <f t="shared" si="200"/>
        <v>-1123.1238136873469</v>
      </c>
      <c r="MD67" s="46">
        <f t="shared" si="201"/>
        <v>-929.80381368734697</v>
      </c>
      <c r="ME67" s="49">
        <f>ME60-ME64</f>
        <v>1.1839610050220495E-2</v>
      </c>
      <c r="MG67" s="45">
        <v>6</v>
      </c>
      <c r="MH67" s="46">
        <f t="shared" si="202"/>
        <v>1076.608661999408</v>
      </c>
      <c r="MI67" s="46">
        <f t="shared" si="203"/>
        <v>114.82</v>
      </c>
      <c r="MJ67" s="46">
        <f t="shared" si="204"/>
        <v>961.78866199940808</v>
      </c>
      <c r="MK67" s="46">
        <f t="shared" si="205"/>
        <v>328.08794362593352</v>
      </c>
      <c r="ML67" s="46">
        <f t="shared" si="206"/>
        <v>633.7007183734745</v>
      </c>
      <c r="MM67" s="51">
        <f t="shared" si="207"/>
        <v>196219.06545718663</v>
      </c>
      <c r="MN67" s="199">
        <f t="shared" si="343"/>
        <v>10000</v>
      </c>
      <c r="MO67" s="58">
        <f t="shared" si="208"/>
        <v>889.32945707741396</v>
      </c>
      <c r="MP67" s="52">
        <f t="shared" si="209"/>
        <v>114.4</v>
      </c>
      <c r="MQ67" s="51">
        <f t="shared" si="210"/>
        <v>774.92945707741399</v>
      </c>
      <c r="MR67" s="57">
        <f t="shared" si="211"/>
        <v>195357.2032575355</v>
      </c>
      <c r="MS67" s="199">
        <f t="shared" si="344"/>
        <v>10000</v>
      </c>
      <c r="MT67" s="468">
        <f t="shared" si="345"/>
        <v>-889.32945707741396</v>
      </c>
      <c r="MU67" s="46">
        <f t="shared" si="212"/>
        <v>-1076.608661999408</v>
      </c>
      <c r="MV67" s="46">
        <f t="shared" si="213"/>
        <v>-961.78866199940808</v>
      </c>
      <c r="MW67" s="49">
        <f>MW60-MW64</f>
        <v>6.9697788230305147E-3</v>
      </c>
      <c r="MY67" s="45">
        <v>6</v>
      </c>
      <c r="MZ67" s="46">
        <f t="shared" si="214"/>
        <v>1076.608661999408</v>
      </c>
      <c r="NA67" s="46">
        <f t="shared" si="215"/>
        <v>114.82</v>
      </c>
      <c r="NB67" s="128">
        <f t="shared" si="216"/>
        <v>961.78866199940808</v>
      </c>
      <c r="NC67" s="46">
        <f t="shared" si="217"/>
        <v>328.08794362593352</v>
      </c>
      <c r="ND67" s="46">
        <f t="shared" si="218"/>
        <v>633.7007183734745</v>
      </c>
      <c r="NE67" s="51">
        <f t="shared" si="219"/>
        <v>196219.06545718663</v>
      </c>
      <c r="NF67" s="153">
        <f t="shared" si="346"/>
        <v>10000</v>
      </c>
      <c r="NG67" s="45">
        <v>6</v>
      </c>
      <c r="NH67" s="46">
        <f t="shared" si="220"/>
        <v>1076.6099999999999</v>
      </c>
      <c r="NI67" s="46">
        <f t="shared" si="221"/>
        <v>114.82</v>
      </c>
      <c r="NJ67" s="128">
        <f t="shared" si="347"/>
        <v>961.79</v>
      </c>
      <c r="NK67" s="46">
        <f t="shared" si="348"/>
        <v>328.08793243869985</v>
      </c>
      <c r="NL67" s="46">
        <f t="shared" si="222"/>
        <v>633.70206756130005</v>
      </c>
      <c r="NM67" s="51">
        <f t="shared" si="223"/>
        <v>196219.0573956586</v>
      </c>
      <c r="NN67" s="58">
        <f t="shared" si="224"/>
        <v>888.78037499999857</v>
      </c>
      <c r="NO67" s="52">
        <f t="shared" si="225"/>
        <v>114.4</v>
      </c>
      <c r="NP67" s="51">
        <f t="shared" si="226"/>
        <v>774.38037499999859</v>
      </c>
      <c r="NQ67" s="57">
        <f t="shared" si="227"/>
        <v>195360.49775000001</v>
      </c>
      <c r="NR67" s="153">
        <f t="shared" si="349"/>
        <v>10000</v>
      </c>
      <c r="NS67" s="469">
        <f t="shared" si="228"/>
        <v>-888.78037499999857</v>
      </c>
      <c r="NT67" s="46">
        <f t="shared" si="229"/>
        <v>-1076.6099999999999</v>
      </c>
      <c r="NU67" s="46">
        <f t="shared" si="230"/>
        <v>-961.79</v>
      </c>
      <c r="NV67" s="49">
        <f>NV60-NV64</f>
        <v>6.9697834297737238E-3</v>
      </c>
      <c r="NX67" s="45">
        <v>6</v>
      </c>
      <c r="NY67" s="46">
        <f t="shared" si="231"/>
        <v>1076.6456011701148</v>
      </c>
      <c r="NZ67" s="46">
        <f t="shared" si="232"/>
        <v>116.66</v>
      </c>
      <c r="OA67" s="46">
        <f t="shared" si="233"/>
        <v>959.98560117011482</v>
      </c>
      <c r="OB67" s="46">
        <f t="shared" si="234"/>
        <v>328.09379505805674</v>
      </c>
      <c r="OC67" s="46">
        <f t="shared" si="235"/>
        <v>631.89180611205802</v>
      </c>
      <c r="OD67" s="51">
        <f t="shared" si="236"/>
        <v>196224.38522872201</v>
      </c>
      <c r="OE67" s="57">
        <f t="shared" si="350"/>
        <v>200000</v>
      </c>
      <c r="OF67" s="153">
        <f t="shared" si="351"/>
        <v>10000</v>
      </c>
      <c r="OG67" s="58">
        <f t="shared" si="237"/>
        <v>889.48383333333379</v>
      </c>
      <c r="OH67" s="52">
        <f t="shared" si="352"/>
        <v>116.66</v>
      </c>
      <c r="OI67" s="51">
        <f t="shared" si="238"/>
        <v>772.82383333333382</v>
      </c>
      <c r="OJ67" s="51">
        <f t="shared" si="239"/>
        <v>195363.05700000003</v>
      </c>
      <c r="OK67" s="57">
        <f t="shared" si="353"/>
        <v>200000</v>
      </c>
      <c r="OL67" s="153">
        <f t="shared" si="354"/>
        <v>10000</v>
      </c>
      <c r="OM67" s="468">
        <f t="shared" si="355"/>
        <v>-889.48383333333379</v>
      </c>
      <c r="ON67" s="46">
        <f t="shared" si="356"/>
        <v>-1076.6456011701148</v>
      </c>
      <c r="OO67" s="46">
        <f t="shared" si="240"/>
        <v>-959.98560117011482</v>
      </c>
      <c r="OP67" s="49">
        <f>OP60-OP64</f>
        <v>6.9739639057282421E-3</v>
      </c>
      <c r="OR67" s="45">
        <v>6</v>
      </c>
      <c r="OS67" s="46">
        <f t="shared" si="241"/>
        <v>1076.765700416463</v>
      </c>
      <c r="OT67" s="46">
        <f t="shared" si="242"/>
        <v>116.66</v>
      </c>
      <c r="OU67" s="128">
        <f t="shared" si="243"/>
        <v>960.10570041646304</v>
      </c>
      <c r="OV67" s="46">
        <f t="shared" si="244"/>
        <v>328.09279088934892</v>
      </c>
      <c r="OW67" s="46">
        <f t="shared" si="245"/>
        <v>632.01290952711406</v>
      </c>
      <c r="OX67" s="51">
        <f t="shared" si="246"/>
        <v>196223.66162408222</v>
      </c>
      <c r="OY67" s="199">
        <f t="shared" si="357"/>
        <v>200000</v>
      </c>
      <c r="OZ67" s="153">
        <f t="shared" si="358"/>
        <v>10000</v>
      </c>
      <c r="PA67" s="45">
        <v>6</v>
      </c>
      <c r="PB67" s="46">
        <f t="shared" si="247"/>
        <v>1076.765700416463</v>
      </c>
      <c r="PC67" s="46">
        <f t="shared" si="359"/>
        <v>116.66</v>
      </c>
      <c r="PD67" s="128">
        <f t="shared" si="248"/>
        <v>960.10570041646304</v>
      </c>
      <c r="PE67" s="46">
        <f t="shared" si="249"/>
        <v>328.09279088934892</v>
      </c>
      <c r="PF67" s="46">
        <f t="shared" si="250"/>
        <v>632.01290952711406</v>
      </c>
      <c r="PG67" s="51">
        <f t="shared" si="251"/>
        <v>196223.66162408222</v>
      </c>
      <c r="PH67" s="57">
        <f t="shared" si="360"/>
        <v>200000</v>
      </c>
      <c r="PI67" s="688">
        <f t="shared" si="252"/>
        <v>889.6533333333341</v>
      </c>
      <c r="PJ67" s="52">
        <f t="shared" si="361"/>
        <v>116.66</v>
      </c>
      <c r="PK67" s="51">
        <f t="shared" si="253"/>
        <v>772.99333333333414</v>
      </c>
      <c r="PL67" s="57">
        <f t="shared" si="254"/>
        <v>195362.03999999992</v>
      </c>
      <c r="PM67" s="153">
        <f t="shared" si="362"/>
        <v>200000</v>
      </c>
      <c r="PN67" s="153">
        <f t="shared" si="363"/>
        <v>10000</v>
      </c>
      <c r="PO67" s="469">
        <f t="shared" si="255"/>
        <v>-889.6533333333341</v>
      </c>
      <c r="PP67" s="46">
        <f t="shared" si="256"/>
        <v>-1076.765700416463</v>
      </c>
      <c r="PQ67" s="46">
        <f t="shared" si="257"/>
        <v>-960.10570041646304</v>
      </c>
      <c r="PR67" s="49">
        <f>PR60-PR64</f>
        <v>6.9866291970142047E-3</v>
      </c>
    </row>
    <row r="68" spans="2:434" hidden="1" x14ac:dyDescent="0.3">
      <c r="B68" s="45">
        <v>7</v>
      </c>
      <c r="C68" s="46">
        <f t="shared" si="10"/>
        <v>1111.77</v>
      </c>
      <c r="D68" s="46">
        <f t="shared" si="11"/>
        <v>100</v>
      </c>
      <c r="E68" s="46">
        <f t="shared" si="12"/>
        <v>1011.77</v>
      </c>
      <c r="F68" s="46">
        <f t="shared" si="13"/>
        <v>326.52063557543721</v>
      </c>
      <c r="G68" s="46">
        <f t="shared" si="14"/>
        <v>685.24936442456283</v>
      </c>
      <c r="H68" s="51">
        <f t="shared" si="15"/>
        <v>195227.13198083776</v>
      </c>
      <c r="I68" s="58">
        <f t="shared" si="16"/>
        <v>933.33333333333337</v>
      </c>
      <c r="J68" s="52">
        <f t="shared" si="17"/>
        <v>100</v>
      </c>
      <c r="K68" s="51">
        <f t="shared" si="18"/>
        <v>833.33333333333337</v>
      </c>
      <c r="L68" s="57">
        <f t="shared" si="19"/>
        <v>194166.6666666666</v>
      </c>
      <c r="M68" s="468">
        <f t="shared" si="258"/>
        <v>-933.33333333333337</v>
      </c>
      <c r="N68" s="46">
        <f t="shared" si="259"/>
        <v>-1111.77</v>
      </c>
      <c r="O68" s="47"/>
      <c r="P68" s="46">
        <f t="shared" si="260"/>
        <v>-1011.77</v>
      </c>
      <c r="Q68" s="48"/>
      <c r="R68" s="29"/>
      <c r="S68" s="29"/>
      <c r="T68" s="45">
        <v>7</v>
      </c>
      <c r="U68" s="46">
        <f t="shared" si="20"/>
        <v>1194.77</v>
      </c>
      <c r="V68" s="46">
        <f t="shared" si="21"/>
        <v>183</v>
      </c>
      <c r="W68" s="46">
        <f t="shared" si="261"/>
        <v>1011.77</v>
      </c>
      <c r="X68" s="46">
        <f t="shared" si="22"/>
        <v>326.52063557543721</v>
      </c>
      <c r="Y68" s="46">
        <f t="shared" si="23"/>
        <v>685.24936442456283</v>
      </c>
      <c r="Z68" s="51">
        <f t="shared" si="24"/>
        <v>195227.13198083776</v>
      </c>
      <c r="AA68" s="58">
        <f t="shared" si="25"/>
        <v>1015.4933333333333</v>
      </c>
      <c r="AB68" s="52">
        <f t="shared" si="26"/>
        <v>182.16</v>
      </c>
      <c r="AC68" s="51">
        <f t="shared" si="27"/>
        <v>833.33333333333337</v>
      </c>
      <c r="AD68" s="57">
        <f t="shared" si="28"/>
        <v>194166.6666666666</v>
      </c>
      <c r="AE68" s="468">
        <f t="shared" si="262"/>
        <v>-1015.4933333333333</v>
      </c>
      <c r="AF68" s="46">
        <f t="shared" si="29"/>
        <v>-1194.77</v>
      </c>
      <c r="AG68" s="47"/>
      <c r="AH68" s="46">
        <f t="shared" si="263"/>
        <v>-1011.77</v>
      </c>
      <c r="AI68" s="48"/>
      <c r="AJ68" s="29"/>
      <c r="AK68" s="45">
        <v>7</v>
      </c>
      <c r="AL68" s="46">
        <f t="shared" si="30"/>
        <v>1117.72</v>
      </c>
      <c r="AM68" s="46"/>
      <c r="AN68" s="46"/>
      <c r="AO68" s="46">
        <f t="shared" si="31"/>
        <v>177.52</v>
      </c>
      <c r="AP68" s="128">
        <f t="shared" si="32"/>
        <v>940.2</v>
      </c>
      <c r="AQ68" s="128"/>
      <c r="AR68" s="128"/>
      <c r="AS68" s="46">
        <f t="shared" si="33"/>
        <v>327.25879856223156</v>
      </c>
      <c r="AT68" s="46">
        <f t="shared" si="34"/>
        <v>612.94120143776854</v>
      </c>
      <c r="AU68" s="51"/>
      <c r="AV68" s="51"/>
      <c r="AW68" s="51">
        <f t="shared" si="35"/>
        <v>195742.33793590119</v>
      </c>
      <c r="AX68" s="58">
        <f t="shared" si="264"/>
        <v>927.38215694565588</v>
      </c>
      <c r="AY68" s="52"/>
      <c r="AZ68" s="52"/>
      <c r="BA68" s="52">
        <f t="shared" si="36"/>
        <v>176.76</v>
      </c>
      <c r="BB68" s="51">
        <f t="shared" si="37"/>
        <v>750.62215694565589</v>
      </c>
      <c r="BC68" s="51"/>
      <c r="BD68" s="51"/>
      <c r="BE68" s="57">
        <f t="shared" si="38"/>
        <v>194759.8849013804</v>
      </c>
      <c r="BF68" s="468">
        <f t="shared" si="39"/>
        <v>-927.38215694565588</v>
      </c>
      <c r="BG68" s="46">
        <f t="shared" si="40"/>
        <v>-1117.72</v>
      </c>
      <c r="BH68" s="46">
        <f t="shared" si="41"/>
        <v>-940.2</v>
      </c>
      <c r="BI68" s="48"/>
      <c r="BJ68" s="12"/>
      <c r="BK68" s="45">
        <v>7</v>
      </c>
      <c r="BL68" s="46">
        <f t="shared" si="265"/>
        <v>1190.97</v>
      </c>
      <c r="BM68" s="46">
        <f t="shared" si="266"/>
        <v>179.2</v>
      </c>
      <c r="BN68" s="46">
        <f t="shared" si="267"/>
        <v>1011.77</v>
      </c>
      <c r="BO68" s="46">
        <f t="shared" si="42"/>
        <v>326.52063557543721</v>
      </c>
      <c r="BP68" s="46">
        <f t="shared" si="43"/>
        <v>685.24936442456283</v>
      </c>
      <c r="BQ68" s="51">
        <f t="shared" si="44"/>
        <v>195227.13198083776</v>
      </c>
      <c r="BR68" s="57">
        <f t="shared" si="268"/>
        <v>200000</v>
      </c>
      <c r="BS68" s="58">
        <f t="shared" si="45"/>
        <v>1012.5333333333333</v>
      </c>
      <c r="BT68" s="52">
        <f t="shared" si="269"/>
        <v>179.2</v>
      </c>
      <c r="BU68" s="51">
        <f t="shared" si="46"/>
        <v>833.33333333333337</v>
      </c>
      <c r="BV68" s="51">
        <f t="shared" si="47"/>
        <v>194166.6666666666</v>
      </c>
      <c r="BW68" s="57">
        <f t="shared" si="270"/>
        <v>200000</v>
      </c>
      <c r="BX68" s="468">
        <f t="shared" si="271"/>
        <v>-1012.5333333333333</v>
      </c>
      <c r="BY68" s="46">
        <f t="shared" si="272"/>
        <v>-1190.97</v>
      </c>
      <c r="BZ68" s="46">
        <f t="shared" si="48"/>
        <v>-1011.77</v>
      </c>
      <c r="CA68" s="48"/>
      <c r="CB68" s="29"/>
      <c r="CC68" s="45">
        <v>7</v>
      </c>
      <c r="CD68" s="128">
        <f t="shared" si="49"/>
        <v>1117.6300000000001</v>
      </c>
      <c r="CE68" s="46">
        <f t="shared" si="273"/>
        <v>174.32</v>
      </c>
      <c r="CF68" s="128">
        <f t="shared" si="50"/>
        <v>943.31</v>
      </c>
      <c r="CG68" s="46">
        <f t="shared" si="274"/>
        <v>327.20809442225504</v>
      </c>
      <c r="CH68" s="46">
        <f t="shared" si="52"/>
        <v>616.1019055777449</v>
      </c>
      <c r="CI68" s="51">
        <f t="shared" si="53"/>
        <v>195708.75474777527</v>
      </c>
      <c r="CJ68" s="199">
        <f t="shared" si="275"/>
        <v>200000</v>
      </c>
      <c r="CK68" s="153">
        <f t="shared" si="276"/>
        <v>10000</v>
      </c>
      <c r="CL68" s="45">
        <v>7</v>
      </c>
      <c r="CM68" s="46">
        <f t="shared" si="277"/>
        <v>1117.6300000000001</v>
      </c>
      <c r="CN68" s="128">
        <f t="shared" si="54"/>
        <v>174.32</v>
      </c>
      <c r="CO68" s="128">
        <f t="shared" si="278"/>
        <v>943.31</v>
      </c>
      <c r="CP68" s="46">
        <f t="shared" si="55"/>
        <v>327.20809442225504</v>
      </c>
      <c r="CQ68" s="46">
        <f t="shared" si="56"/>
        <v>616.1019055777449</v>
      </c>
      <c r="CR68" s="51">
        <f t="shared" si="57"/>
        <v>195708.75474777527</v>
      </c>
      <c r="CS68" s="153">
        <f t="shared" si="279"/>
        <v>200000</v>
      </c>
      <c r="CT68" s="58">
        <f t="shared" si="58"/>
        <v>927.86033333333398</v>
      </c>
      <c r="CU68" s="52">
        <f t="shared" si="280"/>
        <v>174.32</v>
      </c>
      <c r="CV68" s="51">
        <f t="shared" si="281"/>
        <v>753.54033333333405</v>
      </c>
      <c r="CW68" s="51">
        <f t="shared" si="59"/>
        <v>194725.21766666663</v>
      </c>
      <c r="CX68" s="57">
        <f t="shared" si="282"/>
        <v>200000</v>
      </c>
      <c r="CY68" s="153">
        <f t="shared" si="283"/>
        <v>10000</v>
      </c>
      <c r="CZ68" s="479">
        <f t="shared" si="60"/>
        <v>-927.86033333333398</v>
      </c>
      <c r="DA68" s="46">
        <f t="shared" si="284"/>
        <v>-1117.6300000000001</v>
      </c>
      <c r="DB68" s="46">
        <f t="shared" si="285"/>
        <v>-943.31</v>
      </c>
      <c r="DC68" s="48"/>
      <c r="DE68" s="45">
        <v>7</v>
      </c>
      <c r="DF68" s="46">
        <f t="shared" si="61"/>
        <v>1058.43</v>
      </c>
      <c r="DG68" s="46">
        <f t="shared" si="286"/>
        <v>46.66</v>
      </c>
      <c r="DH68" s="46">
        <f t="shared" si="62"/>
        <v>1011.77</v>
      </c>
      <c r="DI68" s="46">
        <f t="shared" si="63"/>
        <v>326.52063557543721</v>
      </c>
      <c r="DJ68" s="46">
        <f t="shared" si="64"/>
        <v>685.24936442456283</v>
      </c>
      <c r="DK68" s="51">
        <f t="shared" si="65"/>
        <v>195227.13198083776</v>
      </c>
      <c r="DL68" s="58">
        <f t="shared" si="66"/>
        <v>879.99333333333334</v>
      </c>
      <c r="DM68" s="52">
        <f t="shared" si="287"/>
        <v>46.66</v>
      </c>
      <c r="DN68" s="51">
        <f t="shared" si="67"/>
        <v>833.33333333333337</v>
      </c>
      <c r="DO68" s="57">
        <f t="shared" si="68"/>
        <v>194166.6666666666</v>
      </c>
      <c r="DP68" s="468">
        <f t="shared" si="288"/>
        <v>-879.99333333333334</v>
      </c>
      <c r="DQ68" s="46">
        <f t="shared" si="289"/>
        <v>-1058.43</v>
      </c>
      <c r="DR68" s="47"/>
      <c r="DS68" s="46">
        <f t="shared" si="290"/>
        <v>-1011.77</v>
      </c>
      <c r="DT68" s="48"/>
      <c r="DU68" s="29"/>
      <c r="DV68" s="45">
        <v>7</v>
      </c>
      <c r="DW68" s="46">
        <f t="shared" si="291"/>
        <v>1057.48</v>
      </c>
      <c r="DX68" s="46">
        <f t="shared" si="292"/>
        <v>45.71</v>
      </c>
      <c r="DY68" s="46">
        <f t="shared" si="293"/>
        <v>1011.77</v>
      </c>
      <c r="DZ68" s="46">
        <f t="shared" si="69"/>
        <v>326.52063557543721</v>
      </c>
      <c r="EA68" s="46">
        <f t="shared" si="70"/>
        <v>685.24936442456283</v>
      </c>
      <c r="EB68" s="51">
        <f t="shared" si="71"/>
        <v>195227.13198083776</v>
      </c>
      <c r="EC68" s="58">
        <f t="shared" si="72"/>
        <v>878.83333333333337</v>
      </c>
      <c r="ED68" s="52">
        <f t="shared" si="294"/>
        <v>45.5</v>
      </c>
      <c r="EE68" s="51">
        <f t="shared" si="73"/>
        <v>833.33333333333337</v>
      </c>
      <c r="EF68" s="57">
        <f t="shared" si="74"/>
        <v>194166.6666666666</v>
      </c>
      <c r="EG68" s="468">
        <f t="shared" si="295"/>
        <v>-878.83333333333337</v>
      </c>
      <c r="EH68" s="46">
        <f t="shared" si="296"/>
        <v>-1057.48</v>
      </c>
      <c r="EI68" s="47"/>
      <c r="EJ68" s="46">
        <f t="shared" si="297"/>
        <v>-1011.77</v>
      </c>
      <c r="EK68" s="48"/>
      <c r="EL68" s="29"/>
      <c r="EM68" s="45">
        <v>7</v>
      </c>
      <c r="EN68" s="46">
        <f t="shared" si="75"/>
        <v>1058.0868689014749</v>
      </c>
      <c r="EO68" s="46">
        <f t="shared" si="76"/>
        <v>45.71</v>
      </c>
      <c r="EP68" s="128">
        <f t="shared" si="77"/>
        <v>1012.3768689014748</v>
      </c>
      <c r="EQ68" s="46">
        <f t="shared" si="78"/>
        <v>326.52007231535526</v>
      </c>
      <c r="ER68" s="46">
        <f t="shared" si="79"/>
        <v>685.85679658611957</v>
      </c>
      <c r="ES68" s="51">
        <f t="shared" si="80"/>
        <v>195226.18659262703</v>
      </c>
      <c r="ET68" s="153">
        <f t="shared" si="298"/>
        <v>10000</v>
      </c>
      <c r="EU68" s="45">
        <v>7</v>
      </c>
      <c r="EV68" s="46">
        <f t="shared" si="81"/>
        <v>1058.0899999999999</v>
      </c>
      <c r="EW68" s="46">
        <f t="shared" si="299"/>
        <v>45.71</v>
      </c>
      <c r="EX68" s="128">
        <f t="shared" si="300"/>
        <v>1012.38</v>
      </c>
      <c r="EY68" s="46">
        <f t="shared" si="301"/>
        <v>326.52004087361723</v>
      </c>
      <c r="EZ68" s="46">
        <f t="shared" si="82"/>
        <v>685.85995912638282</v>
      </c>
      <c r="FA68" s="51">
        <f t="shared" si="83"/>
        <v>195226.16456504396</v>
      </c>
      <c r="FB68" s="58">
        <f t="shared" si="302"/>
        <v>874.86920833333363</v>
      </c>
      <c r="FC68" s="52">
        <f t="shared" si="303"/>
        <v>45.5</v>
      </c>
      <c r="FD68" s="51">
        <f t="shared" si="304"/>
        <v>829.36920833333363</v>
      </c>
      <c r="FE68" s="57">
        <f t="shared" si="84"/>
        <v>194198.45554166666</v>
      </c>
      <c r="FF68" s="153">
        <f t="shared" si="305"/>
        <v>10000</v>
      </c>
      <c r="FG68" s="469">
        <f t="shared" si="85"/>
        <v>-874.86920833333363</v>
      </c>
      <c r="FH68" s="46">
        <f t="shared" si="86"/>
        <v>-1058.0899999999999</v>
      </c>
      <c r="FI68" s="46">
        <f t="shared" si="87"/>
        <v>-1012.38</v>
      </c>
      <c r="FJ68" s="48"/>
      <c r="FL68" s="45">
        <v>7</v>
      </c>
      <c r="FM68" s="46">
        <f t="shared" si="306"/>
        <v>1058.43</v>
      </c>
      <c r="FN68" s="46">
        <f t="shared" si="88"/>
        <v>46.66</v>
      </c>
      <c r="FO68" s="46">
        <f t="shared" si="307"/>
        <v>1011.77</v>
      </c>
      <c r="FP68" s="46">
        <f t="shared" si="89"/>
        <v>326.52063557543721</v>
      </c>
      <c r="FQ68" s="46">
        <f t="shared" si="90"/>
        <v>685.24936442456283</v>
      </c>
      <c r="FR68" s="51">
        <f t="shared" si="91"/>
        <v>195227.13198083776</v>
      </c>
      <c r="FS68" s="57">
        <f t="shared" si="308"/>
        <v>200000</v>
      </c>
      <c r="FT68" s="58">
        <f t="shared" si="92"/>
        <v>879.99333333333334</v>
      </c>
      <c r="FU68" s="52">
        <f t="shared" si="93"/>
        <v>46.66</v>
      </c>
      <c r="FV68" s="51">
        <f t="shared" si="94"/>
        <v>833.33333333333337</v>
      </c>
      <c r="FW68" s="51">
        <f t="shared" si="95"/>
        <v>194166.6666666666</v>
      </c>
      <c r="FX68" s="57">
        <f t="shared" si="309"/>
        <v>200000</v>
      </c>
      <c r="FY68" s="468">
        <f t="shared" si="310"/>
        <v>-879.99333333333334</v>
      </c>
      <c r="FZ68" s="46">
        <f t="shared" si="311"/>
        <v>-1058.43</v>
      </c>
      <c r="GA68" s="46">
        <f t="shared" si="96"/>
        <v>-1011.77</v>
      </c>
      <c r="GB68" s="48"/>
      <c r="GD68" s="45">
        <v>7</v>
      </c>
      <c r="GE68" s="46">
        <f t="shared" si="97"/>
        <v>1060.0875939185617</v>
      </c>
      <c r="GF68" s="128">
        <f t="shared" si="312"/>
        <v>46.66</v>
      </c>
      <c r="GG68" s="128">
        <f t="shared" si="98"/>
        <v>1013.4275939185617</v>
      </c>
      <c r="GH68" s="46">
        <f t="shared" si="99"/>
        <v>326.50399041616544</v>
      </c>
      <c r="GI68" s="46">
        <f t="shared" si="100"/>
        <v>686.92360350239619</v>
      </c>
      <c r="GJ68" s="51">
        <f t="shared" si="101"/>
        <v>195215.47064619686</v>
      </c>
      <c r="GK68" s="199">
        <f t="shared" si="313"/>
        <v>200000</v>
      </c>
      <c r="GL68" s="153">
        <f t="shared" si="314"/>
        <v>10000</v>
      </c>
      <c r="GM68" s="45">
        <v>7</v>
      </c>
      <c r="GN68" s="46">
        <f t="shared" si="102"/>
        <v>1060.0899999999999</v>
      </c>
      <c r="GO68" s="46">
        <f t="shared" si="103"/>
        <v>46.66</v>
      </c>
      <c r="GP68" s="128">
        <f t="shared" si="315"/>
        <v>1013.43</v>
      </c>
      <c r="GQ68" s="46">
        <f t="shared" si="104"/>
        <v>326.50396625487457</v>
      </c>
      <c r="GR68" s="46">
        <f t="shared" si="105"/>
        <v>686.92603374512532</v>
      </c>
      <c r="GS68" s="51">
        <f t="shared" si="106"/>
        <v>195215.45371917964</v>
      </c>
      <c r="GT68" s="57">
        <f t="shared" si="316"/>
        <v>200000</v>
      </c>
      <c r="GU68" s="58">
        <f t="shared" si="107"/>
        <v>876.92633333333197</v>
      </c>
      <c r="GV68" s="52">
        <f t="shared" si="108"/>
        <v>46.66</v>
      </c>
      <c r="GW68" s="51">
        <f t="shared" si="317"/>
        <v>830.266333333332</v>
      </c>
      <c r="GX68" s="57">
        <f t="shared" si="109"/>
        <v>194188.13566666667</v>
      </c>
      <c r="GY68" s="153">
        <f t="shared" si="318"/>
        <v>200000</v>
      </c>
      <c r="GZ68" s="153">
        <f t="shared" si="319"/>
        <v>10000</v>
      </c>
      <c r="HA68" s="469">
        <f t="shared" si="110"/>
        <v>-876.92633333333197</v>
      </c>
      <c r="HB68" s="46">
        <f t="shared" si="111"/>
        <v>-1060.0899999999999</v>
      </c>
      <c r="HC68" s="46">
        <f t="shared" si="112"/>
        <v>-1013.43</v>
      </c>
      <c r="HD68" s="48"/>
      <c r="HF68" s="45">
        <v>7</v>
      </c>
      <c r="HG68" s="46">
        <f t="shared" si="113"/>
        <v>1123.8775326810628</v>
      </c>
      <c r="HH68" s="46">
        <f t="shared" si="114"/>
        <v>250</v>
      </c>
      <c r="HI68" s="46">
        <f t="shared" si="115"/>
        <v>873.8775326810628</v>
      </c>
      <c r="HJ68" s="46">
        <f t="shared" si="116"/>
        <v>327.90531855188971</v>
      </c>
      <c r="HK68" s="46">
        <f t="shared" si="117"/>
        <v>545.97221412917315</v>
      </c>
      <c r="HL68" s="51">
        <f t="shared" si="118"/>
        <v>196197.21891700465</v>
      </c>
      <c r="HM68" s="153">
        <f t="shared" si="320"/>
        <v>10000</v>
      </c>
      <c r="HN68" s="58">
        <f t="shared" si="119"/>
        <v>933.33333333333724</v>
      </c>
      <c r="HO68" s="52">
        <f t="shared" si="120"/>
        <v>250</v>
      </c>
      <c r="HP68" s="51">
        <f t="shared" si="121"/>
        <v>683.33333333333724</v>
      </c>
      <c r="HQ68" s="57">
        <f t="shared" si="122"/>
        <v>195216.6666666666</v>
      </c>
      <c r="HR68" s="153">
        <f t="shared" si="321"/>
        <v>10000</v>
      </c>
      <c r="HS68" s="468">
        <f t="shared" si="123"/>
        <v>-933.33333333333724</v>
      </c>
      <c r="HT68" s="46">
        <f t="shared" si="124"/>
        <v>-1123.8775326810628</v>
      </c>
      <c r="HU68" s="46">
        <f t="shared" si="125"/>
        <v>-873.8775326810628</v>
      </c>
      <c r="HV68" s="48"/>
      <c r="HW68" s="29"/>
      <c r="HX68" s="45">
        <v>7</v>
      </c>
      <c r="HY68" s="128">
        <f t="shared" si="126"/>
        <v>1124.3399999999999</v>
      </c>
      <c r="HZ68" s="46">
        <f t="shared" si="127"/>
        <v>283.62</v>
      </c>
      <c r="IA68" s="46">
        <f t="shared" si="128"/>
        <v>840.72</v>
      </c>
      <c r="IB68" s="46">
        <f t="shared" si="129"/>
        <v>328.26408787248113</v>
      </c>
      <c r="IC68" s="46">
        <f t="shared" si="130"/>
        <v>512.4559121275189</v>
      </c>
      <c r="ID68" s="51">
        <f t="shared" si="131"/>
        <v>196445.99681136117</v>
      </c>
      <c r="IE68" s="153">
        <f t="shared" si="322"/>
        <v>10000</v>
      </c>
      <c r="IF68" s="58">
        <f t="shared" si="132"/>
        <v>930.14625019664186</v>
      </c>
      <c r="IG68" s="52">
        <f t="shared" si="133"/>
        <v>282.44</v>
      </c>
      <c r="IH68" s="51">
        <f t="shared" si="134"/>
        <v>647.7062501966418</v>
      </c>
      <c r="II68" s="57">
        <f t="shared" si="323"/>
        <v>195485.53624862354</v>
      </c>
      <c r="IJ68" s="153">
        <f t="shared" si="324"/>
        <v>10000</v>
      </c>
      <c r="IK68" s="468">
        <f t="shared" si="135"/>
        <v>-930.14625019664186</v>
      </c>
      <c r="IL68" s="46">
        <f t="shared" si="136"/>
        <v>-1124.3399999999999</v>
      </c>
      <c r="IM68" s="46">
        <f t="shared" si="137"/>
        <v>-840.72</v>
      </c>
      <c r="IN68" s="48"/>
      <c r="IO68" s="53">
        <f t="shared" si="138"/>
        <v>283.63670761251473</v>
      </c>
      <c r="IQ68" s="45">
        <v>7</v>
      </c>
      <c r="IR68" s="128">
        <f t="shared" si="139"/>
        <v>1126.4568749999989</v>
      </c>
      <c r="IS68" s="128">
        <f t="shared" si="140"/>
        <v>288.72000000000003</v>
      </c>
      <c r="IT68" s="128">
        <f t="shared" si="141"/>
        <v>837.73687499999892</v>
      </c>
      <c r="IU68" s="46">
        <f t="shared" si="142"/>
        <v>328.29</v>
      </c>
      <c r="IV68" s="46">
        <f t="shared" si="143"/>
        <v>509.4468749999989</v>
      </c>
      <c r="IW68" s="51">
        <f t="shared" si="144"/>
        <v>196467.15187500001</v>
      </c>
      <c r="IX68" s="199">
        <f t="shared" si="325"/>
        <v>10000</v>
      </c>
      <c r="IY68" s="128">
        <f t="shared" si="145"/>
        <v>283.46472072657997</v>
      </c>
      <c r="IZ68" s="408">
        <f t="shared" si="146"/>
        <v>0</v>
      </c>
      <c r="JA68" s="58">
        <f t="shared" si="147"/>
        <v>931.95916666666494</v>
      </c>
      <c r="JB68" s="52">
        <f t="shared" si="148"/>
        <v>287.52</v>
      </c>
      <c r="JC68" s="51">
        <f t="shared" si="149"/>
        <v>644.43916666666496</v>
      </c>
      <c r="JD68" s="57">
        <f t="shared" si="150"/>
        <v>195508.6658333333</v>
      </c>
      <c r="JE68" s="280">
        <f t="shared" si="151"/>
        <v>10000</v>
      </c>
      <c r="JF68" s="280">
        <f t="shared" si="152"/>
        <v>0</v>
      </c>
      <c r="JG68" s="468">
        <f t="shared" si="153"/>
        <v>-931.95916666666494</v>
      </c>
      <c r="JH68" s="46">
        <f t="shared" si="154"/>
        <v>-1126.4568749999989</v>
      </c>
      <c r="JI68" s="46">
        <f t="shared" si="155"/>
        <v>-837.73687499999892</v>
      </c>
      <c r="JJ68" s="48"/>
      <c r="JL68" s="45">
        <v>7</v>
      </c>
      <c r="JM68" s="46">
        <f t="shared" si="156"/>
        <v>1124.4930833333331</v>
      </c>
      <c r="JN68" s="46">
        <f t="shared" si="157"/>
        <v>294.06</v>
      </c>
      <c r="JO68" s="128">
        <f t="shared" si="158"/>
        <v>830.43308333333312</v>
      </c>
      <c r="JP68" s="46">
        <f t="shared" si="326"/>
        <v>328.34</v>
      </c>
      <c r="JQ68" s="46">
        <f t="shared" si="159"/>
        <v>502.09308333333314</v>
      </c>
      <c r="JR68" s="51">
        <f t="shared" si="160"/>
        <v>196502.83841666667</v>
      </c>
      <c r="JS68" s="51">
        <f t="shared" si="327"/>
        <v>200000</v>
      </c>
      <c r="JT68" s="199">
        <f t="shared" si="328"/>
        <v>10000</v>
      </c>
      <c r="JU68" s="128">
        <f t="shared" si="161"/>
        <v>294.04767697208644</v>
      </c>
      <c r="JV68" s="408">
        <f t="shared" si="162"/>
        <v>0</v>
      </c>
      <c r="JW68" s="58">
        <f t="shared" si="163"/>
        <v>930.37233333333074</v>
      </c>
      <c r="JX68" s="52">
        <f t="shared" si="164"/>
        <v>294.06</v>
      </c>
      <c r="JY68" s="51">
        <f t="shared" si="165"/>
        <v>636.3123333333308</v>
      </c>
      <c r="JZ68" s="51">
        <f t="shared" si="166"/>
        <v>195545.81366666665</v>
      </c>
      <c r="KA68" s="51">
        <f t="shared" si="329"/>
        <v>200000</v>
      </c>
      <c r="KB68" s="128">
        <f t="shared" si="330"/>
        <v>10000</v>
      </c>
      <c r="KC68" s="204">
        <f t="shared" si="167"/>
        <v>0</v>
      </c>
      <c r="KD68" s="468">
        <f t="shared" si="331"/>
        <v>-930.37233333333074</v>
      </c>
      <c r="KE68" s="46">
        <f t="shared" si="168"/>
        <v>-1124.4930833333331</v>
      </c>
      <c r="KF68" s="46">
        <f t="shared" si="169"/>
        <v>-830.43308333333312</v>
      </c>
      <c r="KG68" s="48"/>
      <c r="KI68" s="45">
        <v>7</v>
      </c>
      <c r="KJ68" s="46">
        <f t="shared" si="170"/>
        <v>1124.4890404061762</v>
      </c>
      <c r="KK68" s="46">
        <f t="shared" si="171"/>
        <v>290.02</v>
      </c>
      <c r="KL68" s="128">
        <f t="shared" si="172"/>
        <v>834.46904040617619</v>
      </c>
      <c r="KM68" s="46">
        <f t="shared" si="173"/>
        <v>328.30104914864864</v>
      </c>
      <c r="KN68" s="46">
        <f t="shared" si="174"/>
        <v>506.16799125752755</v>
      </c>
      <c r="KO68" s="51">
        <f t="shared" si="175"/>
        <v>196474.46149793165</v>
      </c>
      <c r="KP68" s="199">
        <f t="shared" si="332"/>
        <v>200000</v>
      </c>
      <c r="KQ68" s="199">
        <f t="shared" si="333"/>
        <v>10000</v>
      </c>
      <c r="KR68" s="128">
        <f t="shared" si="176"/>
        <v>376.07433334626904</v>
      </c>
      <c r="KS68" s="408">
        <f t="shared" si="177"/>
        <v>0</v>
      </c>
      <c r="KT68" s="45">
        <v>7</v>
      </c>
      <c r="KU68" s="46">
        <f t="shared" si="334"/>
        <v>1124.49</v>
      </c>
      <c r="KV68" s="46">
        <f t="shared" si="178"/>
        <v>290.02</v>
      </c>
      <c r="KW68" s="128">
        <f t="shared" si="179"/>
        <v>834.47</v>
      </c>
      <c r="KX68" s="46">
        <f t="shared" si="180"/>
        <v>328.30103951263845</v>
      </c>
      <c r="KY68" s="46">
        <f t="shared" si="181"/>
        <v>506.16896048736157</v>
      </c>
      <c r="KZ68" s="51">
        <f t="shared" si="182"/>
        <v>196474.4547470957</v>
      </c>
      <c r="LA68" s="153">
        <f t="shared" si="335"/>
        <v>200000</v>
      </c>
      <c r="LB68" s="58">
        <f t="shared" si="183"/>
        <v>930.59633333333579</v>
      </c>
      <c r="LC68" s="52">
        <f t="shared" si="184"/>
        <v>290.02</v>
      </c>
      <c r="LD68" s="51">
        <f t="shared" si="185"/>
        <v>640.57633333333581</v>
      </c>
      <c r="LE68" s="51">
        <f t="shared" si="186"/>
        <v>195515.96566666669</v>
      </c>
      <c r="LF68" s="51">
        <f t="shared" si="336"/>
        <v>200000</v>
      </c>
      <c r="LG68" s="128">
        <f t="shared" si="187"/>
        <v>10000</v>
      </c>
      <c r="LH68" s="204">
        <f t="shared" si="188"/>
        <v>0</v>
      </c>
      <c r="LI68" s="479">
        <f t="shared" si="189"/>
        <v>-930.59633333333579</v>
      </c>
      <c r="LJ68" s="46">
        <f t="shared" si="337"/>
        <v>-1124.49</v>
      </c>
      <c r="LK68" s="46">
        <f t="shared" si="338"/>
        <v>-834.47</v>
      </c>
      <c r="LL68" s="48"/>
      <c r="LN68" s="45">
        <v>7</v>
      </c>
      <c r="LO68" s="46">
        <f t="shared" si="190"/>
        <v>1123.1238136873469</v>
      </c>
      <c r="LP68" s="46">
        <f t="shared" si="191"/>
        <v>193.32</v>
      </c>
      <c r="LQ68" s="46">
        <f t="shared" si="192"/>
        <v>929.80381368734697</v>
      </c>
      <c r="LR68" s="46">
        <f t="shared" si="193"/>
        <v>327.34372029528168</v>
      </c>
      <c r="LS68" s="46">
        <f t="shared" si="194"/>
        <v>602.46009339206535</v>
      </c>
      <c r="LT68" s="51">
        <f t="shared" si="195"/>
        <v>195803.77208377694</v>
      </c>
      <c r="LU68" s="199">
        <f t="shared" si="339"/>
        <v>10000</v>
      </c>
      <c r="LV68" s="58">
        <f t="shared" si="196"/>
        <v>933.33033333333128</v>
      </c>
      <c r="LW68" s="52">
        <f t="shared" si="197"/>
        <v>193.32</v>
      </c>
      <c r="LX68" s="51">
        <f t="shared" si="198"/>
        <v>740.01033333333135</v>
      </c>
      <c r="LY68" s="51">
        <f t="shared" si="340"/>
        <v>194819.92766666663</v>
      </c>
      <c r="LZ68" s="46">
        <f t="shared" si="341"/>
        <v>193.32</v>
      </c>
      <c r="MA68" s="199">
        <f t="shared" si="342"/>
        <v>10000</v>
      </c>
      <c r="MB68" s="468">
        <f t="shared" si="199"/>
        <v>-933.33033333333128</v>
      </c>
      <c r="MC68" s="46">
        <f t="shared" si="200"/>
        <v>-1123.1238136873469</v>
      </c>
      <c r="MD68" s="46">
        <f t="shared" si="201"/>
        <v>-929.80381368734697</v>
      </c>
      <c r="ME68" s="48"/>
      <c r="MG68" s="45">
        <v>7</v>
      </c>
      <c r="MH68" s="46">
        <f t="shared" si="202"/>
        <v>1076.608661999408</v>
      </c>
      <c r="MI68" s="46">
        <f t="shared" si="203"/>
        <v>114.45</v>
      </c>
      <c r="MJ68" s="46">
        <f t="shared" si="204"/>
        <v>962.15866199940797</v>
      </c>
      <c r="MK68" s="46">
        <f t="shared" si="205"/>
        <v>327.03177576197771</v>
      </c>
      <c r="ML68" s="46">
        <f t="shared" si="206"/>
        <v>635.1268862374302</v>
      </c>
      <c r="MM68" s="51">
        <f t="shared" si="207"/>
        <v>195583.93857094919</v>
      </c>
      <c r="MN68" s="199">
        <f t="shared" si="343"/>
        <v>10000</v>
      </c>
      <c r="MO68" s="58">
        <f t="shared" si="208"/>
        <v>889.32945707741396</v>
      </c>
      <c r="MP68" s="52">
        <f t="shared" si="209"/>
        <v>113.94</v>
      </c>
      <c r="MQ68" s="51">
        <f t="shared" si="210"/>
        <v>775.38945707741391</v>
      </c>
      <c r="MR68" s="57">
        <f t="shared" si="211"/>
        <v>194581.81380045807</v>
      </c>
      <c r="MS68" s="199">
        <f t="shared" si="344"/>
        <v>10000</v>
      </c>
      <c r="MT68" s="468">
        <f t="shared" si="345"/>
        <v>-889.32945707741396</v>
      </c>
      <c r="MU68" s="46">
        <f t="shared" si="212"/>
        <v>-1076.608661999408</v>
      </c>
      <c r="MV68" s="46">
        <f t="shared" si="213"/>
        <v>-962.15866199940797</v>
      </c>
      <c r="MW68" s="48"/>
      <c r="MY68" s="45">
        <v>7</v>
      </c>
      <c r="MZ68" s="46">
        <f t="shared" si="214"/>
        <v>1076.608661999408</v>
      </c>
      <c r="NA68" s="46">
        <f t="shared" si="215"/>
        <v>114.45</v>
      </c>
      <c r="NB68" s="128">
        <f t="shared" si="216"/>
        <v>962.15866199940797</v>
      </c>
      <c r="NC68" s="46">
        <f t="shared" si="217"/>
        <v>327.03177576197771</v>
      </c>
      <c r="ND68" s="46">
        <f t="shared" si="218"/>
        <v>635.1268862374302</v>
      </c>
      <c r="NE68" s="51">
        <f t="shared" si="219"/>
        <v>195583.93857094919</v>
      </c>
      <c r="NF68" s="153">
        <f t="shared" si="346"/>
        <v>10000</v>
      </c>
      <c r="NG68" s="45">
        <v>7</v>
      </c>
      <c r="NH68" s="46">
        <f t="shared" si="220"/>
        <v>1076.6099999999999</v>
      </c>
      <c r="NI68" s="46">
        <f t="shared" si="221"/>
        <v>114.45</v>
      </c>
      <c r="NJ68" s="128">
        <f t="shared" si="347"/>
        <v>962.16</v>
      </c>
      <c r="NK68" s="46">
        <f t="shared" si="348"/>
        <v>327.03176232609769</v>
      </c>
      <c r="NL68" s="46">
        <f t="shared" si="222"/>
        <v>635.12823767390228</v>
      </c>
      <c r="NM68" s="51">
        <f t="shared" si="223"/>
        <v>195583.9291579847</v>
      </c>
      <c r="NN68" s="58">
        <f t="shared" si="224"/>
        <v>888.78037499999857</v>
      </c>
      <c r="NO68" s="52">
        <f t="shared" si="225"/>
        <v>113.96000000000001</v>
      </c>
      <c r="NP68" s="51">
        <f t="shared" si="226"/>
        <v>774.82037499999853</v>
      </c>
      <c r="NQ68" s="57">
        <f t="shared" si="227"/>
        <v>194585.677375</v>
      </c>
      <c r="NR68" s="153">
        <f t="shared" si="349"/>
        <v>10000</v>
      </c>
      <c r="NS68" s="469">
        <f t="shared" si="228"/>
        <v>-888.78037499999857</v>
      </c>
      <c r="NT68" s="46">
        <f t="shared" si="229"/>
        <v>-1076.6099999999999</v>
      </c>
      <c r="NU68" s="46">
        <f t="shared" si="230"/>
        <v>-962.16</v>
      </c>
      <c r="NV68" s="48"/>
      <c r="NX68" s="45">
        <v>7</v>
      </c>
      <c r="NY68" s="46">
        <f t="shared" si="231"/>
        <v>1076.6456011701148</v>
      </c>
      <c r="NZ68" s="46">
        <f t="shared" si="232"/>
        <v>116.66</v>
      </c>
      <c r="OA68" s="46">
        <f t="shared" si="233"/>
        <v>959.98560117011482</v>
      </c>
      <c r="OB68" s="46">
        <f t="shared" si="234"/>
        <v>327.04064204786999</v>
      </c>
      <c r="OC68" s="46">
        <f t="shared" si="235"/>
        <v>632.94495912224488</v>
      </c>
      <c r="OD68" s="51">
        <f t="shared" si="236"/>
        <v>195591.44026959976</v>
      </c>
      <c r="OE68" s="57">
        <f t="shared" si="350"/>
        <v>200000</v>
      </c>
      <c r="OF68" s="153">
        <f t="shared" si="351"/>
        <v>10000</v>
      </c>
      <c r="OG68" s="58">
        <f t="shared" si="237"/>
        <v>889.48383333333379</v>
      </c>
      <c r="OH68" s="52">
        <f t="shared" si="352"/>
        <v>116.66</v>
      </c>
      <c r="OI68" s="51">
        <f t="shared" si="238"/>
        <v>772.82383333333382</v>
      </c>
      <c r="OJ68" s="51">
        <f t="shared" si="239"/>
        <v>194590.2331666667</v>
      </c>
      <c r="OK68" s="57">
        <f t="shared" si="353"/>
        <v>200000</v>
      </c>
      <c r="OL68" s="153">
        <f t="shared" si="354"/>
        <v>10000</v>
      </c>
      <c r="OM68" s="468">
        <f t="shared" si="355"/>
        <v>-889.48383333333379</v>
      </c>
      <c r="ON68" s="46">
        <f t="shared" si="356"/>
        <v>-1076.6456011701148</v>
      </c>
      <c r="OO68" s="46">
        <f t="shared" si="240"/>
        <v>-959.98560117011482</v>
      </c>
      <c r="OP68" s="48"/>
      <c r="OR68" s="45">
        <v>7</v>
      </c>
      <c r="OS68" s="46">
        <f t="shared" si="241"/>
        <v>1076.765700416463</v>
      </c>
      <c r="OT68" s="46">
        <f t="shared" si="242"/>
        <v>116.66</v>
      </c>
      <c r="OU68" s="128">
        <f t="shared" si="243"/>
        <v>960.10570041646304</v>
      </c>
      <c r="OV68" s="46">
        <f t="shared" si="244"/>
        <v>327.03943604013705</v>
      </c>
      <c r="OW68" s="46">
        <f t="shared" si="245"/>
        <v>633.06626437632599</v>
      </c>
      <c r="OX68" s="51">
        <f t="shared" si="246"/>
        <v>195590.59535970588</v>
      </c>
      <c r="OY68" s="199">
        <f t="shared" si="357"/>
        <v>200000</v>
      </c>
      <c r="OZ68" s="153">
        <f t="shared" si="358"/>
        <v>10000</v>
      </c>
      <c r="PA68" s="45">
        <v>7</v>
      </c>
      <c r="PB68" s="46">
        <f t="shared" si="247"/>
        <v>1076.765700416463</v>
      </c>
      <c r="PC68" s="46">
        <f t="shared" si="359"/>
        <v>116.66</v>
      </c>
      <c r="PD68" s="128">
        <f t="shared" si="248"/>
        <v>960.10570041646304</v>
      </c>
      <c r="PE68" s="46">
        <f t="shared" si="249"/>
        <v>327.03943604013705</v>
      </c>
      <c r="PF68" s="46">
        <f t="shared" si="250"/>
        <v>633.06626437632599</v>
      </c>
      <c r="PG68" s="51">
        <f t="shared" si="251"/>
        <v>195590.59535970588</v>
      </c>
      <c r="PH68" s="57">
        <f t="shared" si="360"/>
        <v>200000</v>
      </c>
      <c r="PI68" s="688">
        <f t="shared" si="252"/>
        <v>889.6533333333341</v>
      </c>
      <c r="PJ68" s="52">
        <f t="shared" si="361"/>
        <v>116.66</v>
      </c>
      <c r="PK68" s="51">
        <f t="shared" si="253"/>
        <v>772.99333333333414</v>
      </c>
      <c r="PL68" s="57">
        <f t="shared" si="254"/>
        <v>194589.04666666657</v>
      </c>
      <c r="PM68" s="153">
        <f t="shared" si="362"/>
        <v>200000</v>
      </c>
      <c r="PN68" s="153">
        <f t="shared" si="363"/>
        <v>10000</v>
      </c>
      <c r="PO68" s="469">
        <f t="shared" si="255"/>
        <v>-889.6533333333341</v>
      </c>
      <c r="PP68" s="46">
        <f t="shared" si="256"/>
        <v>-1076.765700416463</v>
      </c>
      <c r="PQ68" s="46">
        <f t="shared" si="257"/>
        <v>-960.10570041646304</v>
      </c>
      <c r="PR68" s="48"/>
    </row>
    <row r="69" spans="2:434" hidden="1" x14ac:dyDescent="0.3">
      <c r="B69" s="45">
        <v>8</v>
      </c>
      <c r="C69" s="46">
        <f t="shared" si="10"/>
        <v>1111.77</v>
      </c>
      <c r="D69" s="46">
        <f t="shared" si="11"/>
        <v>100</v>
      </c>
      <c r="E69" s="46">
        <f t="shared" si="12"/>
        <v>1011.77</v>
      </c>
      <c r="F69" s="46">
        <f t="shared" si="13"/>
        <v>325.37855330139627</v>
      </c>
      <c r="G69" s="46">
        <f t="shared" si="14"/>
        <v>686.39144669860366</v>
      </c>
      <c r="H69" s="51">
        <f t="shared" si="15"/>
        <v>194540.74053413916</v>
      </c>
      <c r="I69" s="58">
        <f t="shared" si="16"/>
        <v>933.33333333333337</v>
      </c>
      <c r="J69" s="52">
        <f t="shared" si="17"/>
        <v>100</v>
      </c>
      <c r="K69" s="51">
        <f t="shared" si="18"/>
        <v>833.33333333333337</v>
      </c>
      <c r="L69" s="57">
        <f t="shared" si="19"/>
        <v>193333.33333333326</v>
      </c>
      <c r="M69" s="468">
        <f t="shared" si="258"/>
        <v>-933.33333333333337</v>
      </c>
      <c r="N69" s="46">
        <f t="shared" si="259"/>
        <v>-1111.77</v>
      </c>
      <c r="O69" s="47"/>
      <c r="P69" s="46">
        <f t="shared" si="260"/>
        <v>-1011.77</v>
      </c>
      <c r="Q69" s="48"/>
      <c r="R69" s="29"/>
      <c r="S69" s="29"/>
      <c r="T69" s="45">
        <v>8</v>
      </c>
      <c r="U69" s="46">
        <f t="shared" si="20"/>
        <v>1194.1300000000001</v>
      </c>
      <c r="V69" s="46">
        <f t="shared" si="21"/>
        <v>182.36</v>
      </c>
      <c r="W69" s="46">
        <f t="shared" si="261"/>
        <v>1011.77</v>
      </c>
      <c r="X69" s="46">
        <f t="shared" si="22"/>
        <v>325.37855330139627</v>
      </c>
      <c r="Y69" s="46">
        <f t="shared" si="23"/>
        <v>686.39144669860366</v>
      </c>
      <c r="Z69" s="51">
        <f t="shared" si="24"/>
        <v>194540.74053413916</v>
      </c>
      <c r="AA69" s="58">
        <f t="shared" si="25"/>
        <v>1014.7133333333334</v>
      </c>
      <c r="AB69" s="52">
        <f t="shared" si="26"/>
        <v>181.38</v>
      </c>
      <c r="AC69" s="51">
        <f t="shared" si="27"/>
        <v>833.33333333333337</v>
      </c>
      <c r="AD69" s="57">
        <f t="shared" si="28"/>
        <v>193333.33333333326</v>
      </c>
      <c r="AE69" s="468">
        <f t="shared" si="262"/>
        <v>-1014.7133333333334</v>
      </c>
      <c r="AF69" s="46">
        <f t="shared" si="29"/>
        <v>-1194.1300000000001</v>
      </c>
      <c r="AG69" s="47"/>
      <c r="AH69" s="46">
        <f t="shared" si="263"/>
        <v>-1011.77</v>
      </c>
      <c r="AI69" s="48"/>
      <c r="AJ69" s="29"/>
      <c r="AK69" s="45">
        <v>8</v>
      </c>
      <c r="AL69" s="46">
        <f t="shared" si="30"/>
        <v>1117.72</v>
      </c>
      <c r="AM69" s="46"/>
      <c r="AN69" s="46"/>
      <c r="AO69" s="46">
        <f t="shared" si="31"/>
        <v>176.98</v>
      </c>
      <c r="AP69" s="128">
        <f t="shared" si="32"/>
        <v>940.74</v>
      </c>
      <c r="AQ69" s="128"/>
      <c r="AR69" s="128"/>
      <c r="AS69" s="46">
        <f t="shared" si="33"/>
        <v>326.23722989316866</v>
      </c>
      <c r="AT69" s="46">
        <f t="shared" si="34"/>
        <v>614.50277010683135</v>
      </c>
      <c r="AU69" s="51"/>
      <c r="AV69" s="51"/>
      <c r="AW69" s="51">
        <f t="shared" si="35"/>
        <v>195127.83516579436</v>
      </c>
      <c r="AX69" s="58">
        <f t="shared" si="264"/>
        <v>927.38215694565588</v>
      </c>
      <c r="AY69" s="52"/>
      <c r="AZ69" s="52"/>
      <c r="BA69" s="52">
        <f t="shared" si="36"/>
        <v>176.08</v>
      </c>
      <c r="BB69" s="51">
        <f t="shared" si="37"/>
        <v>751.30215694565584</v>
      </c>
      <c r="BC69" s="51"/>
      <c r="BD69" s="51"/>
      <c r="BE69" s="57">
        <f t="shared" si="38"/>
        <v>194008.58274443474</v>
      </c>
      <c r="BF69" s="468">
        <f t="shared" si="39"/>
        <v>-927.38215694565588</v>
      </c>
      <c r="BG69" s="46">
        <f t="shared" si="40"/>
        <v>-1117.72</v>
      </c>
      <c r="BH69" s="46">
        <f t="shared" si="41"/>
        <v>-940.74</v>
      </c>
      <c r="BI69" s="48"/>
      <c r="BJ69" s="12"/>
      <c r="BK69" s="45">
        <v>8</v>
      </c>
      <c r="BL69" s="46">
        <f t="shared" si="265"/>
        <v>1190.97</v>
      </c>
      <c r="BM69" s="46">
        <f t="shared" si="266"/>
        <v>179.2</v>
      </c>
      <c r="BN69" s="46">
        <f t="shared" si="267"/>
        <v>1011.77</v>
      </c>
      <c r="BO69" s="46">
        <f t="shared" si="42"/>
        <v>325.37855330139627</v>
      </c>
      <c r="BP69" s="46">
        <f t="shared" si="43"/>
        <v>686.39144669860366</v>
      </c>
      <c r="BQ69" s="51">
        <f t="shared" si="44"/>
        <v>194540.74053413916</v>
      </c>
      <c r="BR69" s="57">
        <f t="shared" si="268"/>
        <v>200000</v>
      </c>
      <c r="BS69" s="58">
        <f t="shared" si="45"/>
        <v>1012.5333333333333</v>
      </c>
      <c r="BT69" s="52">
        <f t="shared" si="269"/>
        <v>179.2</v>
      </c>
      <c r="BU69" s="51">
        <f t="shared" si="46"/>
        <v>833.33333333333337</v>
      </c>
      <c r="BV69" s="51">
        <f t="shared" si="47"/>
        <v>193333.33333333326</v>
      </c>
      <c r="BW69" s="57">
        <f t="shared" si="270"/>
        <v>200000</v>
      </c>
      <c r="BX69" s="468">
        <f t="shared" si="271"/>
        <v>-1012.5333333333333</v>
      </c>
      <c r="BY69" s="46">
        <f t="shared" si="272"/>
        <v>-1190.97</v>
      </c>
      <c r="BZ69" s="46">
        <f t="shared" si="48"/>
        <v>-1011.77</v>
      </c>
      <c r="CA69" s="48"/>
      <c r="CB69" s="29"/>
      <c r="CC69" s="45">
        <v>8</v>
      </c>
      <c r="CD69" s="128">
        <f t="shared" si="49"/>
        <v>1117.6300000000001</v>
      </c>
      <c r="CE69" s="46">
        <f t="shared" si="273"/>
        <v>174.32</v>
      </c>
      <c r="CF69" s="128">
        <f t="shared" si="50"/>
        <v>943.31</v>
      </c>
      <c r="CG69" s="46">
        <f t="shared" si="274"/>
        <v>326.18125791295876</v>
      </c>
      <c r="CH69" s="46">
        <f t="shared" si="52"/>
        <v>617.12874208704125</v>
      </c>
      <c r="CI69" s="51">
        <f t="shared" si="53"/>
        <v>195091.62600568822</v>
      </c>
      <c r="CJ69" s="199">
        <f t="shared" si="275"/>
        <v>200000</v>
      </c>
      <c r="CK69" s="153">
        <f t="shared" si="276"/>
        <v>10000</v>
      </c>
      <c r="CL69" s="45">
        <v>8</v>
      </c>
      <c r="CM69" s="46">
        <f t="shared" si="277"/>
        <v>1117.6300000000001</v>
      </c>
      <c r="CN69" s="128">
        <f t="shared" si="54"/>
        <v>174.32</v>
      </c>
      <c r="CO69" s="128">
        <f t="shared" si="278"/>
        <v>943.31</v>
      </c>
      <c r="CP69" s="46">
        <f t="shared" si="55"/>
        <v>326.18125791295876</v>
      </c>
      <c r="CQ69" s="46">
        <f t="shared" si="56"/>
        <v>617.12874208704125</v>
      </c>
      <c r="CR69" s="51">
        <f t="shared" si="57"/>
        <v>195091.62600568822</v>
      </c>
      <c r="CS69" s="153">
        <f t="shared" si="279"/>
        <v>200000</v>
      </c>
      <c r="CT69" s="58">
        <f t="shared" si="58"/>
        <v>927.86033333333398</v>
      </c>
      <c r="CU69" s="52">
        <f t="shared" si="280"/>
        <v>174.32</v>
      </c>
      <c r="CV69" s="51">
        <f t="shared" si="281"/>
        <v>753.54033333333405</v>
      </c>
      <c r="CW69" s="51">
        <f t="shared" si="59"/>
        <v>193971.6773333333</v>
      </c>
      <c r="CX69" s="57">
        <f t="shared" si="282"/>
        <v>200000</v>
      </c>
      <c r="CY69" s="153">
        <f t="shared" si="283"/>
        <v>10000</v>
      </c>
      <c r="CZ69" s="479">
        <f t="shared" si="60"/>
        <v>-927.86033333333398</v>
      </c>
      <c r="DA69" s="46">
        <f t="shared" si="284"/>
        <v>-1117.6300000000001</v>
      </c>
      <c r="DB69" s="46">
        <f t="shared" si="285"/>
        <v>-943.31</v>
      </c>
      <c r="DC69" s="48"/>
      <c r="DE69" s="45">
        <v>8</v>
      </c>
      <c r="DF69" s="46">
        <f t="shared" si="61"/>
        <v>1058.43</v>
      </c>
      <c r="DG69" s="46">
        <f t="shared" si="286"/>
        <v>46.66</v>
      </c>
      <c r="DH69" s="46">
        <f t="shared" si="62"/>
        <v>1011.77</v>
      </c>
      <c r="DI69" s="46">
        <f t="shared" si="63"/>
        <v>325.37855330139627</v>
      </c>
      <c r="DJ69" s="46">
        <f t="shared" si="64"/>
        <v>686.39144669860366</v>
      </c>
      <c r="DK69" s="51">
        <f t="shared" si="65"/>
        <v>194540.74053413916</v>
      </c>
      <c r="DL69" s="58">
        <f t="shared" si="66"/>
        <v>879.99333333333334</v>
      </c>
      <c r="DM69" s="52">
        <f t="shared" si="287"/>
        <v>46.66</v>
      </c>
      <c r="DN69" s="51">
        <f t="shared" si="67"/>
        <v>833.33333333333337</v>
      </c>
      <c r="DO69" s="57">
        <f t="shared" si="68"/>
        <v>193333.33333333326</v>
      </c>
      <c r="DP69" s="468">
        <f t="shared" si="288"/>
        <v>-879.99333333333334</v>
      </c>
      <c r="DQ69" s="46">
        <f t="shared" si="289"/>
        <v>-1058.43</v>
      </c>
      <c r="DR69" s="47"/>
      <c r="DS69" s="46">
        <f t="shared" si="290"/>
        <v>-1011.77</v>
      </c>
      <c r="DT69" s="48"/>
      <c r="DU69" s="29"/>
      <c r="DV69" s="45">
        <v>8</v>
      </c>
      <c r="DW69" s="46">
        <f t="shared" si="291"/>
        <v>1057.32</v>
      </c>
      <c r="DX69" s="46">
        <f t="shared" si="292"/>
        <v>45.55</v>
      </c>
      <c r="DY69" s="46">
        <f t="shared" si="293"/>
        <v>1011.77</v>
      </c>
      <c r="DZ69" s="46">
        <f t="shared" si="69"/>
        <v>325.37855330139627</v>
      </c>
      <c r="EA69" s="46">
        <f t="shared" si="70"/>
        <v>686.39144669860366</v>
      </c>
      <c r="EB69" s="51">
        <f t="shared" si="71"/>
        <v>194540.74053413916</v>
      </c>
      <c r="EC69" s="58">
        <f t="shared" si="72"/>
        <v>878.62333333333333</v>
      </c>
      <c r="ED69" s="52">
        <f t="shared" si="294"/>
        <v>45.29</v>
      </c>
      <c r="EE69" s="51">
        <f t="shared" si="73"/>
        <v>833.33333333333337</v>
      </c>
      <c r="EF69" s="57">
        <f t="shared" si="74"/>
        <v>193333.33333333326</v>
      </c>
      <c r="EG69" s="468">
        <f t="shared" si="295"/>
        <v>-878.62333333333333</v>
      </c>
      <c r="EH69" s="46">
        <f t="shared" si="296"/>
        <v>-1057.32</v>
      </c>
      <c r="EI69" s="47"/>
      <c r="EJ69" s="46">
        <f t="shared" si="297"/>
        <v>-1011.77</v>
      </c>
      <c r="EK69" s="48"/>
      <c r="EL69" s="29"/>
      <c r="EM69" s="45">
        <v>8</v>
      </c>
      <c r="EN69" s="46">
        <f t="shared" si="75"/>
        <v>1058.0868689014749</v>
      </c>
      <c r="EO69" s="46">
        <f t="shared" si="76"/>
        <v>45.55</v>
      </c>
      <c r="EP69" s="128">
        <f t="shared" si="77"/>
        <v>1012.5368689014749</v>
      </c>
      <c r="EQ69" s="46">
        <f t="shared" si="78"/>
        <v>325.37697765437838</v>
      </c>
      <c r="ER69" s="46">
        <f t="shared" si="79"/>
        <v>687.15989124709654</v>
      </c>
      <c r="ES69" s="51">
        <f t="shared" si="80"/>
        <v>194539.02670137992</v>
      </c>
      <c r="ET69" s="153">
        <f t="shared" si="298"/>
        <v>10000</v>
      </c>
      <c r="EU69" s="45">
        <v>8</v>
      </c>
      <c r="EV69" s="46">
        <f t="shared" si="81"/>
        <v>1058.0899999999999</v>
      </c>
      <c r="EW69" s="46">
        <f t="shared" si="299"/>
        <v>45.55</v>
      </c>
      <c r="EX69" s="128">
        <f t="shared" si="300"/>
        <v>1012.54</v>
      </c>
      <c r="EY69" s="46">
        <f t="shared" si="301"/>
        <v>325.37694094173997</v>
      </c>
      <c r="EZ69" s="46">
        <f t="shared" si="82"/>
        <v>687.16305905825993</v>
      </c>
      <c r="FA69" s="51">
        <f t="shared" si="83"/>
        <v>194539.00150598571</v>
      </c>
      <c r="FB69" s="58">
        <f t="shared" si="302"/>
        <v>874.86920833333363</v>
      </c>
      <c r="FC69" s="52">
        <f t="shared" si="303"/>
        <v>45.3</v>
      </c>
      <c r="FD69" s="51">
        <f t="shared" si="304"/>
        <v>829.56920833333368</v>
      </c>
      <c r="FE69" s="57">
        <f t="shared" si="84"/>
        <v>193368.88633333333</v>
      </c>
      <c r="FF69" s="153">
        <f t="shared" si="305"/>
        <v>10000</v>
      </c>
      <c r="FG69" s="469">
        <f t="shared" si="85"/>
        <v>-874.86920833333363</v>
      </c>
      <c r="FH69" s="46">
        <f t="shared" si="86"/>
        <v>-1058.0899999999999</v>
      </c>
      <c r="FI69" s="46">
        <f t="shared" si="87"/>
        <v>-1012.54</v>
      </c>
      <c r="FJ69" s="48"/>
      <c r="FL69" s="45">
        <v>8</v>
      </c>
      <c r="FM69" s="46">
        <f t="shared" si="306"/>
        <v>1058.43</v>
      </c>
      <c r="FN69" s="46">
        <f t="shared" si="88"/>
        <v>46.66</v>
      </c>
      <c r="FO69" s="46">
        <f t="shared" si="307"/>
        <v>1011.77</v>
      </c>
      <c r="FP69" s="46">
        <f t="shared" si="89"/>
        <v>325.37855330139627</v>
      </c>
      <c r="FQ69" s="46">
        <f t="shared" si="90"/>
        <v>686.39144669860366</v>
      </c>
      <c r="FR69" s="51">
        <f t="shared" si="91"/>
        <v>194540.74053413916</v>
      </c>
      <c r="FS69" s="57">
        <f t="shared" si="308"/>
        <v>200000</v>
      </c>
      <c r="FT69" s="58">
        <f t="shared" si="92"/>
        <v>879.99333333333334</v>
      </c>
      <c r="FU69" s="52">
        <f t="shared" si="93"/>
        <v>46.66</v>
      </c>
      <c r="FV69" s="51">
        <f t="shared" si="94"/>
        <v>833.33333333333337</v>
      </c>
      <c r="FW69" s="51">
        <f t="shared" si="95"/>
        <v>193333.33333333326</v>
      </c>
      <c r="FX69" s="57">
        <f t="shared" si="309"/>
        <v>200000</v>
      </c>
      <c r="FY69" s="468">
        <f t="shared" si="310"/>
        <v>-879.99333333333334</v>
      </c>
      <c r="FZ69" s="46">
        <f t="shared" si="311"/>
        <v>-1058.43</v>
      </c>
      <c r="GA69" s="46">
        <f t="shared" si="96"/>
        <v>-1011.77</v>
      </c>
      <c r="GB69" s="48"/>
      <c r="GD69" s="45">
        <v>8</v>
      </c>
      <c r="GE69" s="46">
        <f t="shared" si="97"/>
        <v>1060.0875939185617</v>
      </c>
      <c r="GF69" s="128">
        <f t="shared" si="312"/>
        <v>46.66</v>
      </c>
      <c r="GG69" s="128">
        <f t="shared" si="98"/>
        <v>1013.4275939185617</v>
      </c>
      <c r="GH69" s="46">
        <f t="shared" si="99"/>
        <v>325.35911774366144</v>
      </c>
      <c r="GI69" s="46">
        <f t="shared" si="100"/>
        <v>688.0684761749003</v>
      </c>
      <c r="GJ69" s="51">
        <f t="shared" si="101"/>
        <v>194527.40217002196</v>
      </c>
      <c r="GK69" s="199">
        <f t="shared" si="313"/>
        <v>200000</v>
      </c>
      <c r="GL69" s="153">
        <f t="shared" si="314"/>
        <v>10000</v>
      </c>
      <c r="GM69" s="45">
        <v>8</v>
      </c>
      <c r="GN69" s="46">
        <f t="shared" si="102"/>
        <v>1060.0899999999999</v>
      </c>
      <c r="GO69" s="46">
        <f t="shared" si="103"/>
        <v>46.66</v>
      </c>
      <c r="GP69" s="128">
        <f t="shared" si="315"/>
        <v>1013.43</v>
      </c>
      <c r="GQ69" s="46">
        <f t="shared" si="104"/>
        <v>325.35908953196605</v>
      </c>
      <c r="GR69" s="46">
        <f t="shared" si="105"/>
        <v>688.07091046803384</v>
      </c>
      <c r="GS69" s="51">
        <f t="shared" si="106"/>
        <v>194527.38280871161</v>
      </c>
      <c r="GT69" s="57">
        <f t="shared" si="316"/>
        <v>200000</v>
      </c>
      <c r="GU69" s="58">
        <f t="shared" si="107"/>
        <v>876.92633333333197</v>
      </c>
      <c r="GV69" s="52">
        <f t="shared" si="108"/>
        <v>46.66</v>
      </c>
      <c r="GW69" s="51">
        <f t="shared" si="317"/>
        <v>830.266333333332</v>
      </c>
      <c r="GX69" s="57">
        <f t="shared" si="109"/>
        <v>193357.86933333334</v>
      </c>
      <c r="GY69" s="153">
        <f t="shared" si="318"/>
        <v>200000</v>
      </c>
      <c r="GZ69" s="153">
        <f t="shared" si="319"/>
        <v>10000</v>
      </c>
      <c r="HA69" s="469">
        <f t="shared" si="110"/>
        <v>-876.92633333333197</v>
      </c>
      <c r="HB69" s="46">
        <f t="shared" si="111"/>
        <v>-1060.0899999999999</v>
      </c>
      <c r="HC69" s="46">
        <f t="shared" si="112"/>
        <v>-1013.43</v>
      </c>
      <c r="HD69" s="48"/>
      <c r="HF69" s="45">
        <v>8</v>
      </c>
      <c r="HG69" s="46">
        <f t="shared" si="113"/>
        <v>1123.8775326810628</v>
      </c>
      <c r="HH69" s="46">
        <f t="shared" si="114"/>
        <v>250</v>
      </c>
      <c r="HI69" s="46">
        <f t="shared" si="115"/>
        <v>873.8775326810628</v>
      </c>
      <c r="HJ69" s="46">
        <f t="shared" si="116"/>
        <v>326.99536486167443</v>
      </c>
      <c r="HK69" s="46">
        <f t="shared" si="117"/>
        <v>546.88216781938831</v>
      </c>
      <c r="HL69" s="51">
        <f t="shared" si="118"/>
        <v>195650.33674918526</v>
      </c>
      <c r="HM69" s="153">
        <f t="shared" si="320"/>
        <v>10000</v>
      </c>
      <c r="HN69" s="58">
        <f t="shared" si="119"/>
        <v>933.33333333333724</v>
      </c>
      <c r="HO69" s="52">
        <f t="shared" si="120"/>
        <v>250</v>
      </c>
      <c r="HP69" s="51">
        <f t="shared" si="121"/>
        <v>683.33333333333724</v>
      </c>
      <c r="HQ69" s="57">
        <f t="shared" si="122"/>
        <v>194533.33333333326</v>
      </c>
      <c r="HR69" s="153">
        <f t="shared" si="321"/>
        <v>10000</v>
      </c>
      <c r="HS69" s="468">
        <f t="shared" si="123"/>
        <v>-933.33333333333724</v>
      </c>
      <c r="HT69" s="46">
        <f t="shared" si="124"/>
        <v>-1123.8775326810628</v>
      </c>
      <c r="HU69" s="46">
        <f t="shared" si="125"/>
        <v>-873.8775326810628</v>
      </c>
      <c r="HV69" s="48"/>
      <c r="HW69" s="29"/>
      <c r="HX69" s="45">
        <v>8</v>
      </c>
      <c r="HY69" s="128">
        <f t="shared" si="126"/>
        <v>1124.3399999999999</v>
      </c>
      <c r="HZ69" s="46">
        <f t="shared" si="127"/>
        <v>282.88</v>
      </c>
      <c r="IA69" s="46">
        <f t="shared" si="128"/>
        <v>841.46</v>
      </c>
      <c r="IB69" s="46">
        <f t="shared" si="129"/>
        <v>327.40999468560193</v>
      </c>
      <c r="IC69" s="46">
        <f t="shared" si="130"/>
        <v>514.05000531439805</v>
      </c>
      <c r="ID69" s="51">
        <f t="shared" si="131"/>
        <v>195931.94680604676</v>
      </c>
      <c r="IE69" s="153">
        <f t="shared" si="322"/>
        <v>10000</v>
      </c>
      <c r="IF69" s="58">
        <f t="shared" si="132"/>
        <v>930.14625019664186</v>
      </c>
      <c r="IG69" s="52">
        <f t="shared" si="133"/>
        <v>281.5</v>
      </c>
      <c r="IH69" s="51">
        <f t="shared" si="134"/>
        <v>648.64625019664186</v>
      </c>
      <c r="II69" s="57">
        <f t="shared" si="323"/>
        <v>194836.88999842689</v>
      </c>
      <c r="IJ69" s="153">
        <f t="shared" si="324"/>
        <v>10000</v>
      </c>
      <c r="IK69" s="468">
        <f t="shared" si="135"/>
        <v>-930.14625019664186</v>
      </c>
      <c r="IL69" s="46">
        <f t="shared" si="136"/>
        <v>-1124.3399999999999</v>
      </c>
      <c r="IM69" s="46">
        <f t="shared" si="137"/>
        <v>-841.46</v>
      </c>
      <c r="IN69" s="48"/>
      <c r="IO69" s="53">
        <f t="shared" si="138"/>
        <v>282.89872807570106</v>
      </c>
      <c r="IQ69" s="45">
        <v>8</v>
      </c>
      <c r="IR69" s="128">
        <f t="shared" si="139"/>
        <v>1126.4568749999989</v>
      </c>
      <c r="IS69" s="128">
        <f t="shared" si="140"/>
        <v>287.98</v>
      </c>
      <c r="IT69" s="128">
        <f t="shared" si="141"/>
        <v>838.47687499999893</v>
      </c>
      <c r="IU69" s="46">
        <f t="shared" ref="IU69:IU132" si="364">IF(IQ69&gt;$B$7,0,ROUND(IW68*$D$7/12,2))</f>
        <v>327.45</v>
      </c>
      <c r="IV69" s="46">
        <f t="shared" si="143"/>
        <v>511.02687499999894</v>
      </c>
      <c r="IW69" s="51">
        <f t="shared" si="144"/>
        <v>195956.125</v>
      </c>
      <c r="IX69" s="199">
        <f t="shared" si="325"/>
        <v>10000</v>
      </c>
      <c r="IY69" s="128">
        <f t="shared" si="145"/>
        <v>282.73158685655011</v>
      </c>
      <c r="IZ69" s="408">
        <f t="shared" si="146"/>
        <v>0</v>
      </c>
      <c r="JA69" s="58">
        <f t="shared" si="147"/>
        <v>931.95916666666494</v>
      </c>
      <c r="JB69" s="52">
        <f t="shared" si="148"/>
        <v>286.58</v>
      </c>
      <c r="JC69" s="51">
        <f t="shared" si="149"/>
        <v>645.37916666666501</v>
      </c>
      <c r="JD69" s="57">
        <f t="shared" si="150"/>
        <v>194863.28666666665</v>
      </c>
      <c r="JE69" s="280">
        <f t="shared" si="151"/>
        <v>10000</v>
      </c>
      <c r="JF69" s="280">
        <f t="shared" si="152"/>
        <v>0</v>
      </c>
      <c r="JG69" s="468">
        <f t="shared" si="153"/>
        <v>-931.95916666666494</v>
      </c>
      <c r="JH69" s="46">
        <f t="shared" si="154"/>
        <v>-1126.4568749999989</v>
      </c>
      <c r="JI69" s="46">
        <f t="shared" si="155"/>
        <v>-838.47687499999893</v>
      </c>
      <c r="JJ69" s="48"/>
      <c r="JL69" s="45">
        <v>8</v>
      </c>
      <c r="JM69" s="46">
        <f t="shared" si="156"/>
        <v>1124.4930833333331</v>
      </c>
      <c r="JN69" s="46">
        <f t="shared" si="157"/>
        <v>294.06</v>
      </c>
      <c r="JO69" s="128">
        <f t="shared" si="158"/>
        <v>830.43308333333312</v>
      </c>
      <c r="JP69" s="46">
        <f t="shared" si="326"/>
        <v>327.5</v>
      </c>
      <c r="JQ69" s="46">
        <f t="shared" si="159"/>
        <v>502.93308333333312</v>
      </c>
      <c r="JR69" s="51">
        <f t="shared" si="160"/>
        <v>195999.90533333333</v>
      </c>
      <c r="JS69" s="51">
        <f t="shared" si="327"/>
        <v>200000</v>
      </c>
      <c r="JT69" s="199">
        <f t="shared" si="328"/>
        <v>10000</v>
      </c>
      <c r="JU69" s="128">
        <f t="shared" si="161"/>
        <v>294.04767697208644</v>
      </c>
      <c r="JV69" s="408">
        <f t="shared" si="162"/>
        <v>0</v>
      </c>
      <c r="JW69" s="58">
        <f t="shared" si="163"/>
        <v>930.37233333333074</v>
      </c>
      <c r="JX69" s="52">
        <f t="shared" si="164"/>
        <v>294.06</v>
      </c>
      <c r="JY69" s="51">
        <f t="shared" si="165"/>
        <v>636.3123333333308</v>
      </c>
      <c r="JZ69" s="51">
        <f t="shared" si="166"/>
        <v>194909.50133333332</v>
      </c>
      <c r="KA69" s="51">
        <f t="shared" si="329"/>
        <v>200000</v>
      </c>
      <c r="KB69" s="128">
        <f t="shared" si="330"/>
        <v>10000</v>
      </c>
      <c r="KC69" s="204">
        <f t="shared" si="167"/>
        <v>0</v>
      </c>
      <c r="KD69" s="468">
        <f t="shared" si="331"/>
        <v>-930.37233333333074</v>
      </c>
      <c r="KE69" s="46">
        <f t="shared" si="168"/>
        <v>-1124.4930833333331</v>
      </c>
      <c r="KF69" s="46">
        <f t="shared" si="169"/>
        <v>-830.43308333333312</v>
      </c>
      <c r="KG69" s="48"/>
      <c r="KI69" s="45">
        <v>8</v>
      </c>
      <c r="KJ69" s="46">
        <f t="shared" si="170"/>
        <v>1124.4890404061762</v>
      </c>
      <c r="KK69" s="46">
        <f t="shared" si="171"/>
        <v>290.02</v>
      </c>
      <c r="KL69" s="128">
        <f t="shared" si="172"/>
        <v>834.46904040617619</v>
      </c>
      <c r="KM69" s="46">
        <f t="shared" si="173"/>
        <v>327.45743582988609</v>
      </c>
      <c r="KN69" s="46">
        <f t="shared" si="174"/>
        <v>507.0116045762901</v>
      </c>
      <c r="KO69" s="51">
        <f t="shared" si="175"/>
        <v>195967.44989335537</v>
      </c>
      <c r="KP69" s="199">
        <f t="shared" si="332"/>
        <v>200000</v>
      </c>
      <c r="KQ69" s="199">
        <f t="shared" si="333"/>
        <v>10000</v>
      </c>
      <c r="KR69" s="128">
        <f t="shared" si="176"/>
        <v>376.07433334626904</v>
      </c>
      <c r="KS69" s="408">
        <f t="shared" si="177"/>
        <v>0</v>
      </c>
      <c r="KT69" s="45">
        <v>8</v>
      </c>
      <c r="KU69" s="46">
        <f t="shared" si="334"/>
        <v>1124.49</v>
      </c>
      <c r="KV69" s="46">
        <f t="shared" si="178"/>
        <v>290.02</v>
      </c>
      <c r="KW69" s="128">
        <f t="shared" si="179"/>
        <v>834.47</v>
      </c>
      <c r="KX69" s="46">
        <f t="shared" si="180"/>
        <v>327.45742457849286</v>
      </c>
      <c r="KY69" s="46">
        <f t="shared" si="181"/>
        <v>507.01257542150717</v>
      </c>
      <c r="KZ69" s="51">
        <f t="shared" si="182"/>
        <v>195967.44217167419</v>
      </c>
      <c r="LA69" s="153">
        <f t="shared" si="335"/>
        <v>200000</v>
      </c>
      <c r="LB69" s="58">
        <f t="shared" si="183"/>
        <v>930.59633333333579</v>
      </c>
      <c r="LC69" s="52">
        <f t="shared" si="184"/>
        <v>290.02</v>
      </c>
      <c r="LD69" s="51">
        <f t="shared" si="185"/>
        <v>640.57633333333581</v>
      </c>
      <c r="LE69" s="51">
        <f t="shared" si="186"/>
        <v>194875.38933333335</v>
      </c>
      <c r="LF69" s="51">
        <f t="shared" si="336"/>
        <v>200000</v>
      </c>
      <c r="LG69" s="128">
        <f t="shared" si="187"/>
        <v>10000</v>
      </c>
      <c r="LH69" s="204">
        <f t="shared" si="188"/>
        <v>0</v>
      </c>
      <c r="LI69" s="479">
        <f t="shared" si="189"/>
        <v>-930.59633333333579</v>
      </c>
      <c r="LJ69" s="46">
        <f t="shared" si="337"/>
        <v>-1124.49</v>
      </c>
      <c r="LK69" s="46">
        <f t="shared" si="338"/>
        <v>-834.47</v>
      </c>
      <c r="LL69" s="48"/>
      <c r="LN69" s="45">
        <v>8</v>
      </c>
      <c r="LO69" s="46">
        <f t="shared" si="190"/>
        <v>1123.1238136873469</v>
      </c>
      <c r="LP69" s="46">
        <f t="shared" si="191"/>
        <v>193.32</v>
      </c>
      <c r="LQ69" s="46">
        <f t="shared" si="192"/>
        <v>929.80381368734697</v>
      </c>
      <c r="LR69" s="46">
        <f t="shared" si="193"/>
        <v>326.33962013962827</v>
      </c>
      <c r="LS69" s="46">
        <f t="shared" si="194"/>
        <v>603.46419354771865</v>
      </c>
      <c r="LT69" s="51">
        <f t="shared" si="195"/>
        <v>195200.30789022922</v>
      </c>
      <c r="LU69" s="199">
        <f t="shared" si="339"/>
        <v>10000</v>
      </c>
      <c r="LV69" s="58">
        <f t="shared" si="196"/>
        <v>933.33033333333128</v>
      </c>
      <c r="LW69" s="52">
        <f t="shared" si="197"/>
        <v>193.32</v>
      </c>
      <c r="LX69" s="51">
        <f t="shared" si="198"/>
        <v>740.01033333333135</v>
      </c>
      <c r="LY69" s="51">
        <f t="shared" si="340"/>
        <v>194079.91733333329</v>
      </c>
      <c r="LZ69" s="46">
        <f t="shared" si="341"/>
        <v>193.32</v>
      </c>
      <c r="MA69" s="199">
        <f t="shared" si="342"/>
        <v>10000</v>
      </c>
      <c r="MB69" s="468">
        <f t="shared" si="199"/>
        <v>-933.33033333333128</v>
      </c>
      <c r="MC69" s="46">
        <f t="shared" si="200"/>
        <v>-1123.1238136873469</v>
      </c>
      <c r="MD69" s="46">
        <f t="shared" si="201"/>
        <v>-929.80381368734697</v>
      </c>
      <c r="ME69" s="48"/>
      <c r="MG69" s="45">
        <v>8</v>
      </c>
      <c r="MH69" s="46">
        <f t="shared" si="202"/>
        <v>1076.608661999408</v>
      </c>
      <c r="MI69" s="46">
        <f t="shared" si="203"/>
        <v>114.08</v>
      </c>
      <c r="MJ69" s="46">
        <f t="shared" si="204"/>
        <v>962.52866199940797</v>
      </c>
      <c r="MK69" s="46">
        <f t="shared" si="205"/>
        <v>325.97323095158202</v>
      </c>
      <c r="ML69" s="46">
        <f t="shared" si="206"/>
        <v>636.555431047826</v>
      </c>
      <c r="MM69" s="51">
        <f t="shared" si="207"/>
        <v>194947.38313990136</v>
      </c>
      <c r="MN69" s="199">
        <f t="shared" si="343"/>
        <v>10000</v>
      </c>
      <c r="MO69" s="58">
        <f t="shared" si="208"/>
        <v>889.32945707741396</v>
      </c>
      <c r="MP69" s="52">
        <f t="shared" si="209"/>
        <v>113.5</v>
      </c>
      <c r="MQ69" s="51">
        <f t="shared" si="210"/>
        <v>775.82945707741396</v>
      </c>
      <c r="MR69" s="57">
        <f t="shared" si="211"/>
        <v>193805.98434338067</v>
      </c>
      <c r="MS69" s="199">
        <f t="shared" si="344"/>
        <v>10000</v>
      </c>
      <c r="MT69" s="468">
        <f t="shared" si="345"/>
        <v>-889.32945707741396</v>
      </c>
      <c r="MU69" s="46">
        <f t="shared" si="212"/>
        <v>-1076.608661999408</v>
      </c>
      <c r="MV69" s="46">
        <f t="shared" si="213"/>
        <v>-962.52866199940797</v>
      </c>
      <c r="MW69" s="48"/>
      <c r="MY69" s="45">
        <v>8</v>
      </c>
      <c r="MZ69" s="46">
        <f t="shared" si="214"/>
        <v>1076.608661999408</v>
      </c>
      <c r="NA69" s="46">
        <f t="shared" si="215"/>
        <v>114.08</v>
      </c>
      <c r="NB69" s="128">
        <f t="shared" si="216"/>
        <v>962.52866199940797</v>
      </c>
      <c r="NC69" s="46">
        <f t="shared" si="217"/>
        <v>325.97323095158202</v>
      </c>
      <c r="ND69" s="46">
        <f t="shared" si="218"/>
        <v>636.555431047826</v>
      </c>
      <c r="NE69" s="51">
        <f t="shared" si="219"/>
        <v>194947.38313990136</v>
      </c>
      <c r="NF69" s="153">
        <f t="shared" si="346"/>
        <v>10000</v>
      </c>
      <c r="NG69" s="45">
        <v>8</v>
      </c>
      <c r="NH69" s="46">
        <f t="shared" si="220"/>
        <v>1076.6099999999999</v>
      </c>
      <c r="NI69" s="46">
        <f t="shared" si="221"/>
        <v>114.08</v>
      </c>
      <c r="NJ69" s="128">
        <f t="shared" si="347"/>
        <v>962.53</v>
      </c>
      <c r="NK69" s="46">
        <f t="shared" si="348"/>
        <v>325.97321526330785</v>
      </c>
      <c r="NL69" s="46">
        <f t="shared" si="222"/>
        <v>636.55678473669218</v>
      </c>
      <c r="NM69" s="51">
        <f t="shared" si="223"/>
        <v>194947.37237324801</v>
      </c>
      <c r="NN69" s="58">
        <f t="shared" si="224"/>
        <v>888.78037499999857</v>
      </c>
      <c r="NO69" s="52">
        <f t="shared" si="225"/>
        <v>113.5</v>
      </c>
      <c r="NP69" s="51">
        <f t="shared" si="226"/>
        <v>775.28037499999857</v>
      </c>
      <c r="NQ69" s="57">
        <f t="shared" si="227"/>
        <v>193810.397</v>
      </c>
      <c r="NR69" s="153">
        <f t="shared" si="349"/>
        <v>10000</v>
      </c>
      <c r="NS69" s="469">
        <f t="shared" si="228"/>
        <v>-888.78037499999857</v>
      </c>
      <c r="NT69" s="46">
        <f t="shared" si="229"/>
        <v>-1076.6099999999999</v>
      </c>
      <c r="NU69" s="46">
        <f t="shared" si="230"/>
        <v>-962.53</v>
      </c>
      <c r="NV69" s="48"/>
      <c r="NX69" s="45">
        <v>8</v>
      </c>
      <c r="NY69" s="46">
        <f t="shared" si="231"/>
        <v>1076.6456011701148</v>
      </c>
      <c r="NZ69" s="46">
        <f t="shared" si="232"/>
        <v>116.66</v>
      </c>
      <c r="OA69" s="46">
        <f t="shared" si="233"/>
        <v>959.98560117011482</v>
      </c>
      <c r="OB69" s="46">
        <f t="shared" si="234"/>
        <v>325.98573378266627</v>
      </c>
      <c r="OC69" s="46">
        <f t="shared" si="235"/>
        <v>633.9998673874486</v>
      </c>
      <c r="OD69" s="51">
        <f t="shared" si="236"/>
        <v>194957.44040221232</v>
      </c>
      <c r="OE69" s="57">
        <f t="shared" si="350"/>
        <v>200000</v>
      </c>
      <c r="OF69" s="153">
        <f t="shared" si="351"/>
        <v>10000</v>
      </c>
      <c r="OG69" s="58">
        <f t="shared" si="237"/>
        <v>889.48383333333379</v>
      </c>
      <c r="OH69" s="52">
        <f t="shared" si="352"/>
        <v>116.66</v>
      </c>
      <c r="OI69" s="51">
        <f t="shared" si="238"/>
        <v>772.82383333333382</v>
      </c>
      <c r="OJ69" s="51">
        <f t="shared" si="239"/>
        <v>193817.40933333337</v>
      </c>
      <c r="OK69" s="57">
        <f t="shared" si="353"/>
        <v>200000</v>
      </c>
      <c r="OL69" s="153">
        <f t="shared" si="354"/>
        <v>10000</v>
      </c>
      <c r="OM69" s="468">
        <f t="shared" si="355"/>
        <v>-889.48383333333379</v>
      </c>
      <c r="ON69" s="46">
        <f t="shared" si="356"/>
        <v>-1076.6456011701148</v>
      </c>
      <c r="OO69" s="46">
        <f t="shared" si="240"/>
        <v>-959.98560117011482</v>
      </c>
      <c r="OP69" s="48"/>
      <c r="OR69" s="45">
        <v>8</v>
      </c>
      <c r="OS69" s="46">
        <f t="shared" si="241"/>
        <v>1076.765700416463</v>
      </c>
      <c r="OT69" s="46">
        <f t="shared" si="242"/>
        <v>116.66</v>
      </c>
      <c r="OU69" s="128">
        <f t="shared" si="243"/>
        <v>960.10570041646304</v>
      </c>
      <c r="OV69" s="46">
        <f t="shared" si="244"/>
        <v>325.98432559950982</v>
      </c>
      <c r="OW69" s="46">
        <f t="shared" si="245"/>
        <v>634.12137481695322</v>
      </c>
      <c r="OX69" s="51">
        <f t="shared" si="246"/>
        <v>194956.47398488893</v>
      </c>
      <c r="OY69" s="199">
        <f t="shared" si="357"/>
        <v>200000</v>
      </c>
      <c r="OZ69" s="153">
        <f t="shared" si="358"/>
        <v>10000</v>
      </c>
      <c r="PA69" s="45">
        <v>8</v>
      </c>
      <c r="PB69" s="46">
        <f t="shared" si="247"/>
        <v>1076.765700416463</v>
      </c>
      <c r="PC69" s="46">
        <f t="shared" si="359"/>
        <v>116.66</v>
      </c>
      <c r="PD69" s="128">
        <f t="shared" si="248"/>
        <v>960.10570041646304</v>
      </c>
      <c r="PE69" s="46">
        <f t="shared" si="249"/>
        <v>325.98432559950982</v>
      </c>
      <c r="PF69" s="46">
        <f t="shared" si="250"/>
        <v>634.12137481695322</v>
      </c>
      <c r="PG69" s="51">
        <f t="shared" si="251"/>
        <v>194956.47398488893</v>
      </c>
      <c r="PH69" s="57">
        <f t="shared" si="360"/>
        <v>200000</v>
      </c>
      <c r="PI69" s="688">
        <f t="shared" si="252"/>
        <v>889.6533333333341</v>
      </c>
      <c r="PJ69" s="52">
        <f t="shared" si="361"/>
        <v>116.66</v>
      </c>
      <c r="PK69" s="51">
        <f t="shared" si="253"/>
        <v>772.99333333333414</v>
      </c>
      <c r="PL69" s="57">
        <f t="shared" si="254"/>
        <v>193816.05333333323</v>
      </c>
      <c r="PM69" s="153">
        <f t="shared" si="362"/>
        <v>200000</v>
      </c>
      <c r="PN69" s="153">
        <f t="shared" si="363"/>
        <v>10000</v>
      </c>
      <c r="PO69" s="469">
        <f t="shared" si="255"/>
        <v>-889.6533333333341</v>
      </c>
      <c r="PP69" s="46">
        <f t="shared" si="256"/>
        <v>-1076.765700416463</v>
      </c>
      <c r="PQ69" s="46">
        <f t="shared" si="257"/>
        <v>-960.10570041646304</v>
      </c>
      <c r="PR69" s="48"/>
    </row>
    <row r="70" spans="2:434" hidden="1" x14ac:dyDescent="0.3">
      <c r="B70" s="45">
        <v>9</v>
      </c>
      <c r="C70" s="46">
        <f t="shared" si="10"/>
        <v>1111.77</v>
      </c>
      <c r="D70" s="46">
        <f t="shared" si="11"/>
        <v>100</v>
      </c>
      <c r="E70" s="46">
        <f t="shared" si="12"/>
        <v>1011.77</v>
      </c>
      <c r="F70" s="46">
        <f t="shared" si="13"/>
        <v>324.23456755689858</v>
      </c>
      <c r="G70" s="46">
        <f t="shared" si="14"/>
        <v>687.5354324431014</v>
      </c>
      <c r="H70" s="51">
        <f t="shared" si="15"/>
        <v>193853.20510169605</v>
      </c>
      <c r="I70" s="58">
        <f t="shared" si="16"/>
        <v>933.33333333333337</v>
      </c>
      <c r="J70" s="52">
        <f t="shared" si="17"/>
        <v>100</v>
      </c>
      <c r="K70" s="51">
        <f t="shared" si="18"/>
        <v>833.33333333333337</v>
      </c>
      <c r="L70" s="57">
        <f t="shared" si="19"/>
        <v>192499.99999999991</v>
      </c>
      <c r="M70" s="468">
        <f t="shared" si="258"/>
        <v>-933.33333333333337</v>
      </c>
      <c r="N70" s="46">
        <f t="shared" si="259"/>
        <v>-1111.77</v>
      </c>
      <c r="O70" s="47"/>
      <c r="P70" s="46">
        <f t="shared" si="260"/>
        <v>-1011.77</v>
      </c>
      <c r="Q70" s="48"/>
      <c r="R70" s="29"/>
      <c r="S70" s="29"/>
      <c r="T70" s="45">
        <v>9</v>
      </c>
      <c r="U70" s="46">
        <f t="shared" si="20"/>
        <v>1193.49</v>
      </c>
      <c r="V70" s="46">
        <f t="shared" si="21"/>
        <v>181.72</v>
      </c>
      <c r="W70" s="46">
        <f t="shared" si="261"/>
        <v>1011.77</v>
      </c>
      <c r="X70" s="46">
        <f t="shared" si="22"/>
        <v>324.23456755689858</v>
      </c>
      <c r="Y70" s="46">
        <f t="shared" si="23"/>
        <v>687.5354324431014</v>
      </c>
      <c r="Z70" s="51">
        <f t="shared" si="24"/>
        <v>193853.20510169605</v>
      </c>
      <c r="AA70" s="58">
        <f t="shared" si="25"/>
        <v>1013.9333333333334</v>
      </c>
      <c r="AB70" s="52">
        <f t="shared" si="26"/>
        <v>180.6</v>
      </c>
      <c r="AC70" s="51">
        <f t="shared" si="27"/>
        <v>833.33333333333337</v>
      </c>
      <c r="AD70" s="57">
        <f t="shared" si="28"/>
        <v>192499.99999999991</v>
      </c>
      <c r="AE70" s="468">
        <f t="shared" si="262"/>
        <v>-1013.9333333333334</v>
      </c>
      <c r="AF70" s="46">
        <f t="shared" si="29"/>
        <v>-1193.49</v>
      </c>
      <c r="AG70" s="47"/>
      <c r="AH70" s="46">
        <f t="shared" si="263"/>
        <v>-1011.77</v>
      </c>
      <c r="AI70" s="48"/>
      <c r="AJ70" s="29"/>
      <c r="AK70" s="45">
        <v>9</v>
      </c>
      <c r="AL70" s="46">
        <f t="shared" si="30"/>
        <v>1117.72</v>
      </c>
      <c r="AM70" s="46"/>
      <c r="AN70" s="46"/>
      <c r="AO70" s="46">
        <f t="shared" si="31"/>
        <v>176.42</v>
      </c>
      <c r="AP70" s="128">
        <f t="shared" si="32"/>
        <v>941.3</v>
      </c>
      <c r="AQ70" s="128"/>
      <c r="AR70" s="128"/>
      <c r="AS70" s="46">
        <f t="shared" si="33"/>
        <v>325.21305860965725</v>
      </c>
      <c r="AT70" s="46">
        <f t="shared" si="34"/>
        <v>616.08694139034264</v>
      </c>
      <c r="AU70" s="51"/>
      <c r="AV70" s="51"/>
      <c r="AW70" s="51">
        <f t="shared" si="35"/>
        <v>194511.748224404</v>
      </c>
      <c r="AX70" s="58">
        <f t="shared" si="264"/>
        <v>927.38215694565588</v>
      </c>
      <c r="AY70" s="52"/>
      <c r="AZ70" s="52"/>
      <c r="BA70" s="52">
        <f t="shared" si="36"/>
        <v>175.4</v>
      </c>
      <c r="BB70" s="51">
        <f t="shared" si="37"/>
        <v>751.9821569456559</v>
      </c>
      <c r="BC70" s="51"/>
      <c r="BD70" s="51"/>
      <c r="BE70" s="57">
        <f t="shared" si="38"/>
        <v>193256.60058748908</v>
      </c>
      <c r="BF70" s="468">
        <f t="shared" si="39"/>
        <v>-927.38215694565588</v>
      </c>
      <c r="BG70" s="46">
        <f t="shared" si="40"/>
        <v>-1117.72</v>
      </c>
      <c r="BH70" s="46">
        <f t="shared" si="41"/>
        <v>-941.3</v>
      </c>
      <c r="BI70" s="48"/>
      <c r="BJ70" s="12"/>
      <c r="BK70" s="45">
        <v>9</v>
      </c>
      <c r="BL70" s="46">
        <f t="shared" si="265"/>
        <v>1190.97</v>
      </c>
      <c r="BM70" s="46">
        <f t="shared" si="266"/>
        <v>179.2</v>
      </c>
      <c r="BN70" s="46">
        <f t="shared" si="267"/>
        <v>1011.77</v>
      </c>
      <c r="BO70" s="46">
        <f t="shared" si="42"/>
        <v>324.23456755689858</v>
      </c>
      <c r="BP70" s="46">
        <f t="shared" si="43"/>
        <v>687.5354324431014</v>
      </c>
      <c r="BQ70" s="51">
        <f t="shared" si="44"/>
        <v>193853.20510169605</v>
      </c>
      <c r="BR70" s="57">
        <f t="shared" si="268"/>
        <v>200000</v>
      </c>
      <c r="BS70" s="58">
        <f t="shared" si="45"/>
        <v>1012.5333333333333</v>
      </c>
      <c r="BT70" s="52">
        <f t="shared" si="269"/>
        <v>179.2</v>
      </c>
      <c r="BU70" s="51">
        <f t="shared" si="46"/>
        <v>833.33333333333337</v>
      </c>
      <c r="BV70" s="51">
        <f t="shared" si="47"/>
        <v>192499.99999999991</v>
      </c>
      <c r="BW70" s="57">
        <f t="shared" si="270"/>
        <v>200000</v>
      </c>
      <c r="BX70" s="468">
        <f t="shared" si="271"/>
        <v>-1012.5333333333333</v>
      </c>
      <c r="BY70" s="46">
        <f t="shared" si="272"/>
        <v>-1190.97</v>
      </c>
      <c r="BZ70" s="46">
        <f t="shared" si="48"/>
        <v>-1011.77</v>
      </c>
      <c r="CA70" s="48"/>
      <c r="CB70" s="29"/>
      <c r="CC70" s="45">
        <v>9</v>
      </c>
      <c r="CD70" s="128">
        <f t="shared" si="49"/>
        <v>1117.6300000000001</v>
      </c>
      <c r="CE70" s="46">
        <f t="shared" si="273"/>
        <v>174.32</v>
      </c>
      <c r="CF70" s="128">
        <f t="shared" si="50"/>
        <v>943.31</v>
      </c>
      <c r="CG70" s="46">
        <f t="shared" si="274"/>
        <v>325.15271000948036</v>
      </c>
      <c r="CH70" s="46">
        <f t="shared" si="52"/>
        <v>618.15728999051953</v>
      </c>
      <c r="CI70" s="51">
        <f t="shared" si="53"/>
        <v>194473.4687156977</v>
      </c>
      <c r="CJ70" s="199">
        <f t="shared" si="275"/>
        <v>200000</v>
      </c>
      <c r="CK70" s="153">
        <f t="shared" si="276"/>
        <v>10000</v>
      </c>
      <c r="CL70" s="45">
        <v>9</v>
      </c>
      <c r="CM70" s="46">
        <f t="shared" si="277"/>
        <v>1117.6300000000001</v>
      </c>
      <c r="CN70" s="128">
        <f t="shared" si="54"/>
        <v>174.32</v>
      </c>
      <c r="CO70" s="128">
        <f t="shared" si="278"/>
        <v>943.31</v>
      </c>
      <c r="CP70" s="46">
        <f t="shared" si="55"/>
        <v>325.15271000948036</v>
      </c>
      <c r="CQ70" s="46">
        <f t="shared" si="56"/>
        <v>618.15728999051953</v>
      </c>
      <c r="CR70" s="51">
        <f t="shared" si="57"/>
        <v>194473.4687156977</v>
      </c>
      <c r="CS70" s="153">
        <f t="shared" si="279"/>
        <v>200000</v>
      </c>
      <c r="CT70" s="58">
        <f t="shared" si="58"/>
        <v>927.86033333333398</v>
      </c>
      <c r="CU70" s="52">
        <f t="shared" si="280"/>
        <v>174.32</v>
      </c>
      <c r="CV70" s="51">
        <f t="shared" si="281"/>
        <v>753.54033333333405</v>
      </c>
      <c r="CW70" s="51">
        <f t="shared" si="59"/>
        <v>193218.13699999996</v>
      </c>
      <c r="CX70" s="57">
        <f t="shared" si="282"/>
        <v>200000</v>
      </c>
      <c r="CY70" s="153">
        <f t="shared" si="283"/>
        <v>10000</v>
      </c>
      <c r="CZ70" s="479">
        <f t="shared" si="60"/>
        <v>-927.86033333333398</v>
      </c>
      <c r="DA70" s="46">
        <f t="shared" si="284"/>
        <v>-1117.6300000000001</v>
      </c>
      <c r="DB70" s="46">
        <f t="shared" si="285"/>
        <v>-943.31</v>
      </c>
      <c r="DC70" s="48"/>
      <c r="DE70" s="45">
        <v>9</v>
      </c>
      <c r="DF70" s="46">
        <f t="shared" si="61"/>
        <v>1058.43</v>
      </c>
      <c r="DG70" s="46">
        <f t="shared" si="286"/>
        <v>46.66</v>
      </c>
      <c r="DH70" s="46">
        <f t="shared" si="62"/>
        <v>1011.77</v>
      </c>
      <c r="DI70" s="46">
        <f t="shared" si="63"/>
        <v>324.23456755689858</v>
      </c>
      <c r="DJ70" s="46">
        <f t="shared" si="64"/>
        <v>687.5354324431014</v>
      </c>
      <c r="DK70" s="51">
        <f t="shared" si="65"/>
        <v>193853.20510169605</v>
      </c>
      <c r="DL70" s="58">
        <f t="shared" si="66"/>
        <v>879.99333333333334</v>
      </c>
      <c r="DM70" s="52">
        <f t="shared" si="287"/>
        <v>46.66</v>
      </c>
      <c r="DN70" s="51">
        <f t="shared" si="67"/>
        <v>833.33333333333337</v>
      </c>
      <c r="DO70" s="57">
        <f t="shared" si="68"/>
        <v>192499.99999999991</v>
      </c>
      <c r="DP70" s="468">
        <f t="shared" si="288"/>
        <v>-879.99333333333334</v>
      </c>
      <c r="DQ70" s="46">
        <f t="shared" si="289"/>
        <v>-1058.43</v>
      </c>
      <c r="DR70" s="47"/>
      <c r="DS70" s="46">
        <f t="shared" si="290"/>
        <v>-1011.77</v>
      </c>
      <c r="DT70" s="48"/>
      <c r="DU70" s="29"/>
      <c r="DV70" s="45">
        <v>9</v>
      </c>
      <c r="DW70" s="46">
        <f t="shared" si="291"/>
        <v>1057.1500000000001</v>
      </c>
      <c r="DX70" s="46">
        <f t="shared" si="292"/>
        <v>45.379999999999995</v>
      </c>
      <c r="DY70" s="46">
        <f t="shared" si="293"/>
        <v>1011.77</v>
      </c>
      <c r="DZ70" s="46">
        <f t="shared" si="69"/>
        <v>324.23456755689858</v>
      </c>
      <c r="EA70" s="46">
        <f t="shared" si="70"/>
        <v>687.5354324431014</v>
      </c>
      <c r="EB70" s="51">
        <f t="shared" si="71"/>
        <v>193853.20510169605</v>
      </c>
      <c r="EC70" s="58">
        <f t="shared" si="72"/>
        <v>878.43333333333339</v>
      </c>
      <c r="ED70" s="52">
        <f t="shared" si="294"/>
        <v>45.099999999999994</v>
      </c>
      <c r="EE70" s="51">
        <f t="shared" si="73"/>
        <v>833.33333333333337</v>
      </c>
      <c r="EF70" s="57">
        <f t="shared" si="74"/>
        <v>192499.99999999991</v>
      </c>
      <c r="EG70" s="468">
        <f t="shared" si="295"/>
        <v>-878.43333333333339</v>
      </c>
      <c r="EH70" s="46">
        <f t="shared" si="296"/>
        <v>-1057.1500000000001</v>
      </c>
      <c r="EI70" s="47"/>
      <c r="EJ70" s="46">
        <f t="shared" si="297"/>
        <v>-1011.77</v>
      </c>
      <c r="EK70" s="48"/>
      <c r="EL70" s="29"/>
      <c r="EM70" s="45">
        <v>9</v>
      </c>
      <c r="EN70" s="46">
        <f t="shared" si="75"/>
        <v>1058.0868689014749</v>
      </c>
      <c r="EO70" s="46">
        <f t="shared" si="76"/>
        <v>45.379999999999995</v>
      </c>
      <c r="EP70" s="128">
        <f t="shared" si="77"/>
        <v>1012.7068689014749</v>
      </c>
      <c r="EQ70" s="46">
        <f t="shared" si="78"/>
        <v>324.23171116896657</v>
      </c>
      <c r="ER70" s="46">
        <f t="shared" si="79"/>
        <v>688.47515773250825</v>
      </c>
      <c r="ES70" s="51">
        <f t="shared" si="80"/>
        <v>193850.55154364739</v>
      </c>
      <c r="ET70" s="153">
        <f t="shared" si="298"/>
        <v>10000</v>
      </c>
      <c r="EU70" s="45">
        <v>9</v>
      </c>
      <c r="EV70" s="46">
        <f t="shared" si="81"/>
        <v>1058.0899999999999</v>
      </c>
      <c r="EW70" s="46">
        <f t="shared" si="299"/>
        <v>45.379999999999995</v>
      </c>
      <c r="EX70" s="128">
        <f t="shared" si="300"/>
        <v>1012.71</v>
      </c>
      <c r="EY70" s="46">
        <f t="shared" si="301"/>
        <v>324.23166917664287</v>
      </c>
      <c r="EZ70" s="46">
        <f t="shared" si="82"/>
        <v>688.47833082335717</v>
      </c>
      <c r="FA70" s="51">
        <f t="shared" si="83"/>
        <v>193850.52317516235</v>
      </c>
      <c r="FB70" s="58">
        <f t="shared" si="302"/>
        <v>874.86920833333363</v>
      </c>
      <c r="FC70" s="52">
        <f t="shared" si="303"/>
        <v>45.11</v>
      </c>
      <c r="FD70" s="51">
        <f t="shared" si="304"/>
        <v>829.75920833333362</v>
      </c>
      <c r="FE70" s="57">
        <f t="shared" si="84"/>
        <v>192539.127125</v>
      </c>
      <c r="FF70" s="153">
        <f t="shared" si="305"/>
        <v>10000</v>
      </c>
      <c r="FG70" s="469">
        <f t="shared" si="85"/>
        <v>-874.86920833333363</v>
      </c>
      <c r="FH70" s="46">
        <f t="shared" si="86"/>
        <v>-1058.0899999999999</v>
      </c>
      <c r="FI70" s="46">
        <f t="shared" si="87"/>
        <v>-1012.71</v>
      </c>
      <c r="FJ70" s="48"/>
      <c r="FL70" s="45">
        <v>9</v>
      </c>
      <c r="FM70" s="46">
        <f t="shared" si="306"/>
        <v>1058.43</v>
      </c>
      <c r="FN70" s="46">
        <f t="shared" si="88"/>
        <v>46.66</v>
      </c>
      <c r="FO70" s="46">
        <f t="shared" si="307"/>
        <v>1011.77</v>
      </c>
      <c r="FP70" s="46">
        <f t="shared" si="89"/>
        <v>324.23456755689858</v>
      </c>
      <c r="FQ70" s="46">
        <f t="shared" si="90"/>
        <v>687.5354324431014</v>
      </c>
      <c r="FR70" s="51">
        <f t="shared" si="91"/>
        <v>193853.20510169605</v>
      </c>
      <c r="FS70" s="57">
        <f t="shared" si="308"/>
        <v>200000</v>
      </c>
      <c r="FT70" s="58">
        <f t="shared" si="92"/>
        <v>879.99333333333334</v>
      </c>
      <c r="FU70" s="52">
        <f t="shared" si="93"/>
        <v>46.66</v>
      </c>
      <c r="FV70" s="51">
        <f t="shared" si="94"/>
        <v>833.33333333333337</v>
      </c>
      <c r="FW70" s="51">
        <f t="shared" si="95"/>
        <v>192499.99999999991</v>
      </c>
      <c r="FX70" s="57">
        <f t="shared" si="309"/>
        <v>200000</v>
      </c>
      <c r="FY70" s="468">
        <f t="shared" si="310"/>
        <v>-879.99333333333334</v>
      </c>
      <c r="FZ70" s="46">
        <f t="shared" si="311"/>
        <v>-1058.43</v>
      </c>
      <c r="GA70" s="46">
        <f t="shared" si="96"/>
        <v>-1011.77</v>
      </c>
      <c r="GB70" s="48"/>
      <c r="GD70" s="45">
        <v>9</v>
      </c>
      <c r="GE70" s="46">
        <f t="shared" si="97"/>
        <v>1060.0875939185617</v>
      </c>
      <c r="GF70" s="128">
        <f t="shared" si="312"/>
        <v>46.66</v>
      </c>
      <c r="GG70" s="128">
        <f t="shared" si="98"/>
        <v>1013.4275939185617</v>
      </c>
      <c r="GH70" s="46">
        <f t="shared" si="99"/>
        <v>324.21233695003662</v>
      </c>
      <c r="GI70" s="46">
        <f t="shared" si="100"/>
        <v>689.21525696852507</v>
      </c>
      <c r="GJ70" s="51">
        <f t="shared" si="101"/>
        <v>193838.18691305345</v>
      </c>
      <c r="GK70" s="199">
        <f t="shared" si="313"/>
        <v>200000</v>
      </c>
      <c r="GL70" s="153">
        <f t="shared" si="314"/>
        <v>10000</v>
      </c>
      <c r="GM70" s="45">
        <v>9</v>
      </c>
      <c r="GN70" s="46">
        <f t="shared" si="102"/>
        <v>1060.0899999999999</v>
      </c>
      <c r="GO70" s="46">
        <f t="shared" si="103"/>
        <v>46.66</v>
      </c>
      <c r="GP70" s="128">
        <f t="shared" si="315"/>
        <v>1013.43</v>
      </c>
      <c r="GQ70" s="46">
        <f t="shared" si="104"/>
        <v>324.21230468118603</v>
      </c>
      <c r="GR70" s="46">
        <f t="shared" si="105"/>
        <v>689.21769531881387</v>
      </c>
      <c r="GS70" s="51">
        <f t="shared" si="106"/>
        <v>193838.16511339281</v>
      </c>
      <c r="GT70" s="57">
        <f t="shared" si="316"/>
        <v>200000</v>
      </c>
      <c r="GU70" s="58">
        <f t="shared" si="107"/>
        <v>876.92633333333197</v>
      </c>
      <c r="GV70" s="52">
        <f t="shared" si="108"/>
        <v>46.66</v>
      </c>
      <c r="GW70" s="51">
        <f t="shared" si="317"/>
        <v>830.266333333332</v>
      </c>
      <c r="GX70" s="57">
        <f t="shared" si="109"/>
        <v>192527.603</v>
      </c>
      <c r="GY70" s="153">
        <f t="shared" si="318"/>
        <v>200000</v>
      </c>
      <c r="GZ70" s="153">
        <f t="shared" si="319"/>
        <v>10000</v>
      </c>
      <c r="HA70" s="469">
        <f t="shared" si="110"/>
        <v>-876.92633333333197</v>
      </c>
      <c r="HB70" s="46">
        <f t="shared" si="111"/>
        <v>-1060.0899999999999</v>
      </c>
      <c r="HC70" s="46">
        <f t="shared" si="112"/>
        <v>-1013.43</v>
      </c>
      <c r="HD70" s="48"/>
      <c r="HF70" s="45">
        <v>9</v>
      </c>
      <c r="HG70" s="46">
        <f t="shared" si="113"/>
        <v>1123.8775326810628</v>
      </c>
      <c r="HH70" s="46">
        <f t="shared" si="114"/>
        <v>250</v>
      </c>
      <c r="HI70" s="46">
        <f t="shared" si="115"/>
        <v>873.8775326810628</v>
      </c>
      <c r="HJ70" s="46">
        <f t="shared" si="116"/>
        <v>326.08389458197541</v>
      </c>
      <c r="HK70" s="46">
        <f t="shared" si="117"/>
        <v>547.79363809908739</v>
      </c>
      <c r="HL70" s="51">
        <f t="shared" si="118"/>
        <v>195102.54311108615</v>
      </c>
      <c r="HM70" s="153">
        <f t="shared" si="320"/>
        <v>10000</v>
      </c>
      <c r="HN70" s="58">
        <f t="shared" si="119"/>
        <v>933.33333333333724</v>
      </c>
      <c r="HO70" s="52">
        <f t="shared" si="120"/>
        <v>250</v>
      </c>
      <c r="HP70" s="51">
        <f t="shared" si="121"/>
        <v>683.33333333333724</v>
      </c>
      <c r="HQ70" s="57">
        <f t="shared" si="122"/>
        <v>193849.99999999991</v>
      </c>
      <c r="HR70" s="153">
        <f t="shared" si="321"/>
        <v>10000</v>
      </c>
      <c r="HS70" s="468">
        <f t="shared" si="123"/>
        <v>-933.33333333333724</v>
      </c>
      <c r="HT70" s="46">
        <f t="shared" si="124"/>
        <v>-1123.8775326810628</v>
      </c>
      <c r="HU70" s="46">
        <f t="shared" si="125"/>
        <v>-873.8775326810628</v>
      </c>
      <c r="HV70" s="48"/>
      <c r="HW70" s="29"/>
      <c r="HX70" s="45">
        <v>9</v>
      </c>
      <c r="HY70" s="128">
        <f t="shared" si="126"/>
        <v>1124.3399999999999</v>
      </c>
      <c r="HZ70" s="46">
        <f t="shared" si="127"/>
        <v>282.14</v>
      </c>
      <c r="IA70" s="46">
        <f t="shared" si="128"/>
        <v>842.2</v>
      </c>
      <c r="IB70" s="46">
        <f t="shared" si="129"/>
        <v>326.55324467674461</v>
      </c>
      <c r="IC70" s="46">
        <f t="shared" si="130"/>
        <v>515.64675532325543</v>
      </c>
      <c r="ID70" s="51">
        <f t="shared" si="131"/>
        <v>195416.30005072351</v>
      </c>
      <c r="IE70" s="153">
        <f t="shared" si="322"/>
        <v>10000</v>
      </c>
      <c r="IF70" s="58">
        <f t="shared" si="132"/>
        <v>930.14625019664186</v>
      </c>
      <c r="IG70" s="52">
        <f t="shared" si="133"/>
        <v>280.58</v>
      </c>
      <c r="IH70" s="51">
        <f t="shared" si="134"/>
        <v>649.56625019664193</v>
      </c>
      <c r="II70" s="57">
        <f t="shared" si="323"/>
        <v>194187.32374823026</v>
      </c>
      <c r="IJ70" s="153">
        <f t="shared" si="324"/>
        <v>10000</v>
      </c>
      <c r="IK70" s="468">
        <f t="shared" si="135"/>
        <v>-930.14625019664186</v>
      </c>
      <c r="IL70" s="46">
        <f t="shared" si="136"/>
        <v>-1124.3399999999999</v>
      </c>
      <c r="IM70" s="46">
        <f t="shared" si="137"/>
        <v>-842.2</v>
      </c>
      <c r="IN70" s="48"/>
      <c r="IO70" s="53">
        <f t="shared" si="138"/>
        <v>282.15845291086583</v>
      </c>
      <c r="IQ70" s="45">
        <v>9</v>
      </c>
      <c r="IR70" s="128">
        <f t="shared" si="139"/>
        <v>1126.4568749999989</v>
      </c>
      <c r="IS70" s="128">
        <f t="shared" si="140"/>
        <v>287.22000000000003</v>
      </c>
      <c r="IT70" s="128">
        <f t="shared" si="141"/>
        <v>839.23687499999892</v>
      </c>
      <c r="IU70" s="46">
        <f t="shared" si="364"/>
        <v>326.58999999999997</v>
      </c>
      <c r="IV70" s="46">
        <f t="shared" si="143"/>
        <v>512.646874999999</v>
      </c>
      <c r="IW70" s="51">
        <f t="shared" si="144"/>
        <v>195443.47812499999</v>
      </c>
      <c r="IX70" s="199">
        <f t="shared" si="325"/>
        <v>10000</v>
      </c>
      <c r="IY70" s="128">
        <f t="shared" si="145"/>
        <v>281.99617924303203</v>
      </c>
      <c r="IZ70" s="408">
        <f t="shared" si="146"/>
        <v>0</v>
      </c>
      <c r="JA70" s="58">
        <f t="shared" si="147"/>
        <v>931.95916666666494</v>
      </c>
      <c r="JB70" s="52">
        <f t="shared" si="148"/>
        <v>285.62</v>
      </c>
      <c r="JC70" s="51">
        <f t="shared" si="149"/>
        <v>646.33916666666494</v>
      </c>
      <c r="JD70" s="57">
        <f t="shared" si="150"/>
        <v>194216.94749999998</v>
      </c>
      <c r="JE70" s="280">
        <f t="shared" si="151"/>
        <v>10000</v>
      </c>
      <c r="JF70" s="280">
        <f t="shared" si="152"/>
        <v>0</v>
      </c>
      <c r="JG70" s="468">
        <f t="shared" si="153"/>
        <v>-931.95916666666494</v>
      </c>
      <c r="JH70" s="46">
        <f t="shared" si="154"/>
        <v>-1126.4568749999989</v>
      </c>
      <c r="JI70" s="46">
        <f t="shared" si="155"/>
        <v>-839.23687499999892</v>
      </c>
      <c r="JJ70" s="48"/>
      <c r="JL70" s="45">
        <v>9</v>
      </c>
      <c r="JM70" s="46">
        <f t="shared" si="156"/>
        <v>1124.4930833333331</v>
      </c>
      <c r="JN70" s="46">
        <f t="shared" si="157"/>
        <v>294.06</v>
      </c>
      <c r="JO70" s="128">
        <f t="shared" si="158"/>
        <v>830.43308333333312</v>
      </c>
      <c r="JP70" s="46">
        <f t="shared" si="326"/>
        <v>326.67</v>
      </c>
      <c r="JQ70" s="46">
        <f t="shared" si="159"/>
        <v>503.7630833333331</v>
      </c>
      <c r="JR70" s="51">
        <f t="shared" si="160"/>
        <v>195496.14225</v>
      </c>
      <c r="JS70" s="51">
        <f t="shared" si="327"/>
        <v>200000</v>
      </c>
      <c r="JT70" s="199">
        <f t="shared" si="328"/>
        <v>10000</v>
      </c>
      <c r="JU70" s="128">
        <f t="shared" si="161"/>
        <v>294.04767697208644</v>
      </c>
      <c r="JV70" s="408">
        <f t="shared" si="162"/>
        <v>0</v>
      </c>
      <c r="JW70" s="58">
        <f t="shared" si="163"/>
        <v>930.37233333333074</v>
      </c>
      <c r="JX70" s="52">
        <f t="shared" si="164"/>
        <v>294.06</v>
      </c>
      <c r="JY70" s="51">
        <f t="shared" si="165"/>
        <v>636.3123333333308</v>
      </c>
      <c r="JZ70" s="51">
        <f t="shared" si="166"/>
        <v>194273.18899999998</v>
      </c>
      <c r="KA70" s="51">
        <f t="shared" si="329"/>
        <v>200000</v>
      </c>
      <c r="KB70" s="128">
        <f t="shared" si="330"/>
        <v>10000</v>
      </c>
      <c r="KC70" s="204">
        <f t="shared" si="167"/>
        <v>0</v>
      </c>
      <c r="KD70" s="468">
        <f t="shared" si="331"/>
        <v>-930.37233333333074</v>
      </c>
      <c r="KE70" s="46">
        <f t="shared" si="168"/>
        <v>-1124.4930833333331</v>
      </c>
      <c r="KF70" s="46">
        <f t="shared" si="169"/>
        <v>-830.43308333333312</v>
      </c>
      <c r="KG70" s="48"/>
      <c r="KI70" s="45">
        <v>9</v>
      </c>
      <c r="KJ70" s="46">
        <f t="shared" si="170"/>
        <v>1124.4890404061762</v>
      </c>
      <c r="KK70" s="46">
        <f t="shared" si="171"/>
        <v>290.02</v>
      </c>
      <c r="KL70" s="128">
        <f t="shared" si="172"/>
        <v>834.46904040617619</v>
      </c>
      <c r="KM70" s="46">
        <f t="shared" si="173"/>
        <v>326.61241648892559</v>
      </c>
      <c r="KN70" s="46">
        <f t="shared" si="174"/>
        <v>507.8566239172506</v>
      </c>
      <c r="KO70" s="51">
        <f t="shared" si="175"/>
        <v>195459.5932694381</v>
      </c>
      <c r="KP70" s="199">
        <f t="shared" si="332"/>
        <v>200000</v>
      </c>
      <c r="KQ70" s="199">
        <f t="shared" si="333"/>
        <v>10000</v>
      </c>
      <c r="KR70" s="128">
        <f t="shared" si="176"/>
        <v>376.07433334626904</v>
      </c>
      <c r="KS70" s="408">
        <f t="shared" si="177"/>
        <v>0</v>
      </c>
      <c r="KT70" s="45">
        <v>9</v>
      </c>
      <c r="KU70" s="46">
        <f t="shared" si="334"/>
        <v>1124.49</v>
      </c>
      <c r="KV70" s="46">
        <f t="shared" si="178"/>
        <v>290.02</v>
      </c>
      <c r="KW70" s="128">
        <f t="shared" si="179"/>
        <v>834.47</v>
      </c>
      <c r="KX70" s="46">
        <f t="shared" si="180"/>
        <v>326.61240361945698</v>
      </c>
      <c r="KY70" s="46">
        <f t="shared" si="181"/>
        <v>507.85759638054304</v>
      </c>
      <c r="KZ70" s="51">
        <f t="shared" si="182"/>
        <v>195459.58457529364</v>
      </c>
      <c r="LA70" s="153">
        <f t="shared" si="335"/>
        <v>200000</v>
      </c>
      <c r="LB70" s="58">
        <f t="shared" si="183"/>
        <v>930.59633333333579</v>
      </c>
      <c r="LC70" s="52">
        <f t="shared" si="184"/>
        <v>290.02</v>
      </c>
      <c r="LD70" s="51">
        <f t="shared" si="185"/>
        <v>640.57633333333581</v>
      </c>
      <c r="LE70" s="51">
        <f t="shared" si="186"/>
        <v>194234.81300000002</v>
      </c>
      <c r="LF70" s="51">
        <f t="shared" si="336"/>
        <v>200000</v>
      </c>
      <c r="LG70" s="128">
        <f t="shared" si="187"/>
        <v>10000</v>
      </c>
      <c r="LH70" s="204">
        <f t="shared" si="188"/>
        <v>0</v>
      </c>
      <c r="LI70" s="479">
        <f t="shared" si="189"/>
        <v>-930.59633333333579</v>
      </c>
      <c r="LJ70" s="46">
        <f t="shared" si="337"/>
        <v>-1124.49</v>
      </c>
      <c r="LK70" s="46">
        <f t="shared" si="338"/>
        <v>-834.47</v>
      </c>
      <c r="LL70" s="48"/>
      <c r="LN70" s="45">
        <v>9</v>
      </c>
      <c r="LO70" s="46">
        <f t="shared" si="190"/>
        <v>1123.1238136873469</v>
      </c>
      <c r="LP70" s="46">
        <f t="shared" si="191"/>
        <v>193.32</v>
      </c>
      <c r="LQ70" s="46">
        <f t="shared" si="192"/>
        <v>929.80381368734697</v>
      </c>
      <c r="LR70" s="46">
        <f t="shared" si="193"/>
        <v>325.33384648371538</v>
      </c>
      <c r="LS70" s="46">
        <f t="shared" si="194"/>
        <v>604.46996720363154</v>
      </c>
      <c r="LT70" s="51">
        <f t="shared" si="195"/>
        <v>194595.8379230256</v>
      </c>
      <c r="LU70" s="199">
        <f t="shared" si="339"/>
        <v>10000</v>
      </c>
      <c r="LV70" s="58">
        <f t="shared" si="196"/>
        <v>933.33033333333128</v>
      </c>
      <c r="LW70" s="52">
        <f t="shared" si="197"/>
        <v>193.32</v>
      </c>
      <c r="LX70" s="51">
        <f t="shared" si="198"/>
        <v>740.01033333333135</v>
      </c>
      <c r="LY70" s="51">
        <f t="shared" si="340"/>
        <v>193339.90699999995</v>
      </c>
      <c r="LZ70" s="46">
        <f t="shared" si="341"/>
        <v>193.32</v>
      </c>
      <c r="MA70" s="199">
        <f t="shared" si="342"/>
        <v>10000</v>
      </c>
      <c r="MB70" s="468">
        <f t="shared" si="199"/>
        <v>-933.33033333333128</v>
      </c>
      <c r="MC70" s="46">
        <f t="shared" si="200"/>
        <v>-1123.1238136873469</v>
      </c>
      <c r="MD70" s="46">
        <f t="shared" si="201"/>
        <v>-929.80381368734697</v>
      </c>
      <c r="ME70" s="48"/>
      <c r="MG70" s="45">
        <v>9</v>
      </c>
      <c r="MH70" s="46">
        <f t="shared" si="202"/>
        <v>1076.608661999408</v>
      </c>
      <c r="MI70" s="46">
        <f t="shared" si="203"/>
        <v>113.71000000000001</v>
      </c>
      <c r="MJ70" s="46">
        <f t="shared" si="204"/>
        <v>962.89866199940798</v>
      </c>
      <c r="MK70" s="46">
        <f t="shared" si="205"/>
        <v>324.91230523316892</v>
      </c>
      <c r="ML70" s="46">
        <f t="shared" si="206"/>
        <v>637.98635676623906</v>
      </c>
      <c r="MM70" s="51">
        <f t="shared" si="207"/>
        <v>194309.39678313513</v>
      </c>
      <c r="MN70" s="199">
        <f t="shared" si="343"/>
        <v>10000</v>
      </c>
      <c r="MO70" s="58">
        <f t="shared" si="208"/>
        <v>889.32945707741396</v>
      </c>
      <c r="MP70" s="52">
        <f t="shared" si="209"/>
        <v>113.05</v>
      </c>
      <c r="MQ70" s="51">
        <f t="shared" si="210"/>
        <v>776.27945707741401</v>
      </c>
      <c r="MR70" s="57">
        <f t="shared" si="211"/>
        <v>193029.70488630325</v>
      </c>
      <c r="MS70" s="199">
        <f t="shared" si="344"/>
        <v>10000</v>
      </c>
      <c r="MT70" s="468">
        <f t="shared" si="345"/>
        <v>-889.32945707741396</v>
      </c>
      <c r="MU70" s="46">
        <f t="shared" si="212"/>
        <v>-1076.608661999408</v>
      </c>
      <c r="MV70" s="46">
        <f t="shared" si="213"/>
        <v>-962.89866199940798</v>
      </c>
      <c r="MW70" s="48"/>
      <c r="MY70" s="45">
        <v>9</v>
      </c>
      <c r="MZ70" s="46">
        <f t="shared" si="214"/>
        <v>1076.608661999408</v>
      </c>
      <c r="NA70" s="46">
        <f t="shared" si="215"/>
        <v>113.71000000000001</v>
      </c>
      <c r="NB70" s="128">
        <f t="shared" si="216"/>
        <v>962.89866199940798</v>
      </c>
      <c r="NC70" s="46">
        <f t="shared" si="217"/>
        <v>324.91230523316892</v>
      </c>
      <c r="ND70" s="46">
        <f t="shared" si="218"/>
        <v>637.98635676623906</v>
      </c>
      <c r="NE70" s="51">
        <f t="shared" si="219"/>
        <v>194309.39678313513</v>
      </c>
      <c r="NF70" s="153">
        <f t="shared" si="346"/>
        <v>10000</v>
      </c>
      <c r="NG70" s="45">
        <v>9</v>
      </c>
      <c r="NH70" s="46">
        <f t="shared" si="220"/>
        <v>1076.6099999999999</v>
      </c>
      <c r="NI70" s="46">
        <f t="shared" si="221"/>
        <v>113.71000000000001</v>
      </c>
      <c r="NJ70" s="128">
        <f t="shared" si="347"/>
        <v>962.9</v>
      </c>
      <c r="NK70" s="46">
        <f t="shared" si="348"/>
        <v>324.91228728874671</v>
      </c>
      <c r="NL70" s="46">
        <f t="shared" si="222"/>
        <v>637.98771271125327</v>
      </c>
      <c r="NM70" s="51">
        <f t="shared" si="223"/>
        <v>194309.38466053677</v>
      </c>
      <c r="NN70" s="58">
        <f t="shared" si="224"/>
        <v>888.78037499999857</v>
      </c>
      <c r="NO70" s="52">
        <f t="shared" si="225"/>
        <v>113.05</v>
      </c>
      <c r="NP70" s="51">
        <f t="shared" si="226"/>
        <v>775.73037499999862</v>
      </c>
      <c r="NQ70" s="57">
        <f t="shared" si="227"/>
        <v>193034.66662500001</v>
      </c>
      <c r="NR70" s="153">
        <f t="shared" si="349"/>
        <v>10000</v>
      </c>
      <c r="NS70" s="469">
        <f t="shared" si="228"/>
        <v>-888.78037499999857</v>
      </c>
      <c r="NT70" s="46">
        <f t="shared" si="229"/>
        <v>-1076.6099999999999</v>
      </c>
      <c r="NU70" s="46">
        <f t="shared" si="230"/>
        <v>-962.9</v>
      </c>
      <c r="NV70" s="48"/>
      <c r="NX70" s="45">
        <v>9</v>
      </c>
      <c r="NY70" s="46">
        <f t="shared" si="231"/>
        <v>1076.6456011701148</v>
      </c>
      <c r="NZ70" s="46">
        <f t="shared" si="232"/>
        <v>116.66</v>
      </c>
      <c r="OA70" s="46">
        <f t="shared" si="233"/>
        <v>959.98560117011482</v>
      </c>
      <c r="OB70" s="46">
        <f t="shared" si="234"/>
        <v>324.92906733702051</v>
      </c>
      <c r="OC70" s="46">
        <f t="shared" si="235"/>
        <v>635.05653383309436</v>
      </c>
      <c r="OD70" s="51">
        <f t="shared" si="236"/>
        <v>194322.38386837923</v>
      </c>
      <c r="OE70" s="57">
        <f t="shared" si="350"/>
        <v>200000</v>
      </c>
      <c r="OF70" s="153">
        <f t="shared" si="351"/>
        <v>10000</v>
      </c>
      <c r="OG70" s="58">
        <f t="shared" si="237"/>
        <v>889.48383333333379</v>
      </c>
      <c r="OH70" s="52">
        <f t="shared" si="352"/>
        <v>116.66</v>
      </c>
      <c r="OI70" s="51">
        <f t="shared" si="238"/>
        <v>772.82383333333382</v>
      </c>
      <c r="OJ70" s="51">
        <f t="shared" si="239"/>
        <v>193044.58550000004</v>
      </c>
      <c r="OK70" s="57">
        <f t="shared" si="353"/>
        <v>200000</v>
      </c>
      <c r="OL70" s="153">
        <f t="shared" si="354"/>
        <v>10000</v>
      </c>
      <c r="OM70" s="468">
        <f t="shared" si="355"/>
        <v>-889.48383333333379</v>
      </c>
      <c r="ON70" s="46">
        <f t="shared" si="356"/>
        <v>-1076.6456011701148</v>
      </c>
      <c r="OO70" s="46">
        <f t="shared" si="240"/>
        <v>-959.98560117011482</v>
      </c>
      <c r="OP70" s="48"/>
      <c r="OR70" s="45">
        <v>9</v>
      </c>
      <c r="OS70" s="46">
        <f t="shared" si="241"/>
        <v>1076.765700416463</v>
      </c>
      <c r="OT70" s="46">
        <f t="shared" si="242"/>
        <v>116.66</v>
      </c>
      <c r="OU70" s="128">
        <f t="shared" si="243"/>
        <v>960.10570041646304</v>
      </c>
      <c r="OV70" s="46">
        <f t="shared" si="244"/>
        <v>324.92745664148157</v>
      </c>
      <c r="OW70" s="46">
        <f t="shared" si="245"/>
        <v>635.17824377498141</v>
      </c>
      <c r="OX70" s="51">
        <f t="shared" si="246"/>
        <v>194321.29574111395</v>
      </c>
      <c r="OY70" s="199">
        <f t="shared" si="357"/>
        <v>200000</v>
      </c>
      <c r="OZ70" s="153">
        <f t="shared" si="358"/>
        <v>10000</v>
      </c>
      <c r="PA70" s="45">
        <v>9</v>
      </c>
      <c r="PB70" s="46">
        <f t="shared" si="247"/>
        <v>1076.765700416463</v>
      </c>
      <c r="PC70" s="46">
        <f t="shared" si="359"/>
        <v>116.66</v>
      </c>
      <c r="PD70" s="128">
        <f t="shared" si="248"/>
        <v>960.10570041646304</v>
      </c>
      <c r="PE70" s="46">
        <f t="shared" si="249"/>
        <v>324.92745664148157</v>
      </c>
      <c r="PF70" s="46">
        <f t="shared" si="250"/>
        <v>635.17824377498141</v>
      </c>
      <c r="PG70" s="51">
        <f t="shared" si="251"/>
        <v>194321.29574111395</v>
      </c>
      <c r="PH70" s="57">
        <f t="shared" si="360"/>
        <v>200000</v>
      </c>
      <c r="PI70" s="688">
        <f t="shared" si="252"/>
        <v>889.6533333333341</v>
      </c>
      <c r="PJ70" s="52">
        <f t="shared" si="361"/>
        <v>116.66</v>
      </c>
      <c r="PK70" s="51">
        <f t="shared" si="253"/>
        <v>772.99333333333414</v>
      </c>
      <c r="PL70" s="57">
        <f t="shared" si="254"/>
        <v>193043.05999999988</v>
      </c>
      <c r="PM70" s="153">
        <f t="shared" si="362"/>
        <v>200000</v>
      </c>
      <c r="PN70" s="153">
        <f t="shared" si="363"/>
        <v>10000</v>
      </c>
      <c r="PO70" s="469">
        <f t="shared" si="255"/>
        <v>-889.6533333333341</v>
      </c>
      <c r="PP70" s="46">
        <f t="shared" si="256"/>
        <v>-1076.765700416463</v>
      </c>
      <c r="PQ70" s="46">
        <f t="shared" si="257"/>
        <v>-960.10570041646304</v>
      </c>
      <c r="PR70" s="48"/>
    </row>
    <row r="71" spans="2:434" hidden="1" x14ac:dyDescent="0.3">
      <c r="B71" s="45">
        <v>10</v>
      </c>
      <c r="C71" s="46">
        <f t="shared" si="10"/>
        <v>1111.77</v>
      </c>
      <c r="D71" s="46">
        <f t="shared" si="11"/>
        <v>100</v>
      </c>
      <c r="E71" s="46">
        <f t="shared" si="12"/>
        <v>1011.77</v>
      </c>
      <c r="F71" s="46">
        <f t="shared" si="13"/>
        <v>323.0886751694934</v>
      </c>
      <c r="G71" s="46">
        <f t="shared" si="14"/>
        <v>688.68132483050658</v>
      </c>
      <c r="H71" s="51">
        <f t="shared" si="15"/>
        <v>193164.52377686554</v>
      </c>
      <c r="I71" s="58">
        <f t="shared" si="16"/>
        <v>933.33333333333337</v>
      </c>
      <c r="J71" s="52">
        <f t="shared" si="17"/>
        <v>100</v>
      </c>
      <c r="K71" s="51">
        <f t="shared" si="18"/>
        <v>833.33333333333337</v>
      </c>
      <c r="L71" s="57">
        <f t="shared" si="19"/>
        <v>191666.66666666657</v>
      </c>
      <c r="M71" s="468">
        <f t="shared" si="258"/>
        <v>-933.33333333333337</v>
      </c>
      <c r="N71" s="46">
        <f t="shared" si="259"/>
        <v>-1111.77</v>
      </c>
      <c r="O71" s="47"/>
      <c r="P71" s="46">
        <f t="shared" si="260"/>
        <v>-1011.77</v>
      </c>
      <c r="Q71" s="48"/>
      <c r="R71" s="29"/>
      <c r="S71" s="29"/>
      <c r="T71" s="45">
        <v>10</v>
      </c>
      <c r="U71" s="46">
        <f t="shared" si="20"/>
        <v>1192.8499999999999</v>
      </c>
      <c r="V71" s="46">
        <f t="shared" si="21"/>
        <v>181.08</v>
      </c>
      <c r="W71" s="46">
        <f t="shared" si="261"/>
        <v>1011.77</v>
      </c>
      <c r="X71" s="46">
        <f t="shared" si="22"/>
        <v>323.0886751694934</v>
      </c>
      <c r="Y71" s="46">
        <f t="shared" si="23"/>
        <v>688.68132483050658</v>
      </c>
      <c r="Z71" s="51">
        <f t="shared" si="24"/>
        <v>193164.52377686554</v>
      </c>
      <c r="AA71" s="58">
        <f t="shared" si="25"/>
        <v>1013.1533333333334</v>
      </c>
      <c r="AB71" s="52">
        <f t="shared" si="26"/>
        <v>179.82</v>
      </c>
      <c r="AC71" s="51">
        <f t="shared" si="27"/>
        <v>833.33333333333337</v>
      </c>
      <c r="AD71" s="57">
        <f t="shared" si="28"/>
        <v>191666.66666666657</v>
      </c>
      <c r="AE71" s="468">
        <f t="shared" si="262"/>
        <v>-1013.1533333333334</v>
      </c>
      <c r="AF71" s="46">
        <f t="shared" si="29"/>
        <v>-1192.8499999999999</v>
      </c>
      <c r="AG71" s="47"/>
      <c r="AH71" s="46">
        <f t="shared" si="263"/>
        <v>-1011.77</v>
      </c>
      <c r="AI71" s="48"/>
      <c r="AJ71" s="29"/>
      <c r="AK71" s="45">
        <v>10</v>
      </c>
      <c r="AL71" s="46">
        <f t="shared" si="30"/>
        <v>1117.72</v>
      </c>
      <c r="AM71" s="46"/>
      <c r="AN71" s="46"/>
      <c r="AO71" s="46">
        <f t="shared" si="31"/>
        <v>175.86</v>
      </c>
      <c r="AP71" s="128">
        <f t="shared" si="32"/>
        <v>941.86</v>
      </c>
      <c r="AQ71" s="128"/>
      <c r="AR71" s="128"/>
      <c r="AS71" s="46">
        <f t="shared" si="33"/>
        <v>324.18624704067332</v>
      </c>
      <c r="AT71" s="46">
        <f t="shared" si="34"/>
        <v>617.67375295932675</v>
      </c>
      <c r="AU71" s="51"/>
      <c r="AV71" s="51"/>
      <c r="AW71" s="51">
        <f t="shared" si="35"/>
        <v>193894.07447144468</v>
      </c>
      <c r="AX71" s="58">
        <f t="shared" si="264"/>
        <v>927.38215694565588</v>
      </c>
      <c r="AY71" s="52"/>
      <c r="AZ71" s="52"/>
      <c r="BA71" s="52">
        <f t="shared" si="36"/>
        <v>174.72</v>
      </c>
      <c r="BB71" s="51">
        <f t="shared" si="37"/>
        <v>752.66215694565585</v>
      </c>
      <c r="BC71" s="51"/>
      <c r="BD71" s="51"/>
      <c r="BE71" s="57">
        <f t="shared" si="38"/>
        <v>192503.93843054344</v>
      </c>
      <c r="BF71" s="468">
        <f t="shared" si="39"/>
        <v>-927.38215694565588</v>
      </c>
      <c r="BG71" s="46">
        <f t="shared" si="40"/>
        <v>-1117.72</v>
      </c>
      <c r="BH71" s="46">
        <f t="shared" si="41"/>
        <v>-941.86</v>
      </c>
      <c r="BI71" s="48"/>
      <c r="BJ71" s="12"/>
      <c r="BK71" s="45">
        <v>10</v>
      </c>
      <c r="BL71" s="46">
        <f t="shared" si="265"/>
        <v>1190.97</v>
      </c>
      <c r="BM71" s="46">
        <f t="shared" si="266"/>
        <v>179.2</v>
      </c>
      <c r="BN71" s="46">
        <f t="shared" si="267"/>
        <v>1011.77</v>
      </c>
      <c r="BO71" s="46">
        <f t="shared" si="42"/>
        <v>323.0886751694934</v>
      </c>
      <c r="BP71" s="46">
        <f t="shared" si="43"/>
        <v>688.68132483050658</v>
      </c>
      <c r="BQ71" s="51">
        <f t="shared" si="44"/>
        <v>193164.52377686554</v>
      </c>
      <c r="BR71" s="57">
        <f t="shared" si="268"/>
        <v>200000</v>
      </c>
      <c r="BS71" s="58">
        <f t="shared" si="45"/>
        <v>1012.5333333333333</v>
      </c>
      <c r="BT71" s="52">
        <f t="shared" si="269"/>
        <v>179.2</v>
      </c>
      <c r="BU71" s="51">
        <f t="shared" si="46"/>
        <v>833.33333333333337</v>
      </c>
      <c r="BV71" s="51">
        <f t="shared" si="47"/>
        <v>191666.66666666657</v>
      </c>
      <c r="BW71" s="57">
        <f t="shared" si="270"/>
        <v>200000</v>
      </c>
      <c r="BX71" s="468">
        <f t="shared" si="271"/>
        <v>-1012.5333333333333</v>
      </c>
      <c r="BY71" s="46">
        <f t="shared" si="272"/>
        <v>-1190.97</v>
      </c>
      <c r="BZ71" s="46">
        <f t="shared" si="48"/>
        <v>-1011.77</v>
      </c>
      <c r="CA71" s="48"/>
      <c r="CB71" s="29"/>
      <c r="CC71" s="45">
        <v>10</v>
      </c>
      <c r="CD71" s="128">
        <f t="shared" si="49"/>
        <v>1117.6300000000001</v>
      </c>
      <c r="CE71" s="46">
        <f t="shared" si="273"/>
        <v>174.32</v>
      </c>
      <c r="CF71" s="128">
        <f t="shared" si="50"/>
        <v>943.31</v>
      </c>
      <c r="CG71" s="46">
        <f t="shared" si="274"/>
        <v>324.12244785949616</v>
      </c>
      <c r="CH71" s="46">
        <f t="shared" si="52"/>
        <v>619.18755214050384</v>
      </c>
      <c r="CI71" s="51">
        <f t="shared" si="53"/>
        <v>193854.2811635572</v>
      </c>
      <c r="CJ71" s="199">
        <f t="shared" si="275"/>
        <v>200000</v>
      </c>
      <c r="CK71" s="153">
        <f t="shared" si="276"/>
        <v>10000</v>
      </c>
      <c r="CL71" s="45">
        <v>10</v>
      </c>
      <c r="CM71" s="46">
        <f t="shared" si="277"/>
        <v>1117.6300000000001</v>
      </c>
      <c r="CN71" s="128">
        <f t="shared" si="54"/>
        <v>174.32</v>
      </c>
      <c r="CO71" s="128">
        <f t="shared" si="278"/>
        <v>943.31</v>
      </c>
      <c r="CP71" s="46">
        <f t="shared" si="55"/>
        <v>324.12244785949616</v>
      </c>
      <c r="CQ71" s="46">
        <f t="shared" si="56"/>
        <v>619.18755214050384</v>
      </c>
      <c r="CR71" s="51">
        <f t="shared" si="57"/>
        <v>193854.2811635572</v>
      </c>
      <c r="CS71" s="153">
        <f t="shared" si="279"/>
        <v>200000</v>
      </c>
      <c r="CT71" s="58">
        <f t="shared" si="58"/>
        <v>927.86033333333398</v>
      </c>
      <c r="CU71" s="52">
        <f t="shared" si="280"/>
        <v>174.32</v>
      </c>
      <c r="CV71" s="51">
        <f t="shared" si="281"/>
        <v>753.54033333333405</v>
      </c>
      <c r="CW71" s="51">
        <f t="shared" si="59"/>
        <v>192464.59666666662</v>
      </c>
      <c r="CX71" s="57">
        <f t="shared" si="282"/>
        <v>200000</v>
      </c>
      <c r="CY71" s="153">
        <f t="shared" si="283"/>
        <v>10000</v>
      </c>
      <c r="CZ71" s="479">
        <f t="shared" si="60"/>
        <v>-927.86033333333398</v>
      </c>
      <c r="DA71" s="46">
        <f t="shared" si="284"/>
        <v>-1117.6300000000001</v>
      </c>
      <c r="DB71" s="46">
        <f t="shared" si="285"/>
        <v>-943.31</v>
      </c>
      <c r="DC71" s="48"/>
      <c r="DE71" s="45">
        <v>10</v>
      </c>
      <c r="DF71" s="46">
        <f t="shared" si="61"/>
        <v>1058.43</v>
      </c>
      <c r="DG71" s="46">
        <f t="shared" si="286"/>
        <v>46.66</v>
      </c>
      <c r="DH71" s="46">
        <f t="shared" si="62"/>
        <v>1011.77</v>
      </c>
      <c r="DI71" s="46">
        <f t="shared" si="63"/>
        <v>323.0886751694934</v>
      </c>
      <c r="DJ71" s="46">
        <f t="shared" si="64"/>
        <v>688.68132483050658</v>
      </c>
      <c r="DK71" s="51">
        <f t="shared" si="65"/>
        <v>193164.52377686554</v>
      </c>
      <c r="DL71" s="58">
        <f t="shared" si="66"/>
        <v>879.99333333333334</v>
      </c>
      <c r="DM71" s="52">
        <f t="shared" si="287"/>
        <v>46.66</v>
      </c>
      <c r="DN71" s="51">
        <f t="shared" si="67"/>
        <v>833.33333333333337</v>
      </c>
      <c r="DO71" s="57">
        <f t="shared" si="68"/>
        <v>191666.66666666657</v>
      </c>
      <c r="DP71" s="468">
        <f t="shared" si="288"/>
        <v>-879.99333333333334</v>
      </c>
      <c r="DQ71" s="46">
        <f t="shared" si="289"/>
        <v>-1058.43</v>
      </c>
      <c r="DR71" s="47"/>
      <c r="DS71" s="46">
        <f t="shared" si="290"/>
        <v>-1011.77</v>
      </c>
      <c r="DT71" s="48"/>
      <c r="DU71" s="29"/>
      <c r="DV71" s="45">
        <v>10</v>
      </c>
      <c r="DW71" s="46">
        <f t="shared" si="291"/>
        <v>1056.99</v>
      </c>
      <c r="DX71" s="46">
        <f t="shared" si="292"/>
        <v>45.22</v>
      </c>
      <c r="DY71" s="46">
        <f t="shared" si="293"/>
        <v>1011.77</v>
      </c>
      <c r="DZ71" s="46">
        <f t="shared" si="69"/>
        <v>323.0886751694934</v>
      </c>
      <c r="EA71" s="46">
        <f t="shared" si="70"/>
        <v>688.68132483050658</v>
      </c>
      <c r="EB71" s="51">
        <f t="shared" si="71"/>
        <v>193164.52377686554</v>
      </c>
      <c r="EC71" s="58">
        <f t="shared" si="72"/>
        <v>878.24333333333334</v>
      </c>
      <c r="ED71" s="52">
        <f t="shared" si="294"/>
        <v>44.91</v>
      </c>
      <c r="EE71" s="51">
        <f t="shared" si="73"/>
        <v>833.33333333333337</v>
      </c>
      <c r="EF71" s="57">
        <f t="shared" si="74"/>
        <v>191666.66666666657</v>
      </c>
      <c r="EG71" s="468">
        <f t="shared" si="295"/>
        <v>-878.24333333333334</v>
      </c>
      <c r="EH71" s="46">
        <f t="shared" si="296"/>
        <v>-1056.99</v>
      </c>
      <c r="EI71" s="47"/>
      <c r="EJ71" s="46">
        <f t="shared" si="297"/>
        <v>-1011.77</v>
      </c>
      <c r="EK71" s="48"/>
      <c r="EL71" s="29"/>
      <c r="EM71" s="45">
        <v>10</v>
      </c>
      <c r="EN71" s="46">
        <f t="shared" si="75"/>
        <v>1058.0868689014749</v>
      </c>
      <c r="EO71" s="46">
        <f t="shared" si="76"/>
        <v>45.22</v>
      </c>
      <c r="EP71" s="128">
        <f t="shared" si="77"/>
        <v>1012.8668689014748</v>
      </c>
      <c r="EQ71" s="46">
        <f t="shared" si="78"/>
        <v>323.0842525727457</v>
      </c>
      <c r="ER71" s="46">
        <f t="shared" si="79"/>
        <v>689.78261632872909</v>
      </c>
      <c r="ES71" s="51">
        <f t="shared" si="80"/>
        <v>193160.76892731866</v>
      </c>
      <c r="ET71" s="153">
        <f t="shared" si="298"/>
        <v>10000</v>
      </c>
      <c r="EU71" s="45">
        <v>10</v>
      </c>
      <c r="EV71" s="46">
        <f t="shared" si="81"/>
        <v>1058.0899999999999</v>
      </c>
      <c r="EW71" s="46">
        <f t="shared" si="299"/>
        <v>45.22</v>
      </c>
      <c r="EX71" s="128">
        <f t="shared" si="300"/>
        <v>1012.87</v>
      </c>
      <c r="EY71" s="46">
        <f t="shared" si="301"/>
        <v>323.08420529193728</v>
      </c>
      <c r="EZ71" s="46">
        <f t="shared" si="82"/>
        <v>689.78579470806267</v>
      </c>
      <c r="FA71" s="51">
        <f t="shared" si="83"/>
        <v>193160.73738045429</v>
      </c>
      <c r="FB71" s="58">
        <f t="shared" si="302"/>
        <v>874.86920833333363</v>
      </c>
      <c r="FC71" s="52">
        <f t="shared" si="303"/>
        <v>44.92</v>
      </c>
      <c r="FD71" s="51">
        <f t="shared" si="304"/>
        <v>829.94920833333367</v>
      </c>
      <c r="FE71" s="57">
        <f t="shared" si="84"/>
        <v>191709.17791666667</v>
      </c>
      <c r="FF71" s="153">
        <f t="shared" si="305"/>
        <v>10000</v>
      </c>
      <c r="FG71" s="469">
        <f t="shared" si="85"/>
        <v>-874.86920833333363</v>
      </c>
      <c r="FH71" s="46">
        <f t="shared" si="86"/>
        <v>-1058.0899999999999</v>
      </c>
      <c r="FI71" s="46">
        <f t="shared" si="87"/>
        <v>-1012.87</v>
      </c>
      <c r="FJ71" s="48"/>
      <c r="FL71" s="45">
        <v>10</v>
      </c>
      <c r="FM71" s="46">
        <f t="shared" si="306"/>
        <v>1058.43</v>
      </c>
      <c r="FN71" s="46">
        <f t="shared" si="88"/>
        <v>46.66</v>
      </c>
      <c r="FO71" s="46">
        <f t="shared" si="307"/>
        <v>1011.77</v>
      </c>
      <c r="FP71" s="46">
        <f t="shared" si="89"/>
        <v>323.0886751694934</v>
      </c>
      <c r="FQ71" s="46">
        <f t="shared" si="90"/>
        <v>688.68132483050658</v>
      </c>
      <c r="FR71" s="51">
        <f t="shared" si="91"/>
        <v>193164.52377686554</v>
      </c>
      <c r="FS71" s="57">
        <f t="shared" si="308"/>
        <v>200000</v>
      </c>
      <c r="FT71" s="58">
        <f t="shared" si="92"/>
        <v>879.99333333333334</v>
      </c>
      <c r="FU71" s="52">
        <f t="shared" si="93"/>
        <v>46.66</v>
      </c>
      <c r="FV71" s="51">
        <f t="shared" si="94"/>
        <v>833.33333333333337</v>
      </c>
      <c r="FW71" s="51">
        <f t="shared" si="95"/>
        <v>191666.66666666657</v>
      </c>
      <c r="FX71" s="57">
        <f t="shared" si="309"/>
        <v>200000</v>
      </c>
      <c r="FY71" s="468">
        <f t="shared" si="310"/>
        <v>-879.99333333333334</v>
      </c>
      <c r="FZ71" s="46">
        <f t="shared" si="311"/>
        <v>-1058.43</v>
      </c>
      <c r="GA71" s="46">
        <f t="shared" si="96"/>
        <v>-1011.77</v>
      </c>
      <c r="GB71" s="48"/>
      <c r="GD71" s="45">
        <v>10</v>
      </c>
      <c r="GE71" s="46">
        <f t="shared" si="97"/>
        <v>1060.0875939185617</v>
      </c>
      <c r="GF71" s="128">
        <f t="shared" si="312"/>
        <v>46.66</v>
      </c>
      <c r="GG71" s="128">
        <f t="shared" si="98"/>
        <v>1013.4275939185617</v>
      </c>
      <c r="GH71" s="46">
        <f t="shared" si="99"/>
        <v>323.06364485508908</v>
      </c>
      <c r="GI71" s="46">
        <f t="shared" si="100"/>
        <v>690.36394906347255</v>
      </c>
      <c r="GJ71" s="51">
        <f t="shared" si="101"/>
        <v>193147.82296398998</v>
      </c>
      <c r="GK71" s="199">
        <f t="shared" si="313"/>
        <v>200000</v>
      </c>
      <c r="GL71" s="153">
        <f t="shared" si="314"/>
        <v>10000</v>
      </c>
      <c r="GM71" s="45">
        <v>10</v>
      </c>
      <c r="GN71" s="46">
        <f t="shared" si="102"/>
        <v>1060.0899999999999</v>
      </c>
      <c r="GO71" s="46">
        <f t="shared" si="103"/>
        <v>46.66</v>
      </c>
      <c r="GP71" s="128">
        <f t="shared" si="315"/>
        <v>1013.43</v>
      </c>
      <c r="GQ71" s="46">
        <f t="shared" si="104"/>
        <v>323.06360852232137</v>
      </c>
      <c r="GR71" s="46">
        <f t="shared" si="105"/>
        <v>690.36639147767858</v>
      </c>
      <c r="GS71" s="51">
        <f t="shared" si="106"/>
        <v>193147.79872191514</v>
      </c>
      <c r="GT71" s="57">
        <f t="shared" si="316"/>
        <v>200000</v>
      </c>
      <c r="GU71" s="58">
        <f t="shared" si="107"/>
        <v>876.92633333333197</v>
      </c>
      <c r="GV71" s="52">
        <f t="shared" si="108"/>
        <v>46.66</v>
      </c>
      <c r="GW71" s="51">
        <f t="shared" si="317"/>
        <v>830.266333333332</v>
      </c>
      <c r="GX71" s="57">
        <f t="shared" si="109"/>
        <v>191697.33666666667</v>
      </c>
      <c r="GY71" s="153">
        <f t="shared" si="318"/>
        <v>200000</v>
      </c>
      <c r="GZ71" s="153">
        <f t="shared" si="319"/>
        <v>10000</v>
      </c>
      <c r="HA71" s="469">
        <f t="shared" si="110"/>
        <v>-876.92633333333197</v>
      </c>
      <c r="HB71" s="46">
        <f t="shared" si="111"/>
        <v>-1060.0899999999999</v>
      </c>
      <c r="HC71" s="46">
        <f t="shared" si="112"/>
        <v>-1013.43</v>
      </c>
      <c r="HD71" s="48"/>
      <c r="HF71" s="45">
        <v>10</v>
      </c>
      <c r="HG71" s="46">
        <f t="shared" si="113"/>
        <v>1123.8775326810628</v>
      </c>
      <c r="HH71" s="46">
        <f t="shared" si="114"/>
        <v>250</v>
      </c>
      <c r="HI71" s="46">
        <f t="shared" si="115"/>
        <v>873.8775326810628</v>
      </c>
      <c r="HJ71" s="46">
        <f t="shared" si="116"/>
        <v>325.17090518514357</v>
      </c>
      <c r="HK71" s="46">
        <f t="shared" si="117"/>
        <v>548.70662749591929</v>
      </c>
      <c r="HL71" s="51">
        <f t="shared" si="118"/>
        <v>194553.83648359025</v>
      </c>
      <c r="HM71" s="153">
        <f t="shared" si="320"/>
        <v>10000</v>
      </c>
      <c r="HN71" s="58">
        <f t="shared" si="119"/>
        <v>933.33333333333724</v>
      </c>
      <c r="HO71" s="52">
        <f t="shared" si="120"/>
        <v>250</v>
      </c>
      <c r="HP71" s="51">
        <f t="shared" si="121"/>
        <v>683.33333333333724</v>
      </c>
      <c r="HQ71" s="57">
        <f t="shared" si="122"/>
        <v>193166.66666666657</v>
      </c>
      <c r="HR71" s="153">
        <f t="shared" si="321"/>
        <v>10000</v>
      </c>
      <c r="HS71" s="468">
        <f t="shared" si="123"/>
        <v>-933.33333333333724</v>
      </c>
      <c r="HT71" s="46">
        <f t="shared" si="124"/>
        <v>-1123.8775326810628</v>
      </c>
      <c r="HU71" s="46">
        <f t="shared" si="125"/>
        <v>-873.8775326810628</v>
      </c>
      <c r="HV71" s="48"/>
      <c r="HW71" s="29"/>
      <c r="HX71" s="45">
        <v>10</v>
      </c>
      <c r="HY71" s="128">
        <f t="shared" si="126"/>
        <v>1124.3399999999999</v>
      </c>
      <c r="HZ71" s="46">
        <f t="shared" si="127"/>
        <v>281.39999999999998</v>
      </c>
      <c r="IA71" s="46">
        <f t="shared" si="128"/>
        <v>842.94</v>
      </c>
      <c r="IB71" s="46">
        <f t="shared" si="129"/>
        <v>325.69383341787255</v>
      </c>
      <c r="IC71" s="46">
        <f t="shared" si="130"/>
        <v>517.24616658212744</v>
      </c>
      <c r="ID71" s="51">
        <f t="shared" si="131"/>
        <v>194899.05388414138</v>
      </c>
      <c r="IE71" s="153">
        <f t="shared" si="322"/>
        <v>10000</v>
      </c>
      <c r="IF71" s="58">
        <f t="shared" si="132"/>
        <v>930.14625019664186</v>
      </c>
      <c r="IG71" s="52">
        <f t="shared" si="133"/>
        <v>279.64</v>
      </c>
      <c r="IH71" s="51">
        <f t="shared" si="134"/>
        <v>650.50625019664187</v>
      </c>
      <c r="II71" s="57">
        <f t="shared" si="323"/>
        <v>193536.81749803363</v>
      </c>
      <c r="IJ71" s="153">
        <f t="shared" si="324"/>
        <v>10000</v>
      </c>
      <c r="IK71" s="468">
        <f t="shared" si="135"/>
        <v>-930.14625019664186</v>
      </c>
      <c r="IL71" s="46">
        <f t="shared" si="136"/>
        <v>-1124.3399999999999</v>
      </c>
      <c r="IM71" s="46">
        <f t="shared" si="137"/>
        <v>-842.94</v>
      </c>
      <c r="IN71" s="48"/>
      <c r="IO71" s="53">
        <f t="shared" si="138"/>
        <v>281.41587829196237</v>
      </c>
      <c r="IQ71" s="45">
        <v>10</v>
      </c>
      <c r="IR71" s="128">
        <f t="shared" si="139"/>
        <v>1126.4568749999989</v>
      </c>
      <c r="IS71" s="128">
        <f t="shared" si="140"/>
        <v>286.48</v>
      </c>
      <c r="IT71" s="128">
        <f t="shared" si="141"/>
        <v>839.97687499999893</v>
      </c>
      <c r="IU71" s="46">
        <f t="shared" si="364"/>
        <v>325.74</v>
      </c>
      <c r="IV71" s="46">
        <f t="shared" si="143"/>
        <v>514.23687499999892</v>
      </c>
      <c r="IW71" s="51">
        <f t="shared" si="144"/>
        <v>194929.24124999999</v>
      </c>
      <c r="IX71" s="199">
        <f t="shared" si="325"/>
        <v>10000</v>
      </c>
      <c r="IY71" s="128">
        <f t="shared" si="145"/>
        <v>281.25844032289933</v>
      </c>
      <c r="IZ71" s="408">
        <f t="shared" si="146"/>
        <v>0</v>
      </c>
      <c r="JA71" s="58">
        <f t="shared" si="147"/>
        <v>931.95916666666494</v>
      </c>
      <c r="JB71" s="52">
        <f t="shared" si="148"/>
        <v>284.68</v>
      </c>
      <c r="JC71" s="51">
        <f t="shared" si="149"/>
        <v>647.27916666666488</v>
      </c>
      <c r="JD71" s="57">
        <f t="shared" si="150"/>
        <v>193569.66833333331</v>
      </c>
      <c r="JE71" s="280">
        <f t="shared" si="151"/>
        <v>10000</v>
      </c>
      <c r="JF71" s="280">
        <f t="shared" si="152"/>
        <v>0</v>
      </c>
      <c r="JG71" s="468">
        <f t="shared" si="153"/>
        <v>-931.95916666666494</v>
      </c>
      <c r="JH71" s="46">
        <f t="shared" si="154"/>
        <v>-1126.4568749999989</v>
      </c>
      <c r="JI71" s="46">
        <f t="shared" si="155"/>
        <v>-839.97687499999893</v>
      </c>
      <c r="JJ71" s="48"/>
      <c r="JL71" s="45">
        <v>10</v>
      </c>
      <c r="JM71" s="46">
        <f t="shared" si="156"/>
        <v>1124.4930833333331</v>
      </c>
      <c r="JN71" s="46">
        <f t="shared" si="157"/>
        <v>294.06</v>
      </c>
      <c r="JO71" s="128">
        <f t="shared" si="158"/>
        <v>830.43308333333312</v>
      </c>
      <c r="JP71" s="46">
        <f t="shared" si="326"/>
        <v>325.83</v>
      </c>
      <c r="JQ71" s="46">
        <f t="shared" si="159"/>
        <v>504.60308333333313</v>
      </c>
      <c r="JR71" s="51">
        <f t="shared" si="160"/>
        <v>194991.53916666668</v>
      </c>
      <c r="JS71" s="51">
        <f t="shared" si="327"/>
        <v>200000</v>
      </c>
      <c r="JT71" s="199">
        <f t="shared" si="328"/>
        <v>10000</v>
      </c>
      <c r="JU71" s="128">
        <f t="shared" si="161"/>
        <v>294.04767697208644</v>
      </c>
      <c r="JV71" s="408">
        <f t="shared" si="162"/>
        <v>0</v>
      </c>
      <c r="JW71" s="58">
        <f t="shared" si="163"/>
        <v>930.37233333333074</v>
      </c>
      <c r="JX71" s="52">
        <f t="shared" si="164"/>
        <v>294.06</v>
      </c>
      <c r="JY71" s="51">
        <f t="shared" si="165"/>
        <v>636.3123333333308</v>
      </c>
      <c r="JZ71" s="51">
        <f t="shared" si="166"/>
        <v>193636.87666666665</v>
      </c>
      <c r="KA71" s="51">
        <f t="shared" si="329"/>
        <v>200000</v>
      </c>
      <c r="KB71" s="128">
        <f t="shared" si="330"/>
        <v>10000</v>
      </c>
      <c r="KC71" s="204">
        <f t="shared" si="167"/>
        <v>0</v>
      </c>
      <c r="KD71" s="468">
        <f t="shared" si="331"/>
        <v>-930.37233333333074</v>
      </c>
      <c r="KE71" s="46">
        <f t="shared" si="168"/>
        <v>-1124.4930833333331</v>
      </c>
      <c r="KF71" s="46">
        <f t="shared" si="169"/>
        <v>-830.43308333333312</v>
      </c>
      <c r="KG71" s="48"/>
      <c r="KI71" s="45">
        <v>10</v>
      </c>
      <c r="KJ71" s="46">
        <f t="shared" si="170"/>
        <v>1124.4890404061762</v>
      </c>
      <c r="KK71" s="46">
        <f t="shared" si="171"/>
        <v>290.02</v>
      </c>
      <c r="KL71" s="128">
        <f t="shared" si="172"/>
        <v>834.46904040617619</v>
      </c>
      <c r="KM71" s="46">
        <f t="shared" si="173"/>
        <v>325.76598878239685</v>
      </c>
      <c r="KN71" s="46">
        <f t="shared" si="174"/>
        <v>508.70305162377934</v>
      </c>
      <c r="KO71" s="51">
        <f t="shared" si="175"/>
        <v>194950.89021781433</v>
      </c>
      <c r="KP71" s="199">
        <f t="shared" si="332"/>
        <v>200000</v>
      </c>
      <c r="KQ71" s="199">
        <f t="shared" si="333"/>
        <v>10000</v>
      </c>
      <c r="KR71" s="128">
        <f t="shared" si="176"/>
        <v>376.07433334626904</v>
      </c>
      <c r="KS71" s="408">
        <f t="shared" si="177"/>
        <v>0</v>
      </c>
      <c r="KT71" s="45">
        <v>10</v>
      </c>
      <c r="KU71" s="46">
        <f t="shared" si="334"/>
        <v>1124.49</v>
      </c>
      <c r="KV71" s="46">
        <f t="shared" si="178"/>
        <v>290.02</v>
      </c>
      <c r="KW71" s="128">
        <f t="shared" si="179"/>
        <v>834.47</v>
      </c>
      <c r="KX71" s="46">
        <f t="shared" si="180"/>
        <v>325.76597429215605</v>
      </c>
      <c r="KY71" s="46">
        <f t="shared" si="181"/>
        <v>508.70402570784398</v>
      </c>
      <c r="KZ71" s="51">
        <f t="shared" si="182"/>
        <v>194950.8805495858</v>
      </c>
      <c r="LA71" s="153">
        <f t="shared" si="335"/>
        <v>200000</v>
      </c>
      <c r="LB71" s="58">
        <f t="shared" si="183"/>
        <v>930.59633333333579</v>
      </c>
      <c r="LC71" s="52">
        <f t="shared" si="184"/>
        <v>290.02</v>
      </c>
      <c r="LD71" s="51">
        <f t="shared" si="185"/>
        <v>640.57633333333581</v>
      </c>
      <c r="LE71" s="51">
        <f t="shared" si="186"/>
        <v>193594.23666666669</v>
      </c>
      <c r="LF71" s="51">
        <f t="shared" si="336"/>
        <v>200000</v>
      </c>
      <c r="LG71" s="128">
        <f t="shared" si="187"/>
        <v>10000</v>
      </c>
      <c r="LH71" s="204">
        <f t="shared" si="188"/>
        <v>0</v>
      </c>
      <c r="LI71" s="479">
        <f t="shared" si="189"/>
        <v>-930.59633333333579</v>
      </c>
      <c r="LJ71" s="46">
        <f t="shared" si="337"/>
        <v>-1124.49</v>
      </c>
      <c r="LK71" s="46">
        <f t="shared" si="338"/>
        <v>-834.47</v>
      </c>
      <c r="LL71" s="48"/>
      <c r="LN71" s="45">
        <v>10</v>
      </c>
      <c r="LO71" s="46">
        <f t="shared" si="190"/>
        <v>1123.1238136873469</v>
      </c>
      <c r="LP71" s="46">
        <f t="shared" si="191"/>
        <v>193.32</v>
      </c>
      <c r="LQ71" s="46">
        <f t="shared" si="192"/>
        <v>929.80381368734697</v>
      </c>
      <c r="LR71" s="46">
        <f t="shared" si="193"/>
        <v>324.326396538376</v>
      </c>
      <c r="LS71" s="46">
        <f t="shared" si="194"/>
        <v>605.47741714897097</v>
      </c>
      <c r="LT71" s="51">
        <f t="shared" si="195"/>
        <v>193990.36050587663</v>
      </c>
      <c r="LU71" s="199">
        <f t="shared" si="339"/>
        <v>10000</v>
      </c>
      <c r="LV71" s="58">
        <f t="shared" si="196"/>
        <v>933.33033333333128</v>
      </c>
      <c r="LW71" s="52">
        <f t="shared" si="197"/>
        <v>193.32</v>
      </c>
      <c r="LX71" s="51">
        <f t="shared" si="198"/>
        <v>740.01033333333135</v>
      </c>
      <c r="LY71" s="51">
        <f t="shared" si="340"/>
        <v>192599.89666666661</v>
      </c>
      <c r="LZ71" s="46">
        <f t="shared" si="341"/>
        <v>193.32</v>
      </c>
      <c r="MA71" s="199">
        <f t="shared" si="342"/>
        <v>10000</v>
      </c>
      <c r="MB71" s="468">
        <f t="shared" si="199"/>
        <v>-933.33033333333128</v>
      </c>
      <c r="MC71" s="46">
        <f t="shared" si="200"/>
        <v>-1123.1238136873469</v>
      </c>
      <c r="MD71" s="46">
        <f t="shared" si="201"/>
        <v>-929.80381368734697</v>
      </c>
      <c r="ME71" s="48"/>
      <c r="MG71" s="45">
        <v>10</v>
      </c>
      <c r="MH71" s="46">
        <f t="shared" si="202"/>
        <v>1076.608661999408</v>
      </c>
      <c r="MI71" s="46">
        <f t="shared" si="203"/>
        <v>113.33000000000001</v>
      </c>
      <c r="MJ71" s="46">
        <f t="shared" si="204"/>
        <v>963.27866199940797</v>
      </c>
      <c r="MK71" s="46">
        <f t="shared" si="205"/>
        <v>323.84899463855857</v>
      </c>
      <c r="ML71" s="46">
        <f t="shared" si="206"/>
        <v>639.42966736084941</v>
      </c>
      <c r="MM71" s="51">
        <f t="shared" si="207"/>
        <v>193669.96711577429</v>
      </c>
      <c r="MN71" s="199">
        <f t="shared" si="343"/>
        <v>10000</v>
      </c>
      <c r="MO71" s="58">
        <f t="shared" si="208"/>
        <v>889.32945707741396</v>
      </c>
      <c r="MP71" s="52">
        <f t="shared" si="209"/>
        <v>112.59</v>
      </c>
      <c r="MQ71" s="51">
        <f t="shared" si="210"/>
        <v>776.73945707741393</v>
      </c>
      <c r="MR71" s="57">
        <f t="shared" si="211"/>
        <v>192252.96542922585</v>
      </c>
      <c r="MS71" s="199">
        <f t="shared" si="344"/>
        <v>10000</v>
      </c>
      <c r="MT71" s="468">
        <f t="shared" si="345"/>
        <v>-889.32945707741396</v>
      </c>
      <c r="MU71" s="46">
        <f t="shared" si="212"/>
        <v>-1076.608661999408</v>
      </c>
      <c r="MV71" s="46">
        <f t="shared" si="213"/>
        <v>-963.27866199940797</v>
      </c>
      <c r="MW71" s="48"/>
      <c r="MY71" s="45">
        <v>10</v>
      </c>
      <c r="MZ71" s="46">
        <f t="shared" si="214"/>
        <v>1076.608661999408</v>
      </c>
      <c r="NA71" s="46">
        <f t="shared" si="215"/>
        <v>113.33000000000001</v>
      </c>
      <c r="NB71" s="128">
        <f t="shared" si="216"/>
        <v>963.27866199940797</v>
      </c>
      <c r="NC71" s="46">
        <f t="shared" si="217"/>
        <v>323.84899463855857</v>
      </c>
      <c r="ND71" s="46">
        <f t="shared" si="218"/>
        <v>639.42966736084941</v>
      </c>
      <c r="NE71" s="51">
        <f t="shared" si="219"/>
        <v>193669.96711577429</v>
      </c>
      <c r="NF71" s="153">
        <f t="shared" si="346"/>
        <v>10000</v>
      </c>
      <c r="NG71" s="45">
        <v>10</v>
      </c>
      <c r="NH71" s="46">
        <f t="shared" si="220"/>
        <v>1076.6099999999999</v>
      </c>
      <c r="NI71" s="46">
        <f t="shared" si="221"/>
        <v>113.33000000000001</v>
      </c>
      <c r="NJ71" s="128">
        <f t="shared" si="347"/>
        <v>963.28</v>
      </c>
      <c r="NK71" s="46">
        <f t="shared" si="348"/>
        <v>323.84897443422796</v>
      </c>
      <c r="NL71" s="46">
        <f t="shared" si="222"/>
        <v>639.43102556577196</v>
      </c>
      <c r="NM71" s="51">
        <f t="shared" si="223"/>
        <v>193669.953634971</v>
      </c>
      <c r="NN71" s="58">
        <f t="shared" si="224"/>
        <v>888.78037499999857</v>
      </c>
      <c r="NO71" s="52">
        <f t="shared" si="225"/>
        <v>112.59</v>
      </c>
      <c r="NP71" s="51">
        <f t="shared" si="226"/>
        <v>776.19037499999854</v>
      </c>
      <c r="NQ71" s="57">
        <f t="shared" si="227"/>
        <v>192258.47625000001</v>
      </c>
      <c r="NR71" s="153">
        <f t="shared" si="349"/>
        <v>10000</v>
      </c>
      <c r="NS71" s="469">
        <f t="shared" si="228"/>
        <v>-888.78037499999857</v>
      </c>
      <c r="NT71" s="46">
        <f t="shared" si="229"/>
        <v>-1076.6099999999999</v>
      </c>
      <c r="NU71" s="46">
        <f t="shared" si="230"/>
        <v>-963.28</v>
      </c>
      <c r="NV71" s="48"/>
      <c r="NX71" s="45">
        <v>10</v>
      </c>
      <c r="NY71" s="46">
        <f t="shared" si="231"/>
        <v>1076.6456011701148</v>
      </c>
      <c r="NZ71" s="46">
        <f t="shared" si="232"/>
        <v>116.66</v>
      </c>
      <c r="OA71" s="46">
        <f t="shared" si="233"/>
        <v>959.98560117011482</v>
      </c>
      <c r="OB71" s="46">
        <f t="shared" si="234"/>
        <v>323.87063978063208</v>
      </c>
      <c r="OC71" s="46">
        <f t="shared" si="235"/>
        <v>636.11496138948269</v>
      </c>
      <c r="OD71" s="51">
        <f t="shared" si="236"/>
        <v>193686.26890698975</v>
      </c>
      <c r="OE71" s="57">
        <f t="shared" si="350"/>
        <v>200000</v>
      </c>
      <c r="OF71" s="153">
        <f t="shared" si="351"/>
        <v>10000</v>
      </c>
      <c r="OG71" s="58">
        <f t="shared" si="237"/>
        <v>889.48383333333379</v>
      </c>
      <c r="OH71" s="52">
        <f t="shared" si="352"/>
        <v>116.66</v>
      </c>
      <c r="OI71" s="51">
        <f t="shared" si="238"/>
        <v>772.82383333333382</v>
      </c>
      <c r="OJ71" s="51">
        <f t="shared" si="239"/>
        <v>192271.76166666672</v>
      </c>
      <c r="OK71" s="57">
        <f t="shared" si="353"/>
        <v>200000</v>
      </c>
      <c r="OL71" s="153">
        <f t="shared" si="354"/>
        <v>10000</v>
      </c>
      <c r="OM71" s="468">
        <f t="shared" si="355"/>
        <v>-889.48383333333379</v>
      </c>
      <c r="ON71" s="46">
        <f t="shared" si="356"/>
        <v>-1076.6456011701148</v>
      </c>
      <c r="OO71" s="46">
        <f t="shared" si="240"/>
        <v>-959.98560117011482</v>
      </c>
      <c r="OP71" s="48"/>
      <c r="OR71" s="45">
        <v>10</v>
      </c>
      <c r="OS71" s="46">
        <f t="shared" si="241"/>
        <v>1076.765700416463</v>
      </c>
      <c r="OT71" s="46">
        <f t="shared" si="242"/>
        <v>116.66</v>
      </c>
      <c r="OU71" s="128">
        <f t="shared" si="243"/>
        <v>960.10570041646304</v>
      </c>
      <c r="OV71" s="46">
        <f t="shared" si="244"/>
        <v>323.86882623518994</v>
      </c>
      <c r="OW71" s="46">
        <f t="shared" si="245"/>
        <v>636.23687418127315</v>
      </c>
      <c r="OX71" s="51">
        <f t="shared" si="246"/>
        <v>193685.05886693267</v>
      </c>
      <c r="OY71" s="199">
        <f t="shared" si="357"/>
        <v>200000</v>
      </c>
      <c r="OZ71" s="153">
        <f t="shared" si="358"/>
        <v>10000</v>
      </c>
      <c r="PA71" s="45">
        <v>10</v>
      </c>
      <c r="PB71" s="46">
        <f t="shared" si="247"/>
        <v>1076.765700416463</v>
      </c>
      <c r="PC71" s="46">
        <f t="shared" si="359"/>
        <v>116.66</v>
      </c>
      <c r="PD71" s="128">
        <f t="shared" si="248"/>
        <v>960.10570041646304</v>
      </c>
      <c r="PE71" s="46">
        <f t="shared" si="249"/>
        <v>323.86882623518994</v>
      </c>
      <c r="PF71" s="46">
        <f t="shared" si="250"/>
        <v>636.23687418127315</v>
      </c>
      <c r="PG71" s="51">
        <f t="shared" si="251"/>
        <v>193685.05886693267</v>
      </c>
      <c r="PH71" s="57">
        <f t="shared" si="360"/>
        <v>200000</v>
      </c>
      <c r="PI71" s="688">
        <f t="shared" si="252"/>
        <v>889.6533333333341</v>
      </c>
      <c r="PJ71" s="52">
        <f t="shared" si="361"/>
        <v>116.66</v>
      </c>
      <c r="PK71" s="51">
        <f t="shared" si="253"/>
        <v>772.99333333333414</v>
      </c>
      <c r="PL71" s="57">
        <f t="shared" si="254"/>
        <v>192270.06666666653</v>
      </c>
      <c r="PM71" s="153">
        <f t="shared" si="362"/>
        <v>200000</v>
      </c>
      <c r="PN71" s="153">
        <f t="shared" si="363"/>
        <v>10000</v>
      </c>
      <c r="PO71" s="469">
        <f t="shared" si="255"/>
        <v>-889.6533333333341</v>
      </c>
      <c r="PP71" s="46">
        <f t="shared" si="256"/>
        <v>-1076.765700416463</v>
      </c>
      <c r="PQ71" s="46">
        <f t="shared" si="257"/>
        <v>-960.10570041646304</v>
      </c>
      <c r="PR71" s="48"/>
    </row>
    <row r="72" spans="2:434" hidden="1" x14ac:dyDescent="0.3">
      <c r="B72" s="45">
        <v>11</v>
      </c>
      <c r="C72" s="46">
        <f t="shared" si="10"/>
        <v>1111.77</v>
      </c>
      <c r="D72" s="46">
        <f t="shared" si="11"/>
        <v>100</v>
      </c>
      <c r="E72" s="46">
        <f t="shared" si="12"/>
        <v>1011.77</v>
      </c>
      <c r="F72" s="46">
        <f t="shared" si="13"/>
        <v>321.94087296144255</v>
      </c>
      <c r="G72" s="46">
        <f t="shared" si="14"/>
        <v>689.82912703855743</v>
      </c>
      <c r="H72" s="51">
        <f t="shared" si="15"/>
        <v>192474.69464982697</v>
      </c>
      <c r="I72" s="58">
        <f t="shared" si="16"/>
        <v>933.33333333333337</v>
      </c>
      <c r="J72" s="52">
        <f t="shared" si="17"/>
        <v>100</v>
      </c>
      <c r="K72" s="51">
        <f t="shared" si="18"/>
        <v>833.33333333333337</v>
      </c>
      <c r="L72" s="57">
        <f t="shared" si="19"/>
        <v>190833.33333333323</v>
      </c>
      <c r="M72" s="468">
        <f t="shared" si="258"/>
        <v>-933.33333333333337</v>
      </c>
      <c r="N72" s="46">
        <f t="shared" si="259"/>
        <v>-1111.77</v>
      </c>
      <c r="O72" s="47"/>
      <c r="P72" s="46">
        <f t="shared" si="260"/>
        <v>-1011.77</v>
      </c>
      <c r="Q72" s="48"/>
      <c r="R72" s="29"/>
      <c r="S72" s="29"/>
      <c r="T72" s="45">
        <v>11</v>
      </c>
      <c r="U72" s="46">
        <f t="shared" si="20"/>
        <v>1192.21</v>
      </c>
      <c r="V72" s="46">
        <f t="shared" si="21"/>
        <v>180.44</v>
      </c>
      <c r="W72" s="46">
        <f t="shared" si="261"/>
        <v>1011.77</v>
      </c>
      <c r="X72" s="46">
        <f t="shared" si="22"/>
        <v>321.94087296144255</v>
      </c>
      <c r="Y72" s="46">
        <f t="shared" si="23"/>
        <v>689.82912703855743</v>
      </c>
      <c r="Z72" s="51">
        <f t="shared" si="24"/>
        <v>192474.69464982697</v>
      </c>
      <c r="AA72" s="58">
        <f t="shared" si="25"/>
        <v>1012.3733333333333</v>
      </c>
      <c r="AB72" s="52">
        <f t="shared" si="26"/>
        <v>179.04</v>
      </c>
      <c r="AC72" s="51">
        <f t="shared" si="27"/>
        <v>833.33333333333337</v>
      </c>
      <c r="AD72" s="57">
        <f t="shared" si="28"/>
        <v>190833.33333333323</v>
      </c>
      <c r="AE72" s="468">
        <f t="shared" si="262"/>
        <v>-1012.3733333333333</v>
      </c>
      <c r="AF72" s="46">
        <f t="shared" si="29"/>
        <v>-1192.21</v>
      </c>
      <c r="AG72" s="47"/>
      <c r="AH72" s="46">
        <f t="shared" si="263"/>
        <v>-1011.77</v>
      </c>
      <c r="AI72" s="48"/>
      <c r="AJ72" s="29"/>
      <c r="AK72" s="45">
        <v>11</v>
      </c>
      <c r="AL72" s="46">
        <f t="shared" si="30"/>
        <v>1117.72</v>
      </c>
      <c r="AM72" s="46"/>
      <c r="AN72" s="46"/>
      <c r="AO72" s="46">
        <f t="shared" si="31"/>
        <v>175.3</v>
      </c>
      <c r="AP72" s="128">
        <f t="shared" si="32"/>
        <v>942.42</v>
      </c>
      <c r="AQ72" s="128"/>
      <c r="AR72" s="128"/>
      <c r="AS72" s="46">
        <f t="shared" si="33"/>
        <v>323.15679078574112</v>
      </c>
      <c r="AT72" s="46">
        <f t="shared" si="34"/>
        <v>619.26320921425884</v>
      </c>
      <c r="AU72" s="51"/>
      <c r="AV72" s="51"/>
      <c r="AW72" s="51">
        <f t="shared" si="35"/>
        <v>193274.81126223042</v>
      </c>
      <c r="AX72" s="58">
        <f t="shared" si="264"/>
        <v>927.38215694565588</v>
      </c>
      <c r="AY72" s="52"/>
      <c r="AZ72" s="52"/>
      <c r="BA72" s="52">
        <f t="shared" si="36"/>
        <v>174.04</v>
      </c>
      <c r="BB72" s="51">
        <f t="shared" si="37"/>
        <v>753.34215694565592</v>
      </c>
      <c r="BC72" s="51"/>
      <c r="BD72" s="51"/>
      <c r="BE72" s="57">
        <f t="shared" si="38"/>
        <v>191750.59627359777</v>
      </c>
      <c r="BF72" s="468">
        <f t="shared" si="39"/>
        <v>-927.38215694565588</v>
      </c>
      <c r="BG72" s="46">
        <f t="shared" si="40"/>
        <v>-1117.72</v>
      </c>
      <c r="BH72" s="46">
        <f t="shared" si="41"/>
        <v>-942.42</v>
      </c>
      <c r="BI72" s="48"/>
      <c r="BJ72" s="12"/>
      <c r="BK72" s="45">
        <v>11</v>
      </c>
      <c r="BL72" s="46">
        <f t="shared" si="265"/>
        <v>1190.97</v>
      </c>
      <c r="BM72" s="46">
        <f t="shared" si="266"/>
        <v>179.2</v>
      </c>
      <c r="BN72" s="46">
        <f t="shared" si="267"/>
        <v>1011.77</v>
      </c>
      <c r="BO72" s="46">
        <f t="shared" si="42"/>
        <v>321.94087296144255</v>
      </c>
      <c r="BP72" s="46">
        <f t="shared" si="43"/>
        <v>689.82912703855743</v>
      </c>
      <c r="BQ72" s="51">
        <f t="shared" si="44"/>
        <v>192474.69464982697</v>
      </c>
      <c r="BR72" s="57">
        <f t="shared" si="268"/>
        <v>200000</v>
      </c>
      <c r="BS72" s="58">
        <f t="shared" si="45"/>
        <v>1012.5333333333333</v>
      </c>
      <c r="BT72" s="52">
        <f t="shared" si="269"/>
        <v>179.2</v>
      </c>
      <c r="BU72" s="51">
        <f t="shared" si="46"/>
        <v>833.33333333333337</v>
      </c>
      <c r="BV72" s="51">
        <f t="shared" si="47"/>
        <v>190833.33333333323</v>
      </c>
      <c r="BW72" s="57">
        <f t="shared" si="270"/>
        <v>200000</v>
      </c>
      <c r="BX72" s="468">
        <f t="shared" si="271"/>
        <v>-1012.5333333333333</v>
      </c>
      <c r="BY72" s="46">
        <f t="shared" si="272"/>
        <v>-1190.97</v>
      </c>
      <c r="BZ72" s="46">
        <f t="shared" si="48"/>
        <v>-1011.77</v>
      </c>
      <c r="CA72" s="48"/>
      <c r="CB72" s="29"/>
      <c r="CC72" s="45">
        <v>11</v>
      </c>
      <c r="CD72" s="128">
        <f t="shared" si="49"/>
        <v>1117.6300000000001</v>
      </c>
      <c r="CE72" s="46">
        <f t="shared" si="273"/>
        <v>174.32</v>
      </c>
      <c r="CF72" s="128">
        <f t="shared" si="50"/>
        <v>943.31</v>
      </c>
      <c r="CG72" s="46">
        <f t="shared" si="274"/>
        <v>323.09046860592866</v>
      </c>
      <c r="CH72" s="46">
        <f t="shared" si="52"/>
        <v>620.21953139407128</v>
      </c>
      <c r="CI72" s="51">
        <f t="shared" si="53"/>
        <v>193234.06163216312</v>
      </c>
      <c r="CJ72" s="199">
        <f t="shared" si="275"/>
        <v>200000</v>
      </c>
      <c r="CK72" s="153">
        <f t="shared" si="276"/>
        <v>10000</v>
      </c>
      <c r="CL72" s="45">
        <v>11</v>
      </c>
      <c r="CM72" s="46">
        <f t="shared" si="277"/>
        <v>1117.6300000000001</v>
      </c>
      <c r="CN72" s="128">
        <f t="shared" si="54"/>
        <v>174.32</v>
      </c>
      <c r="CO72" s="128">
        <f t="shared" si="278"/>
        <v>943.31</v>
      </c>
      <c r="CP72" s="46">
        <f t="shared" si="55"/>
        <v>323.09046860592866</v>
      </c>
      <c r="CQ72" s="46">
        <f t="shared" si="56"/>
        <v>620.21953139407128</v>
      </c>
      <c r="CR72" s="51">
        <f t="shared" si="57"/>
        <v>193234.06163216312</v>
      </c>
      <c r="CS72" s="153">
        <f t="shared" si="279"/>
        <v>200000</v>
      </c>
      <c r="CT72" s="58">
        <f t="shared" si="58"/>
        <v>927.86033333333398</v>
      </c>
      <c r="CU72" s="52">
        <f t="shared" si="280"/>
        <v>174.32</v>
      </c>
      <c r="CV72" s="51">
        <f t="shared" si="281"/>
        <v>753.54033333333405</v>
      </c>
      <c r="CW72" s="51">
        <f t="shared" si="59"/>
        <v>191711.05633333328</v>
      </c>
      <c r="CX72" s="57">
        <f t="shared" si="282"/>
        <v>200000</v>
      </c>
      <c r="CY72" s="153">
        <f t="shared" si="283"/>
        <v>10000</v>
      </c>
      <c r="CZ72" s="479">
        <f t="shared" si="60"/>
        <v>-927.86033333333398</v>
      </c>
      <c r="DA72" s="46">
        <f t="shared" si="284"/>
        <v>-1117.6300000000001</v>
      </c>
      <c r="DB72" s="46">
        <f t="shared" si="285"/>
        <v>-943.31</v>
      </c>
      <c r="DC72" s="48"/>
      <c r="DE72" s="45">
        <v>11</v>
      </c>
      <c r="DF72" s="46">
        <f t="shared" si="61"/>
        <v>1058.43</v>
      </c>
      <c r="DG72" s="46">
        <f t="shared" si="286"/>
        <v>46.66</v>
      </c>
      <c r="DH72" s="46">
        <f t="shared" si="62"/>
        <v>1011.77</v>
      </c>
      <c r="DI72" s="46">
        <f t="shared" si="63"/>
        <v>321.94087296144255</v>
      </c>
      <c r="DJ72" s="46">
        <f t="shared" si="64"/>
        <v>689.82912703855743</v>
      </c>
      <c r="DK72" s="51">
        <f t="shared" si="65"/>
        <v>192474.69464982697</v>
      </c>
      <c r="DL72" s="58">
        <f t="shared" si="66"/>
        <v>879.99333333333334</v>
      </c>
      <c r="DM72" s="52">
        <f t="shared" si="287"/>
        <v>46.66</v>
      </c>
      <c r="DN72" s="51">
        <f t="shared" si="67"/>
        <v>833.33333333333337</v>
      </c>
      <c r="DO72" s="57">
        <f t="shared" si="68"/>
        <v>190833.33333333323</v>
      </c>
      <c r="DP72" s="468">
        <f t="shared" si="288"/>
        <v>-879.99333333333334</v>
      </c>
      <c r="DQ72" s="46">
        <f t="shared" si="289"/>
        <v>-1058.43</v>
      </c>
      <c r="DR72" s="47"/>
      <c r="DS72" s="46">
        <f t="shared" si="290"/>
        <v>-1011.77</v>
      </c>
      <c r="DT72" s="48"/>
      <c r="DU72" s="29"/>
      <c r="DV72" s="45">
        <v>11</v>
      </c>
      <c r="DW72" s="46">
        <f t="shared" si="291"/>
        <v>1056.83</v>
      </c>
      <c r="DX72" s="46">
        <f t="shared" si="292"/>
        <v>45.06</v>
      </c>
      <c r="DY72" s="46">
        <f t="shared" si="293"/>
        <v>1011.77</v>
      </c>
      <c r="DZ72" s="46">
        <f t="shared" si="69"/>
        <v>321.94087296144255</v>
      </c>
      <c r="EA72" s="46">
        <f t="shared" si="70"/>
        <v>689.82912703855743</v>
      </c>
      <c r="EB72" s="51">
        <f t="shared" si="71"/>
        <v>192474.69464982697</v>
      </c>
      <c r="EC72" s="58">
        <f t="shared" si="72"/>
        <v>878.04333333333341</v>
      </c>
      <c r="ED72" s="52">
        <f t="shared" si="294"/>
        <v>44.71</v>
      </c>
      <c r="EE72" s="51">
        <f t="shared" si="73"/>
        <v>833.33333333333337</v>
      </c>
      <c r="EF72" s="57">
        <f t="shared" si="74"/>
        <v>190833.33333333323</v>
      </c>
      <c r="EG72" s="468">
        <f t="shared" si="295"/>
        <v>-878.04333333333341</v>
      </c>
      <c r="EH72" s="46">
        <f t="shared" si="296"/>
        <v>-1056.83</v>
      </c>
      <c r="EI72" s="47"/>
      <c r="EJ72" s="46">
        <f t="shared" si="297"/>
        <v>-1011.77</v>
      </c>
      <c r="EK72" s="48"/>
      <c r="EL72" s="29"/>
      <c r="EM72" s="45">
        <v>11</v>
      </c>
      <c r="EN72" s="46">
        <f t="shared" si="75"/>
        <v>1058.0868689014749</v>
      </c>
      <c r="EO72" s="46">
        <f t="shared" si="76"/>
        <v>45.06</v>
      </c>
      <c r="EP72" s="128">
        <f t="shared" si="77"/>
        <v>1013.0268689014749</v>
      </c>
      <c r="EQ72" s="46">
        <f t="shared" si="78"/>
        <v>321.93461487886447</v>
      </c>
      <c r="ER72" s="46">
        <f t="shared" si="79"/>
        <v>691.0922540226104</v>
      </c>
      <c r="ES72" s="51">
        <f t="shared" si="80"/>
        <v>192469.67667329605</v>
      </c>
      <c r="ET72" s="153">
        <f t="shared" si="298"/>
        <v>10000</v>
      </c>
      <c r="EU72" s="45">
        <v>11</v>
      </c>
      <c r="EV72" s="46">
        <f t="shared" si="81"/>
        <v>1058.0899999999999</v>
      </c>
      <c r="EW72" s="46">
        <f t="shared" si="299"/>
        <v>45.06</v>
      </c>
      <c r="EX72" s="128">
        <f t="shared" si="300"/>
        <v>1013.03</v>
      </c>
      <c r="EY72" s="46">
        <f t="shared" si="301"/>
        <v>321.93456230075714</v>
      </c>
      <c r="EZ72" s="46">
        <f t="shared" si="82"/>
        <v>691.09543769924289</v>
      </c>
      <c r="FA72" s="51">
        <f t="shared" si="83"/>
        <v>192469.64194275506</v>
      </c>
      <c r="FB72" s="58">
        <f t="shared" si="302"/>
        <v>874.86920833333363</v>
      </c>
      <c r="FC72" s="52">
        <f t="shared" si="303"/>
        <v>44.730000000000004</v>
      </c>
      <c r="FD72" s="51">
        <f t="shared" si="304"/>
        <v>830.13920833333361</v>
      </c>
      <c r="FE72" s="57">
        <f t="shared" si="84"/>
        <v>190879.03870833333</v>
      </c>
      <c r="FF72" s="153">
        <f t="shared" si="305"/>
        <v>10000</v>
      </c>
      <c r="FG72" s="469">
        <f t="shared" si="85"/>
        <v>-874.86920833333363</v>
      </c>
      <c r="FH72" s="46">
        <f t="shared" si="86"/>
        <v>-1058.0899999999999</v>
      </c>
      <c r="FI72" s="46">
        <f t="shared" si="87"/>
        <v>-1013.03</v>
      </c>
      <c r="FJ72" s="48"/>
      <c r="FL72" s="45">
        <v>11</v>
      </c>
      <c r="FM72" s="46">
        <f t="shared" si="306"/>
        <v>1058.43</v>
      </c>
      <c r="FN72" s="46">
        <f t="shared" si="88"/>
        <v>46.66</v>
      </c>
      <c r="FO72" s="46">
        <f t="shared" si="307"/>
        <v>1011.77</v>
      </c>
      <c r="FP72" s="46">
        <f t="shared" si="89"/>
        <v>321.94087296144255</v>
      </c>
      <c r="FQ72" s="46">
        <f t="shared" si="90"/>
        <v>689.82912703855743</v>
      </c>
      <c r="FR72" s="51">
        <f t="shared" si="91"/>
        <v>192474.69464982697</v>
      </c>
      <c r="FS72" s="57">
        <f t="shared" si="308"/>
        <v>200000</v>
      </c>
      <c r="FT72" s="58">
        <f t="shared" si="92"/>
        <v>879.99333333333334</v>
      </c>
      <c r="FU72" s="52">
        <f t="shared" si="93"/>
        <v>46.66</v>
      </c>
      <c r="FV72" s="51">
        <f t="shared" si="94"/>
        <v>833.33333333333337</v>
      </c>
      <c r="FW72" s="51">
        <f t="shared" si="95"/>
        <v>190833.33333333323</v>
      </c>
      <c r="FX72" s="57">
        <f t="shared" si="309"/>
        <v>200000</v>
      </c>
      <c r="FY72" s="468">
        <f t="shared" si="310"/>
        <v>-879.99333333333334</v>
      </c>
      <c r="FZ72" s="46">
        <f t="shared" si="311"/>
        <v>-1058.43</v>
      </c>
      <c r="GA72" s="46">
        <f t="shared" si="96"/>
        <v>-1011.77</v>
      </c>
      <c r="GB72" s="48"/>
      <c r="GD72" s="45">
        <v>11</v>
      </c>
      <c r="GE72" s="46">
        <f t="shared" si="97"/>
        <v>1060.0875939185617</v>
      </c>
      <c r="GF72" s="128">
        <f t="shared" si="312"/>
        <v>46.66</v>
      </c>
      <c r="GG72" s="128">
        <f t="shared" si="98"/>
        <v>1013.4275939185617</v>
      </c>
      <c r="GH72" s="46">
        <f t="shared" si="99"/>
        <v>321.91303827331666</v>
      </c>
      <c r="GI72" s="46">
        <f t="shared" si="100"/>
        <v>691.51455564524508</v>
      </c>
      <c r="GJ72" s="51">
        <f t="shared" si="101"/>
        <v>192456.30840834475</v>
      </c>
      <c r="GK72" s="199">
        <f t="shared" si="313"/>
        <v>200000</v>
      </c>
      <c r="GL72" s="153">
        <f t="shared" si="314"/>
        <v>10000</v>
      </c>
      <c r="GM72" s="45">
        <v>11</v>
      </c>
      <c r="GN72" s="46">
        <f t="shared" si="102"/>
        <v>1060.0899999999999</v>
      </c>
      <c r="GO72" s="46">
        <f t="shared" si="103"/>
        <v>46.66</v>
      </c>
      <c r="GP72" s="128">
        <f t="shared" si="315"/>
        <v>1013.43</v>
      </c>
      <c r="GQ72" s="46">
        <f t="shared" si="104"/>
        <v>321.91299786985854</v>
      </c>
      <c r="GR72" s="46">
        <f t="shared" si="105"/>
        <v>691.51700213014146</v>
      </c>
      <c r="GS72" s="51">
        <f t="shared" si="106"/>
        <v>192456.28171978501</v>
      </c>
      <c r="GT72" s="57">
        <f t="shared" si="316"/>
        <v>200000</v>
      </c>
      <c r="GU72" s="58">
        <f t="shared" si="107"/>
        <v>876.92633333333197</v>
      </c>
      <c r="GV72" s="52">
        <f t="shared" si="108"/>
        <v>46.66</v>
      </c>
      <c r="GW72" s="51">
        <f t="shared" si="317"/>
        <v>830.266333333332</v>
      </c>
      <c r="GX72" s="57">
        <f t="shared" si="109"/>
        <v>190867.07033333334</v>
      </c>
      <c r="GY72" s="153">
        <f t="shared" si="318"/>
        <v>200000</v>
      </c>
      <c r="GZ72" s="153">
        <f t="shared" si="319"/>
        <v>10000</v>
      </c>
      <c r="HA72" s="469">
        <f t="shared" si="110"/>
        <v>-876.92633333333197</v>
      </c>
      <c r="HB72" s="46">
        <f t="shared" si="111"/>
        <v>-1060.0899999999999</v>
      </c>
      <c r="HC72" s="46">
        <f t="shared" si="112"/>
        <v>-1013.43</v>
      </c>
      <c r="HD72" s="48"/>
      <c r="HF72" s="45">
        <v>11</v>
      </c>
      <c r="HG72" s="46">
        <f t="shared" si="113"/>
        <v>1123.8775326810628</v>
      </c>
      <c r="HH72" s="46">
        <f t="shared" si="114"/>
        <v>250</v>
      </c>
      <c r="HI72" s="46">
        <f t="shared" si="115"/>
        <v>873.8775326810628</v>
      </c>
      <c r="HJ72" s="46">
        <f t="shared" si="116"/>
        <v>324.25639413931708</v>
      </c>
      <c r="HK72" s="46">
        <f t="shared" si="117"/>
        <v>549.62113854174572</v>
      </c>
      <c r="HL72" s="51">
        <f t="shared" si="118"/>
        <v>194004.21534504849</v>
      </c>
      <c r="HM72" s="153">
        <f t="shared" si="320"/>
        <v>10000</v>
      </c>
      <c r="HN72" s="58">
        <f t="shared" si="119"/>
        <v>933.33333333333724</v>
      </c>
      <c r="HO72" s="52">
        <f t="shared" si="120"/>
        <v>250</v>
      </c>
      <c r="HP72" s="51">
        <f t="shared" si="121"/>
        <v>683.33333333333724</v>
      </c>
      <c r="HQ72" s="57">
        <f t="shared" si="122"/>
        <v>192483.33333333323</v>
      </c>
      <c r="HR72" s="153">
        <f t="shared" si="321"/>
        <v>10000</v>
      </c>
      <c r="HS72" s="468">
        <f t="shared" si="123"/>
        <v>-933.33333333333724</v>
      </c>
      <c r="HT72" s="46">
        <f t="shared" si="124"/>
        <v>-1123.8775326810628</v>
      </c>
      <c r="HU72" s="46">
        <f t="shared" si="125"/>
        <v>-873.8775326810628</v>
      </c>
      <c r="HV72" s="48"/>
      <c r="HW72" s="29"/>
      <c r="HX72" s="45">
        <v>11</v>
      </c>
      <c r="HY72" s="128">
        <f t="shared" si="126"/>
        <v>1124.3399999999999</v>
      </c>
      <c r="HZ72" s="46">
        <f t="shared" si="127"/>
        <v>280.66000000000003</v>
      </c>
      <c r="IA72" s="46">
        <f t="shared" si="128"/>
        <v>843.68</v>
      </c>
      <c r="IB72" s="46">
        <f t="shared" si="129"/>
        <v>324.83175647356899</v>
      </c>
      <c r="IC72" s="46">
        <f t="shared" si="130"/>
        <v>518.84824352643091</v>
      </c>
      <c r="ID72" s="51">
        <f t="shared" si="131"/>
        <v>194380.20564061493</v>
      </c>
      <c r="IE72" s="153">
        <f t="shared" si="322"/>
        <v>10000</v>
      </c>
      <c r="IF72" s="58">
        <f t="shared" si="132"/>
        <v>930.14625019664186</v>
      </c>
      <c r="IG72" s="52">
        <f t="shared" si="133"/>
        <v>278.7</v>
      </c>
      <c r="IH72" s="51">
        <f t="shared" si="134"/>
        <v>651.44625019664181</v>
      </c>
      <c r="II72" s="57">
        <f t="shared" si="323"/>
        <v>192885.371247837</v>
      </c>
      <c r="IJ72" s="153">
        <f t="shared" si="324"/>
        <v>10000</v>
      </c>
      <c r="IK72" s="468">
        <f t="shared" si="135"/>
        <v>-930.14625019664186</v>
      </c>
      <c r="IL72" s="46">
        <f t="shared" si="136"/>
        <v>-1124.3399999999999</v>
      </c>
      <c r="IM72" s="46">
        <f t="shared" si="137"/>
        <v>-843.68</v>
      </c>
      <c r="IN72" s="48"/>
      <c r="IO72" s="53">
        <f t="shared" si="138"/>
        <v>280.67100038656719</v>
      </c>
      <c r="IQ72" s="45">
        <v>11</v>
      </c>
      <c r="IR72" s="128">
        <f t="shared" si="139"/>
        <v>1126.4568749999989</v>
      </c>
      <c r="IS72" s="128">
        <f t="shared" si="140"/>
        <v>285.72000000000003</v>
      </c>
      <c r="IT72" s="128">
        <f t="shared" si="141"/>
        <v>840.73687499999892</v>
      </c>
      <c r="IU72" s="46">
        <f t="shared" si="364"/>
        <v>324.88</v>
      </c>
      <c r="IV72" s="46">
        <f t="shared" si="143"/>
        <v>515.85687499999892</v>
      </c>
      <c r="IW72" s="51">
        <f t="shared" si="144"/>
        <v>194413.38437499999</v>
      </c>
      <c r="IX72" s="199">
        <f t="shared" si="325"/>
        <v>10000</v>
      </c>
      <c r="IY72" s="128">
        <f t="shared" si="145"/>
        <v>280.51841326849683</v>
      </c>
      <c r="IZ72" s="408">
        <f t="shared" si="146"/>
        <v>0</v>
      </c>
      <c r="JA72" s="58">
        <f t="shared" si="147"/>
        <v>931.95916666666494</v>
      </c>
      <c r="JB72" s="52">
        <f t="shared" si="148"/>
        <v>283.74</v>
      </c>
      <c r="JC72" s="51">
        <f t="shared" si="149"/>
        <v>648.21916666666493</v>
      </c>
      <c r="JD72" s="57">
        <f t="shared" si="150"/>
        <v>192921.44916666663</v>
      </c>
      <c r="JE72" s="280">
        <f t="shared" si="151"/>
        <v>10000</v>
      </c>
      <c r="JF72" s="280">
        <f t="shared" si="152"/>
        <v>0</v>
      </c>
      <c r="JG72" s="468">
        <f t="shared" si="153"/>
        <v>-931.95916666666494</v>
      </c>
      <c r="JH72" s="46">
        <f t="shared" si="154"/>
        <v>-1126.4568749999989</v>
      </c>
      <c r="JI72" s="46">
        <f t="shared" si="155"/>
        <v>-840.73687499999892</v>
      </c>
      <c r="JJ72" s="48"/>
      <c r="JL72" s="45">
        <v>11</v>
      </c>
      <c r="JM72" s="46">
        <f t="shared" si="156"/>
        <v>1124.4930833333331</v>
      </c>
      <c r="JN72" s="46">
        <f t="shared" si="157"/>
        <v>294.06</v>
      </c>
      <c r="JO72" s="128">
        <f t="shared" si="158"/>
        <v>830.43308333333312</v>
      </c>
      <c r="JP72" s="46">
        <f t="shared" si="326"/>
        <v>324.99</v>
      </c>
      <c r="JQ72" s="46">
        <f t="shared" si="159"/>
        <v>505.44308333333311</v>
      </c>
      <c r="JR72" s="51">
        <f t="shared" si="160"/>
        <v>194486.09608333334</v>
      </c>
      <c r="JS72" s="51">
        <f t="shared" si="327"/>
        <v>200000</v>
      </c>
      <c r="JT72" s="199">
        <f t="shared" si="328"/>
        <v>10000</v>
      </c>
      <c r="JU72" s="128">
        <f t="shared" si="161"/>
        <v>294.04767697208644</v>
      </c>
      <c r="JV72" s="408">
        <f t="shared" si="162"/>
        <v>0</v>
      </c>
      <c r="JW72" s="58">
        <f t="shared" si="163"/>
        <v>930.37233333333074</v>
      </c>
      <c r="JX72" s="52">
        <f t="shared" si="164"/>
        <v>294.06</v>
      </c>
      <c r="JY72" s="51">
        <f t="shared" si="165"/>
        <v>636.3123333333308</v>
      </c>
      <c r="JZ72" s="51">
        <f t="shared" si="166"/>
        <v>193000.56433333331</v>
      </c>
      <c r="KA72" s="51">
        <f t="shared" si="329"/>
        <v>200000</v>
      </c>
      <c r="KB72" s="128">
        <f t="shared" si="330"/>
        <v>10000</v>
      </c>
      <c r="KC72" s="204">
        <f t="shared" si="167"/>
        <v>0</v>
      </c>
      <c r="KD72" s="468">
        <f t="shared" si="331"/>
        <v>-930.37233333333074</v>
      </c>
      <c r="KE72" s="46">
        <f t="shared" si="168"/>
        <v>-1124.4930833333331</v>
      </c>
      <c r="KF72" s="46">
        <f t="shared" si="169"/>
        <v>-830.43308333333312</v>
      </c>
      <c r="KG72" s="48"/>
      <c r="KI72" s="45">
        <v>11</v>
      </c>
      <c r="KJ72" s="46">
        <f t="shared" si="170"/>
        <v>1124.4890404061762</v>
      </c>
      <c r="KK72" s="46">
        <f t="shared" si="171"/>
        <v>290.02</v>
      </c>
      <c r="KL72" s="128">
        <f t="shared" si="172"/>
        <v>834.46904040617619</v>
      </c>
      <c r="KM72" s="46">
        <f t="shared" si="173"/>
        <v>324.91815036302393</v>
      </c>
      <c r="KN72" s="46">
        <f t="shared" si="174"/>
        <v>509.55089004315226</v>
      </c>
      <c r="KO72" s="51">
        <f t="shared" si="175"/>
        <v>194441.33932777119</v>
      </c>
      <c r="KP72" s="199">
        <f t="shared" si="332"/>
        <v>200000</v>
      </c>
      <c r="KQ72" s="199">
        <f t="shared" si="333"/>
        <v>10000</v>
      </c>
      <c r="KR72" s="128">
        <f t="shared" si="176"/>
        <v>376.07433334626904</v>
      </c>
      <c r="KS72" s="408">
        <f t="shared" si="177"/>
        <v>0</v>
      </c>
      <c r="KT72" s="45">
        <v>11</v>
      </c>
      <c r="KU72" s="46">
        <f t="shared" si="334"/>
        <v>1124.49</v>
      </c>
      <c r="KV72" s="46">
        <f t="shared" si="178"/>
        <v>290.02</v>
      </c>
      <c r="KW72" s="128">
        <f t="shared" si="179"/>
        <v>834.47</v>
      </c>
      <c r="KX72" s="46">
        <f t="shared" si="180"/>
        <v>324.91813424930967</v>
      </c>
      <c r="KY72" s="46">
        <f t="shared" si="181"/>
        <v>509.55186575069035</v>
      </c>
      <c r="KZ72" s="51">
        <f t="shared" si="182"/>
        <v>194441.32868383511</v>
      </c>
      <c r="LA72" s="153">
        <f t="shared" si="335"/>
        <v>200000</v>
      </c>
      <c r="LB72" s="58">
        <f t="shared" si="183"/>
        <v>930.59633333333579</v>
      </c>
      <c r="LC72" s="52">
        <f t="shared" si="184"/>
        <v>290.02</v>
      </c>
      <c r="LD72" s="51">
        <f t="shared" si="185"/>
        <v>640.57633333333581</v>
      </c>
      <c r="LE72" s="51">
        <f t="shared" si="186"/>
        <v>192953.66033333336</v>
      </c>
      <c r="LF72" s="51">
        <f t="shared" si="336"/>
        <v>200000</v>
      </c>
      <c r="LG72" s="128">
        <f t="shared" si="187"/>
        <v>10000</v>
      </c>
      <c r="LH72" s="204">
        <f t="shared" si="188"/>
        <v>0</v>
      </c>
      <c r="LI72" s="479">
        <f t="shared" si="189"/>
        <v>-930.59633333333579</v>
      </c>
      <c r="LJ72" s="46">
        <f t="shared" si="337"/>
        <v>-1124.49</v>
      </c>
      <c r="LK72" s="46">
        <f t="shared" si="338"/>
        <v>-834.47</v>
      </c>
      <c r="LL72" s="48"/>
      <c r="LN72" s="45">
        <v>11</v>
      </c>
      <c r="LO72" s="46">
        <f t="shared" si="190"/>
        <v>1123.1238136873469</v>
      </c>
      <c r="LP72" s="46">
        <f t="shared" si="191"/>
        <v>193.32</v>
      </c>
      <c r="LQ72" s="46">
        <f t="shared" si="192"/>
        <v>929.80381368734697</v>
      </c>
      <c r="LR72" s="46">
        <f t="shared" si="193"/>
        <v>323.31726750979436</v>
      </c>
      <c r="LS72" s="46">
        <f t="shared" si="194"/>
        <v>606.48654617755255</v>
      </c>
      <c r="LT72" s="51">
        <f t="shared" si="195"/>
        <v>193383.87395969906</v>
      </c>
      <c r="LU72" s="199">
        <f t="shared" si="339"/>
        <v>10000</v>
      </c>
      <c r="LV72" s="58">
        <f t="shared" si="196"/>
        <v>933.33033333333128</v>
      </c>
      <c r="LW72" s="52">
        <f t="shared" si="197"/>
        <v>193.32</v>
      </c>
      <c r="LX72" s="51">
        <f t="shared" si="198"/>
        <v>740.01033333333135</v>
      </c>
      <c r="LY72" s="51">
        <f t="shared" si="340"/>
        <v>191859.88633333327</v>
      </c>
      <c r="LZ72" s="46">
        <f t="shared" si="341"/>
        <v>193.32</v>
      </c>
      <c r="MA72" s="199">
        <f t="shared" si="342"/>
        <v>10000</v>
      </c>
      <c r="MB72" s="468">
        <f t="shared" si="199"/>
        <v>-933.33033333333128</v>
      </c>
      <c r="MC72" s="46">
        <f t="shared" si="200"/>
        <v>-1123.1238136873469</v>
      </c>
      <c r="MD72" s="46">
        <f t="shared" si="201"/>
        <v>-929.80381368734697</v>
      </c>
      <c r="ME72" s="48"/>
      <c r="MG72" s="45">
        <v>11</v>
      </c>
      <c r="MH72" s="46">
        <f t="shared" si="202"/>
        <v>1076.608661999408</v>
      </c>
      <c r="MI72" s="46">
        <f t="shared" si="203"/>
        <v>112.96</v>
      </c>
      <c r="MJ72" s="46">
        <f t="shared" si="204"/>
        <v>963.64866199940798</v>
      </c>
      <c r="MK72" s="46">
        <f t="shared" si="205"/>
        <v>322.78327852629047</v>
      </c>
      <c r="ML72" s="46">
        <f t="shared" si="206"/>
        <v>640.8653834731175</v>
      </c>
      <c r="MM72" s="51">
        <f t="shared" si="207"/>
        <v>193029.10173230118</v>
      </c>
      <c r="MN72" s="199">
        <f t="shared" si="343"/>
        <v>10000</v>
      </c>
      <c r="MO72" s="58">
        <f t="shared" si="208"/>
        <v>889.32945707741396</v>
      </c>
      <c r="MP72" s="52">
        <f t="shared" si="209"/>
        <v>112.14</v>
      </c>
      <c r="MQ72" s="51">
        <f t="shared" si="210"/>
        <v>777.18945707741398</v>
      </c>
      <c r="MR72" s="57">
        <f t="shared" si="211"/>
        <v>191475.77597214843</v>
      </c>
      <c r="MS72" s="199">
        <f t="shared" si="344"/>
        <v>10000</v>
      </c>
      <c r="MT72" s="468">
        <f t="shared" si="345"/>
        <v>-889.32945707741396</v>
      </c>
      <c r="MU72" s="46">
        <f t="shared" si="212"/>
        <v>-1076.608661999408</v>
      </c>
      <c r="MV72" s="46">
        <f t="shared" si="213"/>
        <v>-963.64866199940798</v>
      </c>
      <c r="MW72" s="48"/>
      <c r="MY72" s="45">
        <v>11</v>
      </c>
      <c r="MZ72" s="46">
        <f t="shared" si="214"/>
        <v>1076.608661999408</v>
      </c>
      <c r="NA72" s="46">
        <f t="shared" si="215"/>
        <v>112.96</v>
      </c>
      <c r="NB72" s="128">
        <f t="shared" si="216"/>
        <v>963.64866199940798</v>
      </c>
      <c r="NC72" s="46">
        <f t="shared" si="217"/>
        <v>322.78327852629047</v>
      </c>
      <c r="ND72" s="46">
        <f t="shared" si="218"/>
        <v>640.8653834731175</v>
      </c>
      <c r="NE72" s="51">
        <f t="shared" si="219"/>
        <v>193029.10173230118</v>
      </c>
      <c r="NF72" s="153">
        <f t="shared" si="346"/>
        <v>10000</v>
      </c>
      <c r="NG72" s="45">
        <v>11</v>
      </c>
      <c r="NH72" s="46">
        <f t="shared" si="220"/>
        <v>1076.6099999999999</v>
      </c>
      <c r="NI72" s="46">
        <f t="shared" si="221"/>
        <v>112.96</v>
      </c>
      <c r="NJ72" s="128">
        <f t="shared" si="347"/>
        <v>963.65</v>
      </c>
      <c r="NK72" s="46">
        <f t="shared" si="348"/>
        <v>322.78325605828496</v>
      </c>
      <c r="NL72" s="46">
        <f t="shared" si="222"/>
        <v>640.86674394171496</v>
      </c>
      <c r="NM72" s="51">
        <f t="shared" si="223"/>
        <v>193029.08689102929</v>
      </c>
      <c r="NN72" s="58">
        <f t="shared" si="224"/>
        <v>888.78037499999857</v>
      </c>
      <c r="NO72" s="52">
        <f t="shared" si="225"/>
        <v>112.14</v>
      </c>
      <c r="NP72" s="51">
        <f t="shared" si="226"/>
        <v>776.64037499999858</v>
      </c>
      <c r="NQ72" s="57">
        <f t="shared" si="227"/>
        <v>191481.83587500002</v>
      </c>
      <c r="NR72" s="153">
        <f t="shared" si="349"/>
        <v>10000</v>
      </c>
      <c r="NS72" s="469">
        <f t="shared" si="228"/>
        <v>-888.78037499999857</v>
      </c>
      <c r="NT72" s="46">
        <f t="shared" si="229"/>
        <v>-1076.6099999999999</v>
      </c>
      <c r="NU72" s="46">
        <f t="shared" si="230"/>
        <v>-963.65</v>
      </c>
      <c r="NV72" s="48"/>
      <c r="NX72" s="45">
        <v>11</v>
      </c>
      <c r="NY72" s="46">
        <f t="shared" si="231"/>
        <v>1076.6456011701148</v>
      </c>
      <c r="NZ72" s="46">
        <f t="shared" si="232"/>
        <v>116.66</v>
      </c>
      <c r="OA72" s="46">
        <f t="shared" si="233"/>
        <v>959.98560117011482</v>
      </c>
      <c r="OB72" s="46">
        <f t="shared" si="234"/>
        <v>322.81044817831622</v>
      </c>
      <c r="OC72" s="46">
        <f t="shared" si="235"/>
        <v>637.17515299179854</v>
      </c>
      <c r="OD72" s="51">
        <f t="shared" si="236"/>
        <v>193049.09375399793</v>
      </c>
      <c r="OE72" s="57">
        <f t="shared" si="350"/>
        <v>200000</v>
      </c>
      <c r="OF72" s="153">
        <f t="shared" si="351"/>
        <v>10000</v>
      </c>
      <c r="OG72" s="58">
        <f t="shared" si="237"/>
        <v>889.48383333333379</v>
      </c>
      <c r="OH72" s="52">
        <f t="shared" si="352"/>
        <v>116.66</v>
      </c>
      <c r="OI72" s="51">
        <f t="shared" si="238"/>
        <v>772.82383333333382</v>
      </c>
      <c r="OJ72" s="51">
        <f t="shared" si="239"/>
        <v>191498.93783333339</v>
      </c>
      <c r="OK72" s="57">
        <f t="shared" si="353"/>
        <v>200000</v>
      </c>
      <c r="OL72" s="153">
        <f t="shared" si="354"/>
        <v>10000</v>
      </c>
      <c r="OM72" s="468">
        <f t="shared" si="355"/>
        <v>-889.48383333333379</v>
      </c>
      <c r="ON72" s="46">
        <f t="shared" si="356"/>
        <v>-1076.6456011701148</v>
      </c>
      <c r="OO72" s="46">
        <f t="shared" si="240"/>
        <v>-959.98560117011482</v>
      </c>
      <c r="OP72" s="48"/>
      <c r="OR72" s="45">
        <v>11</v>
      </c>
      <c r="OS72" s="46">
        <f t="shared" si="241"/>
        <v>1076.765700416463</v>
      </c>
      <c r="OT72" s="46">
        <f t="shared" si="242"/>
        <v>116.66</v>
      </c>
      <c r="OU72" s="128">
        <f t="shared" si="243"/>
        <v>960.10570041646304</v>
      </c>
      <c r="OV72" s="46">
        <f t="shared" si="244"/>
        <v>322.80843144488779</v>
      </c>
      <c r="OW72" s="46">
        <f t="shared" si="245"/>
        <v>637.29726897157525</v>
      </c>
      <c r="OX72" s="51">
        <f t="shared" si="246"/>
        <v>193047.7615979611</v>
      </c>
      <c r="OY72" s="199">
        <f t="shared" si="357"/>
        <v>200000</v>
      </c>
      <c r="OZ72" s="153">
        <f t="shared" si="358"/>
        <v>10000</v>
      </c>
      <c r="PA72" s="45">
        <v>11</v>
      </c>
      <c r="PB72" s="46">
        <f t="shared" si="247"/>
        <v>1076.765700416463</v>
      </c>
      <c r="PC72" s="46">
        <f t="shared" si="359"/>
        <v>116.66</v>
      </c>
      <c r="PD72" s="128">
        <f t="shared" si="248"/>
        <v>960.10570041646304</v>
      </c>
      <c r="PE72" s="46">
        <f t="shared" si="249"/>
        <v>322.80843144488779</v>
      </c>
      <c r="PF72" s="46">
        <f t="shared" si="250"/>
        <v>637.29726897157525</v>
      </c>
      <c r="PG72" s="51">
        <f t="shared" si="251"/>
        <v>193047.7615979611</v>
      </c>
      <c r="PH72" s="57">
        <f t="shared" si="360"/>
        <v>200000</v>
      </c>
      <c r="PI72" s="688">
        <f t="shared" si="252"/>
        <v>889.6533333333341</v>
      </c>
      <c r="PJ72" s="52">
        <f t="shared" si="361"/>
        <v>116.66</v>
      </c>
      <c r="PK72" s="51">
        <f t="shared" si="253"/>
        <v>772.99333333333414</v>
      </c>
      <c r="PL72" s="57">
        <f t="shared" si="254"/>
        <v>191497.07333333319</v>
      </c>
      <c r="PM72" s="153">
        <f t="shared" si="362"/>
        <v>200000</v>
      </c>
      <c r="PN72" s="153">
        <f t="shared" si="363"/>
        <v>10000</v>
      </c>
      <c r="PO72" s="469">
        <f t="shared" si="255"/>
        <v>-889.6533333333341</v>
      </c>
      <c r="PP72" s="46">
        <f t="shared" si="256"/>
        <v>-1076.765700416463</v>
      </c>
      <c r="PQ72" s="46">
        <f t="shared" si="257"/>
        <v>-960.10570041646304</v>
      </c>
      <c r="PR72" s="48"/>
    </row>
    <row r="73" spans="2:434" hidden="1" x14ac:dyDescent="0.3">
      <c r="B73" s="45">
        <v>12</v>
      </c>
      <c r="C73" s="46">
        <f t="shared" si="10"/>
        <v>1111.77</v>
      </c>
      <c r="D73" s="46">
        <f t="shared" si="11"/>
        <v>100</v>
      </c>
      <c r="E73" s="46">
        <f t="shared" si="12"/>
        <v>1011.77</v>
      </c>
      <c r="F73" s="46">
        <f t="shared" si="13"/>
        <v>320.7911577497116</v>
      </c>
      <c r="G73" s="46">
        <f t="shared" si="14"/>
        <v>690.97884225028838</v>
      </c>
      <c r="H73" s="51">
        <f t="shared" si="15"/>
        <v>191783.71580757669</v>
      </c>
      <c r="I73" s="58">
        <f t="shared" si="16"/>
        <v>933.33333333333337</v>
      </c>
      <c r="J73" s="52">
        <f t="shared" si="17"/>
        <v>100</v>
      </c>
      <c r="K73" s="51">
        <f t="shared" si="18"/>
        <v>833.33333333333337</v>
      </c>
      <c r="L73" s="57">
        <f t="shared" si="19"/>
        <v>189999.99999999988</v>
      </c>
      <c r="M73" s="468">
        <f t="shared" si="258"/>
        <v>-933.33333333333337</v>
      </c>
      <c r="N73" s="46">
        <f t="shared" si="259"/>
        <v>-1111.77</v>
      </c>
      <c r="O73" s="47"/>
      <c r="P73" s="46">
        <f t="shared" si="260"/>
        <v>-1011.77</v>
      </c>
      <c r="Q73" s="48"/>
      <c r="R73" s="29"/>
      <c r="S73" s="29"/>
      <c r="T73" s="45">
        <v>12</v>
      </c>
      <c r="U73" s="46">
        <f t="shared" si="20"/>
        <v>1191.57</v>
      </c>
      <c r="V73" s="46">
        <f t="shared" si="21"/>
        <v>179.8</v>
      </c>
      <c r="W73" s="46">
        <f t="shared" si="261"/>
        <v>1011.77</v>
      </c>
      <c r="X73" s="46">
        <f t="shared" si="22"/>
        <v>320.7911577497116</v>
      </c>
      <c r="Y73" s="46">
        <f t="shared" si="23"/>
        <v>690.97884225028838</v>
      </c>
      <c r="Z73" s="51">
        <f t="shared" si="24"/>
        <v>191783.71580757669</v>
      </c>
      <c r="AA73" s="58">
        <f t="shared" si="25"/>
        <v>1011.5933333333334</v>
      </c>
      <c r="AB73" s="52">
        <f t="shared" si="26"/>
        <v>178.26</v>
      </c>
      <c r="AC73" s="51">
        <f t="shared" si="27"/>
        <v>833.33333333333337</v>
      </c>
      <c r="AD73" s="57">
        <f t="shared" si="28"/>
        <v>189999.99999999988</v>
      </c>
      <c r="AE73" s="468">
        <f t="shared" si="262"/>
        <v>-1011.5933333333334</v>
      </c>
      <c r="AF73" s="46">
        <f t="shared" si="29"/>
        <v>-1191.57</v>
      </c>
      <c r="AG73" s="47"/>
      <c r="AH73" s="46">
        <f t="shared" si="263"/>
        <v>-1011.77</v>
      </c>
      <c r="AI73" s="48"/>
      <c r="AJ73" s="29"/>
      <c r="AK73" s="45">
        <v>12</v>
      </c>
      <c r="AL73" s="46">
        <f t="shared" si="30"/>
        <v>1117.72</v>
      </c>
      <c r="AM73" s="46"/>
      <c r="AN73" s="46"/>
      <c r="AO73" s="46">
        <f t="shared" si="31"/>
        <v>174.74</v>
      </c>
      <c r="AP73" s="128">
        <f t="shared" si="32"/>
        <v>942.98</v>
      </c>
      <c r="AQ73" s="128"/>
      <c r="AR73" s="128"/>
      <c r="AS73" s="46">
        <f t="shared" si="33"/>
        <v>322.12468543705069</v>
      </c>
      <c r="AT73" s="46">
        <f t="shared" si="34"/>
        <v>620.85531456294939</v>
      </c>
      <c r="AU73" s="51"/>
      <c r="AV73" s="51"/>
      <c r="AW73" s="51">
        <f t="shared" si="35"/>
        <v>192653.95594766748</v>
      </c>
      <c r="AX73" s="58">
        <f t="shared" si="264"/>
        <v>927.38215694565588</v>
      </c>
      <c r="AY73" s="52"/>
      <c r="AZ73" s="52"/>
      <c r="BA73" s="52">
        <f t="shared" si="36"/>
        <v>173.36</v>
      </c>
      <c r="BB73" s="51">
        <f t="shared" si="37"/>
        <v>754.02215694565587</v>
      </c>
      <c r="BC73" s="51"/>
      <c r="BD73" s="51"/>
      <c r="BE73" s="57">
        <f t="shared" si="38"/>
        <v>190996.5741166521</v>
      </c>
      <c r="BF73" s="468">
        <f t="shared" si="39"/>
        <v>-927.38215694565588</v>
      </c>
      <c r="BG73" s="46">
        <f t="shared" si="40"/>
        <v>-1117.72</v>
      </c>
      <c r="BH73" s="46">
        <f t="shared" si="41"/>
        <v>-942.98</v>
      </c>
      <c r="BI73" s="48"/>
      <c r="BJ73" s="12"/>
      <c r="BK73" s="45">
        <v>12</v>
      </c>
      <c r="BL73" s="46">
        <f t="shared" si="265"/>
        <v>1190.97</v>
      </c>
      <c r="BM73" s="46">
        <f t="shared" si="266"/>
        <v>179.2</v>
      </c>
      <c r="BN73" s="46">
        <f t="shared" si="267"/>
        <v>1011.77</v>
      </c>
      <c r="BO73" s="46">
        <f t="shared" si="42"/>
        <v>320.7911577497116</v>
      </c>
      <c r="BP73" s="46">
        <f t="shared" si="43"/>
        <v>690.97884225028838</v>
      </c>
      <c r="BQ73" s="149">
        <f t="shared" si="44"/>
        <v>191783.71580757669</v>
      </c>
      <c r="BR73" s="57">
        <f t="shared" si="268"/>
        <v>200000</v>
      </c>
      <c r="BS73" s="58">
        <f t="shared" si="45"/>
        <v>1012.5333333333333</v>
      </c>
      <c r="BT73" s="52">
        <f t="shared" si="269"/>
        <v>179.2</v>
      </c>
      <c r="BU73" s="51">
        <f t="shared" si="46"/>
        <v>833.33333333333337</v>
      </c>
      <c r="BV73" s="149">
        <f t="shared" si="47"/>
        <v>189999.99999999988</v>
      </c>
      <c r="BW73" s="57">
        <f t="shared" si="270"/>
        <v>200000</v>
      </c>
      <c r="BX73" s="468">
        <f t="shared" si="271"/>
        <v>-1012.5333333333333</v>
      </c>
      <c r="BY73" s="46">
        <f t="shared" si="272"/>
        <v>-1190.97</v>
      </c>
      <c r="BZ73" s="46">
        <f t="shared" si="48"/>
        <v>-1011.77</v>
      </c>
      <c r="CA73" s="48"/>
      <c r="CB73" s="29"/>
      <c r="CC73" s="45">
        <v>12</v>
      </c>
      <c r="CD73" s="239">
        <f t="shared" si="49"/>
        <v>1117.6300000000001</v>
      </c>
      <c r="CE73" s="239">
        <f t="shared" si="273"/>
        <v>174.32</v>
      </c>
      <c r="CF73" s="128">
        <f t="shared" si="50"/>
        <v>943.31</v>
      </c>
      <c r="CG73" s="46">
        <f t="shared" si="274"/>
        <v>322.05676938693858</v>
      </c>
      <c r="CH73" s="46">
        <f t="shared" si="52"/>
        <v>621.25323061306131</v>
      </c>
      <c r="CI73" s="149">
        <f t="shared" si="53"/>
        <v>192612.80840155005</v>
      </c>
      <c r="CJ73" s="199">
        <f t="shared" si="275"/>
        <v>200000</v>
      </c>
      <c r="CK73" s="153">
        <f t="shared" si="276"/>
        <v>10000</v>
      </c>
      <c r="CL73" s="45">
        <v>12</v>
      </c>
      <c r="CM73" s="46">
        <f t="shared" si="277"/>
        <v>1117.6300000000001</v>
      </c>
      <c r="CN73" s="239">
        <f t="shared" si="54"/>
        <v>174.32</v>
      </c>
      <c r="CO73" s="128">
        <f t="shared" si="278"/>
        <v>943.31</v>
      </c>
      <c r="CP73" s="46">
        <f t="shared" si="55"/>
        <v>322.05676938693858</v>
      </c>
      <c r="CQ73" s="46">
        <f t="shared" si="56"/>
        <v>621.25323061306131</v>
      </c>
      <c r="CR73" s="149">
        <f t="shared" si="57"/>
        <v>192612.80840155005</v>
      </c>
      <c r="CS73" s="153">
        <f t="shared" si="279"/>
        <v>200000</v>
      </c>
      <c r="CT73" s="58">
        <f t="shared" si="58"/>
        <v>927.86033333333398</v>
      </c>
      <c r="CU73" s="52">
        <f t="shared" si="280"/>
        <v>174.32</v>
      </c>
      <c r="CV73" s="51">
        <f t="shared" si="281"/>
        <v>753.54033333333405</v>
      </c>
      <c r="CW73" s="149">
        <f t="shared" si="59"/>
        <v>190957.51599999995</v>
      </c>
      <c r="CX73" s="57">
        <f t="shared" si="282"/>
        <v>200000</v>
      </c>
      <c r="CY73" s="153">
        <f t="shared" si="283"/>
        <v>10000</v>
      </c>
      <c r="CZ73" s="479">
        <f t="shared" si="60"/>
        <v>-927.86033333333398</v>
      </c>
      <c r="DA73" s="46">
        <f t="shared" si="284"/>
        <v>-1117.6300000000001</v>
      </c>
      <c r="DB73" s="46">
        <f t="shared" si="285"/>
        <v>-943.31</v>
      </c>
      <c r="DC73" s="48"/>
      <c r="DE73" s="237">
        <v>12</v>
      </c>
      <c r="DF73" s="46">
        <f t="shared" si="61"/>
        <v>1058.43</v>
      </c>
      <c r="DG73" s="239">
        <f t="shared" si="286"/>
        <v>46.66</v>
      </c>
      <c r="DH73" s="46">
        <f t="shared" si="62"/>
        <v>1011.77</v>
      </c>
      <c r="DI73" s="46">
        <f t="shared" si="63"/>
        <v>320.7911577497116</v>
      </c>
      <c r="DJ73" s="46">
        <f t="shared" si="64"/>
        <v>690.97884225028838</v>
      </c>
      <c r="DK73" s="51">
        <f t="shared" si="65"/>
        <v>191783.71580757669</v>
      </c>
      <c r="DL73" s="58">
        <f t="shared" si="66"/>
        <v>879.99333333333334</v>
      </c>
      <c r="DM73" s="240">
        <f t="shared" si="287"/>
        <v>46.66</v>
      </c>
      <c r="DN73" s="51">
        <f t="shared" si="67"/>
        <v>833.33333333333337</v>
      </c>
      <c r="DO73" s="57">
        <f t="shared" si="68"/>
        <v>189999.99999999988</v>
      </c>
      <c r="DP73" s="468">
        <f t="shared" si="288"/>
        <v>-879.99333333333334</v>
      </c>
      <c r="DQ73" s="46">
        <f t="shared" si="289"/>
        <v>-1058.43</v>
      </c>
      <c r="DR73" s="47"/>
      <c r="DS73" s="46">
        <f t="shared" si="290"/>
        <v>-1011.77</v>
      </c>
      <c r="DT73" s="48"/>
      <c r="DU73" s="29"/>
      <c r="DV73" s="237">
        <v>12</v>
      </c>
      <c r="DW73" s="46">
        <f t="shared" si="291"/>
        <v>1056.67</v>
      </c>
      <c r="DX73" s="239">
        <f t="shared" si="292"/>
        <v>44.9</v>
      </c>
      <c r="DY73" s="46">
        <f t="shared" si="293"/>
        <v>1011.77</v>
      </c>
      <c r="DZ73" s="46">
        <f t="shared" si="69"/>
        <v>320.7911577497116</v>
      </c>
      <c r="EA73" s="46">
        <f t="shared" si="70"/>
        <v>690.97884225028838</v>
      </c>
      <c r="EB73" s="51">
        <f t="shared" si="71"/>
        <v>191783.71580757669</v>
      </c>
      <c r="EC73" s="58">
        <f t="shared" si="72"/>
        <v>877.85333333333335</v>
      </c>
      <c r="ED73" s="240">
        <f t="shared" si="294"/>
        <v>44.519999999999996</v>
      </c>
      <c r="EE73" s="51">
        <f t="shared" si="73"/>
        <v>833.33333333333337</v>
      </c>
      <c r="EF73" s="57">
        <f t="shared" si="74"/>
        <v>189999.99999999988</v>
      </c>
      <c r="EG73" s="468">
        <f t="shared" si="295"/>
        <v>-877.85333333333335</v>
      </c>
      <c r="EH73" s="46">
        <f t="shared" si="296"/>
        <v>-1056.67</v>
      </c>
      <c r="EI73" s="47"/>
      <c r="EJ73" s="46">
        <f t="shared" si="297"/>
        <v>-1011.77</v>
      </c>
      <c r="EK73" s="48"/>
      <c r="EL73" s="29"/>
      <c r="EM73" s="237">
        <v>12</v>
      </c>
      <c r="EN73" s="239">
        <f t="shared" si="75"/>
        <v>1058.0868689014749</v>
      </c>
      <c r="EO73" s="239">
        <f>IF(EM73&gt;$B$7,0,(TRUNC(ES72*$T$27*$L$7/12,2))+(TRUNC(ES72*$U$27*$M$7/12,2)))</f>
        <v>44.9</v>
      </c>
      <c r="EP73" s="128">
        <f t="shared" si="77"/>
        <v>1013.1868689014749</v>
      </c>
      <c r="EQ73" s="46">
        <f t="shared" si="78"/>
        <v>320.78279445549344</v>
      </c>
      <c r="ER73" s="46">
        <f t="shared" si="79"/>
        <v>692.40407444598145</v>
      </c>
      <c r="ES73" s="51">
        <f t="shared" si="80"/>
        <v>191777.27259885008</v>
      </c>
      <c r="ET73" s="153">
        <f t="shared" si="298"/>
        <v>10000</v>
      </c>
      <c r="EU73" s="237">
        <v>12</v>
      </c>
      <c r="EV73" s="46">
        <f t="shared" si="81"/>
        <v>1058.0899999999999</v>
      </c>
      <c r="EW73" s="239">
        <f>IF(EU73&gt;$B$7,0,(TRUNC(FA72*$T$27*$L$7/12,2))+(TRUNC(FA72*$U$27*$M$7/12,2)))</f>
        <v>44.9</v>
      </c>
      <c r="EX73" s="128">
        <f t="shared" si="300"/>
        <v>1013.19</v>
      </c>
      <c r="EY73" s="46">
        <f t="shared" si="301"/>
        <v>320.78273657125845</v>
      </c>
      <c r="EZ73" s="46">
        <f t="shared" si="82"/>
        <v>692.40726342874154</v>
      </c>
      <c r="FA73" s="51">
        <f t="shared" si="83"/>
        <v>191777.23467932633</v>
      </c>
      <c r="FB73" s="58">
        <f t="shared" si="302"/>
        <v>874.86920833333363</v>
      </c>
      <c r="FC73" s="240">
        <f t="shared" si="303"/>
        <v>44.53</v>
      </c>
      <c r="FD73" s="51">
        <f t="shared" si="304"/>
        <v>830.33920833333366</v>
      </c>
      <c r="FE73" s="57">
        <f t="shared" si="84"/>
        <v>190048.69949999999</v>
      </c>
      <c r="FF73" s="153">
        <f t="shared" si="305"/>
        <v>10000</v>
      </c>
      <c r="FG73" s="469">
        <f t="shared" si="85"/>
        <v>-874.86920833333363</v>
      </c>
      <c r="FH73" s="46">
        <f t="shared" si="86"/>
        <v>-1058.0899999999999</v>
      </c>
      <c r="FI73" s="46">
        <f t="shared" si="87"/>
        <v>-1013.19</v>
      </c>
      <c r="FJ73" s="48"/>
      <c r="FL73" s="237">
        <v>12</v>
      </c>
      <c r="FM73" s="46">
        <f t="shared" si="306"/>
        <v>1058.43</v>
      </c>
      <c r="FN73" s="239">
        <f t="shared" si="88"/>
        <v>46.66</v>
      </c>
      <c r="FO73" s="46">
        <f t="shared" si="307"/>
        <v>1011.77</v>
      </c>
      <c r="FP73" s="46">
        <f t="shared" si="89"/>
        <v>320.7911577497116</v>
      </c>
      <c r="FQ73" s="46">
        <f t="shared" si="90"/>
        <v>690.97884225028838</v>
      </c>
      <c r="FR73" s="149">
        <f t="shared" si="91"/>
        <v>191783.71580757669</v>
      </c>
      <c r="FS73" s="57">
        <f t="shared" si="308"/>
        <v>200000</v>
      </c>
      <c r="FT73" s="58">
        <f t="shared" si="92"/>
        <v>879.99333333333334</v>
      </c>
      <c r="FU73" s="240">
        <f t="shared" si="93"/>
        <v>46.66</v>
      </c>
      <c r="FV73" s="51">
        <f t="shared" si="94"/>
        <v>833.33333333333337</v>
      </c>
      <c r="FW73" s="149">
        <f t="shared" si="95"/>
        <v>189999.99999999988</v>
      </c>
      <c r="FX73" s="57">
        <f t="shared" si="309"/>
        <v>200000</v>
      </c>
      <c r="FY73" s="468">
        <f t="shared" si="310"/>
        <v>-879.99333333333334</v>
      </c>
      <c r="FZ73" s="46">
        <f t="shared" si="311"/>
        <v>-1058.43</v>
      </c>
      <c r="GA73" s="46">
        <f t="shared" si="96"/>
        <v>-1011.77</v>
      </c>
      <c r="GB73" s="48"/>
      <c r="GD73" s="237">
        <v>12</v>
      </c>
      <c r="GE73" s="239">
        <f t="shared" si="97"/>
        <v>1060.0875939185617</v>
      </c>
      <c r="GF73" s="239">
        <f t="shared" si="312"/>
        <v>46.66</v>
      </c>
      <c r="GG73" s="128">
        <f t="shared" si="98"/>
        <v>1013.4275939185617</v>
      </c>
      <c r="GH73" s="46">
        <f t="shared" si="99"/>
        <v>320.76051401390788</v>
      </c>
      <c r="GI73" s="46">
        <f t="shared" si="100"/>
        <v>692.66707990465375</v>
      </c>
      <c r="GJ73" s="149">
        <f t="shared" si="101"/>
        <v>191763.64132844011</v>
      </c>
      <c r="GK73" s="199">
        <f t="shared" si="313"/>
        <v>200000</v>
      </c>
      <c r="GL73" s="153">
        <f t="shared" si="314"/>
        <v>10000</v>
      </c>
      <c r="GM73" s="237">
        <v>12</v>
      </c>
      <c r="GN73" s="46">
        <f t="shared" si="102"/>
        <v>1060.0899999999999</v>
      </c>
      <c r="GO73" s="239">
        <f t="shared" si="103"/>
        <v>46.66</v>
      </c>
      <c r="GP73" s="128">
        <f t="shared" si="315"/>
        <v>1013.43</v>
      </c>
      <c r="GQ73" s="46">
        <f t="shared" si="104"/>
        <v>320.76046953297504</v>
      </c>
      <c r="GR73" s="46">
        <f t="shared" si="105"/>
        <v>692.66953046702497</v>
      </c>
      <c r="GS73" s="149">
        <f t="shared" si="106"/>
        <v>191763.612189318</v>
      </c>
      <c r="GT73" s="57">
        <f t="shared" si="316"/>
        <v>200000</v>
      </c>
      <c r="GU73" s="58">
        <f t="shared" si="107"/>
        <v>876.92633333333197</v>
      </c>
      <c r="GV73" s="323">
        <f t="shared" si="108"/>
        <v>46.66</v>
      </c>
      <c r="GW73" s="51">
        <f t="shared" si="317"/>
        <v>830.266333333332</v>
      </c>
      <c r="GX73" s="150">
        <f t="shared" si="109"/>
        <v>190036.804</v>
      </c>
      <c r="GY73" s="153">
        <f t="shared" si="318"/>
        <v>200000</v>
      </c>
      <c r="GZ73" s="153">
        <f t="shared" si="319"/>
        <v>10000</v>
      </c>
      <c r="HA73" s="469">
        <f t="shared" si="110"/>
        <v>-876.92633333333197</v>
      </c>
      <c r="HB73" s="46">
        <f t="shared" si="111"/>
        <v>-1060.0899999999999</v>
      </c>
      <c r="HC73" s="46">
        <f t="shared" si="112"/>
        <v>-1013.43</v>
      </c>
      <c r="HD73" s="48"/>
      <c r="HF73" s="45">
        <v>12</v>
      </c>
      <c r="HG73" s="46">
        <f t="shared" si="113"/>
        <v>1123.8775326810628</v>
      </c>
      <c r="HH73" s="46">
        <f t="shared" si="114"/>
        <v>250</v>
      </c>
      <c r="HI73" s="46">
        <f t="shared" si="115"/>
        <v>873.8775326810628</v>
      </c>
      <c r="HJ73" s="46">
        <f t="shared" si="116"/>
        <v>323.34035890841415</v>
      </c>
      <c r="HK73" s="46">
        <f t="shared" si="117"/>
        <v>550.53717377264866</v>
      </c>
      <c r="HL73" s="51">
        <f t="shared" si="118"/>
        <v>193453.67817127585</v>
      </c>
      <c r="HM73" s="153">
        <f t="shared" si="320"/>
        <v>10000</v>
      </c>
      <c r="HN73" s="58">
        <f t="shared" si="119"/>
        <v>933.33333333333724</v>
      </c>
      <c r="HO73" s="52">
        <f t="shared" si="120"/>
        <v>250</v>
      </c>
      <c r="HP73" s="51">
        <f t="shared" si="121"/>
        <v>683.33333333333724</v>
      </c>
      <c r="HQ73" s="57">
        <f t="shared" si="122"/>
        <v>191799.99999999988</v>
      </c>
      <c r="HR73" s="153">
        <f t="shared" si="321"/>
        <v>10000</v>
      </c>
      <c r="HS73" s="468">
        <f t="shared" si="123"/>
        <v>-933.33333333333724</v>
      </c>
      <c r="HT73" s="46">
        <f t="shared" si="124"/>
        <v>-1123.8775326810628</v>
      </c>
      <c r="HU73" s="46">
        <f t="shared" si="125"/>
        <v>-873.8775326810628</v>
      </c>
      <c r="HV73" s="48"/>
      <c r="HW73" s="29"/>
      <c r="HX73" s="45">
        <v>12</v>
      </c>
      <c r="HY73" s="128">
        <f t="shared" si="126"/>
        <v>1124.3399999999999</v>
      </c>
      <c r="HZ73" s="46">
        <f t="shared" si="127"/>
        <v>279.92</v>
      </c>
      <c r="IA73" s="46">
        <f t="shared" si="128"/>
        <v>844.42</v>
      </c>
      <c r="IB73" s="46">
        <f t="shared" si="129"/>
        <v>323.96700940102488</v>
      </c>
      <c r="IC73" s="46">
        <f t="shared" si="130"/>
        <v>520.45299059897502</v>
      </c>
      <c r="ID73" s="51">
        <f t="shared" si="131"/>
        <v>193859.75265001596</v>
      </c>
      <c r="IE73" s="153">
        <f t="shared" si="322"/>
        <v>10000</v>
      </c>
      <c r="IF73" s="58">
        <f t="shared" si="132"/>
        <v>930.14625019664186</v>
      </c>
      <c r="IG73" s="52">
        <f t="shared" si="133"/>
        <v>277.76</v>
      </c>
      <c r="IH73" s="51">
        <f t="shared" si="134"/>
        <v>652.38625019664187</v>
      </c>
      <c r="II73" s="57">
        <f t="shared" si="323"/>
        <v>192232.98499764036</v>
      </c>
      <c r="IJ73" s="153">
        <f t="shared" si="324"/>
        <v>10000</v>
      </c>
      <c r="IK73" s="468">
        <f t="shared" si="135"/>
        <v>-930.14625019664186</v>
      </c>
      <c r="IL73" s="46">
        <f t="shared" si="136"/>
        <v>-1124.3399999999999</v>
      </c>
      <c r="IM73" s="46">
        <f t="shared" si="137"/>
        <v>-844.42</v>
      </c>
      <c r="IN73" s="48"/>
      <c r="IO73" s="53">
        <f t="shared" si="138"/>
        <v>279.92381535586941</v>
      </c>
      <c r="IQ73" s="45">
        <v>12</v>
      </c>
      <c r="IR73" s="128">
        <f t="shared" si="139"/>
        <v>1126.4568749999989</v>
      </c>
      <c r="IS73" s="128">
        <f t="shared" si="140"/>
        <v>284.95999999999998</v>
      </c>
      <c r="IT73" s="128">
        <f t="shared" si="141"/>
        <v>841.49687499999891</v>
      </c>
      <c r="IU73" s="46">
        <f t="shared" si="364"/>
        <v>324.02</v>
      </c>
      <c r="IV73" s="46">
        <f t="shared" si="143"/>
        <v>517.47687499999893</v>
      </c>
      <c r="IW73" s="51">
        <f t="shared" si="144"/>
        <v>193895.9075</v>
      </c>
      <c r="IX73" s="199">
        <f t="shared" si="325"/>
        <v>10000</v>
      </c>
      <c r="IY73" s="128">
        <f t="shared" si="145"/>
        <v>279.77605490747982</v>
      </c>
      <c r="IZ73" s="408">
        <f t="shared" si="146"/>
        <v>0</v>
      </c>
      <c r="JA73" s="58">
        <f t="shared" si="147"/>
        <v>931.95916666666494</v>
      </c>
      <c r="JB73" s="52">
        <f t="shared" si="148"/>
        <v>282.77999999999997</v>
      </c>
      <c r="JC73" s="51">
        <f t="shared" si="149"/>
        <v>649.17916666666497</v>
      </c>
      <c r="JD73" s="57">
        <f t="shared" si="150"/>
        <v>192272.26999999996</v>
      </c>
      <c r="JE73" s="280">
        <f t="shared" si="151"/>
        <v>10000</v>
      </c>
      <c r="JF73" s="280">
        <f t="shared" si="152"/>
        <v>0</v>
      </c>
      <c r="JG73" s="468">
        <f t="shared" si="153"/>
        <v>-931.95916666666494</v>
      </c>
      <c r="JH73" s="46">
        <f t="shared" si="154"/>
        <v>-1126.4568749999989</v>
      </c>
      <c r="JI73" s="46">
        <f t="shared" si="155"/>
        <v>-841.49687499999891</v>
      </c>
      <c r="JJ73" s="48"/>
      <c r="JL73" s="45">
        <v>12</v>
      </c>
      <c r="JM73" s="46">
        <f t="shared" si="156"/>
        <v>1124.4930833333331</v>
      </c>
      <c r="JN73" s="46">
        <f t="shared" si="157"/>
        <v>294.06</v>
      </c>
      <c r="JO73" s="128">
        <f t="shared" si="158"/>
        <v>830.43308333333312</v>
      </c>
      <c r="JP73" s="46">
        <f t="shared" si="326"/>
        <v>324.14</v>
      </c>
      <c r="JQ73" s="46">
        <f t="shared" si="159"/>
        <v>506.29308333333313</v>
      </c>
      <c r="JR73" s="149">
        <f t="shared" si="160"/>
        <v>193979.80300000001</v>
      </c>
      <c r="JS73" s="51">
        <f t="shared" si="327"/>
        <v>200000</v>
      </c>
      <c r="JT73" s="199">
        <f t="shared" si="328"/>
        <v>10000</v>
      </c>
      <c r="JU73" s="128">
        <f t="shared" si="161"/>
        <v>294.04767697208644</v>
      </c>
      <c r="JV73" s="408">
        <f t="shared" si="162"/>
        <v>0</v>
      </c>
      <c r="JW73" s="58">
        <f t="shared" si="163"/>
        <v>930.37233333333074</v>
      </c>
      <c r="JX73" s="52">
        <f t="shared" si="164"/>
        <v>294.06</v>
      </c>
      <c r="JY73" s="51">
        <f t="shared" si="165"/>
        <v>636.3123333333308</v>
      </c>
      <c r="JZ73" s="149">
        <f t="shared" si="166"/>
        <v>192364.25199999998</v>
      </c>
      <c r="KA73" s="51">
        <f t="shared" si="329"/>
        <v>200000</v>
      </c>
      <c r="KB73" s="128">
        <f t="shared" si="330"/>
        <v>10000</v>
      </c>
      <c r="KC73" s="204">
        <f t="shared" si="167"/>
        <v>0</v>
      </c>
      <c r="KD73" s="468">
        <f t="shared" si="331"/>
        <v>-930.37233333333074</v>
      </c>
      <c r="KE73" s="46">
        <f t="shared" si="168"/>
        <v>-1124.4930833333331</v>
      </c>
      <c r="KF73" s="46">
        <f t="shared" si="169"/>
        <v>-830.43308333333312</v>
      </c>
      <c r="KG73" s="48"/>
      <c r="KI73" s="45">
        <v>12</v>
      </c>
      <c r="KJ73" s="46">
        <f t="shared" si="170"/>
        <v>1124.4890404061762</v>
      </c>
      <c r="KK73" s="46">
        <f t="shared" si="171"/>
        <v>290.02</v>
      </c>
      <c r="KL73" s="128">
        <f t="shared" si="172"/>
        <v>834.46904040617619</v>
      </c>
      <c r="KM73" s="46">
        <f t="shared" si="173"/>
        <v>324.06889887961864</v>
      </c>
      <c r="KN73" s="46">
        <f t="shared" si="174"/>
        <v>510.40014152655755</v>
      </c>
      <c r="KO73" s="149">
        <f t="shared" si="175"/>
        <v>193930.93918624462</v>
      </c>
      <c r="KP73" s="199">
        <f t="shared" si="332"/>
        <v>200000</v>
      </c>
      <c r="KQ73" s="199">
        <f t="shared" si="333"/>
        <v>10000</v>
      </c>
      <c r="KR73" s="128">
        <f t="shared" si="176"/>
        <v>376.07433334626904</v>
      </c>
      <c r="KS73" s="408">
        <f t="shared" si="177"/>
        <v>0</v>
      </c>
      <c r="KT73" s="45">
        <v>12</v>
      </c>
      <c r="KU73" s="46">
        <f t="shared" si="334"/>
        <v>1124.49</v>
      </c>
      <c r="KV73" s="46">
        <f t="shared" si="178"/>
        <v>290.02</v>
      </c>
      <c r="KW73" s="128">
        <f t="shared" si="179"/>
        <v>834.47</v>
      </c>
      <c r="KX73" s="46">
        <f t="shared" si="180"/>
        <v>324.06888113972519</v>
      </c>
      <c r="KY73" s="46">
        <f t="shared" si="181"/>
        <v>510.40111886027483</v>
      </c>
      <c r="KZ73" s="149">
        <f t="shared" si="182"/>
        <v>193930.92756497482</v>
      </c>
      <c r="LA73" s="153">
        <f t="shared" si="335"/>
        <v>200000</v>
      </c>
      <c r="LB73" s="58">
        <f t="shared" si="183"/>
        <v>930.59633333333579</v>
      </c>
      <c r="LC73" s="52">
        <f t="shared" si="184"/>
        <v>290.02</v>
      </c>
      <c r="LD73" s="51">
        <f t="shared" si="185"/>
        <v>640.57633333333581</v>
      </c>
      <c r="LE73" s="149">
        <f t="shared" si="186"/>
        <v>192313.08400000003</v>
      </c>
      <c r="LF73" s="51">
        <f t="shared" si="336"/>
        <v>200000</v>
      </c>
      <c r="LG73" s="128">
        <f t="shared" si="187"/>
        <v>10000</v>
      </c>
      <c r="LH73" s="204">
        <f t="shared" si="188"/>
        <v>0</v>
      </c>
      <c r="LI73" s="479">
        <f t="shared" si="189"/>
        <v>-930.59633333333579</v>
      </c>
      <c r="LJ73" s="46">
        <f t="shared" si="337"/>
        <v>-1124.49</v>
      </c>
      <c r="LK73" s="46">
        <f t="shared" si="338"/>
        <v>-834.47</v>
      </c>
      <c r="LL73" s="48"/>
      <c r="LN73" s="237">
        <v>12</v>
      </c>
      <c r="LO73" s="46">
        <f t="shared" si="190"/>
        <v>1123.1238136873469</v>
      </c>
      <c r="LP73" s="239">
        <f t="shared" si="191"/>
        <v>193.32</v>
      </c>
      <c r="LQ73" s="46">
        <f t="shared" si="192"/>
        <v>929.80381368734697</v>
      </c>
      <c r="LR73" s="46">
        <f t="shared" si="193"/>
        <v>322.30645659949846</v>
      </c>
      <c r="LS73" s="46">
        <f t="shared" si="194"/>
        <v>607.49735708784851</v>
      </c>
      <c r="LT73" s="51">
        <f t="shared" si="195"/>
        <v>192776.37660261121</v>
      </c>
      <c r="LU73" s="199">
        <f t="shared" si="339"/>
        <v>10000</v>
      </c>
      <c r="LV73" s="58">
        <f t="shared" si="196"/>
        <v>933.33033333333128</v>
      </c>
      <c r="LW73" s="240">
        <f t="shared" si="197"/>
        <v>193.32</v>
      </c>
      <c r="LX73" s="51">
        <f t="shared" si="198"/>
        <v>740.01033333333135</v>
      </c>
      <c r="LY73" s="51">
        <f t="shared" si="340"/>
        <v>191119.87599999993</v>
      </c>
      <c r="LZ73" s="46">
        <f t="shared" si="341"/>
        <v>193.32</v>
      </c>
      <c r="MA73" s="199">
        <f t="shared" si="342"/>
        <v>10000</v>
      </c>
      <c r="MB73" s="468">
        <f t="shared" si="199"/>
        <v>-933.33033333333128</v>
      </c>
      <c r="MC73" s="46">
        <f t="shared" si="200"/>
        <v>-1123.1238136873469</v>
      </c>
      <c r="MD73" s="46">
        <f t="shared" si="201"/>
        <v>-929.80381368734697</v>
      </c>
      <c r="ME73" s="48"/>
      <c r="MG73" s="237">
        <v>12</v>
      </c>
      <c r="MH73" s="46">
        <f t="shared" si="202"/>
        <v>1076.608661999408</v>
      </c>
      <c r="MI73" s="239">
        <f t="shared" si="203"/>
        <v>112.59</v>
      </c>
      <c r="MJ73" s="46">
        <f t="shared" si="204"/>
        <v>964.01866199940798</v>
      </c>
      <c r="MK73" s="46">
        <f t="shared" si="205"/>
        <v>321.71516955383532</v>
      </c>
      <c r="ML73" s="46">
        <f t="shared" si="206"/>
        <v>642.3034924455726</v>
      </c>
      <c r="MM73" s="51">
        <f t="shared" si="207"/>
        <v>192386.79823985559</v>
      </c>
      <c r="MN73" s="199">
        <f t="shared" si="343"/>
        <v>10000</v>
      </c>
      <c r="MO73" s="58">
        <f t="shared" si="208"/>
        <v>889.32945707741396</v>
      </c>
      <c r="MP73" s="240">
        <f t="shared" si="209"/>
        <v>111.68</v>
      </c>
      <c r="MQ73" s="51">
        <f t="shared" si="210"/>
        <v>777.6494570774139</v>
      </c>
      <c r="MR73" s="57">
        <f t="shared" si="211"/>
        <v>190698.12651507102</v>
      </c>
      <c r="MS73" s="199">
        <f t="shared" si="344"/>
        <v>10000</v>
      </c>
      <c r="MT73" s="468">
        <f t="shared" si="345"/>
        <v>-889.32945707741396</v>
      </c>
      <c r="MU73" s="46">
        <f t="shared" si="212"/>
        <v>-1076.608661999408</v>
      </c>
      <c r="MV73" s="46">
        <f t="shared" si="213"/>
        <v>-964.01866199940798</v>
      </c>
      <c r="MW73" s="48"/>
      <c r="MY73" s="237">
        <v>12</v>
      </c>
      <c r="MZ73" s="46">
        <f t="shared" si="214"/>
        <v>1076.608661999408</v>
      </c>
      <c r="NA73" s="239">
        <f t="shared" si="215"/>
        <v>112.59</v>
      </c>
      <c r="NB73" s="128">
        <f t="shared" si="216"/>
        <v>964.01866199940798</v>
      </c>
      <c r="NC73" s="46">
        <f t="shared" si="217"/>
        <v>321.71516955383532</v>
      </c>
      <c r="ND73" s="46">
        <f t="shared" si="218"/>
        <v>642.3034924455726</v>
      </c>
      <c r="NE73" s="51">
        <f t="shared" si="219"/>
        <v>192386.79823985559</v>
      </c>
      <c r="NF73" s="153">
        <f t="shared" si="346"/>
        <v>10000</v>
      </c>
      <c r="NG73" s="237">
        <v>12</v>
      </c>
      <c r="NH73" s="46">
        <f t="shared" si="220"/>
        <v>1076.6099999999999</v>
      </c>
      <c r="NI73" s="239">
        <f t="shared" si="221"/>
        <v>112.59</v>
      </c>
      <c r="NJ73" s="128">
        <f t="shared" si="347"/>
        <v>964.02</v>
      </c>
      <c r="NK73" s="46">
        <f t="shared" si="348"/>
        <v>321.71514481838216</v>
      </c>
      <c r="NL73" s="46">
        <f t="shared" si="222"/>
        <v>642.30485518161777</v>
      </c>
      <c r="NM73" s="51">
        <f t="shared" si="223"/>
        <v>192386.78203584766</v>
      </c>
      <c r="NN73" s="58">
        <f t="shared" si="224"/>
        <v>888.78037499999857</v>
      </c>
      <c r="NO73" s="240">
        <f t="shared" si="225"/>
        <v>111.69</v>
      </c>
      <c r="NP73" s="51">
        <f t="shared" si="226"/>
        <v>777.09037499999863</v>
      </c>
      <c r="NQ73" s="57">
        <f t="shared" si="227"/>
        <v>190704.74550000002</v>
      </c>
      <c r="NR73" s="153">
        <f t="shared" si="349"/>
        <v>10000</v>
      </c>
      <c r="NS73" s="469">
        <f t="shared" si="228"/>
        <v>-888.78037499999857</v>
      </c>
      <c r="NT73" s="46">
        <f t="shared" si="229"/>
        <v>-1076.6099999999999</v>
      </c>
      <c r="NU73" s="46">
        <f t="shared" si="230"/>
        <v>-964.02</v>
      </c>
      <c r="NV73" s="48"/>
      <c r="NX73" s="237">
        <v>12</v>
      </c>
      <c r="NY73" s="46">
        <f t="shared" si="231"/>
        <v>1076.6456011701148</v>
      </c>
      <c r="NZ73" s="239">
        <f t="shared" si="232"/>
        <v>116.66</v>
      </c>
      <c r="OA73" s="46">
        <f t="shared" si="233"/>
        <v>959.98560117011482</v>
      </c>
      <c r="OB73" s="46">
        <f t="shared" si="234"/>
        <v>321.74848958999655</v>
      </c>
      <c r="OC73" s="46">
        <f t="shared" si="235"/>
        <v>638.23711158011827</v>
      </c>
      <c r="OD73" s="149">
        <f t="shared" si="236"/>
        <v>192410.85664241781</v>
      </c>
      <c r="OE73" s="57">
        <f t="shared" si="350"/>
        <v>200000</v>
      </c>
      <c r="OF73" s="153">
        <f t="shared" si="351"/>
        <v>10000</v>
      </c>
      <c r="OG73" s="58">
        <f t="shared" si="237"/>
        <v>889.48383333333379</v>
      </c>
      <c r="OH73" s="240">
        <f t="shared" si="352"/>
        <v>116.66</v>
      </c>
      <c r="OI73" s="51">
        <f t="shared" si="238"/>
        <v>772.82383333333382</v>
      </c>
      <c r="OJ73" s="149">
        <f t="shared" si="239"/>
        <v>190726.11400000006</v>
      </c>
      <c r="OK73" s="57">
        <f t="shared" si="353"/>
        <v>200000</v>
      </c>
      <c r="OL73" s="153">
        <f t="shared" si="354"/>
        <v>10000</v>
      </c>
      <c r="OM73" s="468">
        <f t="shared" si="355"/>
        <v>-889.48383333333379</v>
      </c>
      <c r="ON73" s="46">
        <f t="shared" si="356"/>
        <v>-1076.6456011701148</v>
      </c>
      <c r="OO73" s="46">
        <f t="shared" si="240"/>
        <v>-959.98560117011482</v>
      </c>
      <c r="OP73" s="48"/>
      <c r="OR73" s="237">
        <v>12</v>
      </c>
      <c r="OS73" s="46">
        <f t="shared" si="241"/>
        <v>1076.765700416463</v>
      </c>
      <c r="OT73" s="239">
        <f t="shared" si="242"/>
        <v>116.66</v>
      </c>
      <c r="OU73" s="128">
        <f t="shared" si="243"/>
        <v>960.10570041646304</v>
      </c>
      <c r="OV73" s="46">
        <f t="shared" si="244"/>
        <v>321.74626932993516</v>
      </c>
      <c r="OW73" s="46">
        <f t="shared" si="245"/>
        <v>638.35943108652782</v>
      </c>
      <c r="OX73" s="149">
        <f t="shared" si="246"/>
        <v>192409.40216687458</v>
      </c>
      <c r="OY73" s="199">
        <f t="shared" si="357"/>
        <v>200000</v>
      </c>
      <c r="OZ73" s="153">
        <f t="shared" si="358"/>
        <v>10000</v>
      </c>
      <c r="PA73" s="237">
        <v>12</v>
      </c>
      <c r="PB73" s="46">
        <f t="shared" si="247"/>
        <v>1076.765700416463</v>
      </c>
      <c r="PC73" s="239">
        <f t="shared" si="359"/>
        <v>116.66</v>
      </c>
      <c r="PD73" s="128">
        <f t="shared" si="248"/>
        <v>960.10570041646304</v>
      </c>
      <c r="PE73" s="46">
        <f t="shared" si="249"/>
        <v>321.74626932993516</v>
      </c>
      <c r="PF73" s="46">
        <f t="shared" si="250"/>
        <v>638.35943108652782</v>
      </c>
      <c r="PG73" s="149">
        <f t="shared" si="251"/>
        <v>192409.40216687458</v>
      </c>
      <c r="PH73" s="57">
        <f t="shared" si="360"/>
        <v>200000</v>
      </c>
      <c r="PI73" s="688">
        <f t="shared" si="252"/>
        <v>889.6533333333341</v>
      </c>
      <c r="PJ73" s="240">
        <f t="shared" si="361"/>
        <v>116.66</v>
      </c>
      <c r="PK73" s="51">
        <f t="shared" si="253"/>
        <v>772.99333333333414</v>
      </c>
      <c r="PL73" s="150">
        <f t="shared" si="254"/>
        <v>190724.07999999984</v>
      </c>
      <c r="PM73" s="153">
        <f t="shared" si="362"/>
        <v>200000</v>
      </c>
      <c r="PN73" s="153">
        <f t="shared" si="363"/>
        <v>10000</v>
      </c>
      <c r="PO73" s="469">
        <f t="shared" si="255"/>
        <v>-889.6533333333341</v>
      </c>
      <c r="PP73" s="46">
        <f t="shared" si="256"/>
        <v>-1076.765700416463</v>
      </c>
      <c r="PQ73" s="46">
        <f t="shared" si="257"/>
        <v>-960.10570041646304</v>
      </c>
      <c r="PR73" s="48"/>
    </row>
    <row r="74" spans="2:434" hidden="1" x14ac:dyDescent="0.3">
      <c r="B74" s="45">
        <v>13</v>
      </c>
      <c r="C74" s="46">
        <f t="shared" si="10"/>
        <v>1111.77</v>
      </c>
      <c r="D74" s="46">
        <f t="shared" si="11"/>
        <v>100</v>
      </c>
      <c r="E74" s="46">
        <f t="shared" si="12"/>
        <v>1011.77</v>
      </c>
      <c r="F74" s="46">
        <f t="shared" si="13"/>
        <v>319.63952634596114</v>
      </c>
      <c r="G74" s="46">
        <f t="shared" si="14"/>
        <v>692.13047365403884</v>
      </c>
      <c r="H74" s="51">
        <f t="shared" si="15"/>
        <v>191091.58533392265</v>
      </c>
      <c r="I74" s="58">
        <f t="shared" si="16"/>
        <v>933.33333333333337</v>
      </c>
      <c r="J74" s="52">
        <f t="shared" si="17"/>
        <v>100</v>
      </c>
      <c r="K74" s="51">
        <f t="shared" si="18"/>
        <v>833.33333333333337</v>
      </c>
      <c r="L74" s="57">
        <f t="shared" si="19"/>
        <v>189166.66666666654</v>
      </c>
      <c r="M74" s="468">
        <f t="shared" si="258"/>
        <v>-933.33333333333337</v>
      </c>
      <c r="N74" s="46">
        <f t="shared" si="259"/>
        <v>-1111.77</v>
      </c>
      <c r="O74" s="47"/>
      <c r="P74" s="46">
        <f t="shared" si="260"/>
        <v>-1011.77</v>
      </c>
      <c r="Q74" s="48"/>
      <c r="R74" s="29"/>
      <c r="S74" s="29"/>
      <c r="T74" s="45">
        <v>13</v>
      </c>
      <c r="U74" s="46">
        <f t="shared" si="20"/>
        <v>1190.9100000000001</v>
      </c>
      <c r="V74" s="46">
        <f t="shared" si="21"/>
        <v>179.14</v>
      </c>
      <c r="W74" s="46">
        <f t="shared" si="261"/>
        <v>1011.77</v>
      </c>
      <c r="X74" s="46">
        <f t="shared" si="22"/>
        <v>319.63952634596114</v>
      </c>
      <c r="Y74" s="46">
        <f t="shared" si="23"/>
        <v>692.13047365403884</v>
      </c>
      <c r="Z74" s="51">
        <f t="shared" si="24"/>
        <v>191091.58533392265</v>
      </c>
      <c r="AA74" s="58">
        <f t="shared" si="25"/>
        <v>1010.8133333333334</v>
      </c>
      <c r="AB74" s="52">
        <f t="shared" si="26"/>
        <v>177.48</v>
      </c>
      <c r="AC74" s="51">
        <f t="shared" si="27"/>
        <v>833.33333333333337</v>
      </c>
      <c r="AD74" s="57">
        <f t="shared" si="28"/>
        <v>189166.66666666654</v>
      </c>
      <c r="AE74" s="468">
        <f t="shared" si="262"/>
        <v>-1010.8133333333334</v>
      </c>
      <c r="AF74" s="46">
        <f t="shared" si="29"/>
        <v>-1190.9100000000001</v>
      </c>
      <c r="AG74" s="47"/>
      <c r="AH74" s="46">
        <f t="shared" si="263"/>
        <v>-1011.77</v>
      </c>
      <c r="AI74" s="48"/>
      <c r="AJ74" s="29"/>
      <c r="AK74" s="45">
        <v>13</v>
      </c>
      <c r="AL74" s="46">
        <f t="shared" si="30"/>
        <v>1117.72</v>
      </c>
      <c r="AM74" s="46"/>
      <c r="AN74" s="46"/>
      <c r="AO74" s="46">
        <f t="shared" si="31"/>
        <v>174.18</v>
      </c>
      <c r="AP74" s="128">
        <f t="shared" si="32"/>
        <v>943.54</v>
      </c>
      <c r="AQ74" s="128"/>
      <c r="AR74" s="128"/>
      <c r="AS74" s="46">
        <f t="shared" si="33"/>
        <v>321.08992657944583</v>
      </c>
      <c r="AT74" s="46">
        <f t="shared" si="34"/>
        <v>622.45007342055419</v>
      </c>
      <c r="AU74" s="51"/>
      <c r="AV74" s="51"/>
      <c r="AW74" s="51">
        <f t="shared" si="35"/>
        <v>192031.50587424691</v>
      </c>
      <c r="AX74" s="58">
        <f t="shared" si="264"/>
        <v>927.38215694565588</v>
      </c>
      <c r="AY74" s="52"/>
      <c r="AZ74" s="52"/>
      <c r="BA74" s="52">
        <f t="shared" si="36"/>
        <v>172.68</v>
      </c>
      <c r="BB74" s="51">
        <f t="shared" si="37"/>
        <v>754.70215694565582</v>
      </c>
      <c r="BC74" s="51"/>
      <c r="BD74" s="51"/>
      <c r="BE74" s="57">
        <f t="shared" si="38"/>
        <v>190241.87195970645</v>
      </c>
      <c r="BF74" s="468">
        <f t="shared" si="39"/>
        <v>-927.38215694565588</v>
      </c>
      <c r="BG74" s="46">
        <f t="shared" si="40"/>
        <v>-1117.72</v>
      </c>
      <c r="BH74" s="46">
        <f t="shared" si="41"/>
        <v>-943.54</v>
      </c>
      <c r="BI74" s="48"/>
      <c r="BJ74" s="12"/>
      <c r="BK74" s="45">
        <v>13</v>
      </c>
      <c r="BL74" s="46">
        <f t="shared" si="265"/>
        <v>1183.5899999999999</v>
      </c>
      <c r="BM74" s="46">
        <f t="shared" si="266"/>
        <v>171.82</v>
      </c>
      <c r="BN74" s="46">
        <f t="shared" si="267"/>
        <v>1011.77</v>
      </c>
      <c r="BO74" s="46">
        <f t="shared" si="42"/>
        <v>319.63952634596114</v>
      </c>
      <c r="BP74" s="46">
        <f t="shared" si="43"/>
        <v>692.13047365403884</v>
      </c>
      <c r="BQ74" s="51">
        <f t="shared" si="44"/>
        <v>191091.58533392265</v>
      </c>
      <c r="BR74" s="150">
        <f>$BQ$73</f>
        <v>191783.71580757669</v>
      </c>
      <c r="BS74" s="58">
        <f t="shared" si="45"/>
        <v>1003.5533333333334</v>
      </c>
      <c r="BT74" s="52">
        <f t="shared" si="269"/>
        <v>170.22</v>
      </c>
      <c r="BU74" s="51">
        <f t="shared" si="46"/>
        <v>833.33333333333337</v>
      </c>
      <c r="BV74" s="51">
        <f t="shared" si="47"/>
        <v>189166.66666666654</v>
      </c>
      <c r="BW74" s="150">
        <f>$BV$73</f>
        <v>189999.99999999988</v>
      </c>
      <c r="BX74" s="468">
        <f t="shared" si="271"/>
        <v>-1003.5533333333334</v>
      </c>
      <c r="BY74" s="46">
        <f t="shared" si="272"/>
        <v>-1183.5899999999999</v>
      </c>
      <c r="BZ74" s="46">
        <f t="shared" si="48"/>
        <v>-1011.77</v>
      </c>
      <c r="CA74" s="48"/>
      <c r="CB74" s="29"/>
      <c r="CC74" s="45">
        <v>13</v>
      </c>
      <c r="CD74" s="128">
        <f t="shared" si="49"/>
        <v>1117.6300000000001</v>
      </c>
      <c r="CE74" s="46">
        <f t="shared" si="273"/>
        <v>167.88</v>
      </c>
      <c r="CF74" s="128">
        <f t="shared" si="50"/>
        <v>949.75</v>
      </c>
      <c r="CG74" s="46">
        <f t="shared" si="274"/>
        <v>321.02134733591674</v>
      </c>
      <c r="CH74" s="46">
        <f t="shared" si="52"/>
        <v>628.72865266408326</v>
      </c>
      <c r="CI74" s="51">
        <f t="shared" si="53"/>
        <v>191984.07974888597</v>
      </c>
      <c r="CJ74" s="149">
        <f>$CR$73</f>
        <v>192612.80840155005</v>
      </c>
      <c r="CK74" s="153">
        <f t="shared" si="276"/>
        <v>10000</v>
      </c>
      <c r="CL74" s="45">
        <v>13</v>
      </c>
      <c r="CM74" s="46">
        <f t="shared" si="277"/>
        <v>1117.6300000000001</v>
      </c>
      <c r="CN74" s="128">
        <f t="shared" si="54"/>
        <v>167.88</v>
      </c>
      <c r="CO74" s="128">
        <f t="shared" si="278"/>
        <v>949.75</v>
      </c>
      <c r="CP74" s="46">
        <f t="shared" si="55"/>
        <v>321.02134733591674</v>
      </c>
      <c r="CQ74" s="46">
        <f t="shared" si="56"/>
        <v>628.72865266408326</v>
      </c>
      <c r="CR74" s="51">
        <f t="shared" si="57"/>
        <v>191984.07974888597</v>
      </c>
      <c r="CS74" s="150">
        <f>$CR$73</f>
        <v>192612.80840155005</v>
      </c>
      <c r="CT74" s="58">
        <f t="shared" si="58"/>
        <v>927.86033333333398</v>
      </c>
      <c r="CU74" s="52">
        <f t="shared" si="280"/>
        <v>166.44</v>
      </c>
      <c r="CV74" s="51">
        <f t="shared" si="281"/>
        <v>761.42033333333393</v>
      </c>
      <c r="CW74" s="51">
        <f t="shared" si="59"/>
        <v>190196.0956666666</v>
      </c>
      <c r="CX74" s="150">
        <f>$CW$73</f>
        <v>190957.51599999995</v>
      </c>
      <c r="CY74" s="153">
        <f t="shared" si="283"/>
        <v>10000</v>
      </c>
      <c r="CZ74" s="479">
        <f t="shared" si="60"/>
        <v>-927.86033333333398</v>
      </c>
      <c r="DA74" s="46">
        <f t="shared" si="284"/>
        <v>-1117.6300000000001</v>
      </c>
      <c r="DB74" s="46">
        <f t="shared" si="285"/>
        <v>-949.75</v>
      </c>
      <c r="DC74" s="48"/>
      <c r="DE74" s="45">
        <v>13</v>
      </c>
      <c r="DF74" s="46">
        <f t="shared" si="61"/>
        <v>1065.0999999999999</v>
      </c>
      <c r="DG74" s="46">
        <f>IF(AND($H$7="Oui",DE74&gt;$I$7),0,IF(DE74&gt;$B$7,0,(TRUNC($C$7*$P$28*$L$7/12,2))+(TRUNC($C$7*$Q$28*$M$7/12,2))))</f>
        <v>53.33</v>
      </c>
      <c r="DH74" s="46">
        <f t="shared" si="62"/>
        <v>1011.77</v>
      </c>
      <c r="DI74" s="46">
        <f t="shared" si="63"/>
        <v>319.63952634596114</v>
      </c>
      <c r="DJ74" s="46">
        <f t="shared" si="64"/>
        <v>692.13047365403884</v>
      </c>
      <c r="DK74" s="51">
        <f t="shared" si="65"/>
        <v>191091.58533392265</v>
      </c>
      <c r="DL74" s="58">
        <f t="shared" si="66"/>
        <v>886.66333333333341</v>
      </c>
      <c r="DM74" s="52">
        <f>IF(AND($H$7="Oui",DE74&gt;$I$7),0,IF(DE74&gt;$B$7,0,(TRUNC($C$7*$P$28/12,2))+(TRUNC($C$7*$Q$28/12,2))))</f>
        <v>53.33</v>
      </c>
      <c r="DN74" s="51">
        <f t="shared" si="67"/>
        <v>833.33333333333337</v>
      </c>
      <c r="DO74" s="57">
        <f t="shared" si="68"/>
        <v>189166.66666666654</v>
      </c>
      <c r="DP74" s="468">
        <f t="shared" si="288"/>
        <v>-886.66333333333341</v>
      </c>
      <c r="DQ74" s="46">
        <f t="shared" si="289"/>
        <v>-1065.0999999999999</v>
      </c>
      <c r="DR74" s="47"/>
      <c r="DS74" s="46">
        <f t="shared" si="290"/>
        <v>-1011.77</v>
      </c>
      <c r="DT74" s="48"/>
      <c r="DU74" s="29"/>
      <c r="DV74" s="45">
        <v>13</v>
      </c>
      <c r="DW74" s="46">
        <f t="shared" si="291"/>
        <v>1062.9000000000001</v>
      </c>
      <c r="DX74" s="46">
        <f>IF(AND($H$7="Oui",DV74&gt;$I$7),0,IF(DV74&gt;$B$7,0,(TRUNC(EB73*$R$28*$L$7/12,2))+(TRUNC(EB73*$S$28*$M$7/12,2))))</f>
        <v>51.13</v>
      </c>
      <c r="DY74" s="46">
        <f t="shared" si="293"/>
        <v>1011.77</v>
      </c>
      <c r="DZ74" s="46">
        <f t="shared" si="69"/>
        <v>319.63952634596114</v>
      </c>
      <c r="EA74" s="46">
        <f t="shared" si="70"/>
        <v>692.13047365403884</v>
      </c>
      <c r="EB74" s="51">
        <f t="shared" si="71"/>
        <v>191091.58533392265</v>
      </c>
      <c r="EC74" s="58">
        <f t="shared" si="72"/>
        <v>883.99333333333334</v>
      </c>
      <c r="ED74" s="52">
        <f>IF(AND($H$7="Oui",DV74&gt;$I$7),0,IF(DV74&gt;$B$7,0,(TRUNC(EF73*$R$28/12,2))+(TRUNC(EF73*$S$28/12,2))))</f>
        <v>50.66</v>
      </c>
      <c r="EE74" s="51">
        <f t="shared" si="73"/>
        <v>833.33333333333337</v>
      </c>
      <c r="EF74" s="57">
        <f t="shared" si="74"/>
        <v>189166.66666666654</v>
      </c>
      <c r="EG74" s="468">
        <f t="shared" si="295"/>
        <v>-883.99333333333334</v>
      </c>
      <c r="EH74" s="46">
        <f t="shared" si="296"/>
        <v>-1062.9000000000001</v>
      </c>
      <c r="EI74" s="47"/>
      <c r="EJ74" s="46">
        <f t="shared" si="297"/>
        <v>-1011.77</v>
      </c>
      <c r="EK74" s="48"/>
      <c r="EL74" s="29"/>
      <c r="EM74" s="45">
        <v>13</v>
      </c>
      <c r="EN74" s="46">
        <f t="shared" ref="EN74:EN85" si="365">IF(AND($H$7="Oui",EM74=$I$7),EP74+EO74,IF(EM74&gt;$B$7,0,IF($F$10="Paliers",ROUND(-PMT(($D$7+($T$28*$L$7)+($U$28*$M$7))/12,$B$7-EM73,ES73,0,0),2),IF(AND($H$7="Oui",EM74=$I$7),EP74+EO74,IF(AND($H$7="Oui",EM74&gt;$I$7),0,IF(EM74&gt;$B$7,0,$EN$60))))))</f>
        <v>1058.0868689014749</v>
      </c>
      <c r="EO74" s="46">
        <f>IF(EM74&gt;$B$7,0,(TRUNC(ES73*$T$28*$L$7/12,2))+(TRUNC(ES73*$U$28*$M$7/12,2)))</f>
        <v>51.13</v>
      </c>
      <c r="EP74" s="128">
        <f t="shared" si="77"/>
        <v>1006.9568689014749</v>
      </c>
      <c r="EQ74" s="46">
        <f t="shared" si="78"/>
        <v>319.62878766475012</v>
      </c>
      <c r="ER74" s="46">
        <f t="shared" si="79"/>
        <v>687.32808123672476</v>
      </c>
      <c r="ES74" s="51">
        <f t="shared" si="80"/>
        <v>191089.94451761336</v>
      </c>
      <c r="ET74" s="153">
        <f t="shared" si="298"/>
        <v>10000</v>
      </c>
      <c r="EU74" s="45">
        <v>13</v>
      </c>
      <c r="EV74" s="46">
        <f t="shared" si="81"/>
        <v>1058.0899999999999</v>
      </c>
      <c r="EW74" s="46">
        <f>IF(EU74&gt;$B$7,0,(TRUNC(FA73*$T$28*$L$7/12,2))+(TRUNC(FA73*$U$28*$M$7/12,2)))</f>
        <v>51.13</v>
      </c>
      <c r="EX74" s="128">
        <f t="shared" si="300"/>
        <v>1006.96</v>
      </c>
      <c r="EY74" s="46">
        <f t="shared" si="301"/>
        <v>319.62872446554388</v>
      </c>
      <c r="EZ74" s="46">
        <f t="shared" si="82"/>
        <v>687.33127553445615</v>
      </c>
      <c r="FA74" s="51">
        <f t="shared" si="83"/>
        <v>191089.90340379186</v>
      </c>
      <c r="FB74" s="58">
        <f t="shared" si="302"/>
        <v>874.86920833333363</v>
      </c>
      <c r="FC74" s="52">
        <f>IF(AND($H$7="Oui",EU74&gt;$I$7),0,IF(EU74&gt;$B$7,0,(TRUNC(FE73*$T$28/12,2))+(TRUNC(FE73*$U$28/12,2))))</f>
        <v>50.67</v>
      </c>
      <c r="FD74" s="51">
        <f t="shared" si="304"/>
        <v>824.19920833333367</v>
      </c>
      <c r="FE74" s="57">
        <f t="shared" si="84"/>
        <v>189224.50029166666</v>
      </c>
      <c r="FF74" s="153">
        <f t="shared" si="305"/>
        <v>10000</v>
      </c>
      <c r="FG74" s="469">
        <f t="shared" si="85"/>
        <v>-874.86920833333363</v>
      </c>
      <c r="FH74" s="46">
        <f t="shared" si="86"/>
        <v>-1058.0899999999999</v>
      </c>
      <c r="FI74" s="46">
        <f t="shared" si="87"/>
        <v>-1006.96</v>
      </c>
      <c r="FJ74" s="48"/>
      <c r="FL74" s="45">
        <v>13</v>
      </c>
      <c r="FM74" s="46">
        <f t="shared" si="306"/>
        <v>1062.9000000000001</v>
      </c>
      <c r="FN74" s="46">
        <f t="shared" ref="FN74:FN85" si="366">IF(AND($H$7="Oui",FL74&gt;$I$7),0,IF(FL74&gt;$B$7,0,(TRUNC(FS74*$V$28*$L$7/12,2))+(TRUNC(FS74*$W$28*$M$7/12,2))))</f>
        <v>51.13</v>
      </c>
      <c r="FO74" s="46">
        <f t="shared" si="307"/>
        <v>1011.77</v>
      </c>
      <c r="FP74" s="46">
        <f t="shared" si="89"/>
        <v>319.63952634596114</v>
      </c>
      <c r="FQ74" s="46">
        <f t="shared" si="90"/>
        <v>692.13047365403884</v>
      </c>
      <c r="FR74" s="51">
        <f t="shared" si="91"/>
        <v>191091.58533392265</v>
      </c>
      <c r="FS74" s="150">
        <f>$BQ$73</f>
        <v>191783.71580757669</v>
      </c>
      <c r="FT74" s="58">
        <f t="shared" si="92"/>
        <v>883.99333333333334</v>
      </c>
      <c r="FU74" s="52">
        <f t="shared" ref="FU74:FU85" si="367">IF(AND($H$7="Oui",FL74&gt;$I$7),0,IF(FL74&gt;$B$7,0,(TRUNC(FX74*$V$28/12,2))+(TRUNC(FX74*$W$28/12,2))))</f>
        <v>50.66</v>
      </c>
      <c r="FV74" s="51">
        <f t="shared" si="94"/>
        <v>833.33333333333337</v>
      </c>
      <c r="FW74" s="51">
        <f t="shared" si="95"/>
        <v>189166.66666666654</v>
      </c>
      <c r="FX74" s="150">
        <f>$BV$73</f>
        <v>189999.99999999988</v>
      </c>
      <c r="FY74" s="468">
        <f t="shared" si="310"/>
        <v>-883.99333333333334</v>
      </c>
      <c r="FZ74" s="46">
        <f t="shared" si="311"/>
        <v>-1062.9000000000001</v>
      </c>
      <c r="GA74" s="46">
        <f t="shared" si="96"/>
        <v>-1011.77</v>
      </c>
      <c r="GB74" s="48"/>
      <c r="GD74" s="45">
        <v>13</v>
      </c>
      <c r="GE74" s="46">
        <f t="shared" ref="GE74:GE85" si="368">IF(AND($H$7="Oui",GD74=$I$7),GG74+GF74,IF(GD74&gt;$B$7,0,IF($F$10="Paliers",ROUND(-PMT(($D$7+($X$28*$L$7)+($Y$28*$M$7))/12,$B$7-GD73,GJ73,0,0),2),IF(AND($H$7="Oui",GD74=$I$7),GG74+GF74,IF(AND($H$7="Oui",GD74&gt;$I$7),0,IF(GD74&gt;$B$7,0,$GE$60))))))</f>
        <v>1060.0875939185617</v>
      </c>
      <c r="GF74" s="128">
        <f>IF(AND($H$7="Oui",GD74&gt;$I$7),0,IF(GD74&gt;$B$7,0,(TRUNC(GK74*$X$28*$L$7/12,2))+(TRUNC(GK74*$Y$28*$M$7/12,2))))</f>
        <v>51.13</v>
      </c>
      <c r="GG74" s="128">
        <f t="shared" si="98"/>
        <v>1008.9575939185617</v>
      </c>
      <c r="GH74" s="46">
        <f t="shared" si="99"/>
        <v>319.60606888073352</v>
      </c>
      <c r="GI74" s="46">
        <f t="shared" si="100"/>
        <v>689.3515250378282</v>
      </c>
      <c r="GJ74" s="51">
        <f t="shared" si="101"/>
        <v>191074.28980340227</v>
      </c>
      <c r="GK74" s="149">
        <f>$GJ$73</f>
        <v>191763.64132844011</v>
      </c>
      <c r="GL74" s="153">
        <f t="shared" si="314"/>
        <v>10000</v>
      </c>
      <c r="GM74" s="45">
        <v>13</v>
      </c>
      <c r="GN74" s="46">
        <f t="shared" si="102"/>
        <v>1060.0899999999999</v>
      </c>
      <c r="GO74" s="46">
        <f t="shared" ref="GO74:GO85" si="369">IF(GM74&gt;$B$7,0,(TRUNC(GT74*$X$28*$L$7/12,2))+(TRUNC(GT74*$Y$28*$M$7/12,2)))</f>
        <v>51.13</v>
      </c>
      <c r="GP74" s="128">
        <f t="shared" si="315"/>
        <v>1008.96</v>
      </c>
      <c r="GQ74" s="46">
        <f t="shared" si="104"/>
        <v>319.60602031552997</v>
      </c>
      <c r="GR74" s="46">
        <f t="shared" si="105"/>
        <v>689.35397968447</v>
      </c>
      <c r="GS74" s="51">
        <f t="shared" si="106"/>
        <v>191074.25820963352</v>
      </c>
      <c r="GT74" s="150">
        <f>$GS$73</f>
        <v>191763.612189318</v>
      </c>
      <c r="GU74" s="58">
        <f t="shared" si="107"/>
        <v>876.92633333333197</v>
      </c>
      <c r="GV74" s="241">
        <f t="shared" ref="GV74:GV85" si="370">IF(AND($H$7="Oui",GM74&gt;$I$7),0,IF(GM74&gt;$B$7,0,(TRUNC(GY74*$X$28/12,2))+(TRUNC(GY74*$Y$28/12,2))))</f>
        <v>50.67</v>
      </c>
      <c r="GW74" s="51">
        <f t="shared" si="317"/>
        <v>826.25633333333201</v>
      </c>
      <c r="GX74" s="57">
        <f t="shared" si="109"/>
        <v>189210.54766666668</v>
      </c>
      <c r="GY74" s="150">
        <f>$GX$73</f>
        <v>190036.804</v>
      </c>
      <c r="GZ74" s="153">
        <f t="shared" si="319"/>
        <v>10000</v>
      </c>
      <c r="HA74" s="469">
        <f t="shared" si="110"/>
        <v>-876.92633333333197</v>
      </c>
      <c r="HB74" s="46">
        <f t="shared" si="111"/>
        <v>-1060.0899999999999</v>
      </c>
      <c r="HC74" s="46">
        <f t="shared" si="112"/>
        <v>-1008.96</v>
      </c>
      <c r="HD74" s="48"/>
      <c r="HF74" s="45">
        <v>13</v>
      </c>
      <c r="HG74" s="46">
        <f t="shared" si="113"/>
        <v>1123.8775326810628</v>
      </c>
      <c r="HH74" s="46">
        <f t="shared" si="114"/>
        <v>250</v>
      </c>
      <c r="HI74" s="46">
        <f t="shared" si="115"/>
        <v>873.8775326810628</v>
      </c>
      <c r="HJ74" s="46">
        <f t="shared" si="116"/>
        <v>322.42279695212642</v>
      </c>
      <c r="HK74" s="46">
        <f t="shared" si="117"/>
        <v>551.45473572893638</v>
      </c>
      <c r="HL74" s="51">
        <f t="shared" si="118"/>
        <v>192902.22343554691</v>
      </c>
      <c r="HM74" s="153">
        <f t="shared" si="320"/>
        <v>10000</v>
      </c>
      <c r="HN74" s="58">
        <f t="shared" si="119"/>
        <v>933.33333333333724</v>
      </c>
      <c r="HO74" s="52">
        <f t="shared" si="120"/>
        <v>250</v>
      </c>
      <c r="HP74" s="51">
        <f t="shared" si="121"/>
        <v>683.33333333333724</v>
      </c>
      <c r="HQ74" s="57">
        <f t="shared" si="122"/>
        <v>191116.66666666654</v>
      </c>
      <c r="HR74" s="153">
        <f t="shared" si="321"/>
        <v>10000</v>
      </c>
      <c r="HS74" s="468">
        <f t="shared" si="123"/>
        <v>-933.33333333333724</v>
      </c>
      <c r="HT74" s="46">
        <f t="shared" si="124"/>
        <v>-1123.8775326810628</v>
      </c>
      <c r="HU74" s="46">
        <f t="shared" si="125"/>
        <v>-873.8775326810628</v>
      </c>
      <c r="HV74" s="48"/>
      <c r="HW74" s="29"/>
      <c r="HX74" s="45">
        <v>13</v>
      </c>
      <c r="HY74" s="128">
        <f t="shared" si="126"/>
        <v>1124.3399999999999</v>
      </c>
      <c r="HZ74" s="46">
        <f t="shared" si="127"/>
        <v>279.16000000000003</v>
      </c>
      <c r="IA74" s="46">
        <f t="shared" si="128"/>
        <v>845.18</v>
      </c>
      <c r="IB74" s="46">
        <f t="shared" si="129"/>
        <v>323.09958775002661</v>
      </c>
      <c r="IC74" s="46">
        <f t="shared" si="130"/>
        <v>522.08041224997328</v>
      </c>
      <c r="ID74" s="51">
        <f t="shared" si="131"/>
        <v>193337.67223776598</v>
      </c>
      <c r="IE74" s="153">
        <f t="shared" si="322"/>
        <v>10000</v>
      </c>
      <c r="IF74" s="58">
        <f t="shared" si="132"/>
        <v>930.14625019664186</v>
      </c>
      <c r="IG74" s="52">
        <f t="shared" si="133"/>
        <v>276.82</v>
      </c>
      <c r="IH74" s="51">
        <f t="shared" si="134"/>
        <v>653.32625019664192</v>
      </c>
      <c r="II74" s="57">
        <f t="shared" si="323"/>
        <v>191579.65874744373</v>
      </c>
      <c r="IJ74" s="153">
        <f t="shared" si="324"/>
        <v>10000</v>
      </c>
      <c r="IK74" s="468">
        <f t="shared" si="135"/>
        <v>-930.14625019664186</v>
      </c>
      <c r="IL74" s="46">
        <f t="shared" si="136"/>
        <v>-1124.3399999999999</v>
      </c>
      <c r="IM74" s="46">
        <f t="shared" si="137"/>
        <v>-845.18</v>
      </c>
      <c r="IN74" s="48"/>
      <c r="IO74" s="53">
        <f t="shared" si="138"/>
        <v>279.17431935466033</v>
      </c>
      <c r="IQ74" s="45">
        <v>13</v>
      </c>
      <c r="IR74" s="128">
        <f t="shared" si="139"/>
        <v>1126.4568749999989</v>
      </c>
      <c r="IS74" s="128">
        <f t="shared" si="140"/>
        <v>284.2</v>
      </c>
      <c r="IT74" s="128">
        <f t="shared" si="141"/>
        <v>842.2568749999989</v>
      </c>
      <c r="IU74" s="46">
        <f t="shared" si="364"/>
        <v>323.16000000000003</v>
      </c>
      <c r="IV74" s="46">
        <f t="shared" si="143"/>
        <v>519.09687499999882</v>
      </c>
      <c r="IW74" s="51">
        <f t="shared" si="144"/>
        <v>193376.81062500001</v>
      </c>
      <c r="IX74" s="199">
        <f t="shared" si="325"/>
        <v>10000</v>
      </c>
      <c r="IY74" s="128">
        <f t="shared" si="145"/>
        <v>279.03136523984818</v>
      </c>
      <c r="IZ74" s="408">
        <f t="shared" si="146"/>
        <v>0</v>
      </c>
      <c r="JA74" s="58">
        <f t="shared" si="147"/>
        <v>931.95916666666494</v>
      </c>
      <c r="JB74" s="52">
        <f t="shared" si="148"/>
        <v>281.82</v>
      </c>
      <c r="JC74" s="51">
        <f t="shared" si="149"/>
        <v>650.13916666666501</v>
      </c>
      <c r="JD74" s="57">
        <f t="shared" si="150"/>
        <v>191622.1308333333</v>
      </c>
      <c r="JE74" s="280">
        <f t="shared" si="151"/>
        <v>10000</v>
      </c>
      <c r="JF74" s="280">
        <f t="shared" si="152"/>
        <v>0</v>
      </c>
      <c r="JG74" s="468">
        <f t="shared" si="153"/>
        <v>-931.95916666666494</v>
      </c>
      <c r="JH74" s="46">
        <f t="shared" si="154"/>
        <v>-1126.4568749999989</v>
      </c>
      <c r="JI74" s="46">
        <f t="shared" si="155"/>
        <v>-842.2568749999989</v>
      </c>
      <c r="JJ74" s="48"/>
      <c r="JL74" s="45">
        <v>13</v>
      </c>
      <c r="JM74" s="46">
        <f t="shared" si="156"/>
        <v>1124.4930833333331</v>
      </c>
      <c r="JN74" s="46">
        <f t="shared" si="157"/>
        <v>281.98</v>
      </c>
      <c r="JO74" s="128">
        <f t="shared" si="158"/>
        <v>842.51308333333304</v>
      </c>
      <c r="JP74" s="46">
        <f t="shared" si="326"/>
        <v>323.3</v>
      </c>
      <c r="JQ74" s="46">
        <f t="shared" si="159"/>
        <v>519.21308333333309</v>
      </c>
      <c r="JR74" s="51">
        <f t="shared" si="160"/>
        <v>193460.58991666668</v>
      </c>
      <c r="JS74" s="149">
        <f>$BQ$73</f>
        <v>191783.71580757669</v>
      </c>
      <c r="JT74" s="199">
        <f t="shared" si="328"/>
        <v>10000</v>
      </c>
      <c r="JU74" s="128">
        <f t="shared" si="161"/>
        <v>281.96778057146372</v>
      </c>
      <c r="JV74" s="408">
        <f t="shared" si="162"/>
        <v>0</v>
      </c>
      <c r="JW74" s="58">
        <f t="shared" si="163"/>
        <v>930.37233333333074</v>
      </c>
      <c r="JX74" s="52">
        <f t="shared" si="164"/>
        <v>279.36</v>
      </c>
      <c r="JY74" s="51">
        <f t="shared" si="165"/>
        <v>651.01233333333073</v>
      </c>
      <c r="JZ74" s="51">
        <f t="shared" si="166"/>
        <v>191713.23966666666</v>
      </c>
      <c r="KA74" s="149">
        <f>$BV$73</f>
        <v>189999.99999999988</v>
      </c>
      <c r="KB74" s="128">
        <f t="shared" si="330"/>
        <v>10000</v>
      </c>
      <c r="KC74" s="204">
        <f t="shared" si="167"/>
        <v>0</v>
      </c>
      <c r="KD74" s="468">
        <f t="shared" si="331"/>
        <v>-930.37233333333074</v>
      </c>
      <c r="KE74" s="46">
        <f t="shared" si="168"/>
        <v>-1124.4930833333331</v>
      </c>
      <c r="KF74" s="46">
        <f t="shared" si="169"/>
        <v>-842.51308333333304</v>
      </c>
      <c r="KG74" s="48"/>
      <c r="KI74" s="45">
        <v>13</v>
      </c>
      <c r="KJ74" s="46">
        <f t="shared" si="170"/>
        <v>1124.4890404061762</v>
      </c>
      <c r="KK74" s="46">
        <f t="shared" si="171"/>
        <v>279.32</v>
      </c>
      <c r="KL74" s="128">
        <f t="shared" si="172"/>
        <v>845.16904040617624</v>
      </c>
      <c r="KM74" s="46">
        <f t="shared" si="173"/>
        <v>323.21823197707437</v>
      </c>
      <c r="KN74" s="46">
        <f t="shared" si="174"/>
        <v>521.95080842910193</v>
      </c>
      <c r="KO74" s="51">
        <f t="shared" si="175"/>
        <v>193408.98837781552</v>
      </c>
      <c r="KP74" s="149">
        <f>$CR$73</f>
        <v>192612.80840155005</v>
      </c>
      <c r="KQ74" s="199">
        <f t="shared" si="333"/>
        <v>10000</v>
      </c>
      <c r="KR74" s="128">
        <f t="shared" si="176"/>
        <v>362.18366756782797</v>
      </c>
      <c r="KS74" s="408">
        <f t="shared" si="177"/>
        <v>0</v>
      </c>
      <c r="KT74" s="45">
        <v>13</v>
      </c>
      <c r="KU74" s="46">
        <f t="shared" si="334"/>
        <v>1124.49</v>
      </c>
      <c r="KV74" s="46">
        <f t="shared" si="178"/>
        <v>279.32</v>
      </c>
      <c r="KW74" s="128">
        <f t="shared" si="179"/>
        <v>845.17</v>
      </c>
      <c r="KX74" s="46">
        <f t="shared" si="180"/>
        <v>323.21821260829137</v>
      </c>
      <c r="KY74" s="46">
        <f t="shared" si="181"/>
        <v>521.95178739170865</v>
      </c>
      <c r="KZ74" s="51">
        <f t="shared" si="182"/>
        <v>193408.97577758311</v>
      </c>
      <c r="LA74" s="150">
        <f>$CR$73</f>
        <v>192612.80840155005</v>
      </c>
      <c r="LB74" s="58">
        <f t="shared" si="183"/>
        <v>930.59633333333579</v>
      </c>
      <c r="LC74" s="52">
        <f t="shared" si="184"/>
        <v>276.92</v>
      </c>
      <c r="LD74" s="51">
        <f t="shared" si="185"/>
        <v>653.67633333333583</v>
      </c>
      <c r="LE74" s="51">
        <f t="shared" si="186"/>
        <v>191659.4076666667</v>
      </c>
      <c r="LF74" s="149">
        <f>$CW$73</f>
        <v>190957.51599999995</v>
      </c>
      <c r="LG74" s="128">
        <f t="shared" si="187"/>
        <v>10000</v>
      </c>
      <c r="LH74" s="204">
        <f t="shared" si="188"/>
        <v>0</v>
      </c>
      <c r="LI74" s="479">
        <f t="shared" si="189"/>
        <v>-930.59633333333579</v>
      </c>
      <c r="LJ74" s="46">
        <f t="shared" si="337"/>
        <v>-1124.49</v>
      </c>
      <c r="LK74" s="46">
        <f t="shared" si="338"/>
        <v>-845.17</v>
      </c>
      <c r="LL74" s="48"/>
      <c r="LN74" s="45">
        <v>13</v>
      </c>
      <c r="LO74" s="46">
        <f t="shared" si="190"/>
        <v>1123.1238136873469</v>
      </c>
      <c r="LP74" s="46">
        <f t="shared" ref="LP74:LP85" si="371">IF(LN74&gt;$BD$10,0,IF(AND($H$7="Oui",LN74&gt;$I$7),0,IF(LN74&gt;$B$7,0,(TRUNC($C$7*$AL$28*$L$7/12,2))+(TRUNC($C$7*$AN$28*$M$7/12,2)))))</f>
        <v>210</v>
      </c>
      <c r="LQ74" s="46">
        <f t="shared" si="192"/>
        <v>913.12381368734691</v>
      </c>
      <c r="LR74" s="46">
        <f t="shared" si="193"/>
        <v>321.29396100435201</v>
      </c>
      <c r="LS74" s="46">
        <f t="shared" si="194"/>
        <v>591.8298526829949</v>
      </c>
      <c r="LT74" s="51">
        <f t="shared" si="195"/>
        <v>192184.54674992821</v>
      </c>
      <c r="LU74" s="199">
        <f t="shared" si="339"/>
        <v>10000</v>
      </c>
      <c r="LV74" s="58">
        <f t="shared" si="196"/>
        <v>933.33033333333128</v>
      </c>
      <c r="LW74" s="52">
        <f t="shared" ref="LW74:LW85" si="372">IF(LN74&gt;$BD$10,0,IF(AND($H$7="Oui",LN74&gt;$I$7),0,IF(LN74&gt;$B$7,0,(TRUNC($C$7*$AL$28/12,2))+(TRUNC($C$7*$AN$28/12,2)))))</f>
        <v>210</v>
      </c>
      <c r="LX74" s="51">
        <f t="shared" si="198"/>
        <v>723.33033333333128</v>
      </c>
      <c r="LY74" s="51">
        <f t="shared" si="340"/>
        <v>190396.54566666661</v>
      </c>
      <c r="LZ74" s="46">
        <f t="shared" si="341"/>
        <v>210</v>
      </c>
      <c r="MA74" s="199">
        <f t="shared" si="342"/>
        <v>10000</v>
      </c>
      <c r="MB74" s="468">
        <f t="shared" si="199"/>
        <v>-933.33033333333128</v>
      </c>
      <c r="MC74" s="46">
        <f t="shared" si="200"/>
        <v>-1123.1238136873469</v>
      </c>
      <c r="MD74" s="46">
        <f t="shared" si="201"/>
        <v>-913.12381368734691</v>
      </c>
      <c r="ME74" s="48"/>
      <c r="MG74" s="45">
        <v>13</v>
      </c>
      <c r="MH74" s="46">
        <f t="shared" si="202"/>
        <v>1076.608661999408</v>
      </c>
      <c r="MI74" s="46">
        <f t="shared" ref="MI74:MI85" si="373">IF(MG74&gt;$BD$10,0,IF(AND($H$7="Oui",MG74&gt;$I$7),0,IF(MG74&gt;$B$7,0,(TRUNC(MM73*$AP$28*$L$7/12,2))+(TRUNC(MM73*$AR$28*$M$7/12,2)))))</f>
        <v>128.25</v>
      </c>
      <c r="MJ74" s="46">
        <f t="shared" si="204"/>
        <v>948.35866199940801</v>
      </c>
      <c r="MK74" s="46">
        <f t="shared" si="205"/>
        <v>320.64466373309267</v>
      </c>
      <c r="ML74" s="46">
        <f t="shared" si="206"/>
        <v>627.71399826631534</v>
      </c>
      <c r="MM74" s="51">
        <f t="shared" si="207"/>
        <v>191759.08424158927</v>
      </c>
      <c r="MN74" s="199">
        <f t="shared" si="343"/>
        <v>10000</v>
      </c>
      <c r="MO74" s="58">
        <f t="shared" si="208"/>
        <v>889.32945707741396</v>
      </c>
      <c r="MP74" s="52">
        <f t="shared" ref="MP74:MP85" si="374">IF(MG74&gt;$BD$10,0,IF(AND($H$7="Oui",MG74&gt;$I$7),0,IF(MG74&gt;$B$7,0,(TRUNC(MR73*$AP$28/12,2))+(TRUNC(MR73*$AR$28/12,2)))))</f>
        <v>127.13</v>
      </c>
      <c r="MQ74" s="51">
        <f t="shared" si="210"/>
        <v>762.19945707741397</v>
      </c>
      <c r="MR74" s="57">
        <f t="shared" si="211"/>
        <v>189935.9270579936</v>
      </c>
      <c r="MS74" s="199">
        <f t="shared" si="344"/>
        <v>10000</v>
      </c>
      <c r="MT74" s="468">
        <f t="shared" si="345"/>
        <v>-889.32945707741396</v>
      </c>
      <c r="MU74" s="46">
        <f t="shared" si="212"/>
        <v>-1076.608661999408</v>
      </c>
      <c r="MV74" s="46">
        <f t="shared" si="213"/>
        <v>-948.35866199940801</v>
      </c>
      <c r="MW74" s="48"/>
      <c r="MY74" s="45">
        <v>13</v>
      </c>
      <c r="MZ74" s="46">
        <f t="shared" si="214"/>
        <v>1076.608661999408</v>
      </c>
      <c r="NA74" s="46">
        <f t="shared" ref="NA74:NA85" si="375">IF(MY74&gt;$BD$10,0,IF(MY74&gt;$B$7,0,(TRUNC(NE73*$AT$28*$L$7/12,2))+(TRUNC(NE73*$AV$28*$M$7/12,2))))</f>
        <v>128.25</v>
      </c>
      <c r="NB74" s="128">
        <f t="shared" si="216"/>
        <v>948.35866199940801</v>
      </c>
      <c r="NC74" s="46">
        <f t="shared" si="217"/>
        <v>320.64466373309267</v>
      </c>
      <c r="ND74" s="46">
        <f t="shared" si="218"/>
        <v>627.71399826631534</v>
      </c>
      <c r="NE74" s="51">
        <f t="shared" si="219"/>
        <v>191759.08424158927</v>
      </c>
      <c r="NF74" s="153">
        <f t="shared" si="346"/>
        <v>10000</v>
      </c>
      <c r="NG74" s="45">
        <v>13</v>
      </c>
      <c r="NH74" s="46">
        <f t="shared" si="220"/>
        <v>1076.6099999999999</v>
      </c>
      <c r="NI74" s="46">
        <f t="shared" ref="NI74:NI85" si="376">IF(NG74&gt;$BD$10,0,IF(NG74&gt;$B$7,0,(TRUNC(NM73*$AT$28*$L$7/12,2))+(TRUNC(NM73*$AV$28*$M$7/12,2))))</f>
        <v>128.25</v>
      </c>
      <c r="NJ74" s="128">
        <f t="shared" si="347"/>
        <v>948.36</v>
      </c>
      <c r="NK74" s="46">
        <f t="shared" si="348"/>
        <v>320.64463672641278</v>
      </c>
      <c r="NL74" s="46">
        <f t="shared" si="222"/>
        <v>627.71536327358717</v>
      </c>
      <c r="NM74" s="51">
        <f t="shared" si="223"/>
        <v>191759.06667257406</v>
      </c>
      <c r="NN74" s="58">
        <f t="shared" si="224"/>
        <v>888.78037499999857</v>
      </c>
      <c r="NO74" s="52">
        <f t="shared" ref="NO74:NO85" si="377">IF(NG74&gt;$BD$10,0,IF(AND($H$7="Oui",NG74&gt;$I$7),0,IF(NG74&gt;$B$7,0,(TRUNC(NQ73*$AT$28/12,2))+(TRUNC(NQ73*$AV$28/12,2)))))</f>
        <v>127.13</v>
      </c>
      <c r="NP74" s="51">
        <f t="shared" si="226"/>
        <v>761.65037499999858</v>
      </c>
      <c r="NQ74" s="57">
        <f t="shared" si="227"/>
        <v>189943.09512500002</v>
      </c>
      <c r="NR74" s="153">
        <f t="shared" si="349"/>
        <v>10000</v>
      </c>
      <c r="NS74" s="469">
        <f t="shared" si="228"/>
        <v>-888.78037499999857</v>
      </c>
      <c r="NT74" s="46">
        <f t="shared" si="229"/>
        <v>-1076.6099999999999</v>
      </c>
      <c r="NU74" s="46">
        <f t="shared" si="230"/>
        <v>-948.36</v>
      </c>
      <c r="NV74" s="48"/>
      <c r="NX74" s="45">
        <v>13</v>
      </c>
      <c r="NY74" s="46">
        <f t="shared" si="231"/>
        <v>1076.6456011701148</v>
      </c>
      <c r="NZ74" s="46">
        <f t="shared" ref="NZ74:NZ85" si="378">IF(NX74&gt;$BD$10,0,IF(AND($H$7="Oui",NX74&gt;$I$7),0,IF(NX74&gt;$B$7,0,(TRUNC(OE74*$AX$28*$L$7/12,2))+(TRUNC(OE74*$AZ$28*$M$7/12,2)))))</f>
        <v>127.84</v>
      </c>
      <c r="OA74" s="46">
        <f t="shared" si="233"/>
        <v>948.80560117011476</v>
      </c>
      <c r="OB74" s="46">
        <f t="shared" si="234"/>
        <v>320.68476107069637</v>
      </c>
      <c r="OC74" s="46">
        <f t="shared" si="235"/>
        <v>628.12084009941839</v>
      </c>
      <c r="OD74" s="51">
        <f t="shared" si="236"/>
        <v>191782.73580231841</v>
      </c>
      <c r="OE74" s="150">
        <f>$BQ$73</f>
        <v>191783.71580757669</v>
      </c>
      <c r="OF74" s="153">
        <f t="shared" si="351"/>
        <v>10000</v>
      </c>
      <c r="OG74" s="58">
        <f t="shared" si="237"/>
        <v>889.48383333333379</v>
      </c>
      <c r="OH74" s="52">
        <f>IF(AND($H$7="Oui",NX74&gt;$I$7),0,IF(NX74&gt;$B$7,0,(TRUNC(OK74*$AX$28/12,2))+(TRUNC(OK74*$AZ$28/12,2))))</f>
        <v>126.66</v>
      </c>
      <c r="OI74" s="51">
        <f t="shared" si="238"/>
        <v>762.82383333333382</v>
      </c>
      <c r="OJ74" s="51">
        <f t="shared" si="239"/>
        <v>189963.29016666673</v>
      </c>
      <c r="OK74" s="150">
        <f>$BV$73</f>
        <v>189999.99999999988</v>
      </c>
      <c r="OL74" s="153">
        <f t="shared" si="354"/>
        <v>10000</v>
      </c>
      <c r="OM74" s="468">
        <f t="shared" si="355"/>
        <v>-889.48383333333379</v>
      </c>
      <c r="ON74" s="46">
        <f t="shared" si="356"/>
        <v>-1076.6456011701148</v>
      </c>
      <c r="OO74" s="46">
        <f t="shared" si="240"/>
        <v>-948.80560117011476</v>
      </c>
      <c r="OP74" s="48"/>
      <c r="OR74" s="45">
        <v>13</v>
      </c>
      <c r="OS74" s="46">
        <f t="shared" si="241"/>
        <v>1076.765700416463</v>
      </c>
      <c r="OT74" s="46">
        <f t="shared" ref="OT74:OT85" si="379">IF(OR74&gt;$BD$10,0,IF(OR74&gt;$B$7,0,(TRUNC(OY74*$BB$28*$L$7/12,2))+(TRUNC(OY74*$BD$28*$M$7/12,2))))</f>
        <v>127.84</v>
      </c>
      <c r="OU74" s="128">
        <f t="shared" si="243"/>
        <v>948.92570041646297</v>
      </c>
      <c r="OV74" s="46">
        <f t="shared" si="244"/>
        <v>320.68233694479096</v>
      </c>
      <c r="OW74" s="46">
        <f t="shared" si="245"/>
        <v>628.24336347167196</v>
      </c>
      <c r="OX74" s="51">
        <f t="shared" si="246"/>
        <v>191781.15880340291</v>
      </c>
      <c r="OY74" s="149">
        <f>$GJ$73</f>
        <v>191763.64132844011</v>
      </c>
      <c r="OZ74" s="153">
        <f t="shared" si="358"/>
        <v>10000</v>
      </c>
      <c r="PA74" s="45">
        <v>13</v>
      </c>
      <c r="PB74" s="46">
        <f t="shared" si="247"/>
        <v>1076.765700416463</v>
      </c>
      <c r="PC74" s="46">
        <f>IF(PA74&gt;$B$7,0,(TRUNC(PH74*$BB$28*$L$7/12,2))+(TRUNC(PH74*$BD$28*$M$7/12,2)))</f>
        <v>127.84</v>
      </c>
      <c r="PD74" s="128">
        <f t="shared" si="248"/>
        <v>948.92570041646297</v>
      </c>
      <c r="PE74" s="46">
        <f t="shared" si="249"/>
        <v>320.68233694479096</v>
      </c>
      <c r="PF74" s="46">
        <f t="shared" si="250"/>
        <v>628.24336347167196</v>
      </c>
      <c r="PG74" s="51">
        <f t="shared" si="251"/>
        <v>191781.15880340291</v>
      </c>
      <c r="PH74" s="150">
        <f>$GS$73</f>
        <v>191763.612189318</v>
      </c>
      <c r="PI74" s="688">
        <f t="shared" si="252"/>
        <v>889.6533333333341</v>
      </c>
      <c r="PJ74" s="241">
        <f>IF(AND($H$7="Oui",PA74&gt;$I$7),0,IF(PA74&gt;$B$7,0,(TRUNC(PM74*$BB$28/12,2))+(TRUNC(PM74*$BD$28/12,2))))</f>
        <v>126.68</v>
      </c>
      <c r="PK74" s="51">
        <f t="shared" si="253"/>
        <v>762.97333333333404</v>
      </c>
      <c r="PL74" s="57">
        <f t="shared" si="254"/>
        <v>189961.10666666651</v>
      </c>
      <c r="PM74" s="150">
        <f>$GX$73</f>
        <v>190036.804</v>
      </c>
      <c r="PN74" s="153">
        <f t="shared" si="363"/>
        <v>10000</v>
      </c>
      <c r="PO74" s="469">
        <f t="shared" si="255"/>
        <v>-889.6533333333341</v>
      </c>
      <c r="PP74" s="46">
        <f t="shared" si="256"/>
        <v>-1076.765700416463</v>
      </c>
      <c r="PQ74" s="46">
        <f t="shared" si="257"/>
        <v>-948.92570041646297</v>
      </c>
      <c r="PR74" s="48"/>
    </row>
    <row r="75" spans="2:434" hidden="1" x14ac:dyDescent="0.3">
      <c r="B75" s="45">
        <v>14</v>
      </c>
      <c r="C75" s="46">
        <f t="shared" si="10"/>
        <v>1111.77</v>
      </c>
      <c r="D75" s="46">
        <f t="shared" si="11"/>
        <v>100</v>
      </c>
      <c r="E75" s="46">
        <f t="shared" si="12"/>
        <v>1011.77</v>
      </c>
      <c r="F75" s="46">
        <f t="shared" si="13"/>
        <v>318.48597555653777</v>
      </c>
      <c r="G75" s="46">
        <f t="shared" si="14"/>
        <v>693.28402444346216</v>
      </c>
      <c r="H75" s="51">
        <f t="shared" si="15"/>
        <v>190398.3013094792</v>
      </c>
      <c r="I75" s="58">
        <f t="shared" si="16"/>
        <v>933.33333333333337</v>
      </c>
      <c r="J75" s="52">
        <f t="shared" si="17"/>
        <v>100</v>
      </c>
      <c r="K75" s="51">
        <f t="shared" si="18"/>
        <v>833.33333333333337</v>
      </c>
      <c r="L75" s="57">
        <f t="shared" si="19"/>
        <v>188333.3333333332</v>
      </c>
      <c r="M75" s="468">
        <f t="shared" si="258"/>
        <v>-933.33333333333337</v>
      </c>
      <c r="N75" s="46">
        <f t="shared" si="259"/>
        <v>-1111.77</v>
      </c>
      <c r="O75" s="47"/>
      <c r="P75" s="46">
        <f t="shared" si="260"/>
        <v>-1011.77</v>
      </c>
      <c r="Q75" s="48"/>
      <c r="R75" s="29"/>
      <c r="S75" s="29"/>
      <c r="T75" s="45">
        <v>14</v>
      </c>
      <c r="U75" s="46">
        <f t="shared" si="20"/>
        <v>1190.27</v>
      </c>
      <c r="V75" s="46">
        <f t="shared" si="21"/>
        <v>178.5</v>
      </c>
      <c r="W75" s="46">
        <f t="shared" si="261"/>
        <v>1011.77</v>
      </c>
      <c r="X75" s="46">
        <f t="shared" si="22"/>
        <v>318.48597555653777</v>
      </c>
      <c r="Y75" s="46">
        <f t="shared" si="23"/>
        <v>693.28402444346216</v>
      </c>
      <c r="Z75" s="51">
        <f t="shared" si="24"/>
        <v>190398.3013094792</v>
      </c>
      <c r="AA75" s="58">
        <f t="shared" si="25"/>
        <v>1010.0333333333333</v>
      </c>
      <c r="AB75" s="52">
        <f t="shared" si="26"/>
        <v>176.7</v>
      </c>
      <c r="AC75" s="51">
        <f t="shared" si="27"/>
        <v>833.33333333333337</v>
      </c>
      <c r="AD75" s="57">
        <f t="shared" si="28"/>
        <v>188333.3333333332</v>
      </c>
      <c r="AE75" s="468">
        <f t="shared" si="262"/>
        <v>-1010.0333333333333</v>
      </c>
      <c r="AF75" s="46">
        <f t="shared" si="29"/>
        <v>-1190.27</v>
      </c>
      <c r="AG75" s="47"/>
      <c r="AH75" s="46">
        <f t="shared" si="263"/>
        <v>-1011.77</v>
      </c>
      <c r="AI75" s="48"/>
      <c r="AJ75" s="29"/>
      <c r="AK75" s="45">
        <v>14</v>
      </c>
      <c r="AL75" s="46">
        <f t="shared" si="30"/>
        <v>1117.72</v>
      </c>
      <c r="AM75" s="46"/>
      <c r="AN75" s="46"/>
      <c r="AO75" s="46">
        <f t="shared" si="31"/>
        <v>173.62</v>
      </c>
      <c r="AP75" s="128">
        <f t="shared" si="32"/>
        <v>944.1</v>
      </c>
      <c r="AQ75" s="128"/>
      <c r="AR75" s="128"/>
      <c r="AS75" s="46">
        <f t="shared" si="33"/>
        <v>320.05250979041153</v>
      </c>
      <c r="AT75" s="46">
        <f t="shared" si="34"/>
        <v>624.04749020958843</v>
      </c>
      <c r="AU75" s="51"/>
      <c r="AV75" s="51"/>
      <c r="AW75" s="51">
        <f t="shared" si="35"/>
        <v>191407.45838403731</v>
      </c>
      <c r="AX75" s="58">
        <f t="shared" si="264"/>
        <v>927.38215694565588</v>
      </c>
      <c r="AY75" s="52"/>
      <c r="AZ75" s="52"/>
      <c r="BA75" s="52">
        <f t="shared" si="36"/>
        <v>172</v>
      </c>
      <c r="BB75" s="51">
        <f t="shared" si="37"/>
        <v>755.38215694565588</v>
      </c>
      <c r="BC75" s="51"/>
      <c r="BD75" s="51"/>
      <c r="BE75" s="57">
        <f t="shared" si="38"/>
        <v>189486.4898027608</v>
      </c>
      <c r="BF75" s="468">
        <f t="shared" si="39"/>
        <v>-927.38215694565588</v>
      </c>
      <c r="BG75" s="46">
        <f t="shared" si="40"/>
        <v>-1117.72</v>
      </c>
      <c r="BH75" s="46">
        <f t="shared" si="41"/>
        <v>-944.1</v>
      </c>
      <c r="BI75" s="48"/>
      <c r="BJ75" s="12"/>
      <c r="BK75" s="45">
        <v>14</v>
      </c>
      <c r="BL75" s="46">
        <f t="shared" si="265"/>
        <v>1183.5899999999999</v>
      </c>
      <c r="BM75" s="46">
        <f t="shared" si="266"/>
        <v>171.82</v>
      </c>
      <c r="BN75" s="46">
        <f t="shared" si="267"/>
        <v>1011.77</v>
      </c>
      <c r="BO75" s="46">
        <f t="shared" si="42"/>
        <v>318.48597555653777</v>
      </c>
      <c r="BP75" s="46">
        <f t="shared" si="43"/>
        <v>693.28402444346216</v>
      </c>
      <c r="BQ75" s="51">
        <f t="shared" si="44"/>
        <v>190398.3013094792</v>
      </c>
      <c r="BR75" s="57">
        <f t="shared" ref="BR75:BR85" si="380">$BQ$73</f>
        <v>191783.71580757669</v>
      </c>
      <c r="BS75" s="58">
        <f t="shared" si="45"/>
        <v>1003.5533333333334</v>
      </c>
      <c r="BT75" s="52">
        <f t="shared" si="269"/>
        <v>170.22</v>
      </c>
      <c r="BU75" s="51">
        <f t="shared" si="46"/>
        <v>833.33333333333337</v>
      </c>
      <c r="BV75" s="51">
        <f t="shared" si="47"/>
        <v>188333.3333333332</v>
      </c>
      <c r="BW75" s="153">
        <f t="shared" ref="BW75:BW85" si="381">$BV$73</f>
        <v>189999.99999999988</v>
      </c>
      <c r="BX75" s="468">
        <f t="shared" si="271"/>
        <v>-1003.5533333333334</v>
      </c>
      <c r="BY75" s="46">
        <f t="shared" si="272"/>
        <v>-1183.5899999999999</v>
      </c>
      <c r="BZ75" s="46">
        <f t="shared" si="48"/>
        <v>-1011.77</v>
      </c>
      <c r="CA75" s="48"/>
      <c r="CB75" s="29"/>
      <c r="CC75" s="45">
        <v>14</v>
      </c>
      <c r="CD75" s="128">
        <f t="shared" si="49"/>
        <v>1117.6300000000001</v>
      </c>
      <c r="CE75" s="46">
        <f t="shared" si="273"/>
        <v>167.88</v>
      </c>
      <c r="CF75" s="128">
        <f t="shared" si="50"/>
        <v>949.75</v>
      </c>
      <c r="CG75" s="46">
        <f t="shared" si="274"/>
        <v>319.97346624814327</v>
      </c>
      <c r="CH75" s="46">
        <f t="shared" si="52"/>
        <v>629.77653375185673</v>
      </c>
      <c r="CI75" s="51">
        <f t="shared" si="53"/>
        <v>191354.3032151341</v>
      </c>
      <c r="CJ75" s="199">
        <f t="shared" ref="CJ75:CJ85" si="382">$CR$73</f>
        <v>192612.80840155005</v>
      </c>
      <c r="CK75" s="153">
        <f t="shared" si="276"/>
        <v>10000</v>
      </c>
      <c r="CL75" s="45">
        <v>14</v>
      </c>
      <c r="CM75" s="46">
        <f t="shared" si="277"/>
        <v>1117.6300000000001</v>
      </c>
      <c r="CN75" s="128">
        <f t="shared" si="54"/>
        <v>167.88</v>
      </c>
      <c r="CO75" s="128">
        <f t="shared" si="278"/>
        <v>949.75</v>
      </c>
      <c r="CP75" s="46">
        <f t="shared" si="55"/>
        <v>319.97346624814327</v>
      </c>
      <c r="CQ75" s="46">
        <f t="shared" si="56"/>
        <v>629.77653375185673</v>
      </c>
      <c r="CR75" s="51">
        <f t="shared" si="57"/>
        <v>191354.3032151341</v>
      </c>
      <c r="CS75" s="153">
        <f t="shared" ref="CS75:CS85" si="383">$CR$73</f>
        <v>192612.80840155005</v>
      </c>
      <c r="CT75" s="58">
        <f t="shared" si="58"/>
        <v>927.86033333333398</v>
      </c>
      <c r="CU75" s="52">
        <f t="shared" si="280"/>
        <v>166.44</v>
      </c>
      <c r="CV75" s="51">
        <f t="shared" si="281"/>
        <v>761.42033333333393</v>
      </c>
      <c r="CW75" s="51">
        <f t="shared" si="59"/>
        <v>189434.67533333326</v>
      </c>
      <c r="CX75" s="57">
        <f t="shared" ref="CX75:CX85" si="384">$CW$73</f>
        <v>190957.51599999995</v>
      </c>
      <c r="CY75" s="153">
        <f t="shared" si="283"/>
        <v>10000</v>
      </c>
      <c r="CZ75" s="479">
        <f t="shared" si="60"/>
        <v>-927.86033333333398</v>
      </c>
      <c r="DA75" s="46">
        <f t="shared" si="284"/>
        <v>-1117.6300000000001</v>
      </c>
      <c r="DB75" s="46">
        <f t="shared" si="285"/>
        <v>-949.75</v>
      </c>
      <c r="DC75" s="48"/>
      <c r="DE75" s="45">
        <v>14</v>
      </c>
      <c r="DF75" s="46">
        <f t="shared" si="61"/>
        <v>1065.0999999999999</v>
      </c>
      <c r="DG75" s="46">
        <f t="shared" ref="DG75:DG85" si="385">IF(AND($H$7="Oui",DE75&gt;$I$7),0,IF(DE75&gt;$B$7,0,(TRUNC($C$7*$P$28*$L$7/12,2))+(TRUNC($C$7*$Q$28*$M$7/12,2))))</f>
        <v>53.33</v>
      </c>
      <c r="DH75" s="46">
        <f t="shared" si="62"/>
        <v>1011.77</v>
      </c>
      <c r="DI75" s="46">
        <f t="shared" si="63"/>
        <v>318.48597555653777</v>
      </c>
      <c r="DJ75" s="46">
        <f t="shared" si="64"/>
        <v>693.28402444346216</v>
      </c>
      <c r="DK75" s="51">
        <f t="shared" si="65"/>
        <v>190398.3013094792</v>
      </c>
      <c r="DL75" s="58">
        <f t="shared" si="66"/>
        <v>886.66333333333341</v>
      </c>
      <c r="DM75" s="52">
        <f t="shared" ref="DM75:DM85" si="386">IF(AND($H$7="Oui",DE75&gt;$I$7),0,IF(DE75&gt;$B$7,0,(TRUNC($C$7*$P$28/12,2))+(TRUNC($C$7*$Q$28/12,2))))</f>
        <v>53.33</v>
      </c>
      <c r="DN75" s="51">
        <f t="shared" si="67"/>
        <v>833.33333333333337</v>
      </c>
      <c r="DO75" s="57">
        <f t="shared" si="68"/>
        <v>188333.3333333332</v>
      </c>
      <c r="DP75" s="468">
        <f t="shared" si="288"/>
        <v>-886.66333333333341</v>
      </c>
      <c r="DQ75" s="46">
        <f t="shared" si="289"/>
        <v>-1065.0999999999999</v>
      </c>
      <c r="DR75" s="47"/>
      <c r="DS75" s="46">
        <f t="shared" si="290"/>
        <v>-1011.77</v>
      </c>
      <c r="DT75" s="48"/>
      <c r="DU75" s="29"/>
      <c r="DV75" s="45">
        <v>14</v>
      </c>
      <c r="DW75" s="46">
        <f t="shared" si="291"/>
        <v>1062.72</v>
      </c>
      <c r="DX75" s="46">
        <f t="shared" ref="DX75:DX85" si="387">IF(AND($H$7="Oui",DV75&gt;$I$7),0,IF(DV75&gt;$B$7,0,(TRUNC(EB74*$R$28*$L$7/12,2))+(TRUNC(EB74*$S$28*$M$7/12,2))))</f>
        <v>50.95</v>
      </c>
      <c r="DY75" s="46">
        <f t="shared" si="293"/>
        <v>1011.77</v>
      </c>
      <c r="DZ75" s="46">
        <f t="shared" si="69"/>
        <v>318.48597555653777</v>
      </c>
      <c r="EA75" s="46">
        <f t="shared" si="70"/>
        <v>693.28402444346216</v>
      </c>
      <c r="EB75" s="51">
        <f t="shared" si="71"/>
        <v>190398.3013094792</v>
      </c>
      <c r="EC75" s="58">
        <f t="shared" si="72"/>
        <v>883.76333333333332</v>
      </c>
      <c r="ED75" s="52">
        <f t="shared" ref="ED75:ED85" si="388">IF(AND($H$7="Oui",DV75&gt;$I$7),0,IF(DV75&gt;$B$7,0,(TRUNC(EF74*$R$28/12,2))+(TRUNC(EF74*$S$28/12,2))))</f>
        <v>50.43</v>
      </c>
      <c r="EE75" s="51">
        <f t="shared" si="73"/>
        <v>833.33333333333337</v>
      </c>
      <c r="EF75" s="57">
        <f t="shared" si="74"/>
        <v>188333.3333333332</v>
      </c>
      <c r="EG75" s="468">
        <f t="shared" si="295"/>
        <v>-883.76333333333332</v>
      </c>
      <c r="EH75" s="46">
        <f t="shared" si="296"/>
        <v>-1062.72</v>
      </c>
      <c r="EI75" s="47"/>
      <c r="EJ75" s="46">
        <f t="shared" si="297"/>
        <v>-1011.77</v>
      </c>
      <c r="EK75" s="48"/>
      <c r="EL75" s="29"/>
      <c r="EM75" s="45">
        <v>14</v>
      </c>
      <c r="EN75" s="46">
        <f t="shared" si="365"/>
        <v>1058.0868689014749</v>
      </c>
      <c r="EO75" s="46">
        <f t="shared" ref="EO75:EO85" si="389">IF(EM75&gt;$B$7,0,(TRUNC(ES74*$T$28*$L$7/12,2))+(TRUNC(ES74*$U$28*$M$7/12,2)))</f>
        <v>50.95</v>
      </c>
      <c r="EP75" s="128">
        <f t="shared" si="77"/>
        <v>1007.1368689014748</v>
      </c>
      <c r="EQ75" s="46">
        <f t="shared" si="78"/>
        <v>318.48324086268894</v>
      </c>
      <c r="ER75" s="46">
        <f t="shared" si="79"/>
        <v>688.65362803878588</v>
      </c>
      <c r="ES75" s="51">
        <f t="shared" si="80"/>
        <v>190401.29088957456</v>
      </c>
      <c r="ET75" s="153">
        <f t="shared" si="298"/>
        <v>10000</v>
      </c>
      <c r="EU75" s="45">
        <v>14</v>
      </c>
      <c r="EV75" s="46">
        <f t="shared" si="81"/>
        <v>1058.0899999999999</v>
      </c>
      <c r="EW75" s="46">
        <f t="shared" ref="EW75:EW85" si="390">IF(EU75&gt;$B$7,0,(TRUNC(FA74*$T$28*$L$7/12,2))+(TRUNC(FA74*$U$28*$M$7/12,2)))</f>
        <v>50.95</v>
      </c>
      <c r="EX75" s="128">
        <f t="shared" si="300"/>
        <v>1007.14</v>
      </c>
      <c r="EY75" s="46">
        <f t="shared" si="301"/>
        <v>318.48317233965309</v>
      </c>
      <c r="EZ75" s="46">
        <f t="shared" si="82"/>
        <v>688.65682766034683</v>
      </c>
      <c r="FA75" s="51">
        <f t="shared" si="83"/>
        <v>190401.24657613153</v>
      </c>
      <c r="FB75" s="58">
        <f t="shared" si="302"/>
        <v>874.86920833333363</v>
      </c>
      <c r="FC75" s="52">
        <f t="shared" ref="FC75:FC85" si="391">IF(AND($H$7="Oui",EU75&gt;$I$7),0,IF(EU75&gt;$B$7,0,(TRUNC(FE74*$T$28/12,2))+(TRUNC(FE74*$U$28/12,2))))</f>
        <v>50.45</v>
      </c>
      <c r="FD75" s="51">
        <f t="shared" si="304"/>
        <v>824.41920833333359</v>
      </c>
      <c r="FE75" s="57">
        <f t="shared" si="84"/>
        <v>188400.08108333332</v>
      </c>
      <c r="FF75" s="153">
        <f t="shared" si="305"/>
        <v>10000</v>
      </c>
      <c r="FG75" s="469">
        <f t="shared" si="85"/>
        <v>-874.86920833333363</v>
      </c>
      <c r="FH75" s="46">
        <f t="shared" si="86"/>
        <v>-1058.0899999999999</v>
      </c>
      <c r="FI75" s="46">
        <f t="shared" si="87"/>
        <v>-1007.14</v>
      </c>
      <c r="FJ75" s="48"/>
      <c r="FL75" s="45">
        <v>14</v>
      </c>
      <c r="FM75" s="46">
        <f t="shared" si="306"/>
        <v>1062.9000000000001</v>
      </c>
      <c r="FN75" s="46">
        <f t="shared" si="366"/>
        <v>51.13</v>
      </c>
      <c r="FO75" s="46">
        <f t="shared" si="307"/>
        <v>1011.77</v>
      </c>
      <c r="FP75" s="46">
        <f t="shared" si="89"/>
        <v>318.48597555653777</v>
      </c>
      <c r="FQ75" s="46">
        <f t="shared" si="90"/>
        <v>693.28402444346216</v>
      </c>
      <c r="FR75" s="51">
        <f t="shared" si="91"/>
        <v>190398.3013094792</v>
      </c>
      <c r="FS75" s="57">
        <f t="shared" ref="FS75:FS85" si="392">$BQ$73</f>
        <v>191783.71580757669</v>
      </c>
      <c r="FT75" s="58">
        <f t="shared" si="92"/>
        <v>883.99333333333334</v>
      </c>
      <c r="FU75" s="52">
        <f t="shared" si="367"/>
        <v>50.66</v>
      </c>
      <c r="FV75" s="51">
        <f t="shared" si="94"/>
        <v>833.33333333333337</v>
      </c>
      <c r="FW75" s="51">
        <f t="shared" si="95"/>
        <v>188333.3333333332</v>
      </c>
      <c r="FX75" s="153">
        <f t="shared" ref="FX75:FX85" si="393">$BV$73</f>
        <v>189999.99999999988</v>
      </c>
      <c r="FY75" s="468">
        <f t="shared" si="310"/>
        <v>-883.99333333333334</v>
      </c>
      <c r="FZ75" s="46">
        <f t="shared" si="311"/>
        <v>-1062.9000000000001</v>
      </c>
      <c r="GA75" s="46">
        <f t="shared" si="96"/>
        <v>-1011.77</v>
      </c>
      <c r="GB75" s="48"/>
      <c r="GD75" s="45">
        <v>14</v>
      </c>
      <c r="GE75" s="46">
        <f t="shared" si="368"/>
        <v>1060.0875939185617</v>
      </c>
      <c r="GF75" s="128">
        <f t="shared" ref="GF75:GF85" si="394">IF(AND($H$7="Oui",GD75&gt;$I$7),0,IF(GD75&gt;$B$7,0,(TRUNC(GK75*$X$28*$L$7/12,2))+(TRUNC(GK75*$Y$28*$M$7/12,2))))</f>
        <v>51.13</v>
      </c>
      <c r="GG75" s="128">
        <f t="shared" si="98"/>
        <v>1008.9575939185617</v>
      </c>
      <c r="GH75" s="46">
        <f t="shared" si="99"/>
        <v>318.45714967233715</v>
      </c>
      <c r="GI75" s="46">
        <f t="shared" si="100"/>
        <v>690.50044424622456</v>
      </c>
      <c r="GJ75" s="51">
        <f t="shared" si="101"/>
        <v>190383.78935915604</v>
      </c>
      <c r="GK75" s="51">
        <f t="shared" ref="GK75:GK85" si="395">$GJ$73</f>
        <v>191763.64132844011</v>
      </c>
      <c r="GL75" s="153">
        <f t="shared" si="314"/>
        <v>10000</v>
      </c>
      <c r="GM75" s="45">
        <v>14</v>
      </c>
      <c r="GN75" s="46">
        <f t="shared" si="102"/>
        <v>1060.0899999999999</v>
      </c>
      <c r="GO75" s="46">
        <f t="shared" si="369"/>
        <v>51.13</v>
      </c>
      <c r="GP75" s="128">
        <f t="shared" si="315"/>
        <v>1008.96</v>
      </c>
      <c r="GQ75" s="46">
        <f t="shared" si="104"/>
        <v>318.45709701605591</v>
      </c>
      <c r="GR75" s="46">
        <f t="shared" si="105"/>
        <v>690.50290298394407</v>
      </c>
      <c r="GS75" s="51">
        <f t="shared" si="106"/>
        <v>190383.75530664957</v>
      </c>
      <c r="GT75" s="57">
        <f t="shared" ref="GT75:GT85" si="396">$GS$73</f>
        <v>191763.612189318</v>
      </c>
      <c r="GU75" s="58">
        <f t="shared" si="107"/>
        <v>876.92633333333197</v>
      </c>
      <c r="GV75" s="241">
        <f t="shared" si="370"/>
        <v>50.67</v>
      </c>
      <c r="GW75" s="51">
        <f t="shared" si="317"/>
        <v>826.25633333333201</v>
      </c>
      <c r="GX75" s="57">
        <f t="shared" si="109"/>
        <v>188384.29133333336</v>
      </c>
      <c r="GY75" s="57">
        <f t="shared" ref="GY75:GY85" si="397">$GX$73</f>
        <v>190036.804</v>
      </c>
      <c r="GZ75" s="153">
        <f t="shared" si="319"/>
        <v>10000</v>
      </c>
      <c r="HA75" s="469">
        <f t="shared" si="110"/>
        <v>-876.92633333333197</v>
      </c>
      <c r="HB75" s="46">
        <f t="shared" si="111"/>
        <v>-1060.0899999999999</v>
      </c>
      <c r="HC75" s="46">
        <f t="shared" si="112"/>
        <v>-1008.96</v>
      </c>
      <c r="HD75" s="48"/>
      <c r="HF75" s="45">
        <v>14</v>
      </c>
      <c r="HG75" s="46">
        <f t="shared" si="113"/>
        <v>1123.8775326810628</v>
      </c>
      <c r="HH75" s="46">
        <f t="shared" si="114"/>
        <v>250</v>
      </c>
      <c r="HI75" s="46">
        <f t="shared" si="115"/>
        <v>873.8775326810628</v>
      </c>
      <c r="HJ75" s="46">
        <f t="shared" si="116"/>
        <v>321.50370572591152</v>
      </c>
      <c r="HK75" s="46">
        <f t="shared" si="117"/>
        <v>552.37382695515134</v>
      </c>
      <c r="HL75" s="51">
        <f t="shared" si="118"/>
        <v>192349.84960859176</v>
      </c>
      <c r="HM75" s="153">
        <f t="shared" si="320"/>
        <v>10000</v>
      </c>
      <c r="HN75" s="58">
        <f t="shared" si="119"/>
        <v>933.33333333333724</v>
      </c>
      <c r="HO75" s="52">
        <f t="shared" si="120"/>
        <v>250</v>
      </c>
      <c r="HP75" s="51">
        <f t="shared" si="121"/>
        <v>683.33333333333724</v>
      </c>
      <c r="HQ75" s="57">
        <f t="shared" si="122"/>
        <v>190433.3333333332</v>
      </c>
      <c r="HR75" s="153">
        <f t="shared" si="321"/>
        <v>10000</v>
      </c>
      <c r="HS75" s="468">
        <f t="shared" si="123"/>
        <v>-933.33333333333724</v>
      </c>
      <c r="HT75" s="46">
        <f t="shared" si="124"/>
        <v>-1123.8775326810628</v>
      </c>
      <c r="HU75" s="46">
        <f t="shared" si="125"/>
        <v>-873.8775326810628</v>
      </c>
      <c r="HV75" s="48"/>
      <c r="HW75" s="29"/>
      <c r="HX75" s="45">
        <v>14</v>
      </c>
      <c r="HY75" s="128">
        <f t="shared" si="126"/>
        <v>1124.3399999999999</v>
      </c>
      <c r="HZ75" s="46">
        <f t="shared" si="127"/>
        <v>278.42</v>
      </c>
      <c r="IA75" s="46">
        <f t="shared" si="128"/>
        <v>845.92</v>
      </c>
      <c r="IB75" s="46">
        <f t="shared" si="129"/>
        <v>322.22945372960993</v>
      </c>
      <c r="IC75" s="46">
        <f t="shared" si="130"/>
        <v>523.69054627039009</v>
      </c>
      <c r="ID75" s="51">
        <f t="shared" si="131"/>
        <v>192813.98169149557</v>
      </c>
      <c r="IE75" s="153">
        <f t="shared" si="322"/>
        <v>10000</v>
      </c>
      <c r="IF75" s="58">
        <f t="shared" si="132"/>
        <v>930.14625019664186</v>
      </c>
      <c r="IG75" s="52">
        <f t="shared" si="133"/>
        <v>275.88</v>
      </c>
      <c r="IH75" s="51">
        <f t="shared" si="134"/>
        <v>654.26625019664186</v>
      </c>
      <c r="II75" s="57">
        <f t="shared" si="323"/>
        <v>190925.39249724708</v>
      </c>
      <c r="IJ75" s="153">
        <f t="shared" si="324"/>
        <v>10000</v>
      </c>
      <c r="IK75" s="468">
        <f t="shared" si="135"/>
        <v>-930.14625019664186</v>
      </c>
      <c r="IL75" s="46">
        <f t="shared" si="136"/>
        <v>-1124.3399999999999</v>
      </c>
      <c r="IM75" s="46">
        <f t="shared" si="137"/>
        <v>-845.92</v>
      </c>
      <c r="IN75" s="48"/>
      <c r="IO75" s="53">
        <f t="shared" si="138"/>
        <v>278.42247972964327</v>
      </c>
      <c r="IQ75" s="45">
        <v>14</v>
      </c>
      <c r="IR75" s="128">
        <f t="shared" si="139"/>
        <v>1126.4568749999989</v>
      </c>
      <c r="IS75" s="128">
        <f t="shared" si="140"/>
        <v>283.44</v>
      </c>
      <c r="IT75" s="128">
        <f t="shared" si="141"/>
        <v>843.01687499999889</v>
      </c>
      <c r="IU75" s="46">
        <f t="shared" si="364"/>
        <v>322.29000000000002</v>
      </c>
      <c r="IV75" s="46">
        <f t="shared" si="143"/>
        <v>520.72687499999893</v>
      </c>
      <c r="IW75" s="51">
        <f t="shared" si="144"/>
        <v>192856.08375000002</v>
      </c>
      <c r="IX75" s="199">
        <f t="shared" si="325"/>
        <v>10000</v>
      </c>
      <c r="IY75" s="128">
        <f t="shared" si="145"/>
        <v>278.2843442656021</v>
      </c>
      <c r="IZ75" s="408">
        <f t="shared" si="146"/>
        <v>0</v>
      </c>
      <c r="JA75" s="58">
        <f t="shared" si="147"/>
        <v>931.95916666666494</v>
      </c>
      <c r="JB75" s="52">
        <f t="shared" si="148"/>
        <v>280.88</v>
      </c>
      <c r="JC75" s="51">
        <f t="shared" si="149"/>
        <v>651.07916666666495</v>
      </c>
      <c r="JD75" s="57">
        <f t="shared" si="150"/>
        <v>190971.05166666664</v>
      </c>
      <c r="JE75" s="280">
        <f t="shared" si="151"/>
        <v>10000</v>
      </c>
      <c r="JF75" s="280">
        <f t="shared" si="152"/>
        <v>0</v>
      </c>
      <c r="JG75" s="468">
        <f t="shared" si="153"/>
        <v>-931.95916666666494</v>
      </c>
      <c r="JH75" s="46">
        <f t="shared" si="154"/>
        <v>-1126.4568749999989</v>
      </c>
      <c r="JI75" s="46">
        <f t="shared" si="155"/>
        <v>-843.01687499999889</v>
      </c>
      <c r="JJ75" s="48"/>
      <c r="JL75" s="45">
        <v>14</v>
      </c>
      <c r="JM75" s="46">
        <f t="shared" si="156"/>
        <v>1124.4930833333331</v>
      </c>
      <c r="JN75" s="46">
        <f t="shared" si="157"/>
        <v>281.98</v>
      </c>
      <c r="JO75" s="128">
        <f t="shared" si="158"/>
        <v>842.51308333333304</v>
      </c>
      <c r="JP75" s="46">
        <f t="shared" si="326"/>
        <v>322.43</v>
      </c>
      <c r="JQ75" s="46">
        <f t="shared" si="159"/>
        <v>520.08308333333298</v>
      </c>
      <c r="JR75" s="51">
        <f t="shared" si="160"/>
        <v>192940.50683333335</v>
      </c>
      <c r="JS75" s="51">
        <f t="shared" ref="JS75:JS85" si="398">$BQ$73</f>
        <v>191783.71580757669</v>
      </c>
      <c r="JT75" s="199">
        <f t="shared" si="328"/>
        <v>10000</v>
      </c>
      <c r="JU75" s="128">
        <f t="shared" si="161"/>
        <v>281.96778057146372</v>
      </c>
      <c r="JV75" s="408">
        <f t="shared" si="162"/>
        <v>0</v>
      </c>
      <c r="JW75" s="58">
        <f t="shared" si="163"/>
        <v>930.37233333333074</v>
      </c>
      <c r="JX75" s="52">
        <f t="shared" si="164"/>
        <v>279.36</v>
      </c>
      <c r="JY75" s="51">
        <f t="shared" si="165"/>
        <v>651.01233333333073</v>
      </c>
      <c r="JZ75" s="51">
        <f t="shared" si="166"/>
        <v>191062.22733333334</v>
      </c>
      <c r="KA75" s="199">
        <f t="shared" ref="KA75:KA85" si="399">$BV$73</f>
        <v>189999.99999999988</v>
      </c>
      <c r="KB75" s="128">
        <f t="shared" si="330"/>
        <v>10000</v>
      </c>
      <c r="KC75" s="204">
        <f t="shared" si="167"/>
        <v>0</v>
      </c>
      <c r="KD75" s="468">
        <f t="shared" si="331"/>
        <v>-930.37233333333074</v>
      </c>
      <c r="KE75" s="46">
        <f t="shared" si="168"/>
        <v>-1124.4930833333331</v>
      </c>
      <c r="KF75" s="46">
        <f t="shared" si="169"/>
        <v>-842.51308333333304</v>
      </c>
      <c r="KG75" s="48"/>
      <c r="KI75" s="45">
        <v>14</v>
      </c>
      <c r="KJ75" s="46">
        <f t="shared" si="170"/>
        <v>1124.4890404061762</v>
      </c>
      <c r="KK75" s="46">
        <f t="shared" si="171"/>
        <v>279.32</v>
      </c>
      <c r="KL75" s="128">
        <f t="shared" si="172"/>
        <v>845.16904040617624</v>
      </c>
      <c r="KM75" s="46">
        <f t="shared" si="173"/>
        <v>322.34831396302587</v>
      </c>
      <c r="KN75" s="46">
        <f t="shared" si="174"/>
        <v>522.82072644315031</v>
      </c>
      <c r="KO75" s="51">
        <f t="shared" si="175"/>
        <v>192886.16765137238</v>
      </c>
      <c r="KP75" s="199">
        <f t="shared" ref="KP75:KP85" si="400">$CR$73</f>
        <v>192612.80840155005</v>
      </c>
      <c r="KQ75" s="199">
        <f t="shared" si="333"/>
        <v>10000</v>
      </c>
      <c r="KR75" s="128">
        <f t="shared" si="176"/>
        <v>362.18366756782797</v>
      </c>
      <c r="KS75" s="408">
        <f t="shared" si="177"/>
        <v>0</v>
      </c>
      <c r="KT75" s="45">
        <v>14</v>
      </c>
      <c r="KU75" s="46">
        <f t="shared" si="334"/>
        <v>1124.49</v>
      </c>
      <c r="KV75" s="46">
        <f t="shared" si="178"/>
        <v>279.32</v>
      </c>
      <c r="KW75" s="128">
        <f t="shared" si="179"/>
        <v>845.17</v>
      </c>
      <c r="KX75" s="46">
        <f t="shared" si="180"/>
        <v>322.34829296263854</v>
      </c>
      <c r="KY75" s="46">
        <f t="shared" si="181"/>
        <v>522.82170703736142</v>
      </c>
      <c r="KZ75" s="51">
        <f t="shared" si="182"/>
        <v>192886.15407054574</v>
      </c>
      <c r="LA75" s="153">
        <f t="shared" ref="LA75:LA85" si="401">$CR$73</f>
        <v>192612.80840155005</v>
      </c>
      <c r="LB75" s="58">
        <f t="shared" si="183"/>
        <v>930.59633333333579</v>
      </c>
      <c r="LC75" s="52">
        <f t="shared" si="184"/>
        <v>276.92</v>
      </c>
      <c r="LD75" s="51">
        <f t="shared" si="185"/>
        <v>653.67633333333583</v>
      </c>
      <c r="LE75" s="51">
        <f t="shared" si="186"/>
        <v>191005.73133333336</v>
      </c>
      <c r="LF75" s="51">
        <f t="shared" ref="LF75:LF85" si="402">$CW$73</f>
        <v>190957.51599999995</v>
      </c>
      <c r="LG75" s="128">
        <f t="shared" si="187"/>
        <v>10000</v>
      </c>
      <c r="LH75" s="204">
        <f t="shared" si="188"/>
        <v>0</v>
      </c>
      <c r="LI75" s="479">
        <f t="shared" si="189"/>
        <v>-930.59633333333579</v>
      </c>
      <c r="LJ75" s="46">
        <f t="shared" si="337"/>
        <v>-1124.49</v>
      </c>
      <c r="LK75" s="46">
        <f t="shared" si="338"/>
        <v>-845.17</v>
      </c>
      <c r="LL75" s="48"/>
      <c r="LN75" s="45">
        <v>14</v>
      </c>
      <c r="LO75" s="46">
        <f t="shared" si="190"/>
        <v>1123.1238136873469</v>
      </c>
      <c r="LP75" s="46">
        <f t="shared" si="371"/>
        <v>210</v>
      </c>
      <c r="LQ75" s="46">
        <f t="shared" si="192"/>
        <v>913.12381368734691</v>
      </c>
      <c r="LR75" s="46">
        <f t="shared" si="193"/>
        <v>320.30757791654702</v>
      </c>
      <c r="LS75" s="46">
        <f t="shared" si="194"/>
        <v>592.81623577079995</v>
      </c>
      <c r="LT75" s="51">
        <f t="shared" si="195"/>
        <v>191591.73051415742</v>
      </c>
      <c r="LU75" s="199">
        <f t="shared" si="339"/>
        <v>10000</v>
      </c>
      <c r="LV75" s="58">
        <f t="shared" si="196"/>
        <v>933.33033333333128</v>
      </c>
      <c r="LW75" s="52">
        <f t="shared" si="372"/>
        <v>210</v>
      </c>
      <c r="LX75" s="51">
        <f t="shared" si="198"/>
        <v>723.33033333333128</v>
      </c>
      <c r="LY75" s="51">
        <f t="shared" si="340"/>
        <v>189673.2153333333</v>
      </c>
      <c r="LZ75" s="46">
        <f t="shared" si="341"/>
        <v>210</v>
      </c>
      <c r="MA75" s="199">
        <f t="shared" si="342"/>
        <v>10000</v>
      </c>
      <c r="MB75" s="468">
        <f t="shared" si="199"/>
        <v>-933.33033333333128</v>
      </c>
      <c r="MC75" s="46">
        <f t="shared" si="200"/>
        <v>-1123.1238136873469</v>
      </c>
      <c r="MD75" s="46">
        <f t="shared" si="201"/>
        <v>-913.12381368734691</v>
      </c>
      <c r="ME75" s="48"/>
      <c r="MG75" s="45">
        <v>14</v>
      </c>
      <c r="MH75" s="46">
        <f t="shared" si="202"/>
        <v>1076.608661999408</v>
      </c>
      <c r="MI75" s="46">
        <f t="shared" si="373"/>
        <v>127.82000000000001</v>
      </c>
      <c r="MJ75" s="46">
        <f t="shared" si="204"/>
        <v>948.78866199940796</v>
      </c>
      <c r="MK75" s="46">
        <f t="shared" si="205"/>
        <v>319.59847373598211</v>
      </c>
      <c r="ML75" s="46">
        <f t="shared" si="206"/>
        <v>629.19018826342585</v>
      </c>
      <c r="MM75" s="51">
        <f t="shared" si="207"/>
        <v>191129.89405332584</v>
      </c>
      <c r="MN75" s="199">
        <f t="shared" si="343"/>
        <v>10000</v>
      </c>
      <c r="MO75" s="58">
        <f t="shared" si="208"/>
        <v>889.32945707741396</v>
      </c>
      <c r="MP75" s="52">
        <f t="shared" si="374"/>
        <v>126.61</v>
      </c>
      <c r="MQ75" s="51">
        <f t="shared" si="210"/>
        <v>762.71945707741395</v>
      </c>
      <c r="MR75" s="57">
        <f t="shared" si="211"/>
        <v>189173.20760091618</v>
      </c>
      <c r="MS75" s="199">
        <f t="shared" si="344"/>
        <v>10000</v>
      </c>
      <c r="MT75" s="468">
        <f t="shared" si="345"/>
        <v>-889.32945707741396</v>
      </c>
      <c r="MU75" s="46">
        <f t="shared" si="212"/>
        <v>-1076.608661999408</v>
      </c>
      <c r="MV75" s="46">
        <f t="shared" si="213"/>
        <v>-948.78866199940796</v>
      </c>
      <c r="MW75" s="48"/>
      <c r="MY75" s="45">
        <v>14</v>
      </c>
      <c r="MZ75" s="46">
        <f t="shared" si="214"/>
        <v>1076.608661999408</v>
      </c>
      <c r="NA75" s="46">
        <f t="shared" si="375"/>
        <v>127.82000000000001</v>
      </c>
      <c r="NB75" s="128">
        <f t="shared" si="216"/>
        <v>948.78866199940796</v>
      </c>
      <c r="NC75" s="46">
        <f t="shared" si="217"/>
        <v>319.59847373598211</v>
      </c>
      <c r="ND75" s="46">
        <f t="shared" si="218"/>
        <v>629.19018826342585</v>
      </c>
      <c r="NE75" s="51">
        <f t="shared" si="219"/>
        <v>191129.89405332584</v>
      </c>
      <c r="NF75" s="153">
        <f t="shared" si="346"/>
        <v>10000</v>
      </c>
      <c r="NG75" s="45">
        <v>14</v>
      </c>
      <c r="NH75" s="46">
        <f t="shared" si="220"/>
        <v>1076.6099999999999</v>
      </c>
      <c r="NI75" s="46">
        <f t="shared" si="376"/>
        <v>127.82000000000001</v>
      </c>
      <c r="NJ75" s="128">
        <f t="shared" si="347"/>
        <v>948.79</v>
      </c>
      <c r="NK75" s="46">
        <f t="shared" si="348"/>
        <v>319.59844445429013</v>
      </c>
      <c r="NL75" s="46">
        <f t="shared" si="222"/>
        <v>629.19155554570989</v>
      </c>
      <c r="NM75" s="51">
        <f t="shared" si="223"/>
        <v>191129.87511702834</v>
      </c>
      <c r="NN75" s="58">
        <f t="shared" si="224"/>
        <v>888.78037499999857</v>
      </c>
      <c r="NO75" s="52">
        <f t="shared" si="377"/>
        <v>126.62</v>
      </c>
      <c r="NP75" s="51">
        <f t="shared" si="226"/>
        <v>762.16037499999857</v>
      </c>
      <c r="NQ75" s="57">
        <f t="shared" si="227"/>
        <v>189180.93475000001</v>
      </c>
      <c r="NR75" s="153">
        <f t="shared" si="349"/>
        <v>10000</v>
      </c>
      <c r="NS75" s="469">
        <f t="shared" si="228"/>
        <v>-888.78037499999857</v>
      </c>
      <c r="NT75" s="46">
        <f t="shared" si="229"/>
        <v>-1076.6099999999999</v>
      </c>
      <c r="NU75" s="46">
        <f t="shared" si="230"/>
        <v>-948.79</v>
      </c>
      <c r="NV75" s="48"/>
      <c r="NX75" s="45">
        <v>14</v>
      </c>
      <c r="NY75" s="46">
        <f t="shared" si="231"/>
        <v>1076.6456011701148</v>
      </c>
      <c r="NZ75" s="46">
        <f t="shared" si="378"/>
        <v>127.84</v>
      </c>
      <c r="OA75" s="46">
        <f t="shared" si="233"/>
        <v>948.80560117011476</v>
      </c>
      <c r="OB75" s="46">
        <f t="shared" si="234"/>
        <v>319.63789300386401</v>
      </c>
      <c r="OC75" s="46">
        <f t="shared" si="235"/>
        <v>629.1677081662508</v>
      </c>
      <c r="OD75" s="51">
        <f t="shared" si="236"/>
        <v>191153.56809415214</v>
      </c>
      <c r="OE75" s="57">
        <f t="shared" ref="OE75:OE85" si="403">$BQ$73</f>
        <v>191783.71580757669</v>
      </c>
      <c r="OF75" s="153">
        <f t="shared" si="351"/>
        <v>10000</v>
      </c>
      <c r="OG75" s="58">
        <f t="shared" si="237"/>
        <v>889.48383333333379</v>
      </c>
      <c r="OH75" s="52">
        <f t="shared" ref="OH75:OH85" si="404">IF(AND($H$7="Oui",NX75&gt;$I$7),0,IF(NX75&gt;$B$7,0,(TRUNC(OK75*$AX$28/12,2))+(TRUNC(OK75*$AZ$28/12,2))))</f>
        <v>126.66</v>
      </c>
      <c r="OI75" s="51">
        <f t="shared" si="238"/>
        <v>762.82383333333382</v>
      </c>
      <c r="OJ75" s="51">
        <f t="shared" si="239"/>
        <v>189200.4663333334</v>
      </c>
      <c r="OK75" s="153">
        <f t="shared" ref="OK75:OK85" si="405">$BV$73</f>
        <v>189999.99999999988</v>
      </c>
      <c r="OL75" s="153">
        <f t="shared" si="354"/>
        <v>10000</v>
      </c>
      <c r="OM75" s="468">
        <f t="shared" si="355"/>
        <v>-889.48383333333379</v>
      </c>
      <c r="ON75" s="46">
        <f t="shared" si="356"/>
        <v>-1076.6456011701148</v>
      </c>
      <c r="OO75" s="46">
        <f t="shared" si="240"/>
        <v>-948.80560117011476</v>
      </c>
      <c r="OP75" s="48"/>
      <c r="OR75" s="45">
        <v>14</v>
      </c>
      <c r="OS75" s="46">
        <f t="shared" si="241"/>
        <v>1076.765700416463</v>
      </c>
      <c r="OT75" s="46">
        <f t="shared" si="379"/>
        <v>127.84</v>
      </c>
      <c r="OU75" s="128">
        <f t="shared" si="243"/>
        <v>948.92570041646297</v>
      </c>
      <c r="OV75" s="46">
        <f t="shared" si="244"/>
        <v>319.63526467233822</v>
      </c>
      <c r="OW75" s="46">
        <f t="shared" si="245"/>
        <v>629.29043574412481</v>
      </c>
      <c r="OX75" s="51">
        <f t="shared" si="246"/>
        <v>191151.86836765878</v>
      </c>
      <c r="OY75" s="51">
        <f t="shared" ref="OY75:OY85" si="406">$GJ$73</f>
        <v>191763.64132844011</v>
      </c>
      <c r="OZ75" s="153">
        <f t="shared" si="358"/>
        <v>10000</v>
      </c>
      <c r="PA75" s="45">
        <v>14</v>
      </c>
      <c r="PB75" s="46">
        <f t="shared" si="247"/>
        <v>1076.765700416463</v>
      </c>
      <c r="PC75" s="46">
        <f t="shared" ref="PC75:PC85" si="407">IF(PA75&gt;$B$7,0,(TRUNC(PH75*$BB$28*$L$7/12,2))+(TRUNC(PH75*$BD$28*$M$7/12,2)))</f>
        <v>127.84</v>
      </c>
      <c r="PD75" s="128">
        <f t="shared" si="248"/>
        <v>948.92570041646297</v>
      </c>
      <c r="PE75" s="46">
        <f t="shared" si="249"/>
        <v>319.63526467233822</v>
      </c>
      <c r="PF75" s="46">
        <f t="shared" si="250"/>
        <v>629.29043574412481</v>
      </c>
      <c r="PG75" s="51">
        <f t="shared" si="251"/>
        <v>191151.86836765878</v>
      </c>
      <c r="PH75" s="57">
        <f t="shared" ref="PH75:PH85" si="408">$GS$73</f>
        <v>191763.612189318</v>
      </c>
      <c r="PI75" s="688">
        <f t="shared" si="252"/>
        <v>889.6533333333341</v>
      </c>
      <c r="PJ75" s="241">
        <f t="shared" ref="PJ75:PJ85" si="409">IF(AND($H$7="Oui",PA75&gt;$I$7),0,IF(PA75&gt;$B$7,0,(TRUNC(PM75*$BB$28/12,2))+(TRUNC(PM75*$BD$28/12,2))))</f>
        <v>126.68</v>
      </c>
      <c r="PK75" s="51">
        <f t="shared" si="253"/>
        <v>762.97333333333404</v>
      </c>
      <c r="PL75" s="57">
        <f t="shared" si="254"/>
        <v>189198.13333333319</v>
      </c>
      <c r="PM75" s="57">
        <f t="shared" ref="PM75:PM85" si="410">$GX$73</f>
        <v>190036.804</v>
      </c>
      <c r="PN75" s="153">
        <f t="shared" si="363"/>
        <v>10000</v>
      </c>
      <c r="PO75" s="469">
        <f t="shared" si="255"/>
        <v>-889.6533333333341</v>
      </c>
      <c r="PP75" s="46">
        <f t="shared" si="256"/>
        <v>-1076.765700416463</v>
      </c>
      <c r="PQ75" s="46">
        <f t="shared" si="257"/>
        <v>-948.92570041646297</v>
      </c>
      <c r="PR75" s="48"/>
    </row>
    <row r="76" spans="2:434" hidden="1" x14ac:dyDescent="0.3">
      <c r="B76" s="45">
        <v>15</v>
      </c>
      <c r="C76" s="46">
        <f t="shared" si="10"/>
        <v>1111.77</v>
      </c>
      <c r="D76" s="46">
        <f t="shared" si="11"/>
        <v>100</v>
      </c>
      <c r="E76" s="46">
        <f t="shared" si="12"/>
        <v>1011.77</v>
      </c>
      <c r="F76" s="46">
        <f t="shared" si="13"/>
        <v>317.33050218246535</v>
      </c>
      <c r="G76" s="46">
        <f t="shared" si="14"/>
        <v>694.43949781753463</v>
      </c>
      <c r="H76" s="51">
        <f t="shared" si="15"/>
        <v>189703.86181166166</v>
      </c>
      <c r="I76" s="58">
        <f t="shared" si="16"/>
        <v>933.33333333333337</v>
      </c>
      <c r="J76" s="52">
        <f t="shared" si="17"/>
        <v>100</v>
      </c>
      <c r="K76" s="51">
        <f t="shared" si="18"/>
        <v>833.33333333333337</v>
      </c>
      <c r="L76" s="57">
        <f t="shared" si="19"/>
        <v>187499.99999999985</v>
      </c>
      <c r="M76" s="468">
        <f t="shared" si="258"/>
        <v>-933.33333333333337</v>
      </c>
      <c r="N76" s="46">
        <f t="shared" si="259"/>
        <v>-1111.77</v>
      </c>
      <c r="O76" s="47"/>
      <c r="P76" s="46">
        <f t="shared" si="260"/>
        <v>-1011.77</v>
      </c>
      <c r="Q76" s="48"/>
      <c r="R76" s="29"/>
      <c r="S76" s="29"/>
      <c r="T76" s="45">
        <v>15</v>
      </c>
      <c r="U76" s="46">
        <f t="shared" si="20"/>
        <v>1189.6300000000001</v>
      </c>
      <c r="V76" s="46">
        <f t="shared" si="21"/>
        <v>177.86</v>
      </c>
      <c r="W76" s="46">
        <f t="shared" si="261"/>
        <v>1011.77</v>
      </c>
      <c r="X76" s="46">
        <f t="shared" si="22"/>
        <v>317.33050218246535</v>
      </c>
      <c r="Y76" s="46">
        <f t="shared" si="23"/>
        <v>694.43949781753463</v>
      </c>
      <c r="Z76" s="51">
        <f t="shared" si="24"/>
        <v>189703.86181166166</v>
      </c>
      <c r="AA76" s="58">
        <f t="shared" si="25"/>
        <v>1009.2533333333333</v>
      </c>
      <c r="AB76" s="52">
        <f t="shared" si="26"/>
        <v>175.92</v>
      </c>
      <c r="AC76" s="51">
        <f t="shared" si="27"/>
        <v>833.33333333333337</v>
      </c>
      <c r="AD76" s="57">
        <f t="shared" si="28"/>
        <v>187499.99999999985</v>
      </c>
      <c r="AE76" s="468">
        <f t="shared" si="262"/>
        <v>-1009.2533333333333</v>
      </c>
      <c r="AF76" s="46">
        <f t="shared" si="29"/>
        <v>-1189.6300000000001</v>
      </c>
      <c r="AG76" s="47"/>
      <c r="AH76" s="46">
        <f t="shared" si="263"/>
        <v>-1011.77</v>
      </c>
      <c r="AI76" s="48"/>
      <c r="AJ76" s="29"/>
      <c r="AK76" s="45">
        <v>15</v>
      </c>
      <c r="AL76" s="46">
        <f t="shared" si="30"/>
        <v>1117.72</v>
      </c>
      <c r="AM76" s="46"/>
      <c r="AN76" s="46"/>
      <c r="AO76" s="46">
        <f t="shared" si="31"/>
        <v>173.06</v>
      </c>
      <c r="AP76" s="128">
        <f t="shared" si="32"/>
        <v>944.66</v>
      </c>
      <c r="AQ76" s="128"/>
      <c r="AR76" s="128"/>
      <c r="AS76" s="46">
        <f t="shared" si="33"/>
        <v>319.01243064006218</v>
      </c>
      <c r="AT76" s="46">
        <f t="shared" si="34"/>
        <v>625.64756935993773</v>
      </c>
      <c r="AU76" s="51"/>
      <c r="AV76" s="51"/>
      <c r="AW76" s="51">
        <f t="shared" si="35"/>
        <v>190781.81081467736</v>
      </c>
      <c r="AX76" s="58">
        <f t="shared" si="264"/>
        <v>927.38215694565588</v>
      </c>
      <c r="AY76" s="52"/>
      <c r="AZ76" s="52"/>
      <c r="BA76" s="52">
        <f t="shared" si="36"/>
        <v>171.32</v>
      </c>
      <c r="BB76" s="51">
        <f t="shared" si="37"/>
        <v>756.06215694565594</v>
      </c>
      <c r="BC76" s="51"/>
      <c r="BD76" s="51"/>
      <c r="BE76" s="57">
        <f t="shared" si="38"/>
        <v>188730.42764581516</v>
      </c>
      <c r="BF76" s="468">
        <f t="shared" si="39"/>
        <v>-927.38215694565588</v>
      </c>
      <c r="BG76" s="46">
        <f t="shared" si="40"/>
        <v>-1117.72</v>
      </c>
      <c r="BH76" s="46">
        <f t="shared" si="41"/>
        <v>-944.66</v>
      </c>
      <c r="BI76" s="48"/>
      <c r="BJ76" s="12"/>
      <c r="BK76" s="45">
        <v>15</v>
      </c>
      <c r="BL76" s="46">
        <f t="shared" si="265"/>
        <v>1183.5899999999999</v>
      </c>
      <c r="BM76" s="46">
        <f t="shared" si="266"/>
        <v>171.82</v>
      </c>
      <c r="BN76" s="46">
        <f t="shared" si="267"/>
        <v>1011.77</v>
      </c>
      <c r="BO76" s="46">
        <f t="shared" si="42"/>
        <v>317.33050218246535</v>
      </c>
      <c r="BP76" s="46">
        <f t="shared" si="43"/>
        <v>694.43949781753463</v>
      </c>
      <c r="BQ76" s="51">
        <f t="shared" si="44"/>
        <v>189703.86181166166</v>
      </c>
      <c r="BR76" s="57">
        <f t="shared" si="380"/>
        <v>191783.71580757669</v>
      </c>
      <c r="BS76" s="58">
        <f t="shared" si="45"/>
        <v>1003.5533333333334</v>
      </c>
      <c r="BT76" s="52">
        <f t="shared" si="269"/>
        <v>170.22</v>
      </c>
      <c r="BU76" s="51">
        <f t="shared" si="46"/>
        <v>833.33333333333337</v>
      </c>
      <c r="BV76" s="51">
        <f t="shared" si="47"/>
        <v>187499.99999999985</v>
      </c>
      <c r="BW76" s="153">
        <f t="shared" si="381"/>
        <v>189999.99999999988</v>
      </c>
      <c r="BX76" s="468">
        <f t="shared" si="271"/>
        <v>-1003.5533333333334</v>
      </c>
      <c r="BY76" s="46">
        <f t="shared" si="272"/>
        <v>-1183.5899999999999</v>
      </c>
      <c r="BZ76" s="46">
        <f t="shared" si="48"/>
        <v>-1011.77</v>
      </c>
      <c r="CA76" s="48"/>
      <c r="CB76" s="29"/>
      <c r="CC76" s="45">
        <v>15</v>
      </c>
      <c r="CD76" s="128">
        <f t="shared" si="49"/>
        <v>1117.6300000000001</v>
      </c>
      <c r="CE76" s="46">
        <f t="shared" si="273"/>
        <v>167.88</v>
      </c>
      <c r="CF76" s="128">
        <f t="shared" si="50"/>
        <v>949.75</v>
      </c>
      <c r="CG76" s="46">
        <f t="shared" si="274"/>
        <v>318.92383869189018</v>
      </c>
      <c r="CH76" s="46">
        <f t="shared" si="52"/>
        <v>630.82616130810982</v>
      </c>
      <c r="CI76" s="51">
        <f t="shared" si="53"/>
        <v>190723.47705382601</v>
      </c>
      <c r="CJ76" s="199">
        <f t="shared" si="382"/>
        <v>192612.80840155005</v>
      </c>
      <c r="CK76" s="153">
        <f t="shared" si="276"/>
        <v>10000</v>
      </c>
      <c r="CL76" s="45">
        <v>15</v>
      </c>
      <c r="CM76" s="46">
        <f t="shared" si="277"/>
        <v>1117.6300000000001</v>
      </c>
      <c r="CN76" s="128">
        <f t="shared" si="54"/>
        <v>167.88</v>
      </c>
      <c r="CO76" s="128">
        <f t="shared" si="278"/>
        <v>949.75</v>
      </c>
      <c r="CP76" s="46">
        <f t="shared" si="55"/>
        <v>318.92383869189018</v>
      </c>
      <c r="CQ76" s="46">
        <f t="shared" si="56"/>
        <v>630.82616130810982</v>
      </c>
      <c r="CR76" s="51">
        <f t="shared" si="57"/>
        <v>190723.47705382601</v>
      </c>
      <c r="CS76" s="153">
        <f t="shared" si="383"/>
        <v>192612.80840155005</v>
      </c>
      <c r="CT76" s="58">
        <f t="shared" si="58"/>
        <v>927.86033333333398</v>
      </c>
      <c r="CU76" s="52">
        <f t="shared" si="280"/>
        <v>166.44</v>
      </c>
      <c r="CV76" s="51">
        <f t="shared" si="281"/>
        <v>761.42033333333393</v>
      </c>
      <c r="CW76" s="51">
        <f t="shared" si="59"/>
        <v>188673.25499999992</v>
      </c>
      <c r="CX76" s="57">
        <f t="shared" si="384"/>
        <v>190957.51599999995</v>
      </c>
      <c r="CY76" s="153">
        <f t="shared" si="283"/>
        <v>10000</v>
      </c>
      <c r="CZ76" s="479">
        <f t="shared" si="60"/>
        <v>-927.86033333333398</v>
      </c>
      <c r="DA76" s="46">
        <f t="shared" si="284"/>
        <v>-1117.6300000000001</v>
      </c>
      <c r="DB76" s="46">
        <f t="shared" si="285"/>
        <v>-949.75</v>
      </c>
      <c r="DC76" s="48"/>
      <c r="DE76" s="45">
        <v>15</v>
      </c>
      <c r="DF76" s="46">
        <f t="shared" si="61"/>
        <v>1065.0999999999999</v>
      </c>
      <c r="DG76" s="46">
        <f t="shared" si="385"/>
        <v>53.33</v>
      </c>
      <c r="DH76" s="46">
        <f t="shared" si="62"/>
        <v>1011.77</v>
      </c>
      <c r="DI76" s="46">
        <f t="shared" si="63"/>
        <v>317.33050218246535</v>
      </c>
      <c r="DJ76" s="46">
        <f t="shared" si="64"/>
        <v>694.43949781753463</v>
      </c>
      <c r="DK76" s="51">
        <f t="shared" si="65"/>
        <v>189703.86181166166</v>
      </c>
      <c r="DL76" s="58">
        <f t="shared" si="66"/>
        <v>886.66333333333341</v>
      </c>
      <c r="DM76" s="52">
        <f t="shared" si="386"/>
        <v>53.33</v>
      </c>
      <c r="DN76" s="51">
        <f t="shared" si="67"/>
        <v>833.33333333333337</v>
      </c>
      <c r="DO76" s="57">
        <f t="shared" si="68"/>
        <v>187499.99999999985</v>
      </c>
      <c r="DP76" s="468">
        <f t="shared" si="288"/>
        <v>-886.66333333333341</v>
      </c>
      <c r="DQ76" s="46">
        <f t="shared" si="289"/>
        <v>-1065.0999999999999</v>
      </c>
      <c r="DR76" s="47"/>
      <c r="DS76" s="46">
        <f t="shared" si="290"/>
        <v>-1011.77</v>
      </c>
      <c r="DT76" s="48"/>
      <c r="DU76" s="29"/>
      <c r="DV76" s="45">
        <v>15</v>
      </c>
      <c r="DW76" s="46">
        <f t="shared" si="291"/>
        <v>1062.53</v>
      </c>
      <c r="DX76" s="46">
        <f t="shared" si="387"/>
        <v>50.760000000000005</v>
      </c>
      <c r="DY76" s="46">
        <f t="shared" si="293"/>
        <v>1011.77</v>
      </c>
      <c r="DZ76" s="46">
        <f t="shared" si="69"/>
        <v>317.33050218246535</v>
      </c>
      <c r="EA76" s="46">
        <f t="shared" si="70"/>
        <v>694.43949781753463</v>
      </c>
      <c r="EB76" s="51">
        <f t="shared" si="71"/>
        <v>189703.86181166166</v>
      </c>
      <c r="EC76" s="58">
        <f t="shared" si="72"/>
        <v>883.5533333333334</v>
      </c>
      <c r="ED76" s="52">
        <f t="shared" si="388"/>
        <v>50.22</v>
      </c>
      <c r="EE76" s="51">
        <f t="shared" si="73"/>
        <v>833.33333333333337</v>
      </c>
      <c r="EF76" s="57">
        <f t="shared" si="74"/>
        <v>187499.99999999985</v>
      </c>
      <c r="EG76" s="468">
        <f t="shared" si="295"/>
        <v>-883.5533333333334</v>
      </c>
      <c r="EH76" s="46">
        <f t="shared" si="296"/>
        <v>-1062.53</v>
      </c>
      <c r="EI76" s="47"/>
      <c r="EJ76" s="46">
        <f t="shared" si="297"/>
        <v>-1011.77</v>
      </c>
      <c r="EK76" s="48"/>
      <c r="EL76" s="29"/>
      <c r="EM76" s="45">
        <v>15</v>
      </c>
      <c r="EN76" s="46">
        <f t="shared" si="365"/>
        <v>1058.0868689014749</v>
      </c>
      <c r="EO76" s="46">
        <f t="shared" si="389"/>
        <v>50.769999999999996</v>
      </c>
      <c r="EP76" s="128">
        <f t="shared" si="77"/>
        <v>1007.3168689014749</v>
      </c>
      <c r="EQ76" s="46">
        <f t="shared" si="78"/>
        <v>317.33548481595761</v>
      </c>
      <c r="ER76" s="46">
        <f t="shared" si="79"/>
        <v>689.98138408551722</v>
      </c>
      <c r="ES76" s="51">
        <f t="shared" si="80"/>
        <v>189711.30950548904</v>
      </c>
      <c r="ET76" s="153">
        <f t="shared" si="298"/>
        <v>10000</v>
      </c>
      <c r="EU76" s="45">
        <v>15</v>
      </c>
      <c r="EV76" s="46">
        <f t="shared" si="81"/>
        <v>1058.0899999999999</v>
      </c>
      <c r="EW76" s="46">
        <f t="shared" si="390"/>
        <v>50.769999999999996</v>
      </c>
      <c r="EX76" s="128">
        <f t="shared" si="300"/>
        <v>1007.32</v>
      </c>
      <c r="EY76" s="46">
        <f t="shared" si="301"/>
        <v>317.33541096021924</v>
      </c>
      <c r="EZ76" s="46">
        <f t="shared" si="82"/>
        <v>689.98458903978076</v>
      </c>
      <c r="FA76" s="51">
        <f t="shared" si="83"/>
        <v>189711.26198709174</v>
      </c>
      <c r="FB76" s="58">
        <f t="shared" si="302"/>
        <v>874.86920833333363</v>
      </c>
      <c r="FC76" s="52">
        <f t="shared" si="391"/>
        <v>50.24</v>
      </c>
      <c r="FD76" s="51">
        <f t="shared" si="304"/>
        <v>824.62920833333362</v>
      </c>
      <c r="FE76" s="57">
        <f t="shared" si="84"/>
        <v>187575.451875</v>
      </c>
      <c r="FF76" s="153">
        <f t="shared" si="305"/>
        <v>10000</v>
      </c>
      <c r="FG76" s="469">
        <f t="shared" si="85"/>
        <v>-874.86920833333363</v>
      </c>
      <c r="FH76" s="46">
        <f t="shared" si="86"/>
        <v>-1058.0899999999999</v>
      </c>
      <c r="FI76" s="46">
        <f t="shared" si="87"/>
        <v>-1007.32</v>
      </c>
      <c r="FJ76" s="48"/>
      <c r="FL76" s="45">
        <v>15</v>
      </c>
      <c r="FM76" s="46">
        <f t="shared" si="306"/>
        <v>1062.9000000000001</v>
      </c>
      <c r="FN76" s="46">
        <f t="shared" si="366"/>
        <v>51.13</v>
      </c>
      <c r="FO76" s="46">
        <f t="shared" si="307"/>
        <v>1011.77</v>
      </c>
      <c r="FP76" s="46">
        <f t="shared" si="89"/>
        <v>317.33050218246535</v>
      </c>
      <c r="FQ76" s="46">
        <f t="shared" si="90"/>
        <v>694.43949781753463</v>
      </c>
      <c r="FR76" s="51">
        <f t="shared" si="91"/>
        <v>189703.86181166166</v>
      </c>
      <c r="FS76" s="57">
        <f t="shared" si="392"/>
        <v>191783.71580757669</v>
      </c>
      <c r="FT76" s="58">
        <f t="shared" si="92"/>
        <v>883.99333333333334</v>
      </c>
      <c r="FU76" s="52">
        <f t="shared" si="367"/>
        <v>50.66</v>
      </c>
      <c r="FV76" s="51">
        <f t="shared" si="94"/>
        <v>833.33333333333337</v>
      </c>
      <c r="FW76" s="51">
        <f t="shared" si="95"/>
        <v>187499.99999999985</v>
      </c>
      <c r="FX76" s="153">
        <f t="shared" si="393"/>
        <v>189999.99999999988</v>
      </c>
      <c r="FY76" s="468">
        <f t="shared" si="310"/>
        <v>-883.99333333333334</v>
      </c>
      <c r="FZ76" s="46">
        <f t="shared" si="311"/>
        <v>-1062.9000000000001</v>
      </c>
      <c r="GA76" s="46">
        <f t="shared" si="96"/>
        <v>-1011.77</v>
      </c>
      <c r="GB76" s="48"/>
      <c r="GD76" s="45">
        <v>15</v>
      </c>
      <c r="GE76" s="46">
        <f t="shared" si="368"/>
        <v>1060.0875939185617</v>
      </c>
      <c r="GF76" s="128">
        <f t="shared" si="394"/>
        <v>51.13</v>
      </c>
      <c r="GG76" s="128">
        <f t="shared" si="98"/>
        <v>1008.9575939185617</v>
      </c>
      <c r="GH76" s="46">
        <f t="shared" si="99"/>
        <v>317.30631559859341</v>
      </c>
      <c r="GI76" s="46">
        <f t="shared" si="100"/>
        <v>691.65127831996824</v>
      </c>
      <c r="GJ76" s="51">
        <f t="shared" si="101"/>
        <v>189692.13808083607</v>
      </c>
      <c r="GK76" s="51">
        <f t="shared" si="395"/>
        <v>191763.64132844011</v>
      </c>
      <c r="GL76" s="153">
        <f t="shared" si="314"/>
        <v>10000</v>
      </c>
      <c r="GM76" s="45">
        <v>15</v>
      </c>
      <c r="GN76" s="46">
        <f t="shared" si="102"/>
        <v>1060.0899999999999</v>
      </c>
      <c r="GO76" s="46">
        <f t="shared" si="369"/>
        <v>51.13</v>
      </c>
      <c r="GP76" s="128">
        <f t="shared" si="315"/>
        <v>1008.96</v>
      </c>
      <c r="GQ76" s="46">
        <f t="shared" si="104"/>
        <v>317.30625884441594</v>
      </c>
      <c r="GR76" s="46">
        <f t="shared" si="105"/>
        <v>691.65374115558416</v>
      </c>
      <c r="GS76" s="51">
        <f t="shared" si="106"/>
        <v>189692.101565494</v>
      </c>
      <c r="GT76" s="57">
        <f t="shared" si="396"/>
        <v>191763.612189318</v>
      </c>
      <c r="GU76" s="58">
        <f t="shared" si="107"/>
        <v>876.92633333333197</v>
      </c>
      <c r="GV76" s="241">
        <f t="shared" si="370"/>
        <v>50.67</v>
      </c>
      <c r="GW76" s="51">
        <f t="shared" si="317"/>
        <v>826.25633333333201</v>
      </c>
      <c r="GX76" s="57">
        <f t="shared" si="109"/>
        <v>187558.03500000003</v>
      </c>
      <c r="GY76" s="57">
        <f t="shared" si="397"/>
        <v>190036.804</v>
      </c>
      <c r="GZ76" s="153">
        <f t="shared" si="319"/>
        <v>10000</v>
      </c>
      <c r="HA76" s="469">
        <f t="shared" si="110"/>
        <v>-876.92633333333197</v>
      </c>
      <c r="HB76" s="46">
        <f t="shared" si="111"/>
        <v>-1060.0899999999999</v>
      </c>
      <c r="HC76" s="46">
        <f t="shared" si="112"/>
        <v>-1008.96</v>
      </c>
      <c r="HD76" s="48"/>
      <c r="HF76" s="45">
        <v>15</v>
      </c>
      <c r="HG76" s="46">
        <f t="shared" si="113"/>
        <v>1123.8775326810628</v>
      </c>
      <c r="HH76" s="46">
        <f t="shared" si="114"/>
        <v>250</v>
      </c>
      <c r="HI76" s="46">
        <f t="shared" si="115"/>
        <v>873.8775326810628</v>
      </c>
      <c r="HJ76" s="46">
        <f t="shared" si="116"/>
        <v>320.58308268098625</v>
      </c>
      <c r="HK76" s="46">
        <f t="shared" si="117"/>
        <v>553.29445000007649</v>
      </c>
      <c r="HL76" s="51">
        <f t="shared" si="118"/>
        <v>191796.55515859168</v>
      </c>
      <c r="HM76" s="153">
        <f t="shared" si="320"/>
        <v>10000</v>
      </c>
      <c r="HN76" s="58">
        <f t="shared" si="119"/>
        <v>933.33333333333724</v>
      </c>
      <c r="HO76" s="52">
        <f t="shared" si="120"/>
        <v>250</v>
      </c>
      <c r="HP76" s="51">
        <f t="shared" si="121"/>
        <v>683.33333333333724</v>
      </c>
      <c r="HQ76" s="57">
        <f t="shared" si="122"/>
        <v>189749.99999999985</v>
      </c>
      <c r="HR76" s="153">
        <f t="shared" si="321"/>
        <v>10000</v>
      </c>
      <c r="HS76" s="468">
        <f t="shared" si="123"/>
        <v>-933.33333333333724</v>
      </c>
      <c r="HT76" s="46">
        <f t="shared" si="124"/>
        <v>-1123.8775326810628</v>
      </c>
      <c r="HU76" s="46">
        <f t="shared" si="125"/>
        <v>-873.8775326810628</v>
      </c>
      <c r="HV76" s="48"/>
      <c r="HW76" s="29"/>
      <c r="HX76" s="45">
        <v>15</v>
      </c>
      <c r="HY76" s="128">
        <f t="shared" si="126"/>
        <v>1124.3399999999999</v>
      </c>
      <c r="HZ76" s="46">
        <f t="shared" si="127"/>
        <v>277.66000000000003</v>
      </c>
      <c r="IA76" s="46">
        <f t="shared" si="128"/>
        <v>846.68</v>
      </c>
      <c r="IB76" s="46">
        <f t="shared" si="129"/>
        <v>321.35663615249263</v>
      </c>
      <c r="IC76" s="46">
        <f t="shared" si="130"/>
        <v>525.32336384750738</v>
      </c>
      <c r="ID76" s="51">
        <f t="shared" si="131"/>
        <v>192288.65832764807</v>
      </c>
      <c r="IE76" s="153">
        <f t="shared" si="322"/>
        <v>10000</v>
      </c>
      <c r="IF76" s="58">
        <f t="shared" si="132"/>
        <v>930.14625019664186</v>
      </c>
      <c r="IG76" s="52">
        <f t="shared" si="133"/>
        <v>274.94</v>
      </c>
      <c r="IH76" s="51">
        <f t="shared" si="134"/>
        <v>655.2062501966418</v>
      </c>
      <c r="II76" s="57">
        <f t="shared" si="323"/>
        <v>190270.18624705044</v>
      </c>
      <c r="IJ76" s="153">
        <f t="shared" si="324"/>
        <v>10000</v>
      </c>
      <c r="IK76" s="468">
        <f t="shared" si="135"/>
        <v>-930.14625019664186</v>
      </c>
      <c r="IL76" s="46">
        <f t="shared" si="136"/>
        <v>-1124.3399999999999</v>
      </c>
      <c r="IM76" s="46">
        <f t="shared" si="137"/>
        <v>-846.68</v>
      </c>
      <c r="IN76" s="48"/>
      <c r="IO76" s="53">
        <f t="shared" si="138"/>
        <v>277.66832137645764</v>
      </c>
      <c r="IQ76" s="45">
        <v>15</v>
      </c>
      <c r="IR76" s="128">
        <f t="shared" si="139"/>
        <v>1126.4568749999989</v>
      </c>
      <c r="IS76" s="128">
        <f t="shared" si="140"/>
        <v>282.68</v>
      </c>
      <c r="IT76" s="128">
        <f t="shared" si="141"/>
        <v>843.77687499999888</v>
      </c>
      <c r="IU76" s="46">
        <f t="shared" si="364"/>
        <v>321.43</v>
      </c>
      <c r="IV76" s="46">
        <f t="shared" si="143"/>
        <v>522.34687499999882</v>
      </c>
      <c r="IW76" s="51">
        <f t="shared" si="144"/>
        <v>192333.73687500003</v>
      </c>
      <c r="IX76" s="199">
        <f t="shared" si="325"/>
        <v>10000</v>
      </c>
      <c r="IY76" s="128">
        <f t="shared" si="145"/>
        <v>277.53497759395987</v>
      </c>
      <c r="IZ76" s="408">
        <f t="shared" si="146"/>
        <v>0</v>
      </c>
      <c r="JA76" s="58">
        <f t="shared" si="147"/>
        <v>931.95916666666494</v>
      </c>
      <c r="JB76" s="52">
        <f t="shared" si="148"/>
        <v>279.92</v>
      </c>
      <c r="JC76" s="51">
        <f t="shared" si="149"/>
        <v>652.03916666666487</v>
      </c>
      <c r="JD76" s="57">
        <f t="shared" si="150"/>
        <v>190319.01249999998</v>
      </c>
      <c r="JE76" s="280">
        <f t="shared" si="151"/>
        <v>10000</v>
      </c>
      <c r="JF76" s="280">
        <f t="shared" si="152"/>
        <v>0</v>
      </c>
      <c r="JG76" s="468">
        <f t="shared" si="153"/>
        <v>-931.95916666666494</v>
      </c>
      <c r="JH76" s="46">
        <f t="shared" si="154"/>
        <v>-1126.4568749999989</v>
      </c>
      <c r="JI76" s="46">
        <f t="shared" si="155"/>
        <v>-843.77687499999888</v>
      </c>
      <c r="JJ76" s="48"/>
      <c r="JL76" s="45">
        <v>15</v>
      </c>
      <c r="JM76" s="46">
        <f t="shared" si="156"/>
        <v>1124.4930833333331</v>
      </c>
      <c r="JN76" s="46">
        <f t="shared" si="157"/>
        <v>281.98</v>
      </c>
      <c r="JO76" s="128">
        <f t="shared" si="158"/>
        <v>842.51308333333304</v>
      </c>
      <c r="JP76" s="46">
        <f t="shared" si="326"/>
        <v>321.57</v>
      </c>
      <c r="JQ76" s="46">
        <f t="shared" si="159"/>
        <v>520.94308333333311</v>
      </c>
      <c r="JR76" s="51">
        <f t="shared" si="160"/>
        <v>192419.56375</v>
      </c>
      <c r="JS76" s="51">
        <f t="shared" si="398"/>
        <v>191783.71580757669</v>
      </c>
      <c r="JT76" s="199">
        <f t="shared" si="328"/>
        <v>10000</v>
      </c>
      <c r="JU76" s="128">
        <f t="shared" si="161"/>
        <v>281.96778057146372</v>
      </c>
      <c r="JV76" s="408">
        <f t="shared" si="162"/>
        <v>0</v>
      </c>
      <c r="JW76" s="58">
        <f t="shared" si="163"/>
        <v>930.37233333333074</v>
      </c>
      <c r="JX76" s="52">
        <f t="shared" si="164"/>
        <v>279.36</v>
      </c>
      <c r="JY76" s="51">
        <f t="shared" si="165"/>
        <v>651.01233333333073</v>
      </c>
      <c r="JZ76" s="51">
        <f t="shared" si="166"/>
        <v>190411.21500000003</v>
      </c>
      <c r="KA76" s="199">
        <f t="shared" si="399"/>
        <v>189999.99999999988</v>
      </c>
      <c r="KB76" s="128">
        <f t="shared" si="330"/>
        <v>10000</v>
      </c>
      <c r="KC76" s="204">
        <f t="shared" si="167"/>
        <v>0</v>
      </c>
      <c r="KD76" s="468">
        <f t="shared" si="331"/>
        <v>-930.37233333333074</v>
      </c>
      <c r="KE76" s="46">
        <f t="shared" si="168"/>
        <v>-1124.4930833333331</v>
      </c>
      <c r="KF76" s="46">
        <f t="shared" si="169"/>
        <v>-842.51308333333304</v>
      </c>
      <c r="KG76" s="48"/>
      <c r="KI76" s="45">
        <v>15</v>
      </c>
      <c r="KJ76" s="46">
        <f t="shared" si="170"/>
        <v>1124.4890404061762</v>
      </c>
      <c r="KK76" s="46">
        <f t="shared" si="171"/>
        <v>279.32</v>
      </c>
      <c r="KL76" s="128">
        <f t="shared" si="172"/>
        <v>845.16904040617624</v>
      </c>
      <c r="KM76" s="46">
        <f t="shared" si="173"/>
        <v>321.47694608562063</v>
      </c>
      <c r="KN76" s="46">
        <f t="shared" si="174"/>
        <v>523.69209432055561</v>
      </c>
      <c r="KO76" s="51">
        <f t="shared" si="175"/>
        <v>192362.47555705183</v>
      </c>
      <c r="KP76" s="199">
        <f t="shared" si="400"/>
        <v>192612.80840155005</v>
      </c>
      <c r="KQ76" s="199">
        <f t="shared" si="333"/>
        <v>10000</v>
      </c>
      <c r="KR76" s="128">
        <f t="shared" si="176"/>
        <v>362.18366756782797</v>
      </c>
      <c r="KS76" s="408">
        <f t="shared" si="177"/>
        <v>0</v>
      </c>
      <c r="KT76" s="45">
        <v>15</v>
      </c>
      <c r="KU76" s="46">
        <f t="shared" si="334"/>
        <v>1124.49</v>
      </c>
      <c r="KV76" s="46">
        <f t="shared" si="178"/>
        <v>279.32</v>
      </c>
      <c r="KW76" s="128">
        <f t="shared" si="179"/>
        <v>845.17</v>
      </c>
      <c r="KX76" s="46">
        <f t="shared" si="180"/>
        <v>321.47692345090957</v>
      </c>
      <c r="KY76" s="46">
        <f t="shared" si="181"/>
        <v>523.69307654909039</v>
      </c>
      <c r="KZ76" s="51">
        <f t="shared" si="182"/>
        <v>192362.46099399665</v>
      </c>
      <c r="LA76" s="153">
        <f t="shared" si="401"/>
        <v>192612.80840155005</v>
      </c>
      <c r="LB76" s="58">
        <f t="shared" si="183"/>
        <v>930.59633333333579</v>
      </c>
      <c r="LC76" s="52">
        <f t="shared" si="184"/>
        <v>276.92</v>
      </c>
      <c r="LD76" s="51">
        <f t="shared" si="185"/>
        <v>653.67633333333583</v>
      </c>
      <c r="LE76" s="51">
        <f t="shared" si="186"/>
        <v>190352.05500000002</v>
      </c>
      <c r="LF76" s="51">
        <f>$CW$73</f>
        <v>190957.51599999995</v>
      </c>
      <c r="LG76" s="128">
        <f t="shared" si="187"/>
        <v>10000</v>
      </c>
      <c r="LH76" s="204">
        <f t="shared" si="188"/>
        <v>0</v>
      </c>
      <c r="LI76" s="479">
        <f t="shared" si="189"/>
        <v>-930.59633333333579</v>
      </c>
      <c r="LJ76" s="46">
        <f t="shared" si="337"/>
        <v>-1124.49</v>
      </c>
      <c r="LK76" s="46">
        <f t="shared" si="338"/>
        <v>-845.17</v>
      </c>
      <c r="LL76" s="48"/>
      <c r="LN76" s="45">
        <v>15</v>
      </c>
      <c r="LO76" s="46">
        <f t="shared" si="190"/>
        <v>1123.1238136873469</v>
      </c>
      <c r="LP76" s="46">
        <f t="shared" si="371"/>
        <v>210</v>
      </c>
      <c r="LQ76" s="46">
        <f t="shared" si="192"/>
        <v>913.12381368734691</v>
      </c>
      <c r="LR76" s="46">
        <f t="shared" si="193"/>
        <v>319.31955085692903</v>
      </c>
      <c r="LS76" s="46">
        <f t="shared" si="194"/>
        <v>593.80426283041788</v>
      </c>
      <c r="LT76" s="51">
        <f t="shared" si="195"/>
        <v>190997.92625132701</v>
      </c>
      <c r="LU76" s="199">
        <f t="shared" si="339"/>
        <v>10000</v>
      </c>
      <c r="LV76" s="58">
        <f t="shared" si="196"/>
        <v>933.33033333333128</v>
      </c>
      <c r="LW76" s="52">
        <f t="shared" si="372"/>
        <v>210</v>
      </c>
      <c r="LX76" s="51">
        <f t="shared" si="198"/>
        <v>723.33033333333128</v>
      </c>
      <c r="LY76" s="51">
        <f t="shared" si="340"/>
        <v>188949.88499999998</v>
      </c>
      <c r="LZ76" s="46">
        <f t="shared" si="341"/>
        <v>210</v>
      </c>
      <c r="MA76" s="199">
        <f t="shared" si="342"/>
        <v>10000</v>
      </c>
      <c r="MB76" s="468">
        <f t="shared" si="199"/>
        <v>-933.33033333333128</v>
      </c>
      <c r="MC76" s="46">
        <f t="shared" si="200"/>
        <v>-1123.1238136873469</v>
      </c>
      <c r="MD76" s="46">
        <f t="shared" si="201"/>
        <v>-913.12381368734691</v>
      </c>
      <c r="ME76" s="48"/>
      <c r="MG76" s="45">
        <v>15</v>
      </c>
      <c r="MH76" s="46">
        <f t="shared" si="202"/>
        <v>1076.608661999408</v>
      </c>
      <c r="MI76" s="46">
        <f t="shared" si="373"/>
        <v>127.41</v>
      </c>
      <c r="MJ76" s="46">
        <f t="shared" si="204"/>
        <v>949.19866199940805</v>
      </c>
      <c r="MK76" s="46">
        <f t="shared" si="205"/>
        <v>318.54982342220973</v>
      </c>
      <c r="ML76" s="46">
        <f t="shared" si="206"/>
        <v>630.64883857719838</v>
      </c>
      <c r="MM76" s="51">
        <f t="shared" si="207"/>
        <v>190499.24521474863</v>
      </c>
      <c r="MN76" s="199">
        <f t="shared" si="343"/>
        <v>10000</v>
      </c>
      <c r="MO76" s="58">
        <f t="shared" si="208"/>
        <v>889.32945707741396</v>
      </c>
      <c r="MP76" s="52">
        <f t="shared" si="374"/>
        <v>126.10000000000001</v>
      </c>
      <c r="MQ76" s="51">
        <f t="shared" si="210"/>
        <v>763.22945707741394</v>
      </c>
      <c r="MR76" s="57">
        <f t="shared" si="211"/>
        <v>188409.97814383876</v>
      </c>
      <c r="MS76" s="199">
        <f t="shared" si="344"/>
        <v>10000</v>
      </c>
      <c r="MT76" s="468">
        <f t="shared" si="345"/>
        <v>-889.32945707741396</v>
      </c>
      <c r="MU76" s="46">
        <f t="shared" si="212"/>
        <v>-1076.608661999408</v>
      </c>
      <c r="MV76" s="46">
        <f t="shared" si="213"/>
        <v>-949.19866199940805</v>
      </c>
      <c r="MW76" s="48"/>
      <c r="MY76" s="45">
        <v>15</v>
      </c>
      <c r="MZ76" s="46">
        <f t="shared" si="214"/>
        <v>1076.608661999408</v>
      </c>
      <c r="NA76" s="46">
        <f t="shared" si="375"/>
        <v>127.41</v>
      </c>
      <c r="NB76" s="128">
        <f t="shared" si="216"/>
        <v>949.19866199940805</v>
      </c>
      <c r="NC76" s="46">
        <f t="shared" si="217"/>
        <v>318.54982342220973</v>
      </c>
      <c r="ND76" s="46">
        <f t="shared" si="218"/>
        <v>630.64883857719838</v>
      </c>
      <c r="NE76" s="51">
        <f t="shared" si="219"/>
        <v>190499.24521474863</v>
      </c>
      <c r="NF76" s="153">
        <f t="shared" si="346"/>
        <v>10000</v>
      </c>
      <c r="NG76" s="45">
        <v>15</v>
      </c>
      <c r="NH76" s="46">
        <f t="shared" si="220"/>
        <v>1076.6099999999999</v>
      </c>
      <c r="NI76" s="46">
        <f t="shared" si="376"/>
        <v>127.41</v>
      </c>
      <c r="NJ76" s="128">
        <f t="shared" si="347"/>
        <v>949.2</v>
      </c>
      <c r="NK76" s="46">
        <f t="shared" si="348"/>
        <v>318.54979186171391</v>
      </c>
      <c r="NL76" s="46">
        <f t="shared" si="222"/>
        <v>630.65020813828619</v>
      </c>
      <c r="NM76" s="51">
        <f t="shared" si="223"/>
        <v>190499.22490889006</v>
      </c>
      <c r="NN76" s="58">
        <f t="shared" si="224"/>
        <v>888.78037499999857</v>
      </c>
      <c r="NO76" s="52">
        <f t="shared" si="377"/>
        <v>126.11</v>
      </c>
      <c r="NP76" s="51">
        <f t="shared" si="226"/>
        <v>762.67037499999856</v>
      </c>
      <c r="NQ76" s="57">
        <f t="shared" si="227"/>
        <v>188418.26437500003</v>
      </c>
      <c r="NR76" s="153">
        <f t="shared" si="349"/>
        <v>10000</v>
      </c>
      <c r="NS76" s="469">
        <f t="shared" si="228"/>
        <v>-888.78037499999857</v>
      </c>
      <c r="NT76" s="46">
        <f t="shared" si="229"/>
        <v>-1076.6099999999999</v>
      </c>
      <c r="NU76" s="46">
        <f t="shared" si="230"/>
        <v>-949.2</v>
      </c>
      <c r="NV76" s="48"/>
      <c r="NX76" s="45">
        <v>15</v>
      </c>
      <c r="NY76" s="46">
        <f t="shared" si="231"/>
        <v>1076.6456011701148</v>
      </c>
      <c r="NZ76" s="46">
        <f t="shared" si="378"/>
        <v>127.84</v>
      </c>
      <c r="OA76" s="46">
        <f t="shared" si="233"/>
        <v>948.80560117011476</v>
      </c>
      <c r="OB76" s="46">
        <f t="shared" si="234"/>
        <v>318.58928015692021</v>
      </c>
      <c r="OC76" s="46">
        <f t="shared" si="235"/>
        <v>630.2163210131946</v>
      </c>
      <c r="OD76" s="51">
        <f t="shared" si="236"/>
        <v>190523.35177313894</v>
      </c>
      <c r="OE76" s="57">
        <f t="shared" si="403"/>
        <v>191783.71580757669</v>
      </c>
      <c r="OF76" s="153">
        <f t="shared" si="351"/>
        <v>10000</v>
      </c>
      <c r="OG76" s="58">
        <f t="shared" si="237"/>
        <v>889.48383333333379</v>
      </c>
      <c r="OH76" s="52">
        <f t="shared" si="404"/>
        <v>126.66</v>
      </c>
      <c r="OI76" s="51">
        <f t="shared" si="238"/>
        <v>762.82383333333382</v>
      </c>
      <c r="OJ76" s="51">
        <f t="shared" si="239"/>
        <v>188437.64250000007</v>
      </c>
      <c r="OK76" s="153">
        <f t="shared" si="405"/>
        <v>189999.99999999988</v>
      </c>
      <c r="OL76" s="153">
        <f t="shared" si="354"/>
        <v>10000</v>
      </c>
      <c r="OM76" s="468">
        <f t="shared" si="355"/>
        <v>-889.48383333333379</v>
      </c>
      <c r="ON76" s="46">
        <f t="shared" si="356"/>
        <v>-1076.6456011701148</v>
      </c>
      <c r="OO76" s="46">
        <f t="shared" si="240"/>
        <v>-948.80560117011476</v>
      </c>
      <c r="OP76" s="48"/>
      <c r="OR76" s="45">
        <v>15</v>
      </c>
      <c r="OS76" s="46">
        <f t="shared" si="241"/>
        <v>1076.765700416463</v>
      </c>
      <c r="OT76" s="46">
        <f t="shared" si="379"/>
        <v>127.84</v>
      </c>
      <c r="OU76" s="128">
        <f t="shared" si="243"/>
        <v>948.92570041646297</v>
      </c>
      <c r="OV76" s="46">
        <f t="shared" si="244"/>
        <v>318.5864472794313</v>
      </c>
      <c r="OW76" s="46">
        <f t="shared" si="245"/>
        <v>630.33925313703162</v>
      </c>
      <c r="OX76" s="51">
        <f t="shared" si="246"/>
        <v>190521.52911452175</v>
      </c>
      <c r="OY76" s="51">
        <f t="shared" si="406"/>
        <v>191763.64132844011</v>
      </c>
      <c r="OZ76" s="153">
        <f t="shared" si="358"/>
        <v>10000</v>
      </c>
      <c r="PA76" s="45">
        <v>15</v>
      </c>
      <c r="PB76" s="46">
        <f t="shared" si="247"/>
        <v>1076.765700416463</v>
      </c>
      <c r="PC76" s="46">
        <f t="shared" si="407"/>
        <v>127.84</v>
      </c>
      <c r="PD76" s="128">
        <f t="shared" si="248"/>
        <v>948.92570041646297</v>
      </c>
      <c r="PE76" s="46">
        <f t="shared" si="249"/>
        <v>318.5864472794313</v>
      </c>
      <c r="PF76" s="46">
        <f t="shared" si="250"/>
        <v>630.33925313703162</v>
      </c>
      <c r="PG76" s="51">
        <f t="shared" si="251"/>
        <v>190521.52911452175</v>
      </c>
      <c r="PH76" s="57">
        <f t="shared" si="408"/>
        <v>191763.612189318</v>
      </c>
      <c r="PI76" s="688">
        <f t="shared" si="252"/>
        <v>889.6533333333341</v>
      </c>
      <c r="PJ76" s="241">
        <f t="shared" si="409"/>
        <v>126.68</v>
      </c>
      <c r="PK76" s="51">
        <f t="shared" si="253"/>
        <v>762.97333333333404</v>
      </c>
      <c r="PL76" s="57">
        <f t="shared" si="254"/>
        <v>188435.15999999986</v>
      </c>
      <c r="PM76" s="57">
        <f t="shared" si="410"/>
        <v>190036.804</v>
      </c>
      <c r="PN76" s="153">
        <f t="shared" si="363"/>
        <v>10000</v>
      </c>
      <c r="PO76" s="469">
        <f t="shared" si="255"/>
        <v>-889.6533333333341</v>
      </c>
      <c r="PP76" s="46">
        <f t="shared" si="256"/>
        <v>-1076.765700416463</v>
      </c>
      <c r="PQ76" s="46">
        <f t="shared" si="257"/>
        <v>-948.92570041646297</v>
      </c>
      <c r="PR76" s="48"/>
    </row>
    <row r="77" spans="2:434" hidden="1" x14ac:dyDescent="0.3">
      <c r="B77" s="45">
        <v>16</v>
      </c>
      <c r="C77" s="46">
        <f t="shared" si="10"/>
        <v>1111.77</v>
      </c>
      <c r="D77" s="46">
        <f t="shared" si="11"/>
        <v>100</v>
      </c>
      <c r="E77" s="46">
        <f t="shared" si="12"/>
        <v>1011.77</v>
      </c>
      <c r="F77" s="46">
        <f t="shared" si="13"/>
        <v>316.1731030194361</v>
      </c>
      <c r="G77" s="46">
        <f t="shared" si="14"/>
        <v>695.59689698056388</v>
      </c>
      <c r="H77" s="51">
        <f t="shared" si="15"/>
        <v>189008.26491468109</v>
      </c>
      <c r="I77" s="58">
        <f t="shared" si="16"/>
        <v>933.33333333333337</v>
      </c>
      <c r="J77" s="52">
        <f t="shared" si="17"/>
        <v>100</v>
      </c>
      <c r="K77" s="51">
        <f t="shared" si="18"/>
        <v>833.33333333333337</v>
      </c>
      <c r="L77" s="57">
        <f t="shared" si="19"/>
        <v>186666.66666666651</v>
      </c>
      <c r="M77" s="468">
        <f t="shared" si="258"/>
        <v>-933.33333333333337</v>
      </c>
      <c r="N77" s="46">
        <f t="shared" si="259"/>
        <v>-1111.77</v>
      </c>
      <c r="O77" s="47"/>
      <c r="P77" s="46">
        <f t="shared" si="260"/>
        <v>-1011.77</v>
      </c>
      <c r="Q77" s="48"/>
      <c r="R77" s="29"/>
      <c r="S77" s="29"/>
      <c r="T77" s="45">
        <v>16</v>
      </c>
      <c r="U77" s="46">
        <f t="shared" si="20"/>
        <v>1188.97</v>
      </c>
      <c r="V77" s="46">
        <f t="shared" si="21"/>
        <v>177.2</v>
      </c>
      <c r="W77" s="46">
        <f t="shared" si="261"/>
        <v>1011.77</v>
      </c>
      <c r="X77" s="46">
        <f t="shared" si="22"/>
        <v>316.1731030194361</v>
      </c>
      <c r="Y77" s="46">
        <f t="shared" si="23"/>
        <v>695.59689698056388</v>
      </c>
      <c r="Z77" s="51">
        <f t="shared" si="24"/>
        <v>189008.26491468109</v>
      </c>
      <c r="AA77" s="58">
        <f t="shared" si="25"/>
        <v>1008.4733333333334</v>
      </c>
      <c r="AB77" s="52">
        <f t="shared" si="26"/>
        <v>175.14</v>
      </c>
      <c r="AC77" s="51">
        <f t="shared" si="27"/>
        <v>833.33333333333337</v>
      </c>
      <c r="AD77" s="57">
        <f t="shared" si="28"/>
        <v>186666.66666666651</v>
      </c>
      <c r="AE77" s="468">
        <f t="shared" si="262"/>
        <v>-1008.4733333333334</v>
      </c>
      <c r="AF77" s="46">
        <f t="shared" si="29"/>
        <v>-1188.97</v>
      </c>
      <c r="AG77" s="47"/>
      <c r="AH77" s="46">
        <f t="shared" si="263"/>
        <v>-1011.77</v>
      </c>
      <c r="AI77" s="48"/>
      <c r="AJ77" s="29"/>
      <c r="AK77" s="45">
        <v>16</v>
      </c>
      <c r="AL77" s="46">
        <f t="shared" si="30"/>
        <v>1117.72</v>
      </c>
      <c r="AM77" s="46"/>
      <c r="AN77" s="46"/>
      <c r="AO77" s="46">
        <f t="shared" si="31"/>
        <v>172.48</v>
      </c>
      <c r="AP77" s="128">
        <f t="shared" si="32"/>
        <v>945.24</v>
      </c>
      <c r="AQ77" s="128"/>
      <c r="AR77" s="128"/>
      <c r="AS77" s="46">
        <f t="shared" si="33"/>
        <v>317.96968469112898</v>
      </c>
      <c r="AT77" s="46">
        <f t="shared" si="34"/>
        <v>627.27031530887098</v>
      </c>
      <c r="AU77" s="51"/>
      <c r="AV77" s="51"/>
      <c r="AW77" s="51">
        <f t="shared" si="35"/>
        <v>190154.54049936848</v>
      </c>
      <c r="AX77" s="58">
        <f t="shared" si="264"/>
        <v>927.38215694565588</v>
      </c>
      <c r="AY77" s="52"/>
      <c r="AZ77" s="52"/>
      <c r="BA77" s="52">
        <f t="shared" si="36"/>
        <v>170.64</v>
      </c>
      <c r="BB77" s="51">
        <f t="shared" si="37"/>
        <v>756.74215694565589</v>
      </c>
      <c r="BC77" s="51"/>
      <c r="BD77" s="51"/>
      <c r="BE77" s="57">
        <f t="shared" si="38"/>
        <v>187973.68548886949</v>
      </c>
      <c r="BF77" s="468">
        <f t="shared" si="39"/>
        <v>-927.38215694565588</v>
      </c>
      <c r="BG77" s="46">
        <f t="shared" si="40"/>
        <v>-1117.72</v>
      </c>
      <c r="BH77" s="46">
        <f t="shared" si="41"/>
        <v>-945.24</v>
      </c>
      <c r="BI77" s="48"/>
      <c r="BJ77" s="12"/>
      <c r="BK77" s="45">
        <v>16</v>
      </c>
      <c r="BL77" s="46">
        <f t="shared" si="265"/>
        <v>1183.5899999999999</v>
      </c>
      <c r="BM77" s="46">
        <f t="shared" si="266"/>
        <v>171.82</v>
      </c>
      <c r="BN77" s="46">
        <f t="shared" si="267"/>
        <v>1011.77</v>
      </c>
      <c r="BO77" s="46">
        <f t="shared" si="42"/>
        <v>316.1731030194361</v>
      </c>
      <c r="BP77" s="46">
        <f t="shared" si="43"/>
        <v>695.59689698056388</v>
      </c>
      <c r="BQ77" s="51">
        <f t="shared" si="44"/>
        <v>189008.26491468109</v>
      </c>
      <c r="BR77" s="57">
        <f t="shared" si="380"/>
        <v>191783.71580757669</v>
      </c>
      <c r="BS77" s="58">
        <f t="shared" si="45"/>
        <v>1003.5533333333334</v>
      </c>
      <c r="BT77" s="52">
        <f t="shared" si="269"/>
        <v>170.22</v>
      </c>
      <c r="BU77" s="51">
        <f t="shared" si="46"/>
        <v>833.33333333333337</v>
      </c>
      <c r="BV77" s="51">
        <f t="shared" si="47"/>
        <v>186666.66666666651</v>
      </c>
      <c r="BW77" s="153">
        <f t="shared" si="381"/>
        <v>189999.99999999988</v>
      </c>
      <c r="BX77" s="468">
        <f t="shared" si="271"/>
        <v>-1003.5533333333334</v>
      </c>
      <c r="BY77" s="46">
        <f t="shared" si="272"/>
        <v>-1183.5899999999999</v>
      </c>
      <c r="BZ77" s="46">
        <f t="shared" si="48"/>
        <v>-1011.77</v>
      </c>
      <c r="CA77" s="48"/>
      <c r="CB77" s="29"/>
      <c r="CC77" s="45">
        <v>16</v>
      </c>
      <c r="CD77" s="128">
        <f t="shared" si="49"/>
        <v>1117.6300000000001</v>
      </c>
      <c r="CE77" s="46">
        <f t="shared" si="273"/>
        <v>167.88</v>
      </c>
      <c r="CF77" s="128">
        <f t="shared" si="50"/>
        <v>949.75</v>
      </c>
      <c r="CG77" s="46">
        <f t="shared" si="274"/>
        <v>317.87246175637671</v>
      </c>
      <c r="CH77" s="46">
        <f t="shared" si="52"/>
        <v>631.87753824362335</v>
      </c>
      <c r="CI77" s="51">
        <f t="shared" si="53"/>
        <v>190091.59951558238</v>
      </c>
      <c r="CJ77" s="199">
        <f t="shared" si="382"/>
        <v>192612.80840155005</v>
      </c>
      <c r="CK77" s="153">
        <f t="shared" si="276"/>
        <v>10000</v>
      </c>
      <c r="CL77" s="45">
        <v>16</v>
      </c>
      <c r="CM77" s="46">
        <f t="shared" si="277"/>
        <v>1117.6300000000001</v>
      </c>
      <c r="CN77" s="128">
        <f t="shared" si="54"/>
        <v>167.88</v>
      </c>
      <c r="CO77" s="128">
        <f t="shared" si="278"/>
        <v>949.75</v>
      </c>
      <c r="CP77" s="46">
        <f t="shared" si="55"/>
        <v>317.87246175637671</v>
      </c>
      <c r="CQ77" s="46">
        <f t="shared" si="56"/>
        <v>631.87753824362335</v>
      </c>
      <c r="CR77" s="51">
        <f t="shared" si="57"/>
        <v>190091.59951558238</v>
      </c>
      <c r="CS77" s="153">
        <f t="shared" si="383"/>
        <v>192612.80840155005</v>
      </c>
      <c r="CT77" s="58">
        <f t="shared" si="58"/>
        <v>927.86033333333398</v>
      </c>
      <c r="CU77" s="52">
        <f t="shared" si="280"/>
        <v>166.44</v>
      </c>
      <c r="CV77" s="51">
        <f t="shared" si="281"/>
        <v>761.42033333333393</v>
      </c>
      <c r="CW77" s="51">
        <f t="shared" si="59"/>
        <v>187911.83466666657</v>
      </c>
      <c r="CX77" s="57">
        <f t="shared" si="384"/>
        <v>190957.51599999995</v>
      </c>
      <c r="CY77" s="153">
        <f t="shared" si="283"/>
        <v>10000</v>
      </c>
      <c r="CZ77" s="479">
        <f t="shared" si="60"/>
        <v>-927.86033333333398</v>
      </c>
      <c r="DA77" s="46">
        <f t="shared" si="284"/>
        <v>-1117.6300000000001</v>
      </c>
      <c r="DB77" s="46">
        <f t="shared" si="285"/>
        <v>-949.75</v>
      </c>
      <c r="DC77" s="48"/>
      <c r="DE77" s="45">
        <v>16</v>
      </c>
      <c r="DF77" s="46">
        <f t="shared" si="61"/>
        <v>1065.0999999999999</v>
      </c>
      <c r="DG77" s="46">
        <f t="shared" si="385"/>
        <v>53.33</v>
      </c>
      <c r="DH77" s="46">
        <f t="shared" si="62"/>
        <v>1011.77</v>
      </c>
      <c r="DI77" s="46">
        <f t="shared" si="63"/>
        <v>316.1731030194361</v>
      </c>
      <c r="DJ77" s="46">
        <f t="shared" si="64"/>
        <v>695.59689698056388</v>
      </c>
      <c r="DK77" s="51">
        <f t="shared" si="65"/>
        <v>189008.26491468109</v>
      </c>
      <c r="DL77" s="58">
        <f t="shared" si="66"/>
        <v>886.66333333333341</v>
      </c>
      <c r="DM77" s="52">
        <f t="shared" si="386"/>
        <v>53.33</v>
      </c>
      <c r="DN77" s="51">
        <f t="shared" si="67"/>
        <v>833.33333333333337</v>
      </c>
      <c r="DO77" s="57">
        <f t="shared" si="68"/>
        <v>186666.66666666651</v>
      </c>
      <c r="DP77" s="468">
        <f t="shared" si="288"/>
        <v>-886.66333333333341</v>
      </c>
      <c r="DQ77" s="46">
        <f t="shared" si="289"/>
        <v>-1065.0999999999999</v>
      </c>
      <c r="DR77" s="47"/>
      <c r="DS77" s="46">
        <f t="shared" si="290"/>
        <v>-1011.77</v>
      </c>
      <c r="DT77" s="48"/>
      <c r="DU77" s="29"/>
      <c r="DV77" s="45">
        <v>16</v>
      </c>
      <c r="DW77" s="46">
        <f t="shared" si="291"/>
        <v>1062.3499999999999</v>
      </c>
      <c r="DX77" s="46">
        <f t="shared" si="387"/>
        <v>50.58</v>
      </c>
      <c r="DY77" s="46">
        <f t="shared" si="293"/>
        <v>1011.77</v>
      </c>
      <c r="DZ77" s="46">
        <f t="shared" si="69"/>
        <v>316.1731030194361</v>
      </c>
      <c r="EA77" s="46">
        <f t="shared" si="70"/>
        <v>695.59689698056388</v>
      </c>
      <c r="EB77" s="51">
        <f t="shared" si="71"/>
        <v>189008.26491468109</v>
      </c>
      <c r="EC77" s="58">
        <f t="shared" si="72"/>
        <v>883.32333333333338</v>
      </c>
      <c r="ED77" s="52">
        <f t="shared" si="388"/>
        <v>49.99</v>
      </c>
      <c r="EE77" s="51">
        <f t="shared" si="73"/>
        <v>833.33333333333337</v>
      </c>
      <c r="EF77" s="57">
        <f t="shared" si="74"/>
        <v>186666.66666666651</v>
      </c>
      <c r="EG77" s="468">
        <f t="shared" si="295"/>
        <v>-883.32333333333338</v>
      </c>
      <c r="EH77" s="46">
        <f t="shared" si="296"/>
        <v>-1062.3499999999999</v>
      </c>
      <c r="EI77" s="47"/>
      <c r="EJ77" s="46">
        <f t="shared" si="297"/>
        <v>-1011.77</v>
      </c>
      <c r="EK77" s="48"/>
      <c r="EL77" s="29"/>
      <c r="EM77" s="45">
        <v>16</v>
      </c>
      <c r="EN77" s="46">
        <f t="shared" si="365"/>
        <v>1058.0868689014749</v>
      </c>
      <c r="EO77" s="46">
        <f t="shared" si="389"/>
        <v>50.58</v>
      </c>
      <c r="EP77" s="128">
        <f t="shared" si="77"/>
        <v>1007.5068689014748</v>
      </c>
      <c r="EQ77" s="46">
        <f t="shared" si="78"/>
        <v>316.18551584248172</v>
      </c>
      <c r="ER77" s="46">
        <f t="shared" si="79"/>
        <v>691.32135305899305</v>
      </c>
      <c r="ES77" s="51">
        <f t="shared" si="80"/>
        <v>189019.98815243004</v>
      </c>
      <c r="ET77" s="153">
        <f t="shared" si="298"/>
        <v>10000</v>
      </c>
      <c r="EU77" s="45">
        <v>16</v>
      </c>
      <c r="EV77" s="46">
        <f t="shared" si="81"/>
        <v>1058.0899999999999</v>
      </c>
      <c r="EW77" s="46">
        <f t="shared" si="390"/>
        <v>50.58</v>
      </c>
      <c r="EX77" s="128">
        <f t="shared" si="300"/>
        <v>1007.51</v>
      </c>
      <c r="EY77" s="46">
        <f t="shared" si="301"/>
        <v>316.18543664515289</v>
      </c>
      <c r="EZ77" s="46">
        <f t="shared" si="82"/>
        <v>691.3245633548471</v>
      </c>
      <c r="FA77" s="51">
        <f t="shared" si="83"/>
        <v>189019.9374237369</v>
      </c>
      <c r="FB77" s="58">
        <f t="shared" si="302"/>
        <v>874.86920833333363</v>
      </c>
      <c r="FC77" s="52">
        <f t="shared" si="391"/>
        <v>50.01</v>
      </c>
      <c r="FD77" s="51">
        <f t="shared" si="304"/>
        <v>824.85920833333364</v>
      </c>
      <c r="FE77" s="57">
        <f t="shared" si="84"/>
        <v>186750.59266666666</v>
      </c>
      <c r="FF77" s="153">
        <f t="shared" si="305"/>
        <v>10000</v>
      </c>
      <c r="FG77" s="469">
        <f t="shared" si="85"/>
        <v>-874.86920833333363</v>
      </c>
      <c r="FH77" s="46">
        <f t="shared" si="86"/>
        <v>-1058.0899999999999</v>
      </c>
      <c r="FI77" s="46">
        <f t="shared" si="87"/>
        <v>-1007.51</v>
      </c>
      <c r="FJ77" s="48"/>
      <c r="FL77" s="45">
        <v>16</v>
      </c>
      <c r="FM77" s="46">
        <f t="shared" si="306"/>
        <v>1062.9000000000001</v>
      </c>
      <c r="FN77" s="46">
        <f t="shared" si="366"/>
        <v>51.13</v>
      </c>
      <c r="FO77" s="46">
        <f t="shared" si="307"/>
        <v>1011.77</v>
      </c>
      <c r="FP77" s="46">
        <f t="shared" si="89"/>
        <v>316.1731030194361</v>
      </c>
      <c r="FQ77" s="46">
        <f t="shared" si="90"/>
        <v>695.59689698056388</v>
      </c>
      <c r="FR77" s="51">
        <f t="shared" si="91"/>
        <v>189008.26491468109</v>
      </c>
      <c r="FS77" s="57">
        <f t="shared" si="392"/>
        <v>191783.71580757669</v>
      </c>
      <c r="FT77" s="58">
        <f t="shared" si="92"/>
        <v>883.99333333333334</v>
      </c>
      <c r="FU77" s="52">
        <f t="shared" si="367"/>
        <v>50.66</v>
      </c>
      <c r="FV77" s="51">
        <f t="shared" si="94"/>
        <v>833.33333333333337</v>
      </c>
      <c r="FW77" s="51">
        <f t="shared" si="95"/>
        <v>186666.66666666651</v>
      </c>
      <c r="FX77" s="153">
        <f t="shared" si="393"/>
        <v>189999.99999999988</v>
      </c>
      <c r="FY77" s="468">
        <f t="shared" si="310"/>
        <v>-883.99333333333334</v>
      </c>
      <c r="FZ77" s="46">
        <f t="shared" si="311"/>
        <v>-1062.9000000000001</v>
      </c>
      <c r="GA77" s="46">
        <f t="shared" si="96"/>
        <v>-1011.77</v>
      </c>
      <c r="GB77" s="48"/>
      <c r="GD77" s="45">
        <v>16</v>
      </c>
      <c r="GE77" s="46">
        <f t="shared" si="368"/>
        <v>1060.0875939185617</v>
      </c>
      <c r="GF77" s="128">
        <f t="shared" si="394"/>
        <v>51.13</v>
      </c>
      <c r="GG77" s="128">
        <f t="shared" si="98"/>
        <v>1008.9575939185617</v>
      </c>
      <c r="GH77" s="46">
        <f t="shared" si="99"/>
        <v>316.1535634680601</v>
      </c>
      <c r="GI77" s="46">
        <f t="shared" si="100"/>
        <v>692.80403045050161</v>
      </c>
      <c r="GJ77" s="51">
        <f t="shared" si="101"/>
        <v>188999.33405038557</v>
      </c>
      <c r="GK77" s="51">
        <f t="shared" si="395"/>
        <v>191763.64132844011</v>
      </c>
      <c r="GL77" s="153">
        <f t="shared" si="314"/>
        <v>10000</v>
      </c>
      <c r="GM77" s="45">
        <v>16</v>
      </c>
      <c r="GN77" s="46">
        <f t="shared" si="102"/>
        <v>1060.0899999999999</v>
      </c>
      <c r="GO77" s="46">
        <f t="shared" si="369"/>
        <v>51.13</v>
      </c>
      <c r="GP77" s="128">
        <f t="shared" si="315"/>
        <v>1008.96</v>
      </c>
      <c r="GQ77" s="46">
        <f t="shared" si="104"/>
        <v>316.15350260915665</v>
      </c>
      <c r="GR77" s="46">
        <f t="shared" si="105"/>
        <v>692.80649739084333</v>
      </c>
      <c r="GS77" s="51">
        <f t="shared" si="106"/>
        <v>188999.29506810315</v>
      </c>
      <c r="GT77" s="57">
        <f t="shared" si="396"/>
        <v>191763.612189318</v>
      </c>
      <c r="GU77" s="58">
        <f t="shared" si="107"/>
        <v>876.92633333333197</v>
      </c>
      <c r="GV77" s="241">
        <f t="shared" si="370"/>
        <v>50.67</v>
      </c>
      <c r="GW77" s="51">
        <f t="shared" si="317"/>
        <v>826.25633333333201</v>
      </c>
      <c r="GX77" s="57">
        <f t="shared" si="109"/>
        <v>186731.77866666671</v>
      </c>
      <c r="GY77" s="57">
        <f t="shared" si="397"/>
        <v>190036.804</v>
      </c>
      <c r="GZ77" s="153">
        <f t="shared" si="319"/>
        <v>10000</v>
      </c>
      <c r="HA77" s="469">
        <f t="shared" si="110"/>
        <v>-876.92633333333197</v>
      </c>
      <c r="HB77" s="46">
        <f t="shared" si="111"/>
        <v>-1060.0899999999999</v>
      </c>
      <c r="HC77" s="46">
        <f t="shared" si="112"/>
        <v>-1008.96</v>
      </c>
      <c r="HD77" s="48"/>
      <c r="HF77" s="45">
        <v>16</v>
      </c>
      <c r="HG77" s="46">
        <f t="shared" si="113"/>
        <v>1123.8775326810628</v>
      </c>
      <c r="HH77" s="46">
        <f t="shared" si="114"/>
        <v>250</v>
      </c>
      <c r="HI77" s="46">
        <f t="shared" si="115"/>
        <v>873.8775326810628</v>
      </c>
      <c r="HJ77" s="46">
        <f t="shared" si="116"/>
        <v>319.66092526431947</v>
      </c>
      <c r="HK77" s="46">
        <f t="shared" si="117"/>
        <v>554.21660741674327</v>
      </c>
      <c r="HL77" s="51">
        <f t="shared" si="118"/>
        <v>191242.33855117494</v>
      </c>
      <c r="HM77" s="153">
        <f t="shared" si="320"/>
        <v>10000</v>
      </c>
      <c r="HN77" s="58">
        <f t="shared" si="119"/>
        <v>933.33333333333724</v>
      </c>
      <c r="HO77" s="52">
        <f t="shared" si="120"/>
        <v>250</v>
      </c>
      <c r="HP77" s="51">
        <f t="shared" si="121"/>
        <v>683.33333333333724</v>
      </c>
      <c r="HQ77" s="57">
        <f t="shared" si="122"/>
        <v>189066.66666666651</v>
      </c>
      <c r="HR77" s="153">
        <f t="shared" si="321"/>
        <v>10000</v>
      </c>
      <c r="HS77" s="468">
        <f t="shared" si="123"/>
        <v>-933.33333333333724</v>
      </c>
      <c r="HT77" s="46">
        <f t="shared" si="124"/>
        <v>-1123.8775326810628</v>
      </c>
      <c r="HU77" s="46">
        <f t="shared" si="125"/>
        <v>-873.8775326810628</v>
      </c>
      <c r="HV77" s="48"/>
      <c r="HW77" s="29"/>
      <c r="HX77" s="45">
        <v>16</v>
      </c>
      <c r="HY77" s="128">
        <f t="shared" si="126"/>
        <v>1124.3399999999999</v>
      </c>
      <c r="HZ77" s="46">
        <f t="shared" si="127"/>
        <v>276.89999999999998</v>
      </c>
      <c r="IA77" s="46">
        <f t="shared" si="128"/>
        <v>847.44</v>
      </c>
      <c r="IB77" s="46">
        <f t="shared" si="129"/>
        <v>320.48109721274676</v>
      </c>
      <c r="IC77" s="46">
        <f t="shared" si="130"/>
        <v>526.95890278725324</v>
      </c>
      <c r="ID77" s="51">
        <f t="shared" si="131"/>
        <v>191761.69942486082</v>
      </c>
      <c r="IE77" s="153">
        <f t="shared" si="322"/>
        <v>10000</v>
      </c>
      <c r="IF77" s="58">
        <f t="shared" si="132"/>
        <v>930.14625019664186</v>
      </c>
      <c r="IG77" s="52">
        <f t="shared" si="133"/>
        <v>274</v>
      </c>
      <c r="IH77" s="51">
        <f t="shared" si="134"/>
        <v>656.14625019664186</v>
      </c>
      <c r="II77" s="57">
        <f t="shared" si="323"/>
        <v>189614.0399968538</v>
      </c>
      <c r="IJ77" s="153">
        <f t="shared" si="324"/>
        <v>10000</v>
      </c>
      <c r="IK77" s="468">
        <f t="shared" si="135"/>
        <v>-930.14625019664186</v>
      </c>
      <c r="IL77" s="46">
        <f t="shared" si="136"/>
        <v>-1124.3399999999999</v>
      </c>
      <c r="IM77" s="46">
        <f t="shared" si="137"/>
        <v>-847.44</v>
      </c>
      <c r="IN77" s="48"/>
      <c r="IO77" s="53">
        <f t="shared" si="138"/>
        <v>276.91181162887744</v>
      </c>
      <c r="IQ77" s="45">
        <v>16</v>
      </c>
      <c r="IR77" s="128">
        <f t="shared" si="139"/>
        <v>1126.4568749999989</v>
      </c>
      <c r="IS77" s="128">
        <f t="shared" si="140"/>
        <v>281.92</v>
      </c>
      <c r="IT77" s="128">
        <f t="shared" si="141"/>
        <v>844.53687499999887</v>
      </c>
      <c r="IU77" s="46">
        <f t="shared" si="364"/>
        <v>320.56</v>
      </c>
      <c r="IV77" s="46">
        <f t="shared" si="143"/>
        <v>523.97687499999893</v>
      </c>
      <c r="IW77" s="51">
        <f t="shared" si="144"/>
        <v>191809.76000000004</v>
      </c>
      <c r="IX77" s="199">
        <f t="shared" si="325"/>
        <v>10000</v>
      </c>
      <c r="IY77" s="128">
        <f t="shared" si="145"/>
        <v>276.78327961570307</v>
      </c>
      <c r="IZ77" s="408">
        <f t="shared" si="146"/>
        <v>0</v>
      </c>
      <c r="JA77" s="58">
        <f t="shared" si="147"/>
        <v>931.95916666666494</v>
      </c>
      <c r="JB77" s="52">
        <f t="shared" si="148"/>
        <v>278.95999999999998</v>
      </c>
      <c r="JC77" s="51">
        <f t="shared" si="149"/>
        <v>652.99916666666491</v>
      </c>
      <c r="JD77" s="57">
        <f t="shared" si="150"/>
        <v>189666.01333333331</v>
      </c>
      <c r="JE77" s="280">
        <f t="shared" si="151"/>
        <v>10000</v>
      </c>
      <c r="JF77" s="280">
        <f t="shared" si="152"/>
        <v>0</v>
      </c>
      <c r="JG77" s="468">
        <f t="shared" si="153"/>
        <v>-931.95916666666494</v>
      </c>
      <c r="JH77" s="46">
        <f t="shared" si="154"/>
        <v>-1126.4568749999989</v>
      </c>
      <c r="JI77" s="46">
        <f t="shared" si="155"/>
        <v>-844.53687499999887</v>
      </c>
      <c r="JJ77" s="48"/>
      <c r="JL77" s="45">
        <v>16</v>
      </c>
      <c r="JM77" s="46">
        <f t="shared" si="156"/>
        <v>1124.4930833333331</v>
      </c>
      <c r="JN77" s="46">
        <f t="shared" si="157"/>
        <v>281.98</v>
      </c>
      <c r="JO77" s="128">
        <f t="shared" si="158"/>
        <v>842.51308333333304</v>
      </c>
      <c r="JP77" s="46">
        <f t="shared" si="326"/>
        <v>320.7</v>
      </c>
      <c r="JQ77" s="46">
        <f t="shared" si="159"/>
        <v>521.813083333333</v>
      </c>
      <c r="JR77" s="51">
        <f t="shared" si="160"/>
        <v>191897.75066666666</v>
      </c>
      <c r="JS77" s="51">
        <f t="shared" si="398"/>
        <v>191783.71580757669</v>
      </c>
      <c r="JT77" s="199">
        <f t="shared" si="328"/>
        <v>10000</v>
      </c>
      <c r="JU77" s="128">
        <f t="shared" si="161"/>
        <v>281.96778057146372</v>
      </c>
      <c r="JV77" s="408">
        <f t="shared" si="162"/>
        <v>0</v>
      </c>
      <c r="JW77" s="58">
        <f t="shared" si="163"/>
        <v>930.37233333333074</v>
      </c>
      <c r="JX77" s="52">
        <f t="shared" si="164"/>
        <v>279.36</v>
      </c>
      <c r="JY77" s="51">
        <f t="shared" si="165"/>
        <v>651.01233333333073</v>
      </c>
      <c r="JZ77" s="51">
        <f t="shared" si="166"/>
        <v>189760.20266666671</v>
      </c>
      <c r="KA77" s="199">
        <f t="shared" si="399"/>
        <v>189999.99999999988</v>
      </c>
      <c r="KB77" s="128">
        <f t="shared" si="330"/>
        <v>10000</v>
      </c>
      <c r="KC77" s="204">
        <f t="shared" si="167"/>
        <v>0</v>
      </c>
      <c r="KD77" s="468">
        <f t="shared" si="331"/>
        <v>-930.37233333333074</v>
      </c>
      <c r="KE77" s="46">
        <f t="shared" si="168"/>
        <v>-1124.4930833333331</v>
      </c>
      <c r="KF77" s="46">
        <f t="shared" si="169"/>
        <v>-842.51308333333304</v>
      </c>
      <c r="KG77" s="48"/>
      <c r="KI77" s="45">
        <v>16</v>
      </c>
      <c r="KJ77" s="46">
        <f t="shared" si="170"/>
        <v>1124.4890404061762</v>
      </c>
      <c r="KK77" s="46">
        <f t="shared" si="171"/>
        <v>279.32</v>
      </c>
      <c r="KL77" s="128">
        <f t="shared" si="172"/>
        <v>845.16904040617624</v>
      </c>
      <c r="KM77" s="46">
        <f t="shared" si="173"/>
        <v>320.60412592841971</v>
      </c>
      <c r="KN77" s="46">
        <f t="shared" si="174"/>
        <v>524.56491447775647</v>
      </c>
      <c r="KO77" s="51">
        <f t="shared" si="175"/>
        <v>191837.91064257408</v>
      </c>
      <c r="KP77" s="199">
        <f t="shared" si="400"/>
        <v>192612.80840155005</v>
      </c>
      <c r="KQ77" s="199">
        <f t="shared" si="333"/>
        <v>10000</v>
      </c>
      <c r="KR77" s="128">
        <f t="shared" si="176"/>
        <v>362.18366756782797</v>
      </c>
      <c r="KS77" s="408">
        <f t="shared" si="177"/>
        <v>0</v>
      </c>
      <c r="KT77" s="45">
        <v>16</v>
      </c>
      <c r="KU77" s="46">
        <f t="shared" si="334"/>
        <v>1124.49</v>
      </c>
      <c r="KV77" s="46">
        <f t="shared" si="178"/>
        <v>279.32</v>
      </c>
      <c r="KW77" s="128">
        <f t="shared" si="179"/>
        <v>845.17</v>
      </c>
      <c r="KX77" s="46">
        <f t="shared" si="180"/>
        <v>320.6041016566611</v>
      </c>
      <c r="KY77" s="46">
        <f t="shared" si="181"/>
        <v>524.56589834333886</v>
      </c>
      <c r="KZ77" s="51">
        <f t="shared" si="182"/>
        <v>191837.89509565331</v>
      </c>
      <c r="LA77" s="153">
        <f t="shared" si="401"/>
        <v>192612.80840155005</v>
      </c>
      <c r="LB77" s="58">
        <f t="shared" si="183"/>
        <v>930.59633333333579</v>
      </c>
      <c r="LC77" s="52">
        <f t="shared" si="184"/>
        <v>276.92</v>
      </c>
      <c r="LD77" s="51">
        <f t="shared" si="185"/>
        <v>653.67633333333583</v>
      </c>
      <c r="LE77" s="51">
        <f t="shared" si="186"/>
        <v>189698.37866666669</v>
      </c>
      <c r="LF77" s="51">
        <f t="shared" si="402"/>
        <v>190957.51599999995</v>
      </c>
      <c r="LG77" s="128">
        <f t="shared" si="187"/>
        <v>10000</v>
      </c>
      <c r="LH77" s="204">
        <f t="shared" si="188"/>
        <v>0</v>
      </c>
      <c r="LI77" s="479">
        <f t="shared" si="189"/>
        <v>-930.59633333333579</v>
      </c>
      <c r="LJ77" s="46">
        <f t="shared" si="337"/>
        <v>-1124.49</v>
      </c>
      <c r="LK77" s="46">
        <f t="shared" si="338"/>
        <v>-845.17</v>
      </c>
      <c r="LL77" s="48"/>
      <c r="LN77" s="45">
        <v>16</v>
      </c>
      <c r="LO77" s="46">
        <f t="shared" si="190"/>
        <v>1123.1238136873469</v>
      </c>
      <c r="LP77" s="46">
        <f t="shared" si="371"/>
        <v>210</v>
      </c>
      <c r="LQ77" s="46">
        <f t="shared" si="192"/>
        <v>913.12381368734691</v>
      </c>
      <c r="LR77" s="46">
        <f t="shared" si="193"/>
        <v>318.32987708554504</v>
      </c>
      <c r="LS77" s="46">
        <f t="shared" si="194"/>
        <v>594.79393660180187</v>
      </c>
      <c r="LT77" s="51">
        <f t="shared" si="195"/>
        <v>190403.1323147252</v>
      </c>
      <c r="LU77" s="199">
        <f t="shared" si="339"/>
        <v>10000</v>
      </c>
      <c r="LV77" s="58">
        <f t="shared" si="196"/>
        <v>933.33033333333128</v>
      </c>
      <c r="LW77" s="52">
        <f t="shared" si="372"/>
        <v>210</v>
      </c>
      <c r="LX77" s="51">
        <f t="shared" si="198"/>
        <v>723.33033333333128</v>
      </c>
      <c r="LY77" s="51">
        <f t="shared" si="340"/>
        <v>188226.55466666666</v>
      </c>
      <c r="LZ77" s="46">
        <f t="shared" si="341"/>
        <v>210</v>
      </c>
      <c r="MA77" s="199">
        <f t="shared" si="342"/>
        <v>10000</v>
      </c>
      <c r="MB77" s="468">
        <f t="shared" si="199"/>
        <v>-933.33033333333128</v>
      </c>
      <c r="MC77" s="46">
        <f t="shared" si="200"/>
        <v>-1123.1238136873469</v>
      </c>
      <c r="MD77" s="46">
        <f t="shared" si="201"/>
        <v>-913.12381368734691</v>
      </c>
      <c r="ME77" s="48"/>
      <c r="MG77" s="45">
        <v>16</v>
      </c>
      <c r="MH77" s="46">
        <f t="shared" si="202"/>
        <v>1076.608661999408</v>
      </c>
      <c r="MI77" s="46">
        <f t="shared" si="373"/>
        <v>126.99000000000001</v>
      </c>
      <c r="MJ77" s="46">
        <f t="shared" si="204"/>
        <v>949.618661999408</v>
      </c>
      <c r="MK77" s="46">
        <f t="shared" si="205"/>
        <v>317.49874202458108</v>
      </c>
      <c r="ML77" s="46">
        <f t="shared" si="206"/>
        <v>632.11991997482687</v>
      </c>
      <c r="MM77" s="51">
        <f t="shared" si="207"/>
        <v>189867.12529477381</v>
      </c>
      <c r="MN77" s="199">
        <f t="shared" si="343"/>
        <v>10000</v>
      </c>
      <c r="MO77" s="58">
        <f t="shared" si="208"/>
        <v>889.32945707741396</v>
      </c>
      <c r="MP77" s="52">
        <f t="shared" si="374"/>
        <v>125.60000000000001</v>
      </c>
      <c r="MQ77" s="51">
        <f t="shared" si="210"/>
        <v>763.72945707741394</v>
      </c>
      <c r="MR77" s="57">
        <f t="shared" si="211"/>
        <v>187646.24868676133</v>
      </c>
      <c r="MS77" s="199">
        <f t="shared" si="344"/>
        <v>10000</v>
      </c>
      <c r="MT77" s="468">
        <f t="shared" si="345"/>
        <v>-889.32945707741396</v>
      </c>
      <c r="MU77" s="46">
        <f t="shared" si="212"/>
        <v>-1076.608661999408</v>
      </c>
      <c r="MV77" s="46">
        <f t="shared" si="213"/>
        <v>-949.618661999408</v>
      </c>
      <c r="MW77" s="48"/>
      <c r="MY77" s="45">
        <v>16</v>
      </c>
      <c r="MZ77" s="46">
        <f t="shared" si="214"/>
        <v>1076.608661999408</v>
      </c>
      <c r="NA77" s="46">
        <f t="shared" si="375"/>
        <v>126.99000000000001</v>
      </c>
      <c r="NB77" s="128">
        <f t="shared" si="216"/>
        <v>949.618661999408</v>
      </c>
      <c r="NC77" s="46">
        <f t="shared" si="217"/>
        <v>317.49874202458108</v>
      </c>
      <c r="ND77" s="46">
        <f t="shared" si="218"/>
        <v>632.11991997482687</v>
      </c>
      <c r="NE77" s="51">
        <f t="shared" si="219"/>
        <v>189867.12529477381</v>
      </c>
      <c r="NF77" s="153">
        <f t="shared" si="346"/>
        <v>10000</v>
      </c>
      <c r="NG77" s="45">
        <v>16</v>
      </c>
      <c r="NH77" s="46">
        <f t="shared" si="220"/>
        <v>1076.6099999999999</v>
      </c>
      <c r="NI77" s="46">
        <f t="shared" si="376"/>
        <v>126.99000000000001</v>
      </c>
      <c r="NJ77" s="128">
        <f t="shared" si="347"/>
        <v>949.62</v>
      </c>
      <c r="NK77" s="46">
        <f t="shared" si="348"/>
        <v>317.49870818148344</v>
      </c>
      <c r="NL77" s="46">
        <f t="shared" si="222"/>
        <v>632.12129181851651</v>
      </c>
      <c r="NM77" s="51">
        <f t="shared" si="223"/>
        <v>189867.10361707155</v>
      </c>
      <c r="NN77" s="58">
        <f t="shared" si="224"/>
        <v>888.78037499999857</v>
      </c>
      <c r="NO77" s="52">
        <f t="shared" si="377"/>
        <v>125.60000000000001</v>
      </c>
      <c r="NP77" s="51">
        <f t="shared" si="226"/>
        <v>763.18037499999855</v>
      </c>
      <c r="NQ77" s="57">
        <f t="shared" si="227"/>
        <v>187655.08400000003</v>
      </c>
      <c r="NR77" s="153">
        <f t="shared" si="349"/>
        <v>10000</v>
      </c>
      <c r="NS77" s="469">
        <f t="shared" si="228"/>
        <v>-888.78037499999857</v>
      </c>
      <c r="NT77" s="46">
        <f t="shared" si="229"/>
        <v>-1076.6099999999999</v>
      </c>
      <c r="NU77" s="46">
        <f t="shared" si="230"/>
        <v>-949.62</v>
      </c>
      <c r="NV77" s="48"/>
      <c r="NX77" s="45">
        <v>16</v>
      </c>
      <c r="NY77" s="46">
        <f t="shared" si="231"/>
        <v>1076.6456011701148</v>
      </c>
      <c r="NZ77" s="46">
        <f t="shared" si="378"/>
        <v>127.84</v>
      </c>
      <c r="OA77" s="46">
        <f t="shared" si="233"/>
        <v>948.80560117011476</v>
      </c>
      <c r="OB77" s="46">
        <f t="shared" si="234"/>
        <v>317.53891962189823</v>
      </c>
      <c r="OC77" s="46">
        <f t="shared" si="235"/>
        <v>631.26668154821652</v>
      </c>
      <c r="OD77" s="51">
        <f t="shared" si="236"/>
        <v>189892.08509159074</v>
      </c>
      <c r="OE77" s="57">
        <f t="shared" si="403"/>
        <v>191783.71580757669</v>
      </c>
      <c r="OF77" s="153">
        <f t="shared" si="351"/>
        <v>10000</v>
      </c>
      <c r="OG77" s="58">
        <f t="shared" si="237"/>
        <v>889.48383333333379</v>
      </c>
      <c r="OH77" s="52">
        <f t="shared" si="404"/>
        <v>126.66</v>
      </c>
      <c r="OI77" s="51">
        <f t="shared" si="238"/>
        <v>762.82383333333382</v>
      </c>
      <c r="OJ77" s="51">
        <f t="shared" si="239"/>
        <v>187674.81866666675</v>
      </c>
      <c r="OK77" s="153">
        <f t="shared" si="405"/>
        <v>189999.99999999988</v>
      </c>
      <c r="OL77" s="153">
        <f t="shared" si="354"/>
        <v>10000</v>
      </c>
      <c r="OM77" s="468">
        <f t="shared" si="355"/>
        <v>-889.48383333333379</v>
      </c>
      <c r="ON77" s="46">
        <f t="shared" si="356"/>
        <v>-1076.6456011701148</v>
      </c>
      <c r="OO77" s="46">
        <f t="shared" si="240"/>
        <v>-948.80560117011476</v>
      </c>
      <c r="OP77" s="48"/>
      <c r="OR77" s="45">
        <v>16</v>
      </c>
      <c r="OS77" s="46">
        <f t="shared" si="241"/>
        <v>1076.765700416463</v>
      </c>
      <c r="OT77" s="46">
        <f t="shared" si="379"/>
        <v>127.84</v>
      </c>
      <c r="OU77" s="128">
        <f t="shared" si="243"/>
        <v>948.92570041646297</v>
      </c>
      <c r="OV77" s="46">
        <f t="shared" si="244"/>
        <v>317.53588185753625</v>
      </c>
      <c r="OW77" s="46">
        <f t="shared" si="245"/>
        <v>631.38981855892666</v>
      </c>
      <c r="OX77" s="51">
        <f t="shared" si="246"/>
        <v>189890.13929596281</v>
      </c>
      <c r="OY77" s="51">
        <f t="shared" si="406"/>
        <v>191763.64132844011</v>
      </c>
      <c r="OZ77" s="153">
        <f t="shared" si="358"/>
        <v>10000</v>
      </c>
      <c r="PA77" s="45">
        <v>16</v>
      </c>
      <c r="PB77" s="46">
        <f t="shared" si="247"/>
        <v>1076.765700416463</v>
      </c>
      <c r="PC77" s="46">
        <f t="shared" si="407"/>
        <v>127.84</v>
      </c>
      <c r="PD77" s="128">
        <f t="shared" si="248"/>
        <v>948.92570041646297</v>
      </c>
      <c r="PE77" s="46">
        <f t="shared" si="249"/>
        <v>317.53588185753625</v>
      </c>
      <c r="PF77" s="46">
        <f t="shared" si="250"/>
        <v>631.38981855892666</v>
      </c>
      <c r="PG77" s="51">
        <f t="shared" si="251"/>
        <v>189890.13929596281</v>
      </c>
      <c r="PH77" s="57">
        <f t="shared" si="408"/>
        <v>191763.612189318</v>
      </c>
      <c r="PI77" s="688">
        <f t="shared" si="252"/>
        <v>889.6533333333341</v>
      </c>
      <c r="PJ77" s="241">
        <f t="shared" si="409"/>
        <v>126.68</v>
      </c>
      <c r="PK77" s="51">
        <f t="shared" si="253"/>
        <v>762.97333333333404</v>
      </c>
      <c r="PL77" s="57">
        <f t="shared" si="254"/>
        <v>187672.18666666653</v>
      </c>
      <c r="PM77" s="57">
        <f t="shared" si="410"/>
        <v>190036.804</v>
      </c>
      <c r="PN77" s="153">
        <f t="shared" si="363"/>
        <v>10000</v>
      </c>
      <c r="PO77" s="469">
        <f t="shared" si="255"/>
        <v>-889.6533333333341</v>
      </c>
      <c r="PP77" s="46">
        <f t="shared" si="256"/>
        <v>-1076.765700416463</v>
      </c>
      <c r="PQ77" s="46">
        <f t="shared" si="257"/>
        <v>-948.92570041646297</v>
      </c>
      <c r="PR77" s="48"/>
    </row>
    <row r="78" spans="2:434" hidden="1" x14ac:dyDescent="0.3">
      <c r="B78" s="45">
        <v>17</v>
      </c>
      <c r="C78" s="46">
        <f t="shared" si="10"/>
        <v>1111.77</v>
      </c>
      <c r="D78" s="46">
        <f t="shared" si="11"/>
        <v>100</v>
      </c>
      <c r="E78" s="46">
        <f t="shared" si="12"/>
        <v>1011.77</v>
      </c>
      <c r="F78" s="46">
        <f t="shared" si="13"/>
        <v>315.01377485780182</v>
      </c>
      <c r="G78" s="46">
        <f t="shared" si="14"/>
        <v>696.75622514219822</v>
      </c>
      <c r="H78" s="51">
        <f t="shared" si="15"/>
        <v>188311.5086895389</v>
      </c>
      <c r="I78" s="58">
        <f t="shared" si="16"/>
        <v>933.33333333333337</v>
      </c>
      <c r="J78" s="52">
        <f t="shared" si="17"/>
        <v>100</v>
      </c>
      <c r="K78" s="51">
        <f t="shared" si="18"/>
        <v>833.33333333333337</v>
      </c>
      <c r="L78" s="57">
        <f t="shared" si="19"/>
        <v>185833.33333333317</v>
      </c>
      <c r="M78" s="468">
        <f t="shared" si="258"/>
        <v>-933.33333333333337</v>
      </c>
      <c r="N78" s="46">
        <f t="shared" si="259"/>
        <v>-1111.77</v>
      </c>
      <c r="O78" s="47"/>
      <c r="P78" s="46">
        <f t="shared" si="260"/>
        <v>-1011.77</v>
      </c>
      <c r="Q78" s="48"/>
      <c r="R78" s="29"/>
      <c r="S78" s="29"/>
      <c r="T78" s="45">
        <v>17</v>
      </c>
      <c r="U78" s="46">
        <f t="shared" si="20"/>
        <v>1188.33</v>
      </c>
      <c r="V78" s="46">
        <f t="shared" si="21"/>
        <v>176.56</v>
      </c>
      <c r="W78" s="46">
        <f t="shared" si="261"/>
        <v>1011.77</v>
      </c>
      <c r="X78" s="46">
        <f t="shared" si="22"/>
        <v>315.01377485780182</v>
      </c>
      <c r="Y78" s="46">
        <f t="shared" si="23"/>
        <v>696.75622514219822</v>
      </c>
      <c r="Z78" s="51">
        <f t="shared" si="24"/>
        <v>188311.5086895389</v>
      </c>
      <c r="AA78" s="58">
        <f t="shared" si="25"/>
        <v>1007.6933333333334</v>
      </c>
      <c r="AB78" s="52">
        <f t="shared" si="26"/>
        <v>174.36</v>
      </c>
      <c r="AC78" s="51">
        <f t="shared" si="27"/>
        <v>833.33333333333337</v>
      </c>
      <c r="AD78" s="57">
        <f t="shared" si="28"/>
        <v>185833.33333333317</v>
      </c>
      <c r="AE78" s="468">
        <f t="shared" si="262"/>
        <v>-1007.6933333333334</v>
      </c>
      <c r="AF78" s="46">
        <f t="shared" si="29"/>
        <v>-1188.33</v>
      </c>
      <c r="AG78" s="47"/>
      <c r="AH78" s="46">
        <f t="shared" si="263"/>
        <v>-1011.77</v>
      </c>
      <c r="AI78" s="48"/>
      <c r="AJ78" s="29"/>
      <c r="AK78" s="45">
        <v>17</v>
      </c>
      <c r="AL78" s="46">
        <f t="shared" si="30"/>
        <v>1117.72</v>
      </c>
      <c r="AM78" s="46"/>
      <c r="AN78" s="46"/>
      <c r="AO78" s="46">
        <f t="shared" si="31"/>
        <v>171.92</v>
      </c>
      <c r="AP78" s="128">
        <f t="shared" si="32"/>
        <v>945.8</v>
      </c>
      <c r="AQ78" s="128"/>
      <c r="AR78" s="128"/>
      <c r="AS78" s="46">
        <f t="shared" si="33"/>
        <v>316.92423416561411</v>
      </c>
      <c r="AT78" s="46">
        <f t="shared" si="34"/>
        <v>628.8757658343859</v>
      </c>
      <c r="AU78" s="51"/>
      <c r="AV78" s="51"/>
      <c r="AW78" s="51">
        <f t="shared" si="35"/>
        <v>189525.6647335341</v>
      </c>
      <c r="AX78" s="58">
        <f t="shared" si="264"/>
        <v>927.38215694565588</v>
      </c>
      <c r="AY78" s="52"/>
      <c r="AZ78" s="52"/>
      <c r="BA78" s="52">
        <f t="shared" si="36"/>
        <v>169.94</v>
      </c>
      <c r="BB78" s="51">
        <f t="shared" si="37"/>
        <v>757.44215694565582</v>
      </c>
      <c r="BC78" s="51"/>
      <c r="BD78" s="51"/>
      <c r="BE78" s="57">
        <f t="shared" si="38"/>
        <v>187216.24333192385</v>
      </c>
      <c r="BF78" s="468">
        <f t="shared" si="39"/>
        <v>-927.38215694565588</v>
      </c>
      <c r="BG78" s="46">
        <f t="shared" si="40"/>
        <v>-1117.72</v>
      </c>
      <c r="BH78" s="46">
        <f t="shared" si="41"/>
        <v>-945.8</v>
      </c>
      <c r="BI78" s="48"/>
      <c r="BJ78" s="12"/>
      <c r="BK78" s="45">
        <v>17</v>
      </c>
      <c r="BL78" s="46">
        <f t="shared" si="265"/>
        <v>1183.5899999999999</v>
      </c>
      <c r="BM78" s="46">
        <f t="shared" si="266"/>
        <v>171.82</v>
      </c>
      <c r="BN78" s="46">
        <f t="shared" si="267"/>
        <v>1011.77</v>
      </c>
      <c r="BO78" s="46">
        <f t="shared" si="42"/>
        <v>315.01377485780182</v>
      </c>
      <c r="BP78" s="46">
        <f t="shared" si="43"/>
        <v>696.75622514219822</v>
      </c>
      <c r="BQ78" s="51">
        <f t="shared" si="44"/>
        <v>188311.5086895389</v>
      </c>
      <c r="BR78" s="57">
        <f t="shared" si="380"/>
        <v>191783.71580757669</v>
      </c>
      <c r="BS78" s="58">
        <f t="shared" si="45"/>
        <v>1003.5533333333334</v>
      </c>
      <c r="BT78" s="52">
        <f t="shared" si="269"/>
        <v>170.22</v>
      </c>
      <c r="BU78" s="51">
        <f t="shared" si="46"/>
        <v>833.33333333333337</v>
      </c>
      <c r="BV78" s="51">
        <f t="shared" si="47"/>
        <v>185833.33333333317</v>
      </c>
      <c r="BW78" s="153">
        <f t="shared" si="381"/>
        <v>189999.99999999988</v>
      </c>
      <c r="BX78" s="468">
        <f t="shared" si="271"/>
        <v>-1003.5533333333334</v>
      </c>
      <c r="BY78" s="46">
        <f t="shared" si="272"/>
        <v>-1183.5899999999999</v>
      </c>
      <c r="BZ78" s="46">
        <f t="shared" si="48"/>
        <v>-1011.77</v>
      </c>
      <c r="CA78" s="48"/>
      <c r="CB78" s="29"/>
      <c r="CC78" s="45">
        <v>17</v>
      </c>
      <c r="CD78" s="128">
        <f t="shared" si="49"/>
        <v>1117.6300000000001</v>
      </c>
      <c r="CE78" s="46">
        <f t="shared" si="273"/>
        <v>167.88</v>
      </c>
      <c r="CF78" s="128">
        <f t="shared" si="50"/>
        <v>949.75</v>
      </c>
      <c r="CG78" s="46">
        <f t="shared" si="274"/>
        <v>316.81933252597065</v>
      </c>
      <c r="CH78" s="46">
        <f t="shared" si="52"/>
        <v>632.93066747402941</v>
      </c>
      <c r="CI78" s="51">
        <f t="shared" si="53"/>
        <v>189458.66884810835</v>
      </c>
      <c r="CJ78" s="199">
        <f t="shared" si="382"/>
        <v>192612.80840155005</v>
      </c>
      <c r="CK78" s="153">
        <f t="shared" si="276"/>
        <v>10000</v>
      </c>
      <c r="CL78" s="45">
        <v>17</v>
      </c>
      <c r="CM78" s="46">
        <f t="shared" si="277"/>
        <v>1117.6300000000001</v>
      </c>
      <c r="CN78" s="128">
        <f t="shared" si="54"/>
        <v>167.88</v>
      </c>
      <c r="CO78" s="128">
        <f t="shared" si="278"/>
        <v>949.75</v>
      </c>
      <c r="CP78" s="46">
        <f t="shared" si="55"/>
        <v>316.81933252597065</v>
      </c>
      <c r="CQ78" s="46">
        <f t="shared" si="56"/>
        <v>632.93066747402941</v>
      </c>
      <c r="CR78" s="51">
        <f t="shared" si="57"/>
        <v>189458.66884810835</v>
      </c>
      <c r="CS78" s="153">
        <f t="shared" si="383"/>
        <v>192612.80840155005</v>
      </c>
      <c r="CT78" s="58">
        <f t="shared" si="58"/>
        <v>927.86033333333398</v>
      </c>
      <c r="CU78" s="52">
        <f t="shared" si="280"/>
        <v>166.44</v>
      </c>
      <c r="CV78" s="51">
        <f t="shared" si="281"/>
        <v>761.42033333333393</v>
      </c>
      <c r="CW78" s="51">
        <f t="shared" si="59"/>
        <v>187150.41433333323</v>
      </c>
      <c r="CX78" s="57">
        <f t="shared" si="384"/>
        <v>190957.51599999995</v>
      </c>
      <c r="CY78" s="153">
        <f t="shared" si="283"/>
        <v>10000</v>
      </c>
      <c r="CZ78" s="479">
        <f t="shared" si="60"/>
        <v>-927.86033333333398</v>
      </c>
      <c r="DA78" s="46">
        <f t="shared" si="284"/>
        <v>-1117.6300000000001</v>
      </c>
      <c r="DB78" s="46">
        <f t="shared" si="285"/>
        <v>-949.75</v>
      </c>
      <c r="DC78" s="48"/>
      <c r="DE78" s="45">
        <v>17</v>
      </c>
      <c r="DF78" s="46">
        <f t="shared" si="61"/>
        <v>1065.0999999999999</v>
      </c>
      <c r="DG78" s="46">
        <f t="shared" si="385"/>
        <v>53.33</v>
      </c>
      <c r="DH78" s="46">
        <f t="shared" si="62"/>
        <v>1011.77</v>
      </c>
      <c r="DI78" s="46">
        <f t="shared" si="63"/>
        <v>315.01377485780182</v>
      </c>
      <c r="DJ78" s="46">
        <f t="shared" si="64"/>
        <v>696.75622514219822</v>
      </c>
      <c r="DK78" s="51">
        <f t="shared" si="65"/>
        <v>188311.5086895389</v>
      </c>
      <c r="DL78" s="58">
        <f t="shared" si="66"/>
        <v>886.66333333333341</v>
      </c>
      <c r="DM78" s="52">
        <f t="shared" si="386"/>
        <v>53.33</v>
      </c>
      <c r="DN78" s="51">
        <f t="shared" si="67"/>
        <v>833.33333333333337</v>
      </c>
      <c r="DO78" s="57">
        <f t="shared" si="68"/>
        <v>185833.33333333317</v>
      </c>
      <c r="DP78" s="468">
        <f t="shared" si="288"/>
        <v>-886.66333333333341</v>
      </c>
      <c r="DQ78" s="46">
        <f t="shared" si="289"/>
        <v>-1065.0999999999999</v>
      </c>
      <c r="DR78" s="47"/>
      <c r="DS78" s="46">
        <f t="shared" si="290"/>
        <v>-1011.77</v>
      </c>
      <c r="DT78" s="48"/>
      <c r="DU78" s="29"/>
      <c r="DV78" s="45">
        <v>17</v>
      </c>
      <c r="DW78" s="46">
        <f t="shared" si="291"/>
        <v>1062.17</v>
      </c>
      <c r="DX78" s="46">
        <f t="shared" si="387"/>
        <v>50.400000000000006</v>
      </c>
      <c r="DY78" s="46">
        <f t="shared" si="293"/>
        <v>1011.77</v>
      </c>
      <c r="DZ78" s="46">
        <f t="shared" si="69"/>
        <v>315.01377485780182</v>
      </c>
      <c r="EA78" s="46">
        <f t="shared" si="70"/>
        <v>696.75622514219822</v>
      </c>
      <c r="EB78" s="51">
        <f t="shared" si="71"/>
        <v>188311.5086895389</v>
      </c>
      <c r="EC78" s="58">
        <f t="shared" si="72"/>
        <v>883.10333333333335</v>
      </c>
      <c r="ED78" s="52">
        <f t="shared" si="388"/>
        <v>49.769999999999996</v>
      </c>
      <c r="EE78" s="51">
        <f t="shared" si="73"/>
        <v>833.33333333333337</v>
      </c>
      <c r="EF78" s="57">
        <f t="shared" si="74"/>
        <v>185833.33333333317</v>
      </c>
      <c r="EG78" s="468">
        <f t="shared" si="295"/>
        <v>-883.10333333333335</v>
      </c>
      <c r="EH78" s="46">
        <f t="shared" si="296"/>
        <v>-1062.17</v>
      </c>
      <c r="EI78" s="47"/>
      <c r="EJ78" s="46">
        <f t="shared" si="297"/>
        <v>-1011.77</v>
      </c>
      <c r="EK78" s="48"/>
      <c r="EL78" s="29"/>
      <c r="EM78" s="45">
        <v>17</v>
      </c>
      <c r="EN78" s="46">
        <f t="shared" si="365"/>
        <v>1058.0868689014749</v>
      </c>
      <c r="EO78" s="46">
        <f t="shared" si="389"/>
        <v>50.400000000000006</v>
      </c>
      <c r="EP78" s="128">
        <f t="shared" si="77"/>
        <v>1007.6868689014749</v>
      </c>
      <c r="EQ78" s="46">
        <f t="shared" si="78"/>
        <v>315.03331358738342</v>
      </c>
      <c r="ER78" s="46">
        <f t="shared" si="79"/>
        <v>692.65355531409148</v>
      </c>
      <c r="ES78" s="51">
        <f t="shared" si="80"/>
        <v>188327.33459711596</v>
      </c>
      <c r="ET78" s="153">
        <f t="shared" si="298"/>
        <v>10000</v>
      </c>
      <c r="EU78" s="45">
        <v>17</v>
      </c>
      <c r="EV78" s="46">
        <f t="shared" si="81"/>
        <v>1058.0899999999999</v>
      </c>
      <c r="EW78" s="46">
        <f t="shared" si="390"/>
        <v>50.400000000000006</v>
      </c>
      <c r="EX78" s="128">
        <f t="shared" si="300"/>
        <v>1007.69</v>
      </c>
      <c r="EY78" s="46">
        <f t="shared" si="301"/>
        <v>315.03322903956149</v>
      </c>
      <c r="EZ78" s="46">
        <f t="shared" si="82"/>
        <v>692.65677096043851</v>
      </c>
      <c r="FA78" s="51">
        <f t="shared" si="83"/>
        <v>188327.28065277648</v>
      </c>
      <c r="FB78" s="58">
        <f t="shared" si="302"/>
        <v>874.86920833333363</v>
      </c>
      <c r="FC78" s="52">
        <f t="shared" si="391"/>
        <v>49.790000000000006</v>
      </c>
      <c r="FD78" s="51">
        <f t="shared" si="304"/>
        <v>825.07920833333367</v>
      </c>
      <c r="FE78" s="57">
        <f t="shared" si="84"/>
        <v>185925.51345833333</v>
      </c>
      <c r="FF78" s="153">
        <f t="shared" si="305"/>
        <v>10000</v>
      </c>
      <c r="FG78" s="469">
        <f t="shared" si="85"/>
        <v>-874.86920833333363</v>
      </c>
      <c r="FH78" s="46">
        <f t="shared" si="86"/>
        <v>-1058.0899999999999</v>
      </c>
      <c r="FI78" s="46">
        <f t="shared" si="87"/>
        <v>-1007.69</v>
      </c>
      <c r="FJ78" s="48"/>
      <c r="FL78" s="45">
        <v>17</v>
      </c>
      <c r="FM78" s="46">
        <f t="shared" si="306"/>
        <v>1062.9000000000001</v>
      </c>
      <c r="FN78" s="46">
        <f t="shared" si="366"/>
        <v>51.13</v>
      </c>
      <c r="FO78" s="46">
        <f t="shared" si="307"/>
        <v>1011.77</v>
      </c>
      <c r="FP78" s="46">
        <f t="shared" si="89"/>
        <v>315.01377485780182</v>
      </c>
      <c r="FQ78" s="46">
        <f t="shared" si="90"/>
        <v>696.75622514219822</v>
      </c>
      <c r="FR78" s="51">
        <f t="shared" si="91"/>
        <v>188311.5086895389</v>
      </c>
      <c r="FS78" s="57">
        <f t="shared" si="392"/>
        <v>191783.71580757669</v>
      </c>
      <c r="FT78" s="58">
        <f t="shared" si="92"/>
        <v>883.99333333333334</v>
      </c>
      <c r="FU78" s="52">
        <f t="shared" si="367"/>
        <v>50.66</v>
      </c>
      <c r="FV78" s="51">
        <f t="shared" si="94"/>
        <v>833.33333333333337</v>
      </c>
      <c r="FW78" s="51">
        <f t="shared" si="95"/>
        <v>185833.33333333317</v>
      </c>
      <c r="FX78" s="153">
        <f t="shared" si="393"/>
        <v>189999.99999999988</v>
      </c>
      <c r="FY78" s="468">
        <f t="shared" si="310"/>
        <v>-883.99333333333334</v>
      </c>
      <c r="FZ78" s="46">
        <f t="shared" si="311"/>
        <v>-1062.9000000000001</v>
      </c>
      <c r="GA78" s="46">
        <f t="shared" si="96"/>
        <v>-1011.77</v>
      </c>
      <c r="GB78" s="48"/>
      <c r="GD78" s="45">
        <v>17</v>
      </c>
      <c r="GE78" s="46">
        <f t="shared" si="368"/>
        <v>1060.0875939185617</v>
      </c>
      <c r="GF78" s="128">
        <f t="shared" si="394"/>
        <v>51.13</v>
      </c>
      <c r="GG78" s="128">
        <f t="shared" si="98"/>
        <v>1008.9575939185617</v>
      </c>
      <c r="GH78" s="46">
        <f t="shared" si="99"/>
        <v>314.99889008397594</v>
      </c>
      <c r="GI78" s="46">
        <f t="shared" si="100"/>
        <v>693.95870383458578</v>
      </c>
      <c r="GJ78" s="51">
        <f t="shared" si="101"/>
        <v>188305.37534655098</v>
      </c>
      <c r="GK78" s="51">
        <f t="shared" si="395"/>
        <v>191763.64132844011</v>
      </c>
      <c r="GL78" s="153">
        <f t="shared" si="314"/>
        <v>10000</v>
      </c>
      <c r="GM78" s="45">
        <v>17</v>
      </c>
      <c r="GN78" s="46">
        <f t="shared" si="102"/>
        <v>1060.0899999999999</v>
      </c>
      <c r="GO78" s="46">
        <f t="shared" si="369"/>
        <v>51.13</v>
      </c>
      <c r="GP78" s="128">
        <f t="shared" si="315"/>
        <v>1008.96</v>
      </c>
      <c r="GQ78" s="46">
        <f t="shared" si="104"/>
        <v>314.99882511350523</v>
      </c>
      <c r="GR78" s="46">
        <f t="shared" si="105"/>
        <v>693.96117488649475</v>
      </c>
      <c r="GS78" s="51">
        <f t="shared" si="106"/>
        <v>188305.33389321665</v>
      </c>
      <c r="GT78" s="57">
        <f t="shared" si="396"/>
        <v>191763.612189318</v>
      </c>
      <c r="GU78" s="58">
        <f t="shared" si="107"/>
        <v>876.92633333333197</v>
      </c>
      <c r="GV78" s="241">
        <f t="shared" si="370"/>
        <v>50.67</v>
      </c>
      <c r="GW78" s="51">
        <f t="shared" si="317"/>
        <v>826.25633333333201</v>
      </c>
      <c r="GX78" s="57">
        <f t="shared" si="109"/>
        <v>185905.52233333339</v>
      </c>
      <c r="GY78" s="57">
        <f t="shared" si="397"/>
        <v>190036.804</v>
      </c>
      <c r="GZ78" s="153">
        <f t="shared" si="319"/>
        <v>10000</v>
      </c>
      <c r="HA78" s="469">
        <f t="shared" si="110"/>
        <v>-876.92633333333197</v>
      </c>
      <c r="HB78" s="46">
        <f t="shared" si="111"/>
        <v>-1060.0899999999999</v>
      </c>
      <c r="HC78" s="46">
        <f t="shared" si="112"/>
        <v>-1008.96</v>
      </c>
      <c r="HD78" s="48"/>
      <c r="HF78" s="45">
        <v>17</v>
      </c>
      <c r="HG78" s="46">
        <f t="shared" si="113"/>
        <v>1123.8775326810628</v>
      </c>
      <c r="HH78" s="46">
        <f t="shared" si="114"/>
        <v>250</v>
      </c>
      <c r="HI78" s="46">
        <f t="shared" si="115"/>
        <v>873.8775326810628</v>
      </c>
      <c r="HJ78" s="46">
        <f t="shared" si="116"/>
        <v>318.7372309186249</v>
      </c>
      <c r="HK78" s="46">
        <f t="shared" si="117"/>
        <v>555.14030176243796</v>
      </c>
      <c r="HL78" s="51">
        <f t="shared" si="118"/>
        <v>190687.1982494125</v>
      </c>
      <c r="HM78" s="153">
        <f t="shared" si="320"/>
        <v>10000</v>
      </c>
      <c r="HN78" s="58">
        <f t="shared" si="119"/>
        <v>933.33333333333724</v>
      </c>
      <c r="HO78" s="52">
        <f t="shared" si="120"/>
        <v>250</v>
      </c>
      <c r="HP78" s="51">
        <f t="shared" si="121"/>
        <v>683.33333333333724</v>
      </c>
      <c r="HQ78" s="57">
        <f t="shared" si="122"/>
        <v>188383.33333333317</v>
      </c>
      <c r="HR78" s="153">
        <f t="shared" si="321"/>
        <v>10000</v>
      </c>
      <c r="HS78" s="468">
        <f t="shared" si="123"/>
        <v>-933.33333333333724</v>
      </c>
      <c r="HT78" s="46">
        <f t="shared" si="124"/>
        <v>-1123.8775326810628</v>
      </c>
      <c r="HU78" s="46">
        <f t="shared" si="125"/>
        <v>-873.8775326810628</v>
      </c>
      <c r="HV78" s="48"/>
      <c r="HW78" s="29"/>
      <c r="HX78" s="45">
        <v>17</v>
      </c>
      <c r="HY78" s="128">
        <f t="shared" si="126"/>
        <v>1124.3399999999999</v>
      </c>
      <c r="HZ78" s="46">
        <f t="shared" si="127"/>
        <v>276.14</v>
      </c>
      <c r="IA78" s="46">
        <f t="shared" si="128"/>
        <v>848.2</v>
      </c>
      <c r="IB78" s="46">
        <f t="shared" si="129"/>
        <v>319.60283237476807</v>
      </c>
      <c r="IC78" s="46">
        <f t="shared" si="130"/>
        <v>528.59716762523203</v>
      </c>
      <c r="ID78" s="51">
        <f t="shared" si="131"/>
        <v>191233.10225723559</v>
      </c>
      <c r="IE78" s="153">
        <f t="shared" si="322"/>
        <v>10000</v>
      </c>
      <c r="IF78" s="58">
        <f t="shared" si="132"/>
        <v>930.14625019664186</v>
      </c>
      <c r="IG78" s="52">
        <f t="shared" si="133"/>
        <v>273.06</v>
      </c>
      <c r="IH78" s="51">
        <f t="shared" si="134"/>
        <v>657.08625019664191</v>
      </c>
      <c r="II78" s="57">
        <f t="shared" si="323"/>
        <v>188956.95374665715</v>
      </c>
      <c r="IJ78" s="153">
        <f t="shared" si="324"/>
        <v>10000</v>
      </c>
      <c r="IK78" s="468">
        <f t="shared" si="135"/>
        <v>-930.14625019664186</v>
      </c>
      <c r="IL78" s="46">
        <f t="shared" si="136"/>
        <v>-1124.3399999999999</v>
      </c>
      <c r="IM78" s="46">
        <f t="shared" si="137"/>
        <v>-848.2</v>
      </c>
      <c r="IN78" s="48"/>
      <c r="IO78" s="53">
        <f t="shared" si="138"/>
        <v>276.15294656791195</v>
      </c>
      <c r="IQ78" s="45">
        <v>17</v>
      </c>
      <c r="IR78" s="128">
        <f t="shared" si="139"/>
        <v>1126.4568749999989</v>
      </c>
      <c r="IS78" s="128">
        <f t="shared" si="140"/>
        <v>281.16000000000003</v>
      </c>
      <c r="IT78" s="128">
        <f t="shared" si="141"/>
        <v>845.29687499999886</v>
      </c>
      <c r="IU78" s="46">
        <f t="shared" si="364"/>
        <v>319.68</v>
      </c>
      <c r="IV78" s="46">
        <f t="shared" si="143"/>
        <v>525.6168749999988</v>
      </c>
      <c r="IW78" s="51">
        <f t="shared" si="144"/>
        <v>191284.14312500003</v>
      </c>
      <c r="IX78" s="199">
        <f t="shared" si="325"/>
        <v>10000</v>
      </c>
      <c r="IY78" s="128">
        <f t="shared" si="145"/>
        <v>276.02923594005017</v>
      </c>
      <c r="IZ78" s="408">
        <f t="shared" si="146"/>
        <v>0</v>
      </c>
      <c r="JA78" s="58">
        <f t="shared" si="147"/>
        <v>931.95916666666494</v>
      </c>
      <c r="JB78" s="52">
        <f t="shared" si="148"/>
        <v>278</v>
      </c>
      <c r="JC78" s="51">
        <f t="shared" si="149"/>
        <v>653.95916666666494</v>
      </c>
      <c r="JD78" s="57">
        <f t="shared" si="150"/>
        <v>189012.05416666664</v>
      </c>
      <c r="JE78" s="280">
        <f t="shared" si="151"/>
        <v>10000</v>
      </c>
      <c r="JF78" s="280">
        <f t="shared" si="152"/>
        <v>0</v>
      </c>
      <c r="JG78" s="468">
        <f t="shared" si="153"/>
        <v>-931.95916666666494</v>
      </c>
      <c r="JH78" s="46">
        <f t="shared" si="154"/>
        <v>-1126.4568749999989</v>
      </c>
      <c r="JI78" s="46">
        <f t="shared" si="155"/>
        <v>-845.29687499999886</v>
      </c>
      <c r="JJ78" s="48"/>
      <c r="JL78" s="45">
        <v>17</v>
      </c>
      <c r="JM78" s="46">
        <f t="shared" si="156"/>
        <v>1124.4930833333331</v>
      </c>
      <c r="JN78" s="46">
        <f t="shared" si="157"/>
        <v>281.98</v>
      </c>
      <c r="JO78" s="128">
        <f t="shared" si="158"/>
        <v>842.51308333333304</v>
      </c>
      <c r="JP78" s="46">
        <f t="shared" si="326"/>
        <v>319.83</v>
      </c>
      <c r="JQ78" s="46">
        <f t="shared" si="159"/>
        <v>522.68308333333312</v>
      </c>
      <c r="JR78" s="51">
        <f t="shared" si="160"/>
        <v>191375.06758333332</v>
      </c>
      <c r="JS78" s="51">
        <f t="shared" si="398"/>
        <v>191783.71580757669</v>
      </c>
      <c r="JT78" s="199">
        <f t="shared" si="328"/>
        <v>10000</v>
      </c>
      <c r="JU78" s="128">
        <f t="shared" si="161"/>
        <v>281.96778057146372</v>
      </c>
      <c r="JV78" s="408">
        <f t="shared" si="162"/>
        <v>0</v>
      </c>
      <c r="JW78" s="58">
        <f t="shared" si="163"/>
        <v>930.37233333333074</v>
      </c>
      <c r="JX78" s="52">
        <f t="shared" si="164"/>
        <v>279.36</v>
      </c>
      <c r="JY78" s="51">
        <f t="shared" si="165"/>
        <v>651.01233333333073</v>
      </c>
      <c r="JZ78" s="51">
        <f t="shared" si="166"/>
        <v>189109.19033333339</v>
      </c>
      <c r="KA78" s="199">
        <f t="shared" si="399"/>
        <v>189999.99999999988</v>
      </c>
      <c r="KB78" s="128">
        <f t="shared" si="330"/>
        <v>10000</v>
      </c>
      <c r="KC78" s="204">
        <f t="shared" si="167"/>
        <v>0</v>
      </c>
      <c r="KD78" s="468">
        <f t="shared" si="331"/>
        <v>-930.37233333333074</v>
      </c>
      <c r="KE78" s="46">
        <f t="shared" si="168"/>
        <v>-1124.4930833333331</v>
      </c>
      <c r="KF78" s="46">
        <f t="shared" si="169"/>
        <v>-842.51308333333304</v>
      </c>
      <c r="KG78" s="48"/>
      <c r="KI78" s="45">
        <v>17</v>
      </c>
      <c r="KJ78" s="46">
        <f t="shared" si="170"/>
        <v>1124.4890404061762</v>
      </c>
      <c r="KK78" s="46">
        <f t="shared" si="171"/>
        <v>279.32</v>
      </c>
      <c r="KL78" s="128">
        <f t="shared" si="172"/>
        <v>845.16904040617624</v>
      </c>
      <c r="KM78" s="46">
        <f t="shared" si="173"/>
        <v>319.72985107095678</v>
      </c>
      <c r="KN78" s="46">
        <f t="shared" si="174"/>
        <v>525.43918933521945</v>
      </c>
      <c r="KO78" s="51">
        <f t="shared" si="175"/>
        <v>191312.47145323886</v>
      </c>
      <c r="KP78" s="199">
        <f t="shared" si="400"/>
        <v>192612.80840155005</v>
      </c>
      <c r="KQ78" s="199">
        <f t="shared" si="333"/>
        <v>10000</v>
      </c>
      <c r="KR78" s="128">
        <f t="shared" si="176"/>
        <v>362.18366756782797</v>
      </c>
      <c r="KS78" s="408">
        <f t="shared" si="177"/>
        <v>0</v>
      </c>
      <c r="KT78" s="45">
        <v>17</v>
      </c>
      <c r="KU78" s="46">
        <f t="shared" si="334"/>
        <v>1124.49</v>
      </c>
      <c r="KV78" s="46">
        <f t="shared" si="178"/>
        <v>279.32</v>
      </c>
      <c r="KW78" s="128">
        <f t="shared" si="179"/>
        <v>845.17</v>
      </c>
      <c r="KX78" s="46">
        <f t="shared" si="180"/>
        <v>319.72982515942221</v>
      </c>
      <c r="KY78" s="46">
        <f t="shared" si="181"/>
        <v>525.44017484057781</v>
      </c>
      <c r="KZ78" s="51">
        <f t="shared" si="182"/>
        <v>191312.45492081274</v>
      </c>
      <c r="LA78" s="153">
        <f t="shared" si="401"/>
        <v>192612.80840155005</v>
      </c>
      <c r="LB78" s="58">
        <f t="shared" si="183"/>
        <v>930.59633333333579</v>
      </c>
      <c r="LC78" s="52">
        <f t="shared" si="184"/>
        <v>276.92</v>
      </c>
      <c r="LD78" s="51">
        <f t="shared" si="185"/>
        <v>653.67633333333583</v>
      </c>
      <c r="LE78" s="51">
        <f t="shared" si="186"/>
        <v>189044.70233333335</v>
      </c>
      <c r="LF78" s="51">
        <f t="shared" si="402"/>
        <v>190957.51599999995</v>
      </c>
      <c r="LG78" s="128">
        <f t="shared" si="187"/>
        <v>10000</v>
      </c>
      <c r="LH78" s="204">
        <f t="shared" si="188"/>
        <v>0</v>
      </c>
      <c r="LI78" s="479">
        <f t="shared" si="189"/>
        <v>-930.59633333333579</v>
      </c>
      <c r="LJ78" s="46">
        <f t="shared" si="337"/>
        <v>-1124.49</v>
      </c>
      <c r="LK78" s="46">
        <f t="shared" si="338"/>
        <v>-845.17</v>
      </c>
      <c r="LL78" s="48"/>
      <c r="LN78" s="45">
        <v>17</v>
      </c>
      <c r="LO78" s="46">
        <f t="shared" si="190"/>
        <v>1123.1238136873469</v>
      </c>
      <c r="LP78" s="46">
        <f t="shared" si="371"/>
        <v>210</v>
      </c>
      <c r="LQ78" s="46">
        <f t="shared" si="192"/>
        <v>913.12381368734691</v>
      </c>
      <c r="LR78" s="46">
        <f t="shared" si="193"/>
        <v>317.3385538578753</v>
      </c>
      <c r="LS78" s="46">
        <f t="shared" si="194"/>
        <v>595.78525982947167</v>
      </c>
      <c r="LT78" s="51">
        <f t="shared" si="195"/>
        <v>189807.34705489571</v>
      </c>
      <c r="LU78" s="199">
        <f t="shared" si="339"/>
        <v>10000</v>
      </c>
      <c r="LV78" s="58">
        <f t="shared" si="196"/>
        <v>933.33033333333128</v>
      </c>
      <c r="LW78" s="52">
        <f t="shared" si="372"/>
        <v>210</v>
      </c>
      <c r="LX78" s="51">
        <f t="shared" si="198"/>
        <v>723.33033333333128</v>
      </c>
      <c r="LY78" s="51">
        <f t="shared" si="340"/>
        <v>187503.22433333335</v>
      </c>
      <c r="LZ78" s="46">
        <f t="shared" si="341"/>
        <v>210</v>
      </c>
      <c r="MA78" s="199">
        <f t="shared" si="342"/>
        <v>10000</v>
      </c>
      <c r="MB78" s="468">
        <f t="shared" si="199"/>
        <v>-933.33033333333128</v>
      </c>
      <c r="MC78" s="46">
        <f t="shared" si="200"/>
        <v>-1123.1238136873469</v>
      </c>
      <c r="MD78" s="46">
        <f t="shared" si="201"/>
        <v>-913.12381368734691</v>
      </c>
      <c r="ME78" s="48"/>
      <c r="MG78" s="45">
        <v>17</v>
      </c>
      <c r="MH78" s="46">
        <f t="shared" si="202"/>
        <v>1076.608661999408</v>
      </c>
      <c r="MI78" s="46">
        <f t="shared" si="373"/>
        <v>126.57</v>
      </c>
      <c r="MJ78" s="46">
        <f t="shared" si="204"/>
        <v>950.03866199940808</v>
      </c>
      <c r="MK78" s="46">
        <f t="shared" si="205"/>
        <v>316.44520882462302</v>
      </c>
      <c r="ML78" s="46">
        <f t="shared" si="206"/>
        <v>633.59345317478505</v>
      </c>
      <c r="MM78" s="51">
        <f t="shared" si="207"/>
        <v>189233.53184159903</v>
      </c>
      <c r="MN78" s="199">
        <f t="shared" si="343"/>
        <v>10000</v>
      </c>
      <c r="MO78" s="58">
        <f t="shared" si="208"/>
        <v>889.32945707741396</v>
      </c>
      <c r="MP78" s="52">
        <f t="shared" si="374"/>
        <v>125.09</v>
      </c>
      <c r="MQ78" s="51">
        <f t="shared" si="210"/>
        <v>764.23945707741393</v>
      </c>
      <c r="MR78" s="57">
        <f t="shared" si="211"/>
        <v>186882.00922968393</v>
      </c>
      <c r="MS78" s="199">
        <f t="shared" si="344"/>
        <v>10000</v>
      </c>
      <c r="MT78" s="468">
        <f t="shared" si="345"/>
        <v>-889.32945707741396</v>
      </c>
      <c r="MU78" s="46">
        <f t="shared" si="212"/>
        <v>-1076.608661999408</v>
      </c>
      <c r="MV78" s="46">
        <f t="shared" si="213"/>
        <v>-950.03866199940808</v>
      </c>
      <c r="MW78" s="48"/>
      <c r="MY78" s="45">
        <v>17</v>
      </c>
      <c r="MZ78" s="46">
        <f t="shared" si="214"/>
        <v>1076.608661999408</v>
      </c>
      <c r="NA78" s="46">
        <f t="shared" si="375"/>
        <v>126.57</v>
      </c>
      <c r="NB78" s="128">
        <f t="shared" si="216"/>
        <v>950.03866199940808</v>
      </c>
      <c r="NC78" s="46">
        <f t="shared" si="217"/>
        <v>316.44520882462302</v>
      </c>
      <c r="ND78" s="46">
        <f t="shared" si="218"/>
        <v>633.59345317478505</v>
      </c>
      <c r="NE78" s="51">
        <f t="shared" si="219"/>
        <v>189233.53184159903</v>
      </c>
      <c r="NF78" s="153">
        <f t="shared" si="346"/>
        <v>10000</v>
      </c>
      <c r="NG78" s="45">
        <v>17</v>
      </c>
      <c r="NH78" s="46">
        <f t="shared" si="220"/>
        <v>1076.6099999999999</v>
      </c>
      <c r="NI78" s="46">
        <f t="shared" si="376"/>
        <v>126.57</v>
      </c>
      <c r="NJ78" s="128">
        <f t="shared" si="347"/>
        <v>950.04</v>
      </c>
      <c r="NK78" s="46">
        <f t="shared" si="348"/>
        <v>316.44517269511925</v>
      </c>
      <c r="NL78" s="46">
        <f t="shared" si="222"/>
        <v>633.59482730488071</v>
      </c>
      <c r="NM78" s="51">
        <f t="shared" si="223"/>
        <v>189233.50878976667</v>
      </c>
      <c r="NN78" s="58">
        <f t="shared" si="224"/>
        <v>888.78037499999857</v>
      </c>
      <c r="NO78" s="52">
        <f t="shared" si="377"/>
        <v>125.1</v>
      </c>
      <c r="NP78" s="51">
        <f t="shared" si="226"/>
        <v>763.68037499999855</v>
      </c>
      <c r="NQ78" s="57">
        <f t="shared" si="227"/>
        <v>186891.40362500004</v>
      </c>
      <c r="NR78" s="153">
        <f t="shared" si="349"/>
        <v>10000</v>
      </c>
      <c r="NS78" s="469">
        <f t="shared" si="228"/>
        <v>-888.78037499999857</v>
      </c>
      <c r="NT78" s="46">
        <f t="shared" si="229"/>
        <v>-1076.6099999999999</v>
      </c>
      <c r="NU78" s="46">
        <f t="shared" si="230"/>
        <v>-950.04</v>
      </c>
      <c r="NV78" s="48"/>
      <c r="NX78" s="45">
        <v>17</v>
      </c>
      <c r="NY78" s="46">
        <f t="shared" si="231"/>
        <v>1076.6456011701148</v>
      </c>
      <c r="NZ78" s="46">
        <f t="shared" si="378"/>
        <v>127.84</v>
      </c>
      <c r="OA78" s="46">
        <f t="shared" si="233"/>
        <v>948.80560117011476</v>
      </c>
      <c r="OB78" s="46">
        <f t="shared" si="234"/>
        <v>316.48680848598457</v>
      </c>
      <c r="OC78" s="46">
        <f t="shared" si="235"/>
        <v>632.31879268413013</v>
      </c>
      <c r="OD78" s="51">
        <f t="shared" si="236"/>
        <v>189259.76629890662</v>
      </c>
      <c r="OE78" s="57">
        <f t="shared" si="403"/>
        <v>191783.71580757669</v>
      </c>
      <c r="OF78" s="153">
        <f t="shared" si="351"/>
        <v>10000</v>
      </c>
      <c r="OG78" s="58">
        <f t="shared" si="237"/>
        <v>889.48383333333379</v>
      </c>
      <c r="OH78" s="52">
        <f t="shared" si="404"/>
        <v>126.66</v>
      </c>
      <c r="OI78" s="51">
        <f t="shared" si="238"/>
        <v>762.82383333333382</v>
      </c>
      <c r="OJ78" s="51">
        <f t="shared" si="239"/>
        <v>186911.99483333342</v>
      </c>
      <c r="OK78" s="153">
        <f t="shared" si="405"/>
        <v>189999.99999999988</v>
      </c>
      <c r="OL78" s="153">
        <f t="shared" si="354"/>
        <v>10000</v>
      </c>
      <c r="OM78" s="468">
        <f t="shared" si="355"/>
        <v>-889.48383333333379</v>
      </c>
      <c r="ON78" s="46">
        <f t="shared" si="356"/>
        <v>-1076.6456011701148</v>
      </c>
      <c r="OO78" s="46">
        <f t="shared" si="240"/>
        <v>-948.80560117011476</v>
      </c>
      <c r="OP78" s="48"/>
      <c r="OR78" s="45">
        <v>17</v>
      </c>
      <c r="OS78" s="46">
        <f t="shared" si="241"/>
        <v>1076.765700416463</v>
      </c>
      <c r="OT78" s="46">
        <f t="shared" si="379"/>
        <v>127.84</v>
      </c>
      <c r="OU78" s="128">
        <f t="shared" si="243"/>
        <v>948.92570041646297</v>
      </c>
      <c r="OV78" s="46">
        <f t="shared" si="244"/>
        <v>316.48356549327133</v>
      </c>
      <c r="OW78" s="46">
        <f t="shared" si="245"/>
        <v>632.44213492319159</v>
      </c>
      <c r="OX78" s="51">
        <f t="shared" si="246"/>
        <v>189257.69716103963</v>
      </c>
      <c r="OY78" s="51">
        <f t="shared" si="406"/>
        <v>191763.64132844011</v>
      </c>
      <c r="OZ78" s="153">
        <f t="shared" si="358"/>
        <v>10000</v>
      </c>
      <c r="PA78" s="45">
        <v>17</v>
      </c>
      <c r="PB78" s="46">
        <f t="shared" si="247"/>
        <v>1076.765700416463</v>
      </c>
      <c r="PC78" s="46">
        <f t="shared" si="407"/>
        <v>127.84</v>
      </c>
      <c r="PD78" s="128">
        <f t="shared" si="248"/>
        <v>948.92570041646297</v>
      </c>
      <c r="PE78" s="46">
        <f t="shared" si="249"/>
        <v>316.48356549327133</v>
      </c>
      <c r="PF78" s="46">
        <f t="shared" si="250"/>
        <v>632.44213492319159</v>
      </c>
      <c r="PG78" s="51">
        <f t="shared" si="251"/>
        <v>189257.69716103963</v>
      </c>
      <c r="PH78" s="57">
        <f t="shared" si="408"/>
        <v>191763.612189318</v>
      </c>
      <c r="PI78" s="688">
        <f t="shared" si="252"/>
        <v>889.6533333333341</v>
      </c>
      <c r="PJ78" s="241">
        <f t="shared" si="409"/>
        <v>126.68</v>
      </c>
      <c r="PK78" s="51">
        <f t="shared" si="253"/>
        <v>762.97333333333404</v>
      </c>
      <c r="PL78" s="57">
        <f t="shared" si="254"/>
        <v>186909.2133333332</v>
      </c>
      <c r="PM78" s="57">
        <f t="shared" si="410"/>
        <v>190036.804</v>
      </c>
      <c r="PN78" s="153">
        <f t="shared" si="363"/>
        <v>10000</v>
      </c>
      <c r="PO78" s="469">
        <f t="shared" si="255"/>
        <v>-889.6533333333341</v>
      </c>
      <c r="PP78" s="46">
        <f t="shared" si="256"/>
        <v>-1076.765700416463</v>
      </c>
      <c r="PQ78" s="46">
        <f t="shared" si="257"/>
        <v>-948.92570041646297</v>
      </c>
      <c r="PR78" s="48"/>
    </row>
    <row r="79" spans="2:434" hidden="1" x14ac:dyDescent="0.3">
      <c r="B79" s="45">
        <v>18</v>
      </c>
      <c r="C79" s="46">
        <f t="shared" si="10"/>
        <v>1111.77</v>
      </c>
      <c r="D79" s="46">
        <f t="shared" si="11"/>
        <v>100</v>
      </c>
      <c r="E79" s="46">
        <f t="shared" si="12"/>
        <v>1011.77</v>
      </c>
      <c r="F79" s="46">
        <f t="shared" si="13"/>
        <v>313.8525144825648</v>
      </c>
      <c r="G79" s="46">
        <f t="shared" si="14"/>
        <v>697.91748551743513</v>
      </c>
      <c r="H79" s="51">
        <f t="shared" si="15"/>
        <v>187613.59120402148</v>
      </c>
      <c r="I79" s="58">
        <f t="shared" si="16"/>
        <v>933.33333333333337</v>
      </c>
      <c r="J79" s="52">
        <f t="shared" si="17"/>
        <v>100</v>
      </c>
      <c r="K79" s="51">
        <f t="shared" si="18"/>
        <v>833.33333333333337</v>
      </c>
      <c r="L79" s="57">
        <f t="shared" si="19"/>
        <v>184999.99999999983</v>
      </c>
      <c r="M79" s="468">
        <f t="shared" si="258"/>
        <v>-933.33333333333337</v>
      </c>
      <c r="N79" s="46">
        <f t="shared" si="259"/>
        <v>-1111.77</v>
      </c>
      <c r="O79" s="47"/>
      <c r="P79" s="46">
        <f t="shared" si="260"/>
        <v>-1011.77</v>
      </c>
      <c r="Q79" s="48"/>
      <c r="R79" s="29"/>
      <c r="S79" s="29"/>
      <c r="T79" s="45">
        <v>18</v>
      </c>
      <c r="U79" s="46">
        <f t="shared" si="20"/>
        <v>1187.67</v>
      </c>
      <c r="V79" s="46">
        <f t="shared" si="21"/>
        <v>175.9</v>
      </c>
      <c r="W79" s="46">
        <f t="shared" si="261"/>
        <v>1011.77</v>
      </c>
      <c r="X79" s="46">
        <f t="shared" si="22"/>
        <v>313.8525144825648</v>
      </c>
      <c r="Y79" s="46">
        <f t="shared" si="23"/>
        <v>697.91748551743513</v>
      </c>
      <c r="Z79" s="51">
        <f t="shared" si="24"/>
        <v>187613.59120402148</v>
      </c>
      <c r="AA79" s="58">
        <f t="shared" si="25"/>
        <v>1006.9133333333334</v>
      </c>
      <c r="AB79" s="52">
        <f t="shared" si="26"/>
        <v>173.58</v>
      </c>
      <c r="AC79" s="51">
        <f t="shared" si="27"/>
        <v>833.33333333333337</v>
      </c>
      <c r="AD79" s="57">
        <f t="shared" si="28"/>
        <v>184999.99999999983</v>
      </c>
      <c r="AE79" s="468">
        <f t="shared" si="262"/>
        <v>-1006.9133333333334</v>
      </c>
      <c r="AF79" s="46">
        <f t="shared" si="29"/>
        <v>-1187.67</v>
      </c>
      <c r="AG79" s="47"/>
      <c r="AH79" s="46">
        <f t="shared" si="263"/>
        <v>-1011.77</v>
      </c>
      <c r="AI79" s="48"/>
      <c r="AJ79" s="29"/>
      <c r="AK79" s="45">
        <v>18</v>
      </c>
      <c r="AL79" s="46">
        <f t="shared" si="30"/>
        <v>1117.72</v>
      </c>
      <c r="AM79" s="46"/>
      <c r="AN79" s="46"/>
      <c r="AO79" s="46">
        <f t="shared" si="31"/>
        <v>171.36</v>
      </c>
      <c r="AP79" s="128">
        <f t="shared" si="32"/>
        <v>946.36</v>
      </c>
      <c r="AQ79" s="128"/>
      <c r="AR79" s="128"/>
      <c r="AS79" s="46">
        <f t="shared" si="33"/>
        <v>315.87610788922353</v>
      </c>
      <c r="AT79" s="46">
        <f t="shared" si="34"/>
        <v>630.48389211077642</v>
      </c>
      <c r="AU79" s="51"/>
      <c r="AV79" s="51"/>
      <c r="AW79" s="51">
        <f t="shared" si="35"/>
        <v>188895.18084142331</v>
      </c>
      <c r="AX79" s="58">
        <f t="shared" si="264"/>
        <v>927.38215694565588</v>
      </c>
      <c r="AY79" s="52"/>
      <c r="AZ79" s="52"/>
      <c r="BA79" s="52">
        <f t="shared" si="36"/>
        <v>169.26</v>
      </c>
      <c r="BB79" s="51">
        <f t="shared" si="37"/>
        <v>758.12215694565589</v>
      </c>
      <c r="BC79" s="51"/>
      <c r="BD79" s="51"/>
      <c r="BE79" s="57">
        <f t="shared" si="38"/>
        <v>186458.12117497818</v>
      </c>
      <c r="BF79" s="468">
        <f t="shared" si="39"/>
        <v>-927.38215694565588</v>
      </c>
      <c r="BG79" s="46">
        <f t="shared" si="40"/>
        <v>-1117.72</v>
      </c>
      <c r="BH79" s="46">
        <f t="shared" si="41"/>
        <v>-946.36</v>
      </c>
      <c r="BI79" s="48"/>
      <c r="BJ79" s="12"/>
      <c r="BK79" s="45">
        <v>18</v>
      </c>
      <c r="BL79" s="46">
        <f t="shared" si="265"/>
        <v>1183.5899999999999</v>
      </c>
      <c r="BM79" s="46">
        <f t="shared" si="266"/>
        <v>171.82</v>
      </c>
      <c r="BN79" s="46">
        <f t="shared" si="267"/>
        <v>1011.77</v>
      </c>
      <c r="BO79" s="46">
        <f t="shared" si="42"/>
        <v>313.8525144825648</v>
      </c>
      <c r="BP79" s="46">
        <f t="shared" si="43"/>
        <v>697.91748551743513</v>
      </c>
      <c r="BQ79" s="51">
        <f t="shared" si="44"/>
        <v>187613.59120402148</v>
      </c>
      <c r="BR79" s="57">
        <f t="shared" si="380"/>
        <v>191783.71580757669</v>
      </c>
      <c r="BS79" s="58">
        <f t="shared" si="45"/>
        <v>1003.5533333333334</v>
      </c>
      <c r="BT79" s="52">
        <f t="shared" si="269"/>
        <v>170.22</v>
      </c>
      <c r="BU79" s="51">
        <f t="shared" si="46"/>
        <v>833.33333333333337</v>
      </c>
      <c r="BV79" s="51">
        <f t="shared" si="47"/>
        <v>184999.99999999983</v>
      </c>
      <c r="BW79" s="153">
        <f t="shared" si="381"/>
        <v>189999.99999999988</v>
      </c>
      <c r="BX79" s="468">
        <f t="shared" si="271"/>
        <v>-1003.5533333333334</v>
      </c>
      <c r="BY79" s="46">
        <f t="shared" si="272"/>
        <v>-1183.5899999999999</v>
      </c>
      <c r="BZ79" s="46">
        <f t="shared" si="48"/>
        <v>-1011.77</v>
      </c>
      <c r="CA79" s="48"/>
      <c r="CB79" s="29"/>
      <c r="CC79" s="45">
        <v>18</v>
      </c>
      <c r="CD79" s="128">
        <f t="shared" si="49"/>
        <v>1117.6300000000001</v>
      </c>
      <c r="CE79" s="46">
        <f t="shared" si="273"/>
        <v>167.88</v>
      </c>
      <c r="CF79" s="128">
        <f t="shared" si="50"/>
        <v>949.75</v>
      </c>
      <c r="CG79" s="46">
        <f t="shared" si="274"/>
        <v>315.76444808018061</v>
      </c>
      <c r="CH79" s="46">
        <f t="shared" si="52"/>
        <v>633.98555191981939</v>
      </c>
      <c r="CI79" s="51">
        <f t="shared" si="53"/>
        <v>188824.68329618854</v>
      </c>
      <c r="CJ79" s="199">
        <f t="shared" si="382"/>
        <v>192612.80840155005</v>
      </c>
      <c r="CK79" s="153">
        <f t="shared" si="276"/>
        <v>10000</v>
      </c>
      <c r="CL79" s="45">
        <v>18</v>
      </c>
      <c r="CM79" s="46">
        <f t="shared" si="277"/>
        <v>1117.6300000000001</v>
      </c>
      <c r="CN79" s="128">
        <f t="shared" si="54"/>
        <v>167.88</v>
      </c>
      <c r="CO79" s="128">
        <f t="shared" si="278"/>
        <v>949.75</v>
      </c>
      <c r="CP79" s="46">
        <f t="shared" si="55"/>
        <v>315.76444808018061</v>
      </c>
      <c r="CQ79" s="46">
        <f t="shared" si="56"/>
        <v>633.98555191981939</v>
      </c>
      <c r="CR79" s="51">
        <f t="shared" si="57"/>
        <v>188824.68329618854</v>
      </c>
      <c r="CS79" s="153">
        <f t="shared" si="383"/>
        <v>192612.80840155005</v>
      </c>
      <c r="CT79" s="58">
        <f t="shared" si="58"/>
        <v>927.86033333333398</v>
      </c>
      <c r="CU79" s="52">
        <f t="shared" si="280"/>
        <v>166.44</v>
      </c>
      <c r="CV79" s="51">
        <f t="shared" si="281"/>
        <v>761.42033333333393</v>
      </c>
      <c r="CW79" s="51">
        <f t="shared" si="59"/>
        <v>186388.99399999989</v>
      </c>
      <c r="CX79" s="57">
        <f t="shared" si="384"/>
        <v>190957.51599999995</v>
      </c>
      <c r="CY79" s="153">
        <f t="shared" si="283"/>
        <v>10000</v>
      </c>
      <c r="CZ79" s="479">
        <f t="shared" si="60"/>
        <v>-927.86033333333398</v>
      </c>
      <c r="DA79" s="46">
        <f t="shared" si="284"/>
        <v>-1117.6300000000001</v>
      </c>
      <c r="DB79" s="46">
        <f t="shared" si="285"/>
        <v>-949.75</v>
      </c>
      <c r="DC79" s="48"/>
      <c r="DE79" s="45">
        <v>18</v>
      </c>
      <c r="DF79" s="46">
        <f t="shared" si="61"/>
        <v>1065.0999999999999</v>
      </c>
      <c r="DG79" s="46">
        <f t="shared" si="385"/>
        <v>53.33</v>
      </c>
      <c r="DH79" s="46">
        <f t="shared" si="62"/>
        <v>1011.77</v>
      </c>
      <c r="DI79" s="46">
        <f t="shared" si="63"/>
        <v>313.8525144825648</v>
      </c>
      <c r="DJ79" s="46">
        <f t="shared" si="64"/>
        <v>697.91748551743513</v>
      </c>
      <c r="DK79" s="51">
        <f t="shared" si="65"/>
        <v>187613.59120402148</v>
      </c>
      <c r="DL79" s="58">
        <f t="shared" si="66"/>
        <v>886.66333333333341</v>
      </c>
      <c r="DM79" s="52">
        <f t="shared" si="386"/>
        <v>53.33</v>
      </c>
      <c r="DN79" s="51">
        <f t="shared" si="67"/>
        <v>833.33333333333337</v>
      </c>
      <c r="DO79" s="57">
        <f t="shared" si="68"/>
        <v>184999.99999999983</v>
      </c>
      <c r="DP79" s="468">
        <f t="shared" si="288"/>
        <v>-886.66333333333341</v>
      </c>
      <c r="DQ79" s="46">
        <f t="shared" si="289"/>
        <v>-1065.0999999999999</v>
      </c>
      <c r="DR79" s="47"/>
      <c r="DS79" s="46">
        <f t="shared" si="290"/>
        <v>-1011.77</v>
      </c>
      <c r="DT79" s="48"/>
      <c r="DU79" s="29"/>
      <c r="DV79" s="45">
        <v>18</v>
      </c>
      <c r="DW79" s="46">
        <f t="shared" si="291"/>
        <v>1061.97</v>
      </c>
      <c r="DX79" s="46">
        <f t="shared" si="387"/>
        <v>50.2</v>
      </c>
      <c r="DY79" s="46">
        <f t="shared" si="293"/>
        <v>1011.77</v>
      </c>
      <c r="DZ79" s="46">
        <f t="shared" si="69"/>
        <v>313.8525144825648</v>
      </c>
      <c r="EA79" s="46">
        <f t="shared" si="70"/>
        <v>697.91748551743513</v>
      </c>
      <c r="EB79" s="51">
        <f t="shared" si="71"/>
        <v>187613.59120402148</v>
      </c>
      <c r="EC79" s="58">
        <f t="shared" si="72"/>
        <v>882.88333333333333</v>
      </c>
      <c r="ED79" s="52">
        <f t="shared" si="388"/>
        <v>49.55</v>
      </c>
      <c r="EE79" s="51">
        <f t="shared" si="73"/>
        <v>833.33333333333337</v>
      </c>
      <c r="EF79" s="57">
        <f t="shared" si="74"/>
        <v>184999.99999999983</v>
      </c>
      <c r="EG79" s="468">
        <f t="shared" si="295"/>
        <v>-882.88333333333333</v>
      </c>
      <c r="EH79" s="46">
        <f t="shared" si="296"/>
        <v>-1061.97</v>
      </c>
      <c r="EI79" s="47"/>
      <c r="EJ79" s="46">
        <f t="shared" si="297"/>
        <v>-1011.77</v>
      </c>
      <c r="EK79" s="48"/>
      <c r="EL79" s="29"/>
      <c r="EM79" s="45">
        <v>18</v>
      </c>
      <c r="EN79" s="46">
        <f t="shared" si="365"/>
        <v>1058.0868689014749</v>
      </c>
      <c r="EO79" s="46">
        <f t="shared" si="389"/>
        <v>50.209999999999994</v>
      </c>
      <c r="EP79" s="128">
        <f t="shared" si="77"/>
        <v>1007.8768689014748</v>
      </c>
      <c r="EQ79" s="46">
        <f t="shared" si="78"/>
        <v>313.87889099519327</v>
      </c>
      <c r="ER79" s="46">
        <f t="shared" si="79"/>
        <v>693.99797790628156</v>
      </c>
      <c r="ES79" s="51">
        <f t="shared" si="80"/>
        <v>187633.33661920967</v>
      </c>
      <c r="ET79" s="153">
        <f t="shared" si="298"/>
        <v>10000</v>
      </c>
      <c r="EU79" s="45">
        <v>18</v>
      </c>
      <c r="EV79" s="46">
        <f t="shared" si="81"/>
        <v>1058.0899999999999</v>
      </c>
      <c r="EW79" s="46">
        <f t="shared" si="390"/>
        <v>50.209999999999994</v>
      </c>
      <c r="EX79" s="128">
        <f t="shared" si="300"/>
        <v>1007.88</v>
      </c>
      <c r="EY79" s="46">
        <f t="shared" si="301"/>
        <v>313.87880108796077</v>
      </c>
      <c r="EZ79" s="46">
        <f t="shared" si="82"/>
        <v>694.00119891203917</v>
      </c>
      <c r="FA79" s="51">
        <f t="shared" si="83"/>
        <v>187633.27945386444</v>
      </c>
      <c r="FB79" s="58">
        <f t="shared" si="302"/>
        <v>874.86920833333363</v>
      </c>
      <c r="FC79" s="52">
        <f t="shared" si="391"/>
        <v>49.57</v>
      </c>
      <c r="FD79" s="51">
        <f t="shared" si="304"/>
        <v>825.29920833333358</v>
      </c>
      <c r="FE79" s="57">
        <f t="shared" si="84"/>
        <v>185100.21424999999</v>
      </c>
      <c r="FF79" s="153">
        <f t="shared" si="305"/>
        <v>10000</v>
      </c>
      <c r="FG79" s="469">
        <f t="shared" si="85"/>
        <v>-874.86920833333363</v>
      </c>
      <c r="FH79" s="46">
        <f t="shared" si="86"/>
        <v>-1058.0899999999999</v>
      </c>
      <c r="FI79" s="46">
        <f t="shared" si="87"/>
        <v>-1007.88</v>
      </c>
      <c r="FJ79" s="48"/>
      <c r="FL79" s="45">
        <v>18</v>
      </c>
      <c r="FM79" s="46">
        <f t="shared" si="306"/>
        <v>1062.9000000000001</v>
      </c>
      <c r="FN79" s="46">
        <f t="shared" si="366"/>
        <v>51.13</v>
      </c>
      <c r="FO79" s="46">
        <f t="shared" si="307"/>
        <v>1011.77</v>
      </c>
      <c r="FP79" s="46">
        <f t="shared" si="89"/>
        <v>313.8525144825648</v>
      </c>
      <c r="FQ79" s="46">
        <f t="shared" si="90"/>
        <v>697.91748551743513</v>
      </c>
      <c r="FR79" s="51">
        <f t="shared" si="91"/>
        <v>187613.59120402148</v>
      </c>
      <c r="FS79" s="57">
        <f t="shared" si="392"/>
        <v>191783.71580757669</v>
      </c>
      <c r="FT79" s="58">
        <f t="shared" si="92"/>
        <v>883.99333333333334</v>
      </c>
      <c r="FU79" s="52">
        <f t="shared" si="367"/>
        <v>50.66</v>
      </c>
      <c r="FV79" s="51">
        <f t="shared" si="94"/>
        <v>833.33333333333337</v>
      </c>
      <c r="FW79" s="51">
        <f t="shared" si="95"/>
        <v>184999.99999999983</v>
      </c>
      <c r="FX79" s="153">
        <f t="shared" si="393"/>
        <v>189999.99999999988</v>
      </c>
      <c r="FY79" s="468">
        <f t="shared" si="310"/>
        <v>-883.99333333333334</v>
      </c>
      <c r="FZ79" s="46">
        <f t="shared" si="311"/>
        <v>-1062.9000000000001</v>
      </c>
      <c r="GA79" s="46">
        <f t="shared" si="96"/>
        <v>-1011.77</v>
      </c>
      <c r="GB79" s="48"/>
      <c r="GD79" s="45">
        <v>18</v>
      </c>
      <c r="GE79" s="46">
        <f t="shared" si="368"/>
        <v>1060.0875939185617</v>
      </c>
      <c r="GF79" s="128">
        <f t="shared" si="394"/>
        <v>51.13</v>
      </c>
      <c r="GG79" s="128">
        <f t="shared" si="98"/>
        <v>1008.9575939185617</v>
      </c>
      <c r="GH79" s="46">
        <f t="shared" si="99"/>
        <v>313.84229224425161</v>
      </c>
      <c r="GI79" s="46">
        <f t="shared" si="100"/>
        <v>695.1153016743101</v>
      </c>
      <c r="GJ79" s="51">
        <f t="shared" si="101"/>
        <v>187610.26004487666</v>
      </c>
      <c r="GK79" s="51">
        <f t="shared" si="395"/>
        <v>191763.64132844011</v>
      </c>
      <c r="GL79" s="153">
        <f t="shared" si="314"/>
        <v>10000</v>
      </c>
      <c r="GM79" s="45">
        <v>18</v>
      </c>
      <c r="GN79" s="46">
        <f t="shared" si="102"/>
        <v>1060.0899999999999</v>
      </c>
      <c r="GO79" s="46">
        <f t="shared" si="369"/>
        <v>51.13</v>
      </c>
      <c r="GP79" s="128">
        <f t="shared" si="315"/>
        <v>1008.96</v>
      </c>
      <c r="GQ79" s="46">
        <f t="shared" si="104"/>
        <v>313.84222315536107</v>
      </c>
      <c r="GR79" s="46">
        <f t="shared" si="105"/>
        <v>695.11777684463891</v>
      </c>
      <c r="GS79" s="51">
        <f t="shared" si="106"/>
        <v>187610.216116372</v>
      </c>
      <c r="GT79" s="57">
        <f t="shared" si="396"/>
        <v>191763.612189318</v>
      </c>
      <c r="GU79" s="58">
        <f t="shared" si="107"/>
        <v>876.92633333333197</v>
      </c>
      <c r="GV79" s="241">
        <f t="shared" si="370"/>
        <v>50.67</v>
      </c>
      <c r="GW79" s="51">
        <f t="shared" si="317"/>
        <v>826.25633333333201</v>
      </c>
      <c r="GX79" s="57">
        <f t="shared" si="109"/>
        <v>185079.26600000006</v>
      </c>
      <c r="GY79" s="57">
        <f t="shared" si="397"/>
        <v>190036.804</v>
      </c>
      <c r="GZ79" s="153">
        <f t="shared" si="319"/>
        <v>10000</v>
      </c>
      <c r="HA79" s="469">
        <f t="shared" si="110"/>
        <v>-876.92633333333197</v>
      </c>
      <c r="HB79" s="46">
        <f t="shared" si="111"/>
        <v>-1060.0899999999999</v>
      </c>
      <c r="HC79" s="46">
        <f t="shared" si="112"/>
        <v>-1008.96</v>
      </c>
      <c r="HD79" s="48"/>
      <c r="HF79" s="45">
        <v>18</v>
      </c>
      <c r="HG79" s="46">
        <f t="shared" si="113"/>
        <v>1123.8775326810628</v>
      </c>
      <c r="HH79" s="46">
        <f t="shared" si="114"/>
        <v>250</v>
      </c>
      <c r="HI79" s="46">
        <f t="shared" si="115"/>
        <v>873.8775326810628</v>
      </c>
      <c r="HJ79" s="46">
        <f t="shared" si="116"/>
        <v>317.81199708235414</v>
      </c>
      <c r="HK79" s="46">
        <f t="shared" si="117"/>
        <v>556.06553559870872</v>
      </c>
      <c r="HL79" s="51">
        <f t="shared" si="118"/>
        <v>190131.1327138138</v>
      </c>
      <c r="HM79" s="153">
        <f t="shared" si="320"/>
        <v>10000</v>
      </c>
      <c r="HN79" s="58">
        <f t="shared" si="119"/>
        <v>933.33333333333724</v>
      </c>
      <c r="HO79" s="52">
        <f t="shared" si="120"/>
        <v>250</v>
      </c>
      <c r="HP79" s="51">
        <f t="shared" si="121"/>
        <v>683.33333333333724</v>
      </c>
      <c r="HQ79" s="57">
        <f t="shared" si="122"/>
        <v>187699.99999999983</v>
      </c>
      <c r="HR79" s="153">
        <f t="shared" si="321"/>
        <v>10000</v>
      </c>
      <c r="HS79" s="468">
        <f t="shared" si="123"/>
        <v>-933.33333333333724</v>
      </c>
      <c r="HT79" s="46">
        <f t="shared" si="124"/>
        <v>-1123.8775326810628</v>
      </c>
      <c r="HU79" s="46">
        <f t="shared" si="125"/>
        <v>-873.8775326810628</v>
      </c>
      <c r="HV79" s="48"/>
      <c r="HW79" s="29"/>
      <c r="HX79" s="45">
        <v>18</v>
      </c>
      <c r="HY79" s="128">
        <f t="shared" si="126"/>
        <v>1124.3399999999999</v>
      </c>
      <c r="HZ79" s="46">
        <f t="shared" si="127"/>
        <v>275.38</v>
      </c>
      <c r="IA79" s="46">
        <f t="shared" si="128"/>
        <v>848.96</v>
      </c>
      <c r="IB79" s="46">
        <f t="shared" si="129"/>
        <v>318.72183709539269</v>
      </c>
      <c r="IC79" s="46">
        <f t="shared" si="130"/>
        <v>530.23816290460741</v>
      </c>
      <c r="ID79" s="51">
        <f t="shared" si="131"/>
        <v>190702.86409433099</v>
      </c>
      <c r="IE79" s="153">
        <f t="shared" si="322"/>
        <v>10000</v>
      </c>
      <c r="IF79" s="58">
        <f t="shared" si="132"/>
        <v>930.14625019664186</v>
      </c>
      <c r="IG79" s="52">
        <f t="shared" si="133"/>
        <v>272.10000000000002</v>
      </c>
      <c r="IH79" s="51">
        <f t="shared" si="134"/>
        <v>658.04625019664184</v>
      </c>
      <c r="II79" s="57">
        <f t="shared" si="323"/>
        <v>188298.90749646051</v>
      </c>
      <c r="IJ79" s="153">
        <f t="shared" si="324"/>
        <v>10000</v>
      </c>
      <c r="IK79" s="468">
        <f t="shared" si="135"/>
        <v>-930.14625019664186</v>
      </c>
      <c r="IL79" s="46">
        <f t="shared" si="136"/>
        <v>-1124.3399999999999</v>
      </c>
      <c r="IM79" s="46">
        <f t="shared" si="137"/>
        <v>-848.96</v>
      </c>
      <c r="IN79" s="48"/>
      <c r="IO79" s="53">
        <f t="shared" si="138"/>
        <v>275.3917222680389</v>
      </c>
      <c r="IQ79" s="45">
        <v>18</v>
      </c>
      <c r="IR79" s="128">
        <f t="shared" si="139"/>
        <v>1126.4568749999989</v>
      </c>
      <c r="IS79" s="128">
        <f t="shared" si="140"/>
        <v>280.38</v>
      </c>
      <c r="IT79" s="128">
        <f t="shared" si="141"/>
        <v>846.07687499999895</v>
      </c>
      <c r="IU79" s="46">
        <f t="shared" si="364"/>
        <v>318.81</v>
      </c>
      <c r="IV79" s="46">
        <f t="shared" si="143"/>
        <v>527.26687499999889</v>
      </c>
      <c r="IW79" s="51">
        <f t="shared" si="144"/>
        <v>190756.87625000003</v>
      </c>
      <c r="IX79" s="199">
        <f t="shared" si="325"/>
        <v>10000</v>
      </c>
      <c r="IY79" s="128">
        <f t="shared" si="145"/>
        <v>275.27283217621954</v>
      </c>
      <c r="IZ79" s="408">
        <f t="shared" si="146"/>
        <v>0</v>
      </c>
      <c r="JA79" s="58">
        <f t="shared" si="147"/>
        <v>931.95916666666494</v>
      </c>
      <c r="JB79" s="52">
        <f t="shared" si="148"/>
        <v>277.06</v>
      </c>
      <c r="JC79" s="51">
        <f t="shared" si="149"/>
        <v>654.899166666665</v>
      </c>
      <c r="JD79" s="57">
        <f t="shared" si="150"/>
        <v>188357.15499999997</v>
      </c>
      <c r="JE79" s="280">
        <f t="shared" si="151"/>
        <v>10000</v>
      </c>
      <c r="JF79" s="280">
        <f t="shared" si="152"/>
        <v>0</v>
      </c>
      <c r="JG79" s="468">
        <f t="shared" si="153"/>
        <v>-931.95916666666494</v>
      </c>
      <c r="JH79" s="46">
        <f t="shared" si="154"/>
        <v>-1126.4568749999989</v>
      </c>
      <c r="JI79" s="46">
        <f t="shared" si="155"/>
        <v>-846.07687499999895</v>
      </c>
      <c r="JJ79" s="48"/>
      <c r="JL79" s="45">
        <v>18</v>
      </c>
      <c r="JM79" s="46">
        <f t="shared" si="156"/>
        <v>1124.4930833333331</v>
      </c>
      <c r="JN79" s="46">
        <f t="shared" si="157"/>
        <v>281.98</v>
      </c>
      <c r="JO79" s="128">
        <f t="shared" si="158"/>
        <v>842.51308333333304</v>
      </c>
      <c r="JP79" s="46">
        <f t="shared" si="326"/>
        <v>318.95999999999998</v>
      </c>
      <c r="JQ79" s="46">
        <f t="shared" si="159"/>
        <v>523.55308333333301</v>
      </c>
      <c r="JR79" s="51">
        <f t="shared" si="160"/>
        <v>190851.51449999999</v>
      </c>
      <c r="JS79" s="51">
        <f t="shared" si="398"/>
        <v>191783.71580757669</v>
      </c>
      <c r="JT79" s="199">
        <f t="shared" si="328"/>
        <v>10000</v>
      </c>
      <c r="JU79" s="128">
        <f t="shared" si="161"/>
        <v>281.96778057146372</v>
      </c>
      <c r="JV79" s="408">
        <f t="shared" si="162"/>
        <v>0</v>
      </c>
      <c r="JW79" s="58">
        <f t="shared" si="163"/>
        <v>930.37233333333074</v>
      </c>
      <c r="JX79" s="52">
        <f t="shared" si="164"/>
        <v>279.36</v>
      </c>
      <c r="JY79" s="51">
        <f t="shared" si="165"/>
        <v>651.01233333333073</v>
      </c>
      <c r="JZ79" s="51">
        <f t="shared" si="166"/>
        <v>188458.17800000007</v>
      </c>
      <c r="KA79" s="199">
        <f t="shared" si="399"/>
        <v>189999.99999999988</v>
      </c>
      <c r="KB79" s="128">
        <f t="shared" si="330"/>
        <v>10000</v>
      </c>
      <c r="KC79" s="204">
        <f t="shared" si="167"/>
        <v>0</v>
      </c>
      <c r="KD79" s="468">
        <f t="shared" si="331"/>
        <v>-930.37233333333074</v>
      </c>
      <c r="KE79" s="46">
        <f t="shared" si="168"/>
        <v>-1124.4930833333331</v>
      </c>
      <c r="KF79" s="46">
        <f t="shared" si="169"/>
        <v>-842.51308333333304</v>
      </c>
      <c r="KG79" s="48"/>
      <c r="KI79" s="45">
        <v>18</v>
      </c>
      <c r="KJ79" s="46">
        <f t="shared" si="170"/>
        <v>1124.4890404061762</v>
      </c>
      <c r="KK79" s="46">
        <f t="shared" si="171"/>
        <v>279.32</v>
      </c>
      <c r="KL79" s="128">
        <f t="shared" si="172"/>
        <v>845.16904040617624</v>
      </c>
      <c r="KM79" s="46">
        <f t="shared" si="173"/>
        <v>318.85411908873147</v>
      </c>
      <c r="KN79" s="46">
        <f t="shared" si="174"/>
        <v>526.31492131744471</v>
      </c>
      <c r="KO79" s="51">
        <f t="shared" si="175"/>
        <v>190786.15653192141</v>
      </c>
      <c r="KP79" s="199">
        <f t="shared" si="400"/>
        <v>192612.80840155005</v>
      </c>
      <c r="KQ79" s="199">
        <f t="shared" si="333"/>
        <v>10000</v>
      </c>
      <c r="KR79" s="128">
        <f t="shared" si="176"/>
        <v>362.18366756782797</v>
      </c>
      <c r="KS79" s="408">
        <f t="shared" si="177"/>
        <v>0</v>
      </c>
      <c r="KT79" s="45">
        <v>18</v>
      </c>
      <c r="KU79" s="46">
        <f t="shared" si="334"/>
        <v>1124.49</v>
      </c>
      <c r="KV79" s="46">
        <f t="shared" si="178"/>
        <v>279.32</v>
      </c>
      <c r="KW79" s="128">
        <f t="shared" si="179"/>
        <v>845.17</v>
      </c>
      <c r="KX79" s="46">
        <f t="shared" si="180"/>
        <v>318.85409153468794</v>
      </c>
      <c r="KY79" s="46">
        <f t="shared" si="181"/>
        <v>526.31590846531208</v>
      </c>
      <c r="KZ79" s="51">
        <f t="shared" si="182"/>
        <v>190786.13901234744</v>
      </c>
      <c r="LA79" s="153">
        <f t="shared" si="401"/>
        <v>192612.80840155005</v>
      </c>
      <c r="LB79" s="58">
        <f t="shared" si="183"/>
        <v>930.59633333333579</v>
      </c>
      <c r="LC79" s="52">
        <f t="shared" si="184"/>
        <v>276.92</v>
      </c>
      <c r="LD79" s="51">
        <f t="shared" si="185"/>
        <v>653.67633333333583</v>
      </c>
      <c r="LE79" s="51">
        <f t="shared" si="186"/>
        <v>188391.02600000001</v>
      </c>
      <c r="LF79" s="51">
        <f t="shared" si="402"/>
        <v>190957.51599999995</v>
      </c>
      <c r="LG79" s="128">
        <f t="shared" si="187"/>
        <v>10000</v>
      </c>
      <c r="LH79" s="204">
        <f t="shared" si="188"/>
        <v>0</v>
      </c>
      <c r="LI79" s="479">
        <f t="shared" si="189"/>
        <v>-930.59633333333579</v>
      </c>
      <c r="LJ79" s="46">
        <f t="shared" si="337"/>
        <v>-1124.49</v>
      </c>
      <c r="LK79" s="46">
        <f t="shared" si="338"/>
        <v>-845.17</v>
      </c>
      <c r="LL79" s="48"/>
      <c r="LN79" s="45">
        <v>18</v>
      </c>
      <c r="LO79" s="46">
        <f t="shared" si="190"/>
        <v>1123.1238136873469</v>
      </c>
      <c r="LP79" s="46">
        <f t="shared" si="371"/>
        <v>210</v>
      </c>
      <c r="LQ79" s="46">
        <f t="shared" si="192"/>
        <v>913.12381368734691</v>
      </c>
      <c r="LR79" s="46">
        <f t="shared" si="193"/>
        <v>316.34557842482621</v>
      </c>
      <c r="LS79" s="46">
        <f t="shared" si="194"/>
        <v>596.77823526252064</v>
      </c>
      <c r="LT79" s="51">
        <f t="shared" si="195"/>
        <v>189210.56881963319</v>
      </c>
      <c r="LU79" s="199">
        <f t="shared" si="339"/>
        <v>10000</v>
      </c>
      <c r="LV79" s="58">
        <f t="shared" si="196"/>
        <v>933.33033333333128</v>
      </c>
      <c r="LW79" s="52">
        <f t="shared" si="372"/>
        <v>210</v>
      </c>
      <c r="LX79" s="51">
        <f t="shared" si="198"/>
        <v>723.33033333333128</v>
      </c>
      <c r="LY79" s="51">
        <f t="shared" si="340"/>
        <v>186779.89400000003</v>
      </c>
      <c r="LZ79" s="46">
        <f t="shared" si="341"/>
        <v>210</v>
      </c>
      <c r="MA79" s="199">
        <f t="shared" si="342"/>
        <v>10000</v>
      </c>
      <c r="MB79" s="468">
        <f t="shared" si="199"/>
        <v>-933.33033333333128</v>
      </c>
      <c r="MC79" s="46">
        <f t="shared" si="200"/>
        <v>-1123.1238136873469</v>
      </c>
      <c r="MD79" s="46">
        <f t="shared" si="201"/>
        <v>-913.12381368734691</v>
      </c>
      <c r="ME79" s="48"/>
      <c r="MG79" s="45">
        <v>18</v>
      </c>
      <c r="MH79" s="46">
        <f t="shared" si="202"/>
        <v>1076.608661999408</v>
      </c>
      <c r="MI79" s="46">
        <f t="shared" si="373"/>
        <v>126.14999999999999</v>
      </c>
      <c r="MJ79" s="46">
        <f t="shared" si="204"/>
        <v>950.45866199940804</v>
      </c>
      <c r="MK79" s="46">
        <f t="shared" si="205"/>
        <v>315.38921973599838</v>
      </c>
      <c r="ML79" s="46">
        <f t="shared" si="206"/>
        <v>635.06944226340966</v>
      </c>
      <c r="MM79" s="51">
        <f t="shared" si="207"/>
        <v>188598.46239933564</v>
      </c>
      <c r="MN79" s="199">
        <f t="shared" si="343"/>
        <v>10000</v>
      </c>
      <c r="MO79" s="58">
        <f t="shared" si="208"/>
        <v>889.32945707741396</v>
      </c>
      <c r="MP79" s="52">
        <f t="shared" si="374"/>
        <v>124.58</v>
      </c>
      <c r="MQ79" s="51">
        <f t="shared" si="210"/>
        <v>764.74945707741392</v>
      </c>
      <c r="MR79" s="57">
        <f t="shared" si="211"/>
        <v>186117.25977260651</v>
      </c>
      <c r="MS79" s="199">
        <f t="shared" si="344"/>
        <v>10000</v>
      </c>
      <c r="MT79" s="468">
        <f t="shared" si="345"/>
        <v>-889.32945707741396</v>
      </c>
      <c r="MU79" s="46">
        <f t="shared" si="212"/>
        <v>-1076.608661999408</v>
      </c>
      <c r="MV79" s="46">
        <f t="shared" si="213"/>
        <v>-950.45866199940804</v>
      </c>
      <c r="MW79" s="48"/>
      <c r="MY79" s="45">
        <v>18</v>
      </c>
      <c r="MZ79" s="46">
        <f t="shared" si="214"/>
        <v>1076.608661999408</v>
      </c>
      <c r="NA79" s="46">
        <f t="shared" si="375"/>
        <v>126.14999999999999</v>
      </c>
      <c r="NB79" s="128">
        <f t="shared" si="216"/>
        <v>950.45866199940804</v>
      </c>
      <c r="NC79" s="46">
        <f t="shared" si="217"/>
        <v>315.38921973599838</v>
      </c>
      <c r="ND79" s="46">
        <f t="shared" si="218"/>
        <v>635.06944226340966</v>
      </c>
      <c r="NE79" s="51">
        <f t="shared" si="219"/>
        <v>188598.46239933564</v>
      </c>
      <c r="NF79" s="153">
        <f t="shared" si="346"/>
        <v>10000</v>
      </c>
      <c r="NG79" s="45">
        <v>18</v>
      </c>
      <c r="NH79" s="46">
        <f t="shared" si="220"/>
        <v>1076.6099999999999</v>
      </c>
      <c r="NI79" s="46">
        <f t="shared" si="376"/>
        <v>126.14999999999999</v>
      </c>
      <c r="NJ79" s="128">
        <f t="shared" si="347"/>
        <v>950.46</v>
      </c>
      <c r="NK79" s="46">
        <f t="shared" si="348"/>
        <v>315.38918131627776</v>
      </c>
      <c r="NL79" s="46">
        <f t="shared" si="222"/>
        <v>635.07081868372234</v>
      </c>
      <c r="NM79" s="51">
        <f t="shared" si="223"/>
        <v>188598.43797108295</v>
      </c>
      <c r="NN79" s="58">
        <f t="shared" si="224"/>
        <v>888.78037499999857</v>
      </c>
      <c r="NO79" s="52">
        <f t="shared" si="377"/>
        <v>124.58</v>
      </c>
      <c r="NP79" s="51">
        <f t="shared" si="226"/>
        <v>764.20037499999853</v>
      </c>
      <c r="NQ79" s="57">
        <f t="shared" si="227"/>
        <v>186127.20325000005</v>
      </c>
      <c r="NR79" s="153">
        <f t="shared" si="349"/>
        <v>10000</v>
      </c>
      <c r="NS79" s="469">
        <f t="shared" si="228"/>
        <v>-888.78037499999857</v>
      </c>
      <c r="NT79" s="46">
        <f t="shared" si="229"/>
        <v>-1076.6099999999999</v>
      </c>
      <c r="NU79" s="46">
        <f t="shared" si="230"/>
        <v>-950.46</v>
      </c>
      <c r="NV79" s="48"/>
      <c r="NX79" s="45">
        <v>18</v>
      </c>
      <c r="NY79" s="46">
        <f t="shared" si="231"/>
        <v>1076.6456011701148</v>
      </c>
      <c r="NZ79" s="46">
        <f t="shared" si="378"/>
        <v>127.84</v>
      </c>
      <c r="OA79" s="46">
        <f t="shared" si="233"/>
        <v>948.80560117011476</v>
      </c>
      <c r="OB79" s="46">
        <f t="shared" si="234"/>
        <v>315.43294383151107</v>
      </c>
      <c r="OC79" s="46">
        <f t="shared" si="235"/>
        <v>633.37265733860363</v>
      </c>
      <c r="OD79" s="51">
        <f t="shared" si="236"/>
        <v>188626.39364156802</v>
      </c>
      <c r="OE79" s="57">
        <f t="shared" si="403"/>
        <v>191783.71580757669</v>
      </c>
      <c r="OF79" s="153">
        <f t="shared" si="351"/>
        <v>10000</v>
      </c>
      <c r="OG79" s="58">
        <f t="shared" si="237"/>
        <v>889.48383333333379</v>
      </c>
      <c r="OH79" s="52">
        <f t="shared" si="404"/>
        <v>126.66</v>
      </c>
      <c r="OI79" s="51">
        <f t="shared" si="238"/>
        <v>762.82383333333382</v>
      </c>
      <c r="OJ79" s="51">
        <f t="shared" si="239"/>
        <v>186149.17100000009</v>
      </c>
      <c r="OK79" s="153">
        <f t="shared" si="405"/>
        <v>189999.99999999988</v>
      </c>
      <c r="OL79" s="153">
        <f t="shared" si="354"/>
        <v>10000</v>
      </c>
      <c r="OM79" s="468">
        <f t="shared" si="355"/>
        <v>-889.48383333333379</v>
      </c>
      <c r="ON79" s="46">
        <f t="shared" si="356"/>
        <v>-1076.6456011701148</v>
      </c>
      <c r="OO79" s="46">
        <f t="shared" si="240"/>
        <v>-948.80560117011476</v>
      </c>
      <c r="OP79" s="48"/>
      <c r="OR79" s="45">
        <v>18</v>
      </c>
      <c r="OS79" s="46">
        <f t="shared" si="241"/>
        <v>1076.765700416463</v>
      </c>
      <c r="OT79" s="46">
        <f t="shared" si="379"/>
        <v>127.84</v>
      </c>
      <c r="OU79" s="128">
        <f t="shared" si="243"/>
        <v>948.92570041646297</v>
      </c>
      <c r="OV79" s="46">
        <f t="shared" si="244"/>
        <v>315.42949526839942</v>
      </c>
      <c r="OW79" s="46">
        <f t="shared" si="245"/>
        <v>633.49620514806361</v>
      </c>
      <c r="OX79" s="51">
        <f t="shared" si="246"/>
        <v>188624.20095589157</v>
      </c>
      <c r="OY79" s="51">
        <f t="shared" si="406"/>
        <v>191763.64132844011</v>
      </c>
      <c r="OZ79" s="153">
        <f t="shared" si="358"/>
        <v>10000</v>
      </c>
      <c r="PA79" s="45">
        <v>18</v>
      </c>
      <c r="PB79" s="46">
        <f t="shared" si="247"/>
        <v>1076.765700416463</v>
      </c>
      <c r="PC79" s="46">
        <f t="shared" si="407"/>
        <v>127.84</v>
      </c>
      <c r="PD79" s="128">
        <f t="shared" si="248"/>
        <v>948.92570041646297</v>
      </c>
      <c r="PE79" s="46">
        <f t="shared" si="249"/>
        <v>315.42949526839942</v>
      </c>
      <c r="PF79" s="46">
        <f t="shared" si="250"/>
        <v>633.49620514806361</v>
      </c>
      <c r="PG79" s="51">
        <f t="shared" si="251"/>
        <v>188624.20095589157</v>
      </c>
      <c r="PH79" s="57">
        <f t="shared" si="408"/>
        <v>191763.612189318</v>
      </c>
      <c r="PI79" s="688">
        <f t="shared" si="252"/>
        <v>889.6533333333341</v>
      </c>
      <c r="PJ79" s="241">
        <f t="shared" si="409"/>
        <v>126.68</v>
      </c>
      <c r="PK79" s="51">
        <f t="shared" si="253"/>
        <v>762.97333333333404</v>
      </c>
      <c r="PL79" s="57">
        <f t="shared" si="254"/>
        <v>186146.23999999987</v>
      </c>
      <c r="PM79" s="57">
        <f t="shared" si="410"/>
        <v>190036.804</v>
      </c>
      <c r="PN79" s="153">
        <f t="shared" si="363"/>
        <v>10000</v>
      </c>
      <c r="PO79" s="469">
        <f t="shared" si="255"/>
        <v>-889.6533333333341</v>
      </c>
      <c r="PP79" s="46">
        <f t="shared" si="256"/>
        <v>-1076.765700416463</v>
      </c>
      <c r="PQ79" s="46">
        <f t="shared" si="257"/>
        <v>-948.92570041646297</v>
      </c>
      <c r="PR79" s="48"/>
    </row>
    <row r="80" spans="2:434" hidden="1" x14ac:dyDescent="0.3">
      <c r="B80" s="45">
        <v>19</v>
      </c>
      <c r="C80" s="46">
        <f t="shared" si="10"/>
        <v>1111.77</v>
      </c>
      <c r="D80" s="46">
        <f t="shared" si="11"/>
        <v>100</v>
      </c>
      <c r="E80" s="46">
        <f t="shared" si="12"/>
        <v>1011.77</v>
      </c>
      <c r="F80" s="46">
        <f t="shared" si="13"/>
        <v>312.68931867336914</v>
      </c>
      <c r="G80" s="46">
        <f t="shared" si="14"/>
        <v>699.08068132663084</v>
      </c>
      <c r="H80" s="51">
        <f t="shared" si="15"/>
        <v>186914.51052269485</v>
      </c>
      <c r="I80" s="58">
        <f t="shared" si="16"/>
        <v>933.33333333333337</v>
      </c>
      <c r="J80" s="52">
        <f t="shared" si="17"/>
        <v>100</v>
      </c>
      <c r="K80" s="51">
        <f t="shared" si="18"/>
        <v>833.33333333333337</v>
      </c>
      <c r="L80" s="57">
        <f t="shared" si="19"/>
        <v>184166.66666666648</v>
      </c>
      <c r="M80" s="468">
        <f t="shared" si="258"/>
        <v>-933.33333333333337</v>
      </c>
      <c r="N80" s="46">
        <f t="shared" si="259"/>
        <v>-1111.77</v>
      </c>
      <c r="O80" s="47"/>
      <c r="P80" s="46">
        <f t="shared" si="260"/>
        <v>-1011.77</v>
      </c>
      <c r="Q80" s="48"/>
      <c r="R80" s="29"/>
      <c r="S80" s="29"/>
      <c r="T80" s="45">
        <v>19</v>
      </c>
      <c r="U80" s="46">
        <f t="shared" si="20"/>
        <v>1187.03</v>
      </c>
      <c r="V80" s="46">
        <f t="shared" si="21"/>
        <v>175.26</v>
      </c>
      <c r="W80" s="46">
        <f t="shared" si="261"/>
        <v>1011.77</v>
      </c>
      <c r="X80" s="46">
        <f t="shared" si="22"/>
        <v>312.68931867336914</v>
      </c>
      <c r="Y80" s="46">
        <f t="shared" si="23"/>
        <v>699.08068132663084</v>
      </c>
      <c r="Z80" s="51">
        <f t="shared" si="24"/>
        <v>186914.51052269485</v>
      </c>
      <c r="AA80" s="58">
        <f t="shared" si="25"/>
        <v>1006.1533333333334</v>
      </c>
      <c r="AB80" s="52">
        <f t="shared" si="26"/>
        <v>172.82</v>
      </c>
      <c r="AC80" s="51">
        <f t="shared" si="27"/>
        <v>833.33333333333337</v>
      </c>
      <c r="AD80" s="57">
        <f t="shared" si="28"/>
        <v>184166.66666666648</v>
      </c>
      <c r="AE80" s="468">
        <f t="shared" si="262"/>
        <v>-1006.1533333333334</v>
      </c>
      <c r="AF80" s="46">
        <f t="shared" si="29"/>
        <v>-1187.03</v>
      </c>
      <c r="AG80" s="47"/>
      <c r="AH80" s="46">
        <f t="shared" si="263"/>
        <v>-1011.77</v>
      </c>
      <c r="AI80" s="48"/>
      <c r="AJ80" s="29"/>
      <c r="AK80" s="45">
        <v>19</v>
      </c>
      <c r="AL80" s="46">
        <f t="shared" si="30"/>
        <v>1117.72</v>
      </c>
      <c r="AM80" s="46"/>
      <c r="AN80" s="46"/>
      <c r="AO80" s="46">
        <f t="shared" si="31"/>
        <v>170.78</v>
      </c>
      <c r="AP80" s="128">
        <f t="shared" si="32"/>
        <v>946.94</v>
      </c>
      <c r="AQ80" s="128"/>
      <c r="AR80" s="128"/>
      <c r="AS80" s="46">
        <f t="shared" si="33"/>
        <v>314.82530140237219</v>
      </c>
      <c r="AT80" s="46">
        <f t="shared" si="34"/>
        <v>632.11469859762792</v>
      </c>
      <c r="AU80" s="51"/>
      <c r="AV80" s="51"/>
      <c r="AW80" s="51">
        <f t="shared" si="35"/>
        <v>188263.06614282567</v>
      </c>
      <c r="AX80" s="58">
        <f t="shared" si="264"/>
        <v>927.38215694565588</v>
      </c>
      <c r="AY80" s="52"/>
      <c r="AZ80" s="52"/>
      <c r="BA80" s="52">
        <f t="shared" si="36"/>
        <v>168.58</v>
      </c>
      <c r="BB80" s="51">
        <f t="shared" si="37"/>
        <v>758.80215694565584</v>
      </c>
      <c r="BC80" s="51"/>
      <c r="BD80" s="51"/>
      <c r="BE80" s="57">
        <f t="shared" si="38"/>
        <v>185699.31901803252</v>
      </c>
      <c r="BF80" s="468">
        <f t="shared" si="39"/>
        <v>-927.38215694565588</v>
      </c>
      <c r="BG80" s="46">
        <f t="shared" si="40"/>
        <v>-1117.72</v>
      </c>
      <c r="BH80" s="46">
        <f t="shared" si="41"/>
        <v>-946.94</v>
      </c>
      <c r="BI80" s="48"/>
      <c r="BJ80" s="12"/>
      <c r="BK80" s="45">
        <v>19</v>
      </c>
      <c r="BL80" s="46">
        <f t="shared" si="265"/>
        <v>1183.5899999999999</v>
      </c>
      <c r="BM80" s="46">
        <f t="shared" si="266"/>
        <v>171.82</v>
      </c>
      <c r="BN80" s="46">
        <f t="shared" si="267"/>
        <v>1011.77</v>
      </c>
      <c r="BO80" s="46">
        <f t="shared" si="42"/>
        <v>312.68931867336914</v>
      </c>
      <c r="BP80" s="46">
        <f t="shared" si="43"/>
        <v>699.08068132663084</v>
      </c>
      <c r="BQ80" s="51">
        <f t="shared" si="44"/>
        <v>186914.51052269485</v>
      </c>
      <c r="BR80" s="57">
        <f t="shared" si="380"/>
        <v>191783.71580757669</v>
      </c>
      <c r="BS80" s="58">
        <f t="shared" si="45"/>
        <v>1003.5533333333334</v>
      </c>
      <c r="BT80" s="52">
        <f t="shared" si="269"/>
        <v>170.22</v>
      </c>
      <c r="BU80" s="51">
        <f t="shared" si="46"/>
        <v>833.33333333333337</v>
      </c>
      <c r="BV80" s="51">
        <f t="shared" si="47"/>
        <v>184166.66666666648</v>
      </c>
      <c r="BW80" s="153">
        <f t="shared" si="381"/>
        <v>189999.99999999988</v>
      </c>
      <c r="BX80" s="468">
        <f t="shared" si="271"/>
        <v>-1003.5533333333334</v>
      </c>
      <c r="BY80" s="46">
        <f t="shared" si="272"/>
        <v>-1183.5899999999999</v>
      </c>
      <c r="BZ80" s="46">
        <f t="shared" si="48"/>
        <v>-1011.77</v>
      </c>
      <c r="CA80" s="48"/>
      <c r="CB80" s="29"/>
      <c r="CC80" s="45">
        <v>19</v>
      </c>
      <c r="CD80" s="128">
        <f t="shared" si="49"/>
        <v>1117.6300000000001</v>
      </c>
      <c r="CE80" s="46">
        <f t="shared" si="273"/>
        <v>167.88</v>
      </c>
      <c r="CF80" s="128">
        <f t="shared" si="50"/>
        <v>949.75</v>
      </c>
      <c r="CG80" s="46">
        <f t="shared" si="274"/>
        <v>314.70780549364758</v>
      </c>
      <c r="CH80" s="46">
        <f t="shared" si="52"/>
        <v>635.04219450635242</v>
      </c>
      <c r="CI80" s="51">
        <f t="shared" si="53"/>
        <v>188189.64110168218</v>
      </c>
      <c r="CJ80" s="199">
        <f t="shared" si="382"/>
        <v>192612.80840155005</v>
      </c>
      <c r="CK80" s="153">
        <f t="shared" si="276"/>
        <v>10000</v>
      </c>
      <c r="CL80" s="45">
        <v>19</v>
      </c>
      <c r="CM80" s="46">
        <f t="shared" si="277"/>
        <v>1117.6300000000001</v>
      </c>
      <c r="CN80" s="128">
        <f t="shared" si="54"/>
        <v>167.88</v>
      </c>
      <c r="CO80" s="128">
        <f t="shared" si="278"/>
        <v>949.75</v>
      </c>
      <c r="CP80" s="46">
        <f t="shared" si="55"/>
        <v>314.70780549364758</v>
      </c>
      <c r="CQ80" s="46">
        <f t="shared" si="56"/>
        <v>635.04219450635242</v>
      </c>
      <c r="CR80" s="51">
        <f t="shared" si="57"/>
        <v>188189.64110168218</v>
      </c>
      <c r="CS80" s="153">
        <f t="shared" si="383"/>
        <v>192612.80840155005</v>
      </c>
      <c r="CT80" s="58">
        <f t="shared" si="58"/>
        <v>927.86033333333398</v>
      </c>
      <c r="CU80" s="52">
        <f t="shared" si="280"/>
        <v>166.44</v>
      </c>
      <c r="CV80" s="51">
        <f t="shared" si="281"/>
        <v>761.42033333333393</v>
      </c>
      <c r="CW80" s="51">
        <f t="shared" si="59"/>
        <v>185627.57366666655</v>
      </c>
      <c r="CX80" s="57">
        <f t="shared" si="384"/>
        <v>190957.51599999995</v>
      </c>
      <c r="CY80" s="153">
        <f t="shared" si="283"/>
        <v>10000</v>
      </c>
      <c r="CZ80" s="479">
        <f t="shared" si="60"/>
        <v>-927.86033333333398</v>
      </c>
      <c r="DA80" s="46">
        <f t="shared" si="284"/>
        <v>-1117.6300000000001</v>
      </c>
      <c r="DB80" s="46">
        <f t="shared" si="285"/>
        <v>-949.75</v>
      </c>
      <c r="DC80" s="48"/>
      <c r="DE80" s="45">
        <v>19</v>
      </c>
      <c r="DF80" s="46">
        <f t="shared" si="61"/>
        <v>1065.0999999999999</v>
      </c>
      <c r="DG80" s="46">
        <f t="shared" si="385"/>
        <v>53.33</v>
      </c>
      <c r="DH80" s="46">
        <f t="shared" si="62"/>
        <v>1011.77</v>
      </c>
      <c r="DI80" s="46">
        <f t="shared" si="63"/>
        <v>312.68931867336914</v>
      </c>
      <c r="DJ80" s="46">
        <f t="shared" si="64"/>
        <v>699.08068132663084</v>
      </c>
      <c r="DK80" s="51">
        <f t="shared" si="65"/>
        <v>186914.51052269485</v>
      </c>
      <c r="DL80" s="58">
        <f t="shared" si="66"/>
        <v>886.66333333333341</v>
      </c>
      <c r="DM80" s="52">
        <f t="shared" si="386"/>
        <v>53.33</v>
      </c>
      <c r="DN80" s="51">
        <f t="shared" si="67"/>
        <v>833.33333333333337</v>
      </c>
      <c r="DO80" s="57">
        <f t="shared" si="68"/>
        <v>184166.66666666648</v>
      </c>
      <c r="DP80" s="468">
        <f t="shared" si="288"/>
        <v>-886.66333333333341</v>
      </c>
      <c r="DQ80" s="46">
        <f t="shared" si="289"/>
        <v>-1065.0999999999999</v>
      </c>
      <c r="DR80" s="47"/>
      <c r="DS80" s="46">
        <f t="shared" si="290"/>
        <v>-1011.77</v>
      </c>
      <c r="DT80" s="48"/>
      <c r="DU80" s="29"/>
      <c r="DV80" s="45">
        <v>19</v>
      </c>
      <c r="DW80" s="46">
        <f t="shared" si="291"/>
        <v>1061.79</v>
      </c>
      <c r="DX80" s="46">
        <f t="shared" si="387"/>
        <v>50.019999999999996</v>
      </c>
      <c r="DY80" s="46">
        <f t="shared" si="293"/>
        <v>1011.77</v>
      </c>
      <c r="DZ80" s="46">
        <f t="shared" si="69"/>
        <v>312.68931867336914</v>
      </c>
      <c r="EA80" s="46">
        <f t="shared" si="70"/>
        <v>699.08068132663084</v>
      </c>
      <c r="EB80" s="51">
        <f t="shared" si="71"/>
        <v>186914.51052269485</v>
      </c>
      <c r="EC80" s="58">
        <f t="shared" si="72"/>
        <v>882.66333333333341</v>
      </c>
      <c r="ED80" s="52">
        <f t="shared" si="388"/>
        <v>49.33</v>
      </c>
      <c r="EE80" s="51">
        <f t="shared" si="73"/>
        <v>833.33333333333337</v>
      </c>
      <c r="EF80" s="57">
        <f t="shared" si="74"/>
        <v>184166.66666666648</v>
      </c>
      <c r="EG80" s="468">
        <f t="shared" si="295"/>
        <v>-882.66333333333341</v>
      </c>
      <c r="EH80" s="46">
        <f t="shared" si="296"/>
        <v>-1061.79</v>
      </c>
      <c r="EI80" s="47"/>
      <c r="EJ80" s="46">
        <f t="shared" si="297"/>
        <v>-1011.77</v>
      </c>
      <c r="EK80" s="48"/>
      <c r="EL80" s="29"/>
      <c r="EM80" s="45">
        <v>19</v>
      </c>
      <c r="EN80" s="46">
        <f t="shared" si="365"/>
        <v>1058.0868689014749</v>
      </c>
      <c r="EO80" s="46">
        <f t="shared" si="389"/>
        <v>50.03</v>
      </c>
      <c r="EP80" s="128">
        <f t="shared" si="77"/>
        <v>1008.0568689014749</v>
      </c>
      <c r="EQ80" s="46">
        <f t="shared" si="78"/>
        <v>312.72222769868279</v>
      </c>
      <c r="ER80" s="46">
        <f t="shared" si="79"/>
        <v>695.33464120279211</v>
      </c>
      <c r="ES80" s="51">
        <f t="shared" si="80"/>
        <v>186938.00197800688</v>
      </c>
      <c r="ET80" s="153">
        <f t="shared" si="298"/>
        <v>10000</v>
      </c>
      <c r="EU80" s="45">
        <v>19</v>
      </c>
      <c r="EV80" s="46">
        <f t="shared" si="81"/>
        <v>1058.0899999999999</v>
      </c>
      <c r="EW80" s="46">
        <f t="shared" si="390"/>
        <v>50.03</v>
      </c>
      <c r="EX80" s="128">
        <f t="shared" si="300"/>
        <v>1008.06</v>
      </c>
      <c r="EY80" s="46">
        <f t="shared" si="301"/>
        <v>312.72213242310744</v>
      </c>
      <c r="EZ80" s="46">
        <f t="shared" si="82"/>
        <v>695.33786757689245</v>
      </c>
      <c r="FA80" s="51">
        <f t="shared" si="83"/>
        <v>186937.94158628755</v>
      </c>
      <c r="FB80" s="58">
        <f t="shared" si="302"/>
        <v>874.86920833333363</v>
      </c>
      <c r="FC80" s="52">
        <f t="shared" si="391"/>
        <v>49.35</v>
      </c>
      <c r="FD80" s="51">
        <f t="shared" si="304"/>
        <v>825.51920833333361</v>
      </c>
      <c r="FE80" s="57">
        <f t="shared" si="84"/>
        <v>184274.69504166665</v>
      </c>
      <c r="FF80" s="153">
        <f t="shared" si="305"/>
        <v>10000</v>
      </c>
      <c r="FG80" s="469">
        <f t="shared" si="85"/>
        <v>-874.86920833333363</v>
      </c>
      <c r="FH80" s="46">
        <f t="shared" si="86"/>
        <v>-1058.0899999999999</v>
      </c>
      <c r="FI80" s="46">
        <f t="shared" si="87"/>
        <v>-1008.06</v>
      </c>
      <c r="FJ80" s="48"/>
      <c r="FL80" s="45">
        <v>19</v>
      </c>
      <c r="FM80" s="46">
        <f t="shared" si="306"/>
        <v>1062.9000000000001</v>
      </c>
      <c r="FN80" s="46">
        <f t="shared" si="366"/>
        <v>51.13</v>
      </c>
      <c r="FO80" s="46">
        <f t="shared" si="307"/>
        <v>1011.77</v>
      </c>
      <c r="FP80" s="46">
        <f t="shared" si="89"/>
        <v>312.68931867336914</v>
      </c>
      <c r="FQ80" s="46">
        <f t="shared" si="90"/>
        <v>699.08068132663084</v>
      </c>
      <c r="FR80" s="51">
        <f t="shared" si="91"/>
        <v>186914.51052269485</v>
      </c>
      <c r="FS80" s="57">
        <f t="shared" si="392"/>
        <v>191783.71580757669</v>
      </c>
      <c r="FT80" s="58">
        <f t="shared" si="92"/>
        <v>883.99333333333334</v>
      </c>
      <c r="FU80" s="52">
        <f t="shared" si="367"/>
        <v>50.66</v>
      </c>
      <c r="FV80" s="51">
        <f t="shared" si="94"/>
        <v>833.33333333333337</v>
      </c>
      <c r="FW80" s="51">
        <f t="shared" si="95"/>
        <v>184166.66666666648</v>
      </c>
      <c r="FX80" s="153">
        <f t="shared" si="393"/>
        <v>189999.99999999988</v>
      </c>
      <c r="FY80" s="468">
        <f t="shared" si="310"/>
        <v>-883.99333333333334</v>
      </c>
      <c r="FZ80" s="46">
        <f t="shared" si="311"/>
        <v>-1062.9000000000001</v>
      </c>
      <c r="GA80" s="46">
        <f t="shared" si="96"/>
        <v>-1011.77</v>
      </c>
      <c r="GB80" s="48"/>
      <c r="GD80" s="45">
        <v>19</v>
      </c>
      <c r="GE80" s="46">
        <f t="shared" si="368"/>
        <v>1060.0875939185617</v>
      </c>
      <c r="GF80" s="128">
        <f t="shared" si="394"/>
        <v>51.13</v>
      </c>
      <c r="GG80" s="128">
        <f t="shared" si="98"/>
        <v>1008.9575939185617</v>
      </c>
      <c r="GH80" s="46">
        <f t="shared" si="99"/>
        <v>312.68376674146111</v>
      </c>
      <c r="GI80" s="46">
        <f t="shared" si="100"/>
        <v>696.27382717710054</v>
      </c>
      <c r="GJ80" s="51">
        <f t="shared" si="101"/>
        <v>186913.98621769957</v>
      </c>
      <c r="GK80" s="51">
        <f t="shared" si="395"/>
        <v>191763.64132844011</v>
      </c>
      <c r="GL80" s="153">
        <f t="shared" si="314"/>
        <v>10000</v>
      </c>
      <c r="GM80" s="45">
        <v>19</v>
      </c>
      <c r="GN80" s="46">
        <f t="shared" si="102"/>
        <v>1060.0899999999999</v>
      </c>
      <c r="GO80" s="46">
        <f t="shared" si="369"/>
        <v>51.13</v>
      </c>
      <c r="GP80" s="128">
        <f t="shared" si="315"/>
        <v>1008.96</v>
      </c>
      <c r="GQ80" s="46">
        <f t="shared" si="104"/>
        <v>312.68369352728666</v>
      </c>
      <c r="GR80" s="46">
        <f t="shared" si="105"/>
        <v>696.27630647271337</v>
      </c>
      <c r="GS80" s="51">
        <f t="shared" si="106"/>
        <v>186913.93980989928</v>
      </c>
      <c r="GT80" s="57">
        <f t="shared" si="396"/>
        <v>191763.612189318</v>
      </c>
      <c r="GU80" s="58">
        <f t="shared" si="107"/>
        <v>876.92633333333197</v>
      </c>
      <c r="GV80" s="241">
        <f t="shared" si="370"/>
        <v>50.67</v>
      </c>
      <c r="GW80" s="51">
        <f t="shared" si="317"/>
        <v>826.25633333333201</v>
      </c>
      <c r="GX80" s="57">
        <f t="shared" si="109"/>
        <v>184253.00966666674</v>
      </c>
      <c r="GY80" s="57">
        <f t="shared" si="397"/>
        <v>190036.804</v>
      </c>
      <c r="GZ80" s="153">
        <f t="shared" si="319"/>
        <v>10000</v>
      </c>
      <c r="HA80" s="469">
        <f t="shared" si="110"/>
        <v>-876.92633333333197</v>
      </c>
      <c r="HB80" s="46">
        <f t="shared" si="111"/>
        <v>-1060.0899999999999</v>
      </c>
      <c r="HC80" s="46">
        <f t="shared" si="112"/>
        <v>-1008.96</v>
      </c>
      <c r="HD80" s="48"/>
      <c r="HF80" s="45">
        <v>19</v>
      </c>
      <c r="HG80" s="46">
        <f t="shared" si="113"/>
        <v>1123.8775326810628</v>
      </c>
      <c r="HH80" s="46">
        <f t="shared" si="114"/>
        <v>250</v>
      </c>
      <c r="HI80" s="46">
        <f t="shared" si="115"/>
        <v>873.8775326810628</v>
      </c>
      <c r="HJ80" s="46">
        <f t="shared" si="116"/>
        <v>316.88522118968967</v>
      </c>
      <c r="HK80" s="46">
        <f t="shared" si="117"/>
        <v>556.99231149137313</v>
      </c>
      <c r="HL80" s="51">
        <f t="shared" si="118"/>
        <v>189574.14040232243</v>
      </c>
      <c r="HM80" s="153">
        <f t="shared" si="320"/>
        <v>10000</v>
      </c>
      <c r="HN80" s="58">
        <f t="shared" si="119"/>
        <v>933.33333333333724</v>
      </c>
      <c r="HO80" s="52">
        <f t="shared" si="120"/>
        <v>250</v>
      </c>
      <c r="HP80" s="51">
        <f t="shared" si="121"/>
        <v>683.33333333333724</v>
      </c>
      <c r="HQ80" s="57">
        <f t="shared" si="122"/>
        <v>187016.66666666648</v>
      </c>
      <c r="HR80" s="153">
        <f t="shared" si="321"/>
        <v>10000</v>
      </c>
      <c r="HS80" s="468">
        <f t="shared" si="123"/>
        <v>-933.33333333333724</v>
      </c>
      <c r="HT80" s="46">
        <f t="shared" si="124"/>
        <v>-1123.8775326810628</v>
      </c>
      <c r="HU80" s="46">
        <f t="shared" si="125"/>
        <v>-873.8775326810628</v>
      </c>
      <c r="HV80" s="48"/>
      <c r="HW80" s="29"/>
      <c r="HX80" s="45">
        <v>19</v>
      </c>
      <c r="HY80" s="128">
        <f t="shared" si="126"/>
        <v>1124.3399999999999</v>
      </c>
      <c r="HZ80" s="46">
        <f t="shared" si="127"/>
        <v>274.62</v>
      </c>
      <c r="IA80" s="46">
        <f t="shared" si="128"/>
        <v>849.72</v>
      </c>
      <c r="IB80" s="46">
        <f t="shared" si="129"/>
        <v>317.83810682388497</v>
      </c>
      <c r="IC80" s="46">
        <f t="shared" si="130"/>
        <v>531.881893176115</v>
      </c>
      <c r="ID80" s="51">
        <f t="shared" si="131"/>
        <v>190170.98220115487</v>
      </c>
      <c r="IE80" s="153">
        <f t="shared" si="322"/>
        <v>10000</v>
      </c>
      <c r="IF80" s="58">
        <f t="shared" si="132"/>
        <v>930.14625019664186</v>
      </c>
      <c r="IG80" s="52">
        <f t="shared" si="133"/>
        <v>271.16000000000003</v>
      </c>
      <c r="IH80" s="51">
        <f t="shared" si="134"/>
        <v>658.98625019664178</v>
      </c>
      <c r="II80" s="57">
        <f t="shared" si="323"/>
        <v>187639.92124626387</v>
      </c>
      <c r="IJ80" s="153">
        <f t="shared" si="324"/>
        <v>10000</v>
      </c>
      <c r="IK80" s="468">
        <f t="shared" si="135"/>
        <v>-930.14625019664186</v>
      </c>
      <c r="IL80" s="46">
        <f t="shared" si="136"/>
        <v>-1124.3399999999999</v>
      </c>
      <c r="IM80" s="46">
        <f t="shared" si="137"/>
        <v>-849.72</v>
      </c>
      <c r="IN80" s="48"/>
      <c r="IO80" s="53">
        <f t="shared" si="138"/>
        <v>274.62813479719341</v>
      </c>
      <c r="IQ80" s="45">
        <v>19</v>
      </c>
      <c r="IR80" s="128">
        <f t="shared" si="139"/>
        <v>1126.4568749999989</v>
      </c>
      <c r="IS80" s="128">
        <f t="shared" si="140"/>
        <v>279.60000000000002</v>
      </c>
      <c r="IT80" s="128">
        <f t="shared" si="141"/>
        <v>846.85687499999892</v>
      </c>
      <c r="IU80" s="46">
        <f t="shared" si="364"/>
        <v>317.93</v>
      </c>
      <c r="IV80" s="46">
        <f t="shared" si="143"/>
        <v>528.92687499999897</v>
      </c>
      <c r="IW80" s="51">
        <f t="shared" si="144"/>
        <v>190227.94937500003</v>
      </c>
      <c r="IX80" s="199">
        <f t="shared" si="325"/>
        <v>10000</v>
      </c>
      <c r="IY80" s="128">
        <f t="shared" si="145"/>
        <v>274.51405393342964</v>
      </c>
      <c r="IZ80" s="408">
        <f t="shared" si="146"/>
        <v>0</v>
      </c>
      <c r="JA80" s="58">
        <f t="shared" si="147"/>
        <v>931.95916666666494</v>
      </c>
      <c r="JB80" s="52">
        <f t="shared" si="148"/>
        <v>276.10000000000002</v>
      </c>
      <c r="JC80" s="51">
        <f t="shared" si="149"/>
        <v>655.85916666666492</v>
      </c>
      <c r="JD80" s="57">
        <f t="shared" si="150"/>
        <v>187701.29583333331</v>
      </c>
      <c r="JE80" s="280">
        <f t="shared" si="151"/>
        <v>10000</v>
      </c>
      <c r="JF80" s="280">
        <f t="shared" si="152"/>
        <v>0</v>
      </c>
      <c r="JG80" s="468">
        <f t="shared" si="153"/>
        <v>-931.95916666666494</v>
      </c>
      <c r="JH80" s="46">
        <f t="shared" si="154"/>
        <v>-1126.4568749999989</v>
      </c>
      <c r="JI80" s="46">
        <f t="shared" si="155"/>
        <v>-846.85687499999892</v>
      </c>
      <c r="JJ80" s="48"/>
      <c r="JL80" s="45">
        <v>19</v>
      </c>
      <c r="JM80" s="46">
        <f t="shared" si="156"/>
        <v>1124.4930833333331</v>
      </c>
      <c r="JN80" s="46">
        <f t="shared" si="157"/>
        <v>281.98</v>
      </c>
      <c r="JO80" s="128">
        <f t="shared" si="158"/>
        <v>842.51308333333304</v>
      </c>
      <c r="JP80" s="46">
        <f t="shared" si="326"/>
        <v>318.08999999999997</v>
      </c>
      <c r="JQ80" s="46">
        <f t="shared" si="159"/>
        <v>524.42308333333312</v>
      </c>
      <c r="JR80" s="51">
        <f t="shared" si="160"/>
        <v>190327.09141666666</v>
      </c>
      <c r="JS80" s="51">
        <f t="shared" si="398"/>
        <v>191783.71580757669</v>
      </c>
      <c r="JT80" s="199">
        <f t="shared" si="328"/>
        <v>10000</v>
      </c>
      <c r="JU80" s="128">
        <f t="shared" si="161"/>
        <v>281.96778057146372</v>
      </c>
      <c r="JV80" s="408">
        <f t="shared" si="162"/>
        <v>0</v>
      </c>
      <c r="JW80" s="58">
        <f t="shared" si="163"/>
        <v>930.37233333333074</v>
      </c>
      <c r="JX80" s="52">
        <f t="shared" si="164"/>
        <v>279.36</v>
      </c>
      <c r="JY80" s="51">
        <f t="shared" si="165"/>
        <v>651.01233333333073</v>
      </c>
      <c r="JZ80" s="51">
        <f t="shared" si="166"/>
        <v>187807.16566666675</v>
      </c>
      <c r="KA80" s="199">
        <f t="shared" si="399"/>
        <v>189999.99999999988</v>
      </c>
      <c r="KB80" s="128">
        <f t="shared" si="330"/>
        <v>10000</v>
      </c>
      <c r="KC80" s="204">
        <f t="shared" si="167"/>
        <v>0</v>
      </c>
      <c r="KD80" s="468">
        <f t="shared" si="331"/>
        <v>-930.37233333333074</v>
      </c>
      <c r="KE80" s="46">
        <f t="shared" si="168"/>
        <v>-1124.4930833333331</v>
      </c>
      <c r="KF80" s="46">
        <f t="shared" si="169"/>
        <v>-842.51308333333304</v>
      </c>
      <c r="KG80" s="48"/>
      <c r="KI80" s="45">
        <v>19</v>
      </c>
      <c r="KJ80" s="46">
        <f t="shared" si="170"/>
        <v>1124.4890404061762</v>
      </c>
      <c r="KK80" s="46">
        <f t="shared" si="171"/>
        <v>279.32</v>
      </c>
      <c r="KL80" s="128">
        <f t="shared" si="172"/>
        <v>845.16904040617624</v>
      </c>
      <c r="KM80" s="46">
        <f t="shared" si="173"/>
        <v>317.97692755320236</v>
      </c>
      <c r="KN80" s="46">
        <f t="shared" si="174"/>
        <v>527.19211285297388</v>
      </c>
      <c r="KO80" s="51">
        <f t="shared" si="175"/>
        <v>190258.96441906845</v>
      </c>
      <c r="KP80" s="199">
        <f t="shared" si="400"/>
        <v>192612.80840155005</v>
      </c>
      <c r="KQ80" s="199">
        <f t="shared" si="333"/>
        <v>10000</v>
      </c>
      <c r="KR80" s="128">
        <f t="shared" si="176"/>
        <v>362.18366756782797</v>
      </c>
      <c r="KS80" s="408">
        <f t="shared" si="177"/>
        <v>0</v>
      </c>
      <c r="KT80" s="45">
        <v>19</v>
      </c>
      <c r="KU80" s="46">
        <f t="shared" si="334"/>
        <v>1124.49</v>
      </c>
      <c r="KV80" s="46">
        <f t="shared" si="178"/>
        <v>279.32</v>
      </c>
      <c r="KW80" s="128">
        <f t="shared" si="179"/>
        <v>845.17</v>
      </c>
      <c r="KX80" s="46">
        <f t="shared" si="180"/>
        <v>317.97689835391242</v>
      </c>
      <c r="KY80" s="46">
        <f t="shared" si="181"/>
        <v>527.1931016460876</v>
      </c>
      <c r="KZ80" s="51">
        <f t="shared" si="182"/>
        <v>190258.94591070135</v>
      </c>
      <c r="LA80" s="153">
        <f t="shared" si="401"/>
        <v>192612.80840155005</v>
      </c>
      <c r="LB80" s="58">
        <f t="shared" si="183"/>
        <v>930.59633333333579</v>
      </c>
      <c r="LC80" s="52">
        <f t="shared" si="184"/>
        <v>276.92</v>
      </c>
      <c r="LD80" s="51">
        <f t="shared" si="185"/>
        <v>653.67633333333583</v>
      </c>
      <c r="LE80" s="51">
        <f t="shared" si="186"/>
        <v>187737.34966666668</v>
      </c>
      <c r="LF80" s="51">
        <f t="shared" si="402"/>
        <v>190957.51599999995</v>
      </c>
      <c r="LG80" s="128">
        <f t="shared" si="187"/>
        <v>10000</v>
      </c>
      <c r="LH80" s="204">
        <f t="shared" si="188"/>
        <v>0</v>
      </c>
      <c r="LI80" s="479">
        <f t="shared" si="189"/>
        <v>-930.59633333333579</v>
      </c>
      <c r="LJ80" s="46">
        <f t="shared" si="337"/>
        <v>-1124.49</v>
      </c>
      <c r="LK80" s="46">
        <f t="shared" si="338"/>
        <v>-845.17</v>
      </c>
      <c r="LL80" s="48"/>
      <c r="LN80" s="45">
        <v>19</v>
      </c>
      <c r="LO80" s="46">
        <f t="shared" si="190"/>
        <v>1123.1238136873469</v>
      </c>
      <c r="LP80" s="46">
        <f t="shared" si="371"/>
        <v>210</v>
      </c>
      <c r="LQ80" s="46">
        <f t="shared" si="192"/>
        <v>913.12381368734691</v>
      </c>
      <c r="LR80" s="46">
        <f t="shared" si="193"/>
        <v>315.35094803272199</v>
      </c>
      <c r="LS80" s="46">
        <f t="shared" si="194"/>
        <v>597.77286565462487</v>
      </c>
      <c r="LT80" s="51">
        <f t="shared" si="195"/>
        <v>188612.79595397855</v>
      </c>
      <c r="LU80" s="199">
        <f t="shared" si="339"/>
        <v>10000</v>
      </c>
      <c r="LV80" s="58">
        <f t="shared" si="196"/>
        <v>933.33033333333128</v>
      </c>
      <c r="LW80" s="52">
        <f t="shared" si="372"/>
        <v>210</v>
      </c>
      <c r="LX80" s="51">
        <f t="shared" si="198"/>
        <v>723.33033333333128</v>
      </c>
      <c r="LY80" s="51">
        <f t="shared" si="340"/>
        <v>186056.56366666671</v>
      </c>
      <c r="LZ80" s="46">
        <f t="shared" si="341"/>
        <v>210</v>
      </c>
      <c r="MA80" s="199">
        <f t="shared" si="342"/>
        <v>10000</v>
      </c>
      <c r="MB80" s="468">
        <f t="shared" si="199"/>
        <v>-933.33033333333128</v>
      </c>
      <c r="MC80" s="46">
        <f t="shared" si="200"/>
        <v>-1123.1238136873469</v>
      </c>
      <c r="MD80" s="46">
        <f t="shared" si="201"/>
        <v>-913.12381368734691</v>
      </c>
      <c r="ME80" s="48"/>
      <c r="MG80" s="45">
        <v>19</v>
      </c>
      <c r="MH80" s="46">
        <f t="shared" si="202"/>
        <v>1076.608661999408</v>
      </c>
      <c r="MI80" s="46">
        <f t="shared" si="373"/>
        <v>125.72</v>
      </c>
      <c r="MJ80" s="46">
        <f t="shared" si="204"/>
        <v>950.88866199940799</v>
      </c>
      <c r="MK80" s="46">
        <f t="shared" si="205"/>
        <v>314.33077066555938</v>
      </c>
      <c r="ML80" s="46">
        <f t="shared" si="206"/>
        <v>636.5578913338486</v>
      </c>
      <c r="MM80" s="51">
        <f t="shared" si="207"/>
        <v>187961.90450800178</v>
      </c>
      <c r="MN80" s="199">
        <f t="shared" si="343"/>
        <v>10000</v>
      </c>
      <c r="MO80" s="58">
        <f t="shared" si="208"/>
        <v>889.32945707741396</v>
      </c>
      <c r="MP80" s="52">
        <f t="shared" si="374"/>
        <v>124.07000000000001</v>
      </c>
      <c r="MQ80" s="51">
        <f t="shared" si="210"/>
        <v>765.25945707741391</v>
      </c>
      <c r="MR80" s="57">
        <f t="shared" si="211"/>
        <v>185352.00031552909</v>
      </c>
      <c r="MS80" s="199">
        <f t="shared" si="344"/>
        <v>10000</v>
      </c>
      <c r="MT80" s="468">
        <f t="shared" si="345"/>
        <v>-889.32945707741396</v>
      </c>
      <c r="MU80" s="46">
        <f t="shared" si="212"/>
        <v>-1076.608661999408</v>
      </c>
      <c r="MV80" s="46">
        <f t="shared" si="213"/>
        <v>-950.88866199940799</v>
      </c>
      <c r="MW80" s="48"/>
      <c r="MY80" s="45">
        <v>19</v>
      </c>
      <c r="MZ80" s="46">
        <f t="shared" si="214"/>
        <v>1076.608661999408</v>
      </c>
      <c r="NA80" s="46">
        <f t="shared" si="375"/>
        <v>125.72</v>
      </c>
      <c r="NB80" s="128">
        <f t="shared" si="216"/>
        <v>950.88866199940799</v>
      </c>
      <c r="NC80" s="46">
        <f t="shared" si="217"/>
        <v>314.33077066555938</v>
      </c>
      <c r="ND80" s="46">
        <f t="shared" si="218"/>
        <v>636.5578913338486</v>
      </c>
      <c r="NE80" s="51">
        <f t="shared" si="219"/>
        <v>187961.90450800178</v>
      </c>
      <c r="NF80" s="153">
        <f t="shared" si="346"/>
        <v>10000</v>
      </c>
      <c r="NG80" s="45">
        <v>19</v>
      </c>
      <c r="NH80" s="46">
        <f t="shared" si="220"/>
        <v>1076.6099999999999</v>
      </c>
      <c r="NI80" s="46">
        <f t="shared" si="376"/>
        <v>125.72</v>
      </c>
      <c r="NJ80" s="128">
        <f t="shared" si="347"/>
        <v>950.89</v>
      </c>
      <c r="NK80" s="46">
        <f t="shared" si="348"/>
        <v>314.33072995180493</v>
      </c>
      <c r="NL80" s="46">
        <f t="shared" si="222"/>
        <v>636.559270048195</v>
      </c>
      <c r="NM80" s="51">
        <f t="shared" si="223"/>
        <v>187961.87870103476</v>
      </c>
      <c r="NN80" s="58">
        <f t="shared" si="224"/>
        <v>888.78037499999857</v>
      </c>
      <c r="NO80" s="52">
        <f t="shared" si="377"/>
        <v>124.07000000000001</v>
      </c>
      <c r="NP80" s="51">
        <f t="shared" si="226"/>
        <v>764.71037499999852</v>
      </c>
      <c r="NQ80" s="57">
        <f t="shared" si="227"/>
        <v>185362.49287500005</v>
      </c>
      <c r="NR80" s="153">
        <f t="shared" si="349"/>
        <v>10000</v>
      </c>
      <c r="NS80" s="469">
        <f t="shared" si="228"/>
        <v>-888.78037499999857</v>
      </c>
      <c r="NT80" s="46">
        <f t="shared" si="229"/>
        <v>-1076.6099999999999</v>
      </c>
      <c r="NU80" s="46">
        <f t="shared" si="230"/>
        <v>-950.89</v>
      </c>
      <c r="NV80" s="48"/>
      <c r="NX80" s="45">
        <v>19</v>
      </c>
      <c r="NY80" s="46">
        <f t="shared" si="231"/>
        <v>1076.6456011701148</v>
      </c>
      <c r="NZ80" s="46">
        <f t="shared" si="378"/>
        <v>127.84</v>
      </c>
      <c r="OA80" s="46">
        <f t="shared" si="233"/>
        <v>948.80560117011476</v>
      </c>
      <c r="OB80" s="46">
        <f t="shared" si="234"/>
        <v>314.37732273594673</v>
      </c>
      <c r="OC80" s="46">
        <f t="shared" si="235"/>
        <v>634.42827843416808</v>
      </c>
      <c r="OD80" s="51">
        <f t="shared" si="236"/>
        <v>187991.96536313384</v>
      </c>
      <c r="OE80" s="57">
        <f t="shared" si="403"/>
        <v>191783.71580757669</v>
      </c>
      <c r="OF80" s="153">
        <f t="shared" si="351"/>
        <v>10000</v>
      </c>
      <c r="OG80" s="58">
        <f t="shared" si="237"/>
        <v>889.48383333333379</v>
      </c>
      <c r="OH80" s="52">
        <f t="shared" si="404"/>
        <v>126.66</v>
      </c>
      <c r="OI80" s="51">
        <f t="shared" si="238"/>
        <v>762.82383333333382</v>
      </c>
      <c r="OJ80" s="51">
        <f t="shared" si="239"/>
        <v>185386.34716666676</v>
      </c>
      <c r="OK80" s="153">
        <f t="shared" si="405"/>
        <v>189999.99999999988</v>
      </c>
      <c r="OL80" s="153">
        <f t="shared" si="354"/>
        <v>10000</v>
      </c>
      <c r="OM80" s="468">
        <f t="shared" si="355"/>
        <v>-889.48383333333379</v>
      </c>
      <c r="ON80" s="46">
        <f t="shared" si="356"/>
        <v>-1076.6456011701148</v>
      </c>
      <c r="OO80" s="46">
        <f t="shared" si="240"/>
        <v>-948.80560117011476</v>
      </c>
      <c r="OP80" s="48"/>
      <c r="OR80" s="45">
        <v>19</v>
      </c>
      <c r="OS80" s="46">
        <f t="shared" si="241"/>
        <v>1076.765700416463</v>
      </c>
      <c r="OT80" s="46">
        <f t="shared" si="379"/>
        <v>127.84</v>
      </c>
      <c r="OU80" s="128">
        <f t="shared" si="243"/>
        <v>948.92570041646297</v>
      </c>
      <c r="OV80" s="46">
        <f t="shared" si="244"/>
        <v>314.37366825981928</v>
      </c>
      <c r="OW80" s="46">
        <f t="shared" si="245"/>
        <v>634.55203215664369</v>
      </c>
      <c r="OX80" s="51">
        <f t="shared" si="246"/>
        <v>187989.64892373493</v>
      </c>
      <c r="OY80" s="51">
        <f t="shared" si="406"/>
        <v>191763.64132844011</v>
      </c>
      <c r="OZ80" s="153">
        <f t="shared" si="358"/>
        <v>10000</v>
      </c>
      <c r="PA80" s="45">
        <v>19</v>
      </c>
      <c r="PB80" s="46">
        <f t="shared" si="247"/>
        <v>1076.765700416463</v>
      </c>
      <c r="PC80" s="46">
        <f t="shared" si="407"/>
        <v>127.84</v>
      </c>
      <c r="PD80" s="128">
        <f t="shared" si="248"/>
        <v>948.92570041646297</v>
      </c>
      <c r="PE80" s="46">
        <f t="shared" si="249"/>
        <v>314.37366825981928</v>
      </c>
      <c r="PF80" s="46">
        <f t="shared" si="250"/>
        <v>634.55203215664369</v>
      </c>
      <c r="PG80" s="51">
        <f t="shared" si="251"/>
        <v>187989.64892373493</v>
      </c>
      <c r="PH80" s="57">
        <f t="shared" si="408"/>
        <v>191763.612189318</v>
      </c>
      <c r="PI80" s="688">
        <f t="shared" si="252"/>
        <v>889.6533333333341</v>
      </c>
      <c r="PJ80" s="241">
        <f t="shared" si="409"/>
        <v>126.68</v>
      </c>
      <c r="PK80" s="51">
        <f t="shared" si="253"/>
        <v>762.97333333333404</v>
      </c>
      <c r="PL80" s="57">
        <f t="shared" si="254"/>
        <v>185383.26666666655</v>
      </c>
      <c r="PM80" s="57">
        <f t="shared" si="410"/>
        <v>190036.804</v>
      </c>
      <c r="PN80" s="153">
        <f t="shared" si="363"/>
        <v>10000</v>
      </c>
      <c r="PO80" s="469">
        <f t="shared" si="255"/>
        <v>-889.6533333333341</v>
      </c>
      <c r="PP80" s="46">
        <f t="shared" si="256"/>
        <v>-1076.765700416463</v>
      </c>
      <c r="PQ80" s="46">
        <f t="shared" si="257"/>
        <v>-948.92570041646297</v>
      </c>
      <c r="PR80" s="48"/>
    </row>
    <row r="81" spans="2:434" hidden="1" x14ac:dyDescent="0.3">
      <c r="B81" s="45">
        <v>20</v>
      </c>
      <c r="C81" s="46">
        <f t="shared" si="10"/>
        <v>1111.77</v>
      </c>
      <c r="D81" s="46">
        <f t="shared" si="11"/>
        <v>100</v>
      </c>
      <c r="E81" s="46">
        <f t="shared" si="12"/>
        <v>1011.77</v>
      </c>
      <c r="F81" s="46">
        <f t="shared" si="13"/>
        <v>311.52418420449141</v>
      </c>
      <c r="G81" s="46">
        <f t="shared" si="14"/>
        <v>700.24581579550863</v>
      </c>
      <c r="H81" s="51">
        <f t="shared" si="15"/>
        <v>186214.26470689935</v>
      </c>
      <c r="I81" s="58">
        <f t="shared" si="16"/>
        <v>933.33333333333337</v>
      </c>
      <c r="J81" s="52">
        <f t="shared" si="17"/>
        <v>100</v>
      </c>
      <c r="K81" s="51">
        <f t="shared" si="18"/>
        <v>833.33333333333337</v>
      </c>
      <c r="L81" s="57">
        <f t="shared" si="19"/>
        <v>183333.33333333314</v>
      </c>
      <c r="M81" s="468">
        <f t="shared" si="258"/>
        <v>-933.33333333333337</v>
      </c>
      <c r="N81" s="46">
        <f t="shared" si="259"/>
        <v>-1111.77</v>
      </c>
      <c r="O81" s="47"/>
      <c r="P81" s="46">
        <f t="shared" si="260"/>
        <v>-1011.77</v>
      </c>
      <c r="Q81" s="48"/>
      <c r="R81" s="29"/>
      <c r="S81" s="29"/>
      <c r="T81" s="45">
        <v>20</v>
      </c>
      <c r="U81" s="46">
        <f t="shared" si="20"/>
        <v>1186.3699999999999</v>
      </c>
      <c r="V81" s="46">
        <f t="shared" si="21"/>
        <v>174.6</v>
      </c>
      <c r="W81" s="46">
        <f t="shared" si="261"/>
        <v>1011.77</v>
      </c>
      <c r="X81" s="46">
        <f t="shared" si="22"/>
        <v>311.52418420449141</v>
      </c>
      <c r="Y81" s="46">
        <f t="shared" si="23"/>
        <v>700.24581579550863</v>
      </c>
      <c r="Z81" s="51">
        <f t="shared" si="24"/>
        <v>186214.26470689935</v>
      </c>
      <c r="AA81" s="58">
        <f t="shared" si="25"/>
        <v>1005.3733333333333</v>
      </c>
      <c r="AB81" s="52">
        <f t="shared" si="26"/>
        <v>172.04</v>
      </c>
      <c r="AC81" s="51">
        <f t="shared" si="27"/>
        <v>833.33333333333337</v>
      </c>
      <c r="AD81" s="57">
        <f t="shared" si="28"/>
        <v>183333.33333333314</v>
      </c>
      <c r="AE81" s="468">
        <f t="shared" si="262"/>
        <v>-1005.3733333333333</v>
      </c>
      <c r="AF81" s="46">
        <f t="shared" si="29"/>
        <v>-1186.3699999999999</v>
      </c>
      <c r="AG81" s="47"/>
      <c r="AH81" s="46">
        <f t="shared" si="263"/>
        <v>-1011.77</v>
      </c>
      <c r="AI81" s="48"/>
      <c r="AJ81" s="29"/>
      <c r="AK81" s="45">
        <v>20</v>
      </c>
      <c r="AL81" s="46">
        <f t="shared" si="30"/>
        <v>1117.72</v>
      </c>
      <c r="AM81" s="46"/>
      <c r="AN81" s="46"/>
      <c r="AO81" s="46">
        <f t="shared" si="31"/>
        <v>170.22</v>
      </c>
      <c r="AP81" s="128">
        <f t="shared" si="32"/>
        <v>947.5</v>
      </c>
      <c r="AQ81" s="128"/>
      <c r="AR81" s="128"/>
      <c r="AS81" s="46">
        <f t="shared" si="33"/>
        <v>313.77177690470944</v>
      </c>
      <c r="AT81" s="46">
        <f t="shared" si="34"/>
        <v>633.72822309529056</v>
      </c>
      <c r="AU81" s="51"/>
      <c r="AV81" s="51"/>
      <c r="AW81" s="51">
        <f t="shared" si="35"/>
        <v>187629.33791973037</v>
      </c>
      <c r="AX81" s="58">
        <f t="shared" si="264"/>
        <v>927.38215694565588</v>
      </c>
      <c r="AY81" s="52"/>
      <c r="AZ81" s="52"/>
      <c r="BA81" s="52">
        <f t="shared" si="36"/>
        <v>167.9</v>
      </c>
      <c r="BB81" s="51">
        <f t="shared" si="37"/>
        <v>759.4821569456559</v>
      </c>
      <c r="BC81" s="51"/>
      <c r="BD81" s="51"/>
      <c r="BE81" s="57">
        <f t="shared" si="38"/>
        <v>184939.83686108686</v>
      </c>
      <c r="BF81" s="468">
        <f t="shared" si="39"/>
        <v>-927.38215694565588</v>
      </c>
      <c r="BG81" s="46">
        <f t="shared" si="40"/>
        <v>-1117.72</v>
      </c>
      <c r="BH81" s="46">
        <f t="shared" si="41"/>
        <v>-947.5</v>
      </c>
      <c r="BI81" s="48"/>
      <c r="BJ81" s="12"/>
      <c r="BK81" s="45">
        <v>20</v>
      </c>
      <c r="BL81" s="46">
        <f t="shared" si="265"/>
        <v>1183.5899999999999</v>
      </c>
      <c r="BM81" s="46">
        <f t="shared" si="266"/>
        <v>171.82</v>
      </c>
      <c r="BN81" s="46">
        <f t="shared" si="267"/>
        <v>1011.77</v>
      </c>
      <c r="BO81" s="46">
        <f t="shared" si="42"/>
        <v>311.52418420449141</v>
      </c>
      <c r="BP81" s="46">
        <f t="shared" si="43"/>
        <v>700.24581579550863</v>
      </c>
      <c r="BQ81" s="51">
        <f t="shared" si="44"/>
        <v>186214.26470689935</v>
      </c>
      <c r="BR81" s="57">
        <f t="shared" si="380"/>
        <v>191783.71580757669</v>
      </c>
      <c r="BS81" s="58">
        <f t="shared" si="45"/>
        <v>1003.5533333333334</v>
      </c>
      <c r="BT81" s="52">
        <f t="shared" si="269"/>
        <v>170.22</v>
      </c>
      <c r="BU81" s="51">
        <f t="shared" si="46"/>
        <v>833.33333333333337</v>
      </c>
      <c r="BV81" s="51">
        <f t="shared" si="47"/>
        <v>183333.33333333314</v>
      </c>
      <c r="BW81" s="153">
        <f t="shared" si="381"/>
        <v>189999.99999999988</v>
      </c>
      <c r="BX81" s="468">
        <f t="shared" si="271"/>
        <v>-1003.5533333333334</v>
      </c>
      <c r="BY81" s="46">
        <f t="shared" si="272"/>
        <v>-1183.5899999999999</v>
      </c>
      <c r="BZ81" s="46">
        <f t="shared" si="48"/>
        <v>-1011.77</v>
      </c>
      <c r="CA81" s="48"/>
      <c r="CB81" s="29"/>
      <c r="CC81" s="45">
        <v>20</v>
      </c>
      <c r="CD81" s="128">
        <f t="shared" si="49"/>
        <v>1117.6300000000001</v>
      </c>
      <c r="CE81" s="46">
        <f t="shared" si="273"/>
        <v>167.88</v>
      </c>
      <c r="CF81" s="128">
        <f t="shared" si="50"/>
        <v>949.75</v>
      </c>
      <c r="CG81" s="46">
        <f t="shared" si="274"/>
        <v>313.64940183613697</v>
      </c>
      <c r="CH81" s="46">
        <f t="shared" si="52"/>
        <v>636.10059816386297</v>
      </c>
      <c r="CI81" s="51">
        <f t="shared" si="53"/>
        <v>187553.54050351831</v>
      </c>
      <c r="CJ81" s="199">
        <f t="shared" si="382"/>
        <v>192612.80840155005</v>
      </c>
      <c r="CK81" s="153">
        <f t="shared" si="276"/>
        <v>10000</v>
      </c>
      <c r="CL81" s="45">
        <v>20</v>
      </c>
      <c r="CM81" s="46">
        <f t="shared" si="277"/>
        <v>1117.6300000000001</v>
      </c>
      <c r="CN81" s="128">
        <f t="shared" si="54"/>
        <v>167.88</v>
      </c>
      <c r="CO81" s="128">
        <f t="shared" si="278"/>
        <v>949.75</v>
      </c>
      <c r="CP81" s="46">
        <f t="shared" si="55"/>
        <v>313.64940183613697</v>
      </c>
      <c r="CQ81" s="46">
        <f t="shared" si="56"/>
        <v>636.10059816386297</v>
      </c>
      <c r="CR81" s="51">
        <f t="shared" si="57"/>
        <v>187553.54050351831</v>
      </c>
      <c r="CS81" s="153">
        <f t="shared" si="383"/>
        <v>192612.80840155005</v>
      </c>
      <c r="CT81" s="58">
        <f t="shared" si="58"/>
        <v>927.86033333333398</v>
      </c>
      <c r="CU81" s="52">
        <f t="shared" si="280"/>
        <v>166.44</v>
      </c>
      <c r="CV81" s="51">
        <f t="shared" si="281"/>
        <v>761.42033333333393</v>
      </c>
      <c r="CW81" s="51">
        <f t="shared" si="59"/>
        <v>184866.1533333332</v>
      </c>
      <c r="CX81" s="57">
        <f t="shared" si="384"/>
        <v>190957.51599999995</v>
      </c>
      <c r="CY81" s="153">
        <f t="shared" si="283"/>
        <v>10000</v>
      </c>
      <c r="CZ81" s="479">
        <f t="shared" si="60"/>
        <v>-927.86033333333398</v>
      </c>
      <c r="DA81" s="46">
        <f t="shared" si="284"/>
        <v>-1117.6300000000001</v>
      </c>
      <c r="DB81" s="46">
        <f t="shared" si="285"/>
        <v>-949.75</v>
      </c>
      <c r="DC81" s="48"/>
      <c r="DE81" s="45">
        <v>20</v>
      </c>
      <c r="DF81" s="46">
        <f t="shared" si="61"/>
        <v>1065.0999999999999</v>
      </c>
      <c r="DG81" s="46">
        <f t="shared" si="385"/>
        <v>53.33</v>
      </c>
      <c r="DH81" s="46">
        <f t="shared" si="62"/>
        <v>1011.77</v>
      </c>
      <c r="DI81" s="46">
        <f t="shared" si="63"/>
        <v>311.52418420449141</v>
      </c>
      <c r="DJ81" s="46">
        <f t="shared" si="64"/>
        <v>700.24581579550863</v>
      </c>
      <c r="DK81" s="51">
        <f t="shared" si="65"/>
        <v>186214.26470689935</v>
      </c>
      <c r="DL81" s="58">
        <f t="shared" si="66"/>
        <v>886.66333333333341</v>
      </c>
      <c r="DM81" s="52">
        <f t="shared" si="386"/>
        <v>53.33</v>
      </c>
      <c r="DN81" s="51">
        <f t="shared" si="67"/>
        <v>833.33333333333337</v>
      </c>
      <c r="DO81" s="57">
        <f t="shared" si="68"/>
        <v>183333.33333333314</v>
      </c>
      <c r="DP81" s="468">
        <f t="shared" si="288"/>
        <v>-886.66333333333341</v>
      </c>
      <c r="DQ81" s="46">
        <f t="shared" si="289"/>
        <v>-1065.0999999999999</v>
      </c>
      <c r="DR81" s="47"/>
      <c r="DS81" s="46">
        <f t="shared" si="290"/>
        <v>-1011.77</v>
      </c>
      <c r="DT81" s="48"/>
      <c r="DU81" s="29"/>
      <c r="DV81" s="45">
        <v>20</v>
      </c>
      <c r="DW81" s="46">
        <f t="shared" si="291"/>
        <v>1061.5999999999999</v>
      </c>
      <c r="DX81" s="46">
        <f t="shared" si="387"/>
        <v>49.83</v>
      </c>
      <c r="DY81" s="46">
        <f t="shared" si="293"/>
        <v>1011.77</v>
      </c>
      <c r="DZ81" s="46">
        <f t="shared" si="69"/>
        <v>311.52418420449141</v>
      </c>
      <c r="EA81" s="46">
        <f t="shared" si="70"/>
        <v>700.24581579550863</v>
      </c>
      <c r="EB81" s="51">
        <f t="shared" si="71"/>
        <v>186214.26470689935</v>
      </c>
      <c r="EC81" s="58">
        <f t="shared" si="72"/>
        <v>882.43333333333339</v>
      </c>
      <c r="ED81" s="52">
        <f t="shared" si="388"/>
        <v>49.1</v>
      </c>
      <c r="EE81" s="51">
        <f t="shared" si="73"/>
        <v>833.33333333333337</v>
      </c>
      <c r="EF81" s="57">
        <f t="shared" si="74"/>
        <v>183333.33333333314</v>
      </c>
      <c r="EG81" s="468">
        <f t="shared" si="295"/>
        <v>-882.43333333333339</v>
      </c>
      <c r="EH81" s="46">
        <f t="shared" si="296"/>
        <v>-1061.5999999999999</v>
      </c>
      <c r="EI81" s="47"/>
      <c r="EJ81" s="46">
        <f t="shared" si="297"/>
        <v>-1011.77</v>
      </c>
      <c r="EK81" s="48"/>
      <c r="EL81" s="29"/>
      <c r="EM81" s="45">
        <v>20</v>
      </c>
      <c r="EN81" s="46">
        <f t="shared" si="365"/>
        <v>1058.0868689014749</v>
      </c>
      <c r="EO81" s="46">
        <f t="shared" si="389"/>
        <v>49.84</v>
      </c>
      <c r="EP81" s="128">
        <f t="shared" si="77"/>
        <v>1008.2468689014748</v>
      </c>
      <c r="EQ81" s="46">
        <f t="shared" si="78"/>
        <v>311.56333663001146</v>
      </c>
      <c r="ER81" s="46">
        <f t="shared" si="79"/>
        <v>696.68353227146338</v>
      </c>
      <c r="ES81" s="51">
        <f t="shared" si="80"/>
        <v>186241.31844573541</v>
      </c>
      <c r="ET81" s="153">
        <f t="shared" si="298"/>
        <v>10000</v>
      </c>
      <c r="EU81" s="45">
        <v>20</v>
      </c>
      <c r="EV81" s="46">
        <f t="shared" si="81"/>
        <v>1058.0899999999999</v>
      </c>
      <c r="EW81" s="46">
        <f t="shared" si="390"/>
        <v>49.84</v>
      </c>
      <c r="EX81" s="128">
        <f t="shared" si="300"/>
        <v>1008.25</v>
      </c>
      <c r="EY81" s="46">
        <f t="shared" si="301"/>
        <v>311.56323597714589</v>
      </c>
      <c r="EZ81" s="46">
        <f t="shared" si="82"/>
        <v>696.68676402285405</v>
      </c>
      <c r="FA81" s="51">
        <f t="shared" si="83"/>
        <v>186241.25482226469</v>
      </c>
      <c r="FB81" s="58">
        <f t="shared" si="302"/>
        <v>874.86920833333363</v>
      </c>
      <c r="FC81" s="52">
        <f t="shared" si="391"/>
        <v>49.129999999999995</v>
      </c>
      <c r="FD81" s="51">
        <f t="shared" si="304"/>
        <v>825.73920833333364</v>
      </c>
      <c r="FE81" s="57">
        <f t="shared" si="84"/>
        <v>183448.95583333331</v>
      </c>
      <c r="FF81" s="153">
        <f t="shared" si="305"/>
        <v>10000</v>
      </c>
      <c r="FG81" s="469">
        <f t="shared" si="85"/>
        <v>-874.86920833333363</v>
      </c>
      <c r="FH81" s="46">
        <f t="shared" si="86"/>
        <v>-1058.0899999999999</v>
      </c>
      <c r="FI81" s="46">
        <f t="shared" si="87"/>
        <v>-1008.25</v>
      </c>
      <c r="FJ81" s="48"/>
      <c r="FL81" s="45">
        <v>20</v>
      </c>
      <c r="FM81" s="46">
        <f t="shared" si="306"/>
        <v>1062.9000000000001</v>
      </c>
      <c r="FN81" s="46">
        <f t="shared" si="366"/>
        <v>51.13</v>
      </c>
      <c r="FO81" s="46">
        <f t="shared" si="307"/>
        <v>1011.77</v>
      </c>
      <c r="FP81" s="46">
        <f t="shared" si="89"/>
        <v>311.52418420449141</v>
      </c>
      <c r="FQ81" s="46">
        <f t="shared" si="90"/>
        <v>700.24581579550863</v>
      </c>
      <c r="FR81" s="51">
        <f t="shared" si="91"/>
        <v>186214.26470689935</v>
      </c>
      <c r="FS81" s="57">
        <f t="shared" si="392"/>
        <v>191783.71580757669</v>
      </c>
      <c r="FT81" s="58">
        <f t="shared" si="92"/>
        <v>883.99333333333334</v>
      </c>
      <c r="FU81" s="52">
        <f t="shared" si="367"/>
        <v>50.66</v>
      </c>
      <c r="FV81" s="51">
        <f t="shared" si="94"/>
        <v>833.33333333333337</v>
      </c>
      <c r="FW81" s="51">
        <f t="shared" si="95"/>
        <v>183333.33333333314</v>
      </c>
      <c r="FX81" s="153">
        <f t="shared" si="393"/>
        <v>189999.99999999988</v>
      </c>
      <c r="FY81" s="468">
        <f t="shared" si="310"/>
        <v>-883.99333333333334</v>
      </c>
      <c r="FZ81" s="46">
        <f t="shared" si="311"/>
        <v>-1062.9000000000001</v>
      </c>
      <c r="GA81" s="46">
        <f t="shared" si="96"/>
        <v>-1011.77</v>
      </c>
      <c r="GB81" s="48"/>
      <c r="GD81" s="45">
        <v>20</v>
      </c>
      <c r="GE81" s="46">
        <f t="shared" si="368"/>
        <v>1060.0875939185617</v>
      </c>
      <c r="GF81" s="128">
        <f t="shared" si="394"/>
        <v>51.13</v>
      </c>
      <c r="GG81" s="128">
        <f t="shared" si="98"/>
        <v>1008.9575939185617</v>
      </c>
      <c r="GH81" s="46">
        <f t="shared" si="99"/>
        <v>311.5233103628326</v>
      </c>
      <c r="GI81" s="46">
        <f t="shared" si="100"/>
        <v>697.43428355572905</v>
      </c>
      <c r="GJ81" s="51">
        <f t="shared" si="101"/>
        <v>186216.55193414385</v>
      </c>
      <c r="GK81" s="51">
        <f t="shared" si="395"/>
        <v>191763.64132844011</v>
      </c>
      <c r="GL81" s="153">
        <f t="shared" si="314"/>
        <v>10000</v>
      </c>
      <c r="GM81" s="45">
        <v>20</v>
      </c>
      <c r="GN81" s="46">
        <f t="shared" si="102"/>
        <v>1060.0899999999999</v>
      </c>
      <c r="GO81" s="46">
        <f t="shared" si="369"/>
        <v>51.13</v>
      </c>
      <c r="GP81" s="128">
        <f t="shared" si="315"/>
        <v>1008.96</v>
      </c>
      <c r="GQ81" s="46">
        <f t="shared" si="104"/>
        <v>311.52323301649881</v>
      </c>
      <c r="GR81" s="46">
        <f t="shared" si="105"/>
        <v>697.43676698350123</v>
      </c>
      <c r="GS81" s="51">
        <f t="shared" si="106"/>
        <v>186216.50304291578</v>
      </c>
      <c r="GT81" s="57">
        <f t="shared" si="396"/>
        <v>191763.612189318</v>
      </c>
      <c r="GU81" s="58">
        <f t="shared" si="107"/>
        <v>876.92633333333197</v>
      </c>
      <c r="GV81" s="241">
        <f t="shared" si="370"/>
        <v>50.67</v>
      </c>
      <c r="GW81" s="51">
        <f t="shared" si="317"/>
        <v>826.25633333333201</v>
      </c>
      <c r="GX81" s="57">
        <f t="shared" si="109"/>
        <v>183426.75333333341</v>
      </c>
      <c r="GY81" s="57">
        <f t="shared" si="397"/>
        <v>190036.804</v>
      </c>
      <c r="GZ81" s="153">
        <f t="shared" si="319"/>
        <v>10000</v>
      </c>
      <c r="HA81" s="469">
        <f t="shared" si="110"/>
        <v>-876.92633333333197</v>
      </c>
      <c r="HB81" s="46">
        <f t="shared" si="111"/>
        <v>-1060.0899999999999</v>
      </c>
      <c r="HC81" s="46">
        <f t="shared" si="112"/>
        <v>-1008.96</v>
      </c>
      <c r="HD81" s="48"/>
      <c r="HF81" s="45">
        <v>20</v>
      </c>
      <c r="HG81" s="46">
        <f t="shared" si="113"/>
        <v>1123.8775326810628</v>
      </c>
      <c r="HH81" s="46">
        <f t="shared" si="114"/>
        <v>250</v>
      </c>
      <c r="HI81" s="46">
        <f t="shared" si="115"/>
        <v>873.8775326810628</v>
      </c>
      <c r="HJ81" s="46">
        <f t="shared" si="116"/>
        <v>315.95690067053738</v>
      </c>
      <c r="HK81" s="46">
        <f t="shared" si="117"/>
        <v>557.92063201052542</v>
      </c>
      <c r="HL81" s="51">
        <f t="shared" si="118"/>
        <v>189016.2197703119</v>
      </c>
      <c r="HM81" s="153">
        <f t="shared" si="320"/>
        <v>10000</v>
      </c>
      <c r="HN81" s="58">
        <f t="shared" si="119"/>
        <v>933.33333333333724</v>
      </c>
      <c r="HO81" s="52">
        <f t="shared" si="120"/>
        <v>250</v>
      </c>
      <c r="HP81" s="51">
        <f t="shared" si="121"/>
        <v>683.33333333333724</v>
      </c>
      <c r="HQ81" s="57">
        <f t="shared" si="122"/>
        <v>186333.33333333314</v>
      </c>
      <c r="HR81" s="153">
        <f t="shared" si="321"/>
        <v>10000</v>
      </c>
      <c r="HS81" s="468">
        <f t="shared" si="123"/>
        <v>-933.33333333333724</v>
      </c>
      <c r="HT81" s="46">
        <f t="shared" si="124"/>
        <v>-1123.8775326810628</v>
      </c>
      <c r="HU81" s="46">
        <f t="shared" si="125"/>
        <v>-873.8775326810628</v>
      </c>
      <c r="HV81" s="48"/>
      <c r="HW81" s="29"/>
      <c r="HX81" s="45">
        <v>20</v>
      </c>
      <c r="HY81" s="128">
        <f t="shared" si="126"/>
        <v>1124.3399999999999</v>
      </c>
      <c r="HZ81" s="46">
        <f t="shared" si="127"/>
        <v>273.86</v>
      </c>
      <c r="IA81" s="46">
        <f t="shared" si="128"/>
        <v>850.48</v>
      </c>
      <c r="IB81" s="46">
        <f t="shared" si="129"/>
        <v>316.95163700192478</v>
      </c>
      <c r="IC81" s="46">
        <f t="shared" si="130"/>
        <v>533.52836299807518</v>
      </c>
      <c r="ID81" s="51">
        <f t="shared" si="131"/>
        <v>189637.4538381568</v>
      </c>
      <c r="IE81" s="153">
        <f t="shared" si="322"/>
        <v>10000</v>
      </c>
      <c r="IF81" s="58">
        <f t="shared" si="132"/>
        <v>930.14625019664186</v>
      </c>
      <c r="IG81" s="52">
        <f t="shared" si="133"/>
        <v>270.2</v>
      </c>
      <c r="IH81" s="51">
        <f t="shared" si="134"/>
        <v>659.94625019664181</v>
      </c>
      <c r="II81" s="57">
        <f t="shared" si="323"/>
        <v>186979.97499606723</v>
      </c>
      <c r="IJ81" s="153">
        <f t="shared" si="324"/>
        <v>10000</v>
      </c>
      <c r="IK81" s="468">
        <f t="shared" si="135"/>
        <v>-930.14625019664186</v>
      </c>
      <c r="IL81" s="46">
        <f t="shared" si="136"/>
        <v>-1124.3399999999999</v>
      </c>
      <c r="IM81" s="46">
        <f t="shared" si="137"/>
        <v>-850.48</v>
      </c>
      <c r="IN81" s="48"/>
      <c r="IO81" s="53">
        <f t="shared" si="138"/>
        <v>273.86218021675717</v>
      </c>
      <c r="IQ81" s="45">
        <v>20</v>
      </c>
      <c r="IR81" s="128">
        <f t="shared" si="139"/>
        <v>1126.4568749999989</v>
      </c>
      <c r="IS81" s="128">
        <f t="shared" si="140"/>
        <v>278.83999999999997</v>
      </c>
      <c r="IT81" s="128">
        <f t="shared" si="141"/>
        <v>847.61687499999903</v>
      </c>
      <c r="IU81" s="46">
        <f t="shared" si="364"/>
        <v>317.05</v>
      </c>
      <c r="IV81" s="46">
        <f t="shared" si="143"/>
        <v>530.56687499999907</v>
      </c>
      <c r="IW81" s="51">
        <f t="shared" si="144"/>
        <v>189697.38250000004</v>
      </c>
      <c r="IX81" s="199">
        <f t="shared" si="325"/>
        <v>10000</v>
      </c>
      <c r="IY81" s="128">
        <f t="shared" si="145"/>
        <v>273.75288682089894</v>
      </c>
      <c r="IZ81" s="408">
        <f t="shared" si="146"/>
        <v>0</v>
      </c>
      <c r="JA81" s="58">
        <f t="shared" si="147"/>
        <v>931.95916666666494</v>
      </c>
      <c r="JB81" s="52">
        <f t="shared" si="148"/>
        <v>275.12</v>
      </c>
      <c r="JC81" s="51">
        <f t="shared" si="149"/>
        <v>656.83916666666494</v>
      </c>
      <c r="JD81" s="57">
        <f t="shared" si="150"/>
        <v>187044.45666666664</v>
      </c>
      <c r="JE81" s="280">
        <f t="shared" si="151"/>
        <v>10000</v>
      </c>
      <c r="JF81" s="280">
        <f t="shared" si="152"/>
        <v>0</v>
      </c>
      <c r="JG81" s="468">
        <f t="shared" si="153"/>
        <v>-931.95916666666494</v>
      </c>
      <c r="JH81" s="46">
        <f t="shared" si="154"/>
        <v>-1126.4568749999989</v>
      </c>
      <c r="JI81" s="46">
        <f t="shared" si="155"/>
        <v>-847.61687499999903</v>
      </c>
      <c r="JJ81" s="48"/>
      <c r="JL81" s="45">
        <v>20</v>
      </c>
      <c r="JM81" s="46">
        <f t="shared" si="156"/>
        <v>1124.4930833333331</v>
      </c>
      <c r="JN81" s="46">
        <f t="shared" si="157"/>
        <v>281.98</v>
      </c>
      <c r="JO81" s="128">
        <f t="shared" si="158"/>
        <v>842.51308333333304</v>
      </c>
      <c r="JP81" s="46">
        <f t="shared" si="326"/>
        <v>317.20999999999998</v>
      </c>
      <c r="JQ81" s="46">
        <f t="shared" si="159"/>
        <v>525.30308333333301</v>
      </c>
      <c r="JR81" s="51">
        <f t="shared" si="160"/>
        <v>189801.78833333333</v>
      </c>
      <c r="JS81" s="51">
        <f t="shared" si="398"/>
        <v>191783.71580757669</v>
      </c>
      <c r="JT81" s="199">
        <f t="shared" si="328"/>
        <v>10000</v>
      </c>
      <c r="JU81" s="128">
        <f t="shared" si="161"/>
        <v>281.96778057146372</v>
      </c>
      <c r="JV81" s="408">
        <f t="shared" si="162"/>
        <v>0</v>
      </c>
      <c r="JW81" s="58">
        <f t="shared" si="163"/>
        <v>930.37233333333074</v>
      </c>
      <c r="JX81" s="52">
        <f t="shared" si="164"/>
        <v>279.36</v>
      </c>
      <c r="JY81" s="51">
        <f t="shared" si="165"/>
        <v>651.01233333333073</v>
      </c>
      <c r="JZ81" s="51">
        <f t="shared" si="166"/>
        <v>187156.15333333344</v>
      </c>
      <c r="KA81" s="199">
        <f t="shared" si="399"/>
        <v>189999.99999999988</v>
      </c>
      <c r="KB81" s="128">
        <f t="shared" si="330"/>
        <v>10000</v>
      </c>
      <c r="KC81" s="204">
        <f t="shared" si="167"/>
        <v>0</v>
      </c>
      <c r="KD81" s="468">
        <f t="shared" si="331"/>
        <v>-930.37233333333074</v>
      </c>
      <c r="KE81" s="46">
        <f t="shared" si="168"/>
        <v>-1124.4930833333331</v>
      </c>
      <c r="KF81" s="46">
        <f t="shared" si="169"/>
        <v>-842.51308333333304</v>
      </c>
      <c r="KG81" s="48"/>
      <c r="KI81" s="45">
        <v>20</v>
      </c>
      <c r="KJ81" s="46">
        <f t="shared" si="170"/>
        <v>1124.4890404061762</v>
      </c>
      <c r="KK81" s="46">
        <f t="shared" si="171"/>
        <v>279.32</v>
      </c>
      <c r="KL81" s="128">
        <f t="shared" si="172"/>
        <v>845.16904040617624</v>
      </c>
      <c r="KM81" s="46">
        <f t="shared" si="173"/>
        <v>317.09827403178076</v>
      </c>
      <c r="KN81" s="46">
        <f t="shared" si="174"/>
        <v>528.07076637439548</v>
      </c>
      <c r="KO81" s="51">
        <f t="shared" si="175"/>
        <v>189730.89365269407</v>
      </c>
      <c r="KP81" s="199">
        <f t="shared" si="400"/>
        <v>192612.80840155005</v>
      </c>
      <c r="KQ81" s="199">
        <f t="shared" si="333"/>
        <v>10000</v>
      </c>
      <c r="KR81" s="128">
        <f t="shared" si="176"/>
        <v>362.18366756782797</v>
      </c>
      <c r="KS81" s="408">
        <f t="shared" si="177"/>
        <v>0</v>
      </c>
      <c r="KT81" s="45">
        <v>20</v>
      </c>
      <c r="KU81" s="46">
        <f t="shared" si="334"/>
        <v>1124.49</v>
      </c>
      <c r="KV81" s="46">
        <f t="shared" si="178"/>
        <v>279.32</v>
      </c>
      <c r="KW81" s="128">
        <f t="shared" si="179"/>
        <v>845.17</v>
      </c>
      <c r="KX81" s="46">
        <f t="shared" si="180"/>
        <v>317.09824318450228</v>
      </c>
      <c r="KY81" s="46">
        <f t="shared" si="181"/>
        <v>528.07175681549768</v>
      </c>
      <c r="KZ81" s="51">
        <f t="shared" si="182"/>
        <v>189730.87415388584</v>
      </c>
      <c r="LA81" s="153">
        <f t="shared" si="401"/>
        <v>192612.80840155005</v>
      </c>
      <c r="LB81" s="58">
        <f t="shared" si="183"/>
        <v>930.59633333333579</v>
      </c>
      <c r="LC81" s="52">
        <f t="shared" si="184"/>
        <v>276.92</v>
      </c>
      <c r="LD81" s="51">
        <f t="shared" si="185"/>
        <v>653.67633333333583</v>
      </c>
      <c r="LE81" s="51">
        <f t="shared" si="186"/>
        <v>187083.67333333334</v>
      </c>
      <c r="LF81" s="51">
        <f t="shared" si="402"/>
        <v>190957.51599999995</v>
      </c>
      <c r="LG81" s="128">
        <f t="shared" si="187"/>
        <v>10000</v>
      </c>
      <c r="LH81" s="204">
        <f t="shared" si="188"/>
        <v>0</v>
      </c>
      <c r="LI81" s="479">
        <f t="shared" si="189"/>
        <v>-930.59633333333579</v>
      </c>
      <c r="LJ81" s="46">
        <f t="shared" si="337"/>
        <v>-1124.49</v>
      </c>
      <c r="LK81" s="46">
        <f t="shared" si="338"/>
        <v>-845.17</v>
      </c>
      <c r="LL81" s="48"/>
      <c r="LN81" s="45">
        <v>20</v>
      </c>
      <c r="LO81" s="46">
        <f t="shared" si="190"/>
        <v>1123.1238136873469</v>
      </c>
      <c r="LP81" s="46">
        <f t="shared" si="371"/>
        <v>210</v>
      </c>
      <c r="LQ81" s="46">
        <f t="shared" si="192"/>
        <v>913.12381368734691</v>
      </c>
      <c r="LR81" s="46">
        <f t="shared" si="193"/>
        <v>314.35465992329756</v>
      </c>
      <c r="LS81" s="46">
        <f t="shared" si="194"/>
        <v>598.76915376404941</v>
      </c>
      <c r="LT81" s="51">
        <f t="shared" si="195"/>
        <v>188014.02680021449</v>
      </c>
      <c r="LU81" s="199">
        <f t="shared" si="339"/>
        <v>10000</v>
      </c>
      <c r="LV81" s="58">
        <f t="shared" si="196"/>
        <v>933.33033333333128</v>
      </c>
      <c r="LW81" s="52">
        <f t="shared" si="372"/>
        <v>210</v>
      </c>
      <c r="LX81" s="51">
        <f t="shared" si="198"/>
        <v>723.33033333333128</v>
      </c>
      <c r="LY81" s="51">
        <f t="shared" si="340"/>
        <v>185333.2333333334</v>
      </c>
      <c r="LZ81" s="46">
        <f t="shared" si="341"/>
        <v>210</v>
      </c>
      <c r="MA81" s="199">
        <f t="shared" si="342"/>
        <v>10000</v>
      </c>
      <c r="MB81" s="468">
        <f t="shared" si="199"/>
        <v>-933.33033333333128</v>
      </c>
      <c r="MC81" s="46">
        <f t="shared" si="200"/>
        <v>-1123.1238136873469</v>
      </c>
      <c r="MD81" s="46">
        <f t="shared" si="201"/>
        <v>-913.12381368734691</v>
      </c>
      <c r="ME81" s="48"/>
      <c r="MG81" s="45">
        <v>20</v>
      </c>
      <c r="MH81" s="46">
        <f t="shared" si="202"/>
        <v>1076.608661999408</v>
      </c>
      <c r="MI81" s="46">
        <f t="shared" si="373"/>
        <v>125.30000000000001</v>
      </c>
      <c r="MJ81" s="46">
        <f t="shared" si="204"/>
        <v>951.30866199940806</v>
      </c>
      <c r="MK81" s="46">
        <f t="shared" si="205"/>
        <v>313.26984084666964</v>
      </c>
      <c r="ML81" s="46">
        <f t="shared" si="206"/>
        <v>638.03882115273836</v>
      </c>
      <c r="MM81" s="51">
        <f t="shared" si="207"/>
        <v>187323.86568684905</v>
      </c>
      <c r="MN81" s="199">
        <f t="shared" si="343"/>
        <v>10000</v>
      </c>
      <c r="MO81" s="58">
        <f t="shared" si="208"/>
        <v>889.32945707741396</v>
      </c>
      <c r="MP81" s="52">
        <f t="shared" si="374"/>
        <v>123.56</v>
      </c>
      <c r="MQ81" s="51">
        <f t="shared" si="210"/>
        <v>765.76945707741402</v>
      </c>
      <c r="MR81" s="57">
        <f t="shared" si="211"/>
        <v>184586.23085845169</v>
      </c>
      <c r="MS81" s="199">
        <f t="shared" si="344"/>
        <v>10000</v>
      </c>
      <c r="MT81" s="468">
        <f t="shared" si="345"/>
        <v>-889.32945707741396</v>
      </c>
      <c r="MU81" s="46">
        <f t="shared" si="212"/>
        <v>-1076.608661999408</v>
      </c>
      <c r="MV81" s="46">
        <f t="shared" si="213"/>
        <v>-951.30866199940806</v>
      </c>
      <c r="MW81" s="48"/>
      <c r="MY81" s="45">
        <v>20</v>
      </c>
      <c r="MZ81" s="46">
        <f t="shared" si="214"/>
        <v>1076.608661999408</v>
      </c>
      <c r="NA81" s="46">
        <f t="shared" si="375"/>
        <v>125.30000000000001</v>
      </c>
      <c r="NB81" s="128">
        <f t="shared" si="216"/>
        <v>951.30866199940806</v>
      </c>
      <c r="NC81" s="46">
        <f t="shared" si="217"/>
        <v>313.26984084666964</v>
      </c>
      <c r="ND81" s="46">
        <f t="shared" si="218"/>
        <v>638.03882115273836</v>
      </c>
      <c r="NE81" s="51">
        <f t="shared" si="219"/>
        <v>187323.86568684905</v>
      </c>
      <c r="NF81" s="153">
        <f t="shared" si="346"/>
        <v>10000</v>
      </c>
      <c r="NG81" s="45">
        <v>20</v>
      </c>
      <c r="NH81" s="46">
        <f t="shared" si="220"/>
        <v>1076.6099999999999</v>
      </c>
      <c r="NI81" s="46">
        <f t="shared" si="376"/>
        <v>125.30000000000001</v>
      </c>
      <c r="NJ81" s="128">
        <f t="shared" si="347"/>
        <v>951.31</v>
      </c>
      <c r="NK81" s="46">
        <f t="shared" si="348"/>
        <v>313.26979783505794</v>
      </c>
      <c r="NL81" s="46">
        <f t="shared" si="222"/>
        <v>638.040202164942</v>
      </c>
      <c r="NM81" s="51">
        <f t="shared" si="223"/>
        <v>187323.83849886982</v>
      </c>
      <c r="NN81" s="58">
        <f t="shared" si="224"/>
        <v>888.78037499999857</v>
      </c>
      <c r="NO81" s="52">
        <f t="shared" si="377"/>
        <v>123.57000000000001</v>
      </c>
      <c r="NP81" s="51">
        <f t="shared" si="226"/>
        <v>765.21037499999852</v>
      </c>
      <c r="NQ81" s="57">
        <f t="shared" si="227"/>
        <v>184597.28250000006</v>
      </c>
      <c r="NR81" s="153">
        <f t="shared" si="349"/>
        <v>10000</v>
      </c>
      <c r="NS81" s="469">
        <f t="shared" si="228"/>
        <v>-888.78037499999857</v>
      </c>
      <c r="NT81" s="46">
        <f t="shared" si="229"/>
        <v>-1076.6099999999999</v>
      </c>
      <c r="NU81" s="46">
        <f t="shared" si="230"/>
        <v>-951.31</v>
      </c>
      <c r="NV81" s="48"/>
      <c r="NX81" s="45">
        <v>20</v>
      </c>
      <c r="NY81" s="46">
        <f t="shared" si="231"/>
        <v>1076.6456011701148</v>
      </c>
      <c r="NZ81" s="46">
        <f t="shared" si="378"/>
        <v>127.84</v>
      </c>
      <c r="OA81" s="46">
        <f t="shared" si="233"/>
        <v>948.80560117011476</v>
      </c>
      <c r="OB81" s="46">
        <f t="shared" si="234"/>
        <v>313.31994227188972</v>
      </c>
      <c r="OC81" s="46">
        <f t="shared" si="235"/>
        <v>635.48565889822498</v>
      </c>
      <c r="OD81" s="51">
        <f t="shared" si="236"/>
        <v>187356.47970423562</v>
      </c>
      <c r="OE81" s="57">
        <f t="shared" si="403"/>
        <v>191783.71580757669</v>
      </c>
      <c r="OF81" s="153">
        <f t="shared" si="351"/>
        <v>10000</v>
      </c>
      <c r="OG81" s="58">
        <f t="shared" si="237"/>
        <v>889.48383333333379</v>
      </c>
      <c r="OH81" s="52">
        <f t="shared" si="404"/>
        <v>126.66</v>
      </c>
      <c r="OI81" s="51">
        <f t="shared" si="238"/>
        <v>762.82383333333382</v>
      </c>
      <c r="OJ81" s="51">
        <f t="shared" si="239"/>
        <v>184623.52333333343</v>
      </c>
      <c r="OK81" s="153">
        <f t="shared" si="405"/>
        <v>189999.99999999988</v>
      </c>
      <c r="OL81" s="153">
        <f t="shared" si="354"/>
        <v>10000</v>
      </c>
      <c r="OM81" s="468">
        <f t="shared" si="355"/>
        <v>-889.48383333333379</v>
      </c>
      <c r="ON81" s="46">
        <f t="shared" si="356"/>
        <v>-1076.6456011701148</v>
      </c>
      <c r="OO81" s="46">
        <f t="shared" si="240"/>
        <v>-948.80560117011476</v>
      </c>
      <c r="OP81" s="48"/>
      <c r="OR81" s="45">
        <v>20</v>
      </c>
      <c r="OS81" s="46">
        <f t="shared" si="241"/>
        <v>1076.765700416463</v>
      </c>
      <c r="OT81" s="46">
        <f t="shared" si="379"/>
        <v>127.84</v>
      </c>
      <c r="OU81" s="128">
        <f t="shared" si="243"/>
        <v>948.92570041646297</v>
      </c>
      <c r="OV81" s="46">
        <f t="shared" si="244"/>
        <v>313.31608153955824</v>
      </c>
      <c r="OW81" s="46">
        <f t="shared" si="245"/>
        <v>635.60961887690473</v>
      </c>
      <c r="OX81" s="51">
        <f t="shared" si="246"/>
        <v>187354.03930485802</v>
      </c>
      <c r="OY81" s="51">
        <f t="shared" si="406"/>
        <v>191763.64132844011</v>
      </c>
      <c r="OZ81" s="153">
        <f t="shared" si="358"/>
        <v>10000</v>
      </c>
      <c r="PA81" s="45">
        <v>20</v>
      </c>
      <c r="PB81" s="46">
        <f t="shared" si="247"/>
        <v>1076.765700416463</v>
      </c>
      <c r="PC81" s="46">
        <f t="shared" si="407"/>
        <v>127.84</v>
      </c>
      <c r="PD81" s="128">
        <f t="shared" si="248"/>
        <v>948.92570041646297</v>
      </c>
      <c r="PE81" s="46">
        <f t="shared" si="249"/>
        <v>313.31608153955824</v>
      </c>
      <c r="PF81" s="46">
        <f t="shared" si="250"/>
        <v>635.60961887690473</v>
      </c>
      <c r="PG81" s="51">
        <f t="shared" si="251"/>
        <v>187354.03930485802</v>
      </c>
      <c r="PH81" s="57">
        <f t="shared" si="408"/>
        <v>191763.612189318</v>
      </c>
      <c r="PI81" s="688">
        <f t="shared" si="252"/>
        <v>889.6533333333341</v>
      </c>
      <c r="PJ81" s="241">
        <f t="shared" si="409"/>
        <v>126.68</v>
      </c>
      <c r="PK81" s="51">
        <f t="shared" si="253"/>
        <v>762.97333333333404</v>
      </c>
      <c r="PL81" s="57">
        <f t="shared" si="254"/>
        <v>184620.29333333322</v>
      </c>
      <c r="PM81" s="57">
        <f t="shared" si="410"/>
        <v>190036.804</v>
      </c>
      <c r="PN81" s="153">
        <f t="shared" si="363"/>
        <v>10000</v>
      </c>
      <c r="PO81" s="469">
        <f t="shared" si="255"/>
        <v>-889.6533333333341</v>
      </c>
      <c r="PP81" s="46">
        <f t="shared" si="256"/>
        <v>-1076.765700416463</v>
      </c>
      <c r="PQ81" s="46">
        <f t="shared" si="257"/>
        <v>-948.92570041646297</v>
      </c>
      <c r="PR81" s="48"/>
    </row>
    <row r="82" spans="2:434" hidden="1" x14ac:dyDescent="0.3">
      <c r="B82" s="45">
        <v>21</v>
      </c>
      <c r="C82" s="46">
        <f t="shared" si="10"/>
        <v>1111.77</v>
      </c>
      <c r="D82" s="46">
        <f t="shared" si="11"/>
        <v>100</v>
      </c>
      <c r="E82" s="46">
        <f t="shared" si="12"/>
        <v>1011.77</v>
      </c>
      <c r="F82" s="46">
        <f t="shared" si="13"/>
        <v>310.35710784483223</v>
      </c>
      <c r="G82" s="46">
        <f t="shared" si="14"/>
        <v>701.41289215516781</v>
      </c>
      <c r="H82" s="51">
        <f t="shared" si="15"/>
        <v>185512.85181474418</v>
      </c>
      <c r="I82" s="58">
        <f t="shared" si="16"/>
        <v>933.33333333333337</v>
      </c>
      <c r="J82" s="52">
        <f t="shared" si="17"/>
        <v>100</v>
      </c>
      <c r="K82" s="51">
        <f t="shared" si="18"/>
        <v>833.33333333333337</v>
      </c>
      <c r="L82" s="57">
        <f t="shared" si="19"/>
        <v>182499.9999999998</v>
      </c>
      <c r="M82" s="468">
        <f t="shared" si="258"/>
        <v>-933.33333333333337</v>
      </c>
      <c r="N82" s="46">
        <f t="shared" si="259"/>
        <v>-1111.77</v>
      </c>
      <c r="O82" s="47"/>
      <c r="P82" s="46">
        <f t="shared" si="260"/>
        <v>-1011.77</v>
      </c>
      <c r="Q82" s="48"/>
      <c r="R82" s="29"/>
      <c r="S82" s="29"/>
      <c r="T82" s="45">
        <v>21</v>
      </c>
      <c r="U82" s="46">
        <f t="shared" si="20"/>
        <v>1185.71</v>
      </c>
      <c r="V82" s="46">
        <f t="shared" si="21"/>
        <v>173.94</v>
      </c>
      <c r="W82" s="46">
        <f t="shared" si="261"/>
        <v>1011.77</v>
      </c>
      <c r="X82" s="46">
        <f t="shared" si="22"/>
        <v>310.35710784483223</v>
      </c>
      <c r="Y82" s="46">
        <f t="shared" si="23"/>
        <v>701.41289215516781</v>
      </c>
      <c r="Z82" s="51">
        <f t="shared" si="24"/>
        <v>185512.85181474418</v>
      </c>
      <c r="AA82" s="58">
        <f t="shared" si="25"/>
        <v>1004.5933333333334</v>
      </c>
      <c r="AB82" s="52">
        <f t="shared" si="26"/>
        <v>171.26</v>
      </c>
      <c r="AC82" s="51">
        <f t="shared" si="27"/>
        <v>833.33333333333337</v>
      </c>
      <c r="AD82" s="57">
        <f t="shared" si="28"/>
        <v>182499.9999999998</v>
      </c>
      <c r="AE82" s="468">
        <f t="shared" si="262"/>
        <v>-1004.5933333333334</v>
      </c>
      <c r="AF82" s="46">
        <f t="shared" si="29"/>
        <v>-1185.71</v>
      </c>
      <c r="AG82" s="47"/>
      <c r="AH82" s="46">
        <f t="shared" si="263"/>
        <v>-1011.77</v>
      </c>
      <c r="AI82" s="48"/>
      <c r="AJ82" s="29"/>
      <c r="AK82" s="45">
        <v>21</v>
      </c>
      <c r="AL82" s="46">
        <f t="shared" si="30"/>
        <v>1117.72</v>
      </c>
      <c r="AM82" s="46"/>
      <c r="AN82" s="46"/>
      <c r="AO82" s="46">
        <f t="shared" si="31"/>
        <v>169.64</v>
      </c>
      <c r="AP82" s="128">
        <f t="shared" si="32"/>
        <v>948.08</v>
      </c>
      <c r="AQ82" s="128"/>
      <c r="AR82" s="128"/>
      <c r="AS82" s="46">
        <f t="shared" si="33"/>
        <v>312.71556319955062</v>
      </c>
      <c r="AT82" s="46">
        <f t="shared" si="34"/>
        <v>635.36443680044943</v>
      </c>
      <c r="AU82" s="51"/>
      <c r="AV82" s="51"/>
      <c r="AW82" s="51">
        <f t="shared" si="35"/>
        <v>186993.97348292993</v>
      </c>
      <c r="AX82" s="58">
        <f t="shared" si="264"/>
        <v>927.38215694565588</v>
      </c>
      <c r="AY82" s="52"/>
      <c r="AZ82" s="52"/>
      <c r="BA82" s="52">
        <f t="shared" si="36"/>
        <v>167.2</v>
      </c>
      <c r="BB82" s="51">
        <f t="shared" si="37"/>
        <v>760.18215694565583</v>
      </c>
      <c r="BC82" s="51"/>
      <c r="BD82" s="51"/>
      <c r="BE82" s="57">
        <f t="shared" si="38"/>
        <v>184179.6547041412</v>
      </c>
      <c r="BF82" s="468">
        <f t="shared" si="39"/>
        <v>-927.38215694565588</v>
      </c>
      <c r="BG82" s="46">
        <f t="shared" si="40"/>
        <v>-1117.72</v>
      </c>
      <c r="BH82" s="46">
        <f t="shared" si="41"/>
        <v>-948.08</v>
      </c>
      <c r="BI82" s="48"/>
      <c r="BJ82" s="12"/>
      <c r="BK82" s="45">
        <v>21</v>
      </c>
      <c r="BL82" s="46">
        <f t="shared" si="265"/>
        <v>1183.5899999999999</v>
      </c>
      <c r="BM82" s="46">
        <f t="shared" si="266"/>
        <v>171.82</v>
      </c>
      <c r="BN82" s="46">
        <f t="shared" si="267"/>
        <v>1011.77</v>
      </c>
      <c r="BO82" s="46">
        <f t="shared" si="42"/>
        <v>310.35710784483223</v>
      </c>
      <c r="BP82" s="46">
        <f t="shared" si="43"/>
        <v>701.41289215516781</v>
      </c>
      <c r="BQ82" s="51">
        <f t="shared" si="44"/>
        <v>185512.85181474418</v>
      </c>
      <c r="BR82" s="57">
        <f t="shared" si="380"/>
        <v>191783.71580757669</v>
      </c>
      <c r="BS82" s="58">
        <f t="shared" si="45"/>
        <v>1003.5533333333334</v>
      </c>
      <c r="BT82" s="52">
        <f t="shared" si="269"/>
        <v>170.22</v>
      </c>
      <c r="BU82" s="51">
        <f t="shared" si="46"/>
        <v>833.33333333333337</v>
      </c>
      <c r="BV82" s="51">
        <f t="shared" si="47"/>
        <v>182499.9999999998</v>
      </c>
      <c r="BW82" s="153">
        <f t="shared" si="381"/>
        <v>189999.99999999988</v>
      </c>
      <c r="BX82" s="468">
        <f t="shared" si="271"/>
        <v>-1003.5533333333334</v>
      </c>
      <c r="BY82" s="46">
        <f t="shared" si="272"/>
        <v>-1183.5899999999999</v>
      </c>
      <c r="BZ82" s="46">
        <f t="shared" si="48"/>
        <v>-1011.77</v>
      </c>
      <c r="CA82" s="48"/>
      <c r="CB82" s="29"/>
      <c r="CC82" s="45">
        <v>21</v>
      </c>
      <c r="CD82" s="128">
        <f t="shared" si="49"/>
        <v>1117.6300000000001</v>
      </c>
      <c r="CE82" s="46">
        <f t="shared" si="273"/>
        <v>167.88</v>
      </c>
      <c r="CF82" s="128">
        <f t="shared" si="50"/>
        <v>949.75</v>
      </c>
      <c r="CG82" s="46">
        <f t="shared" si="274"/>
        <v>312.58923417253055</v>
      </c>
      <c r="CH82" s="46">
        <f t="shared" si="52"/>
        <v>637.1607658274695</v>
      </c>
      <c r="CI82" s="51">
        <f t="shared" si="53"/>
        <v>186916.37973769085</v>
      </c>
      <c r="CJ82" s="199">
        <f t="shared" si="382"/>
        <v>192612.80840155005</v>
      </c>
      <c r="CK82" s="153">
        <f t="shared" si="276"/>
        <v>10000</v>
      </c>
      <c r="CL82" s="45">
        <v>21</v>
      </c>
      <c r="CM82" s="46">
        <f t="shared" si="277"/>
        <v>1117.6300000000001</v>
      </c>
      <c r="CN82" s="128">
        <f t="shared" si="54"/>
        <v>167.88</v>
      </c>
      <c r="CO82" s="128">
        <f t="shared" si="278"/>
        <v>949.75</v>
      </c>
      <c r="CP82" s="46">
        <f t="shared" si="55"/>
        <v>312.58923417253055</v>
      </c>
      <c r="CQ82" s="46">
        <f t="shared" si="56"/>
        <v>637.1607658274695</v>
      </c>
      <c r="CR82" s="51">
        <f t="shared" si="57"/>
        <v>186916.37973769085</v>
      </c>
      <c r="CS82" s="153">
        <f t="shared" si="383"/>
        <v>192612.80840155005</v>
      </c>
      <c r="CT82" s="58">
        <f t="shared" si="58"/>
        <v>927.86033333333398</v>
      </c>
      <c r="CU82" s="52">
        <f t="shared" si="280"/>
        <v>166.44</v>
      </c>
      <c r="CV82" s="51">
        <f t="shared" si="281"/>
        <v>761.42033333333393</v>
      </c>
      <c r="CW82" s="51">
        <f t="shared" si="59"/>
        <v>184104.73299999986</v>
      </c>
      <c r="CX82" s="57">
        <f t="shared" si="384"/>
        <v>190957.51599999995</v>
      </c>
      <c r="CY82" s="153">
        <f t="shared" si="283"/>
        <v>10000</v>
      </c>
      <c r="CZ82" s="479">
        <f t="shared" si="60"/>
        <v>-927.86033333333398</v>
      </c>
      <c r="DA82" s="46">
        <f t="shared" si="284"/>
        <v>-1117.6300000000001</v>
      </c>
      <c r="DB82" s="46">
        <f t="shared" si="285"/>
        <v>-949.75</v>
      </c>
      <c r="DC82" s="48"/>
      <c r="DE82" s="45">
        <v>21</v>
      </c>
      <c r="DF82" s="46">
        <f t="shared" si="61"/>
        <v>1065.0999999999999</v>
      </c>
      <c r="DG82" s="46">
        <f t="shared" si="385"/>
        <v>53.33</v>
      </c>
      <c r="DH82" s="46">
        <f t="shared" si="62"/>
        <v>1011.77</v>
      </c>
      <c r="DI82" s="46">
        <f t="shared" si="63"/>
        <v>310.35710784483223</v>
      </c>
      <c r="DJ82" s="46">
        <f t="shared" si="64"/>
        <v>701.41289215516781</v>
      </c>
      <c r="DK82" s="51">
        <f t="shared" si="65"/>
        <v>185512.85181474418</v>
      </c>
      <c r="DL82" s="58">
        <f t="shared" si="66"/>
        <v>886.66333333333341</v>
      </c>
      <c r="DM82" s="52">
        <f t="shared" si="386"/>
        <v>53.33</v>
      </c>
      <c r="DN82" s="51">
        <f t="shared" si="67"/>
        <v>833.33333333333337</v>
      </c>
      <c r="DO82" s="57">
        <f t="shared" si="68"/>
        <v>182499.9999999998</v>
      </c>
      <c r="DP82" s="468">
        <f t="shared" si="288"/>
        <v>-886.66333333333341</v>
      </c>
      <c r="DQ82" s="46">
        <f t="shared" si="289"/>
        <v>-1065.0999999999999</v>
      </c>
      <c r="DR82" s="47"/>
      <c r="DS82" s="46">
        <f t="shared" si="290"/>
        <v>-1011.77</v>
      </c>
      <c r="DT82" s="48"/>
      <c r="DU82" s="29"/>
      <c r="DV82" s="45">
        <v>21</v>
      </c>
      <c r="DW82" s="46">
        <f t="shared" si="291"/>
        <v>1061.42</v>
      </c>
      <c r="DX82" s="46">
        <f t="shared" si="387"/>
        <v>49.65</v>
      </c>
      <c r="DY82" s="46">
        <f t="shared" si="293"/>
        <v>1011.77</v>
      </c>
      <c r="DZ82" s="46">
        <f t="shared" si="69"/>
        <v>310.35710784483223</v>
      </c>
      <c r="EA82" s="46">
        <f t="shared" si="70"/>
        <v>701.41289215516781</v>
      </c>
      <c r="EB82" s="51">
        <f t="shared" si="71"/>
        <v>185512.85181474418</v>
      </c>
      <c r="EC82" s="58">
        <f t="shared" si="72"/>
        <v>882.21333333333337</v>
      </c>
      <c r="ED82" s="52">
        <f t="shared" si="388"/>
        <v>48.879999999999995</v>
      </c>
      <c r="EE82" s="51">
        <f t="shared" si="73"/>
        <v>833.33333333333337</v>
      </c>
      <c r="EF82" s="57">
        <f t="shared" si="74"/>
        <v>182499.9999999998</v>
      </c>
      <c r="EG82" s="468">
        <f t="shared" si="295"/>
        <v>-882.21333333333337</v>
      </c>
      <c r="EH82" s="46">
        <f t="shared" si="296"/>
        <v>-1061.42</v>
      </c>
      <c r="EI82" s="47"/>
      <c r="EJ82" s="46">
        <f t="shared" si="297"/>
        <v>-1011.77</v>
      </c>
      <c r="EK82" s="48"/>
      <c r="EL82" s="29"/>
      <c r="EM82" s="45">
        <v>21</v>
      </c>
      <c r="EN82" s="46">
        <f t="shared" si="365"/>
        <v>1058.0868689014749</v>
      </c>
      <c r="EO82" s="46">
        <f t="shared" si="389"/>
        <v>49.65</v>
      </c>
      <c r="EP82" s="128">
        <f t="shared" si="77"/>
        <v>1008.4368689014749</v>
      </c>
      <c r="EQ82" s="46">
        <f t="shared" si="78"/>
        <v>310.40219740955905</v>
      </c>
      <c r="ER82" s="46">
        <f t="shared" si="79"/>
        <v>698.03467149191579</v>
      </c>
      <c r="ES82" s="51">
        <f t="shared" si="80"/>
        <v>185543.28377424349</v>
      </c>
      <c r="ET82" s="153">
        <f t="shared" si="298"/>
        <v>10000</v>
      </c>
      <c r="EU82" s="45">
        <v>21</v>
      </c>
      <c r="EV82" s="46">
        <f t="shared" si="81"/>
        <v>1058.0899999999999</v>
      </c>
      <c r="EW82" s="46">
        <f t="shared" si="390"/>
        <v>49.65</v>
      </c>
      <c r="EX82" s="128">
        <f t="shared" si="300"/>
        <v>1008.44</v>
      </c>
      <c r="EY82" s="46">
        <f t="shared" si="301"/>
        <v>310.40209137044116</v>
      </c>
      <c r="EZ82" s="46">
        <f t="shared" si="82"/>
        <v>698.03790862955884</v>
      </c>
      <c r="FA82" s="51">
        <f t="shared" si="83"/>
        <v>185543.21691363511</v>
      </c>
      <c r="FB82" s="58">
        <f t="shared" si="302"/>
        <v>874.86920833333363</v>
      </c>
      <c r="FC82" s="52">
        <f t="shared" si="391"/>
        <v>48.91</v>
      </c>
      <c r="FD82" s="51">
        <f t="shared" si="304"/>
        <v>825.95920833333366</v>
      </c>
      <c r="FE82" s="57">
        <f t="shared" si="84"/>
        <v>182622.99662499997</v>
      </c>
      <c r="FF82" s="153">
        <f t="shared" si="305"/>
        <v>10000</v>
      </c>
      <c r="FG82" s="469">
        <f t="shared" si="85"/>
        <v>-874.86920833333363</v>
      </c>
      <c r="FH82" s="46">
        <f t="shared" si="86"/>
        <v>-1058.0899999999999</v>
      </c>
      <c r="FI82" s="46">
        <f t="shared" si="87"/>
        <v>-1008.44</v>
      </c>
      <c r="FJ82" s="48"/>
      <c r="FL82" s="45">
        <v>21</v>
      </c>
      <c r="FM82" s="46">
        <f t="shared" si="306"/>
        <v>1062.9000000000001</v>
      </c>
      <c r="FN82" s="46">
        <f t="shared" si="366"/>
        <v>51.13</v>
      </c>
      <c r="FO82" s="46">
        <f t="shared" si="307"/>
        <v>1011.77</v>
      </c>
      <c r="FP82" s="46">
        <f t="shared" si="89"/>
        <v>310.35710784483223</v>
      </c>
      <c r="FQ82" s="46">
        <f t="shared" si="90"/>
        <v>701.41289215516781</v>
      </c>
      <c r="FR82" s="51">
        <f t="shared" si="91"/>
        <v>185512.85181474418</v>
      </c>
      <c r="FS82" s="57">
        <f t="shared" si="392"/>
        <v>191783.71580757669</v>
      </c>
      <c r="FT82" s="58">
        <f t="shared" si="92"/>
        <v>883.99333333333334</v>
      </c>
      <c r="FU82" s="52">
        <f t="shared" si="367"/>
        <v>50.66</v>
      </c>
      <c r="FV82" s="51">
        <f t="shared" si="94"/>
        <v>833.33333333333337</v>
      </c>
      <c r="FW82" s="51">
        <f t="shared" si="95"/>
        <v>182499.9999999998</v>
      </c>
      <c r="FX82" s="153">
        <f t="shared" si="393"/>
        <v>189999.99999999988</v>
      </c>
      <c r="FY82" s="468">
        <f t="shared" si="310"/>
        <v>-883.99333333333334</v>
      </c>
      <c r="FZ82" s="46">
        <f t="shared" si="311"/>
        <v>-1062.9000000000001</v>
      </c>
      <c r="GA82" s="46">
        <f t="shared" si="96"/>
        <v>-1011.77</v>
      </c>
      <c r="GB82" s="48"/>
      <c r="GD82" s="45">
        <v>21</v>
      </c>
      <c r="GE82" s="46">
        <f t="shared" si="368"/>
        <v>1060.0875939185617</v>
      </c>
      <c r="GF82" s="128">
        <f t="shared" si="394"/>
        <v>51.13</v>
      </c>
      <c r="GG82" s="128">
        <f t="shared" si="98"/>
        <v>1008.9575939185617</v>
      </c>
      <c r="GH82" s="46">
        <f t="shared" si="99"/>
        <v>310.36091989023976</v>
      </c>
      <c r="GI82" s="46">
        <f t="shared" si="100"/>
        <v>698.5966740283219</v>
      </c>
      <c r="GJ82" s="51">
        <f t="shared" si="101"/>
        <v>185517.95526011553</v>
      </c>
      <c r="GK82" s="51">
        <f t="shared" si="395"/>
        <v>191763.64132844011</v>
      </c>
      <c r="GL82" s="153">
        <f t="shared" si="314"/>
        <v>10000</v>
      </c>
      <c r="GM82" s="45">
        <v>21</v>
      </c>
      <c r="GN82" s="46">
        <f t="shared" si="102"/>
        <v>1060.0899999999999</v>
      </c>
      <c r="GO82" s="46">
        <f t="shared" si="369"/>
        <v>51.13</v>
      </c>
      <c r="GP82" s="128">
        <f t="shared" si="315"/>
        <v>1008.96</v>
      </c>
      <c r="GQ82" s="46">
        <f t="shared" si="104"/>
        <v>310.36083840485963</v>
      </c>
      <c r="GR82" s="46">
        <f t="shared" si="105"/>
        <v>698.59916159514046</v>
      </c>
      <c r="GS82" s="51">
        <f t="shared" si="106"/>
        <v>185517.90388132064</v>
      </c>
      <c r="GT82" s="57">
        <f t="shared" si="396"/>
        <v>191763.612189318</v>
      </c>
      <c r="GU82" s="58">
        <f t="shared" si="107"/>
        <v>876.92633333333197</v>
      </c>
      <c r="GV82" s="241">
        <f t="shared" si="370"/>
        <v>50.67</v>
      </c>
      <c r="GW82" s="51">
        <f t="shared" si="317"/>
        <v>826.25633333333201</v>
      </c>
      <c r="GX82" s="57">
        <f t="shared" si="109"/>
        <v>182600.49700000009</v>
      </c>
      <c r="GY82" s="57">
        <f t="shared" si="397"/>
        <v>190036.804</v>
      </c>
      <c r="GZ82" s="153">
        <f t="shared" si="319"/>
        <v>10000</v>
      </c>
      <c r="HA82" s="469">
        <f t="shared" si="110"/>
        <v>-876.92633333333197</v>
      </c>
      <c r="HB82" s="46">
        <f t="shared" si="111"/>
        <v>-1060.0899999999999</v>
      </c>
      <c r="HC82" s="46">
        <f t="shared" si="112"/>
        <v>-1008.96</v>
      </c>
      <c r="HD82" s="48"/>
      <c r="HF82" s="45">
        <v>21</v>
      </c>
      <c r="HG82" s="46">
        <f t="shared" si="113"/>
        <v>1123.8775326810628</v>
      </c>
      <c r="HH82" s="46">
        <f t="shared" si="114"/>
        <v>250</v>
      </c>
      <c r="HI82" s="46">
        <f t="shared" si="115"/>
        <v>873.8775326810628</v>
      </c>
      <c r="HJ82" s="46">
        <f t="shared" si="116"/>
        <v>315.02703295051987</v>
      </c>
      <c r="HK82" s="46">
        <f t="shared" si="117"/>
        <v>558.85049973054288</v>
      </c>
      <c r="HL82" s="51">
        <f t="shared" si="118"/>
        <v>188457.36927058134</v>
      </c>
      <c r="HM82" s="153">
        <f t="shared" si="320"/>
        <v>10000</v>
      </c>
      <c r="HN82" s="58">
        <f t="shared" si="119"/>
        <v>933.33333333333724</v>
      </c>
      <c r="HO82" s="52">
        <f t="shared" si="120"/>
        <v>250</v>
      </c>
      <c r="HP82" s="51">
        <f t="shared" si="121"/>
        <v>683.33333333333724</v>
      </c>
      <c r="HQ82" s="57">
        <f t="shared" si="122"/>
        <v>185649.9999999998</v>
      </c>
      <c r="HR82" s="153">
        <f t="shared" si="321"/>
        <v>10000</v>
      </c>
      <c r="HS82" s="468">
        <f t="shared" si="123"/>
        <v>-933.33333333333724</v>
      </c>
      <c r="HT82" s="46">
        <f t="shared" si="124"/>
        <v>-1123.8775326810628</v>
      </c>
      <c r="HU82" s="46">
        <f t="shared" si="125"/>
        <v>-873.8775326810628</v>
      </c>
      <c r="HV82" s="48"/>
      <c r="HW82" s="29"/>
      <c r="HX82" s="45">
        <v>21</v>
      </c>
      <c r="HY82" s="128">
        <f t="shared" si="126"/>
        <v>1124.3399999999999</v>
      </c>
      <c r="HZ82" s="46">
        <f t="shared" si="127"/>
        <v>273.08</v>
      </c>
      <c r="IA82" s="46">
        <f t="shared" si="128"/>
        <v>851.26</v>
      </c>
      <c r="IB82" s="46">
        <f t="shared" si="129"/>
        <v>316.06242306359468</v>
      </c>
      <c r="IC82" s="46">
        <f t="shared" si="130"/>
        <v>535.19757693640531</v>
      </c>
      <c r="ID82" s="51">
        <f t="shared" si="131"/>
        <v>189102.25626122041</v>
      </c>
      <c r="IE82" s="153">
        <f t="shared" si="322"/>
        <v>10000</v>
      </c>
      <c r="IF82" s="58">
        <f t="shared" si="132"/>
        <v>930.14625019664186</v>
      </c>
      <c r="IG82" s="52">
        <f t="shared" si="133"/>
        <v>269.26</v>
      </c>
      <c r="IH82" s="51">
        <f t="shared" si="134"/>
        <v>660.88625019664187</v>
      </c>
      <c r="II82" s="57">
        <f t="shared" si="323"/>
        <v>186319.0887458706</v>
      </c>
      <c r="IJ82" s="153">
        <f t="shared" si="324"/>
        <v>10000</v>
      </c>
      <c r="IK82" s="468">
        <f t="shared" si="135"/>
        <v>-930.14625019664186</v>
      </c>
      <c r="IL82" s="46">
        <f t="shared" si="136"/>
        <v>-1124.3399999999999</v>
      </c>
      <c r="IM82" s="46">
        <f t="shared" si="137"/>
        <v>-851.26</v>
      </c>
      <c r="IN82" s="48"/>
      <c r="IO82" s="53">
        <f t="shared" si="138"/>
        <v>273.09385458154765</v>
      </c>
      <c r="IQ82" s="45">
        <v>21</v>
      </c>
      <c r="IR82" s="128">
        <f t="shared" si="139"/>
        <v>1126.4568749999989</v>
      </c>
      <c r="IS82" s="128">
        <f t="shared" si="140"/>
        <v>278.06</v>
      </c>
      <c r="IT82" s="128">
        <f t="shared" si="141"/>
        <v>848.396874999999</v>
      </c>
      <c r="IU82" s="46">
        <f t="shared" si="364"/>
        <v>316.16000000000003</v>
      </c>
      <c r="IV82" s="46">
        <f t="shared" si="143"/>
        <v>532.23687499999892</v>
      </c>
      <c r="IW82" s="51">
        <f t="shared" si="144"/>
        <v>189165.14562500003</v>
      </c>
      <c r="IX82" s="199">
        <f t="shared" si="325"/>
        <v>10000</v>
      </c>
      <c r="IY82" s="128">
        <f t="shared" si="145"/>
        <v>272.98935962019056</v>
      </c>
      <c r="IZ82" s="408">
        <f t="shared" si="146"/>
        <v>0</v>
      </c>
      <c r="JA82" s="58">
        <f t="shared" si="147"/>
        <v>931.95916666666494</v>
      </c>
      <c r="JB82" s="52">
        <f t="shared" si="148"/>
        <v>274.16000000000003</v>
      </c>
      <c r="JC82" s="51">
        <f t="shared" si="149"/>
        <v>657.79916666666486</v>
      </c>
      <c r="JD82" s="57">
        <f t="shared" si="150"/>
        <v>186386.65749999997</v>
      </c>
      <c r="JE82" s="280">
        <f t="shared" si="151"/>
        <v>10000</v>
      </c>
      <c r="JF82" s="280">
        <f t="shared" si="152"/>
        <v>0</v>
      </c>
      <c r="JG82" s="468">
        <f t="shared" si="153"/>
        <v>-931.95916666666494</v>
      </c>
      <c r="JH82" s="46">
        <f t="shared" si="154"/>
        <v>-1126.4568749999989</v>
      </c>
      <c r="JI82" s="46">
        <f t="shared" si="155"/>
        <v>-848.396874999999</v>
      </c>
      <c r="JJ82" s="48"/>
      <c r="JL82" s="45">
        <v>21</v>
      </c>
      <c r="JM82" s="46">
        <f t="shared" si="156"/>
        <v>1124.4930833333331</v>
      </c>
      <c r="JN82" s="46">
        <f t="shared" si="157"/>
        <v>281.98</v>
      </c>
      <c r="JO82" s="128">
        <f t="shared" si="158"/>
        <v>842.51308333333304</v>
      </c>
      <c r="JP82" s="46">
        <f t="shared" si="326"/>
        <v>316.33999999999997</v>
      </c>
      <c r="JQ82" s="46">
        <f t="shared" si="159"/>
        <v>526.17308333333312</v>
      </c>
      <c r="JR82" s="51">
        <f t="shared" si="160"/>
        <v>189275.61525</v>
      </c>
      <c r="JS82" s="51">
        <f t="shared" si="398"/>
        <v>191783.71580757669</v>
      </c>
      <c r="JT82" s="199">
        <f t="shared" si="328"/>
        <v>10000</v>
      </c>
      <c r="JU82" s="128">
        <f t="shared" si="161"/>
        <v>281.96778057146372</v>
      </c>
      <c r="JV82" s="408">
        <f t="shared" si="162"/>
        <v>0</v>
      </c>
      <c r="JW82" s="58">
        <f t="shared" si="163"/>
        <v>930.37233333333074</v>
      </c>
      <c r="JX82" s="52">
        <f t="shared" si="164"/>
        <v>279.36</v>
      </c>
      <c r="JY82" s="51">
        <f t="shared" si="165"/>
        <v>651.01233333333073</v>
      </c>
      <c r="JZ82" s="51">
        <f t="shared" si="166"/>
        <v>186505.14100000012</v>
      </c>
      <c r="KA82" s="199">
        <f t="shared" si="399"/>
        <v>189999.99999999988</v>
      </c>
      <c r="KB82" s="128">
        <f t="shared" si="330"/>
        <v>10000</v>
      </c>
      <c r="KC82" s="204">
        <f t="shared" si="167"/>
        <v>0</v>
      </c>
      <c r="KD82" s="468">
        <f t="shared" si="331"/>
        <v>-930.37233333333074</v>
      </c>
      <c r="KE82" s="46">
        <f t="shared" si="168"/>
        <v>-1124.4930833333331</v>
      </c>
      <c r="KF82" s="46">
        <f t="shared" si="169"/>
        <v>-842.51308333333304</v>
      </c>
      <c r="KG82" s="48"/>
      <c r="KI82" s="45">
        <v>21</v>
      </c>
      <c r="KJ82" s="46">
        <f t="shared" si="170"/>
        <v>1124.4890404061762</v>
      </c>
      <c r="KK82" s="46">
        <f t="shared" si="171"/>
        <v>279.32</v>
      </c>
      <c r="KL82" s="128">
        <f t="shared" si="172"/>
        <v>845.16904040617624</v>
      </c>
      <c r="KM82" s="46">
        <f t="shared" si="173"/>
        <v>316.21815608782344</v>
      </c>
      <c r="KN82" s="46">
        <f t="shared" si="174"/>
        <v>528.95088431835279</v>
      </c>
      <c r="KO82" s="51">
        <f t="shared" si="175"/>
        <v>189201.94276837571</v>
      </c>
      <c r="KP82" s="199">
        <f t="shared" si="400"/>
        <v>192612.80840155005</v>
      </c>
      <c r="KQ82" s="199">
        <f t="shared" si="333"/>
        <v>10000</v>
      </c>
      <c r="KR82" s="128">
        <f t="shared" si="176"/>
        <v>362.18366756782797</v>
      </c>
      <c r="KS82" s="408">
        <f t="shared" si="177"/>
        <v>0</v>
      </c>
      <c r="KT82" s="45">
        <v>21</v>
      </c>
      <c r="KU82" s="46">
        <f t="shared" si="334"/>
        <v>1124.49</v>
      </c>
      <c r="KV82" s="46">
        <f t="shared" si="178"/>
        <v>279.32</v>
      </c>
      <c r="KW82" s="128">
        <f t="shared" si="179"/>
        <v>845.17</v>
      </c>
      <c r="KX82" s="46">
        <f t="shared" si="180"/>
        <v>316.21812358980975</v>
      </c>
      <c r="KY82" s="46">
        <f t="shared" si="181"/>
        <v>528.95187641019015</v>
      </c>
      <c r="KZ82" s="51">
        <f t="shared" si="182"/>
        <v>189201.92227747565</v>
      </c>
      <c r="LA82" s="153">
        <f t="shared" si="401"/>
        <v>192612.80840155005</v>
      </c>
      <c r="LB82" s="58">
        <f t="shared" si="183"/>
        <v>930.59633333333579</v>
      </c>
      <c r="LC82" s="52">
        <f t="shared" si="184"/>
        <v>276.92</v>
      </c>
      <c r="LD82" s="51">
        <f t="shared" si="185"/>
        <v>653.67633333333583</v>
      </c>
      <c r="LE82" s="51">
        <f t="shared" si="186"/>
        <v>186429.997</v>
      </c>
      <c r="LF82" s="51">
        <f t="shared" si="402"/>
        <v>190957.51599999995</v>
      </c>
      <c r="LG82" s="128">
        <f t="shared" si="187"/>
        <v>10000</v>
      </c>
      <c r="LH82" s="204">
        <f t="shared" si="188"/>
        <v>0</v>
      </c>
      <c r="LI82" s="479">
        <f t="shared" si="189"/>
        <v>-930.59633333333579</v>
      </c>
      <c r="LJ82" s="46">
        <f t="shared" si="337"/>
        <v>-1124.49</v>
      </c>
      <c r="LK82" s="46">
        <f t="shared" si="338"/>
        <v>-845.17</v>
      </c>
      <c r="LL82" s="48"/>
      <c r="LN82" s="45">
        <v>21</v>
      </c>
      <c r="LO82" s="46">
        <f t="shared" si="190"/>
        <v>1123.1238136873469</v>
      </c>
      <c r="LP82" s="46">
        <f t="shared" si="371"/>
        <v>210</v>
      </c>
      <c r="LQ82" s="46">
        <f t="shared" si="192"/>
        <v>913.12381368734691</v>
      </c>
      <c r="LR82" s="46">
        <f t="shared" si="193"/>
        <v>313.35671133369084</v>
      </c>
      <c r="LS82" s="46">
        <f t="shared" si="194"/>
        <v>599.76710235365613</v>
      </c>
      <c r="LT82" s="51">
        <f t="shared" si="195"/>
        <v>187414.25969786083</v>
      </c>
      <c r="LU82" s="199">
        <f t="shared" si="339"/>
        <v>10000</v>
      </c>
      <c r="LV82" s="58">
        <f t="shared" si="196"/>
        <v>933.33033333333128</v>
      </c>
      <c r="LW82" s="52">
        <f t="shared" si="372"/>
        <v>210</v>
      </c>
      <c r="LX82" s="51">
        <f t="shared" si="198"/>
        <v>723.33033333333128</v>
      </c>
      <c r="LY82" s="51">
        <f t="shared" si="340"/>
        <v>184609.90300000008</v>
      </c>
      <c r="LZ82" s="46">
        <f t="shared" si="341"/>
        <v>210</v>
      </c>
      <c r="MA82" s="199">
        <f t="shared" si="342"/>
        <v>10000</v>
      </c>
      <c r="MB82" s="468">
        <f t="shared" si="199"/>
        <v>-933.33033333333128</v>
      </c>
      <c r="MC82" s="46">
        <f t="shared" si="200"/>
        <v>-1123.1238136873469</v>
      </c>
      <c r="MD82" s="46">
        <f t="shared" si="201"/>
        <v>-913.12381368734691</v>
      </c>
      <c r="ME82" s="48"/>
      <c r="MG82" s="45">
        <v>21</v>
      </c>
      <c r="MH82" s="46">
        <f t="shared" si="202"/>
        <v>1076.608661999408</v>
      </c>
      <c r="MI82" s="46">
        <f t="shared" si="373"/>
        <v>124.87</v>
      </c>
      <c r="MJ82" s="46">
        <f t="shared" si="204"/>
        <v>951.73866199940801</v>
      </c>
      <c r="MK82" s="46">
        <f t="shared" si="205"/>
        <v>312.20644281141512</v>
      </c>
      <c r="ML82" s="46">
        <f t="shared" si="206"/>
        <v>639.53221918799295</v>
      </c>
      <c r="MM82" s="51">
        <f t="shared" si="207"/>
        <v>186684.33346766105</v>
      </c>
      <c r="MN82" s="199">
        <f t="shared" si="343"/>
        <v>10000</v>
      </c>
      <c r="MO82" s="58">
        <f t="shared" si="208"/>
        <v>889.32945707741396</v>
      </c>
      <c r="MP82" s="52">
        <f t="shared" si="374"/>
        <v>123.03999999999999</v>
      </c>
      <c r="MQ82" s="51">
        <f t="shared" si="210"/>
        <v>766.289457077414</v>
      </c>
      <c r="MR82" s="57">
        <f t="shared" si="211"/>
        <v>183819.94140137426</v>
      </c>
      <c r="MS82" s="199">
        <f t="shared" si="344"/>
        <v>10000</v>
      </c>
      <c r="MT82" s="468">
        <f t="shared" si="345"/>
        <v>-889.32945707741396</v>
      </c>
      <c r="MU82" s="46">
        <f t="shared" si="212"/>
        <v>-1076.608661999408</v>
      </c>
      <c r="MV82" s="46">
        <f t="shared" si="213"/>
        <v>-951.73866199940801</v>
      </c>
      <c r="MW82" s="48"/>
      <c r="MY82" s="45">
        <v>21</v>
      </c>
      <c r="MZ82" s="46">
        <f t="shared" si="214"/>
        <v>1076.608661999408</v>
      </c>
      <c r="NA82" s="46">
        <f t="shared" si="375"/>
        <v>124.87</v>
      </c>
      <c r="NB82" s="128">
        <f t="shared" si="216"/>
        <v>951.73866199940801</v>
      </c>
      <c r="NC82" s="46">
        <f t="shared" si="217"/>
        <v>312.20644281141512</v>
      </c>
      <c r="ND82" s="46">
        <f t="shared" si="218"/>
        <v>639.53221918799295</v>
      </c>
      <c r="NE82" s="51">
        <f t="shared" si="219"/>
        <v>186684.33346766105</v>
      </c>
      <c r="NF82" s="153">
        <f t="shared" si="346"/>
        <v>10000</v>
      </c>
      <c r="NG82" s="45">
        <v>21</v>
      </c>
      <c r="NH82" s="46">
        <f t="shared" si="220"/>
        <v>1076.6099999999999</v>
      </c>
      <c r="NI82" s="46">
        <f t="shared" si="376"/>
        <v>124.87</v>
      </c>
      <c r="NJ82" s="128">
        <f t="shared" si="347"/>
        <v>951.74</v>
      </c>
      <c r="NK82" s="46">
        <f t="shared" si="348"/>
        <v>312.20639749811636</v>
      </c>
      <c r="NL82" s="46">
        <f t="shared" si="222"/>
        <v>639.53360250188371</v>
      </c>
      <c r="NM82" s="51">
        <f t="shared" si="223"/>
        <v>186684.30489636795</v>
      </c>
      <c r="NN82" s="58">
        <f t="shared" si="224"/>
        <v>888.78037499999857</v>
      </c>
      <c r="NO82" s="52">
        <f t="shared" si="377"/>
        <v>123.06</v>
      </c>
      <c r="NP82" s="51">
        <f t="shared" si="226"/>
        <v>765.72037499999851</v>
      </c>
      <c r="NQ82" s="57">
        <f t="shared" si="227"/>
        <v>183831.56212500005</v>
      </c>
      <c r="NR82" s="153">
        <f t="shared" si="349"/>
        <v>10000</v>
      </c>
      <c r="NS82" s="469">
        <f t="shared" si="228"/>
        <v>-888.78037499999857</v>
      </c>
      <c r="NT82" s="46">
        <f t="shared" si="229"/>
        <v>-1076.6099999999999</v>
      </c>
      <c r="NU82" s="46">
        <f t="shared" si="230"/>
        <v>-951.74</v>
      </c>
      <c r="NV82" s="48"/>
      <c r="NX82" s="45">
        <v>21</v>
      </c>
      <c r="NY82" s="46">
        <f t="shared" si="231"/>
        <v>1076.6456011701148</v>
      </c>
      <c r="NZ82" s="46">
        <f t="shared" si="378"/>
        <v>127.84</v>
      </c>
      <c r="OA82" s="46">
        <f t="shared" si="233"/>
        <v>948.80560117011476</v>
      </c>
      <c r="OB82" s="46">
        <f t="shared" si="234"/>
        <v>312.2607995070594</v>
      </c>
      <c r="OC82" s="46">
        <f t="shared" si="235"/>
        <v>636.5448016630553</v>
      </c>
      <c r="OD82" s="51">
        <f t="shared" si="236"/>
        <v>186719.93490257257</v>
      </c>
      <c r="OE82" s="57">
        <f t="shared" si="403"/>
        <v>191783.71580757669</v>
      </c>
      <c r="OF82" s="153">
        <f t="shared" si="351"/>
        <v>10000</v>
      </c>
      <c r="OG82" s="58">
        <f t="shared" si="237"/>
        <v>889.48383333333379</v>
      </c>
      <c r="OH82" s="52">
        <f t="shared" si="404"/>
        <v>126.66</v>
      </c>
      <c r="OI82" s="51">
        <f t="shared" si="238"/>
        <v>762.82383333333382</v>
      </c>
      <c r="OJ82" s="51">
        <f t="shared" si="239"/>
        <v>183860.6995000001</v>
      </c>
      <c r="OK82" s="153">
        <f t="shared" si="405"/>
        <v>189999.99999999988</v>
      </c>
      <c r="OL82" s="153">
        <f t="shared" si="354"/>
        <v>10000</v>
      </c>
      <c r="OM82" s="468">
        <f t="shared" si="355"/>
        <v>-889.48383333333379</v>
      </c>
      <c r="ON82" s="46">
        <f t="shared" si="356"/>
        <v>-1076.6456011701148</v>
      </c>
      <c r="OO82" s="46">
        <f t="shared" si="240"/>
        <v>-948.80560117011476</v>
      </c>
      <c r="OP82" s="48"/>
      <c r="OR82" s="45">
        <v>21</v>
      </c>
      <c r="OS82" s="46">
        <f t="shared" si="241"/>
        <v>1076.765700416463</v>
      </c>
      <c r="OT82" s="46">
        <f t="shared" si="379"/>
        <v>127.84</v>
      </c>
      <c r="OU82" s="128">
        <f t="shared" si="243"/>
        <v>948.92570041646297</v>
      </c>
      <c r="OV82" s="46">
        <f t="shared" si="244"/>
        <v>312.25673217476339</v>
      </c>
      <c r="OW82" s="46">
        <f t="shared" si="245"/>
        <v>636.66896824169953</v>
      </c>
      <c r="OX82" s="51">
        <f t="shared" si="246"/>
        <v>186717.37033661632</v>
      </c>
      <c r="OY82" s="51">
        <f t="shared" si="406"/>
        <v>191763.64132844011</v>
      </c>
      <c r="OZ82" s="153">
        <f t="shared" si="358"/>
        <v>10000</v>
      </c>
      <c r="PA82" s="45">
        <v>21</v>
      </c>
      <c r="PB82" s="46">
        <f t="shared" si="247"/>
        <v>1076.765700416463</v>
      </c>
      <c r="PC82" s="46">
        <f t="shared" si="407"/>
        <v>127.84</v>
      </c>
      <c r="PD82" s="128">
        <f t="shared" si="248"/>
        <v>948.92570041646297</v>
      </c>
      <c r="PE82" s="46">
        <f t="shared" si="249"/>
        <v>312.25673217476339</v>
      </c>
      <c r="PF82" s="46">
        <f t="shared" si="250"/>
        <v>636.66896824169953</v>
      </c>
      <c r="PG82" s="51">
        <f t="shared" si="251"/>
        <v>186717.37033661632</v>
      </c>
      <c r="PH82" s="57">
        <f t="shared" si="408"/>
        <v>191763.612189318</v>
      </c>
      <c r="PI82" s="688">
        <f t="shared" si="252"/>
        <v>889.6533333333341</v>
      </c>
      <c r="PJ82" s="241">
        <f t="shared" si="409"/>
        <v>126.68</v>
      </c>
      <c r="PK82" s="51">
        <f t="shared" si="253"/>
        <v>762.97333333333404</v>
      </c>
      <c r="PL82" s="57">
        <f t="shared" si="254"/>
        <v>183857.31999999989</v>
      </c>
      <c r="PM82" s="57">
        <f t="shared" si="410"/>
        <v>190036.804</v>
      </c>
      <c r="PN82" s="153">
        <f t="shared" si="363"/>
        <v>10000</v>
      </c>
      <c r="PO82" s="469">
        <f t="shared" si="255"/>
        <v>-889.6533333333341</v>
      </c>
      <c r="PP82" s="46">
        <f t="shared" si="256"/>
        <v>-1076.765700416463</v>
      </c>
      <c r="PQ82" s="46">
        <f t="shared" si="257"/>
        <v>-948.92570041646297</v>
      </c>
      <c r="PR82" s="48"/>
    </row>
    <row r="83" spans="2:434" hidden="1" x14ac:dyDescent="0.3">
      <c r="B83" s="45">
        <v>22</v>
      </c>
      <c r="C83" s="46">
        <f t="shared" si="10"/>
        <v>1111.77</v>
      </c>
      <c r="D83" s="46">
        <f t="shared" si="11"/>
        <v>100</v>
      </c>
      <c r="E83" s="46">
        <f t="shared" si="12"/>
        <v>1011.77</v>
      </c>
      <c r="F83" s="46">
        <f t="shared" si="13"/>
        <v>309.18808635790697</v>
      </c>
      <c r="G83" s="46">
        <f t="shared" si="14"/>
        <v>702.58191364209301</v>
      </c>
      <c r="H83" s="51">
        <f t="shared" si="15"/>
        <v>184810.26990110209</v>
      </c>
      <c r="I83" s="58">
        <f t="shared" si="16"/>
        <v>933.33333333333337</v>
      </c>
      <c r="J83" s="52">
        <f t="shared" si="17"/>
        <v>100</v>
      </c>
      <c r="K83" s="51">
        <f t="shared" si="18"/>
        <v>833.33333333333337</v>
      </c>
      <c r="L83" s="57">
        <f t="shared" si="19"/>
        <v>181666.66666666645</v>
      </c>
      <c r="M83" s="468">
        <f t="shared" si="258"/>
        <v>-933.33333333333337</v>
      </c>
      <c r="N83" s="46">
        <f t="shared" si="259"/>
        <v>-1111.77</v>
      </c>
      <c r="O83" s="47"/>
      <c r="P83" s="46">
        <f t="shared" si="260"/>
        <v>-1011.77</v>
      </c>
      <c r="Q83" s="48"/>
      <c r="R83" s="29"/>
      <c r="S83" s="29"/>
      <c r="T83" s="45">
        <v>22</v>
      </c>
      <c r="U83" s="46">
        <f t="shared" si="20"/>
        <v>1185.05</v>
      </c>
      <c r="V83" s="46">
        <f t="shared" si="21"/>
        <v>173.28</v>
      </c>
      <c r="W83" s="46">
        <f t="shared" si="261"/>
        <v>1011.77</v>
      </c>
      <c r="X83" s="46">
        <f t="shared" si="22"/>
        <v>309.18808635790697</v>
      </c>
      <c r="Y83" s="46">
        <f t="shared" si="23"/>
        <v>702.58191364209301</v>
      </c>
      <c r="Z83" s="51">
        <f t="shared" si="24"/>
        <v>184810.26990110209</v>
      </c>
      <c r="AA83" s="58">
        <f t="shared" si="25"/>
        <v>1003.8133333333334</v>
      </c>
      <c r="AB83" s="52">
        <f t="shared" si="26"/>
        <v>170.48</v>
      </c>
      <c r="AC83" s="51">
        <f t="shared" si="27"/>
        <v>833.33333333333337</v>
      </c>
      <c r="AD83" s="57">
        <f t="shared" si="28"/>
        <v>181666.66666666645</v>
      </c>
      <c r="AE83" s="468">
        <f t="shared" si="262"/>
        <v>-1003.8133333333334</v>
      </c>
      <c r="AF83" s="46">
        <f t="shared" si="29"/>
        <v>-1185.05</v>
      </c>
      <c r="AG83" s="47"/>
      <c r="AH83" s="46">
        <f t="shared" si="263"/>
        <v>-1011.77</v>
      </c>
      <c r="AI83" s="48"/>
      <c r="AJ83" s="29"/>
      <c r="AK83" s="45">
        <v>22</v>
      </c>
      <c r="AL83" s="46">
        <f t="shared" si="30"/>
        <v>1117.72</v>
      </c>
      <c r="AM83" s="46"/>
      <c r="AN83" s="46"/>
      <c r="AO83" s="46">
        <f t="shared" si="31"/>
        <v>169.06</v>
      </c>
      <c r="AP83" s="128">
        <f t="shared" si="32"/>
        <v>948.66</v>
      </c>
      <c r="AQ83" s="128"/>
      <c r="AR83" s="128"/>
      <c r="AS83" s="46">
        <f t="shared" si="33"/>
        <v>311.65662247154989</v>
      </c>
      <c r="AT83" s="46">
        <f t="shared" si="34"/>
        <v>637.00337752845007</v>
      </c>
      <c r="AU83" s="51"/>
      <c r="AV83" s="51"/>
      <c r="AW83" s="51">
        <f t="shared" si="35"/>
        <v>186356.97010540147</v>
      </c>
      <c r="AX83" s="58">
        <f t="shared" si="264"/>
        <v>927.38215694565588</v>
      </c>
      <c r="AY83" s="52"/>
      <c r="AZ83" s="52"/>
      <c r="BA83" s="52">
        <f t="shared" si="36"/>
        <v>166.52</v>
      </c>
      <c r="BB83" s="51">
        <f t="shared" si="37"/>
        <v>760.8621569456559</v>
      </c>
      <c r="BC83" s="51"/>
      <c r="BD83" s="51"/>
      <c r="BE83" s="57">
        <f t="shared" si="38"/>
        <v>183418.79254719554</v>
      </c>
      <c r="BF83" s="468">
        <f t="shared" si="39"/>
        <v>-927.38215694565588</v>
      </c>
      <c r="BG83" s="46">
        <f t="shared" si="40"/>
        <v>-1117.72</v>
      </c>
      <c r="BH83" s="46">
        <f t="shared" si="41"/>
        <v>-948.66</v>
      </c>
      <c r="BI83" s="48"/>
      <c r="BJ83" s="12"/>
      <c r="BK83" s="45">
        <v>22</v>
      </c>
      <c r="BL83" s="46">
        <f t="shared" si="265"/>
        <v>1183.5899999999999</v>
      </c>
      <c r="BM83" s="46">
        <f t="shared" si="266"/>
        <v>171.82</v>
      </c>
      <c r="BN83" s="46">
        <f t="shared" si="267"/>
        <v>1011.77</v>
      </c>
      <c r="BO83" s="46">
        <f t="shared" si="42"/>
        <v>309.18808635790697</v>
      </c>
      <c r="BP83" s="46">
        <f t="shared" si="43"/>
        <v>702.58191364209301</v>
      </c>
      <c r="BQ83" s="51">
        <f t="shared" si="44"/>
        <v>184810.26990110209</v>
      </c>
      <c r="BR83" s="57">
        <f t="shared" si="380"/>
        <v>191783.71580757669</v>
      </c>
      <c r="BS83" s="58">
        <f t="shared" si="45"/>
        <v>1003.5533333333334</v>
      </c>
      <c r="BT83" s="52">
        <f t="shared" si="269"/>
        <v>170.22</v>
      </c>
      <c r="BU83" s="51">
        <f t="shared" si="46"/>
        <v>833.33333333333337</v>
      </c>
      <c r="BV83" s="51">
        <f t="shared" si="47"/>
        <v>181666.66666666645</v>
      </c>
      <c r="BW83" s="153">
        <f t="shared" si="381"/>
        <v>189999.99999999988</v>
      </c>
      <c r="BX83" s="468">
        <f t="shared" si="271"/>
        <v>-1003.5533333333334</v>
      </c>
      <c r="BY83" s="46">
        <f t="shared" si="272"/>
        <v>-1183.5899999999999</v>
      </c>
      <c r="BZ83" s="46">
        <f t="shared" si="48"/>
        <v>-1011.77</v>
      </c>
      <c r="CA83" s="48"/>
      <c r="CB83" s="29"/>
      <c r="CC83" s="45">
        <v>22</v>
      </c>
      <c r="CD83" s="128">
        <f t="shared" si="49"/>
        <v>1117.6300000000001</v>
      </c>
      <c r="CE83" s="46">
        <f t="shared" si="273"/>
        <v>167.88</v>
      </c>
      <c r="CF83" s="128">
        <f t="shared" si="50"/>
        <v>949.75</v>
      </c>
      <c r="CG83" s="46">
        <f t="shared" si="274"/>
        <v>311.52729956281809</v>
      </c>
      <c r="CH83" s="46">
        <f t="shared" si="52"/>
        <v>638.22270043718186</v>
      </c>
      <c r="CI83" s="51">
        <f t="shared" si="53"/>
        <v>186278.15703725367</v>
      </c>
      <c r="CJ83" s="199">
        <f t="shared" si="382"/>
        <v>192612.80840155005</v>
      </c>
      <c r="CK83" s="153">
        <f t="shared" si="276"/>
        <v>10000</v>
      </c>
      <c r="CL83" s="45">
        <v>22</v>
      </c>
      <c r="CM83" s="46">
        <f t="shared" si="277"/>
        <v>1117.6300000000001</v>
      </c>
      <c r="CN83" s="128">
        <f t="shared" si="54"/>
        <v>167.88</v>
      </c>
      <c r="CO83" s="128">
        <f t="shared" si="278"/>
        <v>949.75</v>
      </c>
      <c r="CP83" s="46">
        <f t="shared" si="55"/>
        <v>311.52729956281809</v>
      </c>
      <c r="CQ83" s="46">
        <f t="shared" si="56"/>
        <v>638.22270043718186</v>
      </c>
      <c r="CR83" s="51">
        <f t="shared" si="57"/>
        <v>186278.15703725367</v>
      </c>
      <c r="CS83" s="153">
        <f t="shared" si="383"/>
        <v>192612.80840155005</v>
      </c>
      <c r="CT83" s="58">
        <f t="shared" si="58"/>
        <v>927.86033333333398</v>
      </c>
      <c r="CU83" s="52">
        <f t="shared" si="280"/>
        <v>166.44</v>
      </c>
      <c r="CV83" s="51">
        <f t="shared" si="281"/>
        <v>761.42033333333393</v>
      </c>
      <c r="CW83" s="51">
        <f t="shared" si="59"/>
        <v>183343.31266666652</v>
      </c>
      <c r="CX83" s="57">
        <f t="shared" si="384"/>
        <v>190957.51599999995</v>
      </c>
      <c r="CY83" s="153">
        <f t="shared" si="283"/>
        <v>10000</v>
      </c>
      <c r="CZ83" s="479">
        <f t="shared" si="60"/>
        <v>-927.86033333333398</v>
      </c>
      <c r="DA83" s="46">
        <f t="shared" si="284"/>
        <v>-1117.6300000000001</v>
      </c>
      <c r="DB83" s="46">
        <f t="shared" si="285"/>
        <v>-949.75</v>
      </c>
      <c r="DC83" s="48"/>
      <c r="DE83" s="45">
        <v>22</v>
      </c>
      <c r="DF83" s="46">
        <f t="shared" si="61"/>
        <v>1065.0999999999999</v>
      </c>
      <c r="DG83" s="46">
        <f t="shared" si="385"/>
        <v>53.33</v>
      </c>
      <c r="DH83" s="46">
        <f t="shared" si="62"/>
        <v>1011.77</v>
      </c>
      <c r="DI83" s="46">
        <f t="shared" si="63"/>
        <v>309.18808635790697</v>
      </c>
      <c r="DJ83" s="46">
        <f t="shared" si="64"/>
        <v>702.58191364209301</v>
      </c>
      <c r="DK83" s="51">
        <f t="shared" si="65"/>
        <v>184810.26990110209</v>
      </c>
      <c r="DL83" s="58">
        <f t="shared" si="66"/>
        <v>886.66333333333341</v>
      </c>
      <c r="DM83" s="52">
        <f t="shared" si="386"/>
        <v>53.33</v>
      </c>
      <c r="DN83" s="51">
        <f t="shared" si="67"/>
        <v>833.33333333333337</v>
      </c>
      <c r="DO83" s="57">
        <f t="shared" si="68"/>
        <v>181666.66666666645</v>
      </c>
      <c r="DP83" s="468">
        <f t="shared" si="288"/>
        <v>-886.66333333333341</v>
      </c>
      <c r="DQ83" s="46">
        <f t="shared" si="289"/>
        <v>-1065.0999999999999</v>
      </c>
      <c r="DR83" s="47"/>
      <c r="DS83" s="46">
        <f t="shared" si="290"/>
        <v>-1011.77</v>
      </c>
      <c r="DT83" s="48"/>
      <c r="DU83" s="29"/>
      <c r="DV83" s="45">
        <v>22</v>
      </c>
      <c r="DW83" s="46">
        <f t="shared" si="291"/>
        <v>1061.23</v>
      </c>
      <c r="DX83" s="46">
        <f t="shared" si="387"/>
        <v>49.46</v>
      </c>
      <c r="DY83" s="46">
        <f t="shared" si="293"/>
        <v>1011.77</v>
      </c>
      <c r="DZ83" s="46">
        <f t="shared" si="69"/>
        <v>309.18808635790697</v>
      </c>
      <c r="EA83" s="46">
        <f t="shared" si="70"/>
        <v>702.58191364209301</v>
      </c>
      <c r="EB83" s="51">
        <f t="shared" si="71"/>
        <v>184810.26990110209</v>
      </c>
      <c r="EC83" s="58">
        <f t="shared" si="72"/>
        <v>881.99333333333334</v>
      </c>
      <c r="ED83" s="52">
        <f t="shared" si="388"/>
        <v>48.66</v>
      </c>
      <c r="EE83" s="51">
        <f t="shared" si="73"/>
        <v>833.33333333333337</v>
      </c>
      <c r="EF83" s="57">
        <f t="shared" si="74"/>
        <v>181666.66666666645</v>
      </c>
      <c r="EG83" s="468">
        <f t="shared" si="295"/>
        <v>-881.99333333333334</v>
      </c>
      <c r="EH83" s="46">
        <f t="shared" si="296"/>
        <v>-1061.23</v>
      </c>
      <c r="EI83" s="47"/>
      <c r="EJ83" s="46">
        <f t="shared" si="297"/>
        <v>-1011.77</v>
      </c>
      <c r="EK83" s="48"/>
      <c r="EL83" s="29"/>
      <c r="EM83" s="45">
        <v>22</v>
      </c>
      <c r="EN83" s="46">
        <f t="shared" si="365"/>
        <v>1058.0868689014749</v>
      </c>
      <c r="EO83" s="46">
        <f t="shared" si="389"/>
        <v>49.47</v>
      </c>
      <c r="EP83" s="128">
        <f t="shared" si="77"/>
        <v>1008.6168689014748</v>
      </c>
      <c r="EQ83" s="46">
        <f t="shared" si="78"/>
        <v>309.23880629040582</v>
      </c>
      <c r="ER83" s="46">
        <f t="shared" si="79"/>
        <v>699.37806261106903</v>
      </c>
      <c r="ES83" s="51">
        <f t="shared" si="80"/>
        <v>184843.90571163243</v>
      </c>
      <c r="ET83" s="153">
        <f t="shared" si="298"/>
        <v>10000</v>
      </c>
      <c r="EU83" s="45">
        <v>22</v>
      </c>
      <c r="EV83" s="46">
        <f t="shared" si="81"/>
        <v>1058.0899999999999</v>
      </c>
      <c r="EW83" s="46">
        <f t="shared" si="390"/>
        <v>49.47</v>
      </c>
      <c r="EX83" s="128">
        <f t="shared" si="300"/>
        <v>1008.62</v>
      </c>
      <c r="EY83" s="46">
        <f t="shared" si="301"/>
        <v>309.23869485605854</v>
      </c>
      <c r="EZ83" s="46">
        <f t="shared" si="82"/>
        <v>699.38130514394152</v>
      </c>
      <c r="FA83" s="51">
        <f t="shared" si="83"/>
        <v>184843.83560849118</v>
      </c>
      <c r="FB83" s="58">
        <f t="shared" si="302"/>
        <v>874.86920833333363</v>
      </c>
      <c r="FC83" s="52">
        <f t="shared" si="391"/>
        <v>48.69</v>
      </c>
      <c r="FD83" s="51">
        <f t="shared" si="304"/>
        <v>826.17920833333369</v>
      </c>
      <c r="FE83" s="57">
        <f t="shared" si="84"/>
        <v>181796.81741666663</v>
      </c>
      <c r="FF83" s="153">
        <f t="shared" si="305"/>
        <v>10000</v>
      </c>
      <c r="FG83" s="469">
        <f t="shared" si="85"/>
        <v>-874.86920833333363</v>
      </c>
      <c r="FH83" s="46">
        <f t="shared" si="86"/>
        <v>-1058.0899999999999</v>
      </c>
      <c r="FI83" s="46">
        <f t="shared" si="87"/>
        <v>-1008.62</v>
      </c>
      <c r="FJ83" s="48"/>
      <c r="FL83" s="45">
        <v>22</v>
      </c>
      <c r="FM83" s="46">
        <f t="shared" si="306"/>
        <v>1062.9000000000001</v>
      </c>
      <c r="FN83" s="46">
        <f t="shared" si="366"/>
        <v>51.13</v>
      </c>
      <c r="FO83" s="46">
        <f t="shared" si="307"/>
        <v>1011.77</v>
      </c>
      <c r="FP83" s="46">
        <f t="shared" si="89"/>
        <v>309.18808635790697</v>
      </c>
      <c r="FQ83" s="46">
        <f t="shared" si="90"/>
        <v>702.58191364209301</v>
      </c>
      <c r="FR83" s="51">
        <f t="shared" si="91"/>
        <v>184810.26990110209</v>
      </c>
      <c r="FS83" s="57">
        <f t="shared" si="392"/>
        <v>191783.71580757669</v>
      </c>
      <c r="FT83" s="58">
        <f t="shared" si="92"/>
        <v>883.99333333333334</v>
      </c>
      <c r="FU83" s="52">
        <f t="shared" si="367"/>
        <v>50.66</v>
      </c>
      <c r="FV83" s="51">
        <f t="shared" si="94"/>
        <v>833.33333333333337</v>
      </c>
      <c r="FW83" s="51">
        <f t="shared" si="95"/>
        <v>181666.66666666645</v>
      </c>
      <c r="FX83" s="153">
        <f t="shared" si="393"/>
        <v>189999.99999999988</v>
      </c>
      <c r="FY83" s="468">
        <f t="shared" si="310"/>
        <v>-883.99333333333334</v>
      </c>
      <c r="FZ83" s="46">
        <f t="shared" si="311"/>
        <v>-1062.9000000000001</v>
      </c>
      <c r="GA83" s="46">
        <f t="shared" si="96"/>
        <v>-1011.77</v>
      </c>
      <c r="GB83" s="48"/>
      <c r="GD83" s="45">
        <v>22</v>
      </c>
      <c r="GE83" s="46">
        <f t="shared" si="368"/>
        <v>1060.0875939185617</v>
      </c>
      <c r="GF83" s="128">
        <f t="shared" si="394"/>
        <v>51.13</v>
      </c>
      <c r="GG83" s="128">
        <f t="shared" si="98"/>
        <v>1008.9575939185617</v>
      </c>
      <c r="GH83" s="46">
        <f t="shared" si="99"/>
        <v>309.19659210019256</v>
      </c>
      <c r="GI83" s="46">
        <f t="shared" si="100"/>
        <v>699.7610018183691</v>
      </c>
      <c r="GJ83" s="51">
        <f t="shared" si="101"/>
        <v>184818.19425829715</v>
      </c>
      <c r="GK83" s="51">
        <f t="shared" si="395"/>
        <v>191763.64132844011</v>
      </c>
      <c r="GL83" s="153">
        <f t="shared" si="314"/>
        <v>10000</v>
      </c>
      <c r="GM83" s="45">
        <v>22</v>
      </c>
      <c r="GN83" s="46">
        <f t="shared" si="102"/>
        <v>1060.0899999999999</v>
      </c>
      <c r="GO83" s="46">
        <f t="shared" si="369"/>
        <v>51.13</v>
      </c>
      <c r="GP83" s="128">
        <f t="shared" si="315"/>
        <v>1008.96</v>
      </c>
      <c r="GQ83" s="46">
        <f t="shared" si="104"/>
        <v>309.19650646886777</v>
      </c>
      <c r="GR83" s="46">
        <f t="shared" si="105"/>
        <v>699.76349353113233</v>
      </c>
      <c r="GS83" s="51">
        <f t="shared" si="106"/>
        <v>184818.14038778952</v>
      </c>
      <c r="GT83" s="57">
        <f t="shared" si="396"/>
        <v>191763.612189318</v>
      </c>
      <c r="GU83" s="58">
        <f t="shared" si="107"/>
        <v>876.92633333333197</v>
      </c>
      <c r="GV83" s="241">
        <f t="shared" si="370"/>
        <v>50.67</v>
      </c>
      <c r="GW83" s="51">
        <f t="shared" si="317"/>
        <v>826.25633333333201</v>
      </c>
      <c r="GX83" s="57">
        <f t="shared" si="109"/>
        <v>181774.24066666677</v>
      </c>
      <c r="GY83" s="57">
        <f t="shared" si="397"/>
        <v>190036.804</v>
      </c>
      <c r="GZ83" s="153">
        <f t="shared" si="319"/>
        <v>10000</v>
      </c>
      <c r="HA83" s="469">
        <f t="shared" si="110"/>
        <v>-876.92633333333197</v>
      </c>
      <c r="HB83" s="46">
        <f t="shared" si="111"/>
        <v>-1060.0899999999999</v>
      </c>
      <c r="HC83" s="46">
        <f t="shared" si="112"/>
        <v>-1008.96</v>
      </c>
      <c r="HD83" s="48"/>
      <c r="HF83" s="45">
        <v>22</v>
      </c>
      <c r="HG83" s="46">
        <f t="shared" si="113"/>
        <v>1123.8775326810628</v>
      </c>
      <c r="HH83" s="46">
        <f t="shared" si="114"/>
        <v>250</v>
      </c>
      <c r="HI83" s="46">
        <f t="shared" si="115"/>
        <v>873.8775326810628</v>
      </c>
      <c r="HJ83" s="46">
        <f t="shared" si="116"/>
        <v>314.09561545096892</v>
      </c>
      <c r="HK83" s="46">
        <f t="shared" si="117"/>
        <v>559.78191723009388</v>
      </c>
      <c r="HL83" s="51">
        <f t="shared" si="118"/>
        <v>187897.58735335126</v>
      </c>
      <c r="HM83" s="153">
        <f t="shared" si="320"/>
        <v>10000</v>
      </c>
      <c r="HN83" s="58">
        <f t="shared" si="119"/>
        <v>933.33333333333724</v>
      </c>
      <c r="HO83" s="52">
        <f t="shared" si="120"/>
        <v>250</v>
      </c>
      <c r="HP83" s="51">
        <f t="shared" si="121"/>
        <v>683.33333333333724</v>
      </c>
      <c r="HQ83" s="57">
        <f t="shared" si="122"/>
        <v>184966.66666666645</v>
      </c>
      <c r="HR83" s="153">
        <f t="shared" si="321"/>
        <v>10000</v>
      </c>
      <c r="HS83" s="468">
        <f t="shared" si="123"/>
        <v>-933.33333333333724</v>
      </c>
      <c r="HT83" s="46">
        <f t="shared" si="124"/>
        <v>-1123.8775326810628</v>
      </c>
      <c r="HU83" s="46">
        <f t="shared" si="125"/>
        <v>-873.8775326810628</v>
      </c>
      <c r="HV83" s="48"/>
      <c r="HW83" s="29"/>
      <c r="HX83" s="45">
        <v>22</v>
      </c>
      <c r="HY83" s="128">
        <f t="shared" si="126"/>
        <v>1124.3399999999999</v>
      </c>
      <c r="HZ83" s="46">
        <f t="shared" si="127"/>
        <v>272.32</v>
      </c>
      <c r="IA83" s="46">
        <f t="shared" si="128"/>
        <v>852.02</v>
      </c>
      <c r="IB83" s="46">
        <f t="shared" si="129"/>
        <v>315.17042710203401</v>
      </c>
      <c r="IC83" s="46">
        <f t="shared" si="130"/>
        <v>536.84957289796603</v>
      </c>
      <c r="ID83" s="51">
        <f t="shared" si="131"/>
        <v>188565.40668832243</v>
      </c>
      <c r="IE83" s="153">
        <f t="shared" si="322"/>
        <v>10000</v>
      </c>
      <c r="IF83" s="58">
        <f t="shared" si="132"/>
        <v>930.14625019664186</v>
      </c>
      <c r="IG83" s="52">
        <f t="shared" si="133"/>
        <v>268.3</v>
      </c>
      <c r="IH83" s="51">
        <f t="shared" si="134"/>
        <v>661.8462501966419</v>
      </c>
      <c r="II83" s="57">
        <f t="shared" si="323"/>
        <v>185657.24249567397</v>
      </c>
      <c r="IJ83" s="153">
        <f t="shared" si="324"/>
        <v>10000</v>
      </c>
      <c r="IK83" s="468">
        <f t="shared" si="135"/>
        <v>-930.14625019664186</v>
      </c>
      <c r="IL83" s="46">
        <f t="shared" si="136"/>
        <v>-1124.3399999999999</v>
      </c>
      <c r="IM83" s="46">
        <f t="shared" si="137"/>
        <v>-852.02</v>
      </c>
      <c r="IN83" s="48"/>
      <c r="IO83" s="53">
        <f t="shared" si="138"/>
        <v>272.32312513812764</v>
      </c>
      <c r="IQ83" s="45">
        <v>22</v>
      </c>
      <c r="IR83" s="128">
        <f t="shared" si="139"/>
        <v>1126.4568749999989</v>
      </c>
      <c r="IS83" s="128">
        <f t="shared" si="140"/>
        <v>277.27999999999997</v>
      </c>
      <c r="IT83" s="128">
        <f t="shared" si="141"/>
        <v>849.17687499999897</v>
      </c>
      <c r="IU83" s="46">
        <f t="shared" si="364"/>
        <v>315.27999999999997</v>
      </c>
      <c r="IV83" s="46">
        <f t="shared" si="143"/>
        <v>533.896874999999</v>
      </c>
      <c r="IW83" s="51">
        <f t="shared" si="144"/>
        <v>188631.24875000003</v>
      </c>
      <c r="IX83" s="199">
        <f t="shared" si="325"/>
        <v>10000</v>
      </c>
      <c r="IY83" s="128">
        <f t="shared" si="145"/>
        <v>272.22342915895973</v>
      </c>
      <c r="IZ83" s="408">
        <f t="shared" si="146"/>
        <v>0</v>
      </c>
      <c r="JA83" s="58">
        <f t="shared" si="147"/>
        <v>931.95916666666494</v>
      </c>
      <c r="JB83" s="52">
        <f t="shared" si="148"/>
        <v>273.2</v>
      </c>
      <c r="JC83" s="51">
        <f t="shared" si="149"/>
        <v>658.7591666666649</v>
      </c>
      <c r="JD83" s="57">
        <f t="shared" si="150"/>
        <v>185727.89833333332</v>
      </c>
      <c r="JE83" s="280">
        <f t="shared" si="151"/>
        <v>10000</v>
      </c>
      <c r="JF83" s="280">
        <f t="shared" si="152"/>
        <v>0</v>
      </c>
      <c r="JG83" s="468">
        <f t="shared" si="153"/>
        <v>-931.95916666666494</v>
      </c>
      <c r="JH83" s="46">
        <f t="shared" si="154"/>
        <v>-1126.4568749999989</v>
      </c>
      <c r="JI83" s="46">
        <f t="shared" si="155"/>
        <v>-849.17687499999897</v>
      </c>
      <c r="JJ83" s="48"/>
      <c r="JL83" s="45">
        <v>22</v>
      </c>
      <c r="JM83" s="46">
        <f t="shared" si="156"/>
        <v>1124.4930833333331</v>
      </c>
      <c r="JN83" s="46">
        <f t="shared" si="157"/>
        <v>281.98</v>
      </c>
      <c r="JO83" s="128">
        <f t="shared" si="158"/>
        <v>842.51308333333304</v>
      </c>
      <c r="JP83" s="46">
        <f t="shared" si="326"/>
        <v>315.45999999999998</v>
      </c>
      <c r="JQ83" s="46">
        <f t="shared" si="159"/>
        <v>527.05308333333301</v>
      </c>
      <c r="JR83" s="51">
        <f t="shared" si="160"/>
        <v>188748.56216666667</v>
      </c>
      <c r="JS83" s="51">
        <f t="shared" si="398"/>
        <v>191783.71580757669</v>
      </c>
      <c r="JT83" s="199">
        <f t="shared" si="328"/>
        <v>10000</v>
      </c>
      <c r="JU83" s="128">
        <f t="shared" si="161"/>
        <v>281.96778057146372</v>
      </c>
      <c r="JV83" s="408">
        <f t="shared" si="162"/>
        <v>0</v>
      </c>
      <c r="JW83" s="58">
        <f t="shared" si="163"/>
        <v>930.37233333333074</v>
      </c>
      <c r="JX83" s="52">
        <f t="shared" si="164"/>
        <v>279.36</v>
      </c>
      <c r="JY83" s="51">
        <f t="shared" si="165"/>
        <v>651.01233333333073</v>
      </c>
      <c r="JZ83" s="51">
        <f t="shared" si="166"/>
        <v>185854.1286666668</v>
      </c>
      <c r="KA83" s="199">
        <f t="shared" si="399"/>
        <v>189999.99999999988</v>
      </c>
      <c r="KB83" s="128">
        <f t="shared" si="330"/>
        <v>10000</v>
      </c>
      <c r="KC83" s="204">
        <f t="shared" si="167"/>
        <v>0</v>
      </c>
      <c r="KD83" s="468">
        <f t="shared" si="331"/>
        <v>-930.37233333333074</v>
      </c>
      <c r="KE83" s="46">
        <f t="shared" si="168"/>
        <v>-1124.4930833333331</v>
      </c>
      <c r="KF83" s="46">
        <f t="shared" si="169"/>
        <v>-842.51308333333304</v>
      </c>
      <c r="KG83" s="48"/>
      <c r="KI83" s="45">
        <v>22</v>
      </c>
      <c r="KJ83" s="46">
        <f t="shared" si="170"/>
        <v>1124.4890404061762</v>
      </c>
      <c r="KK83" s="46">
        <f t="shared" si="171"/>
        <v>279.32</v>
      </c>
      <c r="KL83" s="128">
        <f t="shared" si="172"/>
        <v>845.16904040617624</v>
      </c>
      <c r="KM83" s="46">
        <f t="shared" si="173"/>
        <v>315.33657128062617</v>
      </c>
      <c r="KN83" s="46">
        <f t="shared" si="174"/>
        <v>529.83246912555001</v>
      </c>
      <c r="KO83" s="51">
        <f t="shared" si="175"/>
        <v>188672.11029925017</v>
      </c>
      <c r="KP83" s="199">
        <f t="shared" si="400"/>
        <v>192612.80840155005</v>
      </c>
      <c r="KQ83" s="199">
        <f t="shared" si="333"/>
        <v>10000</v>
      </c>
      <c r="KR83" s="128">
        <f t="shared" si="176"/>
        <v>362.18366756782797</v>
      </c>
      <c r="KS83" s="408">
        <f t="shared" si="177"/>
        <v>0</v>
      </c>
      <c r="KT83" s="45">
        <v>22</v>
      </c>
      <c r="KU83" s="46">
        <f t="shared" si="334"/>
        <v>1124.49</v>
      </c>
      <c r="KV83" s="46">
        <f t="shared" si="178"/>
        <v>279.32</v>
      </c>
      <c r="KW83" s="128">
        <f t="shared" si="179"/>
        <v>845.17</v>
      </c>
      <c r="KX83" s="46">
        <f t="shared" si="180"/>
        <v>315.3365371291261</v>
      </c>
      <c r="KY83" s="46">
        <f t="shared" si="181"/>
        <v>529.83346287087386</v>
      </c>
      <c r="KZ83" s="51">
        <f t="shared" si="182"/>
        <v>188672.08881460477</v>
      </c>
      <c r="LA83" s="153">
        <f t="shared" si="401"/>
        <v>192612.80840155005</v>
      </c>
      <c r="LB83" s="58">
        <f t="shared" si="183"/>
        <v>930.59633333333579</v>
      </c>
      <c r="LC83" s="52">
        <f t="shared" si="184"/>
        <v>276.92</v>
      </c>
      <c r="LD83" s="51">
        <f t="shared" si="185"/>
        <v>653.67633333333583</v>
      </c>
      <c r="LE83" s="51">
        <f t="shared" si="186"/>
        <v>185776.32066666667</v>
      </c>
      <c r="LF83" s="51">
        <f t="shared" si="402"/>
        <v>190957.51599999995</v>
      </c>
      <c r="LG83" s="128">
        <f t="shared" si="187"/>
        <v>10000</v>
      </c>
      <c r="LH83" s="204">
        <f t="shared" si="188"/>
        <v>0</v>
      </c>
      <c r="LI83" s="479">
        <f t="shared" si="189"/>
        <v>-930.59633333333579</v>
      </c>
      <c r="LJ83" s="46">
        <f t="shared" si="337"/>
        <v>-1124.49</v>
      </c>
      <c r="LK83" s="46">
        <f t="shared" si="338"/>
        <v>-845.17</v>
      </c>
      <c r="LL83" s="48"/>
      <c r="LN83" s="45">
        <v>22</v>
      </c>
      <c r="LO83" s="46">
        <f t="shared" si="190"/>
        <v>1123.1238136873469</v>
      </c>
      <c r="LP83" s="46">
        <f t="shared" si="371"/>
        <v>210</v>
      </c>
      <c r="LQ83" s="46">
        <f t="shared" si="192"/>
        <v>913.12381368734691</v>
      </c>
      <c r="LR83" s="46">
        <f t="shared" si="193"/>
        <v>312.35709949643473</v>
      </c>
      <c r="LS83" s="46">
        <f t="shared" si="194"/>
        <v>600.76671419091213</v>
      </c>
      <c r="LT83" s="51">
        <f t="shared" si="195"/>
        <v>186813.49298366992</v>
      </c>
      <c r="LU83" s="199">
        <f t="shared" si="339"/>
        <v>10000</v>
      </c>
      <c r="LV83" s="58">
        <f t="shared" si="196"/>
        <v>933.33033333333128</v>
      </c>
      <c r="LW83" s="52">
        <f t="shared" si="372"/>
        <v>210</v>
      </c>
      <c r="LX83" s="51">
        <f t="shared" si="198"/>
        <v>723.33033333333128</v>
      </c>
      <c r="LY83" s="51">
        <f t="shared" si="340"/>
        <v>183886.57266666676</v>
      </c>
      <c r="LZ83" s="46">
        <f t="shared" si="341"/>
        <v>210</v>
      </c>
      <c r="MA83" s="199">
        <f t="shared" si="342"/>
        <v>10000</v>
      </c>
      <c r="MB83" s="468">
        <f t="shared" si="199"/>
        <v>-933.33033333333128</v>
      </c>
      <c r="MC83" s="46">
        <f t="shared" si="200"/>
        <v>-1123.1238136873469</v>
      </c>
      <c r="MD83" s="46">
        <f t="shared" si="201"/>
        <v>-913.12381368734691</v>
      </c>
      <c r="ME83" s="48"/>
      <c r="MG83" s="45">
        <v>22</v>
      </c>
      <c r="MH83" s="46">
        <f t="shared" si="202"/>
        <v>1076.608661999408</v>
      </c>
      <c r="MI83" s="46">
        <f t="shared" si="373"/>
        <v>124.44</v>
      </c>
      <c r="MJ83" s="46">
        <f t="shared" si="204"/>
        <v>952.16866199940796</v>
      </c>
      <c r="MK83" s="46">
        <f t="shared" si="205"/>
        <v>311.14055577943509</v>
      </c>
      <c r="ML83" s="46">
        <f t="shared" si="206"/>
        <v>641.02810621997287</v>
      </c>
      <c r="MM83" s="51">
        <f t="shared" si="207"/>
        <v>186043.30536144107</v>
      </c>
      <c r="MN83" s="199">
        <f t="shared" si="343"/>
        <v>10000</v>
      </c>
      <c r="MO83" s="58">
        <f t="shared" si="208"/>
        <v>889.32945707741396</v>
      </c>
      <c r="MP83" s="52">
        <f t="shared" si="374"/>
        <v>122.54</v>
      </c>
      <c r="MQ83" s="51">
        <f t="shared" si="210"/>
        <v>766.789457077414</v>
      </c>
      <c r="MR83" s="57">
        <f t="shared" si="211"/>
        <v>183053.15194429684</v>
      </c>
      <c r="MS83" s="199">
        <f t="shared" si="344"/>
        <v>10000</v>
      </c>
      <c r="MT83" s="468">
        <f t="shared" si="345"/>
        <v>-889.32945707741396</v>
      </c>
      <c r="MU83" s="46">
        <f t="shared" si="212"/>
        <v>-1076.608661999408</v>
      </c>
      <c r="MV83" s="46">
        <f t="shared" si="213"/>
        <v>-952.16866199940796</v>
      </c>
      <c r="MW83" s="48"/>
      <c r="MY83" s="45">
        <v>22</v>
      </c>
      <c r="MZ83" s="46">
        <f t="shared" si="214"/>
        <v>1076.608661999408</v>
      </c>
      <c r="NA83" s="46">
        <f t="shared" si="375"/>
        <v>124.44</v>
      </c>
      <c r="NB83" s="128">
        <f t="shared" si="216"/>
        <v>952.16866199940796</v>
      </c>
      <c r="NC83" s="46">
        <f t="shared" si="217"/>
        <v>311.14055577943509</v>
      </c>
      <c r="ND83" s="46">
        <f t="shared" si="218"/>
        <v>641.02810621997287</v>
      </c>
      <c r="NE83" s="51">
        <f t="shared" si="219"/>
        <v>186043.30536144107</v>
      </c>
      <c r="NF83" s="153">
        <f t="shared" si="346"/>
        <v>10000</v>
      </c>
      <c r="NG83" s="45">
        <v>22</v>
      </c>
      <c r="NH83" s="46">
        <f t="shared" si="220"/>
        <v>1076.6099999999999</v>
      </c>
      <c r="NI83" s="46">
        <f t="shared" si="376"/>
        <v>124.44</v>
      </c>
      <c r="NJ83" s="128">
        <f t="shared" si="347"/>
        <v>952.17</v>
      </c>
      <c r="NK83" s="46">
        <f t="shared" si="348"/>
        <v>311.14050816061325</v>
      </c>
      <c r="NL83" s="46">
        <f t="shared" si="222"/>
        <v>641.02949183938676</v>
      </c>
      <c r="NM83" s="51">
        <f t="shared" si="223"/>
        <v>186043.27540452857</v>
      </c>
      <c r="NN83" s="58">
        <f t="shared" si="224"/>
        <v>888.78037499999857</v>
      </c>
      <c r="NO83" s="52">
        <f t="shared" si="377"/>
        <v>122.54</v>
      </c>
      <c r="NP83" s="51">
        <f t="shared" si="226"/>
        <v>766.24037499999861</v>
      </c>
      <c r="NQ83" s="57">
        <f t="shared" si="227"/>
        <v>183065.32175000006</v>
      </c>
      <c r="NR83" s="153">
        <f t="shared" si="349"/>
        <v>10000</v>
      </c>
      <c r="NS83" s="469">
        <f t="shared" si="228"/>
        <v>-888.78037499999857</v>
      </c>
      <c r="NT83" s="46">
        <f t="shared" si="229"/>
        <v>-1076.6099999999999</v>
      </c>
      <c r="NU83" s="46">
        <f t="shared" si="230"/>
        <v>-952.17</v>
      </c>
      <c r="NV83" s="48"/>
      <c r="NX83" s="45">
        <v>22</v>
      </c>
      <c r="NY83" s="46">
        <f t="shared" si="231"/>
        <v>1076.6456011701148</v>
      </c>
      <c r="NZ83" s="46">
        <f t="shared" si="378"/>
        <v>127.84</v>
      </c>
      <c r="OA83" s="46">
        <f t="shared" si="233"/>
        <v>948.80560117011476</v>
      </c>
      <c r="OB83" s="46">
        <f t="shared" si="234"/>
        <v>311.19989150428762</v>
      </c>
      <c r="OC83" s="46">
        <f t="shared" si="235"/>
        <v>637.60570966582713</v>
      </c>
      <c r="OD83" s="51">
        <f t="shared" si="236"/>
        <v>186082.32919290673</v>
      </c>
      <c r="OE83" s="57">
        <f t="shared" si="403"/>
        <v>191783.71580757669</v>
      </c>
      <c r="OF83" s="153">
        <f t="shared" si="351"/>
        <v>10000</v>
      </c>
      <c r="OG83" s="58">
        <f t="shared" si="237"/>
        <v>889.48383333333379</v>
      </c>
      <c r="OH83" s="52">
        <f t="shared" si="404"/>
        <v>126.66</v>
      </c>
      <c r="OI83" s="51">
        <f t="shared" si="238"/>
        <v>762.82383333333382</v>
      </c>
      <c r="OJ83" s="51">
        <f t="shared" si="239"/>
        <v>183097.87566666678</v>
      </c>
      <c r="OK83" s="153">
        <f t="shared" si="405"/>
        <v>189999.99999999988</v>
      </c>
      <c r="OL83" s="153">
        <f t="shared" si="354"/>
        <v>10000</v>
      </c>
      <c r="OM83" s="468">
        <f t="shared" si="355"/>
        <v>-889.48383333333379</v>
      </c>
      <c r="ON83" s="46">
        <f t="shared" si="356"/>
        <v>-1076.6456011701148</v>
      </c>
      <c r="OO83" s="46">
        <f t="shared" si="240"/>
        <v>-948.80560117011476</v>
      </c>
      <c r="OP83" s="48"/>
      <c r="OR83" s="45">
        <v>22</v>
      </c>
      <c r="OS83" s="46">
        <f t="shared" si="241"/>
        <v>1076.765700416463</v>
      </c>
      <c r="OT83" s="46">
        <f t="shared" si="379"/>
        <v>127.84</v>
      </c>
      <c r="OU83" s="128">
        <f t="shared" si="243"/>
        <v>948.92570041646297</v>
      </c>
      <c r="OV83" s="46">
        <f t="shared" si="244"/>
        <v>311.19561722769384</v>
      </c>
      <c r="OW83" s="46">
        <f t="shared" si="245"/>
        <v>637.73008318876919</v>
      </c>
      <c r="OX83" s="51">
        <f t="shared" si="246"/>
        <v>186079.64025342755</v>
      </c>
      <c r="OY83" s="51">
        <f t="shared" si="406"/>
        <v>191763.64132844011</v>
      </c>
      <c r="OZ83" s="153">
        <f t="shared" si="358"/>
        <v>10000</v>
      </c>
      <c r="PA83" s="45">
        <v>22</v>
      </c>
      <c r="PB83" s="46">
        <f t="shared" si="247"/>
        <v>1076.765700416463</v>
      </c>
      <c r="PC83" s="46">
        <f t="shared" si="407"/>
        <v>127.84</v>
      </c>
      <c r="PD83" s="128">
        <f t="shared" si="248"/>
        <v>948.92570041646297</v>
      </c>
      <c r="PE83" s="46">
        <f t="shared" si="249"/>
        <v>311.19561722769384</v>
      </c>
      <c r="PF83" s="46">
        <f t="shared" si="250"/>
        <v>637.73008318876919</v>
      </c>
      <c r="PG83" s="51">
        <f t="shared" si="251"/>
        <v>186079.64025342755</v>
      </c>
      <c r="PH83" s="57">
        <f t="shared" si="408"/>
        <v>191763.612189318</v>
      </c>
      <c r="PI83" s="688">
        <f t="shared" si="252"/>
        <v>889.6533333333341</v>
      </c>
      <c r="PJ83" s="241">
        <f t="shared" si="409"/>
        <v>126.68</v>
      </c>
      <c r="PK83" s="51">
        <f t="shared" si="253"/>
        <v>762.97333333333404</v>
      </c>
      <c r="PL83" s="57">
        <f t="shared" si="254"/>
        <v>183094.34666666656</v>
      </c>
      <c r="PM83" s="57">
        <f t="shared" si="410"/>
        <v>190036.804</v>
      </c>
      <c r="PN83" s="153">
        <f t="shared" si="363"/>
        <v>10000</v>
      </c>
      <c r="PO83" s="469">
        <f t="shared" si="255"/>
        <v>-889.6533333333341</v>
      </c>
      <c r="PP83" s="46">
        <f t="shared" si="256"/>
        <v>-1076.765700416463</v>
      </c>
      <c r="PQ83" s="46">
        <f t="shared" si="257"/>
        <v>-948.92570041646297</v>
      </c>
      <c r="PR83" s="48"/>
    </row>
    <row r="84" spans="2:434" hidden="1" x14ac:dyDescent="0.3">
      <c r="B84" s="45">
        <v>23</v>
      </c>
      <c r="C84" s="46">
        <f t="shared" si="10"/>
        <v>1111.77</v>
      </c>
      <c r="D84" s="46">
        <f t="shared" si="11"/>
        <v>100</v>
      </c>
      <c r="E84" s="46">
        <f t="shared" si="12"/>
        <v>1011.77</v>
      </c>
      <c r="F84" s="46">
        <f t="shared" si="13"/>
        <v>308.01711650183682</v>
      </c>
      <c r="G84" s="46">
        <f t="shared" si="14"/>
        <v>703.7528834981631</v>
      </c>
      <c r="H84" s="51">
        <f t="shared" si="15"/>
        <v>184106.51701760394</v>
      </c>
      <c r="I84" s="58">
        <f t="shared" si="16"/>
        <v>933.33333333333337</v>
      </c>
      <c r="J84" s="52">
        <f t="shared" si="17"/>
        <v>100</v>
      </c>
      <c r="K84" s="51">
        <f t="shared" si="18"/>
        <v>833.33333333333337</v>
      </c>
      <c r="L84" s="57">
        <f t="shared" si="19"/>
        <v>180833.33333333311</v>
      </c>
      <c r="M84" s="468">
        <f t="shared" si="258"/>
        <v>-933.33333333333337</v>
      </c>
      <c r="N84" s="46">
        <f t="shared" si="259"/>
        <v>-1111.77</v>
      </c>
      <c r="O84" s="47"/>
      <c r="P84" s="46">
        <f t="shared" si="260"/>
        <v>-1011.77</v>
      </c>
      <c r="Q84" s="48"/>
      <c r="R84" s="29"/>
      <c r="S84" s="29"/>
      <c r="T84" s="45">
        <v>23</v>
      </c>
      <c r="U84" s="46">
        <f t="shared" si="20"/>
        <v>1184.4100000000001</v>
      </c>
      <c r="V84" s="46">
        <f t="shared" si="21"/>
        <v>172.64</v>
      </c>
      <c r="W84" s="46">
        <f t="shared" si="261"/>
        <v>1011.77</v>
      </c>
      <c r="X84" s="46">
        <f t="shared" si="22"/>
        <v>308.01711650183682</v>
      </c>
      <c r="Y84" s="46">
        <f t="shared" si="23"/>
        <v>703.7528834981631</v>
      </c>
      <c r="Z84" s="51">
        <f t="shared" si="24"/>
        <v>184106.51701760394</v>
      </c>
      <c r="AA84" s="58">
        <f t="shared" si="25"/>
        <v>1003.0333333333333</v>
      </c>
      <c r="AB84" s="52">
        <f t="shared" si="26"/>
        <v>169.7</v>
      </c>
      <c r="AC84" s="51">
        <f t="shared" si="27"/>
        <v>833.33333333333337</v>
      </c>
      <c r="AD84" s="57">
        <f t="shared" si="28"/>
        <v>180833.33333333311</v>
      </c>
      <c r="AE84" s="468">
        <f t="shared" si="262"/>
        <v>-1003.0333333333333</v>
      </c>
      <c r="AF84" s="46">
        <f t="shared" si="29"/>
        <v>-1184.4100000000001</v>
      </c>
      <c r="AG84" s="47"/>
      <c r="AH84" s="46">
        <f t="shared" si="263"/>
        <v>-1011.77</v>
      </c>
      <c r="AI84" s="48"/>
      <c r="AJ84" s="29"/>
      <c r="AK84" s="45">
        <v>23</v>
      </c>
      <c r="AL84" s="46">
        <f t="shared" si="30"/>
        <v>1117.72</v>
      </c>
      <c r="AM84" s="46"/>
      <c r="AN84" s="46"/>
      <c r="AO84" s="46">
        <f t="shared" si="31"/>
        <v>168.48</v>
      </c>
      <c r="AP84" s="128">
        <f t="shared" si="32"/>
        <v>949.24</v>
      </c>
      <c r="AQ84" s="128"/>
      <c r="AR84" s="128"/>
      <c r="AS84" s="46">
        <f t="shared" si="33"/>
        <v>310.59495017566911</v>
      </c>
      <c r="AT84" s="46">
        <f t="shared" si="34"/>
        <v>638.64504982433095</v>
      </c>
      <c r="AU84" s="51"/>
      <c r="AV84" s="51"/>
      <c r="AW84" s="51">
        <f t="shared" si="35"/>
        <v>185718.32505557715</v>
      </c>
      <c r="AX84" s="58">
        <f t="shared" si="264"/>
        <v>927.38215694565588</v>
      </c>
      <c r="AY84" s="52"/>
      <c r="AZ84" s="52"/>
      <c r="BA84" s="52">
        <f t="shared" si="36"/>
        <v>165.84</v>
      </c>
      <c r="BB84" s="51">
        <f t="shared" si="37"/>
        <v>761.54215694565585</v>
      </c>
      <c r="BC84" s="51"/>
      <c r="BD84" s="51"/>
      <c r="BE84" s="57">
        <f t="shared" si="38"/>
        <v>182657.25039024989</v>
      </c>
      <c r="BF84" s="468">
        <f t="shared" si="39"/>
        <v>-927.38215694565588</v>
      </c>
      <c r="BG84" s="46">
        <f t="shared" si="40"/>
        <v>-1117.72</v>
      </c>
      <c r="BH84" s="46">
        <f t="shared" si="41"/>
        <v>-949.24</v>
      </c>
      <c r="BI84" s="48"/>
      <c r="BJ84" s="12"/>
      <c r="BK84" s="45">
        <v>23</v>
      </c>
      <c r="BL84" s="46">
        <f t="shared" si="265"/>
        <v>1183.5899999999999</v>
      </c>
      <c r="BM84" s="46">
        <f t="shared" si="266"/>
        <v>171.82</v>
      </c>
      <c r="BN84" s="46">
        <f t="shared" si="267"/>
        <v>1011.77</v>
      </c>
      <c r="BO84" s="46">
        <f t="shared" si="42"/>
        <v>308.01711650183682</v>
      </c>
      <c r="BP84" s="46">
        <f t="shared" si="43"/>
        <v>703.7528834981631</v>
      </c>
      <c r="BQ84" s="51">
        <f t="shared" si="44"/>
        <v>184106.51701760394</v>
      </c>
      <c r="BR84" s="57">
        <f t="shared" si="380"/>
        <v>191783.71580757669</v>
      </c>
      <c r="BS84" s="58">
        <f t="shared" si="45"/>
        <v>1003.5533333333334</v>
      </c>
      <c r="BT84" s="52">
        <f t="shared" si="269"/>
        <v>170.22</v>
      </c>
      <c r="BU84" s="51">
        <f t="shared" si="46"/>
        <v>833.33333333333337</v>
      </c>
      <c r="BV84" s="51">
        <f t="shared" si="47"/>
        <v>180833.33333333311</v>
      </c>
      <c r="BW84" s="153">
        <f t="shared" si="381"/>
        <v>189999.99999999988</v>
      </c>
      <c r="BX84" s="468">
        <f t="shared" si="271"/>
        <v>-1003.5533333333334</v>
      </c>
      <c r="BY84" s="46">
        <f t="shared" si="272"/>
        <v>-1183.5899999999999</v>
      </c>
      <c r="BZ84" s="46">
        <f t="shared" si="48"/>
        <v>-1011.77</v>
      </c>
      <c r="CA84" s="48"/>
      <c r="CB84" s="29"/>
      <c r="CC84" s="45">
        <v>23</v>
      </c>
      <c r="CD84" s="128">
        <f t="shared" si="49"/>
        <v>1117.6300000000001</v>
      </c>
      <c r="CE84" s="46">
        <f t="shared" si="273"/>
        <v>167.88</v>
      </c>
      <c r="CF84" s="128">
        <f t="shared" si="50"/>
        <v>949.75</v>
      </c>
      <c r="CG84" s="46">
        <f t="shared" si="274"/>
        <v>310.46359506208944</v>
      </c>
      <c r="CH84" s="46">
        <f t="shared" si="52"/>
        <v>639.28640493791056</v>
      </c>
      <c r="CI84" s="51">
        <f t="shared" si="53"/>
        <v>185638.87063231575</v>
      </c>
      <c r="CJ84" s="199">
        <f t="shared" si="382"/>
        <v>192612.80840155005</v>
      </c>
      <c r="CK84" s="153">
        <f t="shared" si="276"/>
        <v>10000</v>
      </c>
      <c r="CL84" s="45">
        <v>23</v>
      </c>
      <c r="CM84" s="46">
        <f t="shared" si="277"/>
        <v>1117.6300000000001</v>
      </c>
      <c r="CN84" s="128">
        <f t="shared" si="54"/>
        <v>167.88</v>
      </c>
      <c r="CO84" s="128">
        <f t="shared" si="278"/>
        <v>949.75</v>
      </c>
      <c r="CP84" s="46">
        <f t="shared" si="55"/>
        <v>310.46359506208944</v>
      </c>
      <c r="CQ84" s="46">
        <f t="shared" si="56"/>
        <v>639.28640493791056</v>
      </c>
      <c r="CR84" s="51">
        <f t="shared" si="57"/>
        <v>185638.87063231575</v>
      </c>
      <c r="CS84" s="153">
        <f t="shared" si="383"/>
        <v>192612.80840155005</v>
      </c>
      <c r="CT84" s="58">
        <f t="shared" si="58"/>
        <v>927.86033333333398</v>
      </c>
      <c r="CU84" s="52">
        <f t="shared" si="280"/>
        <v>166.44</v>
      </c>
      <c r="CV84" s="51">
        <f t="shared" si="281"/>
        <v>761.42033333333393</v>
      </c>
      <c r="CW84" s="51">
        <f t="shared" si="59"/>
        <v>182581.89233333318</v>
      </c>
      <c r="CX84" s="57">
        <f t="shared" si="384"/>
        <v>190957.51599999995</v>
      </c>
      <c r="CY84" s="153">
        <f t="shared" si="283"/>
        <v>10000</v>
      </c>
      <c r="CZ84" s="479">
        <f t="shared" si="60"/>
        <v>-927.86033333333398</v>
      </c>
      <c r="DA84" s="46">
        <f t="shared" si="284"/>
        <v>-1117.6300000000001</v>
      </c>
      <c r="DB84" s="46">
        <f t="shared" si="285"/>
        <v>-949.75</v>
      </c>
      <c r="DC84" s="48"/>
      <c r="DE84" s="45">
        <v>23</v>
      </c>
      <c r="DF84" s="46">
        <f t="shared" si="61"/>
        <v>1065.0999999999999</v>
      </c>
      <c r="DG84" s="46">
        <f t="shared" si="385"/>
        <v>53.33</v>
      </c>
      <c r="DH84" s="46">
        <f t="shared" si="62"/>
        <v>1011.77</v>
      </c>
      <c r="DI84" s="46">
        <f t="shared" si="63"/>
        <v>308.01711650183682</v>
      </c>
      <c r="DJ84" s="46">
        <f t="shared" si="64"/>
        <v>703.7528834981631</v>
      </c>
      <c r="DK84" s="51">
        <f t="shared" si="65"/>
        <v>184106.51701760394</v>
      </c>
      <c r="DL84" s="58">
        <f t="shared" si="66"/>
        <v>886.66333333333341</v>
      </c>
      <c r="DM84" s="52">
        <f t="shared" si="386"/>
        <v>53.33</v>
      </c>
      <c r="DN84" s="51">
        <f t="shared" si="67"/>
        <v>833.33333333333337</v>
      </c>
      <c r="DO84" s="57">
        <f t="shared" si="68"/>
        <v>180833.33333333311</v>
      </c>
      <c r="DP84" s="468">
        <f t="shared" si="288"/>
        <v>-886.66333333333341</v>
      </c>
      <c r="DQ84" s="46">
        <f t="shared" si="289"/>
        <v>-1065.0999999999999</v>
      </c>
      <c r="DR84" s="47"/>
      <c r="DS84" s="46">
        <f t="shared" si="290"/>
        <v>-1011.77</v>
      </c>
      <c r="DT84" s="48"/>
      <c r="DU84" s="29"/>
      <c r="DV84" s="45">
        <v>23</v>
      </c>
      <c r="DW84" s="46">
        <f t="shared" si="291"/>
        <v>1061.05</v>
      </c>
      <c r="DX84" s="46">
        <f t="shared" si="387"/>
        <v>49.28</v>
      </c>
      <c r="DY84" s="46">
        <f t="shared" si="293"/>
        <v>1011.77</v>
      </c>
      <c r="DZ84" s="46">
        <f t="shared" si="69"/>
        <v>308.01711650183682</v>
      </c>
      <c r="EA84" s="46">
        <f t="shared" si="70"/>
        <v>703.7528834981631</v>
      </c>
      <c r="EB84" s="51">
        <f t="shared" si="71"/>
        <v>184106.51701760394</v>
      </c>
      <c r="EC84" s="58">
        <f t="shared" si="72"/>
        <v>881.77333333333331</v>
      </c>
      <c r="ED84" s="52">
        <f t="shared" si="388"/>
        <v>48.44</v>
      </c>
      <c r="EE84" s="51">
        <f t="shared" si="73"/>
        <v>833.33333333333337</v>
      </c>
      <c r="EF84" s="57">
        <f t="shared" si="74"/>
        <v>180833.33333333311</v>
      </c>
      <c r="EG84" s="468">
        <f t="shared" si="295"/>
        <v>-881.77333333333331</v>
      </c>
      <c r="EH84" s="46">
        <f t="shared" si="296"/>
        <v>-1061.05</v>
      </c>
      <c r="EI84" s="47"/>
      <c r="EJ84" s="46">
        <f t="shared" si="297"/>
        <v>-1011.77</v>
      </c>
      <c r="EK84" s="48"/>
      <c r="EL84" s="29"/>
      <c r="EM84" s="45">
        <v>23</v>
      </c>
      <c r="EN84" s="46">
        <f t="shared" si="365"/>
        <v>1058.0868689014749</v>
      </c>
      <c r="EO84" s="46">
        <f t="shared" si="389"/>
        <v>49.28</v>
      </c>
      <c r="EP84" s="128">
        <f t="shared" si="77"/>
        <v>1008.8068689014749</v>
      </c>
      <c r="EQ84" s="46">
        <f t="shared" si="78"/>
        <v>308.07317618605401</v>
      </c>
      <c r="ER84" s="46">
        <f t="shared" si="79"/>
        <v>700.73369271542083</v>
      </c>
      <c r="ES84" s="51">
        <f t="shared" si="80"/>
        <v>184143.17201891702</v>
      </c>
      <c r="ET84" s="153">
        <f t="shared" si="298"/>
        <v>10000</v>
      </c>
      <c r="EU84" s="45">
        <v>23</v>
      </c>
      <c r="EV84" s="46">
        <f t="shared" si="81"/>
        <v>1058.0899999999999</v>
      </c>
      <c r="EW84" s="46">
        <f t="shared" si="390"/>
        <v>49.28</v>
      </c>
      <c r="EX84" s="128">
        <f t="shared" si="300"/>
        <v>1008.81</v>
      </c>
      <c r="EY84" s="46">
        <f t="shared" si="301"/>
        <v>308.0730593474853</v>
      </c>
      <c r="EZ84" s="46">
        <f t="shared" si="82"/>
        <v>700.7369406525147</v>
      </c>
      <c r="FA84" s="51">
        <f t="shared" si="83"/>
        <v>184143.09866783867</v>
      </c>
      <c r="FB84" s="58">
        <f t="shared" si="302"/>
        <v>874.86920833333363</v>
      </c>
      <c r="FC84" s="52">
        <f t="shared" si="391"/>
        <v>48.46</v>
      </c>
      <c r="FD84" s="51">
        <f t="shared" si="304"/>
        <v>826.40920833333359</v>
      </c>
      <c r="FE84" s="57">
        <f t="shared" si="84"/>
        <v>180970.40820833331</v>
      </c>
      <c r="FF84" s="153">
        <f t="shared" si="305"/>
        <v>10000</v>
      </c>
      <c r="FG84" s="469">
        <f t="shared" si="85"/>
        <v>-874.86920833333363</v>
      </c>
      <c r="FH84" s="46">
        <f t="shared" si="86"/>
        <v>-1058.0899999999999</v>
      </c>
      <c r="FI84" s="46">
        <f t="shared" si="87"/>
        <v>-1008.81</v>
      </c>
      <c r="FJ84" s="48"/>
      <c r="FL84" s="45">
        <v>23</v>
      </c>
      <c r="FM84" s="46">
        <f t="shared" si="306"/>
        <v>1062.9000000000001</v>
      </c>
      <c r="FN84" s="46">
        <f t="shared" si="366"/>
        <v>51.13</v>
      </c>
      <c r="FO84" s="46">
        <f t="shared" si="307"/>
        <v>1011.77</v>
      </c>
      <c r="FP84" s="46">
        <f t="shared" si="89"/>
        <v>308.01711650183682</v>
      </c>
      <c r="FQ84" s="46">
        <f t="shared" si="90"/>
        <v>703.7528834981631</v>
      </c>
      <c r="FR84" s="51">
        <f t="shared" si="91"/>
        <v>184106.51701760394</v>
      </c>
      <c r="FS84" s="57">
        <f t="shared" si="392"/>
        <v>191783.71580757669</v>
      </c>
      <c r="FT84" s="58">
        <f t="shared" si="92"/>
        <v>883.99333333333334</v>
      </c>
      <c r="FU84" s="52">
        <f t="shared" si="367"/>
        <v>50.66</v>
      </c>
      <c r="FV84" s="51">
        <f t="shared" si="94"/>
        <v>833.33333333333337</v>
      </c>
      <c r="FW84" s="51">
        <f t="shared" si="95"/>
        <v>180833.33333333311</v>
      </c>
      <c r="FX84" s="153">
        <f t="shared" si="393"/>
        <v>189999.99999999988</v>
      </c>
      <c r="FY84" s="468">
        <f t="shared" si="310"/>
        <v>-883.99333333333334</v>
      </c>
      <c r="FZ84" s="46">
        <f t="shared" si="311"/>
        <v>-1062.9000000000001</v>
      </c>
      <c r="GA84" s="46">
        <f t="shared" si="96"/>
        <v>-1011.77</v>
      </c>
      <c r="GB84" s="48"/>
      <c r="GD84" s="45">
        <v>23</v>
      </c>
      <c r="GE84" s="46">
        <f t="shared" si="368"/>
        <v>1060.0875939185617</v>
      </c>
      <c r="GF84" s="128">
        <f t="shared" si="394"/>
        <v>51.13</v>
      </c>
      <c r="GG84" s="128">
        <f t="shared" si="98"/>
        <v>1008.9575939185617</v>
      </c>
      <c r="GH84" s="46">
        <f t="shared" si="99"/>
        <v>308.03032376382856</v>
      </c>
      <c r="GI84" s="46">
        <f t="shared" si="100"/>
        <v>700.92727015473315</v>
      </c>
      <c r="GJ84" s="51">
        <f t="shared" si="101"/>
        <v>184117.26698814242</v>
      </c>
      <c r="GK84" s="51">
        <f t="shared" si="395"/>
        <v>191763.64132844011</v>
      </c>
      <c r="GL84" s="153">
        <f t="shared" si="314"/>
        <v>10000</v>
      </c>
      <c r="GM84" s="45">
        <v>23</v>
      </c>
      <c r="GN84" s="46">
        <f t="shared" si="102"/>
        <v>1060.0899999999999</v>
      </c>
      <c r="GO84" s="46">
        <f t="shared" si="369"/>
        <v>51.13</v>
      </c>
      <c r="GP84" s="128">
        <f t="shared" si="315"/>
        <v>1008.96</v>
      </c>
      <c r="GQ84" s="46">
        <f t="shared" si="104"/>
        <v>308.03023397964921</v>
      </c>
      <c r="GR84" s="46">
        <f t="shared" si="105"/>
        <v>700.92976602035083</v>
      </c>
      <c r="GS84" s="51">
        <f t="shared" si="106"/>
        <v>184117.21062176916</v>
      </c>
      <c r="GT84" s="57">
        <f t="shared" si="396"/>
        <v>191763.612189318</v>
      </c>
      <c r="GU84" s="58">
        <f t="shared" si="107"/>
        <v>876.92633333333197</v>
      </c>
      <c r="GV84" s="241">
        <f t="shared" si="370"/>
        <v>50.67</v>
      </c>
      <c r="GW84" s="51">
        <f t="shared" si="317"/>
        <v>826.25633333333201</v>
      </c>
      <c r="GX84" s="57">
        <f t="shared" si="109"/>
        <v>180947.98433333344</v>
      </c>
      <c r="GY84" s="57">
        <f t="shared" si="397"/>
        <v>190036.804</v>
      </c>
      <c r="GZ84" s="153">
        <f t="shared" si="319"/>
        <v>10000</v>
      </c>
      <c r="HA84" s="469">
        <f t="shared" si="110"/>
        <v>-876.92633333333197</v>
      </c>
      <c r="HB84" s="46">
        <f t="shared" si="111"/>
        <v>-1060.0899999999999</v>
      </c>
      <c r="HC84" s="46">
        <f t="shared" si="112"/>
        <v>-1008.96</v>
      </c>
      <c r="HD84" s="48"/>
      <c r="HF84" s="45">
        <v>23</v>
      </c>
      <c r="HG84" s="46">
        <f t="shared" si="113"/>
        <v>1123.8775326810628</v>
      </c>
      <c r="HH84" s="46">
        <f t="shared" si="114"/>
        <v>250</v>
      </c>
      <c r="HI84" s="46">
        <f t="shared" si="115"/>
        <v>873.8775326810628</v>
      </c>
      <c r="HJ84" s="46">
        <f t="shared" si="116"/>
        <v>313.16264558891879</v>
      </c>
      <c r="HK84" s="46">
        <f t="shared" si="117"/>
        <v>560.71488709214395</v>
      </c>
      <c r="HL84" s="51">
        <f t="shared" si="118"/>
        <v>187336.87246625911</v>
      </c>
      <c r="HM84" s="153">
        <f t="shared" si="320"/>
        <v>10000</v>
      </c>
      <c r="HN84" s="58">
        <f t="shared" si="119"/>
        <v>933.33333333333724</v>
      </c>
      <c r="HO84" s="52">
        <f t="shared" si="120"/>
        <v>250</v>
      </c>
      <c r="HP84" s="51">
        <f t="shared" si="121"/>
        <v>683.33333333333724</v>
      </c>
      <c r="HQ84" s="57">
        <f t="shared" si="122"/>
        <v>184283.33333333311</v>
      </c>
      <c r="HR84" s="153">
        <f t="shared" si="321"/>
        <v>10000</v>
      </c>
      <c r="HS84" s="468">
        <f t="shared" si="123"/>
        <v>-933.33333333333724</v>
      </c>
      <c r="HT84" s="46">
        <f t="shared" si="124"/>
        <v>-1123.8775326810628</v>
      </c>
      <c r="HU84" s="46">
        <f t="shared" si="125"/>
        <v>-873.8775326810628</v>
      </c>
      <c r="HV84" s="48"/>
      <c r="HW84" s="29"/>
      <c r="HX84" s="45">
        <v>23</v>
      </c>
      <c r="HY84" s="128">
        <f t="shared" si="126"/>
        <v>1124.3399999999999</v>
      </c>
      <c r="HZ84" s="46">
        <f t="shared" si="127"/>
        <v>271.54000000000002</v>
      </c>
      <c r="IA84" s="46">
        <f t="shared" si="128"/>
        <v>852.8</v>
      </c>
      <c r="IB84" s="46">
        <f t="shared" si="129"/>
        <v>314.27567781387069</v>
      </c>
      <c r="IC84" s="46">
        <f t="shared" si="130"/>
        <v>538.52432218612921</v>
      </c>
      <c r="ID84" s="51">
        <f t="shared" si="131"/>
        <v>188026.8823661363</v>
      </c>
      <c r="IE84" s="153">
        <f t="shared" si="322"/>
        <v>10000</v>
      </c>
      <c r="IF84" s="58">
        <f t="shared" si="132"/>
        <v>930.14625019664186</v>
      </c>
      <c r="IG84" s="52">
        <f t="shared" si="133"/>
        <v>267.36</v>
      </c>
      <c r="IH84" s="51">
        <f t="shared" si="134"/>
        <v>662.78625019664184</v>
      </c>
      <c r="II84" s="57">
        <f t="shared" si="323"/>
        <v>184994.45624547734</v>
      </c>
      <c r="IJ84" s="153">
        <f t="shared" si="324"/>
        <v>10000</v>
      </c>
      <c r="IK84" s="468">
        <f t="shared" si="135"/>
        <v>-930.14625019664186</v>
      </c>
      <c r="IL84" s="46">
        <f t="shared" si="136"/>
        <v>-1124.3399999999999</v>
      </c>
      <c r="IM84" s="46">
        <f t="shared" si="137"/>
        <v>-852.8</v>
      </c>
      <c r="IN84" s="48"/>
      <c r="IO84" s="53">
        <f t="shared" si="138"/>
        <v>271.55001668182928</v>
      </c>
      <c r="IQ84" s="45">
        <v>23</v>
      </c>
      <c r="IR84" s="128">
        <f t="shared" si="139"/>
        <v>1126.4568749999989</v>
      </c>
      <c r="IS84" s="128">
        <f t="shared" si="140"/>
        <v>276.5</v>
      </c>
      <c r="IT84" s="128">
        <f t="shared" si="141"/>
        <v>849.95687499999894</v>
      </c>
      <c r="IU84" s="46">
        <f t="shared" si="364"/>
        <v>314.39</v>
      </c>
      <c r="IV84" s="46">
        <f t="shared" si="143"/>
        <v>535.56687499999896</v>
      </c>
      <c r="IW84" s="51">
        <f t="shared" si="144"/>
        <v>188095.68187500004</v>
      </c>
      <c r="IX84" s="199">
        <f t="shared" si="325"/>
        <v>10000</v>
      </c>
      <c r="IY84" s="128">
        <f t="shared" si="145"/>
        <v>271.45510982798811</v>
      </c>
      <c r="IZ84" s="408">
        <f t="shared" si="146"/>
        <v>0</v>
      </c>
      <c r="JA84" s="58">
        <f t="shared" si="147"/>
        <v>931.95916666666494</v>
      </c>
      <c r="JB84" s="52">
        <f t="shared" si="148"/>
        <v>272.24</v>
      </c>
      <c r="JC84" s="51">
        <f t="shared" si="149"/>
        <v>659.71916666666493</v>
      </c>
      <c r="JD84" s="57">
        <f t="shared" si="150"/>
        <v>185068.17916666664</v>
      </c>
      <c r="JE84" s="280">
        <f t="shared" si="151"/>
        <v>10000</v>
      </c>
      <c r="JF84" s="280">
        <f t="shared" si="152"/>
        <v>0</v>
      </c>
      <c r="JG84" s="468">
        <f t="shared" si="153"/>
        <v>-931.95916666666494</v>
      </c>
      <c r="JH84" s="46">
        <f t="shared" si="154"/>
        <v>-1126.4568749999989</v>
      </c>
      <c r="JI84" s="46">
        <f t="shared" si="155"/>
        <v>-849.95687499999894</v>
      </c>
      <c r="JJ84" s="48"/>
      <c r="JL84" s="45">
        <v>23</v>
      </c>
      <c r="JM84" s="46">
        <f t="shared" si="156"/>
        <v>1124.4930833333331</v>
      </c>
      <c r="JN84" s="46">
        <f t="shared" si="157"/>
        <v>281.98</v>
      </c>
      <c r="JO84" s="128">
        <f t="shared" si="158"/>
        <v>842.51308333333304</v>
      </c>
      <c r="JP84" s="46">
        <f t="shared" si="326"/>
        <v>314.58</v>
      </c>
      <c r="JQ84" s="46">
        <f t="shared" si="159"/>
        <v>527.93308333333312</v>
      </c>
      <c r="JR84" s="51">
        <f t="shared" si="160"/>
        <v>188220.62908333333</v>
      </c>
      <c r="JS84" s="51">
        <f t="shared" si="398"/>
        <v>191783.71580757669</v>
      </c>
      <c r="JT84" s="199">
        <f t="shared" si="328"/>
        <v>10000</v>
      </c>
      <c r="JU84" s="128">
        <f t="shared" si="161"/>
        <v>281.96778057146372</v>
      </c>
      <c r="JV84" s="408">
        <f t="shared" si="162"/>
        <v>0</v>
      </c>
      <c r="JW84" s="58">
        <f t="shared" si="163"/>
        <v>930.37233333333074</v>
      </c>
      <c r="JX84" s="52">
        <f t="shared" si="164"/>
        <v>279.36</v>
      </c>
      <c r="JY84" s="51">
        <f t="shared" si="165"/>
        <v>651.01233333333073</v>
      </c>
      <c r="JZ84" s="51">
        <f t="shared" si="166"/>
        <v>185203.11633333348</v>
      </c>
      <c r="KA84" s="199">
        <f t="shared" si="399"/>
        <v>189999.99999999988</v>
      </c>
      <c r="KB84" s="128">
        <f t="shared" si="330"/>
        <v>10000</v>
      </c>
      <c r="KC84" s="204">
        <f t="shared" si="167"/>
        <v>0</v>
      </c>
      <c r="KD84" s="468">
        <f t="shared" si="331"/>
        <v>-930.37233333333074</v>
      </c>
      <c r="KE84" s="46">
        <f t="shared" si="168"/>
        <v>-1124.4930833333331</v>
      </c>
      <c r="KF84" s="46">
        <f t="shared" si="169"/>
        <v>-842.51308333333304</v>
      </c>
      <c r="KG84" s="48"/>
      <c r="KI84" s="45">
        <v>23</v>
      </c>
      <c r="KJ84" s="46">
        <f t="shared" si="170"/>
        <v>1124.4890404061762</v>
      </c>
      <c r="KK84" s="46">
        <f t="shared" si="171"/>
        <v>279.32</v>
      </c>
      <c r="KL84" s="128">
        <f t="shared" si="172"/>
        <v>845.16904040617624</v>
      </c>
      <c r="KM84" s="46">
        <f t="shared" si="173"/>
        <v>314.45351716541694</v>
      </c>
      <c r="KN84" s="46">
        <f t="shared" si="174"/>
        <v>530.71552324075924</v>
      </c>
      <c r="KO84" s="51">
        <f t="shared" si="175"/>
        <v>188141.3947760094</v>
      </c>
      <c r="KP84" s="199">
        <f t="shared" si="400"/>
        <v>192612.80840155005</v>
      </c>
      <c r="KQ84" s="199">
        <f t="shared" si="333"/>
        <v>10000</v>
      </c>
      <c r="KR84" s="128">
        <f t="shared" si="176"/>
        <v>362.18366756782797</v>
      </c>
      <c r="KS84" s="408">
        <f t="shared" si="177"/>
        <v>0</v>
      </c>
      <c r="KT84" s="45">
        <v>23</v>
      </c>
      <c r="KU84" s="46">
        <f t="shared" si="334"/>
        <v>1124.49</v>
      </c>
      <c r="KV84" s="46">
        <f t="shared" si="178"/>
        <v>279.32</v>
      </c>
      <c r="KW84" s="128">
        <f t="shared" si="179"/>
        <v>845.17</v>
      </c>
      <c r="KX84" s="46">
        <f t="shared" si="180"/>
        <v>314.4534813576746</v>
      </c>
      <c r="KY84" s="46">
        <f t="shared" si="181"/>
        <v>530.71651864232535</v>
      </c>
      <c r="KZ84" s="51">
        <f t="shared" si="182"/>
        <v>188141.37229596244</v>
      </c>
      <c r="LA84" s="153">
        <f t="shared" si="401"/>
        <v>192612.80840155005</v>
      </c>
      <c r="LB84" s="58">
        <f t="shared" si="183"/>
        <v>930.59633333333579</v>
      </c>
      <c r="LC84" s="52">
        <f t="shared" si="184"/>
        <v>276.92</v>
      </c>
      <c r="LD84" s="51">
        <f t="shared" si="185"/>
        <v>653.67633333333583</v>
      </c>
      <c r="LE84" s="51">
        <f t="shared" si="186"/>
        <v>185122.64433333333</v>
      </c>
      <c r="LF84" s="51">
        <f t="shared" si="402"/>
        <v>190957.51599999995</v>
      </c>
      <c r="LG84" s="128">
        <f t="shared" si="187"/>
        <v>10000</v>
      </c>
      <c r="LH84" s="204">
        <f t="shared" si="188"/>
        <v>0</v>
      </c>
      <c r="LI84" s="479">
        <f t="shared" si="189"/>
        <v>-930.59633333333579</v>
      </c>
      <c r="LJ84" s="46">
        <f t="shared" si="337"/>
        <v>-1124.49</v>
      </c>
      <c r="LK84" s="46">
        <f t="shared" si="338"/>
        <v>-845.17</v>
      </c>
      <c r="LL84" s="48"/>
      <c r="LN84" s="45">
        <v>23</v>
      </c>
      <c r="LO84" s="46">
        <f t="shared" si="190"/>
        <v>1123.1238136873469</v>
      </c>
      <c r="LP84" s="46">
        <f t="shared" si="371"/>
        <v>210</v>
      </c>
      <c r="LQ84" s="46">
        <f t="shared" si="192"/>
        <v>913.12381368734691</v>
      </c>
      <c r="LR84" s="46">
        <f t="shared" si="193"/>
        <v>311.35582163944986</v>
      </c>
      <c r="LS84" s="46">
        <f t="shared" si="194"/>
        <v>601.767992047897</v>
      </c>
      <c r="LT84" s="51">
        <f t="shared" si="195"/>
        <v>186211.72499162203</v>
      </c>
      <c r="LU84" s="199">
        <f t="shared" si="339"/>
        <v>10000</v>
      </c>
      <c r="LV84" s="58">
        <f t="shared" si="196"/>
        <v>933.33033333333128</v>
      </c>
      <c r="LW84" s="52">
        <f t="shared" si="372"/>
        <v>210</v>
      </c>
      <c r="LX84" s="51">
        <f t="shared" si="198"/>
        <v>723.33033333333128</v>
      </c>
      <c r="LY84" s="51">
        <f t="shared" si="340"/>
        <v>183163.24233333344</v>
      </c>
      <c r="LZ84" s="46">
        <f t="shared" si="341"/>
        <v>210</v>
      </c>
      <c r="MA84" s="199">
        <f t="shared" si="342"/>
        <v>10000</v>
      </c>
      <c r="MB84" s="468">
        <f t="shared" si="199"/>
        <v>-933.33033333333128</v>
      </c>
      <c r="MC84" s="46">
        <f t="shared" si="200"/>
        <v>-1123.1238136873469</v>
      </c>
      <c r="MD84" s="46">
        <f t="shared" si="201"/>
        <v>-913.12381368734691</v>
      </c>
      <c r="ME84" s="48"/>
      <c r="MG84" s="45">
        <v>23</v>
      </c>
      <c r="MH84" s="46">
        <f t="shared" si="202"/>
        <v>1076.608661999408</v>
      </c>
      <c r="MI84" s="46">
        <f t="shared" si="373"/>
        <v>124.02000000000001</v>
      </c>
      <c r="MJ84" s="46">
        <f t="shared" si="204"/>
        <v>952.58866199940803</v>
      </c>
      <c r="MK84" s="46">
        <f t="shared" si="205"/>
        <v>310.07217560240178</v>
      </c>
      <c r="ML84" s="46">
        <f t="shared" si="206"/>
        <v>642.51648639700625</v>
      </c>
      <c r="MM84" s="51">
        <f t="shared" si="207"/>
        <v>185400.78887504406</v>
      </c>
      <c r="MN84" s="199">
        <f t="shared" si="343"/>
        <v>10000</v>
      </c>
      <c r="MO84" s="58">
        <f t="shared" si="208"/>
        <v>889.32945707741396</v>
      </c>
      <c r="MP84" s="52">
        <f t="shared" si="374"/>
        <v>122.03</v>
      </c>
      <c r="MQ84" s="51">
        <f t="shared" si="210"/>
        <v>767.29945707741399</v>
      </c>
      <c r="MR84" s="57">
        <f t="shared" si="211"/>
        <v>182285.85248721944</v>
      </c>
      <c r="MS84" s="199">
        <f t="shared" si="344"/>
        <v>10000</v>
      </c>
      <c r="MT84" s="468">
        <f t="shared" si="345"/>
        <v>-889.32945707741396</v>
      </c>
      <c r="MU84" s="46">
        <f t="shared" si="212"/>
        <v>-1076.608661999408</v>
      </c>
      <c r="MV84" s="46">
        <f t="shared" si="213"/>
        <v>-952.58866199940803</v>
      </c>
      <c r="MW84" s="48"/>
      <c r="MY84" s="45">
        <v>23</v>
      </c>
      <c r="MZ84" s="46">
        <f t="shared" si="214"/>
        <v>1076.608661999408</v>
      </c>
      <c r="NA84" s="46">
        <f t="shared" si="375"/>
        <v>124.02000000000001</v>
      </c>
      <c r="NB84" s="128">
        <f t="shared" si="216"/>
        <v>952.58866199940803</v>
      </c>
      <c r="NC84" s="46">
        <f t="shared" si="217"/>
        <v>310.07217560240178</v>
      </c>
      <c r="ND84" s="46">
        <f t="shared" si="218"/>
        <v>642.51648639700625</v>
      </c>
      <c r="NE84" s="51">
        <f t="shared" si="219"/>
        <v>185400.78887504406</v>
      </c>
      <c r="NF84" s="153">
        <f t="shared" si="346"/>
        <v>10000</v>
      </c>
      <c r="NG84" s="45">
        <v>23</v>
      </c>
      <c r="NH84" s="46">
        <f t="shared" si="220"/>
        <v>1076.6099999999999</v>
      </c>
      <c r="NI84" s="46">
        <f t="shared" si="376"/>
        <v>124.02000000000001</v>
      </c>
      <c r="NJ84" s="128">
        <f t="shared" si="347"/>
        <v>952.59</v>
      </c>
      <c r="NK84" s="46">
        <f t="shared" si="348"/>
        <v>310.07212567421431</v>
      </c>
      <c r="NL84" s="46">
        <f t="shared" si="222"/>
        <v>642.51787432578567</v>
      </c>
      <c r="NM84" s="51">
        <f t="shared" si="223"/>
        <v>185400.7575302028</v>
      </c>
      <c r="NN84" s="58">
        <f t="shared" si="224"/>
        <v>888.78037499999857</v>
      </c>
      <c r="NO84" s="52">
        <f t="shared" si="377"/>
        <v>122.03</v>
      </c>
      <c r="NP84" s="51">
        <f t="shared" si="226"/>
        <v>766.7503749999986</v>
      </c>
      <c r="NQ84" s="57">
        <f t="shared" si="227"/>
        <v>182298.57137500006</v>
      </c>
      <c r="NR84" s="153">
        <f t="shared" si="349"/>
        <v>10000</v>
      </c>
      <c r="NS84" s="469">
        <f t="shared" si="228"/>
        <v>-888.78037499999857</v>
      </c>
      <c r="NT84" s="46">
        <f t="shared" si="229"/>
        <v>-1076.6099999999999</v>
      </c>
      <c r="NU84" s="46">
        <f t="shared" si="230"/>
        <v>-952.59</v>
      </c>
      <c r="NV84" s="48"/>
      <c r="NX84" s="45">
        <v>23</v>
      </c>
      <c r="NY84" s="46">
        <f t="shared" si="231"/>
        <v>1076.6456011701148</v>
      </c>
      <c r="NZ84" s="46">
        <f t="shared" si="378"/>
        <v>127.84</v>
      </c>
      <c r="OA84" s="46">
        <f t="shared" si="233"/>
        <v>948.80560117011476</v>
      </c>
      <c r="OB84" s="46">
        <f t="shared" si="234"/>
        <v>310.13721532151123</v>
      </c>
      <c r="OC84" s="46">
        <f t="shared" si="235"/>
        <v>638.66838584860352</v>
      </c>
      <c r="OD84" s="51">
        <f t="shared" si="236"/>
        <v>185443.66080705813</v>
      </c>
      <c r="OE84" s="57">
        <f t="shared" si="403"/>
        <v>191783.71580757669</v>
      </c>
      <c r="OF84" s="153">
        <f t="shared" si="351"/>
        <v>10000</v>
      </c>
      <c r="OG84" s="58">
        <f t="shared" si="237"/>
        <v>889.48383333333379</v>
      </c>
      <c r="OH84" s="52">
        <f t="shared" si="404"/>
        <v>126.66</v>
      </c>
      <c r="OI84" s="51">
        <f t="shared" si="238"/>
        <v>762.82383333333382</v>
      </c>
      <c r="OJ84" s="51">
        <f t="shared" si="239"/>
        <v>182335.05183333345</v>
      </c>
      <c r="OK84" s="153">
        <f t="shared" si="405"/>
        <v>189999.99999999988</v>
      </c>
      <c r="OL84" s="153">
        <f t="shared" si="354"/>
        <v>10000</v>
      </c>
      <c r="OM84" s="468">
        <f t="shared" si="355"/>
        <v>-889.48383333333379</v>
      </c>
      <c r="ON84" s="46">
        <f t="shared" si="356"/>
        <v>-1076.6456011701148</v>
      </c>
      <c r="OO84" s="46">
        <f t="shared" si="240"/>
        <v>-948.80560117011476</v>
      </c>
      <c r="OP84" s="48"/>
      <c r="OR84" s="45">
        <v>23</v>
      </c>
      <c r="OS84" s="46">
        <f t="shared" si="241"/>
        <v>1076.765700416463</v>
      </c>
      <c r="OT84" s="46">
        <f t="shared" si="379"/>
        <v>127.84</v>
      </c>
      <c r="OU84" s="128">
        <f t="shared" si="243"/>
        <v>948.92570041646297</v>
      </c>
      <c r="OV84" s="46">
        <f t="shared" si="244"/>
        <v>310.13273375571259</v>
      </c>
      <c r="OW84" s="46">
        <f t="shared" si="245"/>
        <v>638.79296666075038</v>
      </c>
      <c r="OX84" s="51">
        <f t="shared" si="246"/>
        <v>185440.8472867668</v>
      </c>
      <c r="OY84" s="51">
        <f t="shared" si="406"/>
        <v>191763.64132844011</v>
      </c>
      <c r="OZ84" s="153">
        <f t="shared" si="358"/>
        <v>10000</v>
      </c>
      <c r="PA84" s="45">
        <v>23</v>
      </c>
      <c r="PB84" s="46">
        <f t="shared" si="247"/>
        <v>1076.765700416463</v>
      </c>
      <c r="PC84" s="46">
        <f t="shared" si="407"/>
        <v>127.84</v>
      </c>
      <c r="PD84" s="128">
        <f t="shared" si="248"/>
        <v>948.92570041646297</v>
      </c>
      <c r="PE84" s="46">
        <f t="shared" si="249"/>
        <v>310.13273375571259</v>
      </c>
      <c r="PF84" s="46">
        <f t="shared" si="250"/>
        <v>638.79296666075038</v>
      </c>
      <c r="PG84" s="51">
        <f t="shared" si="251"/>
        <v>185440.8472867668</v>
      </c>
      <c r="PH84" s="57">
        <f t="shared" si="408"/>
        <v>191763.612189318</v>
      </c>
      <c r="PI84" s="688">
        <f t="shared" si="252"/>
        <v>889.6533333333341</v>
      </c>
      <c r="PJ84" s="241">
        <f t="shared" si="409"/>
        <v>126.68</v>
      </c>
      <c r="PK84" s="51">
        <f t="shared" si="253"/>
        <v>762.97333333333404</v>
      </c>
      <c r="PL84" s="57">
        <f t="shared" si="254"/>
        <v>182331.37333333323</v>
      </c>
      <c r="PM84" s="57">
        <f t="shared" si="410"/>
        <v>190036.804</v>
      </c>
      <c r="PN84" s="153">
        <f t="shared" si="363"/>
        <v>10000</v>
      </c>
      <c r="PO84" s="469">
        <f t="shared" si="255"/>
        <v>-889.6533333333341</v>
      </c>
      <c r="PP84" s="46">
        <f t="shared" si="256"/>
        <v>-1076.765700416463</v>
      </c>
      <c r="PQ84" s="46">
        <f t="shared" si="257"/>
        <v>-948.92570041646297</v>
      </c>
      <c r="PR84" s="48"/>
    </row>
    <row r="85" spans="2:434" hidden="1" x14ac:dyDescent="0.3">
      <c r="B85" s="45">
        <v>24</v>
      </c>
      <c r="C85" s="46">
        <f t="shared" si="10"/>
        <v>1111.77</v>
      </c>
      <c r="D85" s="46">
        <f t="shared" si="11"/>
        <v>100</v>
      </c>
      <c r="E85" s="46">
        <f t="shared" si="12"/>
        <v>1011.77</v>
      </c>
      <c r="F85" s="46">
        <f t="shared" si="13"/>
        <v>306.84419502933991</v>
      </c>
      <c r="G85" s="46">
        <f t="shared" si="14"/>
        <v>704.92580497066001</v>
      </c>
      <c r="H85" s="51">
        <f t="shared" si="15"/>
        <v>183401.59121263327</v>
      </c>
      <c r="I85" s="58">
        <f t="shared" si="16"/>
        <v>933.33333333333337</v>
      </c>
      <c r="J85" s="52">
        <f t="shared" si="17"/>
        <v>100</v>
      </c>
      <c r="K85" s="51">
        <f t="shared" si="18"/>
        <v>833.33333333333337</v>
      </c>
      <c r="L85" s="57">
        <f t="shared" si="19"/>
        <v>179999.99999999977</v>
      </c>
      <c r="M85" s="468">
        <f t="shared" si="258"/>
        <v>-933.33333333333337</v>
      </c>
      <c r="N85" s="46">
        <f t="shared" si="259"/>
        <v>-1111.77</v>
      </c>
      <c r="O85" s="47"/>
      <c r="P85" s="46">
        <f t="shared" si="260"/>
        <v>-1011.77</v>
      </c>
      <c r="Q85" s="48"/>
      <c r="R85" s="29"/>
      <c r="S85" s="29"/>
      <c r="T85" s="45">
        <v>24</v>
      </c>
      <c r="U85" s="46">
        <f t="shared" si="20"/>
        <v>1183.75</v>
      </c>
      <c r="V85" s="46">
        <f t="shared" si="21"/>
        <v>171.98</v>
      </c>
      <c r="W85" s="46">
        <f t="shared" si="261"/>
        <v>1011.77</v>
      </c>
      <c r="X85" s="46">
        <f t="shared" si="22"/>
        <v>306.84419502933991</v>
      </c>
      <c r="Y85" s="46">
        <f t="shared" si="23"/>
        <v>704.92580497066001</v>
      </c>
      <c r="Z85" s="51">
        <f t="shared" si="24"/>
        <v>183401.59121263327</v>
      </c>
      <c r="AA85" s="58">
        <f t="shared" si="25"/>
        <v>1002.2533333333333</v>
      </c>
      <c r="AB85" s="52">
        <f t="shared" si="26"/>
        <v>168.92</v>
      </c>
      <c r="AC85" s="51">
        <f t="shared" si="27"/>
        <v>833.33333333333337</v>
      </c>
      <c r="AD85" s="57">
        <f t="shared" si="28"/>
        <v>179999.99999999977</v>
      </c>
      <c r="AE85" s="468">
        <f t="shared" si="262"/>
        <v>-1002.2533333333333</v>
      </c>
      <c r="AF85" s="46">
        <f t="shared" si="29"/>
        <v>-1183.75</v>
      </c>
      <c r="AG85" s="47"/>
      <c r="AH85" s="46">
        <f t="shared" si="263"/>
        <v>-1011.77</v>
      </c>
      <c r="AI85" s="48"/>
      <c r="AJ85" s="29"/>
      <c r="AK85" s="45">
        <v>24</v>
      </c>
      <c r="AL85" s="46">
        <f t="shared" si="30"/>
        <v>1117.72</v>
      </c>
      <c r="AM85" s="46"/>
      <c r="AN85" s="46"/>
      <c r="AO85" s="46">
        <f t="shared" si="31"/>
        <v>167.92</v>
      </c>
      <c r="AP85" s="128">
        <f t="shared" si="32"/>
        <v>949.8</v>
      </c>
      <c r="AQ85" s="128"/>
      <c r="AR85" s="128"/>
      <c r="AS85" s="46">
        <f t="shared" si="33"/>
        <v>309.53054175929526</v>
      </c>
      <c r="AT85" s="46">
        <f t="shared" si="34"/>
        <v>640.26945824070469</v>
      </c>
      <c r="AU85" s="51"/>
      <c r="AV85" s="51"/>
      <c r="AW85" s="51">
        <f t="shared" si="35"/>
        <v>185078.05559733644</v>
      </c>
      <c r="AX85" s="58">
        <f t="shared" si="264"/>
        <v>927.38215694565588</v>
      </c>
      <c r="AY85" s="52"/>
      <c r="AZ85" s="52"/>
      <c r="BA85" s="52">
        <f t="shared" si="36"/>
        <v>165.14</v>
      </c>
      <c r="BB85" s="51">
        <f t="shared" si="37"/>
        <v>762.24215694565589</v>
      </c>
      <c r="BC85" s="51"/>
      <c r="BD85" s="51"/>
      <c r="BE85" s="57">
        <f t="shared" si="38"/>
        <v>181895.00823330422</v>
      </c>
      <c r="BF85" s="468">
        <f t="shared" si="39"/>
        <v>-927.38215694565588</v>
      </c>
      <c r="BG85" s="46">
        <f t="shared" si="40"/>
        <v>-1117.72</v>
      </c>
      <c r="BH85" s="46">
        <f t="shared" si="41"/>
        <v>-949.8</v>
      </c>
      <c r="BI85" s="48"/>
      <c r="BJ85" s="12"/>
      <c r="BK85" s="45">
        <v>24</v>
      </c>
      <c r="BL85" s="46">
        <f t="shared" si="265"/>
        <v>1183.5899999999999</v>
      </c>
      <c r="BM85" s="46">
        <f t="shared" si="266"/>
        <v>171.82</v>
      </c>
      <c r="BN85" s="46">
        <f t="shared" si="267"/>
        <v>1011.77</v>
      </c>
      <c r="BO85" s="46">
        <f t="shared" si="42"/>
        <v>306.84419502933991</v>
      </c>
      <c r="BP85" s="46">
        <f t="shared" si="43"/>
        <v>704.92580497066001</v>
      </c>
      <c r="BQ85" s="149">
        <f t="shared" si="44"/>
        <v>183401.59121263327</v>
      </c>
      <c r="BR85" s="57">
        <f t="shared" si="380"/>
        <v>191783.71580757669</v>
      </c>
      <c r="BS85" s="58">
        <f t="shared" si="45"/>
        <v>1003.5533333333334</v>
      </c>
      <c r="BT85" s="52">
        <f t="shared" si="269"/>
        <v>170.22</v>
      </c>
      <c r="BU85" s="51">
        <f t="shared" si="46"/>
        <v>833.33333333333337</v>
      </c>
      <c r="BV85" s="149">
        <f t="shared" si="47"/>
        <v>179999.99999999977</v>
      </c>
      <c r="BW85" s="153">
        <f t="shared" si="381"/>
        <v>189999.99999999988</v>
      </c>
      <c r="BX85" s="468">
        <f t="shared" si="271"/>
        <v>-1003.5533333333334</v>
      </c>
      <c r="BY85" s="46">
        <f t="shared" si="272"/>
        <v>-1183.5899999999999</v>
      </c>
      <c r="BZ85" s="46">
        <f t="shared" si="48"/>
        <v>-1011.77</v>
      </c>
      <c r="CA85" s="48"/>
      <c r="CB85" s="29"/>
      <c r="CC85" s="45">
        <v>24</v>
      </c>
      <c r="CD85" s="239">
        <f t="shared" si="49"/>
        <v>1117.6300000000001</v>
      </c>
      <c r="CE85" s="239">
        <f t="shared" si="273"/>
        <v>167.88</v>
      </c>
      <c r="CF85" s="128">
        <f t="shared" si="50"/>
        <v>949.75</v>
      </c>
      <c r="CG85" s="46">
        <f t="shared" si="274"/>
        <v>309.39811772052627</v>
      </c>
      <c r="CH85" s="46">
        <f t="shared" si="52"/>
        <v>640.35188227947378</v>
      </c>
      <c r="CI85" s="149">
        <f t="shared" si="53"/>
        <v>184998.51875003628</v>
      </c>
      <c r="CJ85" s="199">
        <f t="shared" si="382"/>
        <v>192612.80840155005</v>
      </c>
      <c r="CK85" s="153">
        <f t="shared" si="276"/>
        <v>10000</v>
      </c>
      <c r="CL85" s="45">
        <v>24</v>
      </c>
      <c r="CM85" s="46">
        <f t="shared" si="277"/>
        <v>1117.6300000000001</v>
      </c>
      <c r="CN85" s="239">
        <f t="shared" si="54"/>
        <v>167.88</v>
      </c>
      <c r="CO85" s="128">
        <f t="shared" si="278"/>
        <v>949.75</v>
      </c>
      <c r="CP85" s="46">
        <f t="shared" si="55"/>
        <v>309.39811772052627</v>
      </c>
      <c r="CQ85" s="46">
        <f t="shared" si="56"/>
        <v>640.35188227947378</v>
      </c>
      <c r="CR85" s="149">
        <f t="shared" si="57"/>
        <v>184998.51875003628</v>
      </c>
      <c r="CS85" s="153">
        <f t="shared" si="383"/>
        <v>192612.80840155005</v>
      </c>
      <c r="CT85" s="58">
        <f t="shared" si="58"/>
        <v>927.86033333333398</v>
      </c>
      <c r="CU85" s="52">
        <f t="shared" si="280"/>
        <v>166.44</v>
      </c>
      <c r="CV85" s="51">
        <f t="shared" si="281"/>
        <v>761.42033333333393</v>
      </c>
      <c r="CW85" s="149">
        <f t="shared" si="59"/>
        <v>181820.47199999983</v>
      </c>
      <c r="CX85" s="57">
        <f t="shared" si="384"/>
        <v>190957.51599999995</v>
      </c>
      <c r="CY85" s="153">
        <f t="shared" si="283"/>
        <v>10000</v>
      </c>
      <c r="CZ85" s="479">
        <f t="shared" si="60"/>
        <v>-927.86033333333398</v>
      </c>
      <c r="DA85" s="46">
        <f t="shared" si="284"/>
        <v>-1117.6300000000001</v>
      </c>
      <c r="DB85" s="46">
        <f t="shared" si="285"/>
        <v>-949.75</v>
      </c>
      <c r="DC85" s="48"/>
      <c r="DE85" s="237">
        <v>24</v>
      </c>
      <c r="DF85" s="46">
        <f t="shared" si="61"/>
        <v>1065.0999999999999</v>
      </c>
      <c r="DG85" s="239">
        <f t="shared" si="385"/>
        <v>53.33</v>
      </c>
      <c r="DH85" s="46">
        <f t="shared" si="62"/>
        <v>1011.77</v>
      </c>
      <c r="DI85" s="46">
        <f t="shared" si="63"/>
        <v>306.84419502933991</v>
      </c>
      <c r="DJ85" s="46">
        <f t="shared" si="64"/>
        <v>704.92580497066001</v>
      </c>
      <c r="DK85" s="51">
        <f t="shared" si="65"/>
        <v>183401.59121263327</v>
      </c>
      <c r="DL85" s="58">
        <f t="shared" si="66"/>
        <v>886.66333333333341</v>
      </c>
      <c r="DM85" s="240">
        <f t="shared" si="386"/>
        <v>53.33</v>
      </c>
      <c r="DN85" s="51">
        <f t="shared" si="67"/>
        <v>833.33333333333337</v>
      </c>
      <c r="DO85" s="57">
        <f t="shared" si="68"/>
        <v>179999.99999999977</v>
      </c>
      <c r="DP85" s="468">
        <f t="shared" si="288"/>
        <v>-886.66333333333341</v>
      </c>
      <c r="DQ85" s="46">
        <f t="shared" si="289"/>
        <v>-1065.0999999999999</v>
      </c>
      <c r="DR85" s="47"/>
      <c r="DS85" s="46">
        <f t="shared" si="290"/>
        <v>-1011.77</v>
      </c>
      <c r="DT85" s="48"/>
      <c r="DU85" s="29"/>
      <c r="DV85" s="237">
        <v>24</v>
      </c>
      <c r="DW85" s="46">
        <f t="shared" si="291"/>
        <v>1060.8499999999999</v>
      </c>
      <c r="DX85" s="239">
        <f t="shared" si="387"/>
        <v>49.08</v>
      </c>
      <c r="DY85" s="46">
        <f t="shared" si="293"/>
        <v>1011.77</v>
      </c>
      <c r="DZ85" s="46">
        <f t="shared" si="69"/>
        <v>306.84419502933991</v>
      </c>
      <c r="EA85" s="46">
        <f t="shared" si="70"/>
        <v>704.92580497066001</v>
      </c>
      <c r="EB85" s="51">
        <f t="shared" si="71"/>
        <v>183401.59121263327</v>
      </c>
      <c r="EC85" s="58">
        <f t="shared" si="72"/>
        <v>881.54333333333341</v>
      </c>
      <c r="ED85" s="240">
        <f t="shared" si="388"/>
        <v>48.21</v>
      </c>
      <c r="EE85" s="51">
        <f t="shared" si="73"/>
        <v>833.33333333333337</v>
      </c>
      <c r="EF85" s="57">
        <f t="shared" si="74"/>
        <v>179999.99999999977</v>
      </c>
      <c r="EG85" s="468">
        <f t="shared" si="295"/>
        <v>-881.54333333333341</v>
      </c>
      <c r="EH85" s="46">
        <f t="shared" si="296"/>
        <v>-1060.8499999999999</v>
      </c>
      <c r="EI85" s="47"/>
      <c r="EJ85" s="46">
        <f t="shared" si="297"/>
        <v>-1011.77</v>
      </c>
      <c r="EK85" s="48"/>
      <c r="EL85" s="29"/>
      <c r="EM85" s="237">
        <v>24</v>
      </c>
      <c r="EN85" s="239">
        <f t="shared" si="365"/>
        <v>1058.0868689014749</v>
      </c>
      <c r="EO85" s="239">
        <f t="shared" si="389"/>
        <v>49.1</v>
      </c>
      <c r="EP85" s="128">
        <f t="shared" si="77"/>
        <v>1008.9868689014748</v>
      </c>
      <c r="EQ85" s="46">
        <f t="shared" si="78"/>
        <v>306.90528669819503</v>
      </c>
      <c r="ER85" s="46">
        <f t="shared" si="79"/>
        <v>702.08158220327982</v>
      </c>
      <c r="ES85" s="51">
        <f t="shared" si="80"/>
        <v>183441.09043671374</v>
      </c>
      <c r="ET85" s="153">
        <f t="shared" si="298"/>
        <v>10000</v>
      </c>
      <c r="EU85" s="237">
        <v>24</v>
      </c>
      <c r="EV85" s="46">
        <f t="shared" si="81"/>
        <v>1058.0899999999999</v>
      </c>
      <c r="EW85" s="239">
        <f t="shared" si="390"/>
        <v>49.1</v>
      </c>
      <c r="EX85" s="128">
        <f t="shared" si="300"/>
        <v>1008.99</v>
      </c>
      <c r="EY85" s="46">
        <f t="shared" si="301"/>
        <v>306.90516444639781</v>
      </c>
      <c r="EZ85" s="46">
        <f t="shared" si="82"/>
        <v>702.08483555360226</v>
      </c>
      <c r="FA85" s="51">
        <f t="shared" si="83"/>
        <v>183441.01383228507</v>
      </c>
      <c r="FB85" s="58">
        <f t="shared" si="302"/>
        <v>874.86920833333363</v>
      </c>
      <c r="FC85" s="240">
        <f t="shared" si="391"/>
        <v>48.25</v>
      </c>
      <c r="FD85" s="51">
        <f t="shared" si="304"/>
        <v>826.61920833333363</v>
      </c>
      <c r="FE85" s="57">
        <f t="shared" si="84"/>
        <v>180143.78899999996</v>
      </c>
      <c r="FF85" s="153">
        <f t="shared" si="305"/>
        <v>10000</v>
      </c>
      <c r="FG85" s="469">
        <f t="shared" si="85"/>
        <v>-874.86920833333363</v>
      </c>
      <c r="FH85" s="46">
        <f t="shared" si="86"/>
        <v>-1058.0899999999999</v>
      </c>
      <c r="FI85" s="46">
        <f t="shared" si="87"/>
        <v>-1008.99</v>
      </c>
      <c r="FJ85" s="48"/>
      <c r="FL85" s="237">
        <v>24</v>
      </c>
      <c r="FM85" s="46">
        <f t="shared" si="306"/>
        <v>1062.9000000000001</v>
      </c>
      <c r="FN85" s="239">
        <f t="shared" si="366"/>
        <v>51.13</v>
      </c>
      <c r="FO85" s="46">
        <f t="shared" si="307"/>
        <v>1011.77</v>
      </c>
      <c r="FP85" s="46">
        <f t="shared" si="89"/>
        <v>306.84419502933991</v>
      </c>
      <c r="FQ85" s="46">
        <f t="shared" si="90"/>
        <v>704.92580497066001</v>
      </c>
      <c r="FR85" s="149">
        <f t="shared" si="91"/>
        <v>183401.59121263327</v>
      </c>
      <c r="FS85" s="57">
        <f t="shared" si="392"/>
        <v>191783.71580757669</v>
      </c>
      <c r="FT85" s="58">
        <f t="shared" si="92"/>
        <v>883.99333333333334</v>
      </c>
      <c r="FU85" s="240">
        <f t="shared" si="367"/>
        <v>50.66</v>
      </c>
      <c r="FV85" s="51">
        <f t="shared" si="94"/>
        <v>833.33333333333337</v>
      </c>
      <c r="FW85" s="149">
        <f t="shared" si="95"/>
        <v>179999.99999999977</v>
      </c>
      <c r="FX85" s="153">
        <f t="shared" si="393"/>
        <v>189999.99999999988</v>
      </c>
      <c r="FY85" s="468">
        <f t="shared" si="310"/>
        <v>-883.99333333333334</v>
      </c>
      <c r="FZ85" s="46">
        <f t="shared" si="311"/>
        <v>-1062.9000000000001</v>
      </c>
      <c r="GA85" s="46">
        <f t="shared" si="96"/>
        <v>-1011.77</v>
      </c>
      <c r="GB85" s="48"/>
      <c r="GD85" s="237">
        <v>24</v>
      </c>
      <c r="GE85" s="239">
        <f t="shared" si="368"/>
        <v>1060.0875939185617</v>
      </c>
      <c r="GF85" s="239">
        <f t="shared" si="394"/>
        <v>51.13</v>
      </c>
      <c r="GG85" s="128">
        <f t="shared" si="98"/>
        <v>1008.9575939185617</v>
      </c>
      <c r="GH85" s="46">
        <f t="shared" si="99"/>
        <v>306.86211164690405</v>
      </c>
      <c r="GI85" s="46">
        <f t="shared" si="100"/>
        <v>702.0954822716576</v>
      </c>
      <c r="GJ85" s="149">
        <f t="shared" si="101"/>
        <v>183415.17150587076</v>
      </c>
      <c r="GK85" s="51">
        <f t="shared" si="395"/>
        <v>191763.64132844011</v>
      </c>
      <c r="GL85" s="153">
        <f t="shared" si="314"/>
        <v>10000</v>
      </c>
      <c r="GM85" s="237">
        <v>24</v>
      </c>
      <c r="GN85" s="46">
        <f t="shared" si="102"/>
        <v>1060.0899999999999</v>
      </c>
      <c r="GO85" s="239">
        <f t="shared" si="369"/>
        <v>51.13</v>
      </c>
      <c r="GP85" s="128">
        <f t="shared" si="315"/>
        <v>1008.96</v>
      </c>
      <c r="GQ85" s="46">
        <f t="shared" si="104"/>
        <v>306.86201770294861</v>
      </c>
      <c r="GR85" s="46">
        <f t="shared" si="105"/>
        <v>702.09798229705143</v>
      </c>
      <c r="GS85" s="149">
        <f t="shared" si="106"/>
        <v>183415.11263947212</v>
      </c>
      <c r="GT85" s="57">
        <f t="shared" si="396"/>
        <v>191763.612189318</v>
      </c>
      <c r="GU85" s="58">
        <f t="shared" si="107"/>
        <v>876.92633333333197</v>
      </c>
      <c r="GV85" s="322">
        <f t="shared" si="370"/>
        <v>50.67</v>
      </c>
      <c r="GW85" s="51">
        <f t="shared" si="317"/>
        <v>826.25633333333201</v>
      </c>
      <c r="GX85" s="150">
        <f t="shared" si="109"/>
        <v>180121.72800000012</v>
      </c>
      <c r="GY85" s="57">
        <f t="shared" si="397"/>
        <v>190036.804</v>
      </c>
      <c r="GZ85" s="153">
        <f t="shared" si="319"/>
        <v>10000</v>
      </c>
      <c r="HA85" s="469">
        <f t="shared" si="110"/>
        <v>-876.92633333333197</v>
      </c>
      <c r="HB85" s="46">
        <f t="shared" si="111"/>
        <v>-1060.0899999999999</v>
      </c>
      <c r="HC85" s="46">
        <f t="shared" si="112"/>
        <v>-1008.96</v>
      </c>
      <c r="HD85" s="48"/>
      <c r="HF85" s="45">
        <v>24</v>
      </c>
      <c r="HG85" s="46">
        <f t="shared" si="113"/>
        <v>1123.8775326810628</v>
      </c>
      <c r="HH85" s="46">
        <f t="shared" si="114"/>
        <v>250</v>
      </c>
      <c r="HI85" s="46">
        <f t="shared" si="115"/>
        <v>873.8775326810628</v>
      </c>
      <c r="HJ85" s="46">
        <f t="shared" si="116"/>
        <v>312.22812077709852</v>
      </c>
      <c r="HK85" s="46">
        <f t="shared" si="117"/>
        <v>561.64941190396428</v>
      </c>
      <c r="HL85" s="51">
        <f t="shared" si="118"/>
        <v>186775.22305435516</v>
      </c>
      <c r="HM85" s="153">
        <f t="shared" si="320"/>
        <v>10000</v>
      </c>
      <c r="HN85" s="58">
        <f t="shared" si="119"/>
        <v>933.33333333333724</v>
      </c>
      <c r="HO85" s="52">
        <f t="shared" si="120"/>
        <v>250</v>
      </c>
      <c r="HP85" s="51">
        <f t="shared" si="121"/>
        <v>683.33333333333724</v>
      </c>
      <c r="HQ85" s="57">
        <f t="shared" si="122"/>
        <v>183599.99999999977</v>
      </c>
      <c r="HR85" s="153">
        <f t="shared" si="321"/>
        <v>10000</v>
      </c>
      <c r="HS85" s="468">
        <f t="shared" si="123"/>
        <v>-933.33333333333724</v>
      </c>
      <c r="HT85" s="46">
        <f t="shared" si="124"/>
        <v>-1123.8775326810628</v>
      </c>
      <c r="HU85" s="46">
        <f t="shared" si="125"/>
        <v>-873.8775326810628</v>
      </c>
      <c r="HV85" s="48"/>
      <c r="HW85" s="29"/>
      <c r="HX85" s="45">
        <v>24</v>
      </c>
      <c r="HY85" s="128">
        <f t="shared" si="126"/>
        <v>1124.3399999999999</v>
      </c>
      <c r="HZ85" s="46">
        <f t="shared" si="127"/>
        <v>270.76</v>
      </c>
      <c r="IA85" s="46">
        <f t="shared" si="128"/>
        <v>853.58</v>
      </c>
      <c r="IB85" s="46">
        <f t="shared" si="129"/>
        <v>313.37813727689382</v>
      </c>
      <c r="IC85" s="46">
        <f t="shared" si="130"/>
        <v>540.20186272310616</v>
      </c>
      <c r="ID85" s="51">
        <f t="shared" si="131"/>
        <v>187486.6805034132</v>
      </c>
      <c r="IE85" s="153">
        <f t="shared" si="322"/>
        <v>10000</v>
      </c>
      <c r="IF85" s="58">
        <f t="shared" si="132"/>
        <v>930.14625019664186</v>
      </c>
      <c r="IG85" s="52">
        <f t="shared" si="133"/>
        <v>266.39999999999998</v>
      </c>
      <c r="IH85" s="51">
        <f t="shared" si="134"/>
        <v>663.74625019664188</v>
      </c>
      <c r="II85" s="57">
        <f t="shared" si="323"/>
        <v>184330.70999528069</v>
      </c>
      <c r="IJ85" s="153">
        <f t="shared" si="324"/>
        <v>10000</v>
      </c>
      <c r="IK85" s="468">
        <f t="shared" si="135"/>
        <v>-930.14625019664186</v>
      </c>
      <c r="IL85" s="46">
        <f t="shared" si="136"/>
        <v>-1124.3399999999999</v>
      </c>
      <c r="IM85" s="46">
        <f t="shared" si="137"/>
        <v>-853.58</v>
      </c>
      <c r="IN85" s="48"/>
      <c r="IO85" s="53">
        <f t="shared" si="138"/>
        <v>270.77449644595202</v>
      </c>
      <c r="IQ85" s="45">
        <v>24</v>
      </c>
      <c r="IR85" s="128">
        <f t="shared" si="139"/>
        <v>1126.4568749999989</v>
      </c>
      <c r="IS85" s="128">
        <f t="shared" si="140"/>
        <v>275.7</v>
      </c>
      <c r="IT85" s="128">
        <f t="shared" si="141"/>
        <v>850.7568749999989</v>
      </c>
      <c r="IU85" s="46">
        <f t="shared" si="364"/>
        <v>313.49</v>
      </c>
      <c r="IV85" s="46">
        <f t="shared" si="143"/>
        <v>537.26687499999889</v>
      </c>
      <c r="IW85" s="51">
        <f t="shared" si="144"/>
        <v>187558.41500000004</v>
      </c>
      <c r="IX85" s="199">
        <f t="shared" si="325"/>
        <v>10000</v>
      </c>
      <c r="IY85" s="128">
        <f t="shared" si="145"/>
        <v>270.68438723649405</v>
      </c>
      <c r="IZ85" s="408">
        <f t="shared" si="146"/>
        <v>0</v>
      </c>
      <c r="JA85" s="58">
        <f t="shared" si="147"/>
        <v>931.95916666666494</v>
      </c>
      <c r="JB85" s="52">
        <f t="shared" si="148"/>
        <v>271.26</v>
      </c>
      <c r="JC85" s="51">
        <f t="shared" si="149"/>
        <v>660.69916666666495</v>
      </c>
      <c r="JD85" s="57">
        <f t="shared" si="150"/>
        <v>184407.47999999998</v>
      </c>
      <c r="JE85" s="280">
        <f t="shared" si="151"/>
        <v>10000</v>
      </c>
      <c r="JF85" s="280">
        <f t="shared" si="152"/>
        <v>0</v>
      </c>
      <c r="JG85" s="468">
        <f t="shared" si="153"/>
        <v>-931.95916666666494</v>
      </c>
      <c r="JH85" s="46">
        <f t="shared" si="154"/>
        <v>-1126.4568749999989</v>
      </c>
      <c r="JI85" s="46">
        <f t="shared" si="155"/>
        <v>-850.7568749999989</v>
      </c>
      <c r="JJ85" s="48"/>
      <c r="JL85" s="45">
        <v>24</v>
      </c>
      <c r="JM85" s="46">
        <f t="shared" si="156"/>
        <v>1124.4930833333331</v>
      </c>
      <c r="JN85" s="46">
        <f t="shared" si="157"/>
        <v>281.98</v>
      </c>
      <c r="JO85" s="128">
        <f t="shared" si="158"/>
        <v>842.51308333333304</v>
      </c>
      <c r="JP85" s="46">
        <f t="shared" si="326"/>
        <v>313.7</v>
      </c>
      <c r="JQ85" s="46">
        <f t="shared" si="159"/>
        <v>528.813083333333</v>
      </c>
      <c r="JR85" s="149">
        <f t="shared" si="160"/>
        <v>187691.81599999999</v>
      </c>
      <c r="JS85" s="51">
        <f t="shared" si="398"/>
        <v>191783.71580757669</v>
      </c>
      <c r="JT85" s="199">
        <f t="shared" si="328"/>
        <v>10000</v>
      </c>
      <c r="JU85" s="128">
        <f t="shared" si="161"/>
        <v>281.96778057146372</v>
      </c>
      <c r="JV85" s="408">
        <f t="shared" si="162"/>
        <v>0</v>
      </c>
      <c r="JW85" s="58">
        <f t="shared" si="163"/>
        <v>930.37233333333074</v>
      </c>
      <c r="JX85" s="52">
        <f t="shared" si="164"/>
        <v>279.36</v>
      </c>
      <c r="JY85" s="51">
        <f t="shared" si="165"/>
        <v>651.01233333333073</v>
      </c>
      <c r="JZ85" s="149">
        <f t="shared" si="166"/>
        <v>184552.10400000017</v>
      </c>
      <c r="KA85" s="199">
        <f t="shared" si="399"/>
        <v>189999.99999999988</v>
      </c>
      <c r="KB85" s="128">
        <f t="shared" si="330"/>
        <v>10000</v>
      </c>
      <c r="KC85" s="204">
        <f t="shared" si="167"/>
        <v>0</v>
      </c>
      <c r="KD85" s="468">
        <f t="shared" si="331"/>
        <v>-930.37233333333074</v>
      </c>
      <c r="KE85" s="46">
        <f t="shared" si="168"/>
        <v>-1124.4930833333331</v>
      </c>
      <c r="KF85" s="46">
        <f t="shared" si="169"/>
        <v>-842.51308333333304</v>
      </c>
      <c r="KG85" s="48"/>
      <c r="KI85" s="45">
        <v>24</v>
      </c>
      <c r="KJ85" s="46">
        <f t="shared" si="170"/>
        <v>1124.4890404061762</v>
      </c>
      <c r="KK85" s="46">
        <f t="shared" si="171"/>
        <v>279.32</v>
      </c>
      <c r="KL85" s="128">
        <f t="shared" si="172"/>
        <v>845.16904040617624</v>
      </c>
      <c r="KM85" s="46">
        <f t="shared" si="173"/>
        <v>313.56899129334903</v>
      </c>
      <c r="KN85" s="46">
        <f t="shared" si="174"/>
        <v>531.60004911282726</v>
      </c>
      <c r="KO85" s="149">
        <f t="shared" si="175"/>
        <v>187609.79472689657</v>
      </c>
      <c r="KP85" s="199">
        <f t="shared" si="400"/>
        <v>192612.80840155005</v>
      </c>
      <c r="KQ85" s="199">
        <f t="shared" si="333"/>
        <v>10000</v>
      </c>
      <c r="KR85" s="128">
        <f t="shared" si="176"/>
        <v>362.18366756782797</v>
      </c>
      <c r="KS85" s="408">
        <f t="shared" si="177"/>
        <v>0</v>
      </c>
      <c r="KT85" s="45">
        <v>24</v>
      </c>
      <c r="KU85" s="46">
        <f t="shared" si="334"/>
        <v>1124.49</v>
      </c>
      <c r="KV85" s="46">
        <f t="shared" si="178"/>
        <v>279.32</v>
      </c>
      <c r="KW85" s="128">
        <f t="shared" si="179"/>
        <v>845.17</v>
      </c>
      <c r="KX85" s="46">
        <f t="shared" si="180"/>
        <v>313.56895382660406</v>
      </c>
      <c r="KY85" s="46">
        <f t="shared" si="181"/>
        <v>531.60104617339584</v>
      </c>
      <c r="KZ85" s="149">
        <f t="shared" si="182"/>
        <v>187609.77124978905</v>
      </c>
      <c r="LA85" s="153">
        <f t="shared" si="401"/>
        <v>192612.80840155005</v>
      </c>
      <c r="LB85" s="58">
        <f t="shared" si="183"/>
        <v>930.59633333333579</v>
      </c>
      <c r="LC85" s="52">
        <f t="shared" si="184"/>
        <v>276.92</v>
      </c>
      <c r="LD85" s="51">
        <f t="shared" si="185"/>
        <v>653.67633333333583</v>
      </c>
      <c r="LE85" s="149">
        <f t="shared" si="186"/>
        <v>184468.96799999999</v>
      </c>
      <c r="LF85" s="51">
        <f t="shared" si="402"/>
        <v>190957.51599999995</v>
      </c>
      <c r="LG85" s="128">
        <f t="shared" si="187"/>
        <v>10000</v>
      </c>
      <c r="LH85" s="204">
        <f t="shared" si="188"/>
        <v>0</v>
      </c>
      <c r="LI85" s="479">
        <f t="shared" si="189"/>
        <v>-930.59633333333579</v>
      </c>
      <c r="LJ85" s="46">
        <f t="shared" si="337"/>
        <v>-1124.49</v>
      </c>
      <c r="LK85" s="46">
        <f t="shared" si="338"/>
        <v>-845.17</v>
      </c>
      <c r="LL85" s="48"/>
      <c r="LN85" s="237">
        <v>24</v>
      </c>
      <c r="LO85" s="46">
        <f t="shared" si="190"/>
        <v>1123.1238136873469</v>
      </c>
      <c r="LP85" s="239">
        <f t="shared" si="371"/>
        <v>210</v>
      </c>
      <c r="LQ85" s="46">
        <f t="shared" si="192"/>
        <v>913.12381368734691</v>
      </c>
      <c r="LR85" s="46">
        <f t="shared" si="193"/>
        <v>310.35287498603674</v>
      </c>
      <c r="LS85" s="46">
        <f t="shared" si="194"/>
        <v>602.77093870131011</v>
      </c>
      <c r="LT85" s="51">
        <f t="shared" si="195"/>
        <v>185608.95405292072</v>
      </c>
      <c r="LU85" s="199">
        <f t="shared" si="339"/>
        <v>10000</v>
      </c>
      <c r="LV85" s="58">
        <f t="shared" si="196"/>
        <v>933.33033333333128</v>
      </c>
      <c r="LW85" s="240">
        <f t="shared" si="372"/>
        <v>210</v>
      </c>
      <c r="LX85" s="51">
        <f t="shared" si="198"/>
        <v>723.33033333333128</v>
      </c>
      <c r="LY85" s="51">
        <f t="shared" si="340"/>
        <v>182439.91200000013</v>
      </c>
      <c r="LZ85" s="46">
        <f t="shared" si="341"/>
        <v>210</v>
      </c>
      <c r="MA85" s="199">
        <f t="shared" si="342"/>
        <v>10000</v>
      </c>
      <c r="MB85" s="468">
        <f t="shared" si="199"/>
        <v>-933.33033333333128</v>
      </c>
      <c r="MC85" s="46">
        <f t="shared" si="200"/>
        <v>-1123.1238136873469</v>
      </c>
      <c r="MD85" s="46">
        <f t="shared" si="201"/>
        <v>-913.12381368734691</v>
      </c>
      <c r="ME85" s="48"/>
      <c r="MG85" s="237">
        <v>24</v>
      </c>
      <c r="MH85" s="46">
        <f t="shared" si="202"/>
        <v>1076.608661999408</v>
      </c>
      <c r="MI85" s="239">
        <f t="shared" si="373"/>
        <v>123.59</v>
      </c>
      <c r="MJ85" s="46">
        <f t="shared" si="204"/>
        <v>953.01866199940798</v>
      </c>
      <c r="MK85" s="46">
        <f t="shared" si="205"/>
        <v>309.00131479174007</v>
      </c>
      <c r="ML85" s="46">
        <f t="shared" si="206"/>
        <v>644.01734720766785</v>
      </c>
      <c r="MM85" s="51">
        <f t="shared" si="207"/>
        <v>184756.77152783639</v>
      </c>
      <c r="MN85" s="199">
        <f t="shared" si="343"/>
        <v>10000</v>
      </c>
      <c r="MO85" s="58">
        <f t="shared" si="208"/>
        <v>889.32945707741396</v>
      </c>
      <c r="MP85" s="240">
        <f t="shared" si="374"/>
        <v>121.50999999999999</v>
      </c>
      <c r="MQ85" s="51">
        <f t="shared" si="210"/>
        <v>767.81945707741397</v>
      </c>
      <c r="MR85" s="57">
        <f t="shared" si="211"/>
        <v>181518.03303014202</v>
      </c>
      <c r="MS85" s="199">
        <f t="shared" si="344"/>
        <v>10000</v>
      </c>
      <c r="MT85" s="468">
        <f t="shared" si="345"/>
        <v>-889.32945707741396</v>
      </c>
      <c r="MU85" s="46">
        <f t="shared" si="212"/>
        <v>-1076.608661999408</v>
      </c>
      <c r="MV85" s="46">
        <f t="shared" si="213"/>
        <v>-953.01866199940798</v>
      </c>
      <c r="MW85" s="48"/>
      <c r="MY85" s="237">
        <v>24</v>
      </c>
      <c r="MZ85" s="46">
        <f t="shared" si="214"/>
        <v>1076.608661999408</v>
      </c>
      <c r="NA85" s="239">
        <f t="shared" si="375"/>
        <v>123.59</v>
      </c>
      <c r="NB85" s="128">
        <f t="shared" si="216"/>
        <v>953.01866199940798</v>
      </c>
      <c r="NC85" s="46">
        <f t="shared" si="217"/>
        <v>309.00131479174007</v>
      </c>
      <c r="ND85" s="46">
        <f t="shared" si="218"/>
        <v>644.01734720766785</v>
      </c>
      <c r="NE85" s="51">
        <f t="shared" si="219"/>
        <v>184756.77152783639</v>
      </c>
      <c r="NF85" s="153">
        <f t="shared" si="346"/>
        <v>10000</v>
      </c>
      <c r="NG85" s="237">
        <v>24</v>
      </c>
      <c r="NH85" s="46">
        <f t="shared" si="220"/>
        <v>1076.6099999999999</v>
      </c>
      <c r="NI85" s="239">
        <f t="shared" si="376"/>
        <v>123.59</v>
      </c>
      <c r="NJ85" s="128">
        <f t="shared" si="347"/>
        <v>953.02</v>
      </c>
      <c r="NK85" s="46">
        <f t="shared" si="348"/>
        <v>309.00126255033803</v>
      </c>
      <c r="NL85" s="46">
        <f t="shared" si="222"/>
        <v>644.01873744966201</v>
      </c>
      <c r="NM85" s="51">
        <f t="shared" si="223"/>
        <v>184756.73879275314</v>
      </c>
      <c r="NN85" s="58">
        <f t="shared" si="224"/>
        <v>888.78037499999857</v>
      </c>
      <c r="NO85" s="240">
        <f t="shared" si="377"/>
        <v>121.53</v>
      </c>
      <c r="NP85" s="51">
        <f t="shared" si="226"/>
        <v>767.2503749999986</v>
      </c>
      <c r="NQ85" s="57">
        <f t="shared" si="227"/>
        <v>181531.32100000005</v>
      </c>
      <c r="NR85" s="153">
        <f t="shared" si="349"/>
        <v>10000</v>
      </c>
      <c r="NS85" s="469">
        <f t="shared" si="228"/>
        <v>-888.78037499999857</v>
      </c>
      <c r="NT85" s="46">
        <f t="shared" si="229"/>
        <v>-1076.6099999999999</v>
      </c>
      <c r="NU85" s="46">
        <f t="shared" si="230"/>
        <v>-953.02</v>
      </c>
      <c r="NV85" s="48"/>
      <c r="NX85" s="237">
        <v>24</v>
      </c>
      <c r="NY85" s="46">
        <f t="shared" si="231"/>
        <v>1076.6456011701148</v>
      </c>
      <c r="NZ85" s="239">
        <f t="shared" si="378"/>
        <v>127.84</v>
      </c>
      <c r="OA85" s="46">
        <f t="shared" si="233"/>
        <v>948.80560117011476</v>
      </c>
      <c r="OB85" s="46">
        <f t="shared" si="234"/>
        <v>309.07276801176357</v>
      </c>
      <c r="OC85" s="46">
        <f t="shared" si="235"/>
        <v>639.73283315835124</v>
      </c>
      <c r="OD85" s="149">
        <f t="shared" si="236"/>
        <v>184803.92797389979</v>
      </c>
      <c r="OE85" s="57">
        <f t="shared" si="403"/>
        <v>191783.71580757669</v>
      </c>
      <c r="OF85" s="153">
        <f t="shared" si="351"/>
        <v>10000</v>
      </c>
      <c r="OG85" s="58">
        <f t="shared" si="237"/>
        <v>889.48383333333379</v>
      </c>
      <c r="OH85" s="240">
        <f t="shared" si="404"/>
        <v>126.66</v>
      </c>
      <c r="OI85" s="51">
        <f t="shared" si="238"/>
        <v>762.82383333333382</v>
      </c>
      <c r="OJ85" s="149">
        <f t="shared" si="239"/>
        <v>181572.22800000012</v>
      </c>
      <c r="OK85" s="153">
        <f t="shared" si="405"/>
        <v>189999.99999999988</v>
      </c>
      <c r="OL85" s="153">
        <f t="shared" si="354"/>
        <v>10000</v>
      </c>
      <c r="OM85" s="468">
        <f t="shared" si="355"/>
        <v>-889.48383333333379</v>
      </c>
      <c r="ON85" s="46">
        <f t="shared" si="356"/>
        <v>-1076.6456011701148</v>
      </c>
      <c r="OO85" s="46">
        <f t="shared" si="240"/>
        <v>-948.80560117011476</v>
      </c>
      <c r="OP85" s="48"/>
      <c r="OR85" s="237">
        <v>24</v>
      </c>
      <c r="OS85" s="46">
        <f t="shared" si="241"/>
        <v>1076.765700416463</v>
      </c>
      <c r="OT85" s="239">
        <f t="shared" si="379"/>
        <v>127.84</v>
      </c>
      <c r="OU85" s="128">
        <f t="shared" si="243"/>
        <v>948.92570041646297</v>
      </c>
      <c r="OV85" s="46">
        <f t="shared" si="244"/>
        <v>309.06807881127799</v>
      </c>
      <c r="OW85" s="46">
        <f t="shared" si="245"/>
        <v>639.85762160518493</v>
      </c>
      <c r="OX85" s="149">
        <f t="shared" si="246"/>
        <v>184800.98966516161</v>
      </c>
      <c r="OY85" s="51">
        <f t="shared" si="406"/>
        <v>191763.64132844011</v>
      </c>
      <c r="OZ85" s="153">
        <f t="shared" si="358"/>
        <v>10000</v>
      </c>
      <c r="PA85" s="237">
        <v>24</v>
      </c>
      <c r="PB85" s="46">
        <f t="shared" si="247"/>
        <v>1076.765700416463</v>
      </c>
      <c r="PC85" s="239">
        <f t="shared" si="407"/>
        <v>127.84</v>
      </c>
      <c r="PD85" s="128">
        <f t="shared" si="248"/>
        <v>948.92570041646297</v>
      </c>
      <c r="PE85" s="46">
        <f t="shared" si="249"/>
        <v>309.06807881127799</v>
      </c>
      <c r="PF85" s="46">
        <f t="shared" si="250"/>
        <v>639.85762160518493</v>
      </c>
      <c r="PG85" s="149">
        <f t="shared" si="251"/>
        <v>184800.98966516161</v>
      </c>
      <c r="PH85" s="57">
        <f t="shared" si="408"/>
        <v>191763.612189318</v>
      </c>
      <c r="PI85" s="688">
        <f t="shared" si="252"/>
        <v>889.6533333333341</v>
      </c>
      <c r="PJ85" s="240">
        <f t="shared" si="409"/>
        <v>126.68</v>
      </c>
      <c r="PK85" s="51">
        <f t="shared" si="253"/>
        <v>762.97333333333404</v>
      </c>
      <c r="PL85" s="150">
        <f t="shared" si="254"/>
        <v>181568.39999999991</v>
      </c>
      <c r="PM85" s="57">
        <f t="shared" si="410"/>
        <v>190036.804</v>
      </c>
      <c r="PN85" s="153">
        <f t="shared" si="363"/>
        <v>10000</v>
      </c>
      <c r="PO85" s="469">
        <f t="shared" si="255"/>
        <v>-889.6533333333341</v>
      </c>
      <c r="PP85" s="46">
        <f t="shared" si="256"/>
        <v>-1076.765700416463</v>
      </c>
      <c r="PQ85" s="46">
        <f t="shared" si="257"/>
        <v>-948.92570041646297</v>
      </c>
      <c r="PR85" s="48"/>
    </row>
    <row r="86" spans="2:434" hidden="1" x14ac:dyDescent="0.3">
      <c r="B86" s="45">
        <v>25</v>
      </c>
      <c r="C86" s="46">
        <f t="shared" si="10"/>
        <v>1111.77</v>
      </c>
      <c r="D86" s="46">
        <f t="shared" si="11"/>
        <v>100</v>
      </c>
      <c r="E86" s="46">
        <f t="shared" si="12"/>
        <v>1011.77</v>
      </c>
      <c r="F86" s="46">
        <f t="shared" si="13"/>
        <v>305.66931868772213</v>
      </c>
      <c r="G86" s="46">
        <f t="shared" si="14"/>
        <v>706.10068131227786</v>
      </c>
      <c r="H86" s="51">
        <f t="shared" si="15"/>
        <v>182695.490531321</v>
      </c>
      <c r="I86" s="58">
        <f t="shared" si="16"/>
        <v>933.33333333333337</v>
      </c>
      <c r="J86" s="52">
        <f t="shared" si="17"/>
        <v>100</v>
      </c>
      <c r="K86" s="51">
        <f t="shared" si="18"/>
        <v>833.33333333333337</v>
      </c>
      <c r="L86" s="57">
        <f t="shared" si="19"/>
        <v>179166.66666666642</v>
      </c>
      <c r="M86" s="468">
        <f t="shared" si="258"/>
        <v>-933.33333333333337</v>
      </c>
      <c r="N86" s="46">
        <f t="shared" si="259"/>
        <v>-1111.77</v>
      </c>
      <c r="O86" s="47"/>
      <c r="P86" s="46">
        <f t="shared" si="260"/>
        <v>-1011.77</v>
      </c>
      <c r="Q86" s="48"/>
      <c r="R86" s="29"/>
      <c r="S86" s="29"/>
      <c r="T86" s="45">
        <v>25</v>
      </c>
      <c r="U86" s="46">
        <f t="shared" si="20"/>
        <v>1183.0899999999999</v>
      </c>
      <c r="V86" s="46">
        <f t="shared" si="21"/>
        <v>171.32</v>
      </c>
      <c r="W86" s="46">
        <f t="shared" si="261"/>
        <v>1011.77</v>
      </c>
      <c r="X86" s="46">
        <f t="shared" si="22"/>
        <v>305.66931868772213</v>
      </c>
      <c r="Y86" s="46">
        <f t="shared" si="23"/>
        <v>706.10068131227786</v>
      </c>
      <c r="Z86" s="51">
        <f t="shared" si="24"/>
        <v>182695.490531321</v>
      </c>
      <c r="AA86" s="58">
        <f t="shared" si="25"/>
        <v>1001.4733333333334</v>
      </c>
      <c r="AB86" s="52">
        <f t="shared" si="26"/>
        <v>168.14</v>
      </c>
      <c r="AC86" s="51">
        <f t="shared" si="27"/>
        <v>833.33333333333337</v>
      </c>
      <c r="AD86" s="57">
        <f t="shared" si="28"/>
        <v>179166.66666666642</v>
      </c>
      <c r="AE86" s="468">
        <f t="shared" si="262"/>
        <v>-1001.4733333333334</v>
      </c>
      <c r="AF86" s="46">
        <f t="shared" si="29"/>
        <v>-1183.0899999999999</v>
      </c>
      <c r="AG86" s="47"/>
      <c r="AH86" s="46">
        <f t="shared" si="263"/>
        <v>-1011.77</v>
      </c>
      <c r="AI86" s="48"/>
      <c r="AJ86" s="29"/>
      <c r="AK86" s="45">
        <v>25</v>
      </c>
      <c r="AL86" s="46">
        <f t="shared" si="30"/>
        <v>1117.72</v>
      </c>
      <c r="AM86" s="46"/>
      <c r="AN86" s="46"/>
      <c r="AO86" s="46">
        <f t="shared" si="31"/>
        <v>167.34</v>
      </c>
      <c r="AP86" s="128">
        <f t="shared" si="32"/>
        <v>950.38</v>
      </c>
      <c r="AQ86" s="128"/>
      <c r="AR86" s="128"/>
      <c r="AS86" s="46">
        <f t="shared" si="33"/>
        <v>308.46342599556073</v>
      </c>
      <c r="AT86" s="46">
        <f t="shared" si="34"/>
        <v>641.91657400443933</v>
      </c>
      <c r="AU86" s="51"/>
      <c r="AV86" s="51"/>
      <c r="AW86" s="51">
        <f t="shared" si="35"/>
        <v>184436.13902333201</v>
      </c>
      <c r="AX86" s="58">
        <f t="shared" si="264"/>
        <v>927.38215694565588</v>
      </c>
      <c r="AY86" s="52"/>
      <c r="AZ86" s="52"/>
      <c r="BA86" s="52">
        <f t="shared" si="36"/>
        <v>164.46</v>
      </c>
      <c r="BB86" s="51">
        <f t="shared" si="37"/>
        <v>762.92215694565584</v>
      </c>
      <c r="BC86" s="51"/>
      <c r="BD86" s="51"/>
      <c r="BE86" s="57">
        <f t="shared" si="38"/>
        <v>181132.08607635857</v>
      </c>
      <c r="BF86" s="468">
        <f t="shared" si="39"/>
        <v>-927.38215694565588</v>
      </c>
      <c r="BG86" s="46">
        <f t="shared" si="40"/>
        <v>-1117.72</v>
      </c>
      <c r="BH86" s="46">
        <f t="shared" si="41"/>
        <v>-950.38</v>
      </c>
      <c r="BI86" s="48"/>
      <c r="BJ86" s="12"/>
      <c r="BK86" s="45">
        <v>25</v>
      </c>
      <c r="BL86" s="46">
        <f t="shared" si="265"/>
        <v>1176.0899999999999</v>
      </c>
      <c r="BM86" s="46">
        <f t="shared" si="266"/>
        <v>164.32</v>
      </c>
      <c r="BN86" s="46">
        <f t="shared" si="267"/>
        <v>1011.77</v>
      </c>
      <c r="BO86" s="46">
        <f t="shared" si="42"/>
        <v>305.66931868772213</v>
      </c>
      <c r="BP86" s="46">
        <f t="shared" si="43"/>
        <v>706.10068131227786</v>
      </c>
      <c r="BQ86" s="51">
        <f t="shared" si="44"/>
        <v>182695.490531321</v>
      </c>
      <c r="BR86" s="150">
        <f>$BQ$85</f>
        <v>183401.59121263327</v>
      </c>
      <c r="BS86" s="58">
        <f t="shared" si="45"/>
        <v>994.59333333333336</v>
      </c>
      <c r="BT86" s="52">
        <f t="shared" si="269"/>
        <v>161.26</v>
      </c>
      <c r="BU86" s="51">
        <f t="shared" si="46"/>
        <v>833.33333333333337</v>
      </c>
      <c r="BV86" s="51">
        <f t="shared" si="47"/>
        <v>179166.66666666642</v>
      </c>
      <c r="BW86" s="150">
        <f>$BV$85</f>
        <v>179999.99999999977</v>
      </c>
      <c r="BX86" s="468">
        <f t="shared" si="271"/>
        <v>-994.59333333333336</v>
      </c>
      <c r="BY86" s="46">
        <f t="shared" si="272"/>
        <v>-1176.0899999999999</v>
      </c>
      <c r="BZ86" s="46">
        <f t="shared" si="48"/>
        <v>-1011.77</v>
      </c>
      <c r="CA86" s="48"/>
      <c r="CB86" s="29"/>
      <c r="CC86" s="45">
        <v>25</v>
      </c>
      <c r="CD86" s="128">
        <f t="shared" si="49"/>
        <v>1117.6300000000001</v>
      </c>
      <c r="CE86" s="46">
        <f t="shared" si="273"/>
        <v>161.24</v>
      </c>
      <c r="CF86" s="128">
        <f t="shared" si="50"/>
        <v>956.39</v>
      </c>
      <c r="CG86" s="46">
        <f t="shared" si="274"/>
        <v>308.3308645833938</v>
      </c>
      <c r="CH86" s="46">
        <f t="shared" si="52"/>
        <v>648.05913541660618</v>
      </c>
      <c r="CI86" s="51">
        <f t="shared" si="53"/>
        <v>184350.45961461967</v>
      </c>
      <c r="CJ86" s="149">
        <f>$CR$85</f>
        <v>184998.51875003628</v>
      </c>
      <c r="CK86" s="153">
        <f t="shared" si="276"/>
        <v>10000</v>
      </c>
      <c r="CL86" s="45">
        <v>25</v>
      </c>
      <c r="CM86" s="46">
        <f t="shared" si="277"/>
        <v>1117.6300000000001</v>
      </c>
      <c r="CN86" s="128">
        <f t="shared" si="54"/>
        <v>161.24</v>
      </c>
      <c r="CO86" s="128">
        <f t="shared" si="278"/>
        <v>956.39</v>
      </c>
      <c r="CP86" s="46">
        <f t="shared" si="55"/>
        <v>308.3308645833938</v>
      </c>
      <c r="CQ86" s="46">
        <f t="shared" si="56"/>
        <v>648.05913541660618</v>
      </c>
      <c r="CR86" s="51">
        <f t="shared" si="57"/>
        <v>184350.45961461967</v>
      </c>
      <c r="CS86" s="150">
        <f>$CR$85</f>
        <v>184998.51875003628</v>
      </c>
      <c r="CT86" s="58">
        <f t="shared" si="58"/>
        <v>927.86033333333398</v>
      </c>
      <c r="CU86" s="52">
        <f t="shared" si="280"/>
        <v>158.47999999999999</v>
      </c>
      <c r="CV86" s="51">
        <f t="shared" si="281"/>
        <v>769.38033333333397</v>
      </c>
      <c r="CW86" s="51">
        <f t="shared" si="59"/>
        <v>181051.0916666665</v>
      </c>
      <c r="CX86" s="150">
        <f>$CW$85</f>
        <v>181820.47199999983</v>
      </c>
      <c r="CY86" s="153">
        <f t="shared" si="283"/>
        <v>10000</v>
      </c>
      <c r="CZ86" s="479">
        <f t="shared" si="60"/>
        <v>-927.86033333333398</v>
      </c>
      <c r="DA86" s="46">
        <f t="shared" si="284"/>
        <v>-1117.6300000000001</v>
      </c>
      <c r="DB86" s="46">
        <f t="shared" si="285"/>
        <v>-956.39</v>
      </c>
      <c r="DC86" s="48"/>
      <c r="DE86" s="45">
        <v>25</v>
      </c>
      <c r="DF86" s="46">
        <f t="shared" si="61"/>
        <v>1071.76</v>
      </c>
      <c r="DG86" s="46">
        <f>IF(AND($H$7="Oui",DE86&gt;$I$7),0,IF(DE86&gt;$B$7,0,(TRUNC($C$7*$P$29*$L$7/12,2))+(TRUNC($C$7*$Q$29*$M$7/12,2))))</f>
        <v>59.989999999999995</v>
      </c>
      <c r="DH86" s="46">
        <f t="shared" si="62"/>
        <v>1011.77</v>
      </c>
      <c r="DI86" s="46">
        <f t="shared" si="63"/>
        <v>305.66931868772213</v>
      </c>
      <c r="DJ86" s="46">
        <f t="shared" si="64"/>
        <v>706.10068131227786</v>
      </c>
      <c r="DK86" s="51">
        <f t="shared" si="65"/>
        <v>182695.490531321</v>
      </c>
      <c r="DL86" s="58">
        <f t="shared" si="66"/>
        <v>893.32333333333338</v>
      </c>
      <c r="DM86" s="52">
        <f>IF(AND($H$7="Oui",DE86&gt;$I$7),0,IF(DE86&gt;$B$7,0,(TRUNC($C$7*$P$29/12,2))+(TRUNC($C$7*$Q$29/12,2))))</f>
        <v>59.989999999999995</v>
      </c>
      <c r="DN86" s="51">
        <f t="shared" si="67"/>
        <v>833.33333333333337</v>
      </c>
      <c r="DO86" s="57">
        <f t="shared" si="68"/>
        <v>179166.66666666642</v>
      </c>
      <c r="DP86" s="468">
        <f t="shared" si="288"/>
        <v>-893.32333333333338</v>
      </c>
      <c r="DQ86" s="46">
        <f t="shared" si="289"/>
        <v>-1071.76</v>
      </c>
      <c r="DR86" s="47"/>
      <c r="DS86" s="46">
        <f t="shared" si="290"/>
        <v>-1011.77</v>
      </c>
      <c r="DT86" s="48"/>
      <c r="DU86" s="29"/>
      <c r="DV86" s="45">
        <v>25</v>
      </c>
      <c r="DW86" s="46">
        <f t="shared" si="291"/>
        <v>1066.78</v>
      </c>
      <c r="DX86" s="46">
        <f>IF(AND($H$7="Oui",DV86&gt;$I$7),0,IF(DV86&gt;$B$7,0,(TRUNC(EB85*$R$29*$L$7/12,2))+(TRUNC(EB85*$S$29*$M$7/12,2))))</f>
        <v>55.01</v>
      </c>
      <c r="DY86" s="46">
        <f t="shared" si="293"/>
        <v>1011.77</v>
      </c>
      <c r="DZ86" s="46">
        <f t="shared" si="69"/>
        <v>305.66931868772213</v>
      </c>
      <c r="EA86" s="46">
        <f t="shared" si="70"/>
        <v>706.10068131227786</v>
      </c>
      <c r="EB86" s="51">
        <f t="shared" si="71"/>
        <v>182695.490531321</v>
      </c>
      <c r="EC86" s="58">
        <f t="shared" si="72"/>
        <v>887.33333333333337</v>
      </c>
      <c r="ED86" s="52">
        <f>IF(AND($H$7="Oui",DV86&gt;$I$7),0,IF(DV86&gt;$B$7,0,(TRUNC(EF85*$R$29/12,2))+(TRUNC(EF85*$S$29/12,2))))</f>
        <v>54</v>
      </c>
      <c r="EE86" s="51">
        <f t="shared" si="73"/>
        <v>833.33333333333337</v>
      </c>
      <c r="EF86" s="57">
        <f t="shared" si="74"/>
        <v>179166.66666666642</v>
      </c>
      <c r="EG86" s="468">
        <f t="shared" si="295"/>
        <v>-887.33333333333337</v>
      </c>
      <c r="EH86" s="46">
        <f t="shared" si="296"/>
        <v>-1066.78</v>
      </c>
      <c r="EI86" s="47"/>
      <c r="EJ86" s="46">
        <f t="shared" si="297"/>
        <v>-1011.77</v>
      </c>
      <c r="EK86" s="48"/>
      <c r="EL86" s="29"/>
      <c r="EM86" s="45">
        <v>25</v>
      </c>
      <c r="EN86" s="46">
        <f t="shared" ref="EN86:EN97" si="411">IF(AND($H$7="Oui",EM86=$I$7),EP86+EO86,IF(EM86&gt;$B$7,0,IF($F$10="Paliers",ROUND(-PMT(($D$7+($T$29*$L$7)+($U$29*$M$7))/12,$B$7-EM85,ES85,0,0),2),IF(AND($H$7="Oui",EM86=$I$7),EP86+EO86,IF(AND($H$7="Oui",EM86&gt;$I$7),0,IF(EM86&gt;$B$7,0,$EN$60))))))</f>
        <v>1058.0868689014749</v>
      </c>
      <c r="EO86" s="46">
        <f>IF(EM86&gt;$B$7,0,(TRUNC(ES85*$T$29*$L$7/12,2))+(TRUNC(ES85*$U$29*$M$7/12,2)))</f>
        <v>55.019999999999996</v>
      </c>
      <c r="EP86" s="128">
        <f t="shared" si="77"/>
        <v>1003.0668689014749</v>
      </c>
      <c r="EQ86" s="46">
        <f t="shared" si="78"/>
        <v>305.73515072785625</v>
      </c>
      <c r="ER86" s="46">
        <f t="shared" si="79"/>
        <v>697.33171817361858</v>
      </c>
      <c r="ES86" s="51">
        <f t="shared" si="80"/>
        <v>182743.75871854014</v>
      </c>
      <c r="ET86" s="153">
        <f t="shared" si="298"/>
        <v>10000</v>
      </c>
      <c r="EU86" s="45">
        <v>25</v>
      </c>
      <c r="EV86" s="46">
        <f t="shared" si="81"/>
        <v>1058.0899999999999</v>
      </c>
      <c r="EW86" s="46">
        <f>IF(EU86&gt;$B$7,0,(TRUNC(FA85*$T$29*$L$7/12,2))+(TRUNC(FA85*$U$29*$M$7/12,2)))</f>
        <v>55.019999999999996</v>
      </c>
      <c r="EX86" s="128">
        <f t="shared" si="300"/>
        <v>1003.07</v>
      </c>
      <c r="EY86" s="46">
        <f t="shared" si="301"/>
        <v>305.73502305380845</v>
      </c>
      <c r="EZ86" s="46">
        <f t="shared" si="82"/>
        <v>697.33497694619155</v>
      </c>
      <c r="FA86" s="51">
        <f t="shared" si="83"/>
        <v>182743.67885533889</v>
      </c>
      <c r="FB86" s="58">
        <f t="shared" si="302"/>
        <v>874.86920833333363</v>
      </c>
      <c r="FC86" s="52">
        <f>IF(AND($H$7="Oui",EU86&gt;$I$7),0,IF(EU86&gt;$B$7,0,(TRUNC(FE85*$T$29/12,2))+(TRUNC(FE85*$U$29/12,2))))</f>
        <v>54.03</v>
      </c>
      <c r="FD86" s="51">
        <f t="shared" si="304"/>
        <v>820.83920833333366</v>
      </c>
      <c r="FE86" s="57">
        <f t="shared" si="84"/>
        <v>179322.94979166662</v>
      </c>
      <c r="FF86" s="153">
        <f t="shared" si="305"/>
        <v>10000</v>
      </c>
      <c r="FG86" s="469">
        <f t="shared" si="85"/>
        <v>-874.86920833333363</v>
      </c>
      <c r="FH86" s="46">
        <f t="shared" si="86"/>
        <v>-1058.0899999999999</v>
      </c>
      <c r="FI86" s="46">
        <f t="shared" si="87"/>
        <v>-1003.07</v>
      </c>
      <c r="FJ86" s="48"/>
      <c r="FL86" s="45">
        <v>25</v>
      </c>
      <c r="FM86" s="46">
        <f t="shared" si="306"/>
        <v>1066.78</v>
      </c>
      <c r="FN86" s="46">
        <f t="shared" ref="FN86:FN97" si="412">IF(AND($H$7="Oui",FL86&gt;$I$7),0,IF(FL86&gt;$B$7,0,(TRUNC(FS86*$V$29*$L$7/12,2))+(TRUNC(FS86*$W$29*$M$7/12,2))))</f>
        <v>55.01</v>
      </c>
      <c r="FO86" s="46">
        <f t="shared" si="307"/>
        <v>1011.77</v>
      </c>
      <c r="FP86" s="46">
        <f t="shared" si="89"/>
        <v>305.66931868772213</v>
      </c>
      <c r="FQ86" s="46">
        <f t="shared" si="90"/>
        <v>706.10068131227786</v>
      </c>
      <c r="FR86" s="51">
        <f t="shared" si="91"/>
        <v>182695.490531321</v>
      </c>
      <c r="FS86" s="150">
        <f>$BQ$85</f>
        <v>183401.59121263327</v>
      </c>
      <c r="FT86" s="58">
        <f t="shared" si="92"/>
        <v>887.33333333333337</v>
      </c>
      <c r="FU86" s="241">
        <f t="shared" ref="FU86:FU97" si="413">IF(AND($H$7="Oui",FL86&gt;$I$7),0,IF(FL86&gt;$B$7,0,(TRUNC(FX86*$V$29/12,2))+(TRUNC(FX86*$W$29/12,2))))</f>
        <v>54</v>
      </c>
      <c r="FV86" s="51">
        <f t="shared" si="94"/>
        <v>833.33333333333337</v>
      </c>
      <c r="FW86" s="51">
        <f t="shared" si="95"/>
        <v>179166.66666666642</v>
      </c>
      <c r="FX86" s="150">
        <f>$BV$85</f>
        <v>179999.99999999977</v>
      </c>
      <c r="FY86" s="468">
        <f t="shared" si="310"/>
        <v>-887.33333333333337</v>
      </c>
      <c r="FZ86" s="46">
        <f t="shared" si="311"/>
        <v>-1066.78</v>
      </c>
      <c r="GA86" s="46">
        <f t="shared" si="96"/>
        <v>-1011.77</v>
      </c>
      <c r="GB86" s="48"/>
      <c r="GD86" s="45">
        <v>25</v>
      </c>
      <c r="GE86" s="46">
        <f t="shared" ref="GE86:GE97" si="414">IF(AND($H$7="Oui",GD86=$I$7),GG86+GF86,IF(GD86&gt;$B$7,0,IF($F$10="Paliers",ROUND(-PMT(($D$7+($X$29*$L$7)+($Y$29*$M$7))/12,$B$7-GD85,GJ85,0,0),2),IF(AND($H$7="Oui",GD86=$I$7),GG86+GF86,IF(AND($H$7="Oui",GD86&gt;$I$7),0,IF(GD86&gt;$B$7,0,$GE$60))))))</f>
        <v>1060.0875939185617</v>
      </c>
      <c r="GF86" s="128">
        <f>IF(AND($H$7="Oui",GD86&gt;$I$7),0,IF(GD86&gt;$B$7,0,(TRUNC(GK86*$X$29*$L$7/12,2))+(TRUNC(GK86*$Y$29*$M$7/12,2))))</f>
        <v>55.01</v>
      </c>
      <c r="GG86" s="128">
        <f t="shared" si="98"/>
        <v>1005.0775939185617</v>
      </c>
      <c r="GH86" s="46">
        <f t="shared" si="99"/>
        <v>305.69195250978458</v>
      </c>
      <c r="GI86" s="46">
        <f t="shared" si="100"/>
        <v>699.38564140877702</v>
      </c>
      <c r="GJ86" s="51">
        <f t="shared" si="101"/>
        <v>182715.785864462</v>
      </c>
      <c r="GK86" s="149">
        <f>$GJ$85</f>
        <v>183415.17150587076</v>
      </c>
      <c r="GL86" s="153">
        <f t="shared" si="314"/>
        <v>10000</v>
      </c>
      <c r="GM86" s="45">
        <v>25</v>
      </c>
      <c r="GN86" s="46">
        <f t="shared" si="102"/>
        <v>1060.0899999999999</v>
      </c>
      <c r="GO86" s="46">
        <f t="shared" ref="GO86:GO97" si="415">IF(GM86&gt;$B$7,0,(TRUNC(GT86*$X$29*$L$7/12,2))+(TRUNC(GT86*$Y$29*$M$7/12,2)))</f>
        <v>55.01</v>
      </c>
      <c r="GP86" s="128">
        <f t="shared" si="315"/>
        <v>1005.08</v>
      </c>
      <c r="GQ86" s="46">
        <f t="shared" si="104"/>
        <v>305.69185439912025</v>
      </c>
      <c r="GR86" s="46">
        <f t="shared" si="105"/>
        <v>699.38814560087985</v>
      </c>
      <c r="GS86" s="51">
        <f t="shared" si="106"/>
        <v>182715.72449387124</v>
      </c>
      <c r="GT86" s="150">
        <f>$GS$85</f>
        <v>183415.11263947212</v>
      </c>
      <c r="GU86" s="58">
        <f t="shared" si="107"/>
        <v>876.92633333333197</v>
      </c>
      <c r="GV86" s="241">
        <f t="shared" ref="GV86:GV97" si="416">IF(AND($H$7="Oui",GM86&gt;$I$7),0,IF(GM86&gt;$B$7,0,(TRUNC(GY86*$X$29/12,2))+(TRUNC(GY86*$Y$29/12,2))))</f>
        <v>54.03</v>
      </c>
      <c r="GW86" s="51">
        <f t="shared" si="317"/>
        <v>822.896333333332</v>
      </c>
      <c r="GX86" s="57">
        <f t="shared" si="109"/>
        <v>179298.83166666678</v>
      </c>
      <c r="GY86" s="150">
        <f>$GX$85</f>
        <v>180121.72800000012</v>
      </c>
      <c r="GZ86" s="153">
        <f t="shared" si="319"/>
        <v>10000</v>
      </c>
      <c r="HA86" s="469">
        <f t="shared" si="110"/>
        <v>-876.92633333333197</v>
      </c>
      <c r="HB86" s="46">
        <f t="shared" si="111"/>
        <v>-1060.0899999999999</v>
      </c>
      <c r="HC86" s="46">
        <f t="shared" si="112"/>
        <v>-1005.08</v>
      </c>
      <c r="HD86" s="48"/>
      <c r="HF86" s="45">
        <v>25</v>
      </c>
      <c r="HG86" s="46">
        <f t="shared" si="113"/>
        <v>1123.8775326810628</v>
      </c>
      <c r="HH86" s="46">
        <f t="shared" si="114"/>
        <v>250</v>
      </c>
      <c r="HI86" s="46">
        <f t="shared" si="115"/>
        <v>873.8775326810628</v>
      </c>
      <c r="HJ86" s="46">
        <f t="shared" si="116"/>
        <v>311.29203842392525</v>
      </c>
      <c r="HK86" s="46">
        <f t="shared" si="117"/>
        <v>562.5854942571375</v>
      </c>
      <c r="HL86" s="51">
        <f t="shared" si="118"/>
        <v>186212.63756009802</v>
      </c>
      <c r="HM86" s="153">
        <f t="shared" si="320"/>
        <v>10000</v>
      </c>
      <c r="HN86" s="58">
        <f t="shared" si="119"/>
        <v>933.33333333333724</v>
      </c>
      <c r="HO86" s="52">
        <f t="shared" si="120"/>
        <v>250</v>
      </c>
      <c r="HP86" s="51">
        <f t="shared" si="121"/>
        <v>683.33333333333724</v>
      </c>
      <c r="HQ86" s="57">
        <f t="shared" si="122"/>
        <v>182916.66666666642</v>
      </c>
      <c r="HR86" s="153">
        <f t="shared" si="321"/>
        <v>10000</v>
      </c>
      <c r="HS86" s="468">
        <f t="shared" si="123"/>
        <v>-933.33333333333724</v>
      </c>
      <c r="HT86" s="46">
        <f t="shared" si="124"/>
        <v>-1123.8775326810628</v>
      </c>
      <c r="HU86" s="46">
        <f t="shared" si="125"/>
        <v>-873.8775326810628</v>
      </c>
      <c r="HV86" s="48"/>
      <c r="HW86" s="29"/>
      <c r="HX86" s="45">
        <v>25</v>
      </c>
      <c r="HY86" s="128">
        <f t="shared" si="126"/>
        <v>1124.3399999999999</v>
      </c>
      <c r="HZ86" s="46">
        <f t="shared" si="127"/>
        <v>269.98</v>
      </c>
      <c r="IA86" s="46">
        <f t="shared" si="128"/>
        <v>854.36</v>
      </c>
      <c r="IB86" s="46">
        <f t="shared" si="129"/>
        <v>312.477800839022</v>
      </c>
      <c r="IC86" s="46">
        <f t="shared" si="130"/>
        <v>541.88219916097796</v>
      </c>
      <c r="ID86" s="51">
        <f t="shared" si="131"/>
        <v>186944.79830425221</v>
      </c>
      <c r="IE86" s="153">
        <f t="shared" si="322"/>
        <v>10000</v>
      </c>
      <c r="IF86" s="58">
        <f t="shared" si="132"/>
        <v>930.14625019664186</v>
      </c>
      <c r="IG86" s="52">
        <f t="shared" si="133"/>
        <v>265.44</v>
      </c>
      <c r="IH86" s="51">
        <f t="shared" si="134"/>
        <v>664.7062501966418</v>
      </c>
      <c r="II86" s="57">
        <f t="shared" si="323"/>
        <v>183666.00374508405</v>
      </c>
      <c r="IJ86" s="153">
        <f t="shared" si="324"/>
        <v>10000</v>
      </c>
      <c r="IK86" s="468">
        <f t="shared" si="135"/>
        <v>-930.14625019664186</v>
      </c>
      <c r="IL86" s="46">
        <f t="shared" si="136"/>
        <v>-1124.3399999999999</v>
      </c>
      <c r="IM86" s="46">
        <f t="shared" si="137"/>
        <v>-854.36</v>
      </c>
      <c r="IN86" s="48"/>
      <c r="IO86" s="53">
        <f t="shared" si="138"/>
        <v>269.99656041086331</v>
      </c>
      <c r="IQ86" s="45">
        <v>25</v>
      </c>
      <c r="IR86" s="128">
        <f t="shared" si="139"/>
        <v>1126.4568749999989</v>
      </c>
      <c r="IS86" s="128">
        <f t="shared" si="140"/>
        <v>274.92</v>
      </c>
      <c r="IT86" s="128">
        <f t="shared" si="141"/>
        <v>851.53687499999887</v>
      </c>
      <c r="IU86" s="46">
        <f t="shared" si="364"/>
        <v>312.60000000000002</v>
      </c>
      <c r="IV86" s="46">
        <f t="shared" si="143"/>
        <v>538.93687499999885</v>
      </c>
      <c r="IW86" s="51">
        <f t="shared" si="144"/>
        <v>187019.47812500005</v>
      </c>
      <c r="IX86" s="199">
        <f t="shared" si="325"/>
        <v>10000</v>
      </c>
      <c r="IY86" s="128">
        <f t="shared" si="145"/>
        <v>269.91121821213289</v>
      </c>
      <c r="IZ86" s="408">
        <f t="shared" si="146"/>
        <v>0</v>
      </c>
      <c r="JA86" s="58">
        <f t="shared" si="147"/>
        <v>931.95916666666494</v>
      </c>
      <c r="JB86" s="52">
        <f t="shared" si="148"/>
        <v>270.3</v>
      </c>
      <c r="JC86" s="51">
        <f t="shared" si="149"/>
        <v>661.65916666666499</v>
      </c>
      <c r="JD86" s="57">
        <f t="shared" si="150"/>
        <v>183745.8208333333</v>
      </c>
      <c r="JE86" s="280">
        <f t="shared" si="151"/>
        <v>10000</v>
      </c>
      <c r="JF86" s="280">
        <f t="shared" si="152"/>
        <v>0</v>
      </c>
      <c r="JG86" s="468">
        <f t="shared" si="153"/>
        <v>-931.95916666666494</v>
      </c>
      <c r="JH86" s="46">
        <f t="shared" si="154"/>
        <v>-1126.4568749999989</v>
      </c>
      <c r="JI86" s="46">
        <f t="shared" si="155"/>
        <v>-851.53687499999887</v>
      </c>
      <c r="JJ86" s="48"/>
      <c r="JL86" s="45">
        <v>25</v>
      </c>
      <c r="JM86" s="46">
        <f t="shared" si="156"/>
        <v>1124.4930833333331</v>
      </c>
      <c r="JN86" s="46">
        <f t="shared" si="157"/>
        <v>269.66000000000003</v>
      </c>
      <c r="JO86" s="128">
        <f t="shared" si="158"/>
        <v>854.83308333333298</v>
      </c>
      <c r="JP86" s="46">
        <f t="shared" si="326"/>
        <v>312.82</v>
      </c>
      <c r="JQ86" s="46">
        <f t="shared" si="159"/>
        <v>542.01308333333304</v>
      </c>
      <c r="JR86" s="51">
        <f t="shared" si="160"/>
        <v>187149.80291666667</v>
      </c>
      <c r="JS86" s="149">
        <f>$BQ$85</f>
        <v>183401.59121263327</v>
      </c>
      <c r="JT86" s="199">
        <f t="shared" si="328"/>
        <v>10000</v>
      </c>
      <c r="JU86" s="128">
        <f t="shared" si="161"/>
        <v>269.64405924529518</v>
      </c>
      <c r="JV86" s="408">
        <f t="shared" si="162"/>
        <v>0</v>
      </c>
      <c r="JW86" s="58">
        <f t="shared" si="163"/>
        <v>930.37233333333074</v>
      </c>
      <c r="JX86" s="52">
        <f t="shared" si="164"/>
        <v>264.66000000000003</v>
      </c>
      <c r="JY86" s="51">
        <f t="shared" si="165"/>
        <v>665.71233333333066</v>
      </c>
      <c r="JZ86" s="51">
        <f t="shared" si="166"/>
        <v>183886.39166666684</v>
      </c>
      <c r="KA86" s="149">
        <f>$BV$85</f>
        <v>179999.99999999977</v>
      </c>
      <c r="KB86" s="128">
        <f t="shared" si="330"/>
        <v>10000</v>
      </c>
      <c r="KC86" s="204">
        <f t="shared" si="167"/>
        <v>0</v>
      </c>
      <c r="KD86" s="468">
        <f t="shared" si="331"/>
        <v>-930.37233333333074</v>
      </c>
      <c r="KE86" s="46">
        <f t="shared" si="168"/>
        <v>-1124.4930833333331</v>
      </c>
      <c r="KF86" s="46">
        <f t="shared" si="169"/>
        <v>-854.83308333333298</v>
      </c>
      <c r="KG86" s="48"/>
      <c r="KI86" s="45">
        <v>25</v>
      </c>
      <c r="KJ86" s="46">
        <f t="shared" si="170"/>
        <v>1124.4890404061762</v>
      </c>
      <c r="KK86" s="46">
        <f t="shared" si="171"/>
        <v>268.26</v>
      </c>
      <c r="KL86" s="128">
        <f t="shared" si="172"/>
        <v>856.22904040617618</v>
      </c>
      <c r="KM86" s="46">
        <f t="shared" si="173"/>
        <v>312.68299121149431</v>
      </c>
      <c r="KN86" s="46">
        <f t="shared" si="174"/>
        <v>543.54604919468193</v>
      </c>
      <c r="KO86" s="51">
        <f t="shared" si="175"/>
        <v>187066.24867770189</v>
      </c>
      <c r="KP86" s="149">
        <f>$CR$85</f>
        <v>184998.51875003628</v>
      </c>
      <c r="KQ86" s="199">
        <f t="shared" si="333"/>
        <v>10000</v>
      </c>
      <c r="KR86" s="128">
        <f t="shared" si="176"/>
        <v>347.86597304483575</v>
      </c>
      <c r="KS86" s="408">
        <f t="shared" si="177"/>
        <v>0</v>
      </c>
      <c r="KT86" s="45">
        <v>25</v>
      </c>
      <c r="KU86" s="46">
        <f t="shared" si="334"/>
        <v>1124.49</v>
      </c>
      <c r="KV86" s="46">
        <f t="shared" si="178"/>
        <v>268.26</v>
      </c>
      <c r="KW86" s="128">
        <f t="shared" si="179"/>
        <v>856.23</v>
      </c>
      <c r="KX86" s="46">
        <f t="shared" si="180"/>
        <v>312.68295208298179</v>
      </c>
      <c r="KY86" s="46">
        <f t="shared" si="181"/>
        <v>543.54704791701829</v>
      </c>
      <c r="KZ86" s="51">
        <f t="shared" si="182"/>
        <v>187066.22420187201</v>
      </c>
      <c r="LA86" s="150">
        <f>$CR$85</f>
        <v>184998.51875003628</v>
      </c>
      <c r="LB86" s="58">
        <f t="shared" si="183"/>
        <v>930.59633333333579</v>
      </c>
      <c r="LC86" s="52">
        <f t="shared" si="184"/>
        <v>263.66000000000003</v>
      </c>
      <c r="LD86" s="51">
        <f t="shared" si="185"/>
        <v>666.93633333333582</v>
      </c>
      <c r="LE86" s="51">
        <f t="shared" si="186"/>
        <v>183802.03166666665</v>
      </c>
      <c r="LF86" s="149">
        <f>$CW$85</f>
        <v>181820.47199999983</v>
      </c>
      <c r="LG86" s="128">
        <f t="shared" si="187"/>
        <v>10000</v>
      </c>
      <c r="LH86" s="204">
        <f t="shared" si="188"/>
        <v>0</v>
      </c>
      <c r="LI86" s="479">
        <f t="shared" si="189"/>
        <v>-930.59633333333579</v>
      </c>
      <c r="LJ86" s="46">
        <f t="shared" si="337"/>
        <v>-1124.49</v>
      </c>
      <c r="LK86" s="46">
        <f t="shared" si="338"/>
        <v>-856.23</v>
      </c>
      <c r="LL86" s="48"/>
      <c r="LN86" s="45">
        <v>25</v>
      </c>
      <c r="LO86" s="46">
        <f t="shared" si="190"/>
        <v>1123.1238136873469</v>
      </c>
      <c r="LP86" s="128">
        <f t="shared" ref="LP86:LP97" si="417">IF(LN86&gt;$BD$10,0,IF(AND($H$7="Oui",LN86&gt;$I$7),0,IF(LN86&gt;$B$7,0,(TRUNC($C$7*$AL$29*$L$7/12,2))+(TRUNC($C$7*$AN$29*$M$7/12,2)))))</f>
        <v>226.66</v>
      </c>
      <c r="LQ86" s="46">
        <f t="shared" si="192"/>
        <v>896.46381368734694</v>
      </c>
      <c r="LR86" s="46">
        <f t="shared" si="193"/>
        <v>309.34825675486786</v>
      </c>
      <c r="LS86" s="46">
        <f t="shared" si="194"/>
        <v>587.11555693247908</v>
      </c>
      <c r="LT86" s="51">
        <f t="shared" si="195"/>
        <v>185021.83849598822</v>
      </c>
      <c r="LU86" s="199">
        <f t="shared" si="339"/>
        <v>10000</v>
      </c>
      <c r="LV86" s="58">
        <f t="shared" si="196"/>
        <v>933.33033333333128</v>
      </c>
      <c r="LW86" s="52">
        <f t="shared" ref="LW86:LW97" si="418">IF(LN86&gt;$BD$10,0,IF(AND($H$7="Oui",LN86&gt;$I$7),0,IF(LN86&gt;$B$7,0,(TRUNC($C$7*$AL$29/12,2))+(TRUNC($C$7*$AN$29/12,2)))))</f>
        <v>226.66</v>
      </c>
      <c r="LX86" s="51">
        <f t="shared" si="198"/>
        <v>706.67033333333131</v>
      </c>
      <c r="LY86" s="51">
        <f t="shared" si="340"/>
        <v>181733.24166666679</v>
      </c>
      <c r="LZ86" s="46">
        <f t="shared" si="341"/>
        <v>226.66</v>
      </c>
      <c r="MA86" s="199">
        <f t="shared" si="342"/>
        <v>10000</v>
      </c>
      <c r="MB86" s="468">
        <f t="shared" si="199"/>
        <v>-933.33033333333128</v>
      </c>
      <c r="MC86" s="46">
        <f t="shared" si="200"/>
        <v>-1123.1238136873469</v>
      </c>
      <c r="MD86" s="46">
        <f t="shared" si="201"/>
        <v>-896.46381368734694</v>
      </c>
      <c r="ME86" s="48"/>
      <c r="MG86" s="45">
        <v>25</v>
      </c>
      <c r="MH86" s="46">
        <f t="shared" si="202"/>
        <v>1076.608661999408</v>
      </c>
      <c r="MI86" s="46">
        <f t="shared" ref="MI86:MI97" si="419">IF(MG86&gt;$BD$10,0,IF(AND($H$7="Oui",MG86&gt;$I$7),0,IF(MG86&gt;$B$7,0,(TRUNC(MM85*$AP$29*$L$7/12,2))+(TRUNC(MM85*$AR$29*$M$7/12,2)))))</f>
        <v>138.56</v>
      </c>
      <c r="MJ86" s="46">
        <f t="shared" si="204"/>
        <v>938.04866199940807</v>
      </c>
      <c r="MK86" s="46">
        <f t="shared" si="205"/>
        <v>307.92795254639401</v>
      </c>
      <c r="ML86" s="46">
        <f t="shared" si="206"/>
        <v>630.12070945301411</v>
      </c>
      <c r="MM86" s="51">
        <f t="shared" si="207"/>
        <v>184126.65081838338</v>
      </c>
      <c r="MN86" s="199">
        <f t="shared" si="343"/>
        <v>10000</v>
      </c>
      <c r="MO86" s="58">
        <f t="shared" si="208"/>
        <v>889.32945707741396</v>
      </c>
      <c r="MP86" s="52">
        <f t="shared" ref="MP86:MP97" si="420">IF(MG86&gt;$BD$10,0,IF(AND($H$7="Oui",MG86&gt;$I$7),0,IF(MG86&gt;$B$7,0,(TRUNC(MR85*$AP$29/12,2))+(TRUNC(MR85*$AR$29/12,2)))))</f>
        <v>136.13</v>
      </c>
      <c r="MQ86" s="51">
        <f t="shared" si="210"/>
        <v>753.19945707741397</v>
      </c>
      <c r="MR86" s="57">
        <f t="shared" si="211"/>
        <v>180764.83357306459</v>
      </c>
      <c r="MS86" s="199">
        <f t="shared" si="344"/>
        <v>10000</v>
      </c>
      <c r="MT86" s="468">
        <f t="shared" si="345"/>
        <v>-889.32945707741396</v>
      </c>
      <c r="MU86" s="46">
        <f t="shared" si="212"/>
        <v>-1076.608661999408</v>
      </c>
      <c r="MV86" s="46">
        <f t="shared" si="213"/>
        <v>-938.04866199940807</v>
      </c>
      <c r="MW86" s="48"/>
      <c r="MY86" s="45">
        <v>25</v>
      </c>
      <c r="MZ86" s="46">
        <f t="shared" si="214"/>
        <v>1076.608661999408</v>
      </c>
      <c r="NA86" s="46">
        <f t="shared" ref="NA86:NA97" si="421">IF(MY86&gt;$BD$10,0,IF(MY86&gt;$B$7,0,(TRUNC(NE85*$AT$29*$L$7/12,2))+(TRUNC(NE85*$AV$29*$M$7/12,2))))</f>
        <v>138.56</v>
      </c>
      <c r="NB86" s="128">
        <f t="shared" si="216"/>
        <v>938.04866199940807</v>
      </c>
      <c r="NC86" s="46">
        <f t="shared" si="217"/>
        <v>307.92795254639401</v>
      </c>
      <c r="ND86" s="46">
        <f t="shared" si="218"/>
        <v>630.12070945301411</v>
      </c>
      <c r="NE86" s="51">
        <f t="shared" si="219"/>
        <v>184126.65081838338</v>
      </c>
      <c r="NF86" s="153">
        <f t="shared" si="346"/>
        <v>10000</v>
      </c>
      <c r="NG86" s="45">
        <v>25</v>
      </c>
      <c r="NH86" s="46">
        <f t="shared" si="220"/>
        <v>1076.6099999999999</v>
      </c>
      <c r="NI86" s="46">
        <f t="shared" ref="NI86:NI97" si="422">IF(NG86&gt;$BD$10,0,IF(NG86&gt;$B$7,0,(TRUNC(NM85*$AT$29*$L$7/12,2))+(TRUNC(NM85*$AV$29*$M$7/12,2))))</f>
        <v>138.56</v>
      </c>
      <c r="NJ86" s="128">
        <f t="shared" si="347"/>
        <v>938.05</v>
      </c>
      <c r="NK86" s="46">
        <f t="shared" si="348"/>
        <v>307.92789798792188</v>
      </c>
      <c r="NL86" s="46">
        <f t="shared" si="222"/>
        <v>630.12210201207813</v>
      </c>
      <c r="NM86" s="51">
        <f t="shared" si="223"/>
        <v>184126.61669074107</v>
      </c>
      <c r="NN86" s="58">
        <f t="shared" si="224"/>
        <v>888.78037499999857</v>
      </c>
      <c r="NO86" s="52">
        <f t="shared" ref="NO86:NO97" si="423">IF(NG86&gt;$BD$10,0,IF(AND($H$7="Oui",NG86&gt;$I$7),0,IF(NG86&gt;$B$7,0,(TRUNC(NQ85*$AT$29/12,2))+(TRUNC(NQ85*$AV$29/12,2)))))</f>
        <v>136.13999999999999</v>
      </c>
      <c r="NP86" s="51">
        <f t="shared" si="226"/>
        <v>752.64037499999858</v>
      </c>
      <c r="NQ86" s="57">
        <f t="shared" si="227"/>
        <v>180778.68062500007</v>
      </c>
      <c r="NR86" s="153">
        <f t="shared" si="349"/>
        <v>10000</v>
      </c>
      <c r="NS86" s="469">
        <f t="shared" si="228"/>
        <v>-888.78037499999857</v>
      </c>
      <c r="NT86" s="46">
        <f t="shared" si="229"/>
        <v>-1076.6099999999999</v>
      </c>
      <c r="NU86" s="46">
        <f t="shared" si="230"/>
        <v>-938.05</v>
      </c>
      <c r="NV86" s="48"/>
      <c r="NX86" s="45">
        <v>25</v>
      </c>
      <c r="NY86" s="46">
        <f t="shared" si="231"/>
        <v>1076.6456011701148</v>
      </c>
      <c r="NZ86" s="46">
        <f t="shared" ref="NZ86:NZ97" si="424">IF(NX86&gt;$BD$10,0,IF(AND($H$7="Oui",NX86&gt;$I$7),0,IF(NX86&gt;$B$7,0,(TRUNC(OE86*$AX$29*$L$7/12,2))+(TRUNC(OE86*$AZ$29*$M$7/12,2)))))</f>
        <v>137.54</v>
      </c>
      <c r="OA86" s="46">
        <f t="shared" si="233"/>
        <v>939.10560117011482</v>
      </c>
      <c r="OB86" s="46">
        <f t="shared" si="234"/>
        <v>308.00654662316634</v>
      </c>
      <c r="OC86" s="46">
        <f t="shared" si="235"/>
        <v>631.09905454694854</v>
      </c>
      <c r="OD86" s="51">
        <f t="shared" si="236"/>
        <v>184172.82891935285</v>
      </c>
      <c r="OE86" s="150">
        <f>$BQ$85</f>
        <v>183401.59121263327</v>
      </c>
      <c r="OF86" s="153">
        <f t="shared" si="351"/>
        <v>10000</v>
      </c>
      <c r="OG86" s="58">
        <f t="shared" si="237"/>
        <v>889.48383333333379</v>
      </c>
      <c r="OH86" s="241">
        <f>IF(AND($H$7="Oui",NX86&gt;$I$7),0,IF(NX86&gt;$B$7,0,(TRUNC(OK86*$AX$29/12,2))+(TRUNC(OK86*$AZ$29/12,2))))</f>
        <v>134.97999999999999</v>
      </c>
      <c r="OI86" s="51">
        <f t="shared" si="238"/>
        <v>754.50383333333377</v>
      </c>
      <c r="OJ86" s="51">
        <f t="shared" si="239"/>
        <v>180817.7241666668</v>
      </c>
      <c r="OK86" s="150">
        <f>$BV$85</f>
        <v>179999.99999999977</v>
      </c>
      <c r="OL86" s="153">
        <f t="shared" si="354"/>
        <v>10000</v>
      </c>
      <c r="OM86" s="468">
        <f t="shared" si="355"/>
        <v>-889.48383333333379</v>
      </c>
      <c r="ON86" s="46">
        <f t="shared" si="356"/>
        <v>-1076.6456011701148</v>
      </c>
      <c r="OO86" s="46">
        <f t="shared" si="240"/>
        <v>-939.10560117011482</v>
      </c>
      <c r="OP86" s="48"/>
      <c r="OR86" s="45">
        <v>25</v>
      </c>
      <c r="OS86" s="46">
        <f t="shared" si="241"/>
        <v>1076.765700416463</v>
      </c>
      <c r="OT86" s="46">
        <f t="shared" ref="OT86:OT97" si="425">IF(OR86&gt;$BD$10,0,IF(OR86&gt;$B$7,0,(TRUNC(OY86*$BB$29*$L$7/12,2))+(TRUNC(OY86*$BD$29*$M$7/12,2))))</f>
        <v>137.55000000000001</v>
      </c>
      <c r="OU86" s="128">
        <f t="shared" si="243"/>
        <v>939.21570041646305</v>
      </c>
      <c r="OV86" s="46">
        <f t="shared" si="244"/>
        <v>308.00164944193602</v>
      </c>
      <c r="OW86" s="46">
        <f t="shared" si="245"/>
        <v>631.21405097452703</v>
      </c>
      <c r="OX86" s="51">
        <f t="shared" si="246"/>
        <v>184169.77561418709</v>
      </c>
      <c r="OY86" s="149">
        <f>$GJ$85</f>
        <v>183415.17150587076</v>
      </c>
      <c r="OZ86" s="153">
        <f t="shared" si="358"/>
        <v>10000</v>
      </c>
      <c r="PA86" s="45">
        <v>25</v>
      </c>
      <c r="PB86" s="46">
        <f t="shared" si="247"/>
        <v>1076.765700416463</v>
      </c>
      <c r="PC86" s="46">
        <f>IF(PA86&gt;$B$7,0,(TRUNC(PH86*$BB$29*$L$7/12,2))+(TRUNC(PH86*$BD$29*$M$7/12,2)))</f>
        <v>137.55000000000001</v>
      </c>
      <c r="PD86" s="128">
        <f t="shared" si="248"/>
        <v>939.21570041646305</v>
      </c>
      <c r="PE86" s="46">
        <f t="shared" si="249"/>
        <v>308.00164944193602</v>
      </c>
      <c r="PF86" s="46">
        <f t="shared" si="250"/>
        <v>631.21405097452703</v>
      </c>
      <c r="PG86" s="51">
        <f t="shared" si="251"/>
        <v>184169.77561418709</v>
      </c>
      <c r="PH86" s="150">
        <f>$GS$85</f>
        <v>183415.11263947212</v>
      </c>
      <c r="PI86" s="688">
        <f t="shared" si="252"/>
        <v>889.6533333333341</v>
      </c>
      <c r="PJ86" s="241">
        <f>IF(AND($H$7="Oui",PA86&gt;$I$7),0,IF(PA86&gt;$B$7,0,(TRUNC(PM86*$BB$29/12,2))+(TRUNC(PM86*$BD$29/12,2))))</f>
        <v>135.09</v>
      </c>
      <c r="PK86" s="51">
        <f t="shared" si="253"/>
        <v>754.56333333333407</v>
      </c>
      <c r="PL86" s="57">
        <f t="shared" si="254"/>
        <v>180813.83666666658</v>
      </c>
      <c r="PM86" s="150">
        <f>$GX$85</f>
        <v>180121.72800000012</v>
      </c>
      <c r="PN86" s="153">
        <f t="shared" si="363"/>
        <v>10000</v>
      </c>
      <c r="PO86" s="469">
        <f t="shared" si="255"/>
        <v>-889.6533333333341</v>
      </c>
      <c r="PP86" s="46">
        <f t="shared" si="256"/>
        <v>-1076.765700416463</v>
      </c>
      <c r="PQ86" s="46">
        <f t="shared" si="257"/>
        <v>-939.21570041646305</v>
      </c>
      <c r="PR86" s="48"/>
    </row>
    <row r="87" spans="2:434" hidden="1" x14ac:dyDescent="0.3">
      <c r="B87" s="45">
        <v>26</v>
      </c>
      <c r="C87" s="46">
        <f t="shared" si="10"/>
        <v>1111.77</v>
      </c>
      <c r="D87" s="46">
        <f t="shared" si="11"/>
        <v>100</v>
      </c>
      <c r="E87" s="46">
        <f t="shared" si="12"/>
        <v>1011.77</v>
      </c>
      <c r="F87" s="46">
        <f t="shared" si="13"/>
        <v>304.49248421886836</v>
      </c>
      <c r="G87" s="46">
        <f t="shared" si="14"/>
        <v>707.27751578113157</v>
      </c>
      <c r="H87" s="51">
        <f t="shared" si="15"/>
        <v>181988.21301553986</v>
      </c>
      <c r="I87" s="58">
        <f t="shared" si="16"/>
        <v>933.33333333333337</v>
      </c>
      <c r="J87" s="52">
        <f t="shared" si="17"/>
        <v>100</v>
      </c>
      <c r="K87" s="51">
        <f t="shared" si="18"/>
        <v>833.33333333333337</v>
      </c>
      <c r="L87" s="57">
        <f t="shared" si="19"/>
        <v>178333.33333333308</v>
      </c>
      <c r="M87" s="468">
        <f t="shared" si="258"/>
        <v>-933.33333333333337</v>
      </c>
      <c r="N87" s="46">
        <f t="shared" si="259"/>
        <v>-1111.77</v>
      </c>
      <c r="O87" s="47"/>
      <c r="P87" s="46">
        <f t="shared" si="260"/>
        <v>-1011.77</v>
      </c>
      <c r="Q87" s="48"/>
      <c r="R87" s="29"/>
      <c r="S87" s="29"/>
      <c r="T87" s="45">
        <v>26</v>
      </c>
      <c r="U87" s="46">
        <f t="shared" si="20"/>
        <v>1182.43</v>
      </c>
      <c r="V87" s="46">
        <f t="shared" si="21"/>
        <v>170.66</v>
      </c>
      <c r="W87" s="46">
        <f t="shared" si="261"/>
        <v>1011.77</v>
      </c>
      <c r="X87" s="46">
        <f t="shared" si="22"/>
        <v>304.49248421886836</v>
      </c>
      <c r="Y87" s="46">
        <f t="shared" si="23"/>
        <v>707.27751578113157</v>
      </c>
      <c r="Z87" s="51">
        <f t="shared" si="24"/>
        <v>181988.21301553986</v>
      </c>
      <c r="AA87" s="58">
        <f t="shared" si="25"/>
        <v>1000.6933333333334</v>
      </c>
      <c r="AB87" s="52">
        <f t="shared" si="26"/>
        <v>167.36</v>
      </c>
      <c r="AC87" s="51">
        <f t="shared" si="27"/>
        <v>833.33333333333337</v>
      </c>
      <c r="AD87" s="57">
        <f t="shared" si="28"/>
        <v>178333.33333333308</v>
      </c>
      <c r="AE87" s="468">
        <f t="shared" si="262"/>
        <v>-1000.6933333333334</v>
      </c>
      <c r="AF87" s="46">
        <f t="shared" si="29"/>
        <v>-1182.43</v>
      </c>
      <c r="AG87" s="47"/>
      <c r="AH87" s="46">
        <f t="shared" si="263"/>
        <v>-1011.77</v>
      </c>
      <c r="AI87" s="48"/>
      <c r="AJ87" s="29"/>
      <c r="AK87" s="45">
        <v>26</v>
      </c>
      <c r="AL87" s="46">
        <f t="shared" si="30"/>
        <v>1117.72</v>
      </c>
      <c r="AM87" s="46"/>
      <c r="AN87" s="46"/>
      <c r="AO87" s="46">
        <f t="shared" si="31"/>
        <v>166.76</v>
      </c>
      <c r="AP87" s="128">
        <f t="shared" si="32"/>
        <v>950.96</v>
      </c>
      <c r="AQ87" s="128"/>
      <c r="AR87" s="128"/>
      <c r="AS87" s="46">
        <f t="shared" si="33"/>
        <v>307.39356503888672</v>
      </c>
      <c r="AT87" s="46">
        <f t="shared" si="34"/>
        <v>643.56643496111337</v>
      </c>
      <c r="AU87" s="51"/>
      <c r="AV87" s="51"/>
      <c r="AW87" s="51">
        <f t="shared" si="35"/>
        <v>183792.57258837091</v>
      </c>
      <c r="AX87" s="58">
        <f t="shared" si="264"/>
        <v>927.38215694565588</v>
      </c>
      <c r="AY87" s="52"/>
      <c r="AZ87" s="52"/>
      <c r="BA87" s="52">
        <f t="shared" si="36"/>
        <v>163.76</v>
      </c>
      <c r="BB87" s="51">
        <f t="shared" si="37"/>
        <v>763.62215694565589</v>
      </c>
      <c r="BC87" s="51"/>
      <c r="BD87" s="51"/>
      <c r="BE87" s="57">
        <f t="shared" si="38"/>
        <v>180368.4639194129</v>
      </c>
      <c r="BF87" s="468">
        <f t="shared" si="39"/>
        <v>-927.38215694565588</v>
      </c>
      <c r="BG87" s="46">
        <f t="shared" si="40"/>
        <v>-1117.72</v>
      </c>
      <c r="BH87" s="46">
        <f t="shared" si="41"/>
        <v>-950.96</v>
      </c>
      <c r="BI87" s="48"/>
      <c r="BJ87" s="12"/>
      <c r="BK87" s="45">
        <v>26</v>
      </c>
      <c r="BL87" s="46">
        <f t="shared" si="265"/>
        <v>1176.0899999999999</v>
      </c>
      <c r="BM87" s="46">
        <f t="shared" si="266"/>
        <v>164.32</v>
      </c>
      <c r="BN87" s="46">
        <f t="shared" si="267"/>
        <v>1011.77</v>
      </c>
      <c r="BO87" s="46">
        <f t="shared" si="42"/>
        <v>304.49248421886836</v>
      </c>
      <c r="BP87" s="46">
        <f t="shared" si="43"/>
        <v>707.27751578113157</v>
      </c>
      <c r="BQ87" s="51">
        <f t="shared" si="44"/>
        <v>181988.21301553986</v>
      </c>
      <c r="BR87" s="57">
        <f t="shared" ref="BR87:BR97" si="426">$BQ$85</f>
        <v>183401.59121263327</v>
      </c>
      <c r="BS87" s="58">
        <f t="shared" si="45"/>
        <v>994.59333333333336</v>
      </c>
      <c r="BT87" s="52">
        <f t="shared" si="269"/>
        <v>161.26</v>
      </c>
      <c r="BU87" s="51">
        <f t="shared" si="46"/>
        <v>833.33333333333337</v>
      </c>
      <c r="BV87" s="51">
        <f t="shared" si="47"/>
        <v>178333.33333333308</v>
      </c>
      <c r="BW87" s="153">
        <f t="shared" ref="BW87:BW97" si="427">$BV$85</f>
        <v>179999.99999999977</v>
      </c>
      <c r="BX87" s="468">
        <f t="shared" si="271"/>
        <v>-994.59333333333336</v>
      </c>
      <c r="BY87" s="46">
        <f t="shared" si="272"/>
        <v>-1176.0899999999999</v>
      </c>
      <c r="BZ87" s="46">
        <f t="shared" si="48"/>
        <v>-1011.77</v>
      </c>
      <c r="CA87" s="48"/>
      <c r="CB87" s="29"/>
      <c r="CC87" s="45">
        <v>26</v>
      </c>
      <c r="CD87" s="128">
        <f t="shared" si="49"/>
        <v>1117.6300000000001</v>
      </c>
      <c r="CE87" s="46">
        <f t="shared" si="273"/>
        <v>161.24</v>
      </c>
      <c r="CF87" s="128">
        <f t="shared" si="50"/>
        <v>956.39</v>
      </c>
      <c r="CG87" s="46">
        <f t="shared" si="274"/>
        <v>307.2507660243661</v>
      </c>
      <c r="CH87" s="46">
        <f t="shared" si="52"/>
        <v>649.13923397563394</v>
      </c>
      <c r="CI87" s="51">
        <f t="shared" si="53"/>
        <v>183701.32038064403</v>
      </c>
      <c r="CJ87" s="199">
        <f t="shared" ref="CJ87:CJ97" si="428">$CR$85</f>
        <v>184998.51875003628</v>
      </c>
      <c r="CK87" s="153">
        <f t="shared" si="276"/>
        <v>10000</v>
      </c>
      <c r="CL87" s="45">
        <v>26</v>
      </c>
      <c r="CM87" s="46">
        <f t="shared" si="277"/>
        <v>1117.6300000000001</v>
      </c>
      <c r="CN87" s="128">
        <f t="shared" si="54"/>
        <v>161.24</v>
      </c>
      <c r="CO87" s="128">
        <f t="shared" si="278"/>
        <v>956.39</v>
      </c>
      <c r="CP87" s="46">
        <f t="shared" si="55"/>
        <v>307.2507660243661</v>
      </c>
      <c r="CQ87" s="46">
        <f t="shared" si="56"/>
        <v>649.13923397563394</v>
      </c>
      <c r="CR87" s="51">
        <f t="shared" si="57"/>
        <v>183701.32038064403</v>
      </c>
      <c r="CS87" s="153">
        <f t="shared" ref="CS87:CS97" si="429">$CR$85</f>
        <v>184998.51875003628</v>
      </c>
      <c r="CT87" s="58">
        <f t="shared" si="58"/>
        <v>927.86033333333398</v>
      </c>
      <c r="CU87" s="52">
        <f t="shared" si="280"/>
        <v>158.47999999999999</v>
      </c>
      <c r="CV87" s="51">
        <f t="shared" si="281"/>
        <v>769.38033333333397</v>
      </c>
      <c r="CW87" s="51">
        <f t="shared" si="59"/>
        <v>180281.71133333317</v>
      </c>
      <c r="CX87" s="57">
        <f t="shared" ref="CX87:CX97" si="430">$CW$85</f>
        <v>181820.47199999983</v>
      </c>
      <c r="CY87" s="153">
        <f t="shared" si="283"/>
        <v>10000</v>
      </c>
      <c r="CZ87" s="479">
        <f t="shared" si="60"/>
        <v>-927.86033333333398</v>
      </c>
      <c r="DA87" s="46">
        <f t="shared" si="284"/>
        <v>-1117.6300000000001</v>
      </c>
      <c r="DB87" s="46">
        <f t="shared" si="285"/>
        <v>-956.39</v>
      </c>
      <c r="DC87" s="48"/>
      <c r="DE87" s="45">
        <v>26</v>
      </c>
      <c r="DF87" s="46">
        <f t="shared" si="61"/>
        <v>1071.76</v>
      </c>
      <c r="DG87" s="46">
        <f t="shared" ref="DG87:DG97" si="431">IF(AND($H$7="Oui",DE87&gt;$I$7),0,IF(DE87&gt;$B$7,0,(TRUNC($C$7*$P$29*$L$7/12,2))+(TRUNC($C$7*$Q$29*$M$7/12,2))))</f>
        <v>59.989999999999995</v>
      </c>
      <c r="DH87" s="46">
        <f t="shared" si="62"/>
        <v>1011.77</v>
      </c>
      <c r="DI87" s="46">
        <f t="shared" si="63"/>
        <v>304.49248421886836</v>
      </c>
      <c r="DJ87" s="46">
        <f t="shared" si="64"/>
        <v>707.27751578113157</v>
      </c>
      <c r="DK87" s="51">
        <f t="shared" si="65"/>
        <v>181988.21301553986</v>
      </c>
      <c r="DL87" s="58">
        <f t="shared" si="66"/>
        <v>893.32333333333338</v>
      </c>
      <c r="DM87" s="52">
        <f t="shared" ref="DM87:DM97" si="432">IF(AND($H$7="Oui",DE87&gt;$I$7),0,IF(DE87&gt;$B$7,0,(TRUNC($C$7*$P$29/12,2))+(TRUNC($C$7*$Q$29/12,2))))</f>
        <v>59.989999999999995</v>
      </c>
      <c r="DN87" s="51">
        <f t="shared" si="67"/>
        <v>833.33333333333337</v>
      </c>
      <c r="DO87" s="57">
        <f t="shared" si="68"/>
        <v>178333.33333333308</v>
      </c>
      <c r="DP87" s="468">
        <f t="shared" si="288"/>
        <v>-893.32333333333338</v>
      </c>
      <c r="DQ87" s="46">
        <f t="shared" si="289"/>
        <v>-1071.76</v>
      </c>
      <c r="DR87" s="47"/>
      <c r="DS87" s="46">
        <f t="shared" si="290"/>
        <v>-1011.77</v>
      </c>
      <c r="DT87" s="48"/>
      <c r="DU87" s="29"/>
      <c r="DV87" s="45">
        <v>26</v>
      </c>
      <c r="DW87" s="46">
        <f t="shared" si="291"/>
        <v>1066.56</v>
      </c>
      <c r="DX87" s="46">
        <f t="shared" ref="DX87:DX97" si="433">IF(AND($H$7="Oui",DV87&gt;$I$7),0,IF(DV87&gt;$B$7,0,(TRUNC(EB86*$R$29*$L$7/12,2))+(TRUNC(EB86*$S$29*$M$7/12,2))))</f>
        <v>54.790000000000006</v>
      </c>
      <c r="DY87" s="46">
        <f t="shared" si="293"/>
        <v>1011.77</v>
      </c>
      <c r="DZ87" s="46">
        <f t="shared" si="69"/>
        <v>304.49248421886836</v>
      </c>
      <c r="EA87" s="46">
        <f t="shared" si="70"/>
        <v>707.27751578113157</v>
      </c>
      <c r="EB87" s="51">
        <f t="shared" si="71"/>
        <v>181988.21301553986</v>
      </c>
      <c r="EC87" s="58">
        <f t="shared" si="72"/>
        <v>887.07333333333338</v>
      </c>
      <c r="ED87" s="52">
        <f t="shared" ref="ED87:ED97" si="434">IF(AND($H$7="Oui",DV87&gt;$I$7),0,IF(DV87&gt;$B$7,0,(TRUNC(EF86*$R$29/12,2))+(TRUNC(EF86*$S$29/12,2))))</f>
        <v>53.739999999999995</v>
      </c>
      <c r="EE87" s="51">
        <f t="shared" si="73"/>
        <v>833.33333333333337</v>
      </c>
      <c r="EF87" s="57">
        <f t="shared" si="74"/>
        <v>178333.33333333308</v>
      </c>
      <c r="EG87" s="468">
        <f t="shared" si="295"/>
        <v>-887.07333333333338</v>
      </c>
      <c r="EH87" s="46">
        <f t="shared" si="296"/>
        <v>-1066.56</v>
      </c>
      <c r="EI87" s="47"/>
      <c r="EJ87" s="46">
        <f t="shared" si="297"/>
        <v>-1011.77</v>
      </c>
      <c r="EK87" s="48"/>
      <c r="EL87" s="29"/>
      <c r="EM87" s="45">
        <v>26</v>
      </c>
      <c r="EN87" s="46">
        <f t="shared" si="411"/>
        <v>1058.0868689014749</v>
      </c>
      <c r="EO87" s="46">
        <f t="shared" ref="EO87:EO97" si="435">IF(EM87&gt;$B$7,0,(TRUNC(ES86*$T$29*$L$7/12,2))+(TRUNC(ES86*$U$29*$M$7/12,2)))</f>
        <v>54.81</v>
      </c>
      <c r="EP87" s="128">
        <f t="shared" si="77"/>
        <v>1003.2768689014749</v>
      </c>
      <c r="EQ87" s="46">
        <f t="shared" si="78"/>
        <v>304.5729311975669</v>
      </c>
      <c r="ER87" s="46">
        <f t="shared" si="79"/>
        <v>698.70393770390797</v>
      </c>
      <c r="ES87" s="51">
        <f t="shared" si="80"/>
        <v>182045.05478083622</v>
      </c>
      <c r="ET87" s="153">
        <f t="shared" si="298"/>
        <v>10000</v>
      </c>
      <c r="EU87" s="45">
        <v>26</v>
      </c>
      <c r="EV87" s="46">
        <f t="shared" si="81"/>
        <v>1058.0899999999999</v>
      </c>
      <c r="EW87" s="46">
        <f t="shared" ref="EW87:EW97" si="436">IF(EU87&gt;$B$7,0,(TRUNC(FA86*$T$29*$L$7/12,2))+(TRUNC(FA86*$U$29*$M$7/12,2)))</f>
        <v>54.81</v>
      </c>
      <c r="EX87" s="128">
        <f t="shared" si="300"/>
        <v>1003.28</v>
      </c>
      <c r="EY87" s="46">
        <f t="shared" si="301"/>
        <v>304.57279809223149</v>
      </c>
      <c r="EZ87" s="46">
        <f t="shared" si="82"/>
        <v>698.70720190776842</v>
      </c>
      <c r="FA87" s="51">
        <f t="shared" si="83"/>
        <v>182044.97165343113</v>
      </c>
      <c r="FB87" s="58">
        <f t="shared" si="302"/>
        <v>874.86920833333363</v>
      </c>
      <c r="FC87" s="52">
        <f t="shared" ref="FC87:FC97" si="437">IF(AND($H$7="Oui",EU87&gt;$I$7),0,IF(EU87&gt;$B$7,0,(TRUNC(FE86*$T$29/12,2))+(TRUNC(FE86*$U$29/12,2))))</f>
        <v>53.78</v>
      </c>
      <c r="FD87" s="51">
        <f t="shared" si="304"/>
        <v>821.08920833333366</v>
      </c>
      <c r="FE87" s="57">
        <f t="shared" si="84"/>
        <v>178501.86058333327</v>
      </c>
      <c r="FF87" s="153">
        <f t="shared" si="305"/>
        <v>10000</v>
      </c>
      <c r="FG87" s="469">
        <f t="shared" si="85"/>
        <v>-874.86920833333363</v>
      </c>
      <c r="FH87" s="46">
        <f t="shared" si="86"/>
        <v>-1058.0899999999999</v>
      </c>
      <c r="FI87" s="46">
        <f t="shared" si="87"/>
        <v>-1003.28</v>
      </c>
      <c r="FJ87" s="48"/>
      <c r="FL87" s="45">
        <v>26</v>
      </c>
      <c r="FM87" s="46">
        <f t="shared" si="306"/>
        <v>1066.78</v>
      </c>
      <c r="FN87" s="46">
        <f t="shared" si="412"/>
        <v>55.01</v>
      </c>
      <c r="FO87" s="46">
        <f t="shared" si="307"/>
        <v>1011.77</v>
      </c>
      <c r="FP87" s="46">
        <f t="shared" si="89"/>
        <v>304.49248421886836</v>
      </c>
      <c r="FQ87" s="46">
        <f t="shared" si="90"/>
        <v>707.27751578113157</v>
      </c>
      <c r="FR87" s="51">
        <f t="shared" si="91"/>
        <v>181988.21301553986</v>
      </c>
      <c r="FS87" s="57">
        <f t="shared" ref="FS87:FS97" si="438">$BQ$85</f>
        <v>183401.59121263327</v>
      </c>
      <c r="FT87" s="58">
        <f t="shared" si="92"/>
        <v>887.33333333333337</v>
      </c>
      <c r="FU87" s="241">
        <f t="shared" si="413"/>
        <v>54</v>
      </c>
      <c r="FV87" s="51">
        <f t="shared" si="94"/>
        <v>833.33333333333337</v>
      </c>
      <c r="FW87" s="51">
        <f t="shared" si="95"/>
        <v>178333.33333333308</v>
      </c>
      <c r="FX87" s="153">
        <f t="shared" ref="FX87:FX97" si="439">$BV$85</f>
        <v>179999.99999999977</v>
      </c>
      <c r="FY87" s="468">
        <f t="shared" si="310"/>
        <v>-887.33333333333337</v>
      </c>
      <c r="FZ87" s="46">
        <f t="shared" si="311"/>
        <v>-1066.78</v>
      </c>
      <c r="GA87" s="46">
        <f t="shared" si="96"/>
        <v>-1011.77</v>
      </c>
      <c r="GB87" s="48"/>
      <c r="GD87" s="45">
        <v>26</v>
      </c>
      <c r="GE87" s="46">
        <f t="shared" si="414"/>
        <v>1060.0875939185617</v>
      </c>
      <c r="GF87" s="128">
        <f t="shared" ref="GF87:GF97" si="440">IF(AND($H$7="Oui",GD87&gt;$I$7),0,IF(GD87&gt;$B$7,0,(TRUNC(GK87*$X$29*$L$7/12,2))+(TRUNC(GK87*$Y$29*$M$7/12,2))))</f>
        <v>55.01</v>
      </c>
      <c r="GG87" s="128">
        <f t="shared" si="98"/>
        <v>1005.0775939185617</v>
      </c>
      <c r="GH87" s="46">
        <f t="shared" si="99"/>
        <v>304.52630977410337</v>
      </c>
      <c r="GI87" s="46">
        <f t="shared" si="100"/>
        <v>700.55128414445835</v>
      </c>
      <c r="GJ87" s="51">
        <f t="shared" si="101"/>
        <v>182015.23458031754</v>
      </c>
      <c r="GK87" s="51">
        <f t="shared" ref="GK87:GK97" si="441">$GJ$85</f>
        <v>183415.17150587076</v>
      </c>
      <c r="GL87" s="153">
        <f t="shared" si="314"/>
        <v>10000</v>
      </c>
      <c r="GM87" s="45">
        <v>26</v>
      </c>
      <c r="GN87" s="46">
        <f t="shared" si="102"/>
        <v>1060.0899999999999</v>
      </c>
      <c r="GO87" s="46">
        <f t="shared" si="415"/>
        <v>55.01</v>
      </c>
      <c r="GP87" s="128">
        <f t="shared" si="315"/>
        <v>1005.08</v>
      </c>
      <c r="GQ87" s="46">
        <f t="shared" si="104"/>
        <v>304.52620748978541</v>
      </c>
      <c r="GR87" s="46">
        <f t="shared" si="105"/>
        <v>700.55379251021463</v>
      </c>
      <c r="GS87" s="51">
        <f t="shared" si="106"/>
        <v>182015.17070136103</v>
      </c>
      <c r="GT87" s="57">
        <f t="shared" ref="GT87:GT97" si="442">$GS$85</f>
        <v>183415.11263947212</v>
      </c>
      <c r="GU87" s="58">
        <f t="shared" si="107"/>
        <v>876.92633333333197</v>
      </c>
      <c r="GV87" s="241">
        <f t="shared" si="416"/>
        <v>54.03</v>
      </c>
      <c r="GW87" s="51">
        <f t="shared" si="317"/>
        <v>822.896333333332</v>
      </c>
      <c r="GX87" s="57">
        <f t="shared" si="109"/>
        <v>178475.93533333344</v>
      </c>
      <c r="GY87" s="57">
        <f t="shared" ref="GY87:GY97" si="443">$GX$85</f>
        <v>180121.72800000012</v>
      </c>
      <c r="GZ87" s="153">
        <f t="shared" si="319"/>
        <v>10000</v>
      </c>
      <c r="HA87" s="469">
        <f t="shared" si="110"/>
        <v>-876.92633333333197</v>
      </c>
      <c r="HB87" s="46">
        <f t="shared" si="111"/>
        <v>-1060.0899999999999</v>
      </c>
      <c r="HC87" s="46">
        <f t="shared" si="112"/>
        <v>-1005.08</v>
      </c>
      <c r="HD87" s="48"/>
      <c r="HF87" s="45">
        <v>26</v>
      </c>
      <c r="HG87" s="46">
        <f t="shared" si="113"/>
        <v>1123.8775326810628</v>
      </c>
      <c r="HH87" s="46">
        <f t="shared" si="114"/>
        <v>250</v>
      </c>
      <c r="HI87" s="46">
        <f t="shared" si="115"/>
        <v>873.8775326810628</v>
      </c>
      <c r="HJ87" s="46">
        <f t="shared" si="116"/>
        <v>310.35439593349673</v>
      </c>
      <c r="HK87" s="46">
        <f t="shared" si="117"/>
        <v>563.52313674756601</v>
      </c>
      <c r="HL87" s="51">
        <f t="shared" si="118"/>
        <v>185649.11442335046</v>
      </c>
      <c r="HM87" s="153">
        <f t="shared" si="320"/>
        <v>10000</v>
      </c>
      <c r="HN87" s="58">
        <f t="shared" si="119"/>
        <v>933.33333333333724</v>
      </c>
      <c r="HO87" s="52">
        <f t="shared" si="120"/>
        <v>250</v>
      </c>
      <c r="HP87" s="51">
        <f t="shared" si="121"/>
        <v>683.33333333333724</v>
      </c>
      <c r="HQ87" s="57">
        <f t="shared" si="122"/>
        <v>182233.33333333308</v>
      </c>
      <c r="HR87" s="153">
        <f t="shared" si="321"/>
        <v>10000</v>
      </c>
      <c r="HS87" s="468">
        <f t="shared" si="123"/>
        <v>-933.33333333333724</v>
      </c>
      <c r="HT87" s="46">
        <f t="shared" si="124"/>
        <v>-1123.8775326810628</v>
      </c>
      <c r="HU87" s="46">
        <f t="shared" si="125"/>
        <v>-873.8775326810628</v>
      </c>
      <c r="HV87" s="48"/>
      <c r="HW87" s="29"/>
      <c r="HX87" s="45">
        <v>26</v>
      </c>
      <c r="HY87" s="128">
        <f t="shared" si="126"/>
        <v>1124.3399999999999</v>
      </c>
      <c r="HZ87" s="46">
        <f t="shared" si="127"/>
        <v>269.2</v>
      </c>
      <c r="IA87" s="46">
        <f t="shared" si="128"/>
        <v>855.14</v>
      </c>
      <c r="IB87" s="46">
        <f t="shared" si="129"/>
        <v>311.57466384042033</v>
      </c>
      <c r="IC87" s="46">
        <f t="shared" si="130"/>
        <v>543.5653361595796</v>
      </c>
      <c r="ID87" s="51">
        <f t="shared" si="131"/>
        <v>186401.23296809263</v>
      </c>
      <c r="IE87" s="153">
        <f t="shared" si="322"/>
        <v>10000</v>
      </c>
      <c r="IF87" s="58">
        <f t="shared" si="132"/>
        <v>930.14625019664186</v>
      </c>
      <c r="IG87" s="52">
        <f t="shared" si="133"/>
        <v>264.48</v>
      </c>
      <c r="IH87" s="51">
        <f t="shared" si="134"/>
        <v>665.66625019664184</v>
      </c>
      <c r="II87" s="57">
        <f t="shared" si="323"/>
        <v>183000.33749488741</v>
      </c>
      <c r="IJ87" s="153">
        <f t="shared" si="324"/>
        <v>10000</v>
      </c>
      <c r="IK87" s="468">
        <f t="shared" si="135"/>
        <v>-930.14625019664186</v>
      </c>
      <c r="IL87" s="46">
        <f t="shared" si="136"/>
        <v>-1124.3399999999999</v>
      </c>
      <c r="IM87" s="46">
        <f t="shared" si="137"/>
        <v>-855.14</v>
      </c>
      <c r="IN87" s="48"/>
      <c r="IO87" s="53">
        <f t="shared" si="138"/>
        <v>269.216204550231</v>
      </c>
      <c r="IQ87" s="45">
        <v>26</v>
      </c>
      <c r="IR87" s="128">
        <f t="shared" si="139"/>
        <v>1126.4568749999989</v>
      </c>
      <c r="IS87" s="128">
        <f t="shared" si="140"/>
        <v>274.12</v>
      </c>
      <c r="IT87" s="128">
        <f t="shared" si="141"/>
        <v>852.33687499999894</v>
      </c>
      <c r="IU87" s="46">
        <f t="shared" si="364"/>
        <v>311.7</v>
      </c>
      <c r="IV87" s="46">
        <f t="shared" si="143"/>
        <v>540.63687499999901</v>
      </c>
      <c r="IW87" s="51">
        <f t="shared" si="144"/>
        <v>186478.84125000006</v>
      </c>
      <c r="IX87" s="199">
        <f t="shared" si="325"/>
        <v>10000</v>
      </c>
      <c r="IY87" s="128">
        <f t="shared" si="145"/>
        <v>269.13564592724936</v>
      </c>
      <c r="IZ87" s="408">
        <f t="shared" si="146"/>
        <v>0</v>
      </c>
      <c r="JA87" s="58">
        <f t="shared" si="147"/>
        <v>931.95916666666494</v>
      </c>
      <c r="JB87" s="52">
        <f t="shared" si="148"/>
        <v>269.33999999999997</v>
      </c>
      <c r="JC87" s="51">
        <f t="shared" si="149"/>
        <v>662.61916666666502</v>
      </c>
      <c r="JD87" s="57">
        <f t="shared" si="150"/>
        <v>183083.20166666663</v>
      </c>
      <c r="JE87" s="280">
        <f t="shared" si="151"/>
        <v>10000</v>
      </c>
      <c r="JF87" s="280">
        <f t="shared" si="152"/>
        <v>0</v>
      </c>
      <c r="JG87" s="468">
        <f t="shared" si="153"/>
        <v>-931.95916666666494</v>
      </c>
      <c r="JH87" s="46">
        <f t="shared" si="154"/>
        <v>-1126.4568749999989</v>
      </c>
      <c r="JI87" s="46">
        <f t="shared" si="155"/>
        <v>-852.33687499999894</v>
      </c>
      <c r="JJ87" s="48"/>
      <c r="JL87" s="45">
        <v>26</v>
      </c>
      <c r="JM87" s="46">
        <f t="shared" si="156"/>
        <v>1124.4930833333331</v>
      </c>
      <c r="JN87" s="46">
        <f t="shared" si="157"/>
        <v>269.66000000000003</v>
      </c>
      <c r="JO87" s="128">
        <f t="shared" si="158"/>
        <v>854.83308333333298</v>
      </c>
      <c r="JP87" s="46">
        <f t="shared" si="326"/>
        <v>311.92</v>
      </c>
      <c r="JQ87" s="46">
        <f t="shared" si="159"/>
        <v>542.91308333333291</v>
      </c>
      <c r="JR87" s="51">
        <f t="shared" si="160"/>
        <v>186606.88983333332</v>
      </c>
      <c r="JS87" s="51">
        <f t="shared" ref="JS87:JS97" si="444">$BQ$85</f>
        <v>183401.59121263327</v>
      </c>
      <c r="JT87" s="199">
        <f t="shared" si="328"/>
        <v>10000</v>
      </c>
      <c r="JU87" s="128">
        <f t="shared" si="161"/>
        <v>269.64405924529518</v>
      </c>
      <c r="JV87" s="408">
        <f t="shared" si="162"/>
        <v>0</v>
      </c>
      <c r="JW87" s="58">
        <f t="shared" si="163"/>
        <v>930.37233333333074</v>
      </c>
      <c r="JX87" s="52">
        <f t="shared" si="164"/>
        <v>264.66000000000003</v>
      </c>
      <c r="JY87" s="51">
        <f t="shared" si="165"/>
        <v>665.71233333333066</v>
      </c>
      <c r="JZ87" s="51">
        <f t="shared" si="166"/>
        <v>183220.67933333351</v>
      </c>
      <c r="KA87" s="199">
        <f t="shared" ref="KA87:KA97" si="445">$BV$85</f>
        <v>179999.99999999977</v>
      </c>
      <c r="KB87" s="128">
        <f t="shared" si="330"/>
        <v>10000</v>
      </c>
      <c r="KC87" s="204">
        <f t="shared" si="167"/>
        <v>0</v>
      </c>
      <c r="KD87" s="468">
        <f t="shared" si="331"/>
        <v>-930.37233333333074</v>
      </c>
      <c r="KE87" s="46">
        <f t="shared" si="168"/>
        <v>-1124.4930833333331</v>
      </c>
      <c r="KF87" s="46">
        <f t="shared" si="169"/>
        <v>-854.83308333333298</v>
      </c>
      <c r="KG87" s="48"/>
      <c r="KI87" s="45">
        <v>26</v>
      </c>
      <c r="KJ87" s="46">
        <f t="shared" si="170"/>
        <v>1124.4890404061762</v>
      </c>
      <c r="KK87" s="46">
        <f t="shared" si="171"/>
        <v>268.26</v>
      </c>
      <c r="KL87" s="128">
        <f t="shared" si="172"/>
        <v>856.22904040617618</v>
      </c>
      <c r="KM87" s="46">
        <f t="shared" si="173"/>
        <v>311.77708112950319</v>
      </c>
      <c r="KN87" s="46">
        <f t="shared" si="174"/>
        <v>544.45195927667305</v>
      </c>
      <c r="KO87" s="51">
        <f t="shared" si="175"/>
        <v>186521.79671842523</v>
      </c>
      <c r="KP87" s="199">
        <f t="shared" ref="KP87:KP97" si="446">$CR$85</f>
        <v>184998.51875003628</v>
      </c>
      <c r="KQ87" s="199">
        <f t="shared" si="333"/>
        <v>10000</v>
      </c>
      <c r="KR87" s="128">
        <f t="shared" si="176"/>
        <v>347.86597304483575</v>
      </c>
      <c r="KS87" s="408">
        <f t="shared" si="177"/>
        <v>0</v>
      </c>
      <c r="KT87" s="45">
        <v>26</v>
      </c>
      <c r="KU87" s="46">
        <f t="shared" si="334"/>
        <v>1124.49</v>
      </c>
      <c r="KV87" s="46">
        <f t="shared" si="178"/>
        <v>268.26</v>
      </c>
      <c r="KW87" s="128">
        <f t="shared" si="179"/>
        <v>856.23</v>
      </c>
      <c r="KX87" s="46">
        <f t="shared" si="180"/>
        <v>311.77704033645335</v>
      </c>
      <c r="KY87" s="46">
        <f t="shared" si="181"/>
        <v>544.45295966354661</v>
      </c>
      <c r="KZ87" s="51">
        <f t="shared" si="182"/>
        <v>186521.77124220846</v>
      </c>
      <c r="LA87" s="153">
        <f t="shared" ref="LA87:LA97" si="447">$CR$85</f>
        <v>184998.51875003628</v>
      </c>
      <c r="LB87" s="58">
        <f t="shared" si="183"/>
        <v>930.59633333333579</v>
      </c>
      <c r="LC87" s="52">
        <f t="shared" si="184"/>
        <v>263.66000000000003</v>
      </c>
      <c r="LD87" s="51">
        <f t="shared" si="185"/>
        <v>666.93633333333582</v>
      </c>
      <c r="LE87" s="51">
        <f t="shared" si="186"/>
        <v>183135.0953333333</v>
      </c>
      <c r="LF87" s="51">
        <f t="shared" ref="LF87:LF97" si="448">$CW$85</f>
        <v>181820.47199999983</v>
      </c>
      <c r="LG87" s="128">
        <f t="shared" si="187"/>
        <v>10000</v>
      </c>
      <c r="LH87" s="204">
        <f t="shared" si="188"/>
        <v>0</v>
      </c>
      <c r="LI87" s="479">
        <f t="shared" si="189"/>
        <v>-930.59633333333579</v>
      </c>
      <c r="LJ87" s="46">
        <f t="shared" si="337"/>
        <v>-1124.49</v>
      </c>
      <c r="LK87" s="46">
        <f t="shared" si="338"/>
        <v>-856.23</v>
      </c>
      <c r="LL87" s="48"/>
      <c r="LN87" s="45">
        <v>26</v>
      </c>
      <c r="LO87" s="46">
        <f t="shared" si="190"/>
        <v>1123.1238136873469</v>
      </c>
      <c r="LP87" s="128">
        <f t="shared" si="417"/>
        <v>226.66</v>
      </c>
      <c r="LQ87" s="46">
        <f t="shared" si="192"/>
        <v>896.46381368734694</v>
      </c>
      <c r="LR87" s="46">
        <f t="shared" si="193"/>
        <v>308.36973082664707</v>
      </c>
      <c r="LS87" s="46">
        <f t="shared" si="194"/>
        <v>588.09408286069993</v>
      </c>
      <c r="LT87" s="51">
        <f t="shared" si="195"/>
        <v>184433.74441312751</v>
      </c>
      <c r="LU87" s="199">
        <f t="shared" si="339"/>
        <v>10000</v>
      </c>
      <c r="LV87" s="58">
        <f t="shared" si="196"/>
        <v>933.33033333333128</v>
      </c>
      <c r="LW87" s="52">
        <f t="shared" si="418"/>
        <v>226.66</v>
      </c>
      <c r="LX87" s="51">
        <f t="shared" si="198"/>
        <v>706.67033333333131</v>
      </c>
      <c r="LY87" s="51">
        <f t="shared" si="340"/>
        <v>181026.57133333344</v>
      </c>
      <c r="LZ87" s="46">
        <f t="shared" si="341"/>
        <v>226.66</v>
      </c>
      <c r="MA87" s="199">
        <f t="shared" si="342"/>
        <v>10000</v>
      </c>
      <c r="MB87" s="468">
        <f t="shared" si="199"/>
        <v>-933.33033333333128</v>
      </c>
      <c r="MC87" s="46">
        <f t="shared" si="200"/>
        <v>-1123.1238136873469</v>
      </c>
      <c r="MD87" s="46">
        <f t="shared" si="201"/>
        <v>-896.46381368734694</v>
      </c>
      <c r="ME87" s="48"/>
      <c r="MG87" s="45">
        <v>26</v>
      </c>
      <c r="MH87" s="46">
        <f t="shared" si="202"/>
        <v>1076.608661999408</v>
      </c>
      <c r="MI87" s="46">
        <f t="shared" si="419"/>
        <v>138.07999999999998</v>
      </c>
      <c r="MJ87" s="46">
        <f t="shared" si="204"/>
        <v>938.52866199940809</v>
      </c>
      <c r="MK87" s="46">
        <f t="shared" si="205"/>
        <v>306.87775136397232</v>
      </c>
      <c r="ML87" s="46">
        <f t="shared" si="206"/>
        <v>631.65091063543582</v>
      </c>
      <c r="MM87" s="51">
        <f t="shared" si="207"/>
        <v>183494.99990774793</v>
      </c>
      <c r="MN87" s="199">
        <f t="shared" si="343"/>
        <v>10000</v>
      </c>
      <c r="MO87" s="58">
        <f t="shared" si="208"/>
        <v>889.32945707741396</v>
      </c>
      <c r="MP87" s="52">
        <f t="shared" si="420"/>
        <v>135.56</v>
      </c>
      <c r="MQ87" s="51">
        <f t="shared" si="210"/>
        <v>753.76945707741402</v>
      </c>
      <c r="MR87" s="57">
        <f t="shared" si="211"/>
        <v>180011.06411598719</v>
      </c>
      <c r="MS87" s="199">
        <f t="shared" si="344"/>
        <v>10000</v>
      </c>
      <c r="MT87" s="468">
        <f t="shared" si="345"/>
        <v>-889.32945707741396</v>
      </c>
      <c r="MU87" s="46">
        <f t="shared" si="212"/>
        <v>-1076.608661999408</v>
      </c>
      <c r="MV87" s="46">
        <f t="shared" si="213"/>
        <v>-938.52866199940809</v>
      </c>
      <c r="MW87" s="48"/>
      <c r="MY87" s="45">
        <v>26</v>
      </c>
      <c r="MZ87" s="46">
        <f t="shared" si="214"/>
        <v>1076.608661999408</v>
      </c>
      <c r="NA87" s="46">
        <f t="shared" si="421"/>
        <v>138.07999999999998</v>
      </c>
      <c r="NB87" s="128">
        <f t="shared" si="216"/>
        <v>938.52866199940809</v>
      </c>
      <c r="NC87" s="46">
        <f t="shared" si="217"/>
        <v>306.87775136397232</v>
      </c>
      <c r="ND87" s="46">
        <f t="shared" si="218"/>
        <v>631.65091063543582</v>
      </c>
      <c r="NE87" s="51">
        <f t="shared" si="219"/>
        <v>183494.99990774793</v>
      </c>
      <c r="NF87" s="153">
        <f t="shared" si="346"/>
        <v>10000</v>
      </c>
      <c r="NG87" s="45">
        <v>26</v>
      </c>
      <c r="NH87" s="46">
        <f t="shared" si="220"/>
        <v>1076.6099999999999</v>
      </c>
      <c r="NI87" s="46">
        <f t="shared" si="422"/>
        <v>138.07999999999998</v>
      </c>
      <c r="NJ87" s="128">
        <f t="shared" si="347"/>
        <v>938.53</v>
      </c>
      <c r="NK87" s="46">
        <f t="shared" si="348"/>
        <v>306.87769448456845</v>
      </c>
      <c r="NL87" s="46">
        <f t="shared" si="222"/>
        <v>631.65230551543152</v>
      </c>
      <c r="NM87" s="51">
        <f t="shared" si="223"/>
        <v>183494.96438522564</v>
      </c>
      <c r="NN87" s="58">
        <f t="shared" si="224"/>
        <v>888.78037499999857</v>
      </c>
      <c r="NO87" s="52">
        <f t="shared" si="423"/>
        <v>135.57</v>
      </c>
      <c r="NP87" s="51">
        <f t="shared" si="226"/>
        <v>753.21037499999852</v>
      </c>
      <c r="NQ87" s="57">
        <f t="shared" si="227"/>
        <v>180025.47025000007</v>
      </c>
      <c r="NR87" s="153">
        <f t="shared" si="349"/>
        <v>10000</v>
      </c>
      <c r="NS87" s="469">
        <f t="shared" si="228"/>
        <v>-888.78037499999857</v>
      </c>
      <c r="NT87" s="46">
        <f t="shared" si="229"/>
        <v>-1076.6099999999999</v>
      </c>
      <c r="NU87" s="46">
        <f t="shared" si="230"/>
        <v>-938.53</v>
      </c>
      <c r="NV87" s="48"/>
      <c r="NX87" s="45">
        <v>26</v>
      </c>
      <c r="NY87" s="46">
        <f t="shared" si="231"/>
        <v>1076.6456011701148</v>
      </c>
      <c r="NZ87" s="46">
        <f t="shared" si="424"/>
        <v>137.54</v>
      </c>
      <c r="OA87" s="46">
        <f t="shared" si="233"/>
        <v>939.10560117011482</v>
      </c>
      <c r="OB87" s="46">
        <f t="shared" si="234"/>
        <v>306.95471486558807</v>
      </c>
      <c r="OC87" s="46">
        <f t="shared" si="235"/>
        <v>632.15088630452669</v>
      </c>
      <c r="OD87" s="51">
        <f t="shared" si="236"/>
        <v>183540.67803304832</v>
      </c>
      <c r="OE87" s="57">
        <f t="shared" ref="OE87:OE97" si="449">$BQ$85</f>
        <v>183401.59121263327</v>
      </c>
      <c r="OF87" s="153">
        <f t="shared" si="351"/>
        <v>10000</v>
      </c>
      <c r="OG87" s="58">
        <f t="shared" si="237"/>
        <v>889.48383333333379</v>
      </c>
      <c r="OH87" s="241">
        <f t="shared" ref="OH87:OH97" si="450">IF(AND($H$7="Oui",NX87&gt;$I$7),0,IF(NX87&gt;$B$7,0,(TRUNC(OK87*$AX$29/12,2))+(TRUNC(OK87*$AZ$29/12,2))))</f>
        <v>134.97999999999999</v>
      </c>
      <c r="OI87" s="51">
        <f t="shared" si="238"/>
        <v>754.50383333333377</v>
      </c>
      <c r="OJ87" s="51">
        <f t="shared" si="239"/>
        <v>180063.22033333348</v>
      </c>
      <c r="OK87" s="153">
        <f t="shared" ref="OK87:OK97" si="451">$BV$85</f>
        <v>179999.99999999977</v>
      </c>
      <c r="OL87" s="153">
        <f t="shared" si="354"/>
        <v>10000</v>
      </c>
      <c r="OM87" s="468">
        <f t="shared" si="355"/>
        <v>-889.48383333333379</v>
      </c>
      <c r="ON87" s="46">
        <f t="shared" si="356"/>
        <v>-1076.6456011701148</v>
      </c>
      <c r="OO87" s="46">
        <f t="shared" si="240"/>
        <v>-939.10560117011482</v>
      </c>
      <c r="OP87" s="48"/>
      <c r="OR87" s="45">
        <v>26</v>
      </c>
      <c r="OS87" s="46">
        <f t="shared" si="241"/>
        <v>1076.765700416463</v>
      </c>
      <c r="OT87" s="46">
        <f t="shared" si="425"/>
        <v>137.55000000000001</v>
      </c>
      <c r="OU87" s="128">
        <f t="shared" si="243"/>
        <v>939.21570041646305</v>
      </c>
      <c r="OV87" s="46">
        <f t="shared" si="244"/>
        <v>306.94962602364518</v>
      </c>
      <c r="OW87" s="46">
        <f t="shared" si="245"/>
        <v>632.26607439281793</v>
      </c>
      <c r="OX87" s="51">
        <f t="shared" si="246"/>
        <v>183537.50953979426</v>
      </c>
      <c r="OY87" s="51">
        <f t="shared" ref="OY87:OY97" si="452">$GJ$85</f>
        <v>183415.17150587076</v>
      </c>
      <c r="OZ87" s="153">
        <f t="shared" si="358"/>
        <v>10000</v>
      </c>
      <c r="PA87" s="45">
        <v>26</v>
      </c>
      <c r="PB87" s="46">
        <f t="shared" si="247"/>
        <v>1076.765700416463</v>
      </c>
      <c r="PC87" s="46">
        <f t="shared" ref="PC87:PC97" si="453">IF(PA87&gt;$B$7,0,(TRUNC(PH87*$BB$29*$L$7/12,2))+(TRUNC(PH87*$BD$29*$M$7/12,2)))</f>
        <v>137.55000000000001</v>
      </c>
      <c r="PD87" s="128">
        <f t="shared" si="248"/>
        <v>939.21570041646305</v>
      </c>
      <c r="PE87" s="46">
        <f t="shared" si="249"/>
        <v>306.94962602364518</v>
      </c>
      <c r="PF87" s="46">
        <f t="shared" si="250"/>
        <v>632.26607439281793</v>
      </c>
      <c r="PG87" s="51">
        <f t="shared" si="251"/>
        <v>183537.50953979426</v>
      </c>
      <c r="PH87" s="57">
        <f t="shared" ref="PH87:PH97" si="454">$GS$85</f>
        <v>183415.11263947212</v>
      </c>
      <c r="PI87" s="688">
        <f t="shared" si="252"/>
        <v>889.6533333333341</v>
      </c>
      <c r="PJ87" s="241">
        <f t="shared" ref="PJ87:PJ97" si="455">IF(AND($H$7="Oui",PA87&gt;$I$7),0,IF(PA87&gt;$B$7,0,(TRUNC(PM87*$BB$29/12,2))+(TRUNC(PM87*$BD$29/12,2))))</f>
        <v>135.09</v>
      </c>
      <c r="PK87" s="51">
        <f t="shared" si="253"/>
        <v>754.56333333333407</v>
      </c>
      <c r="PL87" s="57">
        <f t="shared" si="254"/>
        <v>180059.27333333326</v>
      </c>
      <c r="PM87" s="57">
        <f t="shared" ref="PM87:PM97" si="456">$GX$85</f>
        <v>180121.72800000012</v>
      </c>
      <c r="PN87" s="153">
        <f t="shared" si="363"/>
        <v>10000</v>
      </c>
      <c r="PO87" s="469">
        <f t="shared" si="255"/>
        <v>-889.6533333333341</v>
      </c>
      <c r="PP87" s="46">
        <f t="shared" si="256"/>
        <v>-1076.765700416463</v>
      </c>
      <c r="PQ87" s="46">
        <f t="shared" si="257"/>
        <v>-939.21570041646305</v>
      </c>
      <c r="PR87" s="48"/>
    </row>
    <row r="88" spans="2:434" hidden="1" x14ac:dyDescent="0.3">
      <c r="B88" s="45">
        <v>27</v>
      </c>
      <c r="C88" s="46">
        <f t="shared" si="10"/>
        <v>1111.77</v>
      </c>
      <c r="D88" s="46">
        <f t="shared" si="11"/>
        <v>100</v>
      </c>
      <c r="E88" s="46">
        <f t="shared" si="12"/>
        <v>1011.77</v>
      </c>
      <c r="F88" s="46">
        <f t="shared" si="13"/>
        <v>303.31368835923314</v>
      </c>
      <c r="G88" s="46">
        <f t="shared" si="14"/>
        <v>708.4563116407669</v>
      </c>
      <c r="H88" s="51">
        <f t="shared" si="15"/>
        <v>181279.7567038991</v>
      </c>
      <c r="I88" s="58">
        <f t="shared" si="16"/>
        <v>933.33333333333337</v>
      </c>
      <c r="J88" s="52">
        <f t="shared" si="17"/>
        <v>100</v>
      </c>
      <c r="K88" s="51">
        <f t="shared" si="18"/>
        <v>833.33333333333337</v>
      </c>
      <c r="L88" s="57">
        <f t="shared" si="19"/>
        <v>177499.99999999974</v>
      </c>
      <c r="M88" s="468">
        <f t="shared" si="258"/>
        <v>-933.33333333333337</v>
      </c>
      <c r="N88" s="46">
        <f t="shared" si="259"/>
        <v>-1111.77</v>
      </c>
      <c r="O88" s="47"/>
      <c r="P88" s="46">
        <f t="shared" si="260"/>
        <v>-1011.77</v>
      </c>
      <c r="Q88" s="48"/>
      <c r="R88" s="29"/>
      <c r="S88" s="29"/>
      <c r="T88" s="45">
        <v>27</v>
      </c>
      <c r="U88" s="46">
        <f t="shared" si="20"/>
        <v>1181.77</v>
      </c>
      <c r="V88" s="46">
        <f t="shared" si="21"/>
        <v>170</v>
      </c>
      <c r="W88" s="46">
        <f t="shared" si="261"/>
        <v>1011.77</v>
      </c>
      <c r="X88" s="46">
        <f t="shared" si="22"/>
        <v>303.31368835923314</v>
      </c>
      <c r="Y88" s="46">
        <f t="shared" si="23"/>
        <v>708.4563116407669</v>
      </c>
      <c r="Z88" s="51">
        <f t="shared" si="24"/>
        <v>181279.7567038991</v>
      </c>
      <c r="AA88" s="58">
        <f t="shared" si="25"/>
        <v>999.91333333333341</v>
      </c>
      <c r="AB88" s="52">
        <f t="shared" si="26"/>
        <v>166.58</v>
      </c>
      <c r="AC88" s="51">
        <f t="shared" si="27"/>
        <v>833.33333333333337</v>
      </c>
      <c r="AD88" s="57">
        <f t="shared" si="28"/>
        <v>177499.99999999974</v>
      </c>
      <c r="AE88" s="468">
        <f t="shared" si="262"/>
        <v>-999.91333333333341</v>
      </c>
      <c r="AF88" s="46">
        <f t="shared" si="29"/>
        <v>-1181.77</v>
      </c>
      <c r="AG88" s="47"/>
      <c r="AH88" s="46">
        <f t="shared" si="263"/>
        <v>-1011.77</v>
      </c>
      <c r="AI88" s="48"/>
      <c r="AJ88" s="29"/>
      <c r="AK88" s="45">
        <v>27</v>
      </c>
      <c r="AL88" s="46">
        <f t="shared" si="30"/>
        <v>1117.72</v>
      </c>
      <c r="AM88" s="46"/>
      <c r="AN88" s="46"/>
      <c r="AO88" s="46">
        <f t="shared" si="31"/>
        <v>166.16</v>
      </c>
      <c r="AP88" s="128">
        <f t="shared" si="32"/>
        <v>951.56</v>
      </c>
      <c r="AQ88" s="128"/>
      <c r="AR88" s="128"/>
      <c r="AS88" s="46">
        <f t="shared" si="33"/>
        <v>306.32095431395152</v>
      </c>
      <c r="AT88" s="46">
        <f t="shared" si="34"/>
        <v>645.23904568604848</v>
      </c>
      <c r="AU88" s="51"/>
      <c r="AV88" s="51"/>
      <c r="AW88" s="51">
        <f t="shared" si="35"/>
        <v>183147.33354268485</v>
      </c>
      <c r="AX88" s="58">
        <f t="shared" si="264"/>
        <v>927.38215694565588</v>
      </c>
      <c r="AY88" s="52"/>
      <c r="AZ88" s="52"/>
      <c r="BA88" s="52">
        <f t="shared" si="36"/>
        <v>163.08000000000001</v>
      </c>
      <c r="BB88" s="51">
        <f t="shared" si="37"/>
        <v>764.30215694565584</v>
      </c>
      <c r="BC88" s="51"/>
      <c r="BD88" s="51"/>
      <c r="BE88" s="57">
        <f t="shared" si="38"/>
        <v>179604.16176246724</v>
      </c>
      <c r="BF88" s="468">
        <f t="shared" si="39"/>
        <v>-927.38215694565588</v>
      </c>
      <c r="BG88" s="46">
        <f t="shared" si="40"/>
        <v>-1117.72</v>
      </c>
      <c r="BH88" s="46">
        <f t="shared" si="41"/>
        <v>-951.56</v>
      </c>
      <c r="BI88" s="48"/>
      <c r="BJ88" s="12"/>
      <c r="BK88" s="45">
        <v>27</v>
      </c>
      <c r="BL88" s="46">
        <f t="shared" si="265"/>
        <v>1176.0899999999999</v>
      </c>
      <c r="BM88" s="46">
        <f t="shared" si="266"/>
        <v>164.32</v>
      </c>
      <c r="BN88" s="46">
        <f t="shared" si="267"/>
        <v>1011.77</v>
      </c>
      <c r="BO88" s="46">
        <f t="shared" si="42"/>
        <v>303.31368835923314</v>
      </c>
      <c r="BP88" s="46">
        <f t="shared" si="43"/>
        <v>708.4563116407669</v>
      </c>
      <c r="BQ88" s="51">
        <f t="shared" si="44"/>
        <v>181279.7567038991</v>
      </c>
      <c r="BR88" s="57">
        <f t="shared" si="426"/>
        <v>183401.59121263327</v>
      </c>
      <c r="BS88" s="58">
        <f t="shared" si="45"/>
        <v>994.59333333333336</v>
      </c>
      <c r="BT88" s="52">
        <f t="shared" si="269"/>
        <v>161.26</v>
      </c>
      <c r="BU88" s="51">
        <f t="shared" si="46"/>
        <v>833.33333333333337</v>
      </c>
      <c r="BV88" s="51">
        <f t="shared" si="47"/>
        <v>177499.99999999974</v>
      </c>
      <c r="BW88" s="153">
        <f t="shared" si="427"/>
        <v>179999.99999999977</v>
      </c>
      <c r="BX88" s="468">
        <f t="shared" si="271"/>
        <v>-994.59333333333336</v>
      </c>
      <c r="BY88" s="46">
        <f t="shared" si="272"/>
        <v>-1176.0899999999999</v>
      </c>
      <c r="BZ88" s="46">
        <f t="shared" si="48"/>
        <v>-1011.77</v>
      </c>
      <c r="CA88" s="48"/>
      <c r="CB88" s="29"/>
      <c r="CC88" s="45">
        <v>27</v>
      </c>
      <c r="CD88" s="128">
        <f t="shared" si="49"/>
        <v>1117.6300000000001</v>
      </c>
      <c r="CE88" s="46">
        <f t="shared" si="273"/>
        <v>161.24</v>
      </c>
      <c r="CF88" s="128">
        <f t="shared" si="50"/>
        <v>956.39</v>
      </c>
      <c r="CG88" s="46">
        <f t="shared" si="274"/>
        <v>306.16886730107336</v>
      </c>
      <c r="CH88" s="46">
        <f t="shared" si="52"/>
        <v>650.22113269892657</v>
      </c>
      <c r="CI88" s="51">
        <f t="shared" si="53"/>
        <v>183051.09924794509</v>
      </c>
      <c r="CJ88" s="199">
        <f t="shared" si="428"/>
        <v>184998.51875003628</v>
      </c>
      <c r="CK88" s="153">
        <f t="shared" si="276"/>
        <v>10000</v>
      </c>
      <c r="CL88" s="45">
        <v>27</v>
      </c>
      <c r="CM88" s="46">
        <f t="shared" si="277"/>
        <v>1117.6300000000001</v>
      </c>
      <c r="CN88" s="128">
        <f t="shared" si="54"/>
        <v>161.24</v>
      </c>
      <c r="CO88" s="128">
        <f t="shared" si="278"/>
        <v>956.39</v>
      </c>
      <c r="CP88" s="46">
        <f t="shared" si="55"/>
        <v>306.16886730107336</v>
      </c>
      <c r="CQ88" s="46">
        <f t="shared" si="56"/>
        <v>650.22113269892657</v>
      </c>
      <c r="CR88" s="51">
        <f t="shared" si="57"/>
        <v>183051.09924794509</v>
      </c>
      <c r="CS88" s="153">
        <f t="shared" si="429"/>
        <v>184998.51875003628</v>
      </c>
      <c r="CT88" s="58">
        <f t="shared" si="58"/>
        <v>927.86033333333398</v>
      </c>
      <c r="CU88" s="52">
        <f t="shared" si="280"/>
        <v>158.47999999999999</v>
      </c>
      <c r="CV88" s="51">
        <f t="shared" si="281"/>
        <v>769.38033333333397</v>
      </c>
      <c r="CW88" s="51">
        <f t="shared" si="59"/>
        <v>179512.33099999983</v>
      </c>
      <c r="CX88" s="57">
        <f t="shared" si="430"/>
        <v>181820.47199999983</v>
      </c>
      <c r="CY88" s="153">
        <f t="shared" si="283"/>
        <v>10000</v>
      </c>
      <c r="CZ88" s="479">
        <f t="shared" si="60"/>
        <v>-927.86033333333398</v>
      </c>
      <c r="DA88" s="46">
        <f t="shared" si="284"/>
        <v>-1117.6300000000001</v>
      </c>
      <c r="DB88" s="46">
        <f t="shared" si="285"/>
        <v>-956.39</v>
      </c>
      <c r="DC88" s="48"/>
      <c r="DE88" s="45">
        <v>27</v>
      </c>
      <c r="DF88" s="46">
        <f t="shared" si="61"/>
        <v>1071.76</v>
      </c>
      <c r="DG88" s="46">
        <f t="shared" si="431"/>
        <v>59.989999999999995</v>
      </c>
      <c r="DH88" s="46">
        <f t="shared" si="62"/>
        <v>1011.77</v>
      </c>
      <c r="DI88" s="46">
        <f t="shared" si="63"/>
        <v>303.31368835923314</v>
      </c>
      <c r="DJ88" s="46">
        <f t="shared" si="64"/>
        <v>708.4563116407669</v>
      </c>
      <c r="DK88" s="51">
        <f t="shared" si="65"/>
        <v>181279.7567038991</v>
      </c>
      <c r="DL88" s="58">
        <f t="shared" si="66"/>
        <v>893.32333333333338</v>
      </c>
      <c r="DM88" s="52">
        <f t="shared" si="432"/>
        <v>59.989999999999995</v>
      </c>
      <c r="DN88" s="51">
        <f t="shared" si="67"/>
        <v>833.33333333333337</v>
      </c>
      <c r="DO88" s="57">
        <f t="shared" si="68"/>
        <v>177499.99999999974</v>
      </c>
      <c r="DP88" s="468">
        <f t="shared" si="288"/>
        <v>-893.32333333333338</v>
      </c>
      <c r="DQ88" s="46">
        <f t="shared" si="289"/>
        <v>-1071.76</v>
      </c>
      <c r="DR88" s="47"/>
      <c r="DS88" s="46">
        <f t="shared" si="290"/>
        <v>-1011.77</v>
      </c>
      <c r="DT88" s="48"/>
      <c r="DU88" s="29"/>
      <c r="DV88" s="45">
        <v>27</v>
      </c>
      <c r="DW88" s="46">
        <f t="shared" si="291"/>
        <v>1066.3599999999999</v>
      </c>
      <c r="DX88" s="46">
        <f t="shared" si="433"/>
        <v>54.59</v>
      </c>
      <c r="DY88" s="46">
        <f t="shared" si="293"/>
        <v>1011.77</v>
      </c>
      <c r="DZ88" s="46">
        <f t="shared" si="69"/>
        <v>303.31368835923314</v>
      </c>
      <c r="EA88" s="46">
        <f t="shared" si="70"/>
        <v>708.4563116407669</v>
      </c>
      <c r="EB88" s="51">
        <f t="shared" si="71"/>
        <v>181279.7567038991</v>
      </c>
      <c r="EC88" s="58">
        <f t="shared" si="72"/>
        <v>886.82333333333338</v>
      </c>
      <c r="ED88" s="52">
        <f t="shared" si="434"/>
        <v>53.489999999999995</v>
      </c>
      <c r="EE88" s="51">
        <f t="shared" si="73"/>
        <v>833.33333333333337</v>
      </c>
      <c r="EF88" s="57">
        <f t="shared" si="74"/>
        <v>177499.99999999974</v>
      </c>
      <c r="EG88" s="468">
        <f t="shared" si="295"/>
        <v>-886.82333333333338</v>
      </c>
      <c r="EH88" s="46">
        <f t="shared" si="296"/>
        <v>-1066.3599999999999</v>
      </c>
      <c r="EI88" s="47"/>
      <c r="EJ88" s="46">
        <f t="shared" si="297"/>
        <v>-1011.77</v>
      </c>
      <c r="EK88" s="48"/>
      <c r="EL88" s="29"/>
      <c r="EM88" s="45">
        <v>27</v>
      </c>
      <c r="EN88" s="46">
        <f t="shared" si="411"/>
        <v>1058.0868689014749</v>
      </c>
      <c r="EO88" s="46">
        <f t="shared" si="435"/>
        <v>54.61</v>
      </c>
      <c r="EP88" s="128">
        <f t="shared" si="77"/>
        <v>1003.4768689014749</v>
      </c>
      <c r="EQ88" s="46">
        <f t="shared" si="78"/>
        <v>303.40842463472706</v>
      </c>
      <c r="ER88" s="46">
        <f t="shared" si="79"/>
        <v>700.06844426674775</v>
      </c>
      <c r="ES88" s="51">
        <f t="shared" si="80"/>
        <v>181344.98633656948</v>
      </c>
      <c r="ET88" s="153">
        <f t="shared" si="298"/>
        <v>10000</v>
      </c>
      <c r="EU88" s="45">
        <v>27</v>
      </c>
      <c r="EV88" s="46">
        <f t="shared" si="81"/>
        <v>1058.0899999999999</v>
      </c>
      <c r="EW88" s="46">
        <f t="shared" si="436"/>
        <v>54.61</v>
      </c>
      <c r="EX88" s="128">
        <f t="shared" si="300"/>
        <v>1003.48</v>
      </c>
      <c r="EY88" s="46">
        <f t="shared" si="301"/>
        <v>303.4082860890519</v>
      </c>
      <c r="EZ88" s="46">
        <f t="shared" si="82"/>
        <v>700.07171391094812</v>
      </c>
      <c r="FA88" s="51">
        <f t="shared" si="83"/>
        <v>181344.89993952017</v>
      </c>
      <c r="FB88" s="58">
        <f t="shared" si="302"/>
        <v>874.86920833333363</v>
      </c>
      <c r="FC88" s="52">
        <f t="shared" si="437"/>
        <v>53.55</v>
      </c>
      <c r="FD88" s="51">
        <f t="shared" si="304"/>
        <v>821.31920833333368</v>
      </c>
      <c r="FE88" s="57">
        <f t="shared" si="84"/>
        <v>177680.54137499994</v>
      </c>
      <c r="FF88" s="153">
        <f t="shared" si="305"/>
        <v>10000</v>
      </c>
      <c r="FG88" s="469">
        <f t="shared" si="85"/>
        <v>-874.86920833333363</v>
      </c>
      <c r="FH88" s="46">
        <f t="shared" si="86"/>
        <v>-1058.0899999999999</v>
      </c>
      <c r="FI88" s="46">
        <f t="shared" si="87"/>
        <v>-1003.48</v>
      </c>
      <c r="FJ88" s="48"/>
      <c r="FL88" s="45">
        <v>27</v>
      </c>
      <c r="FM88" s="46">
        <f t="shared" si="306"/>
        <v>1066.78</v>
      </c>
      <c r="FN88" s="46">
        <f t="shared" si="412"/>
        <v>55.01</v>
      </c>
      <c r="FO88" s="46">
        <f t="shared" si="307"/>
        <v>1011.77</v>
      </c>
      <c r="FP88" s="46">
        <f t="shared" si="89"/>
        <v>303.31368835923314</v>
      </c>
      <c r="FQ88" s="46">
        <f t="shared" si="90"/>
        <v>708.4563116407669</v>
      </c>
      <c r="FR88" s="51">
        <f t="shared" si="91"/>
        <v>181279.7567038991</v>
      </c>
      <c r="FS88" s="57">
        <f t="shared" si="438"/>
        <v>183401.59121263327</v>
      </c>
      <c r="FT88" s="58">
        <f t="shared" si="92"/>
        <v>887.33333333333337</v>
      </c>
      <c r="FU88" s="241">
        <f t="shared" si="413"/>
        <v>54</v>
      </c>
      <c r="FV88" s="51">
        <f t="shared" si="94"/>
        <v>833.33333333333337</v>
      </c>
      <c r="FW88" s="51">
        <f t="shared" si="95"/>
        <v>177499.99999999974</v>
      </c>
      <c r="FX88" s="153">
        <f t="shared" si="439"/>
        <v>179999.99999999977</v>
      </c>
      <c r="FY88" s="468">
        <f t="shared" si="310"/>
        <v>-887.33333333333337</v>
      </c>
      <c r="FZ88" s="46">
        <f t="shared" si="311"/>
        <v>-1066.78</v>
      </c>
      <c r="GA88" s="46">
        <f t="shared" si="96"/>
        <v>-1011.77</v>
      </c>
      <c r="GB88" s="48"/>
      <c r="GD88" s="45">
        <v>27</v>
      </c>
      <c r="GE88" s="46">
        <f t="shared" si="414"/>
        <v>1060.0875939185617</v>
      </c>
      <c r="GF88" s="128">
        <f t="shared" si="440"/>
        <v>55.01</v>
      </c>
      <c r="GG88" s="128">
        <f t="shared" si="98"/>
        <v>1005.0775939185617</v>
      </c>
      <c r="GH88" s="46">
        <f t="shared" si="99"/>
        <v>303.35872430052922</v>
      </c>
      <c r="GI88" s="46">
        <f t="shared" si="100"/>
        <v>701.71886961803239</v>
      </c>
      <c r="GJ88" s="51">
        <f t="shared" si="101"/>
        <v>181313.51571069952</v>
      </c>
      <c r="GK88" s="51">
        <f t="shared" si="441"/>
        <v>183415.17150587076</v>
      </c>
      <c r="GL88" s="153">
        <f t="shared" si="314"/>
        <v>10000</v>
      </c>
      <c r="GM88" s="45">
        <v>27</v>
      </c>
      <c r="GN88" s="46">
        <f t="shared" si="102"/>
        <v>1060.0899999999999</v>
      </c>
      <c r="GO88" s="46">
        <f t="shared" si="415"/>
        <v>55.01</v>
      </c>
      <c r="GP88" s="128">
        <f t="shared" si="315"/>
        <v>1005.08</v>
      </c>
      <c r="GQ88" s="46">
        <f t="shared" si="104"/>
        <v>303.35861783560171</v>
      </c>
      <c r="GR88" s="46">
        <f t="shared" si="105"/>
        <v>701.72138216439839</v>
      </c>
      <c r="GS88" s="51">
        <f t="shared" si="106"/>
        <v>181313.44931919663</v>
      </c>
      <c r="GT88" s="57">
        <f t="shared" si="442"/>
        <v>183415.11263947212</v>
      </c>
      <c r="GU88" s="58">
        <f t="shared" si="107"/>
        <v>876.92633333333197</v>
      </c>
      <c r="GV88" s="241">
        <f t="shared" si="416"/>
        <v>54.03</v>
      </c>
      <c r="GW88" s="51">
        <f t="shared" si="317"/>
        <v>822.896333333332</v>
      </c>
      <c r="GX88" s="57">
        <f t="shared" si="109"/>
        <v>177653.03900000011</v>
      </c>
      <c r="GY88" s="57">
        <f t="shared" si="443"/>
        <v>180121.72800000012</v>
      </c>
      <c r="GZ88" s="153">
        <f t="shared" si="319"/>
        <v>10000</v>
      </c>
      <c r="HA88" s="469">
        <f t="shared" si="110"/>
        <v>-876.92633333333197</v>
      </c>
      <c r="HB88" s="46">
        <f t="shared" si="111"/>
        <v>-1060.0899999999999</v>
      </c>
      <c r="HC88" s="46">
        <f t="shared" si="112"/>
        <v>-1005.08</v>
      </c>
      <c r="HD88" s="48"/>
      <c r="HF88" s="45">
        <v>27</v>
      </c>
      <c r="HG88" s="46">
        <f t="shared" si="113"/>
        <v>1123.8775326810628</v>
      </c>
      <c r="HH88" s="46">
        <f t="shared" si="114"/>
        <v>250</v>
      </c>
      <c r="HI88" s="46">
        <f t="shared" si="115"/>
        <v>873.8775326810628</v>
      </c>
      <c r="HJ88" s="46">
        <f t="shared" si="116"/>
        <v>309.41519070558411</v>
      </c>
      <c r="HK88" s="46">
        <f t="shared" si="117"/>
        <v>564.46234197547869</v>
      </c>
      <c r="HL88" s="51">
        <f t="shared" si="118"/>
        <v>185084.65208137498</v>
      </c>
      <c r="HM88" s="153">
        <f t="shared" si="320"/>
        <v>10000</v>
      </c>
      <c r="HN88" s="58">
        <f t="shared" si="119"/>
        <v>933.33333333333724</v>
      </c>
      <c r="HO88" s="52">
        <f t="shared" si="120"/>
        <v>250</v>
      </c>
      <c r="HP88" s="51">
        <f t="shared" si="121"/>
        <v>683.33333333333724</v>
      </c>
      <c r="HQ88" s="57">
        <f t="shared" si="122"/>
        <v>181549.99999999974</v>
      </c>
      <c r="HR88" s="153">
        <f t="shared" si="321"/>
        <v>10000</v>
      </c>
      <c r="HS88" s="468">
        <f t="shared" si="123"/>
        <v>-933.33333333333724</v>
      </c>
      <c r="HT88" s="46">
        <f t="shared" si="124"/>
        <v>-1123.8775326810628</v>
      </c>
      <c r="HU88" s="46">
        <f t="shared" si="125"/>
        <v>-873.8775326810628</v>
      </c>
      <c r="HV88" s="48"/>
      <c r="HW88" s="29"/>
      <c r="HX88" s="45">
        <v>27</v>
      </c>
      <c r="HY88" s="128">
        <f t="shared" si="126"/>
        <v>1124.3399999999999</v>
      </c>
      <c r="HZ88" s="46">
        <f t="shared" si="127"/>
        <v>268.42</v>
      </c>
      <c r="IA88" s="46">
        <f t="shared" si="128"/>
        <v>855.92</v>
      </c>
      <c r="IB88" s="46">
        <f t="shared" si="129"/>
        <v>310.66872161348772</v>
      </c>
      <c r="IC88" s="46">
        <f t="shared" si="130"/>
        <v>545.25127838651224</v>
      </c>
      <c r="ID88" s="51">
        <f t="shared" si="131"/>
        <v>185855.98168970612</v>
      </c>
      <c r="IE88" s="153">
        <f t="shared" si="322"/>
        <v>10000</v>
      </c>
      <c r="IF88" s="58">
        <f t="shared" si="132"/>
        <v>930.14625019664186</v>
      </c>
      <c r="IG88" s="52">
        <f t="shared" si="133"/>
        <v>263.52</v>
      </c>
      <c r="IH88" s="51">
        <f t="shared" si="134"/>
        <v>666.62625019664188</v>
      </c>
      <c r="II88" s="57">
        <f t="shared" si="323"/>
        <v>182333.71124469076</v>
      </c>
      <c r="IJ88" s="153">
        <f t="shared" si="324"/>
        <v>10000</v>
      </c>
      <c r="IK88" s="468">
        <f t="shared" si="135"/>
        <v>-930.14625019664186</v>
      </c>
      <c r="IL88" s="46">
        <f t="shared" si="136"/>
        <v>-1124.3399999999999</v>
      </c>
      <c r="IM88" s="46">
        <f t="shared" si="137"/>
        <v>-855.92</v>
      </c>
      <c r="IN88" s="48"/>
      <c r="IO88" s="53">
        <f t="shared" si="138"/>
        <v>268.43342483101253</v>
      </c>
      <c r="IQ88" s="45">
        <v>27</v>
      </c>
      <c r="IR88" s="128">
        <f t="shared" si="139"/>
        <v>1126.4568749999989</v>
      </c>
      <c r="IS88" s="128">
        <f t="shared" si="140"/>
        <v>273.33999999999997</v>
      </c>
      <c r="IT88" s="128">
        <f t="shared" si="141"/>
        <v>853.11687499999903</v>
      </c>
      <c r="IU88" s="46">
        <f t="shared" si="364"/>
        <v>310.8</v>
      </c>
      <c r="IV88" s="46">
        <f t="shared" si="143"/>
        <v>542.31687499999907</v>
      </c>
      <c r="IW88" s="51">
        <f t="shared" si="144"/>
        <v>185936.52437500007</v>
      </c>
      <c r="IX88" s="199">
        <f t="shared" si="325"/>
        <v>10000</v>
      </c>
      <c r="IY88" s="128">
        <f t="shared" si="145"/>
        <v>268.35762720949867</v>
      </c>
      <c r="IZ88" s="408">
        <f t="shared" si="146"/>
        <v>0</v>
      </c>
      <c r="JA88" s="58">
        <f t="shared" si="147"/>
        <v>931.95916666666494</v>
      </c>
      <c r="JB88" s="52">
        <f t="shared" si="148"/>
        <v>268.36</v>
      </c>
      <c r="JC88" s="51">
        <f t="shared" si="149"/>
        <v>663.59916666666493</v>
      </c>
      <c r="JD88" s="57">
        <f t="shared" si="150"/>
        <v>182419.60249999998</v>
      </c>
      <c r="JE88" s="280">
        <f t="shared" si="151"/>
        <v>10000</v>
      </c>
      <c r="JF88" s="280">
        <f t="shared" si="152"/>
        <v>0</v>
      </c>
      <c r="JG88" s="468">
        <f t="shared" si="153"/>
        <v>-931.95916666666494</v>
      </c>
      <c r="JH88" s="46">
        <f t="shared" si="154"/>
        <v>-1126.4568749999989</v>
      </c>
      <c r="JI88" s="46">
        <f t="shared" si="155"/>
        <v>-853.11687499999903</v>
      </c>
      <c r="JJ88" s="48"/>
      <c r="JL88" s="45">
        <v>27</v>
      </c>
      <c r="JM88" s="46">
        <f t="shared" si="156"/>
        <v>1124.4930833333331</v>
      </c>
      <c r="JN88" s="46">
        <f t="shared" si="157"/>
        <v>269.66000000000003</v>
      </c>
      <c r="JO88" s="128">
        <f t="shared" si="158"/>
        <v>854.83308333333298</v>
      </c>
      <c r="JP88" s="46">
        <f t="shared" si="326"/>
        <v>311.01</v>
      </c>
      <c r="JQ88" s="46">
        <f t="shared" si="159"/>
        <v>543.82308333333299</v>
      </c>
      <c r="JR88" s="51">
        <f t="shared" si="160"/>
        <v>186063.06675</v>
      </c>
      <c r="JS88" s="51">
        <f t="shared" si="444"/>
        <v>183401.59121263327</v>
      </c>
      <c r="JT88" s="199">
        <f t="shared" si="328"/>
        <v>10000</v>
      </c>
      <c r="JU88" s="128">
        <f t="shared" si="161"/>
        <v>269.64405924529518</v>
      </c>
      <c r="JV88" s="408">
        <f t="shared" si="162"/>
        <v>0</v>
      </c>
      <c r="JW88" s="58">
        <f t="shared" si="163"/>
        <v>930.37233333333074</v>
      </c>
      <c r="JX88" s="52">
        <f t="shared" si="164"/>
        <v>264.66000000000003</v>
      </c>
      <c r="JY88" s="51">
        <f t="shared" si="165"/>
        <v>665.71233333333066</v>
      </c>
      <c r="JZ88" s="51">
        <f t="shared" si="166"/>
        <v>182554.96700000018</v>
      </c>
      <c r="KA88" s="199">
        <f t="shared" si="445"/>
        <v>179999.99999999977</v>
      </c>
      <c r="KB88" s="128">
        <f t="shared" si="330"/>
        <v>10000</v>
      </c>
      <c r="KC88" s="204">
        <f t="shared" si="167"/>
        <v>0</v>
      </c>
      <c r="KD88" s="468">
        <f t="shared" si="331"/>
        <v>-930.37233333333074</v>
      </c>
      <c r="KE88" s="46">
        <f t="shared" si="168"/>
        <v>-1124.4930833333331</v>
      </c>
      <c r="KF88" s="46">
        <f t="shared" si="169"/>
        <v>-854.83308333333298</v>
      </c>
      <c r="KG88" s="48"/>
      <c r="KI88" s="45">
        <v>27</v>
      </c>
      <c r="KJ88" s="46">
        <f t="shared" si="170"/>
        <v>1124.4890404061762</v>
      </c>
      <c r="KK88" s="46">
        <f t="shared" si="171"/>
        <v>268.26</v>
      </c>
      <c r="KL88" s="128">
        <f t="shared" si="172"/>
        <v>856.22904040617618</v>
      </c>
      <c r="KM88" s="46">
        <f t="shared" si="173"/>
        <v>310.86966119737536</v>
      </c>
      <c r="KN88" s="46">
        <f t="shared" si="174"/>
        <v>545.35937920880087</v>
      </c>
      <c r="KO88" s="51">
        <f t="shared" si="175"/>
        <v>185976.43733921644</v>
      </c>
      <c r="KP88" s="199">
        <f t="shared" si="446"/>
        <v>184998.51875003628</v>
      </c>
      <c r="KQ88" s="199">
        <f t="shared" si="333"/>
        <v>10000</v>
      </c>
      <c r="KR88" s="128">
        <f t="shared" si="176"/>
        <v>347.86597304483575</v>
      </c>
      <c r="KS88" s="408">
        <f t="shared" si="177"/>
        <v>0</v>
      </c>
      <c r="KT88" s="45">
        <v>27</v>
      </c>
      <c r="KU88" s="46">
        <f t="shared" si="334"/>
        <v>1124.49</v>
      </c>
      <c r="KV88" s="46">
        <f t="shared" si="178"/>
        <v>268.26</v>
      </c>
      <c r="KW88" s="128">
        <f t="shared" si="179"/>
        <v>856.23</v>
      </c>
      <c r="KX88" s="46">
        <f t="shared" si="180"/>
        <v>310.86961873701409</v>
      </c>
      <c r="KY88" s="46">
        <f t="shared" si="181"/>
        <v>545.36038126298592</v>
      </c>
      <c r="KZ88" s="51">
        <f t="shared" si="182"/>
        <v>185976.41086094547</v>
      </c>
      <c r="LA88" s="153">
        <f t="shared" si="447"/>
        <v>184998.51875003628</v>
      </c>
      <c r="LB88" s="58">
        <f t="shared" si="183"/>
        <v>930.59633333333579</v>
      </c>
      <c r="LC88" s="52">
        <f t="shared" si="184"/>
        <v>263.66000000000003</v>
      </c>
      <c r="LD88" s="51">
        <f t="shared" si="185"/>
        <v>666.93633333333582</v>
      </c>
      <c r="LE88" s="51">
        <f t="shared" si="186"/>
        <v>182468.15899999996</v>
      </c>
      <c r="LF88" s="51">
        <f t="shared" si="448"/>
        <v>181820.47199999983</v>
      </c>
      <c r="LG88" s="128">
        <f t="shared" si="187"/>
        <v>10000</v>
      </c>
      <c r="LH88" s="204">
        <f t="shared" si="188"/>
        <v>0</v>
      </c>
      <c r="LI88" s="479">
        <f t="shared" si="189"/>
        <v>-930.59633333333579</v>
      </c>
      <c r="LJ88" s="46">
        <f t="shared" si="337"/>
        <v>-1124.49</v>
      </c>
      <c r="LK88" s="46">
        <f t="shared" si="338"/>
        <v>-856.23</v>
      </c>
      <c r="LL88" s="48"/>
      <c r="LN88" s="45">
        <v>27</v>
      </c>
      <c r="LO88" s="46">
        <f t="shared" si="190"/>
        <v>1123.1238136873469</v>
      </c>
      <c r="LP88" s="128">
        <f t="shared" si="417"/>
        <v>226.66</v>
      </c>
      <c r="LQ88" s="46">
        <f t="shared" si="192"/>
        <v>896.46381368734694</v>
      </c>
      <c r="LR88" s="46">
        <f t="shared" si="193"/>
        <v>307.38957402187918</v>
      </c>
      <c r="LS88" s="46">
        <f t="shared" si="194"/>
        <v>589.07423966546776</v>
      </c>
      <c r="LT88" s="51">
        <f t="shared" si="195"/>
        <v>183844.67017346204</v>
      </c>
      <c r="LU88" s="199">
        <f t="shared" si="339"/>
        <v>10000</v>
      </c>
      <c r="LV88" s="58">
        <f t="shared" si="196"/>
        <v>933.33033333333128</v>
      </c>
      <c r="LW88" s="52">
        <f t="shared" si="418"/>
        <v>226.66</v>
      </c>
      <c r="LX88" s="51">
        <f t="shared" si="198"/>
        <v>706.67033333333131</v>
      </c>
      <c r="LY88" s="51">
        <f t="shared" si="340"/>
        <v>180319.9010000001</v>
      </c>
      <c r="LZ88" s="46">
        <f t="shared" si="341"/>
        <v>226.66</v>
      </c>
      <c r="MA88" s="199">
        <f t="shared" si="342"/>
        <v>10000</v>
      </c>
      <c r="MB88" s="468">
        <f t="shared" si="199"/>
        <v>-933.33033333333128</v>
      </c>
      <c r="MC88" s="46">
        <f t="shared" si="200"/>
        <v>-1123.1238136873469</v>
      </c>
      <c r="MD88" s="46">
        <f t="shared" si="201"/>
        <v>-896.46381368734694</v>
      </c>
      <c r="ME88" s="48"/>
      <c r="MG88" s="45">
        <v>27</v>
      </c>
      <c r="MH88" s="46">
        <f t="shared" si="202"/>
        <v>1076.608661999408</v>
      </c>
      <c r="MI88" s="46">
        <f t="shared" si="419"/>
        <v>137.61000000000001</v>
      </c>
      <c r="MJ88" s="46">
        <f t="shared" si="204"/>
        <v>938.998661999408</v>
      </c>
      <c r="MK88" s="46">
        <f t="shared" si="205"/>
        <v>305.82499984624656</v>
      </c>
      <c r="ML88" s="46">
        <f t="shared" si="206"/>
        <v>633.17366215316144</v>
      </c>
      <c r="MM88" s="51">
        <f t="shared" si="207"/>
        <v>182861.82624559477</v>
      </c>
      <c r="MN88" s="199">
        <f t="shared" si="343"/>
        <v>10000</v>
      </c>
      <c r="MO88" s="58">
        <f t="shared" si="208"/>
        <v>889.32945707741396</v>
      </c>
      <c r="MP88" s="52">
        <f t="shared" si="420"/>
        <v>135</v>
      </c>
      <c r="MQ88" s="51">
        <f t="shared" si="210"/>
        <v>754.32945707741396</v>
      </c>
      <c r="MR88" s="57">
        <f t="shared" si="211"/>
        <v>179256.73465890979</v>
      </c>
      <c r="MS88" s="199">
        <f t="shared" si="344"/>
        <v>10000</v>
      </c>
      <c r="MT88" s="468">
        <f t="shared" si="345"/>
        <v>-889.32945707741396</v>
      </c>
      <c r="MU88" s="46">
        <f t="shared" si="212"/>
        <v>-1076.608661999408</v>
      </c>
      <c r="MV88" s="46">
        <f t="shared" si="213"/>
        <v>-938.998661999408</v>
      </c>
      <c r="MW88" s="48"/>
      <c r="MY88" s="45">
        <v>27</v>
      </c>
      <c r="MZ88" s="46">
        <f t="shared" si="214"/>
        <v>1076.608661999408</v>
      </c>
      <c r="NA88" s="46">
        <f t="shared" si="421"/>
        <v>137.61000000000001</v>
      </c>
      <c r="NB88" s="128">
        <f t="shared" si="216"/>
        <v>938.998661999408</v>
      </c>
      <c r="NC88" s="46">
        <f t="shared" si="217"/>
        <v>305.82499984624656</v>
      </c>
      <c r="ND88" s="46">
        <f t="shared" si="218"/>
        <v>633.17366215316144</v>
      </c>
      <c r="NE88" s="51">
        <f t="shared" si="219"/>
        <v>182861.82624559477</v>
      </c>
      <c r="NF88" s="153">
        <f t="shared" si="346"/>
        <v>10000</v>
      </c>
      <c r="NG88" s="45">
        <v>27</v>
      </c>
      <c r="NH88" s="46">
        <f t="shared" si="220"/>
        <v>1076.6099999999999</v>
      </c>
      <c r="NI88" s="46">
        <f t="shared" si="422"/>
        <v>137.61000000000001</v>
      </c>
      <c r="NJ88" s="128">
        <f t="shared" si="347"/>
        <v>939</v>
      </c>
      <c r="NK88" s="46">
        <f t="shared" si="348"/>
        <v>305.82494064204275</v>
      </c>
      <c r="NL88" s="46">
        <f t="shared" si="222"/>
        <v>633.17505935795725</v>
      </c>
      <c r="NM88" s="51">
        <f t="shared" si="223"/>
        <v>182861.78932586769</v>
      </c>
      <c r="NN88" s="58">
        <f t="shared" si="224"/>
        <v>888.78037499999857</v>
      </c>
      <c r="NO88" s="52">
        <f t="shared" si="423"/>
        <v>135.01</v>
      </c>
      <c r="NP88" s="51">
        <f t="shared" si="226"/>
        <v>753.77037499999858</v>
      </c>
      <c r="NQ88" s="57">
        <f t="shared" si="227"/>
        <v>179271.69987500008</v>
      </c>
      <c r="NR88" s="153">
        <f t="shared" si="349"/>
        <v>10000</v>
      </c>
      <c r="NS88" s="469">
        <f t="shared" si="228"/>
        <v>-888.78037499999857</v>
      </c>
      <c r="NT88" s="46">
        <f t="shared" si="229"/>
        <v>-1076.6099999999999</v>
      </c>
      <c r="NU88" s="46">
        <f t="shared" si="230"/>
        <v>-939</v>
      </c>
      <c r="NV88" s="48"/>
      <c r="NX88" s="45">
        <v>27</v>
      </c>
      <c r="NY88" s="46">
        <f t="shared" si="231"/>
        <v>1076.6456011701148</v>
      </c>
      <c r="NZ88" s="46">
        <f t="shared" si="424"/>
        <v>137.54</v>
      </c>
      <c r="OA88" s="46">
        <f t="shared" si="233"/>
        <v>939.10560117011482</v>
      </c>
      <c r="OB88" s="46">
        <f t="shared" si="234"/>
        <v>305.9011300550805</v>
      </c>
      <c r="OC88" s="46">
        <f t="shared" si="235"/>
        <v>633.20447111503427</v>
      </c>
      <c r="OD88" s="51">
        <f t="shared" si="236"/>
        <v>182907.47356193329</v>
      </c>
      <c r="OE88" s="57">
        <f t="shared" si="449"/>
        <v>183401.59121263327</v>
      </c>
      <c r="OF88" s="153">
        <f t="shared" si="351"/>
        <v>10000</v>
      </c>
      <c r="OG88" s="58">
        <f t="shared" si="237"/>
        <v>889.48383333333379</v>
      </c>
      <c r="OH88" s="241">
        <f t="shared" si="450"/>
        <v>134.97999999999999</v>
      </c>
      <c r="OI88" s="51">
        <f t="shared" si="238"/>
        <v>754.50383333333377</v>
      </c>
      <c r="OJ88" s="51">
        <f t="shared" si="239"/>
        <v>179308.71650000016</v>
      </c>
      <c r="OK88" s="153">
        <f t="shared" si="451"/>
        <v>179999.99999999977</v>
      </c>
      <c r="OL88" s="153">
        <f t="shared" si="354"/>
        <v>10000</v>
      </c>
      <c r="OM88" s="468">
        <f t="shared" si="355"/>
        <v>-889.48383333333379</v>
      </c>
      <c r="ON88" s="46">
        <f t="shared" si="356"/>
        <v>-1076.6456011701148</v>
      </c>
      <c r="OO88" s="46">
        <f t="shared" si="240"/>
        <v>-939.10560117011482</v>
      </c>
      <c r="OP88" s="48"/>
      <c r="OR88" s="45">
        <v>27</v>
      </c>
      <c r="OS88" s="46">
        <f t="shared" si="241"/>
        <v>1076.765700416463</v>
      </c>
      <c r="OT88" s="46">
        <f t="shared" si="425"/>
        <v>137.55000000000001</v>
      </c>
      <c r="OU88" s="128">
        <f t="shared" si="243"/>
        <v>939.21570041646305</v>
      </c>
      <c r="OV88" s="46">
        <f t="shared" si="244"/>
        <v>305.89584923299043</v>
      </c>
      <c r="OW88" s="46">
        <f t="shared" si="245"/>
        <v>633.31985118347257</v>
      </c>
      <c r="OX88" s="51">
        <f t="shared" si="246"/>
        <v>182904.18968861079</v>
      </c>
      <c r="OY88" s="51">
        <f t="shared" si="452"/>
        <v>183415.17150587076</v>
      </c>
      <c r="OZ88" s="153">
        <f t="shared" si="358"/>
        <v>10000</v>
      </c>
      <c r="PA88" s="45">
        <v>27</v>
      </c>
      <c r="PB88" s="46">
        <f t="shared" si="247"/>
        <v>1076.765700416463</v>
      </c>
      <c r="PC88" s="46">
        <f t="shared" si="453"/>
        <v>137.55000000000001</v>
      </c>
      <c r="PD88" s="128">
        <f t="shared" si="248"/>
        <v>939.21570041646305</v>
      </c>
      <c r="PE88" s="46">
        <f t="shared" si="249"/>
        <v>305.89584923299043</v>
      </c>
      <c r="PF88" s="46">
        <f t="shared" si="250"/>
        <v>633.31985118347257</v>
      </c>
      <c r="PG88" s="51">
        <f t="shared" si="251"/>
        <v>182904.18968861079</v>
      </c>
      <c r="PH88" s="57">
        <f t="shared" si="454"/>
        <v>183415.11263947212</v>
      </c>
      <c r="PI88" s="688">
        <f t="shared" si="252"/>
        <v>889.6533333333341</v>
      </c>
      <c r="PJ88" s="241">
        <f t="shared" si="455"/>
        <v>135.09</v>
      </c>
      <c r="PK88" s="51">
        <f t="shared" si="253"/>
        <v>754.56333333333407</v>
      </c>
      <c r="PL88" s="57">
        <f t="shared" si="254"/>
        <v>179304.70999999993</v>
      </c>
      <c r="PM88" s="57">
        <f t="shared" si="456"/>
        <v>180121.72800000012</v>
      </c>
      <c r="PN88" s="153">
        <f t="shared" si="363"/>
        <v>10000</v>
      </c>
      <c r="PO88" s="469">
        <f t="shared" si="255"/>
        <v>-889.6533333333341</v>
      </c>
      <c r="PP88" s="46">
        <f t="shared" si="256"/>
        <v>-1076.765700416463</v>
      </c>
      <c r="PQ88" s="46">
        <f t="shared" si="257"/>
        <v>-939.21570041646305</v>
      </c>
      <c r="PR88" s="48"/>
    </row>
    <row r="89" spans="2:434" hidden="1" x14ac:dyDescent="0.3">
      <c r="B89" s="45">
        <v>28</v>
      </c>
      <c r="C89" s="46">
        <f t="shared" si="10"/>
        <v>1111.77</v>
      </c>
      <c r="D89" s="46">
        <f t="shared" si="11"/>
        <v>100</v>
      </c>
      <c r="E89" s="46">
        <f t="shared" si="12"/>
        <v>1011.77</v>
      </c>
      <c r="F89" s="46">
        <f t="shared" si="13"/>
        <v>302.13292783983184</v>
      </c>
      <c r="G89" s="46">
        <f t="shared" si="14"/>
        <v>709.63707216016815</v>
      </c>
      <c r="H89" s="51">
        <f t="shared" si="15"/>
        <v>180570.11963173893</v>
      </c>
      <c r="I89" s="58">
        <f t="shared" si="16"/>
        <v>933.33333333333337</v>
      </c>
      <c r="J89" s="52">
        <f t="shared" si="17"/>
        <v>100</v>
      </c>
      <c r="K89" s="51">
        <f t="shared" si="18"/>
        <v>833.33333333333337</v>
      </c>
      <c r="L89" s="57">
        <f t="shared" si="19"/>
        <v>176666.6666666664</v>
      </c>
      <c r="M89" s="468">
        <f t="shared" si="258"/>
        <v>-933.33333333333337</v>
      </c>
      <c r="N89" s="46">
        <f t="shared" si="259"/>
        <v>-1111.77</v>
      </c>
      <c r="O89" s="47"/>
      <c r="P89" s="46">
        <f t="shared" si="260"/>
        <v>-1011.77</v>
      </c>
      <c r="Q89" s="48"/>
      <c r="R89" s="29"/>
      <c r="S89" s="29"/>
      <c r="T89" s="45">
        <v>28</v>
      </c>
      <c r="U89" s="46">
        <f t="shared" si="20"/>
        <v>1181.1099999999999</v>
      </c>
      <c r="V89" s="46">
        <f t="shared" si="21"/>
        <v>169.34</v>
      </c>
      <c r="W89" s="46">
        <f t="shared" si="261"/>
        <v>1011.77</v>
      </c>
      <c r="X89" s="46">
        <f t="shared" si="22"/>
        <v>302.13292783983184</v>
      </c>
      <c r="Y89" s="46">
        <f t="shared" si="23"/>
        <v>709.63707216016815</v>
      </c>
      <c r="Z89" s="51">
        <f t="shared" si="24"/>
        <v>180570.11963173893</v>
      </c>
      <c r="AA89" s="58">
        <f t="shared" si="25"/>
        <v>999.13333333333344</v>
      </c>
      <c r="AB89" s="52">
        <f t="shared" si="26"/>
        <v>165.8</v>
      </c>
      <c r="AC89" s="51">
        <f t="shared" si="27"/>
        <v>833.33333333333337</v>
      </c>
      <c r="AD89" s="57">
        <f t="shared" si="28"/>
        <v>176666.6666666664</v>
      </c>
      <c r="AE89" s="468">
        <f t="shared" si="262"/>
        <v>-999.13333333333344</v>
      </c>
      <c r="AF89" s="46">
        <f t="shared" si="29"/>
        <v>-1181.1099999999999</v>
      </c>
      <c r="AG89" s="47"/>
      <c r="AH89" s="46">
        <f t="shared" si="263"/>
        <v>-1011.77</v>
      </c>
      <c r="AI89" s="48"/>
      <c r="AJ89" s="29"/>
      <c r="AK89" s="45">
        <v>28</v>
      </c>
      <c r="AL89" s="46">
        <f t="shared" si="30"/>
        <v>1117.72</v>
      </c>
      <c r="AM89" s="46"/>
      <c r="AN89" s="46"/>
      <c r="AO89" s="46">
        <f t="shared" si="31"/>
        <v>165.58</v>
      </c>
      <c r="AP89" s="128">
        <f t="shared" si="32"/>
        <v>952.14</v>
      </c>
      <c r="AQ89" s="128"/>
      <c r="AR89" s="128"/>
      <c r="AS89" s="46">
        <f t="shared" si="33"/>
        <v>305.24555590447477</v>
      </c>
      <c r="AT89" s="46">
        <f t="shared" si="34"/>
        <v>646.89444409552516</v>
      </c>
      <c r="AU89" s="51"/>
      <c r="AV89" s="51"/>
      <c r="AW89" s="51">
        <f t="shared" si="35"/>
        <v>182500.43909858933</v>
      </c>
      <c r="AX89" s="58">
        <f t="shared" si="264"/>
        <v>927.38215694565588</v>
      </c>
      <c r="AY89" s="52"/>
      <c r="AZ89" s="52"/>
      <c r="BA89" s="52">
        <f t="shared" si="36"/>
        <v>162.38</v>
      </c>
      <c r="BB89" s="51">
        <f t="shared" si="37"/>
        <v>765.00215694565588</v>
      </c>
      <c r="BC89" s="51"/>
      <c r="BD89" s="51"/>
      <c r="BE89" s="57">
        <f t="shared" si="38"/>
        <v>178839.15960552159</v>
      </c>
      <c r="BF89" s="468">
        <f t="shared" si="39"/>
        <v>-927.38215694565588</v>
      </c>
      <c r="BG89" s="46">
        <f t="shared" si="40"/>
        <v>-1117.72</v>
      </c>
      <c r="BH89" s="46">
        <f t="shared" si="41"/>
        <v>-952.14</v>
      </c>
      <c r="BI89" s="48"/>
      <c r="BJ89" s="12"/>
      <c r="BK89" s="45">
        <v>28</v>
      </c>
      <c r="BL89" s="46">
        <f t="shared" si="265"/>
        <v>1176.0899999999999</v>
      </c>
      <c r="BM89" s="46">
        <f t="shared" si="266"/>
        <v>164.32</v>
      </c>
      <c r="BN89" s="46">
        <f t="shared" si="267"/>
        <v>1011.77</v>
      </c>
      <c r="BO89" s="46">
        <f t="shared" si="42"/>
        <v>302.13292783983184</v>
      </c>
      <c r="BP89" s="46">
        <f t="shared" si="43"/>
        <v>709.63707216016815</v>
      </c>
      <c r="BQ89" s="51">
        <f t="shared" si="44"/>
        <v>180570.11963173893</v>
      </c>
      <c r="BR89" s="57">
        <f t="shared" si="426"/>
        <v>183401.59121263327</v>
      </c>
      <c r="BS89" s="58">
        <f t="shared" si="45"/>
        <v>994.59333333333336</v>
      </c>
      <c r="BT89" s="52">
        <f t="shared" si="269"/>
        <v>161.26</v>
      </c>
      <c r="BU89" s="51">
        <f t="shared" si="46"/>
        <v>833.33333333333337</v>
      </c>
      <c r="BV89" s="51">
        <f t="shared" si="47"/>
        <v>176666.6666666664</v>
      </c>
      <c r="BW89" s="153">
        <f t="shared" si="427"/>
        <v>179999.99999999977</v>
      </c>
      <c r="BX89" s="468">
        <f t="shared" si="271"/>
        <v>-994.59333333333336</v>
      </c>
      <c r="BY89" s="46">
        <f t="shared" si="272"/>
        <v>-1176.0899999999999</v>
      </c>
      <c r="BZ89" s="46">
        <f t="shared" si="48"/>
        <v>-1011.77</v>
      </c>
      <c r="CA89" s="48"/>
      <c r="CB89" s="29"/>
      <c r="CC89" s="45">
        <v>28</v>
      </c>
      <c r="CD89" s="128">
        <f t="shared" si="49"/>
        <v>1117.6300000000001</v>
      </c>
      <c r="CE89" s="46">
        <f t="shared" si="273"/>
        <v>161.24</v>
      </c>
      <c r="CF89" s="128">
        <f t="shared" si="50"/>
        <v>956.39</v>
      </c>
      <c r="CG89" s="46">
        <f t="shared" si="274"/>
        <v>305.08516541324184</v>
      </c>
      <c r="CH89" s="46">
        <f t="shared" si="52"/>
        <v>651.30483458675815</v>
      </c>
      <c r="CI89" s="51">
        <f t="shared" si="53"/>
        <v>182399.79441335832</v>
      </c>
      <c r="CJ89" s="199">
        <f t="shared" si="428"/>
        <v>184998.51875003628</v>
      </c>
      <c r="CK89" s="153">
        <f t="shared" si="276"/>
        <v>10000</v>
      </c>
      <c r="CL89" s="45">
        <v>28</v>
      </c>
      <c r="CM89" s="46">
        <f t="shared" si="277"/>
        <v>1117.6300000000001</v>
      </c>
      <c r="CN89" s="128">
        <f t="shared" si="54"/>
        <v>161.24</v>
      </c>
      <c r="CO89" s="128">
        <f t="shared" si="278"/>
        <v>956.39</v>
      </c>
      <c r="CP89" s="46">
        <f t="shared" si="55"/>
        <v>305.08516541324184</v>
      </c>
      <c r="CQ89" s="46">
        <f t="shared" si="56"/>
        <v>651.30483458675815</v>
      </c>
      <c r="CR89" s="51">
        <f t="shared" si="57"/>
        <v>182399.79441335832</v>
      </c>
      <c r="CS89" s="153">
        <f t="shared" si="429"/>
        <v>184998.51875003628</v>
      </c>
      <c r="CT89" s="58">
        <f t="shared" si="58"/>
        <v>927.86033333333398</v>
      </c>
      <c r="CU89" s="52">
        <f t="shared" si="280"/>
        <v>158.47999999999999</v>
      </c>
      <c r="CV89" s="51">
        <f t="shared" si="281"/>
        <v>769.38033333333397</v>
      </c>
      <c r="CW89" s="51">
        <f t="shared" si="59"/>
        <v>178742.9506666665</v>
      </c>
      <c r="CX89" s="57">
        <f t="shared" si="430"/>
        <v>181820.47199999983</v>
      </c>
      <c r="CY89" s="153">
        <f t="shared" si="283"/>
        <v>10000</v>
      </c>
      <c r="CZ89" s="479">
        <f t="shared" si="60"/>
        <v>-927.86033333333398</v>
      </c>
      <c r="DA89" s="46">
        <f t="shared" si="284"/>
        <v>-1117.6300000000001</v>
      </c>
      <c r="DB89" s="46">
        <f t="shared" si="285"/>
        <v>-956.39</v>
      </c>
      <c r="DC89" s="48"/>
      <c r="DE89" s="45">
        <v>28</v>
      </c>
      <c r="DF89" s="46">
        <f t="shared" si="61"/>
        <v>1071.76</v>
      </c>
      <c r="DG89" s="46">
        <f t="shared" si="431"/>
        <v>59.989999999999995</v>
      </c>
      <c r="DH89" s="46">
        <f t="shared" si="62"/>
        <v>1011.77</v>
      </c>
      <c r="DI89" s="46">
        <f t="shared" si="63"/>
        <v>302.13292783983184</v>
      </c>
      <c r="DJ89" s="46">
        <f t="shared" si="64"/>
        <v>709.63707216016815</v>
      </c>
      <c r="DK89" s="51">
        <f t="shared" si="65"/>
        <v>180570.11963173893</v>
      </c>
      <c r="DL89" s="58">
        <f t="shared" si="66"/>
        <v>893.32333333333338</v>
      </c>
      <c r="DM89" s="52">
        <f t="shared" si="432"/>
        <v>59.989999999999995</v>
      </c>
      <c r="DN89" s="51">
        <f t="shared" si="67"/>
        <v>833.33333333333337</v>
      </c>
      <c r="DO89" s="57">
        <f t="shared" si="68"/>
        <v>176666.6666666664</v>
      </c>
      <c r="DP89" s="468">
        <f t="shared" si="288"/>
        <v>-893.32333333333338</v>
      </c>
      <c r="DQ89" s="46">
        <f t="shared" si="289"/>
        <v>-1071.76</v>
      </c>
      <c r="DR89" s="47"/>
      <c r="DS89" s="46">
        <f t="shared" si="290"/>
        <v>-1011.77</v>
      </c>
      <c r="DT89" s="48"/>
      <c r="DU89" s="29"/>
      <c r="DV89" s="45">
        <v>28</v>
      </c>
      <c r="DW89" s="46">
        <f t="shared" si="291"/>
        <v>1066.1500000000001</v>
      </c>
      <c r="DX89" s="46">
        <f t="shared" si="433"/>
        <v>54.38</v>
      </c>
      <c r="DY89" s="46">
        <f t="shared" si="293"/>
        <v>1011.77</v>
      </c>
      <c r="DZ89" s="46">
        <f t="shared" si="69"/>
        <v>302.13292783983184</v>
      </c>
      <c r="EA89" s="46">
        <f t="shared" si="70"/>
        <v>709.63707216016815</v>
      </c>
      <c r="EB89" s="51">
        <f t="shared" si="71"/>
        <v>180570.11963173893</v>
      </c>
      <c r="EC89" s="58">
        <f t="shared" si="72"/>
        <v>886.57333333333338</v>
      </c>
      <c r="ED89" s="52">
        <f t="shared" si="434"/>
        <v>53.239999999999995</v>
      </c>
      <c r="EE89" s="51">
        <f t="shared" si="73"/>
        <v>833.33333333333337</v>
      </c>
      <c r="EF89" s="57">
        <f t="shared" si="74"/>
        <v>176666.6666666664</v>
      </c>
      <c r="EG89" s="468">
        <f t="shared" si="295"/>
        <v>-886.57333333333338</v>
      </c>
      <c r="EH89" s="46">
        <f t="shared" si="296"/>
        <v>-1066.1500000000001</v>
      </c>
      <c r="EI89" s="47"/>
      <c r="EJ89" s="46">
        <f t="shared" si="297"/>
        <v>-1011.77</v>
      </c>
      <c r="EK89" s="48"/>
      <c r="EL89" s="29"/>
      <c r="EM89" s="45">
        <v>28</v>
      </c>
      <c r="EN89" s="46">
        <f t="shared" si="411"/>
        <v>1058.0868689014749</v>
      </c>
      <c r="EO89" s="46">
        <f t="shared" si="435"/>
        <v>54.39</v>
      </c>
      <c r="EP89" s="128">
        <f t="shared" si="77"/>
        <v>1003.6968689014749</v>
      </c>
      <c r="EQ89" s="46">
        <f t="shared" si="78"/>
        <v>302.2416438942825</v>
      </c>
      <c r="ER89" s="46">
        <f t="shared" si="79"/>
        <v>701.45522500719244</v>
      </c>
      <c r="ES89" s="51">
        <f t="shared" si="80"/>
        <v>180643.53111156228</v>
      </c>
      <c r="ET89" s="153">
        <f t="shared" si="298"/>
        <v>10000</v>
      </c>
      <c r="EU89" s="45">
        <v>28</v>
      </c>
      <c r="EV89" s="46">
        <f t="shared" si="81"/>
        <v>1058.0899999999999</v>
      </c>
      <c r="EW89" s="46">
        <f t="shared" si="436"/>
        <v>54.39</v>
      </c>
      <c r="EX89" s="128">
        <f t="shared" si="300"/>
        <v>1003.7</v>
      </c>
      <c r="EY89" s="46">
        <f t="shared" si="301"/>
        <v>302.24149989920028</v>
      </c>
      <c r="EZ89" s="46">
        <f t="shared" si="82"/>
        <v>701.45850010079971</v>
      </c>
      <c r="FA89" s="51">
        <f t="shared" si="83"/>
        <v>180643.44143941937</v>
      </c>
      <c r="FB89" s="58">
        <f t="shared" si="302"/>
        <v>874.86920833333363</v>
      </c>
      <c r="FC89" s="52">
        <f t="shared" si="437"/>
        <v>53.3</v>
      </c>
      <c r="FD89" s="51">
        <f t="shared" si="304"/>
        <v>821.56920833333368</v>
      </c>
      <c r="FE89" s="57">
        <f t="shared" si="84"/>
        <v>176858.97216666662</v>
      </c>
      <c r="FF89" s="153">
        <f t="shared" si="305"/>
        <v>10000</v>
      </c>
      <c r="FG89" s="469">
        <f t="shared" si="85"/>
        <v>-874.86920833333363</v>
      </c>
      <c r="FH89" s="46">
        <f t="shared" si="86"/>
        <v>-1058.0899999999999</v>
      </c>
      <c r="FI89" s="46">
        <f t="shared" si="87"/>
        <v>-1003.7</v>
      </c>
      <c r="FJ89" s="48"/>
      <c r="FL89" s="45">
        <v>28</v>
      </c>
      <c r="FM89" s="46">
        <f t="shared" si="306"/>
        <v>1066.78</v>
      </c>
      <c r="FN89" s="46">
        <f t="shared" si="412"/>
        <v>55.01</v>
      </c>
      <c r="FO89" s="46">
        <f t="shared" si="307"/>
        <v>1011.77</v>
      </c>
      <c r="FP89" s="46">
        <f t="shared" si="89"/>
        <v>302.13292783983184</v>
      </c>
      <c r="FQ89" s="46">
        <f t="shared" si="90"/>
        <v>709.63707216016815</v>
      </c>
      <c r="FR89" s="51">
        <f t="shared" si="91"/>
        <v>180570.11963173893</v>
      </c>
      <c r="FS89" s="57">
        <f t="shared" si="438"/>
        <v>183401.59121263327</v>
      </c>
      <c r="FT89" s="58">
        <f t="shared" si="92"/>
        <v>887.33333333333337</v>
      </c>
      <c r="FU89" s="241">
        <f t="shared" si="413"/>
        <v>54</v>
      </c>
      <c r="FV89" s="51">
        <f t="shared" si="94"/>
        <v>833.33333333333337</v>
      </c>
      <c r="FW89" s="51">
        <f t="shared" si="95"/>
        <v>176666.6666666664</v>
      </c>
      <c r="FX89" s="153">
        <f t="shared" si="439"/>
        <v>179999.99999999977</v>
      </c>
      <c r="FY89" s="468">
        <f t="shared" si="310"/>
        <v>-887.33333333333337</v>
      </c>
      <c r="FZ89" s="46">
        <f t="shared" si="311"/>
        <v>-1066.78</v>
      </c>
      <c r="GA89" s="46">
        <f t="shared" si="96"/>
        <v>-1011.77</v>
      </c>
      <c r="GB89" s="48"/>
      <c r="GD89" s="45">
        <v>28</v>
      </c>
      <c r="GE89" s="46">
        <f t="shared" si="414"/>
        <v>1060.0875939185617</v>
      </c>
      <c r="GF89" s="128">
        <f t="shared" si="440"/>
        <v>55.01</v>
      </c>
      <c r="GG89" s="128">
        <f t="shared" si="98"/>
        <v>1005.0775939185617</v>
      </c>
      <c r="GH89" s="46">
        <f t="shared" si="99"/>
        <v>302.18919285116584</v>
      </c>
      <c r="GI89" s="46">
        <f t="shared" si="100"/>
        <v>702.88840106739576</v>
      </c>
      <c r="GJ89" s="51">
        <f t="shared" si="101"/>
        <v>180610.62730963211</v>
      </c>
      <c r="GK89" s="51">
        <f t="shared" si="441"/>
        <v>183415.17150587076</v>
      </c>
      <c r="GL89" s="153">
        <f t="shared" si="314"/>
        <v>10000</v>
      </c>
      <c r="GM89" s="45">
        <v>28</v>
      </c>
      <c r="GN89" s="46">
        <f t="shared" si="102"/>
        <v>1060.0899999999999</v>
      </c>
      <c r="GO89" s="46">
        <f t="shared" si="415"/>
        <v>55.01</v>
      </c>
      <c r="GP89" s="128">
        <f t="shared" si="315"/>
        <v>1005.08</v>
      </c>
      <c r="GQ89" s="46">
        <f t="shared" si="104"/>
        <v>302.18908219866108</v>
      </c>
      <c r="GR89" s="46">
        <f t="shared" si="105"/>
        <v>702.8909178013389</v>
      </c>
      <c r="GS89" s="51">
        <f t="shared" si="106"/>
        <v>180610.5584013953</v>
      </c>
      <c r="GT89" s="57">
        <f t="shared" si="442"/>
        <v>183415.11263947212</v>
      </c>
      <c r="GU89" s="58">
        <f t="shared" si="107"/>
        <v>876.92633333333197</v>
      </c>
      <c r="GV89" s="241">
        <f t="shared" si="416"/>
        <v>54.03</v>
      </c>
      <c r="GW89" s="51">
        <f t="shared" si="317"/>
        <v>822.896333333332</v>
      </c>
      <c r="GX89" s="57">
        <f t="shared" si="109"/>
        <v>176830.14266666677</v>
      </c>
      <c r="GY89" s="57">
        <f t="shared" si="443"/>
        <v>180121.72800000012</v>
      </c>
      <c r="GZ89" s="153">
        <f t="shared" si="319"/>
        <v>10000</v>
      </c>
      <c r="HA89" s="469">
        <f t="shared" si="110"/>
        <v>-876.92633333333197</v>
      </c>
      <c r="HB89" s="46">
        <f t="shared" si="111"/>
        <v>-1060.0899999999999</v>
      </c>
      <c r="HC89" s="46">
        <f t="shared" si="112"/>
        <v>-1005.08</v>
      </c>
      <c r="HD89" s="48"/>
      <c r="HF89" s="45">
        <v>28</v>
      </c>
      <c r="HG89" s="46">
        <f t="shared" si="113"/>
        <v>1123.8775326810628</v>
      </c>
      <c r="HH89" s="46">
        <f t="shared" si="114"/>
        <v>250</v>
      </c>
      <c r="HI89" s="46">
        <f t="shared" si="115"/>
        <v>873.8775326810628</v>
      </c>
      <c r="HJ89" s="46">
        <f t="shared" si="116"/>
        <v>308.47442013562494</v>
      </c>
      <c r="HK89" s="46">
        <f t="shared" si="117"/>
        <v>565.40311254543781</v>
      </c>
      <c r="HL89" s="51">
        <f t="shared" si="118"/>
        <v>184519.24896882955</v>
      </c>
      <c r="HM89" s="153">
        <f t="shared" si="320"/>
        <v>10000</v>
      </c>
      <c r="HN89" s="58">
        <f t="shared" si="119"/>
        <v>933.33333333333724</v>
      </c>
      <c r="HO89" s="52">
        <f t="shared" si="120"/>
        <v>250</v>
      </c>
      <c r="HP89" s="51">
        <f t="shared" si="121"/>
        <v>683.33333333333724</v>
      </c>
      <c r="HQ89" s="57">
        <f t="shared" si="122"/>
        <v>180866.6666666664</v>
      </c>
      <c r="HR89" s="153">
        <f t="shared" si="321"/>
        <v>10000</v>
      </c>
      <c r="HS89" s="468">
        <f t="shared" si="123"/>
        <v>-933.33333333333724</v>
      </c>
      <c r="HT89" s="46">
        <f t="shared" si="124"/>
        <v>-1123.8775326810628</v>
      </c>
      <c r="HU89" s="46">
        <f t="shared" si="125"/>
        <v>-873.8775326810628</v>
      </c>
      <c r="HV89" s="48"/>
      <c r="HW89" s="29"/>
      <c r="HX89" s="45">
        <v>28</v>
      </c>
      <c r="HY89" s="128">
        <f t="shared" si="126"/>
        <v>1124.3399999999999</v>
      </c>
      <c r="HZ89" s="46">
        <f t="shared" si="127"/>
        <v>267.64</v>
      </c>
      <c r="IA89" s="46">
        <f t="shared" si="128"/>
        <v>856.7</v>
      </c>
      <c r="IB89" s="46">
        <f t="shared" si="129"/>
        <v>309.75996948284353</v>
      </c>
      <c r="IC89" s="46">
        <f t="shared" si="130"/>
        <v>546.94003051715652</v>
      </c>
      <c r="ID89" s="51">
        <f t="shared" si="131"/>
        <v>185309.04165918898</v>
      </c>
      <c r="IE89" s="153">
        <f t="shared" si="322"/>
        <v>10000</v>
      </c>
      <c r="IF89" s="58">
        <f t="shared" si="132"/>
        <v>930.14625019664186</v>
      </c>
      <c r="IG89" s="52">
        <f t="shared" si="133"/>
        <v>262.56</v>
      </c>
      <c r="IH89" s="51">
        <f t="shared" si="134"/>
        <v>667.58625019664191</v>
      </c>
      <c r="II89" s="57">
        <f t="shared" si="323"/>
        <v>181666.12499449411</v>
      </c>
      <c r="IJ89" s="153">
        <f t="shared" si="324"/>
        <v>10000</v>
      </c>
      <c r="IK89" s="468">
        <f t="shared" si="135"/>
        <v>-930.14625019664186</v>
      </c>
      <c r="IL89" s="46">
        <f t="shared" si="136"/>
        <v>-1124.3399999999999</v>
      </c>
      <c r="IM89" s="46">
        <f t="shared" si="137"/>
        <v>-856.7</v>
      </c>
      <c r="IN89" s="48"/>
      <c r="IO89" s="53">
        <f t="shared" si="138"/>
        <v>267.64821721344362</v>
      </c>
      <c r="IQ89" s="45">
        <v>28</v>
      </c>
      <c r="IR89" s="128">
        <f t="shared" si="139"/>
        <v>1126.4568749999989</v>
      </c>
      <c r="IS89" s="128">
        <f t="shared" si="140"/>
        <v>272.54000000000002</v>
      </c>
      <c r="IT89" s="128">
        <f t="shared" si="141"/>
        <v>853.91687499999898</v>
      </c>
      <c r="IU89" s="46">
        <f t="shared" si="364"/>
        <v>309.89</v>
      </c>
      <c r="IV89" s="46">
        <f t="shared" si="143"/>
        <v>544.026874999999</v>
      </c>
      <c r="IW89" s="51">
        <f t="shared" si="144"/>
        <v>185392.49750000006</v>
      </c>
      <c r="IX89" s="199">
        <f t="shared" si="325"/>
        <v>10000</v>
      </c>
      <c r="IY89" s="128">
        <f t="shared" si="145"/>
        <v>267.57719084044408</v>
      </c>
      <c r="IZ89" s="408">
        <f t="shared" si="146"/>
        <v>0</v>
      </c>
      <c r="JA89" s="58">
        <f t="shared" si="147"/>
        <v>931.95916666666494</v>
      </c>
      <c r="JB89" s="52">
        <f t="shared" si="148"/>
        <v>267.38</v>
      </c>
      <c r="JC89" s="51">
        <f t="shared" si="149"/>
        <v>664.57916666666495</v>
      </c>
      <c r="JD89" s="57">
        <f t="shared" si="150"/>
        <v>181755.02333333332</v>
      </c>
      <c r="JE89" s="280">
        <f t="shared" si="151"/>
        <v>10000</v>
      </c>
      <c r="JF89" s="280">
        <f t="shared" si="152"/>
        <v>0</v>
      </c>
      <c r="JG89" s="468">
        <f t="shared" si="153"/>
        <v>-931.95916666666494</v>
      </c>
      <c r="JH89" s="46">
        <f t="shared" si="154"/>
        <v>-1126.4568749999989</v>
      </c>
      <c r="JI89" s="46">
        <f t="shared" si="155"/>
        <v>-853.91687499999898</v>
      </c>
      <c r="JJ89" s="48"/>
      <c r="JL89" s="45">
        <v>28</v>
      </c>
      <c r="JM89" s="46">
        <f t="shared" si="156"/>
        <v>1124.4930833333331</v>
      </c>
      <c r="JN89" s="46">
        <f t="shared" si="157"/>
        <v>269.66000000000003</v>
      </c>
      <c r="JO89" s="128">
        <f t="shared" si="158"/>
        <v>854.83308333333298</v>
      </c>
      <c r="JP89" s="46">
        <f t="shared" si="326"/>
        <v>310.11</v>
      </c>
      <c r="JQ89" s="46">
        <f t="shared" si="159"/>
        <v>544.72308333333297</v>
      </c>
      <c r="JR89" s="51">
        <f t="shared" si="160"/>
        <v>185518.34366666665</v>
      </c>
      <c r="JS89" s="51">
        <f t="shared" si="444"/>
        <v>183401.59121263327</v>
      </c>
      <c r="JT89" s="199">
        <f t="shared" si="328"/>
        <v>10000</v>
      </c>
      <c r="JU89" s="128">
        <f t="shared" si="161"/>
        <v>269.64405924529518</v>
      </c>
      <c r="JV89" s="408">
        <f t="shared" si="162"/>
        <v>0</v>
      </c>
      <c r="JW89" s="58">
        <f t="shared" si="163"/>
        <v>930.37233333333074</v>
      </c>
      <c r="JX89" s="52">
        <f t="shared" si="164"/>
        <v>264.66000000000003</v>
      </c>
      <c r="JY89" s="51">
        <f t="shared" si="165"/>
        <v>665.71233333333066</v>
      </c>
      <c r="JZ89" s="51">
        <f t="shared" si="166"/>
        <v>181889.25466666685</v>
      </c>
      <c r="KA89" s="199">
        <f t="shared" si="445"/>
        <v>179999.99999999977</v>
      </c>
      <c r="KB89" s="128">
        <f t="shared" si="330"/>
        <v>10000</v>
      </c>
      <c r="KC89" s="204">
        <f t="shared" si="167"/>
        <v>0</v>
      </c>
      <c r="KD89" s="468">
        <f t="shared" si="331"/>
        <v>-930.37233333333074</v>
      </c>
      <c r="KE89" s="46">
        <f t="shared" si="168"/>
        <v>-1124.4930833333331</v>
      </c>
      <c r="KF89" s="46">
        <f t="shared" si="169"/>
        <v>-854.83308333333298</v>
      </c>
      <c r="KG89" s="48"/>
      <c r="KI89" s="45">
        <v>28</v>
      </c>
      <c r="KJ89" s="46">
        <f t="shared" si="170"/>
        <v>1124.4890404061762</v>
      </c>
      <c r="KK89" s="46">
        <f t="shared" si="171"/>
        <v>268.26</v>
      </c>
      <c r="KL89" s="128">
        <f t="shared" si="172"/>
        <v>856.22904040617618</v>
      </c>
      <c r="KM89" s="46">
        <f t="shared" si="173"/>
        <v>309.96072889869407</v>
      </c>
      <c r="KN89" s="46">
        <f t="shared" si="174"/>
        <v>546.26831150748217</v>
      </c>
      <c r="KO89" s="51">
        <f t="shared" si="175"/>
        <v>185430.16902770897</v>
      </c>
      <c r="KP89" s="199">
        <f t="shared" si="446"/>
        <v>184998.51875003628</v>
      </c>
      <c r="KQ89" s="199">
        <f t="shared" si="333"/>
        <v>10000</v>
      </c>
      <c r="KR89" s="128">
        <f t="shared" si="176"/>
        <v>347.86597304483575</v>
      </c>
      <c r="KS89" s="408">
        <f t="shared" si="177"/>
        <v>0</v>
      </c>
      <c r="KT89" s="45">
        <v>28</v>
      </c>
      <c r="KU89" s="46">
        <f t="shared" si="334"/>
        <v>1124.49</v>
      </c>
      <c r="KV89" s="46">
        <f t="shared" si="178"/>
        <v>268.26</v>
      </c>
      <c r="KW89" s="128">
        <f t="shared" si="179"/>
        <v>856.23</v>
      </c>
      <c r="KX89" s="46">
        <f t="shared" si="180"/>
        <v>309.96068476824246</v>
      </c>
      <c r="KY89" s="46">
        <f t="shared" si="181"/>
        <v>546.26931523175756</v>
      </c>
      <c r="KZ89" s="51">
        <f t="shared" si="182"/>
        <v>185430.1415457137</v>
      </c>
      <c r="LA89" s="153">
        <f t="shared" si="447"/>
        <v>184998.51875003628</v>
      </c>
      <c r="LB89" s="58">
        <f t="shared" si="183"/>
        <v>930.59633333333579</v>
      </c>
      <c r="LC89" s="52">
        <f t="shared" si="184"/>
        <v>263.66000000000003</v>
      </c>
      <c r="LD89" s="51">
        <f t="shared" si="185"/>
        <v>666.93633333333582</v>
      </c>
      <c r="LE89" s="51">
        <f t="shared" si="186"/>
        <v>181801.22266666661</v>
      </c>
      <c r="LF89" s="51">
        <f t="shared" si="448"/>
        <v>181820.47199999983</v>
      </c>
      <c r="LG89" s="128">
        <f t="shared" si="187"/>
        <v>10000</v>
      </c>
      <c r="LH89" s="204">
        <f t="shared" si="188"/>
        <v>0</v>
      </c>
      <c r="LI89" s="479">
        <f t="shared" si="189"/>
        <v>-930.59633333333579</v>
      </c>
      <c r="LJ89" s="46">
        <f t="shared" si="337"/>
        <v>-1124.49</v>
      </c>
      <c r="LK89" s="46">
        <f t="shared" si="338"/>
        <v>-856.23</v>
      </c>
      <c r="LL89" s="48"/>
      <c r="LN89" s="45">
        <v>28</v>
      </c>
      <c r="LO89" s="46">
        <f t="shared" si="190"/>
        <v>1123.1238136873469</v>
      </c>
      <c r="LP89" s="128">
        <f t="shared" si="417"/>
        <v>226.66</v>
      </c>
      <c r="LQ89" s="46">
        <f t="shared" si="192"/>
        <v>896.46381368734694</v>
      </c>
      <c r="LR89" s="46">
        <f t="shared" si="193"/>
        <v>306.40778362243674</v>
      </c>
      <c r="LS89" s="46">
        <f t="shared" si="194"/>
        <v>590.05603006491015</v>
      </c>
      <c r="LT89" s="51">
        <f t="shared" si="195"/>
        <v>183254.61414339714</v>
      </c>
      <c r="LU89" s="199">
        <f t="shared" si="339"/>
        <v>10000</v>
      </c>
      <c r="LV89" s="58">
        <f t="shared" si="196"/>
        <v>933.33033333333128</v>
      </c>
      <c r="LW89" s="52">
        <f t="shared" si="418"/>
        <v>226.66</v>
      </c>
      <c r="LX89" s="51">
        <f t="shared" si="198"/>
        <v>706.67033333333131</v>
      </c>
      <c r="LY89" s="51">
        <f t="shared" si="340"/>
        <v>179613.23066666676</v>
      </c>
      <c r="LZ89" s="46">
        <f t="shared" si="341"/>
        <v>226.66</v>
      </c>
      <c r="MA89" s="199">
        <f t="shared" si="342"/>
        <v>10000</v>
      </c>
      <c r="MB89" s="468">
        <f t="shared" si="199"/>
        <v>-933.33033333333128</v>
      </c>
      <c r="MC89" s="46">
        <f t="shared" si="200"/>
        <v>-1123.1238136873469</v>
      </c>
      <c r="MD89" s="46">
        <f t="shared" si="201"/>
        <v>-896.46381368734694</v>
      </c>
      <c r="ME89" s="48"/>
      <c r="MG89" s="45">
        <v>28</v>
      </c>
      <c r="MH89" s="46">
        <f t="shared" si="202"/>
        <v>1076.608661999408</v>
      </c>
      <c r="MI89" s="46">
        <f t="shared" si="419"/>
        <v>137.13999999999999</v>
      </c>
      <c r="MJ89" s="46">
        <f t="shared" si="204"/>
        <v>939.46866199940803</v>
      </c>
      <c r="MK89" s="46">
        <f t="shared" si="205"/>
        <v>304.76971040932466</v>
      </c>
      <c r="ML89" s="46">
        <f t="shared" si="206"/>
        <v>634.69895159008342</v>
      </c>
      <c r="MM89" s="51">
        <f t="shared" si="207"/>
        <v>182227.12729400469</v>
      </c>
      <c r="MN89" s="199">
        <f t="shared" si="343"/>
        <v>10000</v>
      </c>
      <c r="MO89" s="58">
        <f t="shared" si="208"/>
        <v>889.32945707741396</v>
      </c>
      <c r="MP89" s="52">
        <f t="shared" si="420"/>
        <v>134.44</v>
      </c>
      <c r="MQ89" s="51">
        <f t="shared" si="210"/>
        <v>754.88945707741391</v>
      </c>
      <c r="MR89" s="57">
        <f t="shared" si="211"/>
        <v>178501.84520183236</v>
      </c>
      <c r="MS89" s="199">
        <f t="shared" si="344"/>
        <v>10000</v>
      </c>
      <c r="MT89" s="468">
        <f t="shared" si="345"/>
        <v>-889.32945707741396</v>
      </c>
      <c r="MU89" s="46">
        <f t="shared" si="212"/>
        <v>-1076.608661999408</v>
      </c>
      <c r="MV89" s="46">
        <f t="shared" si="213"/>
        <v>-939.46866199940803</v>
      </c>
      <c r="MW89" s="48"/>
      <c r="MY89" s="45">
        <v>28</v>
      </c>
      <c r="MZ89" s="46">
        <f t="shared" si="214"/>
        <v>1076.608661999408</v>
      </c>
      <c r="NA89" s="46">
        <f t="shared" si="421"/>
        <v>137.13999999999999</v>
      </c>
      <c r="NB89" s="128">
        <f t="shared" si="216"/>
        <v>939.46866199940803</v>
      </c>
      <c r="NC89" s="46">
        <f t="shared" si="217"/>
        <v>304.76971040932466</v>
      </c>
      <c r="ND89" s="46">
        <f t="shared" si="218"/>
        <v>634.69895159008342</v>
      </c>
      <c r="NE89" s="51">
        <f t="shared" si="219"/>
        <v>182227.12729400469</v>
      </c>
      <c r="NF89" s="153">
        <f t="shared" si="346"/>
        <v>10000</v>
      </c>
      <c r="NG89" s="45">
        <v>28</v>
      </c>
      <c r="NH89" s="46">
        <f t="shared" si="220"/>
        <v>1076.6099999999999</v>
      </c>
      <c r="NI89" s="46">
        <f t="shared" si="422"/>
        <v>137.13999999999999</v>
      </c>
      <c r="NJ89" s="128">
        <f t="shared" si="347"/>
        <v>939.47</v>
      </c>
      <c r="NK89" s="46">
        <f t="shared" si="348"/>
        <v>304.76964887644618</v>
      </c>
      <c r="NL89" s="46">
        <f t="shared" si="222"/>
        <v>634.7003511235539</v>
      </c>
      <c r="NM89" s="51">
        <f t="shared" si="223"/>
        <v>182227.08897474414</v>
      </c>
      <c r="NN89" s="58">
        <f t="shared" si="224"/>
        <v>888.78037499999857</v>
      </c>
      <c r="NO89" s="52">
        <f t="shared" si="423"/>
        <v>134.44</v>
      </c>
      <c r="NP89" s="51">
        <f t="shared" si="226"/>
        <v>754.34037499999863</v>
      </c>
      <c r="NQ89" s="57">
        <f t="shared" si="227"/>
        <v>178517.35950000008</v>
      </c>
      <c r="NR89" s="153">
        <f t="shared" si="349"/>
        <v>10000</v>
      </c>
      <c r="NS89" s="469">
        <f t="shared" si="228"/>
        <v>-888.78037499999857</v>
      </c>
      <c r="NT89" s="46">
        <f t="shared" si="229"/>
        <v>-1076.6099999999999</v>
      </c>
      <c r="NU89" s="46">
        <f t="shared" si="230"/>
        <v>-939.47</v>
      </c>
      <c r="NV89" s="48"/>
      <c r="NX89" s="45">
        <v>28</v>
      </c>
      <c r="NY89" s="46">
        <f t="shared" si="231"/>
        <v>1076.6456011701148</v>
      </c>
      <c r="NZ89" s="46">
        <f t="shared" si="424"/>
        <v>137.54</v>
      </c>
      <c r="OA89" s="46">
        <f t="shared" si="233"/>
        <v>939.10560117011482</v>
      </c>
      <c r="OB89" s="46">
        <f t="shared" si="234"/>
        <v>304.84578926988883</v>
      </c>
      <c r="OC89" s="46">
        <f t="shared" si="235"/>
        <v>634.25981190022594</v>
      </c>
      <c r="OD89" s="51">
        <f t="shared" si="236"/>
        <v>182273.21375003306</v>
      </c>
      <c r="OE89" s="57">
        <f t="shared" si="449"/>
        <v>183401.59121263327</v>
      </c>
      <c r="OF89" s="153">
        <f t="shared" si="351"/>
        <v>10000</v>
      </c>
      <c r="OG89" s="58">
        <f t="shared" si="237"/>
        <v>889.48383333333379</v>
      </c>
      <c r="OH89" s="241">
        <f t="shared" si="450"/>
        <v>134.97999999999999</v>
      </c>
      <c r="OI89" s="51">
        <f t="shared" si="238"/>
        <v>754.50383333333377</v>
      </c>
      <c r="OJ89" s="51">
        <f t="shared" si="239"/>
        <v>178554.21266666683</v>
      </c>
      <c r="OK89" s="153">
        <f t="shared" si="451"/>
        <v>179999.99999999977</v>
      </c>
      <c r="OL89" s="153">
        <f t="shared" si="354"/>
        <v>10000</v>
      </c>
      <c r="OM89" s="468">
        <f t="shared" si="355"/>
        <v>-889.48383333333379</v>
      </c>
      <c r="ON89" s="46">
        <f t="shared" si="356"/>
        <v>-1076.6456011701148</v>
      </c>
      <c r="OO89" s="46">
        <f t="shared" si="240"/>
        <v>-939.10560117011482</v>
      </c>
      <c r="OP89" s="48"/>
      <c r="OR89" s="45">
        <v>28</v>
      </c>
      <c r="OS89" s="46">
        <f t="shared" si="241"/>
        <v>1076.765700416463</v>
      </c>
      <c r="OT89" s="46">
        <f t="shared" si="425"/>
        <v>137.55000000000001</v>
      </c>
      <c r="OU89" s="128">
        <f t="shared" si="243"/>
        <v>939.21570041646305</v>
      </c>
      <c r="OV89" s="46">
        <f t="shared" si="244"/>
        <v>304.84031614768463</v>
      </c>
      <c r="OW89" s="46">
        <f t="shared" si="245"/>
        <v>634.37538426877836</v>
      </c>
      <c r="OX89" s="51">
        <f t="shared" si="246"/>
        <v>182269.814304342</v>
      </c>
      <c r="OY89" s="51">
        <f t="shared" si="452"/>
        <v>183415.17150587076</v>
      </c>
      <c r="OZ89" s="153">
        <f t="shared" si="358"/>
        <v>10000</v>
      </c>
      <c r="PA89" s="45">
        <v>28</v>
      </c>
      <c r="PB89" s="46">
        <f t="shared" si="247"/>
        <v>1076.765700416463</v>
      </c>
      <c r="PC89" s="46">
        <f t="shared" si="453"/>
        <v>137.55000000000001</v>
      </c>
      <c r="PD89" s="128">
        <f t="shared" si="248"/>
        <v>939.21570041646305</v>
      </c>
      <c r="PE89" s="46">
        <f t="shared" si="249"/>
        <v>304.84031614768463</v>
      </c>
      <c r="PF89" s="46">
        <f t="shared" si="250"/>
        <v>634.37538426877836</v>
      </c>
      <c r="PG89" s="51">
        <f t="shared" si="251"/>
        <v>182269.814304342</v>
      </c>
      <c r="PH89" s="57">
        <f t="shared" si="454"/>
        <v>183415.11263947212</v>
      </c>
      <c r="PI89" s="688">
        <f t="shared" si="252"/>
        <v>889.6533333333341</v>
      </c>
      <c r="PJ89" s="241">
        <f t="shared" si="455"/>
        <v>135.09</v>
      </c>
      <c r="PK89" s="51">
        <f t="shared" si="253"/>
        <v>754.56333333333407</v>
      </c>
      <c r="PL89" s="57">
        <f t="shared" si="254"/>
        <v>178550.14666666661</v>
      </c>
      <c r="PM89" s="57">
        <f t="shared" si="456"/>
        <v>180121.72800000012</v>
      </c>
      <c r="PN89" s="153">
        <f t="shared" si="363"/>
        <v>10000</v>
      </c>
      <c r="PO89" s="469">
        <f t="shared" si="255"/>
        <v>-889.6533333333341</v>
      </c>
      <c r="PP89" s="46">
        <f t="shared" si="256"/>
        <v>-1076.765700416463</v>
      </c>
      <c r="PQ89" s="46">
        <f t="shared" si="257"/>
        <v>-939.21570041646305</v>
      </c>
      <c r="PR89" s="48"/>
    </row>
    <row r="90" spans="2:434" hidden="1" x14ac:dyDescent="0.3">
      <c r="B90" s="45">
        <v>29</v>
      </c>
      <c r="C90" s="46">
        <f t="shared" si="10"/>
        <v>1111.77</v>
      </c>
      <c r="D90" s="46">
        <f t="shared" si="11"/>
        <v>100</v>
      </c>
      <c r="E90" s="46">
        <f t="shared" si="12"/>
        <v>1011.77</v>
      </c>
      <c r="F90" s="46">
        <f t="shared" si="13"/>
        <v>300.95019938623153</v>
      </c>
      <c r="G90" s="46">
        <f t="shared" si="14"/>
        <v>710.81980061376839</v>
      </c>
      <c r="H90" s="51">
        <f t="shared" si="15"/>
        <v>179859.29983112516</v>
      </c>
      <c r="I90" s="58">
        <f t="shared" si="16"/>
        <v>933.33333333333337</v>
      </c>
      <c r="J90" s="52">
        <f t="shared" si="17"/>
        <v>100</v>
      </c>
      <c r="K90" s="51">
        <f t="shared" si="18"/>
        <v>833.33333333333337</v>
      </c>
      <c r="L90" s="57">
        <f t="shared" si="19"/>
        <v>175833.33333333305</v>
      </c>
      <c r="M90" s="468">
        <f t="shared" si="258"/>
        <v>-933.33333333333337</v>
      </c>
      <c r="N90" s="46">
        <f t="shared" si="259"/>
        <v>-1111.77</v>
      </c>
      <c r="O90" s="47"/>
      <c r="P90" s="46">
        <f t="shared" si="260"/>
        <v>-1011.77</v>
      </c>
      <c r="Q90" s="48"/>
      <c r="R90" s="29"/>
      <c r="S90" s="29"/>
      <c r="T90" s="45">
        <v>29</v>
      </c>
      <c r="U90" s="46">
        <f t="shared" si="20"/>
        <v>1180.45</v>
      </c>
      <c r="V90" s="46">
        <f t="shared" si="21"/>
        <v>168.68</v>
      </c>
      <c r="W90" s="46">
        <f t="shared" si="261"/>
        <v>1011.77</v>
      </c>
      <c r="X90" s="46">
        <f t="shared" si="22"/>
        <v>300.95019938623153</v>
      </c>
      <c r="Y90" s="46">
        <f t="shared" si="23"/>
        <v>710.81980061376839</v>
      </c>
      <c r="Z90" s="51">
        <f t="shared" si="24"/>
        <v>179859.29983112516</v>
      </c>
      <c r="AA90" s="58">
        <f t="shared" si="25"/>
        <v>998.35333333333335</v>
      </c>
      <c r="AB90" s="52">
        <f t="shared" si="26"/>
        <v>165.02</v>
      </c>
      <c r="AC90" s="51">
        <f t="shared" si="27"/>
        <v>833.33333333333337</v>
      </c>
      <c r="AD90" s="57">
        <f t="shared" si="28"/>
        <v>175833.33333333305</v>
      </c>
      <c r="AE90" s="468">
        <f t="shared" si="262"/>
        <v>-998.35333333333335</v>
      </c>
      <c r="AF90" s="46">
        <f t="shared" si="29"/>
        <v>-1180.45</v>
      </c>
      <c r="AG90" s="47"/>
      <c r="AH90" s="46">
        <f t="shared" si="263"/>
        <v>-1011.77</v>
      </c>
      <c r="AI90" s="48"/>
      <c r="AJ90" s="29"/>
      <c r="AK90" s="45">
        <v>29</v>
      </c>
      <c r="AL90" s="46">
        <f t="shared" si="30"/>
        <v>1117.72</v>
      </c>
      <c r="AM90" s="46"/>
      <c r="AN90" s="46"/>
      <c r="AO90" s="46">
        <f t="shared" si="31"/>
        <v>165</v>
      </c>
      <c r="AP90" s="128">
        <f t="shared" si="32"/>
        <v>952.72</v>
      </c>
      <c r="AQ90" s="128"/>
      <c r="AR90" s="128"/>
      <c r="AS90" s="46">
        <f t="shared" si="33"/>
        <v>304.16739849764889</v>
      </c>
      <c r="AT90" s="46">
        <f t="shared" si="34"/>
        <v>648.55260150235108</v>
      </c>
      <c r="AU90" s="51"/>
      <c r="AV90" s="51"/>
      <c r="AW90" s="51">
        <f t="shared" si="35"/>
        <v>181851.88649708696</v>
      </c>
      <c r="AX90" s="58">
        <f t="shared" si="264"/>
        <v>927.38215694565588</v>
      </c>
      <c r="AY90" s="52"/>
      <c r="AZ90" s="52"/>
      <c r="BA90" s="52">
        <f t="shared" si="36"/>
        <v>161.69999999999999</v>
      </c>
      <c r="BB90" s="51">
        <f t="shared" si="37"/>
        <v>765.68215694565583</v>
      </c>
      <c r="BC90" s="51"/>
      <c r="BD90" s="51"/>
      <c r="BE90" s="57">
        <f t="shared" si="38"/>
        <v>178073.47744857593</v>
      </c>
      <c r="BF90" s="468">
        <f t="shared" si="39"/>
        <v>-927.38215694565588</v>
      </c>
      <c r="BG90" s="46">
        <f t="shared" si="40"/>
        <v>-1117.72</v>
      </c>
      <c r="BH90" s="46">
        <f t="shared" si="41"/>
        <v>-952.72</v>
      </c>
      <c r="BI90" s="48"/>
      <c r="BJ90" s="12"/>
      <c r="BK90" s="45">
        <v>29</v>
      </c>
      <c r="BL90" s="46">
        <f t="shared" si="265"/>
        <v>1176.0899999999999</v>
      </c>
      <c r="BM90" s="46">
        <f t="shared" si="266"/>
        <v>164.32</v>
      </c>
      <c r="BN90" s="46">
        <f t="shared" si="267"/>
        <v>1011.77</v>
      </c>
      <c r="BO90" s="46">
        <f t="shared" si="42"/>
        <v>300.95019938623153</v>
      </c>
      <c r="BP90" s="46">
        <f t="shared" si="43"/>
        <v>710.81980061376839</v>
      </c>
      <c r="BQ90" s="51">
        <f t="shared" si="44"/>
        <v>179859.29983112516</v>
      </c>
      <c r="BR90" s="57">
        <f t="shared" si="426"/>
        <v>183401.59121263327</v>
      </c>
      <c r="BS90" s="58">
        <f t="shared" si="45"/>
        <v>994.59333333333336</v>
      </c>
      <c r="BT90" s="52">
        <f t="shared" si="269"/>
        <v>161.26</v>
      </c>
      <c r="BU90" s="51">
        <f t="shared" si="46"/>
        <v>833.33333333333337</v>
      </c>
      <c r="BV90" s="51">
        <f t="shared" si="47"/>
        <v>175833.33333333305</v>
      </c>
      <c r="BW90" s="153">
        <f t="shared" si="427"/>
        <v>179999.99999999977</v>
      </c>
      <c r="BX90" s="468">
        <f t="shared" si="271"/>
        <v>-994.59333333333336</v>
      </c>
      <c r="BY90" s="46">
        <f t="shared" si="272"/>
        <v>-1176.0899999999999</v>
      </c>
      <c r="BZ90" s="46">
        <f t="shared" si="48"/>
        <v>-1011.77</v>
      </c>
      <c r="CA90" s="48"/>
      <c r="CB90" s="29"/>
      <c r="CC90" s="45">
        <v>29</v>
      </c>
      <c r="CD90" s="128">
        <f t="shared" si="49"/>
        <v>1117.6300000000001</v>
      </c>
      <c r="CE90" s="46">
        <f t="shared" si="273"/>
        <v>161.24</v>
      </c>
      <c r="CF90" s="128">
        <f t="shared" si="50"/>
        <v>956.39</v>
      </c>
      <c r="CG90" s="46">
        <f t="shared" si="274"/>
        <v>303.99965735559721</v>
      </c>
      <c r="CH90" s="46">
        <f t="shared" si="52"/>
        <v>652.39034264440284</v>
      </c>
      <c r="CI90" s="51">
        <f t="shared" si="53"/>
        <v>181747.40407071391</v>
      </c>
      <c r="CJ90" s="199">
        <f t="shared" si="428"/>
        <v>184998.51875003628</v>
      </c>
      <c r="CK90" s="153">
        <f t="shared" si="276"/>
        <v>10000</v>
      </c>
      <c r="CL90" s="45">
        <v>29</v>
      </c>
      <c r="CM90" s="46">
        <f t="shared" si="277"/>
        <v>1117.6300000000001</v>
      </c>
      <c r="CN90" s="128">
        <f t="shared" si="54"/>
        <v>161.24</v>
      </c>
      <c r="CO90" s="128">
        <f t="shared" si="278"/>
        <v>956.39</v>
      </c>
      <c r="CP90" s="46">
        <f t="shared" si="55"/>
        <v>303.99965735559721</v>
      </c>
      <c r="CQ90" s="46">
        <f t="shared" si="56"/>
        <v>652.39034264440284</v>
      </c>
      <c r="CR90" s="51">
        <f t="shared" si="57"/>
        <v>181747.40407071391</v>
      </c>
      <c r="CS90" s="153">
        <f t="shared" si="429"/>
        <v>184998.51875003628</v>
      </c>
      <c r="CT90" s="58">
        <f t="shared" si="58"/>
        <v>927.86033333333398</v>
      </c>
      <c r="CU90" s="52">
        <f t="shared" si="280"/>
        <v>158.47999999999999</v>
      </c>
      <c r="CV90" s="51">
        <f t="shared" si="281"/>
        <v>769.38033333333397</v>
      </c>
      <c r="CW90" s="51">
        <f t="shared" si="59"/>
        <v>177973.57033333316</v>
      </c>
      <c r="CX90" s="57">
        <f t="shared" si="430"/>
        <v>181820.47199999983</v>
      </c>
      <c r="CY90" s="153">
        <f t="shared" si="283"/>
        <v>10000</v>
      </c>
      <c r="CZ90" s="479">
        <f t="shared" si="60"/>
        <v>-927.86033333333398</v>
      </c>
      <c r="DA90" s="46">
        <f t="shared" si="284"/>
        <v>-1117.6300000000001</v>
      </c>
      <c r="DB90" s="46">
        <f t="shared" si="285"/>
        <v>-956.39</v>
      </c>
      <c r="DC90" s="48"/>
      <c r="DE90" s="45">
        <v>29</v>
      </c>
      <c r="DF90" s="46">
        <f t="shared" si="61"/>
        <v>1071.76</v>
      </c>
      <c r="DG90" s="46">
        <f t="shared" si="431"/>
        <v>59.989999999999995</v>
      </c>
      <c r="DH90" s="46">
        <f t="shared" si="62"/>
        <v>1011.77</v>
      </c>
      <c r="DI90" s="46">
        <f t="shared" si="63"/>
        <v>300.95019938623153</v>
      </c>
      <c r="DJ90" s="46">
        <f t="shared" si="64"/>
        <v>710.81980061376839</v>
      </c>
      <c r="DK90" s="51">
        <f t="shared" si="65"/>
        <v>179859.29983112516</v>
      </c>
      <c r="DL90" s="58">
        <f t="shared" si="66"/>
        <v>893.32333333333338</v>
      </c>
      <c r="DM90" s="52">
        <f t="shared" si="432"/>
        <v>59.989999999999995</v>
      </c>
      <c r="DN90" s="51">
        <f t="shared" si="67"/>
        <v>833.33333333333337</v>
      </c>
      <c r="DO90" s="57">
        <f t="shared" si="68"/>
        <v>175833.33333333305</v>
      </c>
      <c r="DP90" s="468">
        <f t="shared" si="288"/>
        <v>-893.32333333333338</v>
      </c>
      <c r="DQ90" s="46">
        <f t="shared" si="289"/>
        <v>-1071.76</v>
      </c>
      <c r="DR90" s="47"/>
      <c r="DS90" s="46">
        <f t="shared" si="290"/>
        <v>-1011.77</v>
      </c>
      <c r="DT90" s="48"/>
      <c r="DU90" s="29"/>
      <c r="DV90" s="45">
        <v>29</v>
      </c>
      <c r="DW90" s="46">
        <f t="shared" si="291"/>
        <v>1065.93</v>
      </c>
      <c r="DX90" s="46">
        <f t="shared" si="433"/>
        <v>54.16</v>
      </c>
      <c r="DY90" s="46">
        <f t="shared" si="293"/>
        <v>1011.77</v>
      </c>
      <c r="DZ90" s="46">
        <f t="shared" si="69"/>
        <v>300.95019938623153</v>
      </c>
      <c r="EA90" s="46">
        <f t="shared" si="70"/>
        <v>710.81980061376839</v>
      </c>
      <c r="EB90" s="51">
        <f t="shared" si="71"/>
        <v>179859.29983112516</v>
      </c>
      <c r="EC90" s="58">
        <f t="shared" si="72"/>
        <v>886.32333333333338</v>
      </c>
      <c r="ED90" s="52">
        <f t="shared" si="434"/>
        <v>52.99</v>
      </c>
      <c r="EE90" s="51">
        <f t="shared" si="73"/>
        <v>833.33333333333337</v>
      </c>
      <c r="EF90" s="57">
        <f t="shared" si="74"/>
        <v>175833.33333333305</v>
      </c>
      <c r="EG90" s="468">
        <f t="shared" si="295"/>
        <v>-886.32333333333338</v>
      </c>
      <c r="EH90" s="46">
        <f t="shared" si="296"/>
        <v>-1065.93</v>
      </c>
      <c r="EI90" s="47"/>
      <c r="EJ90" s="46">
        <f t="shared" si="297"/>
        <v>-1011.77</v>
      </c>
      <c r="EK90" s="48"/>
      <c r="EL90" s="29"/>
      <c r="EM90" s="45">
        <v>29</v>
      </c>
      <c r="EN90" s="46">
        <f t="shared" si="411"/>
        <v>1058.0868689014749</v>
      </c>
      <c r="EO90" s="46">
        <f t="shared" si="435"/>
        <v>54.18</v>
      </c>
      <c r="EP90" s="128">
        <f t="shared" si="77"/>
        <v>1003.9068689014749</v>
      </c>
      <c r="EQ90" s="46">
        <f t="shared" si="78"/>
        <v>301.07255185260379</v>
      </c>
      <c r="ER90" s="46">
        <f t="shared" si="79"/>
        <v>702.83431704887107</v>
      </c>
      <c r="ES90" s="51">
        <f t="shared" si="80"/>
        <v>179940.69679451341</v>
      </c>
      <c r="ET90" s="153">
        <f t="shared" si="298"/>
        <v>10000</v>
      </c>
      <c r="EU90" s="45">
        <v>29</v>
      </c>
      <c r="EV90" s="46">
        <f t="shared" si="81"/>
        <v>1058.0899999999999</v>
      </c>
      <c r="EW90" s="46">
        <f t="shared" si="436"/>
        <v>54.18</v>
      </c>
      <c r="EX90" s="128">
        <f t="shared" si="300"/>
        <v>1003.91</v>
      </c>
      <c r="EY90" s="46">
        <f t="shared" si="301"/>
        <v>301.07240239903228</v>
      </c>
      <c r="EZ90" s="46">
        <f t="shared" si="82"/>
        <v>702.83759760096768</v>
      </c>
      <c r="FA90" s="51">
        <f t="shared" si="83"/>
        <v>179940.6038418184</v>
      </c>
      <c r="FB90" s="58">
        <f t="shared" si="302"/>
        <v>874.86920833333363</v>
      </c>
      <c r="FC90" s="52">
        <f t="shared" si="437"/>
        <v>53.05</v>
      </c>
      <c r="FD90" s="51">
        <f t="shared" si="304"/>
        <v>821.81920833333368</v>
      </c>
      <c r="FE90" s="57">
        <f t="shared" si="84"/>
        <v>176037.15295833329</v>
      </c>
      <c r="FF90" s="153">
        <f t="shared" si="305"/>
        <v>10000</v>
      </c>
      <c r="FG90" s="469">
        <f t="shared" si="85"/>
        <v>-874.86920833333363</v>
      </c>
      <c r="FH90" s="46">
        <f t="shared" si="86"/>
        <v>-1058.0899999999999</v>
      </c>
      <c r="FI90" s="46">
        <f t="shared" si="87"/>
        <v>-1003.91</v>
      </c>
      <c r="FJ90" s="48"/>
      <c r="FL90" s="45">
        <v>29</v>
      </c>
      <c r="FM90" s="46">
        <f t="shared" si="306"/>
        <v>1066.78</v>
      </c>
      <c r="FN90" s="46">
        <f t="shared" si="412"/>
        <v>55.01</v>
      </c>
      <c r="FO90" s="46">
        <f t="shared" si="307"/>
        <v>1011.77</v>
      </c>
      <c r="FP90" s="46">
        <f t="shared" si="89"/>
        <v>300.95019938623153</v>
      </c>
      <c r="FQ90" s="46">
        <f t="shared" si="90"/>
        <v>710.81980061376839</v>
      </c>
      <c r="FR90" s="51">
        <f t="shared" si="91"/>
        <v>179859.29983112516</v>
      </c>
      <c r="FS90" s="57">
        <f t="shared" si="438"/>
        <v>183401.59121263327</v>
      </c>
      <c r="FT90" s="58">
        <f t="shared" si="92"/>
        <v>887.33333333333337</v>
      </c>
      <c r="FU90" s="241">
        <f t="shared" si="413"/>
        <v>54</v>
      </c>
      <c r="FV90" s="51">
        <f t="shared" si="94"/>
        <v>833.33333333333337</v>
      </c>
      <c r="FW90" s="51">
        <f t="shared" si="95"/>
        <v>175833.33333333305</v>
      </c>
      <c r="FX90" s="153">
        <f t="shared" si="439"/>
        <v>179999.99999999977</v>
      </c>
      <c r="FY90" s="468">
        <f t="shared" si="310"/>
        <v>-887.33333333333337</v>
      </c>
      <c r="FZ90" s="46">
        <f t="shared" si="311"/>
        <v>-1066.78</v>
      </c>
      <c r="GA90" s="46">
        <f t="shared" si="96"/>
        <v>-1011.77</v>
      </c>
      <c r="GB90" s="48"/>
      <c r="GD90" s="45">
        <v>29</v>
      </c>
      <c r="GE90" s="46">
        <f t="shared" si="414"/>
        <v>1060.0875939185617</v>
      </c>
      <c r="GF90" s="128">
        <f t="shared" si="440"/>
        <v>55.01</v>
      </c>
      <c r="GG90" s="128">
        <f t="shared" si="98"/>
        <v>1005.0775939185617</v>
      </c>
      <c r="GH90" s="46">
        <f t="shared" si="99"/>
        <v>301.01771218272017</v>
      </c>
      <c r="GI90" s="46">
        <f t="shared" si="100"/>
        <v>704.05988173584149</v>
      </c>
      <c r="GJ90" s="51">
        <f t="shared" si="101"/>
        <v>179906.56742789625</v>
      </c>
      <c r="GK90" s="51">
        <f t="shared" si="441"/>
        <v>183415.17150587076</v>
      </c>
      <c r="GL90" s="153">
        <f t="shared" si="314"/>
        <v>10000</v>
      </c>
      <c r="GM90" s="45">
        <v>29</v>
      </c>
      <c r="GN90" s="46">
        <f t="shared" si="102"/>
        <v>1060.0899999999999</v>
      </c>
      <c r="GO90" s="46">
        <f t="shared" si="415"/>
        <v>55.01</v>
      </c>
      <c r="GP90" s="128">
        <f t="shared" si="315"/>
        <v>1005.08</v>
      </c>
      <c r="GQ90" s="46">
        <f t="shared" si="104"/>
        <v>301.01759733565888</v>
      </c>
      <c r="GR90" s="46">
        <f t="shared" si="105"/>
        <v>704.06240266434111</v>
      </c>
      <c r="GS90" s="51">
        <f t="shared" si="106"/>
        <v>179906.49599873097</v>
      </c>
      <c r="GT90" s="57">
        <f t="shared" si="442"/>
        <v>183415.11263947212</v>
      </c>
      <c r="GU90" s="58">
        <f t="shared" si="107"/>
        <v>876.92633333333197</v>
      </c>
      <c r="GV90" s="241">
        <f t="shared" si="416"/>
        <v>54.03</v>
      </c>
      <c r="GW90" s="51">
        <f t="shared" si="317"/>
        <v>822.896333333332</v>
      </c>
      <c r="GX90" s="57">
        <f t="shared" si="109"/>
        <v>176007.24633333343</v>
      </c>
      <c r="GY90" s="57">
        <f t="shared" si="443"/>
        <v>180121.72800000012</v>
      </c>
      <c r="GZ90" s="153">
        <f t="shared" si="319"/>
        <v>10000</v>
      </c>
      <c r="HA90" s="469">
        <f t="shared" si="110"/>
        <v>-876.92633333333197</v>
      </c>
      <c r="HB90" s="46">
        <f t="shared" si="111"/>
        <v>-1060.0899999999999</v>
      </c>
      <c r="HC90" s="46">
        <f t="shared" si="112"/>
        <v>-1005.08</v>
      </c>
      <c r="HD90" s="48"/>
      <c r="HF90" s="45">
        <v>29</v>
      </c>
      <c r="HG90" s="46">
        <f t="shared" si="113"/>
        <v>1123.8775326810628</v>
      </c>
      <c r="HH90" s="46">
        <f t="shared" si="114"/>
        <v>250</v>
      </c>
      <c r="HI90" s="46">
        <f t="shared" si="115"/>
        <v>873.8775326810628</v>
      </c>
      <c r="HJ90" s="46">
        <f t="shared" si="116"/>
        <v>307.53208161471593</v>
      </c>
      <c r="HK90" s="46">
        <f t="shared" si="117"/>
        <v>566.34545106634687</v>
      </c>
      <c r="HL90" s="51">
        <f t="shared" si="118"/>
        <v>183952.90351776319</v>
      </c>
      <c r="HM90" s="153">
        <f t="shared" si="320"/>
        <v>10000</v>
      </c>
      <c r="HN90" s="58">
        <f t="shared" si="119"/>
        <v>933.33333333333724</v>
      </c>
      <c r="HO90" s="52">
        <f t="shared" si="120"/>
        <v>250</v>
      </c>
      <c r="HP90" s="51">
        <f t="shared" si="121"/>
        <v>683.33333333333724</v>
      </c>
      <c r="HQ90" s="57">
        <f t="shared" si="122"/>
        <v>180183.33333333305</v>
      </c>
      <c r="HR90" s="153">
        <f t="shared" si="321"/>
        <v>10000</v>
      </c>
      <c r="HS90" s="468">
        <f t="shared" si="123"/>
        <v>-933.33333333333724</v>
      </c>
      <c r="HT90" s="46">
        <f t="shared" si="124"/>
        <v>-1123.8775326810628</v>
      </c>
      <c r="HU90" s="46">
        <f t="shared" si="125"/>
        <v>-873.8775326810628</v>
      </c>
      <c r="HV90" s="48"/>
      <c r="HW90" s="29"/>
      <c r="HX90" s="45">
        <v>29</v>
      </c>
      <c r="HY90" s="128">
        <f t="shared" si="126"/>
        <v>1124.3399999999999</v>
      </c>
      <c r="HZ90" s="46">
        <f t="shared" si="127"/>
        <v>266.86</v>
      </c>
      <c r="IA90" s="46">
        <f t="shared" si="128"/>
        <v>857.48</v>
      </c>
      <c r="IB90" s="46">
        <f t="shared" si="129"/>
        <v>308.84840276531497</v>
      </c>
      <c r="IC90" s="46">
        <f t="shared" si="130"/>
        <v>548.63159723468505</v>
      </c>
      <c r="ID90" s="51">
        <f t="shared" si="131"/>
        <v>184760.41006195429</v>
      </c>
      <c r="IE90" s="153">
        <f t="shared" si="322"/>
        <v>10000</v>
      </c>
      <c r="IF90" s="58">
        <f t="shared" si="132"/>
        <v>930.14625019664186</v>
      </c>
      <c r="IG90" s="52">
        <f t="shared" si="133"/>
        <v>261.60000000000002</v>
      </c>
      <c r="IH90" s="51">
        <f t="shared" si="134"/>
        <v>668.54625019664184</v>
      </c>
      <c r="II90" s="57">
        <f t="shared" si="323"/>
        <v>180997.57874429747</v>
      </c>
      <c r="IJ90" s="153">
        <f t="shared" si="324"/>
        <v>10000</v>
      </c>
      <c r="IK90" s="468">
        <f t="shared" si="135"/>
        <v>-930.14625019664186</v>
      </c>
      <c r="IL90" s="46">
        <f t="shared" si="136"/>
        <v>-1124.3399999999999</v>
      </c>
      <c r="IM90" s="46">
        <f t="shared" si="137"/>
        <v>-857.48</v>
      </c>
      <c r="IN90" s="48"/>
      <c r="IO90" s="53">
        <f t="shared" si="138"/>
        <v>266.86057765102709</v>
      </c>
      <c r="IQ90" s="45">
        <v>29</v>
      </c>
      <c r="IR90" s="128">
        <f t="shared" si="139"/>
        <v>1126.4568749999989</v>
      </c>
      <c r="IS90" s="128">
        <f t="shared" si="140"/>
        <v>271.74</v>
      </c>
      <c r="IT90" s="128">
        <f t="shared" si="141"/>
        <v>854.71687499999894</v>
      </c>
      <c r="IU90" s="46">
        <f t="shared" si="364"/>
        <v>308.99</v>
      </c>
      <c r="IV90" s="46">
        <f t="shared" si="143"/>
        <v>545.72687499999893</v>
      </c>
      <c r="IW90" s="51">
        <f t="shared" si="144"/>
        <v>184846.77062500006</v>
      </c>
      <c r="IX90" s="199">
        <f t="shared" si="325"/>
        <v>10000</v>
      </c>
      <c r="IY90" s="128">
        <f t="shared" si="145"/>
        <v>266.79429364774069</v>
      </c>
      <c r="IZ90" s="408">
        <f t="shared" si="146"/>
        <v>0</v>
      </c>
      <c r="JA90" s="58">
        <f t="shared" si="147"/>
        <v>931.95916666666494</v>
      </c>
      <c r="JB90" s="52">
        <f t="shared" si="148"/>
        <v>266.42</v>
      </c>
      <c r="JC90" s="51">
        <f t="shared" si="149"/>
        <v>665.53916666666487</v>
      </c>
      <c r="JD90" s="57">
        <f t="shared" si="150"/>
        <v>181089.48416666666</v>
      </c>
      <c r="JE90" s="280">
        <f t="shared" si="151"/>
        <v>10000</v>
      </c>
      <c r="JF90" s="280">
        <f t="shared" si="152"/>
        <v>0</v>
      </c>
      <c r="JG90" s="468">
        <f t="shared" si="153"/>
        <v>-931.95916666666494</v>
      </c>
      <c r="JH90" s="46">
        <f t="shared" si="154"/>
        <v>-1126.4568749999989</v>
      </c>
      <c r="JI90" s="46">
        <f t="shared" si="155"/>
        <v>-854.71687499999894</v>
      </c>
      <c r="JJ90" s="48"/>
      <c r="JL90" s="45">
        <v>29</v>
      </c>
      <c r="JM90" s="46">
        <f t="shared" si="156"/>
        <v>1124.4930833333331</v>
      </c>
      <c r="JN90" s="46">
        <f t="shared" si="157"/>
        <v>269.66000000000003</v>
      </c>
      <c r="JO90" s="128">
        <f t="shared" si="158"/>
        <v>854.83308333333298</v>
      </c>
      <c r="JP90" s="46">
        <f t="shared" si="326"/>
        <v>309.2</v>
      </c>
      <c r="JQ90" s="46">
        <f t="shared" si="159"/>
        <v>545.63308333333293</v>
      </c>
      <c r="JR90" s="51">
        <f t="shared" si="160"/>
        <v>184972.71058333333</v>
      </c>
      <c r="JS90" s="51">
        <f t="shared" si="444"/>
        <v>183401.59121263327</v>
      </c>
      <c r="JT90" s="199">
        <f t="shared" si="328"/>
        <v>10000</v>
      </c>
      <c r="JU90" s="128">
        <f t="shared" si="161"/>
        <v>269.64405924529518</v>
      </c>
      <c r="JV90" s="408">
        <f t="shared" si="162"/>
        <v>0</v>
      </c>
      <c r="JW90" s="58">
        <f t="shared" si="163"/>
        <v>930.37233333333074</v>
      </c>
      <c r="JX90" s="52">
        <f t="shared" si="164"/>
        <v>264.66000000000003</v>
      </c>
      <c r="JY90" s="51">
        <f t="shared" si="165"/>
        <v>665.71233333333066</v>
      </c>
      <c r="JZ90" s="51">
        <f t="shared" si="166"/>
        <v>181223.54233333352</v>
      </c>
      <c r="KA90" s="199">
        <f t="shared" si="445"/>
        <v>179999.99999999977</v>
      </c>
      <c r="KB90" s="128">
        <f t="shared" si="330"/>
        <v>10000</v>
      </c>
      <c r="KC90" s="204">
        <f t="shared" si="167"/>
        <v>0</v>
      </c>
      <c r="KD90" s="468">
        <f t="shared" si="331"/>
        <v>-930.37233333333074</v>
      </c>
      <c r="KE90" s="46">
        <f t="shared" si="168"/>
        <v>-1124.4930833333331</v>
      </c>
      <c r="KF90" s="46">
        <f t="shared" si="169"/>
        <v>-854.83308333333298</v>
      </c>
      <c r="KG90" s="48"/>
      <c r="KI90" s="45">
        <v>29</v>
      </c>
      <c r="KJ90" s="46">
        <f t="shared" si="170"/>
        <v>1124.4890404061762</v>
      </c>
      <c r="KK90" s="46">
        <f t="shared" si="171"/>
        <v>268.26</v>
      </c>
      <c r="KL90" s="128">
        <f t="shared" si="172"/>
        <v>856.22904040617618</v>
      </c>
      <c r="KM90" s="46">
        <f t="shared" si="173"/>
        <v>309.05028171284829</v>
      </c>
      <c r="KN90" s="46">
        <f t="shared" si="174"/>
        <v>547.17875869332784</v>
      </c>
      <c r="KO90" s="51">
        <f t="shared" si="175"/>
        <v>184882.99026901563</v>
      </c>
      <c r="KP90" s="199">
        <f t="shared" si="446"/>
        <v>184998.51875003628</v>
      </c>
      <c r="KQ90" s="199">
        <f t="shared" si="333"/>
        <v>10000</v>
      </c>
      <c r="KR90" s="128">
        <f t="shared" si="176"/>
        <v>347.86597304483575</v>
      </c>
      <c r="KS90" s="408">
        <f t="shared" si="177"/>
        <v>0</v>
      </c>
      <c r="KT90" s="45">
        <v>29</v>
      </c>
      <c r="KU90" s="46">
        <f t="shared" si="334"/>
        <v>1124.49</v>
      </c>
      <c r="KV90" s="46">
        <f t="shared" si="178"/>
        <v>268.26</v>
      </c>
      <c r="KW90" s="128">
        <f t="shared" si="179"/>
        <v>856.23</v>
      </c>
      <c r="KX90" s="46">
        <f t="shared" si="180"/>
        <v>309.05023590952288</v>
      </c>
      <c r="KY90" s="46">
        <f t="shared" si="181"/>
        <v>547.17976409047719</v>
      </c>
      <c r="KZ90" s="51">
        <f t="shared" si="182"/>
        <v>184882.96178162322</v>
      </c>
      <c r="LA90" s="153">
        <f t="shared" si="447"/>
        <v>184998.51875003628</v>
      </c>
      <c r="LB90" s="58">
        <f t="shared" si="183"/>
        <v>930.59633333333579</v>
      </c>
      <c r="LC90" s="52">
        <f t="shared" si="184"/>
        <v>263.66000000000003</v>
      </c>
      <c r="LD90" s="51">
        <f t="shared" si="185"/>
        <v>666.93633333333582</v>
      </c>
      <c r="LE90" s="51">
        <f t="shared" si="186"/>
        <v>181134.28633333326</v>
      </c>
      <c r="LF90" s="51">
        <f t="shared" si="448"/>
        <v>181820.47199999983</v>
      </c>
      <c r="LG90" s="128">
        <f t="shared" si="187"/>
        <v>10000</v>
      </c>
      <c r="LH90" s="204">
        <f t="shared" si="188"/>
        <v>0</v>
      </c>
      <c r="LI90" s="479">
        <f t="shared" si="189"/>
        <v>-930.59633333333579</v>
      </c>
      <c r="LJ90" s="46">
        <f t="shared" si="337"/>
        <v>-1124.49</v>
      </c>
      <c r="LK90" s="46">
        <f t="shared" si="338"/>
        <v>-856.23</v>
      </c>
      <c r="LL90" s="48"/>
      <c r="LN90" s="45">
        <v>29</v>
      </c>
      <c r="LO90" s="46">
        <f t="shared" si="190"/>
        <v>1123.1238136873469</v>
      </c>
      <c r="LP90" s="128">
        <f t="shared" si="417"/>
        <v>226.66</v>
      </c>
      <c r="LQ90" s="46">
        <f t="shared" si="192"/>
        <v>896.46381368734694</v>
      </c>
      <c r="LR90" s="46">
        <f t="shared" si="193"/>
        <v>305.42435690566191</v>
      </c>
      <c r="LS90" s="46">
        <f t="shared" si="194"/>
        <v>591.03945678168498</v>
      </c>
      <c r="LT90" s="51">
        <f t="shared" si="195"/>
        <v>182663.57468661544</v>
      </c>
      <c r="LU90" s="199">
        <f t="shared" si="339"/>
        <v>10000</v>
      </c>
      <c r="LV90" s="58">
        <f t="shared" si="196"/>
        <v>933.33033333333128</v>
      </c>
      <c r="LW90" s="52">
        <f t="shared" si="418"/>
        <v>226.66</v>
      </c>
      <c r="LX90" s="51">
        <f t="shared" si="198"/>
        <v>706.67033333333131</v>
      </c>
      <c r="LY90" s="51">
        <f t="shared" si="340"/>
        <v>178906.56033333341</v>
      </c>
      <c r="LZ90" s="46">
        <f t="shared" si="341"/>
        <v>226.66</v>
      </c>
      <c r="MA90" s="199">
        <f t="shared" si="342"/>
        <v>10000</v>
      </c>
      <c r="MB90" s="468">
        <f t="shared" si="199"/>
        <v>-933.33033333333128</v>
      </c>
      <c r="MC90" s="46">
        <f t="shared" si="200"/>
        <v>-1123.1238136873469</v>
      </c>
      <c r="MD90" s="46">
        <f t="shared" si="201"/>
        <v>-896.46381368734694</v>
      </c>
      <c r="ME90" s="48"/>
      <c r="MG90" s="45">
        <v>29</v>
      </c>
      <c r="MH90" s="46">
        <f t="shared" si="202"/>
        <v>1076.608661999408</v>
      </c>
      <c r="MI90" s="46">
        <f t="shared" si="419"/>
        <v>136.66</v>
      </c>
      <c r="MJ90" s="46">
        <f t="shared" si="204"/>
        <v>939.94866199940805</v>
      </c>
      <c r="MK90" s="46">
        <f t="shared" si="205"/>
        <v>303.71187882334112</v>
      </c>
      <c r="ML90" s="46">
        <f t="shared" si="206"/>
        <v>636.23678317606687</v>
      </c>
      <c r="MM90" s="51">
        <f t="shared" si="207"/>
        <v>181590.89051082861</v>
      </c>
      <c r="MN90" s="199">
        <f t="shared" si="343"/>
        <v>10000</v>
      </c>
      <c r="MO90" s="58">
        <f t="shared" si="208"/>
        <v>889.32945707741396</v>
      </c>
      <c r="MP90" s="52">
        <f t="shared" si="420"/>
        <v>133.87</v>
      </c>
      <c r="MQ90" s="51">
        <f t="shared" si="210"/>
        <v>755.45945707741396</v>
      </c>
      <c r="MR90" s="57">
        <f t="shared" si="211"/>
        <v>177746.38574475495</v>
      </c>
      <c r="MS90" s="199">
        <f t="shared" si="344"/>
        <v>10000</v>
      </c>
      <c r="MT90" s="468">
        <f t="shared" si="345"/>
        <v>-889.32945707741396</v>
      </c>
      <c r="MU90" s="46">
        <f t="shared" si="212"/>
        <v>-1076.608661999408</v>
      </c>
      <c r="MV90" s="46">
        <f t="shared" si="213"/>
        <v>-939.94866199940805</v>
      </c>
      <c r="MW90" s="48"/>
      <c r="MY90" s="45">
        <v>29</v>
      </c>
      <c r="MZ90" s="46">
        <f t="shared" si="214"/>
        <v>1076.608661999408</v>
      </c>
      <c r="NA90" s="46">
        <f t="shared" si="421"/>
        <v>136.66</v>
      </c>
      <c r="NB90" s="128">
        <f t="shared" si="216"/>
        <v>939.94866199940805</v>
      </c>
      <c r="NC90" s="46">
        <f t="shared" si="217"/>
        <v>303.71187882334112</v>
      </c>
      <c r="ND90" s="46">
        <f t="shared" si="218"/>
        <v>636.23678317606687</v>
      </c>
      <c r="NE90" s="51">
        <f t="shared" si="219"/>
        <v>181590.89051082861</v>
      </c>
      <c r="NF90" s="153">
        <f t="shared" si="346"/>
        <v>10000</v>
      </c>
      <c r="NG90" s="45">
        <v>29</v>
      </c>
      <c r="NH90" s="46">
        <f t="shared" si="220"/>
        <v>1076.6099999999999</v>
      </c>
      <c r="NI90" s="46">
        <f t="shared" si="422"/>
        <v>136.66</v>
      </c>
      <c r="NJ90" s="128">
        <f t="shared" si="347"/>
        <v>939.95</v>
      </c>
      <c r="NK90" s="46">
        <f t="shared" si="348"/>
        <v>303.71181495790694</v>
      </c>
      <c r="NL90" s="46">
        <f t="shared" si="222"/>
        <v>636.23818504209316</v>
      </c>
      <c r="NM90" s="51">
        <f t="shared" si="223"/>
        <v>181590.85078970206</v>
      </c>
      <c r="NN90" s="58">
        <f t="shared" si="224"/>
        <v>888.78037499999857</v>
      </c>
      <c r="NO90" s="52">
        <f t="shared" si="423"/>
        <v>133.88</v>
      </c>
      <c r="NP90" s="51">
        <f t="shared" si="226"/>
        <v>754.90037499999858</v>
      </c>
      <c r="NQ90" s="57">
        <f t="shared" si="227"/>
        <v>177762.45912500008</v>
      </c>
      <c r="NR90" s="153">
        <f t="shared" si="349"/>
        <v>10000</v>
      </c>
      <c r="NS90" s="469">
        <f t="shared" si="228"/>
        <v>-888.78037499999857</v>
      </c>
      <c r="NT90" s="46">
        <f t="shared" si="229"/>
        <v>-1076.6099999999999</v>
      </c>
      <c r="NU90" s="46">
        <f t="shared" si="230"/>
        <v>-939.95</v>
      </c>
      <c r="NV90" s="48"/>
      <c r="NX90" s="45">
        <v>29</v>
      </c>
      <c r="NY90" s="46">
        <f t="shared" si="231"/>
        <v>1076.6456011701148</v>
      </c>
      <c r="NZ90" s="46">
        <f t="shared" si="424"/>
        <v>137.54</v>
      </c>
      <c r="OA90" s="46">
        <f t="shared" si="233"/>
        <v>939.10560117011482</v>
      </c>
      <c r="OB90" s="46">
        <f t="shared" si="234"/>
        <v>303.78868958338842</v>
      </c>
      <c r="OC90" s="46">
        <f t="shared" si="235"/>
        <v>635.31691158672641</v>
      </c>
      <c r="OD90" s="51">
        <f t="shared" si="236"/>
        <v>181637.89683844632</v>
      </c>
      <c r="OE90" s="57">
        <f t="shared" si="449"/>
        <v>183401.59121263327</v>
      </c>
      <c r="OF90" s="153">
        <f t="shared" si="351"/>
        <v>10000</v>
      </c>
      <c r="OG90" s="58">
        <f t="shared" si="237"/>
        <v>889.48383333333379</v>
      </c>
      <c r="OH90" s="241">
        <f t="shared" si="450"/>
        <v>134.97999999999999</v>
      </c>
      <c r="OI90" s="51">
        <f t="shared" si="238"/>
        <v>754.50383333333377</v>
      </c>
      <c r="OJ90" s="51">
        <f t="shared" si="239"/>
        <v>177799.70883333351</v>
      </c>
      <c r="OK90" s="153">
        <f t="shared" si="451"/>
        <v>179999.99999999977</v>
      </c>
      <c r="OL90" s="153">
        <f t="shared" si="354"/>
        <v>10000</v>
      </c>
      <c r="OM90" s="468">
        <f t="shared" si="355"/>
        <v>-889.48383333333379</v>
      </c>
      <c r="ON90" s="46">
        <f t="shared" si="356"/>
        <v>-1076.6456011701148</v>
      </c>
      <c r="OO90" s="46">
        <f t="shared" si="240"/>
        <v>-939.10560117011482</v>
      </c>
      <c r="OP90" s="48"/>
      <c r="OR90" s="45">
        <v>29</v>
      </c>
      <c r="OS90" s="46">
        <f t="shared" si="241"/>
        <v>1076.765700416463</v>
      </c>
      <c r="OT90" s="46">
        <f t="shared" si="425"/>
        <v>137.55000000000001</v>
      </c>
      <c r="OU90" s="128">
        <f t="shared" si="243"/>
        <v>939.21570041646305</v>
      </c>
      <c r="OV90" s="46">
        <f t="shared" si="244"/>
        <v>303.78302384057002</v>
      </c>
      <c r="OW90" s="46">
        <f t="shared" si="245"/>
        <v>635.43267657589308</v>
      </c>
      <c r="OX90" s="51">
        <f t="shared" si="246"/>
        <v>181634.3816277661</v>
      </c>
      <c r="OY90" s="51">
        <f t="shared" si="452"/>
        <v>183415.17150587076</v>
      </c>
      <c r="OZ90" s="153">
        <f t="shared" si="358"/>
        <v>10000</v>
      </c>
      <c r="PA90" s="45">
        <v>29</v>
      </c>
      <c r="PB90" s="46">
        <f t="shared" si="247"/>
        <v>1076.765700416463</v>
      </c>
      <c r="PC90" s="46">
        <f t="shared" si="453"/>
        <v>137.55000000000001</v>
      </c>
      <c r="PD90" s="128">
        <f t="shared" si="248"/>
        <v>939.21570041646305</v>
      </c>
      <c r="PE90" s="46">
        <f t="shared" si="249"/>
        <v>303.78302384057002</v>
      </c>
      <c r="PF90" s="46">
        <f t="shared" si="250"/>
        <v>635.43267657589308</v>
      </c>
      <c r="PG90" s="51">
        <f t="shared" si="251"/>
        <v>181634.3816277661</v>
      </c>
      <c r="PH90" s="57">
        <f t="shared" si="454"/>
        <v>183415.11263947212</v>
      </c>
      <c r="PI90" s="688">
        <f t="shared" si="252"/>
        <v>889.6533333333341</v>
      </c>
      <c r="PJ90" s="241">
        <f t="shared" si="455"/>
        <v>135.09</v>
      </c>
      <c r="PK90" s="51">
        <f t="shared" si="253"/>
        <v>754.56333333333407</v>
      </c>
      <c r="PL90" s="57">
        <f t="shared" si="254"/>
        <v>177795.58333333328</v>
      </c>
      <c r="PM90" s="57">
        <f t="shared" si="456"/>
        <v>180121.72800000012</v>
      </c>
      <c r="PN90" s="153">
        <f t="shared" si="363"/>
        <v>10000</v>
      </c>
      <c r="PO90" s="469">
        <f t="shared" si="255"/>
        <v>-889.6533333333341</v>
      </c>
      <c r="PP90" s="46">
        <f t="shared" si="256"/>
        <v>-1076.765700416463</v>
      </c>
      <c r="PQ90" s="46">
        <f t="shared" si="257"/>
        <v>-939.21570041646305</v>
      </c>
      <c r="PR90" s="48"/>
    </row>
    <row r="91" spans="2:434" hidden="1" x14ac:dyDescent="0.3">
      <c r="B91" s="45">
        <v>30</v>
      </c>
      <c r="C91" s="46">
        <f t="shared" si="10"/>
        <v>1111.77</v>
      </c>
      <c r="D91" s="46">
        <f t="shared" si="11"/>
        <v>100</v>
      </c>
      <c r="E91" s="46">
        <f t="shared" si="12"/>
        <v>1011.77</v>
      </c>
      <c r="F91" s="46">
        <f t="shared" si="13"/>
        <v>299.76549971854195</v>
      </c>
      <c r="G91" s="46">
        <f t="shared" si="14"/>
        <v>712.00450028145804</v>
      </c>
      <c r="H91" s="51">
        <f t="shared" si="15"/>
        <v>179147.29533084371</v>
      </c>
      <c r="I91" s="58">
        <f t="shared" si="16"/>
        <v>933.33333333333337</v>
      </c>
      <c r="J91" s="52">
        <f t="shared" si="17"/>
        <v>100</v>
      </c>
      <c r="K91" s="51">
        <f t="shared" si="18"/>
        <v>833.33333333333337</v>
      </c>
      <c r="L91" s="57">
        <f t="shared" si="19"/>
        <v>174999.99999999971</v>
      </c>
      <c r="M91" s="468">
        <f t="shared" si="258"/>
        <v>-933.33333333333337</v>
      </c>
      <c r="N91" s="46">
        <f t="shared" si="259"/>
        <v>-1111.77</v>
      </c>
      <c r="O91" s="47"/>
      <c r="P91" s="46">
        <f t="shared" si="260"/>
        <v>-1011.77</v>
      </c>
      <c r="Q91" s="48"/>
      <c r="R91" s="29"/>
      <c r="S91" s="29"/>
      <c r="T91" s="45">
        <v>30</v>
      </c>
      <c r="U91" s="46">
        <f t="shared" si="20"/>
        <v>1179.77</v>
      </c>
      <c r="V91" s="46">
        <f t="shared" si="21"/>
        <v>168</v>
      </c>
      <c r="W91" s="46">
        <f t="shared" si="261"/>
        <v>1011.77</v>
      </c>
      <c r="X91" s="46">
        <f t="shared" si="22"/>
        <v>299.76549971854195</v>
      </c>
      <c r="Y91" s="46">
        <f t="shared" si="23"/>
        <v>712.00450028145804</v>
      </c>
      <c r="Z91" s="51">
        <f t="shared" si="24"/>
        <v>179147.29533084371</v>
      </c>
      <c r="AA91" s="58">
        <f t="shared" si="25"/>
        <v>997.57333333333338</v>
      </c>
      <c r="AB91" s="52">
        <f t="shared" si="26"/>
        <v>164.24</v>
      </c>
      <c r="AC91" s="51">
        <f t="shared" si="27"/>
        <v>833.33333333333337</v>
      </c>
      <c r="AD91" s="57">
        <f t="shared" si="28"/>
        <v>174999.99999999971</v>
      </c>
      <c r="AE91" s="468">
        <f t="shared" si="262"/>
        <v>-997.57333333333338</v>
      </c>
      <c r="AF91" s="46">
        <f t="shared" si="29"/>
        <v>-1179.77</v>
      </c>
      <c r="AG91" s="47"/>
      <c r="AH91" s="46">
        <f t="shared" si="263"/>
        <v>-1011.77</v>
      </c>
      <c r="AI91" s="48"/>
      <c r="AJ91" s="29"/>
      <c r="AK91" s="45">
        <v>30</v>
      </c>
      <c r="AL91" s="46">
        <f t="shared" si="30"/>
        <v>1117.72</v>
      </c>
      <c r="AM91" s="46"/>
      <c r="AN91" s="46"/>
      <c r="AO91" s="46">
        <f t="shared" si="31"/>
        <v>164.42</v>
      </c>
      <c r="AP91" s="128">
        <f t="shared" si="32"/>
        <v>953.3</v>
      </c>
      <c r="AQ91" s="128"/>
      <c r="AR91" s="128"/>
      <c r="AS91" s="46">
        <f t="shared" si="33"/>
        <v>303.08647749514495</v>
      </c>
      <c r="AT91" s="46">
        <f t="shared" si="34"/>
        <v>650.21352250485506</v>
      </c>
      <c r="AU91" s="51"/>
      <c r="AV91" s="51"/>
      <c r="AW91" s="51">
        <f t="shared" si="35"/>
        <v>181201.67297458212</v>
      </c>
      <c r="AX91" s="58">
        <f t="shared" si="264"/>
        <v>927.38215694565588</v>
      </c>
      <c r="AY91" s="52"/>
      <c r="AZ91" s="52"/>
      <c r="BA91" s="52">
        <f t="shared" si="36"/>
        <v>161</v>
      </c>
      <c r="BB91" s="51">
        <f t="shared" si="37"/>
        <v>766.38215694565588</v>
      </c>
      <c r="BC91" s="51"/>
      <c r="BD91" s="51"/>
      <c r="BE91" s="57">
        <f t="shared" si="38"/>
        <v>177307.09529163028</v>
      </c>
      <c r="BF91" s="468">
        <f t="shared" si="39"/>
        <v>-927.38215694565588</v>
      </c>
      <c r="BG91" s="46">
        <f t="shared" si="40"/>
        <v>-1117.72</v>
      </c>
      <c r="BH91" s="46">
        <f t="shared" si="41"/>
        <v>-953.3</v>
      </c>
      <c r="BI91" s="48"/>
      <c r="BJ91" s="12"/>
      <c r="BK91" s="45">
        <v>30</v>
      </c>
      <c r="BL91" s="46">
        <f t="shared" si="265"/>
        <v>1176.0899999999999</v>
      </c>
      <c r="BM91" s="46">
        <f t="shared" si="266"/>
        <v>164.32</v>
      </c>
      <c r="BN91" s="46">
        <f t="shared" si="267"/>
        <v>1011.77</v>
      </c>
      <c r="BO91" s="46">
        <f t="shared" si="42"/>
        <v>299.76549971854195</v>
      </c>
      <c r="BP91" s="46">
        <f t="shared" si="43"/>
        <v>712.00450028145804</v>
      </c>
      <c r="BQ91" s="51">
        <f t="shared" si="44"/>
        <v>179147.29533084371</v>
      </c>
      <c r="BR91" s="57">
        <f t="shared" si="426"/>
        <v>183401.59121263327</v>
      </c>
      <c r="BS91" s="58">
        <f t="shared" si="45"/>
        <v>994.59333333333336</v>
      </c>
      <c r="BT91" s="52">
        <f t="shared" si="269"/>
        <v>161.26</v>
      </c>
      <c r="BU91" s="51">
        <f t="shared" si="46"/>
        <v>833.33333333333337</v>
      </c>
      <c r="BV91" s="51">
        <f t="shared" si="47"/>
        <v>174999.99999999971</v>
      </c>
      <c r="BW91" s="153">
        <f t="shared" si="427"/>
        <v>179999.99999999977</v>
      </c>
      <c r="BX91" s="468">
        <f t="shared" si="271"/>
        <v>-994.59333333333336</v>
      </c>
      <c r="BY91" s="46">
        <f t="shared" si="272"/>
        <v>-1176.0899999999999</v>
      </c>
      <c r="BZ91" s="46">
        <f t="shared" si="48"/>
        <v>-1011.77</v>
      </c>
      <c r="CA91" s="48"/>
      <c r="CB91" s="29"/>
      <c r="CC91" s="45">
        <v>30</v>
      </c>
      <c r="CD91" s="128">
        <f t="shared" si="49"/>
        <v>1117.6300000000001</v>
      </c>
      <c r="CE91" s="46">
        <f t="shared" si="273"/>
        <v>161.24</v>
      </c>
      <c r="CF91" s="128">
        <f t="shared" si="50"/>
        <v>956.39</v>
      </c>
      <c r="CG91" s="46">
        <f t="shared" si="274"/>
        <v>302.9123401178565</v>
      </c>
      <c r="CH91" s="46">
        <f t="shared" si="52"/>
        <v>653.47765988214348</v>
      </c>
      <c r="CI91" s="51">
        <f t="shared" si="53"/>
        <v>181093.92641083177</v>
      </c>
      <c r="CJ91" s="199">
        <f t="shared" si="428"/>
        <v>184998.51875003628</v>
      </c>
      <c r="CK91" s="153">
        <f t="shared" si="276"/>
        <v>10000</v>
      </c>
      <c r="CL91" s="45">
        <v>30</v>
      </c>
      <c r="CM91" s="46">
        <f t="shared" si="277"/>
        <v>1117.6300000000001</v>
      </c>
      <c r="CN91" s="128">
        <f t="shared" si="54"/>
        <v>161.24</v>
      </c>
      <c r="CO91" s="128">
        <f t="shared" si="278"/>
        <v>956.39</v>
      </c>
      <c r="CP91" s="46">
        <f t="shared" si="55"/>
        <v>302.9123401178565</v>
      </c>
      <c r="CQ91" s="46">
        <f t="shared" si="56"/>
        <v>653.47765988214348</v>
      </c>
      <c r="CR91" s="51">
        <f t="shared" si="57"/>
        <v>181093.92641083177</v>
      </c>
      <c r="CS91" s="153">
        <f t="shared" si="429"/>
        <v>184998.51875003628</v>
      </c>
      <c r="CT91" s="58">
        <f t="shared" si="58"/>
        <v>927.86033333333398</v>
      </c>
      <c r="CU91" s="52">
        <f t="shared" si="280"/>
        <v>158.47999999999999</v>
      </c>
      <c r="CV91" s="51">
        <f t="shared" si="281"/>
        <v>769.38033333333397</v>
      </c>
      <c r="CW91" s="51">
        <f t="shared" si="59"/>
        <v>177204.18999999983</v>
      </c>
      <c r="CX91" s="57">
        <f t="shared" si="430"/>
        <v>181820.47199999983</v>
      </c>
      <c r="CY91" s="153">
        <f t="shared" si="283"/>
        <v>10000</v>
      </c>
      <c r="CZ91" s="479">
        <f t="shared" si="60"/>
        <v>-927.86033333333398</v>
      </c>
      <c r="DA91" s="46">
        <f t="shared" si="284"/>
        <v>-1117.6300000000001</v>
      </c>
      <c r="DB91" s="46">
        <f t="shared" si="285"/>
        <v>-956.39</v>
      </c>
      <c r="DC91" s="48"/>
      <c r="DE91" s="45">
        <v>30</v>
      </c>
      <c r="DF91" s="46">
        <f t="shared" si="61"/>
        <v>1071.76</v>
      </c>
      <c r="DG91" s="46">
        <f t="shared" si="431"/>
        <v>59.989999999999995</v>
      </c>
      <c r="DH91" s="46">
        <f t="shared" si="62"/>
        <v>1011.77</v>
      </c>
      <c r="DI91" s="46">
        <f t="shared" si="63"/>
        <v>299.76549971854195</v>
      </c>
      <c r="DJ91" s="46">
        <f t="shared" si="64"/>
        <v>712.00450028145804</v>
      </c>
      <c r="DK91" s="51">
        <f t="shared" si="65"/>
        <v>179147.29533084371</v>
      </c>
      <c r="DL91" s="58">
        <f t="shared" si="66"/>
        <v>893.32333333333338</v>
      </c>
      <c r="DM91" s="52">
        <f t="shared" si="432"/>
        <v>59.989999999999995</v>
      </c>
      <c r="DN91" s="51">
        <f t="shared" si="67"/>
        <v>833.33333333333337</v>
      </c>
      <c r="DO91" s="57">
        <f t="shared" si="68"/>
        <v>174999.99999999971</v>
      </c>
      <c r="DP91" s="468">
        <f t="shared" si="288"/>
        <v>-893.32333333333338</v>
      </c>
      <c r="DQ91" s="46">
        <f t="shared" si="289"/>
        <v>-1071.76</v>
      </c>
      <c r="DR91" s="47"/>
      <c r="DS91" s="46">
        <f t="shared" si="290"/>
        <v>-1011.77</v>
      </c>
      <c r="DT91" s="48"/>
      <c r="DU91" s="29"/>
      <c r="DV91" s="45">
        <v>30</v>
      </c>
      <c r="DW91" s="46">
        <f t="shared" si="291"/>
        <v>1065.72</v>
      </c>
      <c r="DX91" s="46">
        <f t="shared" si="433"/>
        <v>53.95</v>
      </c>
      <c r="DY91" s="46">
        <f t="shared" si="293"/>
        <v>1011.77</v>
      </c>
      <c r="DZ91" s="46">
        <f t="shared" si="69"/>
        <v>299.76549971854195</v>
      </c>
      <c r="EA91" s="46">
        <f t="shared" si="70"/>
        <v>712.00450028145804</v>
      </c>
      <c r="EB91" s="51">
        <f t="shared" si="71"/>
        <v>179147.29533084371</v>
      </c>
      <c r="EC91" s="58">
        <f t="shared" si="72"/>
        <v>886.07333333333338</v>
      </c>
      <c r="ED91" s="52">
        <f t="shared" si="434"/>
        <v>52.74</v>
      </c>
      <c r="EE91" s="51">
        <f t="shared" si="73"/>
        <v>833.33333333333337</v>
      </c>
      <c r="EF91" s="57">
        <f t="shared" si="74"/>
        <v>174999.99999999971</v>
      </c>
      <c r="EG91" s="468">
        <f t="shared" si="295"/>
        <v>-886.07333333333338</v>
      </c>
      <c r="EH91" s="46">
        <f t="shared" si="296"/>
        <v>-1065.72</v>
      </c>
      <c r="EI91" s="47"/>
      <c r="EJ91" s="46">
        <f t="shared" si="297"/>
        <v>-1011.77</v>
      </c>
      <c r="EK91" s="48"/>
      <c r="EL91" s="29"/>
      <c r="EM91" s="45">
        <v>30</v>
      </c>
      <c r="EN91" s="46">
        <f t="shared" si="411"/>
        <v>1058.0868689014749</v>
      </c>
      <c r="EO91" s="46">
        <f t="shared" si="435"/>
        <v>53.98</v>
      </c>
      <c r="EP91" s="128">
        <f t="shared" si="77"/>
        <v>1004.1068689014749</v>
      </c>
      <c r="EQ91" s="46">
        <f t="shared" si="78"/>
        <v>299.90116132418899</v>
      </c>
      <c r="ER91" s="46">
        <f t="shared" si="79"/>
        <v>704.20570757728592</v>
      </c>
      <c r="ES91" s="51">
        <f t="shared" si="80"/>
        <v>179236.49108693612</v>
      </c>
      <c r="ET91" s="153">
        <f t="shared" si="298"/>
        <v>10000</v>
      </c>
      <c r="EU91" s="45">
        <v>30</v>
      </c>
      <c r="EV91" s="46">
        <f t="shared" si="81"/>
        <v>1058.0899999999999</v>
      </c>
      <c r="EW91" s="46">
        <f t="shared" si="436"/>
        <v>53.98</v>
      </c>
      <c r="EX91" s="128">
        <f t="shared" si="300"/>
        <v>1004.11</v>
      </c>
      <c r="EY91" s="46">
        <f t="shared" si="301"/>
        <v>299.90100640303069</v>
      </c>
      <c r="EZ91" s="46">
        <f t="shared" si="82"/>
        <v>704.20899359696932</v>
      </c>
      <c r="FA91" s="51">
        <f t="shared" si="83"/>
        <v>179236.39484822145</v>
      </c>
      <c r="FB91" s="58">
        <f t="shared" si="302"/>
        <v>874.86920833333363</v>
      </c>
      <c r="FC91" s="52">
        <f t="shared" si="437"/>
        <v>52.8</v>
      </c>
      <c r="FD91" s="51">
        <f t="shared" si="304"/>
        <v>822.06920833333368</v>
      </c>
      <c r="FE91" s="57">
        <f t="shared" si="84"/>
        <v>175215.08374999996</v>
      </c>
      <c r="FF91" s="153">
        <f t="shared" si="305"/>
        <v>10000</v>
      </c>
      <c r="FG91" s="469">
        <f t="shared" si="85"/>
        <v>-874.86920833333363</v>
      </c>
      <c r="FH91" s="46">
        <f t="shared" si="86"/>
        <v>-1058.0899999999999</v>
      </c>
      <c r="FI91" s="46">
        <f t="shared" si="87"/>
        <v>-1004.11</v>
      </c>
      <c r="FJ91" s="48"/>
      <c r="FL91" s="45">
        <v>30</v>
      </c>
      <c r="FM91" s="46">
        <f t="shared" si="306"/>
        <v>1066.78</v>
      </c>
      <c r="FN91" s="46">
        <f t="shared" si="412"/>
        <v>55.01</v>
      </c>
      <c r="FO91" s="46">
        <f t="shared" si="307"/>
        <v>1011.77</v>
      </c>
      <c r="FP91" s="46">
        <f t="shared" si="89"/>
        <v>299.76549971854195</v>
      </c>
      <c r="FQ91" s="46">
        <f t="shared" si="90"/>
        <v>712.00450028145804</v>
      </c>
      <c r="FR91" s="51">
        <f t="shared" si="91"/>
        <v>179147.29533084371</v>
      </c>
      <c r="FS91" s="57">
        <f t="shared" si="438"/>
        <v>183401.59121263327</v>
      </c>
      <c r="FT91" s="58">
        <f t="shared" si="92"/>
        <v>887.33333333333337</v>
      </c>
      <c r="FU91" s="241">
        <f t="shared" si="413"/>
        <v>54</v>
      </c>
      <c r="FV91" s="51">
        <f t="shared" si="94"/>
        <v>833.33333333333337</v>
      </c>
      <c r="FW91" s="51">
        <f t="shared" si="95"/>
        <v>174999.99999999971</v>
      </c>
      <c r="FX91" s="153">
        <f t="shared" si="439"/>
        <v>179999.99999999977</v>
      </c>
      <c r="FY91" s="468">
        <f t="shared" si="310"/>
        <v>-887.33333333333337</v>
      </c>
      <c r="FZ91" s="46">
        <f t="shared" si="311"/>
        <v>-1066.78</v>
      </c>
      <c r="GA91" s="46">
        <f t="shared" si="96"/>
        <v>-1011.77</v>
      </c>
      <c r="GB91" s="48"/>
      <c r="GD91" s="45">
        <v>30</v>
      </c>
      <c r="GE91" s="46">
        <f t="shared" si="414"/>
        <v>1060.0875939185617</v>
      </c>
      <c r="GF91" s="128">
        <f t="shared" si="440"/>
        <v>55.01</v>
      </c>
      <c r="GG91" s="128">
        <f t="shared" si="98"/>
        <v>1005.0775939185617</v>
      </c>
      <c r="GH91" s="46">
        <f t="shared" si="99"/>
        <v>299.8442790464938</v>
      </c>
      <c r="GI91" s="46">
        <f t="shared" si="100"/>
        <v>705.23331487206792</v>
      </c>
      <c r="GJ91" s="51">
        <f t="shared" si="101"/>
        <v>179201.33411302418</v>
      </c>
      <c r="GK91" s="51">
        <f t="shared" si="441"/>
        <v>183415.17150587076</v>
      </c>
      <c r="GL91" s="153">
        <f t="shared" si="314"/>
        <v>10000</v>
      </c>
      <c r="GM91" s="45">
        <v>30</v>
      </c>
      <c r="GN91" s="46">
        <f t="shared" si="102"/>
        <v>1060.0899999999999</v>
      </c>
      <c r="GO91" s="46">
        <f t="shared" si="415"/>
        <v>55.01</v>
      </c>
      <c r="GP91" s="128">
        <f t="shared" si="315"/>
        <v>1005.08</v>
      </c>
      <c r="GQ91" s="46">
        <f t="shared" si="104"/>
        <v>299.84415999788496</v>
      </c>
      <c r="GR91" s="46">
        <f t="shared" si="105"/>
        <v>705.23584000211508</v>
      </c>
      <c r="GS91" s="51">
        <f t="shared" si="106"/>
        <v>179201.26015872887</v>
      </c>
      <c r="GT91" s="57">
        <f t="shared" si="442"/>
        <v>183415.11263947212</v>
      </c>
      <c r="GU91" s="58">
        <f t="shared" si="107"/>
        <v>876.92633333333197</v>
      </c>
      <c r="GV91" s="241">
        <f t="shared" si="416"/>
        <v>54.03</v>
      </c>
      <c r="GW91" s="51">
        <f t="shared" si="317"/>
        <v>822.896333333332</v>
      </c>
      <c r="GX91" s="57">
        <f t="shared" si="109"/>
        <v>175184.35000000009</v>
      </c>
      <c r="GY91" s="57">
        <f t="shared" si="443"/>
        <v>180121.72800000012</v>
      </c>
      <c r="GZ91" s="153">
        <f t="shared" si="319"/>
        <v>10000</v>
      </c>
      <c r="HA91" s="469">
        <f t="shared" si="110"/>
        <v>-876.92633333333197</v>
      </c>
      <c r="HB91" s="46">
        <f t="shared" si="111"/>
        <v>-1060.0899999999999</v>
      </c>
      <c r="HC91" s="46">
        <f t="shared" si="112"/>
        <v>-1005.08</v>
      </c>
      <c r="HD91" s="48"/>
      <c r="HF91" s="45">
        <v>30</v>
      </c>
      <c r="HG91" s="46">
        <f t="shared" si="113"/>
        <v>1123.8775326810628</v>
      </c>
      <c r="HH91" s="46">
        <f t="shared" si="114"/>
        <v>250</v>
      </c>
      <c r="HI91" s="46">
        <f t="shared" si="115"/>
        <v>873.8775326810628</v>
      </c>
      <c r="HJ91" s="46">
        <f t="shared" si="116"/>
        <v>306.58817252960529</v>
      </c>
      <c r="HK91" s="46">
        <f t="shared" si="117"/>
        <v>567.28936015145746</v>
      </c>
      <c r="HL91" s="51">
        <f t="shared" si="118"/>
        <v>183385.61415761174</v>
      </c>
      <c r="HM91" s="153">
        <f t="shared" si="320"/>
        <v>10000</v>
      </c>
      <c r="HN91" s="58">
        <f t="shared" si="119"/>
        <v>933.33333333333724</v>
      </c>
      <c r="HO91" s="52">
        <f t="shared" si="120"/>
        <v>250</v>
      </c>
      <c r="HP91" s="51">
        <f t="shared" si="121"/>
        <v>683.33333333333724</v>
      </c>
      <c r="HQ91" s="57">
        <f t="shared" si="122"/>
        <v>179499.99999999971</v>
      </c>
      <c r="HR91" s="153">
        <f t="shared" si="321"/>
        <v>10000</v>
      </c>
      <c r="HS91" s="468">
        <f t="shared" si="123"/>
        <v>-933.33333333333724</v>
      </c>
      <c r="HT91" s="46">
        <f t="shared" si="124"/>
        <v>-1123.8775326810628</v>
      </c>
      <c r="HU91" s="46">
        <f t="shared" si="125"/>
        <v>-873.8775326810628</v>
      </c>
      <c r="HV91" s="48"/>
      <c r="HW91" s="29"/>
      <c r="HX91" s="45">
        <v>30</v>
      </c>
      <c r="HY91" s="128">
        <f t="shared" si="126"/>
        <v>1124.3399999999999</v>
      </c>
      <c r="HZ91" s="46">
        <f t="shared" si="127"/>
        <v>266.06</v>
      </c>
      <c r="IA91" s="46">
        <f t="shared" si="128"/>
        <v>858.28</v>
      </c>
      <c r="IB91" s="46">
        <f t="shared" si="129"/>
        <v>307.9340167699238</v>
      </c>
      <c r="IC91" s="46">
        <f t="shared" si="130"/>
        <v>550.34598323007617</v>
      </c>
      <c r="ID91" s="51">
        <f t="shared" si="131"/>
        <v>184210.06407872422</v>
      </c>
      <c r="IE91" s="153">
        <f t="shared" si="322"/>
        <v>10000</v>
      </c>
      <c r="IF91" s="58">
        <f t="shared" si="132"/>
        <v>930.14625019664186</v>
      </c>
      <c r="IG91" s="52">
        <f t="shared" si="133"/>
        <v>260.64</v>
      </c>
      <c r="IH91" s="51">
        <f t="shared" si="134"/>
        <v>669.50625019664187</v>
      </c>
      <c r="II91" s="57">
        <f t="shared" si="323"/>
        <v>180328.07249410084</v>
      </c>
      <c r="IJ91" s="153">
        <f t="shared" si="324"/>
        <v>10000</v>
      </c>
      <c r="IK91" s="468">
        <f t="shared" si="135"/>
        <v>-930.14625019664186</v>
      </c>
      <c r="IL91" s="46">
        <f t="shared" si="136"/>
        <v>-1124.3399999999999</v>
      </c>
      <c r="IM91" s="46">
        <f t="shared" si="137"/>
        <v>-858.28</v>
      </c>
      <c r="IN91" s="48"/>
      <c r="IO91" s="53">
        <f t="shared" si="138"/>
        <v>266.07050209052142</v>
      </c>
      <c r="IQ91" s="45">
        <v>30</v>
      </c>
      <c r="IR91" s="128">
        <f t="shared" si="139"/>
        <v>1126.4568749999989</v>
      </c>
      <c r="IS91" s="128">
        <f t="shared" si="140"/>
        <v>270.94</v>
      </c>
      <c r="IT91" s="128">
        <f t="shared" si="141"/>
        <v>855.51687499999889</v>
      </c>
      <c r="IU91" s="46">
        <f t="shared" si="364"/>
        <v>308.08</v>
      </c>
      <c r="IV91" s="46">
        <f t="shared" si="143"/>
        <v>547.43687499999896</v>
      </c>
      <c r="IW91" s="51">
        <f t="shared" si="144"/>
        <v>184299.33375000008</v>
      </c>
      <c r="IX91" s="199">
        <f t="shared" si="325"/>
        <v>10000</v>
      </c>
      <c r="IY91" s="128">
        <f t="shared" si="145"/>
        <v>266.00895002217021</v>
      </c>
      <c r="IZ91" s="408">
        <f t="shared" si="146"/>
        <v>0</v>
      </c>
      <c r="JA91" s="58">
        <f t="shared" si="147"/>
        <v>931.95916666666494</v>
      </c>
      <c r="JB91" s="52">
        <f t="shared" si="148"/>
        <v>265.44</v>
      </c>
      <c r="JC91" s="51">
        <f t="shared" si="149"/>
        <v>666.51916666666489</v>
      </c>
      <c r="JD91" s="57">
        <f t="shared" si="150"/>
        <v>180422.965</v>
      </c>
      <c r="JE91" s="280">
        <f t="shared" si="151"/>
        <v>10000</v>
      </c>
      <c r="JF91" s="280">
        <f t="shared" si="152"/>
        <v>0</v>
      </c>
      <c r="JG91" s="468">
        <f t="shared" si="153"/>
        <v>-931.95916666666494</v>
      </c>
      <c r="JH91" s="46">
        <f t="shared" si="154"/>
        <v>-1126.4568749999989</v>
      </c>
      <c r="JI91" s="46">
        <f t="shared" si="155"/>
        <v>-855.51687499999889</v>
      </c>
      <c r="JJ91" s="48"/>
      <c r="JL91" s="45">
        <v>30</v>
      </c>
      <c r="JM91" s="46">
        <f t="shared" si="156"/>
        <v>1124.4930833333331</v>
      </c>
      <c r="JN91" s="46">
        <f t="shared" si="157"/>
        <v>269.66000000000003</v>
      </c>
      <c r="JO91" s="128">
        <f t="shared" si="158"/>
        <v>854.83308333333298</v>
      </c>
      <c r="JP91" s="46">
        <f t="shared" si="326"/>
        <v>308.29000000000002</v>
      </c>
      <c r="JQ91" s="46">
        <f t="shared" si="159"/>
        <v>546.54308333333302</v>
      </c>
      <c r="JR91" s="51">
        <f t="shared" si="160"/>
        <v>184426.16750000001</v>
      </c>
      <c r="JS91" s="51">
        <f t="shared" si="444"/>
        <v>183401.59121263327</v>
      </c>
      <c r="JT91" s="199">
        <f t="shared" si="328"/>
        <v>10000</v>
      </c>
      <c r="JU91" s="128">
        <f t="shared" si="161"/>
        <v>269.64405924529518</v>
      </c>
      <c r="JV91" s="408">
        <f t="shared" si="162"/>
        <v>0</v>
      </c>
      <c r="JW91" s="58">
        <f t="shared" si="163"/>
        <v>930.37233333333074</v>
      </c>
      <c r="JX91" s="52">
        <f t="shared" si="164"/>
        <v>264.66000000000003</v>
      </c>
      <c r="JY91" s="51">
        <f t="shared" si="165"/>
        <v>665.71233333333066</v>
      </c>
      <c r="JZ91" s="51">
        <f t="shared" si="166"/>
        <v>180557.83000000019</v>
      </c>
      <c r="KA91" s="199">
        <f t="shared" si="445"/>
        <v>179999.99999999977</v>
      </c>
      <c r="KB91" s="128">
        <f t="shared" si="330"/>
        <v>10000</v>
      </c>
      <c r="KC91" s="204">
        <f t="shared" si="167"/>
        <v>0</v>
      </c>
      <c r="KD91" s="468">
        <f t="shared" si="331"/>
        <v>-930.37233333333074</v>
      </c>
      <c r="KE91" s="46">
        <f t="shared" si="168"/>
        <v>-1124.4930833333331</v>
      </c>
      <c r="KF91" s="46">
        <f t="shared" si="169"/>
        <v>-854.83308333333298</v>
      </c>
      <c r="KG91" s="48"/>
      <c r="KI91" s="45">
        <v>30</v>
      </c>
      <c r="KJ91" s="46">
        <f t="shared" si="170"/>
        <v>1124.4890404061762</v>
      </c>
      <c r="KK91" s="46">
        <f t="shared" si="171"/>
        <v>268.26</v>
      </c>
      <c r="KL91" s="128">
        <f t="shared" si="172"/>
        <v>856.22904040617618</v>
      </c>
      <c r="KM91" s="46">
        <f t="shared" si="173"/>
        <v>308.13831711502604</v>
      </c>
      <c r="KN91" s="46">
        <f t="shared" si="174"/>
        <v>548.0907232911502</v>
      </c>
      <c r="KO91" s="51">
        <f t="shared" si="175"/>
        <v>184334.89954572447</v>
      </c>
      <c r="KP91" s="199">
        <f t="shared" si="446"/>
        <v>184998.51875003628</v>
      </c>
      <c r="KQ91" s="199">
        <f t="shared" si="333"/>
        <v>10000</v>
      </c>
      <c r="KR91" s="128">
        <f t="shared" si="176"/>
        <v>347.86597304483575</v>
      </c>
      <c r="KS91" s="408">
        <f t="shared" si="177"/>
        <v>0</v>
      </c>
      <c r="KT91" s="45">
        <v>30</v>
      </c>
      <c r="KU91" s="46">
        <f t="shared" si="334"/>
        <v>1124.49</v>
      </c>
      <c r="KV91" s="46">
        <f t="shared" si="178"/>
        <v>268.26</v>
      </c>
      <c r="KW91" s="128">
        <f t="shared" si="179"/>
        <v>856.23</v>
      </c>
      <c r="KX91" s="46">
        <f t="shared" si="180"/>
        <v>308.13826963603873</v>
      </c>
      <c r="KY91" s="46">
        <f t="shared" si="181"/>
        <v>548.09173036396123</v>
      </c>
      <c r="KZ91" s="51">
        <f t="shared" si="182"/>
        <v>184334.87005125926</v>
      </c>
      <c r="LA91" s="153">
        <f t="shared" si="447"/>
        <v>184998.51875003628</v>
      </c>
      <c r="LB91" s="58">
        <f t="shared" si="183"/>
        <v>930.59633333333579</v>
      </c>
      <c r="LC91" s="52">
        <f t="shared" si="184"/>
        <v>263.66000000000003</v>
      </c>
      <c r="LD91" s="51">
        <f t="shared" si="185"/>
        <v>666.93633333333582</v>
      </c>
      <c r="LE91" s="51">
        <f t="shared" si="186"/>
        <v>180467.34999999992</v>
      </c>
      <c r="LF91" s="51">
        <f t="shared" si="448"/>
        <v>181820.47199999983</v>
      </c>
      <c r="LG91" s="128">
        <f t="shared" si="187"/>
        <v>10000</v>
      </c>
      <c r="LH91" s="204">
        <f t="shared" si="188"/>
        <v>0</v>
      </c>
      <c r="LI91" s="479">
        <f t="shared" si="189"/>
        <v>-930.59633333333579</v>
      </c>
      <c r="LJ91" s="46">
        <f t="shared" si="337"/>
        <v>-1124.49</v>
      </c>
      <c r="LK91" s="46">
        <f t="shared" si="338"/>
        <v>-856.23</v>
      </c>
      <c r="LL91" s="48"/>
      <c r="LN91" s="45">
        <v>30</v>
      </c>
      <c r="LO91" s="46">
        <f t="shared" si="190"/>
        <v>1123.1238136873469</v>
      </c>
      <c r="LP91" s="128">
        <f t="shared" si="417"/>
        <v>226.66</v>
      </c>
      <c r="LQ91" s="46">
        <f t="shared" si="192"/>
        <v>896.46381368734694</v>
      </c>
      <c r="LR91" s="46">
        <f t="shared" si="193"/>
        <v>304.43929114435906</v>
      </c>
      <c r="LS91" s="46">
        <f t="shared" si="194"/>
        <v>592.02452254298782</v>
      </c>
      <c r="LT91" s="51">
        <f t="shared" si="195"/>
        <v>182071.55016407245</v>
      </c>
      <c r="LU91" s="199">
        <f t="shared" si="339"/>
        <v>10000</v>
      </c>
      <c r="LV91" s="58">
        <f t="shared" si="196"/>
        <v>933.33033333333128</v>
      </c>
      <c r="LW91" s="52">
        <f t="shared" si="418"/>
        <v>226.66</v>
      </c>
      <c r="LX91" s="51">
        <f t="shared" si="198"/>
        <v>706.67033333333131</v>
      </c>
      <c r="LY91" s="51">
        <f t="shared" si="340"/>
        <v>178199.89000000007</v>
      </c>
      <c r="LZ91" s="46">
        <f t="shared" si="341"/>
        <v>226.66</v>
      </c>
      <c r="MA91" s="199">
        <f t="shared" si="342"/>
        <v>10000</v>
      </c>
      <c r="MB91" s="468">
        <f t="shared" si="199"/>
        <v>-933.33033333333128</v>
      </c>
      <c r="MC91" s="46">
        <f t="shared" si="200"/>
        <v>-1123.1238136873469</v>
      </c>
      <c r="MD91" s="46">
        <f t="shared" si="201"/>
        <v>-896.46381368734694</v>
      </c>
      <c r="ME91" s="48"/>
      <c r="MG91" s="45">
        <v>30</v>
      </c>
      <c r="MH91" s="46">
        <f t="shared" si="202"/>
        <v>1076.608661999408</v>
      </c>
      <c r="MI91" s="46">
        <f t="shared" si="419"/>
        <v>136.19</v>
      </c>
      <c r="MJ91" s="46">
        <f t="shared" si="204"/>
        <v>940.41866199940796</v>
      </c>
      <c r="MK91" s="46">
        <f t="shared" si="205"/>
        <v>302.65148418471438</v>
      </c>
      <c r="ML91" s="46">
        <f t="shared" si="206"/>
        <v>637.76717781469358</v>
      </c>
      <c r="MM91" s="51">
        <f t="shared" si="207"/>
        <v>180953.12333301391</v>
      </c>
      <c r="MN91" s="199">
        <f t="shared" si="343"/>
        <v>10000</v>
      </c>
      <c r="MO91" s="58">
        <f t="shared" si="208"/>
        <v>889.32945707741396</v>
      </c>
      <c r="MP91" s="52">
        <f t="shared" si="420"/>
        <v>133.30000000000001</v>
      </c>
      <c r="MQ91" s="51">
        <f t="shared" si="210"/>
        <v>756.02945707741401</v>
      </c>
      <c r="MR91" s="57">
        <f t="shared" si="211"/>
        <v>176990.35628767754</v>
      </c>
      <c r="MS91" s="199">
        <f t="shared" si="344"/>
        <v>10000</v>
      </c>
      <c r="MT91" s="468">
        <f t="shared" si="345"/>
        <v>-889.32945707741396</v>
      </c>
      <c r="MU91" s="46">
        <f t="shared" si="212"/>
        <v>-1076.608661999408</v>
      </c>
      <c r="MV91" s="46">
        <f t="shared" si="213"/>
        <v>-940.41866199940796</v>
      </c>
      <c r="MW91" s="48"/>
      <c r="MY91" s="45">
        <v>30</v>
      </c>
      <c r="MZ91" s="46">
        <f t="shared" si="214"/>
        <v>1076.608661999408</v>
      </c>
      <c r="NA91" s="46">
        <f t="shared" si="421"/>
        <v>136.19</v>
      </c>
      <c r="NB91" s="128">
        <f t="shared" si="216"/>
        <v>940.41866199940796</v>
      </c>
      <c r="NC91" s="46">
        <f t="shared" si="217"/>
        <v>302.65148418471438</v>
      </c>
      <c r="ND91" s="46">
        <f t="shared" si="218"/>
        <v>637.76717781469358</v>
      </c>
      <c r="NE91" s="51">
        <f t="shared" si="219"/>
        <v>180953.12333301391</v>
      </c>
      <c r="NF91" s="153">
        <f t="shared" si="346"/>
        <v>10000</v>
      </c>
      <c r="NG91" s="45">
        <v>30</v>
      </c>
      <c r="NH91" s="46">
        <f t="shared" si="220"/>
        <v>1076.6099999999999</v>
      </c>
      <c r="NI91" s="46">
        <f t="shared" si="422"/>
        <v>136.19</v>
      </c>
      <c r="NJ91" s="128">
        <f t="shared" si="347"/>
        <v>940.42</v>
      </c>
      <c r="NK91" s="46">
        <f t="shared" si="348"/>
        <v>302.65141798283679</v>
      </c>
      <c r="NL91" s="46">
        <f t="shared" si="222"/>
        <v>637.76858201716323</v>
      </c>
      <c r="NM91" s="51">
        <f t="shared" si="223"/>
        <v>180953.0822076849</v>
      </c>
      <c r="NN91" s="58">
        <f t="shared" si="224"/>
        <v>888.78037499999857</v>
      </c>
      <c r="NO91" s="52">
        <f t="shared" si="423"/>
        <v>133.31</v>
      </c>
      <c r="NP91" s="51">
        <f t="shared" si="226"/>
        <v>755.47037499999851</v>
      </c>
      <c r="NQ91" s="57">
        <f t="shared" si="227"/>
        <v>177006.98875000008</v>
      </c>
      <c r="NR91" s="153">
        <f t="shared" si="349"/>
        <v>10000</v>
      </c>
      <c r="NS91" s="469">
        <f t="shared" si="228"/>
        <v>-888.78037499999857</v>
      </c>
      <c r="NT91" s="46">
        <f t="shared" si="229"/>
        <v>-1076.6099999999999</v>
      </c>
      <c r="NU91" s="46">
        <f t="shared" si="230"/>
        <v>-940.42</v>
      </c>
      <c r="NV91" s="48"/>
      <c r="NX91" s="45">
        <v>30</v>
      </c>
      <c r="NY91" s="46">
        <f t="shared" si="231"/>
        <v>1076.6456011701148</v>
      </c>
      <c r="NZ91" s="46">
        <f t="shared" si="424"/>
        <v>137.54</v>
      </c>
      <c r="OA91" s="46">
        <f t="shared" si="233"/>
        <v>939.10560117011482</v>
      </c>
      <c r="OB91" s="46">
        <f t="shared" si="234"/>
        <v>302.7298280640772</v>
      </c>
      <c r="OC91" s="46">
        <f t="shared" si="235"/>
        <v>636.37577310603763</v>
      </c>
      <c r="OD91" s="51">
        <f t="shared" si="236"/>
        <v>181001.52106534029</v>
      </c>
      <c r="OE91" s="57">
        <f t="shared" si="449"/>
        <v>183401.59121263327</v>
      </c>
      <c r="OF91" s="153">
        <f t="shared" si="351"/>
        <v>10000</v>
      </c>
      <c r="OG91" s="58">
        <f t="shared" si="237"/>
        <v>889.48383333333379</v>
      </c>
      <c r="OH91" s="241">
        <f t="shared" si="450"/>
        <v>134.97999999999999</v>
      </c>
      <c r="OI91" s="51">
        <f t="shared" si="238"/>
        <v>754.50383333333377</v>
      </c>
      <c r="OJ91" s="51">
        <f t="shared" si="239"/>
        <v>177045.20500000019</v>
      </c>
      <c r="OK91" s="153">
        <f t="shared" si="451"/>
        <v>179999.99999999977</v>
      </c>
      <c r="OL91" s="153">
        <f t="shared" si="354"/>
        <v>10000</v>
      </c>
      <c r="OM91" s="468">
        <f t="shared" si="355"/>
        <v>-889.48383333333379</v>
      </c>
      <c r="ON91" s="46">
        <f t="shared" si="356"/>
        <v>-1076.6456011701148</v>
      </c>
      <c r="OO91" s="46">
        <f t="shared" si="240"/>
        <v>-939.10560117011482</v>
      </c>
      <c r="OP91" s="48"/>
      <c r="OR91" s="45">
        <v>30</v>
      </c>
      <c r="OS91" s="46">
        <f t="shared" si="241"/>
        <v>1076.765700416463</v>
      </c>
      <c r="OT91" s="46">
        <f t="shared" si="425"/>
        <v>137.55000000000001</v>
      </c>
      <c r="OU91" s="128">
        <f t="shared" si="243"/>
        <v>939.21570041646305</v>
      </c>
      <c r="OV91" s="46">
        <f t="shared" si="244"/>
        <v>302.7239693796102</v>
      </c>
      <c r="OW91" s="46">
        <f t="shared" si="245"/>
        <v>636.4917310368528</v>
      </c>
      <c r="OX91" s="51">
        <f t="shared" si="246"/>
        <v>180997.88989672923</v>
      </c>
      <c r="OY91" s="51">
        <f t="shared" si="452"/>
        <v>183415.17150587076</v>
      </c>
      <c r="OZ91" s="153">
        <f t="shared" si="358"/>
        <v>10000</v>
      </c>
      <c r="PA91" s="45">
        <v>30</v>
      </c>
      <c r="PB91" s="46">
        <f t="shared" si="247"/>
        <v>1076.765700416463</v>
      </c>
      <c r="PC91" s="46">
        <f t="shared" si="453"/>
        <v>137.55000000000001</v>
      </c>
      <c r="PD91" s="128">
        <f t="shared" si="248"/>
        <v>939.21570041646305</v>
      </c>
      <c r="PE91" s="46">
        <f t="shared" si="249"/>
        <v>302.7239693796102</v>
      </c>
      <c r="PF91" s="46">
        <f t="shared" si="250"/>
        <v>636.4917310368528</v>
      </c>
      <c r="PG91" s="51">
        <f t="shared" si="251"/>
        <v>180997.88989672923</v>
      </c>
      <c r="PH91" s="57">
        <f t="shared" si="454"/>
        <v>183415.11263947212</v>
      </c>
      <c r="PI91" s="688">
        <f t="shared" si="252"/>
        <v>889.6533333333341</v>
      </c>
      <c r="PJ91" s="241">
        <f t="shared" si="455"/>
        <v>135.09</v>
      </c>
      <c r="PK91" s="51">
        <f t="shared" si="253"/>
        <v>754.56333333333407</v>
      </c>
      <c r="PL91" s="57">
        <f t="shared" si="254"/>
        <v>177041.01999999996</v>
      </c>
      <c r="PM91" s="57">
        <f t="shared" si="456"/>
        <v>180121.72800000012</v>
      </c>
      <c r="PN91" s="153">
        <f t="shared" si="363"/>
        <v>10000</v>
      </c>
      <c r="PO91" s="469">
        <f t="shared" si="255"/>
        <v>-889.6533333333341</v>
      </c>
      <c r="PP91" s="46">
        <f t="shared" si="256"/>
        <v>-1076.765700416463</v>
      </c>
      <c r="PQ91" s="46">
        <f t="shared" si="257"/>
        <v>-939.21570041646305</v>
      </c>
      <c r="PR91" s="48"/>
    </row>
    <row r="92" spans="2:434" hidden="1" x14ac:dyDescent="0.3">
      <c r="B92" s="45">
        <v>31</v>
      </c>
      <c r="C92" s="46">
        <f t="shared" si="10"/>
        <v>1111.77</v>
      </c>
      <c r="D92" s="46">
        <f t="shared" si="11"/>
        <v>100</v>
      </c>
      <c r="E92" s="46">
        <f t="shared" si="12"/>
        <v>1011.77</v>
      </c>
      <c r="F92" s="46">
        <f t="shared" si="13"/>
        <v>298.57882555140617</v>
      </c>
      <c r="G92" s="46">
        <f t="shared" si="14"/>
        <v>713.19117444859376</v>
      </c>
      <c r="H92" s="51">
        <f t="shared" si="15"/>
        <v>178434.10415639513</v>
      </c>
      <c r="I92" s="58">
        <f t="shared" si="16"/>
        <v>933.33333333333337</v>
      </c>
      <c r="J92" s="52">
        <f t="shared" si="17"/>
        <v>100</v>
      </c>
      <c r="K92" s="51">
        <f t="shared" si="18"/>
        <v>833.33333333333337</v>
      </c>
      <c r="L92" s="57">
        <f t="shared" si="19"/>
        <v>174166.66666666637</v>
      </c>
      <c r="M92" s="468">
        <f t="shared" si="258"/>
        <v>-933.33333333333337</v>
      </c>
      <c r="N92" s="46">
        <f t="shared" si="259"/>
        <v>-1111.77</v>
      </c>
      <c r="O92" s="47"/>
      <c r="P92" s="46">
        <f t="shared" si="260"/>
        <v>-1011.77</v>
      </c>
      <c r="Q92" s="48"/>
      <c r="R92" s="29"/>
      <c r="S92" s="29"/>
      <c r="T92" s="45">
        <v>31</v>
      </c>
      <c r="U92" s="46">
        <f t="shared" si="20"/>
        <v>1179.1099999999999</v>
      </c>
      <c r="V92" s="46">
        <f t="shared" si="21"/>
        <v>167.34</v>
      </c>
      <c r="W92" s="46">
        <f t="shared" si="261"/>
        <v>1011.77</v>
      </c>
      <c r="X92" s="46">
        <f t="shared" si="22"/>
        <v>298.57882555140617</v>
      </c>
      <c r="Y92" s="46">
        <f t="shared" si="23"/>
        <v>713.19117444859376</v>
      </c>
      <c r="Z92" s="51">
        <f t="shared" si="24"/>
        <v>178434.10415639513</v>
      </c>
      <c r="AA92" s="58">
        <f t="shared" si="25"/>
        <v>996.79333333333341</v>
      </c>
      <c r="AB92" s="52">
        <f t="shared" si="26"/>
        <v>163.46</v>
      </c>
      <c r="AC92" s="51">
        <f t="shared" si="27"/>
        <v>833.33333333333337</v>
      </c>
      <c r="AD92" s="57">
        <f t="shared" si="28"/>
        <v>174166.66666666637</v>
      </c>
      <c r="AE92" s="468">
        <f t="shared" si="262"/>
        <v>-996.79333333333341</v>
      </c>
      <c r="AF92" s="46">
        <f t="shared" si="29"/>
        <v>-1179.1099999999999</v>
      </c>
      <c r="AG92" s="47"/>
      <c r="AH92" s="46">
        <f t="shared" si="263"/>
        <v>-1011.77</v>
      </c>
      <c r="AI92" s="48"/>
      <c r="AJ92" s="29"/>
      <c r="AK92" s="45">
        <v>31</v>
      </c>
      <c r="AL92" s="46">
        <f t="shared" si="30"/>
        <v>1117.72</v>
      </c>
      <c r="AM92" s="46"/>
      <c r="AN92" s="46"/>
      <c r="AO92" s="46">
        <f t="shared" si="31"/>
        <v>163.82</v>
      </c>
      <c r="AP92" s="128">
        <f t="shared" si="32"/>
        <v>953.9</v>
      </c>
      <c r="AQ92" s="128"/>
      <c r="AR92" s="128"/>
      <c r="AS92" s="46">
        <f t="shared" si="33"/>
        <v>302.00278829097022</v>
      </c>
      <c r="AT92" s="46">
        <f t="shared" si="34"/>
        <v>651.89721170902976</v>
      </c>
      <c r="AU92" s="51"/>
      <c r="AV92" s="51"/>
      <c r="AW92" s="51">
        <f t="shared" si="35"/>
        <v>180549.77576287309</v>
      </c>
      <c r="AX92" s="58">
        <f t="shared" si="264"/>
        <v>927.38215694565588</v>
      </c>
      <c r="AY92" s="52"/>
      <c r="AZ92" s="52"/>
      <c r="BA92" s="52">
        <f t="shared" si="36"/>
        <v>160.30000000000001</v>
      </c>
      <c r="BB92" s="51">
        <f t="shared" si="37"/>
        <v>767.08215694565592</v>
      </c>
      <c r="BC92" s="51"/>
      <c r="BD92" s="51"/>
      <c r="BE92" s="57">
        <f t="shared" si="38"/>
        <v>176540.01313468462</v>
      </c>
      <c r="BF92" s="468">
        <f t="shared" si="39"/>
        <v>-927.38215694565588</v>
      </c>
      <c r="BG92" s="46">
        <f t="shared" si="40"/>
        <v>-1117.72</v>
      </c>
      <c r="BH92" s="46">
        <f t="shared" si="41"/>
        <v>-953.9</v>
      </c>
      <c r="BI92" s="48"/>
      <c r="BJ92" s="12"/>
      <c r="BK92" s="45">
        <v>31</v>
      </c>
      <c r="BL92" s="46">
        <f t="shared" si="265"/>
        <v>1176.0899999999999</v>
      </c>
      <c r="BM92" s="46">
        <f t="shared" si="266"/>
        <v>164.32</v>
      </c>
      <c r="BN92" s="46">
        <f t="shared" si="267"/>
        <v>1011.77</v>
      </c>
      <c r="BO92" s="46">
        <f t="shared" si="42"/>
        <v>298.57882555140617</v>
      </c>
      <c r="BP92" s="46">
        <f t="shared" si="43"/>
        <v>713.19117444859376</v>
      </c>
      <c r="BQ92" s="51">
        <f t="shared" si="44"/>
        <v>178434.10415639513</v>
      </c>
      <c r="BR92" s="57">
        <f t="shared" si="426"/>
        <v>183401.59121263327</v>
      </c>
      <c r="BS92" s="58">
        <f t="shared" si="45"/>
        <v>994.59333333333336</v>
      </c>
      <c r="BT92" s="52">
        <f t="shared" si="269"/>
        <v>161.26</v>
      </c>
      <c r="BU92" s="51">
        <f t="shared" si="46"/>
        <v>833.33333333333337</v>
      </c>
      <c r="BV92" s="51">
        <f t="shared" si="47"/>
        <v>174166.66666666637</v>
      </c>
      <c r="BW92" s="153">
        <f t="shared" si="427"/>
        <v>179999.99999999977</v>
      </c>
      <c r="BX92" s="468">
        <f t="shared" si="271"/>
        <v>-994.59333333333336</v>
      </c>
      <c r="BY92" s="46">
        <f t="shared" si="272"/>
        <v>-1176.0899999999999</v>
      </c>
      <c r="BZ92" s="46">
        <f t="shared" si="48"/>
        <v>-1011.77</v>
      </c>
      <c r="CA92" s="48"/>
      <c r="CB92" s="29"/>
      <c r="CC92" s="45">
        <v>31</v>
      </c>
      <c r="CD92" s="128">
        <f t="shared" si="49"/>
        <v>1117.6300000000001</v>
      </c>
      <c r="CE92" s="46">
        <f t="shared" si="273"/>
        <v>161.24</v>
      </c>
      <c r="CF92" s="128">
        <f t="shared" si="50"/>
        <v>956.39</v>
      </c>
      <c r="CG92" s="46">
        <f t="shared" si="274"/>
        <v>301.82321068471964</v>
      </c>
      <c r="CH92" s="46">
        <f t="shared" si="52"/>
        <v>654.5667893152804</v>
      </c>
      <c r="CI92" s="51">
        <f t="shared" si="53"/>
        <v>180439.35962151649</v>
      </c>
      <c r="CJ92" s="199">
        <f t="shared" si="428"/>
        <v>184998.51875003628</v>
      </c>
      <c r="CK92" s="153">
        <f t="shared" si="276"/>
        <v>10000</v>
      </c>
      <c r="CL92" s="45">
        <v>31</v>
      </c>
      <c r="CM92" s="46">
        <f t="shared" si="277"/>
        <v>1117.6300000000001</v>
      </c>
      <c r="CN92" s="128">
        <f t="shared" si="54"/>
        <v>161.24</v>
      </c>
      <c r="CO92" s="128">
        <f t="shared" si="278"/>
        <v>956.39</v>
      </c>
      <c r="CP92" s="46">
        <f t="shared" si="55"/>
        <v>301.82321068471964</v>
      </c>
      <c r="CQ92" s="46">
        <f t="shared" si="56"/>
        <v>654.5667893152804</v>
      </c>
      <c r="CR92" s="51">
        <f t="shared" si="57"/>
        <v>180439.35962151649</v>
      </c>
      <c r="CS92" s="153">
        <f t="shared" si="429"/>
        <v>184998.51875003628</v>
      </c>
      <c r="CT92" s="58">
        <f t="shared" si="58"/>
        <v>927.86033333333398</v>
      </c>
      <c r="CU92" s="52">
        <f t="shared" si="280"/>
        <v>158.47999999999999</v>
      </c>
      <c r="CV92" s="51">
        <f t="shared" si="281"/>
        <v>769.38033333333397</v>
      </c>
      <c r="CW92" s="51">
        <f t="shared" si="59"/>
        <v>176434.80966666649</v>
      </c>
      <c r="CX92" s="57">
        <f t="shared" si="430"/>
        <v>181820.47199999983</v>
      </c>
      <c r="CY92" s="153">
        <f t="shared" si="283"/>
        <v>10000</v>
      </c>
      <c r="CZ92" s="479">
        <f t="shared" si="60"/>
        <v>-927.86033333333398</v>
      </c>
      <c r="DA92" s="46">
        <f t="shared" si="284"/>
        <v>-1117.6300000000001</v>
      </c>
      <c r="DB92" s="46">
        <f t="shared" si="285"/>
        <v>-956.39</v>
      </c>
      <c r="DC92" s="48"/>
      <c r="DE92" s="45">
        <v>31</v>
      </c>
      <c r="DF92" s="46">
        <f t="shared" si="61"/>
        <v>1071.76</v>
      </c>
      <c r="DG92" s="46">
        <f t="shared" si="431"/>
        <v>59.989999999999995</v>
      </c>
      <c r="DH92" s="46">
        <f t="shared" si="62"/>
        <v>1011.77</v>
      </c>
      <c r="DI92" s="46">
        <f t="shared" si="63"/>
        <v>298.57882555140617</v>
      </c>
      <c r="DJ92" s="46">
        <f t="shared" si="64"/>
        <v>713.19117444859376</v>
      </c>
      <c r="DK92" s="51">
        <f t="shared" si="65"/>
        <v>178434.10415639513</v>
      </c>
      <c r="DL92" s="58">
        <f t="shared" si="66"/>
        <v>893.32333333333338</v>
      </c>
      <c r="DM92" s="52">
        <f t="shared" si="432"/>
        <v>59.989999999999995</v>
      </c>
      <c r="DN92" s="51">
        <f t="shared" si="67"/>
        <v>833.33333333333337</v>
      </c>
      <c r="DO92" s="57">
        <f t="shared" si="68"/>
        <v>174166.66666666637</v>
      </c>
      <c r="DP92" s="468">
        <f t="shared" si="288"/>
        <v>-893.32333333333338</v>
      </c>
      <c r="DQ92" s="46">
        <f t="shared" si="289"/>
        <v>-1071.76</v>
      </c>
      <c r="DR92" s="47"/>
      <c r="DS92" s="46">
        <f t="shared" si="290"/>
        <v>-1011.77</v>
      </c>
      <c r="DT92" s="48"/>
      <c r="DU92" s="29"/>
      <c r="DV92" s="45">
        <v>31</v>
      </c>
      <c r="DW92" s="46">
        <f t="shared" si="291"/>
        <v>1065.5</v>
      </c>
      <c r="DX92" s="46">
        <f t="shared" si="433"/>
        <v>53.730000000000004</v>
      </c>
      <c r="DY92" s="46">
        <f t="shared" si="293"/>
        <v>1011.77</v>
      </c>
      <c r="DZ92" s="46">
        <f t="shared" si="69"/>
        <v>298.57882555140617</v>
      </c>
      <c r="EA92" s="46">
        <f t="shared" si="70"/>
        <v>713.19117444859376</v>
      </c>
      <c r="EB92" s="51">
        <f t="shared" si="71"/>
        <v>178434.10415639513</v>
      </c>
      <c r="EC92" s="58">
        <f t="shared" si="72"/>
        <v>885.82333333333338</v>
      </c>
      <c r="ED92" s="52">
        <f t="shared" si="434"/>
        <v>52.489999999999995</v>
      </c>
      <c r="EE92" s="51">
        <f t="shared" si="73"/>
        <v>833.33333333333337</v>
      </c>
      <c r="EF92" s="57">
        <f t="shared" si="74"/>
        <v>174166.66666666637</v>
      </c>
      <c r="EG92" s="468">
        <f t="shared" si="295"/>
        <v>-885.82333333333338</v>
      </c>
      <c r="EH92" s="46">
        <f t="shared" si="296"/>
        <v>-1065.5</v>
      </c>
      <c r="EI92" s="47"/>
      <c r="EJ92" s="46">
        <f t="shared" si="297"/>
        <v>-1011.77</v>
      </c>
      <c r="EK92" s="48"/>
      <c r="EL92" s="29"/>
      <c r="EM92" s="45">
        <v>31</v>
      </c>
      <c r="EN92" s="46">
        <f t="shared" si="411"/>
        <v>1058.0868689014749</v>
      </c>
      <c r="EO92" s="46">
        <f t="shared" si="435"/>
        <v>53.760000000000005</v>
      </c>
      <c r="EP92" s="128">
        <f t="shared" si="77"/>
        <v>1004.3268689014749</v>
      </c>
      <c r="EQ92" s="46">
        <f t="shared" si="78"/>
        <v>298.72748514489354</v>
      </c>
      <c r="ER92" s="46">
        <f t="shared" si="79"/>
        <v>705.59938375658135</v>
      </c>
      <c r="ES92" s="51">
        <f t="shared" si="80"/>
        <v>178530.89170317954</v>
      </c>
      <c r="ET92" s="153">
        <f t="shared" si="298"/>
        <v>10000</v>
      </c>
      <c r="EU92" s="45">
        <v>31</v>
      </c>
      <c r="EV92" s="46">
        <f t="shared" si="81"/>
        <v>1058.0899999999999</v>
      </c>
      <c r="EW92" s="46">
        <f t="shared" si="436"/>
        <v>53.760000000000005</v>
      </c>
      <c r="EX92" s="128">
        <f t="shared" si="300"/>
        <v>1004.33</v>
      </c>
      <c r="EY92" s="46">
        <f t="shared" si="301"/>
        <v>298.72732474703577</v>
      </c>
      <c r="EZ92" s="46">
        <f t="shared" si="82"/>
        <v>705.60267525296422</v>
      </c>
      <c r="FA92" s="51">
        <f t="shared" si="83"/>
        <v>178530.79217296847</v>
      </c>
      <c r="FB92" s="58">
        <f t="shared" si="302"/>
        <v>874.86920833333363</v>
      </c>
      <c r="FC92" s="52">
        <f t="shared" si="437"/>
        <v>52.56</v>
      </c>
      <c r="FD92" s="51">
        <f t="shared" si="304"/>
        <v>822.30920833333357</v>
      </c>
      <c r="FE92" s="57">
        <f t="shared" si="84"/>
        <v>174392.77454166661</v>
      </c>
      <c r="FF92" s="153">
        <f t="shared" si="305"/>
        <v>10000</v>
      </c>
      <c r="FG92" s="469">
        <f t="shared" si="85"/>
        <v>-874.86920833333363</v>
      </c>
      <c r="FH92" s="46">
        <f t="shared" si="86"/>
        <v>-1058.0899999999999</v>
      </c>
      <c r="FI92" s="46">
        <f t="shared" si="87"/>
        <v>-1004.33</v>
      </c>
      <c r="FJ92" s="48"/>
      <c r="FL92" s="45">
        <v>31</v>
      </c>
      <c r="FM92" s="46">
        <f t="shared" si="306"/>
        <v>1066.78</v>
      </c>
      <c r="FN92" s="46">
        <f t="shared" si="412"/>
        <v>55.01</v>
      </c>
      <c r="FO92" s="46">
        <f t="shared" si="307"/>
        <v>1011.77</v>
      </c>
      <c r="FP92" s="46">
        <f t="shared" si="89"/>
        <v>298.57882555140617</v>
      </c>
      <c r="FQ92" s="46">
        <f t="shared" si="90"/>
        <v>713.19117444859376</v>
      </c>
      <c r="FR92" s="51">
        <f t="shared" si="91"/>
        <v>178434.10415639513</v>
      </c>
      <c r="FS92" s="57">
        <f t="shared" si="438"/>
        <v>183401.59121263327</v>
      </c>
      <c r="FT92" s="58">
        <f t="shared" si="92"/>
        <v>887.33333333333337</v>
      </c>
      <c r="FU92" s="241">
        <f t="shared" si="413"/>
        <v>54</v>
      </c>
      <c r="FV92" s="51">
        <f t="shared" si="94"/>
        <v>833.33333333333337</v>
      </c>
      <c r="FW92" s="51">
        <f t="shared" si="95"/>
        <v>174166.66666666637</v>
      </c>
      <c r="FX92" s="153">
        <f t="shared" si="439"/>
        <v>179999.99999999977</v>
      </c>
      <c r="FY92" s="468">
        <f t="shared" si="310"/>
        <v>-887.33333333333337</v>
      </c>
      <c r="FZ92" s="46">
        <f t="shared" si="311"/>
        <v>-1066.78</v>
      </c>
      <c r="GA92" s="46">
        <f t="shared" si="96"/>
        <v>-1011.77</v>
      </c>
      <c r="GB92" s="48"/>
      <c r="GD92" s="45">
        <v>31</v>
      </c>
      <c r="GE92" s="46">
        <f t="shared" si="414"/>
        <v>1060.0875939185617</v>
      </c>
      <c r="GF92" s="128">
        <f t="shared" si="440"/>
        <v>55.01</v>
      </c>
      <c r="GG92" s="128">
        <f t="shared" si="98"/>
        <v>1005.0775939185617</v>
      </c>
      <c r="GH92" s="46">
        <f t="shared" si="99"/>
        <v>298.66889018837361</v>
      </c>
      <c r="GI92" s="46">
        <f t="shared" si="100"/>
        <v>706.40870373018811</v>
      </c>
      <c r="GJ92" s="51">
        <f t="shared" si="101"/>
        <v>178494.925409294</v>
      </c>
      <c r="GK92" s="51">
        <f t="shared" si="441"/>
        <v>183415.17150587076</v>
      </c>
      <c r="GL92" s="153">
        <f t="shared" si="314"/>
        <v>10000</v>
      </c>
      <c r="GM92" s="45">
        <v>31</v>
      </c>
      <c r="GN92" s="46">
        <f t="shared" si="102"/>
        <v>1060.0899999999999</v>
      </c>
      <c r="GO92" s="46">
        <f t="shared" si="415"/>
        <v>55.01</v>
      </c>
      <c r="GP92" s="128">
        <f t="shared" si="315"/>
        <v>1005.08</v>
      </c>
      <c r="GQ92" s="46">
        <f t="shared" si="104"/>
        <v>298.66876693121475</v>
      </c>
      <c r="GR92" s="46">
        <f t="shared" si="105"/>
        <v>706.41123306878535</v>
      </c>
      <c r="GS92" s="51">
        <f t="shared" si="106"/>
        <v>178494.84892566007</v>
      </c>
      <c r="GT92" s="57">
        <f t="shared" si="442"/>
        <v>183415.11263947212</v>
      </c>
      <c r="GU92" s="58">
        <f t="shared" si="107"/>
        <v>876.92633333333197</v>
      </c>
      <c r="GV92" s="241">
        <f t="shared" si="416"/>
        <v>54.03</v>
      </c>
      <c r="GW92" s="51">
        <f t="shared" si="317"/>
        <v>822.896333333332</v>
      </c>
      <c r="GX92" s="57">
        <f t="shared" si="109"/>
        <v>174361.45366666676</v>
      </c>
      <c r="GY92" s="57">
        <f t="shared" si="443"/>
        <v>180121.72800000012</v>
      </c>
      <c r="GZ92" s="153">
        <f t="shared" si="319"/>
        <v>10000</v>
      </c>
      <c r="HA92" s="469">
        <f t="shared" si="110"/>
        <v>-876.92633333333197</v>
      </c>
      <c r="HB92" s="46">
        <f t="shared" si="111"/>
        <v>-1060.0899999999999</v>
      </c>
      <c r="HC92" s="46">
        <f t="shared" si="112"/>
        <v>-1005.08</v>
      </c>
      <c r="HD92" s="48"/>
      <c r="HF92" s="45">
        <v>31</v>
      </c>
      <c r="HG92" s="46">
        <f t="shared" si="113"/>
        <v>1123.8775326810628</v>
      </c>
      <c r="HH92" s="46">
        <f t="shared" si="114"/>
        <v>250</v>
      </c>
      <c r="HI92" s="46">
        <f t="shared" si="115"/>
        <v>873.8775326810628</v>
      </c>
      <c r="HJ92" s="46">
        <f t="shared" si="116"/>
        <v>305.64269026268624</v>
      </c>
      <c r="HK92" s="46">
        <f t="shared" si="117"/>
        <v>568.2348424183765</v>
      </c>
      <c r="HL92" s="51">
        <f t="shared" si="118"/>
        <v>182817.37931519336</v>
      </c>
      <c r="HM92" s="153">
        <f t="shared" si="320"/>
        <v>10000</v>
      </c>
      <c r="HN92" s="58">
        <f t="shared" si="119"/>
        <v>933.33333333333724</v>
      </c>
      <c r="HO92" s="52">
        <f t="shared" si="120"/>
        <v>250</v>
      </c>
      <c r="HP92" s="51">
        <f t="shared" si="121"/>
        <v>683.33333333333724</v>
      </c>
      <c r="HQ92" s="57">
        <f t="shared" si="122"/>
        <v>178816.66666666637</v>
      </c>
      <c r="HR92" s="153">
        <f t="shared" si="321"/>
        <v>10000</v>
      </c>
      <c r="HS92" s="468">
        <f t="shared" si="123"/>
        <v>-933.33333333333724</v>
      </c>
      <c r="HT92" s="46">
        <f t="shared" si="124"/>
        <v>-1123.8775326810628</v>
      </c>
      <c r="HU92" s="46">
        <f t="shared" si="125"/>
        <v>-873.8775326810628</v>
      </c>
      <c r="HV92" s="48"/>
      <c r="HW92" s="29"/>
      <c r="HX92" s="45">
        <v>31</v>
      </c>
      <c r="HY92" s="128">
        <f t="shared" si="126"/>
        <v>1124.3399999999999</v>
      </c>
      <c r="HZ92" s="46">
        <f t="shared" si="127"/>
        <v>265.26</v>
      </c>
      <c r="IA92" s="46">
        <f t="shared" si="128"/>
        <v>859.08</v>
      </c>
      <c r="IB92" s="46">
        <f t="shared" si="129"/>
        <v>307.01677346454034</v>
      </c>
      <c r="IC92" s="46">
        <f t="shared" si="130"/>
        <v>552.06322653545976</v>
      </c>
      <c r="ID92" s="51">
        <f t="shared" si="131"/>
        <v>183658.00085218876</v>
      </c>
      <c r="IE92" s="153">
        <f t="shared" si="322"/>
        <v>10000</v>
      </c>
      <c r="IF92" s="58">
        <f t="shared" si="132"/>
        <v>930.14625019664186</v>
      </c>
      <c r="IG92" s="52">
        <f t="shared" si="133"/>
        <v>259.68</v>
      </c>
      <c r="IH92" s="51">
        <f t="shared" si="134"/>
        <v>670.46625019664179</v>
      </c>
      <c r="II92" s="57">
        <f t="shared" si="323"/>
        <v>179657.60624390419</v>
      </c>
      <c r="IJ92" s="153">
        <f t="shared" si="324"/>
        <v>10000</v>
      </c>
      <c r="IK92" s="468">
        <f t="shared" si="135"/>
        <v>-930.14625019664186</v>
      </c>
      <c r="IL92" s="46">
        <f t="shared" si="136"/>
        <v>-1124.3399999999999</v>
      </c>
      <c r="IM92" s="46">
        <f t="shared" si="137"/>
        <v>-859.08</v>
      </c>
      <c r="IN92" s="48"/>
      <c r="IO92" s="53">
        <f t="shared" si="138"/>
        <v>265.27795767025071</v>
      </c>
      <c r="IQ92" s="45">
        <v>31</v>
      </c>
      <c r="IR92" s="128">
        <f t="shared" si="139"/>
        <v>1126.4568749999989</v>
      </c>
      <c r="IS92" s="128">
        <f t="shared" si="140"/>
        <v>270.14</v>
      </c>
      <c r="IT92" s="128">
        <f t="shared" si="141"/>
        <v>856.31687499999896</v>
      </c>
      <c r="IU92" s="46">
        <f t="shared" si="364"/>
        <v>307.17</v>
      </c>
      <c r="IV92" s="46">
        <f t="shared" si="143"/>
        <v>549.146874999999</v>
      </c>
      <c r="IW92" s="51">
        <f t="shared" si="144"/>
        <v>183750.18687500007</v>
      </c>
      <c r="IX92" s="199">
        <f t="shared" si="325"/>
        <v>10000</v>
      </c>
      <c r="IY92" s="128">
        <f t="shared" si="145"/>
        <v>265.22114557295112</v>
      </c>
      <c r="IZ92" s="408">
        <f t="shared" si="146"/>
        <v>0</v>
      </c>
      <c r="JA92" s="58">
        <f t="shared" si="147"/>
        <v>931.95916666666494</v>
      </c>
      <c r="JB92" s="52">
        <f t="shared" si="148"/>
        <v>264.45999999999998</v>
      </c>
      <c r="JC92" s="51">
        <f t="shared" si="149"/>
        <v>667.49916666666491</v>
      </c>
      <c r="JD92" s="57">
        <f t="shared" si="150"/>
        <v>179755.46583333332</v>
      </c>
      <c r="JE92" s="280">
        <f t="shared" si="151"/>
        <v>10000</v>
      </c>
      <c r="JF92" s="280">
        <f t="shared" si="152"/>
        <v>0</v>
      </c>
      <c r="JG92" s="468">
        <f t="shared" si="153"/>
        <v>-931.95916666666494</v>
      </c>
      <c r="JH92" s="46">
        <f t="shared" si="154"/>
        <v>-1126.4568749999989</v>
      </c>
      <c r="JI92" s="46">
        <f t="shared" si="155"/>
        <v>-856.31687499999896</v>
      </c>
      <c r="JJ92" s="48"/>
      <c r="JL92" s="45">
        <v>31</v>
      </c>
      <c r="JM92" s="46">
        <f t="shared" si="156"/>
        <v>1124.4930833333331</v>
      </c>
      <c r="JN92" s="46">
        <f t="shared" si="157"/>
        <v>269.66000000000003</v>
      </c>
      <c r="JO92" s="128">
        <f t="shared" si="158"/>
        <v>854.83308333333298</v>
      </c>
      <c r="JP92" s="46">
        <f t="shared" si="326"/>
        <v>307.38</v>
      </c>
      <c r="JQ92" s="46">
        <f t="shared" si="159"/>
        <v>547.45308333333298</v>
      </c>
      <c r="JR92" s="51">
        <f t="shared" si="160"/>
        <v>183878.71441666668</v>
      </c>
      <c r="JS92" s="51">
        <f t="shared" si="444"/>
        <v>183401.59121263327</v>
      </c>
      <c r="JT92" s="199">
        <f t="shared" si="328"/>
        <v>10000</v>
      </c>
      <c r="JU92" s="128">
        <f t="shared" si="161"/>
        <v>269.64405924529518</v>
      </c>
      <c r="JV92" s="408">
        <f t="shared" si="162"/>
        <v>0</v>
      </c>
      <c r="JW92" s="58">
        <f t="shared" si="163"/>
        <v>930.37233333333074</v>
      </c>
      <c r="JX92" s="52">
        <f t="shared" si="164"/>
        <v>264.66000000000003</v>
      </c>
      <c r="JY92" s="51">
        <f t="shared" si="165"/>
        <v>665.71233333333066</v>
      </c>
      <c r="JZ92" s="51">
        <f t="shared" si="166"/>
        <v>179892.11766666686</v>
      </c>
      <c r="KA92" s="199">
        <f t="shared" si="445"/>
        <v>179999.99999999977</v>
      </c>
      <c r="KB92" s="128">
        <f t="shared" si="330"/>
        <v>10000</v>
      </c>
      <c r="KC92" s="204">
        <f t="shared" si="167"/>
        <v>0</v>
      </c>
      <c r="KD92" s="468">
        <f t="shared" si="331"/>
        <v>-930.37233333333074</v>
      </c>
      <c r="KE92" s="46">
        <f t="shared" si="168"/>
        <v>-1124.4930833333331</v>
      </c>
      <c r="KF92" s="46">
        <f t="shared" si="169"/>
        <v>-854.83308333333298</v>
      </c>
      <c r="KG92" s="48"/>
      <c r="KI92" s="45">
        <v>31</v>
      </c>
      <c r="KJ92" s="46">
        <f t="shared" si="170"/>
        <v>1124.4890404061762</v>
      </c>
      <c r="KK92" s="46">
        <f t="shared" si="171"/>
        <v>268.26</v>
      </c>
      <c r="KL92" s="128">
        <f t="shared" si="172"/>
        <v>856.22904040617618</v>
      </c>
      <c r="KM92" s="46">
        <f t="shared" si="173"/>
        <v>307.22483257620746</v>
      </c>
      <c r="KN92" s="46">
        <f t="shared" si="174"/>
        <v>549.00420782996866</v>
      </c>
      <c r="KO92" s="51">
        <f t="shared" si="175"/>
        <v>183785.8953378945</v>
      </c>
      <c r="KP92" s="199">
        <f t="shared" si="446"/>
        <v>184998.51875003628</v>
      </c>
      <c r="KQ92" s="199">
        <f t="shared" si="333"/>
        <v>10000</v>
      </c>
      <c r="KR92" s="128">
        <f t="shared" si="176"/>
        <v>347.86597304483575</v>
      </c>
      <c r="KS92" s="408">
        <f t="shared" si="177"/>
        <v>0</v>
      </c>
      <c r="KT92" s="45">
        <v>31</v>
      </c>
      <c r="KU92" s="46">
        <f t="shared" si="334"/>
        <v>1124.49</v>
      </c>
      <c r="KV92" s="46">
        <f t="shared" si="178"/>
        <v>268.26</v>
      </c>
      <c r="KW92" s="128">
        <f t="shared" si="179"/>
        <v>856.23</v>
      </c>
      <c r="KX92" s="46">
        <f t="shared" si="180"/>
        <v>307.22478341876541</v>
      </c>
      <c r="KY92" s="46">
        <f t="shared" si="181"/>
        <v>549.00521658123466</v>
      </c>
      <c r="KZ92" s="51">
        <f t="shared" si="182"/>
        <v>183785.86483467804</v>
      </c>
      <c r="LA92" s="153">
        <f t="shared" si="447"/>
        <v>184998.51875003628</v>
      </c>
      <c r="LB92" s="58">
        <f t="shared" si="183"/>
        <v>930.59633333333579</v>
      </c>
      <c r="LC92" s="52">
        <f t="shared" si="184"/>
        <v>263.66000000000003</v>
      </c>
      <c r="LD92" s="51">
        <f t="shared" si="185"/>
        <v>666.93633333333582</v>
      </c>
      <c r="LE92" s="51">
        <f t="shared" si="186"/>
        <v>179800.41366666657</v>
      </c>
      <c r="LF92" s="51">
        <f t="shared" si="448"/>
        <v>181820.47199999983</v>
      </c>
      <c r="LG92" s="128">
        <f t="shared" si="187"/>
        <v>10000</v>
      </c>
      <c r="LH92" s="204">
        <f t="shared" si="188"/>
        <v>0</v>
      </c>
      <c r="LI92" s="479">
        <f t="shared" si="189"/>
        <v>-930.59633333333579</v>
      </c>
      <c r="LJ92" s="46">
        <f t="shared" si="337"/>
        <v>-1124.49</v>
      </c>
      <c r="LK92" s="46">
        <f t="shared" si="338"/>
        <v>-856.23</v>
      </c>
      <c r="LL92" s="48"/>
      <c r="LN92" s="45">
        <v>31</v>
      </c>
      <c r="LO92" s="46">
        <f t="shared" si="190"/>
        <v>1123.1238136873469</v>
      </c>
      <c r="LP92" s="128">
        <f t="shared" si="417"/>
        <v>226.66</v>
      </c>
      <c r="LQ92" s="46">
        <f t="shared" si="192"/>
        <v>896.46381368734694</v>
      </c>
      <c r="LR92" s="46">
        <f t="shared" si="193"/>
        <v>303.45258360678741</v>
      </c>
      <c r="LS92" s="46">
        <f t="shared" si="194"/>
        <v>593.01123008055947</v>
      </c>
      <c r="LT92" s="51">
        <f t="shared" si="195"/>
        <v>181478.53893399189</v>
      </c>
      <c r="LU92" s="199">
        <f t="shared" si="339"/>
        <v>10000</v>
      </c>
      <c r="LV92" s="58">
        <f t="shared" si="196"/>
        <v>933.33033333333128</v>
      </c>
      <c r="LW92" s="52">
        <f t="shared" si="418"/>
        <v>226.66</v>
      </c>
      <c r="LX92" s="51">
        <f t="shared" si="198"/>
        <v>706.67033333333131</v>
      </c>
      <c r="LY92" s="51">
        <f t="shared" si="340"/>
        <v>177493.21966666673</v>
      </c>
      <c r="LZ92" s="46">
        <f t="shared" si="341"/>
        <v>226.66</v>
      </c>
      <c r="MA92" s="199">
        <f t="shared" si="342"/>
        <v>10000</v>
      </c>
      <c r="MB92" s="468">
        <f t="shared" si="199"/>
        <v>-933.33033333333128</v>
      </c>
      <c r="MC92" s="46">
        <f t="shared" si="200"/>
        <v>-1123.1238136873469</v>
      </c>
      <c r="MD92" s="46">
        <f t="shared" si="201"/>
        <v>-896.46381368734694</v>
      </c>
      <c r="ME92" s="48"/>
      <c r="MG92" s="45">
        <v>31</v>
      </c>
      <c r="MH92" s="46">
        <f t="shared" si="202"/>
        <v>1076.608661999408</v>
      </c>
      <c r="MI92" s="46">
        <f t="shared" si="419"/>
        <v>135.69999999999999</v>
      </c>
      <c r="MJ92" s="46">
        <f t="shared" si="204"/>
        <v>940.90866199940797</v>
      </c>
      <c r="MK92" s="46">
        <f t="shared" si="205"/>
        <v>301.58853888835648</v>
      </c>
      <c r="ML92" s="46">
        <f t="shared" si="206"/>
        <v>639.32012311105154</v>
      </c>
      <c r="MM92" s="51">
        <f t="shared" si="207"/>
        <v>180313.80320990286</v>
      </c>
      <c r="MN92" s="199">
        <f t="shared" si="343"/>
        <v>10000</v>
      </c>
      <c r="MO92" s="58">
        <f t="shared" si="208"/>
        <v>889.32945707741396</v>
      </c>
      <c r="MP92" s="52">
        <f t="shared" si="420"/>
        <v>132.72999999999999</v>
      </c>
      <c r="MQ92" s="51">
        <f t="shared" si="210"/>
        <v>756.59945707741394</v>
      </c>
      <c r="MR92" s="57">
        <f t="shared" si="211"/>
        <v>176233.75683060012</v>
      </c>
      <c r="MS92" s="199">
        <f t="shared" si="344"/>
        <v>10000</v>
      </c>
      <c r="MT92" s="468">
        <f t="shared" si="345"/>
        <v>-889.32945707741396</v>
      </c>
      <c r="MU92" s="46">
        <f t="shared" si="212"/>
        <v>-1076.608661999408</v>
      </c>
      <c r="MV92" s="46">
        <f t="shared" si="213"/>
        <v>-940.90866199940797</v>
      </c>
      <c r="MW92" s="48"/>
      <c r="MY92" s="45">
        <v>31</v>
      </c>
      <c r="MZ92" s="46">
        <f t="shared" si="214"/>
        <v>1076.608661999408</v>
      </c>
      <c r="NA92" s="46">
        <f t="shared" si="421"/>
        <v>135.69999999999999</v>
      </c>
      <c r="NB92" s="128">
        <f t="shared" si="216"/>
        <v>940.90866199940797</v>
      </c>
      <c r="NC92" s="46">
        <f t="shared" si="217"/>
        <v>301.58853888835648</v>
      </c>
      <c r="ND92" s="46">
        <f t="shared" si="218"/>
        <v>639.32012311105154</v>
      </c>
      <c r="NE92" s="51">
        <f t="shared" si="219"/>
        <v>180313.80320990286</v>
      </c>
      <c r="NF92" s="153">
        <f t="shared" si="346"/>
        <v>10000</v>
      </c>
      <c r="NG92" s="45">
        <v>31</v>
      </c>
      <c r="NH92" s="46">
        <f t="shared" si="220"/>
        <v>1076.6099999999999</v>
      </c>
      <c r="NI92" s="46">
        <f t="shared" si="422"/>
        <v>135.69999999999999</v>
      </c>
      <c r="NJ92" s="128">
        <f t="shared" si="347"/>
        <v>940.91</v>
      </c>
      <c r="NK92" s="46">
        <f t="shared" si="348"/>
        <v>301.58847034614149</v>
      </c>
      <c r="NL92" s="46">
        <f t="shared" si="222"/>
        <v>639.32152965385853</v>
      </c>
      <c r="NM92" s="51">
        <f t="shared" si="223"/>
        <v>180313.76067803105</v>
      </c>
      <c r="NN92" s="58">
        <f t="shared" si="224"/>
        <v>888.78037499999857</v>
      </c>
      <c r="NO92" s="52">
        <f t="shared" si="423"/>
        <v>132.75</v>
      </c>
      <c r="NP92" s="51">
        <f t="shared" si="226"/>
        <v>756.03037499999857</v>
      </c>
      <c r="NQ92" s="57">
        <f t="shared" si="227"/>
        <v>176250.95837500007</v>
      </c>
      <c r="NR92" s="153">
        <f t="shared" si="349"/>
        <v>10000</v>
      </c>
      <c r="NS92" s="469">
        <f t="shared" si="228"/>
        <v>-888.78037499999857</v>
      </c>
      <c r="NT92" s="46">
        <f t="shared" si="229"/>
        <v>-1076.6099999999999</v>
      </c>
      <c r="NU92" s="46">
        <f t="shared" si="230"/>
        <v>-940.91</v>
      </c>
      <c r="NV92" s="48"/>
      <c r="NX92" s="45">
        <v>31</v>
      </c>
      <c r="NY92" s="46">
        <f t="shared" si="231"/>
        <v>1076.6456011701148</v>
      </c>
      <c r="NZ92" s="46">
        <f t="shared" si="424"/>
        <v>137.54</v>
      </c>
      <c r="OA92" s="46">
        <f t="shared" si="233"/>
        <v>939.10560117011482</v>
      </c>
      <c r="OB92" s="46">
        <f t="shared" si="234"/>
        <v>301.66920177556716</v>
      </c>
      <c r="OC92" s="46">
        <f t="shared" si="235"/>
        <v>637.43639939454761</v>
      </c>
      <c r="OD92" s="51">
        <f t="shared" si="236"/>
        <v>180364.08466594573</v>
      </c>
      <c r="OE92" s="57">
        <f t="shared" si="449"/>
        <v>183401.59121263327</v>
      </c>
      <c r="OF92" s="153">
        <f t="shared" si="351"/>
        <v>10000</v>
      </c>
      <c r="OG92" s="58">
        <f t="shared" si="237"/>
        <v>889.48383333333379</v>
      </c>
      <c r="OH92" s="241">
        <f t="shared" si="450"/>
        <v>134.97999999999999</v>
      </c>
      <c r="OI92" s="51">
        <f t="shared" si="238"/>
        <v>754.50383333333377</v>
      </c>
      <c r="OJ92" s="51">
        <f t="shared" si="239"/>
        <v>176290.70116666687</v>
      </c>
      <c r="OK92" s="153">
        <f t="shared" si="451"/>
        <v>179999.99999999977</v>
      </c>
      <c r="OL92" s="153">
        <f t="shared" si="354"/>
        <v>10000</v>
      </c>
      <c r="OM92" s="468">
        <f t="shared" si="355"/>
        <v>-889.48383333333379</v>
      </c>
      <c r="ON92" s="46">
        <f t="shared" si="356"/>
        <v>-1076.6456011701148</v>
      </c>
      <c r="OO92" s="46">
        <f t="shared" si="240"/>
        <v>-939.10560117011482</v>
      </c>
      <c r="OP92" s="48"/>
      <c r="OR92" s="45">
        <v>31</v>
      </c>
      <c r="OS92" s="46">
        <f t="shared" si="241"/>
        <v>1076.765700416463</v>
      </c>
      <c r="OT92" s="46">
        <f t="shared" si="425"/>
        <v>137.55000000000001</v>
      </c>
      <c r="OU92" s="128">
        <f t="shared" si="243"/>
        <v>939.21570041646305</v>
      </c>
      <c r="OV92" s="46">
        <f t="shared" si="244"/>
        <v>301.66314982788208</v>
      </c>
      <c r="OW92" s="46">
        <f t="shared" si="245"/>
        <v>637.55255058858097</v>
      </c>
      <c r="OX92" s="51">
        <f t="shared" si="246"/>
        <v>180360.33734614064</v>
      </c>
      <c r="OY92" s="51">
        <f t="shared" si="452"/>
        <v>183415.17150587076</v>
      </c>
      <c r="OZ92" s="153">
        <f t="shared" si="358"/>
        <v>10000</v>
      </c>
      <c r="PA92" s="45">
        <v>31</v>
      </c>
      <c r="PB92" s="46">
        <f t="shared" si="247"/>
        <v>1076.765700416463</v>
      </c>
      <c r="PC92" s="46">
        <f t="shared" si="453"/>
        <v>137.55000000000001</v>
      </c>
      <c r="PD92" s="128">
        <f t="shared" si="248"/>
        <v>939.21570041646305</v>
      </c>
      <c r="PE92" s="46">
        <f t="shared" si="249"/>
        <v>301.66314982788208</v>
      </c>
      <c r="PF92" s="46">
        <f t="shared" si="250"/>
        <v>637.55255058858097</v>
      </c>
      <c r="PG92" s="51">
        <f t="shared" si="251"/>
        <v>180360.33734614064</v>
      </c>
      <c r="PH92" s="57">
        <f t="shared" si="454"/>
        <v>183415.11263947212</v>
      </c>
      <c r="PI92" s="688">
        <f t="shared" si="252"/>
        <v>889.6533333333341</v>
      </c>
      <c r="PJ92" s="241">
        <f t="shared" si="455"/>
        <v>135.09</v>
      </c>
      <c r="PK92" s="51">
        <f t="shared" si="253"/>
        <v>754.56333333333407</v>
      </c>
      <c r="PL92" s="57">
        <f t="shared" si="254"/>
        <v>176286.45666666664</v>
      </c>
      <c r="PM92" s="57">
        <f t="shared" si="456"/>
        <v>180121.72800000012</v>
      </c>
      <c r="PN92" s="153">
        <f t="shared" si="363"/>
        <v>10000</v>
      </c>
      <c r="PO92" s="469">
        <f t="shared" si="255"/>
        <v>-889.6533333333341</v>
      </c>
      <c r="PP92" s="46">
        <f t="shared" si="256"/>
        <v>-1076.765700416463</v>
      </c>
      <c r="PQ92" s="46">
        <f t="shared" si="257"/>
        <v>-939.21570041646305</v>
      </c>
      <c r="PR92" s="48"/>
    </row>
    <row r="93" spans="2:434" hidden="1" x14ac:dyDescent="0.3">
      <c r="B93" s="45">
        <v>32</v>
      </c>
      <c r="C93" s="46">
        <f t="shared" si="10"/>
        <v>1111.77</v>
      </c>
      <c r="D93" s="46">
        <f t="shared" si="11"/>
        <v>100</v>
      </c>
      <c r="E93" s="46">
        <f t="shared" si="12"/>
        <v>1011.77</v>
      </c>
      <c r="F93" s="46">
        <f t="shared" si="13"/>
        <v>297.3901735939919</v>
      </c>
      <c r="G93" s="46">
        <f t="shared" si="14"/>
        <v>714.37982640600808</v>
      </c>
      <c r="H93" s="51">
        <f t="shared" si="15"/>
        <v>177719.72432998911</v>
      </c>
      <c r="I93" s="58">
        <f t="shared" si="16"/>
        <v>933.33333333333337</v>
      </c>
      <c r="J93" s="52">
        <f t="shared" si="17"/>
        <v>100</v>
      </c>
      <c r="K93" s="51">
        <f t="shared" si="18"/>
        <v>833.33333333333337</v>
      </c>
      <c r="L93" s="57">
        <f t="shared" si="19"/>
        <v>173333.33333333302</v>
      </c>
      <c r="M93" s="468">
        <f t="shared" si="258"/>
        <v>-933.33333333333337</v>
      </c>
      <c r="N93" s="46">
        <f t="shared" si="259"/>
        <v>-1111.77</v>
      </c>
      <c r="O93" s="47"/>
      <c r="P93" s="46">
        <f t="shared" si="260"/>
        <v>-1011.77</v>
      </c>
      <c r="Q93" s="48"/>
      <c r="R93" s="29"/>
      <c r="S93" s="29"/>
      <c r="T93" s="45">
        <v>32</v>
      </c>
      <c r="U93" s="46">
        <f t="shared" si="20"/>
        <v>1178.45</v>
      </c>
      <c r="V93" s="46">
        <f t="shared" si="21"/>
        <v>166.68</v>
      </c>
      <c r="W93" s="46">
        <f t="shared" si="261"/>
        <v>1011.77</v>
      </c>
      <c r="X93" s="46">
        <f t="shared" si="22"/>
        <v>297.3901735939919</v>
      </c>
      <c r="Y93" s="46">
        <f t="shared" si="23"/>
        <v>714.37982640600808</v>
      </c>
      <c r="Z93" s="51">
        <f t="shared" si="24"/>
        <v>177719.72432998911</v>
      </c>
      <c r="AA93" s="58">
        <f t="shared" si="25"/>
        <v>996.0333333333333</v>
      </c>
      <c r="AB93" s="52">
        <f t="shared" si="26"/>
        <v>162.69999999999999</v>
      </c>
      <c r="AC93" s="51">
        <f t="shared" si="27"/>
        <v>833.33333333333337</v>
      </c>
      <c r="AD93" s="57">
        <f t="shared" si="28"/>
        <v>173333.33333333302</v>
      </c>
      <c r="AE93" s="468">
        <f t="shared" si="262"/>
        <v>-996.0333333333333</v>
      </c>
      <c r="AF93" s="46">
        <f t="shared" si="29"/>
        <v>-1178.45</v>
      </c>
      <c r="AG93" s="47"/>
      <c r="AH93" s="46">
        <f t="shared" si="263"/>
        <v>-1011.77</v>
      </c>
      <c r="AI93" s="48"/>
      <c r="AJ93" s="29"/>
      <c r="AK93" s="45">
        <v>32</v>
      </c>
      <c r="AL93" s="46">
        <f t="shared" si="30"/>
        <v>1117.72</v>
      </c>
      <c r="AM93" s="46"/>
      <c r="AN93" s="46"/>
      <c r="AO93" s="46">
        <f t="shared" si="31"/>
        <v>163.24</v>
      </c>
      <c r="AP93" s="128">
        <f t="shared" si="32"/>
        <v>954.48</v>
      </c>
      <c r="AQ93" s="128"/>
      <c r="AR93" s="128"/>
      <c r="AS93" s="46">
        <f t="shared" si="33"/>
        <v>300.91629293812184</v>
      </c>
      <c r="AT93" s="46">
        <f t="shared" si="34"/>
        <v>653.56370706187818</v>
      </c>
      <c r="AU93" s="51"/>
      <c r="AV93" s="51"/>
      <c r="AW93" s="51">
        <f t="shared" si="35"/>
        <v>179896.21205581122</v>
      </c>
      <c r="AX93" s="58">
        <f t="shared" si="264"/>
        <v>927.38215694565588</v>
      </c>
      <c r="AY93" s="52"/>
      <c r="AZ93" s="52"/>
      <c r="BA93" s="52">
        <f t="shared" si="36"/>
        <v>159.62</v>
      </c>
      <c r="BB93" s="51">
        <f t="shared" si="37"/>
        <v>767.76215694565587</v>
      </c>
      <c r="BC93" s="51"/>
      <c r="BD93" s="51"/>
      <c r="BE93" s="57">
        <f t="shared" si="38"/>
        <v>175772.25097773896</v>
      </c>
      <c r="BF93" s="468">
        <f t="shared" si="39"/>
        <v>-927.38215694565588</v>
      </c>
      <c r="BG93" s="46">
        <f t="shared" si="40"/>
        <v>-1117.72</v>
      </c>
      <c r="BH93" s="46">
        <f t="shared" si="41"/>
        <v>-954.48</v>
      </c>
      <c r="BI93" s="48"/>
      <c r="BJ93" s="12"/>
      <c r="BK93" s="45">
        <v>32</v>
      </c>
      <c r="BL93" s="46">
        <f t="shared" si="265"/>
        <v>1176.0899999999999</v>
      </c>
      <c r="BM93" s="46">
        <f t="shared" si="266"/>
        <v>164.32</v>
      </c>
      <c r="BN93" s="46">
        <f t="shared" si="267"/>
        <v>1011.77</v>
      </c>
      <c r="BO93" s="46">
        <f t="shared" si="42"/>
        <v>297.3901735939919</v>
      </c>
      <c r="BP93" s="46">
        <f t="shared" si="43"/>
        <v>714.37982640600808</v>
      </c>
      <c r="BQ93" s="51">
        <f t="shared" si="44"/>
        <v>177719.72432998911</v>
      </c>
      <c r="BR93" s="57">
        <f t="shared" si="426"/>
        <v>183401.59121263327</v>
      </c>
      <c r="BS93" s="58">
        <f t="shared" si="45"/>
        <v>994.59333333333336</v>
      </c>
      <c r="BT93" s="52">
        <f t="shared" si="269"/>
        <v>161.26</v>
      </c>
      <c r="BU93" s="51">
        <f t="shared" si="46"/>
        <v>833.33333333333337</v>
      </c>
      <c r="BV93" s="51">
        <f t="shared" si="47"/>
        <v>173333.33333333302</v>
      </c>
      <c r="BW93" s="153">
        <f t="shared" si="427"/>
        <v>179999.99999999977</v>
      </c>
      <c r="BX93" s="468">
        <f t="shared" si="271"/>
        <v>-994.59333333333336</v>
      </c>
      <c r="BY93" s="46">
        <f t="shared" si="272"/>
        <v>-1176.0899999999999</v>
      </c>
      <c r="BZ93" s="46">
        <f t="shared" si="48"/>
        <v>-1011.77</v>
      </c>
      <c r="CA93" s="48"/>
      <c r="CB93" s="29"/>
      <c r="CC93" s="45">
        <v>32</v>
      </c>
      <c r="CD93" s="128">
        <f t="shared" si="49"/>
        <v>1117.6300000000001</v>
      </c>
      <c r="CE93" s="46">
        <f t="shared" si="273"/>
        <v>161.24</v>
      </c>
      <c r="CF93" s="128">
        <f t="shared" si="50"/>
        <v>956.39</v>
      </c>
      <c r="CG93" s="46">
        <f t="shared" si="274"/>
        <v>300.73226603586085</v>
      </c>
      <c r="CH93" s="46">
        <f t="shared" si="52"/>
        <v>655.6577339641392</v>
      </c>
      <c r="CI93" s="51">
        <f t="shared" si="53"/>
        <v>179783.70188755234</v>
      </c>
      <c r="CJ93" s="199">
        <f t="shared" si="428"/>
        <v>184998.51875003628</v>
      </c>
      <c r="CK93" s="153">
        <f t="shared" si="276"/>
        <v>10000</v>
      </c>
      <c r="CL93" s="45">
        <v>32</v>
      </c>
      <c r="CM93" s="46">
        <f t="shared" si="277"/>
        <v>1117.6300000000001</v>
      </c>
      <c r="CN93" s="128">
        <f t="shared" si="54"/>
        <v>161.24</v>
      </c>
      <c r="CO93" s="128">
        <f t="shared" si="278"/>
        <v>956.39</v>
      </c>
      <c r="CP93" s="46">
        <f t="shared" si="55"/>
        <v>300.73226603586085</v>
      </c>
      <c r="CQ93" s="46">
        <f t="shared" si="56"/>
        <v>655.6577339641392</v>
      </c>
      <c r="CR93" s="51">
        <f t="shared" si="57"/>
        <v>179783.70188755234</v>
      </c>
      <c r="CS93" s="153">
        <f t="shared" si="429"/>
        <v>184998.51875003628</v>
      </c>
      <c r="CT93" s="58">
        <f t="shared" si="58"/>
        <v>927.86033333333398</v>
      </c>
      <c r="CU93" s="52">
        <f t="shared" si="280"/>
        <v>158.47999999999999</v>
      </c>
      <c r="CV93" s="51">
        <f t="shared" si="281"/>
        <v>769.38033333333397</v>
      </c>
      <c r="CW93" s="51">
        <f t="shared" si="59"/>
        <v>175665.42933333316</v>
      </c>
      <c r="CX93" s="57">
        <f t="shared" si="430"/>
        <v>181820.47199999983</v>
      </c>
      <c r="CY93" s="153">
        <f t="shared" si="283"/>
        <v>10000</v>
      </c>
      <c r="CZ93" s="479">
        <f t="shared" si="60"/>
        <v>-927.86033333333398</v>
      </c>
      <c r="DA93" s="46">
        <f t="shared" si="284"/>
        <v>-1117.6300000000001</v>
      </c>
      <c r="DB93" s="46">
        <f t="shared" si="285"/>
        <v>-956.39</v>
      </c>
      <c r="DC93" s="48"/>
      <c r="DE93" s="45">
        <v>32</v>
      </c>
      <c r="DF93" s="46">
        <f t="shared" si="61"/>
        <v>1071.76</v>
      </c>
      <c r="DG93" s="46">
        <f t="shared" si="431"/>
        <v>59.989999999999995</v>
      </c>
      <c r="DH93" s="46">
        <f t="shared" si="62"/>
        <v>1011.77</v>
      </c>
      <c r="DI93" s="46">
        <f t="shared" si="63"/>
        <v>297.3901735939919</v>
      </c>
      <c r="DJ93" s="46">
        <f t="shared" si="64"/>
        <v>714.37982640600808</v>
      </c>
      <c r="DK93" s="51">
        <f t="shared" si="65"/>
        <v>177719.72432998911</v>
      </c>
      <c r="DL93" s="58">
        <f t="shared" si="66"/>
        <v>893.32333333333338</v>
      </c>
      <c r="DM93" s="52">
        <f t="shared" si="432"/>
        <v>59.989999999999995</v>
      </c>
      <c r="DN93" s="51">
        <f t="shared" si="67"/>
        <v>833.33333333333337</v>
      </c>
      <c r="DO93" s="57">
        <f t="shared" si="68"/>
        <v>173333.33333333302</v>
      </c>
      <c r="DP93" s="468">
        <f t="shared" si="288"/>
        <v>-893.32333333333338</v>
      </c>
      <c r="DQ93" s="46">
        <f t="shared" si="289"/>
        <v>-1071.76</v>
      </c>
      <c r="DR93" s="47"/>
      <c r="DS93" s="46">
        <f t="shared" si="290"/>
        <v>-1011.77</v>
      </c>
      <c r="DT93" s="48"/>
      <c r="DU93" s="29"/>
      <c r="DV93" s="45">
        <v>32</v>
      </c>
      <c r="DW93" s="46">
        <f t="shared" si="291"/>
        <v>1065.29</v>
      </c>
      <c r="DX93" s="46">
        <f t="shared" si="433"/>
        <v>53.519999999999996</v>
      </c>
      <c r="DY93" s="46">
        <f t="shared" si="293"/>
        <v>1011.77</v>
      </c>
      <c r="DZ93" s="46">
        <f t="shared" si="69"/>
        <v>297.3901735939919</v>
      </c>
      <c r="EA93" s="46">
        <f t="shared" si="70"/>
        <v>714.37982640600808</v>
      </c>
      <c r="EB93" s="51">
        <f t="shared" si="71"/>
        <v>177719.72432998911</v>
      </c>
      <c r="EC93" s="58">
        <f t="shared" si="72"/>
        <v>885.57333333333338</v>
      </c>
      <c r="ED93" s="52">
        <f t="shared" si="434"/>
        <v>52.239999999999995</v>
      </c>
      <c r="EE93" s="51">
        <f t="shared" si="73"/>
        <v>833.33333333333337</v>
      </c>
      <c r="EF93" s="57">
        <f t="shared" si="74"/>
        <v>173333.33333333302</v>
      </c>
      <c r="EG93" s="468">
        <f t="shared" si="295"/>
        <v>-885.57333333333338</v>
      </c>
      <c r="EH93" s="46">
        <f t="shared" si="296"/>
        <v>-1065.29</v>
      </c>
      <c r="EI93" s="47"/>
      <c r="EJ93" s="46">
        <f t="shared" si="297"/>
        <v>-1011.77</v>
      </c>
      <c r="EK93" s="48"/>
      <c r="EL93" s="29"/>
      <c r="EM93" s="45">
        <v>32</v>
      </c>
      <c r="EN93" s="46">
        <f t="shared" si="411"/>
        <v>1058.0868689014749</v>
      </c>
      <c r="EO93" s="46">
        <f t="shared" si="435"/>
        <v>53.55</v>
      </c>
      <c r="EP93" s="128">
        <f t="shared" si="77"/>
        <v>1004.5368689014749</v>
      </c>
      <c r="EQ93" s="46">
        <f t="shared" si="78"/>
        <v>297.55148617196591</v>
      </c>
      <c r="ER93" s="46">
        <f t="shared" si="79"/>
        <v>706.98538272950896</v>
      </c>
      <c r="ES93" s="51">
        <f t="shared" si="80"/>
        <v>177823.90632045004</v>
      </c>
      <c r="ET93" s="153">
        <f t="shared" si="298"/>
        <v>10000</v>
      </c>
      <c r="EU93" s="45">
        <v>32</v>
      </c>
      <c r="EV93" s="46">
        <f t="shared" si="81"/>
        <v>1058.0899999999999</v>
      </c>
      <c r="EW93" s="46">
        <f t="shared" si="436"/>
        <v>53.55</v>
      </c>
      <c r="EX93" s="128">
        <f t="shared" si="300"/>
        <v>1004.54</v>
      </c>
      <c r="EY93" s="46">
        <f t="shared" si="301"/>
        <v>297.55132028828081</v>
      </c>
      <c r="EZ93" s="46">
        <f t="shared" si="82"/>
        <v>706.98867971171921</v>
      </c>
      <c r="FA93" s="51">
        <f t="shared" si="83"/>
        <v>177823.80349325677</v>
      </c>
      <c r="FB93" s="58">
        <f t="shared" si="302"/>
        <v>874.86920833333363</v>
      </c>
      <c r="FC93" s="52">
        <f t="shared" si="437"/>
        <v>52.31</v>
      </c>
      <c r="FD93" s="51">
        <f t="shared" si="304"/>
        <v>822.55920833333357</v>
      </c>
      <c r="FE93" s="57">
        <f t="shared" si="84"/>
        <v>173570.21533333327</v>
      </c>
      <c r="FF93" s="153">
        <f t="shared" si="305"/>
        <v>10000</v>
      </c>
      <c r="FG93" s="469">
        <f t="shared" si="85"/>
        <v>-874.86920833333363</v>
      </c>
      <c r="FH93" s="46">
        <f t="shared" si="86"/>
        <v>-1058.0899999999999</v>
      </c>
      <c r="FI93" s="46">
        <f t="shared" si="87"/>
        <v>-1004.54</v>
      </c>
      <c r="FJ93" s="48"/>
      <c r="FL93" s="45">
        <v>32</v>
      </c>
      <c r="FM93" s="46">
        <f t="shared" si="306"/>
        <v>1066.78</v>
      </c>
      <c r="FN93" s="46">
        <f t="shared" si="412"/>
        <v>55.01</v>
      </c>
      <c r="FO93" s="46">
        <f t="shared" si="307"/>
        <v>1011.77</v>
      </c>
      <c r="FP93" s="46">
        <f t="shared" si="89"/>
        <v>297.3901735939919</v>
      </c>
      <c r="FQ93" s="46">
        <f t="shared" si="90"/>
        <v>714.37982640600808</v>
      </c>
      <c r="FR93" s="51">
        <f t="shared" si="91"/>
        <v>177719.72432998911</v>
      </c>
      <c r="FS93" s="57">
        <f t="shared" si="438"/>
        <v>183401.59121263327</v>
      </c>
      <c r="FT93" s="58">
        <f t="shared" si="92"/>
        <v>887.33333333333337</v>
      </c>
      <c r="FU93" s="241">
        <f t="shared" si="413"/>
        <v>54</v>
      </c>
      <c r="FV93" s="51">
        <f t="shared" si="94"/>
        <v>833.33333333333337</v>
      </c>
      <c r="FW93" s="51">
        <f t="shared" si="95"/>
        <v>173333.33333333302</v>
      </c>
      <c r="FX93" s="153">
        <f t="shared" si="439"/>
        <v>179999.99999999977</v>
      </c>
      <c r="FY93" s="468">
        <f t="shared" si="310"/>
        <v>-887.33333333333337</v>
      </c>
      <c r="FZ93" s="46">
        <f t="shared" si="311"/>
        <v>-1066.78</v>
      </c>
      <c r="GA93" s="46">
        <f t="shared" si="96"/>
        <v>-1011.77</v>
      </c>
      <c r="GB93" s="48"/>
      <c r="GD93" s="45">
        <v>32</v>
      </c>
      <c r="GE93" s="46">
        <f t="shared" si="414"/>
        <v>1060.0875939185617</v>
      </c>
      <c r="GF93" s="128">
        <f t="shared" si="440"/>
        <v>55.01</v>
      </c>
      <c r="GG93" s="128">
        <f t="shared" si="98"/>
        <v>1005.0775939185617</v>
      </c>
      <c r="GH93" s="46">
        <f t="shared" si="99"/>
        <v>297.49154234882332</v>
      </c>
      <c r="GI93" s="46">
        <f t="shared" si="100"/>
        <v>707.5860515697384</v>
      </c>
      <c r="GJ93" s="51">
        <f t="shared" si="101"/>
        <v>177787.33935772427</v>
      </c>
      <c r="GK93" s="51">
        <f t="shared" si="441"/>
        <v>183415.17150587076</v>
      </c>
      <c r="GL93" s="153">
        <f t="shared" si="314"/>
        <v>10000</v>
      </c>
      <c r="GM93" s="45">
        <v>32</v>
      </c>
      <c r="GN93" s="46">
        <f t="shared" si="102"/>
        <v>1060.0899999999999</v>
      </c>
      <c r="GO93" s="46">
        <f t="shared" si="415"/>
        <v>55.01</v>
      </c>
      <c r="GP93" s="128">
        <f t="shared" si="315"/>
        <v>1005.08</v>
      </c>
      <c r="GQ93" s="46">
        <f t="shared" si="104"/>
        <v>297.49141487610012</v>
      </c>
      <c r="GR93" s="46">
        <f t="shared" si="105"/>
        <v>707.58858512389997</v>
      </c>
      <c r="GS93" s="51">
        <f t="shared" si="106"/>
        <v>177787.26034053619</v>
      </c>
      <c r="GT93" s="57">
        <f t="shared" si="442"/>
        <v>183415.11263947212</v>
      </c>
      <c r="GU93" s="58">
        <f t="shared" si="107"/>
        <v>876.92633333333197</v>
      </c>
      <c r="GV93" s="241">
        <f t="shared" si="416"/>
        <v>54.03</v>
      </c>
      <c r="GW93" s="51">
        <f t="shared" si="317"/>
        <v>822.896333333332</v>
      </c>
      <c r="GX93" s="57">
        <f t="shared" si="109"/>
        <v>173538.55733333342</v>
      </c>
      <c r="GY93" s="57">
        <f t="shared" si="443"/>
        <v>180121.72800000012</v>
      </c>
      <c r="GZ93" s="153">
        <f t="shared" si="319"/>
        <v>10000</v>
      </c>
      <c r="HA93" s="469">
        <f t="shared" si="110"/>
        <v>-876.92633333333197</v>
      </c>
      <c r="HB93" s="46">
        <f t="shared" si="111"/>
        <v>-1060.0899999999999</v>
      </c>
      <c r="HC93" s="46">
        <f t="shared" si="112"/>
        <v>-1005.08</v>
      </c>
      <c r="HD93" s="48"/>
      <c r="HF93" s="45">
        <v>32</v>
      </c>
      <c r="HG93" s="46">
        <f t="shared" si="113"/>
        <v>1123.8775326810628</v>
      </c>
      <c r="HH93" s="46">
        <f t="shared" si="114"/>
        <v>250</v>
      </c>
      <c r="HI93" s="46">
        <f t="shared" si="115"/>
        <v>873.8775326810628</v>
      </c>
      <c r="HJ93" s="46">
        <f t="shared" si="116"/>
        <v>304.69563219198898</v>
      </c>
      <c r="HK93" s="46">
        <f t="shared" si="117"/>
        <v>569.18190048907377</v>
      </c>
      <c r="HL93" s="51">
        <f t="shared" si="118"/>
        <v>182248.19741470428</v>
      </c>
      <c r="HM93" s="153">
        <f t="shared" si="320"/>
        <v>10000</v>
      </c>
      <c r="HN93" s="58">
        <f t="shared" si="119"/>
        <v>933.33333333333724</v>
      </c>
      <c r="HO93" s="52">
        <f t="shared" si="120"/>
        <v>250</v>
      </c>
      <c r="HP93" s="51">
        <f t="shared" si="121"/>
        <v>683.33333333333724</v>
      </c>
      <c r="HQ93" s="57">
        <f t="shared" si="122"/>
        <v>178133.33333333302</v>
      </c>
      <c r="HR93" s="153">
        <f t="shared" si="321"/>
        <v>10000</v>
      </c>
      <c r="HS93" s="468">
        <f t="shared" si="123"/>
        <v>-933.33333333333724</v>
      </c>
      <c r="HT93" s="46">
        <f t="shared" si="124"/>
        <v>-1123.8775326810628</v>
      </c>
      <c r="HU93" s="46">
        <f t="shared" si="125"/>
        <v>-873.8775326810628</v>
      </c>
      <c r="HV93" s="48"/>
      <c r="HW93" s="29"/>
      <c r="HX93" s="45">
        <v>32</v>
      </c>
      <c r="HY93" s="128">
        <f t="shared" si="126"/>
        <v>1124.3399999999999</v>
      </c>
      <c r="HZ93" s="46">
        <f t="shared" si="127"/>
        <v>264.48</v>
      </c>
      <c r="IA93" s="46">
        <f t="shared" si="128"/>
        <v>859.86</v>
      </c>
      <c r="IB93" s="46">
        <f t="shared" si="129"/>
        <v>306.09666808698131</v>
      </c>
      <c r="IC93" s="46">
        <f t="shared" si="130"/>
        <v>553.76333191301865</v>
      </c>
      <c r="ID93" s="51">
        <f t="shared" si="131"/>
        <v>183104.23752027575</v>
      </c>
      <c r="IE93" s="153">
        <f t="shared" si="322"/>
        <v>10000</v>
      </c>
      <c r="IF93" s="58">
        <f t="shared" si="132"/>
        <v>930.14625019664186</v>
      </c>
      <c r="IG93" s="52">
        <f t="shared" si="133"/>
        <v>258.72000000000003</v>
      </c>
      <c r="IH93" s="51">
        <f t="shared" si="134"/>
        <v>671.42625019664183</v>
      </c>
      <c r="II93" s="57">
        <f t="shared" si="323"/>
        <v>178986.17999370754</v>
      </c>
      <c r="IJ93" s="153">
        <f t="shared" si="324"/>
        <v>10000</v>
      </c>
      <c r="IK93" s="468">
        <f t="shared" si="135"/>
        <v>-930.14625019664186</v>
      </c>
      <c r="IL93" s="46">
        <f t="shared" si="136"/>
        <v>-1124.3399999999999</v>
      </c>
      <c r="IM93" s="46">
        <f t="shared" si="137"/>
        <v>-859.86</v>
      </c>
      <c r="IN93" s="48"/>
      <c r="IO93" s="53">
        <f t="shared" si="138"/>
        <v>264.4829402754487</v>
      </c>
      <c r="IQ93" s="45">
        <v>32</v>
      </c>
      <c r="IR93" s="128">
        <f t="shared" si="139"/>
        <v>1126.4568749999989</v>
      </c>
      <c r="IS93" s="128">
        <f t="shared" si="140"/>
        <v>269.33999999999997</v>
      </c>
      <c r="IT93" s="128">
        <f t="shared" si="141"/>
        <v>857.11687499999903</v>
      </c>
      <c r="IU93" s="46">
        <f t="shared" si="364"/>
        <v>306.25</v>
      </c>
      <c r="IV93" s="46">
        <f t="shared" si="143"/>
        <v>550.86687499999903</v>
      </c>
      <c r="IW93" s="51">
        <f t="shared" si="144"/>
        <v>183199.32000000007</v>
      </c>
      <c r="IX93" s="199">
        <f t="shared" si="325"/>
        <v>10000</v>
      </c>
      <c r="IY93" s="128">
        <f t="shared" si="145"/>
        <v>264.43088030008323</v>
      </c>
      <c r="IZ93" s="408">
        <f t="shared" si="146"/>
        <v>0</v>
      </c>
      <c r="JA93" s="58">
        <f t="shared" si="147"/>
        <v>931.95916666666494</v>
      </c>
      <c r="JB93" s="52">
        <f t="shared" si="148"/>
        <v>263.48</v>
      </c>
      <c r="JC93" s="51">
        <f t="shared" si="149"/>
        <v>668.47916666666492</v>
      </c>
      <c r="JD93" s="57">
        <f t="shared" si="150"/>
        <v>179086.98666666666</v>
      </c>
      <c r="JE93" s="280">
        <f t="shared" si="151"/>
        <v>10000</v>
      </c>
      <c r="JF93" s="280">
        <f t="shared" si="152"/>
        <v>0</v>
      </c>
      <c r="JG93" s="468">
        <f t="shared" si="153"/>
        <v>-931.95916666666494</v>
      </c>
      <c r="JH93" s="46">
        <f t="shared" si="154"/>
        <v>-1126.4568749999989</v>
      </c>
      <c r="JI93" s="46">
        <f t="shared" si="155"/>
        <v>-857.11687499999903</v>
      </c>
      <c r="JJ93" s="48"/>
      <c r="JL93" s="45">
        <v>32</v>
      </c>
      <c r="JM93" s="46">
        <f t="shared" si="156"/>
        <v>1124.4930833333331</v>
      </c>
      <c r="JN93" s="46">
        <f t="shared" si="157"/>
        <v>269.66000000000003</v>
      </c>
      <c r="JO93" s="128">
        <f t="shared" si="158"/>
        <v>854.83308333333298</v>
      </c>
      <c r="JP93" s="46">
        <f t="shared" si="326"/>
        <v>306.45999999999998</v>
      </c>
      <c r="JQ93" s="46">
        <f t="shared" si="159"/>
        <v>548.37308333333294</v>
      </c>
      <c r="JR93" s="51">
        <f t="shared" si="160"/>
        <v>183330.34133333334</v>
      </c>
      <c r="JS93" s="51">
        <f t="shared" si="444"/>
        <v>183401.59121263327</v>
      </c>
      <c r="JT93" s="199">
        <f t="shared" si="328"/>
        <v>10000</v>
      </c>
      <c r="JU93" s="128">
        <f t="shared" si="161"/>
        <v>269.64405924529518</v>
      </c>
      <c r="JV93" s="408">
        <f t="shared" si="162"/>
        <v>0</v>
      </c>
      <c r="JW93" s="58">
        <f t="shared" si="163"/>
        <v>930.37233333333074</v>
      </c>
      <c r="JX93" s="52">
        <f t="shared" si="164"/>
        <v>264.66000000000003</v>
      </c>
      <c r="JY93" s="51">
        <f t="shared" si="165"/>
        <v>665.71233333333066</v>
      </c>
      <c r="JZ93" s="51">
        <f t="shared" si="166"/>
        <v>179226.40533333353</v>
      </c>
      <c r="KA93" s="199">
        <f t="shared" si="445"/>
        <v>179999.99999999977</v>
      </c>
      <c r="KB93" s="128">
        <f t="shared" si="330"/>
        <v>10000</v>
      </c>
      <c r="KC93" s="204">
        <f t="shared" si="167"/>
        <v>0</v>
      </c>
      <c r="KD93" s="468">
        <f t="shared" si="331"/>
        <v>-930.37233333333074</v>
      </c>
      <c r="KE93" s="46">
        <f t="shared" si="168"/>
        <v>-1124.4930833333331</v>
      </c>
      <c r="KF93" s="46">
        <f t="shared" si="169"/>
        <v>-854.83308333333298</v>
      </c>
      <c r="KG93" s="48"/>
      <c r="KI93" s="45">
        <v>32</v>
      </c>
      <c r="KJ93" s="46">
        <f t="shared" si="170"/>
        <v>1124.4890404061762</v>
      </c>
      <c r="KK93" s="46">
        <f t="shared" si="171"/>
        <v>268.26</v>
      </c>
      <c r="KL93" s="128">
        <f t="shared" si="172"/>
        <v>856.22904040617618</v>
      </c>
      <c r="KM93" s="46">
        <f t="shared" si="173"/>
        <v>306.30982556315752</v>
      </c>
      <c r="KN93" s="46">
        <f t="shared" si="174"/>
        <v>549.91921484301861</v>
      </c>
      <c r="KO93" s="51">
        <f t="shared" si="175"/>
        <v>183235.97612305149</v>
      </c>
      <c r="KP93" s="199">
        <f t="shared" si="446"/>
        <v>184998.51875003628</v>
      </c>
      <c r="KQ93" s="199">
        <f t="shared" si="333"/>
        <v>10000</v>
      </c>
      <c r="KR93" s="128">
        <f t="shared" si="176"/>
        <v>347.86597304483575</v>
      </c>
      <c r="KS93" s="408">
        <f t="shared" si="177"/>
        <v>0</v>
      </c>
      <c r="KT93" s="45">
        <v>32</v>
      </c>
      <c r="KU93" s="46">
        <f t="shared" si="334"/>
        <v>1124.49</v>
      </c>
      <c r="KV93" s="46">
        <f t="shared" si="178"/>
        <v>268.26</v>
      </c>
      <c r="KW93" s="128">
        <f t="shared" si="179"/>
        <v>856.23</v>
      </c>
      <c r="KX93" s="46">
        <f t="shared" si="180"/>
        <v>306.30977472446341</v>
      </c>
      <c r="KY93" s="46">
        <f t="shared" si="181"/>
        <v>549.92022527553661</v>
      </c>
      <c r="KZ93" s="51">
        <f t="shared" si="182"/>
        <v>183235.9446094025</v>
      </c>
      <c r="LA93" s="153">
        <f t="shared" si="447"/>
        <v>184998.51875003628</v>
      </c>
      <c r="LB93" s="58">
        <f t="shared" si="183"/>
        <v>930.59633333333579</v>
      </c>
      <c r="LC93" s="52">
        <f t="shared" si="184"/>
        <v>263.66000000000003</v>
      </c>
      <c r="LD93" s="51">
        <f t="shared" si="185"/>
        <v>666.93633333333582</v>
      </c>
      <c r="LE93" s="51">
        <f t="shared" si="186"/>
        <v>179133.47733333323</v>
      </c>
      <c r="LF93" s="51">
        <f t="shared" si="448"/>
        <v>181820.47199999983</v>
      </c>
      <c r="LG93" s="128">
        <f t="shared" si="187"/>
        <v>10000</v>
      </c>
      <c r="LH93" s="204">
        <f t="shared" si="188"/>
        <v>0</v>
      </c>
      <c r="LI93" s="479">
        <f t="shared" si="189"/>
        <v>-930.59633333333579</v>
      </c>
      <c r="LJ93" s="46">
        <f t="shared" si="337"/>
        <v>-1124.49</v>
      </c>
      <c r="LK93" s="46">
        <f t="shared" si="338"/>
        <v>-856.23</v>
      </c>
      <c r="LL93" s="48"/>
      <c r="LN93" s="45">
        <v>32</v>
      </c>
      <c r="LO93" s="46">
        <f t="shared" si="190"/>
        <v>1123.1238136873469</v>
      </c>
      <c r="LP93" s="128">
        <f t="shared" si="417"/>
        <v>226.66</v>
      </c>
      <c r="LQ93" s="46">
        <f t="shared" si="192"/>
        <v>896.46381368734694</v>
      </c>
      <c r="LR93" s="46">
        <f t="shared" si="193"/>
        <v>302.46423155665315</v>
      </c>
      <c r="LS93" s="46">
        <f t="shared" si="194"/>
        <v>593.99958213069385</v>
      </c>
      <c r="LT93" s="51">
        <f t="shared" si="195"/>
        <v>180884.5393518612</v>
      </c>
      <c r="LU93" s="199">
        <f t="shared" si="339"/>
        <v>10000</v>
      </c>
      <c r="LV93" s="58">
        <f t="shared" si="196"/>
        <v>933.33033333333128</v>
      </c>
      <c r="LW93" s="52">
        <f t="shared" si="418"/>
        <v>226.66</v>
      </c>
      <c r="LX93" s="51">
        <f t="shared" si="198"/>
        <v>706.67033333333131</v>
      </c>
      <c r="LY93" s="51">
        <f t="shared" si="340"/>
        <v>176786.54933333339</v>
      </c>
      <c r="LZ93" s="46">
        <f t="shared" si="341"/>
        <v>226.66</v>
      </c>
      <c r="MA93" s="199">
        <f t="shared" si="342"/>
        <v>10000</v>
      </c>
      <c r="MB93" s="468">
        <f t="shared" si="199"/>
        <v>-933.33033333333128</v>
      </c>
      <c r="MC93" s="46">
        <f t="shared" si="200"/>
        <v>-1123.1238136873469</v>
      </c>
      <c r="MD93" s="46">
        <f t="shared" si="201"/>
        <v>-896.46381368734694</v>
      </c>
      <c r="ME93" s="48"/>
      <c r="MG93" s="45">
        <v>32</v>
      </c>
      <c r="MH93" s="46">
        <f t="shared" si="202"/>
        <v>1076.608661999408</v>
      </c>
      <c r="MI93" s="46">
        <f t="shared" si="419"/>
        <v>135.22999999999999</v>
      </c>
      <c r="MJ93" s="46">
        <f t="shared" si="204"/>
        <v>941.378661999408</v>
      </c>
      <c r="MK93" s="46">
        <f t="shared" si="205"/>
        <v>300.52300534983812</v>
      </c>
      <c r="ML93" s="46">
        <f t="shared" si="206"/>
        <v>640.85565664956994</v>
      </c>
      <c r="MM93" s="51">
        <f t="shared" si="207"/>
        <v>179672.9475532533</v>
      </c>
      <c r="MN93" s="199">
        <f t="shared" si="343"/>
        <v>10000</v>
      </c>
      <c r="MO93" s="58">
        <f t="shared" si="208"/>
        <v>889.32945707741396</v>
      </c>
      <c r="MP93" s="52">
        <f t="shared" si="420"/>
        <v>132.17000000000002</v>
      </c>
      <c r="MQ93" s="51">
        <f t="shared" si="210"/>
        <v>757.15945707741389</v>
      </c>
      <c r="MR93" s="57">
        <f t="shared" si="211"/>
        <v>175476.5973735227</v>
      </c>
      <c r="MS93" s="199">
        <f t="shared" si="344"/>
        <v>10000</v>
      </c>
      <c r="MT93" s="468">
        <f t="shared" si="345"/>
        <v>-889.32945707741396</v>
      </c>
      <c r="MU93" s="46">
        <f t="shared" si="212"/>
        <v>-1076.608661999408</v>
      </c>
      <c r="MV93" s="46">
        <f t="shared" si="213"/>
        <v>-941.378661999408</v>
      </c>
      <c r="MW93" s="48"/>
      <c r="MY93" s="45">
        <v>32</v>
      </c>
      <c r="MZ93" s="46">
        <f t="shared" si="214"/>
        <v>1076.608661999408</v>
      </c>
      <c r="NA93" s="46">
        <f t="shared" si="421"/>
        <v>135.22999999999999</v>
      </c>
      <c r="NB93" s="128">
        <f t="shared" si="216"/>
        <v>941.378661999408</v>
      </c>
      <c r="NC93" s="46">
        <f t="shared" si="217"/>
        <v>300.52300534983812</v>
      </c>
      <c r="ND93" s="46">
        <f t="shared" si="218"/>
        <v>640.85565664956994</v>
      </c>
      <c r="NE93" s="51">
        <f t="shared" si="219"/>
        <v>179672.9475532533</v>
      </c>
      <c r="NF93" s="153">
        <f t="shared" si="346"/>
        <v>10000</v>
      </c>
      <c r="NG93" s="45">
        <v>32</v>
      </c>
      <c r="NH93" s="46">
        <f t="shared" si="220"/>
        <v>1076.6099999999999</v>
      </c>
      <c r="NI93" s="46">
        <f t="shared" si="422"/>
        <v>135.22999999999999</v>
      </c>
      <c r="NJ93" s="128">
        <f t="shared" si="347"/>
        <v>941.38</v>
      </c>
      <c r="NK93" s="46">
        <f t="shared" si="348"/>
        <v>300.52293446338507</v>
      </c>
      <c r="NL93" s="46">
        <f t="shared" si="222"/>
        <v>640.85706553661498</v>
      </c>
      <c r="NM93" s="51">
        <f t="shared" si="223"/>
        <v>179672.90361249444</v>
      </c>
      <c r="NN93" s="58">
        <f t="shared" si="224"/>
        <v>888.78037499999857</v>
      </c>
      <c r="NO93" s="52">
        <f t="shared" si="423"/>
        <v>132.18</v>
      </c>
      <c r="NP93" s="51">
        <f t="shared" si="226"/>
        <v>756.60037499999862</v>
      </c>
      <c r="NQ93" s="57">
        <f t="shared" si="227"/>
        <v>175494.35800000007</v>
      </c>
      <c r="NR93" s="153">
        <f t="shared" si="349"/>
        <v>10000</v>
      </c>
      <c r="NS93" s="469">
        <f t="shared" si="228"/>
        <v>-888.78037499999857</v>
      </c>
      <c r="NT93" s="46">
        <f t="shared" si="229"/>
        <v>-1076.6099999999999</v>
      </c>
      <c r="NU93" s="46">
        <f t="shared" si="230"/>
        <v>-941.38</v>
      </c>
      <c r="NV93" s="48"/>
      <c r="NX93" s="45">
        <v>32</v>
      </c>
      <c r="NY93" s="46">
        <f t="shared" si="231"/>
        <v>1076.6456011701148</v>
      </c>
      <c r="NZ93" s="46">
        <f t="shared" si="424"/>
        <v>137.54</v>
      </c>
      <c r="OA93" s="46">
        <f t="shared" si="233"/>
        <v>939.10560117011482</v>
      </c>
      <c r="OB93" s="46">
        <f t="shared" si="234"/>
        <v>300.6068077765762</v>
      </c>
      <c r="OC93" s="46">
        <f t="shared" si="235"/>
        <v>638.49879339353856</v>
      </c>
      <c r="OD93" s="51">
        <f t="shared" si="236"/>
        <v>179725.58587255218</v>
      </c>
      <c r="OE93" s="57">
        <f t="shared" si="449"/>
        <v>183401.59121263327</v>
      </c>
      <c r="OF93" s="153">
        <f t="shared" si="351"/>
        <v>10000</v>
      </c>
      <c r="OG93" s="58">
        <f t="shared" si="237"/>
        <v>889.48383333333379</v>
      </c>
      <c r="OH93" s="241">
        <f t="shared" si="450"/>
        <v>134.97999999999999</v>
      </c>
      <c r="OI93" s="51">
        <f t="shared" si="238"/>
        <v>754.50383333333377</v>
      </c>
      <c r="OJ93" s="51">
        <f t="shared" si="239"/>
        <v>175536.19733333355</v>
      </c>
      <c r="OK93" s="153">
        <f t="shared" si="451"/>
        <v>179999.99999999977</v>
      </c>
      <c r="OL93" s="153">
        <f t="shared" si="354"/>
        <v>10000</v>
      </c>
      <c r="OM93" s="468">
        <f t="shared" si="355"/>
        <v>-889.48383333333379</v>
      </c>
      <c r="ON93" s="46">
        <f t="shared" si="356"/>
        <v>-1076.6456011701148</v>
      </c>
      <c r="OO93" s="46">
        <f t="shared" si="240"/>
        <v>-939.10560117011482</v>
      </c>
      <c r="OP93" s="48"/>
      <c r="OR93" s="45">
        <v>32</v>
      </c>
      <c r="OS93" s="46">
        <f t="shared" si="241"/>
        <v>1076.765700416463</v>
      </c>
      <c r="OT93" s="46">
        <f t="shared" si="425"/>
        <v>137.55000000000001</v>
      </c>
      <c r="OU93" s="128">
        <f t="shared" si="243"/>
        <v>939.21570041646305</v>
      </c>
      <c r="OV93" s="46">
        <f t="shared" si="244"/>
        <v>300.60056224356777</v>
      </c>
      <c r="OW93" s="46">
        <f t="shared" si="245"/>
        <v>638.61513817289529</v>
      </c>
      <c r="OX93" s="51">
        <f t="shared" si="246"/>
        <v>179721.72220796774</v>
      </c>
      <c r="OY93" s="51">
        <f t="shared" si="452"/>
        <v>183415.17150587076</v>
      </c>
      <c r="OZ93" s="153">
        <f t="shared" si="358"/>
        <v>10000</v>
      </c>
      <c r="PA93" s="45">
        <v>32</v>
      </c>
      <c r="PB93" s="46">
        <f t="shared" si="247"/>
        <v>1076.765700416463</v>
      </c>
      <c r="PC93" s="46">
        <f t="shared" si="453"/>
        <v>137.55000000000001</v>
      </c>
      <c r="PD93" s="128">
        <f t="shared" si="248"/>
        <v>939.21570041646305</v>
      </c>
      <c r="PE93" s="46">
        <f t="shared" si="249"/>
        <v>300.60056224356777</v>
      </c>
      <c r="PF93" s="46">
        <f t="shared" si="250"/>
        <v>638.61513817289529</v>
      </c>
      <c r="PG93" s="51">
        <f t="shared" si="251"/>
        <v>179721.72220796774</v>
      </c>
      <c r="PH93" s="57">
        <f t="shared" si="454"/>
        <v>183415.11263947212</v>
      </c>
      <c r="PI93" s="688">
        <f t="shared" si="252"/>
        <v>889.6533333333341</v>
      </c>
      <c r="PJ93" s="241">
        <f t="shared" si="455"/>
        <v>135.09</v>
      </c>
      <c r="PK93" s="51">
        <f t="shared" si="253"/>
        <v>754.56333333333407</v>
      </c>
      <c r="PL93" s="57">
        <f t="shared" si="254"/>
        <v>175531.89333333331</v>
      </c>
      <c r="PM93" s="57">
        <f t="shared" si="456"/>
        <v>180121.72800000012</v>
      </c>
      <c r="PN93" s="153">
        <f t="shared" si="363"/>
        <v>10000</v>
      </c>
      <c r="PO93" s="469">
        <f t="shared" si="255"/>
        <v>-889.6533333333341</v>
      </c>
      <c r="PP93" s="46">
        <f t="shared" si="256"/>
        <v>-1076.765700416463</v>
      </c>
      <c r="PQ93" s="46">
        <f t="shared" si="257"/>
        <v>-939.21570041646305</v>
      </c>
      <c r="PR93" s="48"/>
    </row>
    <row r="94" spans="2:434" hidden="1" x14ac:dyDescent="0.3">
      <c r="B94" s="45">
        <v>33</v>
      </c>
      <c r="C94" s="46">
        <f t="shared" si="10"/>
        <v>1111.77</v>
      </c>
      <c r="D94" s="46">
        <f t="shared" si="11"/>
        <v>100</v>
      </c>
      <c r="E94" s="46">
        <f t="shared" si="12"/>
        <v>1011.77</v>
      </c>
      <c r="F94" s="46">
        <f t="shared" si="13"/>
        <v>296.19954054998186</v>
      </c>
      <c r="G94" s="46">
        <f t="shared" si="14"/>
        <v>715.57045945001812</v>
      </c>
      <c r="H94" s="51">
        <f t="shared" si="15"/>
        <v>177004.1538705391</v>
      </c>
      <c r="I94" s="58">
        <f t="shared" si="16"/>
        <v>933.33333333333337</v>
      </c>
      <c r="J94" s="52">
        <f t="shared" si="17"/>
        <v>100</v>
      </c>
      <c r="K94" s="51">
        <f t="shared" si="18"/>
        <v>833.33333333333337</v>
      </c>
      <c r="L94" s="57">
        <f t="shared" si="19"/>
        <v>172499.99999999968</v>
      </c>
      <c r="M94" s="468">
        <f t="shared" si="258"/>
        <v>-933.33333333333337</v>
      </c>
      <c r="N94" s="46">
        <f t="shared" si="259"/>
        <v>-1111.77</v>
      </c>
      <c r="O94" s="47"/>
      <c r="P94" s="46">
        <f t="shared" si="260"/>
        <v>-1011.77</v>
      </c>
      <c r="Q94" s="48"/>
      <c r="R94" s="29"/>
      <c r="S94" s="29"/>
      <c r="T94" s="45">
        <v>33</v>
      </c>
      <c r="U94" s="46">
        <f t="shared" si="20"/>
        <v>1177.77</v>
      </c>
      <c r="V94" s="46">
        <f t="shared" si="21"/>
        <v>166</v>
      </c>
      <c r="W94" s="46">
        <f t="shared" si="261"/>
        <v>1011.77</v>
      </c>
      <c r="X94" s="46">
        <f t="shared" si="22"/>
        <v>296.19954054998186</v>
      </c>
      <c r="Y94" s="46">
        <f t="shared" si="23"/>
        <v>715.57045945001812</v>
      </c>
      <c r="Z94" s="51">
        <f t="shared" si="24"/>
        <v>177004.1538705391</v>
      </c>
      <c r="AA94" s="58">
        <f t="shared" si="25"/>
        <v>995.25333333333333</v>
      </c>
      <c r="AB94" s="52">
        <f t="shared" si="26"/>
        <v>161.91999999999999</v>
      </c>
      <c r="AC94" s="51">
        <f t="shared" si="27"/>
        <v>833.33333333333337</v>
      </c>
      <c r="AD94" s="57">
        <f t="shared" si="28"/>
        <v>172499.99999999968</v>
      </c>
      <c r="AE94" s="468">
        <f t="shared" si="262"/>
        <v>-995.25333333333333</v>
      </c>
      <c r="AF94" s="46">
        <f t="shared" si="29"/>
        <v>-1177.77</v>
      </c>
      <c r="AG94" s="47"/>
      <c r="AH94" s="46">
        <f t="shared" si="263"/>
        <v>-1011.77</v>
      </c>
      <c r="AI94" s="48"/>
      <c r="AJ94" s="29"/>
      <c r="AK94" s="45">
        <v>33</v>
      </c>
      <c r="AL94" s="46">
        <f t="shared" si="30"/>
        <v>1117.72</v>
      </c>
      <c r="AM94" s="46"/>
      <c r="AN94" s="46"/>
      <c r="AO94" s="46">
        <f t="shared" si="31"/>
        <v>162.63999999999999</v>
      </c>
      <c r="AP94" s="128">
        <f t="shared" si="32"/>
        <v>955.08</v>
      </c>
      <c r="AQ94" s="128"/>
      <c r="AR94" s="128"/>
      <c r="AS94" s="46">
        <f t="shared" si="33"/>
        <v>299.82702009301869</v>
      </c>
      <c r="AT94" s="46">
        <f t="shared" si="34"/>
        <v>655.25297990698141</v>
      </c>
      <c r="AU94" s="51"/>
      <c r="AV94" s="51"/>
      <c r="AW94" s="51">
        <f t="shared" si="35"/>
        <v>179240.95907590425</v>
      </c>
      <c r="AX94" s="58">
        <f t="shared" si="264"/>
        <v>927.38215694565588</v>
      </c>
      <c r="AY94" s="52"/>
      <c r="AZ94" s="52"/>
      <c r="BA94" s="52">
        <f t="shared" si="36"/>
        <v>158.91999999999999</v>
      </c>
      <c r="BB94" s="51">
        <f t="shared" si="37"/>
        <v>768.46215694565592</v>
      </c>
      <c r="BC94" s="51"/>
      <c r="BD94" s="51"/>
      <c r="BE94" s="57">
        <f t="shared" si="38"/>
        <v>175003.7888207933</v>
      </c>
      <c r="BF94" s="468">
        <f t="shared" si="39"/>
        <v>-927.38215694565588</v>
      </c>
      <c r="BG94" s="46">
        <f t="shared" si="40"/>
        <v>-1117.72</v>
      </c>
      <c r="BH94" s="46">
        <f t="shared" si="41"/>
        <v>-955.08</v>
      </c>
      <c r="BI94" s="48"/>
      <c r="BJ94" s="12"/>
      <c r="BK94" s="45">
        <v>33</v>
      </c>
      <c r="BL94" s="46">
        <f t="shared" si="265"/>
        <v>1176.0899999999999</v>
      </c>
      <c r="BM94" s="46">
        <f t="shared" si="266"/>
        <v>164.32</v>
      </c>
      <c r="BN94" s="46">
        <f t="shared" si="267"/>
        <v>1011.77</v>
      </c>
      <c r="BO94" s="46">
        <f t="shared" si="42"/>
        <v>296.19954054998186</v>
      </c>
      <c r="BP94" s="46">
        <f t="shared" si="43"/>
        <v>715.57045945001812</v>
      </c>
      <c r="BQ94" s="51">
        <f t="shared" si="44"/>
        <v>177004.1538705391</v>
      </c>
      <c r="BR94" s="57">
        <f t="shared" si="426"/>
        <v>183401.59121263327</v>
      </c>
      <c r="BS94" s="58">
        <f t="shared" si="45"/>
        <v>994.59333333333336</v>
      </c>
      <c r="BT94" s="52">
        <f t="shared" si="269"/>
        <v>161.26</v>
      </c>
      <c r="BU94" s="51">
        <f t="shared" si="46"/>
        <v>833.33333333333337</v>
      </c>
      <c r="BV94" s="51">
        <f t="shared" si="47"/>
        <v>172499.99999999968</v>
      </c>
      <c r="BW94" s="153">
        <f t="shared" si="427"/>
        <v>179999.99999999977</v>
      </c>
      <c r="BX94" s="468">
        <f t="shared" si="271"/>
        <v>-994.59333333333336</v>
      </c>
      <c r="BY94" s="46">
        <f t="shared" si="272"/>
        <v>-1176.0899999999999</v>
      </c>
      <c r="BZ94" s="46">
        <f t="shared" si="48"/>
        <v>-1011.77</v>
      </c>
      <c r="CA94" s="48"/>
      <c r="CB94" s="29"/>
      <c r="CC94" s="45">
        <v>33</v>
      </c>
      <c r="CD94" s="128">
        <f t="shared" si="49"/>
        <v>1117.6300000000001</v>
      </c>
      <c r="CE94" s="46">
        <f t="shared" si="273"/>
        <v>161.24</v>
      </c>
      <c r="CF94" s="128">
        <f t="shared" si="50"/>
        <v>956.39</v>
      </c>
      <c r="CG94" s="46">
        <f t="shared" si="274"/>
        <v>299.63950314592057</v>
      </c>
      <c r="CH94" s="46">
        <f t="shared" si="52"/>
        <v>656.75049685407942</v>
      </c>
      <c r="CI94" s="51">
        <f t="shared" si="53"/>
        <v>179126.95139069826</v>
      </c>
      <c r="CJ94" s="199">
        <f t="shared" si="428"/>
        <v>184998.51875003628</v>
      </c>
      <c r="CK94" s="153">
        <f t="shared" si="276"/>
        <v>10000</v>
      </c>
      <c r="CL94" s="45">
        <v>33</v>
      </c>
      <c r="CM94" s="46">
        <f t="shared" si="277"/>
        <v>1117.6300000000001</v>
      </c>
      <c r="CN94" s="128">
        <f t="shared" si="54"/>
        <v>161.24</v>
      </c>
      <c r="CO94" s="128">
        <f t="shared" si="278"/>
        <v>956.39</v>
      </c>
      <c r="CP94" s="46">
        <f t="shared" si="55"/>
        <v>299.63950314592057</v>
      </c>
      <c r="CQ94" s="46">
        <f t="shared" si="56"/>
        <v>656.75049685407942</v>
      </c>
      <c r="CR94" s="51">
        <f t="shared" si="57"/>
        <v>179126.95139069826</v>
      </c>
      <c r="CS94" s="153">
        <f t="shared" si="429"/>
        <v>184998.51875003628</v>
      </c>
      <c r="CT94" s="58">
        <f t="shared" si="58"/>
        <v>927.86033333333398</v>
      </c>
      <c r="CU94" s="52">
        <f t="shared" si="280"/>
        <v>158.47999999999999</v>
      </c>
      <c r="CV94" s="51">
        <f t="shared" si="281"/>
        <v>769.38033333333397</v>
      </c>
      <c r="CW94" s="51">
        <f t="shared" si="59"/>
        <v>174896.04899999982</v>
      </c>
      <c r="CX94" s="57">
        <f t="shared" si="430"/>
        <v>181820.47199999983</v>
      </c>
      <c r="CY94" s="153">
        <f t="shared" si="283"/>
        <v>10000</v>
      </c>
      <c r="CZ94" s="479">
        <f t="shared" si="60"/>
        <v>-927.86033333333398</v>
      </c>
      <c r="DA94" s="46">
        <f t="shared" si="284"/>
        <v>-1117.6300000000001</v>
      </c>
      <c r="DB94" s="46">
        <f t="shared" si="285"/>
        <v>-956.39</v>
      </c>
      <c r="DC94" s="48"/>
      <c r="DE94" s="45">
        <v>33</v>
      </c>
      <c r="DF94" s="46">
        <f t="shared" si="61"/>
        <v>1071.76</v>
      </c>
      <c r="DG94" s="46">
        <f t="shared" si="431"/>
        <v>59.989999999999995</v>
      </c>
      <c r="DH94" s="46">
        <f t="shared" si="62"/>
        <v>1011.77</v>
      </c>
      <c r="DI94" s="46">
        <f t="shared" si="63"/>
        <v>296.19954054998186</v>
      </c>
      <c r="DJ94" s="46">
        <f t="shared" si="64"/>
        <v>715.57045945001812</v>
      </c>
      <c r="DK94" s="51">
        <f t="shared" si="65"/>
        <v>177004.1538705391</v>
      </c>
      <c r="DL94" s="58">
        <f t="shared" si="66"/>
        <v>893.32333333333338</v>
      </c>
      <c r="DM94" s="52">
        <f t="shared" si="432"/>
        <v>59.989999999999995</v>
      </c>
      <c r="DN94" s="51">
        <f t="shared" si="67"/>
        <v>833.33333333333337</v>
      </c>
      <c r="DO94" s="57">
        <f t="shared" si="68"/>
        <v>172499.99999999968</v>
      </c>
      <c r="DP94" s="468">
        <f t="shared" si="288"/>
        <v>-893.32333333333338</v>
      </c>
      <c r="DQ94" s="46">
        <f t="shared" si="289"/>
        <v>-1071.76</v>
      </c>
      <c r="DR94" s="47"/>
      <c r="DS94" s="46">
        <f t="shared" si="290"/>
        <v>-1011.77</v>
      </c>
      <c r="DT94" s="48"/>
      <c r="DU94" s="29"/>
      <c r="DV94" s="45">
        <v>33</v>
      </c>
      <c r="DW94" s="46">
        <f t="shared" si="291"/>
        <v>1065.07</v>
      </c>
      <c r="DX94" s="46">
        <f t="shared" si="433"/>
        <v>53.3</v>
      </c>
      <c r="DY94" s="46">
        <f t="shared" si="293"/>
        <v>1011.77</v>
      </c>
      <c r="DZ94" s="46">
        <f t="shared" si="69"/>
        <v>296.19954054998186</v>
      </c>
      <c r="EA94" s="46">
        <f t="shared" si="70"/>
        <v>715.57045945001812</v>
      </c>
      <c r="EB94" s="51">
        <f t="shared" si="71"/>
        <v>177004.1538705391</v>
      </c>
      <c r="EC94" s="58">
        <f t="shared" si="72"/>
        <v>885.32333333333338</v>
      </c>
      <c r="ED94" s="52">
        <f t="shared" si="434"/>
        <v>51.989999999999995</v>
      </c>
      <c r="EE94" s="51">
        <f t="shared" si="73"/>
        <v>833.33333333333337</v>
      </c>
      <c r="EF94" s="57">
        <f t="shared" si="74"/>
        <v>172499.99999999968</v>
      </c>
      <c r="EG94" s="468">
        <f t="shared" si="295"/>
        <v>-885.32333333333338</v>
      </c>
      <c r="EH94" s="46">
        <f t="shared" si="296"/>
        <v>-1065.07</v>
      </c>
      <c r="EI94" s="47"/>
      <c r="EJ94" s="46">
        <f t="shared" si="297"/>
        <v>-1011.77</v>
      </c>
      <c r="EK94" s="48"/>
      <c r="EL94" s="29"/>
      <c r="EM94" s="45">
        <v>33</v>
      </c>
      <c r="EN94" s="46">
        <f t="shared" si="411"/>
        <v>1058.0868689014749</v>
      </c>
      <c r="EO94" s="46">
        <f t="shared" si="435"/>
        <v>53.33</v>
      </c>
      <c r="EP94" s="128">
        <f t="shared" si="77"/>
        <v>1004.7568689014748</v>
      </c>
      <c r="EQ94" s="46">
        <f t="shared" si="78"/>
        <v>296.37317720075009</v>
      </c>
      <c r="ER94" s="46">
        <f t="shared" si="79"/>
        <v>708.38369170072474</v>
      </c>
      <c r="ES94" s="51">
        <f t="shared" si="80"/>
        <v>177115.52262874931</v>
      </c>
      <c r="ET94" s="153">
        <f t="shared" si="298"/>
        <v>10000</v>
      </c>
      <c r="EU94" s="45">
        <v>33</v>
      </c>
      <c r="EV94" s="46">
        <f t="shared" si="81"/>
        <v>1058.0899999999999</v>
      </c>
      <c r="EW94" s="46">
        <f t="shared" si="436"/>
        <v>53.33</v>
      </c>
      <c r="EX94" s="128">
        <f t="shared" si="300"/>
        <v>1004.76</v>
      </c>
      <c r="EY94" s="46">
        <f t="shared" si="301"/>
        <v>296.37300582209463</v>
      </c>
      <c r="EZ94" s="46">
        <f t="shared" si="82"/>
        <v>708.38699417790531</v>
      </c>
      <c r="FA94" s="51">
        <f t="shared" si="83"/>
        <v>177115.41649907886</v>
      </c>
      <c r="FB94" s="58">
        <f t="shared" si="302"/>
        <v>874.86920833333363</v>
      </c>
      <c r="FC94" s="52">
        <f t="shared" si="437"/>
        <v>52.06</v>
      </c>
      <c r="FD94" s="51">
        <f t="shared" si="304"/>
        <v>822.80920833333357</v>
      </c>
      <c r="FE94" s="57">
        <f t="shared" si="84"/>
        <v>172747.40612499992</v>
      </c>
      <c r="FF94" s="153">
        <f t="shared" si="305"/>
        <v>10000</v>
      </c>
      <c r="FG94" s="469">
        <f t="shared" si="85"/>
        <v>-874.86920833333363</v>
      </c>
      <c r="FH94" s="46">
        <f t="shared" si="86"/>
        <v>-1058.0899999999999</v>
      </c>
      <c r="FI94" s="46">
        <f t="shared" si="87"/>
        <v>-1004.76</v>
      </c>
      <c r="FJ94" s="48"/>
      <c r="FL94" s="45">
        <v>33</v>
      </c>
      <c r="FM94" s="46">
        <f t="shared" si="306"/>
        <v>1066.78</v>
      </c>
      <c r="FN94" s="46">
        <f t="shared" si="412"/>
        <v>55.01</v>
      </c>
      <c r="FO94" s="46">
        <f t="shared" si="307"/>
        <v>1011.77</v>
      </c>
      <c r="FP94" s="46">
        <f t="shared" si="89"/>
        <v>296.19954054998186</v>
      </c>
      <c r="FQ94" s="46">
        <f t="shared" si="90"/>
        <v>715.57045945001812</v>
      </c>
      <c r="FR94" s="51">
        <f t="shared" si="91"/>
        <v>177004.1538705391</v>
      </c>
      <c r="FS94" s="57">
        <f t="shared" si="438"/>
        <v>183401.59121263327</v>
      </c>
      <c r="FT94" s="58">
        <f t="shared" si="92"/>
        <v>887.33333333333337</v>
      </c>
      <c r="FU94" s="241">
        <f t="shared" si="413"/>
        <v>54</v>
      </c>
      <c r="FV94" s="51">
        <f t="shared" si="94"/>
        <v>833.33333333333337</v>
      </c>
      <c r="FW94" s="51">
        <f t="shared" si="95"/>
        <v>172499.99999999968</v>
      </c>
      <c r="FX94" s="153">
        <f t="shared" si="439"/>
        <v>179999.99999999977</v>
      </c>
      <c r="FY94" s="468">
        <f t="shared" si="310"/>
        <v>-887.33333333333337</v>
      </c>
      <c r="FZ94" s="46">
        <f t="shared" si="311"/>
        <v>-1066.78</v>
      </c>
      <c r="GA94" s="46">
        <f t="shared" si="96"/>
        <v>-1011.77</v>
      </c>
      <c r="GB94" s="48"/>
      <c r="GD94" s="45">
        <v>33</v>
      </c>
      <c r="GE94" s="46">
        <f t="shared" si="414"/>
        <v>1060.0875939185617</v>
      </c>
      <c r="GF94" s="128">
        <f t="shared" si="440"/>
        <v>55.01</v>
      </c>
      <c r="GG94" s="128">
        <f t="shared" si="98"/>
        <v>1005.0775939185617</v>
      </c>
      <c r="GH94" s="46">
        <f t="shared" si="99"/>
        <v>296.31223226287381</v>
      </c>
      <c r="GI94" s="46">
        <f t="shared" si="100"/>
        <v>708.76536165568791</v>
      </c>
      <c r="GJ94" s="51">
        <f t="shared" si="101"/>
        <v>177078.57399606859</v>
      </c>
      <c r="GK94" s="51">
        <f t="shared" si="441"/>
        <v>183415.17150587076</v>
      </c>
      <c r="GL94" s="153">
        <f t="shared" si="314"/>
        <v>10000</v>
      </c>
      <c r="GM94" s="45">
        <v>33</v>
      </c>
      <c r="GN94" s="46">
        <f t="shared" si="102"/>
        <v>1060.0899999999999</v>
      </c>
      <c r="GO94" s="46">
        <f t="shared" si="415"/>
        <v>55.01</v>
      </c>
      <c r="GP94" s="128">
        <f t="shared" si="315"/>
        <v>1005.08</v>
      </c>
      <c r="GQ94" s="46">
        <f t="shared" si="104"/>
        <v>296.31210056756032</v>
      </c>
      <c r="GR94" s="46">
        <f t="shared" si="105"/>
        <v>708.76789943243966</v>
      </c>
      <c r="GS94" s="51">
        <f t="shared" si="106"/>
        <v>177078.49244110374</v>
      </c>
      <c r="GT94" s="57">
        <f t="shared" si="442"/>
        <v>183415.11263947212</v>
      </c>
      <c r="GU94" s="58">
        <f t="shared" si="107"/>
        <v>876.92633333333197</v>
      </c>
      <c r="GV94" s="241">
        <f t="shared" si="416"/>
        <v>54.03</v>
      </c>
      <c r="GW94" s="51">
        <f t="shared" si="317"/>
        <v>822.896333333332</v>
      </c>
      <c r="GX94" s="57">
        <f t="shared" si="109"/>
        <v>172715.66100000008</v>
      </c>
      <c r="GY94" s="57">
        <f t="shared" si="443"/>
        <v>180121.72800000012</v>
      </c>
      <c r="GZ94" s="153">
        <f t="shared" si="319"/>
        <v>10000</v>
      </c>
      <c r="HA94" s="469">
        <f t="shared" si="110"/>
        <v>-876.92633333333197</v>
      </c>
      <c r="HB94" s="46">
        <f t="shared" si="111"/>
        <v>-1060.0899999999999</v>
      </c>
      <c r="HC94" s="46">
        <f t="shared" si="112"/>
        <v>-1005.08</v>
      </c>
      <c r="HD94" s="48"/>
      <c r="HF94" s="45">
        <v>33</v>
      </c>
      <c r="HG94" s="46">
        <f t="shared" si="113"/>
        <v>1123.8775326810628</v>
      </c>
      <c r="HH94" s="46">
        <f t="shared" si="114"/>
        <v>250</v>
      </c>
      <c r="HI94" s="46">
        <f t="shared" si="115"/>
        <v>873.8775326810628</v>
      </c>
      <c r="HJ94" s="46">
        <f t="shared" si="116"/>
        <v>303.74699569117382</v>
      </c>
      <c r="HK94" s="46">
        <f t="shared" si="117"/>
        <v>570.13053698988892</v>
      </c>
      <c r="HL94" s="51">
        <f t="shared" si="118"/>
        <v>181678.06687771439</v>
      </c>
      <c r="HM94" s="153">
        <f t="shared" si="320"/>
        <v>10000</v>
      </c>
      <c r="HN94" s="58">
        <f t="shared" si="119"/>
        <v>933.33333333333724</v>
      </c>
      <c r="HO94" s="52">
        <f t="shared" si="120"/>
        <v>250</v>
      </c>
      <c r="HP94" s="51">
        <f t="shared" si="121"/>
        <v>683.33333333333724</v>
      </c>
      <c r="HQ94" s="57">
        <f t="shared" si="122"/>
        <v>177449.99999999968</v>
      </c>
      <c r="HR94" s="153">
        <f t="shared" si="321"/>
        <v>10000</v>
      </c>
      <c r="HS94" s="468">
        <f t="shared" si="123"/>
        <v>-933.33333333333724</v>
      </c>
      <c r="HT94" s="46">
        <f t="shared" si="124"/>
        <v>-1123.8775326810628</v>
      </c>
      <c r="HU94" s="46">
        <f t="shared" si="125"/>
        <v>-873.8775326810628</v>
      </c>
      <c r="HV94" s="48"/>
      <c r="HW94" s="29"/>
      <c r="HX94" s="45">
        <v>33</v>
      </c>
      <c r="HY94" s="128">
        <f t="shared" si="126"/>
        <v>1124.3399999999999</v>
      </c>
      <c r="HZ94" s="46">
        <f t="shared" si="127"/>
        <v>263.68</v>
      </c>
      <c r="IA94" s="46">
        <f t="shared" si="128"/>
        <v>860.66</v>
      </c>
      <c r="IB94" s="46">
        <f t="shared" si="129"/>
        <v>305.1737292004596</v>
      </c>
      <c r="IC94" s="46">
        <f t="shared" si="130"/>
        <v>555.48627079954031</v>
      </c>
      <c r="ID94" s="51">
        <f t="shared" si="131"/>
        <v>182548.75124947622</v>
      </c>
      <c r="IE94" s="153">
        <f t="shared" si="322"/>
        <v>10000</v>
      </c>
      <c r="IF94" s="58">
        <f t="shared" si="132"/>
        <v>930.14625019664186</v>
      </c>
      <c r="IG94" s="52">
        <f t="shared" si="133"/>
        <v>257.74</v>
      </c>
      <c r="IH94" s="51">
        <f t="shared" si="134"/>
        <v>672.40625019664185</v>
      </c>
      <c r="II94" s="57">
        <f t="shared" si="323"/>
        <v>178313.77374351089</v>
      </c>
      <c r="IJ94" s="153">
        <f t="shared" si="324"/>
        <v>10000</v>
      </c>
      <c r="IK94" s="468">
        <f t="shared" si="135"/>
        <v>-930.14625019664186</v>
      </c>
      <c r="IL94" s="46">
        <f t="shared" si="136"/>
        <v>-1124.3399999999999</v>
      </c>
      <c r="IM94" s="46">
        <f t="shared" si="137"/>
        <v>-860.66</v>
      </c>
      <c r="IN94" s="48"/>
      <c r="IO94" s="53">
        <f t="shared" si="138"/>
        <v>263.6854745861703</v>
      </c>
      <c r="IQ94" s="45">
        <v>33</v>
      </c>
      <c r="IR94" s="128">
        <f t="shared" si="139"/>
        <v>1126.4568749999989</v>
      </c>
      <c r="IS94" s="128">
        <f t="shared" si="140"/>
        <v>268.52</v>
      </c>
      <c r="IT94" s="128">
        <f t="shared" si="141"/>
        <v>857.93687499999896</v>
      </c>
      <c r="IU94" s="46">
        <f t="shared" si="364"/>
        <v>305.33</v>
      </c>
      <c r="IV94" s="46">
        <f t="shared" si="143"/>
        <v>552.60687499999904</v>
      </c>
      <c r="IW94" s="51">
        <f t="shared" si="144"/>
        <v>182646.71312500007</v>
      </c>
      <c r="IX94" s="199">
        <f t="shared" si="325"/>
        <v>10000</v>
      </c>
      <c r="IY94" s="128">
        <f t="shared" si="145"/>
        <v>263.63813981278514</v>
      </c>
      <c r="IZ94" s="408">
        <f t="shared" si="146"/>
        <v>0</v>
      </c>
      <c r="JA94" s="58">
        <f t="shared" si="147"/>
        <v>931.95916666666494</v>
      </c>
      <c r="JB94" s="52">
        <f t="shared" si="148"/>
        <v>262.5</v>
      </c>
      <c r="JC94" s="51">
        <f t="shared" si="149"/>
        <v>669.45916666666494</v>
      </c>
      <c r="JD94" s="57">
        <f t="shared" si="150"/>
        <v>178417.5275</v>
      </c>
      <c r="JE94" s="280">
        <f t="shared" si="151"/>
        <v>10000</v>
      </c>
      <c r="JF94" s="280">
        <f t="shared" si="152"/>
        <v>0</v>
      </c>
      <c r="JG94" s="468">
        <f t="shared" si="153"/>
        <v>-931.95916666666494</v>
      </c>
      <c r="JH94" s="46">
        <f t="shared" si="154"/>
        <v>-1126.4568749999989</v>
      </c>
      <c r="JI94" s="46">
        <f t="shared" si="155"/>
        <v>-857.93687499999896</v>
      </c>
      <c r="JJ94" s="48"/>
      <c r="JL94" s="45">
        <v>33</v>
      </c>
      <c r="JM94" s="46">
        <f t="shared" si="156"/>
        <v>1124.4930833333331</v>
      </c>
      <c r="JN94" s="46">
        <f t="shared" si="157"/>
        <v>269.66000000000003</v>
      </c>
      <c r="JO94" s="128">
        <f t="shared" si="158"/>
        <v>854.83308333333298</v>
      </c>
      <c r="JP94" s="46">
        <f t="shared" si="326"/>
        <v>305.55</v>
      </c>
      <c r="JQ94" s="46">
        <f t="shared" si="159"/>
        <v>549.28308333333302</v>
      </c>
      <c r="JR94" s="51">
        <f t="shared" si="160"/>
        <v>182781.05825</v>
      </c>
      <c r="JS94" s="51">
        <f t="shared" si="444"/>
        <v>183401.59121263327</v>
      </c>
      <c r="JT94" s="199">
        <f t="shared" si="328"/>
        <v>10000</v>
      </c>
      <c r="JU94" s="128">
        <f t="shared" si="161"/>
        <v>269.64405924529518</v>
      </c>
      <c r="JV94" s="408">
        <f t="shared" si="162"/>
        <v>0</v>
      </c>
      <c r="JW94" s="58">
        <f t="shared" si="163"/>
        <v>930.37233333333074</v>
      </c>
      <c r="JX94" s="52">
        <f t="shared" si="164"/>
        <v>264.66000000000003</v>
      </c>
      <c r="JY94" s="51">
        <f t="shared" si="165"/>
        <v>665.71233333333066</v>
      </c>
      <c r="JZ94" s="51">
        <f t="shared" si="166"/>
        <v>178560.6930000002</v>
      </c>
      <c r="KA94" s="199">
        <f t="shared" si="445"/>
        <v>179999.99999999977</v>
      </c>
      <c r="KB94" s="128">
        <f t="shared" si="330"/>
        <v>10000</v>
      </c>
      <c r="KC94" s="204">
        <f t="shared" si="167"/>
        <v>0</v>
      </c>
      <c r="KD94" s="468">
        <f t="shared" si="331"/>
        <v>-930.37233333333074</v>
      </c>
      <c r="KE94" s="46">
        <f t="shared" si="168"/>
        <v>-1124.4930833333331</v>
      </c>
      <c r="KF94" s="46">
        <f t="shared" si="169"/>
        <v>-854.83308333333298</v>
      </c>
      <c r="KG94" s="48"/>
      <c r="KI94" s="45">
        <v>33</v>
      </c>
      <c r="KJ94" s="46">
        <f t="shared" si="170"/>
        <v>1124.4890404061762</v>
      </c>
      <c r="KK94" s="46">
        <f t="shared" si="171"/>
        <v>268.26</v>
      </c>
      <c r="KL94" s="128">
        <f t="shared" si="172"/>
        <v>856.22904040617618</v>
      </c>
      <c r="KM94" s="46">
        <f t="shared" si="173"/>
        <v>305.39329353841913</v>
      </c>
      <c r="KN94" s="46">
        <f t="shared" si="174"/>
        <v>550.83574686775705</v>
      </c>
      <c r="KO94" s="51">
        <f t="shared" si="175"/>
        <v>182685.14037618373</v>
      </c>
      <c r="KP94" s="199">
        <f t="shared" si="446"/>
        <v>184998.51875003628</v>
      </c>
      <c r="KQ94" s="199">
        <f t="shared" si="333"/>
        <v>10000</v>
      </c>
      <c r="KR94" s="128">
        <f t="shared" si="176"/>
        <v>347.86597304483575</v>
      </c>
      <c r="KS94" s="408">
        <f t="shared" si="177"/>
        <v>0</v>
      </c>
      <c r="KT94" s="45">
        <v>33</v>
      </c>
      <c r="KU94" s="46">
        <f t="shared" si="334"/>
        <v>1124.49</v>
      </c>
      <c r="KV94" s="46">
        <f t="shared" si="178"/>
        <v>268.26</v>
      </c>
      <c r="KW94" s="128">
        <f t="shared" si="179"/>
        <v>856.23</v>
      </c>
      <c r="KX94" s="46">
        <f t="shared" si="180"/>
        <v>305.39324101567087</v>
      </c>
      <c r="KY94" s="46">
        <f t="shared" si="181"/>
        <v>550.83675898432921</v>
      </c>
      <c r="KZ94" s="51">
        <f t="shared" si="182"/>
        <v>182685.10785041816</v>
      </c>
      <c r="LA94" s="153">
        <f t="shared" si="447"/>
        <v>184998.51875003628</v>
      </c>
      <c r="LB94" s="58">
        <f t="shared" ref="LB94:LB125" si="457">IF(AND($H$7="Oui",KT94&gt;$I$7),0,IF(AND($H$7="Oui",KT94=$I$7),LD94+LC94,IF(KT94&gt;$B$7,0,IF($F$10="Lissage",$LB$60,IF(KT94&gt;$B$7,0,IF(KT94&gt;$BD$10,$LH$422/($B$7-$BD$10),IF(KT94&gt;$BD$10,LH370/($B$7-$BD$10),IF(AND($H$7="Oui",KT94=$I$7),LD94+LC94,IF(KI94&gt;$B$7,0,IF(AND($H$7="Oui",KT94&gt;$I$7),0,$LB$60))))))))))</f>
        <v>930.59633333333579</v>
      </c>
      <c r="LC94" s="52">
        <f t="shared" si="184"/>
        <v>263.66000000000003</v>
      </c>
      <c r="LD94" s="51">
        <f t="shared" si="185"/>
        <v>666.93633333333582</v>
      </c>
      <c r="LE94" s="51">
        <f t="shared" si="186"/>
        <v>178466.54099999988</v>
      </c>
      <c r="LF94" s="51">
        <f t="shared" si="448"/>
        <v>181820.47199999983</v>
      </c>
      <c r="LG94" s="128">
        <f t="shared" si="187"/>
        <v>10000</v>
      </c>
      <c r="LH94" s="204">
        <f t="shared" si="188"/>
        <v>0</v>
      </c>
      <c r="LI94" s="479">
        <f t="shared" si="189"/>
        <v>-930.59633333333579</v>
      </c>
      <c r="LJ94" s="46">
        <f t="shared" si="337"/>
        <v>-1124.49</v>
      </c>
      <c r="LK94" s="46">
        <f t="shared" si="338"/>
        <v>-856.23</v>
      </c>
      <c r="LL94" s="48"/>
      <c r="LN94" s="45">
        <v>33</v>
      </c>
      <c r="LO94" s="46">
        <f t="shared" si="190"/>
        <v>1123.1238136873469</v>
      </c>
      <c r="LP94" s="128">
        <f t="shared" si="417"/>
        <v>226.66</v>
      </c>
      <c r="LQ94" s="46">
        <f t="shared" si="192"/>
        <v>896.46381368734694</v>
      </c>
      <c r="LR94" s="46">
        <f t="shared" si="193"/>
        <v>301.474232253102</v>
      </c>
      <c r="LS94" s="46">
        <f t="shared" si="194"/>
        <v>594.98958143424488</v>
      </c>
      <c r="LT94" s="51">
        <f t="shared" si="195"/>
        <v>180289.54977042697</v>
      </c>
      <c r="LU94" s="199">
        <f t="shared" si="339"/>
        <v>10000</v>
      </c>
      <c r="LV94" s="58">
        <f t="shared" si="196"/>
        <v>933.33033333333128</v>
      </c>
      <c r="LW94" s="52">
        <f t="shared" si="418"/>
        <v>226.66</v>
      </c>
      <c r="LX94" s="51">
        <f t="shared" si="198"/>
        <v>706.67033333333131</v>
      </c>
      <c r="LY94" s="51">
        <f t="shared" si="340"/>
        <v>176079.87900000004</v>
      </c>
      <c r="LZ94" s="46">
        <f t="shared" si="341"/>
        <v>226.66</v>
      </c>
      <c r="MA94" s="199">
        <f t="shared" si="342"/>
        <v>10000</v>
      </c>
      <c r="MB94" s="468">
        <f t="shared" si="199"/>
        <v>-933.33033333333128</v>
      </c>
      <c r="MC94" s="46">
        <f t="shared" si="200"/>
        <v>-1123.1238136873469</v>
      </c>
      <c r="MD94" s="46">
        <f t="shared" si="201"/>
        <v>-896.46381368734694</v>
      </c>
      <c r="ME94" s="48"/>
      <c r="MG94" s="45">
        <v>33</v>
      </c>
      <c r="MH94" s="46">
        <f t="shared" si="202"/>
        <v>1076.608661999408</v>
      </c>
      <c r="MI94" s="46">
        <f t="shared" si="419"/>
        <v>134.75</v>
      </c>
      <c r="MJ94" s="46">
        <f t="shared" si="204"/>
        <v>941.85866199940801</v>
      </c>
      <c r="MK94" s="46">
        <f t="shared" si="205"/>
        <v>299.45491258875546</v>
      </c>
      <c r="ML94" s="46">
        <f t="shared" si="206"/>
        <v>642.40374941065261</v>
      </c>
      <c r="MM94" s="51">
        <f t="shared" si="207"/>
        <v>179030.54380384265</v>
      </c>
      <c r="MN94" s="199">
        <f t="shared" si="343"/>
        <v>10000</v>
      </c>
      <c r="MO94" s="58">
        <f t="shared" si="208"/>
        <v>889.32945707741396</v>
      </c>
      <c r="MP94" s="52">
        <f t="shared" si="420"/>
        <v>131.6</v>
      </c>
      <c r="MQ94" s="51">
        <f t="shared" si="210"/>
        <v>757.72945707741394</v>
      </c>
      <c r="MR94" s="57">
        <f t="shared" si="211"/>
        <v>174718.86791644528</v>
      </c>
      <c r="MS94" s="199">
        <f t="shared" si="344"/>
        <v>10000</v>
      </c>
      <c r="MT94" s="468">
        <f t="shared" si="345"/>
        <v>-889.32945707741396</v>
      </c>
      <c r="MU94" s="46">
        <f t="shared" si="212"/>
        <v>-1076.608661999408</v>
      </c>
      <c r="MV94" s="46">
        <f t="shared" si="213"/>
        <v>-941.85866199940801</v>
      </c>
      <c r="MW94" s="48"/>
      <c r="MY94" s="45">
        <v>33</v>
      </c>
      <c r="MZ94" s="46">
        <f t="shared" si="214"/>
        <v>1076.608661999408</v>
      </c>
      <c r="NA94" s="46">
        <f t="shared" si="421"/>
        <v>134.75</v>
      </c>
      <c r="NB94" s="128">
        <f t="shared" si="216"/>
        <v>941.85866199940801</v>
      </c>
      <c r="NC94" s="46">
        <f t="shared" si="217"/>
        <v>299.45491258875546</v>
      </c>
      <c r="ND94" s="46">
        <f t="shared" si="218"/>
        <v>642.40374941065261</v>
      </c>
      <c r="NE94" s="51">
        <f t="shared" si="219"/>
        <v>179030.54380384265</v>
      </c>
      <c r="NF94" s="153">
        <f t="shared" si="346"/>
        <v>10000</v>
      </c>
      <c r="NG94" s="45">
        <v>33</v>
      </c>
      <c r="NH94" s="46">
        <f t="shared" si="220"/>
        <v>1076.6099999999999</v>
      </c>
      <c r="NI94" s="46">
        <f t="shared" si="422"/>
        <v>134.75</v>
      </c>
      <c r="NJ94" s="128">
        <f t="shared" si="347"/>
        <v>941.86</v>
      </c>
      <c r="NK94" s="46">
        <f t="shared" si="348"/>
        <v>299.4548393541574</v>
      </c>
      <c r="NL94" s="46">
        <f t="shared" si="222"/>
        <v>642.40516064584267</v>
      </c>
      <c r="NM94" s="51">
        <f t="shared" si="223"/>
        <v>179030.4984518486</v>
      </c>
      <c r="NN94" s="58">
        <f t="shared" si="224"/>
        <v>888.78037499999857</v>
      </c>
      <c r="NO94" s="52">
        <f t="shared" si="423"/>
        <v>131.61000000000001</v>
      </c>
      <c r="NP94" s="51">
        <f t="shared" si="226"/>
        <v>757.17037499999856</v>
      </c>
      <c r="NQ94" s="57">
        <f t="shared" si="227"/>
        <v>174737.18762500008</v>
      </c>
      <c r="NR94" s="153">
        <f t="shared" si="349"/>
        <v>10000</v>
      </c>
      <c r="NS94" s="469">
        <f t="shared" si="228"/>
        <v>-888.78037499999857</v>
      </c>
      <c r="NT94" s="46">
        <f t="shared" si="229"/>
        <v>-1076.6099999999999</v>
      </c>
      <c r="NU94" s="46">
        <f t="shared" si="230"/>
        <v>-941.86</v>
      </c>
      <c r="NV94" s="48"/>
      <c r="NX94" s="45">
        <v>33</v>
      </c>
      <c r="NY94" s="46">
        <f t="shared" si="231"/>
        <v>1076.6456011701148</v>
      </c>
      <c r="NZ94" s="46">
        <f t="shared" si="424"/>
        <v>137.54</v>
      </c>
      <c r="OA94" s="46">
        <f t="shared" si="233"/>
        <v>939.10560117011482</v>
      </c>
      <c r="OB94" s="46">
        <f t="shared" si="234"/>
        <v>299.54264312092033</v>
      </c>
      <c r="OC94" s="46">
        <f t="shared" si="235"/>
        <v>639.56295804919455</v>
      </c>
      <c r="OD94" s="51">
        <f t="shared" si="236"/>
        <v>179086.022914503</v>
      </c>
      <c r="OE94" s="57">
        <f t="shared" si="449"/>
        <v>183401.59121263327</v>
      </c>
      <c r="OF94" s="153">
        <f t="shared" si="351"/>
        <v>10000</v>
      </c>
      <c r="OG94" s="58">
        <f t="shared" si="237"/>
        <v>889.48383333333379</v>
      </c>
      <c r="OH94" s="241">
        <f t="shared" si="450"/>
        <v>134.97999999999999</v>
      </c>
      <c r="OI94" s="51">
        <f t="shared" si="238"/>
        <v>754.50383333333377</v>
      </c>
      <c r="OJ94" s="51">
        <f t="shared" si="239"/>
        <v>174781.69350000023</v>
      </c>
      <c r="OK94" s="153">
        <f t="shared" si="451"/>
        <v>179999.99999999977</v>
      </c>
      <c r="OL94" s="153">
        <f t="shared" si="354"/>
        <v>10000</v>
      </c>
      <c r="OM94" s="468">
        <f t="shared" si="355"/>
        <v>-889.48383333333379</v>
      </c>
      <c r="ON94" s="46">
        <f t="shared" si="356"/>
        <v>-1076.6456011701148</v>
      </c>
      <c r="OO94" s="46">
        <f t="shared" si="240"/>
        <v>-939.10560117011482</v>
      </c>
      <c r="OP94" s="48"/>
      <c r="OR94" s="45">
        <v>33</v>
      </c>
      <c r="OS94" s="46">
        <f t="shared" si="241"/>
        <v>1076.765700416463</v>
      </c>
      <c r="OT94" s="46">
        <f t="shared" si="425"/>
        <v>137.55000000000001</v>
      </c>
      <c r="OU94" s="128">
        <f t="shared" si="243"/>
        <v>939.21570041646305</v>
      </c>
      <c r="OV94" s="46">
        <f t="shared" si="244"/>
        <v>299.53620367994625</v>
      </c>
      <c r="OW94" s="46">
        <f t="shared" si="245"/>
        <v>639.67949673651674</v>
      </c>
      <c r="OX94" s="51">
        <f t="shared" si="246"/>
        <v>179082.04271123122</v>
      </c>
      <c r="OY94" s="51">
        <f t="shared" si="452"/>
        <v>183415.17150587076</v>
      </c>
      <c r="OZ94" s="153">
        <f t="shared" si="358"/>
        <v>10000</v>
      </c>
      <c r="PA94" s="45">
        <v>33</v>
      </c>
      <c r="PB94" s="46">
        <f t="shared" si="247"/>
        <v>1076.765700416463</v>
      </c>
      <c r="PC94" s="46">
        <f t="shared" si="453"/>
        <v>137.55000000000001</v>
      </c>
      <c r="PD94" s="128">
        <f t="shared" si="248"/>
        <v>939.21570041646305</v>
      </c>
      <c r="PE94" s="46">
        <f t="shared" si="249"/>
        <v>299.53620367994625</v>
      </c>
      <c r="PF94" s="46">
        <f t="shared" si="250"/>
        <v>639.67949673651674</v>
      </c>
      <c r="PG94" s="51">
        <f t="shared" si="251"/>
        <v>179082.04271123122</v>
      </c>
      <c r="PH94" s="57">
        <f t="shared" si="454"/>
        <v>183415.11263947212</v>
      </c>
      <c r="PI94" s="688">
        <f t="shared" si="252"/>
        <v>889.6533333333341</v>
      </c>
      <c r="PJ94" s="241">
        <f t="shared" si="455"/>
        <v>135.09</v>
      </c>
      <c r="PK94" s="51">
        <f t="shared" si="253"/>
        <v>754.56333333333407</v>
      </c>
      <c r="PL94" s="57">
        <f t="shared" si="254"/>
        <v>174777.33</v>
      </c>
      <c r="PM94" s="57">
        <f t="shared" si="456"/>
        <v>180121.72800000012</v>
      </c>
      <c r="PN94" s="153">
        <f t="shared" si="363"/>
        <v>10000</v>
      </c>
      <c r="PO94" s="469">
        <f t="shared" si="255"/>
        <v>-889.6533333333341</v>
      </c>
      <c r="PP94" s="46">
        <f t="shared" si="256"/>
        <v>-1076.765700416463</v>
      </c>
      <c r="PQ94" s="46">
        <f t="shared" si="257"/>
        <v>-939.21570041646305</v>
      </c>
      <c r="PR94" s="48"/>
    </row>
    <row r="95" spans="2:434" hidden="1" x14ac:dyDescent="0.3">
      <c r="B95" s="45">
        <v>34</v>
      </c>
      <c r="C95" s="46">
        <f t="shared" si="10"/>
        <v>1111.77</v>
      </c>
      <c r="D95" s="46">
        <f t="shared" si="11"/>
        <v>100</v>
      </c>
      <c r="E95" s="46">
        <f t="shared" si="12"/>
        <v>1011.77</v>
      </c>
      <c r="F95" s="46">
        <f t="shared" si="13"/>
        <v>295.00692311756518</v>
      </c>
      <c r="G95" s="46">
        <f t="shared" si="14"/>
        <v>716.7630768824348</v>
      </c>
      <c r="H95" s="51">
        <f t="shared" si="15"/>
        <v>176287.39079365667</v>
      </c>
      <c r="I95" s="58">
        <f t="shared" si="16"/>
        <v>933.33333333333337</v>
      </c>
      <c r="J95" s="52">
        <f t="shared" si="17"/>
        <v>100</v>
      </c>
      <c r="K95" s="51">
        <f t="shared" si="18"/>
        <v>833.33333333333337</v>
      </c>
      <c r="L95" s="57">
        <f t="shared" si="19"/>
        <v>171666.66666666634</v>
      </c>
      <c r="M95" s="468">
        <f t="shared" si="258"/>
        <v>-933.33333333333337</v>
      </c>
      <c r="N95" s="46">
        <f t="shared" si="259"/>
        <v>-1111.77</v>
      </c>
      <c r="O95" s="47"/>
      <c r="P95" s="46">
        <f t="shared" si="260"/>
        <v>-1011.77</v>
      </c>
      <c r="Q95" s="48"/>
      <c r="R95" s="29"/>
      <c r="S95" s="29"/>
      <c r="T95" s="45">
        <v>34</v>
      </c>
      <c r="U95" s="46">
        <f t="shared" si="20"/>
        <v>1177.1099999999999</v>
      </c>
      <c r="V95" s="46">
        <f t="shared" si="21"/>
        <v>165.34</v>
      </c>
      <c r="W95" s="46">
        <f t="shared" si="261"/>
        <v>1011.77</v>
      </c>
      <c r="X95" s="46">
        <f t="shared" si="22"/>
        <v>295.00692311756518</v>
      </c>
      <c r="Y95" s="46">
        <f t="shared" si="23"/>
        <v>716.7630768824348</v>
      </c>
      <c r="Z95" s="51">
        <f t="shared" si="24"/>
        <v>176287.39079365667</v>
      </c>
      <c r="AA95" s="58">
        <f t="shared" si="25"/>
        <v>994.47333333333336</v>
      </c>
      <c r="AB95" s="52">
        <f t="shared" si="26"/>
        <v>161.13999999999999</v>
      </c>
      <c r="AC95" s="51">
        <f t="shared" si="27"/>
        <v>833.33333333333337</v>
      </c>
      <c r="AD95" s="57">
        <f t="shared" si="28"/>
        <v>171666.66666666634</v>
      </c>
      <c r="AE95" s="468">
        <f t="shared" si="262"/>
        <v>-994.47333333333336</v>
      </c>
      <c r="AF95" s="46">
        <f t="shared" si="29"/>
        <v>-1177.1099999999999</v>
      </c>
      <c r="AG95" s="47"/>
      <c r="AH95" s="46">
        <f t="shared" si="263"/>
        <v>-1011.77</v>
      </c>
      <c r="AI95" s="48"/>
      <c r="AJ95" s="29"/>
      <c r="AK95" s="45">
        <v>34</v>
      </c>
      <c r="AL95" s="46">
        <f t="shared" si="30"/>
        <v>1117.72</v>
      </c>
      <c r="AM95" s="46"/>
      <c r="AN95" s="46"/>
      <c r="AO95" s="46">
        <f t="shared" si="31"/>
        <v>162.06</v>
      </c>
      <c r="AP95" s="128">
        <f t="shared" si="32"/>
        <v>955.66</v>
      </c>
      <c r="AQ95" s="128"/>
      <c r="AR95" s="128"/>
      <c r="AS95" s="46">
        <f t="shared" si="33"/>
        <v>298.73493179317376</v>
      </c>
      <c r="AT95" s="46">
        <f t="shared" si="34"/>
        <v>656.92506820682615</v>
      </c>
      <c r="AU95" s="51"/>
      <c r="AV95" s="51"/>
      <c r="AW95" s="51">
        <f t="shared" si="35"/>
        <v>178584.03400769742</v>
      </c>
      <c r="AX95" s="58">
        <f t="shared" si="264"/>
        <v>927.38215694565588</v>
      </c>
      <c r="AY95" s="52"/>
      <c r="AZ95" s="52"/>
      <c r="BA95" s="52">
        <f t="shared" si="36"/>
        <v>158.22</v>
      </c>
      <c r="BB95" s="51">
        <f t="shared" si="37"/>
        <v>769.16215694565585</v>
      </c>
      <c r="BC95" s="51"/>
      <c r="BD95" s="51"/>
      <c r="BE95" s="57">
        <f t="shared" si="38"/>
        <v>174234.62666384765</v>
      </c>
      <c r="BF95" s="468">
        <f t="shared" si="39"/>
        <v>-927.38215694565588</v>
      </c>
      <c r="BG95" s="46">
        <f t="shared" si="40"/>
        <v>-1117.72</v>
      </c>
      <c r="BH95" s="46">
        <f t="shared" si="41"/>
        <v>-955.66</v>
      </c>
      <c r="BI95" s="48"/>
      <c r="BJ95" s="12"/>
      <c r="BK95" s="45">
        <v>34</v>
      </c>
      <c r="BL95" s="46">
        <f t="shared" si="265"/>
        <v>1176.0899999999999</v>
      </c>
      <c r="BM95" s="46">
        <f t="shared" si="266"/>
        <v>164.32</v>
      </c>
      <c r="BN95" s="46">
        <f t="shared" si="267"/>
        <v>1011.77</v>
      </c>
      <c r="BO95" s="46">
        <f t="shared" si="42"/>
        <v>295.00692311756518</v>
      </c>
      <c r="BP95" s="46">
        <f t="shared" si="43"/>
        <v>716.7630768824348</v>
      </c>
      <c r="BQ95" s="51">
        <f t="shared" si="44"/>
        <v>176287.39079365667</v>
      </c>
      <c r="BR95" s="57">
        <f t="shared" si="426"/>
        <v>183401.59121263327</v>
      </c>
      <c r="BS95" s="58">
        <f t="shared" si="45"/>
        <v>994.59333333333336</v>
      </c>
      <c r="BT95" s="52">
        <f t="shared" si="269"/>
        <v>161.26</v>
      </c>
      <c r="BU95" s="51">
        <f t="shared" si="46"/>
        <v>833.33333333333337</v>
      </c>
      <c r="BV95" s="51">
        <f t="shared" si="47"/>
        <v>171666.66666666634</v>
      </c>
      <c r="BW95" s="153">
        <f t="shared" si="427"/>
        <v>179999.99999999977</v>
      </c>
      <c r="BX95" s="468">
        <f t="shared" si="271"/>
        <v>-994.59333333333336</v>
      </c>
      <c r="BY95" s="46">
        <f t="shared" si="272"/>
        <v>-1176.0899999999999</v>
      </c>
      <c r="BZ95" s="46">
        <f t="shared" si="48"/>
        <v>-1011.77</v>
      </c>
      <c r="CA95" s="48"/>
      <c r="CB95" s="29"/>
      <c r="CC95" s="45">
        <v>34</v>
      </c>
      <c r="CD95" s="128">
        <f t="shared" si="49"/>
        <v>1117.6300000000001</v>
      </c>
      <c r="CE95" s="46">
        <f t="shared" si="273"/>
        <v>161.24</v>
      </c>
      <c r="CF95" s="128">
        <f t="shared" si="50"/>
        <v>956.39</v>
      </c>
      <c r="CG95" s="46">
        <f t="shared" si="274"/>
        <v>298.54491898449709</v>
      </c>
      <c r="CH95" s="46">
        <f t="shared" si="52"/>
        <v>657.84508101550296</v>
      </c>
      <c r="CI95" s="51">
        <f t="shared" si="53"/>
        <v>178469.10630968277</v>
      </c>
      <c r="CJ95" s="199">
        <f t="shared" si="428"/>
        <v>184998.51875003628</v>
      </c>
      <c r="CK95" s="153">
        <f t="shared" si="276"/>
        <v>10000</v>
      </c>
      <c r="CL95" s="45">
        <v>34</v>
      </c>
      <c r="CM95" s="46">
        <f t="shared" si="277"/>
        <v>1117.6300000000001</v>
      </c>
      <c r="CN95" s="128">
        <f t="shared" si="54"/>
        <v>161.24</v>
      </c>
      <c r="CO95" s="128">
        <f t="shared" si="278"/>
        <v>956.39</v>
      </c>
      <c r="CP95" s="46">
        <f t="shared" si="55"/>
        <v>298.54491898449709</v>
      </c>
      <c r="CQ95" s="46">
        <f t="shared" si="56"/>
        <v>657.84508101550296</v>
      </c>
      <c r="CR95" s="51">
        <f t="shared" si="57"/>
        <v>178469.10630968277</v>
      </c>
      <c r="CS95" s="153">
        <f t="shared" si="429"/>
        <v>184998.51875003628</v>
      </c>
      <c r="CT95" s="58">
        <f t="shared" si="58"/>
        <v>927.86033333333398</v>
      </c>
      <c r="CU95" s="52">
        <f t="shared" si="280"/>
        <v>158.47999999999999</v>
      </c>
      <c r="CV95" s="51">
        <f t="shared" si="281"/>
        <v>769.38033333333397</v>
      </c>
      <c r="CW95" s="51">
        <f t="shared" si="59"/>
        <v>174126.66866666649</v>
      </c>
      <c r="CX95" s="57">
        <f t="shared" si="430"/>
        <v>181820.47199999983</v>
      </c>
      <c r="CY95" s="153">
        <f t="shared" si="283"/>
        <v>10000</v>
      </c>
      <c r="CZ95" s="479">
        <f t="shared" si="60"/>
        <v>-927.86033333333398</v>
      </c>
      <c r="DA95" s="46">
        <f t="shared" si="284"/>
        <v>-1117.6300000000001</v>
      </c>
      <c r="DB95" s="46">
        <f t="shared" si="285"/>
        <v>-956.39</v>
      </c>
      <c r="DC95" s="48"/>
      <c r="DE95" s="45">
        <v>34</v>
      </c>
      <c r="DF95" s="46">
        <f t="shared" si="61"/>
        <v>1071.76</v>
      </c>
      <c r="DG95" s="46">
        <f t="shared" si="431"/>
        <v>59.989999999999995</v>
      </c>
      <c r="DH95" s="46">
        <f t="shared" si="62"/>
        <v>1011.77</v>
      </c>
      <c r="DI95" s="46">
        <f t="shared" si="63"/>
        <v>295.00692311756518</v>
      </c>
      <c r="DJ95" s="46">
        <f t="shared" si="64"/>
        <v>716.7630768824348</v>
      </c>
      <c r="DK95" s="51">
        <f t="shared" si="65"/>
        <v>176287.39079365667</v>
      </c>
      <c r="DL95" s="58">
        <f t="shared" si="66"/>
        <v>893.32333333333338</v>
      </c>
      <c r="DM95" s="52">
        <f t="shared" si="432"/>
        <v>59.989999999999995</v>
      </c>
      <c r="DN95" s="51">
        <f t="shared" si="67"/>
        <v>833.33333333333337</v>
      </c>
      <c r="DO95" s="57">
        <f t="shared" si="68"/>
        <v>171666.66666666634</v>
      </c>
      <c r="DP95" s="468">
        <f t="shared" si="288"/>
        <v>-893.32333333333338</v>
      </c>
      <c r="DQ95" s="46">
        <f t="shared" si="289"/>
        <v>-1071.76</v>
      </c>
      <c r="DR95" s="47"/>
      <c r="DS95" s="46">
        <f t="shared" si="290"/>
        <v>-1011.77</v>
      </c>
      <c r="DT95" s="48"/>
      <c r="DU95" s="29"/>
      <c r="DV95" s="45">
        <v>34</v>
      </c>
      <c r="DW95" s="46">
        <f t="shared" si="291"/>
        <v>1064.8699999999999</v>
      </c>
      <c r="DX95" s="46">
        <f t="shared" si="433"/>
        <v>53.1</v>
      </c>
      <c r="DY95" s="46">
        <f t="shared" si="293"/>
        <v>1011.77</v>
      </c>
      <c r="DZ95" s="46">
        <f t="shared" si="69"/>
        <v>295.00692311756518</v>
      </c>
      <c r="EA95" s="46">
        <f t="shared" si="70"/>
        <v>716.7630768824348</v>
      </c>
      <c r="EB95" s="51">
        <f t="shared" si="71"/>
        <v>176287.39079365667</v>
      </c>
      <c r="EC95" s="58">
        <f t="shared" si="72"/>
        <v>885.07333333333338</v>
      </c>
      <c r="ED95" s="52">
        <f t="shared" si="434"/>
        <v>51.739999999999995</v>
      </c>
      <c r="EE95" s="51">
        <f t="shared" si="73"/>
        <v>833.33333333333337</v>
      </c>
      <c r="EF95" s="57">
        <f t="shared" si="74"/>
        <v>171666.66666666634</v>
      </c>
      <c r="EG95" s="468">
        <f t="shared" si="295"/>
        <v>-885.07333333333338</v>
      </c>
      <c r="EH95" s="46">
        <f t="shared" si="296"/>
        <v>-1064.8699999999999</v>
      </c>
      <c r="EI95" s="47"/>
      <c r="EJ95" s="46">
        <f t="shared" si="297"/>
        <v>-1011.77</v>
      </c>
      <c r="EK95" s="48"/>
      <c r="EL95" s="29"/>
      <c r="EM95" s="45">
        <v>34</v>
      </c>
      <c r="EN95" s="46">
        <f t="shared" si="411"/>
        <v>1058.0868689014749</v>
      </c>
      <c r="EO95" s="46">
        <f t="shared" si="435"/>
        <v>53.120000000000005</v>
      </c>
      <c r="EP95" s="128">
        <f t="shared" si="77"/>
        <v>1004.9668689014749</v>
      </c>
      <c r="EQ95" s="46">
        <f t="shared" si="78"/>
        <v>295.19253771458222</v>
      </c>
      <c r="ER95" s="46">
        <f t="shared" si="79"/>
        <v>709.7743311868926</v>
      </c>
      <c r="ES95" s="51">
        <f t="shared" si="80"/>
        <v>176405.74829756242</v>
      </c>
      <c r="ET95" s="153">
        <f t="shared" si="298"/>
        <v>10000</v>
      </c>
      <c r="EU95" s="45">
        <v>34</v>
      </c>
      <c r="EV95" s="46">
        <f t="shared" si="81"/>
        <v>1058.0899999999999</v>
      </c>
      <c r="EW95" s="46">
        <f t="shared" si="436"/>
        <v>53.120000000000005</v>
      </c>
      <c r="EX95" s="128">
        <f t="shared" si="300"/>
        <v>1004.97</v>
      </c>
      <c r="EY95" s="46">
        <f t="shared" si="301"/>
        <v>295.19236083179811</v>
      </c>
      <c r="EZ95" s="46">
        <f t="shared" si="82"/>
        <v>709.77763916820186</v>
      </c>
      <c r="FA95" s="51">
        <f t="shared" si="83"/>
        <v>176405.63885991066</v>
      </c>
      <c r="FB95" s="58">
        <f t="shared" si="302"/>
        <v>874.86920833333363</v>
      </c>
      <c r="FC95" s="52">
        <f t="shared" si="437"/>
        <v>51.82</v>
      </c>
      <c r="FD95" s="51">
        <f t="shared" si="304"/>
        <v>823.04920833333358</v>
      </c>
      <c r="FE95" s="57">
        <f t="shared" si="84"/>
        <v>171924.35691666658</v>
      </c>
      <c r="FF95" s="153">
        <f t="shared" si="305"/>
        <v>10000</v>
      </c>
      <c r="FG95" s="469">
        <f t="shared" si="85"/>
        <v>-874.86920833333363</v>
      </c>
      <c r="FH95" s="46">
        <f t="shared" si="86"/>
        <v>-1058.0899999999999</v>
      </c>
      <c r="FI95" s="46">
        <f t="shared" si="87"/>
        <v>-1004.97</v>
      </c>
      <c r="FJ95" s="48"/>
      <c r="FL95" s="45">
        <v>34</v>
      </c>
      <c r="FM95" s="46">
        <f t="shared" si="306"/>
        <v>1066.78</v>
      </c>
      <c r="FN95" s="46">
        <f t="shared" si="412"/>
        <v>55.01</v>
      </c>
      <c r="FO95" s="46">
        <f t="shared" si="307"/>
        <v>1011.77</v>
      </c>
      <c r="FP95" s="46">
        <f t="shared" si="89"/>
        <v>295.00692311756518</v>
      </c>
      <c r="FQ95" s="46">
        <f t="shared" si="90"/>
        <v>716.7630768824348</v>
      </c>
      <c r="FR95" s="51">
        <f t="shared" si="91"/>
        <v>176287.39079365667</v>
      </c>
      <c r="FS95" s="57">
        <f t="shared" si="438"/>
        <v>183401.59121263327</v>
      </c>
      <c r="FT95" s="58">
        <f t="shared" si="92"/>
        <v>887.33333333333337</v>
      </c>
      <c r="FU95" s="241">
        <f t="shared" si="413"/>
        <v>54</v>
      </c>
      <c r="FV95" s="51">
        <f t="shared" si="94"/>
        <v>833.33333333333337</v>
      </c>
      <c r="FW95" s="51">
        <f t="shared" si="95"/>
        <v>171666.66666666634</v>
      </c>
      <c r="FX95" s="153">
        <f t="shared" si="439"/>
        <v>179999.99999999977</v>
      </c>
      <c r="FY95" s="468">
        <f t="shared" si="310"/>
        <v>-887.33333333333337</v>
      </c>
      <c r="FZ95" s="46">
        <f t="shared" si="311"/>
        <v>-1066.78</v>
      </c>
      <c r="GA95" s="46">
        <f t="shared" si="96"/>
        <v>-1011.77</v>
      </c>
      <c r="GB95" s="48"/>
      <c r="GD95" s="45">
        <v>34</v>
      </c>
      <c r="GE95" s="46">
        <f t="shared" si="414"/>
        <v>1060.0875939185617</v>
      </c>
      <c r="GF95" s="128">
        <f t="shared" si="440"/>
        <v>55.01</v>
      </c>
      <c r="GG95" s="128">
        <f t="shared" si="98"/>
        <v>1005.0775939185617</v>
      </c>
      <c r="GH95" s="46">
        <f t="shared" si="99"/>
        <v>295.13095666011435</v>
      </c>
      <c r="GI95" s="46">
        <f t="shared" si="100"/>
        <v>709.94663725844725</v>
      </c>
      <c r="GJ95" s="51">
        <f t="shared" si="101"/>
        <v>176368.62735881013</v>
      </c>
      <c r="GK95" s="51">
        <f t="shared" si="441"/>
        <v>183415.17150587076</v>
      </c>
      <c r="GL95" s="153">
        <f t="shared" si="314"/>
        <v>10000</v>
      </c>
      <c r="GM95" s="45">
        <v>34</v>
      </c>
      <c r="GN95" s="46">
        <f t="shared" si="102"/>
        <v>1060.0899999999999</v>
      </c>
      <c r="GO95" s="46">
        <f t="shared" si="415"/>
        <v>55.01</v>
      </c>
      <c r="GP95" s="128">
        <f t="shared" si="315"/>
        <v>1005.08</v>
      </c>
      <c r="GQ95" s="46">
        <f t="shared" si="104"/>
        <v>295.1308207351729</v>
      </c>
      <c r="GR95" s="46">
        <f t="shared" si="105"/>
        <v>709.94917926482708</v>
      </c>
      <c r="GS95" s="51">
        <f t="shared" si="106"/>
        <v>176368.5432618389</v>
      </c>
      <c r="GT95" s="57">
        <f t="shared" si="442"/>
        <v>183415.11263947212</v>
      </c>
      <c r="GU95" s="58">
        <f t="shared" si="107"/>
        <v>876.92633333333197</v>
      </c>
      <c r="GV95" s="241">
        <f t="shared" si="416"/>
        <v>54.03</v>
      </c>
      <c r="GW95" s="51">
        <f t="shared" si="317"/>
        <v>822.896333333332</v>
      </c>
      <c r="GX95" s="57">
        <f t="shared" si="109"/>
        <v>171892.76466666674</v>
      </c>
      <c r="GY95" s="57">
        <f t="shared" si="443"/>
        <v>180121.72800000012</v>
      </c>
      <c r="GZ95" s="153">
        <f t="shared" si="319"/>
        <v>10000</v>
      </c>
      <c r="HA95" s="469">
        <f t="shared" si="110"/>
        <v>-876.92633333333197</v>
      </c>
      <c r="HB95" s="46">
        <f t="shared" si="111"/>
        <v>-1060.0899999999999</v>
      </c>
      <c r="HC95" s="46">
        <f t="shared" si="112"/>
        <v>-1005.08</v>
      </c>
      <c r="HD95" s="48"/>
      <c r="HF95" s="45">
        <v>34</v>
      </c>
      <c r="HG95" s="46">
        <f t="shared" si="113"/>
        <v>1123.8775326810628</v>
      </c>
      <c r="HH95" s="46">
        <f t="shared" si="114"/>
        <v>250</v>
      </c>
      <c r="HI95" s="46">
        <f t="shared" si="115"/>
        <v>873.8775326810628</v>
      </c>
      <c r="HJ95" s="46">
        <f t="shared" si="116"/>
        <v>302.796778129524</v>
      </c>
      <c r="HK95" s="46">
        <f t="shared" si="117"/>
        <v>571.0807545515388</v>
      </c>
      <c r="HL95" s="51">
        <f t="shared" si="118"/>
        <v>181106.98612316285</v>
      </c>
      <c r="HM95" s="153">
        <f t="shared" si="320"/>
        <v>10000</v>
      </c>
      <c r="HN95" s="58">
        <f t="shared" si="119"/>
        <v>933.33333333333724</v>
      </c>
      <c r="HO95" s="52">
        <f t="shared" si="120"/>
        <v>250</v>
      </c>
      <c r="HP95" s="51">
        <f t="shared" si="121"/>
        <v>683.33333333333724</v>
      </c>
      <c r="HQ95" s="57">
        <f t="shared" si="122"/>
        <v>176766.66666666634</v>
      </c>
      <c r="HR95" s="153">
        <f t="shared" si="321"/>
        <v>10000</v>
      </c>
      <c r="HS95" s="468">
        <f t="shared" si="123"/>
        <v>-933.33333333333724</v>
      </c>
      <c r="HT95" s="46">
        <f t="shared" si="124"/>
        <v>-1123.8775326810628</v>
      </c>
      <c r="HU95" s="46">
        <f t="shared" si="125"/>
        <v>-873.8775326810628</v>
      </c>
      <c r="HV95" s="48"/>
      <c r="HW95" s="29"/>
      <c r="HX95" s="45">
        <v>34</v>
      </c>
      <c r="HY95" s="128">
        <f t="shared" si="126"/>
        <v>1124.3399999999999</v>
      </c>
      <c r="HZ95" s="46">
        <f t="shared" si="127"/>
        <v>262.88</v>
      </c>
      <c r="IA95" s="46">
        <f t="shared" si="128"/>
        <v>861.46</v>
      </c>
      <c r="IB95" s="46">
        <f t="shared" si="129"/>
        <v>304.24791874912705</v>
      </c>
      <c r="IC95" s="46">
        <f t="shared" si="130"/>
        <v>557.21208125087298</v>
      </c>
      <c r="ID95" s="51">
        <f t="shared" si="131"/>
        <v>181991.53916822534</v>
      </c>
      <c r="IE95" s="153">
        <f t="shared" si="322"/>
        <v>10000</v>
      </c>
      <c r="IF95" s="58">
        <f t="shared" si="132"/>
        <v>930.14625019664186</v>
      </c>
      <c r="IG95" s="52">
        <f t="shared" si="133"/>
        <v>256.77999999999997</v>
      </c>
      <c r="IH95" s="51">
        <f t="shared" si="134"/>
        <v>673.36625019664189</v>
      </c>
      <c r="II95" s="57">
        <f t="shared" si="323"/>
        <v>177640.40749331424</v>
      </c>
      <c r="IJ95" s="153">
        <f t="shared" si="324"/>
        <v>10000</v>
      </c>
      <c r="IK95" s="468">
        <f t="shared" si="135"/>
        <v>-930.14625019664186</v>
      </c>
      <c r="IL95" s="46">
        <f t="shared" si="136"/>
        <v>-1124.3399999999999</v>
      </c>
      <c r="IM95" s="46">
        <f t="shared" si="137"/>
        <v>-861.46</v>
      </c>
      <c r="IN95" s="48"/>
      <c r="IO95" s="53">
        <f t="shared" si="138"/>
        <v>262.88552772024565</v>
      </c>
      <c r="IQ95" s="45">
        <v>34</v>
      </c>
      <c r="IR95" s="128">
        <f t="shared" si="139"/>
        <v>1126.4568749999989</v>
      </c>
      <c r="IS95" s="128">
        <f t="shared" si="140"/>
        <v>267.72000000000003</v>
      </c>
      <c r="IT95" s="128">
        <f t="shared" si="141"/>
        <v>858.73687499999892</v>
      </c>
      <c r="IU95" s="46">
        <f t="shared" si="364"/>
        <v>304.41000000000003</v>
      </c>
      <c r="IV95" s="46">
        <f t="shared" si="143"/>
        <v>554.32687499999884</v>
      </c>
      <c r="IW95" s="51">
        <f t="shared" si="144"/>
        <v>182092.38625000007</v>
      </c>
      <c r="IX95" s="199">
        <f t="shared" si="325"/>
        <v>10000</v>
      </c>
      <c r="IY95" s="128">
        <f t="shared" si="145"/>
        <v>262.84289532949362</v>
      </c>
      <c r="IZ95" s="408">
        <f t="shared" si="146"/>
        <v>0</v>
      </c>
      <c r="JA95" s="58">
        <f t="shared" si="147"/>
        <v>931.95916666666494</v>
      </c>
      <c r="JB95" s="52">
        <f t="shared" si="148"/>
        <v>261.52</v>
      </c>
      <c r="JC95" s="51">
        <f t="shared" si="149"/>
        <v>670.43916666666496</v>
      </c>
      <c r="JD95" s="57">
        <f t="shared" si="150"/>
        <v>177747.08833333332</v>
      </c>
      <c r="JE95" s="280">
        <f t="shared" si="151"/>
        <v>10000</v>
      </c>
      <c r="JF95" s="280">
        <f t="shared" si="152"/>
        <v>0</v>
      </c>
      <c r="JG95" s="468">
        <f t="shared" si="153"/>
        <v>-931.95916666666494</v>
      </c>
      <c r="JH95" s="46">
        <f t="shared" si="154"/>
        <v>-1126.4568749999989</v>
      </c>
      <c r="JI95" s="46">
        <f t="shared" si="155"/>
        <v>-858.73687499999892</v>
      </c>
      <c r="JJ95" s="48"/>
      <c r="JL95" s="45">
        <v>34</v>
      </c>
      <c r="JM95" s="46">
        <f t="shared" si="156"/>
        <v>1124.4930833333331</v>
      </c>
      <c r="JN95" s="46">
        <f t="shared" si="157"/>
        <v>269.66000000000003</v>
      </c>
      <c r="JO95" s="128">
        <f t="shared" si="158"/>
        <v>854.83308333333298</v>
      </c>
      <c r="JP95" s="46">
        <f t="shared" si="326"/>
        <v>304.64</v>
      </c>
      <c r="JQ95" s="46">
        <f t="shared" si="159"/>
        <v>550.19308333333299</v>
      </c>
      <c r="JR95" s="51">
        <f t="shared" si="160"/>
        <v>182230.86516666666</v>
      </c>
      <c r="JS95" s="51">
        <f t="shared" si="444"/>
        <v>183401.59121263327</v>
      </c>
      <c r="JT95" s="199">
        <f t="shared" si="328"/>
        <v>10000</v>
      </c>
      <c r="JU95" s="128">
        <f t="shared" si="161"/>
        <v>269.64405924529518</v>
      </c>
      <c r="JV95" s="408">
        <f t="shared" si="162"/>
        <v>0</v>
      </c>
      <c r="JW95" s="58">
        <f t="shared" si="163"/>
        <v>930.37233333333074</v>
      </c>
      <c r="JX95" s="52">
        <f t="shared" si="164"/>
        <v>264.66000000000003</v>
      </c>
      <c r="JY95" s="51">
        <f t="shared" si="165"/>
        <v>665.71233333333066</v>
      </c>
      <c r="JZ95" s="51">
        <f t="shared" si="166"/>
        <v>177894.98066666687</v>
      </c>
      <c r="KA95" s="199">
        <f t="shared" si="445"/>
        <v>179999.99999999977</v>
      </c>
      <c r="KB95" s="128">
        <f t="shared" si="330"/>
        <v>10000</v>
      </c>
      <c r="KC95" s="204">
        <f t="shared" si="167"/>
        <v>0</v>
      </c>
      <c r="KD95" s="468">
        <f t="shared" si="331"/>
        <v>-930.37233333333074</v>
      </c>
      <c r="KE95" s="46">
        <f t="shared" si="168"/>
        <v>-1124.4930833333331</v>
      </c>
      <c r="KF95" s="46">
        <f t="shared" si="169"/>
        <v>-854.83308333333298</v>
      </c>
      <c r="KG95" s="48"/>
      <c r="KI95" s="45">
        <v>34</v>
      </c>
      <c r="KJ95" s="46">
        <f t="shared" si="170"/>
        <v>1124.4890404061762</v>
      </c>
      <c r="KK95" s="46">
        <f t="shared" si="171"/>
        <v>268.26</v>
      </c>
      <c r="KL95" s="128">
        <f t="shared" si="172"/>
        <v>856.22904040617618</v>
      </c>
      <c r="KM95" s="46">
        <f t="shared" si="173"/>
        <v>304.47523396030618</v>
      </c>
      <c r="KN95" s="46">
        <f t="shared" si="174"/>
        <v>551.75380644586994</v>
      </c>
      <c r="KO95" s="51">
        <f t="shared" si="175"/>
        <v>182133.38656973786</v>
      </c>
      <c r="KP95" s="199">
        <f t="shared" si="446"/>
        <v>184998.51875003628</v>
      </c>
      <c r="KQ95" s="199">
        <f t="shared" si="333"/>
        <v>10000</v>
      </c>
      <c r="KR95" s="128">
        <f t="shared" si="176"/>
        <v>347.86597304483575</v>
      </c>
      <c r="KS95" s="408">
        <f t="shared" si="177"/>
        <v>0</v>
      </c>
      <c r="KT95" s="45">
        <v>34</v>
      </c>
      <c r="KU95" s="46">
        <f t="shared" si="334"/>
        <v>1124.49</v>
      </c>
      <c r="KV95" s="46">
        <f t="shared" si="178"/>
        <v>268.26</v>
      </c>
      <c r="KW95" s="128">
        <f t="shared" si="179"/>
        <v>856.23</v>
      </c>
      <c r="KX95" s="46">
        <f t="shared" si="180"/>
        <v>304.47517975069695</v>
      </c>
      <c r="KY95" s="46">
        <f t="shared" si="181"/>
        <v>551.75482024930307</v>
      </c>
      <c r="KZ95" s="51">
        <f t="shared" si="182"/>
        <v>182133.35303016886</v>
      </c>
      <c r="LA95" s="153">
        <f t="shared" si="447"/>
        <v>184998.51875003628</v>
      </c>
      <c r="LB95" s="58">
        <f t="shared" si="457"/>
        <v>930.59633333333579</v>
      </c>
      <c r="LC95" s="52">
        <f t="shared" si="184"/>
        <v>263.66000000000003</v>
      </c>
      <c r="LD95" s="51">
        <f t="shared" si="185"/>
        <v>666.93633333333582</v>
      </c>
      <c r="LE95" s="51">
        <f t="shared" si="186"/>
        <v>177799.60466666654</v>
      </c>
      <c r="LF95" s="51">
        <f t="shared" si="448"/>
        <v>181820.47199999983</v>
      </c>
      <c r="LG95" s="128">
        <f t="shared" si="187"/>
        <v>10000</v>
      </c>
      <c r="LH95" s="204">
        <f t="shared" si="188"/>
        <v>0</v>
      </c>
      <c r="LI95" s="479">
        <f t="shared" si="189"/>
        <v>-930.59633333333579</v>
      </c>
      <c r="LJ95" s="46">
        <f t="shared" si="337"/>
        <v>-1124.49</v>
      </c>
      <c r="LK95" s="46">
        <f t="shared" si="338"/>
        <v>-856.23</v>
      </c>
      <c r="LL95" s="48"/>
      <c r="LN95" s="45">
        <v>34</v>
      </c>
      <c r="LO95" s="46">
        <f t="shared" si="190"/>
        <v>1123.1238136873469</v>
      </c>
      <c r="LP95" s="128">
        <f t="shared" si="417"/>
        <v>226.66</v>
      </c>
      <c r="LQ95" s="46">
        <f t="shared" si="192"/>
        <v>896.46381368734694</v>
      </c>
      <c r="LR95" s="46">
        <f t="shared" si="193"/>
        <v>300.48258295071162</v>
      </c>
      <c r="LS95" s="46">
        <f t="shared" si="194"/>
        <v>595.98123073663533</v>
      </c>
      <c r="LT95" s="51">
        <f t="shared" si="195"/>
        <v>179693.56853969034</v>
      </c>
      <c r="LU95" s="199">
        <f t="shared" si="339"/>
        <v>10000</v>
      </c>
      <c r="LV95" s="58">
        <f t="shared" si="196"/>
        <v>933.33033333333128</v>
      </c>
      <c r="LW95" s="52">
        <f t="shared" si="418"/>
        <v>226.66</v>
      </c>
      <c r="LX95" s="51">
        <f t="shared" si="198"/>
        <v>706.67033333333131</v>
      </c>
      <c r="LY95" s="51">
        <f t="shared" si="340"/>
        <v>175373.2086666667</v>
      </c>
      <c r="LZ95" s="46">
        <f t="shared" si="341"/>
        <v>226.66</v>
      </c>
      <c r="MA95" s="199">
        <f t="shared" si="342"/>
        <v>10000</v>
      </c>
      <c r="MB95" s="468">
        <f t="shared" si="199"/>
        <v>-933.33033333333128</v>
      </c>
      <c r="MC95" s="46">
        <f t="shared" si="200"/>
        <v>-1123.1238136873469</v>
      </c>
      <c r="MD95" s="46">
        <f t="shared" si="201"/>
        <v>-896.46381368734694</v>
      </c>
      <c r="ME95" s="48"/>
      <c r="MG95" s="45">
        <v>34</v>
      </c>
      <c r="MH95" s="46">
        <f t="shared" si="202"/>
        <v>1076.608661999408</v>
      </c>
      <c r="MI95" s="46">
        <f t="shared" si="419"/>
        <v>134.26</v>
      </c>
      <c r="MJ95" s="46">
        <f t="shared" si="204"/>
        <v>942.34866199940802</v>
      </c>
      <c r="MK95" s="46">
        <f t="shared" si="205"/>
        <v>298.38423967307108</v>
      </c>
      <c r="ML95" s="46">
        <f t="shared" si="206"/>
        <v>643.96442232633694</v>
      </c>
      <c r="MM95" s="51">
        <f t="shared" si="207"/>
        <v>178386.57938151632</v>
      </c>
      <c r="MN95" s="199">
        <f t="shared" si="343"/>
        <v>10000</v>
      </c>
      <c r="MO95" s="58">
        <f t="shared" si="208"/>
        <v>889.32945707741396</v>
      </c>
      <c r="MP95" s="52">
        <f t="shared" si="420"/>
        <v>131.02000000000001</v>
      </c>
      <c r="MQ95" s="51">
        <f t="shared" si="210"/>
        <v>758.30945707741398</v>
      </c>
      <c r="MR95" s="57">
        <f t="shared" si="211"/>
        <v>173960.55845936786</v>
      </c>
      <c r="MS95" s="199">
        <f t="shared" si="344"/>
        <v>10000</v>
      </c>
      <c r="MT95" s="468">
        <f t="shared" si="345"/>
        <v>-889.32945707741396</v>
      </c>
      <c r="MU95" s="46">
        <f t="shared" si="212"/>
        <v>-1076.608661999408</v>
      </c>
      <c r="MV95" s="46">
        <f t="shared" si="213"/>
        <v>-942.34866199940802</v>
      </c>
      <c r="MW95" s="48"/>
      <c r="MY95" s="45">
        <v>34</v>
      </c>
      <c r="MZ95" s="46">
        <f t="shared" si="214"/>
        <v>1076.608661999408</v>
      </c>
      <c r="NA95" s="46">
        <f t="shared" si="421"/>
        <v>134.26</v>
      </c>
      <c r="NB95" s="128">
        <f t="shared" si="216"/>
        <v>942.34866199940802</v>
      </c>
      <c r="NC95" s="46">
        <f t="shared" si="217"/>
        <v>298.38423967307108</v>
      </c>
      <c r="ND95" s="46">
        <f t="shared" si="218"/>
        <v>643.96442232633694</v>
      </c>
      <c r="NE95" s="51">
        <f t="shared" si="219"/>
        <v>178386.57938151632</v>
      </c>
      <c r="NF95" s="153">
        <f t="shared" si="346"/>
        <v>10000</v>
      </c>
      <c r="NG95" s="45">
        <v>34</v>
      </c>
      <c r="NH95" s="46">
        <f t="shared" si="220"/>
        <v>1076.6099999999999</v>
      </c>
      <c r="NI95" s="46">
        <f t="shared" si="422"/>
        <v>134.26</v>
      </c>
      <c r="NJ95" s="128">
        <f t="shared" si="347"/>
        <v>942.35</v>
      </c>
      <c r="NK95" s="46">
        <f t="shared" si="348"/>
        <v>298.38416408641433</v>
      </c>
      <c r="NL95" s="46">
        <f t="shared" si="222"/>
        <v>643.96583591358569</v>
      </c>
      <c r="NM95" s="51">
        <f t="shared" si="223"/>
        <v>178386.53261593502</v>
      </c>
      <c r="NN95" s="58">
        <f t="shared" si="224"/>
        <v>888.78037499999857</v>
      </c>
      <c r="NO95" s="52">
        <f t="shared" si="423"/>
        <v>131.04</v>
      </c>
      <c r="NP95" s="51">
        <f t="shared" si="226"/>
        <v>757.74037499999861</v>
      </c>
      <c r="NQ95" s="57">
        <f t="shared" si="227"/>
        <v>173979.44725000008</v>
      </c>
      <c r="NR95" s="153">
        <f t="shared" si="349"/>
        <v>10000</v>
      </c>
      <c r="NS95" s="469">
        <f t="shared" si="228"/>
        <v>-888.78037499999857</v>
      </c>
      <c r="NT95" s="46">
        <f t="shared" si="229"/>
        <v>-1076.6099999999999</v>
      </c>
      <c r="NU95" s="46">
        <f t="shared" si="230"/>
        <v>-942.35</v>
      </c>
      <c r="NV95" s="48"/>
      <c r="NX95" s="45">
        <v>34</v>
      </c>
      <c r="NY95" s="46">
        <f t="shared" si="231"/>
        <v>1076.6456011701148</v>
      </c>
      <c r="NZ95" s="46">
        <f t="shared" si="424"/>
        <v>137.54</v>
      </c>
      <c r="OA95" s="46">
        <f t="shared" si="233"/>
        <v>939.10560117011482</v>
      </c>
      <c r="OB95" s="46">
        <f t="shared" si="234"/>
        <v>298.47670485750501</v>
      </c>
      <c r="OC95" s="46">
        <f t="shared" si="235"/>
        <v>640.62889631260987</v>
      </c>
      <c r="OD95" s="51">
        <f t="shared" si="236"/>
        <v>178445.39401819039</v>
      </c>
      <c r="OE95" s="57">
        <f t="shared" si="449"/>
        <v>183401.59121263327</v>
      </c>
      <c r="OF95" s="153">
        <f t="shared" si="351"/>
        <v>10000</v>
      </c>
      <c r="OG95" s="58">
        <f t="shared" si="237"/>
        <v>889.48383333333379</v>
      </c>
      <c r="OH95" s="241">
        <f t="shared" si="450"/>
        <v>134.97999999999999</v>
      </c>
      <c r="OI95" s="51">
        <f t="shared" si="238"/>
        <v>754.50383333333377</v>
      </c>
      <c r="OJ95" s="51">
        <f t="shared" si="239"/>
        <v>174027.18966666691</v>
      </c>
      <c r="OK95" s="153">
        <f t="shared" si="451"/>
        <v>179999.99999999977</v>
      </c>
      <c r="OL95" s="153">
        <f t="shared" si="354"/>
        <v>10000</v>
      </c>
      <c r="OM95" s="468">
        <f t="shared" si="355"/>
        <v>-889.48383333333379</v>
      </c>
      <c r="ON95" s="46">
        <f t="shared" si="356"/>
        <v>-1076.6456011701148</v>
      </c>
      <c r="OO95" s="46">
        <f t="shared" si="240"/>
        <v>-939.10560117011482</v>
      </c>
      <c r="OP95" s="48"/>
      <c r="OR95" s="45">
        <v>34</v>
      </c>
      <c r="OS95" s="46">
        <f t="shared" si="241"/>
        <v>1076.765700416463</v>
      </c>
      <c r="OT95" s="46">
        <f t="shared" si="425"/>
        <v>137.55000000000001</v>
      </c>
      <c r="OU95" s="128">
        <f t="shared" si="243"/>
        <v>939.21570041646305</v>
      </c>
      <c r="OV95" s="46">
        <f t="shared" si="244"/>
        <v>298.47007118538539</v>
      </c>
      <c r="OW95" s="46">
        <f t="shared" si="245"/>
        <v>640.7456292310776</v>
      </c>
      <c r="OX95" s="51">
        <f t="shared" si="246"/>
        <v>178441.29708200015</v>
      </c>
      <c r="OY95" s="51">
        <f t="shared" si="452"/>
        <v>183415.17150587076</v>
      </c>
      <c r="OZ95" s="153">
        <f t="shared" si="358"/>
        <v>10000</v>
      </c>
      <c r="PA95" s="45">
        <v>34</v>
      </c>
      <c r="PB95" s="46">
        <f t="shared" si="247"/>
        <v>1076.765700416463</v>
      </c>
      <c r="PC95" s="46">
        <f t="shared" si="453"/>
        <v>137.55000000000001</v>
      </c>
      <c r="PD95" s="128">
        <f t="shared" si="248"/>
        <v>939.21570041646305</v>
      </c>
      <c r="PE95" s="46">
        <f t="shared" si="249"/>
        <v>298.47007118538539</v>
      </c>
      <c r="PF95" s="46">
        <f t="shared" si="250"/>
        <v>640.7456292310776</v>
      </c>
      <c r="PG95" s="51">
        <f t="shared" si="251"/>
        <v>178441.29708200015</v>
      </c>
      <c r="PH95" s="57">
        <f t="shared" si="454"/>
        <v>183415.11263947212</v>
      </c>
      <c r="PI95" s="688">
        <f t="shared" si="252"/>
        <v>889.6533333333341</v>
      </c>
      <c r="PJ95" s="241">
        <f t="shared" si="455"/>
        <v>135.09</v>
      </c>
      <c r="PK95" s="51">
        <f t="shared" si="253"/>
        <v>754.56333333333407</v>
      </c>
      <c r="PL95" s="57">
        <f t="shared" si="254"/>
        <v>174022.76666666666</v>
      </c>
      <c r="PM95" s="57">
        <f t="shared" si="456"/>
        <v>180121.72800000012</v>
      </c>
      <c r="PN95" s="153">
        <f t="shared" si="363"/>
        <v>10000</v>
      </c>
      <c r="PO95" s="469">
        <f t="shared" si="255"/>
        <v>-889.6533333333341</v>
      </c>
      <c r="PP95" s="46">
        <f t="shared" si="256"/>
        <v>-1076.765700416463</v>
      </c>
      <c r="PQ95" s="46">
        <f t="shared" si="257"/>
        <v>-939.21570041646305</v>
      </c>
      <c r="PR95" s="48"/>
    </row>
    <row r="96" spans="2:434" hidden="1" x14ac:dyDescent="0.3">
      <c r="B96" s="45">
        <v>35</v>
      </c>
      <c r="C96" s="46">
        <f t="shared" si="10"/>
        <v>1111.77</v>
      </c>
      <c r="D96" s="46">
        <f t="shared" si="11"/>
        <v>100</v>
      </c>
      <c r="E96" s="46">
        <f t="shared" si="12"/>
        <v>1011.77</v>
      </c>
      <c r="F96" s="46">
        <f t="shared" si="13"/>
        <v>293.81231798942775</v>
      </c>
      <c r="G96" s="46">
        <f t="shared" si="14"/>
        <v>717.95768201057217</v>
      </c>
      <c r="H96" s="51">
        <f t="shared" si="15"/>
        <v>175569.4331116461</v>
      </c>
      <c r="I96" s="58">
        <f t="shared" si="16"/>
        <v>933.33333333333337</v>
      </c>
      <c r="J96" s="52">
        <f t="shared" si="17"/>
        <v>100</v>
      </c>
      <c r="K96" s="51">
        <f t="shared" si="18"/>
        <v>833.33333333333337</v>
      </c>
      <c r="L96" s="57">
        <f t="shared" si="19"/>
        <v>170833.33333333299</v>
      </c>
      <c r="M96" s="468">
        <f t="shared" si="258"/>
        <v>-933.33333333333337</v>
      </c>
      <c r="N96" s="46">
        <f t="shared" si="259"/>
        <v>-1111.77</v>
      </c>
      <c r="O96" s="47"/>
      <c r="P96" s="46">
        <f t="shared" si="260"/>
        <v>-1011.77</v>
      </c>
      <c r="Q96" s="48"/>
      <c r="R96" s="29"/>
      <c r="S96" s="29"/>
      <c r="T96" s="45">
        <v>35</v>
      </c>
      <c r="U96" s="46">
        <f t="shared" si="20"/>
        <v>1176.45</v>
      </c>
      <c r="V96" s="46">
        <f t="shared" si="21"/>
        <v>164.68</v>
      </c>
      <c r="W96" s="46">
        <f t="shared" si="261"/>
        <v>1011.77</v>
      </c>
      <c r="X96" s="46">
        <f t="shared" si="22"/>
        <v>293.81231798942775</v>
      </c>
      <c r="Y96" s="46">
        <f t="shared" si="23"/>
        <v>717.95768201057217</v>
      </c>
      <c r="Z96" s="51">
        <f t="shared" si="24"/>
        <v>175569.4331116461</v>
      </c>
      <c r="AA96" s="58">
        <f t="shared" si="25"/>
        <v>993.69333333333338</v>
      </c>
      <c r="AB96" s="52">
        <f t="shared" si="26"/>
        <v>160.36000000000001</v>
      </c>
      <c r="AC96" s="51">
        <f t="shared" si="27"/>
        <v>833.33333333333337</v>
      </c>
      <c r="AD96" s="57">
        <f t="shared" si="28"/>
        <v>170833.33333333299</v>
      </c>
      <c r="AE96" s="468">
        <f t="shared" si="262"/>
        <v>-993.69333333333338</v>
      </c>
      <c r="AF96" s="46">
        <f t="shared" si="29"/>
        <v>-1176.45</v>
      </c>
      <c r="AG96" s="47"/>
      <c r="AH96" s="46">
        <f t="shared" si="263"/>
        <v>-1011.77</v>
      </c>
      <c r="AI96" s="48"/>
      <c r="AJ96" s="29"/>
      <c r="AK96" s="45">
        <v>35</v>
      </c>
      <c r="AL96" s="46">
        <f t="shared" si="30"/>
        <v>1117.72</v>
      </c>
      <c r="AM96" s="46"/>
      <c r="AN96" s="46"/>
      <c r="AO96" s="46">
        <f t="shared" si="31"/>
        <v>161.46</v>
      </c>
      <c r="AP96" s="128">
        <f t="shared" si="32"/>
        <v>956.26</v>
      </c>
      <c r="AQ96" s="128"/>
      <c r="AR96" s="128"/>
      <c r="AS96" s="46">
        <f t="shared" si="33"/>
        <v>297.64005667949573</v>
      </c>
      <c r="AT96" s="46">
        <f t="shared" si="34"/>
        <v>658.61994332050426</v>
      </c>
      <c r="AU96" s="51"/>
      <c r="AV96" s="51"/>
      <c r="AW96" s="51">
        <f t="shared" si="35"/>
        <v>177925.41406437691</v>
      </c>
      <c r="AX96" s="58">
        <f t="shared" si="264"/>
        <v>927.38215694565588</v>
      </c>
      <c r="AY96" s="52"/>
      <c r="AZ96" s="52"/>
      <c r="BA96" s="52">
        <f t="shared" si="36"/>
        <v>157.52000000000001</v>
      </c>
      <c r="BB96" s="51">
        <f t="shared" si="37"/>
        <v>769.8621569456559</v>
      </c>
      <c r="BC96" s="51"/>
      <c r="BD96" s="51"/>
      <c r="BE96" s="57">
        <f t="shared" si="38"/>
        <v>173464.76450690199</v>
      </c>
      <c r="BF96" s="468">
        <f t="shared" si="39"/>
        <v>-927.38215694565588</v>
      </c>
      <c r="BG96" s="46">
        <f t="shared" si="40"/>
        <v>-1117.72</v>
      </c>
      <c r="BH96" s="46">
        <f t="shared" si="41"/>
        <v>-956.26</v>
      </c>
      <c r="BI96" s="48"/>
      <c r="BJ96" s="12"/>
      <c r="BK96" s="45">
        <v>35</v>
      </c>
      <c r="BL96" s="46">
        <f t="shared" si="265"/>
        <v>1176.0899999999999</v>
      </c>
      <c r="BM96" s="46">
        <f t="shared" si="266"/>
        <v>164.32</v>
      </c>
      <c r="BN96" s="46">
        <f t="shared" si="267"/>
        <v>1011.77</v>
      </c>
      <c r="BO96" s="46">
        <f t="shared" si="42"/>
        <v>293.81231798942775</v>
      </c>
      <c r="BP96" s="46">
        <f t="shared" si="43"/>
        <v>717.95768201057217</v>
      </c>
      <c r="BQ96" s="51">
        <f t="shared" si="44"/>
        <v>175569.4331116461</v>
      </c>
      <c r="BR96" s="57">
        <f t="shared" si="426"/>
        <v>183401.59121263327</v>
      </c>
      <c r="BS96" s="58">
        <f t="shared" si="45"/>
        <v>994.59333333333336</v>
      </c>
      <c r="BT96" s="52">
        <f t="shared" si="269"/>
        <v>161.26</v>
      </c>
      <c r="BU96" s="51">
        <f t="shared" si="46"/>
        <v>833.33333333333337</v>
      </c>
      <c r="BV96" s="51">
        <f t="shared" si="47"/>
        <v>170833.33333333299</v>
      </c>
      <c r="BW96" s="153">
        <f t="shared" si="427"/>
        <v>179999.99999999977</v>
      </c>
      <c r="BX96" s="468">
        <f t="shared" si="271"/>
        <v>-994.59333333333336</v>
      </c>
      <c r="BY96" s="46">
        <f t="shared" si="272"/>
        <v>-1176.0899999999999</v>
      </c>
      <c r="BZ96" s="46">
        <f t="shared" si="48"/>
        <v>-1011.77</v>
      </c>
      <c r="CA96" s="48"/>
      <c r="CB96" s="29"/>
      <c r="CC96" s="45">
        <v>35</v>
      </c>
      <c r="CD96" s="128">
        <f t="shared" si="49"/>
        <v>1117.6300000000001</v>
      </c>
      <c r="CE96" s="46">
        <f t="shared" si="273"/>
        <v>161.24</v>
      </c>
      <c r="CF96" s="128">
        <f t="shared" si="50"/>
        <v>956.39</v>
      </c>
      <c r="CG96" s="46">
        <f t="shared" si="274"/>
        <v>297.44851051613796</v>
      </c>
      <c r="CH96" s="46">
        <f t="shared" si="52"/>
        <v>658.94148948386203</v>
      </c>
      <c r="CI96" s="51">
        <f t="shared" si="53"/>
        <v>177810.1648201989</v>
      </c>
      <c r="CJ96" s="199">
        <f t="shared" si="428"/>
        <v>184998.51875003628</v>
      </c>
      <c r="CK96" s="153">
        <f t="shared" si="276"/>
        <v>10000</v>
      </c>
      <c r="CL96" s="45">
        <v>35</v>
      </c>
      <c r="CM96" s="46">
        <f t="shared" si="277"/>
        <v>1117.6300000000001</v>
      </c>
      <c r="CN96" s="128">
        <f t="shared" si="54"/>
        <v>161.24</v>
      </c>
      <c r="CO96" s="128">
        <f t="shared" si="278"/>
        <v>956.39</v>
      </c>
      <c r="CP96" s="46">
        <f t="shared" si="55"/>
        <v>297.44851051613796</v>
      </c>
      <c r="CQ96" s="46">
        <f t="shared" si="56"/>
        <v>658.94148948386203</v>
      </c>
      <c r="CR96" s="51">
        <f t="shared" si="57"/>
        <v>177810.1648201989</v>
      </c>
      <c r="CS96" s="153">
        <f t="shared" si="429"/>
        <v>184998.51875003628</v>
      </c>
      <c r="CT96" s="58">
        <f t="shared" si="58"/>
        <v>927.86033333333398</v>
      </c>
      <c r="CU96" s="52">
        <f t="shared" si="280"/>
        <v>158.47999999999999</v>
      </c>
      <c r="CV96" s="51">
        <f t="shared" si="281"/>
        <v>769.38033333333397</v>
      </c>
      <c r="CW96" s="51">
        <f t="shared" si="59"/>
        <v>173357.28833333316</v>
      </c>
      <c r="CX96" s="57">
        <f t="shared" si="430"/>
        <v>181820.47199999983</v>
      </c>
      <c r="CY96" s="153">
        <f t="shared" si="283"/>
        <v>10000</v>
      </c>
      <c r="CZ96" s="479">
        <f t="shared" si="60"/>
        <v>-927.86033333333398</v>
      </c>
      <c r="DA96" s="46">
        <f t="shared" si="284"/>
        <v>-1117.6300000000001</v>
      </c>
      <c r="DB96" s="46">
        <f t="shared" si="285"/>
        <v>-956.39</v>
      </c>
      <c r="DC96" s="48"/>
      <c r="DE96" s="45">
        <v>35</v>
      </c>
      <c r="DF96" s="46">
        <f t="shared" si="61"/>
        <v>1071.76</v>
      </c>
      <c r="DG96" s="46">
        <f t="shared" si="431"/>
        <v>59.989999999999995</v>
      </c>
      <c r="DH96" s="46">
        <f t="shared" si="62"/>
        <v>1011.77</v>
      </c>
      <c r="DI96" s="46">
        <f t="shared" si="63"/>
        <v>293.81231798942775</v>
      </c>
      <c r="DJ96" s="46">
        <f t="shared" si="64"/>
        <v>717.95768201057217</v>
      </c>
      <c r="DK96" s="51">
        <f t="shared" si="65"/>
        <v>175569.4331116461</v>
      </c>
      <c r="DL96" s="58">
        <f t="shared" si="66"/>
        <v>893.32333333333338</v>
      </c>
      <c r="DM96" s="52">
        <f t="shared" si="432"/>
        <v>59.989999999999995</v>
      </c>
      <c r="DN96" s="51">
        <f t="shared" si="67"/>
        <v>833.33333333333337</v>
      </c>
      <c r="DO96" s="57">
        <f t="shared" si="68"/>
        <v>170833.33333333299</v>
      </c>
      <c r="DP96" s="468">
        <f t="shared" si="288"/>
        <v>-893.32333333333338</v>
      </c>
      <c r="DQ96" s="46">
        <f t="shared" si="289"/>
        <v>-1071.76</v>
      </c>
      <c r="DR96" s="47"/>
      <c r="DS96" s="46">
        <f t="shared" si="290"/>
        <v>-1011.77</v>
      </c>
      <c r="DT96" s="48"/>
      <c r="DU96" s="29"/>
      <c r="DV96" s="45">
        <v>35</v>
      </c>
      <c r="DW96" s="46">
        <f t="shared" si="291"/>
        <v>1064.6500000000001</v>
      </c>
      <c r="DX96" s="46">
        <f t="shared" si="433"/>
        <v>52.879999999999995</v>
      </c>
      <c r="DY96" s="46">
        <f t="shared" si="293"/>
        <v>1011.77</v>
      </c>
      <c r="DZ96" s="46">
        <f t="shared" si="69"/>
        <v>293.81231798942775</v>
      </c>
      <c r="EA96" s="46">
        <f t="shared" si="70"/>
        <v>717.95768201057217</v>
      </c>
      <c r="EB96" s="51">
        <f t="shared" si="71"/>
        <v>175569.4331116461</v>
      </c>
      <c r="EC96" s="58">
        <f t="shared" si="72"/>
        <v>884.82333333333338</v>
      </c>
      <c r="ED96" s="52">
        <f t="shared" si="434"/>
        <v>51.489999999999995</v>
      </c>
      <c r="EE96" s="51">
        <f t="shared" si="73"/>
        <v>833.33333333333337</v>
      </c>
      <c r="EF96" s="57">
        <f t="shared" si="74"/>
        <v>170833.33333333299</v>
      </c>
      <c r="EG96" s="468">
        <f t="shared" si="295"/>
        <v>-884.82333333333338</v>
      </c>
      <c r="EH96" s="46">
        <f t="shared" si="296"/>
        <v>-1064.6500000000001</v>
      </c>
      <c r="EI96" s="47"/>
      <c r="EJ96" s="46">
        <f t="shared" si="297"/>
        <v>-1011.77</v>
      </c>
      <c r="EK96" s="48"/>
      <c r="EL96" s="29"/>
      <c r="EM96" s="45">
        <v>35</v>
      </c>
      <c r="EN96" s="46">
        <f t="shared" si="411"/>
        <v>1058.0868689014749</v>
      </c>
      <c r="EO96" s="46">
        <f t="shared" si="435"/>
        <v>52.92</v>
      </c>
      <c r="EP96" s="128">
        <f t="shared" si="77"/>
        <v>1005.1668689014749</v>
      </c>
      <c r="EQ96" s="46">
        <f t="shared" si="78"/>
        <v>294.00958049593737</v>
      </c>
      <c r="ER96" s="46">
        <f t="shared" si="79"/>
        <v>711.15728840553754</v>
      </c>
      <c r="ES96" s="51">
        <f t="shared" si="80"/>
        <v>175694.59100915687</v>
      </c>
      <c r="ET96" s="153">
        <f t="shared" si="298"/>
        <v>10000</v>
      </c>
      <c r="EU96" s="45">
        <v>35</v>
      </c>
      <c r="EV96" s="46">
        <f t="shared" si="81"/>
        <v>1058.0899999999999</v>
      </c>
      <c r="EW96" s="46">
        <f t="shared" si="436"/>
        <v>52.92</v>
      </c>
      <c r="EX96" s="128">
        <f t="shared" si="300"/>
        <v>1005.17</v>
      </c>
      <c r="EY96" s="46">
        <f t="shared" si="301"/>
        <v>294.00939809985113</v>
      </c>
      <c r="EZ96" s="46">
        <f t="shared" si="82"/>
        <v>711.16060190014878</v>
      </c>
      <c r="FA96" s="51">
        <f t="shared" si="83"/>
        <v>175694.47825801049</v>
      </c>
      <c r="FB96" s="58">
        <f t="shared" si="302"/>
        <v>874.86920833333363</v>
      </c>
      <c r="FC96" s="52">
        <f t="shared" si="437"/>
        <v>51.57</v>
      </c>
      <c r="FD96" s="51">
        <f t="shared" si="304"/>
        <v>823.29920833333358</v>
      </c>
      <c r="FE96" s="57">
        <f t="shared" si="84"/>
        <v>171101.05770833325</v>
      </c>
      <c r="FF96" s="153">
        <f t="shared" si="305"/>
        <v>10000</v>
      </c>
      <c r="FG96" s="469">
        <f t="shared" si="85"/>
        <v>-874.86920833333363</v>
      </c>
      <c r="FH96" s="46">
        <f t="shared" si="86"/>
        <v>-1058.0899999999999</v>
      </c>
      <c r="FI96" s="46">
        <f t="shared" si="87"/>
        <v>-1005.17</v>
      </c>
      <c r="FJ96" s="48"/>
      <c r="FL96" s="45">
        <v>35</v>
      </c>
      <c r="FM96" s="46">
        <f t="shared" si="306"/>
        <v>1066.78</v>
      </c>
      <c r="FN96" s="46">
        <f t="shared" si="412"/>
        <v>55.01</v>
      </c>
      <c r="FO96" s="46">
        <f t="shared" si="307"/>
        <v>1011.77</v>
      </c>
      <c r="FP96" s="46">
        <f t="shared" si="89"/>
        <v>293.81231798942775</v>
      </c>
      <c r="FQ96" s="46">
        <f t="shared" si="90"/>
        <v>717.95768201057217</v>
      </c>
      <c r="FR96" s="51">
        <f t="shared" si="91"/>
        <v>175569.4331116461</v>
      </c>
      <c r="FS96" s="57">
        <f t="shared" si="438"/>
        <v>183401.59121263327</v>
      </c>
      <c r="FT96" s="58">
        <f t="shared" si="92"/>
        <v>887.33333333333337</v>
      </c>
      <c r="FU96" s="241">
        <f t="shared" si="413"/>
        <v>54</v>
      </c>
      <c r="FV96" s="51">
        <f t="shared" si="94"/>
        <v>833.33333333333337</v>
      </c>
      <c r="FW96" s="51">
        <f t="shared" si="95"/>
        <v>170833.33333333299</v>
      </c>
      <c r="FX96" s="153">
        <f t="shared" si="439"/>
        <v>179999.99999999977</v>
      </c>
      <c r="FY96" s="468">
        <f t="shared" si="310"/>
        <v>-887.33333333333337</v>
      </c>
      <c r="FZ96" s="46">
        <f t="shared" si="311"/>
        <v>-1066.78</v>
      </c>
      <c r="GA96" s="46">
        <f t="shared" si="96"/>
        <v>-1011.77</v>
      </c>
      <c r="GB96" s="48"/>
      <c r="GD96" s="45">
        <v>35</v>
      </c>
      <c r="GE96" s="46">
        <f t="shared" si="414"/>
        <v>1060.0875939185617</v>
      </c>
      <c r="GF96" s="128">
        <f t="shared" si="440"/>
        <v>55.01</v>
      </c>
      <c r="GG96" s="128">
        <f t="shared" si="98"/>
        <v>1005.0775939185617</v>
      </c>
      <c r="GH96" s="46">
        <f t="shared" si="99"/>
        <v>293.94771226468356</v>
      </c>
      <c r="GI96" s="46">
        <f t="shared" si="100"/>
        <v>711.1298816538781</v>
      </c>
      <c r="GJ96" s="51">
        <f t="shared" si="101"/>
        <v>175657.49747715626</v>
      </c>
      <c r="GK96" s="51">
        <f t="shared" si="441"/>
        <v>183415.17150587076</v>
      </c>
      <c r="GL96" s="153">
        <f t="shared" si="314"/>
        <v>10000</v>
      </c>
      <c r="GM96" s="45">
        <v>35</v>
      </c>
      <c r="GN96" s="46">
        <f t="shared" si="102"/>
        <v>1060.0899999999999</v>
      </c>
      <c r="GO96" s="46">
        <f t="shared" si="415"/>
        <v>55.01</v>
      </c>
      <c r="GP96" s="128">
        <f t="shared" si="315"/>
        <v>1005.08</v>
      </c>
      <c r="GQ96" s="46">
        <f t="shared" si="104"/>
        <v>293.94757210306483</v>
      </c>
      <c r="GR96" s="46">
        <f t="shared" si="105"/>
        <v>711.13242789693527</v>
      </c>
      <c r="GS96" s="51">
        <f t="shared" si="106"/>
        <v>175657.41083394198</v>
      </c>
      <c r="GT96" s="57">
        <f t="shared" si="442"/>
        <v>183415.11263947212</v>
      </c>
      <c r="GU96" s="58">
        <f t="shared" si="107"/>
        <v>876.92633333333197</v>
      </c>
      <c r="GV96" s="241">
        <f t="shared" si="416"/>
        <v>54.03</v>
      </c>
      <c r="GW96" s="51">
        <f t="shared" si="317"/>
        <v>822.896333333332</v>
      </c>
      <c r="GX96" s="57">
        <f t="shared" si="109"/>
        <v>171069.8683333334</v>
      </c>
      <c r="GY96" s="57">
        <f t="shared" si="443"/>
        <v>180121.72800000012</v>
      </c>
      <c r="GZ96" s="153">
        <f t="shared" si="319"/>
        <v>10000</v>
      </c>
      <c r="HA96" s="469">
        <f t="shared" si="110"/>
        <v>-876.92633333333197</v>
      </c>
      <c r="HB96" s="46">
        <f t="shared" si="111"/>
        <v>-1060.0899999999999</v>
      </c>
      <c r="HC96" s="46">
        <f t="shared" si="112"/>
        <v>-1005.08</v>
      </c>
      <c r="HD96" s="48"/>
      <c r="HF96" s="45">
        <v>35</v>
      </c>
      <c r="HG96" s="46">
        <f t="shared" si="113"/>
        <v>1123.8775326810628</v>
      </c>
      <c r="HH96" s="46">
        <f t="shared" si="114"/>
        <v>250</v>
      </c>
      <c r="HI96" s="46">
        <f t="shared" si="115"/>
        <v>873.8775326810628</v>
      </c>
      <c r="HJ96" s="46">
        <f t="shared" si="116"/>
        <v>301.84497687193806</v>
      </c>
      <c r="HK96" s="46">
        <f t="shared" si="117"/>
        <v>572.03255580912469</v>
      </c>
      <c r="HL96" s="51">
        <f t="shared" si="118"/>
        <v>180534.95356735372</v>
      </c>
      <c r="HM96" s="153">
        <f t="shared" si="320"/>
        <v>10000</v>
      </c>
      <c r="HN96" s="58">
        <f t="shared" si="119"/>
        <v>933.33333333333724</v>
      </c>
      <c r="HO96" s="52">
        <f t="shared" si="120"/>
        <v>250</v>
      </c>
      <c r="HP96" s="51">
        <f t="shared" si="121"/>
        <v>683.33333333333724</v>
      </c>
      <c r="HQ96" s="57">
        <f t="shared" si="122"/>
        <v>176083.33333333299</v>
      </c>
      <c r="HR96" s="153">
        <f t="shared" si="321"/>
        <v>10000</v>
      </c>
      <c r="HS96" s="468">
        <f t="shared" si="123"/>
        <v>-933.33333333333724</v>
      </c>
      <c r="HT96" s="46">
        <f t="shared" si="124"/>
        <v>-1123.8775326810628</v>
      </c>
      <c r="HU96" s="46">
        <f t="shared" si="125"/>
        <v>-873.8775326810628</v>
      </c>
      <c r="HV96" s="48"/>
      <c r="HW96" s="29"/>
      <c r="HX96" s="45">
        <v>35</v>
      </c>
      <c r="HY96" s="128">
        <f t="shared" si="126"/>
        <v>1124.3399999999999</v>
      </c>
      <c r="HZ96" s="46">
        <f t="shared" si="127"/>
        <v>262.08</v>
      </c>
      <c r="IA96" s="46">
        <f t="shared" si="128"/>
        <v>862.26</v>
      </c>
      <c r="IB96" s="46">
        <f t="shared" si="129"/>
        <v>303.31923194704223</v>
      </c>
      <c r="IC96" s="46">
        <f t="shared" si="130"/>
        <v>558.94076805295776</v>
      </c>
      <c r="ID96" s="51">
        <f t="shared" si="131"/>
        <v>181432.59840017237</v>
      </c>
      <c r="IE96" s="153">
        <f t="shared" si="322"/>
        <v>10000</v>
      </c>
      <c r="IF96" s="58">
        <f t="shared" si="132"/>
        <v>930.14625019664186</v>
      </c>
      <c r="IG96" s="52">
        <f t="shared" si="133"/>
        <v>255.8</v>
      </c>
      <c r="IH96" s="51">
        <f t="shared" si="134"/>
        <v>674.3462501966419</v>
      </c>
      <c r="II96" s="57">
        <f t="shared" si="323"/>
        <v>176966.06124311761</v>
      </c>
      <c r="IJ96" s="153">
        <f t="shared" si="324"/>
        <v>10000</v>
      </c>
      <c r="IK96" s="468">
        <f t="shared" si="135"/>
        <v>-930.14625019664186</v>
      </c>
      <c r="IL96" s="46">
        <f t="shared" si="136"/>
        <v>-1124.3399999999999</v>
      </c>
      <c r="IM96" s="46">
        <f t="shared" si="137"/>
        <v>-862.26</v>
      </c>
      <c r="IN96" s="48"/>
      <c r="IO96" s="53">
        <f t="shared" si="138"/>
        <v>262.08309554238019</v>
      </c>
      <c r="IQ96" s="45">
        <v>35</v>
      </c>
      <c r="IR96" s="128">
        <f t="shared" si="139"/>
        <v>1126.4568749999989</v>
      </c>
      <c r="IS96" s="128">
        <f t="shared" si="140"/>
        <v>266.89999999999998</v>
      </c>
      <c r="IT96" s="128">
        <f t="shared" si="141"/>
        <v>859.55687499999897</v>
      </c>
      <c r="IU96" s="46">
        <f t="shared" si="364"/>
        <v>303.49</v>
      </c>
      <c r="IV96" s="46">
        <f t="shared" si="143"/>
        <v>556.06687499999896</v>
      </c>
      <c r="IW96" s="51">
        <f t="shared" si="144"/>
        <v>181536.31937500008</v>
      </c>
      <c r="IX96" s="199">
        <f t="shared" si="325"/>
        <v>10000</v>
      </c>
      <c r="IY96" s="128">
        <f t="shared" si="145"/>
        <v>262.04517563177183</v>
      </c>
      <c r="IZ96" s="408">
        <f t="shared" si="146"/>
        <v>0</v>
      </c>
      <c r="JA96" s="58">
        <f t="shared" si="147"/>
        <v>931.95916666666494</v>
      </c>
      <c r="JB96" s="52">
        <f t="shared" si="148"/>
        <v>260.54000000000002</v>
      </c>
      <c r="JC96" s="51">
        <f t="shared" si="149"/>
        <v>671.41916666666498</v>
      </c>
      <c r="JD96" s="57">
        <f t="shared" si="150"/>
        <v>177075.66916666666</v>
      </c>
      <c r="JE96" s="280">
        <f t="shared" si="151"/>
        <v>10000</v>
      </c>
      <c r="JF96" s="280">
        <f t="shared" si="152"/>
        <v>0</v>
      </c>
      <c r="JG96" s="468">
        <f t="shared" si="153"/>
        <v>-931.95916666666494</v>
      </c>
      <c r="JH96" s="46">
        <f t="shared" si="154"/>
        <v>-1126.4568749999989</v>
      </c>
      <c r="JI96" s="46">
        <f t="shared" si="155"/>
        <v>-859.55687499999897</v>
      </c>
      <c r="JJ96" s="48"/>
      <c r="JL96" s="45">
        <v>35</v>
      </c>
      <c r="JM96" s="46">
        <f t="shared" si="156"/>
        <v>1124.4930833333331</v>
      </c>
      <c r="JN96" s="46">
        <f t="shared" si="157"/>
        <v>269.66000000000003</v>
      </c>
      <c r="JO96" s="128">
        <f t="shared" si="158"/>
        <v>854.83308333333298</v>
      </c>
      <c r="JP96" s="46">
        <f t="shared" si="326"/>
        <v>303.72000000000003</v>
      </c>
      <c r="JQ96" s="46">
        <f t="shared" si="159"/>
        <v>551.11308333333295</v>
      </c>
      <c r="JR96" s="51">
        <f t="shared" si="160"/>
        <v>181679.75208333333</v>
      </c>
      <c r="JS96" s="51">
        <f t="shared" si="444"/>
        <v>183401.59121263327</v>
      </c>
      <c r="JT96" s="199">
        <f t="shared" si="328"/>
        <v>10000</v>
      </c>
      <c r="JU96" s="128">
        <f t="shared" si="161"/>
        <v>269.64405924529518</v>
      </c>
      <c r="JV96" s="408">
        <f t="shared" si="162"/>
        <v>0</v>
      </c>
      <c r="JW96" s="58">
        <f t="shared" si="163"/>
        <v>930.37233333333074</v>
      </c>
      <c r="JX96" s="52">
        <f t="shared" si="164"/>
        <v>264.66000000000003</v>
      </c>
      <c r="JY96" s="51">
        <f t="shared" si="165"/>
        <v>665.71233333333066</v>
      </c>
      <c r="JZ96" s="51">
        <f t="shared" si="166"/>
        <v>177229.26833333354</v>
      </c>
      <c r="KA96" s="199">
        <f t="shared" si="445"/>
        <v>179999.99999999977</v>
      </c>
      <c r="KB96" s="128">
        <f t="shared" si="330"/>
        <v>10000</v>
      </c>
      <c r="KC96" s="204">
        <f t="shared" si="167"/>
        <v>0</v>
      </c>
      <c r="KD96" s="468">
        <f t="shared" si="331"/>
        <v>-930.37233333333074</v>
      </c>
      <c r="KE96" s="46">
        <f t="shared" si="168"/>
        <v>-1124.4930833333331</v>
      </c>
      <c r="KF96" s="46">
        <f t="shared" si="169"/>
        <v>-854.83308333333298</v>
      </c>
      <c r="KG96" s="48"/>
      <c r="KI96" s="45">
        <v>35</v>
      </c>
      <c r="KJ96" s="46">
        <f t="shared" si="170"/>
        <v>1124.4890404061762</v>
      </c>
      <c r="KK96" s="46">
        <f t="shared" si="171"/>
        <v>268.26</v>
      </c>
      <c r="KL96" s="128">
        <f t="shared" si="172"/>
        <v>856.22904040617618</v>
      </c>
      <c r="KM96" s="46">
        <f t="shared" si="173"/>
        <v>303.55564428289648</v>
      </c>
      <c r="KN96" s="46">
        <f t="shared" si="174"/>
        <v>552.67339612327964</v>
      </c>
      <c r="KO96" s="51">
        <f t="shared" si="175"/>
        <v>181580.71317361458</v>
      </c>
      <c r="KP96" s="199">
        <f t="shared" si="446"/>
        <v>184998.51875003628</v>
      </c>
      <c r="KQ96" s="199">
        <f t="shared" si="333"/>
        <v>10000</v>
      </c>
      <c r="KR96" s="128">
        <f t="shared" si="176"/>
        <v>347.86597304483575</v>
      </c>
      <c r="KS96" s="408">
        <f t="shared" si="177"/>
        <v>0</v>
      </c>
      <c r="KT96" s="45">
        <v>35</v>
      </c>
      <c r="KU96" s="46">
        <f t="shared" si="334"/>
        <v>1124.49</v>
      </c>
      <c r="KV96" s="46">
        <f t="shared" si="178"/>
        <v>268.26</v>
      </c>
      <c r="KW96" s="128">
        <f t="shared" si="179"/>
        <v>856.23</v>
      </c>
      <c r="KX96" s="46">
        <f t="shared" si="180"/>
        <v>303.55558838361475</v>
      </c>
      <c r="KY96" s="46">
        <f t="shared" si="181"/>
        <v>552.67441161638521</v>
      </c>
      <c r="KZ96" s="51">
        <f t="shared" si="182"/>
        <v>181580.67861855248</v>
      </c>
      <c r="LA96" s="153">
        <f t="shared" si="447"/>
        <v>184998.51875003628</v>
      </c>
      <c r="LB96" s="58">
        <f t="shared" si="457"/>
        <v>930.59633333333579</v>
      </c>
      <c r="LC96" s="52">
        <f t="shared" si="184"/>
        <v>263.66000000000003</v>
      </c>
      <c r="LD96" s="51">
        <f t="shared" si="185"/>
        <v>666.93633333333582</v>
      </c>
      <c r="LE96" s="51">
        <f t="shared" si="186"/>
        <v>177132.66833333319</v>
      </c>
      <c r="LF96" s="51">
        <f t="shared" si="448"/>
        <v>181820.47199999983</v>
      </c>
      <c r="LG96" s="128">
        <f t="shared" si="187"/>
        <v>10000</v>
      </c>
      <c r="LH96" s="204">
        <f t="shared" si="188"/>
        <v>0</v>
      </c>
      <c r="LI96" s="479">
        <f t="shared" si="189"/>
        <v>-930.59633333333579</v>
      </c>
      <c r="LJ96" s="46">
        <f t="shared" si="337"/>
        <v>-1124.49</v>
      </c>
      <c r="LK96" s="46">
        <f t="shared" si="338"/>
        <v>-856.23</v>
      </c>
      <c r="LL96" s="48"/>
      <c r="LN96" s="45">
        <v>35</v>
      </c>
      <c r="LO96" s="46">
        <f t="shared" si="190"/>
        <v>1123.1238136873469</v>
      </c>
      <c r="LP96" s="128">
        <f t="shared" si="417"/>
        <v>226.66</v>
      </c>
      <c r="LQ96" s="46">
        <f t="shared" si="192"/>
        <v>896.46381368734694</v>
      </c>
      <c r="LR96" s="46">
        <f t="shared" si="193"/>
        <v>299.4892808994839</v>
      </c>
      <c r="LS96" s="46">
        <f t="shared" si="194"/>
        <v>596.97453278786304</v>
      </c>
      <c r="LT96" s="51">
        <f t="shared" si="195"/>
        <v>179096.59400690248</v>
      </c>
      <c r="LU96" s="199">
        <f t="shared" si="339"/>
        <v>10000</v>
      </c>
      <c r="LV96" s="58">
        <f t="shared" si="196"/>
        <v>933.33033333333128</v>
      </c>
      <c r="LW96" s="52">
        <f t="shared" si="418"/>
        <v>226.66</v>
      </c>
      <c r="LX96" s="51">
        <f t="shared" si="198"/>
        <v>706.67033333333131</v>
      </c>
      <c r="LY96" s="51">
        <f t="shared" si="340"/>
        <v>174666.53833333336</v>
      </c>
      <c r="LZ96" s="46">
        <f t="shared" si="341"/>
        <v>226.66</v>
      </c>
      <c r="MA96" s="199">
        <f t="shared" si="342"/>
        <v>10000</v>
      </c>
      <c r="MB96" s="468">
        <f t="shared" si="199"/>
        <v>-933.33033333333128</v>
      </c>
      <c r="MC96" s="46">
        <f t="shared" si="200"/>
        <v>-1123.1238136873469</v>
      </c>
      <c r="MD96" s="46">
        <f t="shared" si="201"/>
        <v>-896.46381368734694</v>
      </c>
      <c r="ME96" s="48"/>
      <c r="MG96" s="45">
        <v>35</v>
      </c>
      <c r="MH96" s="46">
        <f t="shared" si="202"/>
        <v>1076.608661999408</v>
      </c>
      <c r="MI96" s="46">
        <f t="shared" si="419"/>
        <v>133.78</v>
      </c>
      <c r="MJ96" s="46">
        <f t="shared" si="204"/>
        <v>942.82866199940804</v>
      </c>
      <c r="MK96" s="46">
        <f t="shared" si="205"/>
        <v>297.31096563586055</v>
      </c>
      <c r="ML96" s="46">
        <f t="shared" si="206"/>
        <v>645.51769636354743</v>
      </c>
      <c r="MM96" s="51">
        <f t="shared" si="207"/>
        <v>177741.06168515276</v>
      </c>
      <c r="MN96" s="199">
        <f t="shared" si="343"/>
        <v>10000</v>
      </c>
      <c r="MO96" s="58">
        <f t="shared" si="208"/>
        <v>889.32945707741396</v>
      </c>
      <c r="MP96" s="52">
        <f t="shared" si="420"/>
        <v>130.46</v>
      </c>
      <c r="MQ96" s="51">
        <f t="shared" si="210"/>
        <v>758.86945707741393</v>
      </c>
      <c r="MR96" s="57">
        <f t="shared" si="211"/>
        <v>173201.68900229046</v>
      </c>
      <c r="MS96" s="199">
        <f t="shared" si="344"/>
        <v>10000</v>
      </c>
      <c r="MT96" s="468">
        <f t="shared" si="345"/>
        <v>-889.32945707741396</v>
      </c>
      <c r="MU96" s="46">
        <f t="shared" si="212"/>
        <v>-1076.608661999408</v>
      </c>
      <c r="MV96" s="46">
        <f t="shared" si="213"/>
        <v>-942.82866199940804</v>
      </c>
      <c r="MW96" s="48"/>
      <c r="MY96" s="45">
        <v>35</v>
      </c>
      <c r="MZ96" s="46">
        <f t="shared" si="214"/>
        <v>1076.608661999408</v>
      </c>
      <c r="NA96" s="46">
        <f t="shared" si="421"/>
        <v>133.78</v>
      </c>
      <c r="NB96" s="128">
        <f t="shared" si="216"/>
        <v>942.82866199940804</v>
      </c>
      <c r="NC96" s="46">
        <f t="shared" si="217"/>
        <v>297.31096563586055</v>
      </c>
      <c r="ND96" s="46">
        <f t="shared" si="218"/>
        <v>645.51769636354743</v>
      </c>
      <c r="NE96" s="51">
        <f t="shared" si="219"/>
        <v>177741.06168515276</v>
      </c>
      <c r="NF96" s="153">
        <f t="shared" si="346"/>
        <v>10000</v>
      </c>
      <c r="NG96" s="45">
        <v>35</v>
      </c>
      <c r="NH96" s="46">
        <f t="shared" si="220"/>
        <v>1076.6099999999999</v>
      </c>
      <c r="NI96" s="46">
        <f t="shared" si="422"/>
        <v>133.78</v>
      </c>
      <c r="NJ96" s="128">
        <f t="shared" si="347"/>
        <v>942.83</v>
      </c>
      <c r="NK96" s="46">
        <f t="shared" si="348"/>
        <v>297.31088769322503</v>
      </c>
      <c r="NL96" s="46">
        <f t="shared" si="222"/>
        <v>645.51911230677501</v>
      </c>
      <c r="NM96" s="51">
        <f t="shared" si="223"/>
        <v>177741.01350362826</v>
      </c>
      <c r="NN96" s="58">
        <f t="shared" si="224"/>
        <v>888.78037499999857</v>
      </c>
      <c r="NO96" s="52">
        <f t="shared" si="423"/>
        <v>130.47999999999999</v>
      </c>
      <c r="NP96" s="51">
        <f t="shared" si="226"/>
        <v>758.30037499999855</v>
      </c>
      <c r="NQ96" s="57">
        <f t="shared" si="227"/>
        <v>173221.14687500009</v>
      </c>
      <c r="NR96" s="153">
        <f t="shared" si="349"/>
        <v>10000</v>
      </c>
      <c r="NS96" s="469">
        <f t="shared" si="228"/>
        <v>-888.78037499999857</v>
      </c>
      <c r="NT96" s="46">
        <f t="shared" si="229"/>
        <v>-1076.6099999999999</v>
      </c>
      <c r="NU96" s="46">
        <f t="shared" si="230"/>
        <v>-942.83</v>
      </c>
      <c r="NV96" s="48"/>
      <c r="NX96" s="45">
        <v>35</v>
      </c>
      <c r="NY96" s="46">
        <f t="shared" si="231"/>
        <v>1076.6456011701148</v>
      </c>
      <c r="NZ96" s="46">
        <f t="shared" si="424"/>
        <v>137.54</v>
      </c>
      <c r="OA96" s="46">
        <f t="shared" si="233"/>
        <v>939.10560117011482</v>
      </c>
      <c r="OB96" s="46">
        <f t="shared" si="234"/>
        <v>297.40899003031728</v>
      </c>
      <c r="OC96" s="46">
        <f t="shared" si="235"/>
        <v>641.6966111397976</v>
      </c>
      <c r="OD96" s="51">
        <f t="shared" si="236"/>
        <v>177803.69740705058</v>
      </c>
      <c r="OE96" s="57">
        <f t="shared" si="449"/>
        <v>183401.59121263327</v>
      </c>
      <c r="OF96" s="153">
        <f t="shared" si="351"/>
        <v>10000</v>
      </c>
      <c r="OG96" s="58">
        <f t="shared" si="237"/>
        <v>889.48383333333379</v>
      </c>
      <c r="OH96" s="241">
        <f t="shared" si="450"/>
        <v>134.97999999999999</v>
      </c>
      <c r="OI96" s="51">
        <f t="shared" si="238"/>
        <v>754.50383333333377</v>
      </c>
      <c r="OJ96" s="51">
        <f t="shared" si="239"/>
        <v>173272.68583333358</v>
      </c>
      <c r="OK96" s="153">
        <f t="shared" si="451"/>
        <v>179999.99999999977</v>
      </c>
      <c r="OL96" s="153">
        <f t="shared" si="354"/>
        <v>10000</v>
      </c>
      <c r="OM96" s="468">
        <f t="shared" si="355"/>
        <v>-889.48383333333379</v>
      </c>
      <c r="ON96" s="46">
        <f t="shared" si="356"/>
        <v>-1076.6456011701148</v>
      </c>
      <c r="OO96" s="46">
        <f t="shared" si="240"/>
        <v>-939.10560117011482</v>
      </c>
      <c r="OP96" s="48"/>
      <c r="OR96" s="45">
        <v>35</v>
      </c>
      <c r="OS96" s="46">
        <f t="shared" si="241"/>
        <v>1076.765700416463</v>
      </c>
      <c r="OT96" s="46">
        <f t="shared" si="425"/>
        <v>137.55000000000001</v>
      </c>
      <c r="OU96" s="128">
        <f t="shared" si="243"/>
        <v>939.21570041646305</v>
      </c>
      <c r="OV96" s="46">
        <f t="shared" si="244"/>
        <v>297.40216180333363</v>
      </c>
      <c r="OW96" s="46">
        <f t="shared" si="245"/>
        <v>641.81353861312937</v>
      </c>
      <c r="OX96" s="51">
        <f t="shared" si="246"/>
        <v>177799.48354338703</v>
      </c>
      <c r="OY96" s="51">
        <f t="shared" si="452"/>
        <v>183415.17150587076</v>
      </c>
      <c r="OZ96" s="153">
        <f t="shared" si="358"/>
        <v>10000</v>
      </c>
      <c r="PA96" s="45">
        <v>35</v>
      </c>
      <c r="PB96" s="46">
        <f t="shared" si="247"/>
        <v>1076.765700416463</v>
      </c>
      <c r="PC96" s="46">
        <f t="shared" si="453"/>
        <v>137.55000000000001</v>
      </c>
      <c r="PD96" s="128">
        <f t="shared" si="248"/>
        <v>939.21570041646305</v>
      </c>
      <c r="PE96" s="46">
        <f t="shared" si="249"/>
        <v>297.40216180333363</v>
      </c>
      <c r="PF96" s="46">
        <f t="shared" si="250"/>
        <v>641.81353861312937</v>
      </c>
      <c r="PG96" s="51">
        <f t="shared" si="251"/>
        <v>177799.48354338703</v>
      </c>
      <c r="PH96" s="57">
        <f t="shared" si="454"/>
        <v>183415.11263947212</v>
      </c>
      <c r="PI96" s="688">
        <f t="shared" si="252"/>
        <v>889.6533333333341</v>
      </c>
      <c r="PJ96" s="241">
        <f t="shared" si="455"/>
        <v>135.09</v>
      </c>
      <c r="PK96" s="51">
        <f t="shared" si="253"/>
        <v>754.56333333333407</v>
      </c>
      <c r="PL96" s="57">
        <f t="shared" si="254"/>
        <v>173268.20333333334</v>
      </c>
      <c r="PM96" s="57">
        <f t="shared" si="456"/>
        <v>180121.72800000012</v>
      </c>
      <c r="PN96" s="153">
        <f t="shared" si="363"/>
        <v>10000</v>
      </c>
      <c r="PO96" s="469">
        <f t="shared" si="255"/>
        <v>-889.6533333333341</v>
      </c>
      <c r="PP96" s="46">
        <f t="shared" si="256"/>
        <v>-1076.765700416463</v>
      </c>
      <c r="PQ96" s="46">
        <f t="shared" si="257"/>
        <v>-939.21570041646305</v>
      </c>
      <c r="PR96" s="48"/>
    </row>
    <row r="97" spans="2:434" hidden="1" x14ac:dyDescent="0.3">
      <c r="B97" s="45">
        <v>36</v>
      </c>
      <c r="C97" s="46">
        <f t="shared" si="10"/>
        <v>1111.77</v>
      </c>
      <c r="D97" s="46">
        <f t="shared" si="11"/>
        <v>100</v>
      </c>
      <c r="E97" s="46">
        <f t="shared" si="12"/>
        <v>1011.77</v>
      </c>
      <c r="F97" s="46">
        <f t="shared" si="13"/>
        <v>292.61572185274349</v>
      </c>
      <c r="G97" s="46">
        <f t="shared" si="14"/>
        <v>719.15427814725649</v>
      </c>
      <c r="H97" s="51">
        <f t="shared" si="15"/>
        <v>174850.27883349883</v>
      </c>
      <c r="I97" s="58">
        <f t="shared" si="16"/>
        <v>933.33333333333337</v>
      </c>
      <c r="J97" s="52">
        <f t="shared" si="17"/>
        <v>100</v>
      </c>
      <c r="K97" s="51">
        <f t="shared" si="18"/>
        <v>833.33333333333337</v>
      </c>
      <c r="L97" s="57">
        <f t="shared" si="19"/>
        <v>169999.99999999965</v>
      </c>
      <c r="M97" s="468">
        <f t="shared" si="258"/>
        <v>-933.33333333333337</v>
      </c>
      <c r="N97" s="46">
        <f t="shared" si="259"/>
        <v>-1111.77</v>
      </c>
      <c r="O97" s="47"/>
      <c r="P97" s="46">
        <f t="shared" si="260"/>
        <v>-1011.77</v>
      </c>
      <c r="Q97" s="48"/>
      <c r="R97" s="29"/>
      <c r="S97" s="29"/>
      <c r="T97" s="45">
        <v>36</v>
      </c>
      <c r="U97" s="46">
        <f t="shared" si="20"/>
        <v>1175.77</v>
      </c>
      <c r="V97" s="46">
        <f t="shared" si="21"/>
        <v>164</v>
      </c>
      <c r="W97" s="46">
        <f t="shared" si="261"/>
        <v>1011.77</v>
      </c>
      <c r="X97" s="46">
        <f t="shared" si="22"/>
        <v>292.61572185274349</v>
      </c>
      <c r="Y97" s="46">
        <f t="shared" si="23"/>
        <v>719.15427814725649</v>
      </c>
      <c r="Z97" s="51">
        <f t="shared" si="24"/>
        <v>174850.27883349883</v>
      </c>
      <c r="AA97" s="58">
        <f t="shared" si="25"/>
        <v>992.91333333333341</v>
      </c>
      <c r="AB97" s="52">
        <f t="shared" si="26"/>
        <v>159.58000000000001</v>
      </c>
      <c r="AC97" s="51">
        <f t="shared" si="27"/>
        <v>833.33333333333337</v>
      </c>
      <c r="AD97" s="57">
        <f t="shared" si="28"/>
        <v>169999.99999999965</v>
      </c>
      <c r="AE97" s="468">
        <f t="shared" si="262"/>
        <v>-992.91333333333341</v>
      </c>
      <c r="AF97" s="46">
        <f t="shared" si="29"/>
        <v>-1175.77</v>
      </c>
      <c r="AG97" s="47"/>
      <c r="AH97" s="46">
        <f t="shared" si="263"/>
        <v>-1011.77</v>
      </c>
      <c r="AI97" s="48"/>
      <c r="AJ97" s="29"/>
      <c r="AK97" s="45">
        <v>36</v>
      </c>
      <c r="AL97" s="46">
        <f t="shared" si="30"/>
        <v>1117.72</v>
      </c>
      <c r="AM97" s="46"/>
      <c r="AN97" s="46"/>
      <c r="AO97" s="46">
        <f t="shared" si="31"/>
        <v>160.86000000000001</v>
      </c>
      <c r="AP97" s="128">
        <f t="shared" si="32"/>
        <v>956.86</v>
      </c>
      <c r="AQ97" s="128"/>
      <c r="AR97" s="128"/>
      <c r="AS97" s="46">
        <f t="shared" si="33"/>
        <v>296.5423567739615</v>
      </c>
      <c r="AT97" s="46">
        <f t="shared" si="34"/>
        <v>660.31764322603851</v>
      </c>
      <c r="AU97" s="51"/>
      <c r="AV97" s="51"/>
      <c r="AW97" s="51">
        <f t="shared" si="35"/>
        <v>177265.09642115087</v>
      </c>
      <c r="AX97" s="58">
        <f t="shared" si="264"/>
        <v>927.38215694565588</v>
      </c>
      <c r="AY97" s="52"/>
      <c r="AZ97" s="52"/>
      <c r="BA97" s="52">
        <f t="shared" si="36"/>
        <v>156.84</v>
      </c>
      <c r="BB97" s="51">
        <f t="shared" si="37"/>
        <v>770.54215694565585</v>
      </c>
      <c r="BC97" s="51"/>
      <c r="BD97" s="51"/>
      <c r="BE97" s="57">
        <f t="shared" si="38"/>
        <v>172694.22234995634</v>
      </c>
      <c r="BF97" s="468">
        <f t="shared" si="39"/>
        <v>-927.38215694565588</v>
      </c>
      <c r="BG97" s="46">
        <f t="shared" si="40"/>
        <v>-1117.72</v>
      </c>
      <c r="BH97" s="46">
        <f t="shared" si="41"/>
        <v>-956.86</v>
      </c>
      <c r="BI97" s="48"/>
      <c r="BJ97" s="12"/>
      <c r="BK97" s="45">
        <v>36</v>
      </c>
      <c r="BL97" s="46">
        <f t="shared" si="265"/>
        <v>1176.0899999999999</v>
      </c>
      <c r="BM97" s="46">
        <f t="shared" si="266"/>
        <v>164.32</v>
      </c>
      <c r="BN97" s="46">
        <f t="shared" si="267"/>
        <v>1011.77</v>
      </c>
      <c r="BO97" s="46">
        <f t="shared" si="42"/>
        <v>292.61572185274349</v>
      </c>
      <c r="BP97" s="46">
        <f t="shared" si="43"/>
        <v>719.15427814725649</v>
      </c>
      <c r="BQ97" s="149">
        <f t="shared" si="44"/>
        <v>174850.27883349883</v>
      </c>
      <c r="BR97" s="57">
        <f t="shared" si="426"/>
        <v>183401.59121263327</v>
      </c>
      <c r="BS97" s="58">
        <f t="shared" si="45"/>
        <v>994.59333333333336</v>
      </c>
      <c r="BT97" s="52">
        <f t="shared" si="269"/>
        <v>161.26</v>
      </c>
      <c r="BU97" s="51">
        <f t="shared" si="46"/>
        <v>833.33333333333337</v>
      </c>
      <c r="BV97" s="149">
        <f t="shared" si="47"/>
        <v>169999.99999999965</v>
      </c>
      <c r="BW97" s="153">
        <f t="shared" si="427"/>
        <v>179999.99999999977</v>
      </c>
      <c r="BX97" s="468">
        <f t="shared" si="271"/>
        <v>-994.59333333333336</v>
      </c>
      <c r="BY97" s="46">
        <f t="shared" si="272"/>
        <v>-1176.0899999999999</v>
      </c>
      <c r="BZ97" s="46">
        <f t="shared" si="48"/>
        <v>-1011.77</v>
      </c>
      <c r="CA97" s="48"/>
      <c r="CB97" s="29"/>
      <c r="CC97" s="45">
        <v>36</v>
      </c>
      <c r="CD97" s="239">
        <f t="shared" si="49"/>
        <v>1117.6300000000001</v>
      </c>
      <c r="CE97" s="239">
        <f t="shared" si="273"/>
        <v>161.24</v>
      </c>
      <c r="CF97" s="128">
        <f t="shared" si="50"/>
        <v>956.39</v>
      </c>
      <c r="CG97" s="46">
        <f t="shared" si="274"/>
        <v>296.35027470033151</v>
      </c>
      <c r="CH97" s="46">
        <f t="shared" si="52"/>
        <v>660.03972529966848</v>
      </c>
      <c r="CI97" s="149">
        <f t="shared" si="53"/>
        <v>177150.12509489924</v>
      </c>
      <c r="CJ97" s="199">
        <f t="shared" si="428"/>
        <v>184998.51875003628</v>
      </c>
      <c r="CK97" s="153">
        <f t="shared" si="276"/>
        <v>10000</v>
      </c>
      <c r="CL97" s="45">
        <v>36</v>
      </c>
      <c r="CM97" s="46">
        <f t="shared" si="277"/>
        <v>1117.6300000000001</v>
      </c>
      <c r="CN97" s="239">
        <f t="shared" si="54"/>
        <v>161.24</v>
      </c>
      <c r="CO97" s="128">
        <f t="shared" si="278"/>
        <v>956.39</v>
      </c>
      <c r="CP97" s="46">
        <f t="shared" si="55"/>
        <v>296.35027470033151</v>
      </c>
      <c r="CQ97" s="46">
        <f t="shared" si="56"/>
        <v>660.03972529966848</v>
      </c>
      <c r="CR97" s="149">
        <f t="shared" si="57"/>
        <v>177150.12509489924</v>
      </c>
      <c r="CS97" s="153">
        <f t="shared" si="429"/>
        <v>184998.51875003628</v>
      </c>
      <c r="CT97" s="58">
        <f t="shared" si="58"/>
        <v>927.86033333333398</v>
      </c>
      <c r="CU97" s="52">
        <f t="shared" si="280"/>
        <v>158.47999999999999</v>
      </c>
      <c r="CV97" s="51">
        <f t="shared" si="281"/>
        <v>769.38033333333397</v>
      </c>
      <c r="CW97" s="149">
        <f t="shared" si="59"/>
        <v>172587.90799999982</v>
      </c>
      <c r="CX97" s="57">
        <f t="shared" si="430"/>
        <v>181820.47199999983</v>
      </c>
      <c r="CY97" s="153">
        <f t="shared" si="283"/>
        <v>10000</v>
      </c>
      <c r="CZ97" s="479">
        <f t="shared" si="60"/>
        <v>-927.86033333333398</v>
      </c>
      <c r="DA97" s="46">
        <f t="shared" si="284"/>
        <v>-1117.6300000000001</v>
      </c>
      <c r="DB97" s="46">
        <f t="shared" si="285"/>
        <v>-956.39</v>
      </c>
      <c r="DC97" s="48"/>
      <c r="DE97" s="237">
        <v>36</v>
      </c>
      <c r="DF97" s="46">
        <f t="shared" si="61"/>
        <v>1071.76</v>
      </c>
      <c r="DG97" s="239">
        <f t="shared" si="431"/>
        <v>59.989999999999995</v>
      </c>
      <c r="DH97" s="46">
        <f t="shared" si="62"/>
        <v>1011.77</v>
      </c>
      <c r="DI97" s="46">
        <f t="shared" si="63"/>
        <v>292.61572185274349</v>
      </c>
      <c r="DJ97" s="46">
        <f t="shared" si="64"/>
        <v>719.15427814725649</v>
      </c>
      <c r="DK97" s="51">
        <f t="shared" si="65"/>
        <v>174850.27883349883</v>
      </c>
      <c r="DL97" s="58">
        <f t="shared" si="66"/>
        <v>893.32333333333338</v>
      </c>
      <c r="DM97" s="240">
        <f t="shared" si="432"/>
        <v>59.989999999999995</v>
      </c>
      <c r="DN97" s="51">
        <f t="shared" si="67"/>
        <v>833.33333333333337</v>
      </c>
      <c r="DO97" s="57">
        <f t="shared" si="68"/>
        <v>169999.99999999965</v>
      </c>
      <c r="DP97" s="468">
        <f t="shared" si="288"/>
        <v>-893.32333333333338</v>
      </c>
      <c r="DQ97" s="46">
        <f t="shared" si="289"/>
        <v>-1071.76</v>
      </c>
      <c r="DR97" s="47"/>
      <c r="DS97" s="46">
        <f t="shared" si="290"/>
        <v>-1011.77</v>
      </c>
      <c r="DT97" s="48"/>
      <c r="DU97" s="29"/>
      <c r="DV97" s="237">
        <v>36</v>
      </c>
      <c r="DW97" s="46">
        <f t="shared" si="291"/>
        <v>1064.43</v>
      </c>
      <c r="DX97" s="239">
        <f t="shared" si="433"/>
        <v>52.66</v>
      </c>
      <c r="DY97" s="46">
        <f t="shared" si="293"/>
        <v>1011.77</v>
      </c>
      <c r="DZ97" s="46">
        <f t="shared" si="69"/>
        <v>292.61572185274349</v>
      </c>
      <c r="EA97" s="46">
        <f t="shared" si="70"/>
        <v>719.15427814725649</v>
      </c>
      <c r="EB97" s="51">
        <f t="shared" si="71"/>
        <v>174850.27883349883</v>
      </c>
      <c r="EC97" s="58">
        <f t="shared" si="72"/>
        <v>884.57333333333338</v>
      </c>
      <c r="ED97" s="240">
        <f t="shared" si="434"/>
        <v>51.239999999999995</v>
      </c>
      <c r="EE97" s="51">
        <f t="shared" si="73"/>
        <v>833.33333333333337</v>
      </c>
      <c r="EF97" s="57">
        <f t="shared" si="74"/>
        <v>169999.99999999965</v>
      </c>
      <c r="EG97" s="468">
        <f t="shared" si="295"/>
        <v>-884.57333333333338</v>
      </c>
      <c r="EH97" s="46">
        <f t="shared" si="296"/>
        <v>-1064.43</v>
      </c>
      <c r="EI97" s="47"/>
      <c r="EJ97" s="46">
        <f t="shared" si="297"/>
        <v>-1011.77</v>
      </c>
      <c r="EK97" s="48"/>
      <c r="EL97" s="29"/>
      <c r="EM97" s="237">
        <v>36</v>
      </c>
      <c r="EN97" s="239">
        <f t="shared" si="411"/>
        <v>1058.0868689014749</v>
      </c>
      <c r="EO97" s="239">
        <f t="shared" si="435"/>
        <v>52.7</v>
      </c>
      <c r="EP97" s="128">
        <f t="shared" si="77"/>
        <v>1005.3868689014748</v>
      </c>
      <c r="EQ97" s="46">
        <f t="shared" si="78"/>
        <v>292.82431834859477</v>
      </c>
      <c r="ER97" s="46">
        <f t="shared" si="79"/>
        <v>712.56255055288011</v>
      </c>
      <c r="ES97" s="51">
        <f t="shared" si="80"/>
        <v>174982.02845860398</v>
      </c>
      <c r="ET97" s="153">
        <f t="shared" si="298"/>
        <v>10000</v>
      </c>
      <c r="EU97" s="237">
        <v>36</v>
      </c>
      <c r="EV97" s="46">
        <f t="shared" si="81"/>
        <v>1058.0899999999999</v>
      </c>
      <c r="EW97" s="239">
        <f t="shared" si="436"/>
        <v>52.7</v>
      </c>
      <c r="EX97" s="128">
        <f t="shared" si="300"/>
        <v>1005.39</v>
      </c>
      <c r="EY97" s="46">
        <f t="shared" si="301"/>
        <v>292.82413043001753</v>
      </c>
      <c r="EZ97" s="46">
        <f t="shared" si="82"/>
        <v>712.5658695699824</v>
      </c>
      <c r="FA97" s="51">
        <f t="shared" si="83"/>
        <v>174981.91238844051</v>
      </c>
      <c r="FB97" s="58">
        <f t="shared" si="302"/>
        <v>874.86920833333363</v>
      </c>
      <c r="FC97" s="240">
        <f t="shared" si="437"/>
        <v>51.32</v>
      </c>
      <c r="FD97" s="51">
        <f t="shared" si="304"/>
        <v>823.54920833333358</v>
      </c>
      <c r="FE97" s="57">
        <f t="shared" si="84"/>
        <v>170277.50849999991</v>
      </c>
      <c r="FF97" s="153">
        <f t="shared" si="305"/>
        <v>10000</v>
      </c>
      <c r="FG97" s="469">
        <f t="shared" si="85"/>
        <v>-874.86920833333363</v>
      </c>
      <c r="FH97" s="46">
        <f t="shared" si="86"/>
        <v>-1058.0899999999999</v>
      </c>
      <c r="FI97" s="46">
        <f t="shared" si="87"/>
        <v>-1005.39</v>
      </c>
      <c r="FJ97" s="48"/>
      <c r="FL97" s="237">
        <v>36</v>
      </c>
      <c r="FM97" s="46">
        <f t="shared" si="306"/>
        <v>1066.78</v>
      </c>
      <c r="FN97" s="239">
        <f t="shared" si="412"/>
        <v>55.01</v>
      </c>
      <c r="FO97" s="46">
        <f t="shared" si="307"/>
        <v>1011.77</v>
      </c>
      <c r="FP97" s="46">
        <f t="shared" si="89"/>
        <v>292.61572185274349</v>
      </c>
      <c r="FQ97" s="46">
        <f t="shared" si="90"/>
        <v>719.15427814725649</v>
      </c>
      <c r="FR97" s="149">
        <f t="shared" si="91"/>
        <v>174850.27883349883</v>
      </c>
      <c r="FS97" s="57">
        <f t="shared" si="438"/>
        <v>183401.59121263327</v>
      </c>
      <c r="FT97" s="58">
        <f t="shared" si="92"/>
        <v>887.33333333333337</v>
      </c>
      <c r="FU97" s="240">
        <f t="shared" si="413"/>
        <v>54</v>
      </c>
      <c r="FV97" s="51">
        <f t="shared" si="94"/>
        <v>833.33333333333337</v>
      </c>
      <c r="FW97" s="149">
        <f t="shared" si="95"/>
        <v>169999.99999999965</v>
      </c>
      <c r="FX97" s="153">
        <f t="shared" si="439"/>
        <v>179999.99999999977</v>
      </c>
      <c r="FY97" s="468">
        <f t="shared" si="310"/>
        <v>-887.33333333333337</v>
      </c>
      <c r="FZ97" s="46">
        <f t="shared" si="311"/>
        <v>-1066.78</v>
      </c>
      <c r="GA97" s="46">
        <f t="shared" si="96"/>
        <v>-1011.77</v>
      </c>
      <c r="GB97" s="48"/>
      <c r="GD97" s="237">
        <v>36</v>
      </c>
      <c r="GE97" s="239">
        <f t="shared" si="414"/>
        <v>1060.0875939185617</v>
      </c>
      <c r="GF97" s="239">
        <f t="shared" si="440"/>
        <v>55.01</v>
      </c>
      <c r="GG97" s="128">
        <f t="shared" si="98"/>
        <v>1005.0775939185617</v>
      </c>
      <c r="GH97" s="46">
        <f t="shared" si="99"/>
        <v>292.76249579526046</v>
      </c>
      <c r="GI97" s="46">
        <f t="shared" si="100"/>
        <v>712.31509812330114</v>
      </c>
      <c r="GJ97" s="149">
        <f t="shared" si="101"/>
        <v>174945.18237903295</v>
      </c>
      <c r="GK97" s="51">
        <f t="shared" si="441"/>
        <v>183415.17150587076</v>
      </c>
      <c r="GL97" s="153">
        <f t="shared" si="314"/>
        <v>10000</v>
      </c>
      <c r="GM97" s="237">
        <v>36</v>
      </c>
      <c r="GN97" s="46">
        <f t="shared" si="102"/>
        <v>1060.0899999999999</v>
      </c>
      <c r="GO97" s="239">
        <f t="shared" si="415"/>
        <v>55.01</v>
      </c>
      <c r="GP97" s="128">
        <f t="shared" si="315"/>
        <v>1005.08</v>
      </c>
      <c r="GQ97" s="46">
        <f t="shared" si="104"/>
        <v>292.7623513899033</v>
      </c>
      <c r="GR97" s="46">
        <f t="shared" si="105"/>
        <v>712.31764861009674</v>
      </c>
      <c r="GS97" s="149">
        <f t="shared" si="106"/>
        <v>174945.09318533188</v>
      </c>
      <c r="GT97" s="57">
        <f t="shared" si="442"/>
        <v>183415.11263947212</v>
      </c>
      <c r="GU97" s="58">
        <f t="shared" si="107"/>
        <v>876.92633333333197</v>
      </c>
      <c r="GV97" s="322">
        <f t="shared" si="416"/>
        <v>54.03</v>
      </c>
      <c r="GW97" s="51">
        <f t="shared" si="317"/>
        <v>822.896333333332</v>
      </c>
      <c r="GX97" s="150">
        <f t="shared" si="109"/>
        <v>170246.97200000007</v>
      </c>
      <c r="GY97" s="57">
        <f t="shared" si="443"/>
        <v>180121.72800000012</v>
      </c>
      <c r="GZ97" s="153">
        <f t="shared" si="319"/>
        <v>10000</v>
      </c>
      <c r="HA97" s="469">
        <f t="shared" si="110"/>
        <v>-876.92633333333197</v>
      </c>
      <c r="HB97" s="46">
        <f t="shared" si="111"/>
        <v>-1060.0899999999999</v>
      </c>
      <c r="HC97" s="46">
        <f t="shared" si="112"/>
        <v>-1005.08</v>
      </c>
      <c r="HD97" s="48"/>
      <c r="HF97" s="45">
        <v>36</v>
      </c>
      <c r="HG97" s="46">
        <f t="shared" si="113"/>
        <v>1123.8775326810628</v>
      </c>
      <c r="HH97" s="46">
        <f t="shared" si="114"/>
        <v>250</v>
      </c>
      <c r="HI97" s="46">
        <f t="shared" si="115"/>
        <v>873.8775326810628</v>
      </c>
      <c r="HJ97" s="46">
        <f t="shared" si="116"/>
        <v>300.89158927892288</v>
      </c>
      <c r="HK97" s="46">
        <f t="shared" si="117"/>
        <v>572.98594340213992</v>
      </c>
      <c r="HL97" s="51">
        <f t="shared" si="118"/>
        <v>179961.96762395158</v>
      </c>
      <c r="HM97" s="153">
        <f t="shared" si="320"/>
        <v>10000</v>
      </c>
      <c r="HN97" s="58">
        <f t="shared" si="119"/>
        <v>933.33333333333724</v>
      </c>
      <c r="HO97" s="52">
        <f t="shared" si="120"/>
        <v>250</v>
      </c>
      <c r="HP97" s="51">
        <f t="shared" si="121"/>
        <v>683.33333333333724</v>
      </c>
      <c r="HQ97" s="57">
        <f t="shared" si="122"/>
        <v>175399.99999999965</v>
      </c>
      <c r="HR97" s="153">
        <f t="shared" si="321"/>
        <v>10000</v>
      </c>
      <c r="HS97" s="468">
        <f t="shared" si="123"/>
        <v>-933.33333333333724</v>
      </c>
      <c r="HT97" s="46">
        <f t="shared" si="124"/>
        <v>-1123.8775326810628</v>
      </c>
      <c r="HU97" s="46">
        <f t="shared" si="125"/>
        <v>-873.8775326810628</v>
      </c>
      <c r="HV97" s="48"/>
      <c r="HW97" s="29"/>
      <c r="HX97" s="45">
        <v>36</v>
      </c>
      <c r="HY97" s="128">
        <f t="shared" si="126"/>
        <v>1124.3399999999999</v>
      </c>
      <c r="HZ97" s="46">
        <f t="shared" si="127"/>
        <v>261.26</v>
      </c>
      <c r="IA97" s="46">
        <f t="shared" si="128"/>
        <v>863.08</v>
      </c>
      <c r="IB97" s="46">
        <f t="shared" si="129"/>
        <v>302.38766400028732</v>
      </c>
      <c r="IC97" s="46">
        <f t="shared" si="130"/>
        <v>560.69233599971267</v>
      </c>
      <c r="ID97" s="51">
        <f t="shared" si="131"/>
        <v>180871.90606417265</v>
      </c>
      <c r="IE97" s="153">
        <f t="shared" si="322"/>
        <v>10000</v>
      </c>
      <c r="IF97" s="58">
        <f t="shared" si="132"/>
        <v>930.14625019664186</v>
      </c>
      <c r="IG97" s="52">
        <f t="shared" si="133"/>
        <v>254.84</v>
      </c>
      <c r="IH97" s="51">
        <f t="shared" si="134"/>
        <v>675.30625019664183</v>
      </c>
      <c r="II97" s="57">
        <f t="shared" si="323"/>
        <v>176290.75499292096</v>
      </c>
      <c r="IJ97" s="153">
        <f t="shared" si="324"/>
        <v>10000</v>
      </c>
      <c r="IK97" s="468">
        <f t="shared" si="135"/>
        <v>-930.14625019664186</v>
      </c>
      <c r="IL97" s="46">
        <f t="shared" si="136"/>
        <v>-1124.3399999999999</v>
      </c>
      <c r="IM97" s="46">
        <f t="shared" si="137"/>
        <v>-863.08</v>
      </c>
      <c r="IN97" s="48"/>
      <c r="IO97" s="53">
        <f t="shared" si="138"/>
        <v>261.27817391038747</v>
      </c>
      <c r="IQ97" s="45">
        <v>36</v>
      </c>
      <c r="IR97" s="128">
        <f t="shared" si="139"/>
        <v>1126.4568749999989</v>
      </c>
      <c r="IS97" s="128">
        <f t="shared" si="140"/>
        <v>266.10000000000002</v>
      </c>
      <c r="IT97" s="128">
        <f t="shared" si="141"/>
        <v>860.35687499999892</v>
      </c>
      <c r="IU97" s="46">
        <f t="shared" si="364"/>
        <v>302.56</v>
      </c>
      <c r="IV97" s="46">
        <f t="shared" si="143"/>
        <v>557.79687499999886</v>
      </c>
      <c r="IW97" s="51">
        <f t="shared" si="144"/>
        <v>180978.52250000008</v>
      </c>
      <c r="IX97" s="199">
        <f t="shared" si="325"/>
        <v>10000</v>
      </c>
      <c r="IY97" s="128">
        <f t="shared" si="145"/>
        <v>261.24495193805666</v>
      </c>
      <c r="IZ97" s="408">
        <f t="shared" si="146"/>
        <v>0</v>
      </c>
      <c r="JA97" s="58">
        <f t="shared" si="147"/>
        <v>931.95916666666494</v>
      </c>
      <c r="JB97" s="52">
        <f t="shared" si="148"/>
        <v>259.56</v>
      </c>
      <c r="JC97" s="51">
        <f t="shared" si="149"/>
        <v>672.399166666665</v>
      </c>
      <c r="JD97" s="57">
        <f t="shared" si="150"/>
        <v>176403.27</v>
      </c>
      <c r="JE97" s="280">
        <f t="shared" si="151"/>
        <v>10000</v>
      </c>
      <c r="JF97" s="280">
        <f t="shared" si="152"/>
        <v>0</v>
      </c>
      <c r="JG97" s="468">
        <f t="shared" si="153"/>
        <v>-931.95916666666494</v>
      </c>
      <c r="JH97" s="46">
        <f t="shared" si="154"/>
        <v>-1126.4568749999989</v>
      </c>
      <c r="JI97" s="46">
        <f t="shared" si="155"/>
        <v>-860.35687499999892</v>
      </c>
      <c r="JJ97" s="48"/>
      <c r="JL97" s="45">
        <v>36</v>
      </c>
      <c r="JM97" s="46">
        <f t="shared" si="156"/>
        <v>1124.4930833333331</v>
      </c>
      <c r="JN97" s="46">
        <f t="shared" si="157"/>
        <v>269.66000000000003</v>
      </c>
      <c r="JO97" s="128">
        <f t="shared" si="158"/>
        <v>854.83308333333298</v>
      </c>
      <c r="JP97" s="46">
        <f t="shared" si="326"/>
        <v>302.8</v>
      </c>
      <c r="JQ97" s="46">
        <f t="shared" si="159"/>
        <v>552.03308333333302</v>
      </c>
      <c r="JR97" s="149">
        <f t="shared" si="160"/>
        <v>181127.71899999998</v>
      </c>
      <c r="JS97" s="51">
        <f t="shared" si="444"/>
        <v>183401.59121263327</v>
      </c>
      <c r="JT97" s="199">
        <f t="shared" si="328"/>
        <v>10000</v>
      </c>
      <c r="JU97" s="128">
        <f t="shared" si="161"/>
        <v>269.64405924529518</v>
      </c>
      <c r="JV97" s="408">
        <f t="shared" si="162"/>
        <v>0</v>
      </c>
      <c r="JW97" s="58">
        <f t="shared" si="163"/>
        <v>930.37233333333074</v>
      </c>
      <c r="JX97" s="52">
        <f t="shared" si="164"/>
        <v>264.66000000000003</v>
      </c>
      <c r="JY97" s="51">
        <f t="shared" si="165"/>
        <v>665.71233333333066</v>
      </c>
      <c r="JZ97" s="149">
        <f t="shared" si="166"/>
        <v>176563.55600000022</v>
      </c>
      <c r="KA97" s="199">
        <f t="shared" si="445"/>
        <v>179999.99999999977</v>
      </c>
      <c r="KB97" s="128">
        <f t="shared" si="330"/>
        <v>10000</v>
      </c>
      <c r="KC97" s="204">
        <f t="shared" si="167"/>
        <v>0</v>
      </c>
      <c r="KD97" s="468">
        <f t="shared" si="331"/>
        <v>-930.37233333333074</v>
      </c>
      <c r="KE97" s="46">
        <f t="shared" si="168"/>
        <v>-1124.4930833333331</v>
      </c>
      <c r="KF97" s="46">
        <f t="shared" si="169"/>
        <v>-854.83308333333298</v>
      </c>
      <c r="KG97" s="48"/>
      <c r="KI97" s="45">
        <v>36</v>
      </c>
      <c r="KJ97" s="46">
        <f t="shared" si="170"/>
        <v>1124.4890404061762</v>
      </c>
      <c r="KK97" s="46">
        <f t="shared" si="171"/>
        <v>268.26</v>
      </c>
      <c r="KL97" s="128">
        <f t="shared" si="172"/>
        <v>856.22904040617618</v>
      </c>
      <c r="KM97" s="46">
        <f t="shared" si="173"/>
        <v>302.63452195602434</v>
      </c>
      <c r="KN97" s="46">
        <f t="shared" si="174"/>
        <v>553.59451845015178</v>
      </c>
      <c r="KO97" s="149">
        <f t="shared" si="175"/>
        <v>181027.11865516444</v>
      </c>
      <c r="KP97" s="199">
        <f t="shared" si="446"/>
        <v>184998.51875003628</v>
      </c>
      <c r="KQ97" s="199">
        <f t="shared" si="333"/>
        <v>10000</v>
      </c>
      <c r="KR97" s="128">
        <f t="shared" si="176"/>
        <v>347.86597304483575</v>
      </c>
      <c r="KS97" s="408">
        <f t="shared" si="177"/>
        <v>0</v>
      </c>
      <c r="KT97" s="45">
        <v>36</v>
      </c>
      <c r="KU97" s="46">
        <f t="shared" si="334"/>
        <v>1124.49</v>
      </c>
      <c r="KV97" s="46">
        <f t="shared" si="178"/>
        <v>268.26</v>
      </c>
      <c r="KW97" s="128">
        <f t="shared" si="179"/>
        <v>856.23</v>
      </c>
      <c r="KX97" s="46">
        <f t="shared" si="180"/>
        <v>302.63446436425414</v>
      </c>
      <c r="KY97" s="46">
        <f t="shared" si="181"/>
        <v>553.59553563574582</v>
      </c>
      <c r="KZ97" s="149">
        <f t="shared" si="182"/>
        <v>181027.08308291674</v>
      </c>
      <c r="LA97" s="153">
        <f t="shared" si="447"/>
        <v>184998.51875003628</v>
      </c>
      <c r="LB97" s="58">
        <f t="shared" si="457"/>
        <v>930.59633333333579</v>
      </c>
      <c r="LC97" s="52">
        <f t="shared" si="184"/>
        <v>263.66000000000003</v>
      </c>
      <c r="LD97" s="51">
        <f t="shared" si="185"/>
        <v>666.93633333333582</v>
      </c>
      <c r="LE97" s="149">
        <f t="shared" si="186"/>
        <v>176465.73199999984</v>
      </c>
      <c r="LF97" s="51">
        <f t="shared" si="448"/>
        <v>181820.47199999983</v>
      </c>
      <c r="LG97" s="128">
        <f t="shared" si="187"/>
        <v>10000</v>
      </c>
      <c r="LH97" s="204">
        <f t="shared" si="188"/>
        <v>0</v>
      </c>
      <c r="LI97" s="479">
        <f t="shared" si="189"/>
        <v>-930.59633333333579</v>
      </c>
      <c r="LJ97" s="46">
        <f t="shared" si="337"/>
        <v>-1124.49</v>
      </c>
      <c r="LK97" s="46">
        <f t="shared" si="338"/>
        <v>-856.23</v>
      </c>
      <c r="LL97" s="48"/>
      <c r="LN97" s="237">
        <v>36</v>
      </c>
      <c r="LO97" s="46">
        <f t="shared" si="190"/>
        <v>1123.1238136873469</v>
      </c>
      <c r="LP97" s="239">
        <f t="shared" si="417"/>
        <v>226.66</v>
      </c>
      <c r="LQ97" s="46">
        <f t="shared" si="192"/>
        <v>896.46381368734694</v>
      </c>
      <c r="LR97" s="46">
        <f t="shared" si="193"/>
        <v>298.49432334483748</v>
      </c>
      <c r="LS97" s="46">
        <f t="shared" si="194"/>
        <v>597.96949034250952</v>
      </c>
      <c r="LT97" s="51">
        <f t="shared" si="195"/>
        <v>178498.62451655997</v>
      </c>
      <c r="LU97" s="199">
        <f t="shared" si="339"/>
        <v>10000</v>
      </c>
      <c r="LV97" s="58">
        <f t="shared" si="196"/>
        <v>933.33033333333128</v>
      </c>
      <c r="LW97" s="240">
        <f t="shared" si="418"/>
        <v>226.66</v>
      </c>
      <c r="LX97" s="51">
        <f t="shared" si="198"/>
        <v>706.67033333333131</v>
      </c>
      <c r="LY97" s="51">
        <f t="shared" si="340"/>
        <v>173959.86800000002</v>
      </c>
      <c r="LZ97" s="46">
        <f t="shared" si="341"/>
        <v>226.66</v>
      </c>
      <c r="MA97" s="199">
        <f t="shared" si="342"/>
        <v>10000</v>
      </c>
      <c r="MB97" s="468">
        <f t="shared" si="199"/>
        <v>-933.33033333333128</v>
      </c>
      <c r="MC97" s="46">
        <f t="shared" si="200"/>
        <v>-1123.1238136873469</v>
      </c>
      <c r="MD97" s="46">
        <f t="shared" si="201"/>
        <v>-896.46381368734694</v>
      </c>
      <c r="ME97" s="48"/>
      <c r="MG97" s="237">
        <v>36</v>
      </c>
      <c r="MH97" s="46">
        <f t="shared" si="202"/>
        <v>1076.608661999408</v>
      </c>
      <c r="MI97" s="239">
        <f t="shared" si="419"/>
        <v>133.29</v>
      </c>
      <c r="MJ97" s="46">
        <f t="shared" si="204"/>
        <v>943.31866199940805</v>
      </c>
      <c r="MK97" s="46">
        <f t="shared" si="205"/>
        <v>296.23510280858795</v>
      </c>
      <c r="ML97" s="46">
        <f t="shared" si="206"/>
        <v>647.0835591908201</v>
      </c>
      <c r="MM97" s="51">
        <f t="shared" si="207"/>
        <v>177093.97812596193</v>
      </c>
      <c r="MN97" s="199">
        <f t="shared" si="343"/>
        <v>10000</v>
      </c>
      <c r="MO97" s="58">
        <f t="shared" si="208"/>
        <v>889.32945707741396</v>
      </c>
      <c r="MP97" s="240">
        <f t="shared" si="420"/>
        <v>129.88999999999999</v>
      </c>
      <c r="MQ97" s="51">
        <f t="shared" si="210"/>
        <v>759.43945707741398</v>
      </c>
      <c r="MR97" s="57">
        <f t="shared" si="211"/>
        <v>172442.24954521304</v>
      </c>
      <c r="MS97" s="199">
        <f t="shared" si="344"/>
        <v>10000</v>
      </c>
      <c r="MT97" s="468">
        <f t="shared" si="345"/>
        <v>-889.32945707741396</v>
      </c>
      <c r="MU97" s="46">
        <f t="shared" si="212"/>
        <v>-1076.608661999408</v>
      </c>
      <c r="MV97" s="46">
        <f t="shared" si="213"/>
        <v>-943.31866199940805</v>
      </c>
      <c r="MW97" s="48"/>
      <c r="MY97" s="237">
        <v>36</v>
      </c>
      <c r="MZ97" s="46">
        <f t="shared" si="214"/>
        <v>1076.608661999408</v>
      </c>
      <c r="NA97" s="239">
        <f t="shared" si="421"/>
        <v>133.29</v>
      </c>
      <c r="NB97" s="128">
        <f t="shared" si="216"/>
        <v>943.31866199940805</v>
      </c>
      <c r="NC97" s="46">
        <f t="shared" si="217"/>
        <v>296.23510280858795</v>
      </c>
      <c r="ND97" s="46">
        <f t="shared" si="218"/>
        <v>647.0835591908201</v>
      </c>
      <c r="NE97" s="51">
        <f t="shared" si="219"/>
        <v>177093.97812596193</v>
      </c>
      <c r="NF97" s="153">
        <f t="shared" si="346"/>
        <v>10000</v>
      </c>
      <c r="NG97" s="237">
        <v>36</v>
      </c>
      <c r="NH97" s="46">
        <f t="shared" si="220"/>
        <v>1076.6099999999999</v>
      </c>
      <c r="NI97" s="239">
        <f t="shared" si="422"/>
        <v>133.29</v>
      </c>
      <c r="NJ97" s="128">
        <f t="shared" si="347"/>
        <v>943.32</v>
      </c>
      <c r="NK97" s="46">
        <f t="shared" si="348"/>
        <v>296.23502250604707</v>
      </c>
      <c r="NL97" s="46">
        <f t="shared" si="222"/>
        <v>647.08497749395292</v>
      </c>
      <c r="NM97" s="51">
        <f t="shared" si="223"/>
        <v>177093.92852613432</v>
      </c>
      <c r="NN97" s="58">
        <f t="shared" si="224"/>
        <v>888.78037499999857</v>
      </c>
      <c r="NO97" s="240">
        <f t="shared" si="423"/>
        <v>129.91</v>
      </c>
      <c r="NP97" s="51">
        <f t="shared" si="226"/>
        <v>758.8703749999986</v>
      </c>
      <c r="NQ97" s="57">
        <f t="shared" si="227"/>
        <v>172462.27650000009</v>
      </c>
      <c r="NR97" s="153">
        <f t="shared" si="349"/>
        <v>10000</v>
      </c>
      <c r="NS97" s="469">
        <f t="shared" si="228"/>
        <v>-888.78037499999857</v>
      </c>
      <c r="NT97" s="46">
        <f t="shared" si="229"/>
        <v>-1076.6099999999999</v>
      </c>
      <c r="NU97" s="46">
        <f t="shared" si="230"/>
        <v>-943.32</v>
      </c>
      <c r="NV97" s="48"/>
      <c r="NX97" s="237">
        <v>36</v>
      </c>
      <c r="NY97" s="46">
        <f t="shared" si="231"/>
        <v>1076.6456011701148</v>
      </c>
      <c r="NZ97" s="239">
        <f t="shared" si="424"/>
        <v>137.54</v>
      </c>
      <c r="OA97" s="46">
        <f t="shared" si="233"/>
        <v>939.10560117011482</v>
      </c>
      <c r="OB97" s="46">
        <f t="shared" si="234"/>
        <v>296.33949567841768</v>
      </c>
      <c r="OC97" s="46">
        <f t="shared" si="235"/>
        <v>642.76610549169709</v>
      </c>
      <c r="OD97" s="149">
        <f t="shared" si="236"/>
        <v>177160.93130155889</v>
      </c>
      <c r="OE97" s="57">
        <f t="shared" si="449"/>
        <v>183401.59121263327</v>
      </c>
      <c r="OF97" s="153">
        <f t="shared" si="351"/>
        <v>10000</v>
      </c>
      <c r="OG97" s="58">
        <f t="shared" si="237"/>
        <v>889.48383333333379</v>
      </c>
      <c r="OH97" s="240">
        <f t="shared" si="450"/>
        <v>134.97999999999999</v>
      </c>
      <c r="OI97" s="51">
        <f t="shared" si="238"/>
        <v>754.50383333333377</v>
      </c>
      <c r="OJ97" s="149">
        <f t="shared" si="239"/>
        <v>172518.18200000026</v>
      </c>
      <c r="OK97" s="153">
        <f t="shared" si="451"/>
        <v>179999.99999999977</v>
      </c>
      <c r="OL97" s="153">
        <f t="shared" si="354"/>
        <v>10000</v>
      </c>
      <c r="OM97" s="468">
        <f t="shared" si="355"/>
        <v>-889.48383333333379</v>
      </c>
      <c r="ON97" s="46">
        <f t="shared" si="356"/>
        <v>-1076.6456011701148</v>
      </c>
      <c r="OO97" s="46">
        <f t="shared" si="240"/>
        <v>-939.10560117011482</v>
      </c>
      <c r="OP97" s="48"/>
      <c r="OR97" s="237">
        <v>36</v>
      </c>
      <c r="OS97" s="46">
        <f t="shared" si="241"/>
        <v>1076.765700416463</v>
      </c>
      <c r="OT97" s="239">
        <f t="shared" si="425"/>
        <v>137.55000000000001</v>
      </c>
      <c r="OU97" s="128">
        <f t="shared" si="243"/>
        <v>939.21570041646305</v>
      </c>
      <c r="OV97" s="46">
        <f t="shared" si="244"/>
        <v>296.3324725723117</v>
      </c>
      <c r="OW97" s="46">
        <f t="shared" si="245"/>
        <v>642.88322784415141</v>
      </c>
      <c r="OX97" s="149">
        <f t="shared" si="246"/>
        <v>177156.60031554289</v>
      </c>
      <c r="OY97" s="51">
        <f t="shared" si="452"/>
        <v>183415.17150587076</v>
      </c>
      <c r="OZ97" s="153">
        <f t="shared" si="358"/>
        <v>10000</v>
      </c>
      <c r="PA97" s="237">
        <v>36</v>
      </c>
      <c r="PB97" s="46">
        <f t="shared" si="247"/>
        <v>1076.765700416463</v>
      </c>
      <c r="PC97" s="239">
        <f t="shared" si="453"/>
        <v>137.55000000000001</v>
      </c>
      <c r="PD97" s="128">
        <f t="shared" si="248"/>
        <v>939.21570041646305</v>
      </c>
      <c r="PE97" s="46">
        <f t="shared" si="249"/>
        <v>296.3324725723117</v>
      </c>
      <c r="PF97" s="46">
        <f t="shared" si="250"/>
        <v>642.88322784415141</v>
      </c>
      <c r="PG97" s="149">
        <f t="shared" si="251"/>
        <v>177156.60031554289</v>
      </c>
      <c r="PH97" s="57">
        <f t="shared" si="454"/>
        <v>183415.11263947212</v>
      </c>
      <c r="PI97" s="688">
        <f t="shared" si="252"/>
        <v>889.6533333333341</v>
      </c>
      <c r="PJ97" s="240">
        <f t="shared" si="455"/>
        <v>135.09</v>
      </c>
      <c r="PK97" s="51">
        <f t="shared" si="253"/>
        <v>754.56333333333407</v>
      </c>
      <c r="PL97" s="150">
        <f t="shared" si="254"/>
        <v>172513.64</v>
      </c>
      <c r="PM97" s="57">
        <f t="shared" si="456"/>
        <v>180121.72800000012</v>
      </c>
      <c r="PN97" s="153">
        <f t="shared" si="363"/>
        <v>10000</v>
      </c>
      <c r="PO97" s="469">
        <f t="shared" si="255"/>
        <v>-889.6533333333341</v>
      </c>
      <c r="PP97" s="46">
        <f t="shared" si="256"/>
        <v>-1076.765700416463</v>
      </c>
      <c r="PQ97" s="46">
        <f t="shared" si="257"/>
        <v>-939.21570041646305</v>
      </c>
      <c r="PR97" s="48"/>
    </row>
    <row r="98" spans="2:434" hidden="1" x14ac:dyDescent="0.3">
      <c r="B98" s="45">
        <v>37</v>
      </c>
      <c r="C98" s="46">
        <f t="shared" si="10"/>
        <v>1111.77</v>
      </c>
      <c r="D98" s="46">
        <f t="shared" si="11"/>
        <v>100</v>
      </c>
      <c r="E98" s="46">
        <f t="shared" si="12"/>
        <v>1011.77</v>
      </c>
      <c r="F98" s="46">
        <f t="shared" si="13"/>
        <v>291.41713138916469</v>
      </c>
      <c r="G98" s="46">
        <f t="shared" si="14"/>
        <v>720.35286861083523</v>
      </c>
      <c r="H98" s="51">
        <f t="shared" si="15"/>
        <v>174129.92596488798</v>
      </c>
      <c r="I98" s="58">
        <f t="shared" si="16"/>
        <v>933.33333333333337</v>
      </c>
      <c r="J98" s="52">
        <f t="shared" si="17"/>
        <v>100</v>
      </c>
      <c r="K98" s="51">
        <f t="shared" si="18"/>
        <v>833.33333333333337</v>
      </c>
      <c r="L98" s="57">
        <f t="shared" si="19"/>
        <v>169166.66666666631</v>
      </c>
      <c r="M98" s="468">
        <f t="shared" si="258"/>
        <v>-933.33333333333337</v>
      </c>
      <c r="N98" s="46">
        <f t="shared" si="259"/>
        <v>-1111.77</v>
      </c>
      <c r="O98" s="47"/>
      <c r="P98" s="46">
        <f t="shared" si="260"/>
        <v>-1011.77</v>
      </c>
      <c r="Q98" s="48"/>
      <c r="R98" s="29"/>
      <c r="S98" s="29"/>
      <c r="T98" s="45">
        <v>37</v>
      </c>
      <c r="U98" s="46">
        <f t="shared" si="20"/>
        <v>1175.0899999999999</v>
      </c>
      <c r="V98" s="46">
        <f t="shared" si="21"/>
        <v>163.32</v>
      </c>
      <c r="W98" s="46">
        <f t="shared" si="261"/>
        <v>1011.77</v>
      </c>
      <c r="X98" s="46">
        <f t="shared" si="22"/>
        <v>291.41713138916469</v>
      </c>
      <c r="Y98" s="46">
        <f t="shared" si="23"/>
        <v>720.35286861083523</v>
      </c>
      <c r="Z98" s="51">
        <f t="shared" si="24"/>
        <v>174129.92596488798</v>
      </c>
      <c r="AA98" s="58">
        <f t="shared" si="25"/>
        <v>992.13333333333344</v>
      </c>
      <c r="AB98" s="52">
        <f t="shared" si="26"/>
        <v>158.80000000000001</v>
      </c>
      <c r="AC98" s="51">
        <f t="shared" si="27"/>
        <v>833.33333333333337</v>
      </c>
      <c r="AD98" s="57">
        <f t="shared" si="28"/>
        <v>169166.66666666631</v>
      </c>
      <c r="AE98" s="468">
        <f t="shared" si="262"/>
        <v>-992.13333333333344</v>
      </c>
      <c r="AF98" s="46">
        <f t="shared" si="29"/>
        <v>-1175.0899999999999</v>
      </c>
      <c r="AG98" s="47"/>
      <c r="AH98" s="46">
        <f t="shared" si="263"/>
        <v>-1011.77</v>
      </c>
      <c r="AI98" s="48"/>
      <c r="AJ98" s="29"/>
      <c r="AK98" s="45">
        <v>37</v>
      </c>
      <c r="AL98" s="46">
        <f t="shared" si="30"/>
        <v>1117.72</v>
      </c>
      <c r="AM98" s="46"/>
      <c r="AN98" s="46"/>
      <c r="AO98" s="46">
        <f t="shared" si="31"/>
        <v>160.26</v>
      </c>
      <c r="AP98" s="128">
        <f t="shared" si="32"/>
        <v>957.46</v>
      </c>
      <c r="AQ98" s="128"/>
      <c r="AR98" s="128"/>
      <c r="AS98" s="46">
        <f t="shared" si="33"/>
        <v>295.44182736858482</v>
      </c>
      <c r="AT98" s="46">
        <f t="shared" si="34"/>
        <v>662.01817263141515</v>
      </c>
      <c r="AU98" s="51"/>
      <c r="AV98" s="51"/>
      <c r="AW98" s="51">
        <f t="shared" si="35"/>
        <v>176603.07824851945</v>
      </c>
      <c r="AX98" s="58">
        <f t="shared" si="264"/>
        <v>927.38215694565588</v>
      </c>
      <c r="AY98" s="52"/>
      <c r="AZ98" s="52"/>
      <c r="BA98" s="52">
        <f t="shared" si="36"/>
        <v>156.13999999999999</v>
      </c>
      <c r="BB98" s="51">
        <f t="shared" si="37"/>
        <v>771.24215694565589</v>
      </c>
      <c r="BC98" s="51"/>
      <c r="BD98" s="51"/>
      <c r="BE98" s="57">
        <f t="shared" si="38"/>
        <v>171922.98019301068</v>
      </c>
      <c r="BF98" s="468">
        <f t="shared" si="39"/>
        <v>-927.38215694565588</v>
      </c>
      <c r="BG98" s="46">
        <f t="shared" si="40"/>
        <v>-1117.72</v>
      </c>
      <c r="BH98" s="46">
        <f t="shared" si="41"/>
        <v>-957.46</v>
      </c>
      <c r="BI98" s="48"/>
      <c r="BJ98" s="12"/>
      <c r="BK98" s="45">
        <v>37</v>
      </c>
      <c r="BL98" s="46">
        <f t="shared" si="265"/>
        <v>1168.43</v>
      </c>
      <c r="BM98" s="46">
        <f t="shared" si="266"/>
        <v>156.66</v>
      </c>
      <c r="BN98" s="46">
        <f t="shared" si="267"/>
        <v>1011.77</v>
      </c>
      <c r="BO98" s="46">
        <f t="shared" si="42"/>
        <v>291.41713138916469</v>
      </c>
      <c r="BP98" s="46">
        <f t="shared" si="43"/>
        <v>720.35286861083523</v>
      </c>
      <c r="BQ98" s="51">
        <f t="shared" si="44"/>
        <v>174129.92596488798</v>
      </c>
      <c r="BR98" s="150">
        <f>$BQ$97</f>
        <v>174850.27883349883</v>
      </c>
      <c r="BS98" s="58">
        <f t="shared" si="45"/>
        <v>985.63333333333344</v>
      </c>
      <c r="BT98" s="52">
        <f t="shared" si="269"/>
        <v>152.30000000000001</v>
      </c>
      <c r="BU98" s="51">
        <f t="shared" si="46"/>
        <v>833.33333333333337</v>
      </c>
      <c r="BV98" s="51">
        <f t="shared" si="47"/>
        <v>169166.66666666631</v>
      </c>
      <c r="BW98" s="150">
        <f>$BV$97</f>
        <v>169999.99999999965</v>
      </c>
      <c r="BX98" s="468">
        <f t="shared" si="271"/>
        <v>-985.63333333333344</v>
      </c>
      <c r="BY98" s="46">
        <f t="shared" si="272"/>
        <v>-1168.43</v>
      </c>
      <c r="BZ98" s="46">
        <f t="shared" si="48"/>
        <v>-1011.77</v>
      </c>
      <c r="CA98" s="48"/>
      <c r="CB98" s="29"/>
      <c r="CC98" s="45">
        <v>37</v>
      </c>
      <c r="CD98" s="128">
        <f t="shared" si="49"/>
        <v>1117.6300000000001</v>
      </c>
      <c r="CE98" s="46">
        <f t="shared" si="273"/>
        <v>154.4</v>
      </c>
      <c r="CF98" s="128">
        <f t="shared" si="50"/>
        <v>963.23</v>
      </c>
      <c r="CG98" s="46">
        <f t="shared" si="274"/>
        <v>295.25020849149877</v>
      </c>
      <c r="CH98" s="46">
        <f t="shared" si="52"/>
        <v>667.97979150850119</v>
      </c>
      <c r="CI98" s="51">
        <f t="shared" si="53"/>
        <v>176482.14530339075</v>
      </c>
      <c r="CJ98" s="149">
        <f>$CR$97</f>
        <v>177150.12509489924</v>
      </c>
      <c r="CK98" s="153">
        <f t="shared" si="276"/>
        <v>10000</v>
      </c>
      <c r="CL98" s="45">
        <v>37</v>
      </c>
      <c r="CM98" s="46">
        <f t="shared" si="277"/>
        <v>1117.6300000000001</v>
      </c>
      <c r="CN98" s="128">
        <f t="shared" si="54"/>
        <v>154.4</v>
      </c>
      <c r="CO98" s="128">
        <f t="shared" si="278"/>
        <v>963.23</v>
      </c>
      <c r="CP98" s="46">
        <f t="shared" si="55"/>
        <v>295.25020849149877</v>
      </c>
      <c r="CQ98" s="46">
        <f t="shared" si="56"/>
        <v>667.97979150850119</v>
      </c>
      <c r="CR98" s="51">
        <f t="shared" si="57"/>
        <v>176482.14530339075</v>
      </c>
      <c r="CS98" s="150">
        <f>$CR$97</f>
        <v>177150.12509489924</v>
      </c>
      <c r="CT98" s="58">
        <f t="shared" si="58"/>
        <v>927.86033333333398</v>
      </c>
      <c r="CU98" s="52">
        <f t="shared" si="280"/>
        <v>150.41999999999999</v>
      </c>
      <c r="CV98" s="51">
        <f t="shared" si="281"/>
        <v>777.44033333333402</v>
      </c>
      <c r="CW98" s="51">
        <f t="shared" si="59"/>
        <v>171810.46766666649</v>
      </c>
      <c r="CX98" s="150">
        <f>$CW$97</f>
        <v>172587.90799999982</v>
      </c>
      <c r="CY98" s="153">
        <f t="shared" si="283"/>
        <v>10000</v>
      </c>
      <c r="CZ98" s="479">
        <f t="shared" si="60"/>
        <v>-927.86033333333398</v>
      </c>
      <c r="DA98" s="46">
        <f t="shared" si="284"/>
        <v>-1117.6300000000001</v>
      </c>
      <c r="DB98" s="46">
        <f t="shared" si="285"/>
        <v>-963.23</v>
      </c>
      <c r="DC98" s="48"/>
      <c r="DE98" s="45">
        <v>37</v>
      </c>
      <c r="DF98" s="46">
        <f t="shared" si="61"/>
        <v>1078.43</v>
      </c>
      <c r="DG98" s="46">
        <f>IF(AND($H$7="Oui",DE98&gt;$I$7),0,IF(DE98&gt;$B$7,0,(TRUNC($C$7*$P$30*$L$7/12,2))+(TRUNC($C$7*$Q$30*$M$7/12,2))))</f>
        <v>66.66</v>
      </c>
      <c r="DH98" s="46">
        <f t="shared" si="62"/>
        <v>1011.77</v>
      </c>
      <c r="DI98" s="46">
        <f t="shared" si="63"/>
        <v>291.41713138916469</v>
      </c>
      <c r="DJ98" s="46">
        <f t="shared" si="64"/>
        <v>720.35286861083523</v>
      </c>
      <c r="DK98" s="51">
        <f t="shared" si="65"/>
        <v>174129.92596488798</v>
      </c>
      <c r="DL98" s="58">
        <f t="shared" si="66"/>
        <v>899.99333333333334</v>
      </c>
      <c r="DM98" s="52">
        <f>IF(AND($H$7="Oui",DE98&gt;$I$7),0,IF(DE98&gt;$B$7,0,(TRUNC($C$7*$P$30/12,2))+(TRUNC($C$7*$Q$30/12,2))))</f>
        <v>66.66</v>
      </c>
      <c r="DN98" s="51">
        <f t="shared" si="67"/>
        <v>833.33333333333337</v>
      </c>
      <c r="DO98" s="57">
        <f t="shared" si="68"/>
        <v>169166.66666666631</v>
      </c>
      <c r="DP98" s="468">
        <f t="shared" si="288"/>
        <v>-899.99333333333334</v>
      </c>
      <c r="DQ98" s="46">
        <f t="shared" si="289"/>
        <v>-1078.43</v>
      </c>
      <c r="DR98" s="47"/>
      <c r="DS98" s="46">
        <f t="shared" si="290"/>
        <v>-1011.77</v>
      </c>
      <c r="DT98" s="48"/>
      <c r="DU98" s="29"/>
      <c r="DV98" s="45">
        <v>37</v>
      </c>
      <c r="DW98" s="46">
        <f t="shared" si="291"/>
        <v>1070.04</v>
      </c>
      <c r="DX98" s="46">
        <f>IF(AND($H$7="Oui",DV98&gt;$I$7),0,IF(DV98&gt;$B$7,0,(TRUNC(EB97*$R$30*$L$7/12,2))+(TRUNC(EB97*$S$30*$M$7/12,2))))</f>
        <v>58.269999999999996</v>
      </c>
      <c r="DY98" s="46">
        <f t="shared" si="293"/>
        <v>1011.77</v>
      </c>
      <c r="DZ98" s="46">
        <f t="shared" si="69"/>
        <v>291.41713138916469</v>
      </c>
      <c r="EA98" s="46">
        <f t="shared" si="70"/>
        <v>720.35286861083523</v>
      </c>
      <c r="EB98" s="51">
        <f t="shared" si="71"/>
        <v>174129.92596488798</v>
      </c>
      <c r="EC98" s="58">
        <f t="shared" si="72"/>
        <v>889.98333333333335</v>
      </c>
      <c r="ED98" s="52">
        <f>IF(AND($H$7="Oui",DV98&gt;$I$7),0,IF(DV98&gt;$B$7,0,(TRUNC(EF97*$R$30/12,2))+(TRUNC(EF97*$S$30/12,2))))</f>
        <v>56.65</v>
      </c>
      <c r="EE98" s="51">
        <f t="shared" si="73"/>
        <v>833.33333333333337</v>
      </c>
      <c r="EF98" s="57">
        <f t="shared" si="74"/>
        <v>169166.66666666631</v>
      </c>
      <c r="EG98" s="468">
        <f t="shared" si="295"/>
        <v>-889.98333333333335</v>
      </c>
      <c r="EH98" s="46">
        <f t="shared" si="296"/>
        <v>-1070.04</v>
      </c>
      <c r="EI98" s="47"/>
      <c r="EJ98" s="46">
        <f t="shared" si="297"/>
        <v>-1011.77</v>
      </c>
      <c r="EK98" s="48"/>
      <c r="EL98" s="29"/>
      <c r="EM98" s="45">
        <v>37</v>
      </c>
      <c r="EN98" s="46">
        <f t="shared" ref="EN98:EN109" si="458">IF(AND($H$7="Oui",EM98=$I$7),EP98+EO98,IF(EM98&gt;$B$7,0,IF($F$10="Paliers",ROUND(-PMT(($D$7+($T$30*$L$7)+($U$30*$M$7))/12,$B$7-EM97,ES97,0,0),2),IF(AND($H$7="Oui",EM98=$I$7),EP98+EO98,IF(AND($H$7="Oui",EM98&gt;$I$7),0,IF(EM98&gt;$B$7,0,$EN$60))))))</f>
        <v>1058.0868689014749</v>
      </c>
      <c r="EO98" s="46">
        <f>IF(EM98&gt;$B$7,0,(TRUNC(ES97*$T$30*$L$7/12,2))+(TRUNC(ES97*$U$30*$M$7/12,2)))</f>
        <v>58.319999999999993</v>
      </c>
      <c r="EP98" s="128">
        <f t="shared" si="77"/>
        <v>999.76686890147494</v>
      </c>
      <c r="EQ98" s="46">
        <f t="shared" si="78"/>
        <v>291.63671409767329</v>
      </c>
      <c r="ER98" s="46">
        <f t="shared" si="79"/>
        <v>708.13015480380159</v>
      </c>
      <c r="ES98" s="51">
        <f t="shared" si="80"/>
        <v>174273.89830380018</v>
      </c>
      <c r="ET98" s="153">
        <f t="shared" si="298"/>
        <v>10000</v>
      </c>
      <c r="EU98" s="45">
        <v>37</v>
      </c>
      <c r="EV98" s="46">
        <f t="shared" si="81"/>
        <v>1058.0899999999999</v>
      </c>
      <c r="EW98" s="46">
        <f>IF(EU98&gt;$B$7,0,(TRUNC(FA97*$T$30*$L$7/12,2))+(TRUNC(FA97*$U$30*$M$7/12,2)))</f>
        <v>58.319999999999993</v>
      </c>
      <c r="EX98" s="128">
        <f t="shared" si="300"/>
        <v>999.77</v>
      </c>
      <c r="EY98" s="46">
        <f t="shared" si="301"/>
        <v>291.63652064740086</v>
      </c>
      <c r="EZ98" s="46">
        <f t="shared" si="82"/>
        <v>708.13347935259912</v>
      </c>
      <c r="FA98" s="51">
        <f t="shared" si="83"/>
        <v>174273.77890908791</v>
      </c>
      <c r="FB98" s="58">
        <f t="shared" si="302"/>
        <v>874.86920833333363</v>
      </c>
      <c r="FC98" s="52">
        <f>IF(AND($H$7="Oui",EU98&gt;$I$7),0,IF(EU98&gt;$B$7,0,(TRUNC(FE97*$T$30/12,2))+(TRUNC(FE97*$U$30/12,2))))</f>
        <v>56.75</v>
      </c>
      <c r="FD98" s="51">
        <f t="shared" si="304"/>
        <v>818.11920833333363</v>
      </c>
      <c r="FE98" s="57">
        <f t="shared" si="84"/>
        <v>169459.38929166656</v>
      </c>
      <c r="FF98" s="153">
        <f t="shared" si="305"/>
        <v>10000</v>
      </c>
      <c r="FG98" s="469">
        <f t="shared" si="85"/>
        <v>-874.86920833333363</v>
      </c>
      <c r="FH98" s="46">
        <f t="shared" si="86"/>
        <v>-1058.0899999999999</v>
      </c>
      <c r="FI98" s="46">
        <f t="shared" si="87"/>
        <v>-999.77</v>
      </c>
      <c r="FJ98" s="48"/>
      <c r="FL98" s="45">
        <v>37</v>
      </c>
      <c r="FM98" s="46">
        <f t="shared" si="306"/>
        <v>1070.04</v>
      </c>
      <c r="FN98" s="46">
        <f t="shared" ref="FN98:FN109" si="459">IF(AND($H$7="Oui",FL98&gt;$I$7),0,IF(FL98&gt;$B$7,0,(TRUNC(FS98*$V$30*$L$7/12,2))+(TRUNC(FS98*$W$30*$M$7/12,2))))</f>
        <v>58.269999999999996</v>
      </c>
      <c r="FO98" s="46">
        <f t="shared" si="307"/>
        <v>1011.77</v>
      </c>
      <c r="FP98" s="46">
        <f t="shared" si="89"/>
        <v>291.41713138916469</v>
      </c>
      <c r="FQ98" s="46">
        <f t="shared" si="90"/>
        <v>720.35286861083523</v>
      </c>
      <c r="FR98" s="51">
        <f t="shared" si="91"/>
        <v>174129.92596488798</v>
      </c>
      <c r="FS98" s="150">
        <f>$BQ$97</f>
        <v>174850.27883349883</v>
      </c>
      <c r="FT98" s="58">
        <f t="shared" si="92"/>
        <v>889.98333333333335</v>
      </c>
      <c r="FU98" s="241">
        <f t="shared" ref="FU98:FU109" si="460">IF(AND($H$7="Oui",FL98&gt;$I$7),0,IF(FL98&gt;$B$7,0,(TRUNC(FX98*$V$30/12,2))+(TRUNC(FX98*$W$30/12,2))))</f>
        <v>56.65</v>
      </c>
      <c r="FV98" s="51">
        <f t="shared" si="94"/>
        <v>833.33333333333337</v>
      </c>
      <c r="FW98" s="51">
        <f t="shared" si="95"/>
        <v>169166.66666666631</v>
      </c>
      <c r="FX98" s="150">
        <f>$BV$97</f>
        <v>169999.99999999965</v>
      </c>
      <c r="FY98" s="468">
        <f t="shared" si="310"/>
        <v>-889.98333333333335</v>
      </c>
      <c r="FZ98" s="46">
        <f t="shared" si="311"/>
        <v>-1070.04</v>
      </c>
      <c r="GA98" s="46">
        <f t="shared" si="96"/>
        <v>-1011.77</v>
      </c>
      <c r="GB98" s="48"/>
      <c r="GD98" s="45">
        <v>37</v>
      </c>
      <c r="GE98" s="46">
        <f t="shared" ref="GE98:GE109" si="461">IF(AND($H$7="Oui",GD98=$I$7),GG98+GF98,IF(GD98&gt;$B$7,0,IF($F$10="Paliers",ROUND(-PMT(($D$7+($X$30*$L$7)+($Y$30*$M$7))/12,$B$7-GD97,GJ97,0,0),2),IF(AND($H$7="Oui",GD98=$I$7),GG98+GF98,IF(AND($H$7="Oui",GD98&gt;$I$7),0,IF(GD98&gt;$B$7,0,$GE$60))))))</f>
        <v>1060.0875939185617</v>
      </c>
      <c r="GF98" s="128">
        <f>IF(AND($H$7="Oui",GD98&gt;$I$7),0,IF(GD98&gt;$B$7,0,(TRUNC(GK98*$X$30*$L$7/12,2))+(TRUNC(GK98*$Y$30*$M$7/12,2))))</f>
        <v>58.31</v>
      </c>
      <c r="GG98" s="128">
        <f t="shared" si="98"/>
        <v>1001.7775939185617</v>
      </c>
      <c r="GH98" s="46">
        <f t="shared" si="99"/>
        <v>291.57530396505496</v>
      </c>
      <c r="GI98" s="46">
        <f t="shared" si="100"/>
        <v>710.20228995350681</v>
      </c>
      <c r="GJ98" s="51">
        <f t="shared" si="101"/>
        <v>174234.98008907944</v>
      </c>
      <c r="GK98" s="149">
        <f>$GJ$97</f>
        <v>174945.18237903295</v>
      </c>
      <c r="GL98" s="153">
        <f t="shared" si="314"/>
        <v>10000</v>
      </c>
      <c r="GM98" s="45">
        <v>37</v>
      </c>
      <c r="GN98" s="46">
        <f t="shared" si="102"/>
        <v>1060.0899999999999</v>
      </c>
      <c r="GO98" s="46">
        <f t="shared" ref="GO98:GO109" si="462">IF(GM98&gt;$B$7,0,(TRUNC(GT98*$X$30*$L$7/12,2))+(TRUNC(GT98*$Y$30*$M$7/12,2)))</f>
        <v>58.31</v>
      </c>
      <c r="GP98" s="128">
        <f t="shared" si="315"/>
        <v>1001.78</v>
      </c>
      <c r="GQ98" s="46">
        <f t="shared" si="104"/>
        <v>291.57515530888645</v>
      </c>
      <c r="GR98" s="46">
        <f t="shared" si="105"/>
        <v>710.20484469111352</v>
      </c>
      <c r="GS98" s="51">
        <f t="shared" si="106"/>
        <v>174234.88834064075</v>
      </c>
      <c r="GT98" s="150">
        <f>$GS$97</f>
        <v>174945.09318533188</v>
      </c>
      <c r="GU98" s="58">
        <f t="shared" si="107"/>
        <v>876.92633333333197</v>
      </c>
      <c r="GV98" s="52">
        <f t="shared" ref="GV98:GV109" si="463">IF(AND($H$7="Oui",GM98&gt;$I$7),0,IF(GM98&gt;$B$7,0,(TRUNC(GY98*$X$30/12,2))+(TRUNC(GY98*$Y$30/12,2))))</f>
        <v>56.74</v>
      </c>
      <c r="GW98" s="51">
        <f t="shared" si="317"/>
        <v>820.18633333333196</v>
      </c>
      <c r="GX98" s="57">
        <f t="shared" si="109"/>
        <v>169426.78566666672</v>
      </c>
      <c r="GY98" s="150">
        <f>$GX$97</f>
        <v>170246.97200000007</v>
      </c>
      <c r="GZ98" s="153">
        <f t="shared" si="319"/>
        <v>10000</v>
      </c>
      <c r="HA98" s="469">
        <f t="shared" si="110"/>
        <v>-876.92633333333197</v>
      </c>
      <c r="HB98" s="46">
        <f t="shared" si="111"/>
        <v>-1060.0899999999999</v>
      </c>
      <c r="HC98" s="46">
        <f t="shared" si="112"/>
        <v>-1001.78</v>
      </c>
      <c r="HD98" s="48"/>
      <c r="HF98" s="45">
        <v>37</v>
      </c>
      <c r="HG98" s="46">
        <f t="shared" si="113"/>
        <v>1123.8775326810628</v>
      </c>
      <c r="HH98" s="46">
        <f t="shared" si="114"/>
        <v>250</v>
      </c>
      <c r="HI98" s="46">
        <f t="shared" si="115"/>
        <v>873.8775326810628</v>
      </c>
      <c r="HJ98" s="46">
        <f t="shared" si="116"/>
        <v>299.936612706586</v>
      </c>
      <c r="HK98" s="46">
        <f t="shared" si="117"/>
        <v>573.94091997447686</v>
      </c>
      <c r="HL98" s="51">
        <f t="shared" si="118"/>
        <v>179388.02670397711</v>
      </c>
      <c r="HM98" s="153">
        <f t="shared" si="320"/>
        <v>10000</v>
      </c>
      <c r="HN98" s="58">
        <f t="shared" si="119"/>
        <v>933.33333333333724</v>
      </c>
      <c r="HO98" s="52">
        <f t="shared" si="120"/>
        <v>250</v>
      </c>
      <c r="HP98" s="51">
        <f t="shared" si="121"/>
        <v>683.33333333333724</v>
      </c>
      <c r="HQ98" s="57">
        <f t="shared" si="122"/>
        <v>174716.66666666631</v>
      </c>
      <c r="HR98" s="153">
        <f t="shared" si="321"/>
        <v>10000</v>
      </c>
      <c r="HS98" s="468">
        <f t="shared" si="123"/>
        <v>-933.33333333333724</v>
      </c>
      <c r="HT98" s="46">
        <f t="shared" si="124"/>
        <v>-1123.8775326810628</v>
      </c>
      <c r="HU98" s="46">
        <f t="shared" si="125"/>
        <v>-873.8775326810628</v>
      </c>
      <c r="HV98" s="48"/>
      <c r="HW98" s="29"/>
      <c r="HX98" s="45">
        <v>37</v>
      </c>
      <c r="HY98" s="128">
        <f t="shared" si="126"/>
        <v>1124.3399999999999</v>
      </c>
      <c r="HZ98" s="46">
        <f t="shared" si="127"/>
        <v>260.45999999999998</v>
      </c>
      <c r="IA98" s="46">
        <f t="shared" si="128"/>
        <v>863.88</v>
      </c>
      <c r="IB98" s="46">
        <f t="shared" si="129"/>
        <v>301.45317677362112</v>
      </c>
      <c r="IC98" s="46">
        <f t="shared" si="130"/>
        <v>562.42682322637893</v>
      </c>
      <c r="ID98" s="51">
        <f t="shared" si="131"/>
        <v>180309.47924094627</v>
      </c>
      <c r="IE98" s="153">
        <f t="shared" si="322"/>
        <v>10000</v>
      </c>
      <c r="IF98" s="58">
        <f t="shared" si="132"/>
        <v>930.14625019664186</v>
      </c>
      <c r="IG98" s="52">
        <f t="shared" si="133"/>
        <v>253.86</v>
      </c>
      <c r="IH98" s="51">
        <f t="shared" si="134"/>
        <v>676.28625019664184</v>
      </c>
      <c r="II98" s="57">
        <f t="shared" si="323"/>
        <v>175614.46874272433</v>
      </c>
      <c r="IJ98" s="153">
        <f t="shared" si="324"/>
        <v>10000</v>
      </c>
      <c r="IK98" s="468">
        <f t="shared" si="135"/>
        <v>-930.14625019664186</v>
      </c>
      <c r="IL98" s="46">
        <f t="shared" si="136"/>
        <v>-1124.3399999999999</v>
      </c>
      <c r="IM98" s="46">
        <f t="shared" si="137"/>
        <v>-863.88</v>
      </c>
      <c r="IN98" s="48"/>
      <c r="IO98" s="53">
        <f t="shared" si="138"/>
        <v>260.4707298734981</v>
      </c>
      <c r="IQ98" s="45">
        <v>37</v>
      </c>
      <c r="IR98" s="128">
        <f t="shared" si="139"/>
        <v>1126.4568749999989</v>
      </c>
      <c r="IS98" s="128">
        <f t="shared" si="140"/>
        <v>265.27999999999997</v>
      </c>
      <c r="IT98" s="128">
        <f t="shared" si="141"/>
        <v>861.17687499999897</v>
      </c>
      <c r="IU98" s="46">
        <f t="shared" si="364"/>
        <v>301.63</v>
      </c>
      <c r="IV98" s="46">
        <f t="shared" si="143"/>
        <v>559.54687499999898</v>
      </c>
      <c r="IW98" s="51">
        <f t="shared" si="144"/>
        <v>180418.97562500008</v>
      </c>
      <c r="IX98" s="199">
        <f t="shared" si="325"/>
        <v>10000</v>
      </c>
      <c r="IY98" s="128">
        <f t="shared" si="145"/>
        <v>260.4422386391297</v>
      </c>
      <c r="IZ98" s="408">
        <f t="shared" si="146"/>
        <v>0</v>
      </c>
      <c r="JA98" s="58">
        <f t="shared" si="147"/>
        <v>931.95916666666494</v>
      </c>
      <c r="JB98" s="52">
        <f t="shared" si="148"/>
        <v>258.56</v>
      </c>
      <c r="JC98" s="51">
        <f t="shared" si="149"/>
        <v>673.399166666665</v>
      </c>
      <c r="JD98" s="57">
        <f t="shared" si="150"/>
        <v>175729.87083333332</v>
      </c>
      <c r="JE98" s="280">
        <f t="shared" si="151"/>
        <v>10000</v>
      </c>
      <c r="JF98" s="280">
        <f t="shared" si="152"/>
        <v>0</v>
      </c>
      <c r="JG98" s="468">
        <f t="shared" si="153"/>
        <v>-931.95916666666494</v>
      </c>
      <c r="JH98" s="46">
        <f t="shared" si="154"/>
        <v>-1126.4568749999989</v>
      </c>
      <c r="JI98" s="46">
        <f t="shared" si="155"/>
        <v>-861.17687499999897</v>
      </c>
      <c r="JJ98" s="48"/>
      <c r="JL98" s="45">
        <v>37</v>
      </c>
      <c r="JM98" s="46">
        <f t="shared" si="156"/>
        <v>1124.4930833333331</v>
      </c>
      <c r="JN98" s="46">
        <f t="shared" si="157"/>
        <v>257.08</v>
      </c>
      <c r="JO98" s="128">
        <f t="shared" si="158"/>
        <v>867.41308333333313</v>
      </c>
      <c r="JP98" s="46">
        <f t="shared" si="326"/>
        <v>301.88</v>
      </c>
      <c r="JQ98" s="46">
        <f t="shared" si="159"/>
        <v>565.53308333333314</v>
      </c>
      <c r="JR98" s="51">
        <f t="shared" si="160"/>
        <v>180562.18591666664</v>
      </c>
      <c r="JS98" s="149">
        <f>$BQ$97</f>
        <v>174850.27883349883</v>
      </c>
      <c r="JT98" s="199">
        <f t="shared" si="328"/>
        <v>10000</v>
      </c>
      <c r="JU98" s="128">
        <f t="shared" si="161"/>
        <v>257.07159154455951</v>
      </c>
      <c r="JV98" s="408">
        <f t="shared" si="162"/>
        <v>0</v>
      </c>
      <c r="JW98" s="58">
        <f t="shared" si="163"/>
        <v>930.37233333333074</v>
      </c>
      <c r="JX98" s="52">
        <f t="shared" si="164"/>
        <v>249.94</v>
      </c>
      <c r="JY98" s="51">
        <f t="shared" si="165"/>
        <v>680.43233333333069</v>
      </c>
      <c r="JZ98" s="51">
        <f t="shared" si="166"/>
        <v>175883.12366666688</v>
      </c>
      <c r="KA98" s="149">
        <f>$BV$97</f>
        <v>169999.99999999965</v>
      </c>
      <c r="KB98" s="128">
        <f t="shared" si="330"/>
        <v>10000</v>
      </c>
      <c r="KC98" s="204">
        <f t="shared" si="167"/>
        <v>0</v>
      </c>
      <c r="KD98" s="468">
        <f t="shared" si="331"/>
        <v>-930.37233333333074</v>
      </c>
      <c r="KE98" s="46">
        <f t="shared" si="168"/>
        <v>-1124.4930833333331</v>
      </c>
      <c r="KF98" s="46">
        <f t="shared" si="169"/>
        <v>-867.41308333333313</v>
      </c>
      <c r="KG98" s="48"/>
      <c r="KI98" s="45">
        <v>37</v>
      </c>
      <c r="KJ98" s="46">
        <f t="shared" si="170"/>
        <v>1124.4890404061762</v>
      </c>
      <c r="KK98" s="46">
        <f t="shared" si="171"/>
        <v>256.88</v>
      </c>
      <c r="KL98" s="128">
        <f t="shared" si="172"/>
        <v>867.60904040617618</v>
      </c>
      <c r="KM98" s="46">
        <f t="shared" si="173"/>
        <v>301.71186442527409</v>
      </c>
      <c r="KN98" s="46">
        <f t="shared" si="174"/>
        <v>565.89717598090215</v>
      </c>
      <c r="KO98" s="51">
        <f t="shared" si="175"/>
        <v>180461.22147918353</v>
      </c>
      <c r="KP98" s="149">
        <f>$CR$97</f>
        <v>177150.12509489924</v>
      </c>
      <c r="KQ98" s="199">
        <f t="shared" si="333"/>
        <v>10000</v>
      </c>
      <c r="KR98" s="128">
        <f t="shared" si="176"/>
        <v>333.108075986362</v>
      </c>
      <c r="KS98" s="408">
        <f t="shared" si="177"/>
        <v>0</v>
      </c>
      <c r="KT98" s="45">
        <v>37</v>
      </c>
      <c r="KU98" s="46">
        <f t="shared" si="334"/>
        <v>1124.49</v>
      </c>
      <c r="KV98" s="46">
        <f t="shared" si="178"/>
        <v>256.88</v>
      </c>
      <c r="KW98" s="128">
        <f t="shared" si="179"/>
        <v>867.61</v>
      </c>
      <c r="KX98" s="46">
        <f t="shared" si="180"/>
        <v>301.71180513819456</v>
      </c>
      <c r="KY98" s="46">
        <f t="shared" si="181"/>
        <v>565.89819486180545</v>
      </c>
      <c r="KZ98" s="51">
        <f t="shared" si="182"/>
        <v>180461.18488805494</v>
      </c>
      <c r="LA98" s="150">
        <f>$CR$97</f>
        <v>177150.12509489924</v>
      </c>
      <c r="LB98" s="58">
        <f t="shared" si="457"/>
        <v>930.59633333333579</v>
      </c>
      <c r="LC98" s="52">
        <f t="shared" si="184"/>
        <v>250.28</v>
      </c>
      <c r="LD98" s="51">
        <f t="shared" si="185"/>
        <v>680.31633333333582</v>
      </c>
      <c r="LE98" s="51">
        <f t="shared" si="186"/>
        <v>175785.41566666652</v>
      </c>
      <c r="LF98" s="149">
        <f>$CW$97</f>
        <v>172587.90799999982</v>
      </c>
      <c r="LG98" s="128">
        <f t="shared" si="187"/>
        <v>10000</v>
      </c>
      <c r="LH98" s="204">
        <f t="shared" si="188"/>
        <v>0</v>
      </c>
      <c r="LI98" s="479">
        <f t="shared" si="189"/>
        <v>-930.59633333333579</v>
      </c>
      <c r="LJ98" s="46">
        <f t="shared" si="337"/>
        <v>-1124.49</v>
      </c>
      <c r="LK98" s="46">
        <f t="shared" si="338"/>
        <v>-867.61</v>
      </c>
      <c r="LL98" s="48"/>
      <c r="LN98" s="45">
        <v>37</v>
      </c>
      <c r="LO98" s="46">
        <f t="shared" si="190"/>
        <v>1123.1238136873469</v>
      </c>
      <c r="LP98" s="46">
        <f t="shared" ref="LP98:LP109" si="464">IF(LN98&gt;$BD$10,0,IF(AND($H$7="Oui",LN98&gt;$I$7),0,IF(LN98&gt;$B$7,0,(TRUNC($C$7*$AL$30*$L$7/12,2))+(TRUNC($C$7*$AN$30*$M$7/12,2)))))</f>
        <v>243.32</v>
      </c>
      <c r="LQ98" s="46">
        <f t="shared" si="192"/>
        <v>879.80381368734697</v>
      </c>
      <c r="LR98" s="46">
        <f t="shared" si="193"/>
        <v>297.49770752759997</v>
      </c>
      <c r="LS98" s="46">
        <f t="shared" si="194"/>
        <v>582.30610615974706</v>
      </c>
      <c r="LT98" s="51">
        <f t="shared" si="195"/>
        <v>177916.31841040021</v>
      </c>
      <c r="LU98" s="199">
        <f t="shared" si="339"/>
        <v>10000</v>
      </c>
      <c r="LV98" s="58">
        <f t="shared" si="196"/>
        <v>933.33033333333128</v>
      </c>
      <c r="LW98" s="52">
        <f t="shared" ref="LW98:LW109" si="465">IF(LN98&gt;$BD$10,0,IF(AND($H$7="Oui",LN98&gt;$I$7),0,IF(LN98&gt;$B$7,0,(TRUNC($C$7*$AL$30/12,2))+(TRUNC($C$7*$AN$30/12,2)))))</f>
        <v>243.32</v>
      </c>
      <c r="LX98" s="51">
        <f t="shared" si="198"/>
        <v>690.01033333333135</v>
      </c>
      <c r="LY98" s="51">
        <f t="shared" si="340"/>
        <v>173269.85766666668</v>
      </c>
      <c r="LZ98" s="46">
        <f t="shared" si="341"/>
        <v>243.32</v>
      </c>
      <c r="MA98" s="199">
        <f t="shared" si="342"/>
        <v>10000</v>
      </c>
      <c r="MB98" s="468">
        <f t="shared" si="199"/>
        <v>-933.33033333333128</v>
      </c>
      <c r="MC98" s="46">
        <f t="shared" si="200"/>
        <v>-1123.1238136873469</v>
      </c>
      <c r="MD98" s="46">
        <f t="shared" si="201"/>
        <v>-879.80381368734697</v>
      </c>
      <c r="ME98" s="48"/>
      <c r="MG98" s="45">
        <v>37</v>
      </c>
      <c r="MH98" s="46">
        <f t="shared" si="202"/>
        <v>1076.608661999408</v>
      </c>
      <c r="MI98" s="46">
        <f t="shared" ref="MI98:MI109" si="466">IF(MG98&gt;$BD$10,0,IF(AND($H$7="Oui",MG98&gt;$I$7),0,IF(MG98&gt;$B$7,0,(TRUNC(MM97*$AP$30*$L$7/12,2))+(TRUNC(MM97*$AR$30*$M$7/12,2)))))</f>
        <v>147.57</v>
      </c>
      <c r="MJ98" s="46">
        <f t="shared" si="204"/>
        <v>929.03866199940808</v>
      </c>
      <c r="MK98" s="46">
        <f t="shared" si="205"/>
        <v>295.15663020993657</v>
      </c>
      <c r="ML98" s="46">
        <f t="shared" si="206"/>
        <v>633.88203178947151</v>
      </c>
      <c r="MM98" s="51">
        <f t="shared" si="207"/>
        <v>176460.09609417245</v>
      </c>
      <c r="MN98" s="199">
        <f t="shared" si="343"/>
        <v>10000</v>
      </c>
      <c r="MO98" s="58">
        <f t="shared" si="208"/>
        <v>889.32945707741396</v>
      </c>
      <c r="MP98" s="52">
        <f t="shared" ref="MP98:MP109" si="467">IF(MG98&gt;$BD$10,0,IF(AND($H$7="Oui",MG98&gt;$I$7),0,IF(MG98&gt;$B$7,0,(TRUNC(MR97*$AP$30/12,2))+(TRUNC(MR97*$AR$30/12,2)))))</f>
        <v>143.69</v>
      </c>
      <c r="MQ98" s="51">
        <f t="shared" si="210"/>
        <v>745.63945707741391</v>
      </c>
      <c r="MR98" s="57">
        <f t="shared" si="211"/>
        <v>171696.61008813561</v>
      </c>
      <c r="MS98" s="199">
        <f t="shared" si="344"/>
        <v>10000</v>
      </c>
      <c r="MT98" s="468">
        <f t="shared" si="345"/>
        <v>-889.32945707741396</v>
      </c>
      <c r="MU98" s="46">
        <f t="shared" si="212"/>
        <v>-1076.608661999408</v>
      </c>
      <c r="MV98" s="46">
        <f t="shared" si="213"/>
        <v>-929.03866199940808</v>
      </c>
      <c r="MW98" s="48"/>
      <c r="MY98" s="45">
        <v>37</v>
      </c>
      <c r="MZ98" s="46">
        <f t="shared" si="214"/>
        <v>1076.608661999408</v>
      </c>
      <c r="NA98" s="46">
        <f t="shared" ref="NA98:NA109" si="468">IF(MY98&gt;$BD$10,0,IF(MY98&gt;$B$7,0,(TRUNC(NE97*$AT$30*$L$7/12,2))+(TRUNC(NE97*$AV$30*$M$7/12,2))))</f>
        <v>147.57</v>
      </c>
      <c r="NB98" s="128">
        <f t="shared" si="216"/>
        <v>929.03866199940808</v>
      </c>
      <c r="NC98" s="46">
        <f t="shared" si="217"/>
        <v>295.15663020993657</v>
      </c>
      <c r="ND98" s="46">
        <f t="shared" si="218"/>
        <v>633.88203178947151</v>
      </c>
      <c r="NE98" s="51">
        <f t="shared" si="219"/>
        <v>176460.09609417245</v>
      </c>
      <c r="NF98" s="153">
        <f t="shared" si="346"/>
        <v>10000</v>
      </c>
      <c r="NG98" s="45">
        <v>37</v>
      </c>
      <c r="NH98" s="46">
        <f t="shared" si="220"/>
        <v>1076.6099999999999</v>
      </c>
      <c r="NI98" s="46">
        <f t="shared" ref="NI98:NI109" si="469">IF(NG98&gt;$BD$10,0,IF(NG98&gt;$B$7,0,(TRUNC(NM97*$AT$30*$L$7/12,2))+(TRUNC(NM97*$AV$30*$M$7/12,2))))</f>
        <v>147.57</v>
      </c>
      <c r="NJ98" s="128">
        <f t="shared" si="347"/>
        <v>929.04</v>
      </c>
      <c r="NK98" s="46">
        <f t="shared" si="348"/>
        <v>295.15654754355722</v>
      </c>
      <c r="NL98" s="46">
        <f t="shared" si="222"/>
        <v>633.88345245644268</v>
      </c>
      <c r="NM98" s="51">
        <f t="shared" si="223"/>
        <v>176460.04507367787</v>
      </c>
      <c r="NN98" s="58">
        <f t="shared" si="224"/>
        <v>888.78037499999857</v>
      </c>
      <c r="NO98" s="52">
        <f t="shared" ref="NO98:NO109" si="470">IF(NG98&gt;$BD$10,0,IF(AND($H$7="Oui",NG98&gt;$I$7),0,IF(NG98&gt;$B$7,0,(TRUNC(NQ97*$AT$30/12,2))+(TRUNC(NQ97*$AV$30/12,2)))))</f>
        <v>143.71</v>
      </c>
      <c r="NP98" s="51">
        <f t="shared" si="226"/>
        <v>745.07037499999853</v>
      </c>
      <c r="NQ98" s="57">
        <f t="shared" si="227"/>
        <v>171717.20612500008</v>
      </c>
      <c r="NR98" s="153">
        <f t="shared" si="349"/>
        <v>10000</v>
      </c>
      <c r="NS98" s="469">
        <f t="shared" si="228"/>
        <v>-888.78037499999857</v>
      </c>
      <c r="NT98" s="46">
        <f t="shared" si="229"/>
        <v>-1076.6099999999999</v>
      </c>
      <c r="NU98" s="46">
        <f t="shared" si="230"/>
        <v>-929.04</v>
      </c>
      <c r="NV98" s="48"/>
      <c r="NX98" s="45">
        <v>37</v>
      </c>
      <c r="NY98" s="46">
        <f t="shared" si="231"/>
        <v>1076.6456011701148</v>
      </c>
      <c r="NZ98" s="46">
        <f t="shared" ref="NZ98:NZ109" si="471">IF(NX98&gt;$BD$10,0,IF(AND($H$7="Oui",NX98&gt;$I$7),0,IF(NX98&gt;$B$7,0,(TRUNC(OE98*$AX$30*$L$7/12,2))+(TRUNC(OE98*$AZ$30*$M$7/12,2)))))</f>
        <v>145.69</v>
      </c>
      <c r="OA98" s="46">
        <f t="shared" si="233"/>
        <v>930.95560117011473</v>
      </c>
      <c r="OB98" s="46">
        <f t="shared" si="234"/>
        <v>295.26821883593146</v>
      </c>
      <c r="OC98" s="46">
        <f t="shared" si="235"/>
        <v>635.68738233418321</v>
      </c>
      <c r="OD98" s="51">
        <f t="shared" si="236"/>
        <v>176525.24391922471</v>
      </c>
      <c r="OE98" s="150">
        <f>$BQ$97</f>
        <v>174850.27883349883</v>
      </c>
      <c r="OF98" s="153">
        <f t="shared" si="351"/>
        <v>10000</v>
      </c>
      <c r="OG98" s="58">
        <f t="shared" si="237"/>
        <v>889.48383333333379</v>
      </c>
      <c r="OH98" s="241">
        <f>IF(AND($H$7="Oui",NX98&gt;$I$7),0,IF(NX98&gt;$B$7,0,(TRUNC(OK98*$AX$30/12,2))+(TRUNC(OK98*$AZ$30/12,2))))</f>
        <v>141.65</v>
      </c>
      <c r="OI98" s="51">
        <f t="shared" si="238"/>
        <v>747.83383333333381</v>
      </c>
      <c r="OJ98" s="51">
        <f t="shared" si="239"/>
        <v>171770.34816666692</v>
      </c>
      <c r="OK98" s="150">
        <f>$BV$97</f>
        <v>169999.99999999965</v>
      </c>
      <c r="OL98" s="153">
        <f t="shared" si="354"/>
        <v>10000</v>
      </c>
      <c r="OM98" s="468">
        <f t="shared" si="355"/>
        <v>-889.48383333333379</v>
      </c>
      <c r="ON98" s="46">
        <f t="shared" si="356"/>
        <v>-1076.6456011701148</v>
      </c>
      <c r="OO98" s="46">
        <f t="shared" si="240"/>
        <v>-930.95560117011473</v>
      </c>
      <c r="OP98" s="48"/>
      <c r="OR98" s="45">
        <v>37</v>
      </c>
      <c r="OS98" s="46">
        <f t="shared" si="241"/>
        <v>1076.765700416463</v>
      </c>
      <c r="OT98" s="46">
        <f t="shared" ref="OT98:OT109" si="472">IF(OR98&gt;$BD$10,0,IF(OR98&gt;$B$7,0,(TRUNC(OY98*$BB$30*$L$7/12,2))+(TRUNC(OY98*$BD$30*$M$7/12,2))))</f>
        <v>145.78</v>
      </c>
      <c r="OU98" s="128">
        <f t="shared" si="243"/>
        <v>930.98570041646303</v>
      </c>
      <c r="OV98" s="46">
        <f t="shared" si="244"/>
        <v>295.26100052590482</v>
      </c>
      <c r="OW98" s="46">
        <f t="shared" si="245"/>
        <v>635.72469989055821</v>
      </c>
      <c r="OX98" s="51">
        <f t="shared" si="246"/>
        <v>176520.87561565233</v>
      </c>
      <c r="OY98" s="149">
        <f>$GJ$97</f>
        <v>174945.18237903295</v>
      </c>
      <c r="OZ98" s="153">
        <f t="shared" si="358"/>
        <v>10000</v>
      </c>
      <c r="PA98" s="45">
        <v>37</v>
      </c>
      <c r="PB98" s="46">
        <f t="shared" si="247"/>
        <v>1076.765700416463</v>
      </c>
      <c r="PC98" s="46">
        <f>IF(PA98&gt;$B$7,0,(TRUNC(PH98*$BB$30*$L$7/12,2))+(TRUNC(PH98*$BD$30*$M$7/12,2)))</f>
        <v>145.78</v>
      </c>
      <c r="PD98" s="128">
        <f t="shared" si="248"/>
        <v>930.98570041646303</v>
      </c>
      <c r="PE98" s="46">
        <f t="shared" si="249"/>
        <v>295.26100052590482</v>
      </c>
      <c r="PF98" s="46">
        <f t="shared" si="250"/>
        <v>635.72469989055821</v>
      </c>
      <c r="PG98" s="51">
        <f t="shared" si="251"/>
        <v>176520.87561565233</v>
      </c>
      <c r="PH98" s="150">
        <f>$GS$97</f>
        <v>174945.09318533188</v>
      </c>
      <c r="PI98" s="688">
        <f t="shared" si="252"/>
        <v>889.6533333333341</v>
      </c>
      <c r="PJ98" s="52">
        <f>IF(AND($H$7="Oui",PA98&gt;$I$7),0,IF(PA98&gt;$B$7,0,(TRUNC(PM98*$BB$30/12,2))+(TRUNC(PM98*$BD$30/12,2))))</f>
        <v>141.86000000000001</v>
      </c>
      <c r="PK98" s="51">
        <f t="shared" si="253"/>
        <v>747.79333333333409</v>
      </c>
      <c r="PL98" s="57">
        <f t="shared" si="254"/>
        <v>171765.84666666668</v>
      </c>
      <c r="PM98" s="150">
        <f>$GX$97</f>
        <v>170246.97200000007</v>
      </c>
      <c r="PN98" s="153">
        <f t="shared" si="363"/>
        <v>10000</v>
      </c>
      <c r="PO98" s="469">
        <f t="shared" si="255"/>
        <v>-889.6533333333341</v>
      </c>
      <c r="PP98" s="46">
        <f t="shared" si="256"/>
        <v>-1076.765700416463</v>
      </c>
      <c r="PQ98" s="46">
        <f t="shared" si="257"/>
        <v>-930.98570041646303</v>
      </c>
      <c r="PR98" s="48"/>
    </row>
    <row r="99" spans="2:434" hidden="1" x14ac:dyDescent="0.3">
      <c r="B99" s="45">
        <v>38</v>
      </c>
      <c r="C99" s="46">
        <f t="shared" si="10"/>
        <v>1111.77</v>
      </c>
      <c r="D99" s="46">
        <f t="shared" si="11"/>
        <v>100</v>
      </c>
      <c r="E99" s="46">
        <f t="shared" si="12"/>
        <v>1011.77</v>
      </c>
      <c r="F99" s="46">
        <f t="shared" si="13"/>
        <v>290.21654327481332</v>
      </c>
      <c r="G99" s="46">
        <f t="shared" si="14"/>
        <v>721.55345672518661</v>
      </c>
      <c r="H99" s="51">
        <f t="shared" si="15"/>
        <v>173408.37250816281</v>
      </c>
      <c r="I99" s="58">
        <f t="shared" si="16"/>
        <v>933.33333333333337</v>
      </c>
      <c r="J99" s="52">
        <f t="shared" si="17"/>
        <v>100</v>
      </c>
      <c r="K99" s="51">
        <f t="shared" si="18"/>
        <v>833.33333333333337</v>
      </c>
      <c r="L99" s="57">
        <f t="shared" si="19"/>
        <v>168333.33333333296</v>
      </c>
      <c r="M99" s="468">
        <f t="shared" si="258"/>
        <v>-933.33333333333337</v>
      </c>
      <c r="N99" s="46">
        <f t="shared" si="259"/>
        <v>-1111.77</v>
      </c>
      <c r="O99" s="47"/>
      <c r="P99" s="46">
        <f t="shared" si="260"/>
        <v>-1011.77</v>
      </c>
      <c r="Q99" s="48"/>
      <c r="R99" s="29"/>
      <c r="S99" s="29"/>
      <c r="T99" s="45">
        <v>38</v>
      </c>
      <c r="U99" s="46">
        <f t="shared" si="20"/>
        <v>1174.43</v>
      </c>
      <c r="V99" s="46">
        <f t="shared" si="21"/>
        <v>162.66</v>
      </c>
      <c r="W99" s="46">
        <f t="shared" si="261"/>
        <v>1011.77</v>
      </c>
      <c r="X99" s="46">
        <f t="shared" si="22"/>
        <v>290.21654327481332</v>
      </c>
      <c r="Y99" s="46">
        <f t="shared" si="23"/>
        <v>721.55345672518661</v>
      </c>
      <c r="Z99" s="51">
        <f t="shared" si="24"/>
        <v>173408.37250816281</v>
      </c>
      <c r="AA99" s="58">
        <f t="shared" si="25"/>
        <v>991.35333333333335</v>
      </c>
      <c r="AB99" s="52">
        <f t="shared" si="26"/>
        <v>158.02000000000001</v>
      </c>
      <c r="AC99" s="51">
        <f t="shared" si="27"/>
        <v>833.33333333333337</v>
      </c>
      <c r="AD99" s="57">
        <f t="shared" si="28"/>
        <v>168333.33333333296</v>
      </c>
      <c r="AE99" s="468">
        <f t="shared" si="262"/>
        <v>-991.35333333333335</v>
      </c>
      <c r="AF99" s="46">
        <f t="shared" si="29"/>
        <v>-1174.43</v>
      </c>
      <c r="AG99" s="47"/>
      <c r="AH99" s="46">
        <f t="shared" si="263"/>
        <v>-1011.77</v>
      </c>
      <c r="AI99" s="48"/>
      <c r="AJ99" s="29"/>
      <c r="AK99" s="45">
        <v>38</v>
      </c>
      <c r="AL99" s="46">
        <f t="shared" si="30"/>
        <v>1117.72</v>
      </c>
      <c r="AM99" s="46"/>
      <c r="AN99" s="46"/>
      <c r="AO99" s="46">
        <f t="shared" si="31"/>
        <v>159.66</v>
      </c>
      <c r="AP99" s="128">
        <f t="shared" si="32"/>
        <v>958.06</v>
      </c>
      <c r="AQ99" s="128"/>
      <c r="AR99" s="128"/>
      <c r="AS99" s="46">
        <f t="shared" si="33"/>
        <v>294.33846374753244</v>
      </c>
      <c r="AT99" s="46">
        <f t="shared" si="34"/>
        <v>663.72153625246756</v>
      </c>
      <c r="AU99" s="51"/>
      <c r="AV99" s="51"/>
      <c r="AW99" s="51">
        <f t="shared" si="35"/>
        <v>175939.35671226698</v>
      </c>
      <c r="AX99" s="58">
        <f t="shared" si="264"/>
        <v>927.38215694565588</v>
      </c>
      <c r="AY99" s="52"/>
      <c r="AZ99" s="52"/>
      <c r="BA99" s="52">
        <f t="shared" si="36"/>
        <v>155.44</v>
      </c>
      <c r="BB99" s="51">
        <f t="shared" si="37"/>
        <v>771.94215694565582</v>
      </c>
      <c r="BC99" s="51"/>
      <c r="BD99" s="51"/>
      <c r="BE99" s="57">
        <f t="shared" si="38"/>
        <v>171151.03803606503</v>
      </c>
      <c r="BF99" s="468">
        <f t="shared" si="39"/>
        <v>-927.38215694565588</v>
      </c>
      <c r="BG99" s="46">
        <f t="shared" si="40"/>
        <v>-1117.72</v>
      </c>
      <c r="BH99" s="46">
        <f t="shared" si="41"/>
        <v>-958.06</v>
      </c>
      <c r="BI99" s="48"/>
      <c r="BJ99" s="12"/>
      <c r="BK99" s="45">
        <v>38</v>
      </c>
      <c r="BL99" s="46">
        <f t="shared" si="265"/>
        <v>1168.43</v>
      </c>
      <c r="BM99" s="46">
        <f t="shared" si="266"/>
        <v>156.66</v>
      </c>
      <c r="BN99" s="46">
        <f t="shared" si="267"/>
        <v>1011.77</v>
      </c>
      <c r="BO99" s="46">
        <f t="shared" si="42"/>
        <v>290.21654327481332</v>
      </c>
      <c r="BP99" s="46">
        <f t="shared" si="43"/>
        <v>721.55345672518661</v>
      </c>
      <c r="BQ99" s="51">
        <f t="shared" si="44"/>
        <v>173408.37250816281</v>
      </c>
      <c r="BR99" s="57">
        <f t="shared" ref="BR99:BR109" si="473">$BQ$97</f>
        <v>174850.27883349883</v>
      </c>
      <c r="BS99" s="58">
        <f t="shared" si="45"/>
        <v>985.63333333333344</v>
      </c>
      <c r="BT99" s="52">
        <f t="shared" si="269"/>
        <v>152.30000000000001</v>
      </c>
      <c r="BU99" s="51">
        <f t="shared" si="46"/>
        <v>833.33333333333337</v>
      </c>
      <c r="BV99" s="51">
        <f t="shared" si="47"/>
        <v>168333.33333333296</v>
      </c>
      <c r="BW99" s="153">
        <f t="shared" ref="BW99:BW109" si="474">$BV$97</f>
        <v>169999.99999999965</v>
      </c>
      <c r="BX99" s="468">
        <f t="shared" si="271"/>
        <v>-985.63333333333344</v>
      </c>
      <c r="BY99" s="46">
        <f t="shared" si="272"/>
        <v>-1168.43</v>
      </c>
      <c r="BZ99" s="46">
        <f t="shared" si="48"/>
        <v>-1011.77</v>
      </c>
      <c r="CA99" s="48"/>
      <c r="CB99" s="29"/>
      <c r="CC99" s="45">
        <v>38</v>
      </c>
      <c r="CD99" s="128">
        <f t="shared" si="49"/>
        <v>1117.6300000000001</v>
      </c>
      <c r="CE99" s="46">
        <f t="shared" si="273"/>
        <v>154.4</v>
      </c>
      <c r="CF99" s="128">
        <f t="shared" si="50"/>
        <v>963.23</v>
      </c>
      <c r="CG99" s="46">
        <f t="shared" si="274"/>
        <v>294.1369088389846</v>
      </c>
      <c r="CH99" s="46">
        <f t="shared" si="52"/>
        <v>669.09309116101542</v>
      </c>
      <c r="CI99" s="51">
        <f t="shared" si="53"/>
        <v>175813.05221222973</v>
      </c>
      <c r="CJ99" s="199">
        <f t="shared" ref="CJ99:CJ109" si="475">$CR$97</f>
        <v>177150.12509489924</v>
      </c>
      <c r="CK99" s="153">
        <f t="shared" si="276"/>
        <v>10000</v>
      </c>
      <c r="CL99" s="45">
        <v>38</v>
      </c>
      <c r="CM99" s="46">
        <f t="shared" si="277"/>
        <v>1117.6300000000001</v>
      </c>
      <c r="CN99" s="128">
        <f t="shared" si="54"/>
        <v>154.4</v>
      </c>
      <c r="CO99" s="128">
        <f t="shared" si="278"/>
        <v>963.23</v>
      </c>
      <c r="CP99" s="46">
        <f t="shared" si="55"/>
        <v>294.1369088389846</v>
      </c>
      <c r="CQ99" s="46">
        <f t="shared" si="56"/>
        <v>669.09309116101542</v>
      </c>
      <c r="CR99" s="51">
        <f t="shared" si="57"/>
        <v>175813.05221222973</v>
      </c>
      <c r="CS99" s="153">
        <f t="shared" ref="CS99:CS109" si="476">$CR$97</f>
        <v>177150.12509489924</v>
      </c>
      <c r="CT99" s="58">
        <f t="shared" si="58"/>
        <v>927.86033333333398</v>
      </c>
      <c r="CU99" s="52">
        <f t="shared" si="280"/>
        <v>150.41999999999999</v>
      </c>
      <c r="CV99" s="51">
        <f t="shared" si="281"/>
        <v>777.44033333333402</v>
      </c>
      <c r="CW99" s="51">
        <f t="shared" si="59"/>
        <v>171033.02733333316</v>
      </c>
      <c r="CX99" s="57">
        <f t="shared" ref="CX99:CX109" si="477">$CW$97</f>
        <v>172587.90799999982</v>
      </c>
      <c r="CY99" s="153">
        <f t="shared" si="283"/>
        <v>10000</v>
      </c>
      <c r="CZ99" s="479">
        <f t="shared" si="60"/>
        <v>-927.86033333333398</v>
      </c>
      <c r="DA99" s="46">
        <f t="shared" si="284"/>
        <v>-1117.6300000000001</v>
      </c>
      <c r="DB99" s="46">
        <f t="shared" si="285"/>
        <v>-963.23</v>
      </c>
      <c r="DC99" s="48"/>
      <c r="DE99" s="45">
        <v>38</v>
      </c>
      <c r="DF99" s="46">
        <f t="shared" si="61"/>
        <v>1078.43</v>
      </c>
      <c r="DG99" s="46">
        <f t="shared" ref="DG99:DG109" si="478">IF(AND($H$7="Oui",DE99&gt;$I$7),0,IF(DE99&gt;$B$7,0,(TRUNC($C$7*$P$30*$L$7/12,2))+(TRUNC($C$7*$Q$30*$M$7/12,2))))</f>
        <v>66.66</v>
      </c>
      <c r="DH99" s="46">
        <f t="shared" si="62"/>
        <v>1011.77</v>
      </c>
      <c r="DI99" s="46">
        <f t="shared" si="63"/>
        <v>290.21654327481332</v>
      </c>
      <c r="DJ99" s="46">
        <f t="shared" si="64"/>
        <v>721.55345672518661</v>
      </c>
      <c r="DK99" s="51">
        <f t="shared" si="65"/>
        <v>173408.37250816281</v>
      </c>
      <c r="DL99" s="58">
        <f t="shared" si="66"/>
        <v>899.99333333333334</v>
      </c>
      <c r="DM99" s="52">
        <f t="shared" ref="DM99:DM109" si="479">IF(AND($H$7="Oui",DE99&gt;$I$7),0,IF(DE99&gt;$B$7,0,(TRUNC($C$7*$P$30/12,2))+(TRUNC($C$7*$Q$30/12,2))))</f>
        <v>66.66</v>
      </c>
      <c r="DN99" s="51">
        <f t="shared" si="67"/>
        <v>833.33333333333337</v>
      </c>
      <c r="DO99" s="57">
        <f t="shared" si="68"/>
        <v>168333.33333333296</v>
      </c>
      <c r="DP99" s="468">
        <f t="shared" si="288"/>
        <v>-899.99333333333334</v>
      </c>
      <c r="DQ99" s="46">
        <f t="shared" si="289"/>
        <v>-1078.43</v>
      </c>
      <c r="DR99" s="47"/>
      <c r="DS99" s="46">
        <f t="shared" si="290"/>
        <v>-1011.77</v>
      </c>
      <c r="DT99" s="48"/>
      <c r="DU99" s="29"/>
      <c r="DV99" s="45">
        <v>38</v>
      </c>
      <c r="DW99" s="46">
        <f t="shared" si="291"/>
        <v>1069.8</v>
      </c>
      <c r="DX99" s="46">
        <f t="shared" ref="DX99:DX109" si="480">IF(AND($H$7="Oui",DV99&gt;$I$7),0,IF(DV99&gt;$B$7,0,(TRUNC(EB98*$R$30*$L$7/12,2))+(TRUNC(EB98*$S$30*$M$7/12,2))))</f>
        <v>58.03</v>
      </c>
      <c r="DY99" s="46">
        <f t="shared" si="293"/>
        <v>1011.77</v>
      </c>
      <c r="DZ99" s="46">
        <f t="shared" si="69"/>
        <v>290.21654327481332</v>
      </c>
      <c r="EA99" s="46">
        <f t="shared" si="70"/>
        <v>721.55345672518661</v>
      </c>
      <c r="EB99" s="51">
        <f t="shared" si="71"/>
        <v>173408.37250816281</v>
      </c>
      <c r="EC99" s="58">
        <f t="shared" si="72"/>
        <v>889.71333333333337</v>
      </c>
      <c r="ED99" s="52">
        <f t="shared" ref="ED99:ED109" si="481">IF(AND($H$7="Oui",DV99&gt;$I$7),0,IF(DV99&gt;$B$7,0,(TRUNC(EF98*$R$30/12,2))+(TRUNC(EF98*$S$30/12,2))))</f>
        <v>56.38</v>
      </c>
      <c r="EE99" s="51">
        <f t="shared" si="73"/>
        <v>833.33333333333337</v>
      </c>
      <c r="EF99" s="57">
        <f t="shared" si="74"/>
        <v>168333.33333333296</v>
      </c>
      <c r="EG99" s="468">
        <f t="shared" si="295"/>
        <v>-889.71333333333337</v>
      </c>
      <c r="EH99" s="46">
        <f t="shared" si="296"/>
        <v>-1069.8</v>
      </c>
      <c r="EI99" s="47"/>
      <c r="EJ99" s="46">
        <f t="shared" si="297"/>
        <v>-1011.77</v>
      </c>
      <c r="EK99" s="48"/>
      <c r="EL99" s="29"/>
      <c r="EM99" s="45">
        <v>38</v>
      </c>
      <c r="EN99" s="46">
        <f t="shared" si="458"/>
        <v>1058.0868689014749</v>
      </c>
      <c r="EO99" s="46">
        <f t="shared" ref="EO99:EO109" si="482">IF(EM99&gt;$B$7,0,(TRUNC(ES98*$T$30*$L$7/12,2))+(TRUNC(ES98*$U$30*$M$7/12,2)))</f>
        <v>58.09</v>
      </c>
      <c r="EP99" s="128">
        <f t="shared" si="77"/>
        <v>999.99686890147484</v>
      </c>
      <c r="EQ99" s="46">
        <f t="shared" si="78"/>
        <v>290.45649717300029</v>
      </c>
      <c r="ER99" s="46">
        <f t="shared" si="79"/>
        <v>709.54037172847461</v>
      </c>
      <c r="ES99" s="51">
        <f t="shared" si="80"/>
        <v>173564.3579320717</v>
      </c>
      <c r="ET99" s="153">
        <f t="shared" si="298"/>
        <v>10000</v>
      </c>
      <c r="EU99" s="45">
        <v>38</v>
      </c>
      <c r="EV99" s="46">
        <f t="shared" si="81"/>
        <v>1058.0899999999999</v>
      </c>
      <c r="EW99" s="46">
        <f t="shared" ref="EW99:EW109" si="483">IF(EU99&gt;$B$7,0,(TRUNC(FA98*$T$30*$L$7/12,2))+(TRUNC(FA98*$U$30*$M$7/12,2)))</f>
        <v>58.09</v>
      </c>
      <c r="EX99" s="128">
        <f t="shared" si="300"/>
        <v>1000</v>
      </c>
      <c r="EY99" s="46">
        <f t="shared" si="301"/>
        <v>290.45629818181322</v>
      </c>
      <c r="EZ99" s="46">
        <f t="shared" si="82"/>
        <v>709.54370181818672</v>
      </c>
      <c r="FA99" s="51">
        <f t="shared" si="83"/>
        <v>173564.23520726972</v>
      </c>
      <c r="FB99" s="58">
        <f t="shared" si="302"/>
        <v>874.86920833333363</v>
      </c>
      <c r="FC99" s="52">
        <f t="shared" ref="FC99:FC109" si="484">IF(AND($H$7="Oui",EU99&gt;$I$7),0,IF(EU99&gt;$B$7,0,(TRUNC(FE98*$T$30/12,2))+(TRUNC(FE98*$U$30/12,2))))</f>
        <v>56.47</v>
      </c>
      <c r="FD99" s="51">
        <f t="shared" si="304"/>
        <v>818.3992083333336</v>
      </c>
      <c r="FE99" s="57">
        <f t="shared" si="84"/>
        <v>168640.99008333322</v>
      </c>
      <c r="FF99" s="153">
        <f t="shared" si="305"/>
        <v>10000</v>
      </c>
      <c r="FG99" s="469">
        <f t="shared" si="85"/>
        <v>-874.86920833333363</v>
      </c>
      <c r="FH99" s="46">
        <f t="shared" si="86"/>
        <v>-1058.0899999999999</v>
      </c>
      <c r="FI99" s="46">
        <f t="shared" si="87"/>
        <v>-1000</v>
      </c>
      <c r="FJ99" s="48"/>
      <c r="FL99" s="45">
        <v>38</v>
      </c>
      <c r="FM99" s="46">
        <f t="shared" si="306"/>
        <v>1070.04</v>
      </c>
      <c r="FN99" s="46">
        <f t="shared" si="459"/>
        <v>58.269999999999996</v>
      </c>
      <c r="FO99" s="46">
        <f t="shared" si="307"/>
        <v>1011.77</v>
      </c>
      <c r="FP99" s="46">
        <f t="shared" si="89"/>
        <v>290.21654327481332</v>
      </c>
      <c r="FQ99" s="46">
        <f t="shared" si="90"/>
        <v>721.55345672518661</v>
      </c>
      <c r="FR99" s="51">
        <f t="shared" si="91"/>
        <v>173408.37250816281</v>
      </c>
      <c r="FS99" s="57">
        <f t="shared" ref="FS99:FS109" si="485">$BQ$97</f>
        <v>174850.27883349883</v>
      </c>
      <c r="FT99" s="58">
        <f t="shared" si="92"/>
        <v>889.98333333333335</v>
      </c>
      <c r="FU99" s="241">
        <f t="shared" si="460"/>
        <v>56.65</v>
      </c>
      <c r="FV99" s="51">
        <f t="shared" si="94"/>
        <v>833.33333333333337</v>
      </c>
      <c r="FW99" s="51">
        <f t="shared" si="95"/>
        <v>168333.33333333296</v>
      </c>
      <c r="FX99" s="153">
        <f t="shared" ref="FX99:FX109" si="486">$BV$97</f>
        <v>169999.99999999965</v>
      </c>
      <c r="FY99" s="468">
        <f t="shared" si="310"/>
        <v>-889.98333333333335</v>
      </c>
      <c r="FZ99" s="46">
        <f t="shared" si="311"/>
        <v>-1070.04</v>
      </c>
      <c r="GA99" s="46">
        <f t="shared" si="96"/>
        <v>-1011.77</v>
      </c>
      <c r="GB99" s="48"/>
      <c r="GD99" s="45">
        <v>38</v>
      </c>
      <c r="GE99" s="46">
        <f t="shared" si="461"/>
        <v>1060.0875939185617</v>
      </c>
      <c r="GF99" s="128">
        <f t="shared" ref="GF99:GF109" si="487">IF(AND($H$7="Oui",GD99&gt;$I$7),0,IF(GD99&gt;$B$7,0,(TRUNC(GK99*$X$30*$L$7/12,2))+(TRUNC(GK99*$Y$30*$M$7/12,2))))</f>
        <v>58.31</v>
      </c>
      <c r="GG99" s="128">
        <f t="shared" si="98"/>
        <v>1001.7775939185617</v>
      </c>
      <c r="GH99" s="46">
        <f t="shared" si="99"/>
        <v>290.39163348179909</v>
      </c>
      <c r="GI99" s="46">
        <f t="shared" si="100"/>
        <v>711.38596043676262</v>
      </c>
      <c r="GJ99" s="51">
        <f t="shared" si="101"/>
        <v>173523.59412864267</v>
      </c>
      <c r="GK99" s="51">
        <f t="shared" ref="GK99:GK109" si="488">$GJ$97</f>
        <v>174945.18237903295</v>
      </c>
      <c r="GL99" s="153">
        <f t="shared" si="314"/>
        <v>10000</v>
      </c>
      <c r="GM99" s="45">
        <v>38</v>
      </c>
      <c r="GN99" s="46">
        <f t="shared" si="102"/>
        <v>1060.0899999999999</v>
      </c>
      <c r="GO99" s="46">
        <f t="shared" si="462"/>
        <v>58.31</v>
      </c>
      <c r="GP99" s="128">
        <f t="shared" si="315"/>
        <v>1001.78</v>
      </c>
      <c r="GQ99" s="46">
        <f t="shared" si="104"/>
        <v>290.39148056773462</v>
      </c>
      <c r="GR99" s="46">
        <f t="shared" si="105"/>
        <v>711.38851943226541</v>
      </c>
      <c r="GS99" s="51">
        <f t="shared" si="106"/>
        <v>173523.49982120848</v>
      </c>
      <c r="GT99" s="57">
        <f t="shared" ref="GT99:GT109" si="489">$GS$97</f>
        <v>174945.09318533188</v>
      </c>
      <c r="GU99" s="58">
        <f t="shared" si="107"/>
        <v>876.92633333333197</v>
      </c>
      <c r="GV99" s="52">
        <f t="shared" si="463"/>
        <v>56.74</v>
      </c>
      <c r="GW99" s="51">
        <f t="shared" si="317"/>
        <v>820.18633333333196</v>
      </c>
      <c r="GX99" s="57">
        <f t="shared" si="109"/>
        <v>168606.59933333338</v>
      </c>
      <c r="GY99" s="57">
        <f t="shared" ref="GY99:GY109" si="490">$GX$97</f>
        <v>170246.97200000007</v>
      </c>
      <c r="GZ99" s="153">
        <f t="shared" si="319"/>
        <v>10000</v>
      </c>
      <c r="HA99" s="469">
        <f t="shared" si="110"/>
        <v>-876.92633333333197</v>
      </c>
      <c r="HB99" s="46">
        <f t="shared" si="111"/>
        <v>-1060.0899999999999</v>
      </c>
      <c r="HC99" s="46">
        <f t="shared" si="112"/>
        <v>-1001.78</v>
      </c>
      <c r="HD99" s="48"/>
      <c r="HF99" s="45">
        <v>38</v>
      </c>
      <c r="HG99" s="46">
        <f t="shared" si="113"/>
        <v>1123.8775326810628</v>
      </c>
      <c r="HH99" s="46">
        <f t="shared" si="114"/>
        <v>250</v>
      </c>
      <c r="HI99" s="46">
        <f t="shared" si="115"/>
        <v>873.8775326810628</v>
      </c>
      <c r="HJ99" s="46">
        <f t="shared" si="116"/>
        <v>298.98004450662853</v>
      </c>
      <c r="HK99" s="46">
        <f t="shared" si="117"/>
        <v>574.89748817443433</v>
      </c>
      <c r="HL99" s="51">
        <f t="shared" si="118"/>
        <v>178813.12921580268</v>
      </c>
      <c r="HM99" s="153">
        <f t="shared" si="320"/>
        <v>10000</v>
      </c>
      <c r="HN99" s="58">
        <f t="shared" si="119"/>
        <v>933.33333333333724</v>
      </c>
      <c r="HO99" s="52">
        <f t="shared" si="120"/>
        <v>250</v>
      </c>
      <c r="HP99" s="51">
        <f t="shared" si="121"/>
        <v>683.33333333333724</v>
      </c>
      <c r="HQ99" s="57">
        <f t="shared" si="122"/>
        <v>174033.33333333296</v>
      </c>
      <c r="HR99" s="153">
        <f t="shared" si="321"/>
        <v>10000</v>
      </c>
      <c r="HS99" s="468">
        <f t="shared" si="123"/>
        <v>-933.33333333333724</v>
      </c>
      <c r="HT99" s="46">
        <f t="shared" si="124"/>
        <v>-1123.8775326810628</v>
      </c>
      <c r="HU99" s="46">
        <f t="shared" si="125"/>
        <v>-873.8775326810628</v>
      </c>
      <c r="HV99" s="48"/>
      <c r="HW99" s="29"/>
      <c r="HX99" s="45">
        <v>38</v>
      </c>
      <c r="HY99" s="128">
        <f t="shared" si="126"/>
        <v>1124.3399999999999</v>
      </c>
      <c r="HZ99" s="46">
        <f t="shared" si="127"/>
        <v>259.66000000000003</v>
      </c>
      <c r="IA99" s="46">
        <f t="shared" si="128"/>
        <v>864.68</v>
      </c>
      <c r="IB99" s="46">
        <f t="shared" si="129"/>
        <v>300.51579873491045</v>
      </c>
      <c r="IC99" s="46">
        <f t="shared" si="130"/>
        <v>564.16420126508956</v>
      </c>
      <c r="ID99" s="51">
        <f t="shared" si="131"/>
        <v>179745.31503968118</v>
      </c>
      <c r="IE99" s="153">
        <f t="shared" si="322"/>
        <v>10000</v>
      </c>
      <c r="IF99" s="58">
        <f t="shared" si="132"/>
        <v>930.14625019664186</v>
      </c>
      <c r="IG99" s="52">
        <f t="shared" si="133"/>
        <v>252.88</v>
      </c>
      <c r="IH99" s="51">
        <f t="shared" si="134"/>
        <v>677.26625019664186</v>
      </c>
      <c r="II99" s="57">
        <f t="shared" si="323"/>
        <v>174937.20249252769</v>
      </c>
      <c r="IJ99" s="153">
        <f t="shared" si="324"/>
        <v>10000</v>
      </c>
      <c r="IK99" s="468">
        <f t="shared" si="135"/>
        <v>-930.14625019664186</v>
      </c>
      <c r="IL99" s="46">
        <f t="shared" si="136"/>
        <v>-1124.3399999999999</v>
      </c>
      <c r="IM99" s="46">
        <f t="shared" si="137"/>
        <v>-864.68</v>
      </c>
      <c r="IN99" s="48"/>
      <c r="IO99" s="53">
        <f t="shared" si="138"/>
        <v>259.66078802938313</v>
      </c>
      <c r="IQ99" s="45">
        <v>38</v>
      </c>
      <c r="IR99" s="128">
        <f t="shared" si="139"/>
        <v>1126.4568749999989</v>
      </c>
      <c r="IS99" s="128">
        <f t="shared" si="140"/>
        <v>264.45999999999998</v>
      </c>
      <c r="IT99" s="128">
        <f t="shared" si="141"/>
        <v>861.99687499999891</v>
      </c>
      <c r="IU99" s="46">
        <f t="shared" si="364"/>
        <v>300.7</v>
      </c>
      <c r="IV99" s="46">
        <f t="shared" si="143"/>
        <v>561.29687499999886</v>
      </c>
      <c r="IW99" s="51">
        <f t="shared" si="144"/>
        <v>179857.67875000008</v>
      </c>
      <c r="IX99" s="199">
        <f t="shared" si="325"/>
        <v>10000</v>
      </c>
      <c r="IY99" s="128">
        <f t="shared" si="145"/>
        <v>259.63700695342771</v>
      </c>
      <c r="IZ99" s="408">
        <f t="shared" si="146"/>
        <v>0</v>
      </c>
      <c r="JA99" s="58">
        <f t="shared" si="147"/>
        <v>931.95916666666494</v>
      </c>
      <c r="JB99" s="52">
        <f t="shared" si="148"/>
        <v>257.58</v>
      </c>
      <c r="JC99" s="51">
        <f t="shared" si="149"/>
        <v>674.37916666666501</v>
      </c>
      <c r="JD99" s="57">
        <f t="shared" si="150"/>
        <v>175055.49166666667</v>
      </c>
      <c r="JE99" s="280">
        <f t="shared" si="151"/>
        <v>10000</v>
      </c>
      <c r="JF99" s="280">
        <f t="shared" si="152"/>
        <v>0</v>
      </c>
      <c r="JG99" s="468">
        <f t="shared" si="153"/>
        <v>-931.95916666666494</v>
      </c>
      <c r="JH99" s="46">
        <f t="shared" si="154"/>
        <v>-1126.4568749999989</v>
      </c>
      <c r="JI99" s="46">
        <f t="shared" si="155"/>
        <v>-861.99687499999891</v>
      </c>
      <c r="JJ99" s="48"/>
      <c r="JL99" s="45">
        <v>38</v>
      </c>
      <c r="JM99" s="46">
        <f t="shared" si="156"/>
        <v>1124.4930833333331</v>
      </c>
      <c r="JN99" s="46">
        <f t="shared" si="157"/>
        <v>257.08</v>
      </c>
      <c r="JO99" s="128">
        <f t="shared" si="158"/>
        <v>867.41308333333313</v>
      </c>
      <c r="JP99" s="46">
        <f t="shared" si="326"/>
        <v>300.94</v>
      </c>
      <c r="JQ99" s="46">
        <f t="shared" si="159"/>
        <v>566.47308333333308</v>
      </c>
      <c r="JR99" s="51">
        <f t="shared" si="160"/>
        <v>179995.71283333329</v>
      </c>
      <c r="JS99" s="51">
        <f t="shared" ref="JS99:JS109" si="491">$BQ$97</f>
        <v>174850.27883349883</v>
      </c>
      <c r="JT99" s="199">
        <f t="shared" si="328"/>
        <v>10000</v>
      </c>
      <c r="JU99" s="128">
        <f t="shared" si="161"/>
        <v>257.07159154455951</v>
      </c>
      <c r="JV99" s="408">
        <f t="shared" si="162"/>
        <v>0</v>
      </c>
      <c r="JW99" s="58">
        <f t="shared" si="163"/>
        <v>930.37233333333074</v>
      </c>
      <c r="JX99" s="52">
        <f t="shared" si="164"/>
        <v>249.94</v>
      </c>
      <c r="JY99" s="51">
        <f t="shared" si="165"/>
        <v>680.43233333333069</v>
      </c>
      <c r="JZ99" s="51">
        <f t="shared" si="166"/>
        <v>175202.69133333355</v>
      </c>
      <c r="KA99" s="199">
        <f t="shared" ref="KA99:KA109" si="492">$BV$97</f>
        <v>169999.99999999965</v>
      </c>
      <c r="KB99" s="128">
        <f t="shared" si="330"/>
        <v>10000</v>
      </c>
      <c r="KC99" s="204">
        <f t="shared" si="167"/>
        <v>0</v>
      </c>
      <c r="KD99" s="468">
        <f t="shared" si="331"/>
        <v>-930.37233333333074</v>
      </c>
      <c r="KE99" s="46">
        <f t="shared" si="168"/>
        <v>-1124.4930833333331</v>
      </c>
      <c r="KF99" s="46">
        <f t="shared" si="169"/>
        <v>-867.41308333333313</v>
      </c>
      <c r="KG99" s="48"/>
      <c r="KI99" s="45">
        <v>38</v>
      </c>
      <c r="KJ99" s="46">
        <f t="shared" si="170"/>
        <v>1124.4890404061762</v>
      </c>
      <c r="KK99" s="46">
        <f t="shared" si="171"/>
        <v>256.88</v>
      </c>
      <c r="KL99" s="128">
        <f t="shared" si="172"/>
        <v>867.60904040617618</v>
      </c>
      <c r="KM99" s="46">
        <f t="shared" si="173"/>
        <v>300.76870246530592</v>
      </c>
      <c r="KN99" s="46">
        <f t="shared" si="174"/>
        <v>566.84033794087031</v>
      </c>
      <c r="KO99" s="51">
        <f t="shared" si="175"/>
        <v>179894.38114124266</v>
      </c>
      <c r="KP99" s="199">
        <f t="shared" ref="KP99:KP109" si="493">$CR$97</f>
        <v>177150.12509489924</v>
      </c>
      <c r="KQ99" s="199">
        <f t="shared" si="333"/>
        <v>10000</v>
      </c>
      <c r="KR99" s="128">
        <f t="shared" si="176"/>
        <v>333.108075986362</v>
      </c>
      <c r="KS99" s="408">
        <f t="shared" si="177"/>
        <v>0</v>
      </c>
      <c r="KT99" s="45">
        <v>38</v>
      </c>
      <c r="KU99" s="46">
        <f t="shared" si="334"/>
        <v>1124.49</v>
      </c>
      <c r="KV99" s="46">
        <f t="shared" si="178"/>
        <v>256.88</v>
      </c>
      <c r="KW99" s="128">
        <f t="shared" si="179"/>
        <v>867.61</v>
      </c>
      <c r="KX99" s="46">
        <f t="shared" si="180"/>
        <v>300.76864148009156</v>
      </c>
      <c r="KY99" s="46">
        <f t="shared" si="181"/>
        <v>566.84135851990845</v>
      </c>
      <c r="KZ99" s="51">
        <f t="shared" si="182"/>
        <v>179894.34352953502</v>
      </c>
      <c r="LA99" s="153">
        <f t="shared" ref="LA99:LA109" si="494">$CR$97</f>
        <v>177150.12509489924</v>
      </c>
      <c r="LB99" s="58">
        <f t="shared" si="457"/>
        <v>930.59633333333579</v>
      </c>
      <c r="LC99" s="52">
        <f t="shared" si="184"/>
        <v>250.28</v>
      </c>
      <c r="LD99" s="51">
        <f t="shared" si="185"/>
        <v>680.31633333333582</v>
      </c>
      <c r="LE99" s="51">
        <f t="shared" si="186"/>
        <v>175105.0993333332</v>
      </c>
      <c r="LF99" s="51">
        <f t="shared" ref="LF99:LF109" si="495">$CW$97</f>
        <v>172587.90799999982</v>
      </c>
      <c r="LG99" s="128">
        <f t="shared" si="187"/>
        <v>10000</v>
      </c>
      <c r="LH99" s="204">
        <f t="shared" si="188"/>
        <v>0</v>
      </c>
      <c r="LI99" s="479">
        <f t="shared" si="189"/>
        <v>-930.59633333333579</v>
      </c>
      <c r="LJ99" s="46">
        <f t="shared" si="337"/>
        <v>-1124.49</v>
      </c>
      <c r="LK99" s="46">
        <f t="shared" si="338"/>
        <v>-867.61</v>
      </c>
      <c r="LL99" s="48"/>
      <c r="LN99" s="45">
        <v>38</v>
      </c>
      <c r="LO99" s="46">
        <f t="shared" si="190"/>
        <v>1123.1238136873469</v>
      </c>
      <c r="LP99" s="46">
        <f t="shared" si="464"/>
        <v>243.32</v>
      </c>
      <c r="LQ99" s="46">
        <f t="shared" si="192"/>
        <v>879.80381368734697</v>
      </c>
      <c r="LR99" s="46">
        <f t="shared" si="193"/>
        <v>296.527197350667</v>
      </c>
      <c r="LS99" s="46">
        <f t="shared" si="194"/>
        <v>583.27661633668004</v>
      </c>
      <c r="LT99" s="51">
        <f t="shared" si="195"/>
        <v>177333.04179406352</v>
      </c>
      <c r="LU99" s="199">
        <f t="shared" si="339"/>
        <v>10000</v>
      </c>
      <c r="LV99" s="58">
        <f t="shared" si="196"/>
        <v>933.33033333333128</v>
      </c>
      <c r="LW99" s="52">
        <f t="shared" si="465"/>
        <v>243.32</v>
      </c>
      <c r="LX99" s="51">
        <f t="shared" si="198"/>
        <v>690.01033333333135</v>
      </c>
      <c r="LY99" s="51">
        <f t="shared" si="340"/>
        <v>172579.84733333334</v>
      </c>
      <c r="LZ99" s="46">
        <f t="shared" si="341"/>
        <v>243.32</v>
      </c>
      <c r="MA99" s="199">
        <f t="shared" si="342"/>
        <v>10000</v>
      </c>
      <c r="MB99" s="468">
        <f t="shared" si="199"/>
        <v>-933.33033333333128</v>
      </c>
      <c r="MC99" s="46">
        <f t="shared" si="200"/>
        <v>-1123.1238136873469</v>
      </c>
      <c r="MD99" s="46">
        <f t="shared" si="201"/>
        <v>-879.80381368734697</v>
      </c>
      <c r="ME99" s="48"/>
      <c r="MG99" s="45">
        <v>38</v>
      </c>
      <c r="MH99" s="46">
        <f t="shared" si="202"/>
        <v>1076.608661999408</v>
      </c>
      <c r="MI99" s="46">
        <f t="shared" si="466"/>
        <v>147.04000000000002</v>
      </c>
      <c r="MJ99" s="46">
        <f t="shared" si="204"/>
        <v>929.56866199940805</v>
      </c>
      <c r="MK99" s="46">
        <f t="shared" si="205"/>
        <v>294.10016015695408</v>
      </c>
      <c r="ML99" s="46">
        <f t="shared" si="206"/>
        <v>635.46850184245397</v>
      </c>
      <c r="MM99" s="51">
        <f t="shared" si="207"/>
        <v>175824.62759232998</v>
      </c>
      <c r="MN99" s="199">
        <f t="shared" si="343"/>
        <v>10000</v>
      </c>
      <c r="MO99" s="58">
        <f t="shared" si="208"/>
        <v>889.32945707741396</v>
      </c>
      <c r="MP99" s="52">
        <f t="shared" si="467"/>
        <v>143.07</v>
      </c>
      <c r="MQ99" s="51">
        <f t="shared" si="210"/>
        <v>746.25945707741403</v>
      </c>
      <c r="MR99" s="57">
        <f t="shared" si="211"/>
        <v>170950.35063105819</v>
      </c>
      <c r="MS99" s="199">
        <f t="shared" si="344"/>
        <v>10000</v>
      </c>
      <c r="MT99" s="468">
        <f t="shared" si="345"/>
        <v>-889.32945707741396</v>
      </c>
      <c r="MU99" s="46">
        <f t="shared" si="212"/>
        <v>-1076.608661999408</v>
      </c>
      <c r="MV99" s="46">
        <f t="shared" si="213"/>
        <v>-929.56866199940805</v>
      </c>
      <c r="MW99" s="48"/>
      <c r="MY99" s="45">
        <v>38</v>
      </c>
      <c r="MZ99" s="46">
        <f t="shared" si="214"/>
        <v>1076.608661999408</v>
      </c>
      <c r="NA99" s="46">
        <f t="shared" si="468"/>
        <v>147.04000000000002</v>
      </c>
      <c r="NB99" s="128">
        <f t="shared" si="216"/>
        <v>929.56866199940805</v>
      </c>
      <c r="NC99" s="46">
        <f t="shared" si="217"/>
        <v>294.10016015695408</v>
      </c>
      <c r="ND99" s="46">
        <f t="shared" si="218"/>
        <v>635.46850184245397</v>
      </c>
      <c r="NE99" s="51">
        <f t="shared" si="219"/>
        <v>175824.62759232998</v>
      </c>
      <c r="NF99" s="153">
        <f t="shared" si="346"/>
        <v>10000</v>
      </c>
      <c r="NG99" s="45">
        <v>38</v>
      </c>
      <c r="NH99" s="46">
        <f t="shared" si="220"/>
        <v>1076.6099999999999</v>
      </c>
      <c r="NI99" s="46">
        <f t="shared" si="469"/>
        <v>147.04000000000002</v>
      </c>
      <c r="NJ99" s="128">
        <f t="shared" si="347"/>
        <v>929.57</v>
      </c>
      <c r="NK99" s="46">
        <f t="shared" si="348"/>
        <v>294.10007512279645</v>
      </c>
      <c r="NL99" s="46">
        <f t="shared" si="222"/>
        <v>635.46992487720354</v>
      </c>
      <c r="NM99" s="51">
        <f t="shared" si="223"/>
        <v>175824.57514880068</v>
      </c>
      <c r="NN99" s="58">
        <f t="shared" si="224"/>
        <v>888.78037499999857</v>
      </c>
      <c r="NO99" s="52">
        <f t="shared" si="470"/>
        <v>143.09</v>
      </c>
      <c r="NP99" s="51">
        <f t="shared" si="226"/>
        <v>745.69037499999854</v>
      </c>
      <c r="NQ99" s="57">
        <f t="shared" si="227"/>
        <v>170971.51575000008</v>
      </c>
      <c r="NR99" s="153">
        <f t="shared" si="349"/>
        <v>10000</v>
      </c>
      <c r="NS99" s="469">
        <f t="shared" si="228"/>
        <v>-888.78037499999857</v>
      </c>
      <c r="NT99" s="46">
        <f t="shared" si="229"/>
        <v>-1076.6099999999999</v>
      </c>
      <c r="NU99" s="46">
        <f t="shared" si="230"/>
        <v>-929.57</v>
      </c>
      <c r="NV99" s="48"/>
      <c r="NX99" s="45">
        <v>38</v>
      </c>
      <c r="NY99" s="46">
        <f t="shared" si="231"/>
        <v>1076.6456011701148</v>
      </c>
      <c r="NZ99" s="46">
        <f t="shared" si="471"/>
        <v>145.69</v>
      </c>
      <c r="OA99" s="46">
        <f t="shared" si="233"/>
        <v>930.95560117011473</v>
      </c>
      <c r="OB99" s="46">
        <f t="shared" si="234"/>
        <v>294.20873986537453</v>
      </c>
      <c r="OC99" s="46">
        <f t="shared" si="235"/>
        <v>636.74686130474015</v>
      </c>
      <c r="OD99" s="51">
        <f t="shared" si="236"/>
        <v>175888.49705791997</v>
      </c>
      <c r="OE99" s="57">
        <f t="shared" ref="OE99:OE109" si="496">$BQ$97</f>
        <v>174850.27883349883</v>
      </c>
      <c r="OF99" s="153">
        <f t="shared" si="351"/>
        <v>10000</v>
      </c>
      <c r="OG99" s="58">
        <f t="shared" si="237"/>
        <v>889.48383333333379</v>
      </c>
      <c r="OH99" s="241">
        <f t="shared" ref="OH99:OH109" si="497">IF(AND($H$7="Oui",NX99&gt;$I$7),0,IF(NX99&gt;$B$7,0,(TRUNC(OK99*$AX$30/12,2))+(TRUNC(OK99*$AZ$30/12,2))))</f>
        <v>141.65</v>
      </c>
      <c r="OI99" s="51">
        <f t="shared" si="238"/>
        <v>747.83383333333381</v>
      </c>
      <c r="OJ99" s="51">
        <f t="shared" si="239"/>
        <v>171022.51433333359</v>
      </c>
      <c r="OK99" s="153">
        <f t="shared" ref="OK99:OK109" si="498">$BV$97</f>
        <v>169999.99999999965</v>
      </c>
      <c r="OL99" s="153">
        <f t="shared" si="354"/>
        <v>10000</v>
      </c>
      <c r="OM99" s="468">
        <f t="shared" si="355"/>
        <v>-889.48383333333379</v>
      </c>
      <c r="ON99" s="46">
        <f t="shared" si="356"/>
        <v>-1076.6456011701148</v>
      </c>
      <c r="OO99" s="46">
        <f t="shared" si="240"/>
        <v>-930.95560117011473</v>
      </c>
      <c r="OP99" s="48"/>
      <c r="OR99" s="45">
        <v>38</v>
      </c>
      <c r="OS99" s="46">
        <f t="shared" si="241"/>
        <v>1076.765700416463</v>
      </c>
      <c r="OT99" s="46">
        <f t="shared" si="472"/>
        <v>145.78</v>
      </c>
      <c r="OU99" s="128">
        <f t="shared" si="243"/>
        <v>930.98570041646303</v>
      </c>
      <c r="OV99" s="46">
        <f t="shared" si="244"/>
        <v>294.20145935942054</v>
      </c>
      <c r="OW99" s="46">
        <f t="shared" si="245"/>
        <v>636.78424105704244</v>
      </c>
      <c r="OX99" s="51">
        <f t="shared" si="246"/>
        <v>175884.0913745953</v>
      </c>
      <c r="OY99" s="51">
        <f t="shared" ref="OY99:OY109" si="499">$GJ$97</f>
        <v>174945.18237903295</v>
      </c>
      <c r="OZ99" s="153">
        <f t="shared" si="358"/>
        <v>10000</v>
      </c>
      <c r="PA99" s="45">
        <v>38</v>
      </c>
      <c r="PB99" s="46">
        <f t="shared" si="247"/>
        <v>1076.765700416463</v>
      </c>
      <c r="PC99" s="46">
        <f t="shared" ref="PC99:PC109" si="500">IF(PA99&gt;$B$7,0,(TRUNC(PH99*$BB$30*$L$7/12,2))+(TRUNC(PH99*$BD$30*$M$7/12,2)))</f>
        <v>145.78</v>
      </c>
      <c r="PD99" s="128">
        <f t="shared" si="248"/>
        <v>930.98570041646303</v>
      </c>
      <c r="PE99" s="46">
        <f t="shared" si="249"/>
        <v>294.20145935942054</v>
      </c>
      <c r="PF99" s="46">
        <f t="shared" si="250"/>
        <v>636.78424105704244</v>
      </c>
      <c r="PG99" s="51">
        <f t="shared" si="251"/>
        <v>175884.0913745953</v>
      </c>
      <c r="PH99" s="57">
        <f t="shared" ref="PH99:PH109" si="501">$GS$97</f>
        <v>174945.09318533188</v>
      </c>
      <c r="PI99" s="688">
        <f t="shared" si="252"/>
        <v>889.6533333333341</v>
      </c>
      <c r="PJ99" s="52">
        <f t="shared" ref="PJ99:PJ109" si="502">IF(AND($H$7="Oui",PA99&gt;$I$7),0,IF(PA99&gt;$B$7,0,(TRUNC(PM99*$BB$30/12,2))+(TRUNC(PM99*$BD$30/12,2))))</f>
        <v>141.86000000000001</v>
      </c>
      <c r="PK99" s="51">
        <f t="shared" si="253"/>
        <v>747.79333333333409</v>
      </c>
      <c r="PL99" s="57">
        <f t="shared" si="254"/>
        <v>171018.05333333334</v>
      </c>
      <c r="PM99" s="57">
        <f t="shared" ref="PM99:PM109" si="503">$GX$97</f>
        <v>170246.97200000007</v>
      </c>
      <c r="PN99" s="153">
        <f t="shared" si="363"/>
        <v>10000</v>
      </c>
      <c r="PO99" s="469">
        <f t="shared" si="255"/>
        <v>-889.6533333333341</v>
      </c>
      <c r="PP99" s="46">
        <f t="shared" si="256"/>
        <v>-1076.765700416463</v>
      </c>
      <c r="PQ99" s="46">
        <f t="shared" si="257"/>
        <v>-930.98570041646303</v>
      </c>
      <c r="PR99" s="48"/>
    </row>
    <row r="100" spans="2:434" hidden="1" x14ac:dyDescent="0.3">
      <c r="B100" s="45">
        <v>39</v>
      </c>
      <c r="C100" s="46">
        <f t="shared" si="10"/>
        <v>1111.77</v>
      </c>
      <c r="D100" s="46">
        <f t="shared" si="11"/>
        <v>100</v>
      </c>
      <c r="E100" s="46">
        <f t="shared" si="12"/>
        <v>1011.77</v>
      </c>
      <c r="F100" s="46">
        <f t="shared" si="13"/>
        <v>289.01395418027136</v>
      </c>
      <c r="G100" s="46">
        <f t="shared" si="14"/>
        <v>722.75604581972857</v>
      </c>
      <c r="H100" s="51">
        <f t="shared" si="15"/>
        <v>172685.61646234308</v>
      </c>
      <c r="I100" s="58">
        <f t="shared" si="16"/>
        <v>933.33333333333337</v>
      </c>
      <c r="J100" s="52">
        <f t="shared" si="17"/>
        <v>100</v>
      </c>
      <c r="K100" s="51">
        <f t="shared" si="18"/>
        <v>833.33333333333337</v>
      </c>
      <c r="L100" s="57">
        <f t="shared" si="19"/>
        <v>167499.99999999962</v>
      </c>
      <c r="M100" s="468">
        <f t="shared" si="258"/>
        <v>-933.33333333333337</v>
      </c>
      <c r="N100" s="46">
        <f t="shared" si="259"/>
        <v>-1111.77</v>
      </c>
      <c r="O100" s="47"/>
      <c r="P100" s="46">
        <f t="shared" si="260"/>
        <v>-1011.77</v>
      </c>
      <c r="Q100" s="48"/>
      <c r="R100" s="29"/>
      <c r="S100" s="29"/>
      <c r="T100" s="45">
        <v>39</v>
      </c>
      <c r="U100" s="46">
        <f t="shared" si="20"/>
        <v>1173.75</v>
      </c>
      <c r="V100" s="46">
        <f t="shared" si="21"/>
        <v>161.97999999999999</v>
      </c>
      <c r="W100" s="46">
        <f t="shared" si="261"/>
        <v>1011.77</v>
      </c>
      <c r="X100" s="46">
        <f t="shared" si="22"/>
        <v>289.01395418027136</v>
      </c>
      <c r="Y100" s="46">
        <f t="shared" si="23"/>
        <v>722.75604581972857</v>
      </c>
      <c r="Z100" s="51">
        <f t="shared" si="24"/>
        <v>172685.61646234308</v>
      </c>
      <c r="AA100" s="58">
        <f t="shared" si="25"/>
        <v>990.57333333333338</v>
      </c>
      <c r="AB100" s="52">
        <f t="shared" si="26"/>
        <v>157.24</v>
      </c>
      <c r="AC100" s="51">
        <f t="shared" si="27"/>
        <v>833.33333333333337</v>
      </c>
      <c r="AD100" s="57">
        <f t="shared" si="28"/>
        <v>167499.99999999962</v>
      </c>
      <c r="AE100" s="468">
        <f t="shared" si="262"/>
        <v>-990.57333333333338</v>
      </c>
      <c r="AF100" s="46">
        <f t="shared" si="29"/>
        <v>-1173.75</v>
      </c>
      <c r="AG100" s="47"/>
      <c r="AH100" s="46">
        <f t="shared" si="263"/>
        <v>-1011.77</v>
      </c>
      <c r="AI100" s="48"/>
      <c r="AJ100" s="29"/>
      <c r="AK100" s="45">
        <v>39</v>
      </c>
      <c r="AL100" s="46">
        <f t="shared" si="30"/>
        <v>1117.72</v>
      </c>
      <c r="AM100" s="46"/>
      <c r="AN100" s="46"/>
      <c r="AO100" s="46">
        <f t="shared" si="31"/>
        <v>159.06</v>
      </c>
      <c r="AP100" s="128">
        <f t="shared" si="32"/>
        <v>958.66</v>
      </c>
      <c r="AQ100" s="128"/>
      <c r="AR100" s="128"/>
      <c r="AS100" s="46">
        <f t="shared" si="33"/>
        <v>293.23226118711165</v>
      </c>
      <c r="AT100" s="46">
        <f t="shared" si="34"/>
        <v>665.42773881288826</v>
      </c>
      <c r="AU100" s="51"/>
      <c r="AV100" s="51"/>
      <c r="AW100" s="51">
        <f t="shared" si="35"/>
        <v>175273.92897345408</v>
      </c>
      <c r="AX100" s="58">
        <f t="shared" si="264"/>
        <v>927.38215694565588</v>
      </c>
      <c r="AY100" s="52"/>
      <c r="AZ100" s="52"/>
      <c r="BA100" s="52">
        <f t="shared" si="36"/>
        <v>154.74</v>
      </c>
      <c r="BB100" s="51">
        <f t="shared" si="37"/>
        <v>772.64215694565587</v>
      </c>
      <c r="BC100" s="51"/>
      <c r="BD100" s="51"/>
      <c r="BE100" s="57">
        <f t="shared" si="38"/>
        <v>170378.39587911937</v>
      </c>
      <c r="BF100" s="468">
        <f t="shared" si="39"/>
        <v>-927.38215694565588</v>
      </c>
      <c r="BG100" s="46">
        <f t="shared" si="40"/>
        <v>-1117.72</v>
      </c>
      <c r="BH100" s="46">
        <f t="shared" si="41"/>
        <v>-958.66</v>
      </c>
      <c r="BI100" s="48"/>
      <c r="BJ100" s="12"/>
      <c r="BK100" s="45">
        <v>39</v>
      </c>
      <c r="BL100" s="46">
        <f t="shared" si="265"/>
        <v>1168.43</v>
      </c>
      <c r="BM100" s="46">
        <f t="shared" si="266"/>
        <v>156.66</v>
      </c>
      <c r="BN100" s="46">
        <f t="shared" si="267"/>
        <v>1011.77</v>
      </c>
      <c r="BO100" s="46">
        <f t="shared" si="42"/>
        <v>289.01395418027136</v>
      </c>
      <c r="BP100" s="46">
        <f t="shared" si="43"/>
        <v>722.75604581972857</v>
      </c>
      <c r="BQ100" s="51">
        <f t="shared" si="44"/>
        <v>172685.61646234308</v>
      </c>
      <c r="BR100" s="57">
        <f t="shared" si="473"/>
        <v>174850.27883349883</v>
      </c>
      <c r="BS100" s="58">
        <f t="shared" si="45"/>
        <v>985.63333333333344</v>
      </c>
      <c r="BT100" s="52">
        <f t="shared" si="269"/>
        <v>152.30000000000001</v>
      </c>
      <c r="BU100" s="51">
        <f t="shared" si="46"/>
        <v>833.33333333333337</v>
      </c>
      <c r="BV100" s="51">
        <f t="shared" si="47"/>
        <v>167499.99999999962</v>
      </c>
      <c r="BW100" s="153">
        <f t="shared" si="474"/>
        <v>169999.99999999965</v>
      </c>
      <c r="BX100" s="468">
        <f t="shared" si="271"/>
        <v>-985.63333333333344</v>
      </c>
      <c r="BY100" s="46">
        <f t="shared" si="272"/>
        <v>-1168.43</v>
      </c>
      <c r="BZ100" s="46">
        <f t="shared" si="48"/>
        <v>-1011.77</v>
      </c>
      <c r="CA100" s="48"/>
      <c r="CB100" s="29"/>
      <c r="CC100" s="45">
        <v>39</v>
      </c>
      <c r="CD100" s="128">
        <f t="shared" si="49"/>
        <v>1117.6300000000001</v>
      </c>
      <c r="CE100" s="46">
        <f t="shared" si="273"/>
        <v>154.4</v>
      </c>
      <c r="CF100" s="128">
        <f t="shared" si="50"/>
        <v>963.23</v>
      </c>
      <c r="CG100" s="46">
        <f t="shared" si="274"/>
        <v>293.02175368704957</v>
      </c>
      <c r="CH100" s="46">
        <f t="shared" si="52"/>
        <v>670.20824631295045</v>
      </c>
      <c r="CI100" s="51">
        <f t="shared" si="53"/>
        <v>175142.84396591678</v>
      </c>
      <c r="CJ100" s="199">
        <f t="shared" si="475"/>
        <v>177150.12509489924</v>
      </c>
      <c r="CK100" s="153">
        <f t="shared" si="276"/>
        <v>10000</v>
      </c>
      <c r="CL100" s="45">
        <v>39</v>
      </c>
      <c r="CM100" s="46">
        <f t="shared" si="277"/>
        <v>1117.6300000000001</v>
      </c>
      <c r="CN100" s="128">
        <f t="shared" si="54"/>
        <v>154.4</v>
      </c>
      <c r="CO100" s="128">
        <f t="shared" si="278"/>
        <v>963.23</v>
      </c>
      <c r="CP100" s="46">
        <f t="shared" si="55"/>
        <v>293.02175368704957</v>
      </c>
      <c r="CQ100" s="46">
        <f t="shared" si="56"/>
        <v>670.20824631295045</v>
      </c>
      <c r="CR100" s="51">
        <f t="shared" si="57"/>
        <v>175142.84396591678</v>
      </c>
      <c r="CS100" s="153">
        <f t="shared" si="476"/>
        <v>177150.12509489924</v>
      </c>
      <c r="CT100" s="58">
        <f t="shared" si="58"/>
        <v>927.86033333333398</v>
      </c>
      <c r="CU100" s="52">
        <f t="shared" si="280"/>
        <v>150.41999999999999</v>
      </c>
      <c r="CV100" s="51">
        <f t="shared" si="281"/>
        <v>777.44033333333402</v>
      </c>
      <c r="CW100" s="51">
        <f t="shared" si="59"/>
        <v>170255.58699999982</v>
      </c>
      <c r="CX100" s="57">
        <f t="shared" si="477"/>
        <v>172587.90799999982</v>
      </c>
      <c r="CY100" s="153">
        <f t="shared" si="283"/>
        <v>10000</v>
      </c>
      <c r="CZ100" s="479">
        <f t="shared" si="60"/>
        <v>-927.86033333333398</v>
      </c>
      <c r="DA100" s="46">
        <f t="shared" si="284"/>
        <v>-1117.6300000000001</v>
      </c>
      <c r="DB100" s="46">
        <f t="shared" si="285"/>
        <v>-963.23</v>
      </c>
      <c r="DC100" s="48"/>
      <c r="DE100" s="45">
        <v>39</v>
      </c>
      <c r="DF100" s="46">
        <f t="shared" si="61"/>
        <v>1078.43</v>
      </c>
      <c r="DG100" s="46">
        <f t="shared" si="478"/>
        <v>66.66</v>
      </c>
      <c r="DH100" s="46">
        <f t="shared" si="62"/>
        <v>1011.77</v>
      </c>
      <c r="DI100" s="46">
        <f t="shared" si="63"/>
        <v>289.01395418027136</v>
      </c>
      <c r="DJ100" s="46">
        <f t="shared" si="64"/>
        <v>722.75604581972857</v>
      </c>
      <c r="DK100" s="51">
        <f t="shared" si="65"/>
        <v>172685.61646234308</v>
      </c>
      <c r="DL100" s="58">
        <f t="shared" si="66"/>
        <v>899.99333333333334</v>
      </c>
      <c r="DM100" s="52">
        <f t="shared" si="479"/>
        <v>66.66</v>
      </c>
      <c r="DN100" s="51">
        <f t="shared" si="67"/>
        <v>833.33333333333337</v>
      </c>
      <c r="DO100" s="57">
        <f t="shared" si="68"/>
        <v>167499.99999999962</v>
      </c>
      <c r="DP100" s="468">
        <f t="shared" si="288"/>
        <v>-899.99333333333334</v>
      </c>
      <c r="DQ100" s="46">
        <f t="shared" si="289"/>
        <v>-1078.43</v>
      </c>
      <c r="DR100" s="47"/>
      <c r="DS100" s="46">
        <f t="shared" si="290"/>
        <v>-1011.77</v>
      </c>
      <c r="DT100" s="48"/>
      <c r="DU100" s="29"/>
      <c r="DV100" s="45">
        <v>39</v>
      </c>
      <c r="DW100" s="46">
        <f t="shared" si="291"/>
        <v>1069.57</v>
      </c>
      <c r="DX100" s="46">
        <f t="shared" si="480"/>
        <v>57.8</v>
      </c>
      <c r="DY100" s="46">
        <f t="shared" si="293"/>
        <v>1011.77</v>
      </c>
      <c r="DZ100" s="46">
        <f t="shared" si="69"/>
        <v>289.01395418027136</v>
      </c>
      <c r="EA100" s="46">
        <f t="shared" si="70"/>
        <v>722.75604581972857</v>
      </c>
      <c r="EB100" s="51">
        <f t="shared" si="71"/>
        <v>172685.61646234308</v>
      </c>
      <c r="EC100" s="58">
        <f t="shared" si="72"/>
        <v>889.43333333333339</v>
      </c>
      <c r="ED100" s="52">
        <f t="shared" si="481"/>
        <v>56.099999999999994</v>
      </c>
      <c r="EE100" s="51">
        <f t="shared" si="73"/>
        <v>833.33333333333337</v>
      </c>
      <c r="EF100" s="57">
        <f t="shared" si="74"/>
        <v>167499.99999999962</v>
      </c>
      <c r="EG100" s="468">
        <f t="shared" si="295"/>
        <v>-889.43333333333339</v>
      </c>
      <c r="EH100" s="46">
        <f t="shared" si="296"/>
        <v>-1069.57</v>
      </c>
      <c r="EI100" s="47"/>
      <c r="EJ100" s="46">
        <f t="shared" si="297"/>
        <v>-1011.77</v>
      </c>
      <c r="EK100" s="48"/>
      <c r="EL100" s="29"/>
      <c r="EM100" s="45">
        <v>39</v>
      </c>
      <c r="EN100" s="46">
        <f t="shared" si="458"/>
        <v>1058.0868689014749</v>
      </c>
      <c r="EO100" s="46">
        <f t="shared" si="482"/>
        <v>57.85</v>
      </c>
      <c r="EP100" s="128">
        <f t="shared" si="77"/>
        <v>1000.2368689014748</v>
      </c>
      <c r="EQ100" s="46">
        <f t="shared" si="78"/>
        <v>289.27392988678616</v>
      </c>
      <c r="ER100" s="46">
        <f t="shared" si="79"/>
        <v>710.96293901468869</v>
      </c>
      <c r="ES100" s="51">
        <f t="shared" si="80"/>
        <v>172853.39499305701</v>
      </c>
      <c r="ET100" s="153">
        <f t="shared" si="298"/>
        <v>10000</v>
      </c>
      <c r="EU100" s="45">
        <v>39</v>
      </c>
      <c r="EV100" s="46">
        <f t="shared" si="81"/>
        <v>1058.0899999999999</v>
      </c>
      <c r="EW100" s="46">
        <f t="shared" si="483"/>
        <v>57.85</v>
      </c>
      <c r="EX100" s="128">
        <f t="shared" si="300"/>
        <v>1000.24</v>
      </c>
      <c r="EY100" s="46">
        <f t="shared" si="301"/>
        <v>289.27372534544958</v>
      </c>
      <c r="EZ100" s="46">
        <f t="shared" si="82"/>
        <v>710.96627465455049</v>
      </c>
      <c r="FA100" s="51">
        <f t="shared" si="83"/>
        <v>172853.26893261517</v>
      </c>
      <c r="FB100" s="58">
        <f t="shared" si="302"/>
        <v>874.86920833333363</v>
      </c>
      <c r="FC100" s="52">
        <f t="shared" si="484"/>
        <v>56.2</v>
      </c>
      <c r="FD100" s="51">
        <f t="shared" si="304"/>
        <v>818.66920833333359</v>
      </c>
      <c r="FE100" s="57">
        <f t="shared" si="84"/>
        <v>167822.32087499989</v>
      </c>
      <c r="FF100" s="153">
        <f t="shared" si="305"/>
        <v>10000</v>
      </c>
      <c r="FG100" s="469">
        <f t="shared" si="85"/>
        <v>-874.86920833333363</v>
      </c>
      <c r="FH100" s="46">
        <f t="shared" si="86"/>
        <v>-1058.0899999999999</v>
      </c>
      <c r="FI100" s="46">
        <f t="shared" si="87"/>
        <v>-1000.24</v>
      </c>
      <c r="FJ100" s="48"/>
      <c r="FL100" s="45">
        <v>39</v>
      </c>
      <c r="FM100" s="46">
        <f t="shared" si="306"/>
        <v>1070.04</v>
      </c>
      <c r="FN100" s="46">
        <f t="shared" si="459"/>
        <v>58.269999999999996</v>
      </c>
      <c r="FO100" s="46">
        <f t="shared" si="307"/>
        <v>1011.77</v>
      </c>
      <c r="FP100" s="46">
        <f t="shared" si="89"/>
        <v>289.01395418027136</v>
      </c>
      <c r="FQ100" s="46">
        <f t="shared" si="90"/>
        <v>722.75604581972857</v>
      </c>
      <c r="FR100" s="51">
        <f t="shared" si="91"/>
        <v>172685.61646234308</v>
      </c>
      <c r="FS100" s="57">
        <f t="shared" si="485"/>
        <v>174850.27883349883</v>
      </c>
      <c r="FT100" s="58">
        <f t="shared" si="92"/>
        <v>889.98333333333335</v>
      </c>
      <c r="FU100" s="241">
        <f t="shared" si="460"/>
        <v>56.65</v>
      </c>
      <c r="FV100" s="51">
        <f t="shared" si="94"/>
        <v>833.33333333333337</v>
      </c>
      <c r="FW100" s="51">
        <f t="shared" si="95"/>
        <v>167499.99999999962</v>
      </c>
      <c r="FX100" s="153">
        <f t="shared" si="486"/>
        <v>169999.99999999965</v>
      </c>
      <c r="FY100" s="468">
        <f t="shared" si="310"/>
        <v>-889.98333333333335</v>
      </c>
      <c r="FZ100" s="46">
        <f t="shared" si="311"/>
        <v>-1070.04</v>
      </c>
      <c r="GA100" s="46">
        <f t="shared" si="96"/>
        <v>-1011.77</v>
      </c>
      <c r="GB100" s="48"/>
      <c r="GD100" s="45">
        <v>39</v>
      </c>
      <c r="GE100" s="46">
        <f t="shared" si="461"/>
        <v>1060.0875939185617</v>
      </c>
      <c r="GF100" s="128">
        <f t="shared" si="487"/>
        <v>58.31</v>
      </c>
      <c r="GG100" s="128">
        <f t="shared" si="98"/>
        <v>1001.7775939185617</v>
      </c>
      <c r="GH100" s="46">
        <f t="shared" si="99"/>
        <v>289.20599021440444</v>
      </c>
      <c r="GI100" s="46">
        <f t="shared" si="100"/>
        <v>712.57160370415727</v>
      </c>
      <c r="GJ100" s="51">
        <f t="shared" si="101"/>
        <v>172811.02252493851</v>
      </c>
      <c r="GK100" s="51">
        <f t="shared" si="488"/>
        <v>174945.18237903295</v>
      </c>
      <c r="GL100" s="153">
        <f t="shared" si="314"/>
        <v>10000</v>
      </c>
      <c r="GM100" s="45">
        <v>39</v>
      </c>
      <c r="GN100" s="46">
        <f t="shared" si="102"/>
        <v>1060.0899999999999</v>
      </c>
      <c r="GO100" s="46">
        <f t="shared" si="462"/>
        <v>58.31</v>
      </c>
      <c r="GP100" s="128">
        <f t="shared" si="315"/>
        <v>1001.78</v>
      </c>
      <c r="GQ100" s="46">
        <f t="shared" si="104"/>
        <v>289.20583303534744</v>
      </c>
      <c r="GR100" s="46">
        <f t="shared" si="105"/>
        <v>712.57416696465248</v>
      </c>
      <c r="GS100" s="51">
        <f t="shared" si="106"/>
        <v>172810.92565424382</v>
      </c>
      <c r="GT100" s="57">
        <f t="shared" si="489"/>
        <v>174945.09318533188</v>
      </c>
      <c r="GU100" s="58">
        <f t="shared" si="107"/>
        <v>876.92633333333197</v>
      </c>
      <c r="GV100" s="52">
        <f t="shared" si="463"/>
        <v>56.74</v>
      </c>
      <c r="GW100" s="51">
        <f t="shared" si="317"/>
        <v>820.18633333333196</v>
      </c>
      <c r="GX100" s="57">
        <f t="shared" si="109"/>
        <v>167786.41300000003</v>
      </c>
      <c r="GY100" s="57">
        <f t="shared" si="490"/>
        <v>170246.97200000007</v>
      </c>
      <c r="GZ100" s="153">
        <f t="shared" si="319"/>
        <v>10000</v>
      </c>
      <c r="HA100" s="469">
        <f t="shared" si="110"/>
        <v>-876.92633333333197</v>
      </c>
      <c r="HB100" s="46">
        <f t="shared" si="111"/>
        <v>-1060.0899999999999</v>
      </c>
      <c r="HC100" s="46">
        <f t="shared" si="112"/>
        <v>-1001.78</v>
      </c>
      <c r="HD100" s="48"/>
      <c r="HF100" s="45">
        <v>39</v>
      </c>
      <c r="HG100" s="46">
        <f t="shared" si="113"/>
        <v>1123.8775326810628</v>
      </c>
      <c r="HH100" s="46">
        <f t="shared" si="114"/>
        <v>250</v>
      </c>
      <c r="HI100" s="46">
        <f t="shared" si="115"/>
        <v>873.8775326810628</v>
      </c>
      <c r="HJ100" s="46">
        <f t="shared" si="116"/>
        <v>298.02188202633778</v>
      </c>
      <c r="HK100" s="46">
        <f t="shared" si="117"/>
        <v>575.85565065472497</v>
      </c>
      <c r="HL100" s="51">
        <f t="shared" si="118"/>
        <v>178237.27356514795</v>
      </c>
      <c r="HM100" s="153">
        <f t="shared" si="320"/>
        <v>10000</v>
      </c>
      <c r="HN100" s="58">
        <f t="shared" si="119"/>
        <v>933.33333333333724</v>
      </c>
      <c r="HO100" s="52">
        <f t="shared" si="120"/>
        <v>250</v>
      </c>
      <c r="HP100" s="51">
        <f t="shared" si="121"/>
        <v>683.33333333333724</v>
      </c>
      <c r="HQ100" s="57">
        <f t="shared" si="122"/>
        <v>173349.99999999962</v>
      </c>
      <c r="HR100" s="153">
        <f t="shared" si="321"/>
        <v>10000</v>
      </c>
      <c r="HS100" s="468">
        <f t="shared" si="123"/>
        <v>-933.33333333333724</v>
      </c>
      <c r="HT100" s="46">
        <f t="shared" si="124"/>
        <v>-1123.8775326810628</v>
      </c>
      <c r="HU100" s="46">
        <f t="shared" si="125"/>
        <v>-873.8775326810628</v>
      </c>
      <c r="HV100" s="48"/>
      <c r="HW100" s="29"/>
      <c r="HX100" s="45">
        <v>39</v>
      </c>
      <c r="HY100" s="128">
        <f t="shared" si="126"/>
        <v>1124.3399999999999</v>
      </c>
      <c r="HZ100" s="46">
        <f t="shared" si="127"/>
        <v>258.83999999999997</v>
      </c>
      <c r="IA100" s="46">
        <f t="shared" si="128"/>
        <v>865.5</v>
      </c>
      <c r="IB100" s="46">
        <f t="shared" si="129"/>
        <v>299.5755250661353</v>
      </c>
      <c r="IC100" s="46">
        <f t="shared" si="130"/>
        <v>565.92447493386476</v>
      </c>
      <c r="ID100" s="51">
        <f t="shared" si="131"/>
        <v>179179.39056474733</v>
      </c>
      <c r="IE100" s="153">
        <f t="shared" si="322"/>
        <v>10000</v>
      </c>
      <c r="IF100" s="58">
        <f t="shared" si="132"/>
        <v>930.14625019664186</v>
      </c>
      <c r="IG100" s="52">
        <f t="shared" si="133"/>
        <v>251.92</v>
      </c>
      <c r="IH100" s="51">
        <f t="shared" si="134"/>
        <v>678.2262501966419</v>
      </c>
      <c r="II100" s="57">
        <f t="shared" si="323"/>
        <v>174258.97624233106</v>
      </c>
      <c r="IJ100" s="153">
        <f t="shared" si="324"/>
        <v>10000</v>
      </c>
      <c r="IK100" s="468">
        <f t="shared" si="135"/>
        <v>-930.14625019664186</v>
      </c>
      <c r="IL100" s="46">
        <f t="shared" si="136"/>
        <v>-1124.3399999999999</v>
      </c>
      <c r="IM100" s="46">
        <f t="shared" si="137"/>
        <v>-865.5</v>
      </c>
      <c r="IN100" s="48"/>
      <c r="IO100" s="53">
        <f t="shared" si="138"/>
        <v>258.84834421503041</v>
      </c>
      <c r="IQ100" s="45">
        <v>39</v>
      </c>
      <c r="IR100" s="128">
        <f t="shared" si="139"/>
        <v>1126.4568749999989</v>
      </c>
      <c r="IS100" s="128">
        <f t="shared" si="140"/>
        <v>263.64</v>
      </c>
      <c r="IT100" s="128">
        <f t="shared" si="141"/>
        <v>862.81687499999896</v>
      </c>
      <c r="IU100" s="46">
        <f t="shared" si="364"/>
        <v>299.76</v>
      </c>
      <c r="IV100" s="46">
        <f t="shared" si="143"/>
        <v>563.05687499999897</v>
      </c>
      <c r="IW100" s="51">
        <f t="shared" si="144"/>
        <v>179294.62187500007</v>
      </c>
      <c r="IX100" s="199">
        <f t="shared" si="325"/>
        <v>10000</v>
      </c>
      <c r="IY100" s="128">
        <f t="shared" si="145"/>
        <v>258.82925688095071</v>
      </c>
      <c r="IZ100" s="408">
        <f t="shared" si="146"/>
        <v>0</v>
      </c>
      <c r="JA100" s="58">
        <f t="shared" si="147"/>
        <v>931.95916666666494</v>
      </c>
      <c r="JB100" s="52">
        <f t="shared" si="148"/>
        <v>256.60000000000002</v>
      </c>
      <c r="JC100" s="51">
        <f t="shared" si="149"/>
        <v>675.35916666666492</v>
      </c>
      <c r="JD100" s="57">
        <f t="shared" si="150"/>
        <v>174380.13250000001</v>
      </c>
      <c r="JE100" s="280">
        <f t="shared" si="151"/>
        <v>10000</v>
      </c>
      <c r="JF100" s="280">
        <f t="shared" si="152"/>
        <v>0</v>
      </c>
      <c r="JG100" s="468">
        <f t="shared" si="153"/>
        <v>-931.95916666666494</v>
      </c>
      <c r="JH100" s="46">
        <f t="shared" si="154"/>
        <v>-1126.4568749999989</v>
      </c>
      <c r="JI100" s="46">
        <f t="shared" si="155"/>
        <v>-862.81687499999896</v>
      </c>
      <c r="JJ100" s="48"/>
      <c r="JL100" s="45">
        <v>39</v>
      </c>
      <c r="JM100" s="46">
        <f t="shared" si="156"/>
        <v>1124.4930833333331</v>
      </c>
      <c r="JN100" s="46">
        <f t="shared" si="157"/>
        <v>257.08</v>
      </c>
      <c r="JO100" s="128">
        <f t="shared" si="158"/>
        <v>867.41308333333313</v>
      </c>
      <c r="JP100" s="46">
        <f t="shared" si="326"/>
        <v>299.99</v>
      </c>
      <c r="JQ100" s="46">
        <f t="shared" si="159"/>
        <v>567.42308333333312</v>
      </c>
      <c r="JR100" s="51">
        <f t="shared" si="160"/>
        <v>179428.28974999997</v>
      </c>
      <c r="JS100" s="51">
        <f t="shared" si="491"/>
        <v>174850.27883349883</v>
      </c>
      <c r="JT100" s="199">
        <f t="shared" si="328"/>
        <v>10000</v>
      </c>
      <c r="JU100" s="128">
        <f t="shared" si="161"/>
        <v>257.07159154455951</v>
      </c>
      <c r="JV100" s="408">
        <f t="shared" si="162"/>
        <v>0</v>
      </c>
      <c r="JW100" s="58">
        <f t="shared" si="163"/>
        <v>930.37233333333074</v>
      </c>
      <c r="JX100" s="52">
        <f t="shared" si="164"/>
        <v>249.94</v>
      </c>
      <c r="JY100" s="51">
        <f t="shared" si="165"/>
        <v>680.43233333333069</v>
      </c>
      <c r="JZ100" s="51">
        <f t="shared" si="166"/>
        <v>174522.25900000022</v>
      </c>
      <c r="KA100" s="199">
        <f t="shared" si="492"/>
        <v>169999.99999999965</v>
      </c>
      <c r="KB100" s="128">
        <f t="shared" si="330"/>
        <v>10000</v>
      </c>
      <c r="KC100" s="204">
        <f t="shared" si="167"/>
        <v>0</v>
      </c>
      <c r="KD100" s="468">
        <f t="shared" si="331"/>
        <v>-930.37233333333074</v>
      </c>
      <c r="KE100" s="46">
        <f t="shared" si="168"/>
        <v>-1124.4930833333331</v>
      </c>
      <c r="KF100" s="46">
        <f t="shared" si="169"/>
        <v>-867.41308333333313</v>
      </c>
      <c r="KG100" s="48"/>
      <c r="KI100" s="45">
        <v>39</v>
      </c>
      <c r="KJ100" s="46">
        <f t="shared" si="170"/>
        <v>1124.4890404061762</v>
      </c>
      <c r="KK100" s="46">
        <f t="shared" si="171"/>
        <v>256.88</v>
      </c>
      <c r="KL100" s="128">
        <f t="shared" si="172"/>
        <v>867.60904040617618</v>
      </c>
      <c r="KM100" s="46">
        <f t="shared" si="173"/>
        <v>299.82396856873777</v>
      </c>
      <c r="KN100" s="46">
        <f t="shared" si="174"/>
        <v>567.78507183743841</v>
      </c>
      <c r="KO100" s="51">
        <f t="shared" si="175"/>
        <v>179326.59606940523</v>
      </c>
      <c r="KP100" s="199">
        <f t="shared" si="493"/>
        <v>177150.12509489924</v>
      </c>
      <c r="KQ100" s="199">
        <f t="shared" si="333"/>
        <v>10000</v>
      </c>
      <c r="KR100" s="128">
        <f t="shared" si="176"/>
        <v>333.108075986362</v>
      </c>
      <c r="KS100" s="408">
        <f t="shared" si="177"/>
        <v>0</v>
      </c>
      <c r="KT100" s="45">
        <v>39</v>
      </c>
      <c r="KU100" s="46">
        <f t="shared" si="334"/>
        <v>1124.49</v>
      </c>
      <c r="KV100" s="46">
        <f t="shared" si="178"/>
        <v>256.88</v>
      </c>
      <c r="KW100" s="128">
        <f t="shared" si="179"/>
        <v>867.61</v>
      </c>
      <c r="KX100" s="46">
        <f t="shared" si="180"/>
        <v>299.82390588255839</v>
      </c>
      <c r="KY100" s="46">
        <f t="shared" si="181"/>
        <v>567.78609411744162</v>
      </c>
      <c r="KZ100" s="51">
        <f t="shared" si="182"/>
        <v>179326.55743541758</v>
      </c>
      <c r="LA100" s="153">
        <f t="shared" si="494"/>
        <v>177150.12509489924</v>
      </c>
      <c r="LB100" s="58">
        <f t="shared" si="457"/>
        <v>930.59633333333579</v>
      </c>
      <c r="LC100" s="52">
        <f t="shared" si="184"/>
        <v>250.28</v>
      </c>
      <c r="LD100" s="51">
        <f t="shared" si="185"/>
        <v>680.31633333333582</v>
      </c>
      <c r="LE100" s="51">
        <f t="shared" si="186"/>
        <v>174424.78299999988</v>
      </c>
      <c r="LF100" s="51">
        <f t="shared" si="495"/>
        <v>172587.90799999982</v>
      </c>
      <c r="LG100" s="128">
        <f t="shared" si="187"/>
        <v>10000</v>
      </c>
      <c r="LH100" s="204">
        <f t="shared" si="188"/>
        <v>0</v>
      </c>
      <c r="LI100" s="479">
        <f t="shared" si="189"/>
        <v>-930.59633333333579</v>
      </c>
      <c r="LJ100" s="46">
        <f t="shared" si="337"/>
        <v>-1124.49</v>
      </c>
      <c r="LK100" s="46">
        <f t="shared" si="338"/>
        <v>-867.61</v>
      </c>
      <c r="LL100" s="48"/>
      <c r="LN100" s="45">
        <v>39</v>
      </c>
      <c r="LO100" s="46">
        <f t="shared" si="190"/>
        <v>1123.1238136873469</v>
      </c>
      <c r="LP100" s="46">
        <f t="shared" si="464"/>
        <v>243.32</v>
      </c>
      <c r="LQ100" s="46">
        <f t="shared" si="192"/>
        <v>879.80381368734697</v>
      </c>
      <c r="LR100" s="46">
        <f t="shared" si="193"/>
        <v>295.55506965677256</v>
      </c>
      <c r="LS100" s="46">
        <f t="shared" si="194"/>
        <v>584.24874403057447</v>
      </c>
      <c r="LT100" s="51">
        <f t="shared" si="195"/>
        <v>176748.79305003295</v>
      </c>
      <c r="LU100" s="199">
        <f t="shared" si="339"/>
        <v>10000</v>
      </c>
      <c r="LV100" s="58">
        <f t="shared" si="196"/>
        <v>933.33033333333128</v>
      </c>
      <c r="LW100" s="52">
        <f t="shared" si="465"/>
        <v>243.32</v>
      </c>
      <c r="LX100" s="51">
        <f t="shared" si="198"/>
        <v>690.01033333333135</v>
      </c>
      <c r="LY100" s="51">
        <f t="shared" si="340"/>
        <v>171889.837</v>
      </c>
      <c r="LZ100" s="46">
        <f t="shared" si="341"/>
        <v>243.32</v>
      </c>
      <c r="MA100" s="199">
        <f t="shared" si="342"/>
        <v>10000</v>
      </c>
      <c r="MB100" s="468">
        <f t="shared" si="199"/>
        <v>-933.33033333333128</v>
      </c>
      <c r="MC100" s="46">
        <f t="shared" si="200"/>
        <v>-1123.1238136873469</v>
      </c>
      <c r="MD100" s="46">
        <f t="shared" si="201"/>
        <v>-879.80381368734697</v>
      </c>
      <c r="ME100" s="48"/>
      <c r="MG100" s="45">
        <v>39</v>
      </c>
      <c r="MH100" s="46">
        <f t="shared" si="202"/>
        <v>1076.608661999408</v>
      </c>
      <c r="MI100" s="46">
        <f t="shared" si="466"/>
        <v>146.51</v>
      </c>
      <c r="MJ100" s="46">
        <f t="shared" si="204"/>
        <v>930.09866199940802</v>
      </c>
      <c r="MK100" s="46">
        <f t="shared" si="205"/>
        <v>293.04104598721665</v>
      </c>
      <c r="ML100" s="46">
        <f t="shared" si="206"/>
        <v>637.05761601219137</v>
      </c>
      <c r="MM100" s="51">
        <f t="shared" si="207"/>
        <v>175187.56997631778</v>
      </c>
      <c r="MN100" s="199">
        <f t="shared" si="343"/>
        <v>10000</v>
      </c>
      <c r="MO100" s="58">
        <f t="shared" si="208"/>
        <v>889.32945707741396</v>
      </c>
      <c r="MP100" s="52">
        <f t="shared" si="467"/>
        <v>142.44999999999999</v>
      </c>
      <c r="MQ100" s="51">
        <f t="shared" si="210"/>
        <v>746.87945707741392</v>
      </c>
      <c r="MR100" s="57">
        <f t="shared" si="211"/>
        <v>170203.47117398077</v>
      </c>
      <c r="MS100" s="199">
        <f t="shared" si="344"/>
        <v>10000</v>
      </c>
      <c r="MT100" s="468">
        <f t="shared" si="345"/>
        <v>-889.32945707741396</v>
      </c>
      <c r="MU100" s="46">
        <f t="shared" si="212"/>
        <v>-1076.608661999408</v>
      </c>
      <c r="MV100" s="46">
        <f t="shared" si="213"/>
        <v>-930.09866199940802</v>
      </c>
      <c r="MW100" s="48"/>
      <c r="MY100" s="45">
        <v>39</v>
      </c>
      <c r="MZ100" s="46">
        <f t="shared" si="214"/>
        <v>1076.608661999408</v>
      </c>
      <c r="NA100" s="46">
        <f t="shared" si="468"/>
        <v>146.51</v>
      </c>
      <c r="NB100" s="128">
        <f t="shared" si="216"/>
        <v>930.09866199940802</v>
      </c>
      <c r="NC100" s="46">
        <f t="shared" si="217"/>
        <v>293.04104598721665</v>
      </c>
      <c r="ND100" s="46">
        <f t="shared" si="218"/>
        <v>637.05761601219137</v>
      </c>
      <c r="NE100" s="51">
        <f t="shared" si="219"/>
        <v>175187.56997631778</v>
      </c>
      <c r="NF100" s="153">
        <f t="shared" si="346"/>
        <v>10000</v>
      </c>
      <c r="NG100" s="45">
        <v>39</v>
      </c>
      <c r="NH100" s="46">
        <f t="shared" si="220"/>
        <v>1076.6099999999999</v>
      </c>
      <c r="NI100" s="46">
        <f t="shared" si="469"/>
        <v>146.51</v>
      </c>
      <c r="NJ100" s="128">
        <f t="shared" si="347"/>
        <v>930.1</v>
      </c>
      <c r="NK100" s="46">
        <f t="shared" si="348"/>
        <v>293.04095858133445</v>
      </c>
      <c r="NL100" s="46">
        <f t="shared" si="222"/>
        <v>637.05904141866563</v>
      </c>
      <c r="NM100" s="51">
        <f t="shared" si="223"/>
        <v>175187.51610738202</v>
      </c>
      <c r="NN100" s="58">
        <f t="shared" si="224"/>
        <v>888.78037499999857</v>
      </c>
      <c r="NO100" s="52">
        <f t="shared" si="470"/>
        <v>142.47</v>
      </c>
      <c r="NP100" s="51">
        <f t="shared" si="226"/>
        <v>746.31037499999854</v>
      </c>
      <c r="NQ100" s="57">
        <f t="shared" si="227"/>
        <v>170225.20537500008</v>
      </c>
      <c r="NR100" s="153">
        <f t="shared" si="349"/>
        <v>10000</v>
      </c>
      <c r="NS100" s="469">
        <f t="shared" si="228"/>
        <v>-888.78037499999857</v>
      </c>
      <c r="NT100" s="46">
        <f t="shared" si="229"/>
        <v>-1076.6099999999999</v>
      </c>
      <c r="NU100" s="46">
        <f t="shared" si="230"/>
        <v>-930.1</v>
      </c>
      <c r="NV100" s="48"/>
      <c r="NX100" s="45">
        <v>39</v>
      </c>
      <c r="NY100" s="46">
        <f t="shared" si="231"/>
        <v>1076.6456011701148</v>
      </c>
      <c r="NZ100" s="46">
        <f t="shared" si="471"/>
        <v>145.69</v>
      </c>
      <c r="OA100" s="46">
        <f t="shared" si="233"/>
        <v>930.95560117011473</v>
      </c>
      <c r="OB100" s="46">
        <f t="shared" si="234"/>
        <v>293.14749509653331</v>
      </c>
      <c r="OC100" s="46">
        <f t="shared" si="235"/>
        <v>637.80810607358148</v>
      </c>
      <c r="OD100" s="51">
        <f t="shared" si="236"/>
        <v>175250.68895184639</v>
      </c>
      <c r="OE100" s="57">
        <f t="shared" si="496"/>
        <v>174850.27883349883</v>
      </c>
      <c r="OF100" s="153">
        <f t="shared" si="351"/>
        <v>10000</v>
      </c>
      <c r="OG100" s="58">
        <f t="shared" si="237"/>
        <v>889.48383333333379</v>
      </c>
      <c r="OH100" s="241">
        <f t="shared" si="497"/>
        <v>141.65</v>
      </c>
      <c r="OI100" s="51">
        <f t="shared" si="238"/>
        <v>747.83383333333381</v>
      </c>
      <c r="OJ100" s="51">
        <f t="shared" si="239"/>
        <v>170274.68050000025</v>
      </c>
      <c r="OK100" s="153">
        <f t="shared" si="498"/>
        <v>169999.99999999965</v>
      </c>
      <c r="OL100" s="153">
        <f t="shared" si="354"/>
        <v>10000</v>
      </c>
      <c r="OM100" s="468">
        <f t="shared" si="355"/>
        <v>-889.48383333333379</v>
      </c>
      <c r="ON100" s="46">
        <f t="shared" si="356"/>
        <v>-1076.6456011701148</v>
      </c>
      <c r="OO100" s="46">
        <f t="shared" si="240"/>
        <v>-930.95560117011473</v>
      </c>
      <c r="OP100" s="48"/>
      <c r="OR100" s="45">
        <v>39</v>
      </c>
      <c r="OS100" s="46">
        <f t="shared" si="241"/>
        <v>1076.765700416463</v>
      </c>
      <c r="OT100" s="46">
        <f t="shared" si="472"/>
        <v>145.78</v>
      </c>
      <c r="OU100" s="128">
        <f t="shared" si="243"/>
        <v>930.98570041646303</v>
      </c>
      <c r="OV100" s="46">
        <f t="shared" si="244"/>
        <v>293.14015229099215</v>
      </c>
      <c r="OW100" s="46">
        <f t="shared" si="245"/>
        <v>637.84554812547094</v>
      </c>
      <c r="OX100" s="51">
        <f t="shared" si="246"/>
        <v>175246.24582646982</v>
      </c>
      <c r="OY100" s="51">
        <f t="shared" si="499"/>
        <v>174945.18237903295</v>
      </c>
      <c r="OZ100" s="153">
        <f t="shared" si="358"/>
        <v>10000</v>
      </c>
      <c r="PA100" s="45">
        <v>39</v>
      </c>
      <c r="PB100" s="46">
        <f t="shared" si="247"/>
        <v>1076.765700416463</v>
      </c>
      <c r="PC100" s="46">
        <f t="shared" si="500"/>
        <v>145.78</v>
      </c>
      <c r="PD100" s="128">
        <f t="shared" si="248"/>
        <v>930.98570041646303</v>
      </c>
      <c r="PE100" s="46">
        <f t="shared" si="249"/>
        <v>293.14015229099215</v>
      </c>
      <c r="PF100" s="46">
        <f t="shared" si="250"/>
        <v>637.84554812547094</v>
      </c>
      <c r="PG100" s="51">
        <f t="shared" si="251"/>
        <v>175246.24582646982</v>
      </c>
      <c r="PH100" s="57">
        <f t="shared" si="501"/>
        <v>174945.09318533188</v>
      </c>
      <c r="PI100" s="688">
        <f t="shared" si="252"/>
        <v>889.6533333333341</v>
      </c>
      <c r="PJ100" s="52">
        <f t="shared" si="502"/>
        <v>141.86000000000001</v>
      </c>
      <c r="PK100" s="51">
        <f t="shared" si="253"/>
        <v>747.79333333333409</v>
      </c>
      <c r="PL100" s="57">
        <f t="shared" si="254"/>
        <v>170270.26</v>
      </c>
      <c r="PM100" s="57">
        <f t="shared" si="503"/>
        <v>170246.97200000007</v>
      </c>
      <c r="PN100" s="153">
        <f t="shared" si="363"/>
        <v>10000</v>
      </c>
      <c r="PO100" s="469">
        <f t="shared" si="255"/>
        <v>-889.6533333333341</v>
      </c>
      <c r="PP100" s="46">
        <f t="shared" si="256"/>
        <v>-1076.765700416463</v>
      </c>
      <c r="PQ100" s="46">
        <f t="shared" si="257"/>
        <v>-930.98570041646303</v>
      </c>
      <c r="PR100" s="48"/>
    </row>
    <row r="101" spans="2:434" hidden="1" x14ac:dyDescent="0.3">
      <c r="B101" s="45">
        <v>40</v>
      </c>
      <c r="C101" s="46">
        <f t="shared" si="10"/>
        <v>1111.77</v>
      </c>
      <c r="D101" s="46">
        <f t="shared" si="11"/>
        <v>100</v>
      </c>
      <c r="E101" s="46">
        <f t="shared" si="12"/>
        <v>1011.77</v>
      </c>
      <c r="F101" s="46">
        <f t="shared" si="13"/>
        <v>287.8093607705718</v>
      </c>
      <c r="G101" s="46">
        <f t="shared" si="14"/>
        <v>723.96063922942812</v>
      </c>
      <c r="H101" s="51">
        <f t="shared" si="15"/>
        <v>171961.65582311366</v>
      </c>
      <c r="I101" s="58">
        <f t="shared" si="16"/>
        <v>933.33333333333337</v>
      </c>
      <c r="J101" s="52">
        <f t="shared" si="17"/>
        <v>100</v>
      </c>
      <c r="K101" s="51">
        <f t="shared" si="18"/>
        <v>833.33333333333337</v>
      </c>
      <c r="L101" s="57">
        <f t="shared" si="19"/>
        <v>166666.66666666628</v>
      </c>
      <c r="M101" s="468">
        <f t="shared" si="258"/>
        <v>-933.33333333333337</v>
      </c>
      <c r="N101" s="46">
        <f t="shared" si="259"/>
        <v>-1111.77</v>
      </c>
      <c r="O101" s="47"/>
      <c r="P101" s="46">
        <f t="shared" si="260"/>
        <v>-1011.77</v>
      </c>
      <c r="Q101" s="48"/>
      <c r="R101" s="29"/>
      <c r="S101" s="29"/>
      <c r="T101" s="45">
        <v>40</v>
      </c>
      <c r="U101" s="46">
        <f t="shared" si="20"/>
        <v>1173.07</v>
      </c>
      <c r="V101" s="46">
        <f t="shared" si="21"/>
        <v>161.30000000000001</v>
      </c>
      <c r="W101" s="46">
        <f t="shared" si="261"/>
        <v>1011.77</v>
      </c>
      <c r="X101" s="46">
        <f t="shared" si="22"/>
        <v>287.8093607705718</v>
      </c>
      <c r="Y101" s="46">
        <f t="shared" si="23"/>
        <v>723.96063922942812</v>
      </c>
      <c r="Z101" s="51">
        <f t="shared" si="24"/>
        <v>171961.65582311366</v>
      </c>
      <c r="AA101" s="58">
        <f t="shared" si="25"/>
        <v>989.79333333333341</v>
      </c>
      <c r="AB101" s="52">
        <f t="shared" si="26"/>
        <v>156.46</v>
      </c>
      <c r="AC101" s="51">
        <f t="shared" si="27"/>
        <v>833.33333333333337</v>
      </c>
      <c r="AD101" s="57">
        <f t="shared" si="28"/>
        <v>166666.66666666628</v>
      </c>
      <c r="AE101" s="468">
        <f t="shared" si="262"/>
        <v>-989.79333333333341</v>
      </c>
      <c r="AF101" s="46">
        <f t="shared" si="29"/>
        <v>-1173.07</v>
      </c>
      <c r="AG101" s="47"/>
      <c r="AH101" s="46">
        <f t="shared" si="263"/>
        <v>-1011.77</v>
      </c>
      <c r="AI101" s="48"/>
      <c r="AJ101" s="29"/>
      <c r="AK101" s="45">
        <v>40</v>
      </c>
      <c r="AL101" s="46">
        <f t="shared" si="30"/>
        <v>1117.72</v>
      </c>
      <c r="AM101" s="46"/>
      <c r="AN101" s="46"/>
      <c r="AO101" s="46">
        <f t="shared" si="31"/>
        <v>158.46</v>
      </c>
      <c r="AP101" s="128">
        <f t="shared" si="32"/>
        <v>959.26</v>
      </c>
      <c r="AQ101" s="128"/>
      <c r="AR101" s="128"/>
      <c r="AS101" s="46">
        <f t="shared" si="33"/>
        <v>292.12321495575679</v>
      </c>
      <c r="AT101" s="46">
        <f t="shared" si="34"/>
        <v>667.1367850442432</v>
      </c>
      <c r="AU101" s="51"/>
      <c r="AV101" s="51"/>
      <c r="AW101" s="51">
        <f t="shared" si="35"/>
        <v>174606.79218840983</v>
      </c>
      <c r="AX101" s="58">
        <f t="shared" si="264"/>
        <v>927.38215694565588</v>
      </c>
      <c r="AY101" s="52"/>
      <c r="AZ101" s="52"/>
      <c r="BA101" s="52">
        <f t="shared" si="36"/>
        <v>154.04</v>
      </c>
      <c r="BB101" s="51">
        <f t="shared" si="37"/>
        <v>773.34215694565592</v>
      </c>
      <c r="BC101" s="51"/>
      <c r="BD101" s="51"/>
      <c r="BE101" s="57">
        <f t="shared" si="38"/>
        <v>169605.0537221737</v>
      </c>
      <c r="BF101" s="468">
        <f t="shared" si="39"/>
        <v>-927.38215694565588</v>
      </c>
      <c r="BG101" s="46">
        <f t="shared" si="40"/>
        <v>-1117.72</v>
      </c>
      <c r="BH101" s="46">
        <f t="shared" si="41"/>
        <v>-959.26</v>
      </c>
      <c r="BI101" s="48"/>
      <c r="BJ101" s="12"/>
      <c r="BK101" s="45">
        <v>40</v>
      </c>
      <c r="BL101" s="46">
        <f t="shared" si="265"/>
        <v>1168.43</v>
      </c>
      <c r="BM101" s="46">
        <f t="shared" si="266"/>
        <v>156.66</v>
      </c>
      <c r="BN101" s="46">
        <f t="shared" si="267"/>
        <v>1011.77</v>
      </c>
      <c r="BO101" s="46">
        <f t="shared" si="42"/>
        <v>287.8093607705718</v>
      </c>
      <c r="BP101" s="46">
        <f t="shared" si="43"/>
        <v>723.96063922942812</v>
      </c>
      <c r="BQ101" s="51">
        <f t="shared" si="44"/>
        <v>171961.65582311366</v>
      </c>
      <c r="BR101" s="57">
        <f t="shared" si="473"/>
        <v>174850.27883349883</v>
      </c>
      <c r="BS101" s="58">
        <f t="shared" si="45"/>
        <v>985.63333333333344</v>
      </c>
      <c r="BT101" s="52">
        <f t="shared" si="269"/>
        <v>152.30000000000001</v>
      </c>
      <c r="BU101" s="51">
        <f t="shared" si="46"/>
        <v>833.33333333333337</v>
      </c>
      <c r="BV101" s="51">
        <f t="shared" si="47"/>
        <v>166666.66666666628</v>
      </c>
      <c r="BW101" s="153">
        <f t="shared" si="474"/>
        <v>169999.99999999965</v>
      </c>
      <c r="BX101" s="468">
        <f t="shared" si="271"/>
        <v>-985.63333333333344</v>
      </c>
      <c r="BY101" s="46">
        <f t="shared" si="272"/>
        <v>-1168.43</v>
      </c>
      <c r="BZ101" s="46">
        <f t="shared" si="48"/>
        <v>-1011.77</v>
      </c>
      <c r="CA101" s="48"/>
      <c r="CB101" s="29"/>
      <c r="CC101" s="45">
        <v>40</v>
      </c>
      <c r="CD101" s="128">
        <f t="shared" si="49"/>
        <v>1117.6300000000001</v>
      </c>
      <c r="CE101" s="46">
        <f t="shared" si="273"/>
        <v>154.4</v>
      </c>
      <c r="CF101" s="128">
        <f t="shared" si="50"/>
        <v>963.23</v>
      </c>
      <c r="CG101" s="46">
        <f t="shared" si="274"/>
        <v>291.90473994319467</v>
      </c>
      <c r="CH101" s="46">
        <f t="shared" si="52"/>
        <v>671.32526005680529</v>
      </c>
      <c r="CI101" s="51">
        <f t="shared" si="53"/>
        <v>174471.51870585998</v>
      </c>
      <c r="CJ101" s="199">
        <f t="shared" si="475"/>
        <v>177150.12509489924</v>
      </c>
      <c r="CK101" s="153">
        <f t="shared" si="276"/>
        <v>10000</v>
      </c>
      <c r="CL101" s="45">
        <v>40</v>
      </c>
      <c r="CM101" s="46">
        <f t="shared" si="277"/>
        <v>1117.6300000000001</v>
      </c>
      <c r="CN101" s="128">
        <f t="shared" si="54"/>
        <v>154.4</v>
      </c>
      <c r="CO101" s="128">
        <f t="shared" si="278"/>
        <v>963.23</v>
      </c>
      <c r="CP101" s="46">
        <f t="shared" si="55"/>
        <v>291.90473994319467</v>
      </c>
      <c r="CQ101" s="46">
        <f t="shared" si="56"/>
        <v>671.32526005680529</v>
      </c>
      <c r="CR101" s="51">
        <f t="shared" si="57"/>
        <v>174471.51870585998</v>
      </c>
      <c r="CS101" s="153">
        <f t="shared" si="476"/>
        <v>177150.12509489924</v>
      </c>
      <c r="CT101" s="58">
        <f t="shared" si="58"/>
        <v>927.86033333333398</v>
      </c>
      <c r="CU101" s="52">
        <f t="shared" si="280"/>
        <v>150.41999999999999</v>
      </c>
      <c r="CV101" s="51">
        <f t="shared" si="281"/>
        <v>777.44033333333402</v>
      </c>
      <c r="CW101" s="51">
        <f t="shared" si="59"/>
        <v>169478.14666666649</v>
      </c>
      <c r="CX101" s="57">
        <f t="shared" si="477"/>
        <v>172587.90799999982</v>
      </c>
      <c r="CY101" s="153">
        <f t="shared" si="283"/>
        <v>10000</v>
      </c>
      <c r="CZ101" s="479">
        <f t="shared" si="60"/>
        <v>-927.86033333333398</v>
      </c>
      <c r="DA101" s="46">
        <f t="shared" si="284"/>
        <v>-1117.6300000000001</v>
      </c>
      <c r="DB101" s="46">
        <f t="shared" si="285"/>
        <v>-963.23</v>
      </c>
      <c r="DC101" s="48"/>
      <c r="DE101" s="45">
        <v>40</v>
      </c>
      <c r="DF101" s="46">
        <f t="shared" si="61"/>
        <v>1078.43</v>
      </c>
      <c r="DG101" s="46">
        <f t="shared" si="478"/>
        <v>66.66</v>
      </c>
      <c r="DH101" s="46">
        <f t="shared" si="62"/>
        <v>1011.77</v>
      </c>
      <c r="DI101" s="46">
        <f t="shared" si="63"/>
        <v>287.8093607705718</v>
      </c>
      <c r="DJ101" s="46">
        <f t="shared" si="64"/>
        <v>723.96063922942812</v>
      </c>
      <c r="DK101" s="51">
        <f t="shared" si="65"/>
        <v>171961.65582311366</v>
      </c>
      <c r="DL101" s="58">
        <f t="shared" si="66"/>
        <v>899.99333333333334</v>
      </c>
      <c r="DM101" s="52">
        <f t="shared" si="479"/>
        <v>66.66</v>
      </c>
      <c r="DN101" s="51">
        <f t="shared" si="67"/>
        <v>833.33333333333337</v>
      </c>
      <c r="DO101" s="57">
        <f t="shared" si="68"/>
        <v>166666.66666666628</v>
      </c>
      <c r="DP101" s="468">
        <f t="shared" si="288"/>
        <v>-899.99333333333334</v>
      </c>
      <c r="DQ101" s="46">
        <f t="shared" si="289"/>
        <v>-1078.43</v>
      </c>
      <c r="DR101" s="47"/>
      <c r="DS101" s="46">
        <f t="shared" si="290"/>
        <v>-1011.77</v>
      </c>
      <c r="DT101" s="48"/>
      <c r="DU101" s="29"/>
      <c r="DV101" s="45">
        <v>40</v>
      </c>
      <c r="DW101" s="46">
        <f t="shared" si="291"/>
        <v>1069.32</v>
      </c>
      <c r="DX101" s="46">
        <f t="shared" si="480"/>
        <v>57.55</v>
      </c>
      <c r="DY101" s="46">
        <f t="shared" si="293"/>
        <v>1011.77</v>
      </c>
      <c r="DZ101" s="46">
        <f t="shared" si="69"/>
        <v>287.8093607705718</v>
      </c>
      <c r="EA101" s="46">
        <f t="shared" si="70"/>
        <v>723.96063922942812</v>
      </c>
      <c r="EB101" s="51">
        <f t="shared" si="71"/>
        <v>171961.65582311366</v>
      </c>
      <c r="EC101" s="58">
        <f t="shared" si="72"/>
        <v>889.15333333333342</v>
      </c>
      <c r="ED101" s="52">
        <f t="shared" si="481"/>
        <v>55.82</v>
      </c>
      <c r="EE101" s="51">
        <f t="shared" si="73"/>
        <v>833.33333333333337</v>
      </c>
      <c r="EF101" s="57">
        <f t="shared" si="74"/>
        <v>166666.66666666628</v>
      </c>
      <c r="EG101" s="468">
        <f t="shared" si="295"/>
        <v>-889.15333333333342</v>
      </c>
      <c r="EH101" s="46">
        <f t="shared" si="296"/>
        <v>-1069.32</v>
      </c>
      <c r="EI101" s="47"/>
      <c r="EJ101" s="46">
        <f t="shared" si="297"/>
        <v>-1011.77</v>
      </c>
      <c r="EK101" s="48"/>
      <c r="EL101" s="29"/>
      <c r="EM101" s="45">
        <v>40</v>
      </c>
      <c r="EN101" s="46">
        <f t="shared" si="458"/>
        <v>1058.0868689014749</v>
      </c>
      <c r="EO101" s="46">
        <f t="shared" si="482"/>
        <v>57.6</v>
      </c>
      <c r="EP101" s="128">
        <f t="shared" si="77"/>
        <v>1000.4868689014748</v>
      </c>
      <c r="EQ101" s="46">
        <f t="shared" si="78"/>
        <v>288.08899165509501</v>
      </c>
      <c r="ER101" s="46">
        <f t="shared" si="79"/>
        <v>712.39787724637984</v>
      </c>
      <c r="ES101" s="51">
        <f t="shared" si="80"/>
        <v>172140.99711581063</v>
      </c>
      <c r="ET101" s="153">
        <f t="shared" si="298"/>
        <v>10000</v>
      </c>
      <c r="EU101" s="45">
        <v>40</v>
      </c>
      <c r="EV101" s="46">
        <f t="shared" si="81"/>
        <v>1058.0899999999999</v>
      </c>
      <c r="EW101" s="46">
        <f t="shared" si="483"/>
        <v>57.6</v>
      </c>
      <c r="EX101" s="128">
        <f t="shared" si="300"/>
        <v>1000.49</v>
      </c>
      <c r="EY101" s="46">
        <f t="shared" si="301"/>
        <v>288.0887815543586</v>
      </c>
      <c r="EZ101" s="46">
        <f t="shared" si="82"/>
        <v>712.40121844564146</v>
      </c>
      <c r="FA101" s="51">
        <f t="shared" si="83"/>
        <v>172140.86771416952</v>
      </c>
      <c r="FB101" s="58">
        <f t="shared" si="302"/>
        <v>874.86920833333363</v>
      </c>
      <c r="FC101" s="52">
        <f t="shared" si="484"/>
        <v>55.930000000000007</v>
      </c>
      <c r="FD101" s="51">
        <f t="shared" si="304"/>
        <v>818.93920833333368</v>
      </c>
      <c r="FE101" s="57">
        <f t="shared" si="84"/>
        <v>167003.38166666657</v>
      </c>
      <c r="FF101" s="153">
        <f t="shared" si="305"/>
        <v>10000</v>
      </c>
      <c r="FG101" s="469">
        <f t="shared" si="85"/>
        <v>-874.86920833333363</v>
      </c>
      <c r="FH101" s="46">
        <f t="shared" si="86"/>
        <v>-1058.0899999999999</v>
      </c>
      <c r="FI101" s="46">
        <f t="shared" si="87"/>
        <v>-1000.49</v>
      </c>
      <c r="FJ101" s="48"/>
      <c r="FL101" s="45">
        <v>40</v>
      </c>
      <c r="FM101" s="46">
        <f t="shared" si="306"/>
        <v>1070.04</v>
      </c>
      <c r="FN101" s="46">
        <f t="shared" si="459"/>
        <v>58.269999999999996</v>
      </c>
      <c r="FO101" s="46">
        <f t="shared" si="307"/>
        <v>1011.77</v>
      </c>
      <c r="FP101" s="46">
        <f t="shared" si="89"/>
        <v>287.8093607705718</v>
      </c>
      <c r="FQ101" s="46">
        <f t="shared" si="90"/>
        <v>723.96063922942812</v>
      </c>
      <c r="FR101" s="51">
        <f t="shared" si="91"/>
        <v>171961.65582311366</v>
      </c>
      <c r="FS101" s="57">
        <f t="shared" si="485"/>
        <v>174850.27883349883</v>
      </c>
      <c r="FT101" s="58">
        <f t="shared" si="92"/>
        <v>889.98333333333335</v>
      </c>
      <c r="FU101" s="241">
        <f t="shared" si="460"/>
        <v>56.65</v>
      </c>
      <c r="FV101" s="51">
        <f t="shared" si="94"/>
        <v>833.33333333333337</v>
      </c>
      <c r="FW101" s="51">
        <f t="shared" si="95"/>
        <v>166666.66666666628</v>
      </c>
      <c r="FX101" s="153">
        <f t="shared" si="486"/>
        <v>169999.99999999965</v>
      </c>
      <c r="FY101" s="468">
        <f t="shared" si="310"/>
        <v>-889.98333333333335</v>
      </c>
      <c r="FZ101" s="46">
        <f t="shared" si="311"/>
        <v>-1070.04</v>
      </c>
      <c r="GA101" s="46">
        <f t="shared" si="96"/>
        <v>-1011.77</v>
      </c>
      <c r="GB101" s="48"/>
      <c r="GD101" s="45">
        <v>40</v>
      </c>
      <c r="GE101" s="46">
        <f t="shared" si="461"/>
        <v>1060.0875939185617</v>
      </c>
      <c r="GF101" s="128">
        <f t="shared" si="487"/>
        <v>58.31</v>
      </c>
      <c r="GG101" s="128">
        <f t="shared" si="98"/>
        <v>1001.7775939185617</v>
      </c>
      <c r="GH101" s="46">
        <f t="shared" si="99"/>
        <v>288.01837087489753</v>
      </c>
      <c r="GI101" s="46">
        <f t="shared" si="100"/>
        <v>713.75922304366418</v>
      </c>
      <c r="GJ101" s="51">
        <f t="shared" si="101"/>
        <v>172097.26330189485</v>
      </c>
      <c r="GK101" s="51">
        <f t="shared" si="488"/>
        <v>174945.18237903295</v>
      </c>
      <c r="GL101" s="153">
        <f t="shared" si="314"/>
        <v>10000</v>
      </c>
      <c r="GM101" s="45">
        <v>40</v>
      </c>
      <c r="GN101" s="46">
        <f t="shared" si="102"/>
        <v>1060.0899999999999</v>
      </c>
      <c r="GO101" s="46">
        <f t="shared" si="462"/>
        <v>58.31</v>
      </c>
      <c r="GP101" s="128">
        <f t="shared" si="315"/>
        <v>1001.78</v>
      </c>
      <c r="GQ101" s="46">
        <f t="shared" si="104"/>
        <v>288.01820942373973</v>
      </c>
      <c r="GR101" s="46">
        <f t="shared" si="105"/>
        <v>713.76179057626018</v>
      </c>
      <c r="GS101" s="51">
        <f t="shared" si="106"/>
        <v>172097.16386366755</v>
      </c>
      <c r="GT101" s="57">
        <f t="shared" si="489"/>
        <v>174945.09318533188</v>
      </c>
      <c r="GU101" s="58">
        <f t="shared" si="107"/>
        <v>876.92633333333197</v>
      </c>
      <c r="GV101" s="52">
        <f t="shared" si="463"/>
        <v>56.74</v>
      </c>
      <c r="GW101" s="51">
        <f t="shared" si="317"/>
        <v>820.18633333333196</v>
      </c>
      <c r="GX101" s="57">
        <f t="shared" si="109"/>
        <v>166966.22666666668</v>
      </c>
      <c r="GY101" s="57">
        <f t="shared" si="490"/>
        <v>170246.97200000007</v>
      </c>
      <c r="GZ101" s="153">
        <f t="shared" si="319"/>
        <v>10000</v>
      </c>
      <c r="HA101" s="469">
        <f t="shared" si="110"/>
        <v>-876.92633333333197</v>
      </c>
      <c r="HB101" s="46">
        <f t="shared" si="111"/>
        <v>-1060.0899999999999</v>
      </c>
      <c r="HC101" s="46">
        <f t="shared" si="112"/>
        <v>-1001.78</v>
      </c>
      <c r="HD101" s="48"/>
      <c r="HF101" s="45">
        <v>40</v>
      </c>
      <c r="HG101" s="46">
        <f t="shared" si="113"/>
        <v>1123.8775326810628</v>
      </c>
      <c r="HH101" s="46">
        <f t="shared" si="114"/>
        <v>250</v>
      </c>
      <c r="HI101" s="46">
        <f t="shared" si="115"/>
        <v>873.8775326810628</v>
      </c>
      <c r="HJ101" s="46">
        <f t="shared" si="116"/>
        <v>297.0621226085799</v>
      </c>
      <c r="HK101" s="46">
        <f t="shared" si="117"/>
        <v>576.8154100724829</v>
      </c>
      <c r="HL101" s="51">
        <f t="shared" si="118"/>
        <v>177660.45815507547</v>
      </c>
      <c r="HM101" s="153">
        <f t="shared" si="320"/>
        <v>10000</v>
      </c>
      <c r="HN101" s="58">
        <f t="shared" si="119"/>
        <v>933.33333333333724</v>
      </c>
      <c r="HO101" s="52">
        <f t="shared" si="120"/>
        <v>250</v>
      </c>
      <c r="HP101" s="51">
        <f t="shared" si="121"/>
        <v>683.33333333333724</v>
      </c>
      <c r="HQ101" s="57">
        <f t="shared" si="122"/>
        <v>172666.66666666628</v>
      </c>
      <c r="HR101" s="153">
        <f t="shared" si="321"/>
        <v>10000</v>
      </c>
      <c r="HS101" s="468">
        <f t="shared" si="123"/>
        <v>-933.33333333333724</v>
      </c>
      <c r="HT101" s="46">
        <f t="shared" si="124"/>
        <v>-1123.8775326810628</v>
      </c>
      <c r="HU101" s="46">
        <f t="shared" si="125"/>
        <v>-873.8775326810628</v>
      </c>
      <c r="HV101" s="48"/>
      <c r="HW101" s="29"/>
      <c r="HX101" s="45">
        <v>40</v>
      </c>
      <c r="HY101" s="128">
        <f t="shared" si="126"/>
        <v>1124.3399999999999</v>
      </c>
      <c r="HZ101" s="46">
        <f t="shared" si="127"/>
        <v>258.02</v>
      </c>
      <c r="IA101" s="46">
        <f t="shared" si="128"/>
        <v>866.32</v>
      </c>
      <c r="IB101" s="46">
        <f t="shared" si="129"/>
        <v>298.63231760791223</v>
      </c>
      <c r="IC101" s="46">
        <f t="shared" si="130"/>
        <v>567.68768239208782</v>
      </c>
      <c r="ID101" s="51">
        <f t="shared" si="131"/>
        <v>178611.70288235525</v>
      </c>
      <c r="IE101" s="153">
        <f t="shared" si="322"/>
        <v>10000</v>
      </c>
      <c r="IF101" s="58">
        <f t="shared" si="132"/>
        <v>930.14625019664186</v>
      </c>
      <c r="IG101" s="52">
        <f t="shared" si="133"/>
        <v>250.94</v>
      </c>
      <c r="IH101" s="51">
        <f t="shared" si="134"/>
        <v>679.2062501966418</v>
      </c>
      <c r="II101" s="57">
        <f t="shared" si="323"/>
        <v>173579.76999213442</v>
      </c>
      <c r="IJ101" s="153">
        <f t="shared" si="324"/>
        <v>10000</v>
      </c>
      <c r="IK101" s="468">
        <f t="shared" si="135"/>
        <v>-930.14625019664186</v>
      </c>
      <c r="IL101" s="46">
        <f t="shared" si="136"/>
        <v>-1124.3399999999999</v>
      </c>
      <c r="IM101" s="46">
        <f t="shared" si="137"/>
        <v>-866.32</v>
      </c>
      <c r="IN101" s="48"/>
      <c r="IO101" s="53">
        <f t="shared" si="138"/>
        <v>258.03336545881058</v>
      </c>
      <c r="IQ101" s="45">
        <v>40</v>
      </c>
      <c r="IR101" s="128">
        <f t="shared" si="139"/>
        <v>1126.4568749999989</v>
      </c>
      <c r="IS101" s="128">
        <f t="shared" si="140"/>
        <v>262.8</v>
      </c>
      <c r="IT101" s="128">
        <f t="shared" si="141"/>
        <v>863.65687499999899</v>
      </c>
      <c r="IU101" s="46">
        <f t="shared" si="364"/>
        <v>298.82</v>
      </c>
      <c r="IV101" s="46">
        <f t="shared" si="143"/>
        <v>564.83687499999905</v>
      </c>
      <c r="IW101" s="51">
        <f t="shared" si="144"/>
        <v>178729.78500000006</v>
      </c>
      <c r="IX101" s="199">
        <f t="shared" si="325"/>
        <v>10000</v>
      </c>
      <c r="IY101" s="128">
        <f t="shared" si="145"/>
        <v>258.01897403091721</v>
      </c>
      <c r="IZ101" s="408">
        <f t="shared" si="146"/>
        <v>0</v>
      </c>
      <c r="JA101" s="58">
        <f t="shared" si="147"/>
        <v>931.95916666666494</v>
      </c>
      <c r="JB101" s="52">
        <f t="shared" si="148"/>
        <v>255.6</v>
      </c>
      <c r="JC101" s="51">
        <f t="shared" si="149"/>
        <v>676.35916666666492</v>
      </c>
      <c r="JD101" s="57">
        <f t="shared" si="150"/>
        <v>173703.77333333335</v>
      </c>
      <c r="JE101" s="280">
        <f t="shared" si="151"/>
        <v>10000</v>
      </c>
      <c r="JF101" s="280">
        <f t="shared" si="152"/>
        <v>0</v>
      </c>
      <c r="JG101" s="468">
        <f t="shared" si="153"/>
        <v>-931.95916666666494</v>
      </c>
      <c r="JH101" s="46">
        <f t="shared" si="154"/>
        <v>-1126.4568749999989</v>
      </c>
      <c r="JI101" s="46">
        <f t="shared" si="155"/>
        <v>-863.65687499999899</v>
      </c>
      <c r="JJ101" s="48"/>
      <c r="JL101" s="45">
        <v>40</v>
      </c>
      <c r="JM101" s="46">
        <f t="shared" si="156"/>
        <v>1124.4930833333331</v>
      </c>
      <c r="JN101" s="46">
        <f t="shared" si="157"/>
        <v>257.08</v>
      </c>
      <c r="JO101" s="128">
        <f t="shared" si="158"/>
        <v>867.41308333333313</v>
      </c>
      <c r="JP101" s="46">
        <f t="shared" si="326"/>
        <v>299.05</v>
      </c>
      <c r="JQ101" s="46">
        <f t="shared" si="159"/>
        <v>568.36308333333318</v>
      </c>
      <c r="JR101" s="51">
        <f t="shared" si="160"/>
        <v>178859.92666666664</v>
      </c>
      <c r="JS101" s="51">
        <f t="shared" si="491"/>
        <v>174850.27883349883</v>
      </c>
      <c r="JT101" s="199">
        <f t="shared" si="328"/>
        <v>10000</v>
      </c>
      <c r="JU101" s="128">
        <f t="shared" si="161"/>
        <v>257.07159154455951</v>
      </c>
      <c r="JV101" s="408">
        <f t="shared" si="162"/>
        <v>0</v>
      </c>
      <c r="JW101" s="58">
        <f t="shared" si="163"/>
        <v>930.37233333333074</v>
      </c>
      <c r="JX101" s="52">
        <f t="shared" si="164"/>
        <v>249.94</v>
      </c>
      <c r="JY101" s="51">
        <f t="shared" si="165"/>
        <v>680.43233333333069</v>
      </c>
      <c r="JZ101" s="51">
        <f t="shared" si="166"/>
        <v>173841.82666666689</v>
      </c>
      <c r="KA101" s="199">
        <f t="shared" si="492"/>
        <v>169999.99999999965</v>
      </c>
      <c r="KB101" s="128">
        <f t="shared" si="330"/>
        <v>10000</v>
      </c>
      <c r="KC101" s="204">
        <f t="shared" si="167"/>
        <v>0</v>
      </c>
      <c r="KD101" s="468">
        <f t="shared" si="331"/>
        <v>-930.37233333333074</v>
      </c>
      <c r="KE101" s="46">
        <f t="shared" si="168"/>
        <v>-1124.4930833333331</v>
      </c>
      <c r="KF101" s="46">
        <f t="shared" si="169"/>
        <v>-867.41308333333313</v>
      </c>
      <c r="KG101" s="48"/>
      <c r="KI101" s="45">
        <v>40</v>
      </c>
      <c r="KJ101" s="46">
        <f t="shared" si="170"/>
        <v>1124.4890404061762</v>
      </c>
      <c r="KK101" s="46">
        <f t="shared" si="171"/>
        <v>256.88</v>
      </c>
      <c r="KL101" s="128">
        <f t="shared" si="172"/>
        <v>867.60904040617618</v>
      </c>
      <c r="KM101" s="46">
        <f t="shared" si="173"/>
        <v>298.87766011567538</v>
      </c>
      <c r="KN101" s="46">
        <f t="shared" si="174"/>
        <v>568.73138029050074</v>
      </c>
      <c r="KO101" s="51">
        <f t="shared" si="175"/>
        <v>178757.86468911474</v>
      </c>
      <c r="KP101" s="199">
        <f t="shared" si="493"/>
        <v>177150.12509489924</v>
      </c>
      <c r="KQ101" s="199">
        <f t="shared" si="333"/>
        <v>10000</v>
      </c>
      <c r="KR101" s="128">
        <f t="shared" si="176"/>
        <v>333.108075986362</v>
      </c>
      <c r="KS101" s="408">
        <f t="shared" si="177"/>
        <v>0</v>
      </c>
      <c r="KT101" s="45">
        <v>40</v>
      </c>
      <c r="KU101" s="46">
        <f t="shared" si="334"/>
        <v>1124.49</v>
      </c>
      <c r="KV101" s="46">
        <f t="shared" si="178"/>
        <v>256.88</v>
      </c>
      <c r="KW101" s="128">
        <f t="shared" si="179"/>
        <v>867.61</v>
      </c>
      <c r="KX101" s="46">
        <f t="shared" si="180"/>
        <v>298.87759572569598</v>
      </c>
      <c r="KY101" s="46">
        <f t="shared" si="181"/>
        <v>568.73240427430403</v>
      </c>
      <c r="KZ101" s="51">
        <f t="shared" si="182"/>
        <v>178757.82503114326</v>
      </c>
      <c r="LA101" s="153">
        <f t="shared" si="494"/>
        <v>177150.12509489924</v>
      </c>
      <c r="LB101" s="58">
        <f t="shared" si="457"/>
        <v>930.59633333333579</v>
      </c>
      <c r="LC101" s="52">
        <f t="shared" si="184"/>
        <v>250.28</v>
      </c>
      <c r="LD101" s="51">
        <f t="shared" si="185"/>
        <v>680.31633333333582</v>
      </c>
      <c r="LE101" s="51">
        <f t="shared" si="186"/>
        <v>173744.46666666656</v>
      </c>
      <c r="LF101" s="51">
        <f t="shared" si="495"/>
        <v>172587.90799999982</v>
      </c>
      <c r="LG101" s="128">
        <f t="shared" si="187"/>
        <v>10000</v>
      </c>
      <c r="LH101" s="204">
        <f t="shared" si="188"/>
        <v>0</v>
      </c>
      <c r="LI101" s="479">
        <f t="shared" si="189"/>
        <v>-930.59633333333579</v>
      </c>
      <c r="LJ101" s="46">
        <f t="shared" si="337"/>
        <v>-1124.49</v>
      </c>
      <c r="LK101" s="46">
        <f t="shared" si="338"/>
        <v>-867.61</v>
      </c>
      <c r="LL101" s="48"/>
      <c r="LN101" s="45">
        <v>40</v>
      </c>
      <c r="LO101" s="46">
        <f t="shared" si="190"/>
        <v>1123.1238136873469</v>
      </c>
      <c r="LP101" s="46">
        <f t="shared" si="464"/>
        <v>243.32</v>
      </c>
      <c r="LQ101" s="46">
        <f t="shared" si="192"/>
        <v>879.80381368734697</v>
      </c>
      <c r="LR101" s="46">
        <f t="shared" si="193"/>
        <v>294.58132175005494</v>
      </c>
      <c r="LS101" s="46">
        <f t="shared" si="194"/>
        <v>585.22249193729203</v>
      </c>
      <c r="LT101" s="51">
        <f t="shared" si="195"/>
        <v>176163.57055809567</v>
      </c>
      <c r="LU101" s="199">
        <f t="shared" si="339"/>
        <v>10000</v>
      </c>
      <c r="LV101" s="58">
        <f t="shared" si="196"/>
        <v>933.33033333333128</v>
      </c>
      <c r="LW101" s="52">
        <f t="shared" si="465"/>
        <v>243.32</v>
      </c>
      <c r="LX101" s="51">
        <f t="shared" si="198"/>
        <v>690.01033333333135</v>
      </c>
      <c r="LY101" s="51">
        <f t="shared" si="340"/>
        <v>171199.82666666666</v>
      </c>
      <c r="LZ101" s="46">
        <f t="shared" si="341"/>
        <v>243.32</v>
      </c>
      <c r="MA101" s="199">
        <f t="shared" si="342"/>
        <v>10000</v>
      </c>
      <c r="MB101" s="468">
        <f t="shared" si="199"/>
        <v>-933.33033333333128</v>
      </c>
      <c r="MC101" s="46">
        <f t="shared" si="200"/>
        <v>-1123.1238136873469</v>
      </c>
      <c r="MD101" s="46">
        <f t="shared" si="201"/>
        <v>-879.80381368734697</v>
      </c>
      <c r="ME101" s="48"/>
      <c r="MG101" s="45">
        <v>40</v>
      </c>
      <c r="MH101" s="46">
        <f t="shared" si="202"/>
        <v>1076.608661999408</v>
      </c>
      <c r="MI101" s="46">
        <f t="shared" si="466"/>
        <v>145.98000000000002</v>
      </c>
      <c r="MJ101" s="46">
        <f t="shared" si="204"/>
        <v>930.628661999408</v>
      </c>
      <c r="MK101" s="46">
        <f t="shared" si="205"/>
        <v>291.97928329386298</v>
      </c>
      <c r="ML101" s="46">
        <f t="shared" si="206"/>
        <v>638.64937870554502</v>
      </c>
      <c r="MM101" s="51">
        <f t="shared" si="207"/>
        <v>174548.92059761225</v>
      </c>
      <c r="MN101" s="199">
        <f t="shared" si="343"/>
        <v>10000</v>
      </c>
      <c r="MO101" s="58">
        <f t="shared" si="208"/>
        <v>889.32945707741396</v>
      </c>
      <c r="MP101" s="52">
        <f t="shared" si="467"/>
        <v>141.82</v>
      </c>
      <c r="MQ101" s="51">
        <f t="shared" si="210"/>
        <v>747.50945707741403</v>
      </c>
      <c r="MR101" s="57">
        <f t="shared" si="211"/>
        <v>169455.96171690334</v>
      </c>
      <c r="MS101" s="199">
        <f t="shared" si="344"/>
        <v>10000</v>
      </c>
      <c r="MT101" s="468">
        <f t="shared" si="345"/>
        <v>-889.32945707741396</v>
      </c>
      <c r="MU101" s="46">
        <f t="shared" si="212"/>
        <v>-1076.608661999408</v>
      </c>
      <c r="MV101" s="46">
        <f t="shared" si="213"/>
        <v>-930.628661999408</v>
      </c>
      <c r="MW101" s="48"/>
      <c r="MY101" s="45">
        <v>40</v>
      </c>
      <c r="MZ101" s="46">
        <f t="shared" si="214"/>
        <v>1076.608661999408</v>
      </c>
      <c r="NA101" s="46">
        <f t="shared" si="468"/>
        <v>145.98000000000002</v>
      </c>
      <c r="NB101" s="128">
        <f t="shared" si="216"/>
        <v>930.628661999408</v>
      </c>
      <c r="NC101" s="46">
        <f t="shared" si="217"/>
        <v>291.97928329386298</v>
      </c>
      <c r="ND101" s="46">
        <f t="shared" si="218"/>
        <v>638.64937870554502</v>
      </c>
      <c r="NE101" s="51">
        <f t="shared" si="219"/>
        <v>174548.92059761225</v>
      </c>
      <c r="NF101" s="153">
        <f t="shared" si="346"/>
        <v>10000</v>
      </c>
      <c r="NG101" s="45">
        <v>40</v>
      </c>
      <c r="NH101" s="46">
        <f t="shared" si="220"/>
        <v>1076.6099999999999</v>
      </c>
      <c r="NI101" s="46">
        <f t="shared" si="469"/>
        <v>145.98000000000002</v>
      </c>
      <c r="NJ101" s="128">
        <f t="shared" si="347"/>
        <v>930.63</v>
      </c>
      <c r="NK101" s="46">
        <f t="shared" si="348"/>
        <v>291.97919351230337</v>
      </c>
      <c r="NL101" s="46">
        <f t="shared" si="222"/>
        <v>638.65080648769663</v>
      </c>
      <c r="NM101" s="51">
        <f t="shared" si="223"/>
        <v>174548.86530089434</v>
      </c>
      <c r="NN101" s="58">
        <f t="shared" si="224"/>
        <v>888.78037499999857</v>
      </c>
      <c r="NO101" s="52">
        <f t="shared" si="470"/>
        <v>141.84</v>
      </c>
      <c r="NP101" s="51">
        <f t="shared" si="226"/>
        <v>746.94037499999854</v>
      </c>
      <c r="NQ101" s="57">
        <f t="shared" si="227"/>
        <v>169478.26500000007</v>
      </c>
      <c r="NR101" s="153">
        <f t="shared" si="349"/>
        <v>10000</v>
      </c>
      <c r="NS101" s="469">
        <f t="shared" si="228"/>
        <v>-888.78037499999857</v>
      </c>
      <c r="NT101" s="46">
        <f t="shared" si="229"/>
        <v>-1076.6099999999999</v>
      </c>
      <c r="NU101" s="46">
        <f t="shared" si="230"/>
        <v>-930.63</v>
      </c>
      <c r="NV101" s="48"/>
      <c r="NX101" s="45">
        <v>40</v>
      </c>
      <c r="NY101" s="46">
        <f t="shared" si="231"/>
        <v>1076.6456011701148</v>
      </c>
      <c r="NZ101" s="46">
        <f t="shared" si="471"/>
        <v>145.69</v>
      </c>
      <c r="OA101" s="46">
        <f t="shared" si="233"/>
        <v>930.95560117011473</v>
      </c>
      <c r="OB101" s="46">
        <f t="shared" si="234"/>
        <v>292.08448158641062</v>
      </c>
      <c r="OC101" s="46">
        <f t="shared" si="235"/>
        <v>638.87111958370406</v>
      </c>
      <c r="OD101" s="51">
        <f t="shared" si="236"/>
        <v>174611.81783226269</v>
      </c>
      <c r="OE101" s="57">
        <f t="shared" si="496"/>
        <v>174850.27883349883</v>
      </c>
      <c r="OF101" s="153">
        <f t="shared" si="351"/>
        <v>10000</v>
      </c>
      <c r="OG101" s="58">
        <f t="shared" si="237"/>
        <v>889.48383333333379</v>
      </c>
      <c r="OH101" s="241">
        <f t="shared" si="497"/>
        <v>141.65</v>
      </c>
      <c r="OI101" s="51">
        <f t="shared" si="238"/>
        <v>747.83383333333381</v>
      </c>
      <c r="OJ101" s="51">
        <f t="shared" si="239"/>
        <v>169526.84666666691</v>
      </c>
      <c r="OK101" s="153">
        <f t="shared" si="498"/>
        <v>169999.99999999965</v>
      </c>
      <c r="OL101" s="153">
        <f t="shared" si="354"/>
        <v>10000</v>
      </c>
      <c r="OM101" s="468">
        <f t="shared" si="355"/>
        <v>-889.48383333333379</v>
      </c>
      <c r="ON101" s="46">
        <f t="shared" si="356"/>
        <v>-1076.6456011701148</v>
      </c>
      <c r="OO101" s="46">
        <f t="shared" si="240"/>
        <v>-930.95560117011473</v>
      </c>
      <c r="OP101" s="48"/>
      <c r="OR101" s="45">
        <v>40</v>
      </c>
      <c r="OS101" s="46">
        <f t="shared" si="241"/>
        <v>1076.765700416463</v>
      </c>
      <c r="OT101" s="46">
        <f t="shared" si="472"/>
        <v>145.78</v>
      </c>
      <c r="OU101" s="128">
        <f t="shared" si="243"/>
        <v>930.98570041646303</v>
      </c>
      <c r="OV101" s="46">
        <f t="shared" si="244"/>
        <v>292.07707637744971</v>
      </c>
      <c r="OW101" s="46">
        <f t="shared" si="245"/>
        <v>638.90862403901338</v>
      </c>
      <c r="OX101" s="51">
        <f t="shared" si="246"/>
        <v>174607.33720243082</v>
      </c>
      <c r="OY101" s="51">
        <f t="shared" si="499"/>
        <v>174945.18237903295</v>
      </c>
      <c r="OZ101" s="153">
        <f t="shared" si="358"/>
        <v>10000</v>
      </c>
      <c r="PA101" s="45">
        <v>40</v>
      </c>
      <c r="PB101" s="46">
        <f t="shared" si="247"/>
        <v>1076.765700416463</v>
      </c>
      <c r="PC101" s="46">
        <f t="shared" si="500"/>
        <v>145.78</v>
      </c>
      <c r="PD101" s="128">
        <f t="shared" si="248"/>
        <v>930.98570041646303</v>
      </c>
      <c r="PE101" s="46">
        <f t="shared" si="249"/>
        <v>292.07707637744971</v>
      </c>
      <c r="PF101" s="46">
        <f t="shared" si="250"/>
        <v>638.90862403901338</v>
      </c>
      <c r="PG101" s="51">
        <f t="shared" si="251"/>
        <v>174607.33720243082</v>
      </c>
      <c r="PH101" s="57">
        <f t="shared" si="501"/>
        <v>174945.09318533188</v>
      </c>
      <c r="PI101" s="688">
        <f t="shared" si="252"/>
        <v>889.6533333333341</v>
      </c>
      <c r="PJ101" s="52">
        <f t="shared" si="502"/>
        <v>141.86000000000001</v>
      </c>
      <c r="PK101" s="51">
        <f t="shared" si="253"/>
        <v>747.79333333333409</v>
      </c>
      <c r="PL101" s="57">
        <f t="shared" si="254"/>
        <v>169522.46666666667</v>
      </c>
      <c r="PM101" s="57">
        <f t="shared" si="503"/>
        <v>170246.97200000007</v>
      </c>
      <c r="PN101" s="153">
        <f t="shared" si="363"/>
        <v>10000</v>
      </c>
      <c r="PO101" s="469">
        <f t="shared" si="255"/>
        <v>-889.6533333333341</v>
      </c>
      <c r="PP101" s="46">
        <f t="shared" si="256"/>
        <v>-1076.765700416463</v>
      </c>
      <c r="PQ101" s="46">
        <f t="shared" si="257"/>
        <v>-930.98570041646303</v>
      </c>
      <c r="PR101" s="48"/>
    </row>
    <row r="102" spans="2:434" hidden="1" x14ac:dyDescent="0.3">
      <c r="B102" s="45">
        <v>41</v>
      </c>
      <c r="C102" s="46">
        <f t="shared" si="10"/>
        <v>1111.77</v>
      </c>
      <c r="D102" s="46">
        <f t="shared" si="11"/>
        <v>100</v>
      </c>
      <c r="E102" s="46">
        <f t="shared" si="12"/>
        <v>1011.77</v>
      </c>
      <c r="F102" s="46">
        <f t="shared" si="13"/>
        <v>286.60275970518944</v>
      </c>
      <c r="G102" s="46">
        <f t="shared" si="14"/>
        <v>725.16724029481054</v>
      </c>
      <c r="H102" s="51">
        <f t="shared" si="15"/>
        <v>171236.48858281886</v>
      </c>
      <c r="I102" s="58">
        <f t="shared" si="16"/>
        <v>933.33333333333337</v>
      </c>
      <c r="J102" s="52">
        <f t="shared" si="17"/>
        <v>100</v>
      </c>
      <c r="K102" s="51">
        <f t="shared" si="18"/>
        <v>833.33333333333337</v>
      </c>
      <c r="L102" s="57">
        <f t="shared" si="19"/>
        <v>165833.33333333294</v>
      </c>
      <c r="M102" s="468">
        <f t="shared" si="258"/>
        <v>-933.33333333333337</v>
      </c>
      <c r="N102" s="46">
        <f t="shared" si="259"/>
        <v>-1111.77</v>
      </c>
      <c r="O102" s="47"/>
      <c r="P102" s="46">
        <f t="shared" si="260"/>
        <v>-1011.77</v>
      </c>
      <c r="Q102" s="48"/>
      <c r="R102" s="29"/>
      <c r="S102" s="29"/>
      <c r="T102" s="45">
        <v>41</v>
      </c>
      <c r="U102" s="46">
        <f t="shared" si="20"/>
        <v>1172.4100000000001</v>
      </c>
      <c r="V102" s="46">
        <f t="shared" si="21"/>
        <v>160.63999999999999</v>
      </c>
      <c r="W102" s="46">
        <f t="shared" si="261"/>
        <v>1011.77</v>
      </c>
      <c r="X102" s="46">
        <f t="shared" si="22"/>
        <v>286.60275970518944</v>
      </c>
      <c r="Y102" s="46">
        <f t="shared" si="23"/>
        <v>725.16724029481054</v>
      </c>
      <c r="Z102" s="51">
        <f t="shared" si="24"/>
        <v>171236.48858281886</v>
      </c>
      <c r="AA102" s="58">
        <f t="shared" si="25"/>
        <v>989.01333333333332</v>
      </c>
      <c r="AB102" s="52">
        <f t="shared" si="26"/>
        <v>155.68</v>
      </c>
      <c r="AC102" s="51">
        <f t="shared" si="27"/>
        <v>833.33333333333337</v>
      </c>
      <c r="AD102" s="57">
        <f t="shared" si="28"/>
        <v>165833.33333333294</v>
      </c>
      <c r="AE102" s="468">
        <f t="shared" si="262"/>
        <v>-989.01333333333332</v>
      </c>
      <c r="AF102" s="46">
        <f t="shared" si="29"/>
        <v>-1172.4100000000001</v>
      </c>
      <c r="AG102" s="47"/>
      <c r="AH102" s="46">
        <f t="shared" si="263"/>
        <v>-1011.77</v>
      </c>
      <c r="AI102" s="48"/>
      <c r="AJ102" s="29"/>
      <c r="AK102" s="45">
        <v>41</v>
      </c>
      <c r="AL102" s="46">
        <f t="shared" si="30"/>
        <v>1117.72</v>
      </c>
      <c r="AM102" s="46"/>
      <c r="AN102" s="46"/>
      <c r="AO102" s="46">
        <f t="shared" si="31"/>
        <v>157.86000000000001</v>
      </c>
      <c r="AP102" s="128">
        <f t="shared" si="32"/>
        <v>959.86</v>
      </c>
      <c r="AQ102" s="128"/>
      <c r="AR102" s="128"/>
      <c r="AS102" s="46">
        <f t="shared" si="33"/>
        <v>291.01132031401636</v>
      </c>
      <c r="AT102" s="46">
        <f t="shared" si="34"/>
        <v>668.8486796859836</v>
      </c>
      <c r="AU102" s="51"/>
      <c r="AV102" s="51"/>
      <c r="AW102" s="51">
        <f t="shared" si="35"/>
        <v>173937.94350872384</v>
      </c>
      <c r="AX102" s="58">
        <f t="shared" si="264"/>
        <v>927.38215694565588</v>
      </c>
      <c r="AY102" s="52"/>
      <c r="AZ102" s="52"/>
      <c r="BA102" s="52">
        <f t="shared" si="36"/>
        <v>153.34</v>
      </c>
      <c r="BB102" s="51">
        <f t="shared" si="37"/>
        <v>774.04215694565585</v>
      </c>
      <c r="BC102" s="51"/>
      <c r="BD102" s="51"/>
      <c r="BE102" s="57">
        <f t="shared" si="38"/>
        <v>168831.01156522805</v>
      </c>
      <c r="BF102" s="468">
        <f t="shared" si="39"/>
        <v>-927.38215694565588</v>
      </c>
      <c r="BG102" s="46">
        <f t="shared" si="40"/>
        <v>-1117.72</v>
      </c>
      <c r="BH102" s="46">
        <f t="shared" si="41"/>
        <v>-959.86</v>
      </c>
      <c r="BI102" s="48"/>
      <c r="BJ102" s="12"/>
      <c r="BK102" s="45">
        <v>41</v>
      </c>
      <c r="BL102" s="46">
        <f t="shared" si="265"/>
        <v>1168.43</v>
      </c>
      <c r="BM102" s="46">
        <f t="shared" si="266"/>
        <v>156.66</v>
      </c>
      <c r="BN102" s="46">
        <f t="shared" si="267"/>
        <v>1011.77</v>
      </c>
      <c r="BO102" s="46">
        <f t="shared" si="42"/>
        <v>286.60275970518944</v>
      </c>
      <c r="BP102" s="46">
        <f t="shared" si="43"/>
        <v>725.16724029481054</v>
      </c>
      <c r="BQ102" s="51">
        <f t="shared" si="44"/>
        <v>171236.48858281886</v>
      </c>
      <c r="BR102" s="57">
        <f t="shared" si="473"/>
        <v>174850.27883349883</v>
      </c>
      <c r="BS102" s="58">
        <f t="shared" si="45"/>
        <v>985.63333333333344</v>
      </c>
      <c r="BT102" s="52">
        <f t="shared" si="269"/>
        <v>152.30000000000001</v>
      </c>
      <c r="BU102" s="51">
        <f t="shared" si="46"/>
        <v>833.33333333333337</v>
      </c>
      <c r="BV102" s="51">
        <f t="shared" si="47"/>
        <v>165833.33333333294</v>
      </c>
      <c r="BW102" s="153">
        <f t="shared" si="474"/>
        <v>169999.99999999965</v>
      </c>
      <c r="BX102" s="468">
        <f t="shared" si="271"/>
        <v>-985.63333333333344</v>
      </c>
      <c r="BY102" s="46">
        <f t="shared" si="272"/>
        <v>-1168.43</v>
      </c>
      <c r="BZ102" s="46">
        <f t="shared" si="48"/>
        <v>-1011.77</v>
      </c>
      <c r="CA102" s="48"/>
      <c r="CB102" s="29"/>
      <c r="CC102" s="45">
        <v>41</v>
      </c>
      <c r="CD102" s="128">
        <f t="shared" si="49"/>
        <v>1117.6300000000001</v>
      </c>
      <c r="CE102" s="46">
        <f t="shared" si="273"/>
        <v>154.4</v>
      </c>
      <c r="CF102" s="128">
        <f t="shared" si="50"/>
        <v>963.23</v>
      </c>
      <c r="CG102" s="46">
        <f t="shared" si="274"/>
        <v>290.78586450976667</v>
      </c>
      <c r="CH102" s="46">
        <f t="shared" si="52"/>
        <v>672.44413549023329</v>
      </c>
      <c r="CI102" s="51">
        <f t="shared" si="53"/>
        <v>173799.07457036976</v>
      </c>
      <c r="CJ102" s="199">
        <f t="shared" si="475"/>
        <v>177150.12509489924</v>
      </c>
      <c r="CK102" s="153">
        <f t="shared" si="276"/>
        <v>10000</v>
      </c>
      <c r="CL102" s="45">
        <v>41</v>
      </c>
      <c r="CM102" s="46">
        <f t="shared" si="277"/>
        <v>1117.6300000000001</v>
      </c>
      <c r="CN102" s="128">
        <f t="shared" si="54"/>
        <v>154.4</v>
      </c>
      <c r="CO102" s="128">
        <f t="shared" si="278"/>
        <v>963.23</v>
      </c>
      <c r="CP102" s="46">
        <f t="shared" si="55"/>
        <v>290.78586450976667</v>
      </c>
      <c r="CQ102" s="46">
        <f t="shared" si="56"/>
        <v>672.44413549023329</v>
      </c>
      <c r="CR102" s="51">
        <f t="shared" si="57"/>
        <v>173799.07457036976</v>
      </c>
      <c r="CS102" s="153">
        <f t="shared" si="476"/>
        <v>177150.12509489924</v>
      </c>
      <c r="CT102" s="58">
        <f t="shared" si="58"/>
        <v>927.86033333333398</v>
      </c>
      <c r="CU102" s="52">
        <f t="shared" si="280"/>
        <v>150.41999999999999</v>
      </c>
      <c r="CV102" s="51">
        <f t="shared" si="281"/>
        <v>777.44033333333402</v>
      </c>
      <c r="CW102" s="51">
        <f t="shared" si="59"/>
        <v>168700.70633333316</v>
      </c>
      <c r="CX102" s="57">
        <f t="shared" si="477"/>
        <v>172587.90799999982</v>
      </c>
      <c r="CY102" s="153">
        <f t="shared" si="283"/>
        <v>10000</v>
      </c>
      <c r="CZ102" s="479">
        <f t="shared" si="60"/>
        <v>-927.86033333333398</v>
      </c>
      <c r="DA102" s="46">
        <f t="shared" si="284"/>
        <v>-1117.6300000000001</v>
      </c>
      <c r="DB102" s="46">
        <f t="shared" si="285"/>
        <v>-963.23</v>
      </c>
      <c r="DC102" s="48"/>
      <c r="DE102" s="45">
        <v>41</v>
      </c>
      <c r="DF102" s="46">
        <f t="shared" si="61"/>
        <v>1078.43</v>
      </c>
      <c r="DG102" s="46">
        <f t="shared" si="478"/>
        <v>66.66</v>
      </c>
      <c r="DH102" s="46">
        <f t="shared" si="62"/>
        <v>1011.77</v>
      </c>
      <c r="DI102" s="46">
        <f t="shared" si="63"/>
        <v>286.60275970518944</v>
      </c>
      <c r="DJ102" s="46">
        <f t="shared" si="64"/>
        <v>725.16724029481054</v>
      </c>
      <c r="DK102" s="51">
        <f t="shared" si="65"/>
        <v>171236.48858281886</v>
      </c>
      <c r="DL102" s="58">
        <f t="shared" si="66"/>
        <v>899.99333333333334</v>
      </c>
      <c r="DM102" s="52">
        <f t="shared" si="479"/>
        <v>66.66</v>
      </c>
      <c r="DN102" s="51">
        <f t="shared" si="67"/>
        <v>833.33333333333337</v>
      </c>
      <c r="DO102" s="57">
        <f t="shared" si="68"/>
        <v>165833.33333333294</v>
      </c>
      <c r="DP102" s="468">
        <f t="shared" si="288"/>
        <v>-899.99333333333334</v>
      </c>
      <c r="DQ102" s="46">
        <f t="shared" si="289"/>
        <v>-1078.43</v>
      </c>
      <c r="DR102" s="47"/>
      <c r="DS102" s="46">
        <f t="shared" si="290"/>
        <v>-1011.77</v>
      </c>
      <c r="DT102" s="48"/>
      <c r="DU102" s="29"/>
      <c r="DV102" s="45">
        <v>41</v>
      </c>
      <c r="DW102" s="46">
        <f t="shared" si="291"/>
        <v>1069.08</v>
      </c>
      <c r="DX102" s="46">
        <f t="shared" si="480"/>
        <v>57.31</v>
      </c>
      <c r="DY102" s="46">
        <f t="shared" si="293"/>
        <v>1011.77</v>
      </c>
      <c r="DZ102" s="46">
        <f t="shared" si="69"/>
        <v>286.60275970518944</v>
      </c>
      <c r="EA102" s="46">
        <f t="shared" si="70"/>
        <v>725.16724029481054</v>
      </c>
      <c r="EB102" s="51">
        <f t="shared" si="71"/>
        <v>171236.48858281886</v>
      </c>
      <c r="EC102" s="58">
        <f t="shared" si="72"/>
        <v>888.87333333333333</v>
      </c>
      <c r="ED102" s="52">
        <f t="shared" si="481"/>
        <v>55.54</v>
      </c>
      <c r="EE102" s="51">
        <f t="shared" si="73"/>
        <v>833.33333333333337</v>
      </c>
      <c r="EF102" s="57">
        <f t="shared" si="74"/>
        <v>165833.33333333294</v>
      </c>
      <c r="EG102" s="468">
        <f t="shared" si="295"/>
        <v>-888.87333333333333</v>
      </c>
      <c r="EH102" s="46">
        <f t="shared" si="296"/>
        <v>-1069.08</v>
      </c>
      <c r="EI102" s="47"/>
      <c r="EJ102" s="46">
        <f t="shared" si="297"/>
        <v>-1011.77</v>
      </c>
      <c r="EK102" s="48"/>
      <c r="EL102" s="29"/>
      <c r="EM102" s="45">
        <v>41</v>
      </c>
      <c r="EN102" s="46">
        <f t="shared" si="458"/>
        <v>1058.0868689014749</v>
      </c>
      <c r="EO102" s="46">
        <f t="shared" si="482"/>
        <v>57.370000000000005</v>
      </c>
      <c r="EP102" s="128">
        <f t="shared" si="77"/>
        <v>1000.7168689014749</v>
      </c>
      <c r="EQ102" s="46">
        <f t="shared" si="78"/>
        <v>286.9016618596844</v>
      </c>
      <c r="ER102" s="46">
        <f t="shared" si="79"/>
        <v>713.81520704179047</v>
      </c>
      <c r="ES102" s="51">
        <f t="shared" si="80"/>
        <v>171427.18190876883</v>
      </c>
      <c r="ET102" s="153">
        <f t="shared" si="298"/>
        <v>10000</v>
      </c>
      <c r="EU102" s="45">
        <v>41</v>
      </c>
      <c r="EV102" s="46">
        <f t="shared" si="81"/>
        <v>1058.0899999999999</v>
      </c>
      <c r="EW102" s="46">
        <f t="shared" si="483"/>
        <v>57.370000000000005</v>
      </c>
      <c r="EX102" s="128">
        <f t="shared" si="300"/>
        <v>1000.72</v>
      </c>
      <c r="EY102" s="46">
        <f t="shared" si="301"/>
        <v>286.90144619028257</v>
      </c>
      <c r="EZ102" s="46">
        <f t="shared" si="82"/>
        <v>713.81855380971751</v>
      </c>
      <c r="FA102" s="51">
        <f t="shared" si="83"/>
        <v>171427.04916035981</v>
      </c>
      <c r="FB102" s="58">
        <f t="shared" si="302"/>
        <v>874.86920833333363</v>
      </c>
      <c r="FC102" s="52">
        <f t="shared" si="484"/>
        <v>55.66</v>
      </c>
      <c r="FD102" s="51">
        <f t="shared" si="304"/>
        <v>819.20920833333366</v>
      </c>
      <c r="FE102" s="57">
        <f t="shared" si="84"/>
        <v>166184.17245833323</v>
      </c>
      <c r="FF102" s="153">
        <f t="shared" si="305"/>
        <v>10000</v>
      </c>
      <c r="FG102" s="469">
        <f t="shared" si="85"/>
        <v>-874.86920833333363</v>
      </c>
      <c r="FH102" s="46">
        <f t="shared" si="86"/>
        <v>-1058.0899999999999</v>
      </c>
      <c r="FI102" s="46">
        <f t="shared" si="87"/>
        <v>-1000.72</v>
      </c>
      <c r="FJ102" s="48"/>
      <c r="FL102" s="45">
        <v>41</v>
      </c>
      <c r="FM102" s="46">
        <f t="shared" si="306"/>
        <v>1070.04</v>
      </c>
      <c r="FN102" s="46">
        <f t="shared" si="459"/>
        <v>58.269999999999996</v>
      </c>
      <c r="FO102" s="46">
        <f t="shared" si="307"/>
        <v>1011.77</v>
      </c>
      <c r="FP102" s="46">
        <f t="shared" si="89"/>
        <v>286.60275970518944</v>
      </c>
      <c r="FQ102" s="46">
        <f t="shared" si="90"/>
        <v>725.16724029481054</v>
      </c>
      <c r="FR102" s="51">
        <f t="shared" si="91"/>
        <v>171236.48858281886</v>
      </c>
      <c r="FS102" s="57">
        <f t="shared" si="485"/>
        <v>174850.27883349883</v>
      </c>
      <c r="FT102" s="58">
        <f t="shared" si="92"/>
        <v>889.98333333333335</v>
      </c>
      <c r="FU102" s="241">
        <f t="shared" si="460"/>
        <v>56.65</v>
      </c>
      <c r="FV102" s="51">
        <f t="shared" si="94"/>
        <v>833.33333333333337</v>
      </c>
      <c r="FW102" s="51">
        <f t="shared" si="95"/>
        <v>165833.33333333294</v>
      </c>
      <c r="FX102" s="153">
        <f t="shared" si="486"/>
        <v>169999.99999999965</v>
      </c>
      <c r="FY102" s="468">
        <f t="shared" si="310"/>
        <v>-889.98333333333335</v>
      </c>
      <c r="FZ102" s="46">
        <f t="shared" si="311"/>
        <v>-1070.04</v>
      </c>
      <c r="GA102" s="46">
        <f t="shared" si="96"/>
        <v>-1011.77</v>
      </c>
      <c r="GB102" s="48"/>
      <c r="GD102" s="45">
        <v>41</v>
      </c>
      <c r="GE102" s="46">
        <f t="shared" si="461"/>
        <v>1060.0875939185617</v>
      </c>
      <c r="GF102" s="128">
        <f t="shared" si="487"/>
        <v>58.31</v>
      </c>
      <c r="GG102" s="128">
        <f t="shared" si="98"/>
        <v>1001.7775939185617</v>
      </c>
      <c r="GH102" s="46">
        <f t="shared" si="99"/>
        <v>286.82877216982473</v>
      </c>
      <c r="GI102" s="46">
        <f t="shared" si="100"/>
        <v>714.94882174873692</v>
      </c>
      <c r="GJ102" s="51">
        <f t="shared" si="101"/>
        <v>171382.31448014613</v>
      </c>
      <c r="GK102" s="51">
        <f t="shared" si="488"/>
        <v>174945.18237903295</v>
      </c>
      <c r="GL102" s="153">
        <f t="shared" si="314"/>
        <v>10000</v>
      </c>
      <c r="GM102" s="45">
        <v>41</v>
      </c>
      <c r="GN102" s="46">
        <f t="shared" si="102"/>
        <v>1060.0899999999999</v>
      </c>
      <c r="GO102" s="46">
        <f t="shared" si="462"/>
        <v>58.31</v>
      </c>
      <c r="GP102" s="128">
        <f t="shared" si="315"/>
        <v>1001.78</v>
      </c>
      <c r="GQ102" s="46">
        <f t="shared" si="104"/>
        <v>286.82860643944593</v>
      </c>
      <c r="GR102" s="46">
        <f t="shared" si="105"/>
        <v>714.95139356055404</v>
      </c>
      <c r="GS102" s="51">
        <f t="shared" si="106"/>
        <v>171382.21247010698</v>
      </c>
      <c r="GT102" s="57">
        <f t="shared" si="489"/>
        <v>174945.09318533188</v>
      </c>
      <c r="GU102" s="58">
        <f t="shared" si="107"/>
        <v>876.92633333333197</v>
      </c>
      <c r="GV102" s="52">
        <f t="shared" si="463"/>
        <v>56.74</v>
      </c>
      <c r="GW102" s="51">
        <f t="shared" si="317"/>
        <v>820.18633333333196</v>
      </c>
      <c r="GX102" s="57">
        <f t="shared" si="109"/>
        <v>166146.04033333334</v>
      </c>
      <c r="GY102" s="57">
        <f t="shared" si="490"/>
        <v>170246.97200000007</v>
      </c>
      <c r="GZ102" s="153">
        <f t="shared" si="319"/>
        <v>10000</v>
      </c>
      <c r="HA102" s="469">
        <f t="shared" si="110"/>
        <v>-876.92633333333197</v>
      </c>
      <c r="HB102" s="46">
        <f t="shared" si="111"/>
        <v>-1060.0899999999999</v>
      </c>
      <c r="HC102" s="46">
        <f t="shared" si="112"/>
        <v>-1001.78</v>
      </c>
      <c r="HD102" s="48"/>
      <c r="HF102" s="45">
        <v>41</v>
      </c>
      <c r="HG102" s="46">
        <f t="shared" si="113"/>
        <v>1123.8775326810628</v>
      </c>
      <c r="HH102" s="46">
        <f t="shared" si="114"/>
        <v>250</v>
      </c>
      <c r="HI102" s="46">
        <f t="shared" si="115"/>
        <v>873.8775326810628</v>
      </c>
      <c r="HJ102" s="46">
        <f t="shared" si="116"/>
        <v>296.10076359179249</v>
      </c>
      <c r="HK102" s="46">
        <f t="shared" si="117"/>
        <v>577.77676908927037</v>
      </c>
      <c r="HL102" s="51">
        <f t="shared" si="118"/>
        <v>177082.68138598619</v>
      </c>
      <c r="HM102" s="153">
        <f t="shared" si="320"/>
        <v>10000</v>
      </c>
      <c r="HN102" s="58">
        <f t="shared" si="119"/>
        <v>933.33333333333724</v>
      </c>
      <c r="HO102" s="52">
        <f t="shared" si="120"/>
        <v>250</v>
      </c>
      <c r="HP102" s="51">
        <f t="shared" si="121"/>
        <v>683.33333333333724</v>
      </c>
      <c r="HQ102" s="57">
        <f t="shared" si="122"/>
        <v>171983.33333333294</v>
      </c>
      <c r="HR102" s="153">
        <f t="shared" si="321"/>
        <v>10000</v>
      </c>
      <c r="HS102" s="468">
        <f t="shared" si="123"/>
        <v>-933.33333333333724</v>
      </c>
      <c r="HT102" s="46">
        <f t="shared" si="124"/>
        <v>-1123.8775326810628</v>
      </c>
      <c r="HU102" s="46">
        <f t="shared" si="125"/>
        <v>-873.8775326810628</v>
      </c>
      <c r="HV102" s="48"/>
      <c r="HW102" s="29"/>
      <c r="HX102" s="45">
        <v>41</v>
      </c>
      <c r="HY102" s="128">
        <f t="shared" si="126"/>
        <v>1124.3399999999999</v>
      </c>
      <c r="HZ102" s="46">
        <f t="shared" si="127"/>
        <v>257.2</v>
      </c>
      <c r="IA102" s="46">
        <f t="shared" si="128"/>
        <v>867.14</v>
      </c>
      <c r="IB102" s="46">
        <f t="shared" si="129"/>
        <v>297.68617147059211</v>
      </c>
      <c r="IC102" s="46">
        <f t="shared" si="130"/>
        <v>569.45382852940793</v>
      </c>
      <c r="ID102" s="51">
        <f t="shared" si="131"/>
        <v>178042.24905382586</v>
      </c>
      <c r="IE102" s="153">
        <f t="shared" si="322"/>
        <v>10000</v>
      </c>
      <c r="IF102" s="58">
        <f t="shared" si="132"/>
        <v>930.14625019664186</v>
      </c>
      <c r="IG102" s="52">
        <f t="shared" si="133"/>
        <v>249.96</v>
      </c>
      <c r="IH102" s="51">
        <f t="shared" si="134"/>
        <v>680.18625019664182</v>
      </c>
      <c r="II102" s="57">
        <f t="shared" si="323"/>
        <v>172899.58374193776</v>
      </c>
      <c r="IJ102" s="153">
        <f t="shared" si="324"/>
        <v>10000</v>
      </c>
      <c r="IK102" s="468">
        <f t="shared" si="135"/>
        <v>-930.14625019664186</v>
      </c>
      <c r="IL102" s="46">
        <f t="shared" si="136"/>
        <v>-1124.3399999999999</v>
      </c>
      <c r="IM102" s="46">
        <f t="shared" si="137"/>
        <v>-867.14</v>
      </c>
      <c r="IN102" s="48"/>
      <c r="IO102" s="53">
        <f t="shared" si="138"/>
        <v>257.21584753582039</v>
      </c>
      <c r="IQ102" s="45">
        <v>41</v>
      </c>
      <c r="IR102" s="128">
        <f t="shared" si="139"/>
        <v>1126.4568749999989</v>
      </c>
      <c r="IS102" s="128">
        <f t="shared" si="140"/>
        <v>261.98</v>
      </c>
      <c r="IT102" s="128">
        <f t="shared" si="141"/>
        <v>864.47687499999893</v>
      </c>
      <c r="IU102" s="46">
        <f t="shared" si="364"/>
        <v>297.88</v>
      </c>
      <c r="IV102" s="46">
        <f t="shared" si="143"/>
        <v>566.59687499999893</v>
      </c>
      <c r="IW102" s="51">
        <f t="shared" si="144"/>
        <v>178163.18812500007</v>
      </c>
      <c r="IX102" s="199">
        <f t="shared" si="325"/>
        <v>10000</v>
      </c>
      <c r="IY102" s="128">
        <f t="shared" si="145"/>
        <v>257.20612962176398</v>
      </c>
      <c r="IZ102" s="408">
        <f t="shared" si="146"/>
        <v>0</v>
      </c>
      <c r="JA102" s="58">
        <f t="shared" si="147"/>
        <v>931.95916666666494</v>
      </c>
      <c r="JB102" s="52">
        <f t="shared" si="148"/>
        <v>254.62</v>
      </c>
      <c r="JC102" s="51">
        <f t="shared" si="149"/>
        <v>677.33916666666494</v>
      </c>
      <c r="JD102" s="57">
        <f t="shared" si="150"/>
        <v>173026.43416666667</v>
      </c>
      <c r="JE102" s="280">
        <f t="shared" si="151"/>
        <v>10000</v>
      </c>
      <c r="JF102" s="280">
        <f t="shared" si="152"/>
        <v>0</v>
      </c>
      <c r="JG102" s="468">
        <f t="shared" si="153"/>
        <v>-931.95916666666494</v>
      </c>
      <c r="JH102" s="46">
        <f t="shared" si="154"/>
        <v>-1126.4568749999989</v>
      </c>
      <c r="JI102" s="46">
        <f t="shared" si="155"/>
        <v>-864.47687499999893</v>
      </c>
      <c r="JJ102" s="48"/>
      <c r="JL102" s="45">
        <v>41</v>
      </c>
      <c r="JM102" s="46">
        <f t="shared" si="156"/>
        <v>1124.4930833333331</v>
      </c>
      <c r="JN102" s="46">
        <f t="shared" si="157"/>
        <v>257.08</v>
      </c>
      <c r="JO102" s="128">
        <f t="shared" si="158"/>
        <v>867.41308333333313</v>
      </c>
      <c r="JP102" s="46">
        <f t="shared" si="326"/>
        <v>298.10000000000002</v>
      </c>
      <c r="JQ102" s="46">
        <f t="shared" si="159"/>
        <v>569.31308333333311</v>
      </c>
      <c r="JR102" s="51">
        <f t="shared" si="160"/>
        <v>178290.6135833333</v>
      </c>
      <c r="JS102" s="51">
        <f t="shared" si="491"/>
        <v>174850.27883349883</v>
      </c>
      <c r="JT102" s="199">
        <f t="shared" si="328"/>
        <v>10000</v>
      </c>
      <c r="JU102" s="128">
        <f t="shared" si="161"/>
        <v>257.07159154455951</v>
      </c>
      <c r="JV102" s="408">
        <f t="shared" si="162"/>
        <v>0</v>
      </c>
      <c r="JW102" s="58">
        <f t="shared" si="163"/>
        <v>930.37233333333074</v>
      </c>
      <c r="JX102" s="52">
        <f t="shared" si="164"/>
        <v>249.94</v>
      </c>
      <c r="JY102" s="51">
        <f t="shared" si="165"/>
        <v>680.43233333333069</v>
      </c>
      <c r="JZ102" s="51">
        <f t="shared" si="166"/>
        <v>173161.39433333356</v>
      </c>
      <c r="KA102" s="199">
        <f t="shared" si="492"/>
        <v>169999.99999999965</v>
      </c>
      <c r="KB102" s="128">
        <f t="shared" si="330"/>
        <v>10000</v>
      </c>
      <c r="KC102" s="204">
        <f t="shared" si="167"/>
        <v>0</v>
      </c>
      <c r="KD102" s="468">
        <f t="shared" si="331"/>
        <v>-930.37233333333074</v>
      </c>
      <c r="KE102" s="46">
        <f t="shared" si="168"/>
        <v>-1124.4930833333331</v>
      </c>
      <c r="KF102" s="46">
        <f t="shared" si="169"/>
        <v>-867.41308333333313</v>
      </c>
      <c r="KG102" s="48"/>
      <c r="KI102" s="45">
        <v>41</v>
      </c>
      <c r="KJ102" s="46">
        <f t="shared" si="170"/>
        <v>1124.4890404061762</v>
      </c>
      <c r="KK102" s="46">
        <f t="shared" si="171"/>
        <v>256.88</v>
      </c>
      <c r="KL102" s="128">
        <f t="shared" si="172"/>
        <v>867.60904040617618</v>
      </c>
      <c r="KM102" s="46">
        <f t="shared" si="173"/>
        <v>297.92977448185792</v>
      </c>
      <c r="KN102" s="46">
        <f t="shared" si="174"/>
        <v>569.67926592431832</v>
      </c>
      <c r="KO102" s="51">
        <f t="shared" si="175"/>
        <v>178188.18542319041</v>
      </c>
      <c r="KP102" s="199">
        <f t="shared" si="493"/>
        <v>177150.12509489924</v>
      </c>
      <c r="KQ102" s="199">
        <f t="shared" si="333"/>
        <v>10000</v>
      </c>
      <c r="KR102" s="128">
        <f t="shared" si="176"/>
        <v>333.108075986362</v>
      </c>
      <c r="KS102" s="408">
        <f t="shared" si="177"/>
        <v>0</v>
      </c>
      <c r="KT102" s="45">
        <v>41</v>
      </c>
      <c r="KU102" s="46">
        <f t="shared" si="334"/>
        <v>1124.49</v>
      </c>
      <c r="KV102" s="46">
        <f t="shared" si="178"/>
        <v>256.88</v>
      </c>
      <c r="KW102" s="128">
        <f t="shared" si="179"/>
        <v>867.61</v>
      </c>
      <c r="KX102" s="46">
        <f t="shared" si="180"/>
        <v>297.92970838523877</v>
      </c>
      <c r="KY102" s="46">
        <f t="shared" si="181"/>
        <v>569.68029161476125</v>
      </c>
      <c r="KZ102" s="51">
        <f t="shared" si="182"/>
        <v>178188.14473952851</v>
      </c>
      <c r="LA102" s="153">
        <f t="shared" si="494"/>
        <v>177150.12509489924</v>
      </c>
      <c r="LB102" s="58">
        <f t="shared" si="457"/>
        <v>930.59633333333579</v>
      </c>
      <c r="LC102" s="52">
        <f t="shared" si="184"/>
        <v>250.28</v>
      </c>
      <c r="LD102" s="51">
        <f t="shared" si="185"/>
        <v>680.31633333333582</v>
      </c>
      <c r="LE102" s="51">
        <f t="shared" si="186"/>
        <v>173064.15033333324</v>
      </c>
      <c r="LF102" s="51">
        <f t="shared" si="495"/>
        <v>172587.90799999982</v>
      </c>
      <c r="LG102" s="128">
        <f t="shared" si="187"/>
        <v>10000</v>
      </c>
      <c r="LH102" s="204">
        <f t="shared" si="188"/>
        <v>0</v>
      </c>
      <c r="LI102" s="479">
        <f t="shared" si="189"/>
        <v>-930.59633333333579</v>
      </c>
      <c r="LJ102" s="46">
        <f t="shared" si="337"/>
        <v>-1124.49</v>
      </c>
      <c r="LK102" s="46">
        <f t="shared" si="338"/>
        <v>-867.61</v>
      </c>
      <c r="LL102" s="48"/>
      <c r="LN102" s="45">
        <v>41</v>
      </c>
      <c r="LO102" s="46">
        <f t="shared" si="190"/>
        <v>1123.1238136873469</v>
      </c>
      <c r="LP102" s="46">
        <f t="shared" si="464"/>
        <v>243.32</v>
      </c>
      <c r="LQ102" s="46">
        <f t="shared" si="192"/>
        <v>879.80381368734697</v>
      </c>
      <c r="LR102" s="46">
        <f t="shared" si="193"/>
        <v>293.60595093015945</v>
      </c>
      <c r="LS102" s="46">
        <f t="shared" si="194"/>
        <v>586.19786275718752</v>
      </c>
      <c r="LT102" s="51">
        <f t="shared" si="195"/>
        <v>175577.37269533848</v>
      </c>
      <c r="LU102" s="199">
        <f t="shared" si="339"/>
        <v>10000</v>
      </c>
      <c r="LV102" s="58">
        <f t="shared" si="196"/>
        <v>933.33033333333128</v>
      </c>
      <c r="LW102" s="52">
        <f t="shared" si="465"/>
        <v>243.32</v>
      </c>
      <c r="LX102" s="51">
        <f t="shared" si="198"/>
        <v>690.01033333333135</v>
      </c>
      <c r="LY102" s="51">
        <f t="shared" si="340"/>
        <v>170509.81633333332</v>
      </c>
      <c r="LZ102" s="46">
        <f t="shared" si="341"/>
        <v>243.32</v>
      </c>
      <c r="MA102" s="199">
        <f t="shared" si="342"/>
        <v>10000</v>
      </c>
      <c r="MB102" s="468">
        <f t="shared" si="199"/>
        <v>-933.33033333333128</v>
      </c>
      <c r="MC102" s="46">
        <f t="shared" si="200"/>
        <v>-1123.1238136873469</v>
      </c>
      <c r="MD102" s="46">
        <f t="shared" si="201"/>
        <v>-879.80381368734697</v>
      </c>
      <c r="ME102" s="48"/>
      <c r="MG102" s="45">
        <v>41</v>
      </c>
      <c r="MH102" s="46">
        <f t="shared" si="202"/>
        <v>1076.608661999408</v>
      </c>
      <c r="MI102" s="46">
        <f t="shared" si="466"/>
        <v>145.44999999999999</v>
      </c>
      <c r="MJ102" s="46">
        <f t="shared" si="204"/>
        <v>931.15866199940797</v>
      </c>
      <c r="MK102" s="46">
        <f t="shared" si="205"/>
        <v>290.91486766268707</v>
      </c>
      <c r="ML102" s="46">
        <f t="shared" si="206"/>
        <v>640.24379433672084</v>
      </c>
      <c r="MM102" s="51">
        <f t="shared" si="207"/>
        <v>173908.67680327554</v>
      </c>
      <c r="MN102" s="199">
        <f t="shared" si="343"/>
        <v>10000</v>
      </c>
      <c r="MO102" s="58">
        <f t="shared" si="208"/>
        <v>889.32945707741396</v>
      </c>
      <c r="MP102" s="52">
        <f t="shared" si="467"/>
        <v>141.19999999999999</v>
      </c>
      <c r="MQ102" s="51">
        <f t="shared" si="210"/>
        <v>748.12945707741392</v>
      </c>
      <c r="MR102" s="57">
        <f t="shared" si="211"/>
        <v>168707.83225982593</v>
      </c>
      <c r="MS102" s="199">
        <f t="shared" si="344"/>
        <v>10000</v>
      </c>
      <c r="MT102" s="468">
        <f t="shared" si="345"/>
        <v>-889.32945707741396</v>
      </c>
      <c r="MU102" s="46">
        <f t="shared" si="212"/>
        <v>-1076.608661999408</v>
      </c>
      <c r="MV102" s="46">
        <f t="shared" si="213"/>
        <v>-931.15866199940797</v>
      </c>
      <c r="MW102" s="48"/>
      <c r="MY102" s="45">
        <v>41</v>
      </c>
      <c r="MZ102" s="46">
        <f t="shared" si="214"/>
        <v>1076.608661999408</v>
      </c>
      <c r="NA102" s="46">
        <f t="shared" si="468"/>
        <v>145.44999999999999</v>
      </c>
      <c r="NB102" s="128">
        <f t="shared" si="216"/>
        <v>931.15866199940797</v>
      </c>
      <c r="NC102" s="46">
        <f t="shared" si="217"/>
        <v>290.91486766268707</v>
      </c>
      <c r="ND102" s="46">
        <f t="shared" si="218"/>
        <v>640.24379433672084</v>
      </c>
      <c r="NE102" s="51">
        <f t="shared" si="219"/>
        <v>173908.67680327554</v>
      </c>
      <c r="NF102" s="153">
        <f t="shared" si="346"/>
        <v>10000</v>
      </c>
      <c r="NG102" s="45">
        <v>41</v>
      </c>
      <c r="NH102" s="46">
        <f t="shared" si="220"/>
        <v>1076.6099999999999</v>
      </c>
      <c r="NI102" s="46">
        <f t="shared" si="469"/>
        <v>145.44999999999999</v>
      </c>
      <c r="NJ102" s="128">
        <f t="shared" si="347"/>
        <v>931.16</v>
      </c>
      <c r="NK102" s="46">
        <f t="shared" si="348"/>
        <v>290.91477550149057</v>
      </c>
      <c r="NL102" s="46">
        <f t="shared" si="222"/>
        <v>640.2452244985094</v>
      </c>
      <c r="NM102" s="51">
        <f t="shared" si="223"/>
        <v>173908.62007639583</v>
      </c>
      <c r="NN102" s="58">
        <f t="shared" si="224"/>
        <v>888.78037499999857</v>
      </c>
      <c r="NO102" s="52">
        <f t="shared" si="470"/>
        <v>141.22</v>
      </c>
      <c r="NP102" s="51">
        <f t="shared" si="226"/>
        <v>747.56037499999854</v>
      </c>
      <c r="NQ102" s="57">
        <f t="shared" si="227"/>
        <v>168730.70462500007</v>
      </c>
      <c r="NR102" s="153">
        <f t="shared" si="349"/>
        <v>10000</v>
      </c>
      <c r="NS102" s="469">
        <f t="shared" si="228"/>
        <v>-888.78037499999857</v>
      </c>
      <c r="NT102" s="46">
        <f t="shared" si="229"/>
        <v>-1076.6099999999999</v>
      </c>
      <c r="NU102" s="46">
        <f t="shared" si="230"/>
        <v>-931.16</v>
      </c>
      <c r="NV102" s="48"/>
      <c r="NX102" s="45">
        <v>41</v>
      </c>
      <c r="NY102" s="46">
        <f t="shared" si="231"/>
        <v>1076.6456011701148</v>
      </c>
      <c r="NZ102" s="46">
        <f t="shared" si="471"/>
        <v>145.69</v>
      </c>
      <c r="OA102" s="46">
        <f t="shared" si="233"/>
        <v>930.95560117011473</v>
      </c>
      <c r="OB102" s="46">
        <f t="shared" si="234"/>
        <v>291.01969638710449</v>
      </c>
      <c r="OC102" s="46">
        <f t="shared" si="235"/>
        <v>639.9359047830103</v>
      </c>
      <c r="OD102" s="51">
        <f t="shared" si="236"/>
        <v>173971.88192747967</v>
      </c>
      <c r="OE102" s="57">
        <f t="shared" si="496"/>
        <v>174850.27883349883</v>
      </c>
      <c r="OF102" s="153">
        <f t="shared" si="351"/>
        <v>10000</v>
      </c>
      <c r="OG102" s="58">
        <f t="shared" si="237"/>
        <v>889.48383333333379</v>
      </c>
      <c r="OH102" s="241">
        <f t="shared" si="497"/>
        <v>141.65</v>
      </c>
      <c r="OI102" s="51">
        <f t="shared" si="238"/>
        <v>747.83383333333381</v>
      </c>
      <c r="OJ102" s="51">
        <f t="shared" si="239"/>
        <v>168779.01283333357</v>
      </c>
      <c r="OK102" s="153">
        <f t="shared" si="498"/>
        <v>169999.99999999965</v>
      </c>
      <c r="OL102" s="153">
        <f t="shared" si="354"/>
        <v>10000</v>
      </c>
      <c r="OM102" s="468">
        <f t="shared" si="355"/>
        <v>-889.48383333333379</v>
      </c>
      <c r="ON102" s="46">
        <f t="shared" si="356"/>
        <v>-1076.6456011701148</v>
      </c>
      <c r="OO102" s="46">
        <f t="shared" si="240"/>
        <v>-930.95560117011473</v>
      </c>
      <c r="OP102" s="48"/>
      <c r="OR102" s="45">
        <v>41</v>
      </c>
      <c r="OS102" s="46">
        <f t="shared" si="241"/>
        <v>1076.765700416463</v>
      </c>
      <c r="OT102" s="46">
        <f t="shared" si="472"/>
        <v>145.78</v>
      </c>
      <c r="OU102" s="128">
        <f t="shared" si="243"/>
        <v>930.98570041646303</v>
      </c>
      <c r="OV102" s="46">
        <f t="shared" si="244"/>
        <v>291.012228670718</v>
      </c>
      <c r="OW102" s="46">
        <f t="shared" si="245"/>
        <v>639.97347174574497</v>
      </c>
      <c r="OX102" s="51">
        <f t="shared" si="246"/>
        <v>173967.36373068509</v>
      </c>
      <c r="OY102" s="51">
        <f t="shared" si="499"/>
        <v>174945.18237903295</v>
      </c>
      <c r="OZ102" s="153">
        <f t="shared" si="358"/>
        <v>10000</v>
      </c>
      <c r="PA102" s="45">
        <v>41</v>
      </c>
      <c r="PB102" s="46">
        <f t="shared" si="247"/>
        <v>1076.765700416463</v>
      </c>
      <c r="PC102" s="46">
        <f t="shared" si="500"/>
        <v>145.78</v>
      </c>
      <c r="PD102" s="128">
        <f t="shared" si="248"/>
        <v>930.98570041646303</v>
      </c>
      <c r="PE102" s="46">
        <f t="shared" si="249"/>
        <v>291.012228670718</v>
      </c>
      <c r="PF102" s="46">
        <f t="shared" si="250"/>
        <v>639.97347174574497</v>
      </c>
      <c r="PG102" s="51">
        <f t="shared" si="251"/>
        <v>173967.36373068509</v>
      </c>
      <c r="PH102" s="57">
        <f t="shared" si="501"/>
        <v>174945.09318533188</v>
      </c>
      <c r="PI102" s="688">
        <f t="shared" si="252"/>
        <v>889.6533333333341</v>
      </c>
      <c r="PJ102" s="52">
        <f t="shared" si="502"/>
        <v>141.86000000000001</v>
      </c>
      <c r="PK102" s="51">
        <f t="shared" si="253"/>
        <v>747.79333333333409</v>
      </c>
      <c r="PL102" s="57">
        <f t="shared" si="254"/>
        <v>168774.67333333334</v>
      </c>
      <c r="PM102" s="57">
        <f t="shared" si="503"/>
        <v>170246.97200000007</v>
      </c>
      <c r="PN102" s="153">
        <f t="shared" si="363"/>
        <v>10000</v>
      </c>
      <c r="PO102" s="469">
        <f t="shared" si="255"/>
        <v>-889.6533333333341</v>
      </c>
      <c r="PP102" s="46">
        <f t="shared" si="256"/>
        <v>-1076.765700416463</v>
      </c>
      <c r="PQ102" s="46">
        <f t="shared" si="257"/>
        <v>-930.98570041646303</v>
      </c>
      <c r="PR102" s="48"/>
    </row>
    <row r="103" spans="2:434" hidden="1" x14ac:dyDescent="0.3">
      <c r="B103" s="45">
        <v>42</v>
      </c>
      <c r="C103" s="46">
        <f t="shared" si="10"/>
        <v>1111.77</v>
      </c>
      <c r="D103" s="46">
        <f t="shared" si="11"/>
        <v>100</v>
      </c>
      <c r="E103" s="46">
        <f t="shared" si="12"/>
        <v>1011.77</v>
      </c>
      <c r="F103" s="46">
        <f t="shared" si="13"/>
        <v>285.39414763803143</v>
      </c>
      <c r="G103" s="46">
        <f t="shared" si="14"/>
        <v>726.37585236196855</v>
      </c>
      <c r="H103" s="51">
        <f t="shared" si="15"/>
        <v>170510.11273045689</v>
      </c>
      <c r="I103" s="58">
        <f t="shared" si="16"/>
        <v>933.33333333333337</v>
      </c>
      <c r="J103" s="52">
        <f t="shared" si="17"/>
        <v>100</v>
      </c>
      <c r="K103" s="51">
        <f t="shared" si="18"/>
        <v>833.33333333333337</v>
      </c>
      <c r="L103" s="57">
        <f t="shared" si="19"/>
        <v>164999.99999999959</v>
      </c>
      <c r="M103" s="468">
        <f t="shared" si="258"/>
        <v>-933.33333333333337</v>
      </c>
      <c r="N103" s="46">
        <f t="shared" si="259"/>
        <v>-1111.77</v>
      </c>
      <c r="O103" s="47"/>
      <c r="P103" s="46">
        <f t="shared" si="260"/>
        <v>-1011.77</v>
      </c>
      <c r="Q103" s="48"/>
      <c r="R103" s="29"/>
      <c r="S103" s="29"/>
      <c r="T103" s="45">
        <v>42</v>
      </c>
      <c r="U103" s="46">
        <f t="shared" si="20"/>
        <v>1171.73</v>
      </c>
      <c r="V103" s="46">
        <f t="shared" si="21"/>
        <v>159.96</v>
      </c>
      <c r="W103" s="46">
        <f t="shared" si="261"/>
        <v>1011.77</v>
      </c>
      <c r="X103" s="46">
        <f t="shared" si="22"/>
        <v>285.39414763803143</v>
      </c>
      <c r="Y103" s="46">
        <f t="shared" si="23"/>
        <v>726.37585236196855</v>
      </c>
      <c r="Z103" s="51">
        <f t="shared" si="24"/>
        <v>170510.11273045689</v>
      </c>
      <c r="AA103" s="58">
        <f t="shared" si="25"/>
        <v>988.23333333333335</v>
      </c>
      <c r="AB103" s="52">
        <f t="shared" si="26"/>
        <v>154.9</v>
      </c>
      <c r="AC103" s="51">
        <f t="shared" si="27"/>
        <v>833.33333333333337</v>
      </c>
      <c r="AD103" s="57">
        <f t="shared" si="28"/>
        <v>164999.99999999959</v>
      </c>
      <c r="AE103" s="468">
        <f t="shared" si="262"/>
        <v>-988.23333333333335</v>
      </c>
      <c r="AF103" s="46">
        <f t="shared" si="29"/>
        <v>-1171.73</v>
      </c>
      <c r="AG103" s="47"/>
      <c r="AH103" s="46">
        <f t="shared" si="263"/>
        <v>-1011.77</v>
      </c>
      <c r="AI103" s="48"/>
      <c r="AJ103" s="29"/>
      <c r="AK103" s="45">
        <v>42</v>
      </c>
      <c r="AL103" s="46">
        <f t="shared" si="30"/>
        <v>1117.72</v>
      </c>
      <c r="AM103" s="46"/>
      <c r="AN103" s="46"/>
      <c r="AO103" s="46">
        <f t="shared" si="31"/>
        <v>157.26</v>
      </c>
      <c r="AP103" s="128">
        <f t="shared" si="32"/>
        <v>960.46</v>
      </c>
      <c r="AQ103" s="128"/>
      <c r="AR103" s="128"/>
      <c r="AS103" s="46">
        <f t="shared" si="33"/>
        <v>289.89657251453974</v>
      </c>
      <c r="AT103" s="46">
        <f t="shared" si="34"/>
        <v>670.56342748546035</v>
      </c>
      <c r="AU103" s="51"/>
      <c r="AV103" s="51"/>
      <c r="AW103" s="51">
        <f t="shared" si="35"/>
        <v>173267.38008123837</v>
      </c>
      <c r="AX103" s="58">
        <f t="shared" si="264"/>
        <v>927.38215694565588</v>
      </c>
      <c r="AY103" s="52"/>
      <c r="AZ103" s="52"/>
      <c r="BA103" s="52">
        <f t="shared" si="36"/>
        <v>152.63999999999999</v>
      </c>
      <c r="BB103" s="51">
        <f t="shared" si="37"/>
        <v>774.74215694565589</v>
      </c>
      <c r="BC103" s="51"/>
      <c r="BD103" s="51"/>
      <c r="BE103" s="57">
        <f t="shared" si="38"/>
        <v>168056.26940828239</v>
      </c>
      <c r="BF103" s="468">
        <f t="shared" si="39"/>
        <v>-927.38215694565588</v>
      </c>
      <c r="BG103" s="46">
        <f t="shared" si="40"/>
        <v>-1117.72</v>
      </c>
      <c r="BH103" s="46">
        <f t="shared" si="41"/>
        <v>-960.46</v>
      </c>
      <c r="BI103" s="48"/>
      <c r="BJ103" s="12"/>
      <c r="BK103" s="45">
        <v>42</v>
      </c>
      <c r="BL103" s="46">
        <f t="shared" si="265"/>
        <v>1168.43</v>
      </c>
      <c r="BM103" s="46">
        <f t="shared" si="266"/>
        <v>156.66</v>
      </c>
      <c r="BN103" s="46">
        <f t="shared" si="267"/>
        <v>1011.77</v>
      </c>
      <c r="BO103" s="46">
        <f t="shared" si="42"/>
        <v>285.39414763803143</v>
      </c>
      <c r="BP103" s="46">
        <f t="shared" si="43"/>
        <v>726.37585236196855</v>
      </c>
      <c r="BQ103" s="51">
        <f t="shared" si="44"/>
        <v>170510.11273045689</v>
      </c>
      <c r="BR103" s="57">
        <f t="shared" si="473"/>
        <v>174850.27883349883</v>
      </c>
      <c r="BS103" s="58">
        <f t="shared" si="45"/>
        <v>985.63333333333344</v>
      </c>
      <c r="BT103" s="52">
        <f t="shared" si="269"/>
        <v>152.30000000000001</v>
      </c>
      <c r="BU103" s="51">
        <f t="shared" si="46"/>
        <v>833.33333333333337</v>
      </c>
      <c r="BV103" s="51">
        <f t="shared" si="47"/>
        <v>164999.99999999959</v>
      </c>
      <c r="BW103" s="153">
        <f t="shared" si="474"/>
        <v>169999.99999999965</v>
      </c>
      <c r="BX103" s="468">
        <f t="shared" si="271"/>
        <v>-985.63333333333344</v>
      </c>
      <c r="BY103" s="46">
        <f t="shared" si="272"/>
        <v>-1168.43</v>
      </c>
      <c r="BZ103" s="46">
        <f t="shared" si="48"/>
        <v>-1011.77</v>
      </c>
      <c r="CA103" s="48"/>
      <c r="CB103" s="29"/>
      <c r="CC103" s="45">
        <v>42</v>
      </c>
      <c r="CD103" s="128">
        <f t="shared" si="49"/>
        <v>1117.6300000000001</v>
      </c>
      <c r="CE103" s="46">
        <f t="shared" si="273"/>
        <v>154.4</v>
      </c>
      <c r="CF103" s="128">
        <f t="shared" si="50"/>
        <v>963.23</v>
      </c>
      <c r="CG103" s="46">
        <f t="shared" si="274"/>
        <v>289.66512428394964</v>
      </c>
      <c r="CH103" s="46">
        <f t="shared" si="52"/>
        <v>673.56487571605044</v>
      </c>
      <c r="CI103" s="51">
        <f t="shared" si="53"/>
        <v>173125.50969465371</v>
      </c>
      <c r="CJ103" s="199">
        <f t="shared" si="475"/>
        <v>177150.12509489924</v>
      </c>
      <c r="CK103" s="153">
        <f t="shared" si="276"/>
        <v>10000</v>
      </c>
      <c r="CL103" s="45">
        <v>42</v>
      </c>
      <c r="CM103" s="46">
        <f t="shared" si="277"/>
        <v>1117.6300000000001</v>
      </c>
      <c r="CN103" s="128">
        <f t="shared" si="54"/>
        <v>154.4</v>
      </c>
      <c r="CO103" s="128">
        <f t="shared" si="278"/>
        <v>963.23</v>
      </c>
      <c r="CP103" s="46">
        <f t="shared" si="55"/>
        <v>289.66512428394964</v>
      </c>
      <c r="CQ103" s="46">
        <f t="shared" si="56"/>
        <v>673.56487571605044</v>
      </c>
      <c r="CR103" s="51">
        <f t="shared" si="57"/>
        <v>173125.50969465371</v>
      </c>
      <c r="CS103" s="153">
        <f t="shared" si="476"/>
        <v>177150.12509489924</v>
      </c>
      <c r="CT103" s="58">
        <f t="shared" si="58"/>
        <v>927.86033333333398</v>
      </c>
      <c r="CU103" s="52">
        <f t="shared" si="280"/>
        <v>150.41999999999999</v>
      </c>
      <c r="CV103" s="51">
        <f t="shared" si="281"/>
        <v>777.44033333333402</v>
      </c>
      <c r="CW103" s="51">
        <f t="shared" si="59"/>
        <v>167923.26599999983</v>
      </c>
      <c r="CX103" s="57">
        <f t="shared" si="477"/>
        <v>172587.90799999982</v>
      </c>
      <c r="CY103" s="153">
        <f t="shared" si="283"/>
        <v>10000</v>
      </c>
      <c r="CZ103" s="479">
        <f t="shared" si="60"/>
        <v>-927.86033333333398</v>
      </c>
      <c r="DA103" s="46">
        <f t="shared" si="284"/>
        <v>-1117.6300000000001</v>
      </c>
      <c r="DB103" s="46">
        <f t="shared" si="285"/>
        <v>-963.23</v>
      </c>
      <c r="DC103" s="48"/>
      <c r="DE103" s="45">
        <v>42</v>
      </c>
      <c r="DF103" s="46">
        <f t="shared" si="61"/>
        <v>1078.43</v>
      </c>
      <c r="DG103" s="46">
        <f t="shared" si="478"/>
        <v>66.66</v>
      </c>
      <c r="DH103" s="46">
        <f t="shared" si="62"/>
        <v>1011.77</v>
      </c>
      <c r="DI103" s="46">
        <f t="shared" si="63"/>
        <v>285.39414763803143</v>
      </c>
      <c r="DJ103" s="46">
        <f t="shared" si="64"/>
        <v>726.37585236196855</v>
      </c>
      <c r="DK103" s="51">
        <f t="shared" si="65"/>
        <v>170510.11273045689</v>
      </c>
      <c r="DL103" s="58">
        <f t="shared" si="66"/>
        <v>899.99333333333334</v>
      </c>
      <c r="DM103" s="52">
        <f t="shared" si="479"/>
        <v>66.66</v>
      </c>
      <c r="DN103" s="51">
        <f t="shared" si="67"/>
        <v>833.33333333333337</v>
      </c>
      <c r="DO103" s="57">
        <f t="shared" si="68"/>
        <v>164999.99999999959</v>
      </c>
      <c r="DP103" s="468">
        <f t="shared" si="288"/>
        <v>-899.99333333333334</v>
      </c>
      <c r="DQ103" s="46">
        <f t="shared" si="289"/>
        <v>-1078.43</v>
      </c>
      <c r="DR103" s="47"/>
      <c r="DS103" s="46">
        <f t="shared" si="290"/>
        <v>-1011.77</v>
      </c>
      <c r="DT103" s="48"/>
      <c r="DU103" s="29"/>
      <c r="DV103" s="45">
        <v>42</v>
      </c>
      <c r="DW103" s="46">
        <f t="shared" si="291"/>
        <v>1068.8399999999999</v>
      </c>
      <c r="DX103" s="46">
        <f t="shared" si="480"/>
        <v>57.07</v>
      </c>
      <c r="DY103" s="46">
        <f t="shared" si="293"/>
        <v>1011.77</v>
      </c>
      <c r="DZ103" s="46">
        <f t="shared" si="69"/>
        <v>285.39414763803143</v>
      </c>
      <c r="EA103" s="46">
        <f t="shared" si="70"/>
        <v>726.37585236196855</v>
      </c>
      <c r="EB103" s="51">
        <f t="shared" si="71"/>
        <v>170510.11273045689</v>
      </c>
      <c r="EC103" s="58">
        <f t="shared" si="72"/>
        <v>888.60333333333335</v>
      </c>
      <c r="ED103" s="52">
        <f t="shared" si="481"/>
        <v>55.269999999999996</v>
      </c>
      <c r="EE103" s="51">
        <f t="shared" si="73"/>
        <v>833.33333333333337</v>
      </c>
      <c r="EF103" s="57">
        <f t="shared" si="74"/>
        <v>164999.99999999959</v>
      </c>
      <c r="EG103" s="468">
        <f t="shared" si="295"/>
        <v>-888.60333333333335</v>
      </c>
      <c r="EH103" s="46">
        <f t="shared" si="296"/>
        <v>-1068.8399999999999</v>
      </c>
      <c r="EI103" s="47"/>
      <c r="EJ103" s="46">
        <f t="shared" si="297"/>
        <v>-1011.77</v>
      </c>
      <c r="EK103" s="48"/>
      <c r="EL103" s="29"/>
      <c r="EM103" s="45">
        <v>42</v>
      </c>
      <c r="EN103" s="46">
        <f t="shared" si="458"/>
        <v>1058.0868689014749</v>
      </c>
      <c r="EO103" s="46">
        <f t="shared" si="482"/>
        <v>57.13</v>
      </c>
      <c r="EP103" s="128">
        <f t="shared" si="77"/>
        <v>1000.9568689014749</v>
      </c>
      <c r="EQ103" s="46">
        <f t="shared" si="78"/>
        <v>285.71196984794807</v>
      </c>
      <c r="ER103" s="46">
        <f t="shared" si="79"/>
        <v>715.24489905352675</v>
      </c>
      <c r="ES103" s="51">
        <f t="shared" si="80"/>
        <v>170711.9370097153</v>
      </c>
      <c r="ET103" s="153">
        <f t="shared" si="298"/>
        <v>10000</v>
      </c>
      <c r="EU103" s="45">
        <v>42</v>
      </c>
      <c r="EV103" s="46">
        <f t="shared" si="81"/>
        <v>1058.0899999999999</v>
      </c>
      <c r="EW103" s="46">
        <f t="shared" si="483"/>
        <v>57.13</v>
      </c>
      <c r="EX103" s="128">
        <f t="shared" si="300"/>
        <v>1000.96</v>
      </c>
      <c r="EY103" s="46">
        <f t="shared" si="301"/>
        <v>285.71174860059972</v>
      </c>
      <c r="EZ103" s="46">
        <f t="shared" si="82"/>
        <v>715.24825139940026</v>
      </c>
      <c r="FA103" s="51">
        <f t="shared" si="83"/>
        <v>170711.8009089604</v>
      </c>
      <c r="FB103" s="58">
        <f t="shared" si="302"/>
        <v>874.86920833333363</v>
      </c>
      <c r="FC103" s="52">
        <f t="shared" si="484"/>
        <v>55.38</v>
      </c>
      <c r="FD103" s="51">
        <f t="shared" si="304"/>
        <v>819.48920833333364</v>
      </c>
      <c r="FE103" s="57">
        <f t="shared" si="84"/>
        <v>165364.68324999989</v>
      </c>
      <c r="FF103" s="153">
        <f t="shared" si="305"/>
        <v>10000</v>
      </c>
      <c r="FG103" s="469">
        <f t="shared" si="85"/>
        <v>-874.86920833333363</v>
      </c>
      <c r="FH103" s="46">
        <f t="shared" si="86"/>
        <v>-1058.0899999999999</v>
      </c>
      <c r="FI103" s="46">
        <f t="shared" si="87"/>
        <v>-1000.96</v>
      </c>
      <c r="FJ103" s="48"/>
      <c r="FL103" s="45">
        <v>42</v>
      </c>
      <c r="FM103" s="46">
        <f t="shared" si="306"/>
        <v>1070.04</v>
      </c>
      <c r="FN103" s="46">
        <f t="shared" si="459"/>
        <v>58.269999999999996</v>
      </c>
      <c r="FO103" s="46">
        <f t="shared" si="307"/>
        <v>1011.77</v>
      </c>
      <c r="FP103" s="46">
        <f t="shared" si="89"/>
        <v>285.39414763803143</v>
      </c>
      <c r="FQ103" s="46">
        <f t="shared" si="90"/>
        <v>726.37585236196855</v>
      </c>
      <c r="FR103" s="51">
        <f t="shared" si="91"/>
        <v>170510.11273045689</v>
      </c>
      <c r="FS103" s="57">
        <f t="shared" si="485"/>
        <v>174850.27883349883</v>
      </c>
      <c r="FT103" s="58">
        <f t="shared" si="92"/>
        <v>889.98333333333335</v>
      </c>
      <c r="FU103" s="241">
        <f t="shared" si="460"/>
        <v>56.65</v>
      </c>
      <c r="FV103" s="51">
        <f t="shared" si="94"/>
        <v>833.33333333333337</v>
      </c>
      <c r="FW103" s="51">
        <f t="shared" si="95"/>
        <v>164999.99999999959</v>
      </c>
      <c r="FX103" s="153">
        <f t="shared" si="486"/>
        <v>169999.99999999965</v>
      </c>
      <c r="FY103" s="468">
        <f t="shared" si="310"/>
        <v>-889.98333333333335</v>
      </c>
      <c r="FZ103" s="46">
        <f t="shared" si="311"/>
        <v>-1070.04</v>
      </c>
      <c r="GA103" s="46">
        <f t="shared" si="96"/>
        <v>-1011.77</v>
      </c>
      <c r="GB103" s="48"/>
      <c r="GD103" s="45">
        <v>42</v>
      </c>
      <c r="GE103" s="46">
        <f t="shared" si="461"/>
        <v>1060.0875939185617</v>
      </c>
      <c r="GF103" s="128">
        <f t="shared" si="487"/>
        <v>58.31</v>
      </c>
      <c r="GG103" s="128">
        <f t="shared" si="98"/>
        <v>1001.7775939185617</v>
      </c>
      <c r="GH103" s="46">
        <f t="shared" si="99"/>
        <v>285.63719080024356</v>
      </c>
      <c r="GI103" s="46">
        <f t="shared" si="100"/>
        <v>716.14040311831809</v>
      </c>
      <c r="GJ103" s="51">
        <f t="shared" si="101"/>
        <v>170666.17407702783</v>
      </c>
      <c r="GK103" s="51">
        <f t="shared" si="488"/>
        <v>174945.18237903295</v>
      </c>
      <c r="GL103" s="153">
        <f t="shared" si="314"/>
        <v>10000</v>
      </c>
      <c r="GM103" s="45">
        <v>42</v>
      </c>
      <c r="GN103" s="46">
        <f t="shared" si="102"/>
        <v>1060.0899999999999</v>
      </c>
      <c r="GO103" s="46">
        <f t="shared" si="462"/>
        <v>58.31</v>
      </c>
      <c r="GP103" s="128">
        <f t="shared" si="315"/>
        <v>1001.78</v>
      </c>
      <c r="GQ103" s="46">
        <f t="shared" si="104"/>
        <v>285.63702078351167</v>
      </c>
      <c r="GR103" s="46">
        <f t="shared" si="105"/>
        <v>716.14297921648836</v>
      </c>
      <c r="GS103" s="51">
        <f t="shared" si="106"/>
        <v>170666.06949089048</v>
      </c>
      <c r="GT103" s="57">
        <f t="shared" si="489"/>
        <v>174945.09318533188</v>
      </c>
      <c r="GU103" s="58">
        <f t="shared" si="107"/>
        <v>876.92633333333197</v>
      </c>
      <c r="GV103" s="52">
        <f t="shared" si="463"/>
        <v>56.74</v>
      </c>
      <c r="GW103" s="51">
        <f t="shared" si="317"/>
        <v>820.18633333333196</v>
      </c>
      <c r="GX103" s="57">
        <f t="shared" si="109"/>
        <v>165325.85399999999</v>
      </c>
      <c r="GY103" s="57">
        <f t="shared" si="490"/>
        <v>170246.97200000007</v>
      </c>
      <c r="GZ103" s="153">
        <f t="shared" si="319"/>
        <v>10000</v>
      </c>
      <c r="HA103" s="469">
        <f t="shared" si="110"/>
        <v>-876.92633333333197</v>
      </c>
      <c r="HB103" s="46">
        <f t="shared" si="111"/>
        <v>-1060.0899999999999</v>
      </c>
      <c r="HC103" s="46">
        <f t="shared" si="112"/>
        <v>-1001.78</v>
      </c>
      <c r="HD103" s="48"/>
      <c r="HF103" s="45">
        <v>42</v>
      </c>
      <c r="HG103" s="46">
        <f t="shared" si="113"/>
        <v>1123.8775326810628</v>
      </c>
      <c r="HH103" s="46">
        <f t="shared" si="114"/>
        <v>250</v>
      </c>
      <c r="HI103" s="46">
        <f t="shared" si="115"/>
        <v>873.8775326810628</v>
      </c>
      <c r="HJ103" s="46">
        <f t="shared" si="116"/>
        <v>295.13780230997696</v>
      </c>
      <c r="HK103" s="46">
        <f t="shared" si="117"/>
        <v>578.7397303710859</v>
      </c>
      <c r="HL103" s="51">
        <f t="shared" si="118"/>
        <v>176503.94165561511</v>
      </c>
      <c r="HM103" s="153">
        <f t="shared" si="320"/>
        <v>10000</v>
      </c>
      <c r="HN103" s="58">
        <f t="shared" si="119"/>
        <v>933.33333333333724</v>
      </c>
      <c r="HO103" s="52">
        <f t="shared" si="120"/>
        <v>250</v>
      </c>
      <c r="HP103" s="51">
        <f t="shared" si="121"/>
        <v>683.33333333333724</v>
      </c>
      <c r="HQ103" s="57">
        <f t="shared" si="122"/>
        <v>171299.99999999959</v>
      </c>
      <c r="HR103" s="153">
        <f t="shared" si="321"/>
        <v>10000</v>
      </c>
      <c r="HS103" s="468">
        <f t="shared" si="123"/>
        <v>-933.33333333333724</v>
      </c>
      <c r="HT103" s="46">
        <f t="shared" si="124"/>
        <v>-1123.8775326810628</v>
      </c>
      <c r="HU103" s="46">
        <f t="shared" si="125"/>
        <v>-873.8775326810628</v>
      </c>
      <c r="HV103" s="48"/>
      <c r="HW103" s="29"/>
      <c r="HX103" s="45">
        <v>42</v>
      </c>
      <c r="HY103" s="128">
        <f t="shared" si="126"/>
        <v>1124.3399999999999</v>
      </c>
      <c r="HZ103" s="46">
        <f t="shared" si="127"/>
        <v>256.38</v>
      </c>
      <c r="IA103" s="46">
        <f t="shared" si="128"/>
        <v>867.96</v>
      </c>
      <c r="IB103" s="46">
        <f t="shared" si="129"/>
        <v>296.73708175637643</v>
      </c>
      <c r="IC103" s="46">
        <f t="shared" si="130"/>
        <v>571.22291824362355</v>
      </c>
      <c r="ID103" s="51">
        <f t="shared" si="131"/>
        <v>177471.02613558224</v>
      </c>
      <c r="IE103" s="153">
        <f t="shared" si="322"/>
        <v>10000</v>
      </c>
      <c r="IF103" s="58">
        <f t="shared" si="132"/>
        <v>930.14625019664186</v>
      </c>
      <c r="IG103" s="52">
        <f t="shared" si="133"/>
        <v>248.98</v>
      </c>
      <c r="IH103" s="51">
        <f t="shared" si="134"/>
        <v>681.16625019664184</v>
      </c>
      <c r="II103" s="57">
        <f t="shared" si="323"/>
        <v>172218.41749174113</v>
      </c>
      <c r="IJ103" s="153">
        <f t="shared" si="324"/>
        <v>10000</v>
      </c>
      <c r="IK103" s="468">
        <f t="shared" si="135"/>
        <v>-930.14625019664186</v>
      </c>
      <c r="IL103" s="46">
        <f t="shared" si="136"/>
        <v>-1124.3399999999999</v>
      </c>
      <c r="IM103" s="46">
        <f t="shared" si="137"/>
        <v>-867.96</v>
      </c>
      <c r="IN103" s="48"/>
      <c r="IO103" s="53">
        <f t="shared" si="138"/>
        <v>256.39578621411528</v>
      </c>
      <c r="IQ103" s="45">
        <v>42</v>
      </c>
      <c r="IR103" s="128">
        <f t="shared" si="139"/>
        <v>1126.4568749999989</v>
      </c>
      <c r="IS103" s="128">
        <f t="shared" si="140"/>
        <v>261.14</v>
      </c>
      <c r="IT103" s="128">
        <f t="shared" si="141"/>
        <v>865.31687499999896</v>
      </c>
      <c r="IU103" s="46">
        <f t="shared" si="364"/>
        <v>296.94</v>
      </c>
      <c r="IV103" s="46">
        <f t="shared" si="143"/>
        <v>568.37687499999902</v>
      </c>
      <c r="IW103" s="51">
        <f t="shared" si="144"/>
        <v>177594.81125000009</v>
      </c>
      <c r="IX103" s="199">
        <f t="shared" si="325"/>
        <v>10000</v>
      </c>
      <c r="IY103" s="128">
        <f t="shared" si="145"/>
        <v>256.39075243505425</v>
      </c>
      <c r="IZ103" s="408">
        <f t="shared" si="146"/>
        <v>0</v>
      </c>
      <c r="JA103" s="58">
        <f t="shared" si="147"/>
        <v>931.95916666666494</v>
      </c>
      <c r="JB103" s="52">
        <f t="shared" si="148"/>
        <v>253.62</v>
      </c>
      <c r="JC103" s="51">
        <f t="shared" si="149"/>
        <v>678.33916666666494</v>
      </c>
      <c r="JD103" s="57">
        <f t="shared" si="150"/>
        <v>172348.095</v>
      </c>
      <c r="JE103" s="280">
        <f t="shared" si="151"/>
        <v>10000</v>
      </c>
      <c r="JF103" s="280">
        <f t="shared" si="152"/>
        <v>0</v>
      </c>
      <c r="JG103" s="468">
        <f t="shared" si="153"/>
        <v>-931.95916666666494</v>
      </c>
      <c r="JH103" s="46">
        <f t="shared" si="154"/>
        <v>-1126.4568749999989</v>
      </c>
      <c r="JI103" s="46">
        <f t="shared" si="155"/>
        <v>-865.31687499999896</v>
      </c>
      <c r="JJ103" s="48"/>
      <c r="JL103" s="45">
        <v>42</v>
      </c>
      <c r="JM103" s="46">
        <f t="shared" si="156"/>
        <v>1124.4930833333331</v>
      </c>
      <c r="JN103" s="46">
        <f t="shared" si="157"/>
        <v>257.08</v>
      </c>
      <c r="JO103" s="128">
        <f t="shared" si="158"/>
        <v>867.41308333333313</v>
      </c>
      <c r="JP103" s="46">
        <f t="shared" si="326"/>
        <v>297.14999999999998</v>
      </c>
      <c r="JQ103" s="46">
        <f t="shared" si="159"/>
        <v>570.26308333333316</v>
      </c>
      <c r="JR103" s="51">
        <f t="shared" si="160"/>
        <v>177720.35049999997</v>
      </c>
      <c r="JS103" s="51">
        <f t="shared" si="491"/>
        <v>174850.27883349883</v>
      </c>
      <c r="JT103" s="199">
        <f t="shared" si="328"/>
        <v>10000</v>
      </c>
      <c r="JU103" s="128">
        <f t="shared" si="161"/>
        <v>257.07159154455951</v>
      </c>
      <c r="JV103" s="408">
        <f t="shared" si="162"/>
        <v>0</v>
      </c>
      <c r="JW103" s="58">
        <f t="shared" si="163"/>
        <v>930.37233333333074</v>
      </c>
      <c r="JX103" s="52">
        <f t="shared" si="164"/>
        <v>249.94</v>
      </c>
      <c r="JY103" s="51">
        <f t="shared" si="165"/>
        <v>680.43233333333069</v>
      </c>
      <c r="JZ103" s="51">
        <f t="shared" si="166"/>
        <v>172480.96200000023</v>
      </c>
      <c r="KA103" s="199">
        <f t="shared" si="492"/>
        <v>169999.99999999965</v>
      </c>
      <c r="KB103" s="128">
        <f t="shared" si="330"/>
        <v>10000</v>
      </c>
      <c r="KC103" s="204">
        <f t="shared" si="167"/>
        <v>0</v>
      </c>
      <c r="KD103" s="468">
        <f t="shared" si="331"/>
        <v>-930.37233333333074</v>
      </c>
      <c r="KE103" s="46">
        <f t="shared" si="168"/>
        <v>-1124.4930833333331</v>
      </c>
      <c r="KF103" s="46">
        <f t="shared" si="169"/>
        <v>-867.41308333333313</v>
      </c>
      <c r="KG103" s="48"/>
      <c r="KI103" s="45">
        <v>42</v>
      </c>
      <c r="KJ103" s="46">
        <f t="shared" si="170"/>
        <v>1124.4890404061762</v>
      </c>
      <c r="KK103" s="46">
        <f t="shared" si="171"/>
        <v>256.88</v>
      </c>
      <c r="KL103" s="128">
        <f t="shared" si="172"/>
        <v>867.60904040617618</v>
      </c>
      <c r="KM103" s="46">
        <f t="shared" si="173"/>
        <v>296.98030903865066</v>
      </c>
      <c r="KN103" s="46">
        <f t="shared" si="174"/>
        <v>570.62873136752546</v>
      </c>
      <c r="KO103" s="51">
        <f t="shared" si="175"/>
        <v>177617.55669182289</v>
      </c>
      <c r="KP103" s="199">
        <f t="shared" si="493"/>
        <v>177150.12509489924</v>
      </c>
      <c r="KQ103" s="199">
        <f t="shared" si="333"/>
        <v>10000</v>
      </c>
      <c r="KR103" s="128">
        <f t="shared" si="176"/>
        <v>333.108075986362</v>
      </c>
      <c r="KS103" s="408">
        <f t="shared" si="177"/>
        <v>0</v>
      </c>
      <c r="KT103" s="45">
        <v>42</v>
      </c>
      <c r="KU103" s="46">
        <f t="shared" si="334"/>
        <v>1124.49</v>
      </c>
      <c r="KV103" s="46">
        <f t="shared" si="178"/>
        <v>256.88</v>
      </c>
      <c r="KW103" s="128">
        <f t="shared" si="179"/>
        <v>867.61</v>
      </c>
      <c r="KX103" s="46">
        <f t="shared" si="180"/>
        <v>296.98024123254748</v>
      </c>
      <c r="KY103" s="46">
        <f t="shared" si="181"/>
        <v>570.62975876745259</v>
      </c>
      <c r="KZ103" s="51">
        <f t="shared" si="182"/>
        <v>177617.51498076104</v>
      </c>
      <c r="LA103" s="153">
        <f t="shared" si="494"/>
        <v>177150.12509489924</v>
      </c>
      <c r="LB103" s="58">
        <f t="shared" si="457"/>
        <v>930.59633333333579</v>
      </c>
      <c r="LC103" s="52">
        <f t="shared" si="184"/>
        <v>250.28</v>
      </c>
      <c r="LD103" s="51">
        <f t="shared" si="185"/>
        <v>680.31633333333582</v>
      </c>
      <c r="LE103" s="51">
        <f t="shared" si="186"/>
        <v>172383.83399999992</v>
      </c>
      <c r="LF103" s="51">
        <f t="shared" si="495"/>
        <v>172587.90799999982</v>
      </c>
      <c r="LG103" s="128">
        <f t="shared" si="187"/>
        <v>10000</v>
      </c>
      <c r="LH103" s="204">
        <f t="shared" si="188"/>
        <v>0</v>
      </c>
      <c r="LI103" s="479">
        <f t="shared" si="189"/>
        <v>-930.59633333333579</v>
      </c>
      <c r="LJ103" s="46">
        <f t="shared" si="337"/>
        <v>-1124.49</v>
      </c>
      <c r="LK103" s="46">
        <f t="shared" si="338"/>
        <v>-867.61</v>
      </c>
      <c r="LL103" s="48"/>
      <c r="LN103" s="45">
        <v>42</v>
      </c>
      <c r="LO103" s="46">
        <f t="shared" si="190"/>
        <v>1123.1238136873469</v>
      </c>
      <c r="LP103" s="46">
        <f t="shared" si="464"/>
        <v>243.32</v>
      </c>
      <c r="LQ103" s="46">
        <f t="shared" si="192"/>
        <v>879.80381368734697</v>
      </c>
      <c r="LR103" s="46">
        <f t="shared" si="193"/>
        <v>292.62895449223078</v>
      </c>
      <c r="LS103" s="46">
        <f t="shared" si="194"/>
        <v>587.17485919511614</v>
      </c>
      <c r="LT103" s="51">
        <f t="shared" si="195"/>
        <v>174990.19783614337</v>
      </c>
      <c r="LU103" s="199">
        <f t="shared" si="339"/>
        <v>10000</v>
      </c>
      <c r="LV103" s="58">
        <f t="shared" si="196"/>
        <v>933.33033333333128</v>
      </c>
      <c r="LW103" s="52">
        <f t="shared" si="465"/>
        <v>243.32</v>
      </c>
      <c r="LX103" s="51">
        <f t="shared" si="198"/>
        <v>690.01033333333135</v>
      </c>
      <c r="LY103" s="51">
        <f t="shared" si="340"/>
        <v>169819.80599999998</v>
      </c>
      <c r="LZ103" s="46">
        <f t="shared" si="341"/>
        <v>243.32</v>
      </c>
      <c r="MA103" s="199">
        <f t="shared" si="342"/>
        <v>10000</v>
      </c>
      <c r="MB103" s="468">
        <f t="shared" si="199"/>
        <v>-933.33033333333128</v>
      </c>
      <c r="MC103" s="46">
        <f t="shared" si="200"/>
        <v>-1123.1238136873469</v>
      </c>
      <c r="MD103" s="46">
        <f t="shared" si="201"/>
        <v>-879.80381368734697</v>
      </c>
      <c r="ME103" s="48"/>
      <c r="MG103" s="45">
        <v>42</v>
      </c>
      <c r="MH103" s="46">
        <f t="shared" si="202"/>
        <v>1076.608661999408</v>
      </c>
      <c r="MI103" s="46">
        <f t="shared" si="466"/>
        <v>144.91</v>
      </c>
      <c r="MJ103" s="46">
        <f t="shared" si="204"/>
        <v>931.69866199940805</v>
      </c>
      <c r="MK103" s="46">
        <f t="shared" si="205"/>
        <v>289.84779467212587</v>
      </c>
      <c r="ML103" s="46">
        <f t="shared" si="206"/>
        <v>641.85086732728223</v>
      </c>
      <c r="MM103" s="51">
        <f t="shared" si="207"/>
        <v>173266.82593594826</v>
      </c>
      <c r="MN103" s="199">
        <f t="shared" si="343"/>
        <v>10000</v>
      </c>
      <c r="MO103" s="58">
        <f t="shared" si="208"/>
        <v>889.32945707741396</v>
      </c>
      <c r="MP103" s="52">
        <f t="shared" si="467"/>
        <v>140.57999999999998</v>
      </c>
      <c r="MQ103" s="51">
        <f t="shared" si="210"/>
        <v>748.74945707741404</v>
      </c>
      <c r="MR103" s="57">
        <f t="shared" si="211"/>
        <v>167959.08280274851</v>
      </c>
      <c r="MS103" s="199">
        <f t="shared" si="344"/>
        <v>10000</v>
      </c>
      <c r="MT103" s="468">
        <f t="shared" si="345"/>
        <v>-889.32945707741396</v>
      </c>
      <c r="MU103" s="46">
        <f t="shared" si="212"/>
        <v>-1076.608661999408</v>
      </c>
      <c r="MV103" s="46">
        <f t="shared" si="213"/>
        <v>-931.69866199940805</v>
      </c>
      <c r="MW103" s="48"/>
      <c r="MY103" s="45">
        <v>42</v>
      </c>
      <c r="MZ103" s="46">
        <f t="shared" si="214"/>
        <v>1076.608661999408</v>
      </c>
      <c r="NA103" s="46">
        <f t="shared" si="468"/>
        <v>144.91</v>
      </c>
      <c r="NB103" s="128">
        <f t="shared" si="216"/>
        <v>931.69866199940805</v>
      </c>
      <c r="NC103" s="46">
        <f t="shared" si="217"/>
        <v>289.84779467212587</v>
      </c>
      <c r="ND103" s="46">
        <f t="shared" si="218"/>
        <v>641.85086732728223</v>
      </c>
      <c r="NE103" s="51">
        <f t="shared" si="219"/>
        <v>173266.82593594826</v>
      </c>
      <c r="NF103" s="153">
        <f t="shared" si="346"/>
        <v>10000</v>
      </c>
      <c r="NG103" s="45">
        <v>42</v>
      </c>
      <c r="NH103" s="46">
        <f t="shared" si="220"/>
        <v>1076.6099999999999</v>
      </c>
      <c r="NI103" s="46">
        <f t="shared" si="469"/>
        <v>144.91</v>
      </c>
      <c r="NJ103" s="128">
        <f t="shared" si="347"/>
        <v>931.7</v>
      </c>
      <c r="NK103" s="46">
        <f t="shared" si="348"/>
        <v>289.84770012732639</v>
      </c>
      <c r="NL103" s="46">
        <f t="shared" si="222"/>
        <v>641.85229987267371</v>
      </c>
      <c r="NM103" s="51">
        <f t="shared" si="223"/>
        <v>173266.76777652316</v>
      </c>
      <c r="NN103" s="58">
        <f t="shared" si="224"/>
        <v>888.78037499999857</v>
      </c>
      <c r="NO103" s="52">
        <f t="shared" si="470"/>
        <v>140.6</v>
      </c>
      <c r="NP103" s="51">
        <f t="shared" si="226"/>
        <v>748.18037499999855</v>
      </c>
      <c r="NQ103" s="57">
        <f t="shared" si="227"/>
        <v>167982.52425000007</v>
      </c>
      <c r="NR103" s="153">
        <f t="shared" si="349"/>
        <v>10000</v>
      </c>
      <c r="NS103" s="469">
        <f t="shared" si="228"/>
        <v>-888.78037499999857</v>
      </c>
      <c r="NT103" s="46">
        <f t="shared" si="229"/>
        <v>-1076.6099999999999</v>
      </c>
      <c r="NU103" s="46">
        <f t="shared" si="230"/>
        <v>-931.7</v>
      </c>
      <c r="NV103" s="48"/>
      <c r="NX103" s="45">
        <v>42</v>
      </c>
      <c r="NY103" s="46">
        <f t="shared" si="231"/>
        <v>1076.6456011701148</v>
      </c>
      <c r="NZ103" s="46">
        <f t="shared" si="471"/>
        <v>145.69</v>
      </c>
      <c r="OA103" s="46">
        <f t="shared" si="233"/>
        <v>930.95560117011473</v>
      </c>
      <c r="OB103" s="46">
        <f t="shared" si="234"/>
        <v>289.95313654579945</v>
      </c>
      <c r="OC103" s="46">
        <f t="shared" si="235"/>
        <v>641.00246462431528</v>
      </c>
      <c r="OD103" s="51">
        <f t="shared" si="236"/>
        <v>173330.87946285534</v>
      </c>
      <c r="OE103" s="57">
        <f t="shared" si="496"/>
        <v>174850.27883349883</v>
      </c>
      <c r="OF103" s="153">
        <f t="shared" si="351"/>
        <v>10000</v>
      </c>
      <c r="OG103" s="58">
        <f t="shared" si="237"/>
        <v>889.48383333333379</v>
      </c>
      <c r="OH103" s="241">
        <f t="shared" si="497"/>
        <v>141.65</v>
      </c>
      <c r="OI103" s="51">
        <f t="shared" si="238"/>
        <v>747.83383333333381</v>
      </c>
      <c r="OJ103" s="51">
        <f t="shared" si="239"/>
        <v>168031.17900000024</v>
      </c>
      <c r="OK103" s="153">
        <f t="shared" si="498"/>
        <v>169999.99999999965</v>
      </c>
      <c r="OL103" s="153">
        <f t="shared" si="354"/>
        <v>10000</v>
      </c>
      <c r="OM103" s="468">
        <f t="shared" si="355"/>
        <v>-889.48383333333379</v>
      </c>
      <c r="ON103" s="46">
        <f t="shared" si="356"/>
        <v>-1076.6456011701148</v>
      </c>
      <c r="OO103" s="46">
        <f t="shared" si="240"/>
        <v>-930.95560117011473</v>
      </c>
      <c r="OP103" s="48"/>
      <c r="OR103" s="45">
        <v>42</v>
      </c>
      <c r="OS103" s="46">
        <f t="shared" si="241"/>
        <v>1076.765700416463</v>
      </c>
      <c r="OT103" s="46">
        <f t="shared" si="472"/>
        <v>145.78</v>
      </c>
      <c r="OU103" s="128">
        <f t="shared" si="243"/>
        <v>930.98570041646303</v>
      </c>
      <c r="OV103" s="46">
        <f t="shared" si="244"/>
        <v>289.94560621780846</v>
      </c>
      <c r="OW103" s="46">
        <f t="shared" si="245"/>
        <v>641.04009419865451</v>
      </c>
      <c r="OX103" s="51">
        <f t="shared" si="246"/>
        <v>173326.32363648643</v>
      </c>
      <c r="OY103" s="51">
        <f t="shared" si="499"/>
        <v>174945.18237903295</v>
      </c>
      <c r="OZ103" s="153">
        <f t="shared" si="358"/>
        <v>10000</v>
      </c>
      <c r="PA103" s="45">
        <v>42</v>
      </c>
      <c r="PB103" s="46">
        <f t="shared" si="247"/>
        <v>1076.765700416463</v>
      </c>
      <c r="PC103" s="46">
        <f t="shared" si="500"/>
        <v>145.78</v>
      </c>
      <c r="PD103" s="128">
        <f t="shared" si="248"/>
        <v>930.98570041646303</v>
      </c>
      <c r="PE103" s="46">
        <f t="shared" si="249"/>
        <v>289.94560621780846</v>
      </c>
      <c r="PF103" s="46">
        <f t="shared" si="250"/>
        <v>641.04009419865451</v>
      </c>
      <c r="PG103" s="51">
        <f t="shared" si="251"/>
        <v>173326.32363648643</v>
      </c>
      <c r="PH103" s="57">
        <f t="shared" si="501"/>
        <v>174945.09318533188</v>
      </c>
      <c r="PI103" s="688">
        <f t="shared" si="252"/>
        <v>889.6533333333341</v>
      </c>
      <c r="PJ103" s="52">
        <f t="shared" si="502"/>
        <v>141.86000000000001</v>
      </c>
      <c r="PK103" s="51">
        <f t="shared" si="253"/>
        <v>747.79333333333409</v>
      </c>
      <c r="PL103" s="57">
        <f t="shared" si="254"/>
        <v>168026.88</v>
      </c>
      <c r="PM103" s="57">
        <f t="shared" si="503"/>
        <v>170246.97200000007</v>
      </c>
      <c r="PN103" s="153">
        <f t="shared" si="363"/>
        <v>10000</v>
      </c>
      <c r="PO103" s="469">
        <f t="shared" si="255"/>
        <v>-889.6533333333341</v>
      </c>
      <c r="PP103" s="46">
        <f t="shared" si="256"/>
        <v>-1076.765700416463</v>
      </c>
      <c r="PQ103" s="46">
        <f t="shared" si="257"/>
        <v>-930.98570041646303</v>
      </c>
      <c r="PR103" s="48"/>
    </row>
    <row r="104" spans="2:434" hidden="1" x14ac:dyDescent="0.3">
      <c r="B104" s="45">
        <v>43</v>
      </c>
      <c r="C104" s="46">
        <f t="shared" si="10"/>
        <v>1111.77</v>
      </c>
      <c r="D104" s="46">
        <f t="shared" si="11"/>
        <v>100</v>
      </c>
      <c r="E104" s="46">
        <f t="shared" si="12"/>
        <v>1011.77</v>
      </c>
      <c r="F104" s="46">
        <f t="shared" si="13"/>
        <v>284.18352121742817</v>
      </c>
      <c r="G104" s="46">
        <f t="shared" si="14"/>
        <v>727.58647878257182</v>
      </c>
      <c r="H104" s="51">
        <f t="shared" si="15"/>
        <v>169782.52625167431</v>
      </c>
      <c r="I104" s="58">
        <f t="shared" si="16"/>
        <v>933.33333333333337</v>
      </c>
      <c r="J104" s="52">
        <f t="shared" si="17"/>
        <v>100</v>
      </c>
      <c r="K104" s="51">
        <f t="shared" si="18"/>
        <v>833.33333333333337</v>
      </c>
      <c r="L104" s="57">
        <f t="shared" si="19"/>
        <v>164166.66666666625</v>
      </c>
      <c r="M104" s="468">
        <f t="shared" si="258"/>
        <v>-933.33333333333337</v>
      </c>
      <c r="N104" s="46">
        <f t="shared" si="259"/>
        <v>-1111.77</v>
      </c>
      <c r="O104" s="47"/>
      <c r="P104" s="46">
        <f t="shared" si="260"/>
        <v>-1011.77</v>
      </c>
      <c r="Q104" s="48"/>
      <c r="R104" s="29"/>
      <c r="S104" s="29"/>
      <c r="T104" s="45">
        <v>43</v>
      </c>
      <c r="U104" s="46">
        <f t="shared" si="20"/>
        <v>1171.05</v>
      </c>
      <c r="V104" s="46">
        <f t="shared" si="21"/>
        <v>159.28</v>
      </c>
      <c r="W104" s="46">
        <f t="shared" si="261"/>
        <v>1011.77</v>
      </c>
      <c r="X104" s="46">
        <f t="shared" si="22"/>
        <v>284.18352121742817</v>
      </c>
      <c r="Y104" s="46">
        <f t="shared" si="23"/>
        <v>727.58647878257182</v>
      </c>
      <c r="Z104" s="51">
        <f t="shared" si="24"/>
        <v>169782.52625167431</v>
      </c>
      <c r="AA104" s="58">
        <f t="shared" si="25"/>
        <v>987.45333333333338</v>
      </c>
      <c r="AB104" s="52">
        <f t="shared" si="26"/>
        <v>154.12</v>
      </c>
      <c r="AC104" s="51">
        <f t="shared" si="27"/>
        <v>833.33333333333337</v>
      </c>
      <c r="AD104" s="57">
        <f t="shared" si="28"/>
        <v>164166.66666666625</v>
      </c>
      <c r="AE104" s="468">
        <f t="shared" si="262"/>
        <v>-987.45333333333338</v>
      </c>
      <c r="AF104" s="46">
        <f t="shared" si="29"/>
        <v>-1171.05</v>
      </c>
      <c r="AG104" s="47"/>
      <c r="AH104" s="46">
        <f t="shared" si="263"/>
        <v>-1011.77</v>
      </c>
      <c r="AI104" s="48"/>
      <c r="AJ104" s="29"/>
      <c r="AK104" s="45">
        <v>43</v>
      </c>
      <c r="AL104" s="46">
        <f t="shared" si="30"/>
        <v>1117.72</v>
      </c>
      <c r="AM104" s="46"/>
      <c r="AN104" s="46"/>
      <c r="AO104" s="46">
        <f t="shared" si="31"/>
        <v>156.66</v>
      </c>
      <c r="AP104" s="128">
        <f t="shared" si="32"/>
        <v>961.06</v>
      </c>
      <c r="AQ104" s="128"/>
      <c r="AR104" s="128"/>
      <c r="AS104" s="46">
        <f t="shared" si="33"/>
        <v>288.77896680206396</v>
      </c>
      <c r="AT104" s="46">
        <f t="shared" si="34"/>
        <v>672.28103319793604</v>
      </c>
      <c r="AU104" s="51"/>
      <c r="AV104" s="51"/>
      <c r="AW104" s="51">
        <f t="shared" si="35"/>
        <v>172595.09904804043</v>
      </c>
      <c r="AX104" s="58">
        <f t="shared" si="264"/>
        <v>927.38215694565588</v>
      </c>
      <c r="AY104" s="52"/>
      <c r="AZ104" s="52"/>
      <c r="BA104" s="52">
        <f t="shared" si="36"/>
        <v>151.94</v>
      </c>
      <c r="BB104" s="51">
        <f t="shared" si="37"/>
        <v>775.44215694565582</v>
      </c>
      <c r="BC104" s="51"/>
      <c r="BD104" s="51"/>
      <c r="BE104" s="57">
        <f t="shared" si="38"/>
        <v>167280.82725133674</v>
      </c>
      <c r="BF104" s="468">
        <f t="shared" si="39"/>
        <v>-927.38215694565588</v>
      </c>
      <c r="BG104" s="46">
        <f t="shared" si="40"/>
        <v>-1117.72</v>
      </c>
      <c r="BH104" s="46">
        <f t="shared" si="41"/>
        <v>-961.06</v>
      </c>
      <c r="BI104" s="48"/>
      <c r="BJ104" s="12"/>
      <c r="BK104" s="45">
        <v>43</v>
      </c>
      <c r="BL104" s="46">
        <f t="shared" si="265"/>
        <v>1168.43</v>
      </c>
      <c r="BM104" s="46">
        <f t="shared" si="266"/>
        <v>156.66</v>
      </c>
      <c r="BN104" s="46">
        <f t="shared" si="267"/>
        <v>1011.77</v>
      </c>
      <c r="BO104" s="46">
        <f t="shared" si="42"/>
        <v>284.18352121742817</v>
      </c>
      <c r="BP104" s="46">
        <f t="shared" si="43"/>
        <v>727.58647878257182</v>
      </c>
      <c r="BQ104" s="51">
        <f t="shared" si="44"/>
        <v>169782.52625167431</v>
      </c>
      <c r="BR104" s="57">
        <f t="shared" si="473"/>
        <v>174850.27883349883</v>
      </c>
      <c r="BS104" s="58">
        <f t="shared" si="45"/>
        <v>985.63333333333344</v>
      </c>
      <c r="BT104" s="52">
        <f t="shared" si="269"/>
        <v>152.30000000000001</v>
      </c>
      <c r="BU104" s="51">
        <f t="shared" si="46"/>
        <v>833.33333333333337</v>
      </c>
      <c r="BV104" s="51">
        <f t="shared" si="47"/>
        <v>164166.66666666625</v>
      </c>
      <c r="BW104" s="153">
        <f t="shared" si="474"/>
        <v>169999.99999999965</v>
      </c>
      <c r="BX104" s="468">
        <f t="shared" si="271"/>
        <v>-985.63333333333344</v>
      </c>
      <c r="BY104" s="46">
        <f t="shared" si="272"/>
        <v>-1168.43</v>
      </c>
      <c r="BZ104" s="46">
        <f t="shared" si="48"/>
        <v>-1011.77</v>
      </c>
      <c r="CA104" s="48"/>
      <c r="CB104" s="29"/>
      <c r="CC104" s="45">
        <v>43</v>
      </c>
      <c r="CD104" s="128">
        <f t="shared" si="49"/>
        <v>1117.6300000000001</v>
      </c>
      <c r="CE104" s="46">
        <f t="shared" si="273"/>
        <v>154.4</v>
      </c>
      <c r="CF104" s="128">
        <f t="shared" si="50"/>
        <v>963.23</v>
      </c>
      <c r="CG104" s="46">
        <f t="shared" si="274"/>
        <v>288.54251615775621</v>
      </c>
      <c r="CH104" s="46">
        <f t="shared" si="52"/>
        <v>674.68748384224386</v>
      </c>
      <c r="CI104" s="51">
        <f t="shared" si="53"/>
        <v>172450.82221081146</v>
      </c>
      <c r="CJ104" s="199">
        <f t="shared" si="475"/>
        <v>177150.12509489924</v>
      </c>
      <c r="CK104" s="153">
        <f t="shared" si="276"/>
        <v>10000</v>
      </c>
      <c r="CL104" s="45">
        <v>43</v>
      </c>
      <c r="CM104" s="46">
        <f t="shared" si="277"/>
        <v>1117.6300000000001</v>
      </c>
      <c r="CN104" s="128">
        <f t="shared" si="54"/>
        <v>154.4</v>
      </c>
      <c r="CO104" s="128">
        <f t="shared" si="278"/>
        <v>963.23</v>
      </c>
      <c r="CP104" s="46">
        <f t="shared" si="55"/>
        <v>288.54251615775621</v>
      </c>
      <c r="CQ104" s="46">
        <f t="shared" si="56"/>
        <v>674.68748384224386</v>
      </c>
      <c r="CR104" s="51">
        <f t="shared" si="57"/>
        <v>172450.82221081146</v>
      </c>
      <c r="CS104" s="153">
        <f t="shared" si="476"/>
        <v>177150.12509489924</v>
      </c>
      <c r="CT104" s="58">
        <f t="shared" si="58"/>
        <v>927.86033333333398</v>
      </c>
      <c r="CU104" s="52">
        <f t="shared" si="280"/>
        <v>150.41999999999999</v>
      </c>
      <c r="CV104" s="51">
        <f t="shared" si="281"/>
        <v>777.44033333333402</v>
      </c>
      <c r="CW104" s="51">
        <f t="shared" si="59"/>
        <v>167145.8256666665</v>
      </c>
      <c r="CX104" s="57">
        <f t="shared" si="477"/>
        <v>172587.90799999982</v>
      </c>
      <c r="CY104" s="153">
        <f t="shared" si="283"/>
        <v>10000</v>
      </c>
      <c r="CZ104" s="479">
        <f t="shared" si="60"/>
        <v>-927.86033333333398</v>
      </c>
      <c r="DA104" s="46">
        <f t="shared" si="284"/>
        <v>-1117.6300000000001</v>
      </c>
      <c r="DB104" s="46">
        <f t="shared" si="285"/>
        <v>-963.23</v>
      </c>
      <c r="DC104" s="48"/>
      <c r="DE104" s="45">
        <v>43</v>
      </c>
      <c r="DF104" s="46">
        <f t="shared" si="61"/>
        <v>1078.43</v>
      </c>
      <c r="DG104" s="46">
        <f t="shared" si="478"/>
        <v>66.66</v>
      </c>
      <c r="DH104" s="46">
        <f t="shared" si="62"/>
        <v>1011.77</v>
      </c>
      <c r="DI104" s="46">
        <f t="shared" si="63"/>
        <v>284.18352121742817</v>
      </c>
      <c r="DJ104" s="46">
        <f t="shared" si="64"/>
        <v>727.58647878257182</v>
      </c>
      <c r="DK104" s="51">
        <f t="shared" si="65"/>
        <v>169782.52625167431</v>
      </c>
      <c r="DL104" s="58">
        <f t="shared" si="66"/>
        <v>899.99333333333334</v>
      </c>
      <c r="DM104" s="52">
        <f t="shared" si="479"/>
        <v>66.66</v>
      </c>
      <c r="DN104" s="51">
        <f t="shared" si="67"/>
        <v>833.33333333333337</v>
      </c>
      <c r="DO104" s="57">
        <f t="shared" si="68"/>
        <v>164166.66666666625</v>
      </c>
      <c r="DP104" s="468">
        <f t="shared" si="288"/>
        <v>-899.99333333333334</v>
      </c>
      <c r="DQ104" s="46">
        <f t="shared" si="289"/>
        <v>-1078.43</v>
      </c>
      <c r="DR104" s="47"/>
      <c r="DS104" s="46">
        <f t="shared" si="290"/>
        <v>-1011.77</v>
      </c>
      <c r="DT104" s="48"/>
      <c r="DU104" s="29"/>
      <c r="DV104" s="45">
        <v>43</v>
      </c>
      <c r="DW104" s="46">
        <f t="shared" si="291"/>
        <v>1068.5999999999999</v>
      </c>
      <c r="DX104" s="46">
        <f t="shared" si="480"/>
        <v>56.83</v>
      </c>
      <c r="DY104" s="46">
        <f t="shared" si="293"/>
        <v>1011.77</v>
      </c>
      <c r="DZ104" s="46">
        <f t="shared" si="69"/>
        <v>284.18352121742817</v>
      </c>
      <c r="EA104" s="46">
        <f t="shared" si="70"/>
        <v>727.58647878257182</v>
      </c>
      <c r="EB104" s="51">
        <f t="shared" si="71"/>
        <v>169782.52625167431</v>
      </c>
      <c r="EC104" s="58">
        <f t="shared" si="72"/>
        <v>888.31333333333339</v>
      </c>
      <c r="ED104" s="52">
        <f t="shared" si="481"/>
        <v>54.98</v>
      </c>
      <c r="EE104" s="51">
        <f t="shared" si="73"/>
        <v>833.33333333333337</v>
      </c>
      <c r="EF104" s="57">
        <f t="shared" si="74"/>
        <v>164166.66666666625</v>
      </c>
      <c r="EG104" s="468">
        <f t="shared" si="295"/>
        <v>-888.31333333333339</v>
      </c>
      <c r="EH104" s="46">
        <f t="shared" si="296"/>
        <v>-1068.5999999999999</v>
      </c>
      <c r="EI104" s="47"/>
      <c r="EJ104" s="46">
        <f t="shared" si="297"/>
        <v>-1011.77</v>
      </c>
      <c r="EK104" s="48"/>
      <c r="EL104" s="29"/>
      <c r="EM104" s="45">
        <v>43</v>
      </c>
      <c r="EN104" s="46">
        <f t="shared" si="458"/>
        <v>1058.0868689014749</v>
      </c>
      <c r="EO104" s="46">
        <f t="shared" si="482"/>
        <v>56.89</v>
      </c>
      <c r="EP104" s="128">
        <f t="shared" si="77"/>
        <v>1001.1968689014749</v>
      </c>
      <c r="EQ104" s="46">
        <f t="shared" si="78"/>
        <v>284.51989501619215</v>
      </c>
      <c r="ER104" s="46">
        <f t="shared" si="79"/>
        <v>716.67697388528268</v>
      </c>
      <c r="ES104" s="51">
        <f t="shared" si="80"/>
        <v>169995.26003583003</v>
      </c>
      <c r="ET104" s="153">
        <f t="shared" si="298"/>
        <v>10000</v>
      </c>
      <c r="EU104" s="45">
        <v>43</v>
      </c>
      <c r="EV104" s="46">
        <f t="shared" si="81"/>
        <v>1058.0899999999999</v>
      </c>
      <c r="EW104" s="46">
        <f t="shared" si="483"/>
        <v>56.89</v>
      </c>
      <c r="EX104" s="128">
        <f t="shared" si="300"/>
        <v>1001.2</v>
      </c>
      <c r="EY104" s="46">
        <f t="shared" si="301"/>
        <v>284.51966818160071</v>
      </c>
      <c r="EZ104" s="46">
        <f t="shared" si="82"/>
        <v>716.68033181839928</v>
      </c>
      <c r="FA104" s="51">
        <f t="shared" si="83"/>
        <v>169995.12057714199</v>
      </c>
      <c r="FB104" s="58">
        <f t="shared" si="302"/>
        <v>874.86920833333363</v>
      </c>
      <c r="FC104" s="52">
        <f t="shared" si="484"/>
        <v>55.11</v>
      </c>
      <c r="FD104" s="51">
        <f t="shared" si="304"/>
        <v>819.75920833333362</v>
      </c>
      <c r="FE104" s="57">
        <f t="shared" si="84"/>
        <v>164544.92404166656</v>
      </c>
      <c r="FF104" s="153">
        <f t="shared" si="305"/>
        <v>10000</v>
      </c>
      <c r="FG104" s="469">
        <f t="shared" si="85"/>
        <v>-874.86920833333363</v>
      </c>
      <c r="FH104" s="46">
        <f t="shared" si="86"/>
        <v>-1058.0899999999999</v>
      </c>
      <c r="FI104" s="46">
        <f t="shared" si="87"/>
        <v>-1001.2</v>
      </c>
      <c r="FJ104" s="48"/>
      <c r="FL104" s="45">
        <v>43</v>
      </c>
      <c r="FM104" s="46">
        <f t="shared" si="306"/>
        <v>1070.04</v>
      </c>
      <c r="FN104" s="46">
        <f t="shared" si="459"/>
        <v>58.269999999999996</v>
      </c>
      <c r="FO104" s="46">
        <f t="shared" si="307"/>
        <v>1011.77</v>
      </c>
      <c r="FP104" s="46">
        <f t="shared" si="89"/>
        <v>284.18352121742817</v>
      </c>
      <c r="FQ104" s="46">
        <f t="shared" si="90"/>
        <v>727.58647878257182</v>
      </c>
      <c r="FR104" s="51">
        <f t="shared" si="91"/>
        <v>169782.52625167431</v>
      </c>
      <c r="FS104" s="57">
        <f t="shared" si="485"/>
        <v>174850.27883349883</v>
      </c>
      <c r="FT104" s="58">
        <f t="shared" si="92"/>
        <v>889.98333333333335</v>
      </c>
      <c r="FU104" s="241">
        <f t="shared" si="460"/>
        <v>56.65</v>
      </c>
      <c r="FV104" s="51">
        <f t="shared" si="94"/>
        <v>833.33333333333337</v>
      </c>
      <c r="FW104" s="51">
        <f t="shared" si="95"/>
        <v>164166.66666666625</v>
      </c>
      <c r="FX104" s="153">
        <f t="shared" si="486"/>
        <v>169999.99999999965</v>
      </c>
      <c r="FY104" s="468">
        <f t="shared" si="310"/>
        <v>-889.98333333333335</v>
      </c>
      <c r="FZ104" s="46">
        <f t="shared" si="311"/>
        <v>-1070.04</v>
      </c>
      <c r="GA104" s="46">
        <f t="shared" si="96"/>
        <v>-1011.77</v>
      </c>
      <c r="GB104" s="48"/>
      <c r="GD104" s="45">
        <v>43</v>
      </c>
      <c r="GE104" s="46">
        <f t="shared" si="461"/>
        <v>1060.0875939185617</v>
      </c>
      <c r="GF104" s="128">
        <f t="shared" si="487"/>
        <v>58.31</v>
      </c>
      <c r="GG104" s="128">
        <f t="shared" si="98"/>
        <v>1001.7775939185617</v>
      </c>
      <c r="GH104" s="46">
        <f t="shared" si="99"/>
        <v>284.44362346171306</v>
      </c>
      <c r="GI104" s="46">
        <f t="shared" si="100"/>
        <v>717.33397045684865</v>
      </c>
      <c r="GJ104" s="51">
        <f t="shared" si="101"/>
        <v>169948.84010657098</v>
      </c>
      <c r="GK104" s="51">
        <f t="shared" si="488"/>
        <v>174945.18237903295</v>
      </c>
      <c r="GL104" s="153">
        <f t="shared" si="314"/>
        <v>10000</v>
      </c>
      <c r="GM104" s="45">
        <v>43</v>
      </c>
      <c r="GN104" s="46">
        <f t="shared" si="102"/>
        <v>1060.0899999999999</v>
      </c>
      <c r="GO104" s="46">
        <f t="shared" si="462"/>
        <v>58.31</v>
      </c>
      <c r="GP104" s="128">
        <f t="shared" si="315"/>
        <v>1001.78</v>
      </c>
      <c r="GQ104" s="46">
        <f t="shared" si="104"/>
        <v>284.44344915148412</v>
      </c>
      <c r="GR104" s="46">
        <f t="shared" si="105"/>
        <v>717.3365508485158</v>
      </c>
      <c r="GS104" s="51">
        <f t="shared" si="106"/>
        <v>169948.73294004195</v>
      </c>
      <c r="GT104" s="57">
        <f t="shared" si="489"/>
        <v>174945.09318533188</v>
      </c>
      <c r="GU104" s="58">
        <f t="shared" si="107"/>
        <v>876.92633333333197</v>
      </c>
      <c r="GV104" s="52">
        <f t="shared" si="463"/>
        <v>56.74</v>
      </c>
      <c r="GW104" s="51">
        <f t="shared" si="317"/>
        <v>820.18633333333196</v>
      </c>
      <c r="GX104" s="57">
        <f t="shared" si="109"/>
        <v>164505.66766666665</v>
      </c>
      <c r="GY104" s="57">
        <f t="shared" si="490"/>
        <v>170246.97200000007</v>
      </c>
      <c r="GZ104" s="153">
        <f t="shared" si="319"/>
        <v>10000</v>
      </c>
      <c r="HA104" s="469">
        <f t="shared" si="110"/>
        <v>-876.92633333333197</v>
      </c>
      <c r="HB104" s="46">
        <f t="shared" si="111"/>
        <v>-1060.0899999999999</v>
      </c>
      <c r="HC104" s="46">
        <f t="shared" si="112"/>
        <v>-1001.78</v>
      </c>
      <c r="HD104" s="48"/>
      <c r="HF104" s="45">
        <v>43</v>
      </c>
      <c r="HG104" s="46">
        <f t="shared" si="113"/>
        <v>1123.8775326810628</v>
      </c>
      <c r="HH104" s="46">
        <f t="shared" si="114"/>
        <v>250</v>
      </c>
      <c r="HI104" s="46">
        <f t="shared" si="115"/>
        <v>873.8775326810628</v>
      </c>
      <c r="HJ104" s="46">
        <f t="shared" si="116"/>
        <v>294.17323609269187</v>
      </c>
      <c r="HK104" s="46">
        <f t="shared" si="117"/>
        <v>579.70429658837088</v>
      </c>
      <c r="HL104" s="51">
        <f t="shared" si="118"/>
        <v>175924.23735902674</v>
      </c>
      <c r="HM104" s="153">
        <f t="shared" si="320"/>
        <v>10000</v>
      </c>
      <c r="HN104" s="58">
        <f t="shared" si="119"/>
        <v>933.33333333333724</v>
      </c>
      <c r="HO104" s="52">
        <f t="shared" si="120"/>
        <v>250</v>
      </c>
      <c r="HP104" s="51">
        <f t="shared" si="121"/>
        <v>683.33333333333724</v>
      </c>
      <c r="HQ104" s="57">
        <f t="shared" si="122"/>
        <v>170616.66666666625</v>
      </c>
      <c r="HR104" s="153">
        <f t="shared" si="321"/>
        <v>10000</v>
      </c>
      <c r="HS104" s="468">
        <f t="shared" si="123"/>
        <v>-933.33333333333724</v>
      </c>
      <c r="HT104" s="46">
        <f t="shared" si="124"/>
        <v>-1123.8775326810628</v>
      </c>
      <c r="HU104" s="46">
        <f t="shared" si="125"/>
        <v>-873.8775326810628</v>
      </c>
      <c r="HV104" s="48"/>
      <c r="HW104" s="29"/>
      <c r="HX104" s="45">
        <v>43</v>
      </c>
      <c r="HY104" s="128">
        <f t="shared" si="126"/>
        <v>1124.3399999999999</v>
      </c>
      <c r="HZ104" s="46">
        <f t="shared" si="127"/>
        <v>255.56</v>
      </c>
      <c r="IA104" s="46">
        <f t="shared" si="128"/>
        <v>868.78</v>
      </c>
      <c r="IB104" s="46">
        <f t="shared" si="129"/>
        <v>295.78504355930374</v>
      </c>
      <c r="IC104" s="46">
        <f t="shared" si="130"/>
        <v>572.99495644069623</v>
      </c>
      <c r="ID104" s="51">
        <f t="shared" si="131"/>
        <v>176898.03117914154</v>
      </c>
      <c r="IE104" s="153">
        <f t="shared" si="322"/>
        <v>10000</v>
      </c>
      <c r="IF104" s="58">
        <f t="shared" si="132"/>
        <v>930.14625019664186</v>
      </c>
      <c r="IG104" s="52">
        <f t="shared" si="133"/>
        <v>248</v>
      </c>
      <c r="IH104" s="51">
        <f t="shared" si="134"/>
        <v>682.14625019664186</v>
      </c>
      <c r="II104" s="57">
        <f t="shared" si="323"/>
        <v>171536.27124154448</v>
      </c>
      <c r="IJ104" s="153">
        <f t="shared" si="324"/>
        <v>10000</v>
      </c>
      <c r="IK104" s="468">
        <f t="shared" si="135"/>
        <v>-930.14625019664186</v>
      </c>
      <c r="IL104" s="46">
        <f t="shared" si="136"/>
        <v>-1124.3399999999999</v>
      </c>
      <c r="IM104" s="46">
        <f t="shared" si="137"/>
        <v>-868.78</v>
      </c>
      <c r="IN104" s="48"/>
      <c r="IO104" s="53">
        <f t="shared" si="138"/>
        <v>255.57317725469736</v>
      </c>
      <c r="IQ104" s="45">
        <v>43</v>
      </c>
      <c r="IR104" s="128">
        <f t="shared" si="139"/>
        <v>1126.4568749999989</v>
      </c>
      <c r="IS104" s="128">
        <f t="shared" si="140"/>
        <v>260.32</v>
      </c>
      <c r="IT104" s="128">
        <f t="shared" si="141"/>
        <v>866.13687499999901</v>
      </c>
      <c r="IU104" s="46">
        <f t="shared" si="364"/>
        <v>295.99</v>
      </c>
      <c r="IV104" s="46">
        <f t="shared" si="143"/>
        <v>570.146874999999</v>
      </c>
      <c r="IW104" s="51">
        <f t="shared" si="144"/>
        <v>177024.66437500008</v>
      </c>
      <c r="IX104" s="199">
        <f t="shared" si="325"/>
        <v>10000</v>
      </c>
      <c r="IY104" s="128">
        <f t="shared" si="145"/>
        <v>255.57281368922486</v>
      </c>
      <c r="IZ104" s="408">
        <f t="shared" si="146"/>
        <v>0</v>
      </c>
      <c r="JA104" s="58">
        <f t="shared" si="147"/>
        <v>931.95916666666494</v>
      </c>
      <c r="JB104" s="52">
        <f t="shared" si="148"/>
        <v>252.62</v>
      </c>
      <c r="JC104" s="51">
        <f t="shared" si="149"/>
        <v>679.33916666666494</v>
      </c>
      <c r="JD104" s="57">
        <f t="shared" si="150"/>
        <v>171668.75583333333</v>
      </c>
      <c r="JE104" s="280">
        <f t="shared" si="151"/>
        <v>10000</v>
      </c>
      <c r="JF104" s="280">
        <f t="shared" si="152"/>
        <v>0</v>
      </c>
      <c r="JG104" s="468">
        <f t="shared" si="153"/>
        <v>-931.95916666666494</v>
      </c>
      <c r="JH104" s="46">
        <f t="shared" si="154"/>
        <v>-1126.4568749999989</v>
      </c>
      <c r="JI104" s="46">
        <f t="shared" si="155"/>
        <v>-866.13687499999901</v>
      </c>
      <c r="JJ104" s="48"/>
      <c r="JL104" s="45">
        <v>43</v>
      </c>
      <c r="JM104" s="46">
        <f t="shared" si="156"/>
        <v>1124.4930833333331</v>
      </c>
      <c r="JN104" s="46">
        <f t="shared" si="157"/>
        <v>257.08</v>
      </c>
      <c r="JO104" s="128">
        <f t="shared" si="158"/>
        <v>867.41308333333313</v>
      </c>
      <c r="JP104" s="46">
        <f t="shared" si="326"/>
        <v>296.2</v>
      </c>
      <c r="JQ104" s="46">
        <f t="shared" si="159"/>
        <v>571.21308333333309</v>
      </c>
      <c r="JR104" s="51">
        <f t="shared" si="160"/>
        <v>177149.13741666664</v>
      </c>
      <c r="JS104" s="51">
        <f t="shared" si="491"/>
        <v>174850.27883349883</v>
      </c>
      <c r="JT104" s="199">
        <f t="shared" si="328"/>
        <v>10000</v>
      </c>
      <c r="JU104" s="128">
        <f t="shared" si="161"/>
        <v>257.07159154455951</v>
      </c>
      <c r="JV104" s="408">
        <f t="shared" si="162"/>
        <v>0</v>
      </c>
      <c r="JW104" s="58">
        <f t="shared" si="163"/>
        <v>930.37233333333074</v>
      </c>
      <c r="JX104" s="52">
        <f t="shared" si="164"/>
        <v>249.94</v>
      </c>
      <c r="JY104" s="51">
        <f t="shared" si="165"/>
        <v>680.43233333333069</v>
      </c>
      <c r="JZ104" s="51">
        <f t="shared" si="166"/>
        <v>171800.5296666669</v>
      </c>
      <c r="KA104" s="199">
        <f t="shared" si="492"/>
        <v>169999.99999999965</v>
      </c>
      <c r="KB104" s="128">
        <f t="shared" si="330"/>
        <v>10000</v>
      </c>
      <c r="KC104" s="204">
        <f t="shared" si="167"/>
        <v>0</v>
      </c>
      <c r="KD104" s="468">
        <f t="shared" si="331"/>
        <v>-930.37233333333074</v>
      </c>
      <c r="KE104" s="46">
        <f t="shared" si="168"/>
        <v>-1124.4930833333331</v>
      </c>
      <c r="KF104" s="46">
        <f t="shared" si="169"/>
        <v>-867.41308333333313</v>
      </c>
      <c r="KG104" s="48"/>
      <c r="KI104" s="45">
        <v>43</v>
      </c>
      <c r="KJ104" s="46">
        <f t="shared" si="170"/>
        <v>1124.4890404061762</v>
      </c>
      <c r="KK104" s="46">
        <f t="shared" si="171"/>
        <v>256.88</v>
      </c>
      <c r="KL104" s="128">
        <f t="shared" si="172"/>
        <v>867.60904040617618</v>
      </c>
      <c r="KM104" s="46">
        <f t="shared" si="173"/>
        <v>296.02926115303814</v>
      </c>
      <c r="KN104" s="46">
        <f t="shared" si="174"/>
        <v>571.57977925313799</v>
      </c>
      <c r="KO104" s="51">
        <f t="shared" si="175"/>
        <v>177045.97691256975</v>
      </c>
      <c r="KP104" s="199">
        <f t="shared" si="493"/>
        <v>177150.12509489924</v>
      </c>
      <c r="KQ104" s="199">
        <f t="shared" si="333"/>
        <v>10000</v>
      </c>
      <c r="KR104" s="128">
        <f t="shared" si="176"/>
        <v>333.108075986362</v>
      </c>
      <c r="KS104" s="408">
        <f t="shared" si="177"/>
        <v>0</v>
      </c>
      <c r="KT104" s="45">
        <v>43</v>
      </c>
      <c r="KU104" s="46">
        <f t="shared" si="334"/>
        <v>1124.49</v>
      </c>
      <c r="KV104" s="46">
        <f t="shared" si="178"/>
        <v>256.88</v>
      </c>
      <c r="KW104" s="128">
        <f t="shared" si="179"/>
        <v>867.61</v>
      </c>
      <c r="KX104" s="46">
        <f t="shared" si="180"/>
        <v>296.02919163460177</v>
      </c>
      <c r="KY104" s="46">
        <f t="shared" si="181"/>
        <v>571.5808083653983</v>
      </c>
      <c r="KZ104" s="51">
        <f t="shared" si="182"/>
        <v>177045.93417239565</v>
      </c>
      <c r="LA104" s="153">
        <f t="shared" si="494"/>
        <v>177150.12509489924</v>
      </c>
      <c r="LB104" s="58">
        <f t="shared" si="457"/>
        <v>930.59633333333579</v>
      </c>
      <c r="LC104" s="52">
        <f t="shared" si="184"/>
        <v>250.28</v>
      </c>
      <c r="LD104" s="51">
        <f t="shared" si="185"/>
        <v>680.31633333333582</v>
      </c>
      <c r="LE104" s="51">
        <f t="shared" si="186"/>
        <v>171703.51766666659</v>
      </c>
      <c r="LF104" s="51">
        <f t="shared" si="495"/>
        <v>172587.90799999982</v>
      </c>
      <c r="LG104" s="128">
        <f t="shared" si="187"/>
        <v>10000</v>
      </c>
      <c r="LH104" s="204">
        <f t="shared" si="188"/>
        <v>0</v>
      </c>
      <c r="LI104" s="479">
        <f t="shared" si="189"/>
        <v>-930.59633333333579</v>
      </c>
      <c r="LJ104" s="46">
        <f t="shared" si="337"/>
        <v>-1124.49</v>
      </c>
      <c r="LK104" s="46">
        <f t="shared" si="338"/>
        <v>-867.61</v>
      </c>
      <c r="LL104" s="48"/>
      <c r="LN104" s="45">
        <v>43</v>
      </c>
      <c r="LO104" s="46">
        <f t="shared" si="190"/>
        <v>1123.1238136873469</v>
      </c>
      <c r="LP104" s="46">
        <f t="shared" si="464"/>
        <v>243.32</v>
      </c>
      <c r="LQ104" s="46">
        <f t="shared" si="192"/>
        <v>879.80381368734697</v>
      </c>
      <c r="LR104" s="46">
        <f t="shared" si="193"/>
        <v>291.65032972690562</v>
      </c>
      <c r="LS104" s="46">
        <f t="shared" si="194"/>
        <v>588.15348396044135</v>
      </c>
      <c r="LT104" s="51">
        <f t="shared" si="195"/>
        <v>174402.04435218294</v>
      </c>
      <c r="LU104" s="199">
        <f t="shared" si="339"/>
        <v>10000</v>
      </c>
      <c r="LV104" s="58">
        <f t="shared" si="196"/>
        <v>933.33033333333128</v>
      </c>
      <c r="LW104" s="52">
        <f t="shared" si="465"/>
        <v>243.32</v>
      </c>
      <c r="LX104" s="51">
        <f t="shared" si="198"/>
        <v>690.01033333333135</v>
      </c>
      <c r="LY104" s="51">
        <f t="shared" si="340"/>
        <v>169129.79566666664</v>
      </c>
      <c r="LZ104" s="46">
        <f t="shared" si="341"/>
        <v>243.32</v>
      </c>
      <c r="MA104" s="199">
        <f t="shared" si="342"/>
        <v>10000</v>
      </c>
      <c r="MB104" s="468">
        <f t="shared" si="199"/>
        <v>-933.33033333333128</v>
      </c>
      <c r="MC104" s="46">
        <f t="shared" si="200"/>
        <v>-1123.1238136873469</v>
      </c>
      <c r="MD104" s="46">
        <f t="shared" si="201"/>
        <v>-879.80381368734697</v>
      </c>
      <c r="ME104" s="48"/>
      <c r="MG104" s="45">
        <v>43</v>
      </c>
      <c r="MH104" s="46">
        <f t="shared" si="202"/>
        <v>1076.608661999408</v>
      </c>
      <c r="MI104" s="46">
        <f t="shared" si="466"/>
        <v>144.38</v>
      </c>
      <c r="MJ104" s="46">
        <f t="shared" si="204"/>
        <v>932.22866199940802</v>
      </c>
      <c r="MK104" s="46">
        <f t="shared" si="205"/>
        <v>288.77804322658045</v>
      </c>
      <c r="ML104" s="46">
        <f t="shared" si="206"/>
        <v>643.45061877282751</v>
      </c>
      <c r="MM104" s="51">
        <f t="shared" si="207"/>
        <v>172623.37531717544</v>
      </c>
      <c r="MN104" s="199">
        <f t="shared" si="343"/>
        <v>10000</v>
      </c>
      <c r="MO104" s="58">
        <f t="shared" si="208"/>
        <v>889.32945707741396</v>
      </c>
      <c r="MP104" s="52">
        <f t="shared" si="467"/>
        <v>139.96</v>
      </c>
      <c r="MQ104" s="51">
        <f t="shared" si="210"/>
        <v>749.36945707741393</v>
      </c>
      <c r="MR104" s="57">
        <f t="shared" si="211"/>
        <v>167209.7133456711</v>
      </c>
      <c r="MS104" s="199">
        <f t="shared" si="344"/>
        <v>10000</v>
      </c>
      <c r="MT104" s="468">
        <f t="shared" si="345"/>
        <v>-889.32945707741396</v>
      </c>
      <c r="MU104" s="46">
        <f t="shared" si="212"/>
        <v>-1076.608661999408</v>
      </c>
      <c r="MV104" s="46">
        <f t="shared" si="213"/>
        <v>-932.22866199940802</v>
      </c>
      <c r="MW104" s="48"/>
      <c r="MY104" s="45">
        <v>43</v>
      </c>
      <c r="MZ104" s="46">
        <f t="shared" si="214"/>
        <v>1076.608661999408</v>
      </c>
      <c r="NA104" s="46">
        <f t="shared" si="468"/>
        <v>144.38</v>
      </c>
      <c r="NB104" s="128">
        <f t="shared" si="216"/>
        <v>932.22866199940802</v>
      </c>
      <c r="NC104" s="46">
        <f t="shared" si="217"/>
        <v>288.77804322658045</v>
      </c>
      <c r="ND104" s="46">
        <f t="shared" si="218"/>
        <v>643.45061877282751</v>
      </c>
      <c r="NE104" s="51">
        <f t="shared" si="219"/>
        <v>172623.37531717544</v>
      </c>
      <c r="NF104" s="153">
        <f t="shared" si="346"/>
        <v>10000</v>
      </c>
      <c r="NG104" s="45">
        <v>43</v>
      </c>
      <c r="NH104" s="46">
        <f t="shared" si="220"/>
        <v>1076.6099999999999</v>
      </c>
      <c r="NI104" s="46">
        <f t="shared" si="469"/>
        <v>144.38</v>
      </c>
      <c r="NJ104" s="128">
        <f t="shared" si="347"/>
        <v>932.23</v>
      </c>
      <c r="NK104" s="46">
        <f t="shared" si="348"/>
        <v>288.77794629420526</v>
      </c>
      <c r="NL104" s="46">
        <f t="shared" si="222"/>
        <v>643.4520537057947</v>
      </c>
      <c r="NM104" s="51">
        <f t="shared" si="223"/>
        <v>172623.31572281738</v>
      </c>
      <c r="NN104" s="58">
        <f t="shared" si="224"/>
        <v>888.78037499999857</v>
      </c>
      <c r="NO104" s="52">
        <f t="shared" si="470"/>
        <v>139.97999999999999</v>
      </c>
      <c r="NP104" s="51">
        <f t="shared" si="226"/>
        <v>748.80037499999855</v>
      </c>
      <c r="NQ104" s="57">
        <f t="shared" si="227"/>
        <v>167233.72387500008</v>
      </c>
      <c r="NR104" s="153">
        <f t="shared" si="349"/>
        <v>10000</v>
      </c>
      <c r="NS104" s="469">
        <f t="shared" si="228"/>
        <v>-888.78037499999857</v>
      </c>
      <c r="NT104" s="46">
        <f t="shared" si="229"/>
        <v>-1076.6099999999999</v>
      </c>
      <c r="NU104" s="46">
        <f t="shared" si="230"/>
        <v>-932.23</v>
      </c>
      <c r="NV104" s="48"/>
      <c r="NX104" s="45">
        <v>43</v>
      </c>
      <c r="NY104" s="46">
        <f t="shared" si="231"/>
        <v>1076.6456011701148</v>
      </c>
      <c r="NZ104" s="46">
        <f t="shared" si="471"/>
        <v>145.69</v>
      </c>
      <c r="OA104" s="46">
        <f t="shared" si="233"/>
        <v>930.95560117011473</v>
      </c>
      <c r="OB104" s="46">
        <f t="shared" si="234"/>
        <v>288.88479910475888</v>
      </c>
      <c r="OC104" s="46">
        <f t="shared" si="235"/>
        <v>642.07080206535579</v>
      </c>
      <c r="OD104" s="51">
        <f t="shared" si="236"/>
        <v>172688.80866078997</v>
      </c>
      <c r="OE104" s="57">
        <f t="shared" si="496"/>
        <v>174850.27883349883</v>
      </c>
      <c r="OF104" s="153">
        <f t="shared" si="351"/>
        <v>10000</v>
      </c>
      <c r="OG104" s="58">
        <f t="shared" si="237"/>
        <v>889.48383333333379</v>
      </c>
      <c r="OH104" s="241">
        <f t="shared" si="497"/>
        <v>141.65</v>
      </c>
      <c r="OI104" s="51">
        <f t="shared" si="238"/>
        <v>747.83383333333381</v>
      </c>
      <c r="OJ104" s="51">
        <f t="shared" si="239"/>
        <v>167283.3451666669</v>
      </c>
      <c r="OK104" s="153">
        <f t="shared" si="498"/>
        <v>169999.99999999965</v>
      </c>
      <c r="OL104" s="153">
        <f t="shared" si="354"/>
        <v>10000</v>
      </c>
      <c r="OM104" s="468">
        <f t="shared" si="355"/>
        <v>-889.48383333333379</v>
      </c>
      <c r="ON104" s="46">
        <f t="shared" si="356"/>
        <v>-1076.6456011701148</v>
      </c>
      <c r="OO104" s="46">
        <f t="shared" si="240"/>
        <v>-930.95560117011473</v>
      </c>
      <c r="OP104" s="48"/>
      <c r="OR104" s="45">
        <v>43</v>
      </c>
      <c r="OS104" s="46">
        <f t="shared" si="241"/>
        <v>1076.765700416463</v>
      </c>
      <c r="OT104" s="46">
        <f t="shared" si="472"/>
        <v>145.78</v>
      </c>
      <c r="OU104" s="128">
        <f t="shared" si="243"/>
        <v>930.98570041646303</v>
      </c>
      <c r="OV104" s="46">
        <f t="shared" si="244"/>
        <v>288.87720606081069</v>
      </c>
      <c r="OW104" s="46">
        <f t="shared" si="245"/>
        <v>642.10849435565228</v>
      </c>
      <c r="OX104" s="51">
        <f t="shared" si="246"/>
        <v>172684.21514213076</v>
      </c>
      <c r="OY104" s="51">
        <f t="shared" si="499"/>
        <v>174945.18237903295</v>
      </c>
      <c r="OZ104" s="153">
        <f t="shared" si="358"/>
        <v>10000</v>
      </c>
      <c r="PA104" s="45">
        <v>43</v>
      </c>
      <c r="PB104" s="46">
        <f t="shared" si="247"/>
        <v>1076.765700416463</v>
      </c>
      <c r="PC104" s="46">
        <f t="shared" si="500"/>
        <v>145.78</v>
      </c>
      <c r="PD104" s="128">
        <f t="shared" si="248"/>
        <v>930.98570041646303</v>
      </c>
      <c r="PE104" s="46">
        <f t="shared" si="249"/>
        <v>288.87720606081069</v>
      </c>
      <c r="PF104" s="46">
        <f t="shared" si="250"/>
        <v>642.10849435565228</v>
      </c>
      <c r="PG104" s="51">
        <f t="shared" si="251"/>
        <v>172684.21514213076</v>
      </c>
      <c r="PH104" s="57">
        <f t="shared" si="501"/>
        <v>174945.09318533188</v>
      </c>
      <c r="PI104" s="688">
        <f t="shared" si="252"/>
        <v>889.6533333333341</v>
      </c>
      <c r="PJ104" s="52">
        <f t="shared" si="502"/>
        <v>141.86000000000001</v>
      </c>
      <c r="PK104" s="51">
        <f t="shared" si="253"/>
        <v>747.79333333333409</v>
      </c>
      <c r="PL104" s="57">
        <f t="shared" si="254"/>
        <v>167279.08666666667</v>
      </c>
      <c r="PM104" s="57">
        <f t="shared" si="503"/>
        <v>170246.97200000007</v>
      </c>
      <c r="PN104" s="153">
        <f t="shared" si="363"/>
        <v>10000</v>
      </c>
      <c r="PO104" s="469">
        <f t="shared" si="255"/>
        <v>-889.6533333333341</v>
      </c>
      <c r="PP104" s="46">
        <f t="shared" si="256"/>
        <v>-1076.765700416463</v>
      </c>
      <c r="PQ104" s="46">
        <f t="shared" si="257"/>
        <v>-930.98570041646303</v>
      </c>
      <c r="PR104" s="48"/>
    </row>
    <row r="105" spans="2:434" hidden="1" x14ac:dyDescent="0.3">
      <c r="B105" s="45">
        <v>44</v>
      </c>
      <c r="C105" s="46">
        <f t="shared" si="10"/>
        <v>1111.77</v>
      </c>
      <c r="D105" s="46">
        <f t="shared" si="11"/>
        <v>100</v>
      </c>
      <c r="E105" s="46">
        <f t="shared" si="12"/>
        <v>1011.77</v>
      </c>
      <c r="F105" s="46">
        <f t="shared" si="13"/>
        <v>282.97087708612383</v>
      </c>
      <c r="G105" s="46">
        <f t="shared" si="14"/>
        <v>728.79912291387609</v>
      </c>
      <c r="H105" s="51">
        <f t="shared" si="15"/>
        <v>169053.72712876042</v>
      </c>
      <c r="I105" s="58">
        <f t="shared" si="16"/>
        <v>933.33333333333337</v>
      </c>
      <c r="J105" s="52">
        <f t="shared" si="17"/>
        <v>100</v>
      </c>
      <c r="K105" s="51">
        <f t="shared" si="18"/>
        <v>833.33333333333337</v>
      </c>
      <c r="L105" s="57">
        <f t="shared" si="19"/>
        <v>163333.33333333291</v>
      </c>
      <c r="M105" s="468">
        <f t="shared" si="258"/>
        <v>-933.33333333333337</v>
      </c>
      <c r="N105" s="46">
        <f t="shared" si="259"/>
        <v>-1111.77</v>
      </c>
      <c r="O105" s="47"/>
      <c r="P105" s="46">
        <f t="shared" si="260"/>
        <v>-1011.77</v>
      </c>
      <c r="Q105" s="48"/>
      <c r="R105" s="29"/>
      <c r="S105" s="29"/>
      <c r="T105" s="45">
        <v>44</v>
      </c>
      <c r="U105" s="46">
        <f t="shared" si="20"/>
        <v>1170.3699999999999</v>
      </c>
      <c r="V105" s="46">
        <f t="shared" si="21"/>
        <v>158.6</v>
      </c>
      <c r="W105" s="46">
        <f t="shared" si="261"/>
        <v>1011.77</v>
      </c>
      <c r="X105" s="46">
        <f t="shared" si="22"/>
        <v>282.97087708612383</v>
      </c>
      <c r="Y105" s="46">
        <f t="shared" si="23"/>
        <v>728.79912291387609</v>
      </c>
      <c r="Z105" s="51">
        <f t="shared" si="24"/>
        <v>169053.72712876042</v>
      </c>
      <c r="AA105" s="58">
        <f t="shared" si="25"/>
        <v>986.6733333333334</v>
      </c>
      <c r="AB105" s="52">
        <f t="shared" si="26"/>
        <v>153.34</v>
      </c>
      <c r="AC105" s="51">
        <f t="shared" si="27"/>
        <v>833.33333333333337</v>
      </c>
      <c r="AD105" s="57">
        <f t="shared" si="28"/>
        <v>163333.33333333291</v>
      </c>
      <c r="AE105" s="468">
        <f t="shared" si="262"/>
        <v>-986.6733333333334</v>
      </c>
      <c r="AF105" s="46">
        <f t="shared" si="29"/>
        <v>-1170.3699999999999</v>
      </c>
      <c r="AG105" s="47"/>
      <c r="AH105" s="46">
        <f t="shared" si="263"/>
        <v>-1011.77</v>
      </c>
      <c r="AI105" s="48"/>
      <c r="AJ105" s="29"/>
      <c r="AK105" s="45">
        <v>44</v>
      </c>
      <c r="AL105" s="46">
        <f t="shared" si="30"/>
        <v>1117.72</v>
      </c>
      <c r="AM105" s="46"/>
      <c r="AN105" s="46"/>
      <c r="AO105" s="46">
        <f t="shared" si="31"/>
        <v>156.04</v>
      </c>
      <c r="AP105" s="128">
        <f t="shared" si="32"/>
        <v>961.68</v>
      </c>
      <c r="AQ105" s="128"/>
      <c r="AR105" s="128"/>
      <c r="AS105" s="46">
        <f t="shared" si="33"/>
        <v>287.65849841340071</v>
      </c>
      <c r="AT105" s="46">
        <f t="shared" si="34"/>
        <v>674.02150158659924</v>
      </c>
      <c r="AU105" s="51"/>
      <c r="AV105" s="51"/>
      <c r="AW105" s="51">
        <f t="shared" si="35"/>
        <v>171921.07754645383</v>
      </c>
      <c r="AX105" s="58">
        <f t="shared" si="264"/>
        <v>927.38215694565588</v>
      </c>
      <c r="AY105" s="52"/>
      <c r="AZ105" s="52"/>
      <c r="BA105" s="52">
        <f t="shared" si="36"/>
        <v>151.24</v>
      </c>
      <c r="BB105" s="51">
        <f t="shared" si="37"/>
        <v>776.14215694565587</v>
      </c>
      <c r="BC105" s="51"/>
      <c r="BD105" s="51"/>
      <c r="BE105" s="57">
        <f t="shared" si="38"/>
        <v>166504.68509439108</v>
      </c>
      <c r="BF105" s="468">
        <f t="shared" si="39"/>
        <v>-927.38215694565588</v>
      </c>
      <c r="BG105" s="46">
        <f t="shared" si="40"/>
        <v>-1117.72</v>
      </c>
      <c r="BH105" s="46">
        <f t="shared" si="41"/>
        <v>-961.68</v>
      </c>
      <c r="BI105" s="48"/>
      <c r="BJ105" s="12"/>
      <c r="BK105" s="45">
        <v>44</v>
      </c>
      <c r="BL105" s="46">
        <f t="shared" si="265"/>
        <v>1168.43</v>
      </c>
      <c r="BM105" s="46">
        <f t="shared" si="266"/>
        <v>156.66</v>
      </c>
      <c r="BN105" s="46">
        <f t="shared" si="267"/>
        <v>1011.77</v>
      </c>
      <c r="BO105" s="46">
        <f t="shared" si="42"/>
        <v>282.97087708612383</v>
      </c>
      <c r="BP105" s="46">
        <f t="shared" si="43"/>
        <v>728.79912291387609</v>
      </c>
      <c r="BQ105" s="51">
        <f t="shared" si="44"/>
        <v>169053.72712876042</v>
      </c>
      <c r="BR105" s="57">
        <f t="shared" si="473"/>
        <v>174850.27883349883</v>
      </c>
      <c r="BS105" s="58">
        <f t="shared" si="45"/>
        <v>985.63333333333344</v>
      </c>
      <c r="BT105" s="52">
        <f t="shared" si="269"/>
        <v>152.30000000000001</v>
      </c>
      <c r="BU105" s="51">
        <f t="shared" si="46"/>
        <v>833.33333333333337</v>
      </c>
      <c r="BV105" s="51">
        <f t="shared" si="47"/>
        <v>163333.33333333291</v>
      </c>
      <c r="BW105" s="153">
        <f t="shared" si="474"/>
        <v>169999.99999999965</v>
      </c>
      <c r="BX105" s="468">
        <f t="shared" si="271"/>
        <v>-985.63333333333344</v>
      </c>
      <c r="BY105" s="46">
        <f t="shared" si="272"/>
        <v>-1168.43</v>
      </c>
      <c r="BZ105" s="46">
        <f t="shared" si="48"/>
        <v>-1011.77</v>
      </c>
      <c r="CA105" s="48"/>
      <c r="CB105" s="29"/>
      <c r="CC105" s="45">
        <v>44</v>
      </c>
      <c r="CD105" s="128">
        <f t="shared" si="49"/>
        <v>1117.6300000000001</v>
      </c>
      <c r="CE105" s="46">
        <f t="shared" si="273"/>
        <v>154.4</v>
      </c>
      <c r="CF105" s="128">
        <f t="shared" si="50"/>
        <v>963.23</v>
      </c>
      <c r="CG105" s="46">
        <f t="shared" si="274"/>
        <v>287.41803701801911</v>
      </c>
      <c r="CH105" s="46">
        <f t="shared" si="52"/>
        <v>675.81196298198097</v>
      </c>
      <c r="CI105" s="51">
        <f t="shared" si="53"/>
        <v>171775.01024782949</v>
      </c>
      <c r="CJ105" s="199">
        <f t="shared" si="475"/>
        <v>177150.12509489924</v>
      </c>
      <c r="CK105" s="153">
        <f t="shared" si="276"/>
        <v>10000</v>
      </c>
      <c r="CL105" s="45">
        <v>44</v>
      </c>
      <c r="CM105" s="46">
        <f t="shared" si="277"/>
        <v>1117.6300000000001</v>
      </c>
      <c r="CN105" s="128">
        <f t="shared" si="54"/>
        <v>154.4</v>
      </c>
      <c r="CO105" s="128">
        <f t="shared" si="278"/>
        <v>963.23</v>
      </c>
      <c r="CP105" s="46">
        <f t="shared" si="55"/>
        <v>287.41803701801911</v>
      </c>
      <c r="CQ105" s="46">
        <f t="shared" si="56"/>
        <v>675.81196298198097</v>
      </c>
      <c r="CR105" s="51">
        <f t="shared" si="57"/>
        <v>171775.01024782949</v>
      </c>
      <c r="CS105" s="153">
        <f t="shared" si="476"/>
        <v>177150.12509489924</v>
      </c>
      <c r="CT105" s="58">
        <f t="shared" si="58"/>
        <v>927.86033333333398</v>
      </c>
      <c r="CU105" s="52">
        <f t="shared" si="280"/>
        <v>150.41999999999999</v>
      </c>
      <c r="CV105" s="51">
        <f t="shared" si="281"/>
        <v>777.44033333333402</v>
      </c>
      <c r="CW105" s="51">
        <f t="shared" si="59"/>
        <v>166368.38533333316</v>
      </c>
      <c r="CX105" s="57">
        <f t="shared" si="477"/>
        <v>172587.90799999982</v>
      </c>
      <c r="CY105" s="153">
        <f t="shared" si="283"/>
        <v>10000</v>
      </c>
      <c r="CZ105" s="479">
        <f t="shared" si="60"/>
        <v>-927.86033333333398</v>
      </c>
      <c r="DA105" s="46">
        <f t="shared" si="284"/>
        <v>-1117.6300000000001</v>
      </c>
      <c r="DB105" s="46">
        <f t="shared" si="285"/>
        <v>-963.23</v>
      </c>
      <c r="DC105" s="48"/>
      <c r="DE105" s="45">
        <v>44</v>
      </c>
      <c r="DF105" s="46">
        <f t="shared" si="61"/>
        <v>1078.43</v>
      </c>
      <c r="DG105" s="46">
        <f t="shared" si="478"/>
        <v>66.66</v>
      </c>
      <c r="DH105" s="46">
        <f t="shared" si="62"/>
        <v>1011.77</v>
      </c>
      <c r="DI105" s="46">
        <f t="shared" si="63"/>
        <v>282.97087708612383</v>
      </c>
      <c r="DJ105" s="46">
        <f t="shared" si="64"/>
        <v>728.79912291387609</v>
      </c>
      <c r="DK105" s="51">
        <f t="shared" si="65"/>
        <v>169053.72712876042</v>
      </c>
      <c r="DL105" s="58">
        <f t="shared" si="66"/>
        <v>899.99333333333334</v>
      </c>
      <c r="DM105" s="52">
        <f t="shared" si="479"/>
        <v>66.66</v>
      </c>
      <c r="DN105" s="51">
        <f t="shared" si="67"/>
        <v>833.33333333333337</v>
      </c>
      <c r="DO105" s="57">
        <f t="shared" si="68"/>
        <v>163333.33333333291</v>
      </c>
      <c r="DP105" s="468">
        <f t="shared" si="288"/>
        <v>-899.99333333333334</v>
      </c>
      <c r="DQ105" s="46">
        <f t="shared" si="289"/>
        <v>-1078.43</v>
      </c>
      <c r="DR105" s="47"/>
      <c r="DS105" s="46">
        <f t="shared" si="290"/>
        <v>-1011.77</v>
      </c>
      <c r="DT105" s="48"/>
      <c r="DU105" s="29"/>
      <c r="DV105" s="45">
        <v>44</v>
      </c>
      <c r="DW105" s="46">
        <f t="shared" si="291"/>
        <v>1068.3499999999999</v>
      </c>
      <c r="DX105" s="46">
        <f t="shared" si="480"/>
        <v>56.58</v>
      </c>
      <c r="DY105" s="46">
        <f t="shared" si="293"/>
        <v>1011.77</v>
      </c>
      <c r="DZ105" s="46">
        <f t="shared" si="69"/>
        <v>282.97087708612383</v>
      </c>
      <c r="EA105" s="46">
        <f t="shared" si="70"/>
        <v>728.79912291387609</v>
      </c>
      <c r="EB105" s="51">
        <f t="shared" si="71"/>
        <v>169053.72712876042</v>
      </c>
      <c r="EC105" s="58">
        <f t="shared" si="72"/>
        <v>888.04333333333341</v>
      </c>
      <c r="ED105" s="52">
        <f t="shared" si="481"/>
        <v>54.71</v>
      </c>
      <c r="EE105" s="51">
        <f t="shared" si="73"/>
        <v>833.33333333333337</v>
      </c>
      <c r="EF105" s="57">
        <f t="shared" si="74"/>
        <v>163333.33333333291</v>
      </c>
      <c r="EG105" s="468">
        <f t="shared" si="295"/>
        <v>-888.04333333333341</v>
      </c>
      <c r="EH105" s="46">
        <f t="shared" si="296"/>
        <v>-1068.3499999999999</v>
      </c>
      <c r="EI105" s="47"/>
      <c r="EJ105" s="46">
        <f t="shared" si="297"/>
        <v>-1011.77</v>
      </c>
      <c r="EK105" s="48"/>
      <c r="EL105" s="29"/>
      <c r="EM105" s="45">
        <v>44</v>
      </c>
      <c r="EN105" s="46">
        <f t="shared" si="458"/>
        <v>1058.0868689014749</v>
      </c>
      <c r="EO105" s="46">
        <f t="shared" si="482"/>
        <v>56.65</v>
      </c>
      <c r="EP105" s="128">
        <f t="shared" si="77"/>
        <v>1001.4368689014749</v>
      </c>
      <c r="EQ105" s="46">
        <f t="shared" si="78"/>
        <v>283.32543339305005</v>
      </c>
      <c r="ER105" s="46">
        <f t="shared" si="79"/>
        <v>718.11143550842485</v>
      </c>
      <c r="ES105" s="51">
        <f t="shared" si="80"/>
        <v>169277.14860032161</v>
      </c>
      <c r="ET105" s="153">
        <f t="shared" si="298"/>
        <v>10000</v>
      </c>
      <c r="EU105" s="45">
        <v>44</v>
      </c>
      <c r="EV105" s="46">
        <f t="shared" si="81"/>
        <v>1058.0899999999999</v>
      </c>
      <c r="EW105" s="46">
        <f t="shared" si="483"/>
        <v>56.65</v>
      </c>
      <c r="EX105" s="128">
        <f t="shared" si="300"/>
        <v>1001.44</v>
      </c>
      <c r="EY105" s="46">
        <f t="shared" si="301"/>
        <v>283.32520096190336</v>
      </c>
      <c r="EZ105" s="46">
        <f t="shared" si="82"/>
        <v>718.11479903809663</v>
      </c>
      <c r="FA105" s="51">
        <f t="shared" si="83"/>
        <v>169277.00577810389</v>
      </c>
      <c r="FB105" s="58">
        <f t="shared" si="302"/>
        <v>874.86920833333363</v>
      </c>
      <c r="FC105" s="52">
        <f t="shared" si="484"/>
        <v>54.84</v>
      </c>
      <c r="FD105" s="51">
        <f t="shared" si="304"/>
        <v>820.0292083333336</v>
      </c>
      <c r="FE105" s="57">
        <f t="shared" si="84"/>
        <v>163724.89483333321</v>
      </c>
      <c r="FF105" s="153">
        <f t="shared" si="305"/>
        <v>10000</v>
      </c>
      <c r="FG105" s="469">
        <f t="shared" si="85"/>
        <v>-874.86920833333363</v>
      </c>
      <c r="FH105" s="46">
        <f t="shared" si="86"/>
        <v>-1058.0899999999999</v>
      </c>
      <c r="FI105" s="46">
        <f t="shared" si="87"/>
        <v>-1001.44</v>
      </c>
      <c r="FJ105" s="48"/>
      <c r="FL105" s="45">
        <v>44</v>
      </c>
      <c r="FM105" s="46">
        <f t="shared" si="306"/>
        <v>1070.04</v>
      </c>
      <c r="FN105" s="46">
        <f t="shared" si="459"/>
        <v>58.269999999999996</v>
      </c>
      <c r="FO105" s="46">
        <f t="shared" si="307"/>
        <v>1011.77</v>
      </c>
      <c r="FP105" s="46">
        <f t="shared" si="89"/>
        <v>282.97087708612383</v>
      </c>
      <c r="FQ105" s="46">
        <f t="shared" si="90"/>
        <v>728.79912291387609</v>
      </c>
      <c r="FR105" s="51">
        <f t="shared" si="91"/>
        <v>169053.72712876042</v>
      </c>
      <c r="FS105" s="57">
        <f t="shared" si="485"/>
        <v>174850.27883349883</v>
      </c>
      <c r="FT105" s="58">
        <f t="shared" si="92"/>
        <v>889.98333333333335</v>
      </c>
      <c r="FU105" s="241">
        <f t="shared" si="460"/>
        <v>56.65</v>
      </c>
      <c r="FV105" s="51">
        <f t="shared" si="94"/>
        <v>833.33333333333337</v>
      </c>
      <c r="FW105" s="51">
        <f t="shared" si="95"/>
        <v>163333.33333333291</v>
      </c>
      <c r="FX105" s="153">
        <f t="shared" si="486"/>
        <v>169999.99999999965</v>
      </c>
      <c r="FY105" s="468">
        <f t="shared" si="310"/>
        <v>-889.98333333333335</v>
      </c>
      <c r="FZ105" s="46">
        <f t="shared" si="311"/>
        <v>-1070.04</v>
      </c>
      <c r="GA105" s="46">
        <f t="shared" si="96"/>
        <v>-1011.77</v>
      </c>
      <c r="GB105" s="48"/>
      <c r="GD105" s="45">
        <v>44</v>
      </c>
      <c r="GE105" s="46">
        <f t="shared" si="461"/>
        <v>1060.0875939185617</v>
      </c>
      <c r="GF105" s="128">
        <f t="shared" si="487"/>
        <v>58.31</v>
      </c>
      <c r="GG105" s="128">
        <f t="shared" si="98"/>
        <v>1001.7775939185617</v>
      </c>
      <c r="GH105" s="46">
        <f t="shared" si="99"/>
        <v>283.24806684428495</v>
      </c>
      <c r="GI105" s="46">
        <f t="shared" si="100"/>
        <v>718.52952707427676</v>
      </c>
      <c r="GJ105" s="51">
        <f t="shared" si="101"/>
        <v>169230.3105794967</v>
      </c>
      <c r="GK105" s="51">
        <f t="shared" si="488"/>
        <v>174945.18237903295</v>
      </c>
      <c r="GL105" s="153">
        <f t="shared" si="314"/>
        <v>10000</v>
      </c>
      <c r="GM105" s="45">
        <v>44</v>
      </c>
      <c r="GN105" s="46">
        <f t="shared" si="102"/>
        <v>1060.0899999999999</v>
      </c>
      <c r="GO105" s="46">
        <f t="shared" si="462"/>
        <v>58.31</v>
      </c>
      <c r="GP105" s="128">
        <f t="shared" si="315"/>
        <v>1001.78</v>
      </c>
      <c r="GQ105" s="46">
        <f t="shared" si="104"/>
        <v>283.24788823340327</v>
      </c>
      <c r="GR105" s="46">
        <f t="shared" si="105"/>
        <v>718.5321117665967</v>
      </c>
      <c r="GS105" s="51">
        <f t="shared" si="106"/>
        <v>169230.20082827535</v>
      </c>
      <c r="GT105" s="57">
        <f t="shared" si="489"/>
        <v>174945.09318533188</v>
      </c>
      <c r="GU105" s="58">
        <f t="shared" si="107"/>
        <v>876.92633333333197</v>
      </c>
      <c r="GV105" s="52">
        <f t="shared" si="463"/>
        <v>56.74</v>
      </c>
      <c r="GW105" s="51">
        <f t="shared" si="317"/>
        <v>820.18633333333196</v>
      </c>
      <c r="GX105" s="57">
        <f t="shared" si="109"/>
        <v>163685.4813333333</v>
      </c>
      <c r="GY105" s="57">
        <f t="shared" si="490"/>
        <v>170246.97200000007</v>
      </c>
      <c r="GZ105" s="153">
        <f t="shared" si="319"/>
        <v>10000</v>
      </c>
      <c r="HA105" s="469">
        <f t="shared" si="110"/>
        <v>-876.92633333333197</v>
      </c>
      <c r="HB105" s="46">
        <f t="shared" si="111"/>
        <v>-1060.0899999999999</v>
      </c>
      <c r="HC105" s="46">
        <f t="shared" si="112"/>
        <v>-1001.78</v>
      </c>
      <c r="HD105" s="48"/>
      <c r="HF105" s="45">
        <v>44</v>
      </c>
      <c r="HG105" s="46">
        <f t="shared" si="113"/>
        <v>1123.8775326810628</v>
      </c>
      <c r="HH105" s="46">
        <f t="shared" si="114"/>
        <v>250</v>
      </c>
      <c r="HI105" s="46">
        <f t="shared" si="115"/>
        <v>873.8775326810628</v>
      </c>
      <c r="HJ105" s="46">
        <f t="shared" si="116"/>
        <v>293.20706226504456</v>
      </c>
      <c r="HK105" s="46">
        <f t="shared" si="117"/>
        <v>580.67047041601825</v>
      </c>
      <c r="HL105" s="51">
        <f t="shared" si="118"/>
        <v>175343.56688861072</v>
      </c>
      <c r="HM105" s="153">
        <f t="shared" si="320"/>
        <v>10000</v>
      </c>
      <c r="HN105" s="58">
        <f t="shared" si="119"/>
        <v>933.33333333333724</v>
      </c>
      <c r="HO105" s="52">
        <f t="shared" si="120"/>
        <v>250</v>
      </c>
      <c r="HP105" s="51">
        <f t="shared" si="121"/>
        <v>683.33333333333724</v>
      </c>
      <c r="HQ105" s="57">
        <f t="shared" si="122"/>
        <v>169933.33333333291</v>
      </c>
      <c r="HR105" s="153">
        <f t="shared" si="321"/>
        <v>10000</v>
      </c>
      <c r="HS105" s="468">
        <f t="shared" si="123"/>
        <v>-933.33333333333724</v>
      </c>
      <c r="HT105" s="46">
        <f t="shared" si="124"/>
        <v>-1123.8775326810628</v>
      </c>
      <c r="HU105" s="46">
        <f t="shared" si="125"/>
        <v>-873.8775326810628</v>
      </c>
      <c r="HV105" s="48"/>
      <c r="HW105" s="29"/>
      <c r="HX105" s="45">
        <v>44</v>
      </c>
      <c r="HY105" s="128">
        <f t="shared" si="126"/>
        <v>1124.3399999999999</v>
      </c>
      <c r="HZ105" s="46">
        <f t="shared" si="127"/>
        <v>254.74</v>
      </c>
      <c r="IA105" s="46">
        <f t="shared" si="128"/>
        <v>869.6</v>
      </c>
      <c r="IB105" s="46">
        <f t="shared" si="129"/>
        <v>294.8300519652359</v>
      </c>
      <c r="IC105" s="46">
        <f t="shared" si="130"/>
        <v>574.76994803476418</v>
      </c>
      <c r="ID105" s="51">
        <f t="shared" si="131"/>
        <v>176323.26123110679</v>
      </c>
      <c r="IE105" s="153">
        <f t="shared" si="322"/>
        <v>10000</v>
      </c>
      <c r="IF105" s="58">
        <f t="shared" si="132"/>
        <v>930.14625019664186</v>
      </c>
      <c r="IG105" s="52">
        <f t="shared" si="133"/>
        <v>247.02</v>
      </c>
      <c r="IH105" s="51">
        <f t="shared" si="134"/>
        <v>683.12625019664188</v>
      </c>
      <c r="II105" s="57">
        <f t="shared" si="323"/>
        <v>170853.14499134783</v>
      </c>
      <c r="IJ105" s="153">
        <f t="shared" si="324"/>
        <v>10000</v>
      </c>
      <c r="IK105" s="468">
        <f t="shared" si="135"/>
        <v>-930.14625019664186</v>
      </c>
      <c r="IL105" s="46">
        <f t="shared" si="136"/>
        <v>-1124.3399999999999</v>
      </c>
      <c r="IM105" s="46">
        <f t="shared" si="137"/>
        <v>-869.6</v>
      </c>
      <c r="IN105" s="48"/>
      <c r="IO105" s="53">
        <f t="shared" si="138"/>
        <v>254.74801641150376</v>
      </c>
      <c r="IQ105" s="45">
        <v>44</v>
      </c>
      <c r="IR105" s="128">
        <f t="shared" si="139"/>
        <v>1126.4568749999989</v>
      </c>
      <c r="IS105" s="128">
        <f t="shared" si="140"/>
        <v>259.48</v>
      </c>
      <c r="IT105" s="128">
        <f t="shared" si="141"/>
        <v>866.97687499999893</v>
      </c>
      <c r="IU105" s="46">
        <f t="shared" si="364"/>
        <v>295.04000000000002</v>
      </c>
      <c r="IV105" s="46">
        <f t="shared" si="143"/>
        <v>571.93687499999896</v>
      </c>
      <c r="IW105" s="51">
        <f t="shared" si="144"/>
        <v>176452.7275000001</v>
      </c>
      <c r="IX105" s="199">
        <f t="shared" si="325"/>
        <v>10000</v>
      </c>
      <c r="IY105" s="128">
        <f t="shared" si="145"/>
        <v>254.75232777505732</v>
      </c>
      <c r="IZ105" s="408">
        <f t="shared" si="146"/>
        <v>0</v>
      </c>
      <c r="JA105" s="58">
        <f t="shared" si="147"/>
        <v>931.95916666666494</v>
      </c>
      <c r="JB105" s="52">
        <f t="shared" si="148"/>
        <v>251.62</v>
      </c>
      <c r="JC105" s="51">
        <f t="shared" si="149"/>
        <v>680.33916666666494</v>
      </c>
      <c r="JD105" s="57">
        <f t="shared" si="150"/>
        <v>170988.41666666666</v>
      </c>
      <c r="JE105" s="280">
        <f t="shared" si="151"/>
        <v>10000</v>
      </c>
      <c r="JF105" s="280">
        <f t="shared" si="152"/>
        <v>0</v>
      </c>
      <c r="JG105" s="468">
        <f t="shared" si="153"/>
        <v>-931.95916666666494</v>
      </c>
      <c r="JH105" s="46">
        <f t="shared" si="154"/>
        <v>-1126.4568749999989</v>
      </c>
      <c r="JI105" s="46">
        <f t="shared" si="155"/>
        <v>-866.97687499999893</v>
      </c>
      <c r="JJ105" s="48"/>
      <c r="JL105" s="45">
        <v>44</v>
      </c>
      <c r="JM105" s="46">
        <f t="shared" si="156"/>
        <v>1124.4930833333331</v>
      </c>
      <c r="JN105" s="46">
        <f t="shared" si="157"/>
        <v>257.08</v>
      </c>
      <c r="JO105" s="128">
        <f t="shared" si="158"/>
        <v>867.41308333333313</v>
      </c>
      <c r="JP105" s="46">
        <f t="shared" si="326"/>
        <v>295.25</v>
      </c>
      <c r="JQ105" s="46">
        <f t="shared" si="159"/>
        <v>572.16308333333313</v>
      </c>
      <c r="JR105" s="51">
        <f t="shared" si="160"/>
        <v>176576.97433333329</v>
      </c>
      <c r="JS105" s="51">
        <f t="shared" si="491"/>
        <v>174850.27883349883</v>
      </c>
      <c r="JT105" s="199">
        <f t="shared" si="328"/>
        <v>10000</v>
      </c>
      <c r="JU105" s="128">
        <f t="shared" si="161"/>
        <v>257.07159154455951</v>
      </c>
      <c r="JV105" s="408">
        <f t="shared" si="162"/>
        <v>0</v>
      </c>
      <c r="JW105" s="58">
        <f t="shared" si="163"/>
        <v>930.37233333333074</v>
      </c>
      <c r="JX105" s="52">
        <f t="shared" si="164"/>
        <v>249.94</v>
      </c>
      <c r="JY105" s="51">
        <f t="shared" si="165"/>
        <v>680.43233333333069</v>
      </c>
      <c r="JZ105" s="51">
        <f t="shared" si="166"/>
        <v>171120.09733333357</v>
      </c>
      <c r="KA105" s="199">
        <f t="shared" si="492"/>
        <v>169999.99999999965</v>
      </c>
      <c r="KB105" s="128">
        <f t="shared" si="330"/>
        <v>10000</v>
      </c>
      <c r="KC105" s="204">
        <f t="shared" si="167"/>
        <v>0</v>
      </c>
      <c r="KD105" s="468">
        <f t="shared" si="331"/>
        <v>-930.37233333333074</v>
      </c>
      <c r="KE105" s="46">
        <f t="shared" si="168"/>
        <v>-1124.4930833333331</v>
      </c>
      <c r="KF105" s="46">
        <f t="shared" si="169"/>
        <v>-867.41308333333313</v>
      </c>
      <c r="KG105" s="48"/>
      <c r="KI105" s="45">
        <v>44</v>
      </c>
      <c r="KJ105" s="46">
        <f t="shared" si="170"/>
        <v>1124.4890404061762</v>
      </c>
      <c r="KK105" s="46">
        <f t="shared" si="171"/>
        <v>256.88</v>
      </c>
      <c r="KL105" s="128">
        <f t="shared" si="172"/>
        <v>867.60904040617618</v>
      </c>
      <c r="KM105" s="46">
        <f t="shared" si="173"/>
        <v>295.07662818761622</v>
      </c>
      <c r="KN105" s="46">
        <f t="shared" si="174"/>
        <v>572.53241221856001</v>
      </c>
      <c r="KO105" s="51">
        <f t="shared" si="175"/>
        <v>176473.44450035118</v>
      </c>
      <c r="KP105" s="199">
        <f t="shared" si="493"/>
        <v>177150.12509489924</v>
      </c>
      <c r="KQ105" s="199">
        <f t="shared" si="333"/>
        <v>10000</v>
      </c>
      <c r="KR105" s="128">
        <f t="shared" si="176"/>
        <v>333.108075986362</v>
      </c>
      <c r="KS105" s="408">
        <f t="shared" si="177"/>
        <v>0</v>
      </c>
      <c r="KT105" s="45">
        <v>44</v>
      </c>
      <c r="KU105" s="46">
        <f t="shared" si="334"/>
        <v>1124.49</v>
      </c>
      <c r="KV105" s="46">
        <f t="shared" si="178"/>
        <v>256.88</v>
      </c>
      <c r="KW105" s="128">
        <f t="shared" si="179"/>
        <v>867.61</v>
      </c>
      <c r="KX105" s="46">
        <f t="shared" si="180"/>
        <v>295.07655695399274</v>
      </c>
      <c r="KY105" s="46">
        <f t="shared" si="181"/>
        <v>572.53344304600728</v>
      </c>
      <c r="KZ105" s="51">
        <f t="shared" si="182"/>
        <v>176473.40072934964</v>
      </c>
      <c r="LA105" s="153">
        <f t="shared" si="494"/>
        <v>177150.12509489924</v>
      </c>
      <c r="LB105" s="58">
        <f t="shared" si="457"/>
        <v>930.59633333333579</v>
      </c>
      <c r="LC105" s="52">
        <f t="shared" si="184"/>
        <v>250.28</v>
      </c>
      <c r="LD105" s="51">
        <f t="shared" si="185"/>
        <v>680.31633333333582</v>
      </c>
      <c r="LE105" s="51">
        <f t="shared" si="186"/>
        <v>171023.20133333327</v>
      </c>
      <c r="LF105" s="51">
        <f t="shared" si="495"/>
        <v>172587.90799999982</v>
      </c>
      <c r="LG105" s="128">
        <f t="shared" si="187"/>
        <v>10000</v>
      </c>
      <c r="LH105" s="204">
        <f t="shared" si="188"/>
        <v>0</v>
      </c>
      <c r="LI105" s="479">
        <f t="shared" si="189"/>
        <v>-930.59633333333579</v>
      </c>
      <c r="LJ105" s="46">
        <f t="shared" si="337"/>
        <v>-1124.49</v>
      </c>
      <c r="LK105" s="46">
        <f t="shared" si="338"/>
        <v>-867.61</v>
      </c>
      <c r="LL105" s="48"/>
      <c r="LN105" s="45">
        <v>44</v>
      </c>
      <c r="LO105" s="46">
        <f t="shared" si="190"/>
        <v>1123.1238136873469</v>
      </c>
      <c r="LP105" s="46">
        <f t="shared" si="464"/>
        <v>243.32</v>
      </c>
      <c r="LQ105" s="46">
        <f t="shared" si="192"/>
        <v>879.80381368734697</v>
      </c>
      <c r="LR105" s="46">
        <f t="shared" si="193"/>
        <v>290.6700739203049</v>
      </c>
      <c r="LS105" s="46">
        <f t="shared" si="194"/>
        <v>589.13373976704202</v>
      </c>
      <c r="LT105" s="51">
        <f t="shared" si="195"/>
        <v>173812.9106124159</v>
      </c>
      <c r="LU105" s="199">
        <f t="shared" si="339"/>
        <v>10000</v>
      </c>
      <c r="LV105" s="58">
        <f t="shared" si="196"/>
        <v>933.33033333333128</v>
      </c>
      <c r="LW105" s="52">
        <f t="shared" si="465"/>
        <v>243.32</v>
      </c>
      <c r="LX105" s="51">
        <f t="shared" si="198"/>
        <v>690.01033333333135</v>
      </c>
      <c r="LY105" s="51">
        <f t="shared" si="340"/>
        <v>168439.7853333333</v>
      </c>
      <c r="LZ105" s="46">
        <f t="shared" si="341"/>
        <v>243.32</v>
      </c>
      <c r="MA105" s="199">
        <f t="shared" si="342"/>
        <v>10000</v>
      </c>
      <c r="MB105" s="468">
        <f t="shared" si="199"/>
        <v>-933.33033333333128</v>
      </c>
      <c r="MC105" s="46">
        <f t="shared" si="200"/>
        <v>-1123.1238136873469</v>
      </c>
      <c r="MD105" s="46">
        <f t="shared" si="201"/>
        <v>-879.80381368734697</v>
      </c>
      <c r="ME105" s="48"/>
      <c r="MG105" s="45">
        <v>44</v>
      </c>
      <c r="MH105" s="46">
        <f t="shared" si="202"/>
        <v>1076.608661999408</v>
      </c>
      <c r="MI105" s="46">
        <f t="shared" si="466"/>
        <v>143.84</v>
      </c>
      <c r="MJ105" s="46">
        <f t="shared" si="204"/>
        <v>932.76866199940798</v>
      </c>
      <c r="MK105" s="46">
        <f t="shared" si="205"/>
        <v>287.70562552862572</v>
      </c>
      <c r="ML105" s="46">
        <f t="shared" si="206"/>
        <v>645.06303647078221</v>
      </c>
      <c r="MM105" s="51">
        <f t="shared" si="207"/>
        <v>171978.31228070465</v>
      </c>
      <c r="MN105" s="199">
        <f t="shared" si="343"/>
        <v>10000</v>
      </c>
      <c r="MO105" s="58">
        <f t="shared" si="208"/>
        <v>889.32945707741396</v>
      </c>
      <c r="MP105" s="52">
        <f t="shared" si="467"/>
        <v>139.32999999999998</v>
      </c>
      <c r="MQ105" s="51">
        <f t="shared" si="210"/>
        <v>749.99945707741404</v>
      </c>
      <c r="MR105" s="57">
        <f t="shared" si="211"/>
        <v>166459.71388859369</v>
      </c>
      <c r="MS105" s="199">
        <f t="shared" si="344"/>
        <v>10000</v>
      </c>
      <c r="MT105" s="468">
        <f t="shared" si="345"/>
        <v>-889.32945707741396</v>
      </c>
      <c r="MU105" s="46">
        <f t="shared" si="212"/>
        <v>-1076.608661999408</v>
      </c>
      <c r="MV105" s="46">
        <f t="shared" si="213"/>
        <v>-932.76866199940798</v>
      </c>
      <c r="MW105" s="48"/>
      <c r="MY105" s="45">
        <v>44</v>
      </c>
      <c r="MZ105" s="46">
        <f t="shared" si="214"/>
        <v>1076.608661999408</v>
      </c>
      <c r="NA105" s="46">
        <f t="shared" si="468"/>
        <v>143.84</v>
      </c>
      <c r="NB105" s="128">
        <f t="shared" si="216"/>
        <v>932.76866199940798</v>
      </c>
      <c r="NC105" s="46">
        <f t="shared" si="217"/>
        <v>287.70562552862572</v>
      </c>
      <c r="ND105" s="46">
        <f t="shared" si="218"/>
        <v>645.06303647078221</v>
      </c>
      <c r="NE105" s="51">
        <f t="shared" si="219"/>
        <v>171978.31228070465</v>
      </c>
      <c r="NF105" s="153">
        <f t="shared" si="346"/>
        <v>10000</v>
      </c>
      <c r="NG105" s="45">
        <v>44</v>
      </c>
      <c r="NH105" s="46">
        <f t="shared" si="220"/>
        <v>1076.6099999999999</v>
      </c>
      <c r="NI105" s="46">
        <f t="shared" si="469"/>
        <v>143.84</v>
      </c>
      <c r="NJ105" s="128">
        <f t="shared" si="347"/>
        <v>932.77</v>
      </c>
      <c r="NK105" s="46">
        <f t="shared" si="348"/>
        <v>287.70552620469567</v>
      </c>
      <c r="NL105" s="46">
        <f t="shared" si="222"/>
        <v>645.06447379530437</v>
      </c>
      <c r="NM105" s="51">
        <f t="shared" si="223"/>
        <v>171978.25124902208</v>
      </c>
      <c r="NN105" s="58">
        <f t="shared" si="224"/>
        <v>888.78037499999857</v>
      </c>
      <c r="NO105" s="52">
        <f t="shared" si="470"/>
        <v>139.35</v>
      </c>
      <c r="NP105" s="51">
        <f t="shared" si="226"/>
        <v>749.43037499999855</v>
      </c>
      <c r="NQ105" s="57">
        <f t="shared" si="227"/>
        <v>166484.29350000009</v>
      </c>
      <c r="NR105" s="153">
        <f t="shared" si="349"/>
        <v>10000</v>
      </c>
      <c r="NS105" s="469">
        <f t="shared" si="228"/>
        <v>-888.78037499999857</v>
      </c>
      <c r="NT105" s="46">
        <f t="shared" si="229"/>
        <v>-1076.6099999999999</v>
      </c>
      <c r="NU105" s="46">
        <f t="shared" si="230"/>
        <v>-932.77</v>
      </c>
      <c r="NV105" s="48"/>
      <c r="NX105" s="45">
        <v>44</v>
      </c>
      <c r="NY105" s="46">
        <f t="shared" si="231"/>
        <v>1076.6456011701148</v>
      </c>
      <c r="NZ105" s="46">
        <f t="shared" si="471"/>
        <v>145.69</v>
      </c>
      <c r="OA105" s="46">
        <f t="shared" si="233"/>
        <v>930.95560117011473</v>
      </c>
      <c r="OB105" s="46">
        <f t="shared" si="234"/>
        <v>287.81468110131664</v>
      </c>
      <c r="OC105" s="46">
        <f t="shared" si="235"/>
        <v>643.1409200687981</v>
      </c>
      <c r="OD105" s="51">
        <f t="shared" si="236"/>
        <v>172045.66774072117</v>
      </c>
      <c r="OE105" s="57">
        <f t="shared" si="496"/>
        <v>174850.27883349883</v>
      </c>
      <c r="OF105" s="153">
        <f t="shared" si="351"/>
        <v>10000</v>
      </c>
      <c r="OG105" s="58">
        <f t="shared" si="237"/>
        <v>889.48383333333379</v>
      </c>
      <c r="OH105" s="241">
        <f t="shared" si="497"/>
        <v>141.65</v>
      </c>
      <c r="OI105" s="51">
        <f t="shared" si="238"/>
        <v>747.83383333333381</v>
      </c>
      <c r="OJ105" s="51">
        <f t="shared" si="239"/>
        <v>166535.51133333356</v>
      </c>
      <c r="OK105" s="153">
        <f t="shared" si="498"/>
        <v>169999.99999999965</v>
      </c>
      <c r="OL105" s="153">
        <f t="shared" si="354"/>
        <v>10000</v>
      </c>
      <c r="OM105" s="468">
        <f t="shared" si="355"/>
        <v>-889.48383333333379</v>
      </c>
      <c r="ON105" s="46">
        <f t="shared" si="356"/>
        <v>-1076.6456011701148</v>
      </c>
      <c r="OO105" s="46">
        <f t="shared" si="240"/>
        <v>-930.95560117011473</v>
      </c>
      <c r="OP105" s="48"/>
      <c r="OR105" s="45">
        <v>44</v>
      </c>
      <c r="OS105" s="46">
        <f t="shared" si="241"/>
        <v>1076.765700416463</v>
      </c>
      <c r="OT105" s="46">
        <f t="shared" si="472"/>
        <v>145.78</v>
      </c>
      <c r="OU105" s="128">
        <f t="shared" si="243"/>
        <v>930.98570041646303</v>
      </c>
      <c r="OV105" s="46">
        <f t="shared" si="244"/>
        <v>287.80702523688461</v>
      </c>
      <c r="OW105" s="46">
        <f t="shared" si="245"/>
        <v>643.17867517957848</v>
      </c>
      <c r="OX105" s="51">
        <f t="shared" si="246"/>
        <v>172041.03646695119</v>
      </c>
      <c r="OY105" s="51">
        <f t="shared" si="499"/>
        <v>174945.18237903295</v>
      </c>
      <c r="OZ105" s="153">
        <f t="shared" si="358"/>
        <v>10000</v>
      </c>
      <c r="PA105" s="45">
        <v>44</v>
      </c>
      <c r="PB105" s="46">
        <f t="shared" si="247"/>
        <v>1076.765700416463</v>
      </c>
      <c r="PC105" s="46">
        <f t="shared" si="500"/>
        <v>145.78</v>
      </c>
      <c r="PD105" s="128">
        <f t="shared" si="248"/>
        <v>930.98570041646303</v>
      </c>
      <c r="PE105" s="46">
        <f t="shared" si="249"/>
        <v>287.80702523688461</v>
      </c>
      <c r="PF105" s="46">
        <f t="shared" si="250"/>
        <v>643.17867517957848</v>
      </c>
      <c r="PG105" s="51">
        <f t="shared" si="251"/>
        <v>172041.03646695119</v>
      </c>
      <c r="PH105" s="57">
        <f t="shared" si="501"/>
        <v>174945.09318533188</v>
      </c>
      <c r="PI105" s="688">
        <f t="shared" si="252"/>
        <v>889.6533333333341</v>
      </c>
      <c r="PJ105" s="52">
        <f t="shared" si="502"/>
        <v>141.86000000000001</v>
      </c>
      <c r="PK105" s="51">
        <f t="shared" si="253"/>
        <v>747.79333333333409</v>
      </c>
      <c r="PL105" s="57">
        <f t="shared" si="254"/>
        <v>166531.29333333333</v>
      </c>
      <c r="PM105" s="57">
        <f t="shared" si="503"/>
        <v>170246.97200000007</v>
      </c>
      <c r="PN105" s="153">
        <f t="shared" si="363"/>
        <v>10000</v>
      </c>
      <c r="PO105" s="469">
        <f t="shared" si="255"/>
        <v>-889.6533333333341</v>
      </c>
      <c r="PP105" s="46">
        <f t="shared" si="256"/>
        <v>-1076.765700416463</v>
      </c>
      <c r="PQ105" s="46">
        <f t="shared" si="257"/>
        <v>-930.98570041646303</v>
      </c>
      <c r="PR105" s="48"/>
    </row>
    <row r="106" spans="2:434" hidden="1" x14ac:dyDescent="0.3">
      <c r="B106" s="45">
        <v>45</v>
      </c>
      <c r="C106" s="46">
        <f t="shared" si="10"/>
        <v>1111.77</v>
      </c>
      <c r="D106" s="46">
        <f t="shared" si="11"/>
        <v>100</v>
      </c>
      <c r="E106" s="46">
        <f t="shared" si="12"/>
        <v>1011.77</v>
      </c>
      <c r="F106" s="46">
        <f t="shared" si="13"/>
        <v>281.75621188126735</v>
      </c>
      <c r="G106" s="46">
        <f t="shared" si="14"/>
        <v>730.01378811873269</v>
      </c>
      <c r="H106" s="51">
        <f t="shared" si="15"/>
        <v>168323.7133406417</v>
      </c>
      <c r="I106" s="58">
        <f t="shared" si="16"/>
        <v>933.33333333333337</v>
      </c>
      <c r="J106" s="52">
        <f t="shared" si="17"/>
        <v>100</v>
      </c>
      <c r="K106" s="51">
        <f t="shared" si="18"/>
        <v>833.33333333333337</v>
      </c>
      <c r="L106" s="57">
        <f t="shared" si="19"/>
        <v>162499.99999999956</v>
      </c>
      <c r="M106" s="468">
        <f t="shared" si="258"/>
        <v>-933.33333333333337</v>
      </c>
      <c r="N106" s="46">
        <f t="shared" si="259"/>
        <v>-1111.77</v>
      </c>
      <c r="O106" s="47"/>
      <c r="P106" s="46">
        <f t="shared" si="260"/>
        <v>-1011.77</v>
      </c>
      <c r="Q106" s="48"/>
      <c r="R106" s="29"/>
      <c r="S106" s="29"/>
      <c r="T106" s="45">
        <v>45</v>
      </c>
      <c r="U106" s="46">
        <f t="shared" si="20"/>
        <v>1169.69</v>
      </c>
      <c r="V106" s="46">
        <f t="shared" si="21"/>
        <v>157.91999999999999</v>
      </c>
      <c r="W106" s="46">
        <f t="shared" si="261"/>
        <v>1011.77</v>
      </c>
      <c r="X106" s="46">
        <f t="shared" si="22"/>
        <v>281.75621188126735</v>
      </c>
      <c r="Y106" s="46">
        <f t="shared" si="23"/>
        <v>730.01378811873269</v>
      </c>
      <c r="Z106" s="51">
        <f t="shared" si="24"/>
        <v>168323.7133406417</v>
      </c>
      <c r="AA106" s="58">
        <f t="shared" si="25"/>
        <v>985.91333333333341</v>
      </c>
      <c r="AB106" s="52">
        <f t="shared" si="26"/>
        <v>152.58000000000001</v>
      </c>
      <c r="AC106" s="51">
        <f t="shared" si="27"/>
        <v>833.33333333333337</v>
      </c>
      <c r="AD106" s="57">
        <f t="shared" si="28"/>
        <v>162499.99999999956</v>
      </c>
      <c r="AE106" s="468">
        <f t="shared" si="262"/>
        <v>-985.91333333333341</v>
      </c>
      <c r="AF106" s="46">
        <f t="shared" si="29"/>
        <v>-1169.69</v>
      </c>
      <c r="AG106" s="47"/>
      <c r="AH106" s="46">
        <f t="shared" si="263"/>
        <v>-1011.77</v>
      </c>
      <c r="AI106" s="48"/>
      <c r="AJ106" s="29"/>
      <c r="AK106" s="45">
        <v>45</v>
      </c>
      <c r="AL106" s="46">
        <f t="shared" si="30"/>
        <v>1117.72</v>
      </c>
      <c r="AM106" s="46"/>
      <c r="AN106" s="46"/>
      <c r="AO106" s="46">
        <f t="shared" si="31"/>
        <v>155.44</v>
      </c>
      <c r="AP106" s="128">
        <f t="shared" si="32"/>
        <v>962.28</v>
      </c>
      <c r="AQ106" s="128"/>
      <c r="AR106" s="128"/>
      <c r="AS106" s="46">
        <f t="shared" si="33"/>
        <v>286.53512924408972</v>
      </c>
      <c r="AT106" s="46">
        <f t="shared" si="34"/>
        <v>675.74487075591026</v>
      </c>
      <c r="AU106" s="51"/>
      <c r="AV106" s="51"/>
      <c r="AW106" s="51">
        <f t="shared" si="35"/>
        <v>171245.33267569792</v>
      </c>
      <c r="AX106" s="58">
        <f t="shared" si="264"/>
        <v>927.38215694565588</v>
      </c>
      <c r="AY106" s="52"/>
      <c r="AZ106" s="52"/>
      <c r="BA106" s="52">
        <f t="shared" si="36"/>
        <v>150.54</v>
      </c>
      <c r="BB106" s="51">
        <f t="shared" si="37"/>
        <v>776.84215694565592</v>
      </c>
      <c r="BC106" s="51"/>
      <c r="BD106" s="51"/>
      <c r="BE106" s="57">
        <f t="shared" si="38"/>
        <v>165727.84293744541</v>
      </c>
      <c r="BF106" s="468">
        <f t="shared" si="39"/>
        <v>-927.38215694565588</v>
      </c>
      <c r="BG106" s="46">
        <f t="shared" si="40"/>
        <v>-1117.72</v>
      </c>
      <c r="BH106" s="46">
        <f t="shared" si="41"/>
        <v>-962.28</v>
      </c>
      <c r="BI106" s="48"/>
      <c r="BJ106" s="12"/>
      <c r="BK106" s="45">
        <v>45</v>
      </c>
      <c r="BL106" s="46">
        <f t="shared" si="265"/>
        <v>1168.43</v>
      </c>
      <c r="BM106" s="46">
        <f t="shared" si="266"/>
        <v>156.66</v>
      </c>
      <c r="BN106" s="46">
        <f t="shared" si="267"/>
        <v>1011.77</v>
      </c>
      <c r="BO106" s="46">
        <f t="shared" si="42"/>
        <v>281.75621188126735</v>
      </c>
      <c r="BP106" s="46">
        <f t="shared" si="43"/>
        <v>730.01378811873269</v>
      </c>
      <c r="BQ106" s="51">
        <f t="shared" si="44"/>
        <v>168323.7133406417</v>
      </c>
      <c r="BR106" s="57">
        <f t="shared" si="473"/>
        <v>174850.27883349883</v>
      </c>
      <c r="BS106" s="58">
        <f t="shared" si="45"/>
        <v>985.63333333333344</v>
      </c>
      <c r="BT106" s="52">
        <f t="shared" si="269"/>
        <v>152.30000000000001</v>
      </c>
      <c r="BU106" s="51">
        <f t="shared" si="46"/>
        <v>833.33333333333337</v>
      </c>
      <c r="BV106" s="51">
        <f t="shared" si="47"/>
        <v>162499.99999999956</v>
      </c>
      <c r="BW106" s="153">
        <f t="shared" si="474"/>
        <v>169999.99999999965</v>
      </c>
      <c r="BX106" s="468">
        <f t="shared" si="271"/>
        <v>-985.63333333333344</v>
      </c>
      <c r="BY106" s="46">
        <f t="shared" si="272"/>
        <v>-1168.43</v>
      </c>
      <c r="BZ106" s="46">
        <f t="shared" si="48"/>
        <v>-1011.77</v>
      </c>
      <c r="CA106" s="48"/>
      <c r="CB106" s="29"/>
      <c r="CC106" s="45">
        <v>45</v>
      </c>
      <c r="CD106" s="128">
        <f t="shared" si="49"/>
        <v>1117.6300000000001</v>
      </c>
      <c r="CE106" s="46">
        <f t="shared" si="273"/>
        <v>154.4</v>
      </c>
      <c r="CF106" s="128">
        <f t="shared" si="50"/>
        <v>963.23</v>
      </c>
      <c r="CG106" s="46">
        <f t="shared" si="274"/>
        <v>286.29168374638249</v>
      </c>
      <c r="CH106" s="46">
        <f t="shared" si="52"/>
        <v>676.93831625361759</v>
      </c>
      <c r="CI106" s="51">
        <f t="shared" si="53"/>
        <v>171098.07193157586</v>
      </c>
      <c r="CJ106" s="199">
        <f t="shared" si="475"/>
        <v>177150.12509489924</v>
      </c>
      <c r="CK106" s="153">
        <f t="shared" si="276"/>
        <v>10000</v>
      </c>
      <c r="CL106" s="45">
        <v>45</v>
      </c>
      <c r="CM106" s="46">
        <f t="shared" si="277"/>
        <v>1117.6300000000001</v>
      </c>
      <c r="CN106" s="128">
        <f t="shared" si="54"/>
        <v>154.4</v>
      </c>
      <c r="CO106" s="128">
        <f t="shared" si="278"/>
        <v>963.23</v>
      </c>
      <c r="CP106" s="46">
        <f t="shared" si="55"/>
        <v>286.29168374638249</v>
      </c>
      <c r="CQ106" s="46">
        <f t="shared" si="56"/>
        <v>676.93831625361759</v>
      </c>
      <c r="CR106" s="51">
        <f t="shared" si="57"/>
        <v>171098.07193157586</v>
      </c>
      <c r="CS106" s="153">
        <f t="shared" si="476"/>
        <v>177150.12509489924</v>
      </c>
      <c r="CT106" s="58">
        <f t="shared" si="58"/>
        <v>927.86033333333398</v>
      </c>
      <c r="CU106" s="52">
        <f t="shared" si="280"/>
        <v>150.41999999999999</v>
      </c>
      <c r="CV106" s="51">
        <f t="shared" si="281"/>
        <v>777.44033333333402</v>
      </c>
      <c r="CW106" s="51">
        <f t="shared" si="59"/>
        <v>165590.94499999983</v>
      </c>
      <c r="CX106" s="57">
        <f t="shared" si="477"/>
        <v>172587.90799999982</v>
      </c>
      <c r="CY106" s="153">
        <f t="shared" si="283"/>
        <v>10000</v>
      </c>
      <c r="CZ106" s="479">
        <f t="shared" si="60"/>
        <v>-927.86033333333398</v>
      </c>
      <c r="DA106" s="46">
        <f t="shared" si="284"/>
        <v>-1117.6300000000001</v>
      </c>
      <c r="DB106" s="46">
        <f t="shared" si="285"/>
        <v>-963.23</v>
      </c>
      <c r="DC106" s="48"/>
      <c r="DE106" s="45">
        <v>45</v>
      </c>
      <c r="DF106" s="46">
        <f t="shared" si="61"/>
        <v>1078.43</v>
      </c>
      <c r="DG106" s="46">
        <f t="shared" si="478"/>
        <v>66.66</v>
      </c>
      <c r="DH106" s="46">
        <f t="shared" si="62"/>
        <v>1011.77</v>
      </c>
      <c r="DI106" s="46">
        <f t="shared" si="63"/>
        <v>281.75621188126735</v>
      </c>
      <c r="DJ106" s="46">
        <f t="shared" si="64"/>
        <v>730.01378811873269</v>
      </c>
      <c r="DK106" s="51">
        <f t="shared" si="65"/>
        <v>168323.7133406417</v>
      </c>
      <c r="DL106" s="58">
        <f t="shared" si="66"/>
        <v>899.99333333333334</v>
      </c>
      <c r="DM106" s="52">
        <f t="shared" si="479"/>
        <v>66.66</v>
      </c>
      <c r="DN106" s="51">
        <f t="shared" si="67"/>
        <v>833.33333333333337</v>
      </c>
      <c r="DO106" s="57">
        <f t="shared" si="68"/>
        <v>162499.99999999956</v>
      </c>
      <c r="DP106" s="468">
        <f t="shared" si="288"/>
        <v>-899.99333333333334</v>
      </c>
      <c r="DQ106" s="46">
        <f t="shared" si="289"/>
        <v>-1078.43</v>
      </c>
      <c r="DR106" s="47"/>
      <c r="DS106" s="46">
        <f t="shared" si="290"/>
        <v>-1011.77</v>
      </c>
      <c r="DT106" s="48"/>
      <c r="DU106" s="29"/>
      <c r="DV106" s="45">
        <v>45</v>
      </c>
      <c r="DW106" s="46">
        <f t="shared" si="291"/>
        <v>1068.1099999999999</v>
      </c>
      <c r="DX106" s="46">
        <f t="shared" si="480"/>
        <v>56.34</v>
      </c>
      <c r="DY106" s="46">
        <f t="shared" si="293"/>
        <v>1011.77</v>
      </c>
      <c r="DZ106" s="46">
        <f t="shared" si="69"/>
        <v>281.75621188126735</v>
      </c>
      <c r="EA106" s="46">
        <f t="shared" si="70"/>
        <v>730.01378811873269</v>
      </c>
      <c r="EB106" s="51">
        <f t="shared" si="71"/>
        <v>168323.7133406417</v>
      </c>
      <c r="EC106" s="58">
        <f t="shared" si="72"/>
        <v>887.76333333333332</v>
      </c>
      <c r="ED106" s="52">
        <f t="shared" si="481"/>
        <v>54.43</v>
      </c>
      <c r="EE106" s="51">
        <f t="shared" si="73"/>
        <v>833.33333333333337</v>
      </c>
      <c r="EF106" s="57">
        <f t="shared" si="74"/>
        <v>162499.99999999956</v>
      </c>
      <c r="EG106" s="468">
        <f t="shared" si="295"/>
        <v>-887.76333333333332</v>
      </c>
      <c r="EH106" s="46">
        <f t="shared" si="296"/>
        <v>-1068.1099999999999</v>
      </c>
      <c r="EI106" s="47"/>
      <c r="EJ106" s="46">
        <f t="shared" si="297"/>
        <v>-1011.77</v>
      </c>
      <c r="EK106" s="48"/>
      <c r="EL106" s="29"/>
      <c r="EM106" s="45">
        <v>45</v>
      </c>
      <c r="EN106" s="46">
        <f t="shared" si="458"/>
        <v>1058.0868689014749</v>
      </c>
      <c r="EO106" s="46">
        <f t="shared" si="482"/>
        <v>56.42</v>
      </c>
      <c r="EP106" s="128">
        <f t="shared" si="77"/>
        <v>1001.6668689014749</v>
      </c>
      <c r="EQ106" s="46">
        <f t="shared" si="78"/>
        <v>282.12858100053603</v>
      </c>
      <c r="ER106" s="46">
        <f t="shared" si="79"/>
        <v>719.53828790093894</v>
      </c>
      <c r="ES106" s="51">
        <f t="shared" si="80"/>
        <v>168557.61031242067</v>
      </c>
      <c r="ET106" s="153">
        <f t="shared" si="298"/>
        <v>10000</v>
      </c>
      <c r="EU106" s="45">
        <v>45</v>
      </c>
      <c r="EV106" s="46">
        <f t="shared" si="81"/>
        <v>1058.0899999999999</v>
      </c>
      <c r="EW106" s="46">
        <f t="shared" si="483"/>
        <v>56.42</v>
      </c>
      <c r="EX106" s="128">
        <f t="shared" si="300"/>
        <v>1001.67</v>
      </c>
      <c r="EY106" s="46">
        <f t="shared" si="301"/>
        <v>282.1283429635065</v>
      </c>
      <c r="EZ106" s="46">
        <f t="shared" si="82"/>
        <v>719.54165703649346</v>
      </c>
      <c r="FA106" s="51">
        <f t="shared" si="83"/>
        <v>168557.4641210674</v>
      </c>
      <c r="FB106" s="58">
        <f t="shared" si="302"/>
        <v>874.86920833333363</v>
      </c>
      <c r="FC106" s="52">
        <f t="shared" si="484"/>
        <v>54.56</v>
      </c>
      <c r="FD106" s="51">
        <f t="shared" si="304"/>
        <v>820.30920833333357</v>
      </c>
      <c r="FE106" s="57">
        <f t="shared" si="84"/>
        <v>162904.58562499986</v>
      </c>
      <c r="FF106" s="153">
        <f t="shared" si="305"/>
        <v>10000</v>
      </c>
      <c r="FG106" s="469">
        <f t="shared" si="85"/>
        <v>-874.86920833333363</v>
      </c>
      <c r="FH106" s="46">
        <f t="shared" si="86"/>
        <v>-1058.0899999999999</v>
      </c>
      <c r="FI106" s="46">
        <f t="shared" si="87"/>
        <v>-1001.67</v>
      </c>
      <c r="FJ106" s="48"/>
      <c r="FL106" s="45">
        <v>45</v>
      </c>
      <c r="FM106" s="46">
        <f t="shared" si="306"/>
        <v>1070.04</v>
      </c>
      <c r="FN106" s="46">
        <f t="shared" si="459"/>
        <v>58.269999999999996</v>
      </c>
      <c r="FO106" s="46">
        <f t="shared" si="307"/>
        <v>1011.77</v>
      </c>
      <c r="FP106" s="46">
        <f t="shared" si="89"/>
        <v>281.75621188126735</v>
      </c>
      <c r="FQ106" s="46">
        <f t="shared" si="90"/>
        <v>730.01378811873269</v>
      </c>
      <c r="FR106" s="51">
        <f t="shared" si="91"/>
        <v>168323.7133406417</v>
      </c>
      <c r="FS106" s="57">
        <f t="shared" si="485"/>
        <v>174850.27883349883</v>
      </c>
      <c r="FT106" s="58">
        <f t="shared" si="92"/>
        <v>889.98333333333335</v>
      </c>
      <c r="FU106" s="241">
        <f t="shared" si="460"/>
        <v>56.65</v>
      </c>
      <c r="FV106" s="51">
        <f t="shared" si="94"/>
        <v>833.33333333333337</v>
      </c>
      <c r="FW106" s="51">
        <f t="shared" si="95"/>
        <v>162499.99999999956</v>
      </c>
      <c r="FX106" s="153">
        <f t="shared" si="486"/>
        <v>169999.99999999965</v>
      </c>
      <c r="FY106" s="468">
        <f t="shared" si="310"/>
        <v>-889.98333333333335</v>
      </c>
      <c r="FZ106" s="46">
        <f t="shared" si="311"/>
        <v>-1070.04</v>
      </c>
      <c r="GA106" s="46">
        <f t="shared" si="96"/>
        <v>-1011.77</v>
      </c>
      <c r="GB106" s="48"/>
      <c r="GD106" s="45">
        <v>45</v>
      </c>
      <c r="GE106" s="46">
        <f t="shared" si="461"/>
        <v>1060.0875939185617</v>
      </c>
      <c r="GF106" s="128">
        <f t="shared" si="487"/>
        <v>58.31</v>
      </c>
      <c r="GG106" s="128">
        <f t="shared" si="98"/>
        <v>1001.7775939185617</v>
      </c>
      <c r="GH106" s="46">
        <f t="shared" si="99"/>
        <v>282.05051763249452</v>
      </c>
      <c r="GI106" s="46">
        <f t="shared" si="100"/>
        <v>719.72707628606713</v>
      </c>
      <c r="GJ106" s="51">
        <f t="shared" si="101"/>
        <v>168510.58350321063</v>
      </c>
      <c r="GK106" s="51">
        <f t="shared" si="488"/>
        <v>174945.18237903295</v>
      </c>
      <c r="GL106" s="153">
        <f t="shared" si="314"/>
        <v>10000</v>
      </c>
      <c r="GM106" s="45">
        <v>45</v>
      </c>
      <c r="GN106" s="46">
        <f t="shared" si="102"/>
        <v>1060.0899999999999</v>
      </c>
      <c r="GO106" s="46">
        <f t="shared" si="462"/>
        <v>58.31</v>
      </c>
      <c r="GP106" s="128">
        <f t="shared" si="315"/>
        <v>1001.78</v>
      </c>
      <c r="GQ106" s="46">
        <f t="shared" si="104"/>
        <v>282.05033471379227</v>
      </c>
      <c r="GR106" s="46">
        <f t="shared" si="105"/>
        <v>719.72966528620771</v>
      </c>
      <c r="GS106" s="51">
        <f t="shared" si="106"/>
        <v>168510.47116298915</v>
      </c>
      <c r="GT106" s="57">
        <f t="shared" si="489"/>
        <v>174945.09318533188</v>
      </c>
      <c r="GU106" s="58">
        <f t="shared" si="107"/>
        <v>876.92633333333197</v>
      </c>
      <c r="GV106" s="52">
        <f t="shared" si="463"/>
        <v>56.74</v>
      </c>
      <c r="GW106" s="51">
        <f t="shared" si="317"/>
        <v>820.18633333333196</v>
      </c>
      <c r="GX106" s="57">
        <f t="shared" si="109"/>
        <v>162865.29499999995</v>
      </c>
      <c r="GY106" s="57">
        <f t="shared" si="490"/>
        <v>170246.97200000007</v>
      </c>
      <c r="GZ106" s="153">
        <f t="shared" si="319"/>
        <v>10000</v>
      </c>
      <c r="HA106" s="469">
        <f t="shared" si="110"/>
        <v>-876.92633333333197</v>
      </c>
      <c r="HB106" s="46">
        <f t="shared" si="111"/>
        <v>-1060.0899999999999</v>
      </c>
      <c r="HC106" s="46">
        <f t="shared" si="112"/>
        <v>-1001.78</v>
      </c>
      <c r="HD106" s="48"/>
      <c r="HF106" s="45">
        <v>45</v>
      </c>
      <c r="HG106" s="46">
        <f t="shared" si="113"/>
        <v>1123.8775326810628</v>
      </c>
      <c r="HH106" s="46">
        <f t="shared" si="114"/>
        <v>250</v>
      </c>
      <c r="HI106" s="46">
        <f t="shared" si="115"/>
        <v>873.8775326810628</v>
      </c>
      <c r="HJ106" s="46">
        <f t="shared" si="116"/>
        <v>292.2392781476845</v>
      </c>
      <c r="HK106" s="46">
        <f t="shared" si="117"/>
        <v>581.63825453337836</v>
      </c>
      <c r="HL106" s="51">
        <f t="shared" si="118"/>
        <v>174761.92863407734</v>
      </c>
      <c r="HM106" s="153">
        <f t="shared" si="320"/>
        <v>10000</v>
      </c>
      <c r="HN106" s="58">
        <f t="shared" si="119"/>
        <v>933.33333333333724</v>
      </c>
      <c r="HO106" s="52">
        <f t="shared" si="120"/>
        <v>250</v>
      </c>
      <c r="HP106" s="51">
        <f t="shared" si="121"/>
        <v>683.33333333333724</v>
      </c>
      <c r="HQ106" s="57">
        <f t="shared" si="122"/>
        <v>169249.99999999956</v>
      </c>
      <c r="HR106" s="153">
        <f t="shared" si="321"/>
        <v>10000</v>
      </c>
      <c r="HS106" s="468">
        <f t="shared" si="123"/>
        <v>-933.33333333333724</v>
      </c>
      <c r="HT106" s="46">
        <f t="shared" si="124"/>
        <v>-1123.8775326810628</v>
      </c>
      <c r="HU106" s="46">
        <f t="shared" si="125"/>
        <v>-873.8775326810628</v>
      </c>
      <c r="HV106" s="48"/>
      <c r="HW106" s="29"/>
      <c r="HX106" s="45">
        <v>45</v>
      </c>
      <c r="HY106" s="128">
        <f t="shared" si="126"/>
        <v>1124.3399999999999</v>
      </c>
      <c r="HZ106" s="46">
        <f t="shared" si="127"/>
        <v>253.92</v>
      </c>
      <c r="IA106" s="46">
        <f t="shared" si="128"/>
        <v>870.42</v>
      </c>
      <c r="IB106" s="46">
        <f t="shared" si="129"/>
        <v>293.87210205184465</v>
      </c>
      <c r="IC106" s="46">
        <f t="shared" si="130"/>
        <v>576.54789794815531</v>
      </c>
      <c r="ID106" s="51">
        <f t="shared" si="131"/>
        <v>175746.71333315864</v>
      </c>
      <c r="IE106" s="153">
        <f t="shared" si="322"/>
        <v>10000</v>
      </c>
      <c r="IF106" s="58">
        <f t="shared" si="132"/>
        <v>930.14625019664186</v>
      </c>
      <c r="IG106" s="52">
        <f t="shared" si="133"/>
        <v>246.04</v>
      </c>
      <c r="IH106" s="51">
        <f t="shared" si="134"/>
        <v>684.10625019664189</v>
      </c>
      <c r="II106" s="57">
        <f t="shared" si="323"/>
        <v>170169.03874115119</v>
      </c>
      <c r="IJ106" s="153">
        <f t="shared" si="324"/>
        <v>10000</v>
      </c>
      <c r="IK106" s="468">
        <f t="shared" si="135"/>
        <v>-930.14625019664186</v>
      </c>
      <c r="IL106" s="46">
        <f t="shared" si="136"/>
        <v>-1124.3399999999999</v>
      </c>
      <c r="IM106" s="46">
        <f t="shared" si="137"/>
        <v>-870.42</v>
      </c>
      <c r="IN106" s="48"/>
      <c r="IO106" s="53">
        <f t="shared" si="138"/>
        <v>253.92029943139494</v>
      </c>
      <c r="IQ106" s="45">
        <v>45</v>
      </c>
      <c r="IR106" s="128">
        <f t="shared" si="139"/>
        <v>1126.4568749999989</v>
      </c>
      <c r="IS106" s="128">
        <f t="shared" si="140"/>
        <v>258.64</v>
      </c>
      <c r="IT106" s="128">
        <f t="shared" si="141"/>
        <v>867.81687499999896</v>
      </c>
      <c r="IU106" s="46">
        <f t="shared" si="364"/>
        <v>294.08999999999997</v>
      </c>
      <c r="IV106" s="46">
        <f t="shared" si="143"/>
        <v>573.72687499999893</v>
      </c>
      <c r="IW106" s="51">
        <f t="shared" si="144"/>
        <v>175879.0006250001</v>
      </c>
      <c r="IX106" s="199">
        <f t="shared" si="325"/>
        <v>10000</v>
      </c>
      <c r="IY106" s="128">
        <f t="shared" si="145"/>
        <v>253.92926591098853</v>
      </c>
      <c r="IZ106" s="408">
        <f t="shared" si="146"/>
        <v>0</v>
      </c>
      <c r="JA106" s="58">
        <f t="shared" si="147"/>
        <v>931.95916666666494</v>
      </c>
      <c r="JB106" s="52">
        <f t="shared" si="148"/>
        <v>250.64</v>
      </c>
      <c r="JC106" s="51">
        <f t="shared" si="149"/>
        <v>681.31916666666496</v>
      </c>
      <c r="JD106" s="57">
        <f t="shared" si="150"/>
        <v>170307.0975</v>
      </c>
      <c r="JE106" s="280">
        <f t="shared" si="151"/>
        <v>10000</v>
      </c>
      <c r="JF106" s="280">
        <f t="shared" si="152"/>
        <v>0</v>
      </c>
      <c r="JG106" s="468">
        <f t="shared" si="153"/>
        <v>-931.95916666666494</v>
      </c>
      <c r="JH106" s="46">
        <f t="shared" si="154"/>
        <v>-1126.4568749999989</v>
      </c>
      <c r="JI106" s="46">
        <f t="shared" si="155"/>
        <v>-867.81687499999896</v>
      </c>
      <c r="JJ106" s="48"/>
      <c r="JL106" s="45">
        <v>45</v>
      </c>
      <c r="JM106" s="46">
        <f t="shared" si="156"/>
        <v>1124.4930833333331</v>
      </c>
      <c r="JN106" s="46">
        <f t="shared" si="157"/>
        <v>257.08</v>
      </c>
      <c r="JO106" s="128">
        <f t="shared" si="158"/>
        <v>867.41308333333313</v>
      </c>
      <c r="JP106" s="46">
        <f t="shared" si="326"/>
        <v>294.29000000000002</v>
      </c>
      <c r="JQ106" s="46">
        <f t="shared" si="159"/>
        <v>573.12308333333317</v>
      </c>
      <c r="JR106" s="51">
        <f t="shared" si="160"/>
        <v>176003.85124999995</v>
      </c>
      <c r="JS106" s="51">
        <f t="shared" si="491"/>
        <v>174850.27883349883</v>
      </c>
      <c r="JT106" s="199">
        <f t="shared" si="328"/>
        <v>10000</v>
      </c>
      <c r="JU106" s="128">
        <f t="shared" si="161"/>
        <v>257.07159154455951</v>
      </c>
      <c r="JV106" s="408">
        <f t="shared" si="162"/>
        <v>0</v>
      </c>
      <c r="JW106" s="58">
        <f t="shared" si="163"/>
        <v>930.37233333333074</v>
      </c>
      <c r="JX106" s="52">
        <f t="shared" si="164"/>
        <v>249.94</v>
      </c>
      <c r="JY106" s="51">
        <f t="shared" si="165"/>
        <v>680.43233333333069</v>
      </c>
      <c r="JZ106" s="51">
        <f t="shared" si="166"/>
        <v>170439.66500000024</v>
      </c>
      <c r="KA106" s="199">
        <f t="shared" si="492"/>
        <v>169999.99999999965</v>
      </c>
      <c r="KB106" s="128">
        <f t="shared" si="330"/>
        <v>10000</v>
      </c>
      <c r="KC106" s="204">
        <f t="shared" si="167"/>
        <v>0</v>
      </c>
      <c r="KD106" s="468">
        <f t="shared" si="331"/>
        <v>-930.37233333333074</v>
      </c>
      <c r="KE106" s="46">
        <f t="shared" si="168"/>
        <v>-1124.4930833333331</v>
      </c>
      <c r="KF106" s="46">
        <f t="shared" si="169"/>
        <v>-867.41308333333313</v>
      </c>
      <c r="KG106" s="48"/>
      <c r="KI106" s="45">
        <v>45</v>
      </c>
      <c r="KJ106" s="46">
        <f t="shared" si="170"/>
        <v>1124.4890404061762</v>
      </c>
      <c r="KK106" s="46">
        <f t="shared" si="171"/>
        <v>256.88</v>
      </c>
      <c r="KL106" s="128">
        <f t="shared" si="172"/>
        <v>867.60904040617618</v>
      </c>
      <c r="KM106" s="46">
        <f t="shared" si="173"/>
        <v>294.12240750058533</v>
      </c>
      <c r="KN106" s="46">
        <f t="shared" si="174"/>
        <v>573.4866329055908</v>
      </c>
      <c r="KO106" s="51">
        <f t="shared" si="175"/>
        <v>175899.9578674456</v>
      </c>
      <c r="KP106" s="199">
        <f t="shared" si="493"/>
        <v>177150.12509489924</v>
      </c>
      <c r="KQ106" s="199">
        <f t="shared" si="333"/>
        <v>10000</v>
      </c>
      <c r="KR106" s="128">
        <f t="shared" si="176"/>
        <v>333.108075986362</v>
      </c>
      <c r="KS106" s="408">
        <f t="shared" si="177"/>
        <v>0</v>
      </c>
      <c r="KT106" s="45">
        <v>45</v>
      </c>
      <c r="KU106" s="46">
        <f t="shared" si="334"/>
        <v>1124.49</v>
      </c>
      <c r="KV106" s="46">
        <f t="shared" si="178"/>
        <v>256.88</v>
      </c>
      <c r="KW106" s="128">
        <f t="shared" si="179"/>
        <v>867.61</v>
      </c>
      <c r="KX106" s="46">
        <f t="shared" si="180"/>
        <v>294.12233454891606</v>
      </c>
      <c r="KY106" s="46">
        <f t="shared" si="181"/>
        <v>573.48766545108401</v>
      </c>
      <c r="KZ106" s="51">
        <f t="shared" si="182"/>
        <v>175899.91306389857</v>
      </c>
      <c r="LA106" s="153">
        <f t="shared" si="494"/>
        <v>177150.12509489924</v>
      </c>
      <c r="LB106" s="58">
        <f t="shared" si="457"/>
        <v>930.59633333333579</v>
      </c>
      <c r="LC106" s="52">
        <f t="shared" si="184"/>
        <v>250.28</v>
      </c>
      <c r="LD106" s="51">
        <f t="shared" si="185"/>
        <v>680.31633333333582</v>
      </c>
      <c r="LE106" s="51">
        <f t="shared" si="186"/>
        <v>170342.88499999995</v>
      </c>
      <c r="LF106" s="51">
        <f t="shared" si="495"/>
        <v>172587.90799999982</v>
      </c>
      <c r="LG106" s="128">
        <f t="shared" si="187"/>
        <v>10000</v>
      </c>
      <c r="LH106" s="204">
        <f t="shared" si="188"/>
        <v>0</v>
      </c>
      <c r="LI106" s="479">
        <f t="shared" si="189"/>
        <v>-930.59633333333579</v>
      </c>
      <c r="LJ106" s="46">
        <f t="shared" si="337"/>
        <v>-1124.49</v>
      </c>
      <c r="LK106" s="46">
        <f t="shared" si="338"/>
        <v>-867.61</v>
      </c>
      <c r="LL106" s="48"/>
      <c r="LN106" s="45">
        <v>45</v>
      </c>
      <c r="LO106" s="46">
        <f t="shared" si="190"/>
        <v>1123.1238136873469</v>
      </c>
      <c r="LP106" s="46">
        <f t="shared" si="464"/>
        <v>243.32</v>
      </c>
      <c r="LQ106" s="46">
        <f t="shared" si="192"/>
        <v>879.80381368734697</v>
      </c>
      <c r="LR106" s="46">
        <f t="shared" si="193"/>
        <v>289.68818435402653</v>
      </c>
      <c r="LS106" s="46">
        <f t="shared" si="194"/>
        <v>590.11562933332038</v>
      </c>
      <c r="LT106" s="51">
        <f t="shared" si="195"/>
        <v>173222.79498308257</v>
      </c>
      <c r="LU106" s="199">
        <f t="shared" si="339"/>
        <v>10000</v>
      </c>
      <c r="LV106" s="58">
        <f t="shared" si="196"/>
        <v>933.33033333333128</v>
      </c>
      <c r="LW106" s="52">
        <f t="shared" si="465"/>
        <v>243.32</v>
      </c>
      <c r="LX106" s="51">
        <f t="shared" si="198"/>
        <v>690.01033333333135</v>
      </c>
      <c r="LY106" s="51">
        <f t="shared" si="340"/>
        <v>167749.77499999997</v>
      </c>
      <c r="LZ106" s="46">
        <f t="shared" si="341"/>
        <v>243.32</v>
      </c>
      <c r="MA106" s="199">
        <f t="shared" si="342"/>
        <v>10000</v>
      </c>
      <c r="MB106" s="468">
        <f t="shared" si="199"/>
        <v>-933.33033333333128</v>
      </c>
      <c r="MC106" s="46">
        <f t="shared" si="200"/>
        <v>-1123.1238136873469</v>
      </c>
      <c r="MD106" s="46">
        <f t="shared" si="201"/>
        <v>-879.80381368734697</v>
      </c>
      <c r="ME106" s="48"/>
      <c r="MG106" s="45">
        <v>45</v>
      </c>
      <c r="MH106" s="46">
        <f t="shared" si="202"/>
        <v>1076.608661999408</v>
      </c>
      <c r="MI106" s="46">
        <f t="shared" si="466"/>
        <v>143.31</v>
      </c>
      <c r="MJ106" s="46">
        <f t="shared" si="204"/>
        <v>933.29866199940807</v>
      </c>
      <c r="MK106" s="46">
        <f t="shared" si="205"/>
        <v>286.63052046784111</v>
      </c>
      <c r="ML106" s="46">
        <f t="shared" si="206"/>
        <v>646.66814153156702</v>
      </c>
      <c r="MM106" s="51">
        <f t="shared" si="207"/>
        <v>171331.64413917309</v>
      </c>
      <c r="MN106" s="199">
        <f t="shared" si="343"/>
        <v>10000</v>
      </c>
      <c r="MO106" s="58">
        <f t="shared" si="208"/>
        <v>889.32945707741396</v>
      </c>
      <c r="MP106" s="52">
        <f t="shared" si="467"/>
        <v>138.71</v>
      </c>
      <c r="MQ106" s="51">
        <f t="shared" si="210"/>
        <v>750.61945707741393</v>
      </c>
      <c r="MR106" s="57">
        <f t="shared" si="211"/>
        <v>165709.09443151628</v>
      </c>
      <c r="MS106" s="199">
        <f t="shared" si="344"/>
        <v>10000</v>
      </c>
      <c r="MT106" s="468">
        <f t="shared" si="345"/>
        <v>-889.32945707741396</v>
      </c>
      <c r="MU106" s="46">
        <f t="shared" si="212"/>
        <v>-1076.608661999408</v>
      </c>
      <c r="MV106" s="46">
        <f t="shared" si="213"/>
        <v>-933.29866199940807</v>
      </c>
      <c r="MW106" s="48"/>
      <c r="MY106" s="45">
        <v>45</v>
      </c>
      <c r="MZ106" s="46">
        <f t="shared" si="214"/>
        <v>1076.608661999408</v>
      </c>
      <c r="NA106" s="46">
        <f t="shared" si="468"/>
        <v>143.31</v>
      </c>
      <c r="NB106" s="128">
        <f t="shared" si="216"/>
        <v>933.29866199940807</v>
      </c>
      <c r="NC106" s="46">
        <f t="shared" si="217"/>
        <v>286.63052046784111</v>
      </c>
      <c r="ND106" s="46">
        <f t="shared" si="218"/>
        <v>646.66814153156702</v>
      </c>
      <c r="NE106" s="51">
        <f t="shared" si="219"/>
        <v>171331.64413917309</v>
      </c>
      <c r="NF106" s="153">
        <f t="shared" si="346"/>
        <v>10000</v>
      </c>
      <c r="NG106" s="45">
        <v>45</v>
      </c>
      <c r="NH106" s="46">
        <f t="shared" si="220"/>
        <v>1076.6099999999999</v>
      </c>
      <c r="NI106" s="46">
        <f t="shared" si="469"/>
        <v>143.31</v>
      </c>
      <c r="NJ106" s="128">
        <f t="shared" si="347"/>
        <v>933.3</v>
      </c>
      <c r="NK106" s="46">
        <f t="shared" si="348"/>
        <v>286.63041874837012</v>
      </c>
      <c r="NL106" s="46">
        <f t="shared" si="222"/>
        <v>646.66958125162978</v>
      </c>
      <c r="NM106" s="51">
        <f t="shared" si="223"/>
        <v>171331.58166777046</v>
      </c>
      <c r="NN106" s="58">
        <f t="shared" si="224"/>
        <v>888.78037499999857</v>
      </c>
      <c r="NO106" s="52">
        <f t="shared" si="470"/>
        <v>138.72999999999999</v>
      </c>
      <c r="NP106" s="51">
        <f t="shared" si="226"/>
        <v>750.05037499999855</v>
      </c>
      <c r="NQ106" s="57">
        <f t="shared" si="227"/>
        <v>165734.2431250001</v>
      </c>
      <c r="NR106" s="153">
        <f t="shared" si="349"/>
        <v>10000</v>
      </c>
      <c r="NS106" s="469">
        <f t="shared" si="228"/>
        <v>-888.78037499999857</v>
      </c>
      <c r="NT106" s="46">
        <f t="shared" si="229"/>
        <v>-1076.6099999999999</v>
      </c>
      <c r="NU106" s="46">
        <f t="shared" si="230"/>
        <v>-933.3</v>
      </c>
      <c r="NV106" s="48"/>
      <c r="NX106" s="45">
        <v>45</v>
      </c>
      <c r="NY106" s="46">
        <f t="shared" si="231"/>
        <v>1076.6456011701148</v>
      </c>
      <c r="NZ106" s="46">
        <f t="shared" si="471"/>
        <v>145.69</v>
      </c>
      <c r="OA106" s="46">
        <f t="shared" si="233"/>
        <v>930.95560117011473</v>
      </c>
      <c r="OB106" s="46">
        <f t="shared" si="234"/>
        <v>286.74277956786864</v>
      </c>
      <c r="OC106" s="46">
        <f t="shared" si="235"/>
        <v>644.21282160224609</v>
      </c>
      <c r="OD106" s="51">
        <f t="shared" si="236"/>
        <v>171401.45491911893</v>
      </c>
      <c r="OE106" s="57">
        <f t="shared" si="496"/>
        <v>174850.27883349883</v>
      </c>
      <c r="OF106" s="153">
        <f t="shared" si="351"/>
        <v>10000</v>
      </c>
      <c r="OG106" s="58">
        <f t="shared" si="237"/>
        <v>889.48383333333379</v>
      </c>
      <c r="OH106" s="241">
        <f t="shared" si="497"/>
        <v>141.65</v>
      </c>
      <c r="OI106" s="51">
        <f t="shared" si="238"/>
        <v>747.83383333333381</v>
      </c>
      <c r="OJ106" s="51">
        <f t="shared" si="239"/>
        <v>165787.67750000022</v>
      </c>
      <c r="OK106" s="153">
        <f t="shared" si="498"/>
        <v>169999.99999999965</v>
      </c>
      <c r="OL106" s="153">
        <f t="shared" si="354"/>
        <v>10000</v>
      </c>
      <c r="OM106" s="468">
        <f t="shared" si="355"/>
        <v>-889.48383333333379</v>
      </c>
      <c r="ON106" s="46">
        <f t="shared" si="356"/>
        <v>-1076.6456011701148</v>
      </c>
      <c r="OO106" s="46">
        <f t="shared" si="240"/>
        <v>-930.95560117011473</v>
      </c>
      <c r="OP106" s="48"/>
      <c r="OR106" s="45">
        <v>45</v>
      </c>
      <c r="OS106" s="46">
        <f t="shared" si="241"/>
        <v>1076.765700416463</v>
      </c>
      <c r="OT106" s="46">
        <f t="shared" si="472"/>
        <v>145.78</v>
      </c>
      <c r="OU106" s="128">
        <f t="shared" si="243"/>
        <v>930.98570041646303</v>
      </c>
      <c r="OV106" s="46">
        <f t="shared" si="244"/>
        <v>286.73506077825198</v>
      </c>
      <c r="OW106" s="46">
        <f t="shared" si="245"/>
        <v>644.25063963821106</v>
      </c>
      <c r="OX106" s="51">
        <f t="shared" si="246"/>
        <v>171396.78582731297</v>
      </c>
      <c r="OY106" s="51">
        <f t="shared" si="499"/>
        <v>174945.18237903295</v>
      </c>
      <c r="OZ106" s="153">
        <f t="shared" si="358"/>
        <v>10000</v>
      </c>
      <c r="PA106" s="45">
        <v>45</v>
      </c>
      <c r="PB106" s="46">
        <f t="shared" si="247"/>
        <v>1076.765700416463</v>
      </c>
      <c r="PC106" s="46">
        <f t="shared" si="500"/>
        <v>145.78</v>
      </c>
      <c r="PD106" s="128">
        <f t="shared" si="248"/>
        <v>930.98570041646303</v>
      </c>
      <c r="PE106" s="46">
        <f t="shared" si="249"/>
        <v>286.73506077825198</v>
      </c>
      <c r="PF106" s="46">
        <f t="shared" si="250"/>
        <v>644.25063963821106</v>
      </c>
      <c r="PG106" s="51">
        <f t="shared" si="251"/>
        <v>171396.78582731297</v>
      </c>
      <c r="PH106" s="57">
        <f t="shared" si="501"/>
        <v>174945.09318533188</v>
      </c>
      <c r="PI106" s="688">
        <f t="shared" si="252"/>
        <v>889.6533333333341</v>
      </c>
      <c r="PJ106" s="52">
        <f t="shared" si="502"/>
        <v>141.86000000000001</v>
      </c>
      <c r="PK106" s="51">
        <f t="shared" si="253"/>
        <v>747.79333333333409</v>
      </c>
      <c r="PL106" s="57">
        <f t="shared" si="254"/>
        <v>165783.5</v>
      </c>
      <c r="PM106" s="57">
        <f t="shared" si="503"/>
        <v>170246.97200000007</v>
      </c>
      <c r="PN106" s="153">
        <f t="shared" si="363"/>
        <v>10000</v>
      </c>
      <c r="PO106" s="469">
        <f t="shared" si="255"/>
        <v>-889.6533333333341</v>
      </c>
      <c r="PP106" s="46">
        <f t="shared" si="256"/>
        <v>-1076.765700416463</v>
      </c>
      <c r="PQ106" s="46">
        <f t="shared" si="257"/>
        <v>-930.98570041646303</v>
      </c>
      <c r="PR106" s="48"/>
    </row>
    <row r="107" spans="2:434" hidden="1" x14ac:dyDescent="0.3">
      <c r="B107" s="45">
        <v>46</v>
      </c>
      <c r="C107" s="46">
        <f t="shared" si="10"/>
        <v>1111.77</v>
      </c>
      <c r="D107" s="46">
        <f t="shared" si="11"/>
        <v>100</v>
      </c>
      <c r="E107" s="46">
        <f t="shared" si="12"/>
        <v>1011.77</v>
      </c>
      <c r="F107" s="46">
        <f t="shared" si="13"/>
        <v>280.53952223440285</v>
      </c>
      <c r="G107" s="46">
        <f t="shared" si="14"/>
        <v>731.23047776559713</v>
      </c>
      <c r="H107" s="51">
        <f t="shared" si="15"/>
        <v>167592.48286287609</v>
      </c>
      <c r="I107" s="58">
        <f t="shared" si="16"/>
        <v>933.33333333333337</v>
      </c>
      <c r="J107" s="52">
        <f t="shared" si="17"/>
        <v>100</v>
      </c>
      <c r="K107" s="51">
        <f t="shared" si="18"/>
        <v>833.33333333333337</v>
      </c>
      <c r="L107" s="57">
        <f t="shared" si="19"/>
        <v>161666.66666666622</v>
      </c>
      <c r="M107" s="468">
        <f t="shared" si="258"/>
        <v>-933.33333333333337</v>
      </c>
      <c r="N107" s="46">
        <f t="shared" si="259"/>
        <v>-1111.77</v>
      </c>
      <c r="O107" s="47"/>
      <c r="P107" s="46">
        <f t="shared" si="260"/>
        <v>-1011.77</v>
      </c>
      <c r="Q107" s="48"/>
      <c r="R107" s="29"/>
      <c r="S107" s="29"/>
      <c r="T107" s="45">
        <v>46</v>
      </c>
      <c r="U107" s="46">
        <f t="shared" si="20"/>
        <v>1169.01</v>
      </c>
      <c r="V107" s="46">
        <f t="shared" si="21"/>
        <v>157.24</v>
      </c>
      <c r="W107" s="46">
        <f t="shared" si="261"/>
        <v>1011.77</v>
      </c>
      <c r="X107" s="46">
        <f t="shared" si="22"/>
        <v>280.53952223440285</v>
      </c>
      <c r="Y107" s="46">
        <f t="shared" si="23"/>
        <v>731.23047776559713</v>
      </c>
      <c r="Z107" s="51">
        <f t="shared" si="24"/>
        <v>167592.48286287609</v>
      </c>
      <c r="AA107" s="58">
        <f t="shared" si="25"/>
        <v>985.13333333333344</v>
      </c>
      <c r="AB107" s="52">
        <f t="shared" si="26"/>
        <v>151.80000000000001</v>
      </c>
      <c r="AC107" s="51">
        <f t="shared" si="27"/>
        <v>833.33333333333337</v>
      </c>
      <c r="AD107" s="57">
        <f t="shared" si="28"/>
        <v>161666.66666666622</v>
      </c>
      <c r="AE107" s="468">
        <f t="shared" si="262"/>
        <v>-985.13333333333344</v>
      </c>
      <c r="AF107" s="46">
        <f t="shared" si="29"/>
        <v>-1169.01</v>
      </c>
      <c r="AG107" s="47"/>
      <c r="AH107" s="46">
        <f t="shared" si="263"/>
        <v>-1011.77</v>
      </c>
      <c r="AI107" s="48"/>
      <c r="AJ107" s="29"/>
      <c r="AK107" s="45">
        <v>46</v>
      </c>
      <c r="AL107" s="46">
        <f t="shared" si="30"/>
        <v>1117.72</v>
      </c>
      <c r="AM107" s="46"/>
      <c r="AN107" s="46"/>
      <c r="AO107" s="46">
        <f t="shared" si="31"/>
        <v>154.82</v>
      </c>
      <c r="AP107" s="128">
        <f t="shared" si="32"/>
        <v>962.9</v>
      </c>
      <c r="AQ107" s="128"/>
      <c r="AR107" s="128"/>
      <c r="AS107" s="46">
        <f t="shared" si="33"/>
        <v>285.40888779282989</v>
      </c>
      <c r="AT107" s="46">
        <f t="shared" si="34"/>
        <v>677.49111220717009</v>
      </c>
      <c r="AU107" s="51"/>
      <c r="AV107" s="51"/>
      <c r="AW107" s="51">
        <f t="shared" si="35"/>
        <v>170567.84156349074</v>
      </c>
      <c r="AX107" s="58">
        <f t="shared" si="264"/>
        <v>927.38215694565588</v>
      </c>
      <c r="AY107" s="52"/>
      <c r="AZ107" s="52"/>
      <c r="BA107" s="52">
        <f t="shared" si="36"/>
        <v>149.84</v>
      </c>
      <c r="BB107" s="51">
        <f t="shared" si="37"/>
        <v>777.54215694565585</v>
      </c>
      <c r="BC107" s="51"/>
      <c r="BD107" s="51"/>
      <c r="BE107" s="57">
        <f t="shared" si="38"/>
        <v>164950.30078049976</v>
      </c>
      <c r="BF107" s="468">
        <f t="shared" si="39"/>
        <v>-927.38215694565588</v>
      </c>
      <c r="BG107" s="46">
        <f t="shared" si="40"/>
        <v>-1117.72</v>
      </c>
      <c r="BH107" s="46">
        <f t="shared" si="41"/>
        <v>-962.9</v>
      </c>
      <c r="BI107" s="48"/>
      <c r="BJ107" s="12"/>
      <c r="BK107" s="45">
        <v>46</v>
      </c>
      <c r="BL107" s="46">
        <f t="shared" si="265"/>
        <v>1168.43</v>
      </c>
      <c r="BM107" s="46">
        <f t="shared" si="266"/>
        <v>156.66</v>
      </c>
      <c r="BN107" s="46">
        <f t="shared" si="267"/>
        <v>1011.77</v>
      </c>
      <c r="BO107" s="46">
        <f t="shared" si="42"/>
        <v>280.53952223440285</v>
      </c>
      <c r="BP107" s="46">
        <f t="shared" si="43"/>
        <v>731.23047776559713</v>
      </c>
      <c r="BQ107" s="51">
        <f t="shared" si="44"/>
        <v>167592.48286287609</v>
      </c>
      <c r="BR107" s="57">
        <f t="shared" si="473"/>
        <v>174850.27883349883</v>
      </c>
      <c r="BS107" s="58">
        <f t="shared" si="45"/>
        <v>985.63333333333344</v>
      </c>
      <c r="BT107" s="52">
        <f t="shared" si="269"/>
        <v>152.30000000000001</v>
      </c>
      <c r="BU107" s="51">
        <f t="shared" si="46"/>
        <v>833.33333333333337</v>
      </c>
      <c r="BV107" s="51">
        <f t="shared" si="47"/>
        <v>161666.66666666622</v>
      </c>
      <c r="BW107" s="153">
        <f t="shared" si="474"/>
        <v>169999.99999999965</v>
      </c>
      <c r="BX107" s="468">
        <f t="shared" si="271"/>
        <v>-985.63333333333344</v>
      </c>
      <c r="BY107" s="46">
        <f t="shared" si="272"/>
        <v>-1168.43</v>
      </c>
      <c r="BZ107" s="46">
        <f t="shared" si="48"/>
        <v>-1011.77</v>
      </c>
      <c r="CA107" s="48"/>
      <c r="CB107" s="29"/>
      <c r="CC107" s="45">
        <v>46</v>
      </c>
      <c r="CD107" s="128">
        <f t="shared" si="49"/>
        <v>1117.6300000000001</v>
      </c>
      <c r="CE107" s="46">
        <f t="shared" si="273"/>
        <v>154.4</v>
      </c>
      <c r="CF107" s="128">
        <f t="shared" si="50"/>
        <v>963.23</v>
      </c>
      <c r="CG107" s="46">
        <f t="shared" si="274"/>
        <v>285.1634532192931</v>
      </c>
      <c r="CH107" s="46">
        <f t="shared" si="52"/>
        <v>678.06654678070686</v>
      </c>
      <c r="CI107" s="51">
        <f t="shared" si="53"/>
        <v>170420.00538479516</v>
      </c>
      <c r="CJ107" s="199">
        <f t="shared" si="475"/>
        <v>177150.12509489924</v>
      </c>
      <c r="CK107" s="153">
        <f t="shared" si="276"/>
        <v>10000</v>
      </c>
      <c r="CL107" s="45">
        <v>46</v>
      </c>
      <c r="CM107" s="46">
        <f t="shared" si="277"/>
        <v>1117.6300000000001</v>
      </c>
      <c r="CN107" s="128">
        <f t="shared" si="54"/>
        <v>154.4</v>
      </c>
      <c r="CO107" s="128">
        <f t="shared" si="278"/>
        <v>963.23</v>
      </c>
      <c r="CP107" s="46">
        <f t="shared" si="55"/>
        <v>285.1634532192931</v>
      </c>
      <c r="CQ107" s="46">
        <f t="shared" si="56"/>
        <v>678.06654678070686</v>
      </c>
      <c r="CR107" s="51">
        <f t="shared" si="57"/>
        <v>170420.00538479516</v>
      </c>
      <c r="CS107" s="153">
        <f t="shared" si="476"/>
        <v>177150.12509489924</v>
      </c>
      <c r="CT107" s="58">
        <f t="shared" si="58"/>
        <v>927.86033333333398</v>
      </c>
      <c r="CU107" s="52">
        <f t="shared" si="280"/>
        <v>150.41999999999999</v>
      </c>
      <c r="CV107" s="51">
        <f t="shared" si="281"/>
        <v>777.44033333333402</v>
      </c>
      <c r="CW107" s="51">
        <f t="shared" si="59"/>
        <v>164813.5046666665</v>
      </c>
      <c r="CX107" s="57">
        <f t="shared" si="477"/>
        <v>172587.90799999982</v>
      </c>
      <c r="CY107" s="153">
        <f t="shared" si="283"/>
        <v>10000</v>
      </c>
      <c r="CZ107" s="479">
        <f t="shared" si="60"/>
        <v>-927.86033333333398</v>
      </c>
      <c r="DA107" s="46">
        <f t="shared" si="284"/>
        <v>-1117.6300000000001</v>
      </c>
      <c r="DB107" s="46">
        <f t="shared" si="285"/>
        <v>-963.23</v>
      </c>
      <c r="DC107" s="48"/>
      <c r="DE107" s="45">
        <v>46</v>
      </c>
      <c r="DF107" s="46">
        <f t="shared" si="61"/>
        <v>1078.43</v>
      </c>
      <c r="DG107" s="46">
        <f t="shared" si="478"/>
        <v>66.66</v>
      </c>
      <c r="DH107" s="46">
        <f t="shared" si="62"/>
        <v>1011.77</v>
      </c>
      <c r="DI107" s="46">
        <f t="shared" si="63"/>
        <v>280.53952223440285</v>
      </c>
      <c r="DJ107" s="46">
        <f t="shared" si="64"/>
        <v>731.23047776559713</v>
      </c>
      <c r="DK107" s="51">
        <f t="shared" si="65"/>
        <v>167592.48286287609</v>
      </c>
      <c r="DL107" s="58">
        <f t="shared" si="66"/>
        <v>899.99333333333334</v>
      </c>
      <c r="DM107" s="52">
        <f t="shared" si="479"/>
        <v>66.66</v>
      </c>
      <c r="DN107" s="51">
        <f t="shared" si="67"/>
        <v>833.33333333333337</v>
      </c>
      <c r="DO107" s="57">
        <f t="shared" si="68"/>
        <v>161666.66666666622</v>
      </c>
      <c r="DP107" s="468">
        <f t="shared" si="288"/>
        <v>-899.99333333333334</v>
      </c>
      <c r="DQ107" s="46">
        <f t="shared" si="289"/>
        <v>-1078.43</v>
      </c>
      <c r="DR107" s="47"/>
      <c r="DS107" s="46">
        <f t="shared" si="290"/>
        <v>-1011.77</v>
      </c>
      <c r="DT107" s="48"/>
      <c r="DU107" s="29"/>
      <c r="DV107" s="45">
        <v>46</v>
      </c>
      <c r="DW107" s="46">
        <f t="shared" si="291"/>
        <v>1067.8599999999999</v>
      </c>
      <c r="DX107" s="46">
        <f t="shared" si="480"/>
        <v>56.09</v>
      </c>
      <c r="DY107" s="46">
        <f t="shared" si="293"/>
        <v>1011.77</v>
      </c>
      <c r="DZ107" s="46">
        <f t="shared" si="69"/>
        <v>280.53952223440285</v>
      </c>
      <c r="EA107" s="46">
        <f t="shared" si="70"/>
        <v>731.23047776559713</v>
      </c>
      <c r="EB107" s="51">
        <f t="shared" si="71"/>
        <v>167592.48286287609</v>
      </c>
      <c r="EC107" s="58">
        <f t="shared" si="72"/>
        <v>887.49333333333334</v>
      </c>
      <c r="ED107" s="52">
        <f t="shared" si="481"/>
        <v>54.16</v>
      </c>
      <c r="EE107" s="51">
        <f t="shared" si="73"/>
        <v>833.33333333333337</v>
      </c>
      <c r="EF107" s="57">
        <f t="shared" si="74"/>
        <v>161666.66666666622</v>
      </c>
      <c r="EG107" s="468">
        <f t="shared" si="295"/>
        <v>-887.49333333333334</v>
      </c>
      <c r="EH107" s="46">
        <f t="shared" si="296"/>
        <v>-1067.8599999999999</v>
      </c>
      <c r="EI107" s="47"/>
      <c r="EJ107" s="46">
        <f t="shared" si="297"/>
        <v>-1011.77</v>
      </c>
      <c r="EK107" s="48"/>
      <c r="EL107" s="29"/>
      <c r="EM107" s="45">
        <v>46</v>
      </c>
      <c r="EN107" s="46">
        <f t="shared" si="458"/>
        <v>1058.0868689014749</v>
      </c>
      <c r="EO107" s="46">
        <f t="shared" si="482"/>
        <v>56.18</v>
      </c>
      <c r="EP107" s="128">
        <f t="shared" si="77"/>
        <v>1001.9068689014749</v>
      </c>
      <c r="EQ107" s="46">
        <f t="shared" si="78"/>
        <v>280.92935052070112</v>
      </c>
      <c r="ER107" s="46">
        <f t="shared" si="79"/>
        <v>720.97751838077374</v>
      </c>
      <c r="ES107" s="51">
        <f t="shared" si="80"/>
        <v>167836.63279403991</v>
      </c>
      <c r="ET107" s="153">
        <f t="shared" si="298"/>
        <v>10000</v>
      </c>
      <c r="EU107" s="45">
        <v>46</v>
      </c>
      <c r="EV107" s="46">
        <f t="shared" si="81"/>
        <v>1058.0899999999999</v>
      </c>
      <c r="EW107" s="46">
        <f t="shared" si="483"/>
        <v>56.18</v>
      </c>
      <c r="EX107" s="128">
        <f t="shared" si="300"/>
        <v>1001.91</v>
      </c>
      <c r="EY107" s="46">
        <f t="shared" si="301"/>
        <v>280.92910686844567</v>
      </c>
      <c r="EZ107" s="46">
        <f t="shared" si="82"/>
        <v>720.98089313155424</v>
      </c>
      <c r="FA107" s="51">
        <f t="shared" si="83"/>
        <v>167836.48322793585</v>
      </c>
      <c r="FB107" s="58">
        <f t="shared" si="302"/>
        <v>874.86920833333363</v>
      </c>
      <c r="FC107" s="52">
        <f t="shared" si="484"/>
        <v>54.29</v>
      </c>
      <c r="FD107" s="51">
        <f t="shared" si="304"/>
        <v>820.57920833333367</v>
      </c>
      <c r="FE107" s="57">
        <f t="shared" si="84"/>
        <v>162084.00641666653</v>
      </c>
      <c r="FF107" s="153">
        <f t="shared" si="305"/>
        <v>10000</v>
      </c>
      <c r="FG107" s="469">
        <f t="shared" si="85"/>
        <v>-874.86920833333363</v>
      </c>
      <c r="FH107" s="46">
        <f t="shared" si="86"/>
        <v>-1058.0899999999999</v>
      </c>
      <c r="FI107" s="46">
        <f t="shared" si="87"/>
        <v>-1001.91</v>
      </c>
      <c r="FJ107" s="48"/>
      <c r="FL107" s="45">
        <v>46</v>
      </c>
      <c r="FM107" s="46">
        <f t="shared" si="306"/>
        <v>1070.04</v>
      </c>
      <c r="FN107" s="46">
        <f t="shared" si="459"/>
        <v>58.269999999999996</v>
      </c>
      <c r="FO107" s="46">
        <f t="shared" si="307"/>
        <v>1011.77</v>
      </c>
      <c r="FP107" s="46">
        <f t="shared" si="89"/>
        <v>280.53952223440285</v>
      </c>
      <c r="FQ107" s="46">
        <f t="shared" si="90"/>
        <v>731.23047776559713</v>
      </c>
      <c r="FR107" s="51">
        <f t="shared" si="91"/>
        <v>167592.48286287609</v>
      </c>
      <c r="FS107" s="57">
        <f t="shared" si="485"/>
        <v>174850.27883349883</v>
      </c>
      <c r="FT107" s="58">
        <f t="shared" si="92"/>
        <v>889.98333333333335</v>
      </c>
      <c r="FU107" s="241">
        <f t="shared" si="460"/>
        <v>56.65</v>
      </c>
      <c r="FV107" s="51">
        <f t="shared" si="94"/>
        <v>833.33333333333337</v>
      </c>
      <c r="FW107" s="51">
        <f t="shared" si="95"/>
        <v>161666.66666666622</v>
      </c>
      <c r="FX107" s="153">
        <f t="shared" si="486"/>
        <v>169999.99999999965</v>
      </c>
      <c r="FY107" s="468">
        <f t="shared" si="310"/>
        <v>-889.98333333333335</v>
      </c>
      <c r="FZ107" s="46">
        <f t="shared" si="311"/>
        <v>-1070.04</v>
      </c>
      <c r="GA107" s="46">
        <f t="shared" si="96"/>
        <v>-1011.77</v>
      </c>
      <c r="GB107" s="48"/>
      <c r="GD107" s="45">
        <v>46</v>
      </c>
      <c r="GE107" s="46">
        <f t="shared" si="461"/>
        <v>1060.0875939185617</v>
      </c>
      <c r="GF107" s="128">
        <f t="shared" si="487"/>
        <v>58.31</v>
      </c>
      <c r="GG107" s="128">
        <f t="shared" si="98"/>
        <v>1001.7775939185617</v>
      </c>
      <c r="GH107" s="46">
        <f t="shared" si="99"/>
        <v>280.85097250535108</v>
      </c>
      <c r="GI107" s="46">
        <f t="shared" si="100"/>
        <v>720.92662141321057</v>
      </c>
      <c r="GJ107" s="51">
        <f t="shared" si="101"/>
        <v>167789.65688179742</v>
      </c>
      <c r="GK107" s="51">
        <f t="shared" si="488"/>
        <v>174945.18237903295</v>
      </c>
      <c r="GL107" s="153">
        <f t="shared" si="314"/>
        <v>10000</v>
      </c>
      <c r="GM107" s="45">
        <v>46</v>
      </c>
      <c r="GN107" s="46">
        <f t="shared" si="102"/>
        <v>1060.0899999999999</v>
      </c>
      <c r="GO107" s="46">
        <f t="shared" si="462"/>
        <v>58.31</v>
      </c>
      <c r="GP107" s="128">
        <f t="shared" si="315"/>
        <v>1001.78</v>
      </c>
      <c r="GQ107" s="46">
        <f t="shared" si="104"/>
        <v>280.85078527164859</v>
      </c>
      <c r="GR107" s="46">
        <f t="shared" si="105"/>
        <v>720.92921472835133</v>
      </c>
      <c r="GS107" s="51">
        <f t="shared" si="106"/>
        <v>167789.5419482608</v>
      </c>
      <c r="GT107" s="57">
        <f t="shared" si="489"/>
        <v>174945.09318533188</v>
      </c>
      <c r="GU107" s="58">
        <f t="shared" si="107"/>
        <v>876.92633333333197</v>
      </c>
      <c r="GV107" s="52">
        <f t="shared" si="463"/>
        <v>56.74</v>
      </c>
      <c r="GW107" s="51">
        <f t="shared" si="317"/>
        <v>820.18633333333196</v>
      </c>
      <c r="GX107" s="57">
        <f t="shared" si="109"/>
        <v>162045.10866666661</v>
      </c>
      <c r="GY107" s="57">
        <f t="shared" si="490"/>
        <v>170246.97200000007</v>
      </c>
      <c r="GZ107" s="153">
        <f t="shared" si="319"/>
        <v>10000</v>
      </c>
      <c r="HA107" s="469">
        <f t="shared" si="110"/>
        <v>-876.92633333333197</v>
      </c>
      <c r="HB107" s="46">
        <f t="shared" si="111"/>
        <v>-1060.0899999999999</v>
      </c>
      <c r="HC107" s="46">
        <f t="shared" si="112"/>
        <v>-1001.78</v>
      </c>
      <c r="HD107" s="48"/>
      <c r="HF107" s="45">
        <v>46</v>
      </c>
      <c r="HG107" s="46">
        <f t="shared" si="113"/>
        <v>1123.8775326810628</v>
      </c>
      <c r="HH107" s="46">
        <f t="shared" si="114"/>
        <v>250</v>
      </c>
      <c r="HI107" s="46">
        <f t="shared" si="115"/>
        <v>873.8775326810628</v>
      </c>
      <c r="HJ107" s="46">
        <f t="shared" si="116"/>
        <v>291.26988105679555</v>
      </c>
      <c r="HK107" s="46">
        <f t="shared" si="117"/>
        <v>582.60765162426719</v>
      </c>
      <c r="HL107" s="51">
        <f t="shared" si="118"/>
        <v>174179.32098245306</v>
      </c>
      <c r="HM107" s="153">
        <f t="shared" si="320"/>
        <v>10000</v>
      </c>
      <c r="HN107" s="58">
        <f t="shared" si="119"/>
        <v>933.33333333333724</v>
      </c>
      <c r="HO107" s="52">
        <f t="shared" si="120"/>
        <v>250</v>
      </c>
      <c r="HP107" s="51">
        <f t="shared" si="121"/>
        <v>683.33333333333724</v>
      </c>
      <c r="HQ107" s="57">
        <f t="shared" si="122"/>
        <v>168566.66666666622</v>
      </c>
      <c r="HR107" s="153">
        <f t="shared" si="321"/>
        <v>10000</v>
      </c>
      <c r="HS107" s="468">
        <f t="shared" si="123"/>
        <v>-933.33333333333724</v>
      </c>
      <c r="HT107" s="46">
        <f t="shared" si="124"/>
        <v>-1123.8775326810628</v>
      </c>
      <c r="HU107" s="46">
        <f t="shared" si="125"/>
        <v>-873.8775326810628</v>
      </c>
      <c r="HV107" s="48"/>
      <c r="HW107" s="29"/>
      <c r="HX107" s="45">
        <v>46</v>
      </c>
      <c r="HY107" s="128">
        <f t="shared" si="126"/>
        <v>1124.3399999999999</v>
      </c>
      <c r="HZ107" s="46">
        <f t="shared" si="127"/>
        <v>253.08</v>
      </c>
      <c r="IA107" s="46">
        <f t="shared" si="128"/>
        <v>871.26</v>
      </c>
      <c r="IB107" s="46">
        <f t="shared" si="129"/>
        <v>292.91118888859774</v>
      </c>
      <c r="IC107" s="46">
        <f t="shared" si="130"/>
        <v>578.34881111140226</v>
      </c>
      <c r="ID107" s="51">
        <f t="shared" si="131"/>
        <v>175168.36452204722</v>
      </c>
      <c r="IE107" s="153">
        <f t="shared" si="322"/>
        <v>10000</v>
      </c>
      <c r="IF107" s="58">
        <f t="shared" si="132"/>
        <v>930.14625019664186</v>
      </c>
      <c r="IG107" s="52">
        <f t="shared" si="133"/>
        <v>245.04</v>
      </c>
      <c r="IH107" s="51">
        <f t="shared" si="134"/>
        <v>685.10625019664189</v>
      </c>
      <c r="II107" s="57">
        <f t="shared" si="323"/>
        <v>169483.93249095455</v>
      </c>
      <c r="IJ107" s="153">
        <f t="shared" si="324"/>
        <v>10000</v>
      </c>
      <c r="IK107" s="468">
        <f t="shared" si="135"/>
        <v>-930.14625019664186</v>
      </c>
      <c r="IL107" s="46">
        <f t="shared" si="136"/>
        <v>-1124.3399999999999</v>
      </c>
      <c r="IM107" s="46">
        <f t="shared" si="137"/>
        <v>-871.26</v>
      </c>
      <c r="IN107" s="48"/>
      <c r="IO107" s="53">
        <f t="shared" si="138"/>
        <v>253.09002205414265</v>
      </c>
      <c r="IQ107" s="45">
        <v>46</v>
      </c>
      <c r="IR107" s="128">
        <f t="shared" si="139"/>
        <v>1126.4568749999989</v>
      </c>
      <c r="IS107" s="128">
        <f t="shared" si="140"/>
        <v>257.8</v>
      </c>
      <c r="IT107" s="128">
        <f t="shared" si="141"/>
        <v>868.65687499999899</v>
      </c>
      <c r="IU107" s="46">
        <f t="shared" si="364"/>
        <v>293.13</v>
      </c>
      <c r="IV107" s="46">
        <f t="shared" si="143"/>
        <v>575.526874999999</v>
      </c>
      <c r="IW107" s="51">
        <f t="shared" si="144"/>
        <v>175303.47375000009</v>
      </c>
      <c r="IX107" s="199">
        <f t="shared" si="325"/>
        <v>10000</v>
      </c>
      <c r="IY107" s="128">
        <f t="shared" si="145"/>
        <v>253.10362809701849</v>
      </c>
      <c r="IZ107" s="408">
        <f t="shared" si="146"/>
        <v>0</v>
      </c>
      <c r="JA107" s="58">
        <f t="shared" si="147"/>
        <v>931.95916666666494</v>
      </c>
      <c r="JB107" s="52">
        <f t="shared" si="148"/>
        <v>249.64</v>
      </c>
      <c r="JC107" s="51">
        <f t="shared" si="149"/>
        <v>682.31916666666496</v>
      </c>
      <c r="JD107" s="57">
        <f t="shared" si="150"/>
        <v>169624.77833333335</v>
      </c>
      <c r="JE107" s="280">
        <f t="shared" si="151"/>
        <v>10000</v>
      </c>
      <c r="JF107" s="280">
        <f t="shared" si="152"/>
        <v>0</v>
      </c>
      <c r="JG107" s="468">
        <f t="shared" si="153"/>
        <v>-931.95916666666494</v>
      </c>
      <c r="JH107" s="46">
        <f t="shared" si="154"/>
        <v>-1126.4568749999989</v>
      </c>
      <c r="JI107" s="46">
        <f t="shared" si="155"/>
        <v>-868.65687499999899</v>
      </c>
      <c r="JJ107" s="48"/>
      <c r="JL107" s="45">
        <v>46</v>
      </c>
      <c r="JM107" s="46">
        <f t="shared" si="156"/>
        <v>1124.4930833333331</v>
      </c>
      <c r="JN107" s="46">
        <f t="shared" si="157"/>
        <v>257.08</v>
      </c>
      <c r="JO107" s="128">
        <f t="shared" si="158"/>
        <v>867.41308333333313</v>
      </c>
      <c r="JP107" s="46">
        <f t="shared" si="326"/>
        <v>293.33999999999997</v>
      </c>
      <c r="JQ107" s="46">
        <f t="shared" si="159"/>
        <v>574.07308333333322</v>
      </c>
      <c r="JR107" s="51">
        <f t="shared" si="160"/>
        <v>175429.77816666663</v>
      </c>
      <c r="JS107" s="51">
        <f t="shared" si="491"/>
        <v>174850.27883349883</v>
      </c>
      <c r="JT107" s="199">
        <f t="shared" si="328"/>
        <v>10000</v>
      </c>
      <c r="JU107" s="128">
        <f t="shared" si="161"/>
        <v>257.07159154455951</v>
      </c>
      <c r="JV107" s="408">
        <f t="shared" si="162"/>
        <v>0</v>
      </c>
      <c r="JW107" s="58">
        <f t="shared" si="163"/>
        <v>930.37233333333074</v>
      </c>
      <c r="JX107" s="52">
        <f t="shared" si="164"/>
        <v>249.94</v>
      </c>
      <c r="JY107" s="51">
        <f t="shared" si="165"/>
        <v>680.43233333333069</v>
      </c>
      <c r="JZ107" s="51">
        <f t="shared" si="166"/>
        <v>169759.23266666691</v>
      </c>
      <c r="KA107" s="199">
        <f t="shared" si="492"/>
        <v>169999.99999999965</v>
      </c>
      <c r="KB107" s="128">
        <f t="shared" si="330"/>
        <v>10000</v>
      </c>
      <c r="KC107" s="204">
        <f t="shared" si="167"/>
        <v>0</v>
      </c>
      <c r="KD107" s="468">
        <f t="shared" si="331"/>
        <v>-930.37233333333074</v>
      </c>
      <c r="KE107" s="46">
        <f t="shared" si="168"/>
        <v>-1124.4930833333331</v>
      </c>
      <c r="KF107" s="46">
        <f t="shared" si="169"/>
        <v>-867.41308333333313</v>
      </c>
      <c r="KG107" s="48"/>
      <c r="KI107" s="45">
        <v>46</v>
      </c>
      <c r="KJ107" s="46">
        <f t="shared" si="170"/>
        <v>1124.4890404061762</v>
      </c>
      <c r="KK107" s="46">
        <f t="shared" si="171"/>
        <v>256.88</v>
      </c>
      <c r="KL107" s="128">
        <f t="shared" si="172"/>
        <v>867.60904040617618</v>
      </c>
      <c r="KM107" s="46">
        <f t="shared" si="173"/>
        <v>293.16659644574264</v>
      </c>
      <c r="KN107" s="46">
        <f t="shared" si="174"/>
        <v>574.44244396043359</v>
      </c>
      <c r="KO107" s="51">
        <f t="shared" si="175"/>
        <v>175325.51542348517</v>
      </c>
      <c r="KP107" s="199">
        <f t="shared" si="493"/>
        <v>177150.12509489924</v>
      </c>
      <c r="KQ107" s="199">
        <f t="shared" si="333"/>
        <v>10000</v>
      </c>
      <c r="KR107" s="128">
        <f t="shared" si="176"/>
        <v>333.108075986362</v>
      </c>
      <c r="KS107" s="408">
        <f t="shared" si="177"/>
        <v>0</v>
      </c>
      <c r="KT107" s="45">
        <v>46</v>
      </c>
      <c r="KU107" s="46">
        <f t="shared" si="334"/>
        <v>1124.49</v>
      </c>
      <c r="KV107" s="46">
        <f t="shared" si="178"/>
        <v>256.88</v>
      </c>
      <c r="KW107" s="128">
        <f t="shared" si="179"/>
        <v>867.61</v>
      </c>
      <c r="KX107" s="46">
        <f t="shared" si="180"/>
        <v>293.16652177316428</v>
      </c>
      <c r="KY107" s="46">
        <f t="shared" si="181"/>
        <v>574.44347822683574</v>
      </c>
      <c r="KZ107" s="51">
        <f t="shared" si="182"/>
        <v>175325.46958567173</v>
      </c>
      <c r="LA107" s="153">
        <f t="shared" si="494"/>
        <v>177150.12509489924</v>
      </c>
      <c r="LB107" s="58">
        <f t="shared" si="457"/>
        <v>930.59633333333579</v>
      </c>
      <c r="LC107" s="52">
        <f t="shared" si="184"/>
        <v>250.28</v>
      </c>
      <c r="LD107" s="51">
        <f t="shared" si="185"/>
        <v>680.31633333333582</v>
      </c>
      <c r="LE107" s="51">
        <f t="shared" si="186"/>
        <v>169662.56866666663</v>
      </c>
      <c r="LF107" s="51">
        <f t="shared" si="495"/>
        <v>172587.90799999982</v>
      </c>
      <c r="LG107" s="128">
        <f t="shared" si="187"/>
        <v>10000</v>
      </c>
      <c r="LH107" s="204">
        <f t="shared" si="188"/>
        <v>0</v>
      </c>
      <c r="LI107" s="479">
        <f t="shared" si="189"/>
        <v>-930.59633333333579</v>
      </c>
      <c r="LJ107" s="46">
        <f t="shared" si="337"/>
        <v>-1124.49</v>
      </c>
      <c r="LK107" s="46">
        <f t="shared" si="338"/>
        <v>-867.61</v>
      </c>
      <c r="LL107" s="48"/>
      <c r="LN107" s="45">
        <v>46</v>
      </c>
      <c r="LO107" s="46">
        <f t="shared" si="190"/>
        <v>1123.1238136873469</v>
      </c>
      <c r="LP107" s="46">
        <f t="shared" si="464"/>
        <v>243.32</v>
      </c>
      <c r="LQ107" s="46">
        <f t="shared" si="192"/>
        <v>879.80381368734697</v>
      </c>
      <c r="LR107" s="46">
        <f t="shared" si="193"/>
        <v>288.70465830513763</v>
      </c>
      <c r="LS107" s="46">
        <f t="shared" si="194"/>
        <v>591.09915538220935</v>
      </c>
      <c r="LT107" s="51">
        <f t="shared" si="195"/>
        <v>172631.69582770037</v>
      </c>
      <c r="LU107" s="199">
        <f t="shared" si="339"/>
        <v>10000</v>
      </c>
      <c r="LV107" s="58">
        <f t="shared" si="196"/>
        <v>933.33033333333128</v>
      </c>
      <c r="LW107" s="52">
        <f t="shared" si="465"/>
        <v>243.32</v>
      </c>
      <c r="LX107" s="51">
        <f t="shared" si="198"/>
        <v>690.01033333333135</v>
      </c>
      <c r="LY107" s="51">
        <f t="shared" si="340"/>
        <v>167059.76466666663</v>
      </c>
      <c r="LZ107" s="46">
        <f t="shared" si="341"/>
        <v>243.32</v>
      </c>
      <c r="MA107" s="199">
        <f t="shared" si="342"/>
        <v>10000</v>
      </c>
      <c r="MB107" s="468">
        <f t="shared" si="199"/>
        <v>-933.33033333333128</v>
      </c>
      <c r="MC107" s="46">
        <f t="shared" si="200"/>
        <v>-1123.1238136873469</v>
      </c>
      <c r="MD107" s="46">
        <f t="shared" si="201"/>
        <v>-879.80381368734697</v>
      </c>
      <c r="ME107" s="48"/>
      <c r="MG107" s="45">
        <v>46</v>
      </c>
      <c r="MH107" s="46">
        <f t="shared" si="202"/>
        <v>1076.608661999408</v>
      </c>
      <c r="MI107" s="46">
        <f t="shared" si="466"/>
        <v>142.76</v>
      </c>
      <c r="MJ107" s="46">
        <f t="shared" si="204"/>
        <v>933.84866199940802</v>
      </c>
      <c r="MK107" s="46">
        <f t="shared" si="205"/>
        <v>285.55274023195517</v>
      </c>
      <c r="ML107" s="46">
        <f t="shared" si="206"/>
        <v>648.29592176745291</v>
      </c>
      <c r="MM107" s="51">
        <f t="shared" si="207"/>
        <v>170683.34821740564</v>
      </c>
      <c r="MN107" s="199">
        <f t="shared" si="343"/>
        <v>10000</v>
      </c>
      <c r="MO107" s="58">
        <f t="shared" si="208"/>
        <v>889.32945707741396</v>
      </c>
      <c r="MP107" s="52">
        <f t="shared" si="467"/>
        <v>138.09</v>
      </c>
      <c r="MQ107" s="51">
        <f t="shared" si="210"/>
        <v>751.23945707741393</v>
      </c>
      <c r="MR107" s="57">
        <f t="shared" si="211"/>
        <v>164957.85497443887</v>
      </c>
      <c r="MS107" s="199">
        <f t="shared" si="344"/>
        <v>10000</v>
      </c>
      <c r="MT107" s="468">
        <f t="shared" si="345"/>
        <v>-889.32945707741396</v>
      </c>
      <c r="MU107" s="46">
        <f t="shared" si="212"/>
        <v>-1076.608661999408</v>
      </c>
      <c r="MV107" s="46">
        <f t="shared" si="213"/>
        <v>-933.84866199940802</v>
      </c>
      <c r="MW107" s="48"/>
      <c r="MY107" s="45">
        <v>46</v>
      </c>
      <c r="MZ107" s="46">
        <f t="shared" si="214"/>
        <v>1076.608661999408</v>
      </c>
      <c r="NA107" s="46">
        <f t="shared" si="468"/>
        <v>142.76</v>
      </c>
      <c r="NB107" s="128">
        <f t="shared" si="216"/>
        <v>933.84866199940802</v>
      </c>
      <c r="NC107" s="46">
        <f t="shared" si="217"/>
        <v>285.55274023195517</v>
      </c>
      <c r="ND107" s="46">
        <f t="shared" si="218"/>
        <v>648.29592176745291</v>
      </c>
      <c r="NE107" s="51">
        <f t="shared" si="219"/>
        <v>170683.34821740564</v>
      </c>
      <c r="NF107" s="153">
        <f t="shared" si="346"/>
        <v>10000</v>
      </c>
      <c r="NG107" s="45">
        <v>46</v>
      </c>
      <c r="NH107" s="46">
        <f t="shared" si="220"/>
        <v>1076.6099999999999</v>
      </c>
      <c r="NI107" s="46">
        <f t="shared" si="469"/>
        <v>142.76</v>
      </c>
      <c r="NJ107" s="128">
        <f t="shared" si="347"/>
        <v>933.85</v>
      </c>
      <c r="NK107" s="46">
        <f t="shared" si="348"/>
        <v>285.55263611295078</v>
      </c>
      <c r="NL107" s="46">
        <f t="shared" si="222"/>
        <v>648.29736388704919</v>
      </c>
      <c r="NM107" s="51">
        <f t="shared" si="223"/>
        <v>170683.28430388341</v>
      </c>
      <c r="NN107" s="58">
        <f t="shared" si="224"/>
        <v>888.78037499999857</v>
      </c>
      <c r="NO107" s="52">
        <f t="shared" si="470"/>
        <v>138.10999999999999</v>
      </c>
      <c r="NP107" s="51">
        <f t="shared" si="226"/>
        <v>750.67037499999856</v>
      </c>
      <c r="NQ107" s="57">
        <f t="shared" si="227"/>
        <v>164983.57275000011</v>
      </c>
      <c r="NR107" s="153">
        <f t="shared" si="349"/>
        <v>10000</v>
      </c>
      <c r="NS107" s="469">
        <f t="shared" si="228"/>
        <v>-888.78037499999857</v>
      </c>
      <c r="NT107" s="46">
        <f t="shared" si="229"/>
        <v>-1076.6099999999999</v>
      </c>
      <c r="NU107" s="46">
        <f t="shared" si="230"/>
        <v>-933.85</v>
      </c>
      <c r="NV107" s="48"/>
      <c r="NX107" s="45">
        <v>46</v>
      </c>
      <c r="NY107" s="46">
        <f t="shared" si="231"/>
        <v>1076.6456011701148</v>
      </c>
      <c r="NZ107" s="46">
        <f t="shared" si="471"/>
        <v>145.69</v>
      </c>
      <c r="OA107" s="46">
        <f t="shared" si="233"/>
        <v>930.95560117011473</v>
      </c>
      <c r="OB107" s="46">
        <f t="shared" si="234"/>
        <v>285.66909153186492</v>
      </c>
      <c r="OC107" s="46">
        <f t="shared" si="235"/>
        <v>645.28650963824975</v>
      </c>
      <c r="OD107" s="51">
        <f t="shared" si="236"/>
        <v>170756.16840948068</v>
      </c>
      <c r="OE107" s="57">
        <f t="shared" si="496"/>
        <v>174850.27883349883</v>
      </c>
      <c r="OF107" s="153">
        <f t="shared" si="351"/>
        <v>10000</v>
      </c>
      <c r="OG107" s="58">
        <f t="shared" si="237"/>
        <v>889.48383333333379</v>
      </c>
      <c r="OH107" s="241">
        <f t="shared" si="497"/>
        <v>141.65</v>
      </c>
      <c r="OI107" s="51">
        <f t="shared" si="238"/>
        <v>747.83383333333381</v>
      </c>
      <c r="OJ107" s="51">
        <f t="shared" si="239"/>
        <v>165039.84366666689</v>
      </c>
      <c r="OK107" s="153">
        <f t="shared" si="498"/>
        <v>169999.99999999965</v>
      </c>
      <c r="OL107" s="153">
        <f t="shared" si="354"/>
        <v>10000</v>
      </c>
      <c r="OM107" s="468">
        <f t="shared" si="355"/>
        <v>-889.48383333333379</v>
      </c>
      <c r="ON107" s="46">
        <f t="shared" si="356"/>
        <v>-1076.6456011701148</v>
      </c>
      <c r="OO107" s="46">
        <f t="shared" si="240"/>
        <v>-930.95560117011473</v>
      </c>
      <c r="OP107" s="48"/>
      <c r="OR107" s="45">
        <v>46</v>
      </c>
      <c r="OS107" s="46">
        <f t="shared" si="241"/>
        <v>1076.765700416463</v>
      </c>
      <c r="OT107" s="46">
        <f t="shared" si="472"/>
        <v>145.78</v>
      </c>
      <c r="OU107" s="128">
        <f t="shared" si="243"/>
        <v>930.98570041646303</v>
      </c>
      <c r="OV107" s="46">
        <f t="shared" si="244"/>
        <v>285.66130971218826</v>
      </c>
      <c r="OW107" s="46">
        <f t="shared" si="245"/>
        <v>645.32439070427472</v>
      </c>
      <c r="OX107" s="51">
        <f t="shared" si="246"/>
        <v>170751.46143660869</v>
      </c>
      <c r="OY107" s="51">
        <f t="shared" si="499"/>
        <v>174945.18237903295</v>
      </c>
      <c r="OZ107" s="153">
        <f t="shared" si="358"/>
        <v>10000</v>
      </c>
      <c r="PA107" s="45">
        <v>46</v>
      </c>
      <c r="PB107" s="46">
        <f t="shared" si="247"/>
        <v>1076.765700416463</v>
      </c>
      <c r="PC107" s="46">
        <f t="shared" si="500"/>
        <v>145.78</v>
      </c>
      <c r="PD107" s="128">
        <f t="shared" si="248"/>
        <v>930.98570041646303</v>
      </c>
      <c r="PE107" s="46">
        <f t="shared" si="249"/>
        <v>285.66130971218826</v>
      </c>
      <c r="PF107" s="46">
        <f t="shared" si="250"/>
        <v>645.32439070427472</v>
      </c>
      <c r="PG107" s="51">
        <f t="shared" si="251"/>
        <v>170751.46143660869</v>
      </c>
      <c r="PH107" s="57">
        <f t="shared" si="501"/>
        <v>174945.09318533188</v>
      </c>
      <c r="PI107" s="688">
        <f t="shared" si="252"/>
        <v>889.6533333333341</v>
      </c>
      <c r="PJ107" s="52">
        <f t="shared" si="502"/>
        <v>141.86000000000001</v>
      </c>
      <c r="PK107" s="51">
        <f t="shared" si="253"/>
        <v>747.79333333333409</v>
      </c>
      <c r="PL107" s="57">
        <f t="shared" si="254"/>
        <v>165035.70666666667</v>
      </c>
      <c r="PM107" s="57">
        <f t="shared" si="503"/>
        <v>170246.97200000007</v>
      </c>
      <c r="PN107" s="153">
        <f t="shared" si="363"/>
        <v>10000</v>
      </c>
      <c r="PO107" s="469">
        <f t="shared" si="255"/>
        <v>-889.6533333333341</v>
      </c>
      <c r="PP107" s="46">
        <f t="shared" si="256"/>
        <v>-1076.765700416463</v>
      </c>
      <c r="PQ107" s="46">
        <f t="shared" si="257"/>
        <v>-930.98570041646303</v>
      </c>
      <c r="PR107" s="48"/>
    </row>
    <row r="108" spans="2:434" hidden="1" x14ac:dyDescent="0.3">
      <c r="B108" s="45">
        <v>47</v>
      </c>
      <c r="C108" s="46">
        <f t="shared" si="10"/>
        <v>1111.77</v>
      </c>
      <c r="D108" s="46">
        <f t="shared" si="11"/>
        <v>100</v>
      </c>
      <c r="E108" s="46">
        <f t="shared" si="12"/>
        <v>1011.77</v>
      </c>
      <c r="F108" s="46">
        <f t="shared" si="13"/>
        <v>279.32080477146013</v>
      </c>
      <c r="G108" s="46">
        <f t="shared" si="14"/>
        <v>732.44919522853979</v>
      </c>
      <c r="H108" s="51">
        <f t="shared" si="15"/>
        <v>166860.03366764754</v>
      </c>
      <c r="I108" s="58">
        <f t="shared" si="16"/>
        <v>933.33333333333337</v>
      </c>
      <c r="J108" s="52">
        <f t="shared" si="17"/>
        <v>100</v>
      </c>
      <c r="K108" s="51">
        <f t="shared" si="18"/>
        <v>833.33333333333337</v>
      </c>
      <c r="L108" s="57">
        <f t="shared" si="19"/>
        <v>160833.33333333288</v>
      </c>
      <c r="M108" s="468">
        <f t="shared" si="258"/>
        <v>-933.33333333333337</v>
      </c>
      <c r="N108" s="46">
        <f t="shared" si="259"/>
        <v>-1111.77</v>
      </c>
      <c r="O108" s="47"/>
      <c r="P108" s="46">
        <f t="shared" si="260"/>
        <v>-1011.77</v>
      </c>
      <c r="Q108" s="48"/>
      <c r="R108" s="29"/>
      <c r="S108" s="29"/>
      <c r="T108" s="45">
        <v>47</v>
      </c>
      <c r="U108" s="46">
        <f t="shared" si="20"/>
        <v>1168.31</v>
      </c>
      <c r="V108" s="46">
        <f t="shared" si="21"/>
        <v>156.54</v>
      </c>
      <c r="W108" s="46">
        <f t="shared" si="261"/>
        <v>1011.77</v>
      </c>
      <c r="X108" s="46">
        <f t="shared" si="22"/>
        <v>279.32080477146013</v>
      </c>
      <c r="Y108" s="46">
        <f t="shared" si="23"/>
        <v>732.44919522853979</v>
      </c>
      <c r="Z108" s="51">
        <f t="shared" si="24"/>
        <v>166860.03366764754</v>
      </c>
      <c r="AA108" s="58">
        <f t="shared" si="25"/>
        <v>984.35333333333335</v>
      </c>
      <c r="AB108" s="52">
        <f t="shared" si="26"/>
        <v>151.02000000000001</v>
      </c>
      <c r="AC108" s="51">
        <f t="shared" si="27"/>
        <v>833.33333333333337</v>
      </c>
      <c r="AD108" s="57">
        <f t="shared" si="28"/>
        <v>160833.33333333288</v>
      </c>
      <c r="AE108" s="468">
        <f t="shared" si="262"/>
        <v>-984.35333333333335</v>
      </c>
      <c r="AF108" s="46">
        <f t="shared" si="29"/>
        <v>-1168.31</v>
      </c>
      <c r="AG108" s="47"/>
      <c r="AH108" s="46">
        <f t="shared" si="263"/>
        <v>-1011.77</v>
      </c>
      <c r="AI108" s="48"/>
      <c r="AJ108" s="29"/>
      <c r="AK108" s="45">
        <v>47</v>
      </c>
      <c r="AL108" s="46">
        <f t="shared" si="30"/>
        <v>1117.72</v>
      </c>
      <c r="AM108" s="46"/>
      <c r="AN108" s="46"/>
      <c r="AO108" s="46">
        <f t="shared" si="31"/>
        <v>154.22</v>
      </c>
      <c r="AP108" s="128">
        <f t="shared" si="32"/>
        <v>963.5</v>
      </c>
      <c r="AQ108" s="128"/>
      <c r="AR108" s="128"/>
      <c r="AS108" s="46">
        <f t="shared" si="33"/>
        <v>284.27973593915124</v>
      </c>
      <c r="AT108" s="46">
        <f t="shared" si="34"/>
        <v>679.22026406084876</v>
      </c>
      <c r="AU108" s="51"/>
      <c r="AV108" s="51"/>
      <c r="AW108" s="51">
        <f t="shared" si="35"/>
        <v>169888.62129942988</v>
      </c>
      <c r="AX108" s="58">
        <f t="shared" si="264"/>
        <v>927.38215694565588</v>
      </c>
      <c r="AY108" s="52"/>
      <c r="AZ108" s="52"/>
      <c r="BA108" s="52">
        <f t="shared" si="36"/>
        <v>149.13999999999999</v>
      </c>
      <c r="BB108" s="51">
        <f t="shared" si="37"/>
        <v>778.24215694565589</v>
      </c>
      <c r="BC108" s="51"/>
      <c r="BD108" s="51"/>
      <c r="BE108" s="57">
        <f t="shared" si="38"/>
        <v>164172.0586235541</v>
      </c>
      <c r="BF108" s="468">
        <f t="shared" si="39"/>
        <v>-927.38215694565588</v>
      </c>
      <c r="BG108" s="46">
        <f t="shared" si="40"/>
        <v>-1117.72</v>
      </c>
      <c r="BH108" s="46">
        <f t="shared" si="41"/>
        <v>-963.5</v>
      </c>
      <c r="BI108" s="48"/>
      <c r="BJ108" s="12"/>
      <c r="BK108" s="45">
        <v>47</v>
      </c>
      <c r="BL108" s="46">
        <f t="shared" si="265"/>
        <v>1168.43</v>
      </c>
      <c r="BM108" s="46">
        <f t="shared" si="266"/>
        <v>156.66</v>
      </c>
      <c r="BN108" s="46">
        <f t="shared" si="267"/>
        <v>1011.77</v>
      </c>
      <c r="BO108" s="46">
        <f t="shared" si="42"/>
        <v>279.32080477146013</v>
      </c>
      <c r="BP108" s="46">
        <f t="shared" si="43"/>
        <v>732.44919522853979</v>
      </c>
      <c r="BQ108" s="51">
        <f t="shared" si="44"/>
        <v>166860.03366764754</v>
      </c>
      <c r="BR108" s="57">
        <f t="shared" si="473"/>
        <v>174850.27883349883</v>
      </c>
      <c r="BS108" s="58">
        <f t="shared" si="45"/>
        <v>985.63333333333344</v>
      </c>
      <c r="BT108" s="52">
        <f t="shared" si="269"/>
        <v>152.30000000000001</v>
      </c>
      <c r="BU108" s="51">
        <f t="shared" si="46"/>
        <v>833.33333333333337</v>
      </c>
      <c r="BV108" s="51">
        <f t="shared" si="47"/>
        <v>160833.33333333288</v>
      </c>
      <c r="BW108" s="153">
        <f t="shared" si="474"/>
        <v>169999.99999999965</v>
      </c>
      <c r="BX108" s="468">
        <f t="shared" si="271"/>
        <v>-985.63333333333344</v>
      </c>
      <c r="BY108" s="46">
        <f t="shared" si="272"/>
        <v>-1168.43</v>
      </c>
      <c r="BZ108" s="46">
        <f t="shared" si="48"/>
        <v>-1011.77</v>
      </c>
      <c r="CA108" s="48"/>
      <c r="CB108" s="29"/>
      <c r="CC108" s="45">
        <v>47</v>
      </c>
      <c r="CD108" s="128">
        <f t="shared" si="49"/>
        <v>1117.6300000000001</v>
      </c>
      <c r="CE108" s="46">
        <f t="shared" si="273"/>
        <v>154.4</v>
      </c>
      <c r="CF108" s="128">
        <f t="shared" si="50"/>
        <v>963.23</v>
      </c>
      <c r="CG108" s="46">
        <f t="shared" si="274"/>
        <v>284.03334230799197</v>
      </c>
      <c r="CH108" s="46">
        <f t="shared" si="52"/>
        <v>679.1966576920081</v>
      </c>
      <c r="CI108" s="51">
        <f t="shared" si="53"/>
        <v>169740.80872710317</v>
      </c>
      <c r="CJ108" s="199">
        <f t="shared" si="475"/>
        <v>177150.12509489924</v>
      </c>
      <c r="CK108" s="153">
        <f t="shared" si="276"/>
        <v>10000</v>
      </c>
      <c r="CL108" s="45">
        <v>47</v>
      </c>
      <c r="CM108" s="46">
        <f t="shared" si="277"/>
        <v>1117.6300000000001</v>
      </c>
      <c r="CN108" s="128">
        <f t="shared" si="54"/>
        <v>154.4</v>
      </c>
      <c r="CO108" s="128">
        <f t="shared" si="278"/>
        <v>963.23</v>
      </c>
      <c r="CP108" s="46">
        <f t="shared" si="55"/>
        <v>284.03334230799197</v>
      </c>
      <c r="CQ108" s="46">
        <f t="shared" si="56"/>
        <v>679.1966576920081</v>
      </c>
      <c r="CR108" s="51">
        <f t="shared" si="57"/>
        <v>169740.80872710317</v>
      </c>
      <c r="CS108" s="153">
        <f t="shared" si="476"/>
        <v>177150.12509489924</v>
      </c>
      <c r="CT108" s="58">
        <f t="shared" si="58"/>
        <v>927.86033333333398</v>
      </c>
      <c r="CU108" s="52">
        <f t="shared" si="280"/>
        <v>150.41999999999999</v>
      </c>
      <c r="CV108" s="51">
        <f t="shared" si="281"/>
        <v>777.44033333333402</v>
      </c>
      <c r="CW108" s="51">
        <f t="shared" si="59"/>
        <v>164036.06433333317</v>
      </c>
      <c r="CX108" s="57">
        <f t="shared" si="477"/>
        <v>172587.90799999982</v>
      </c>
      <c r="CY108" s="153">
        <f t="shared" si="283"/>
        <v>10000</v>
      </c>
      <c r="CZ108" s="479">
        <f t="shared" si="60"/>
        <v>-927.86033333333398</v>
      </c>
      <c r="DA108" s="46">
        <f t="shared" si="284"/>
        <v>-1117.6300000000001</v>
      </c>
      <c r="DB108" s="46">
        <f t="shared" si="285"/>
        <v>-963.23</v>
      </c>
      <c r="DC108" s="48"/>
      <c r="DE108" s="45">
        <v>47</v>
      </c>
      <c r="DF108" s="46">
        <f t="shared" si="61"/>
        <v>1078.43</v>
      </c>
      <c r="DG108" s="46">
        <f t="shared" si="478"/>
        <v>66.66</v>
      </c>
      <c r="DH108" s="46">
        <f t="shared" si="62"/>
        <v>1011.77</v>
      </c>
      <c r="DI108" s="46">
        <f t="shared" si="63"/>
        <v>279.32080477146013</v>
      </c>
      <c r="DJ108" s="46">
        <f t="shared" si="64"/>
        <v>732.44919522853979</v>
      </c>
      <c r="DK108" s="51">
        <f t="shared" si="65"/>
        <v>166860.03366764754</v>
      </c>
      <c r="DL108" s="58">
        <f t="shared" si="66"/>
        <v>899.99333333333334</v>
      </c>
      <c r="DM108" s="52">
        <f t="shared" si="479"/>
        <v>66.66</v>
      </c>
      <c r="DN108" s="51">
        <f t="shared" si="67"/>
        <v>833.33333333333337</v>
      </c>
      <c r="DO108" s="57">
        <f t="shared" si="68"/>
        <v>160833.33333333288</v>
      </c>
      <c r="DP108" s="468">
        <f t="shared" si="288"/>
        <v>-899.99333333333334</v>
      </c>
      <c r="DQ108" s="46">
        <f t="shared" si="289"/>
        <v>-1078.43</v>
      </c>
      <c r="DR108" s="47"/>
      <c r="DS108" s="46">
        <f t="shared" si="290"/>
        <v>-1011.77</v>
      </c>
      <c r="DT108" s="48"/>
      <c r="DU108" s="29"/>
      <c r="DV108" s="45">
        <v>47</v>
      </c>
      <c r="DW108" s="46">
        <f t="shared" si="291"/>
        <v>1067.6199999999999</v>
      </c>
      <c r="DX108" s="46">
        <f t="shared" si="480"/>
        <v>55.849999999999994</v>
      </c>
      <c r="DY108" s="46">
        <f t="shared" si="293"/>
        <v>1011.77</v>
      </c>
      <c r="DZ108" s="46">
        <f t="shared" si="69"/>
        <v>279.32080477146013</v>
      </c>
      <c r="EA108" s="46">
        <f t="shared" si="70"/>
        <v>732.44919522853979</v>
      </c>
      <c r="EB108" s="51">
        <f t="shared" si="71"/>
        <v>166860.03366764754</v>
      </c>
      <c r="EC108" s="58">
        <f t="shared" si="72"/>
        <v>887.20333333333338</v>
      </c>
      <c r="ED108" s="52">
        <f t="shared" si="481"/>
        <v>53.87</v>
      </c>
      <c r="EE108" s="51">
        <f t="shared" si="73"/>
        <v>833.33333333333337</v>
      </c>
      <c r="EF108" s="57">
        <f t="shared" si="74"/>
        <v>160833.33333333288</v>
      </c>
      <c r="EG108" s="468">
        <f t="shared" si="295"/>
        <v>-887.20333333333338</v>
      </c>
      <c r="EH108" s="46">
        <f t="shared" si="296"/>
        <v>-1067.6199999999999</v>
      </c>
      <c r="EI108" s="47"/>
      <c r="EJ108" s="46">
        <f t="shared" si="297"/>
        <v>-1011.77</v>
      </c>
      <c r="EK108" s="48"/>
      <c r="EL108" s="29"/>
      <c r="EM108" s="45">
        <v>47</v>
      </c>
      <c r="EN108" s="46">
        <f t="shared" si="458"/>
        <v>1058.0868689014749</v>
      </c>
      <c r="EO108" s="46">
        <f t="shared" si="482"/>
        <v>55.94</v>
      </c>
      <c r="EP108" s="128">
        <f t="shared" si="77"/>
        <v>1002.1468689014748</v>
      </c>
      <c r="EQ108" s="46">
        <f t="shared" si="78"/>
        <v>279.72772132339986</v>
      </c>
      <c r="ER108" s="46">
        <f t="shared" si="79"/>
        <v>722.4191475780749</v>
      </c>
      <c r="ES108" s="51">
        <f t="shared" si="80"/>
        <v>167114.21364646184</v>
      </c>
      <c r="ET108" s="153">
        <f t="shared" si="298"/>
        <v>10000</v>
      </c>
      <c r="EU108" s="45">
        <v>47</v>
      </c>
      <c r="EV108" s="46">
        <f t="shared" si="81"/>
        <v>1058.0899999999999</v>
      </c>
      <c r="EW108" s="46">
        <f t="shared" si="483"/>
        <v>55.94</v>
      </c>
      <c r="EX108" s="128">
        <f t="shared" si="300"/>
        <v>1002.15</v>
      </c>
      <c r="EY108" s="46">
        <f t="shared" si="301"/>
        <v>279.72747204655974</v>
      </c>
      <c r="EZ108" s="46">
        <f t="shared" si="82"/>
        <v>722.42252795344029</v>
      </c>
      <c r="FA108" s="51">
        <f t="shared" si="83"/>
        <v>167114.06069998242</v>
      </c>
      <c r="FB108" s="58">
        <f t="shared" si="302"/>
        <v>874.86920833333363</v>
      </c>
      <c r="FC108" s="52">
        <f t="shared" si="484"/>
        <v>54.019999999999996</v>
      </c>
      <c r="FD108" s="51">
        <f t="shared" si="304"/>
        <v>820.84920833333365</v>
      </c>
      <c r="FE108" s="57">
        <f t="shared" si="84"/>
        <v>161263.1572083332</v>
      </c>
      <c r="FF108" s="153">
        <f t="shared" si="305"/>
        <v>10000</v>
      </c>
      <c r="FG108" s="469">
        <f t="shared" si="85"/>
        <v>-874.86920833333363</v>
      </c>
      <c r="FH108" s="46">
        <f t="shared" si="86"/>
        <v>-1058.0899999999999</v>
      </c>
      <c r="FI108" s="46">
        <f t="shared" si="87"/>
        <v>-1002.15</v>
      </c>
      <c r="FJ108" s="48"/>
      <c r="FL108" s="45">
        <v>47</v>
      </c>
      <c r="FM108" s="46">
        <f t="shared" si="306"/>
        <v>1070.04</v>
      </c>
      <c r="FN108" s="46">
        <f t="shared" si="459"/>
        <v>58.269999999999996</v>
      </c>
      <c r="FO108" s="46">
        <f t="shared" si="307"/>
        <v>1011.77</v>
      </c>
      <c r="FP108" s="46">
        <f t="shared" si="89"/>
        <v>279.32080477146013</v>
      </c>
      <c r="FQ108" s="46">
        <f t="shared" si="90"/>
        <v>732.44919522853979</v>
      </c>
      <c r="FR108" s="51">
        <f t="shared" si="91"/>
        <v>166860.03366764754</v>
      </c>
      <c r="FS108" s="57">
        <f t="shared" si="485"/>
        <v>174850.27883349883</v>
      </c>
      <c r="FT108" s="58">
        <f t="shared" si="92"/>
        <v>889.98333333333335</v>
      </c>
      <c r="FU108" s="241">
        <f t="shared" si="460"/>
        <v>56.65</v>
      </c>
      <c r="FV108" s="51">
        <f t="shared" si="94"/>
        <v>833.33333333333337</v>
      </c>
      <c r="FW108" s="51">
        <f t="shared" si="95"/>
        <v>160833.33333333288</v>
      </c>
      <c r="FX108" s="153">
        <f t="shared" si="486"/>
        <v>169999.99999999965</v>
      </c>
      <c r="FY108" s="468">
        <f t="shared" si="310"/>
        <v>-889.98333333333335</v>
      </c>
      <c r="FZ108" s="46">
        <f t="shared" si="311"/>
        <v>-1070.04</v>
      </c>
      <c r="GA108" s="46">
        <f t="shared" si="96"/>
        <v>-1011.77</v>
      </c>
      <c r="GB108" s="48"/>
      <c r="GD108" s="45">
        <v>47</v>
      </c>
      <c r="GE108" s="46">
        <f t="shared" si="461"/>
        <v>1060.0875939185617</v>
      </c>
      <c r="GF108" s="128">
        <f t="shared" si="487"/>
        <v>58.31</v>
      </c>
      <c r="GG108" s="128">
        <f t="shared" si="98"/>
        <v>1001.7775939185617</v>
      </c>
      <c r="GH108" s="46">
        <f t="shared" si="99"/>
        <v>279.64942813632905</v>
      </c>
      <c r="GI108" s="46">
        <f t="shared" si="100"/>
        <v>722.1281657822326</v>
      </c>
      <c r="GJ108" s="51">
        <f t="shared" si="101"/>
        <v>167067.52871601519</v>
      </c>
      <c r="GK108" s="51">
        <f t="shared" si="488"/>
        <v>174945.18237903295</v>
      </c>
      <c r="GL108" s="153">
        <f t="shared" si="314"/>
        <v>10000</v>
      </c>
      <c r="GM108" s="45">
        <v>47</v>
      </c>
      <c r="GN108" s="46">
        <f t="shared" si="102"/>
        <v>1060.0899999999999</v>
      </c>
      <c r="GO108" s="46">
        <f t="shared" si="462"/>
        <v>58.31</v>
      </c>
      <c r="GP108" s="128">
        <f t="shared" si="315"/>
        <v>1001.78</v>
      </c>
      <c r="GQ108" s="46">
        <f t="shared" si="104"/>
        <v>279.64923658043466</v>
      </c>
      <c r="GR108" s="46">
        <f t="shared" si="105"/>
        <v>722.13076341956526</v>
      </c>
      <c r="GS108" s="51">
        <f t="shared" si="106"/>
        <v>167067.41118484124</v>
      </c>
      <c r="GT108" s="57">
        <f t="shared" si="489"/>
        <v>174945.09318533188</v>
      </c>
      <c r="GU108" s="58">
        <f t="shared" si="107"/>
        <v>876.92633333333197</v>
      </c>
      <c r="GV108" s="52">
        <f t="shared" si="463"/>
        <v>56.74</v>
      </c>
      <c r="GW108" s="51">
        <f t="shared" si="317"/>
        <v>820.18633333333196</v>
      </c>
      <c r="GX108" s="57">
        <f t="shared" si="109"/>
        <v>161224.92233333326</v>
      </c>
      <c r="GY108" s="57">
        <f t="shared" si="490"/>
        <v>170246.97200000007</v>
      </c>
      <c r="GZ108" s="153">
        <f t="shared" si="319"/>
        <v>10000</v>
      </c>
      <c r="HA108" s="469">
        <f t="shared" si="110"/>
        <v>-876.92633333333197</v>
      </c>
      <c r="HB108" s="46">
        <f t="shared" si="111"/>
        <v>-1060.0899999999999</v>
      </c>
      <c r="HC108" s="46">
        <f t="shared" si="112"/>
        <v>-1001.78</v>
      </c>
      <c r="HD108" s="48"/>
      <c r="HF108" s="45">
        <v>47</v>
      </c>
      <c r="HG108" s="46">
        <f t="shared" si="113"/>
        <v>1123.8775326810628</v>
      </c>
      <c r="HH108" s="46">
        <f t="shared" si="114"/>
        <v>250</v>
      </c>
      <c r="HI108" s="46">
        <f t="shared" si="115"/>
        <v>873.8775326810628</v>
      </c>
      <c r="HJ108" s="46">
        <f t="shared" si="116"/>
        <v>290.29886830408844</v>
      </c>
      <c r="HK108" s="46">
        <f t="shared" si="117"/>
        <v>583.5786643769743</v>
      </c>
      <c r="HL108" s="51">
        <f t="shared" si="118"/>
        <v>173595.74231807608</v>
      </c>
      <c r="HM108" s="153">
        <f t="shared" si="320"/>
        <v>10000</v>
      </c>
      <c r="HN108" s="58">
        <f t="shared" si="119"/>
        <v>933.33333333333724</v>
      </c>
      <c r="HO108" s="52">
        <f t="shared" si="120"/>
        <v>250</v>
      </c>
      <c r="HP108" s="51">
        <f t="shared" si="121"/>
        <v>683.33333333333724</v>
      </c>
      <c r="HQ108" s="57">
        <f t="shared" si="122"/>
        <v>167883.33333333288</v>
      </c>
      <c r="HR108" s="153">
        <f t="shared" si="321"/>
        <v>10000</v>
      </c>
      <c r="HS108" s="468">
        <f t="shared" si="123"/>
        <v>-933.33333333333724</v>
      </c>
      <c r="HT108" s="46">
        <f t="shared" si="124"/>
        <v>-1123.8775326810628</v>
      </c>
      <c r="HU108" s="46">
        <f t="shared" si="125"/>
        <v>-873.8775326810628</v>
      </c>
      <c r="HV108" s="48"/>
      <c r="HW108" s="29"/>
      <c r="HX108" s="45">
        <v>47</v>
      </c>
      <c r="HY108" s="128">
        <f t="shared" si="126"/>
        <v>1124.3399999999999</v>
      </c>
      <c r="HZ108" s="46">
        <f t="shared" si="127"/>
        <v>252.24</v>
      </c>
      <c r="IA108" s="46">
        <f t="shared" si="128"/>
        <v>872.1</v>
      </c>
      <c r="IB108" s="46">
        <f t="shared" si="129"/>
        <v>291.94727420341206</v>
      </c>
      <c r="IC108" s="46">
        <f t="shared" si="130"/>
        <v>580.1527257965879</v>
      </c>
      <c r="ID108" s="51">
        <f t="shared" si="131"/>
        <v>174588.21179625063</v>
      </c>
      <c r="IE108" s="153">
        <f t="shared" si="322"/>
        <v>10000</v>
      </c>
      <c r="IF108" s="58">
        <f t="shared" si="132"/>
        <v>930.14625019664186</v>
      </c>
      <c r="IG108" s="52">
        <f t="shared" si="133"/>
        <v>244.06</v>
      </c>
      <c r="IH108" s="51">
        <f t="shared" si="134"/>
        <v>686.08625019664191</v>
      </c>
      <c r="II108" s="57">
        <f t="shared" si="323"/>
        <v>168797.84624075791</v>
      </c>
      <c r="IJ108" s="153">
        <f t="shared" si="324"/>
        <v>10000</v>
      </c>
      <c r="IK108" s="468">
        <f t="shared" si="135"/>
        <v>-930.14625019664186</v>
      </c>
      <c r="IL108" s="46">
        <f t="shared" si="136"/>
        <v>-1124.3399999999999</v>
      </c>
      <c r="IM108" s="46">
        <f t="shared" si="137"/>
        <v>-872.1</v>
      </c>
      <c r="IN108" s="48"/>
      <c r="IO108" s="53">
        <f t="shared" si="138"/>
        <v>252.25715121073918</v>
      </c>
      <c r="IQ108" s="45">
        <v>47</v>
      </c>
      <c r="IR108" s="128">
        <f t="shared" si="139"/>
        <v>1126.4568749999989</v>
      </c>
      <c r="IS108" s="128">
        <f t="shared" si="140"/>
        <v>256.95999999999998</v>
      </c>
      <c r="IT108" s="128">
        <f t="shared" si="141"/>
        <v>869.49687499999891</v>
      </c>
      <c r="IU108" s="46">
        <f t="shared" si="364"/>
        <v>292.17</v>
      </c>
      <c r="IV108" s="46">
        <f t="shared" si="143"/>
        <v>577.32687499999884</v>
      </c>
      <c r="IW108" s="51">
        <f t="shared" si="144"/>
        <v>174726.14687500009</v>
      </c>
      <c r="IX108" s="199">
        <f t="shared" si="325"/>
        <v>10000</v>
      </c>
      <c r="IY108" s="128">
        <f t="shared" si="145"/>
        <v>252.27539994236557</v>
      </c>
      <c r="IZ108" s="408">
        <f t="shared" si="146"/>
        <v>0</v>
      </c>
      <c r="JA108" s="58">
        <f t="shared" si="147"/>
        <v>931.95916666666494</v>
      </c>
      <c r="JB108" s="52">
        <f t="shared" si="148"/>
        <v>248.64</v>
      </c>
      <c r="JC108" s="51">
        <f t="shared" si="149"/>
        <v>683.31916666666496</v>
      </c>
      <c r="JD108" s="57">
        <f t="shared" si="150"/>
        <v>168941.4591666667</v>
      </c>
      <c r="JE108" s="280">
        <f t="shared" si="151"/>
        <v>10000</v>
      </c>
      <c r="JF108" s="280">
        <f t="shared" si="152"/>
        <v>0</v>
      </c>
      <c r="JG108" s="468">
        <f t="shared" si="153"/>
        <v>-931.95916666666494</v>
      </c>
      <c r="JH108" s="46">
        <f t="shared" si="154"/>
        <v>-1126.4568749999989</v>
      </c>
      <c r="JI108" s="46">
        <f t="shared" si="155"/>
        <v>-869.49687499999891</v>
      </c>
      <c r="JJ108" s="48"/>
      <c r="JL108" s="45">
        <v>47</v>
      </c>
      <c r="JM108" s="46">
        <f t="shared" si="156"/>
        <v>1124.4930833333331</v>
      </c>
      <c r="JN108" s="46">
        <f t="shared" si="157"/>
        <v>257.08</v>
      </c>
      <c r="JO108" s="128">
        <f t="shared" si="158"/>
        <v>867.41308333333313</v>
      </c>
      <c r="JP108" s="46">
        <f t="shared" si="326"/>
        <v>292.38</v>
      </c>
      <c r="JQ108" s="46">
        <f t="shared" si="159"/>
        <v>575.03308333333314</v>
      </c>
      <c r="JR108" s="51">
        <f t="shared" si="160"/>
        <v>174854.74508333328</v>
      </c>
      <c r="JS108" s="51">
        <f t="shared" si="491"/>
        <v>174850.27883349883</v>
      </c>
      <c r="JT108" s="199">
        <f t="shared" si="328"/>
        <v>10000</v>
      </c>
      <c r="JU108" s="128">
        <f t="shared" si="161"/>
        <v>257.07159154455951</v>
      </c>
      <c r="JV108" s="408">
        <f t="shared" si="162"/>
        <v>0</v>
      </c>
      <c r="JW108" s="58">
        <f t="shared" si="163"/>
        <v>930.37233333333074</v>
      </c>
      <c r="JX108" s="52">
        <f t="shared" si="164"/>
        <v>249.94</v>
      </c>
      <c r="JY108" s="51">
        <f t="shared" si="165"/>
        <v>680.43233333333069</v>
      </c>
      <c r="JZ108" s="51">
        <f t="shared" si="166"/>
        <v>169078.80033333358</v>
      </c>
      <c r="KA108" s="199">
        <f t="shared" si="492"/>
        <v>169999.99999999965</v>
      </c>
      <c r="KB108" s="128">
        <f t="shared" si="330"/>
        <v>10000</v>
      </c>
      <c r="KC108" s="204">
        <f t="shared" si="167"/>
        <v>0</v>
      </c>
      <c r="KD108" s="468">
        <f t="shared" si="331"/>
        <v>-930.37233333333074</v>
      </c>
      <c r="KE108" s="46">
        <f t="shared" si="168"/>
        <v>-1124.4930833333331</v>
      </c>
      <c r="KF108" s="46">
        <f t="shared" si="169"/>
        <v>-867.41308333333313</v>
      </c>
      <c r="KG108" s="48"/>
      <c r="KI108" s="45">
        <v>47</v>
      </c>
      <c r="KJ108" s="46">
        <f t="shared" si="170"/>
        <v>1124.4890404061762</v>
      </c>
      <c r="KK108" s="46">
        <f t="shared" si="171"/>
        <v>256.88</v>
      </c>
      <c r="KL108" s="128">
        <f t="shared" si="172"/>
        <v>867.60904040617618</v>
      </c>
      <c r="KM108" s="46">
        <f t="shared" si="173"/>
        <v>292.20919237247529</v>
      </c>
      <c r="KN108" s="46">
        <f t="shared" si="174"/>
        <v>575.39984803370089</v>
      </c>
      <c r="KO108" s="51">
        <f t="shared" si="175"/>
        <v>174750.11557545146</v>
      </c>
      <c r="KP108" s="199">
        <f t="shared" si="493"/>
        <v>177150.12509489924</v>
      </c>
      <c r="KQ108" s="199">
        <f t="shared" si="333"/>
        <v>10000</v>
      </c>
      <c r="KR108" s="128">
        <f t="shared" si="176"/>
        <v>333.108075986362</v>
      </c>
      <c r="KS108" s="408">
        <f t="shared" si="177"/>
        <v>0</v>
      </c>
      <c r="KT108" s="45">
        <v>47</v>
      </c>
      <c r="KU108" s="46">
        <f t="shared" si="334"/>
        <v>1124.49</v>
      </c>
      <c r="KV108" s="46">
        <f t="shared" si="178"/>
        <v>256.88</v>
      </c>
      <c r="KW108" s="128">
        <f t="shared" si="179"/>
        <v>867.61</v>
      </c>
      <c r="KX108" s="46">
        <f t="shared" si="180"/>
        <v>292.20911597611956</v>
      </c>
      <c r="KY108" s="46">
        <f t="shared" si="181"/>
        <v>575.40088402388051</v>
      </c>
      <c r="KZ108" s="51">
        <f t="shared" si="182"/>
        <v>174750.06870164786</v>
      </c>
      <c r="LA108" s="153">
        <f t="shared" si="494"/>
        <v>177150.12509489924</v>
      </c>
      <c r="LB108" s="58">
        <f t="shared" si="457"/>
        <v>930.59633333333579</v>
      </c>
      <c r="LC108" s="52">
        <f t="shared" si="184"/>
        <v>250.28</v>
      </c>
      <c r="LD108" s="51">
        <f t="shared" si="185"/>
        <v>680.31633333333582</v>
      </c>
      <c r="LE108" s="51">
        <f t="shared" si="186"/>
        <v>168982.25233333331</v>
      </c>
      <c r="LF108" s="51">
        <f t="shared" si="495"/>
        <v>172587.90799999982</v>
      </c>
      <c r="LG108" s="128">
        <f t="shared" si="187"/>
        <v>10000</v>
      </c>
      <c r="LH108" s="204">
        <f t="shared" si="188"/>
        <v>0</v>
      </c>
      <c r="LI108" s="479">
        <f t="shared" si="189"/>
        <v>-930.59633333333579</v>
      </c>
      <c r="LJ108" s="46">
        <f t="shared" si="337"/>
        <v>-1124.49</v>
      </c>
      <c r="LK108" s="46">
        <f t="shared" si="338"/>
        <v>-867.61</v>
      </c>
      <c r="LL108" s="48"/>
      <c r="LN108" s="45">
        <v>47</v>
      </c>
      <c r="LO108" s="46">
        <f t="shared" si="190"/>
        <v>1123.1238136873469</v>
      </c>
      <c r="LP108" s="46">
        <f t="shared" si="464"/>
        <v>243.32</v>
      </c>
      <c r="LQ108" s="46">
        <f t="shared" si="192"/>
        <v>879.80381368734697</v>
      </c>
      <c r="LR108" s="46">
        <f t="shared" si="193"/>
        <v>287.71949304616732</v>
      </c>
      <c r="LS108" s="46">
        <f t="shared" si="194"/>
        <v>592.0843206411796</v>
      </c>
      <c r="LT108" s="51">
        <f t="shared" si="195"/>
        <v>172039.61150705919</v>
      </c>
      <c r="LU108" s="199">
        <f t="shared" si="339"/>
        <v>10000</v>
      </c>
      <c r="LV108" s="58">
        <f t="shared" si="196"/>
        <v>933.33033333333128</v>
      </c>
      <c r="LW108" s="52">
        <f t="shared" si="465"/>
        <v>243.32</v>
      </c>
      <c r="LX108" s="51">
        <f t="shared" si="198"/>
        <v>690.01033333333135</v>
      </c>
      <c r="LY108" s="51">
        <f t="shared" si="340"/>
        <v>166369.75433333329</v>
      </c>
      <c r="LZ108" s="46">
        <f t="shared" si="341"/>
        <v>243.32</v>
      </c>
      <c r="MA108" s="199">
        <f t="shared" si="342"/>
        <v>10000</v>
      </c>
      <c r="MB108" s="468">
        <f t="shared" si="199"/>
        <v>-933.33033333333128</v>
      </c>
      <c r="MC108" s="46">
        <f t="shared" si="200"/>
        <v>-1123.1238136873469</v>
      </c>
      <c r="MD108" s="46">
        <f t="shared" si="201"/>
        <v>-879.80381368734697</v>
      </c>
      <c r="ME108" s="48"/>
      <c r="MG108" s="45">
        <v>47</v>
      </c>
      <c r="MH108" s="46">
        <f t="shared" si="202"/>
        <v>1076.608661999408</v>
      </c>
      <c r="MI108" s="46">
        <f t="shared" si="466"/>
        <v>142.22</v>
      </c>
      <c r="MJ108" s="46">
        <f t="shared" si="204"/>
        <v>934.38866199940799</v>
      </c>
      <c r="MK108" s="46">
        <f t="shared" si="205"/>
        <v>284.4722470290094</v>
      </c>
      <c r="ML108" s="46">
        <f t="shared" si="206"/>
        <v>649.91641497039859</v>
      </c>
      <c r="MM108" s="51">
        <f t="shared" si="207"/>
        <v>170033.43180243525</v>
      </c>
      <c r="MN108" s="199">
        <f t="shared" si="343"/>
        <v>10000</v>
      </c>
      <c r="MO108" s="58">
        <f t="shared" si="208"/>
        <v>889.32945707741396</v>
      </c>
      <c r="MP108" s="52">
        <f t="shared" si="467"/>
        <v>137.44999999999999</v>
      </c>
      <c r="MQ108" s="51">
        <f t="shared" si="210"/>
        <v>751.87945707741392</v>
      </c>
      <c r="MR108" s="57">
        <f t="shared" si="211"/>
        <v>164205.97551736145</v>
      </c>
      <c r="MS108" s="199">
        <f t="shared" si="344"/>
        <v>10000</v>
      </c>
      <c r="MT108" s="468">
        <f t="shared" si="345"/>
        <v>-889.32945707741396</v>
      </c>
      <c r="MU108" s="46">
        <f t="shared" si="212"/>
        <v>-1076.608661999408</v>
      </c>
      <c r="MV108" s="46">
        <f t="shared" si="213"/>
        <v>-934.38866199940799</v>
      </c>
      <c r="MW108" s="48"/>
      <c r="MY108" s="45">
        <v>47</v>
      </c>
      <c r="MZ108" s="46">
        <f t="shared" si="214"/>
        <v>1076.608661999408</v>
      </c>
      <c r="NA108" s="46">
        <f t="shared" si="468"/>
        <v>142.22</v>
      </c>
      <c r="NB108" s="128">
        <f t="shared" si="216"/>
        <v>934.38866199940799</v>
      </c>
      <c r="NC108" s="46">
        <f t="shared" si="217"/>
        <v>284.4722470290094</v>
      </c>
      <c r="ND108" s="46">
        <f t="shared" si="218"/>
        <v>649.91641497039859</v>
      </c>
      <c r="NE108" s="51">
        <f t="shared" si="219"/>
        <v>170033.43180243525</v>
      </c>
      <c r="NF108" s="153">
        <f t="shared" si="346"/>
        <v>10000</v>
      </c>
      <c r="NG108" s="45">
        <v>47</v>
      </c>
      <c r="NH108" s="46">
        <f t="shared" si="220"/>
        <v>1076.6099999999999</v>
      </c>
      <c r="NI108" s="46">
        <f t="shared" si="469"/>
        <v>142.22</v>
      </c>
      <c r="NJ108" s="128">
        <f t="shared" si="347"/>
        <v>934.39</v>
      </c>
      <c r="NK108" s="46">
        <f t="shared" si="348"/>
        <v>284.47214050647239</v>
      </c>
      <c r="NL108" s="46">
        <f t="shared" si="222"/>
        <v>649.91785949352766</v>
      </c>
      <c r="NM108" s="51">
        <f t="shared" si="223"/>
        <v>170033.36644438989</v>
      </c>
      <c r="NN108" s="58">
        <f t="shared" si="224"/>
        <v>888.78037499999857</v>
      </c>
      <c r="NO108" s="52">
        <f t="shared" si="470"/>
        <v>137.47</v>
      </c>
      <c r="NP108" s="51">
        <f t="shared" si="226"/>
        <v>751.31037499999854</v>
      </c>
      <c r="NQ108" s="57">
        <f t="shared" si="227"/>
        <v>164232.26237500011</v>
      </c>
      <c r="NR108" s="153">
        <f t="shared" si="349"/>
        <v>10000</v>
      </c>
      <c r="NS108" s="469">
        <f t="shared" si="228"/>
        <v>-888.78037499999857</v>
      </c>
      <c r="NT108" s="46">
        <f t="shared" si="229"/>
        <v>-1076.6099999999999</v>
      </c>
      <c r="NU108" s="46">
        <f t="shared" si="230"/>
        <v>-934.39</v>
      </c>
      <c r="NV108" s="48"/>
      <c r="NX108" s="45">
        <v>47</v>
      </c>
      <c r="NY108" s="46">
        <f t="shared" si="231"/>
        <v>1076.6456011701148</v>
      </c>
      <c r="NZ108" s="46">
        <f t="shared" si="471"/>
        <v>145.69</v>
      </c>
      <c r="OA108" s="46">
        <f t="shared" si="233"/>
        <v>930.95560117011473</v>
      </c>
      <c r="OB108" s="46">
        <f t="shared" si="234"/>
        <v>284.59361401580117</v>
      </c>
      <c r="OC108" s="46">
        <f t="shared" si="235"/>
        <v>646.36198715431351</v>
      </c>
      <c r="OD108" s="51">
        <f t="shared" si="236"/>
        <v>170109.80642232636</v>
      </c>
      <c r="OE108" s="57">
        <f t="shared" si="496"/>
        <v>174850.27883349883</v>
      </c>
      <c r="OF108" s="153">
        <f t="shared" si="351"/>
        <v>10000</v>
      </c>
      <c r="OG108" s="58">
        <f t="shared" si="237"/>
        <v>889.48383333333379</v>
      </c>
      <c r="OH108" s="241">
        <f t="shared" si="497"/>
        <v>141.65</v>
      </c>
      <c r="OI108" s="51">
        <f t="shared" si="238"/>
        <v>747.83383333333381</v>
      </c>
      <c r="OJ108" s="51">
        <f t="shared" si="239"/>
        <v>164292.00983333355</v>
      </c>
      <c r="OK108" s="153">
        <f t="shared" si="498"/>
        <v>169999.99999999965</v>
      </c>
      <c r="OL108" s="153">
        <f t="shared" si="354"/>
        <v>10000</v>
      </c>
      <c r="OM108" s="468">
        <f t="shared" si="355"/>
        <v>-889.48383333333379</v>
      </c>
      <c r="ON108" s="46">
        <f t="shared" si="356"/>
        <v>-1076.6456011701148</v>
      </c>
      <c r="OO108" s="46">
        <f t="shared" si="240"/>
        <v>-930.95560117011473</v>
      </c>
      <c r="OP108" s="48"/>
      <c r="OR108" s="45">
        <v>47</v>
      </c>
      <c r="OS108" s="46">
        <f t="shared" si="241"/>
        <v>1076.765700416463</v>
      </c>
      <c r="OT108" s="46">
        <f t="shared" si="472"/>
        <v>145.78</v>
      </c>
      <c r="OU108" s="128">
        <f t="shared" si="243"/>
        <v>930.98570041646303</v>
      </c>
      <c r="OV108" s="46">
        <f t="shared" si="244"/>
        <v>284.5857690610145</v>
      </c>
      <c r="OW108" s="46">
        <f t="shared" si="245"/>
        <v>646.39993135544853</v>
      </c>
      <c r="OX108" s="51">
        <f t="shared" si="246"/>
        <v>170105.06150525325</v>
      </c>
      <c r="OY108" s="51">
        <f t="shared" si="499"/>
        <v>174945.18237903295</v>
      </c>
      <c r="OZ108" s="153">
        <f t="shared" si="358"/>
        <v>10000</v>
      </c>
      <c r="PA108" s="45">
        <v>47</v>
      </c>
      <c r="PB108" s="46">
        <f t="shared" si="247"/>
        <v>1076.765700416463</v>
      </c>
      <c r="PC108" s="46">
        <f t="shared" si="500"/>
        <v>145.78</v>
      </c>
      <c r="PD108" s="128">
        <f t="shared" si="248"/>
        <v>930.98570041646303</v>
      </c>
      <c r="PE108" s="46">
        <f t="shared" si="249"/>
        <v>284.5857690610145</v>
      </c>
      <c r="PF108" s="46">
        <f t="shared" si="250"/>
        <v>646.39993135544853</v>
      </c>
      <c r="PG108" s="51">
        <f t="shared" si="251"/>
        <v>170105.06150525325</v>
      </c>
      <c r="PH108" s="57">
        <f t="shared" si="501"/>
        <v>174945.09318533188</v>
      </c>
      <c r="PI108" s="688">
        <f t="shared" si="252"/>
        <v>889.6533333333341</v>
      </c>
      <c r="PJ108" s="52">
        <f t="shared" si="502"/>
        <v>141.86000000000001</v>
      </c>
      <c r="PK108" s="51">
        <f t="shared" si="253"/>
        <v>747.79333333333409</v>
      </c>
      <c r="PL108" s="57">
        <f t="shared" si="254"/>
        <v>164287.91333333333</v>
      </c>
      <c r="PM108" s="57">
        <f t="shared" si="503"/>
        <v>170246.97200000007</v>
      </c>
      <c r="PN108" s="153">
        <f t="shared" si="363"/>
        <v>10000</v>
      </c>
      <c r="PO108" s="469">
        <f t="shared" si="255"/>
        <v>-889.6533333333341</v>
      </c>
      <c r="PP108" s="46">
        <f t="shared" si="256"/>
        <v>-1076.765700416463</v>
      </c>
      <c r="PQ108" s="46">
        <f t="shared" si="257"/>
        <v>-930.98570041646303</v>
      </c>
      <c r="PR108" s="48"/>
    </row>
    <row r="109" spans="2:434" hidden="1" x14ac:dyDescent="0.3">
      <c r="B109" s="45">
        <v>48</v>
      </c>
      <c r="C109" s="46">
        <f t="shared" si="10"/>
        <v>1111.77</v>
      </c>
      <c r="D109" s="46">
        <f t="shared" si="11"/>
        <v>100</v>
      </c>
      <c r="E109" s="46">
        <f t="shared" si="12"/>
        <v>1011.77</v>
      </c>
      <c r="F109" s="46">
        <f t="shared" si="13"/>
        <v>278.1000561127459</v>
      </c>
      <c r="G109" s="46">
        <f t="shared" si="14"/>
        <v>733.66994388725402</v>
      </c>
      <c r="H109" s="51">
        <f t="shared" si="15"/>
        <v>166126.3637237603</v>
      </c>
      <c r="I109" s="58">
        <f t="shared" si="16"/>
        <v>933.33333333333337</v>
      </c>
      <c r="J109" s="52">
        <f t="shared" si="17"/>
        <v>100</v>
      </c>
      <c r="K109" s="51">
        <f t="shared" si="18"/>
        <v>833.33333333333337</v>
      </c>
      <c r="L109" s="57">
        <f t="shared" si="19"/>
        <v>159999.99999999953</v>
      </c>
      <c r="M109" s="468">
        <f t="shared" si="258"/>
        <v>-933.33333333333337</v>
      </c>
      <c r="N109" s="46">
        <f t="shared" si="259"/>
        <v>-1111.77</v>
      </c>
      <c r="O109" s="47"/>
      <c r="P109" s="46">
        <f t="shared" si="260"/>
        <v>-1011.77</v>
      </c>
      <c r="Q109" s="48"/>
      <c r="R109" s="29"/>
      <c r="S109" s="29"/>
      <c r="T109" s="45">
        <v>48</v>
      </c>
      <c r="U109" s="46">
        <f t="shared" si="20"/>
        <v>1167.6300000000001</v>
      </c>
      <c r="V109" s="46">
        <f t="shared" si="21"/>
        <v>155.86000000000001</v>
      </c>
      <c r="W109" s="46">
        <f t="shared" si="261"/>
        <v>1011.77</v>
      </c>
      <c r="X109" s="46">
        <f t="shared" si="22"/>
        <v>278.1000561127459</v>
      </c>
      <c r="Y109" s="46">
        <f t="shared" si="23"/>
        <v>733.66994388725402</v>
      </c>
      <c r="Z109" s="51">
        <f t="shared" si="24"/>
        <v>166126.3637237603</v>
      </c>
      <c r="AA109" s="58">
        <f t="shared" si="25"/>
        <v>983.57333333333338</v>
      </c>
      <c r="AB109" s="52">
        <f t="shared" si="26"/>
        <v>150.24</v>
      </c>
      <c r="AC109" s="51">
        <f t="shared" si="27"/>
        <v>833.33333333333337</v>
      </c>
      <c r="AD109" s="57">
        <f t="shared" si="28"/>
        <v>159999.99999999953</v>
      </c>
      <c r="AE109" s="468">
        <f t="shared" si="262"/>
        <v>-983.57333333333338</v>
      </c>
      <c r="AF109" s="46">
        <f t="shared" si="29"/>
        <v>-1167.6300000000001</v>
      </c>
      <c r="AG109" s="47"/>
      <c r="AH109" s="46">
        <f t="shared" si="263"/>
        <v>-1011.77</v>
      </c>
      <c r="AI109" s="48"/>
      <c r="AJ109" s="29"/>
      <c r="AK109" s="45">
        <v>48</v>
      </c>
      <c r="AL109" s="46">
        <f t="shared" si="30"/>
        <v>1117.72</v>
      </c>
      <c r="AM109" s="46"/>
      <c r="AN109" s="46"/>
      <c r="AO109" s="46">
        <f t="shared" si="31"/>
        <v>153.6</v>
      </c>
      <c r="AP109" s="128">
        <f t="shared" si="32"/>
        <v>964.12</v>
      </c>
      <c r="AQ109" s="128"/>
      <c r="AR109" s="128"/>
      <c r="AS109" s="46">
        <f t="shared" si="33"/>
        <v>283.14770216571645</v>
      </c>
      <c r="AT109" s="46">
        <f t="shared" si="34"/>
        <v>680.97229783428361</v>
      </c>
      <c r="AU109" s="51"/>
      <c r="AV109" s="51"/>
      <c r="AW109" s="51">
        <f t="shared" si="35"/>
        <v>169207.64900159559</v>
      </c>
      <c r="AX109" s="58">
        <f t="shared" si="264"/>
        <v>927.38215694565588</v>
      </c>
      <c r="AY109" s="52"/>
      <c r="AZ109" s="52"/>
      <c r="BA109" s="52">
        <f t="shared" si="36"/>
        <v>148.41999999999999</v>
      </c>
      <c r="BB109" s="51">
        <f t="shared" si="37"/>
        <v>778.96215694565592</v>
      </c>
      <c r="BC109" s="51"/>
      <c r="BD109" s="51"/>
      <c r="BE109" s="57">
        <f t="shared" si="38"/>
        <v>163393.09646660843</v>
      </c>
      <c r="BF109" s="468">
        <f t="shared" si="39"/>
        <v>-927.38215694565588</v>
      </c>
      <c r="BG109" s="46">
        <f t="shared" si="40"/>
        <v>-1117.72</v>
      </c>
      <c r="BH109" s="46">
        <f t="shared" si="41"/>
        <v>-964.12</v>
      </c>
      <c r="BI109" s="48"/>
      <c r="BJ109" s="12"/>
      <c r="BK109" s="45">
        <v>48</v>
      </c>
      <c r="BL109" s="46">
        <f t="shared" si="265"/>
        <v>1168.43</v>
      </c>
      <c r="BM109" s="46">
        <f t="shared" si="266"/>
        <v>156.66</v>
      </c>
      <c r="BN109" s="46">
        <f t="shared" si="267"/>
        <v>1011.77</v>
      </c>
      <c r="BO109" s="46">
        <f t="shared" si="42"/>
        <v>278.1000561127459</v>
      </c>
      <c r="BP109" s="46">
        <f t="shared" si="43"/>
        <v>733.66994388725402</v>
      </c>
      <c r="BQ109" s="149">
        <f t="shared" si="44"/>
        <v>166126.3637237603</v>
      </c>
      <c r="BR109" s="57">
        <f t="shared" si="473"/>
        <v>174850.27883349883</v>
      </c>
      <c r="BS109" s="58">
        <f t="shared" si="45"/>
        <v>985.63333333333344</v>
      </c>
      <c r="BT109" s="52">
        <f t="shared" si="269"/>
        <v>152.30000000000001</v>
      </c>
      <c r="BU109" s="51">
        <f t="shared" si="46"/>
        <v>833.33333333333337</v>
      </c>
      <c r="BV109" s="149">
        <f t="shared" si="47"/>
        <v>159999.99999999953</v>
      </c>
      <c r="BW109" s="153">
        <f t="shared" si="474"/>
        <v>169999.99999999965</v>
      </c>
      <c r="BX109" s="468">
        <f t="shared" si="271"/>
        <v>-985.63333333333344</v>
      </c>
      <c r="BY109" s="46">
        <f t="shared" si="272"/>
        <v>-1168.43</v>
      </c>
      <c r="BZ109" s="46">
        <f t="shared" si="48"/>
        <v>-1011.77</v>
      </c>
      <c r="CA109" s="48"/>
      <c r="CB109" s="29"/>
      <c r="CC109" s="45">
        <v>48</v>
      </c>
      <c r="CD109" s="239">
        <f t="shared" si="49"/>
        <v>1117.6300000000001</v>
      </c>
      <c r="CE109" s="239">
        <f t="shared" si="273"/>
        <v>154.4</v>
      </c>
      <c r="CF109" s="128">
        <f t="shared" si="50"/>
        <v>963.23</v>
      </c>
      <c r="CG109" s="46">
        <f t="shared" si="274"/>
        <v>282.90134787850531</v>
      </c>
      <c r="CH109" s="46">
        <f t="shared" si="52"/>
        <v>680.32865212149477</v>
      </c>
      <c r="CI109" s="149">
        <f t="shared" si="53"/>
        <v>169060.48007498166</v>
      </c>
      <c r="CJ109" s="199">
        <f t="shared" si="475"/>
        <v>177150.12509489924</v>
      </c>
      <c r="CK109" s="153">
        <f t="shared" si="276"/>
        <v>10000</v>
      </c>
      <c r="CL109" s="45">
        <v>48</v>
      </c>
      <c r="CM109" s="46">
        <f t="shared" si="277"/>
        <v>1117.6300000000001</v>
      </c>
      <c r="CN109" s="239">
        <f t="shared" si="54"/>
        <v>154.4</v>
      </c>
      <c r="CO109" s="128">
        <f t="shared" si="278"/>
        <v>963.23</v>
      </c>
      <c r="CP109" s="46">
        <f t="shared" si="55"/>
        <v>282.90134787850531</v>
      </c>
      <c r="CQ109" s="46">
        <f t="shared" si="56"/>
        <v>680.32865212149477</v>
      </c>
      <c r="CR109" s="149">
        <f t="shared" si="57"/>
        <v>169060.48007498166</v>
      </c>
      <c r="CS109" s="153">
        <f t="shared" si="476"/>
        <v>177150.12509489924</v>
      </c>
      <c r="CT109" s="58">
        <f t="shared" si="58"/>
        <v>927.86033333333398</v>
      </c>
      <c r="CU109" s="52">
        <f t="shared" si="280"/>
        <v>150.41999999999999</v>
      </c>
      <c r="CV109" s="51">
        <f t="shared" si="281"/>
        <v>777.44033333333402</v>
      </c>
      <c r="CW109" s="149">
        <f t="shared" si="59"/>
        <v>163258.62399999984</v>
      </c>
      <c r="CX109" s="57">
        <f t="shared" si="477"/>
        <v>172587.90799999982</v>
      </c>
      <c r="CY109" s="153">
        <f t="shared" si="283"/>
        <v>10000</v>
      </c>
      <c r="CZ109" s="479">
        <f t="shared" si="60"/>
        <v>-927.86033333333398</v>
      </c>
      <c r="DA109" s="46">
        <f t="shared" si="284"/>
        <v>-1117.6300000000001</v>
      </c>
      <c r="DB109" s="46">
        <f t="shared" si="285"/>
        <v>-963.23</v>
      </c>
      <c r="DC109" s="48"/>
      <c r="DE109" s="237">
        <v>48</v>
      </c>
      <c r="DF109" s="46">
        <f t="shared" si="61"/>
        <v>1078.43</v>
      </c>
      <c r="DG109" s="239">
        <f t="shared" si="478"/>
        <v>66.66</v>
      </c>
      <c r="DH109" s="46">
        <f t="shared" si="62"/>
        <v>1011.77</v>
      </c>
      <c r="DI109" s="46">
        <f t="shared" si="63"/>
        <v>278.1000561127459</v>
      </c>
      <c r="DJ109" s="46">
        <f t="shared" si="64"/>
        <v>733.66994388725402</v>
      </c>
      <c r="DK109" s="51">
        <f t="shared" si="65"/>
        <v>166126.3637237603</v>
      </c>
      <c r="DL109" s="58">
        <f t="shared" si="66"/>
        <v>899.99333333333334</v>
      </c>
      <c r="DM109" s="240">
        <f t="shared" si="479"/>
        <v>66.66</v>
      </c>
      <c r="DN109" s="51">
        <f t="shared" si="67"/>
        <v>833.33333333333337</v>
      </c>
      <c r="DO109" s="57">
        <f t="shared" si="68"/>
        <v>159999.99999999953</v>
      </c>
      <c r="DP109" s="468">
        <f t="shared" si="288"/>
        <v>-899.99333333333334</v>
      </c>
      <c r="DQ109" s="46">
        <f t="shared" si="289"/>
        <v>-1078.43</v>
      </c>
      <c r="DR109" s="47"/>
      <c r="DS109" s="46">
        <f t="shared" si="290"/>
        <v>-1011.77</v>
      </c>
      <c r="DT109" s="48"/>
      <c r="DU109" s="29"/>
      <c r="DV109" s="237">
        <v>48</v>
      </c>
      <c r="DW109" s="46">
        <f t="shared" si="291"/>
        <v>1067.3800000000001</v>
      </c>
      <c r="DX109" s="239">
        <f t="shared" si="480"/>
        <v>55.61</v>
      </c>
      <c r="DY109" s="46">
        <f t="shared" si="293"/>
        <v>1011.77</v>
      </c>
      <c r="DZ109" s="46">
        <f t="shared" si="69"/>
        <v>278.1000561127459</v>
      </c>
      <c r="EA109" s="46">
        <f t="shared" si="70"/>
        <v>733.66994388725402</v>
      </c>
      <c r="EB109" s="51">
        <f t="shared" si="71"/>
        <v>166126.3637237603</v>
      </c>
      <c r="EC109" s="58">
        <f t="shared" si="72"/>
        <v>886.93333333333339</v>
      </c>
      <c r="ED109" s="240">
        <f t="shared" si="481"/>
        <v>53.6</v>
      </c>
      <c r="EE109" s="51">
        <f t="shared" si="73"/>
        <v>833.33333333333337</v>
      </c>
      <c r="EF109" s="57">
        <f t="shared" si="74"/>
        <v>159999.99999999953</v>
      </c>
      <c r="EG109" s="468">
        <f t="shared" si="295"/>
        <v>-886.93333333333339</v>
      </c>
      <c r="EH109" s="46">
        <f t="shared" si="296"/>
        <v>-1067.3800000000001</v>
      </c>
      <c r="EI109" s="47"/>
      <c r="EJ109" s="46">
        <f t="shared" si="297"/>
        <v>-1011.77</v>
      </c>
      <c r="EK109" s="48"/>
      <c r="EL109" s="29"/>
      <c r="EM109" s="237">
        <v>48</v>
      </c>
      <c r="EN109" s="239">
        <f t="shared" si="458"/>
        <v>1058.0868689014749</v>
      </c>
      <c r="EO109" s="239">
        <f t="shared" si="482"/>
        <v>55.69</v>
      </c>
      <c r="EP109" s="128">
        <f t="shared" si="77"/>
        <v>1002.3968689014748</v>
      </c>
      <c r="EQ109" s="46">
        <f t="shared" si="78"/>
        <v>278.52368941076975</v>
      </c>
      <c r="ER109" s="46">
        <f t="shared" si="79"/>
        <v>723.87317949070507</v>
      </c>
      <c r="ES109" s="51">
        <f t="shared" si="80"/>
        <v>166390.34046697113</v>
      </c>
      <c r="ET109" s="153">
        <f t="shared" si="298"/>
        <v>10000</v>
      </c>
      <c r="EU109" s="237">
        <v>48</v>
      </c>
      <c r="EV109" s="46">
        <f t="shared" si="81"/>
        <v>1058.0899999999999</v>
      </c>
      <c r="EW109" s="239">
        <f t="shared" si="483"/>
        <v>55.69</v>
      </c>
      <c r="EX109" s="128">
        <f t="shared" si="300"/>
        <v>1002.4</v>
      </c>
      <c r="EY109" s="46">
        <f t="shared" si="301"/>
        <v>278.52343449997073</v>
      </c>
      <c r="EZ109" s="46">
        <f t="shared" si="82"/>
        <v>723.8765655000293</v>
      </c>
      <c r="FA109" s="51">
        <f t="shared" si="83"/>
        <v>166390.18413448241</v>
      </c>
      <c r="FB109" s="58">
        <f t="shared" si="302"/>
        <v>874.86920833333363</v>
      </c>
      <c r="FC109" s="240">
        <f t="shared" si="484"/>
        <v>53.739999999999995</v>
      </c>
      <c r="FD109" s="51">
        <f t="shared" si="304"/>
        <v>821.12920833333362</v>
      </c>
      <c r="FE109" s="57">
        <f t="shared" si="84"/>
        <v>160442.02799999987</v>
      </c>
      <c r="FF109" s="153">
        <f t="shared" si="305"/>
        <v>10000</v>
      </c>
      <c r="FG109" s="469">
        <f t="shared" si="85"/>
        <v>-874.86920833333363</v>
      </c>
      <c r="FH109" s="46">
        <f t="shared" si="86"/>
        <v>-1058.0899999999999</v>
      </c>
      <c r="FI109" s="46">
        <f t="shared" si="87"/>
        <v>-1002.4</v>
      </c>
      <c r="FJ109" s="48"/>
      <c r="FL109" s="237">
        <v>48</v>
      </c>
      <c r="FM109" s="46">
        <f t="shared" si="306"/>
        <v>1070.04</v>
      </c>
      <c r="FN109" s="239">
        <f t="shared" si="459"/>
        <v>58.269999999999996</v>
      </c>
      <c r="FO109" s="46">
        <f t="shared" si="307"/>
        <v>1011.77</v>
      </c>
      <c r="FP109" s="46">
        <f t="shared" si="89"/>
        <v>278.1000561127459</v>
      </c>
      <c r="FQ109" s="46">
        <f t="shared" si="90"/>
        <v>733.66994388725402</v>
      </c>
      <c r="FR109" s="149">
        <f t="shared" si="91"/>
        <v>166126.3637237603</v>
      </c>
      <c r="FS109" s="57">
        <f t="shared" si="485"/>
        <v>174850.27883349883</v>
      </c>
      <c r="FT109" s="58">
        <f t="shared" si="92"/>
        <v>889.98333333333335</v>
      </c>
      <c r="FU109" s="240">
        <f t="shared" si="460"/>
        <v>56.65</v>
      </c>
      <c r="FV109" s="51">
        <f t="shared" si="94"/>
        <v>833.33333333333337</v>
      </c>
      <c r="FW109" s="149">
        <f t="shared" si="95"/>
        <v>159999.99999999953</v>
      </c>
      <c r="FX109" s="153">
        <f t="shared" si="486"/>
        <v>169999.99999999965</v>
      </c>
      <c r="FY109" s="468">
        <f t="shared" si="310"/>
        <v>-889.98333333333335</v>
      </c>
      <c r="FZ109" s="46">
        <f t="shared" si="311"/>
        <v>-1070.04</v>
      </c>
      <c r="GA109" s="46">
        <f t="shared" si="96"/>
        <v>-1011.77</v>
      </c>
      <c r="GB109" s="48"/>
      <c r="GD109" s="237">
        <v>48</v>
      </c>
      <c r="GE109" s="239">
        <f t="shared" si="461"/>
        <v>1060.0875939185617</v>
      </c>
      <c r="GF109" s="239">
        <f t="shared" si="487"/>
        <v>58.31</v>
      </c>
      <c r="GG109" s="128">
        <f t="shared" si="98"/>
        <v>1001.7775939185617</v>
      </c>
      <c r="GH109" s="46">
        <f t="shared" si="99"/>
        <v>278.44588119335867</v>
      </c>
      <c r="GI109" s="46">
        <f t="shared" si="100"/>
        <v>723.33171272520303</v>
      </c>
      <c r="GJ109" s="149">
        <f t="shared" si="101"/>
        <v>166344.19700329</v>
      </c>
      <c r="GK109" s="51">
        <f t="shared" si="488"/>
        <v>174945.18237903295</v>
      </c>
      <c r="GL109" s="153">
        <f t="shared" si="314"/>
        <v>10000</v>
      </c>
      <c r="GM109" s="237">
        <v>48</v>
      </c>
      <c r="GN109" s="46">
        <f t="shared" si="102"/>
        <v>1060.0899999999999</v>
      </c>
      <c r="GO109" s="239">
        <f t="shared" si="462"/>
        <v>58.31</v>
      </c>
      <c r="GP109" s="128">
        <f t="shared" si="315"/>
        <v>1001.78</v>
      </c>
      <c r="GQ109" s="46">
        <f t="shared" si="104"/>
        <v>278.44568530806873</v>
      </c>
      <c r="GR109" s="46">
        <f t="shared" si="105"/>
        <v>723.33431469193124</v>
      </c>
      <c r="GS109" s="149">
        <f t="shared" si="106"/>
        <v>166344.07687014932</v>
      </c>
      <c r="GT109" s="57">
        <f t="shared" si="489"/>
        <v>174945.09318533188</v>
      </c>
      <c r="GU109" s="58">
        <f t="shared" si="107"/>
        <v>876.92633333333197</v>
      </c>
      <c r="GV109" s="322">
        <f t="shared" si="463"/>
        <v>56.74</v>
      </c>
      <c r="GW109" s="51">
        <f t="shared" si="317"/>
        <v>820.18633333333196</v>
      </c>
      <c r="GX109" s="150">
        <f t="shared" si="109"/>
        <v>160404.73599999992</v>
      </c>
      <c r="GY109" s="57">
        <f t="shared" si="490"/>
        <v>170246.97200000007</v>
      </c>
      <c r="GZ109" s="153">
        <f t="shared" si="319"/>
        <v>10000</v>
      </c>
      <c r="HA109" s="469">
        <f t="shared" si="110"/>
        <v>-876.92633333333197</v>
      </c>
      <c r="HB109" s="46">
        <f t="shared" si="111"/>
        <v>-1060.0899999999999</v>
      </c>
      <c r="HC109" s="46">
        <f t="shared" si="112"/>
        <v>-1001.78</v>
      </c>
      <c r="HD109" s="48"/>
      <c r="HF109" s="45">
        <v>48</v>
      </c>
      <c r="HG109" s="46">
        <f t="shared" si="113"/>
        <v>1123.8775326810628</v>
      </c>
      <c r="HH109" s="46">
        <f t="shared" si="114"/>
        <v>250</v>
      </c>
      <c r="HI109" s="46">
        <f t="shared" si="115"/>
        <v>873.8775326810628</v>
      </c>
      <c r="HJ109" s="46">
        <f t="shared" si="116"/>
        <v>289.32623719679344</v>
      </c>
      <c r="HK109" s="46">
        <f t="shared" si="117"/>
        <v>584.5512954842693</v>
      </c>
      <c r="HL109" s="51">
        <f t="shared" si="118"/>
        <v>173011.19102259181</v>
      </c>
      <c r="HM109" s="153">
        <f t="shared" si="320"/>
        <v>10000</v>
      </c>
      <c r="HN109" s="58">
        <f t="shared" si="119"/>
        <v>933.33333333333724</v>
      </c>
      <c r="HO109" s="52">
        <f t="shared" si="120"/>
        <v>250</v>
      </c>
      <c r="HP109" s="51">
        <f t="shared" si="121"/>
        <v>683.33333333333724</v>
      </c>
      <c r="HQ109" s="57">
        <f t="shared" si="122"/>
        <v>167199.99999999953</v>
      </c>
      <c r="HR109" s="153">
        <f t="shared" si="321"/>
        <v>10000</v>
      </c>
      <c r="HS109" s="468">
        <f t="shared" si="123"/>
        <v>-933.33333333333724</v>
      </c>
      <c r="HT109" s="46">
        <f t="shared" si="124"/>
        <v>-1123.8775326810628</v>
      </c>
      <c r="HU109" s="46">
        <f t="shared" si="125"/>
        <v>-873.8775326810628</v>
      </c>
      <c r="HV109" s="48"/>
      <c r="HW109" s="29"/>
      <c r="HX109" s="45">
        <v>48</v>
      </c>
      <c r="HY109" s="128">
        <f t="shared" si="126"/>
        <v>1124.3399999999999</v>
      </c>
      <c r="HZ109" s="46">
        <f t="shared" si="127"/>
        <v>251.42</v>
      </c>
      <c r="IA109" s="46">
        <f t="shared" si="128"/>
        <v>872.92</v>
      </c>
      <c r="IB109" s="46">
        <f t="shared" si="129"/>
        <v>290.98035299375107</v>
      </c>
      <c r="IC109" s="46">
        <f t="shared" si="130"/>
        <v>581.93964700624883</v>
      </c>
      <c r="ID109" s="51">
        <f t="shared" si="131"/>
        <v>174006.27214924438</v>
      </c>
      <c r="IE109" s="153">
        <f t="shared" si="322"/>
        <v>10000</v>
      </c>
      <c r="IF109" s="58">
        <f t="shared" si="132"/>
        <v>930.14625019664186</v>
      </c>
      <c r="IG109" s="52">
        <f t="shared" si="133"/>
        <v>243.08</v>
      </c>
      <c r="IH109" s="51">
        <f t="shared" si="134"/>
        <v>687.06625019664182</v>
      </c>
      <c r="II109" s="57">
        <f t="shared" si="323"/>
        <v>168110.77999056128</v>
      </c>
      <c r="IJ109" s="153">
        <f t="shared" si="324"/>
        <v>10000</v>
      </c>
      <c r="IK109" s="468">
        <f t="shared" si="135"/>
        <v>-930.14625019664186</v>
      </c>
      <c r="IL109" s="46">
        <f t="shared" si="136"/>
        <v>-1124.3399999999999</v>
      </c>
      <c r="IM109" s="46">
        <f t="shared" si="137"/>
        <v>-872.92</v>
      </c>
      <c r="IN109" s="48"/>
      <c r="IO109" s="53">
        <f t="shared" si="138"/>
        <v>251.42168257874098</v>
      </c>
      <c r="IQ109" s="45">
        <v>48</v>
      </c>
      <c r="IR109" s="128">
        <f t="shared" si="139"/>
        <v>1126.4568749999989</v>
      </c>
      <c r="IS109" s="128">
        <f t="shared" si="140"/>
        <v>256.10000000000002</v>
      </c>
      <c r="IT109" s="128">
        <f t="shared" si="141"/>
        <v>870.35687499999892</v>
      </c>
      <c r="IU109" s="46">
        <f t="shared" si="364"/>
        <v>291.20999999999998</v>
      </c>
      <c r="IV109" s="46">
        <f t="shared" si="143"/>
        <v>579.146874999999</v>
      </c>
      <c r="IW109" s="51">
        <f t="shared" si="144"/>
        <v>174147.00000000009</v>
      </c>
      <c r="IX109" s="199">
        <f t="shared" si="325"/>
        <v>10000</v>
      </c>
      <c r="IY109" s="128">
        <f t="shared" si="145"/>
        <v>251.44458144702983</v>
      </c>
      <c r="IZ109" s="408">
        <f t="shared" si="146"/>
        <v>0</v>
      </c>
      <c r="JA109" s="58">
        <f t="shared" si="147"/>
        <v>931.95916666666494</v>
      </c>
      <c r="JB109" s="52">
        <f t="shared" si="148"/>
        <v>247.64</v>
      </c>
      <c r="JC109" s="51">
        <f t="shared" si="149"/>
        <v>684.31916666666496</v>
      </c>
      <c r="JD109" s="57">
        <f t="shared" si="150"/>
        <v>168257.14000000004</v>
      </c>
      <c r="JE109" s="280">
        <f t="shared" si="151"/>
        <v>10000</v>
      </c>
      <c r="JF109" s="280">
        <f t="shared" si="152"/>
        <v>0</v>
      </c>
      <c r="JG109" s="468">
        <f t="shared" si="153"/>
        <v>-931.95916666666494</v>
      </c>
      <c r="JH109" s="46">
        <f t="shared" si="154"/>
        <v>-1126.4568749999989</v>
      </c>
      <c r="JI109" s="46">
        <f t="shared" si="155"/>
        <v>-870.35687499999892</v>
      </c>
      <c r="JJ109" s="48"/>
      <c r="JL109" s="45">
        <v>48</v>
      </c>
      <c r="JM109" s="46">
        <f t="shared" si="156"/>
        <v>1124.4930833333331</v>
      </c>
      <c r="JN109" s="46">
        <f t="shared" si="157"/>
        <v>257.08</v>
      </c>
      <c r="JO109" s="128">
        <f t="shared" si="158"/>
        <v>867.41308333333313</v>
      </c>
      <c r="JP109" s="46">
        <f t="shared" si="326"/>
        <v>291.42</v>
      </c>
      <c r="JQ109" s="46">
        <f t="shared" si="159"/>
        <v>575.99308333333306</v>
      </c>
      <c r="JR109" s="149">
        <f t="shared" si="160"/>
        <v>174278.75199999995</v>
      </c>
      <c r="JS109" s="51">
        <f t="shared" si="491"/>
        <v>174850.27883349883</v>
      </c>
      <c r="JT109" s="199">
        <f t="shared" si="328"/>
        <v>10000</v>
      </c>
      <c r="JU109" s="128">
        <f t="shared" si="161"/>
        <v>257.07159154455951</v>
      </c>
      <c r="JV109" s="408">
        <f t="shared" si="162"/>
        <v>0</v>
      </c>
      <c r="JW109" s="58">
        <f t="shared" si="163"/>
        <v>930.37233333333074</v>
      </c>
      <c r="JX109" s="52">
        <f t="shared" si="164"/>
        <v>249.94</v>
      </c>
      <c r="JY109" s="51">
        <f t="shared" si="165"/>
        <v>680.43233333333069</v>
      </c>
      <c r="JZ109" s="149">
        <f t="shared" si="166"/>
        <v>168398.36800000025</v>
      </c>
      <c r="KA109" s="199">
        <f t="shared" si="492"/>
        <v>169999.99999999965</v>
      </c>
      <c r="KB109" s="128">
        <f t="shared" si="330"/>
        <v>10000</v>
      </c>
      <c r="KC109" s="204">
        <f t="shared" si="167"/>
        <v>0</v>
      </c>
      <c r="KD109" s="468">
        <f t="shared" si="331"/>
        <v>-930.37233333333074</v>
      </c>
      <c r="KE109" s="46">
        <f t="shared" si="168"/>
        <v>-1124.4930833333331</v>
      </c>
      <c r="KF109" s="46">
        <f t="shared" si="169"/>
        <v>-867.41308333333313</v>
      </c>
      <c r="KG109" s="48"/>
      <c r="KI109" s="45">
        <v>48</v>
      </c>
      <c r="KJ109" s="46">
        <f t="shared" si="170"/>
        <v>1124.4890404061762</v>
      </c>
      <c r="KK109" s="46">
        <f t="shared" si="171"/>
        <v>256.88</v>
      </c>
      <c r="KL109" s="128">
        <f t="shared" si="172"/>
        <v>867.60904040617618</v>
      </c>
      <c r="KM109" s="46">
        <f t="shared" si="173"/>
        <v>291.25019262575245</v>
      </c>
      <c r="KN109" s="46">
        <f t="shared" si="174"/>
        <v>576.35884778042373</v>
      </c>
      <c r="KO109" s="149">
        <f t="shared" si="175"/>
        <v>174173.75672767105</v>
      </c>
      <c r="KP109" s="199">
        <f t="shared" si="493"/>
        <v>177150.12509489924</v>
      </c>
      <c r="KQ109" s="199">
        <f t="shared" si="333"/>
        <v>10000</v>
      </c>
      <c r="KR109" s="128">
        <f t="shared" si="176"/>
        <v>333.108075986362</v>
      </c>
      <c r="KS109" s="408">
        <f t="shared" si="177"/>
        <v>0</v>
      </c>
      <c r="KT109" s="45">
        <v>48</v>
      </c>
      <c r="KU109" s="46">
        <f t="shared" si="334"/>
        <v>1124.49</v>
      </c>
      <c r="KV109" s="46">
        <f t="shared" si="178"/>
        <v>256.88</v>
      </c>
      <c r="KW109" s="128">
        <f t="shared" si="179"/>
        <v>867.61</v>
      </c>
      <c r="KX109" s="46">
        <f t="shared" si="180"/>
        <v>291.25011450274644</v>
      </c>
      <c r="KY109" s="46">
        <f t="shared" si="181"/>
        <v>576.35988549725357</v>
      </c>
      <c r="KZ109" s="149">
        <f t="shared" si="182"/>
        <v>174173.70881615061</v>
      </c>
      <c r="LA109" s="153">
        <f t="shared" si="494"/>
        <v>177150.12509489924</v>
      </c>
      <c r="LB109" s="58">
        <f t="shared" si="457"/>
        <v>930.59633333333579</v>
      </c>
      <c r="LC109" s="52">
        <f t="shared" si="184"/>
        <v>250.28</v>
      </c>
      <c r="LD109" s="51">
        <f t="shared" si="185"/>
        <v>680.31633333333582</v>
      </c>
      <c r="LE109" s="149">
        <f t="shared" si="186"/>
        <v>168301.93599999999</v>
      </c>
      <c r="LF109" s="51">
        <f t="shared" si="495"/>
        <v>172587.90799999982</v>
      </c>
      <c r="LG109" s="128">
        <f t="shared" si="187"/>
        <v>10000</v>
      </c>
      <c r="LH109" s="204">
        <f t="shared" si="188"/>
        <v>0</v>
      </c>
      <c r="LI109" s="479">
        <f t="shared" si="189"/>
        <v>-930.59633333333579</v>
      </c>
      <c r="LJ109" s="46">
        <f t="shared" si="337"/>
        <v>-1124.49</v>
      </c>
      <c r="LK109" s="46">
        <f t="shared" si="338"/>
        <v>-867.61</v>
      </c>
      <c r="LL109" s="48"/>
      <c r="LN109" s="237">
        <v>48</v>
      </c>
      <c r="LO109" s="46">
        <f t="shared" si="190"/>
        <v>1123.1238136873469</v>
      </c>
      <c r="LP109" s="239">
        <f t="shared" si="464"/>
        <v>243.32</v>
      </c>
      <c r="LQ109" s="46">
        <f t="shared" si="192"/>
        <v>879.80381368734697</v>
      </c>
      <c r="LR109" s="46">
        <f t="shared" si="193"/>
        <v>286.73268584509867</v>
      </c>
      <c r="LS109" s="46">
        <f t="shared" si="194"/>
        <v>593.0711278422483</v>
      </c>
      <c r="LT109" s="51">
        <f t="shared" si="195"/>
        <v>171446.54037921695</v>
      </c>
      <c r="LU109" s="199">
        <f t="shared" si="339"/>
        <v>10000</v>
      </c>
      <c r="LV109" s="58">
        <f t="shared" si="196"/>
        <v>933.33033333333128</v>
      </c>
      <c r="LW109" s="240">
        <f t="shared" si="465"/>
        <v>243.32</v>
      </c>
      <c r="LX109" s="51">
        <f t="shared" si="198"/>
        <v>690.01033333333135</v>
      </c>
      <c r="LY109" s="51">
        <f t="shared" si="340"/>
        <v>165679.74399999995</v>
      </c>
      <c r="LZ109" s="46">
        <f t="shared" si="341"/>
        <v>243.32</v>
      </c>
      <c r="MA109" s="199">
        <f t="shared" si="342"/>
        <v>10000</v>
      </c>
      <c r="MB109" s="468">
        <f t="shared" si="199"/>
        <v>-933.33033333333128</v>
      </c>
      <c r="MC109" s="46">
        <f t="shared" si="200"/>
        <v>-1123.1238136873469</v>
      </c>
      <c r="MD109" s="46">
        <f t="shared" si="201"/>
        <v>-879.80381368734697</v>
      </c>
      <c r="ME109" s="48"/>
      <c r="MG109" s="237">
        <v>48</v>
      </c>
      <c r="MH109" s="46">
        <f t="shared" si="202"/>
        <v>1076.608661999408</v>
      </c>
      <c r="MI109" s="239">
        <f t="shared" si="466"/>
        <v>141.69</v>
      </c>
      <c r="MJ109" s="46">
        <f t="shared" si="204"/>
        <v>934.91866199940796</v>
      </c>
      <c r="MK109" s="46">
        <f t="shared" si="205"/>
        <v>283.38905300405878</v>
      </c>
      <c r="ML109" s="46">
        <f t="shared" si="206"/>
        <v>651.52960899534924</v>
      </c>
      <c r="MM109" s="51">
        <f t="shared" si="207"/>
        <v>169381.90219343989</v>
      </c>
      <c r="MN109" s="199">
        <f t="shared" si="343"/>
        <v>10000</v>
      </c>
      <c r="MO109" s="58">
        <f t="shared" si="208"/>
        <v>889.32945707741396</v>
      </c>
      <c r="MP109" s="240">
        <f t="shared" si="467"/>
        <v>136.83000000000001</v>
      </c>
      <c r="MQ109" s="51">
        <f t="shared" si="210"/>
        <v>752.49945707741392</v>
      </c>
      <c r="MR109" s="57">
        <f t="shared" si="211"/>
        <v>163453.47606028404</v>
      </c>
      <c r="MS109" s="199">
        <f t="shared" si="344"/>
        <v>10000</v>
      </c>
      <c r="MT109" s="468">
        <f t="shared" si="345"/>
        <v>-889.32945707741396</v>
      </c>
      <c r="MU109" s="46">
        <f t="shared" si="212"/>
        <v>-1076.608661999408</v>
      </c>
      <c r="MV109" s="46">
        <f t="shared" si="213"/>
        <v>-934.91866199940796</v>
      </c>
      <c r="MW109" s="48"/>
      <c r="MY109" s="237">
        <v>48</v>
      </c>
      <c r="MZ109" s="46">
        <f t="shared" si="214"/>
        <v>1076.608661999408</v>
      </c>
      <c r="NA109" s="239">
        <f t="shared" si="468"/>
        <v>141.69</v>
      </c>
      <c r="NB109" s="128">
        <f t="shared" si="216"/>
        <v>934.91866199940796</v>
      </c>
      <c r="NC109" s="46">
        <f t="shared" si="217"/>
        <v>283.38905300405878</v>
      </c>
      <c r="ND109" s="46">
        <f t="shared" si="218"/>
        <v>651.52960899534924</v>
      </c>
      <c r="NE109" s="51">
        <f t="shared" si="219"/>
        <v>169381.90219343989</v>
      </c>
      <c r="NF109" s="153">
        <f t="shared" si="346"/>
        <v>10000</v>
      </c>
      <c r="NG109" s="237">
        <v>48</v>
      </c>
      <c r="NH109" s="46">
        <f t="shared" si="220"/>
        <v>1076.6099999999999</v>
      </c>
      <c r="NI109" s="239">
        <f t="shared" si="469"/>
        <v>141.69</v>
      </c>
      <c r="NJ109" s="128">
        <f t="shared" si="347"/>
        <v>934.92</v>
      </c>
      <c r="NK109" s="46">
        <f t="shared" si="348"/>
        <v>283.38894407398317</v>
      </c>
      <c r="NL109" s="46">
        <f t="shared" si="222"/>
        <v>651.53105592601673</v>
      </c>
      <c r="NM109" s="51">
        <f t="shared" si="223"/>
        <v>169381.83538846386</v>
      </c>
      <c r="NN109" s="58">
        <f t="shared" si="224"/>
        <v>888.78037499999857</v>
      </c>
      <c r="NO109" s="240">
        <f t="shared" si="470"/>
        <v>136.85</v>
      </c>
      <c r="NP109" s="51">
        <f t="shared" si="226"/>
        <v>751.93037499999855</v>
      </c>
      <c r="NQ109" s="57">
        <f t="shared" si="227"/>
        <v>163480.33200000011</v>
      </c>
      <c r="NR109" s="153">
        <f t="shared" si="349"/>
        <v>10000</v>
      </c>
      <c r="NS109" s="469">
        <f t="shared" si="228"/>
        <v>-888.78037499999857</v>
      </c>
      <c r="NT109" s="46">
        <f t="shared" si="229"/>
        <v>-1076.6099999999999</v>
      </c>
      <c r="NU109" s="46">
        <f t="shared" si="230"/>
        <v>-934.92</v>
      </c>
      <c r="NV109" s="48"/>
      <c r="NX109" s="237">
        <v>48</v>
      </c>
      <c r="NY109" s="46">
        <f t="shared" si="231"/>
        <v>1076.6456011701148</v>
      </c>
      <c r="NZ109" s="239">
        <f t="shared" si="471"/>
        <v>145.69</v>
      </c>
      <c r="OA109" s="46">
        <f t="shared" si="233"/>
        <v>930.95560117011473</v>
      </c>
      <c r="OB109" s="46">
        <f t="shared" si="234"/>
        <v>283.51634403721062</v>
      </c>
      <c r="OC109" s="46">
        <f t="shared" si="235"/>
        <v>647.43925713290412</v>
      </c>
      <c r="OD109" s="149">
        <f t="shared" si="236"/>
        <v>169462.36716519346</v>
      </c>
      <c r="OE109" s="57">
        <f t="shared" si="496"/>
        <v>174850.27883349883</v>
      </c>
      <c r="OF109" s="153">
        <f t="shared" si="351"/>
        <v>10000</v>
      </c>
      <c r="OG109" s="58">
        <f t="shared" si="237"/>
        <v>889.48383333333379</v>
      </c>
      <c r="OH109" s="240">
        <f t="shared" si="497"/>
        <v>141.65</v>
      </c>
      <c r="OI109" s="51">
        <f t="shared" si="238"/>
        <v>747.83383333333381</v>
      </c>
      <c r="OJ109" s="149">
        <f t="shared" si="239"/>
        <v>163544.17600000021</v>
      </c>
      <c r="OK109" s="153">
        <f t="shared" si="498"/>
        <v>169999.99999999965</v>
      </c>
      <c r="OL109" s="153">
        <f t="shared" si="354"/>
        <v>10000</v>
      </c>
      <c r="OM109" s="468">
        <f t="shared" si="355"/>
        <v>-889.48383333333379</v>
      </c>
      <c r="ON109" s="46">
        <f t="shared" si="356"/>
        <v>-1076.6456011701148</v>
      </c>
      <c r="OO109" s="46">
        <f t="shared" si="240"/>
        <v>-930.95560117011473</v>
      </c>
      <c r="OP109" s="48"/>
      <c r="OR109" s="237">
        <v>48</v>
      </c>
      <c r="OS109" s="46">
        <f t="shared" si="241"/>
        <v>1076.765700416463</v>
      </c>
      <c r="OT109" s="239">
        <f t="shared" si="472"/>
        <v>145.78</v>
      </c>
      <c r="OU109" s="128">
        <f t="shared" si="243"/>
        <v>930.98570041646303</v>
      </c>
      <c r="OV109" s="46">
        <f t="shared" si="244"/>
        <v>283.50843584208877</v>
      </c>
      <c r="OW109" s="46">
        <f t="shared" si="245"/>
        <v>647.4772645743742</v>
      </c>
      <c r="OX109" s="149">
        <f t="shared" si="246"/>
        <v>169457.58424067887</v>
      </c>
      <c r="OY109" s="51">
        <f t="shared" si="499"/>
        <v>174945.18237903295</v>
      </c>
      <c r="OZ109" s="153">
        <f t="shared" si="358"/>
        <v>10000</v>
      </c>
      <c r="PA109" s="237">
        <v>48</v>
      </c>
      <c r="PB109" s="46">
        <f t="shared" si="247"/>
        <v>1076.765700416463</v>
      </c>
      <c r="PC109" s="239">
        <f t="shared" si="500"/>
        <v>145.78</v>
      </c>
      <c r="PD109" s="128">
        <f t="shared" si="248"/>
        <v>930.98570041646303</v>
      </c>
      <c r="PE109" s="46">
        <f t="shared" si="249"/>
        <v>283.50843584208877</v>
      </c>
      <c r="PF109" s="46">
        <f t="shared" si="250"/>
        <v>647.4772645743742</v>
      </c>
      <c r="PG109" s="149">
        <f t="shared" si="251"/>
        <v>169457.58424067887</v>
      </c>
      <c r="PH109" s="57">
        <f t="shared" si="501"/>
        <v>174945.09318533188</v>
      </c>
      <c r="PI109" s="688">
        <f t="shared" si="252"/>
        <v>889.6533333333341</v>
      </c>
      <c r="PJ109" s="240">
        <f t="shared" si="502"/>
        <v>141.86000000000001</v>
      </c>
      <c r="PK109" s="51">
        <f t="shared" si="253"/>
        <v>747.79333333333409</v>
      </c>
      <c r="PL109" s="150">
        <f t="shared" si="254"/>
        <v>163540.12</v>
      </c>
      <c r="PM109" s="57">
        <f t="shared" si="503"/>
        <v>170246.97200000007</v>
      </c>
      <c r="PN109" s="153">
        <f t="shared" si="363"/>
        <v>10000</v>
      </c>
      <c r="PO109" s="469">
        <f t="shared" si="255"/>
        <v>-889.6533333333341</v>
      </c>
      <c r="PP109" s="46">
        <f t="shared" si="256"/>
        <v>-1076.765700416463</v>
      </c>
      <c r="PQ109" s="46">
        <f t="shared" si="257"/>
        <v>-930.98570041646303</v>
      </c>
      <c r="PR109" s="48"/>
    </row>
    <row r="110" spans="2:434" hidden="1" x14ac:dyDescent="0.3">
      <c r="B110" s="45">
        <v>49</v>
      </c>
      <c r="C110" s="46">
        <f t="shared" si="10"/>
        <v>1111.77</v>
      </c>
      <c r="D110" s="46">
        <f t="shared" si="11"/>
        <v>100</v>
      </c>
      <c r="E110" s="46">
        <f t="shared" si="12"/>
        <v>1011.77</v>
      </c>
      <c r="F110" s="46">
        <f t="shared" si="13"/>
        <v>276.87727287293382</v>
      </c>
      <c r="G110" s="46">
        <f t="shared" si="14"/>
        <v>734.89272712706611</v>
      </c>
      <c r="H110" s="51">
        <f t="shared" si="15"/>
        <v>165391.47099663323</v>
      </c>
      <c r="I110" s="58">
        <f t="shared" si="16"/>
        <v>933.33333333333337</v>
      </c>
      <c r="J110" s="52">
        <f t="shared" si="17"/>
        <v>100</v>
      </c>
      <c r="K110" s="51">
        <f t="shared" si="18"/>
        <v>833.33333333333337</v>
      </c>
      <c r="L110" s="57">
        <f t="shared" si="19"/>
        <v>159166.66666666619</v>
      </c>
      <c r="M110" s="468">
        <f t="shared" si="258"/>
        <v>-933.33333333333337</v>
      </c>
      <c r="N110" s="46">
        <f t="shared" si="259"/>
        <v>-1111.77</v>
      </c>
      <c r="O110" s="47"/>
      <c r="P110" s="46">
        <f t="shared" si="260"/>
        <v>-1011.77</v>
      </c>
      <c r="Q110" s="48"/>
      <c r="R110" s="29"/>
      <c r="S110" s="29"/>
      <c r="T110" s="45">
        <v>49</v>
      </c>
      <c r="U110" s="46">
        <f t="shared" si="20"/>
        <v>1166.95</v>
      </c>
      <c r="V110" s="46">
        <f t="shared" si="21"/>
        <v>155.18</v>
      </c>
      <c r="W110" s="46">
        <f t="shared" si="261"/>
        <v>1011.77</v>
      </c>
      <c r="X110" s="46">
        <f t="shared" si="22"/>
        <v>276.87727287293382</v>
      </c>
      <c r="Y110" s="46">
        <f t="shared" si="23"/>
        <v>734.89272712706611</v>
      </c>
      <c r="Z110" s="51">
        <f t="shared" si="24"/>
        <v>165391.47099663323</v>
      </c>
      <c r="AA110" s="58">
        <f t="shared" si="25"/>
        <v>982.79333333333341</v>
      </c>
      <c r="AB110" s="52">
        <f t="shared" si="26"/>
        <v>149.46</v>
      </c>
      <c r="AC110" s="51">
        <f t="shared" si="27"/>
        <v>833.33333333333337</v>
      </c>
      <c r="AD110" s="57">
        <f t="shared" si="28"/>
        <v>159166.66666666619</v>
      </c>
      <c r="AE110" s="468">
        <f t="shared" si="262"/>
        <v>-982.79333333333341</v>
      </c>
      <c r="AF110" s="46">
        <f t="shared" si="29"/>
        <v>-1166.95</v>
      </c>
      <c r="AG110" s="47"/>
      <c r="AH110" s="46">
        <f t="shared" si="263"/>
        <v>-1011.77</v>
      </c>
      <c r="AI110" s="48"/>
      <c r="AJ110" s="29"/>
      <c r="AK110" s="45">
        <v>49</v>
      </c>
      <c r="AL110" s="46">
        <f t="shared" si="30"/>
        <v>1117.72</v>
      </c>
      <c r="AM110" s="46"/>
      <c r="AN110" s="46"/>
      <c r="AO110" s="46">
        <f t="shared" si="31"/>
        <v>152.97999999999999</v>
      </c>
      <c r="AP110" s="128">
        <f t="shared" si="32"/>
        <v>964.74</v>
      </c>
      <c r="AQ110" s="128"/>
      <c r="AR110" s="128"/>
      <c r="AS110" s="46">
        <f t="shared" si="33"/>
        <v>282.01274833599263</v>
      </c>
      <c r="AT110" s="46">
        <f t="shared" si="34"/>
        <v>682.72725166400733</v>
      </c>
      <c r="AU110" s="51"/>
      <c r="AV110" s="51"/>
      <c r="AW110" s="51">
        <f t="shared" si="35"/>
        <v>168524.92174993159</v>
      </c>
      <c r="AX110" s="58">
        <f t="shared" si="264"/>
        <v>927.38215694565588</v>
      </c>
      <c r="AY110" s="52"/>
      <c r="AZ110" s="52"/>
      <c r="BA110" s="52">
        <f t="shared" si="36"/>
        <v>147.72</v>
      </c>
      <c r="BB110" s="51">
        <f t="shared" si="37"/>
        <v>779.66215694565585</v>
      </c>
      <c r="BC110" s="51"/>
      <c r="BD110" s="51"/>
      <c r="BE110" s="57">
        <f t="shared" si="38"/>
        <v>162613.43430966279</v>
      </c>
      <c r="BF110" s="468">
        <f t="shared" si="39"/>
        <v>-927.38215694565588</v>
      </c>
      <c r="BG110" s="46">
        <f t="shared" si="40"/>
        <v>-1117.72</v>
      </c>
      <c r="BH110" s="46">
        <f t="shared" si="41"/>
        <v>-964.74</v>
      </c>
      <c r="BI110" s="48"/>
      <c r="BJ110" s="12"/>
      <c r="BK110" s="45">
        <v>49</v>
      </c>
      <c r="BL110" s="46">
        <f t="shared" si="265"/>
        <v>1160.6099999999999</v>
      </c>
      <c r="BM110" s="46">
        <f t="shared" si="266"/>
        <v>148.84</v>
      </c>
      <c r="BN110" s="46">
        <f t="shared" si="267"/>
        <v>1011.77</v>
      </c>
      <c r="BO110" s="46">
        <f t="shared" si="42"/>
        <v>276.87727287293382</v>
      </c>
      <c r="BP110" s="46">
        <f t="shared" si="43"/>
        <v>734.89272712706611</v>
      </c>
      <c r="BQ110" s="51">
        <f t="shared" si="44"/>
        <v>165391.47099663323</v>
      </c>
      <c r="BR110" s="150">
        <f>$BQ$109</f>
        <v>166126.3637237603</v>
      </c>
      <c r="BS110" s="58">
        <f t="shared" si="45"/>
        <v>976.6733333333334</v>
      </c>
      <c r="BT110" s="52">
        <f t="shared" si="269"/>
        <v>143.34</v>
      </c>
      <c r="BU110" s="51">
        <f t="shared" si="46"/>
        <v>833.33333333333337</v>
      </c>
      <c r="BV110" s="51">
        <f t="shared" si="47"/>
        <v>159166.66666666619</v>
      </c>
      <c r="BW110" s="150">
        <f>$BV$109</f>
        <v>159999.99999999953</v>
      </c>
      <c r="BX110" s="468">
        <f t="shared" si="271"/>
        <v>-976.6733333333334</v>
      </c>
      <c r="BY110" s="46">
        <f t="shared" si="272"/>
        <v>-1160.6099999999999</v>
      </c>
      <c r="BZ110" s="46">
        <f t="shared" si="48"/>
        <v>-1011.77</v>
      </c>
      <c r="CA110" s="48"/>
      <c r="CB110" s="29"/>
      <c r="CC110" s="45">
        <v>49</v>
      </c>
      <c r="CD110" s="128">
        <f t="shared" si="49"/>
        <v>1117.6300000000001</v>
      </c>
      <c r="CE110" s="46">
        <f t="shared" si="273"/>
        <v>147.36000000000001</v>
      </c>
      <c r="CF110" s="128">
        <f t="shared" si="50"/>
        <v>970.27</v>
      </c>
      <c r="CG110" s="46">
        <f t="shared" si="274"/>
        <v>281.76746679163608</v>
      </c>
      <c r="CH110" s="46">
        <f t="shared" si="52"/>
        <v>688.50253320836396</v>
      </c>
      <c r="CI110" s="51">
        <f t="shared" si="53"/>
        <v>168371.97754177329</v>
      </c>
      <c r="CJ110" s="149">
        <f>$CR$109</f>
        <v>169060.48007498166</v>
      </c>
      <c r="CK110" s="153">
        <f t="shared" si="276"/>
        <v>10000</v>
      </c>
      <c r="CL110" s="45">
        <v>49</v>
      </c>
      <c r="CM110" s="46">
        <f t="shared" si="277"/>
        <v>1117.6300000000001</v>
      </c>
      <c r="CN110" s="128">
        <f t="shared" si="54"/>
        <v>147.36000000000001</v>
      </c>
      <c r="CO110" s="128">
        <f t="shared" si="278"/>
        <v>970.27</v>
      </c>
      <c r="CP110" s="46">
        <f t="shared" si="55"/>
        <v>281.76746679163608</v>
      </c>
      <c r="CQ110" s="46">
        <f t="shared" si="56"/>
        <v>688.50253320836396</v>
      </c>
      <c r="CR110" s="51">
        <f t="shared" si="57"/>
        <v>168371.97754177329</v>
      </c>
      <c r="CS110" s="150">
        <f>$CR$109</f>
        <v>169060.48007498166</v>
      </c>
      <c r="CT110" s="58">
        <f t="shared" si="58"/>
        <v>927.86033333333398</v>
      </c>
      <c r="CU110" s="52">
        <f t="shared" si="280"/>
        <v>142.30000000000001</v>
      </c>
      <c r="CV110" s="51">
        <f t="shared" si="281"/>
        <v>785.56033333333403</v>
      </c>
      <c r="CW110" s="51">
        <f t="shared" si="59"/>
        <v>162473.06366666651</v>
      </c>
      <c r="CX110" s="57">
        <f>$CW$109</f>
        <v>163258.62399999984</v>
      </c>
      <c r="CY110" s="153">
        <f t="shared" si="283"/>
        <v>10000</v>
      </c>
      <c r="CZ110" s="479">
        <f t="shared" si="60"/>
        <v>-927.86033333333398</v>
      </c>
      <c r="DA110" s="46">
        <f t="shared" si="284"/>
        <v>-1117.6300000000001</v>
      </c>
      <c r="DB110" s="46">
        <f t="shared" si="285"/>
        <v>-970.27</v>
      </c>
      <c r="DC110" s="48"/>
      <c r="DE110" s="45">
        <v>49</v>
      </c>
      <c r="DF110" s="46">
        <f t="shared" si="61"/>
        <v>1085.0999999999999</v>
      </c>
      <c r="DG110" s="46">
        <f>IF(AND($H$7="Oui",DE110&gt;$I$7),0,IF(DE110&gt;$B$7,0,(TRUNC($C$7*$P$31*$L$7/12,2))+(TRUNC($C$7*$Q$31*$M$7/12,2))))</f>
        <v>73.33</v>
      </c>
      <c r="DH110" s="46">
        <f t="shared" si="62"/>
        <v>1011.77</v>
      </c>
      <c r="DI110" s="46">
        <f t="shared" si="63"/>
        <v>276.87727287293382</v>
      </c>
      <c r="DJ110" s="46">
        <f t="shared" si="64"/>
        <v>734.89272712706611</v>
      </c>
      <c r="DK110" s="51">
        <f t="shared" si="65"/>
        <v>165391.47099663323</v>
      </c>
      <c r="DL110" s="58">
        <f t="shared" si="66"/>
        <v>906.66333333333341</v>
      </c>
      <c r="DM110" s="52">
        <f>IF(AND($H$7="Oui",DE110&gt;$I$7),0,IF(DE110&gt;$B$7,0,(TRUNC($C$7*$P$31/12,2))+(TRUNC($C$7*$Q$31/12,2))))</f>
        <v>73.33</v>
      </c>
      <c r="DN110" s="51">
        <f t="shared" si="67"/>
        <v>833.33333333333337</v>
      </c>
      <c r="DO110" s="57">
        <f t="shared" si="68"/>
        <v>159166.66666666619</v>
      </c>
      <c r="DP110" s="468">
        <f t="shared" si="288"/>
        <v>-906.66333333333341</v>
      </c>
      <c r="DQ110" s="46">
        <f t="shared" si="289"/>
        <v>-1085.0999999999999</v>
      </c>
      <c r="DR110" s="47"/>
      <c r="DS110" s="46">
        <f t="shared" si="290"/>
        <v>-1011.77</v>
      </c>
      <c r="DT110" s="48"/>
      <c r="DU110" s="29"/>
      <c r="DV110" s="45">
        <v>49</v>
      </c>
      <c r="DW110" s="46">
        <f t="shared" si="291"/>
        <v>1072.67</v>
      </c>
      <c r="DX110" s="46">
        <f>IF(AND($H$7="Oui",DV110&gt;$I$7),0,IF(DV110&gt;$B$7,0,(TRUNC(EB109*$R$31*$L$7/12,2))+(TRUNC(EB109*$S$31*$M$7/12,2))))</f>
        <v>60.9</v>
      </c>
      <c r="DY110" s="46">
        <f t="shared" si="293"/>
        <v>1011.77</v>
      </c>
      <c r="DZ110" s="46">
        <f t="shared" si="69"/>
        <v>276.87727287293382</v>
      </c>
      <c r="EA110" s="46">
        <f t="shared" si="70"/>
        <v>734.89272712706611</v>
      </c>
      <c r="EB110" s="51">
        <f t="shared" si="71"/>
        <v>165391.47099663323</v>
      </c>
      <c r="EC110" s="58">
        <f t="shared" si="72"/>
        <v>891.98333333333335</v>
      </c>
      <c r="ED110" s="52">
        <f>IF(AND($H$7="Oui",DV110&gt;$I$7),0,IF(DV110&gt;$B$7,0,(TRUNC(EF109*$R$31/12,2))+(TRUNC(EF109*$S$31/12,2))))</f>
        <v>58.65</v>
      </c>
      <c r="EE110" s="51">
        <f t="shared" si="73"/>
        <v>833.33333333333337</v>
      </c>
      <c r="EF110" s="57">
        <f t="shared" si="74"/>
        <v>159166.66666666619</v>
      </c>
      <c r="EG110" s="468">
        <f t="shared" si="295"/>
        <v>-891.98333333333335</v>
      </c>
      <c r="EH110" s="46">
        <f t="shared" si="296"/>
        <v>-1072.67</v>
      </c>
      <c r="EI110" s="47"/>
      <c r="EJ110" s="46">
        <f t="shared" si="297"/>
        <v>-1011.77</v>
      </c>
      <c r="EK110" s="48"/>
      <c r="EL110" s="29"/>
      <c r="EM110" s="45">
        <v>49</v>
      </c>
      <c r="EN110" s="46">
        <f t="shared" ref="EN110:EN121" si="504">IF(AND($H$7="Oui",EM110=$I$7),EP110+EO110,IF(EM110&gt;$B$7,0,IF($F$10="Paliers",ROUND(-PMT(($D$7+($T$31*$L$7)+($U$31*$M$7))/12,$B$7-EM109,ES109,0,0),2),IF(AND($H$7="Oui",EM110=$I$7),EP110+EO110,IF(AND($H$7="Oui",EM110&gt;$I$7),0,IF(EM110&gt;$B$7,0,$EN$60))))))</f>
        <v>1058.0868689014749</v>
      </c>
      <c r="EO110" s="46">
        <f>IF(EM110&gt;$B$7,0,(TRUNC(ES109*$T$31*$L$7/12,2))+(TRUNC(ES109*$U$31*$M$7/12,2)))</f>
        <v>61</v>
      </c>
      <c r="EP110" s="128">
        <f t="shared" si="77"/>
        <v>997.08686890147487</v>
      </c>
      <c r="EQ110" s="46">
        <f t="shared" si="78"/>
        <v>277.31723411161857</v>
      </c>
      <c r="ER110" s="46">
        <f t="shared" si="79"/>
        <v>719.76963478985635</v>
      </c>
      <c r="ES110" s="51">
        <f t="shared" si="80"/>
        <v>165670.57083218129</v>
      </c>
      <c r="ET110" s="153">
        <f t="shared" si="298"/>
        <v>10000</v>
      </c>
      <c r="EU110" s="45">
        <v>49</v>
      </c>
      <c r="EV110" s="46">
        <f t="shared" si="81"/>
        <v>1058.0899999999999</v>
      </c>
      <c r="EW110" s="46">
        <f>IF(EU110&gt;$B$7,0,(TRUNC(FA109*$T$31*$L$7/12,2))+(TRUNC(FA109*$U$31*$M$7/12,2)))</f>
        <v>61</v>
      </c>
      <c r="EX110" s="128">
        <f t="shared" si="300"/>
        <v>997.09</v>
      </c>
      <c r="EY110" s="46">
        <f t="shared" si="301"/>
        <v>277.3169735574707</v>
      </c>
      <c r="EZ110" s="46">
        <f t="shared" si="82"/>
        <v>719.77302644252927</v>
      </c>
      <c r="FA110" s="51">
        <f t="shared" si="83"/>
        <v>165670.41110803987</v>
      </c>
      <c r="FB110" s="58">
        <f t="shared" si="302"/>
        <v>874.86920833333363</v>
      </c>
      <c r="FC110" s="52">
        <f>IF(AND($H$7="Oui",EU110&gt;$I$7),0,IF(EU110&gt;$B$7,0,(TRUNC(FE109*$T$31/12,2))+(TRUNC(FE109*$U$31/12,2))))</f>
        <v>58.819999999999993</v>
      </c>
      <c r="FD110" s="51">
        <f t="shared" si="304"/>
        <v>816.04920833333358</v>
      </c>
      <c r="FE110" s="57">
        <f t="shared" si="84"/>
        <v>159625.97879166654</v>
      </c>
      <c r="FF110" s="153">
        <f t="shared" si="305"/>
        <v>10000</v>
      </c>
      <c r="FG110" s="469">
        <f t="shared" si="85"/>
        <v>-874.86920833333363</v>
      </c>
      <c r="FH110" s="46">
        <f t="shared" si="86"/>
        <v>-1058.0899999999999</v>
      </c>
      <c r="FI110" s="46">
        <f t="shared" si="87"/>
        <v>-997.09</v>
      </c>
      <c r="FJ110" s="48"/>
      <c r="FL110" s="45">
        <v>49</v>
      </c>
      <c r="FM110" s="46">
        <f t="shared" si="306"/>
        <v>1072.67</v>
      </c>
      <c r="FN110" s="46">
        <f t="shared" ref="FN110:FN121" si="505">IF(AND($H$7="Oui",FL110&gt;$I$7),0,IF(FL110&gt;$B$7,0,(TRUNC(FS110*$V$31*$L$7/12,2))+(TRUNC(FS110*$W$31*$M$7/12,2))))</f>
        <v>60.9</v>
      </c>
      <c r="FO110" s="46">
        <f t="shared" si="307"/>
        <v>1011.77</v>
      </c>
      <c r="FP110" s="46">
        <f t="shared" si="89"/>
        <v>276.87727287293382</v>
      </c>
      <c r="FQ110" s="46">
        <f t="shared" si="90"/>
        <v>734.89272712706611</v>
      </c>
      <c r="FR110" s="51">
        <f t="shared" si="91"/>
        <v>165391.47099663323</v>
      </c>
      <c r="FS110" s="150">
        <f>$BQ$109</f>
        <v>166126.3637237603</v>
      </c>
      <c r="FT110" s="58">
        <f t="shared" si="92"/>
        <v>891.98333333333335</v>
      </c>
      <c r="FU110" s="241">
        <f t="shared" ref="FU110:FU121" si="506">IF(AND($H$7="Oui",FL110&gt;$I$7),0,IF(FL110&gt;$B$7,0,(TRUNC(FX110*$V$31/12,2))+(TRUNC(FX110*$W$31/12,2))))</f>
        <v>58.65</v>
      </c>
      <c r="FV110" s="51">
        <f t="shared" si="94"/>
        <v>833.33333333333337</v>
      </c>
      <c r="FW110" s="51">
        <f t="shared" si="95"/>
        <v>159166.66666666619</v>
      </c>
      <c r="FX110" s="150">
        <f>$BV$109</f>
        <v>159999.99999999953</v>
      </c>
      <c r="FY110" s="468">
        <f t="shared" si="310"/>
        <v>-891.98333333333335</v>
      </c>
      <c r="FZ110" s="46">
        <f t="shared" si="311"/>
        <v>-1072.67</v>
      </c>
      <c r="GA110" s="46">
        <f t="shared" si="96"/>
        <v>-1011.77</v>
      </c>
      <c r="GB110" s="48"/>
      <c r="GD110" s="45">
        <v>49</v>
      </c>
      <c r="GE110" s="46">
        <f t="shared" ref="GE110:GE121" si="507">IF(AND($H$7="Oui",GD110=$I$7),GG110+GF110,IF(GD110&gt;$B$7,0,IF($F$10="Paliers",ROUND(-PMT(($D$7+($X$31*$L$7)+($Y$31*$M$7))/12,$B$7-GD109,GJ109,0,0),2),IF(AND($H$7="Oui",GD110=$I$7),GG110+GF110,IF(AND($H$7="Oui",GD110&gt;$I$7),0,IF(GD110&gt;$B$7,0,$GE$60))))))</f>
        <v>1060.0875939185617</v>
      </c>
      <c r="GF110" s="128">
        <f>IF(AND($H$7="Oui",GD110&gt;$I$7),0,IF(GD110&gt;$B$7,0,(TRUNC(GK110*$X$31*$L$7/12,2))+(TRUNC(GK110*$Y$31*$M$7/12,2))))</f>
        <v>60.98</v>
      </c>
      <c r="GG110" s="128">
        <f t="shared" si="98"/>
        <v>999.10759391856163</v>
      </c>
      <c r="GH110" s="46">
        <f t="shared" si="99"/>
        <v>277.24032833881665</v>
      </c>
      <c r="GI110" s="46">
        <f t="shared" si="100"/>
        <v>721.86726557974498</v>
      </c>
      <c r="GJ110" s="51">
        <f t="shared" si="101"/>
        <v>165622.32973771024</v>
      </c>
      <c r="GK110" s="149">
        <f>$GJ$109</f>
        <v>166344.19700329</v>
      </c>
      <c r="GL110" s="153">
        <f t="shared" si="314"/>
        <v>10000</v>
      </c>
      <c r="GM110" s="45">
        <v>49</v>
      </c>
      <c r="GN110" s="46">
        <f t="shared" si="102"/>
        <v>1060.0899999999999</v>
      </c>
      <c r="GO110" s="46">
        <f t="shared" ref="GO110:GO121" si="508">IF(GM110&gt;$B$7,0,(TRUNC(GT110*$X$31*$L$7/12,2))+(TRUNC(GT110*$Y$31*$M$7/12,2)))</f>
        <v>60.98</v>
      </c>
      <c r="GP110" s="128">
        <f t="shared" si="315"/>
        <v>999.11</v>
      </c>
      <c r="GQ110" s="46">
        <f t="shared" si="104"/>
        <v>277.24012811691551</v>
      </c>
      <c r="GR110" s="46">
        <f t="shared" si="105"/>
        <v>721.86987188308444</v>
      </c>
      <c r="GS110" s="51">
        <f t="shared" si="106"/>
        <v>165622.20699826625</v>
      </c>
      <c r="GT110" s="150">
        <f>$GS$109</f>
        <v>166344.07687014932</v>
      </c>
      <c r="GU110" s="58">
        <f t="shared" si="107"/>
        <v>876.92633333333197</v>
      </c>
      <c r="GV110" s="52">
        <f t="shared" ref="GV110:GV121" si="509">IF(AND($H$7="Oui",GM110&gt;$I$7),0,IF(GM110&gt;$B$7,0,(TRUNC(GY110*$X$31/12,2))+(TRUNC(GY110*$Y$31/12,2))))</f>
        <v>58.81</v>
      </c>
      <c r="GW110" s="51">
        <f t="shared" si="317"/>
        <v>818.11633333333202</v>
      </c>
      <c r="GX110" s="57">
        <f t="shared" si="109"/>
        <v>159586.61966666658</v>
      </c>
      <c r="GY110" s="150">
        <f>$GX$109</f>
        <v>160404.73599999992</v>
      </c>
      <c r="GZ110" s="153">
        <f t="shared" si="319"/>
        <v>10000</v>
      </c>
      <c r="HA110" s="469">
        <f t="shared" si="110"/>
        <v>-876.92633333333197</v>
      </c>
      <c r="HB110" s="46">
        <f t="shared" si="111"/>
        <v>-1060.0899999999999</v>
      </c>
      <c r="HC110" s="46">
        <f t="shared" si="112"/>
        <v>-999.11</v>
      </c>
      <c r="HD110" s="48"/>
      <c r="HF110" s="45">
        <v>49</v>
      </c>
      <c r="HG110" s="46">
        <f t="shared" si="113"/>
        <v>1123.8775326810628</v>
      </c>
      <c r="HH110" s="46">
        <f t="shared" si="114"/>
        <v>250</v>
      </c>
      <c r="HI110" s="46">
        <f t="shared" si="115"/>
        <v>873.8775326810628</v>
      </c>
      <c r="HJ110" s="46">
        <f t="shared" si="116"/>
        <v>288.35198503765304</v>
      </c>
      <c r="HK110" s="46">
        <f t="shared" si="117"/>
        <v>585.52554764340971</v>
      </c>
      <c r="HL110" s="51">
        <f t="shared" si="118"/>
        <v>172425.66547494842</v>
      </c>
      <c r="HM110" s="153">
        <f t="shared" si="320"/>
        <v>10000</v>
      </c>
      <c r="HN110" s="58">
        <f t="shared" si="119"/>
        <v>933.33333333333724</v>
      </c>
      <c r="HO110" s="52">
        <f t="shared" si="120"/>
        <v>250</v>
      </c>
      <c r="HP110" s="51">
        <f t="shared" si="121"/>
        <v>683.33333333333724</v>
      </c>
      <c r="HQ110" s="57">
        <f t="shared" si="122"/>
        <v>166516.66666666619</v>
      </c>
      <c r="HR110" s="153">
        <f t="shared" si="321"/>
        <v>10000</v>
      </c>
      <c r="HS110" s="468">
        <f t="shared" si="123"/>
        <v>-933.33333333333724</v>
      </c>
      <c r="HT110" s="46">
        <f t="shared" si="124"/>
        <v>-1123.8775326810628</v>
      </c>
      <c r="HU110" s="46">
        <f t="shared" si="125"/>
        <v>-873.8775326810628</v>
      </c>
      <c r="HV110" s="48"/>
      <c r="HW110" s="29"/>
      <c r="HX110" s="45">
        <v>49</v>
      </c>
      <c r="HY110" s="128">
        <f t="shared" si="126"/>
        <v>1124.3399999999999</v>
      </c>
      <c r="HZ110" s="46">
        <f t="shared" si="127"/>
        <v>250.58</v>
      </c>
      <c r="IA110" s="46">
        <f t="shared" si="128"/>
        <v>873.76</v>
      </c>
      <c r="IB110" s="46">
        <f t="shared" si="129"/>
        <v>290.01045358207398</v>
      </c>
      <c r="IC110" s="46">
        <f t="shared" si="130"/>
        <v>583.74954641792601</v>
      </c>
      <c r="ID110" s="51">
        <f t="shared" si="131"/>
        <v>173422.52260282644</v>
      </c>
      <c r="IE110" s="153">
        <f t="shared" si="322"/>
        <v>10000</v>
      </c>
      <c r="IF110" s="58">
        <f t="shared" si="132"/>
        <v>930.14625019664186</v>
      </c>
      <c r="IG110" s="52">
        <f t="shared" si="133"/>
        <v>242.08</v>
      </c>
      <c r="IH110" s="51">
        <f t="shared" si="134"/>
        <v>688.06625019664182</v>
      </c>
      <c r="II110" s="57">
        <f t="shared" si="323"/>
        <v>167422.71374036465</v>
      </c>
      <c r="IJ110" s="153">
        <f t="shared" si="324"/>
        <v>10000</v>
      </c>
      <c r="IK110" s="468">
        <f t="shared" si="135"/>
        <v>-930.14625019664186</v>
      </c>
      <c r="IL110" s="46">
        <f t="shared" si="136"/>
        <v>-1124.3399999999999</v>
      </c>
      <c r="IM110" s="46">
        <f t="shared" si="137"/>
        <v>-873.76</v>
      </c>
      <c r="IN110" s="48"/>
      <c r="IO110" s="53">
        <f t="shared" si="138"/>
        <v>250.58364063017953</v>
      </c>
      <c r="IQ110" s="45">
        <v>49</v>
      </c>
      <c r="IR110" s="128">
        <f t="shared" si="139"/>
        <v>1126.4568749999989</v>
      </c>
      <c r="IS110" s="128">
        <f t="shared" si="140"/>
        <v>255.26</v>
      </c>
      <c r="IT110" s="128">
        <f t="shared" si="141"/>
        <v>871.19687499999895</v>
      </c>
      <c r="IU110" s="46">
        <f t="shared" si="364"/>
        <v>290.25</v>
      </c>
      <c r="IV110" s="46">
        <f t="shared" si="143"/>
        <v>580.94687499999895</v>
      </c>
      <c r="IW110" s="51">
        <f t="shared" si="144"/>
        <v>173566.05312500009</v>
      </c>
      <c r="IX110" s="199">
        <f t="shared" si="325"/>
        <v>10000</v>
      </c>
      <c r="IY110" s="128">
        <f t="shared" si="145"/>
        <v>250.61114382944814</v>
      </c>
      <c r="IZ110" s="408">
        <f t="shared" si="146"/>
        <v>0</v>
      </c>
      <c r="JA110" s="58">
        <f t="shared" si="147"/>
        <v>931.95916666666494</v>
      </c>
      <c r="JB110" s="52">
        <f t="shared" si="148"/>
        <v>246.62</v>
      </c>
      <c r="JC110" s="51">
        <f t="shared" si="149"/>
        <v>685.33916666666494</v>
      </c>
      <c r="JD110" s="57">
        <f t="shared" si="150"/>
        <v>167571.80083333337</v>
      </c>
      <c r="JE110" s="280">
        <f t="shared" si="151"/>
        <v>10000</v>
      </c>
      <c r="JF110" s="280">
        <f t="shared" si="152"/>
        <v>0</v>
      </c>
      <c r="JG110" s="468">
        <f t="shared" si="153"/>
        <v>-931.95916666666494</v>
      </c>
      <c r="JH110" s="46">
        <f t="shared" si="154"/>
        <v>-1126.4568749999989</v>
      </c>
      <c r="JI110" s="46">
        <f t="shared" si="155"/>
        <v>-871.19687499999895</v>
      </c>
      <c r="JJ110" s="48"/>
      <c r="JL110" s="45">
        <v>49</v>
      </c>
      <c r="JM110" s="46">
        <f t="shared" si="156"/>
        <v>1124.4930833333331</v>
      </c>
      <c r="JN110" s="46">
        <f t="shared" si="157"/>
        <v>244.26</v>
      </c>
      <c r="JO110" s="128">
        <f t="shared" si="158"/>
        <v>880.23308333333307</v>
      </c>
      <c r="JP110" s="46">
        <f t="shared" si="326"/>
        <v>290.45999999999998</v>
      </c>
      <c r="JQ110" s="46">
        <f t="shared" si="159"/>
        <v>589.77308333333303</v>
      </c>
      <c r="JR110" s="51">
        <f t="shared" si="160"/>
        <v>173688.97891666662</v>
      </c>
      <c r="JS110" s="149">
        <f>$BQ$109</f>
        <v>166126.3637237603</v>
      </c>
      <c r="JT110" s="199">
        <f t="shared" si="328"/>
        <v>10000</v>
      </c>
      <c r="JU110" s="128">
        <f t="shared" si="161"/>
        <v>244.24535668395802</v>
      </c>
      <c r="JV110" s="408">
        <f t="shared" si="162"/>
        <v>0</v>
      </c>
      <c r="JW110" s="58">
        <f t="shared" si="163"/>
        <v>930.37233333333074</v>
      </c>
      <c r="JX110" s="52">
        <f t="shared" si="164"/>
        <v>235.24</v>
      </c>
      <c r="JY110" s="51">
        <f t="shared" si="165"/>
        <v>695.13233333333073</v>
      </c>
      <c r="JZ110" s="51">
        <f t="shared" si="166"/>
        <v>167703.23566666691</v>
      </c>
      <c r="KA110" s="149">
        <f>$BV$109</f>
        <v>159999.99999999953</v>
      </c>
      <c r="KB110" s="128">
        <f t="shared" si="330"/>
        <v>10000</v>
      </c>
      <c r="KC110" s="204">
        <f t="shared" si="167"/>
        <v>0</v>
      </c>
      <c r="KD110" s="468">
        <f t="shared" si="331"/>
        <v>-930.37233333333074</v>
      </c>
      <c r="KE110" s="46">
        <f t="shared" si="168"/>
        <v>-1124.4930833333331</v>
      </c>
      <c r="KF110" s="46">
        <f t="shared" si="169"/>
        <v>-880.23308333333307</v>
      </c>
      <c r="KG110" s="48"/>
      <c r="KI110" s="45">
        <v>49</v>
      </c>
      <c r="KJ110" s="46">
        <f t="shared" si="170"/>
        <v>1124.4890404061762</v>
      </c>
      <c r="KK110" s="46">
        <f t="shared" si="171"/>
        <v>245.16</v>
      </c>
      <c r="KL110" s="128">
        <f t="shared" si="172"/>
        <v>879.3290404061762</v>
      </c>
      <c r="KM110" s="46">
        <f t="shared" si="173"/>
        <v>290.28959454611839</v>
      </c>
      <c r="KN110" s="46">
        <f t="shared" si="174"/>
        <v>589.03944586005787</v>
      </c>
      <c r="KO110" s="51">
        <f t="shared" si="175"/>
        <v>173584.717281811</v>
      </c>
      <c r="KP110" s="149">
        <f>$CR$109</f>
        <v>169060.48007498166</v>
      </c>
      <c r="KQ110" s="199">
        <f t="shared" si="333"/>
        <v>10000</v>
      </c>
      <c r="KR110" s="128">
        <f t="shared" si="176"/>
        <v>317.8965366969947</v>
      </c>
      <c r="KS110" s="408">
        <f t="shared" si="177"/>
        <v>0</v>
      </c>
      <c r="KT110" s="45">
        <v>49</v>
      </c>
      <c r="KU110" s="46">
        <f t="shared" si="334"/>
        <v>1124.49</v>
      </c>
      <c r="KV110" s="46">
        <f t="shared" si="178"/>
        <v>245.16</v>
      </c>
      <c r="KW110" s="128">
        <f t="shared" si="179"/>
        <v>879.33</v>
      </c>
      <c r="KX110" s="46">
        <f t="shared" si="180"/>
        <v>290.28951469358435</v>
      </c>
      <c r="KY110" s="46">
        <f t="shared" si="181"/>
        <v>589.04048530641569</v>
      </c>
      <c r="KZ110" s="51">
        <f t="shared" si="182"/>
        <v>173584.6683308442</v>
      </c>
      <c r="LA110" s="150">
        <f>$CR$109</f>
        <v>169060.48007498166</v>
      </c>
      <c r="LB110" s="58">
        <f t="shared" si="457"/>
        <v>930.59633333333579</v>
      </c>
      <c r="LC110" s="52">
        <f t="shared" si="184"/>
        <v>236.74</v>
      </c>
      <c r="LD110" s="51">
        <f t="shared" si="185"/>
        <v>693.85633333333578</v>
      </c>
      <c r="LE110" s="51">
        <f t="shared" si="186"/>
        <v>167608.07966666666</v>
      </c>
      <c r="LF110" s="51">
        <f>$CW$109</f>
        <v>163258.62399999984</v>
      </c>
      <c r="LG110" s="128">
        <f t="shared" si="187"/>
        <v>10000</v>
      </c>
      <c r="LH110" s="204">
        <f t="shared" si="188"/>
        <v>0</v>
      </c>
      <c r="LI110" s="479">
        <f t="shared" si="189"/>
        <v>-930.59633333333579</v>
      </c>
      <c r="LJ110" s="46">
        <f t="shared" si="337"/>
        <v>-1124.49</v>
      </c>
      <c r="LK110" s="46">
        <f t="shared" si="338"/>
        <v>-879.33</v>
      </c>
      <c r="LL110" s="48"/>
      <c r="LN110" s="45">
        <v>49</v>
      </c>
      <c r="LO110" s="46">
        <f t="shared" si="190"/>
        <v>1123.1238136873469</v>
      </c>
      <c r="LP110" s="46">
        <f t="shared" ref="LP110:LP121" si="510">IF(LN110&gt;$BD$10,0,IF(AND($H$7="Oui",LN110&gt;$I$7),0,IF(LN110&gt;$B$7,0,(TRUNC($C$7*$AL$31*$L$7/12,2))+(TRUNC($C$7*$AN$31*$M$7/12,2)))))</f>
        <v>256.66000000000003</v>
      </c>
      <c r="LQ110" s="46">
        <f t="shared" si="192"/>
        <v>866.46381368734683</v>
      </c>
      <c r="LR110" s="46">
        <f t="shared" si="193"/>
        <v>285.74423396536162</v>
      </c>
      <c r="LS110" s="46">
        <f t="shared" si="194"/>
        <v>580.71957972198516</v>
      </c>
      <c r="LT110" s="51">
        <f t="shared" si="195"/>
        <v>170865.82079949498</v>
      </c>
      <c r="LU110" s="199">
        <f t="shared" si="339"/>
        <v>10000</v>
      </c>
      <c r="LV110" s="58">
        <f t="shared" si="196"/>
        <v>933.33033333333128</v>
      </c>
      <c r="LW110" s="241">
        <f t="shared" ref="LW110:LW121" si="511">IF(LN110&gt;$BD$10,0,IF(AND($H$7="Oui",LN110&gt;$I$7),0,IF(LN110&gt;$B$7,0,(TRUNC($C$7*$AL$31/12,2))+(TRUNC($C$7*$AN$31/12,2)))))</f>
        <v>256.66000000000003</v>
      </c>
      <c r="LX110" s="51">
        <f t="shared" si="198"/>
        <v>676.6703333333312</v>
      </c>
      <c r="LY110" s="51">
        <f t="shared" si="340"/>
        <v>165003.07366666661</v>
      </c>
      <c r="LZ110" s="46">
        <f t="shared" si="341"/>
        <v>256.66000000000003</v>
      </c>
      <c r="MA110" s="199">
        <f t="shared" si="342"/>
        <v>10000</v>
      </c>
      <c r="MB110" s="468">
        <f t="shared" si="199"/>
        <v>-933.33033333333128</v>
      </c>
      <c r="MC110" s="46">
        <f t="shared" si="200"/>
        <v>-1123.1238136873469</v>
      </c>
      <c r="MD110" s="46">
        <f t="shared" si="201"/>
        <v>-866.46381368734683</v>
      </c>
      <c r="ME110" s="48"/>
      <c r="MG110" s="45">
        <v>49</v>
      </c>
      <c r="MH110" s="46">
        <f t="shared" si="202"/>
        <v>1076.608661999408</v>
      </c>
      <c r="MI110" s="46">
        <f t="shared" ref="MI110:MI121" si="512">IF(MG110&gt;$BD$10,0,IF(AND($H$7="Oui",MG110&gt;$I$7),0,IF(MG110&gt;$B$7,0,(TRUNC(MM109*$AP$31*$L$7/12,2))+(TRUNC(MM109*$AR$31*$M$7/12,2)))))</f>
        <v>155.26</v>
      </c>
      <c r="MJ110" s="46">
        <f t="shared" si="204"/>
        <v>921.34866199940802</v>
      </c>
      <c r="MK110" s="46">
        <f t="shared" si="205"/>
        <v>282.30317032239981</v>
      </c>
      <c r="ML110" s="46">
        <f t="shared" si="206"/>
        <v>639.04549167700816</v>
      </c>
      <c r="MM110" s="51">
        <f t="shared" si="207"/>
        <v>168742.85670176288</v>
      </c>
      <c r="MN110" s="199">
        <f t="shared" si="343"/>
        <v>10000</v>
      </c>
      <c r="MO110" s="58">
        <f t="shared" si="208"/>
        <v>889.32945707741396</v>
      </c>
      <c r="MP110" s="52">
        <f t="shared" ref="MP110:MP121" si="513">IF(MG110&gt;$BD$10,0,IF(AND($H$7="Oui",MG110&gt;$I$7),0,IF(MG110&gt;$B$7,0,(TRUNC(MR109*$AP$31/12,2))+(TRUNC(MR109*$AR$31/12,2)))))</f>
        <v>149.82</v>
      </c>
      <c r="MQ110" s="51">
        <f t="shared" si="210"/>
        <v>739.50945707741403</v>
      </c>
      <c r="MR110" s="57">
        <f t="shared" si="211"/>
        <v>162713.96660320662</v>
      </c>
      <c r="MS110" s="199">
        <f t="shared" si="344"/>
        <v>10000</v>
      </c>
      <c r="MT110" s="468">
        <f t="shared" si="345"/>
        <v>-889.32945707741396</v>
      </c>
      <c r="MU110" s="46">
        <f t="shared" si="212"/>
        <v>-1076.608661999408</v>
      </c>
      <c r="MV110" s="46">
        <f t="shared" si="213"/>
        <v>-921.34866199940802</v>
      </c>
      <c r="MW110" s="48"/>
      <c r="MY110" s="45">
        <v>49</v>
      </c>
      <c r="MZ110" s="46">
        <f t="shared" si="214"/>
        <v>1076.608661999408</v>
      </c>
      <c r="NA110" s="46">
        <f t="shared" ref="NA110:NA121" si="514">IF(MY110&gt;$BD$10,0,IF(MY110&gt;$B$7,0,(TRUNC(NE109*$AT$31*$L$7/12,2))+(TRUNC(NE109*$AV$31*$M$7/12,2))))</f>
        <v>155.26</v>
      </c>
      <c r="NB110" s="128">
        <f t="shared" si="216"/>
        <v>921.34866199940802</v>
      </c>
      <c r="NC110" s="46">
        <f t="shared" si="217"/>
        <v>282.30317032239981</v>
      </c>
      <c r="ND110" s="46">
        <f t="shared" si="218"/>
        <v>639.04549167700816</v>
      </c>
      <c r="NE110" s="51">
        <f t="shared" si="219"/>
        <v>168742.85670176288</v>
      </c>
      <c r="NF110" s="153">
        <f t="shared" si="346"/>
        <v>10000</v>
      </c>
      <c r="NG110" s="45">
        <v>49</v>
      </c>
      <c r="NH110" s="46">
        <f t="shared" si="220"/>
        <v>1076.6099999999999</v>
      </c>
      <c r="NI110" s="46">
        <f t="shared" ref="NI110:NI121" si="515">IF(NG110&gt;$BD$10,0,IF(NG110&gt;$B$7,0,(TRUNC(NM109*$AT$31*$L$7/12,2))+(TRUNC(NM109*$AV$31*$M$7/12,2))))</f>
        <v>155.26</v>
      </c>
      <c r="NJ110" s="128">
        <f t="shared" si="347"/>
        <v>921.35</v>
      </c>
      <c r="NK110" s="46">
        <f t="shared" si="348"/>
        <v>282.30305898077313</v>
      </c>
      <c r="NL110" s="46">
        <f t="shared" si="222"/>
        <v>639.04694101922689</v>
      </c>
      <c r="NM110" s="51">
        <f t="shared" si="223"/>
        <v>168742.78844744465</v>
      </c>
      <c r="NN110" s="58">
        <f t="shared" si="224"/>
        <v>888.78037499999857</v>
      </c>
      <c r="NO110" s="52">
        <f t="shared" ref="NO110:NO121" si="516">IF(NG110&gt;$BD$10,0,IF(AND($H$7="Oui",NG110&gt;$I$7),0,IF(NG110&gt;$B$7,0,(TRUNC(NQ109*$AT$31/12,2))+(TRUNC(NQ109*$AV$31/12,2)))))</f>
        <v>149.85</v>
      </c>
      <c r="NP110" s="51">
        <f t="shared" si="226"/>
        <v>738.93037499999855</v>
      </c>
      <c r="NQ110" s="57">
        <f t="shared" si="227"/>
        <v>162741.40162500012</v>
      </c>
      <c r="NR110" s="153">
        <f t="shared" si="349"/>
        <v>10000</v>
      </c>
      <c r="NS110" s="469">
        <f t="shared" si="228"/>
        <v>-888.78037499999857</v>
      </c>
      <c r="NT110" s="46">
        <f t="shared" si="229"/>
        <v>-1076.6099999999999</v>
      </c>
      <c r="NU110" s="46">
        <f t="shared" si="230"/>
        <v>-921.35</v>
      </c>
      <c r="NV110" s="48"/>
      <c r="NX110" s="45">
        <v>49</v>
      </c>
      <c r="NY110" s="46">
        <f t="shared" si="231"/>
        <v>1076.6456011701148</v>
      </c>
      <c r="NZ110" s="46">
        <f t="shared" ref="NZ110:NZ121" si="517">IF(NX110&gt;$BD$10,0,IF(AND($H$7="Oui",NX110&gt;$I$7),0,IF(NX110&gt;$B$7,0,(TRUNC(OE110*$AX$31*$L$7/12,2))+(TRUNC(OE110*$AZ$31*$M$7/12,2)))))</f>
        <v>152.26999999999998</v>
      </c>
      <c r="OA110" s="46">
        <f t="shared" si="233"/>
        <v>924.37560117011481</v>
      </c>
      <c r="OB110" s="46">
        <f t="shared" si="234"/>
        <v>282.43727860865573</v>
      </c>
      <c r="OC110" s="46">
        <f t="shared" si="235"/>
        <v>641.93832256145902</v>
      </c>
      <c r="OD110" s="51">
        <f t="shared" si="236"/>
        <v>168820.42884263198</v>
      </c>
      <c r="OE110" s="150">
        <f>$BQ$109</f>
        <v>166126.3637237603</v>
      </c>
      <c r="OF110" s="153">
        <f t="shared" si="351"/>
        <v>10000</v>
      </c>
      <c r="OG110" s="58">
        <f t="shared" si="237"/>
        <v>889.48383333333379</v>
      </c>
      <c r="OH110" s="241">
        <f>IF(AND($H$7="Oui",NX110&gt;$I$7),0,IF(NX110&gt;$B$7,0,(TRUNC(OK110*$AX$31/12,2))+(TRUNC(OK110*$AZ$31/12,2))))</f>
        <v>146.64999999999998</v>
      </c>
      <c r="OI110" s="51">
        <f t="shared" si="238"/>
        <v>742.83383333333381</v>
      </c>
      <c r="OJ110" s="51">
        <f t="shared" si="239"/>
        <v>162801.34216666687</v>
      </c>
      <c r="OK110" s="150">
        <f>$BV$109</f>
        <v>159999.99999999953</v>
      </c>
      <c r="OL110" s="153">
        <f t="shared" si="354"/>
        <v>10000</v>
      </c>
      <c r="OM110" s="468">
        <f t="shared" si="355"/>
        <v>-889.48383333333379</v>
      </c>
      <c r="ON110" s="46">
        <f t="shared" si="356"/>
        <v>-1076.6456011701148</v>
      </c>
      <c r="OO110" s="46">
        <f t="shared" si="240"/>
        <v>-924.37560117011481</v>
      </c>
      <c r="OP110" s="48"/>
      <c r="OR110" s="45">
        <v>49</v>
      </c>
      <c r="OS110" s="46">
        <f t="shared" si="241"/>
        <v>1076.765700416463</v>
      </c>
      <c r="OT110" s="46">
        <f t="shared" ref="OT110:OT121" si="518">IF(OR110&gt;$BD$10,0,IF(OR110&gt;$B$7,0,(TRUNC(OY110*$BB$31*$L$7/12,2))+(TRUNC(OY110*$BD$31*$M$7/12,2))))</f>
        <v>152.48000000000002</v>
      </c>
      <c r="OU110" s="128">
        <f t="shared" si="243"/>
        <v>924.28570041646299</v>
      </c>
      <c r="OV110" s="46">
        <f t="shared" si="244"/>
        <v>282.42930706779811</v>
      </c>
      <c r="OW110" s="46">
        <f t="shared" si="245"/>
        <v>641.85639334866482</v>
      </c>
      <c r="OX110" s="51">
        <f t="shared" si="246"/>
        <v>168815.72784733021</v>
      </c>
      <c r="OY110" s="149">
        <f>$GJ$109</f>
        <v>166344.19700329</v>
      </c>
      <c r="OZ110" s="153">
        <f t="shared" si="358"/>
        <v>10000</v>
      </c>
      <c r="PA110" s="45">
        <v>49</v>
      </c>
      <c r="PB110" s="46">
        <f t="shared" si="247"/>
        <v>1076.765700416463</v>
      </c>
      <c r="PC110" s="46">
        <f>IF(PA110&gt;$B$7,0,(TRUNC(PH110*$BB$31*$L$7/12,2))+(TRUNC(PH110*$BD$31*$M$7/12,2)))</f>
        <v>152.48000000000002</v>
      </c>
      <c r="PD110" s="128">
        <f t="shared" si="248"/>
        <v>924.28570041646299</v>
      </c>
      <c r="PE110" s="46">
        <f t="shared" si="249"/>
        <v>282.42930706779811</v>
      </c>
      <c r="PF110" s="46">
        <f t="shared" si="250"/>
        <v>641.85639334866482</v>
      </c>
      <c r="PG110" s="51">
        <f t="shared" si="251"/>
        <v>168815.72784733021</v>
      </c>
      <c r="PH110" s="150">
        <f>$GS$109</f>
        <v>166344.07687014932</v>
      </c>
      <c r="PI110" s="688">
        <f t="shared" si="252"/>
        <v>889.6533333333341</v>
      </c>
      <c r="PJ110" s="52">
        <f>IF(AND($H$7="Oui",PA110&gt;$I$7),0,IF(PA110&gt;$B$7,0,(TRUNC(PM110*$BB$31/12,2))+(TRUNC(PM110*$BD$31/12,2))))</f>
        <v>147.03</v>
      </c>
      <c r="PK110" s="51">
        <f t="shared" si="253"/>
        <v>742.62333333333413</v>
      </c>
      <c r="PL110" s="57">
        <f t="shared" si="254"/>
        <v>162797.49666666667</v>
      </c>
      <c r="PM110" s="150">
        <f>$GX$109</f>
        <v>160404.73599999992</v>
      </c>
      <c r="PN110" s="153">
        <f t="shared" si="363"/>
        <v>10000</v>
      </c>
      <c r="PO110" s="469">
        <f t="shared" si="255"/>
        <v>-889.6533333333341</v>
      </c>
      <c r="PP110" s="46">
        <f t="shared" si="256"/>
        <v>-1076.765700416463</v>
      </c>
      <c r="PQ110" s="46">
        <f t="shared" si="257"/>
        <v>-924.28570041646299</v>
      </c>
      <c r="PR110" s="48"/>
    </row>
    <row r="111" spans="2:434" hidden="1" x14ac:dyDescent="0.3">
      <c r="B111" s="45">
        <v>50</v>
      </c>
      <c r="C111" s="46">
        <f t="shared" si="10"/>
        <v>1111.77</v>
      </c>
      <c r="D111" s="46">
        <f t="shared" si="11"/>
        <v>100</v>
      </c>
      <c r="E111" s="46">
        <f t="shared" si="12"/>
        <v>1011.77</v>
      </c>
      <c r="F111" s="46">
        <f t="shared" si="13"/>
        <v>275.65245166105541</v>
      </c>
      <c r="G111" s="46">
        <f t="shared" si="14"/>
        <v>736.11754833894452</v>
      </c>
      <c r="H111" s="51">
        <f t="shared" si="15"/>
        <v>164655.35344829428</v>
      </c>
      <c r="I111" s="58">
        <f t="shared" si="16"/>
        <v>933.33333333333337</v>
      </c>
      <c r="J111" s="52">
        <f t="shared" si="17"/>
        <v>100</v>
      </c>
      <c r="K111" s="51">
        <f t="shared" si="18"/>
        <v>833.33333333333337</v>
      </c>
      <c r="L111" s="57">
        <f t="shared" si="19"/>
        <v>158333.33333333285</v>
      </c>
      <c r="M111" s="468">
        <f t="shared" si="258"/>
        <v>-933.33333333333337</v>
      </c>
      <c r="N111" s="46">
        <f t="shared" si="259"/>
        <v>-1111.77</v>
      </c>
      <c r="O111" s="47"/>
      <c r="P111" s="46">
        <f t="shared" si="260"/>
        <v>-1011.77</v>
      </c>
      <c r="Q111" s="48"/>
      <c r="R111" s="29"/>
      <c r="S111" s="29"/>
      <c r="T111" s="45">
        <v>50</v>
      </c>
      <c r="U111" s="46">
        <f t="shared" si="20"/>
        <v>1166.27</v>
      </c>
      <c r="V111" s="46">
        <f t="shared" si="21"/>
        <v>154.5</v>
      </c>
      <c r="W111" s="46">
        <f t="shared" si="261"/>
        <v>1011.77</v>
      </c>
      <c r="X111" s="46">
        <f t="shared" si="22"/>
        <v>275.65245166105541</v>
      </c>
      <c r="Y111" s="46">
        <f t="shared" si="23"/>
        <v>736.11754833894452</v>
      </c>
      <c r="Z111" s="51">
        <f t="shared" si="24"/>
        <v>164655.35344829428</v>
      </c>
      <c r="AA111" s="58">
        <f t="shared" si="25"/>
        <v>982.01333333333332</v>
      </c>
      <c r="AB111" s="52">
        <f t="shared" si="26"/>
        <v>148.68</v>
      </c>
      <c r="AC111" s="51">
        <f t="shared" si="27"/>
        <v>833.33333333333337</v>
      </c>
      <c r="AD111" s="57">
        <f t="shared" si="28"/>
        <v>158333.33333333285</v>
      </c>
      <c r="AE111" s="468">
        <f t="shared" si="262"/>
        <v>-982.01333333333332</v>
      </c>
      <c r="AF111" s="46">
        <f t="shared" si="29"/>
        <v>-1166.27</v>
      </c>
      <c r="AG111" s="47"/>
      <c r="AH111" s="46">
        <f t="shared" si="263"/>
        <v>-1011.77</v>
      </c>
      <c r="AI111" s="48"/>
      <c r="AJ111" s="29"/>
      <c r="AK111" s="45">
        <v>50</v>
      </c>
      <c r="AL111" s="46">
        <f t="shared" si="30"/>
        <v>1117.72</v>
      </c>
      <c r="AM111" s="46"/>
      <c r="AN111" s="46"/>
      <c r="AO111" s="46">
        <f t="shared" si="31"/>
        <v>152.36000000000001</v>
      </c>
      <c r="AP111" s="128">
        <f t="shared" si="32"/>
        <v>965.36</v>
      </c>
      <c r="AQ111" s="128"/>
      <c r="AR111" s="128"/>
      <c r="AS111" s="46">
        <f t="shared" si="33"/>
        <v>280.87486958321932</v>
      </c>
      <c r="AT111" s="46">
        <f t="shared" si="34"/>
        <v>684.48513041678075</v>
      </c>
      <c r="AU111" s="51"/>
      <c r="AV111" s="51"/>
      <c r="AW111" s="51">
        <f t="shared" si="35"/>
        <v>167840.4366195148</v>
      </c>
      <c r="AX111" s="58">
        <f t="shared" si="264"/>
        <v>927.38215694565588</v>
      </c>
      <c r="AY111" s="52"/>
      <c r="AZ111" s="52"/>
      <c r="BA111" s="52">
        <f t="shared" si="36"/>
        <v>147.02000000000001</v>
      </c>
      <c r="BB111" s="51">
        <f t="shared" si="37"/>
        <v>780.3621569456559</v>
      </c>
      <c r="BC111" s="51"/>
      <c r="BD111" s="51"/>
      <c r="BE111" s="57">
        <f t="shared" si="38"/>
        <v>161833.07215271713</v>
      </c>
      <c r="BF111" s="468">
        <f t="shared" si="39"/>
        <v>-927.38215694565588</v>
      </c>
      <c r="BG111" s="46">
        <f t="shared" si="40"/>
        <v>-1117.72</v>
      </c>
      <c r="BH111" s="46">
        <f t="shared" si="41"/>
        <v>-965.36</v>
      </c>
      <c r="BI111" s="48"/>
      <c r="BJ111" s="12"/>
      <c r="BK111" s="45">
        <v>50</v>
      </c>
      <c r="BL111" s="46">
        <f t="shared" si="265"/>
        <v>1160.6099999999999</v>
      </c>
      <c r="BM111" s="46">
        <f t="shared" si="266"/>
        <v>148.84</v>
      </c>
      <c r="BN111" s="46">
        <f t="shared" si="267"/>
        <v>1011.77</v>
      </c>
      <c r="BO111" s="46">
        <f t="shared" si="42"/>
        <v>275.65245166105541</v>
      </c>
      <c r="BP111" s="46">
        <f t="shared" si="43"/>
        <v>736.11754833894452</v>
      </c>
      <c r="BQ111" s="51">
        <f t="shared" si="44"/>
        <v>164655.35344829428</v>
      </c>
      <c r="BR111" s="57">
        <f t="shared" ref="BR111:BR121" si="519">$BQ$109</f>
        <v>166126.3637237603</v>
      </c>
      <c r="BS111" s="58">
        <f t="shared" si="45"/>
        <v>976.6733333333334</v>
      </c>
      <c r="BT111" s="52">
        <f t="shared" si="269"/>
        <v>143.34</v>
      </c>
      <c r="BU111" s="51">
        <f t="shared" si="46"/>
        <v>833.33333333333337</v>
      </c>
      <c r="BV111" s="51">
        <f t="shared" si="47"/>
        <v>158333.33333333285</v>
      </c>
      <c r="BW111" s="153">
        <f t="shared" ref="BW111:BW121" si="520">$BV$109</f>
        <v>159999.99999999953</v>
      </c>
      <c r="BX111" s="468">
        <f t="shared" si="271"/>
        <v>-976.6733333333334</v>
      </c>
      <c r="BY111" s="46">
        <f t="shared" si="272"/>
        <v>-1160.6099999999999</v>
      </c>
      <c r="BZ111" s="46">
        <f t="shared" si="48"/>
        <v>-1011.77</v>
      </c>
      <c r="CA111" s="48"/>
      <c r="CB111" s="29"/>
      <c r="CC111" s="45">
        <v>50</v>
      </c>
      <c r="CD111" s="128">
        <f t="shared" si="49"/>
        <v>1117.6300000000001</v>
      </c>
      <c r="CE111" s="46">
        <f t="shared" si="273"/>
        <v>147.36000000000001</v>
      </c>
      <c r="CF111" s="128">
        <f t="shared" si="50"/>
        <v>970.27</v>
      </c>
      <c r="CG111" s="46">
        <f t="shared" si="274"/>
        <v>280.61996256962215</v>
      </c>
      <c r="CH111" s="46">
        <f t="shared" si="52"/>
        <v>689.65003743037778</v>
      </c>
      <c r="CI111" s="51">
        <f t="shared" si="53"/>
        <v>167682.32750434292</v>
      </c>
      <c r="CJ111" s="199">
        <f t="shared" ref="CJ111:CJ121" si="521">$CR$109</f>
        <v>169060.48007498166</v>
      </c>
      <c r="CK111" s="153">
        <f t="shared" si="276"/>
        <v>10000</v>
      </c>
      <c r="CL111" s="45">
        <v>50</v>
      </c>
      <c r="CM111" s="46">
        <f t="shared" si="277"/>
        <v>1117.6300000000001</v>
      </c>
      <c r="CN111" s="128">
        <f t="shared" si="54"/>
        <v>147.36000000000001</v>
      </c>
      <c r="CO111" s="128">
        <f t="shared" si="278"/>
        <v>970.27</v>
      </c>
      <c r="CP111" s="46">
        <f t="shared" si="55"/>
        <v>280.61996256962215</v>
      </c>
      <c r="CQ111" s="46">
        <f t="shared" si="56"/>
        <v>689.65003743037778</v>
      </c>
      <c r="CR111" s="51">
        <f t="shared" si="57"/>
        <v>167682.32750434292</v>
      </c>
      <c r="CS111" s="153">
        <f t="shared" ref="CS111:CS121" si="522">$CR$109</f>
        <v>169060.48007498166</v>
      </c>
      <c r="CT111" s="58">
        <f t="shared" si="58"/>
        <v>927.86033333333398</v>
      </c>
      <c r="CU111" s="52">
        <f t="shared" si="280"/>
        <v>142.30000000000001</v>
      </c>
      <c r="CV111" s="51">
        <f t="shared" si="281"/>
        <v>785.56033333333403</v>
      </c>
      <c r="CW111" s="51">
        <f t="shared" si="59"/>
        <v>161687.50333333318</v>
      </c>
      <c r="CX111" s="57">
        <f t="shared" ref="CX111:CX121" si="523">$CW$109</f>
        <v>163258.62399999984</v>
      </c>
      <c r="CY111" s="153">
        <f t="shared" si="283"/>
        <v>10000</v>
      </c>
      <c r="CZ111" s="479">
        <f t="shared" si="60"/>
        <v>-927.86033333333398</v>
      </c>
      <c r="DA111" s="46">
        <f t="shared" si="284"/>
        <v>-1117.6300000000001</v>
      </c>
      <c r="DB111" s="46">
        <f t="shared" si="285"/>
        <v>-970.27</v>
      </c>
      <c r="DC111" s="48"/>
      <c r="DE111" s="45">
        <v>50</v>
      </c>
      <c r="DF111" s="46">
        <f t="shared" si="61"/>
        <v>1085.0999999999999</v>
      </c>
      <c r="DG111" s="46">
        <f t="shared" ref="DG111:DG121" si="524">IF(AND($H$7="Oui",DE111&gt;$I$7),0,IF(DE111&gt;$B$7,0,(TRUNC($C$7*$P$31*$L$7/12,2))+(TRUNC($C$7*$Q$31*$M$7/12,2))))</f>
        <v>73.33</v>
      </c>
      <c r="DH111" s="46">
        <f t="shared" si="62"/>
        <v>1011.77</v>
      </c>
      <c r="DI111" s="46">
        <f t="shared" si="63"/>
        <v>275.65245166105541</v>
      </c>
      <c r="DJ111" s="46">
        <f t="shared" si="64"/>
        <v>736.11754833894452</v>
      </c>
      <c r="DK111" s="51">
        <f t="shared" si="65"/>
        <v>164655.35344829428</v>
      </c>
      <c r="DL111" s="58">
        <f t="shared" si="66"/>
        <v>906.66333333333341</v>
      </c>
      <c r="DM111" s="52">
        <f t="shared" ref="DM111:DM121" si="525">IF(AND($H$7="Oui",DE111&gt;$I$7),0,IF(DE111&gt;$B$7,0,(TRUNC($C$7*$P$31/12,2))+(TRUNC($C$7*$Q$31/12,2))))</f>
        <v>73.33</v>
      </c>
      <c r="DN111" s="51">
        <f t="shared" si="67"/>
        <v>833.33333333333337</v>
      </c>
      <c r="DO111" s="57">
        <f t="shared" si="68"/>
        <v>158333.33333333285</v>
      </c>
      <c r="DP111" s="468">
        <f t="shared" si="288"/>
        <v>-906.66333333333341</v>
      </c>
      <c r="DQ111" s="46">
        <f t="shared" si="289"/>
        <v>-1085.0999999999999</v>
      </c>
      <c r="DR111" s="47"/>
      <c r="DS111" s="46">
        <f t="shared" si="290"/>
        <v>-1011.77</v>
      </c>
      <c r="DT111" s="48"/>
      <c r="DU111" s="29"/>
      <c r="DV111" s="45">
        <v>50</v>
      </c>
      <c r="DW111" s="46">
        <f t="shared" si="291"/>
        <v>1072.4000000000001</v>
      </c>
      <c r="DX111" s="46">
        <f t="shared" ref="DX111:DX121" si="526">IF(AND($H$7="Oui",DV111&gt;$I$7),0,IF(DV111&gt;$B$7,0,(TRUNC(EB110*$R$31*$L$7/12,2))+(TRUNC(EB110*$S$31*$M$7/12,2))))</f>
        <v>60.629999999999995</v>
      </c>
      <c r="DY111" s="46">
        <f t="shared" si="293"/>
        <v>1011.77</v>
      </c>
      <c r="DZ111" s="46">
        <f t="shared" si="69"/>
        <v>275.65245166105541</v>
      </c>
      <c r="EA111" s="46">
        <f t="shared" si="70"/>
        <v>736.11754833894452</v>
      </c>
      <c r="EB111" s="51">
        <f t="shared" si="71"/>
        <v>164655.35344829428</v>
      </c>
      <c r="EC111" s="58">
        <f t="shared" si="72"/>
        <v>891.68333333333339</v>
      </c>
      <c r="ED111" s="52">
        <f t="shared" ref="ED111:ED121" si="527">IF(AND($H$7="Oui",DV111&gt;$I$7),0,IF(DV111&gt;$B$7,0,(TRUNC(EF110*$R$31/12,2))+(TRUNC(EF110*$S$31/12,2))))</f>
        <v>58.349999999999994</v>
      </c>
      <c r="EE111" s="51">
        <f t="shared" si="73"/>
        <v>833.33333333333337</v>
      </c>
      <c r="EF111" s="57">
        <f t="shared" si="74"/>
        <v>158333.33333333285</v>
      </c>
      <c r="EG111" s="468">
        <f t="shared" si="295"/>
        <v>-891.68333333333339</v>
      </c>
      <c r="EH111" s="46">
        <f t="shared" si="296"/>
        <v>-1072.4000000000001</v>
      </c>
      <c r="EI111" s="47"/>
      <c r="EJ111" s="46">
        <f t="shared" si="297"/>
        <v>-1011.77</v>
      </c>
      <c r="EK111" s="48"/>
      <c r="EL111" s="29"/>
      <c r="EM111" s="45">
        <v>50</v>
      </c>
      <c r="EN111" s="46">
        <f t="shared" si="504"/>
        <v>1058.0868689014749</v>
      </c>
      <c r="EO111" s="46">
        <f t="shared" ref="EO111:EO121" si="528">IF(EM111&gt;$B$7,0,(TRUNC(ES110*$T$31*$L$7/12,2))+(TRUNC(ES110*$U$31*$M$7/12,2)))</f>
        <v>60.74</v>
      </c>
      <c r="EP111" s="128">
        <f t="shared" si="77"/>
        <v>997.34686890147486</v>
      </c>
      <c r="EQ111" s="46">
        <f t="shared" si="78"/>
        <v>276.11761805363545</v>
      </c>
      <c r="ER111" s="46">
        <f t="shared" si="79"/>
        <v>721.22925084783947</v>
      </c>
      <c r="ES111" s="51">
        <f t="shared" si="80"/>
        <v>164949.34158133346</v>
      </c>
      <c r="ET111" s="153">
        <f t="shared" si="298"/>
        <v>10000</v>
      </c>
      <c r="EU111" s="45">
        <v>50</v>
      </c>
      <c r="EV111" s="46">
        <f t="shared" si="81"/>
        <v>1058.0899999999999</v>
      </c>
      <c r="EW111" s="46">
        <f t="shared" ref="EW111:EW121" si="529">IF(EU111&gt;$B$7,0,(TRUNC(FA110*$T$31*$L$7/12,2))+(TRUNC(FA110*$U$31*$M$7/12,2)))</f>
        <v>60.74</v>
      </c>
      <c r="EX111" s="128">
        <f t="shared" si="300"/>
        <v>997.35</v>
      </c>
      <c r="EY111" s="46">
        <f t="shared" si="301"/>
        <v>276.11735184673313</v>
      </c>
      <c r="EZ111" s="46">
        <f t="shared" si="82"/>
        <v>721.23264815326684</v>
      </c>
      <c r="FA111" s="51">
        <f t="shared" si="83"/>
        <v>164949.17845988661</v>
      </c>
      <c r="FB111" s="58">
        <f t="shared" si="302"/>
        <v>874.86920833333363</v>
      </c>
      <c r="FC111" s="52">
        <f t="shared" ref="FC111:FC121" si="530">IF(AND($H$7="Oui",EU111&gt;$I$7),0,IF(EU111&gt;$B$7,0,(TRUNC(FE110*$T$31/12,2))+(TRUNC(FE110*$U$31/12,2))))</f>
        <v>58.52</v>
      </c>
      <c r="FD111" s="51">
        <f t="shared" si="304"/>
        <v>816.34920833333365</v>
      </c>
      <c r="FE111" s="57">
        <f t="shared" si="84"/>
        <v>158809.62958333321</v>
      </c>
      <c r="FF111" s="153">
        <f t="shared" si="305"/>
        <v>10000</v>
      </c>
      <c r="FG111" s="469">
        <f t="shared" si="85"/>
        <v>-874.86920833333363</v>
      </c>
      <c r="FH111" s="46">
        <f t="shared" si="86"/>
        <v>-1058.0899999999999</v>
      </c>
      <c r="FI111" s="46">
        <f t="shared" si="87"/>
        <v>-997.35</v>
      </c>
      <c r="FJ111" s="48"/>
      <c r="FL111" s="45">
        <v>50</v>
      </c>
      <c r="FM111" s="46">
        <f t="shared" si="306"/>
        <v>1072.67</v>
      </c>
      <c r="FN111" s="46">
        <f t="shared" si="505"/>
        <v>60.9</v>
      </c>
      <c r="FO111" s="46">
        <f t="shared" si="307"/>
        <v>1011.77</v>
      </c>
      <c r="FP111" s="46">
        <f t="shared" si="89"/>
        <v>275.65245166105541</v>
      </c>
      <c r="FQ111" s="46">
        <f t="shared" si="90"/>
        <v>736.11754833894452</v>
      </c>
      <c r="FR111" s="51">
        <f t="shared" si="91"/>
        <v>164655.35344829428</v>
      </c>
      <c r="FS111" s="57">
        <f t="shared" ref="FS111:FS121" si="531">$BQ$109</f>
        <v>166126.3637237603</v>
      </c>
      <c r="FT111" s="58">
        <f t="shared" si="92"/>
        <v>891.98333333333335</v>
      </c>
      <c r="FU111" s="241">
        <f t="shared" si="506"/>
        <v>58.65</v>
      </c>
      <c r="FV111" s="51">
        <f t="shared" si="94"/>
        <v>833.33333333333337</v>
      </c>
      <c r="FW111" s="51">
        <f t="shared" si="95"/>
        <v>158333.33333333285</v>
      </c>
      <c r="FX111" s="153">
        <f t="shared" ref="FX111:FX121" si="532">$BV$109</f>
        <v>159999.99999999953</v>
      </c>
      <c r="FY111" s="468">
        <f t="shared" si="310"/>
        <v>-891.98333333333335</v>
      </c>
      <c r="FZ111" s="46">
        <f t="shared" si="311"/>
        <v>-1072.67</v>
      </c>
      <c r="GA111" s="46">
        <f t="shared" si="96"/>
        <v>-1011.77</v>
      </c>
      <c r="GB111" s="48"/>
      <c r="GD111" s="45">
        <v>50</v>
      </c>
      <c r="GE111" s="46">
        <f t="shared" si="507"/>
        <v>1060.0875939185617</v>
      </c>
      <c r="GF111" s="128">
        <f t="shared" ref="GF111:GF121" si="533">IF(AND($H$7="Oui",GD111&gt;$I$7),0,IF(GD111&gt;$B$7,0,(TRUNC(GK111*$X$31*$L$7/12,2))+(TRUNC(GK111*$Y$31*$M$7/12,2))))</f>
        <v>60.98</v>
      </c>
      <c r="GG111" s="128">
        <f t="shared" si="98"/>
        <v>999.10759391856163</v>
      </c>
      <c r="GH111" s="46">
        <f t="shared" si="99"/>
        <v>276.03721622951707</v>
      </c>
      <c r="GI111" s="46">
        <f t="shared" si="100"/>
        <v>723.07037768904456</v>
      </c>
      <c r="GJ111" s="51">
        <f t="shared" si="101"/>
        <v>164899.25936002118</v>
      </c>
      <c r="GK111" s="51">
        <f t="shared" ref="GK111:GK121" si="534">$GJ$109</f>
        <v>166344.19700329</v>
      </c>
      <c r="GL111" s="153">
        <f t="shared" si="314"/>
        <v>10000</v>
      </c>
      <c r="GM111" s="45">
        <v>50</v>
      </c>
      <c r="GN111" s="46">
        <f t="shared" si="102"/>
        <v>1060.0899999999999</v>
      </c>
      <c r="GO111" s="46">
        <f t="shared" si="508"/>
        <v>60.98</v>
      </c>
      <c r="GP111" s="128">
        <f t="shared" si="315"/>
        <v>999.11</v>
      </c>
      <c r="GQ111" s="46">
        <f t="shared" si="104"/>
        <v>276.03701166377709</v>
      </c>
      <c r="GR111" s="46">
        <f t="shared" si="105"/>
        <v>723.07298833622292</v>
      </c>
      <c r="GS111" s="51">
        <f t="shared" si="106"/>
        <v>164899.13400993001</v>
      </c>
      <c r="GT111" s="153">
        <f t="shared" ref="GT111:GT121" si="535">$GS$109</f>
        <v>166344.07687014932</v>
      </c>
      <c r="GU111" s="58">
        <f t="shared" si="107"/>
        <v>876.92633333333197</v>
      </c>
      <c r="GV111" s="52">
        <f t="shared" si="509"/>
        <v>58.81</v>
      </c>
      <c r="GW111" s="51">
        <f t="shared" si="317"/>
        <v>818.11633333333202</v>
      </c>
      <c r="GX111" s="57">
        <f t="shared" si="109"/>
        <v>158768.50333333324</v>
      </c>
      <c r="GY111" s="57">
        <f t="shared" ref="GY111:GY121" si="536">$GX$109</f>
        <v>160404.73599999992</v>
      </c>
      <c r="GZ111" s="153">
        <f t="shared" si="319"/>
        <v>10000</v>
      </c>
      <c r="HA111" s="469">
        <f t="shared" si="110"/>
        <v>-876.92633333333197</v>
      </c>
      <c r="HB111" s="46">
        <f t="shared" si="111"/>
        <v>-1060.0899999999999</v>
      </c>
      <c r="HC111" s="46">
        <f t="shared" si="112"/>
        <v>-999.11</v>
      </c>
      <c r="HD111" s="48"/>
      <c r="HF111" s="45">
        <v>50</v>
      </c>
      <c r="HG111" s="46">
        <f t="shared" si="113"/>
        <v>1123.8775326810628</v>
      </c>
      <c r="HH111" s="46">
        <f t="shared" si="114"/>
        <v>250</v>
      </c>
      <c r="HI111" s="46">
        <f t="shared" si="115"/>
        <v>873.8775326810628</v>
      </c>
      <c r="HJ111" s="46">
        <f t="shared" si="116"/>
        <v>287.37610912491402</v>
      </c>
      <c r="HK111" s="46">
        <f t="shared" si="117"/>
        <v>586.50142355614878</v>
      </c>
      <c r="HL111" s="51">
        <f t="shared" si="118"/>
        <v>171839.16405139226</v>
      </c>
      <c r="HM111" s="153">
        <f t="shared" si="320"/>
        <v>10000</v>
      </c>
      <c r="HN111" s="58">
        <f t="shared" si="119"/>
        <v>933.33333333333724</v>
      </c>
      <c r="HO111" s="52">
        <f t="shared" si="120"/>
        <v>250</v>
      </c>
      <c r="HP111" s="51">
        <f t="shared" si="121"/>
        <v>683.33333333333724</v>
      </c>
      <c r="HQ111" s="57">
        <f t="shared" si="122"/>
        <v>165833.33333333285</v>
      </c>
      <c r="HR111" s="153">
        <f t="shared" si="321"/>
        <v>10000</v>
      </c>
      <c r="HS111" s="468">
        <f t="shared" si="123"/>
        <v>-933.33333333333724</v>
      </c>
      <c r="HT111" s="46">
        <f t="shared" si="124"/>
        <v>-1123.8775326810628</v>
      </c>
      <c r="HU111" s="46">
        <f t="shared" si="125"/>
        <v>-873.8775326810628</v>
      </c>
      <c r="HV111" s="48"/>
      <c r="HW111" s="29"/>
      <c r="HX111" s="45">
        <v>50</v>
      </c>
      <c r="HY111" s="128">
        <f t="shared" si="126"/>
        <v>1124.3399999999999</v>
      </c>
      <c r="HZ111" s="46">
        <f t="shared" si="127"/>
        <v>249.74</v>
      </c>
      <c r="IA111" s="46">
        <f t="shared" si="128"/>
        <v>874.6</v>
      </c>
      <c r="IB111" s="46">
        <f t="shared" si="129"/>
        <v>289.03753767137738</v>
      </c>
      <c r="IC111" s="46">
        <f t="shared" si="130"/>
        <v>585.56246232862259</v>
      </c>
      <c r="ID111" s="51">
        <f t="shared" si="131"/>
        <v>172836.96014049783</v>
      </c>
      <c r="IE111" s="153">
        <f t="shared" si="322"/>
        <v>10000</v>
      </c>
      <c r="IF111" s="58">
        <f t="shared" si="132"/>
        <v>930.14625019664186</v>
      </c>
      <c r="IG111" s="52">
        <f t="shared" si="133"/>
        <v>241.1</v>
      </c>
      <c r="IH111" s="51">
        <f t="shared" si="134"/>
        <v>689.04625019664184</v>
      </c>
      <c r="II111" s="57">
        <f t="shared" si="323"/>
        <v>166733.66749016801</v>
      </c>
      <c r="IJ111" s="153">
        <f t="shared" si="324"/>
        <v>10000</v>
      </c>
      <c r="IK111" s="468">
        <f t="shared" si="135"/>
        <v>-930.14625019664186</v>
      </c>
      <c r="IL111" s="46">
        <f t="shared" si="136"/>
        <v>-1124.3399999999999</v>
      </c>
      <c r="IM111" s="46">
        <f t="shared" si="137"/>
        <v>-874.6</v>
      </c>
      <c r="IN111" s="48"/>
      <c r="IO111" s="53">
        <f t="shared" si="138"/>
        <v>249.74299227451476</v>
      </c>
      <c r="IQ111" s="45">
        <v>50</v>
      </c>
      <c r="IR111" s="128">
        <f t="shared" si="139"/>
        <v>1126.4568749999989</v>
      </c>
      <c r="IS111" s="128">
        <f t="shared" si="140"/>
        <v>254.4</v>
      </c>
      <c r="IT111" s="128">
        <f t="shared" si="141"/>
        <v>872.05687499999897</v>
      </c>
      <c r="IU111" s="46">
        <f t="shared" si="364"/>
        <v>289.27999999999997</v>
      </c>
      <c r="IV111" s="46">
        <f t="shared" si="143"/>
        <v>582.776874999999</v>
      </c>
      <c r="IW111" s="51">
        <f t="shared" si="144"/>
        <v>172983.27625000008</v>
      </c>
      <c r="IX111" s="199">
        <f t="shared" si="325"/>
        <v>10000</v>
      </c>
      <c r="IY111" s="128">
        <f t="shared" si="145"/>
        <v>249.77511587118363</v>
      </c>
      <c r="IZ111" s="408">
        <f t="shared" si="146"/>
        <v>0</v>
      </c>
      <c r="JA111" s="58">
        <f t="shared" si="147"/>
        <v>931.95916666666494</v>
      </c>
      <c r="JB111" s="52">
        <f t="shared" si="148"/>
        <v>245.62</v>
      </c>
      <c r="JC111" s="51">
        <f t="shared" si="149"/>
        <v>686.33916666666494</v>
      </c>
      <c r="JD111" s="57">
        <f t="shared" si="150"/>
        <v>166885.4616666667</v>
      </c>
      <c r="JE111" s="280">
        <f t="shared" si="151"/>
        <v>10000</v>
      </c>
      <c r="JF111" s="280">
        <f t="shared" si="152"/>
        <v>0</v>
      </c>
      <c r="JG111" s="468">
        <f t="shared" si="153"/>
        <v>-931.95916666666494</v>
      </c>
      <c r="JH111" s="46">
        <f t="shared" si="154"/>
        <v>-1126.4568749999989</v>
      </c>
      <c r="JI111" s="46">
        <f t="shared" si="155"/>
        <v>-872.05687499999897</v>
      </c>
      <c r="JJ111" s="48"/>
      <c r="JL111" s="45">
        <v>50</v>
      </c>
      <c r="JM111" s="46">
        <f t="shared" si="156"/>
        <v>1124.4930833333331</v>
      </c>
      <c r="JN111" s="46">
        <f t="shared" si="157"/>
        <v>244.26</v>
      </c>
      <c r="JO111" s="128">
        <f t="shared" si="158"/>
        <v>880.23308333333307</v>
      </c>
      <c r="JP111" s="46">
        <f t="shared" si="326"/>
        <v>289.48</v>
      </c>
      <c r="JQ111" s="46">
        <f t="shared" si="159"/>
        <v>590.75308333333305</v>
      </c>
      <c r="JR111" s="51">
        <f t="shared" si="160"/>
        <v>173098.22583333327</v>
      </c>
      <c r="JS111" s="51">
        <f t="shared" ref="JS111:JS121" si="537">$BQ$109</f>
        <v>166126.3637237603</v>
      </c>
      <c r="JT111" s="199">
        <f t="shared" si="328"/>
        <v>10000</v>
      </c>
      <c r="JU111" s="128">
        <f t="shared" si="161"/>
        <v>244.24535668395802</v>
      </c>
      <c r="JV111" s="408">
        <f t="shared" si="162"/>
        <v>0</v>
      </c>
      <c r="JW111" s="58">
        <f t="shared" si="163"/>
        <v>930.37233333333074</v>
      </c>
      <c r="JX111" s="52">
        <f t="shared" si="164"/>
        <v>235.24</v>
      </c>
      <c r="JY111" s="51">
        <f t="shared" si="165"/>
        <v>695.13233333333073</v>
      </c>
      <c r="JZ111" s="51">
        <f t="shared" si="166"/>
        <v>167008.10333333357</v>
      </c>
      <c r="KA111" s="199">
        <f t="shared" ref="KA111:KA121" si="538">$BV$109</f>
        <v>159999.99999999953</v>
      </c>
      <c r="KB111" s="128">
        <f t="shared" si="330"/>
        <v>10000</v>
      </c>
      <c r="KC111" s="204">
        <f t="shared" si="167"/>
        <v>0</v>
      </c>
      <c r="KD111" s="468">
        <f t="shared" si="331"/>
        <v>-930.37233333333074</v>
      </c>
      <c r="KE111" s="46">
        <f t="shared" si="168"/>
        <v>-1124.4930833333331</v>
      </c>
      <c r="KF111" s="46">
        <f t="shared" si="169"/>
        <v>-880.23308333333307</v>
      </c>
      <c r="KG111" s="48"/>
      <c r="KI111" s="45">
        <v>50</v>
      </c>
      <c r="KJ111" s="46">
        <f t="shared" si="170"/>
        <v>1124.4890404061762</v>
      </c>
      <c r="KK111" s="46">
        <f t="shared" si="171"/>
        <v>245.16</v>
      </c>
      <c r="KL111" s="128">
        <f t="shared" si="172"/>
        <v>879.3290404061762</v>
      </c>
      <c r="KM111" s="46">
        <f t="shared" si="173"/>
        <v>289.30786213635167</v>
      </c>
      <c r="KN111" s="46">
        <f t="shared" si="174"/>
        <v>590.02117826982453</v>
      </c>
      <c r="KO111" s="51">
        <f t="shared" si="175"/>
        <v>172994.69610354118</v>
      </c>
      <c r="KP111" s="199">
        <f t="shared" ref="KP111:KP121" si="539">$CR$109</f>
        <v>169060.48007498166</v>
      </c>
      <c r="KQ111" s="199">
        <f t="shared" si="333"/>
        <v>10000</v>
      </c>
      <c r="KR111" s="128">
        <f t="shared" si="176"/>
        <v>317.8965366969947</v>
      </c>
      <c r="KS111" s="408">
        <f t="shared" si="177"/>
        <v>0</v>
      </c>
      <c r="KT111" s="45">
        <v>50</v>
      </c>
      <c r="KU111" s="46">
        <f t="shared" si="334"/>
        <v>1124.49</v>
      </c>
      <c r="KV111" s="46">
        <f t="shared" si="178"/>
        <v>245.16</v>
      </c>
      <c r="KW111" s="128">
        <f t="shared" si="179"/>
        <v>879.33</v>
      </c>
      <c r="KX111" s="46">
        <f t="shared" si="180"/>
        <v>289.30778055140701</v>
      </c>
      <c r="KY111" s="46">
        <f t="shared" si="181"/>
        <v>590.02221944859298</v>
      </c>
      <c r="KZ111" s="51">
        <f t="shared" si="182"/>
        <v>172994.64611139562</v>
      </c>
      <c r="LA111" s="153">
        <f t="shared" ref="LA111:LA121" si="540">$CR$109</f>
        <v>169060.48007498166</v>
      </c>
      <c r="LB111" s="58">
        <f t="shared" si="457"/>
        <v>930.59633333333579</v>
      </c>
      <c r="LC111" s="52">
        <f t="shared" si="184"/>
        <v>236.74</v>
      </c>
      <c r="LD111" s="51">
        <f t="shared" si="185"/>
        <v>693.85633333333578</v>
      </c>
      <c r="LE111" s="51">
        <f t="shared" si="186"/>
        <v>166914.22333333333</v>
      </c>
      <c r="LF111" s="51">
        <f t="shared" ref="LF111:LF121" si="541">$CW$109</f>
        <v>163258.62399999984</v>
      </c>
      <c r="LG111" s="128">
        <f t="shared" si="187"/>
        <v>10000</v>
      </c>
      <c r="LH111" s="204">
        <f t="shared" si="188"/>
        <v>0</v>
      </c>
      <c r="LI111" s="479">
        <f t="shared" si="189"/>
        <v>-930.59633333333579</v>
      </c>
      <c r="LJ111" s="46">
        <f t="shared" si="337"/>
        <v>-1124.49</v>
      </c>
      <c r="LK111" s="46">
        <f t="shared" si="338"/>
        <v>-879.33</v>
      </c>
      <c r="LL111" s="48"/>
      <c r="LN111" s="45">
        <v>50</v>
      </c>
      <c r="LO111" s="46">
        <f t="shared" si="190"/>
        <v>1123.1238136873469</v>
      </c>
      <c r="LP111" s="46">
        <f t="shared" si="510"/>
        <v>256.66000000000003</v>
      </c>
      <c r="LQ111" s="46">
        <f t="shared" si="192"/>
        <v>866.46381368734683</v>
      </c>
      <c r="LR111" s="46">
        <f t="shared" si="193"/>
        <v>284.77636799915831</v>
      </c>
      <c r="LS111" s="46">
        <f t="shared" si="194"/>
        <v>581.68744568818852</v>
      </c>
      <c r="LT111" s="51">
        <f t="shared" si="195"/>
        <v>170284.1333538068</v>
      </c>
      <c r="LU111" s="199">
        <f t="shared" si="339"/>
        <v>10000</v>
      </c>
      <c r="LV111" s="58">
        <f t="shared" si="196"/>
        <v>933.33033333333128</v>
      </c>
      <c r="LW111" s="241">
        <f t="shared" si="511"/>
        <v>256.66000000000003</v>
      </c>
      <c r="LX111" s="51">
        <f t="shared" si="198"/>
        <v>676.6703333333312</v>
      </c>
      <c r="LY111" s="51">
        <f t="shared" si="340"/>
        <v>164326.40333333326</v>
      </c>
      <c r="LZ111" s="46">
        <f t="shared" si="341"/>
        <v>256.66000000000003</v>
      </c>
      <c r="MA111" s="199">
        <f t="shared" si="342"/>
        <v>10000</v>
      </c>
      <c r="MB111" s="468">
        <f t="shared" si="199"/>
        <v>-933.33033333333128</v>
      </c>
      <c r="MC111" s="46">
        <f t="shared" si="200"/>
        <v>-1123.1238136873469</v>
      </c>
      <c r="MD111" s="46">
        <f t="shared" si="201"/>
        <v>-866.46381368734683</v>
      </c>
      <c r="ME111" s="48"/>
      <c r="MG111" s="45">
        <v>50</v>
      </c>
      <c r="MH111" s="46">
        <f t="shared" si="202"/>
        <v>1076.608661999408</v>
      </c>
      <c r="MI111" s="46">
        <f t="shared" si="512"/>
        <v>154.67000000000002</v>
      </c>
      <c r="MJ111" s="46">
        <f t="shared" si="204"/>
        <v>921.93866199940794</v>
      </c>
      <c r="MK111" s="46">
        <f t="shared" si="205"/>
        <v>281.23809450293817</v>
      </c>
      <c r="ML111" s="46">
        <f t="shared" si="206"/>
        <v>640.70056749646983</v>
      </c>
      <c r="MM111" s="51">
        <f t="shared" si="207"/>
        <v>168102.15613426641</v>
      </c>
      <c r="MN111" s="199">
        <f t="shared" si="343"/>
        <v>10000</v>
      </c>
      <c r="MO111" s="58">
        <f t="shared" si="208"/>
        <v>889.32945707741396</v>
      </c>
      <c r="MP111" s="52">
        <f t="shared" si="513"/>
        <v>149.13999999999999</v>
      </c>
      <c r="MQ111" s="51">
        <f t="shared" si="210"/>
        <v>740.18945707741398</v>
      </c>
      <c r="MR111" s="57">
        <f t="shared" si="211"/>
        <v>161973.7771461292</v>
      </c>
      <c r="MS111" s="199">
        <f t="shared" si="344"/>
        <v>10000</v>
      </c>
      <c r="MT111" s="468">
        <f t="shared" si="345"/>
        <v>-889.32945707741396</v>
      </c>
      <c r="MU111" s="46">
        <f t="shared" si="212"/>
        <v>-1076.608661999408</v>
      </c>
      <c r="MV111" s="46">
        <f t="shared" si="213"/>
        <v>-921.93866199940794</v>
      </c>
      <c r="MW111" s="48"/>
      <c r="MY111" s="45">
        <v>50</v>
      </c>
      <c r="MZ111" s="46">
        <f t="shared" si="214"/>
        <v>1076.608661999408</v>
      </c>
      <c r="NA111" s="46">
        <f t="shared" si="514"/>
        <v>154.67000000000002</v>
      </c>
      <c r="NB111" s="128">
        <f t="shared" si="216"/>
        <v>921.93866199940794</v>
      </c>
      <c r="NC111" s="46">
        <f t="shared" si="217"/>
        <v>281.23809450293817</v>
      </c>
      <c r="ND111" s="46">
        <f t="shared" si="218"/>
        <v>640.70056749646983</v>
      </c>
      <c r="NE111" s="51">
        <f t="shared" si="219"/>
        <v>168102.15613426641</v>
      </c>
      <c r="NF111" s="153">
        <f t="shared" si="346"/>
        <v>10000</v>
      </c>
      <c r="NG111" s="45">
        <v>50</v>
      </c>
      <c r="NH111" s="46">
        <f t="shared" si="220"/>
        <v>1076.6099999999999</v>
      </c>
      <c r="NI111" s="46">
        <f t="shared" si="515"/>
        <v>154.67000000000002</v>
      </c>
      <c r="NJ111" s="128">
        <f t="shared" si="347"/>
        <v>921.94</v>
      </c>
      <c r="NK111" s="46">
        <f t="shared" si="348"/>
        <v>281.23798074574108</v>
      </c>
      <c r="NL111" s="46">
        <f t="shared" si="222"/>
        <v>640.70201925425897</v>
      </c>
      <c r="NM111" s="51">
        <f t="shared" si="223"/>
        <v>168102.08642819038</v>
      </c>
      <c r="NN111" s="58">
        <f t="shared" si="224"/>
        <v>888.78037499999857</v>
      </c>
      <c r="NO111" s="52">
        <f t="shared" si="516"/>
        <v>149.17000000000002</v>
      </c>
      <c r="NP111" s="51">
        <f t="shared" si="226"/>
        <v>739.61037499999861</v>
      </c>
      <c r="NQ111" s="57">
        <f t="shared" si="227"/>
        <v>162001.79125000013</v>
      </c>
      <c r="NR111" s="153">
        <f t="shared" si="349"/>
        <v>10000</v>
      </c>
      <c r="NS111" s="469">
        <f t="shared" si="228"/>
        <v>-888.78037499999857</v>
      </c>
      <c r="NT111" s="46">
        <f t="shared" si="229"/>
        <v>-1076.6099999999999</v>
      </c>
      <c r="NU111" s="46">
        <f t="shared" si="230"/>
        <v>-921.94</v>
      </c>
      <c r="NV111" s="48"/>
      <c r="NX111" s="45">
        <v>50</v>
      </c>
      <c r="NY111" s="46">
        <f t="shared" si="231"/>
        <v>1076.6456011701148</v>
      </c>
      <c r="NZ111" s="46">
        <f t="shared" si="517"/>
        <v>152.26999999999998</v>
      </c>
      <c r="OA111" s="46">
        <f t="shared" si="233"/>
        <v>924.37560117011481</v>
      </c>
      <c r="OB111" s="46">
        <f t="shared" si="234"/>
        <v>281.36738140438666</v>
      </c>
      <c r="OC111" s="46">
        <f t="shared" si="235"/>
        <v>643.0082197657282</v>
      </c>
      <c r="OD111" s="51">
        <f t="shared" si="236"/>
        <v>168177.42062286625</v>
      </c>
      <c r="OE111" s="57">
        <f t="shared" ref="OE111:OE121" si="542">$BQ$109</f>
        <v>166126.3637237603</v>
      </c>
      <c r="OF111" s="153">
        <f t="shared" si="351"/>
        <v>10000</v>
      </c>
      <c r="OG111" s="58">
        <f t="shared" si="237"/>
        <v>889.48383333333379</v>
      </c>
      <c r="OH111" s="241">
        <f t="shared" ref="OH111:OH121" si="543">IF(AND($H$7="Oui",NX111&gt;$I$7),0,IF(NX111&gt;$B$7,0,(TRUNC(OK111*$AX$31/12,2))+(TRUNC(OK111*$AZ$31/12,2))))</f>
        <v>146.64999999999998</v>
      </c>
      <c r="OI111" s="51">
        <f t="shared" si="238"/>
        <v>742.83383333333381</v>
      </c>
      <c r="OJ111" s="51">
        <f t="shared" si="239"/>
        <v>162058.50833333354</v>
      </c>
      <c r="OK111" s="153">
        <f t="shared" ref="OK111:OK121" si="544">$BV$109</f>
        <v>159999.99999999953</v>
      </c>
      <c r="OL111" s="153">
        <f t="shared" si="354"/>
        <v>10000</v>
      </c>
      <c r="OM111" s="468">
        <f t="shared" si="355"/>
        <v>-889.48383333333379</v>
      </c>
      <c r="ON111" s="46">
        <f t="shared" si="356"/>
        <v>-1076.6456011701148</v>
      </c>
      <c r="OO111" s="46">
        <f t="shared" si="240"/>
        <v>-924.37560117011481</v>
      </c>
      <c r="OP111" s="48"/>
      <c r="OR111" s="45">
        <v>50</v>
      </c>
      <c r="OS111" s="46">
        <f t="shared" si="241"/>
        <v>1076.765700416463</v>
      </c>
      <c r="OT111" s="46">
        <f t="shared" si="518"/>
        <v>152.48000000000002</v>
      </c>
      <c r="OU111" s="128">
        <f t="shared" si="243"/>
        <v>924.28570041646299</v>
      </c>
      <c r="OV111" s="46">
        <f t="shared" si="244"/>
        <v>281.35954641221701</v>
      </c>
      <c r="OW111" s="46">
        <f t="shared" si="245"/>
        <v>642.92615400424597</v>
      </c>
      <c r="OX111" s="51">
        <f t="shared" si="246"/>
        <v>168172.80169332598</v>
      </c>
      <c r="OY111" s="51">
        <f t="shared" ref="OY111:OY121" si="545">$GJ$109</f>
        <v>166344.19700329</v>
      </c>
      <c r="OZ111" s="153">
        <f t="shared" si="358"/>
        <v>10000</v>
      </c>
      <c r="PA111" s="45">
        <v>50</v>
      </c>
      <c r="PB111" s="46">
        <f t="shared" si="247"/>
        <v>1076.765700416463</v>
      </c>
      <c r="PC111" s="46">
        <f t="shared" ref="PC111:PC121" si="546">IF(PA111&gt;$B$7,0,(TRUNC(PH111*$BB$31*$L$7/12,2))+(TRUNC(PH111*$BD$31*$M$7/12,2)))</f>
        <v>152.48000000000002</v>
      </c>
      <c r="PD111" s="128">
        <f t="shared" si="248"/>
        <v>924.28570041646299</v>
      </c>
      <c r="PE111" s="46">
        <f t="shared" si="249"/>
        <v>281.35954641221701</v>
      </c>
      <c r="PF111" s="46">
        <f t="shared" si="250"/>
        <v>642.92615400424597</v>
      </c>
      <c r="PG111" s="51">
        <f t="shared" si="251"/>
        <v>168172.80169332598</v>
      </c>
      <c r="PH111" s="153">
        <f t="shared" ref="PH111:PH121" si="547">$GS$109</f>
        <v>166344.07687014932</v>
      </c>
      <c r="PI111" s="688">
        <f t="shared" si="252"/>
        <v>889.6533333333341</v>
      </c>
      <c r="PJ111" s="52">
        <f t="shared" ref="PJ111:PJ121" si="548">IF(AND($H$7="Oui",PA111&gt;$I$7),0,IF(PA111&gt;$B$7,0,(TRUNC(PM111*$BB$31/12,2))+(TRUNC(PM111*$BD$31/12,2))))</f>
        <v>147.03</v>
      </c>
      <c r="PK111" s="51">
        <f t="shared" si="253"/>
        <v>742.62333333333413</v>
      </c>
      <c r="PL111" s="57">
        <f t="shared" si="254"/>
        <v>162054.87333333335</v>
      </c>
      <c r="PM111" s="57">
        <f t="shared" ref="PM111:PM121" si="549">$GX$109</f>
        <v>160404.73599999992</v>
      </c>
      <c r="PN111" s="153">
        <f t="shared" si="363"/>
        <v>10000</v>
      </c>
      <c r="PO111" s="469">
        <f t="shared" si="255"/>
        <v>-889.6533333333341</v>
      </c>
      <c r="PP111" s="46">
        <f t="shared" si="256"/>
        <v>-1076.765700416463</v>
      </c>
      <c r="PQ111" s="46">
        <f t="shared" si="257"/>
        <v>-924.28570041646299</v>
      </c>
      <c r="PR111" s="48"/>
    </row>
    <row r="112" spans="2:434" hidden="1" x14ac:dyDescent="0.3">
      <c r="B112" s="45">
        <v>51</v>
      </c>
      <c r="C112" s="46">
        <f t="shared" si="10"/>
        <v>1111.77</v>
      </c>
      <c r="D112" s="46">
        <f t="shared" si="11"/>
        <v>100</v>
      </c>
      <c r="E112" s="46">
        <f t="shared" si="12"/>
        <v>1011.77</v>
      </c>
      <c r="F112" s="46">
        <f t="shared" si="13"/>
        <v>274.42558908049045</v>
      </c>
      <c r="G112" s="46">
        <f t="shared" si="14"/>
        <v>737.34441091950953</v>
      </c>
      <c r="H112" s="51">
        <f t="shared" si="15"/>
        <v>163918.00903737478</v>
      </c>
      <c r="I112" s="58">
        <f t="shared" si="16"/>
        <v>933.33333333333337</v>
      </c>
      <c r="J112" s="52">
        <f t="shared" si="17"/>
        <v>100</v>
      </c>
      <c r="K112" s="51">
        <f t="shared" si="18"/>
        <v>833.33333333333337</v>
      </c>
      <c r="L112" s="57">
        <f t="shared" si="19"/>
        <v>157499.99999999951</v>
      </c>
      <c r="M112" s="468">
        <f t="shared" si="258"/>
        <v>-933.33333333333337</v>
      </c>
      <c r="N112" s="46">
        <f t="shared" si="259"/>
        <v>-1111.77</v>
      </c>
      <c r="O112" s="47"/>
      <c r="P112" s="46">
        <f t="shared" si="260"/>
        <v>-1011.77</v>
      </c>
      <c r="Q112" s="48"/>
      <c r="R112" s="29"/>
      <c r="S112" s="29"/>
      <c r="T112" s="45">
        <v>51</v>
      </c>
      <c r="U112" s="46">
        <f t="shared" si="20"/>
        <v>1165.57</v>
      </c>
      <c r="V112" s="46">
        <f t="shared" si="21"/>
        <v>153.80000000000001</v>
      </c>
      <c r="W112" s="46">
        <f t="shared" si="261"/>
        <v>1011.77</v>
      </c>
      <c r="X112" s="46">
        <f t="shared" si="22"/>
        <v>274.42558908049045</v>
      </c>
      <c r="Y112" s="46">
        <f t="shared" si="23"/>
        <v>737.34441091950953</v>
      </c>
      <c r="Z112" s="51">
        <f t="shared" si="24"/>
        <v>163918.00903737478</v>
      </c>
      <c r="AA112" s="58">
        <f t="shared" si="25"/>
        <v>981.23333333333335</v>
      </c>
      <c r="AB112" s="52">
        <f t="shared" si="26"/>
        <v>147.9</v>
      </c>
      <c r="AC112" s="51">
        <f t="shared" si="27"/>
        <v>833.33333333333337</v>
      </c>
      <c r="AD112" s="57">
        <f t="shared" si="28"/>
        <v>157499.99999999951</v>
      </c>
      <c r="AE112" s="468">
        <f t="shared" si="262"/>
        <v>-981.23333333333335</v>
      </c>
      <c r="AF112" s="46">
        <f t="shared" si="29"/>
        <v>-1165.57</v>
      </c>
      <c r="AG112" s="47"/>
      <c r="AH112" s="46">
        <f t="shared" si="263"/>
        <v>-1011.77</v>
      </c>
      <c r="AI112" s="48"/>
      <c r="AJ112" s="29"/>
      <c r="AK112" s="45">
        <v>51</v>
      </c>
      <c r="AL112" s="46">
        <f t="shared" si="30"/>
        <v>1117.72</v>
      </c>
      <c r="AM112" s="46"/>
      <c r="AN112" s="46"/>
      <c r="AO112" s="46">
        <f t="shared" si="31"/>
        <v>151.74</v>
      </c>
      <c r="AP112" s="128">
        <f t="shared" si="32"/>
        <v>965.98</v>
      </c>
      <c r="AQ112" s="128"/>
      <c r="AR112" s="128"/>
      <c r="AS112" s="46">
        <f t="shared" si="33"/>
        <v>279.73406103252466</v>
      </c>
      <c r="AT112" s="46">
        <f t="shared" si="34"/>
        <v>686.24593896747535</v>
      </c>
      <c r="AU112" s="51"/>
      <c r="AV112" s="51"/>
      <c r="AW112" s="51">
        <f t="shared" si="35"/>
        <v>167154.19068054733</v>
      </c>
      <c r="AX112" s="58">
        <f t="shared" si="264"/>
        <v>927.38215694565588</v>
      </c>
      <c r="AY112" s="52"/>
      <c r="AZ112" s="52"/>
      <c r="BA112" s="52">
        <f t="shared" si="36"/>
        <v>146.32</v>
      </c>
      <c r="BB112" s="51">
        <f t="shared" si="37"/>
        <v>781.06215694565594</v>
      </c>
      <c r="BC112" s="51"/>
      <c r="BD112" s="51"/>
      <c r="BE112" s="57">
        <f t="shared" si="38"/>
        <v>161052.00999577148</v>
      </c>
      <c r="BF112" s="468">
        <f t="shared" si="39"/>
        <v>-927.38215694565588</v>
      </c>
      <c r="BG112" s="46">
        <f t="shared" si="40"/>
        <v>-1117.72</v>
      </c>
      <c r="BH112" s="46">
        <f t="shared" si="41"/>
        <v>-965.98</v>
      </c>
      <c r="BI112" s="48"/>
      <c r="BJ112" s="12"/>
      <c r="BK112" s="45">
        <v>51</v>
      </c>
      <c r="BL112" s="46">
        <f t="shared" si="265"/>
        <v>1160.6099999999999</v>
      </c>
      <c r="BM112" s="46">
        <f t="shared" si="266"/>
        <v>148.84</v>
      </c>
      <c r="BN112" s="46">
        <f t="shared" si="267"/>
        <v>1011.77</v>
      </c>
      <c r="BO112" s="46">
        <f t="shared" si="42"/>
        <v>274.42558908049045</v>
      </c>
      <c r="BP112" s="46">
        <f t="shared" si="43"/>
        <v>737.34441091950953</v>
      </c>
      <c r="BQ112" s="51">
        <f t="shared" si="44"/>
        <v>163918.00903737478</v>
      </c>
      <c r="BR112" s="57">
        <f t="shared" si="519"/>
        <v>166126.3637237603</v>
      </c>
      <c r="BS112" s="58">
        <f t="shared" si="45"/>
        <v>976.6733333333334</v>
      </c>
      <c r="BT112" s="52">
        <f t="shared" si="269"/>
        <v>143.34</v>
      </c>
      <c r="BU112" s="51">
        <f t="shared" si="46"/>
        <v>833.33333333333337</v>
      </c>
      <c r="BV112" s="51">
        <f t="shared" si="47"/>
        <v>157499.99999999951</v>
      </c>
      <c r="BW112" s="153">
        <f t="shared" si="520"/>
        <v>159999.99999999953</v>
      </c>
      <c r="BX112" s="468">
        <f t="shared" si="271"/>
        <v>-976.6733333333334</v>
      </c>
      <c r="BY112" s="46">
        <f t="shared" si="272"/>
        <v>-1160.6099999999999</v>
      </c>
      <c r="BZ112" s="46">
        <f t="shared" si="48"/>
        <v>-1011.77</v>
      </c>
      <c r="CA112" s="48"/>
      <c r="CB112" s="29"/>
      <c r="CC112" s="45">
        <v>51</v>
      </c>
      <c r="CD112" s="128">
        <f t="shared" si="49"/>
        <v>1117.6300000000001</v>
      </c>
      <c r="CE112" s="46">
        <f t="shared" si="273"/>
        <v>147.36000000000001</v>
      </c>
      <c r="CF112" s="128">
        <f t="shared" si="50"/>
        <v>970.27</v>
      </c>
      <c r="CG112" s="46">
        <f t="shared" si="274"/>
        <v>279.47054584057156</v>
      </c>
      <c r="CH112" s="46">
        <f t="shared" si="52"/>
        <v>690.79945415942848</v>
      </c>
      <c r="CI112" s="51">
        <f t="shared" si="53"/>
        <v>166991.52805018349</v>
      </c>
      <c r="CJ112" s="199">
        <f t="shared" si="521"/>
        <v>169060.48007498166</v>
      </c>
      <c r="CK112" s="153">
        <f t="shared" si="276"/>
        <v>10000</v>
      </c>
      <c r="CL112" s="45">
        <v>51</v>
      </c>
      <c r="CM112" s="46">
        <f t="shared" si="277"/>
        <v>1117.6300000000001</v>
      </c>
      <c r="CN112" s="128">
        <f t="shared" si="54"/>
        <v>147.36000000000001</v>
      </c>
      <c r="CO112" s="128">
        <f t="shared" si="278"/>
        <v>970.27</v>
      </c>
      <c r="CP112" s="46">
        <f t="shared" si="55"/>
        <v>279.47054584057156</v>
      </c>
      <c r="CQ112" s="46">
        <f t="shared" si="56"/>
        <v>690.79945415942848</v>
      </c>
      <c r="CR112" s="51">
        <f t="shared" si="57"/>
        <v>166991.52805018349</v>
      </c>
      <c r="CS112" s="153">
        <f t="shared" si="522"/>
        <v>169060.48007498166</v>
      </c>
      <c r="CT112" s="58">
        <f t="shared" si="58"/>
        <v>927.86033333333398</v>
      </c>
      <c r="CU112" s="52">
        <f t="shared" si="280"/>
        <v>142.30000000000001</v>
      </c>
      <c r="CV112" s="51">
        <f t="shared" si="281"/>
        <v>785.56033333333403</v>
      </c>
      <c r="CW112" s="51">
        <f t="shared" si="59"/>
        <v>160901.94299999985</v>
      </c>
      <c r="CX112" s="57">
        <f t="shared" si="523"/>
        <v>163258.62399999984</v>
      </c>
      <c r="CY112" s="153">
        <f t="shared" si="283"/>
        <v>10000</v>
      </c>
      <c r="CZ112" s="479">
        <f t="shared" si="60"/>
        <v>-927.86033333333398</v>
      </c>
      <c r="DA112" s="46">
        <f t="shared" si="284"/>
        <v>-1117.6300000000001</v>
      </c>
      <c r="DB112" s="46">
        <f t="shared" si="285"/>
        <v>-970.27</v>
      </c>
      <c r="DC112" s="48"/>
      <c r="DE112" s="45">
        <v>51</v>
      </c>
      <c r="DF112" s="46">
        <f t="shared" si="61"/>
        <v>1085.0999999999999</v>
      </c>
      <c r="DG112" s="46">
        <f t="shared" si="524"/>
        <v>73.33</v>
      </c>
      <c r="DH112" s="46">
        <f t="shared" si="62"/>
        <v>1011.77</v>
      </c>
      <c r="DI112" s="46">
        <f t="shared" si="63"/>
        <v>274.42558908049045</v>
      </c>
      <c r="DJ112" s="46">
        <f t="shared" si="64"/>
        <v>737.34441091950953</v>
      </c>
      <c r="DK112" s="51">
        <f t="shared" si="65"/>
        <v>163918.00903737478</v>
      </c>
      <c r="DL112" s="58">
        <f t="shared" si="66"/>
        <v>906.66333333333341</v>
      </c>
      <c r="DM112" s="52">
        <f t="shared" si="525"/>
        <v>73.33</v>
      </c>
      <c r="DN112" s="51">
        <f t="shared" si="67"/>
        <v>833.33333333333337</v>
      </c>
      <c r="DO112" s="57">
        <f t="shared" si="68"/>
        <v>157499.99999999951</v>
      </c>
      <c r="DP112" s="468">
        <f t="shared" si="288"/>
        <v>-906.66333333333341</v>
      </c>
      <c r="DQ112" s="46">
        <f t="shared" si="289"/>
        <v>-1085.0999999999999</v>
      </c>
      <c r="DR112" s="47"/>
      <c r="DS112" s="46">
        <f t="shared" si="290"/>
        <v>-1011.77</v>
      </c>
      <c r="DT112" s="48"/>
      <c r="DU112" s="29"/>
      <c r="DV112" s="45">
        <v>51</v>
      </c>
      <c r="DW112" s="46">
        <f t="shared" si="291"/>
        <v>1072.1400000000001</v>
      </c>
      <c r="DX112" s="46">
        <f t="shared" si="526"/>
        <v>60.370000000000005</v>
      </c>
      <c r="DY112" s="46">
        <f t="shared" si="293"/>
        <v>1011.77</v>
      </c>
      <c r="DZ112" s="46">
        <f t="shared" si="69"/>
        <v>274.42558908049045</v>
      </c>
      <c r="EA112" s="46">
        <f t="shared" si="70"/>
        <v>737.34441091950953</v>
      </c>
      <c r="EB112" s="51">
        <f t="shared" si="71"/>
        <v>163918.00903737478</v>
      </c>
      <c r="EC112" s="58">
        <f t="shared" si="72"/>
        <v>891.37333333333333</v>
      </c>
      <c r="ED112" s="52">
        <f t="shared" si="527"/>
        <v>58.04</v>
      </c>
      <c r="EE112" s="51">
        <f t="shared" si="73"/>
        <v>833.33333333333337</v>
      </c>
      <c r="EF112" s="57">
        <f t="shared" si="74"/>
        <v>157499.99999999951</v>
      </c>
      <c r="EG112" s="468">
        <f t="shared" si="295"/>
        <v>-891.37333333333333</v>
      </c>
      <c r="EH112" s="46">
        <f t="shared" si="296"/>
        <v>-1072.1400000000001</v>
      </c>
      <c r="EI112" s="47"/>
      <c r="EJ112" s="46">
        <f t="shared" si="297"/>
        <v>-1011.77</v>
      </c>
      <c r="EK112" s="48"/>
      <c r="EL112" s="29"/>
      <c r="EM112" s="45">
        <v>51</v>
      </c>
      <c r="EN112" s="46">
        <f t="shared" si="504"/>
        <v>1058.0868689014749</v>
      </c>
      <c r="EO112" s="46">
        <f t="shared" si="528"/>
        <v>60.47</v>
      </c>
      <c r="EP112" s="128">
        <f t="shared" si="77"/>
        <v>997.61686890147485</v>
      </c>
      <c r="EQ112" s="46">
        <f t="shared" si="78"/>
        <v>274.91556930222242</v>
      </c>
      <c r="ER112" s="46">
        <f t="shared" si="79"/>
        <v>722.70129959925248</v>
      </c>
      <c r="ES112" s="51">
        <f t="shared" si="80"/>
        <v>164226.6402817342</v>
      </c>
      <c r="ET112" s="153">
        <f t="shared" si="298"/>
        <v>10000</v>
      </c>
      <c r="EU112" s="45">
        <v>51</v>
      </c>
      <c r="EV112" s="46">
        <f t="shared" si="81"/>
        <v>1058.0899999999999</v>
      </c>
      <c r="EW112" s="46">
        <f t="shared" si="529"/>
        <v>60.47</v>
      </c>
      <c r="EX112" s="128">
        <f t="shared" si="300"/>
        <v>997.62</v>
      </c>
      <c r="EY112" s="46">
        <f t="shared" si="301"/>
        <v>274.91529743314436</v>
      </c>
      <c r="EZ112" s="46">
        <f t="shared" si="82"/>
        <v>722.70470256685564</v>
      </c>
      <c r="FA112" s="51">
        <f t="shared" si="83"/>
        <v>164226.47375731976</v>
      </c>
      <c r="FB112" s="58">
        <f t="shared" si="302"/>
        <v>874.86920833333363</v>
      </c>
      <c r="FC112" s="52">
        <f t="shared" si="530"/>
        <v>58.22</v>
      </c>
      <c r="FD112" s="51">
        <f t="shared" si="304"/>
        <v>816.6492083333336</v>
      </c>
      <c r="FE112" s="57">
        <f t="shared" si="84"/>
        <v>157992.98037499987</v>
      </c>
      <c r="FF112" s="153">
        <f t="shared" si="305"/>
        <v>10000</v>
      </c>
      <c r="FG112" s="469">
        <f t="shared" si="85"/>
        <v>-874.86920833333363</v>
      </c>
      <c r="FH112" s="46">
        <f t="shared" si="86"/>
        <v>-1058.0899999999999</v>
      </c>
      <c r="FI112" s="46">
        <f t="shared" si="87"/>
        <v>-997.62</v>
      </c>
      <c r="FJ112" s="48"/>
      <c r="FL112" s="45">
        <v>51</v>
      </c>
      <c r="FM112" s="46">
        <f t="shared" si="306"/>
        <v>1072.67</v>
      </c>
      <c r="FN112" s="46">
        <f t="shared" si="505"/>
        <v>60.9</v>
      </c>
      <c r="FO112" s="46">
        <f t="shared" si="307"/>
        <v>1011.77</v>
      </c>
      <c r="FP112" s="46">
        <f t="shared" si="89"/>
        <v>274.42558908049045</v>
      </c>
      <c r="FQ112" s="46">
        <f t="shared" si="90"/>
        <v>737.34441091950953</v>
      </c>
      <c r="FR112" s="51">
        <f t="shared" si="91"/>
        <v>163918.00903737478</v>
      </c>
      <c r="FS112" s="57">
        <f t="shared" si="531"/>
        <v>166126.3637237603</v>
      </c>
      <c r="FT112" s="58">
        <f t="shared" si="92"/>
        <v>891.98333333333335</v>
      </c>
      <c r="FU112" s="241">
        <f t="shared" si="506"/>
        <v>58.65</v>
      </c>
      <c r="FV112" s="51">
        <f t="shared" si="94"/>
        <v>833.33333333333337</v>
      </c>
      <c r="FW112" s="51">
        <f t="shared" si="95"/>
        <v>157499.99999999951</v>
      </c>
      <c r="FX112" s="153">
        <f t="shared" si="532"/>
        <v>159999.99999999953</v>
      </c>
      <c r="FY112" s="468">
        <f t="shared" si="310"/>
        <v>-891.98333333333335</v>
      </c>
      <c r="FZ112" s="46">
        <f t="shared" si="311"/>
        <v>-1072.67</v>
      </c>
      <c r="GA112" s="46">
        <f t="shared" si="96"/>
        <v>-1011.77</v>
      </c>
      <c r="GB112" s="48"/>
      <c r="GD112" s="45">
        <v>51</v>
      </c>
      <c r="GE112" s="46">
        <f t="shared" si="507"/>
        <v>1060.0875939185617</v>
      </c>
      <c r="GF112" s="128">
        <f t="shared" si="533"/>
        <v>60.98</v>
      </c>
      <c r="GG112" s="128">
        <f t="shared" si="98"/>
        <v>999.10759391856163</v>
      </c>
      <c r="GH112" s="46">
        <f t="shared" si="99"/>
        <v>274.83209893336863</v>
      </c>
      <c r="GI112" s="46">
        <f t="shared" si="100"/>
        <v>724.27549498519306</v>
      </c>
      <c r="GJ112" s="51">
        <f t="shared" si="101"/>
        <v>164174.98386503599</v>
      </c>
      <c r="GK112" s="51">
        <f t="shared" si="534"/>
        <v>166344.19700329</v>
      </c>
      <c r="GL112" s="153">
        <f t="shared" si="314"/>
        <v>10000</v>
      </c>
      <c r="GM112" s="45">
        <v>51</v>
      </c>
      <c r="GN112" s="46">
        <f t="shared" si="102"/>
        <v>1060.0899999999999</v>
      </c>
      <c r="GO112" s="46">
        <f t="shared" si="508"/>
        <v>60.98</v>
      </c>
      <c r="GP112" s="128">
        <f t="shared" si="315"/>
        <v>999.11</v>
      </c>
      <c r="GQ112" s="46">
        <f t="shared" si="104"/>
        <v>274.83189001655006</v>
      </c>
      <c r="GR112" s="46">
        <f t="shared" si="105"/>
        <v>724.27810998344989</v>
      </c>
      <c r="GS112" s="51">
        <f t="shared" si="106"/>
        <v>164174.85589994656</v>
      </c>
      <c r="GT112" s="153">
        <f t="shared" si="535"/>
        <v>166344.07687014932</v>
      </c>
      <c r="GU112" s="58">
        <f t="shared" si="107"/>
        <v>876.92633333333197</v>
      </c>
      <c r="GV112" s="52">
        <f t="shared" si="509"/>
        <v>58.81</v>
      </c>
      <c r="GW112" s="51">
        <f t="shared" si="317"/>
        <v>818.11633333333202</v>
      </c>
      <c r="GX112" s="57">
        <f t="shared" si="109"/>
        <v>157950.3869999999</v>
      </c>
      <c r="GY112" s="57">
        <f t="shared" si="536"/>
        <v>160404.73599999992</v>
      </c>
      <c r="GZ112" s="153">
        <f t="shared" si="319"/>
        <v>10000</v>
      </c>
      <c r="HA112" s="469">
        <f t="shared" si="110"/>
        <v>-876.92633333333197</v>
      </c>
      <c r="HB112" s="46">
        <f t="shared" si="111"/>
        <v>-1060.0899999999999</v>
      </c>
      <c r="HC112" s="46">
        <f t="shared" si="112"/>
        <v>-999.11</v>
      </c>
      <c r="HD112" s="48"/>
      <c r="HF112" s="45">
        <v>51</v>
      </c>
      <c r="HG112" s="46">
        <f t="shared" si="113"/>
        <v>1123.8775326810628</v>
      </c>
      <c r="HH112" s="46">
        <f t="shared" si="114"/>
        <v>250</v>
      </c>
      <c r="HI112" s="46">
        <f t="shared" si="115"/>
        <v>873.8775326810628</v>
      </c>
      <c r="HJ112" s="46">
        <f t="shared" si="116"/>
        <v>286.3986067523204</v>
      </c>
      <c r="HK112" s="46">
        <f t="shared" si="117"/>
        <v>587.47892592874246</v>
      </c>
      <c r="HL112" s="51">
        <f t="shared" si="118"/>
        <v>171251.68512546353</v>
      </c>
      <c r="HM112" s="153">
        <f t="shared" si="320"/>
        <v>10000</v>
      </c>
      <c r="HN112" s="58">
        <f t="shared" si="119"/>
        <v>933.33333333333724</v>
      </c>
      <c r="HO112" s="52">
        <f t="shared" si="120"/>
        <v>250</v>
      </c>
      <c r="HP112" s="51">
        <f t="shared" si="121"/>
        <v>683.33333333333724</v>
      </c>
      <c r="HQ112" s="57">
        <f t="shared" si="122"/>
        <v>165149.99999999951</v>
      </c>
      <c r="HR112" s="153">
        <f t="shared" si="321"/>
        <v>10000</v>
      </c>
      <c r="HS112" s="468">
        <f t="shared" si="123"/>
        <v>-933.33333333333724</v>
      </c>
      <c r="HT112" s="46">
        <f t="shared" si="124"/>
        <v>-1123.8775326810628</v>
      </c>
      <c r="HU112" s="46">
        <f t="shared" si="125"/>
        <v>-873.8775326810628</v>
      </c>
      <c r="HV112" s="48"/>
      <c r="HW112" s="29"/>
      <c r="HX112" s="45">
        <v>51</v>
      </c>
      <c r="HY112" s="128">
        <f t="shared" si="126"/>
        <v>1124.3399999999999</v>
      </c>
      <c r="HZ112" s="46">
        <f t="shared" si="127"/>
        <v>248.88</v>
      </c>
      <c r="IA112" s="46">
        <f t="shared" si="128"/>
        <v>875.46</v>
      </c>
      <c r="IB112" s="46">
        <f t="shared" si="129"/>
        <v>288.06160023416305</v>
      </c>
      <c r="IC112" s="46">
        <f t="shared" si="130"/>
        <v>587.39839976583698</v>
      </c>
      <c r="ID112" s="51">
        <f t="shared" si="131"/>
        <v>172249.561740732</v>
      </c>
      <c r="IE112" s="153">
        <f t="shared" si="322"/>
        <v>10000</v>
      </c>
      <c r="IF112" s="58">
        <f t="shared" si="132"/>
        <v>930.14625019664186</v>
      </c>
      <c r="IG112" s="52">
        <f t="shared" si="133"/>
        <v>240.1</v>
      </c>
      <c r="IH112" s="51">
        <f t="shared" si="134"/>
        <v>690.04625019664184</v>
      </c>
      <c r="II112" s="57">
        <f t="shared" si="323"/>
        <v>166043.62123997137</v>
      </c>
      <c r="IJ112" s="153">
        <f t="shared" si="324"/>
        <v>10000</v>
      </c>
      <c r="IK112" s="468">
        <f t="shared" si="135"/>
        <v>-930.14625019664186</v>
      </c>
      <c r="IL112" s="46">
        <f t="shared" si="136"/>
        <v>-1124.3399999999999</v>
      </c>
      <c r="IM112" s="46">
        <f t="shared" si="137"/>
        <v>-875.46</v>
      </c>
      <c r="IN112" s="48"/>
      <c r="IO112" s="53">
        <f t="shared" si="138"/>
        <v>248.89973316773481</v>
      </c>
      <c r="IQ112" s="45">
        <v>51</v>
      </c>
      <c r="IR112" s="128">
        <f t="shared" si="139"/>
        <v>1126.4568749999989</v>
      </c>
      <c r="IS112" s="128">
        <f t="shared" si="140"/>
        <v>253.56</v>
      </c>
      <c r="IT112" s="128">
        <f t="shared" si="141"/>
        <v>872.896874999999</v>
      </c>
      <c r="IU112" s="46">
        <f t="shared" si="364"/>
        <v>288.31</v>
      </c>
      <c r="IV112" s="46">
        <f t="shared" si="143"/>
        <v>584.58687499999905</v>
      </c>
      <c r="IW112" s="51">
        <f t="shared" si="144"/>
        <v>172398.68937500007</v>
      </c>
      <c r="IX112" s="199">
        <f t="shared" si="325"/>
        <v>10000</v>
      </c>
      <c r="IY112" s="128">
        <f t="shared" si="145"/>
        <v>248.93645439989152</v>
      </c>
      <c r="IZ112" s="408">
        <f t="shared" si="146"/>
        <v>0</v>
      </c>
      <c r="JA112" s="58">
        <f t="shared" si="147"/>
        <v>931.95916666666494</v>
      </c>
      <c r="JB112" s="52">
        <f t="shared" si="148"/>
        <v>244.62</v>
      </c>
      <c r="JC112" s="51">
        <f t="shared" si="149"/>
        <v>687.33916666666494</v>
      </c>
      <c r="JD112" s="57">
        <f t="shared" si="150"/>
        <v>166198.12250000003</v>
      </c>
      <c r="JE112" s="280">
        <f t="shared" si="151"/>
        <v>10000</v>
      </c>
      <c r="JF112" s="280">
        <f t="shared" si="152"/>
        <v>0</v>
      </c>
      <c r="JG112" s="468">
        <f t="shared" si="153"/>
        <v>-931.95916666666494</v>
      </c>
      <c r="JH112" s="46">
        <f t="shared" si="154"/>
        <v>-1126.4568749999989</v>
      </c>
      <c r="JI112" s="46">
        <f t="shared" si="155"/>
        <v>-872.896874999999</v>
      </c>
      <c r="JJ112" s="48"/>
      <c r="JL112" s="45">
        <v>51</v>
      </c>
      <c r="JM112" s="46">
        <f t="shared" si="156"/>
        <v>1124.4930833333331</v>
      </c>
      <c r="JN112" s="46">
        <f t="shared" si="157"/>
        <v>244.26</v>
      </c>
      <c r="JO112" s="128">
        <f t="shared" si="158"/>
        <v>880.23308333333307</v>
      </c>
      <c r="JP112" s="46">
        <f t="shared" si="326"/>
        <v>288.5</v>
      </c>
      <c r="JQ112" s="46">
        <f t="shared" si="159"/>
        <v>591.73308333333307</v>
      </c>
      <c r="JR112" s="51">
        <f t="shared" si="160"/>
        <v>172506.49274999995</v>
      </c>
      <c r="JS112" s="51">
        <f t="shared" si="537"/>
        <v>166126.3637237603</v>
      </c>
      <c r="JT112" s="199">
        <f t="shared" si="328"/>
        <v>10000</v>
      </c>
      <c r="JU112" s="128">
        <f t="shared" si="161"/>
        <v>244.24535668395802</v>
      </c>
      <c r="JV112" s="408">
        <f t="shared" si="162"/>
        <v>0</v>
      </c>
      <c r="JW112" s="58">
        <f t="shared" si="163"/>
        <v>930.37233333333074</v>
      </c>
      <c r="JX112" s="52">
        <f t="shared" si="164"/>
        <v>235.24</v>
      </c>
      <c r="JY112" s="51">
        <f t="shared" si="165"/>
        <v>695.13233333333073</v>
      </c>
      <c r="JZ112" s="51">
        <f t="shared" si="166"/>
        <v>166312.97100000022</v>
      </c>
      <c r="KA112" s="199">
        <f t="shared" si="538"/>
        <v>159999.99999999953</v>
      </c>
      <c r="KB112" s="128">
        <f t="shared" si="330"/>
        <v>10000</v>
      </c>
      <c r="KC112" s="204">
        <f t="shared" si="167"/>
        <v>0</v>
      </c>
      <c r="KD112" s="468">
        <f t="shared" si="331"/>
        <v>-930.37233333333074</v>
      </c>
      <c r="KE112" s="46">
        <f t="shared" si="168"/>
        <v>-1124.4930833333331</v>
      </c>
      <c r="KF112" s="46">
        <f t="shared" si="169"/>
        <v>-880.23308333333307</v>
      </c>
      <c r="KG112" s="48"/>
      <c r="KI112" s="45">
        <v>51</v>
      </c>
      <c r="KJ112" s="46">
        <f t="shared" si="170"/>
        <v>1124.4890404061762</v>
      </c>
      <c r="KK112" s="46">
        <f t="shared" si="171"/>
        <v>245.16</v>
      </c>
      <c r="KL112" s="128">
        <f t="shared" si="172"/>
        <v>879.3290404061762</v>
      </c>
      <c r="KM112" s="46">
        <f t="shared" si="173"/>
        <v>288.32449350590196</v>
      </c>
      <c r="KN112" s="46">
        <f t="shared" si="174"/>
        <v>591.00454690027425</v>
      </c>
      <c r="KO112" s="51">
        <f t="shared" si="175"/>
        <v>172403.6915566409</v>
      </c>
      <c r="KP112" s="199">
        <f t="shared" si="539"/>
        <v>169060.48007498166</v>
      </c>
      <c r="KQ112" s="199">
        <f t="shared" si="333"/>
        <v>10000</v>
      </c>
      <c r="KR112" s="128">
        <f t="shared" si="176"/>
        <v>317.8965366969947</v>
      </c>
      <c r="KS112" s="408">
        <f t="shared" si="177"/>
        <v>0</v>
      </c>
      <c r="KT112" s="45">
        <v>51</v>
      </c>
      <c r="KU112" s="46">
        <f t="shared" si="334"/>
        <v>1124.49</v>
      </c>
      <c r="KV112" s="46">
        <f t="shared" si="178"/>
        <v>245.16</v>
      </c>
      <c r="KW112" s="128">
        <f t="shared" si="179"/>
        <v>879.33</v>
      </c>
      <c r="KX112" s="46">
        <f t="shared" si="180"/>
        <v>288.32441018565936</v>
      </c>
      <c r="KY112" s="46">
        <f t="shared" si="181"/>
        <v>591.00558981434074</v>
      </c>
      <c r="KZ112" s="51">
        <f t="shared" si="182"/>
        <v>172403.64052158128</v>
      </c>
      <c r="LA112" s="153">
        <f t="shared" si="540"/>
        <v>169060.48007498166</v>
      </c>
      <c r="LB112" s="58">
        <f t="shared" si="457"/>
        <v>930.59633333333579</v>
      </c>
      <c r="LC112" s="52">
        <f t="shared" si="184"/>
        <v>236.74</v>
      </c>
      <c r="LD112" s="51">
        <f t="shared" si="185"/>
        <v>693.85633333333578</v>
      </c>
      <c r="LE112" s="51">
        <f t="shared" si="186"/>
        <v>166220.367</v>
      </c>
      <c r="LF112" s="51">
        <f t="shared" si="541"/>
        <v>163258.62399999984</v>
      </c>
      <c r="LG112" s="128">
        <f t="shared" si="187"/>
        <v>10000</v>
      </c>
      <c r="LH112" s="204">
        <f t="shared" si="188"/>
        <v>0</v>
      </c>
      <c r="LI112" s="479">
        <f t="shared" si="189"/>
        <v>-930.59633333333579</v>
      </c>
      <c r="LJ112" s="46">
        <f t="shared" si="337"/>
        <v>-1124.49</v>
      </c>
      <c r="LK112" s="46">
        <f t="shared" si="338"/>
        <v>-879.33</v>
      </c>
      <c r="LL112" s="48"/>
      <c r="LN112" s="45">
        <v>51</v>
      </c>
      <c r="LO112" s="46">
        <f t="shared" si="190"/>
        <v>1123.1238136873469</v>
      </c>
      <c r="LP112" s="46">
        <f t="shared" si="510"/>
        <v>256.66000000000003</v>
      </c>
      <c r="LQ112" s="46">
        <f t="shared" si="192"/>
        <v>866.46381368734683</v>
      </c>
      <c r="LR112" s="46">
        <f t="shared" si="193"/>
        <v>283.80688892301134</v>
      </c>
      <c r="LS112" s="46">
        <f t="shared" si="194"/>
        <v>582.65692476433549</v>
      </c>
      <c r="LT112" s="51">
        <f t="shared" si="195"/>
        <v>169701.47642904246</v>
      </c>
      <c r="LU112" s="199">
        <f t="shared" si="339"/>
        <v>10000</v>
      </c>
      <c r="LV112" s="58">
        <f t="shared" si="196"/>
        <v>933.33033333333128</v>
      </c>
      <c r="LW112" s="241">
        <f t="shared" si="511"/>
        <v>256.66000000000003</v>
      </c>
      <c r="LX112" s="51">
        <f t="shared" si="198"/>
        <v>676.6703333333312</v>
      </c>
      <c r="LY112" s="51">
        <f t="shared" si="340"/>
        <v>163649.73299999992</v>
      </c>
      <c r="LZ112" s="46">
        <f t="shared" si="341"/>
        <v>256.66000000000003</v>
      </c>
      <c r="MA112" s="199">
        <f t="shared" si="342"/>
        <v>10000</v>
      </c>
      <c r="MB112" s="468">
        <f t="shared" si="199"/>
        <v>-933.33033333333128</v>
      </c>
      <c r="MC112" s="46">
        <f t="shared" si="200"/>
        <v>-1123.1238136873469</v>
      </c>
      <c r="MD112" s="46">
        <f t="shared" si="201"/>
        <v>-866.46381368734683</v>
      </c>
      <c r="ME112" s="48"/>
      <c r="MG112" s="45">
        <v>51</v>
      </c>
      <c r="MH112" s="46">
        <f t="shared" si="202"/>
        <v>1076.608661999408</v>
      </c>
      <c r="MI112" s="46">
        <f t="shared" si="512"/>
        <v>154.09</v>
      </c>
      <c r="MJ112" s="46">
        <f t="shared" si="204"/>
        <v>922.51866199940798</v>
      </c>
      <c r="MK112" s="46">
        <f t="shared" si="205"/>
        <v>280.17026022377735</v>
      </c>
      <c r="ML112" s="46">
        <f t="shared" si="206"/>
        <v>642.34840177563069</v>
      </c>
      <c r="MM112" s="51">
        <f t="shared" si="207"/>
        <v>167459.80773249076</v>
      </c>
      <c r="MN112" s="199">
        <f t="shared" si="343"/>
        <v>10000</v>
      </c>
      <c r="MO112" s="58">
        <f t="shared" si="208"/>
        <v>889.32945707741396</v>
      </c>
      <c r="MP112" s="52">
        <f t="shared" si="513"/>
        <v>148.46</v>
      </c>
      <c r="MQ112" s="51">
        <f t="shared" si="210"/>
        <v>740.86945707741393</v>
      </c>
      <c r="MR112" s="57">
        <f t="shared" si="211"/>
        <v>161232.90768905179</v>
      </c>
      <c r="MS112" s="199">
        <f t="shared" si="344"/>
        <v>10000</v>
      </c>
      <c r="MT112" s="468">
        <f t="shared" si="345"/>
        <v>-889.32945707741396</v>
      </c>
      <c r="MU112" s="46">
        <f t="shared" si="212"/>
        <v>-1076.608661999408</v>
      </c>
      <c r="MV112" s="46">
        <f t="shared" si="213"/>
        <v>-922.51866199940798</v>
      </c>
      <c r="MW112" s="48"/>
      <c r="MY112" s="45">
        <v>51</v>
      </c>
      <c r="MZ112" s="46">
        <f t="shared" si="214"/>
        <v>1076.608661999408</v>
      </c>
      <c r="NA112" s="46">
        <f t="shared" si="514"/>
        <v>154.09</v>
      </c>
      <c r="NB112" s="128">
        <f t="shared" si="216"/>
        <v>922.51866199940798</v>
      </c>
      <c r="NC112" s="46">
        <f t="shared" si="217"/>
        <v>280.17026022377735</v>
      </c>
      <c r="ND112" s="46">
        <f t="shared" si="218"/>
        <v>642.34840177563069</v>
      </c>
      <c r="NE112" s="51">
        <f t="shared" si="219"/>
        <v>167459.80773249076</v>
      </c>
      <c r="NF112" s="153">
        <f t="shared" si="346"/>
        <v>10000</v>
      </c>
      <c r="NG112" s="45">
        <v>51</v>
      </c>
      <c r="NH112" s="46">
        <f t="shared" si="220"/>
        <v>1076.6099999999999</v>
      </c>
      <c r="NI112" s="46">
        <f t="shared" si="515"/>
        <v>154.09</v>
      </c>
      <c r="NJ112" s="128">
        <f t="shared" si="347"/>
        <v>922.52</v>
      </c>
      <c r="NK112" s="46">
        <f t="shared" si="348"/>
        <v>280.17014404698398</v>
      </c>
      <c r="NL112" s="46">
        <f t="shared" si="222"/>
        <v>642.349855953016</v>
      </c>
      <c r="NM112" s="51">
        <f t="shared" si="223"/>
        <v>167459.73657223737</v>
      </c>
      <c r="NN112" s="58">
        <f t="shared" si="224"/>
        <v>888.78037499999857</v>
      </c>
      <c r="NO112" s="52">
        <f t="shared" si="516"/>
        <v>148.5</v>
      </c>
      <c r="NP112" s="51">
        <f t="shared" si="226"/>
        <v>740.28037499999857</v>
      </c>
      <c r="NQ112" s="57">
        <f t="shared" si="227"/>
        <v>161261.51087500012</v>
      </c>
      <c r="NR112" s="153">
        <f t="shared" si="349"/>
        <v>10000</v>
      </c>
      <c r="NS112" s="469">
        <f t="shared" si="228"/>
        <v>-888.78037499999857</v>
      </c>
      <c r="NT112" s="46">
        <f t="shared" si="229"/>
        <v>-1076.6099999999999</v>
      </c>
      <c r="NU112" s="46">
        <f t="shared" si="230"/>
        <v>-922.52</v>
      </c>
      <c r="NV112" s="48"/>
      <c r="NX112" s="45">
        <v>51</v>
      </c>
      <c r="NY112" s="46">
        <f t="shared" si="231"/>
        <v>1076.6456011701148</v>
      </c>
      <c r="NZ112" s="46">
        <f t="shared" si="517"/>
        <v>152.26999999999998</v>
      </c>
      <c r="OA112" s="46">
        <f t="shared" si="233"/>
        <v>924.37560117011481</v>
      </c>
      <c r="OB112" s="46">
        <f t="shared" si="234"/>
        <v>280.29570103811039</v>
      </c>
      <c r="OC112" s="46">
        <f t="shared" si="235"/>
        <v>644.07990013200447</v>
      </c>
      <c r="OD112" s="51">
        <f t="shared" si="236"/>
        <v>167533.34072273425</v>
      </c>
      <c r="OE112" s="57">
        <f t="shared" si="542"/>
        <v>166126.3637237603</v>
      </c>
      <c r="OF112" s="153">
        <f t="shared" si="351"/>
        <v>10000</v>
      </c>
      <c r="OG112" s="58">
        <f t="shared" si="237"/>
        <v>889.48383333333379</v>
      </c>
      <c r="OH112" s="241">
        <f t="shared" si="543"/>
        <v>146.64999999999998</v>
      </c>
      <c r="OI112" s="51">
        <f t="shared" si="238"/>
        <v>742.83383333333381</v>
      </c>
      <c r="OJ112" s="51">
        <f t="shared" si="239"/>
        <v>161315.6745000002</v>
      </c>
      <c r="OK112" s="153">
        <f t="shared" si="544"/>
        <v>159999.99999999953</v>
      </c>
      <c r="OL112" s="153">
        <f t="shared" si="354"/>
        <v>10000</v>
      </c>
      <c r="OM112" s="468">
        <f t="shared" si="355"/>
        <v>-889.48383333333379</v>
      </c>
      <c r="ON112" s="46">
        <f t="shared" si="356"/>
        <v>-1076.6456011701148</v>
      </c>
      <c r="OO112" s="46">
        <f t="shared" si="240"/>
        <v>-924.37560117011481</v>
      </c>
      <c r="OP112" s="48"/>
      <c r="OR112" s="45">
        <v>51</v>
      </c>
      <c r="OS112" s="46">
        <f t="shared" si="241"/>
        <v>1076.765700416463</v>
      </c>
      <c r="OT112" s="46">
        <f t="shared" si="518"/>
        <v>152.48000000000002</v>
      </c>
      <c r="OU112" s="128">
        <f t="shared" si="243"/>
        <v>924.28570041646299</v>
      </c>
      <c r="OV112" s="46">
        <f t="shared" si="244"/>
        <v>280.28800282220999</v>
      </c>
      <c r="OW112" s="46">
        <f t="shared" si="245"/>
        <v>643.99769759425294</v>
      </c>
      <c r="OX112" s="51">
        <f t="shared" si="246"/>
        <v>167528.80399573172</v>
      </c>
      <c r="OY112" s="51">
        <f t="shared" si="545"/>
        <v>166344.19700329</v>
      </c>
      <c r="OZ112" s="153">
        <f t="shared" si="358"/>
        <v>10000</v>
      </c>
      <c r="PA112" s="45">
        <v>51</v>
      </c>
      <c r="PB112" s="46">
        <f t="shared" si="247"/>
        <v>1076.765700416463</v>
      </c>
      <c r="PC112" s="46">
        <f t="shared" si="546"/>
        <v>152.48000000000002</v>
      </c>
      <c r="PD112" s="128">
        <f t="shared" si="248"/>
        <v>924.28570041646299</v>
      </c>
      <c r="PE112" s="46">
        <f t="shared" si="249"/>
        <v>280.28800282220999</v>
      </c>
      <c r="PF112" s="46">
        <f t="shared" si="250"/>
        <v>643.99769759425294</v>
      </c>
      <c r="PG112" s="51">
        <f t="shared" si="251"/>
        <v>167528.80399573172</v>
      </c>
      <c r="PH112" s="153">
        <f t="shared" si="547"/>
        <v>166344.07687014932</v>
      </c>
      <c r="PI112" s="688">
        <f t="shared" si="252"/>
        <v>889.6533333333341</v>
      </c>
      <c r="PJ112" s="52">
        <f t="shared" si="548"/>
        <v>147.03</v>
      </c>
      <c r="PK112" s="51">
        <f t="shared" si="253"/>
        <v>742.62333333333413</v>
      </c>
      <c r="PL112" s="57">
        <f t="shared" si="254"/>
        <v>161312.25000000003</v>
      </c>
      <c r="PM112" s="57">
        <f t="shared" si="549"/>
        <v>160404.73599999992</v>
      </c>
      <c r="PN112" s="153">
        <f t="shared" si="363"/>
        <v>10000</v>
      </c>
      <c r="PO112" s="469">
        <f t="shared" si="255"/>
        <v>-889.6533333333341</v>
      </c>
      <c r="PP112" s="46">
        <f t="shared" si="256"/>
        <v>-1076.765700416463</v>
      </c>
      <c r="PQ112" s="46">
        <f t="shared" si="257"/>
        <v>-924.28570041646299</v>
      </c>
      <c r="PR112" s="48"/>
    </row>
    <row r="113" spans="2:434" hidden="1" x14ac:dyDescent="0.3">
      <c r="B113" s="45">
        <v>52</v>
      </c>
      <c r="C113" s="46">
        <f t="shared" si="10"/>
        <v>1111.77</v>
      </c>
      <c r="D113" s="46">
        <f t="shared" si="11"/>
        <v>100</v>
      </c>
      <c r="E113" s="46">
        <f t="shared" si="12"/>
        <v>1011.77</v>
      </c>
      <c r="F113" s="46">
        <f t="shared" si="13"/>
        <v>273.19668172895797</v>
      </c>
      <c r="G113" s="46">
        <f t="shared" si="14"/>
        <v>738.57331827104201</v>
      </c>
      <c r="H113" s="51">
        <f t="shared" si="15"/>
        <v>163179.43571910373</v>
      </c>
      <c r="I113" s="58">
        <f t="shared" si="16"/>
        <v>933.33333333333337</v>
      </c>
      <c r="J113" s="52">
        <f t="shared" si="17"/>
        <v>100</v>
      </c>
      <c r="K113" s="51">
        <f t="shared" si="18"/>
        <v>833.33333333333337</v>
      </c>
      <c r="L113" s="57">
        <f t="shared" si="19"/>
        <v>156666.66666666616</v>
      </c>
      <c r="M113" s="468">
        <f t="shared" si="258"/>
        <v>-933.33333333333337</v>
      </c>
      <c r="N113" s="46">
        <f t="shared" si="259"/>
        <v>-1111.77</v>
      </c>
      <c r="O113" s="47"/>
      <c r="P113" s="46">
        <f t="shared" si="260"/>
        <v>-1011.77</v>
      </c>
      <c r="Q113" s="48"/>
      <c r="R113" s="29"/>
      <c r="S113" s="29"/>
      <c r="T113" s="45">
        <v>52</v>
      </c>
      <c r="U113" s="46">
        <f t="shared" si="20"/>
        <v>1164.8900000000001</v>
      </c>
      <c r="V113" s="46">
        <f t="shared" si="21"/>
        <v>153.12</v>
      </c>
      <c r="W113" s="46">
        <f t="shared" si="261"/>
        <v>1011.77</v>
      </c>
      <c r="X113" s="46">
        <f t="shared" si="22"/>
        <v>273.19668172895797</v>
      </c>
      <c r="Y113" s="46">
        <f t="shared" si="23"/>
        <v>738.57331827104201</v>
      </c>
      <c r="Z113" s="51">
        <f t="shared" si="24"/>
        <v>163179.43571910373</v>
      </c>
      <c r="AA113" s="58">
        <f t="shared" si="25"/>
        <v>980.45333333333338</v>
      </c>
      <c r="AB113" s="52">
        <f t="shared" si="26"/>
        <v>147.12</v>
      </c>
      <c r="AC113" s="51">
        <f t="shared" si="27"/>
        <v>833.33333333333337</v>
      </c>
      <c r="AD113" s="57">
        <f t="shared" si="28"/>
        <v>156666.66666666616</v>
      </c>
      <c r="AE113" s="468">
        <f t="shared" si="262"/>
        <v>-980.45333333333338</v>
      </c>
      <c r="AF113" s="46">
        <f t="shared" si="29"/>
        <v>-1164.8900000000001</v>
      </c>
      <c r="AG113" s="47"/>
      <c r="AH113" s="46">
        <f t="shared" si="263"/>
        <v>-1011.77</v>
      </c>
      <c r="AI113" s="48"/>
      <c r="AJ113" s="29"/>
      <c r="AK113" s="45">
        <v>52</v>
      </c>
      <c r="AL113" s="46">
        <f t="shared" si="30"/>
        <v>1117.72</v>
      </c>
      <c r="AM113" s="46"/>
      <c r="AN113" s="46"/>
      <c r="AO113" s="46">
        <f t="shared" si="31"/>
        <v>151.12</v>
      </c>
      <c r="AP113" s="128">
        <f t="shared" si="32"/>
        <v>966.6</v>
      </c>
      <c r="AQ113" s="128"/>
      <c r="AR113" s="128"/>
      <c r="AS113" s="46">
        <f t="shared" si="33"/>
        <v>278.5903178009122</v>
      </c>
      <c r="AT113" s="46">
        <f t="shared" si="34"/>
        <v>688.00968219908782</v>
      </c>
      <c r="AU113" s="51"/>
      <c r="AV113" s="51"/>
      <c r="AW113" s="51">
        <f t="shared" si="35"/>
        <v>166466.18099834825</v>
      </c>
      <c r="AX113" s="58">
        <f t="shared" si="264"/>
        <v>927.38215694565588</v>
      </c>
      <c r="AY113" s="52"/>
      <c r="AZ113" s="52"/>
      <c r="BA113" s="52">
        <f t="shared" si="36"/>
        <v>145.6</v>
      </c>
      <c r="BB113" s="51">
        <f t="shared" si="37"/>
        <v>781.78215694565586</v>
      </c>
      <c r="BC113" s="51"/>
      <c r="BD113" s="51"/>
      <c r="BE113" s="57">
        <f t="shared" si="38"/>
        <v>160270.22783882584</v>
      </c>
      <c r="BF113" s="468">
        <f t="shared" si="39"/>
        <v>-927.38215694565588</v>
      </c>
      <c r="BG113" s="46">
        <f t="shared" si="40"/>
        <v>-1117.72</v>
      </c>
      <c r="BH113" s="46">
        <f t="shared" si="41"/>
        <v>-966.6</v>
      </c>
      <c r="BI113" s="48"/>
      <c r="BJ113" s="12"/>
      <c r="BK113" s="45">
        <v>52</v>
      </c>
      <c r="BL113" s="46">
        <f t="shared" si="265"/>
        <v>1160.6099999999999</v>
      </c>
      <c r="BM113" s="46">
        <f t="shared" si="266"/>
        <v>148.84</v>
      </c>
      <c r="BN113" s="46">
        <f t="shared" si="267"/>
        <v>1011.77</v>
      </c>
      <c r="BO113" s="46">
        <f t="shared" si="42"/>
        <v>273.19668172895797</v>
      </c>
      <c r="BP113" s="46">
        <f t="shared" si="43"/>
        <v>738.57331827104201</v>
      </c>
      <c r="BQ113" s="51">
        <f t="shared" si="44"/>
        <v>163179.43571910373</v>
      </c>
      <c r="BR113" s="57">
        <f t="shared" si="519"/>
        <v>166126.3637237603</v>
      </c>
      <c r="BS113" s="58">
        <f t="shared" si="45"/>
        <v>976.6733333333334</v>
      </c>
      <c r="BT113" s="52">
        <f t="shared" si="269"/>
        <v>143.34</v>
      </c>
      <c r="BU113" s="51">
        <f t="shared" si="46"/>
        <v>833.33333333333337</v>
      </c>
      <c r="BV113" s="51">
        <f t="shared" si="47"/>
        <v>156666.66666666616</v>
      </c>
      <c r="BW113" s="153">
        <f t="shared" si="520"/>
        <v>159999.99999999953</v>
      </c>
      <c r="BX113" s="468">
        <f t="shared" si="271"/>
        <v>-976.6733333333334</v>
      </c>
      <c r="BY113" s="46">
        <f t="shared" si="272"/>
        <v>-1160.6099999999999</v>
      </c>
      <c r="BZ113" s="46">
        <f t="shared" si="48"/>
        <v>-1011.77</v>
      </c>
      <c r="CA113" s="48"/>
      <c r="CB113" s="29"/>
      <c r="CC113" s="45">
        <v>52</v>
      </c>
      <c r="CD113" s="128">
        <f t="shared" si="49"/>
        <v>1117.6300000000001</v>
      </c>
      <c r="CE113" s="46">
        <f t="shared" si="273"/>
        <v>147.36000000000001</v>
      </c>
      <c r="CF113" s="128">
        <f t="shared" si="50"/>
        <v>970.27</v>
      </c>
      <c r="CG113" s="46">
        <f t="shared" si="274"/>
        <v>278.3192134169725</v>
      </c>
      <c r="CH113" s="46">
        <f t="shared" si="52"/>
        <v>691.95078658302748</v>
      </c>
      <c r="CI113" s="51">
        <f t="shared" si="53"/>
        <v>166299.57726360045</v>
      </c>
      <c r="CJ113" s="199">
        <f t="shared" si="521"/>
        <v>169060.48007498166</v>
      </c>
      <c r="CK113" s="153">
        <f t="shared" si="276"/>
        <v>10000</v>
      </c>
      <c r="CL113" s="45">
        <v>52</v>
      </c>
      <c r="CM113" s="46">
        <f t="shared" si="277"/>
        <v>1117.6300000000001</v>
      </c>
      <c r="CN113" s="128">
        <f t="shared" si="54"/>
        <v>147.36000000000001</v>
      </c>
      <c r="CO113" s="128">
        <f t="shared" si="278"/>
        <v>970.27</v>
      </c>
      <c r="CP113" s="46">
        <f t="shared" si="55"/>
        <v>278.3192134169725</v>
      </c>
      <c r="CQ113" s="46">
        <f t="shared" si="56"/>
        <v>691.95078658302748</v>
      </c>
      <c r="CR113" s="51">
        <f t="shared" si="57"/>
        <v>166299.57726360045</v>
      </c>
      <c r="CS113" s="153">
        <f t="shared" si="522"/>
        <v>169060.48007498166</v>
      </c>
      <c r="CT113" s="58">
        <f t="shared" si="58"/>
        <v>927.86033333333398</v>
      </c>
      <c r="CU113" s="52">
        <f t="shared" si="280"/>
        <v>142.30000000000001</v>
      </c>
      <c r="CV113" s="51">
        <f t="shared" si="281"/>
        <v>785.56033333333403</v>
      </c>
      <c r="CW113" s="51">
        <f t="shared" si="59"/>
        <v>160116.38266666653</v>
      </c>
      <c r="CX113" s="57">
        <f t="shared" si="523"/>
        <v>163258.62399999984</v>
      </c>
      <c r="CY113" s="153">
        <f t="shared" si="283"/>
        <v>10000</v>
      </c>
      <c r="CZ113" s="479">
        <f t="shared" si="60"/>
        <v>-927.86033333333398</v>
      </c>
      <c r="DA113" s="46">
        <f t="shared" si="284"/>
        <v>-1117.6300000000001</v>
      </c>
      <c r="DB113" s="46">
        <f t="shared" si="285"/>
        <v>-970.27</v>
      </c>
      <c r="DC113" s="48"/>
      <c r="DE113" s="45">
        <v>52</v>
      </c>
      <c r="DF113" s="46">
        <f t="shared" si="61"/>
        <v>1085.0999999999999</v>
      </c>
      <c r="DG113" s="46">
        <f t="shared" si="524"/>
        <v>73.33</v>
      </c>
      <c r="DH113" s="46">
        <f t="shared" si="62"/>
        <v>1011.77</v>
      </c>
      <c r="DI113" s="46">
        <f t="shared" si="63"/>
        <v>273.19668172895797</v>
      </c>
      <c r="DJ113" s="46">
        <f t="shared" si="64"/>
        <v>738.57331827104201</v>
      </c>
      <c r="DK113" s="51">
        <f t="shared" si="65"/>
        <v>163179.43571910373</v>
      </c>
      <c r="DL113" s="58">
        <f t="shared" si="66"/>
        <v>906.66333333333341</v>
      </c>
      <c r="DM113" s="52">
        <f t="shared" si="525"/>
        <v>73.33</v>
      </c>
      <c r="DN113" s="51">
        <f t="shared" si="67"/>
        <v>833.33333333333337</v>
      </c>
      <c r="DO113" s="57">
        <f t="shared" si="68"/>
        <v>156666.66666666616</v>
      </c>
      <c r="DP113" s="468">
        <f t="shared" si="288"/>
        <v>-906.66333333333341</v>
      </c>
      <c r="DQ113" s="46">
        <f t="shared" si="289"/>
        <v>-1085.0999999999999</v>
      </c>
      <c r="DR113" s="47"/>
      <c r="DS113" s="46">
        <f t="shared" si="290"/>
        <v>-1011.77</v>
      </c>
      <c r="DT113" s="48"/>
      <c r="DU113" s="29"/>
      <c r="DV113" s="45">
        <v>52</v>
      </c>
      <c r="DW113" s="46">
        <f t="shared" si="291"/>
        <v>1071.8599999999999</v>
      </c>
      <c r="DX113" s="46">
        <f t="shared" si="526"/>
        <v>60.09</v>
      </c>
      <c r="DY113" s="46">
        <f t="shared" si="293"/>
        <v>1011.77</v>
      </c>
      <c r="DZ113" s="46">
        <f t="shared" si="69"/>
        <v>273.19668172895797</v>
      </c>
      <c r="EA113" s="46">
        <f t="shared" si="70"/>
        <v>738.57331827104201</v>
      </c>
      <c r="EB113" s="51">
        <f t="shared" si="71"/>
        <v>163179.43571910373</v>
      </c>
      <c r="EC113" s="58">
        <f t="shared" si="72"/>
        <v>891.06333333333339</v>
      </c>
      <c r="ED113" s="52">
        <f t="shared" si="527"/>
        <v>57.73</v>
      </c>
      <c r="EE113" s="51">
        <f t="shared" si="73"/>
        <v>833.33333333333337</v>
      </c>
      <c r="EF113" s="57">
        <f t="shared" si="74"/>
        <v>156666.66666666616</v>
      </c>
      <c r="EG113" s="468">
        <f t="shared" si="295"/>
        <v>-891.06333333333339</v>
      </c>
      <c r="EH113" s="46">
        <f t="shared" si="296"/>
        <v>-1071.8599999999999</v>
      </c>
      <c r="EI113" s="47"/>
      <c r="EJ113" s="46">
        <f t="shared" si="297"/>
        <v>-1011.77</v>
      </c>
      <c r="EK113" s="48"/>
      <c r="EL113" s="29"/>
      <c r="EM113" s="45">
        <v>52</v>
      </c>
      <c r="EN113" s="46">
        <f t="shared" si="504"/>
        <v>1058.0868689014749</v>
      </c>
      <c r="EO113" s="46">
        <f t="shared" si="528"/>
        <v>60.210000000000008</v>
      </c>
      <c r="EP113" s="128">
        <f t="shared" si="77"/>
        <v>997.87686890147484</v>
      </c>
      <c r="EQ113" s="46">
        <f t="shared" si="78"/>
        <v>273.71106713622368</v>
      </c>
      <c r="ER113" s="46">
        <f t="shared" si="79"/>
        <v>724.16580176525122</v>
      </c>
      <c r="ES113" s="51">
        <f t="shared" si="80"/>
        <v>163502.47447996895</v>
      </c>
      <c r="ET113" s="153">
        <f t="shared" si="298"/>
        <v>10000</v>
      </c>
      <c r="EU113" s="45">
        <v>52</v>
      </c>
      <c r="EV113" s="46">
        <f t="shared" si="81"/>
        <v>1058.0899999999999</v>
      </c>
      <c r="EW113" s="46">
        <f t="shared" si="529"/>
        <v>60.210000000000008</v>
      </c>
      <c r="EX113" s="128">
        <f t="shared" si="300"/>
        <v>997.88</v>
      </c>
      <c r="EY113" s="46">
        <f t="shared" si="301"/>
        <v>273.71078959553296</v>
      </c>
      <c r="EZ113" s="46">
        <f t="shared" si="82"/>
        <v>724.16921040446709</v>
      </c>
      <c r="FA113" s="51">
        <f t="shared" si="83"/>
        <v>163502.30454691529</v>
      </c>
      <c r="FB113" s="58">
        <f t="shared" si="302"/>
        <v>874.86920833333363</v>
      </c>
      <c r="FC113" s="52">
        <f t="shared" si="530"/>
        <v>57.92</v>
      </c>
      <c r="FD113" s="51">
        <f t="shared" si="304"/>
        <v>816.94920833333367</v>
      </c>
      <c r="FE113" s="57">
        <f t="shared" si="84"/>
        <v>157176.03116666654</v>
      </c>
      <c r="FF113" s="153">
        <f t="shared" si="305"/>
        <v>10000</v>
      </c>
      <c r="FG113" s="469">
        <f t="shared" si="85"/>
        <v>-874.86920833333363</v>
      </c>
      <c r="FH113" s="46">
        <f t="shared" si="86"/>
        <v>-1058.0899999999999</v>
      </c>
      <c r="FI113" s="46">
        <f t="shared" si="87"/>
        <v>-997.88</v>
      </c>
      <c r="FJ113" s="48"/>
      <c r="FL113" s="45">
        <v>52</v>
      </c>
      <c r="FM113" s="46">
        <f t="shared" si="306"/>
        <v>1072.67</v>
      </c>
      <c r="FN113" s="46">
        <f t="shared" si="505"/>
        <v>60.9</v>
      </c>
      <c r="FO113" s="46">
        <f t="shared" si="307"/>
        <v>1011.77</v>
      </c>
      <c r="FP113" s="46">
        <f t="shared" si="89"/>
        <v>273.19668172895797</v>
      </c>
      <c r="FQ113" s="46">
        <f t="shared" si="90"/>
        <v>738.57331827104201</v>
      </c>
      <c r="FR113" s="51">
        <f t="shared" si="91"/>
        <v>163179.43571910373</v>
      </c>
      <c r="FS113" s="57">
        <f t="shared" si="531"/>
        <v>166126.3637237603</v>
      </c>
      <c r="FT113" s="58">
        <f t="shared" si="92"/>
        <v>891.98333333333335</v>
      </c>
      <c r="FU113" s="241">
        <f t="shared" si="506"/>
        <v>58.65</v>
      </c>
      <c r="FV113" s="51">
        <f t="shared" si="94"/>
        <v>833.33333333333337</v>
      </c>
      <c r="FW113" s="51">
        <f t="shared" si="95"/>
        <v>156666.66666666616</v>
      </c>
      <c r="FX113" s="153">
        <f t="shared" si="532"/>
        <v>159999.99999999953</v>
      </c>
      <c r="FY113" s="468">
        <f t="shared" si="310"/>
        <v>-891.98333333333335</v>
      </c>
      <c r="FZ113" s="46">
        <f t="shared" si="311"/>
        <v>-1072.67</v>
      </c>
      <c r="GA113" s="46">
        <f t="shared" si="96"/>
        <v>-1011.77</v>
      </c>
      <c r="GB113" s="48"/>
      <c r="GD113" s="45">
        <v>52</v>
      </c>
      <c r="GE113" s="46">
        <f t="shared" si="507"/>
        <v>1060.0875939185617</v>
      </c>
      <c r="GF113" s="128">
        <f t="shared" si="533"/>
        <v>60.98</v>
      </c>
      <c r="GG113" s="128">
        <f t="shared" si="98"/>
        <v>999.10759391856163</v>
      </c>
      <c r="GH113" s="46">
        <f t="shared" si="99"/>
        <v>273.62497310839331</v>
      </c>
      <c r="GI113" s="46">
        <f t="shared" si="100"/>
        <v>725.48262081016833</v>
      </c>
      <c r="GJ113" s="51">
        <f t="shared" si="101"/>
        <v>163449.50124422583</v>
      </c>
      <c r="GK113" s="51">
        <f t="shared" si="534"/>
        <v>166344.19700329</v>
      </c>
      <c r="GL113" s="153">
        <f t="shared" si="314"/>
        <v>10000</v>
      </c>
      <c r="GM113" s="45">
        <v>52</v>
      </c>
      <c r="GN113" s="46">
        <f t="shared" si="102"/>
        <v>1060.0899999999999</v>
      </c>
      <c r="GO113" s="46">
        <f t="shared" si="508"/>
        <v>60.98</v>
      </c>
      <c r="GP113" s="128">
        <f t="shared" si="315"/>
        <v>999.11</v>
      </c>
      <c r="GQ113" s="46">
        <f t="shared" si="104"/>
        <v>273.62475983324424</v>
      </c>
      <c r="GR113" s="46">
        <f t="shared" si="105"/>
        <v>725.48524016675583</v>
      </c>
      <c r="GS113" s="51">
        <f t="shared" si="106"/>
        <v>163449.37065977982</v>
      </c>
      <c r="GT113" s="153">
        <f t="shared" si="535"/>
        <v>166344.07687014932</v>
      </c>
      <c r="GU113" s="58">
        <f t="shared" si="107"/>
        <v>876.92633333333197</v>
      </c>
      <c r="GV113" s="52">
        <f t="shared" si="509"/>
        <v>58.81</v>
      </c>
      <c r="GW113" s="51">
        <f t="shared" si="317"/>
        <v>818.11633333333202</v>
      </c>
      <c r="GX113" s="57">
        <f t="shared" si="109"/>
        <v>157132.27066666656</v>
      </c>
      <c r="GY113" s="57">
        <f t="shared" si="536"/>
        <v>160404.73599999992</v>
      </c>
      <c r="GZ113" s="153">
        <f t="shared" si="319"/>
        <v>10000</v>
      </c>
      <c r="HA113" s="469">
        <f t="shared" si="110"/>
        <v>-876.92633333333197</v>
      </c>
      <c r="HB113" s="46">
        <f t="shared" si="111"/>
        <v>-1060.0899999999999</v>
      </c>
      <c r="HC113" s="46">
        <f t="shared" si="112"/>
        <v>-999.11</v>
      </c>
      <c r="HD113" s="48"/>
      <c r="HF113" s="45">
        <v>52</v>
      </c>
      <c r="HG113" s="46">
        <f t="shared" si="113"/>
        <v>1123.8775326810628</v>
      </c>
      <c r="HH113" s="46">
        <f t="shared" si="114"/>
        <v>250</v>
      </c>
      <c r="HI113" s="46">
        <f t="shared" si="115"/>
        <v>873.8775326810628</v>
      </c>
      <c r="HJ113" s="46">
        <f t="shared" si="116"/>
        <v>285.41947520910588</v>
      </c>
      <c r="HK113" s="46">
        <f t="shared" si="117"/>
        <v>588.45805747195686</v>
      </c>
      <c r="HL113" s="51">
        <f t="shared" si="118"/>
        <v>170663.22706799157</v>
      </c>
      <c r="HM113" s="153">
        <f t="shared" si="320"/>
        <v>10000</v>
      </c>
      <c r="HN113" s="58">
        <f t="shared" si="119"/>
        <v>933.33333333333724</v>
      </c>
      <c r="HO113" s="52">
        <f t="shared" si="120"/>
        <v>250</v>
      </c>
      <c r="HP113" s="51">
        <f t="shared" si="121"/>
        <v>683.33333333333724</v>
      </c>
      <c r="HQ113" s="57">
        <f t="shared" si="122"/>
        <v>164466.66666666616</v>
      </c>
      <c r="HR113" s="153">
        <f t="shared" si="321"/>
        <v>10000</v>
      </c>
      <c r="HS113" s="468">
        <f t="shared" si="123"/>
        <v>-933.33333333333724</v>
      </c>
      <c r="HT113" s="46">
        <f t="shared" si="124"/>
        <v>-1123.8775326810628</v>
      </c>
      <c r="HU113" s="46">
        <f t="shared" si="125"/>
        <v>-873.8775326810628</v>
      </c>
      <c r="HV113" s="48"/>
      <c r="HW113" s="29"/>
      <c r="HX113" s="45">
        <v>52</v>
      </c>
      <c r="HY113" s="128">
        <f t="shared" si="126"/>
        <v>1124.3399999999999</v>
      </c>
      <c r="HZ113" s="46">
        <f t="shared" si="127"/>
        <v>248.04</v>
      </c>
      <c r="IA113" s="46">
        <f t="shared" si="128"/>
        <v>876.3</v>
      </c>
      <c r="IB113" s="46">
        <f t="shared" si="129"/>
        <v>287.08260290122001</v>
      </c>
      <c r="IC113" s="46">
        <f t="shared" si="130"/>
        <v>589.21739709877988</v>
      </c>
      <c r="ID113" s="51">
        <f t="shared" si="131"/>
        <v>171660.34434363322</v>
      </c>
      <c r="IE113" s="153">
        <f t="shared" si="322"/>
        <v>10000</v>
      </c>
      <c r="IF113" s="58">
        <f t="shared" si="132"/>
        <v>930.14625019664186</v>
      </c>
      <c r="IG113" s="52">
        <f t="shared" si="133"/>
        <v>239.1</v>
      </c>
      <c r="IH113" s="51">
        <f t="shared" si="134"/>
        <v>691.04625019664184</v>
      </c>
      <c r="II113" s="57">
        <f t="shared" si="323"/>
        <v>165352.57498977473</v>
      </c>
      <c r="IJ113" s="153">
        <f t="shared" si="324"/>
        <v>10000</v>
      </c>
      <c r="IK113" s="468">
        <f t="shared" si="135"/>
        <v>-930.14625019664186</v>
      </c>
      <c r="IL113" s="46">
        <f t="shared" si="136"/>
        <v>-1124.3399999999999</v>
      </c>
      <c r="IM113" s="46">
        <f t="shared" si="137"/>
        <v>-876.3</v>
      </c>
      <c r="IN113" s="48"/>
      <c r="IO113" s="53">
        <f t="shared" si="138"/>
        <v>248.05383015690873</v>
      </c>
      <c r="IQ113" s="45">
        <v>52</v>
      </c>
      <c r="IR113" s="128">
        <f t="shared" si="139"/>
        <v>1126.4568749999989</v>
      </c>
      <c r="IS113" s="128">
        <f t="shared" si="140"/>
        <v>252.7</v>
      </c>
      <c r="IT113" s="128">
        <f t="shared" si="141"/>
        <v>873.7568749999989</v>
      </c>
      <c r="IU113" s="46">
        <f t="shared" si="364"/>
        <v>287.33</v>
      </c>
      <c r="IV113" s="46">
        <f t="shared" si="143"/>
        <v>586.42687499999897</v>
      </c>
      <c r="IW113" s="51">
        <f t="shared" si="144"/>
        <v>171812.26250000007</v>
      </c>
      <c r="IX113" s="199">
        <f t="shared" si="325"/>
        <v>10000</v>
      </c>
      <c r="IY113" s="128">
        <f t="shared" si="145"/>
        <v>248.09518819713503</v>
      </c>
      <c r="IZ113" s="408">
        <f t="shared" si="146"/>
        <v>0</v>
      </c>
      <c r="JA113" s="58">
        <f t="shared" si="147"/>
        <v>931.95916666666494</v>
      </c>
      <c r="JB113" s="52">
        <f t="shared" si="148"/>
        <v>243.6</v>
      </c>
      <c r="JC113" s="51">
        <f t="shared" si="149"/>
        <v>688.35916666666492</v>
      </c>
      <c r="JD113" s="57">
        <f t="shared" si="150"/>
        <v>165509.76333333337</v>
      </c>
      <c r="JE113" s="280">
        <f t="shared" si="151"/>
        <v>10000</v>
      </c>
      <c r="JF113" s="280">
        <f t="shared" si="152"/>
        <v>0</v>
      </c>
      <c r="JG113" s="468">
        <f t="shared" si="153"/>
        <v>-931.95916666666494</v>
      </c>
      <c r="JH113" s="46">
        <f t="shared" si="154"/>
        <v>-1126.4568749999989</v>
      </c>
      <c r="JI113" s="46">
        <f t="shared" si="155"/>
        <v>-873.7568749999989</v>
      </c>
      <c r="JJ113" s="48"/>
      <c r="JL113" s="45">
        <v>52</v>
      </c>
      <c r="JM113" s="46">
        <f t="shared" si="156"/>
        <v>1124.4930833333331</v>
      </c>
      <c r="JN113" s="46">
        <f t="shared" si="157"/>
        <v>244.26</v>
      </c>
      <c r="JO113" s="128">
        <f t="shared" si="158"/>
        <v>880.23308333333307</v>
      </c>
      <c r="JP113" s="46">
        <f t="shared" si="326"/>
        <v>287.51</v>
      </c>
      <c r="JQ113" s="46">
        <f t="shared" si="159"/>
        <v>592.72308333333308</v>
      </c>
      <c r="JR113" s="51">
        <f t="shared" si="160"/>
        <v>171913.7696666666</v>
      </c>
      <c r="JS113" s="51">
        <f t="shared" si="537"/>
        <v>166126.3637237603</v>
      </c>
      <c r="JT113" s="199">
        <f t="shared" si="328"/>
        <v>10000</v>
      </c>
      <c r="JU113" s="128">
        <f t="shared" si="161"/>
        <v>244.24535668395802</v>
      </c>
      <c r="JV113" s="408">
        <f t="shared" si="162"/>
        <v>0</v>
      </c>
      <c r="JW113" s="58">
        <f t="shared" si="163"/>
        <v>930.37233333333074</v>
      </c>
      <c r="JX113" s="52">
        <f t="shared" si="164"/>
        <v>235.24</v>
      </c>
      <c r="JY113" s="51">
        <f t="shared" si="165"/>
        <v>695.13233333333073</v>
      </c>
      <c r="JZ113" s="51">
        <f t="shared" si="166"/>
        <v>165617.83866666688</v>
      </c>
      <c r="KA113" s="199">
        <f t="shared" si="538"/>
        <v>159999.99999999953</v>
      </c>
      <c r="KB113" s="128">
        <f t="shared" si="330"/>
        <v>10000</v>
      </c>
      <c r="KC113" s="204">
        <f t="shared" si="167"/>
        <v>0</v>
      </c>
      <c r="KD113" s="468">
        <f t="shared" si="331"/>
        <v>-930.37233333333074</v>
      </c>
      <c r="KE113" s="46">
        <f t="shared" si="168"/>
        <v>-1124.4930833333331</v>
      </c>
      <c r="KF113" s="46">
        <f t="shared" si="169"/>
        <v>-880.23308333333307</v>
      </c>
      <c r="KG113" s="48"/>
      <c r="KI113" s="45">
        <v>52</v>
      </c>
      <c r="KJ113" s="46">
        <f t="shared" si="170"/>
        <v>1124.4890404061762</v>
      </c>
      <c r="KK113" s="46">
        <f t="shared" si="171"/>
        <v>245.16</v>
      </c>
      <c r="KL113" s="128">
        <f t="shared" si="172"/>
        <v>879.3290404061762</v>
      </c>
      <c r="KM113" s="46">
        <f t="shared" si="173"/>
        <v>287.33948592773487</v>
      </c>
      <c r="KN113" s="46">
        <f t="shared" si="174"/>
        <v>591.98955447844128</v>
      </c>
      <c r="KO113" s="51">
        <f t="shared" si="175"/>
        <v>171811.70200216246</v>
      </c>
      <c r="KP113" s="199">
        <f t="shared" si="539"/>
        <v>169060.48007498166</v>
      </c>
      <c r="KQ113" s="199">
        <f t="shared" si="333"/>
        <v>10000</v>
      </c>
      <c r="KR113" s="128">
        <f t="shared" si="176"/>
        <v>317.8965366969947</v>
      </c>
      <c r="KS113" s="408">
        <f t="shared" si="177"/>
        <v>0</v>
      </c>
      <c r="KT113" s="45">
        <v>52</v>
      </c>
      <c r="KU113" s="46">
        <f t="shared" si="334"/>
        <v>1124.49</v>
      </c>
      <c r="KV113" s="46">
        <f t="shared" si="178"/>
        <v>245.16</v>
      </c>
      <c r="KW113" s="128">
        <f t="shared" si="179"/>
        <v>879.33</v>
      </c>
      <c r="KX113" s="46">
        <f t="shared" si="180"/>
        <v>287.33940086930215</v>
      </c>
      <c r="KY113" s="46">
        <f t="shared" si="181"/>
        <v>591.99059913069789</v>
      </c>
      <c r="KZ113" s="51">
        <f t="shared" si="182"/>
        <v>171811.6499224506</v>
      </c>
      <c r="LA113" s="153">
        <f t="shared" si="540"/>
        <v>169060.48007498166</v>
      </c>
      <c r="LB113" s="58">
        <f t="shared" si="457"/>
        <v>930.59633333333579</v>
      </c>
      <c r="LC113" s="52">
        <f t="shared" si="184"/>
        <v>236.74</v>
      </c>
      <c r="LD113" s="51">
        <f t="shared" si="185"/>
        <v>693.85633333333578</v>
      </c>
      <c r="LE113" s="51">
        <f t="shared" si="186"/>
        <v>165526.51066666667</v>
      </c>
      <c r="LF113" s="51">
        <f t="shared" si="541"/>
        <v>163258.62399999984</v>
      </c>
      <c r="LG113" s="128">
        <f t="shared" si="187"/>
        <v>10000</v>
      </c>
      <c r="LH113" s="204">
        <f t="shared" si="188"/>
        <v>0</v>
      </c>
      <c r="LI113" s="479">
        <f t="shared" si="189"/>
        <v>-930.59633333333579</v>
      </c>
      <c r="LJ113" s="46">
        <f t="shared" si="337"/>
        <v>-1124.49</v>
      </c>
      <c r="LK113" s="46">
        <f t="shared" si="338"/>
        <v>-879.33</v>
      </c>
      <c r="LL113" s="48"/>
      <c r="LN113" s="45">
        <v>52</v>
      </c>
      <c r="LO113" s="46">
        <f t="shared" si="190"/>
        <v>1123.1238136873469</v>
      </c>
      <c r="LP113" s="46">
        <f t="shared" si="510"/>
        <v>256.66000000000003</v>
      </c>
      <c r="LQ113" s="46">
        <f t="shared" si="192"/>
        <v>866.46381368734683</v>
      </c>
      <c r="LR113" s="46">
        <f t="shared" si="193"/>
        <v>282.83579404840413</v>
      </c>
      <c r="LS113" s="46">
        <f t="shared" si="194"/>
        <v>583.62801963894276</v>
      </c>
      <c r="LT113" s="51">
        <f t="shared" si="195"/>
        <v>169117.84840940352</v>
      </c>
      <c r="LU113" s="199">
        <f t="shared" si="339"/>
        <v>10000</v>
      </c>
      <c r="LV113" s="58">
        <f t="shared" si="196"/>
        <v>933.33033333333128</v>
      </c>
      <c r="LW113" s="241">
        <f t="shared" si="511"/>
        <v>256.66000000000003</v>
      </c>
      <c r="LX113" s="51">
        <f t="shared" si="198"/>
        <v>676.6703333333312</v>
      </c>
      <c r="LY113" s="51">
        <f t="shared" si="340"/>
        <v>162973.06266666658</v>
      </c>
      <c r="LZ113" s="46">
        <f t="shared" si="341"/>
        <v>256.66000000000003</v>
      </c>
      <c r="MA113" s="199">
        <f t="shared" si="342"/>
        <v>10000</v>
      </c>
      <c r="MB113" s="468">
        <f t="shared" si="199"/>
        <v>-933.33033333333128</v>
      </c>
      <c r="MC113" s="46">
        <f t="shared" si="200"/>
        <v>-1123.1238136873469</v>
      </c>
      <c r="MD113" s="46">
        <f t="shared" si="201"/>
        <v>-866.46381368734683</v>
      </c>
      <c r="ME113" s="48"/>
      <c r="MG113" s="45">
        <v>52</v>
      </c>
      <c r="MH113" s="46">
        <f t="shared" si="202"/>
        <v>1076.608661999408</v>
      </c>
      <c r="MI113" s="46">
        <f t="shared" si="512"/>
        <v>153.49</v>
      </c>
      <c r="MJ113" s="46">
        <f t="shared" si="204"/>
        <v>923.118661999408</v>
      </c>
      <c r="MK113" s="46">
        <f t="shared" si="205"/>
        <v>279.09967955415129</v>
      </c>
      <c r="ML113" s="46">
        <f t="shared" si="206"/>
        <v>644.01898244525671</v>
      </c>
      <c r="MM113" s="51">
        <f t="shared" si="207"/>
        <v>166815.7887500455</v>
      </c>
      <c r="MN113" s="199">
        <f t="shared" si="343"/>
        <v>10000</v>
      </c>
      <c r="MO113" s="58">
        <f t="shared" si="208"/>
        <v>889.32945707741396</v>
      </c>
      <c r="MP113" s="52">
        <f t="shared" si="513"/>
        <v>147.79000000000002</v>
      </c>
      <c r="MQ113" s="51">
        <f t="shared" si="210"/>
        <v>741.539457077414</v>
      </c>
      <c r="MR113" s="57">
        <f t="shared" si="211"/>
        <v>160491.36823197437</v>
      </c>
      <c r="MS113" s="199">
        <f t="shared" si="344"/>
        <v>10000</v>
      </c>
      <c r="MT113" s="468">
        <f t="shared" si="345"/>
        <v>-889.32945707741396</v>
      </c>
      <c r="MU113" s="46">
        <f t="shared" si="212"/>
        <v>-1076.608661999408</v>
      </c>
      <c r="MV113" s="46">
        <f t="shared" si="213"/>
        <v>-923.118661999408</v>
      </c>
      <c r="MW113" s="48"/>
      <c r="MY113" s="45">
        <v>52</v>
      </c>
      <c r="MZ113" s="46">
        <f t="shared" si="214"/>
        <v>1076.608661999408</v>
      </c>
      <c r="NA113" s="46">
        <f t="shared" si="514"/>
        <v>153.49</v>
      </c>
      <c r="NB113" s="128">
        <f t="shared" si="216"/>
        <v>923.118661999408</v>
      </c>
      <c r="NC113" s="46">
        <f t="shared" si="217"/>
        <v>279.09967955415129</v>
      </c>
      <c r="ND113" s="46">
        <f t="shared" si="218"/>
        <v>644.01898244525671</v>
      </c>
      <c r="NE113" s="51">
        <f t="shared" si="219"/>
        <v>166815.7887500455</v>
      </c>
      <c r="NF113" s="153">
        <f t="shared" si="346"/>
        <v>10000</v>
      </c>
      <c r="NG113" s="45">
        <v>52</v>
      </c>
      <c r="NH113" s="46">
        <f t="shared" si="220"/>
        <v>1076.6099999999999</v>
      </c>
      <c r="NI113" s="46">
        <f t="shared" si="515"/>
        <v>153.49</v>
      </c>
      <c r="NJ113" s="128">
        <f t="shared" si="347"/>
        <v>923.12</v>
      </c>
      <c r="NK113" s="46">
        <f t="shared" si="348"/>
        <v>279.09956095372894</v>
      </c>
      <c r="NL113" s="46">
        <f t="shared" si="222"/>
        <v>644.02043904627112</v>
      </c>
      <c r="NM113" s="51">
        <f t="shared" si="223"/>
        <v>166815.7161331911</v>
      </c>
      <c r="NN113" s="58">
        <f t="shared" si="224"/>
        <v>888.78037499999857</v>
      </c>
      <c r="NO113" s="52">
        <f t="shared" si="516"/>
        <v>147.82</v>
      </c>
      <c r="NP113" s="51">
        <f t="shared" si="226"/>
        <v>740.96037499999852</v>
      </c>
      <c r="NQ113" s="57">
        <f t="shared" si="227"/>
        <v>160520.55050000013</v>
      </c>
      <c r="NR113" s="153">
        <f t="shared" si="349"/>
        <v>10000</v>
      </c>
      <c r="NS113" s="469">
        <f t="shared" si="228"/>
        <v>-888.78037499999857</v>
      </c>
      <c r="NT113" s="46">
        <f t="shared" si="229"/>
        <v>-1076.6099999999999</v>
      </c>
      <c r="NU113" s="46">
        <f t="shared" si="230"/>
        <v>-923.12</v>
      </c>
      <c r="NV113" s="48"/>
      <c r="NX113" s="45">
        <v>52</v>
      </c>
      <c r="NY113" s="46">
        <f t="shared" si="231"/>
        <v>1076.6456011701148</v>
      </c>
      <c r="NZ113" s="46">
        <f t="shared" si="517"/>
        <v>152.26999999999998</v>
      </c>
      <c r="OA113" s="46">
        <f t="shared" si="233"/>
        <v>924.37560117011481</v>
      </c>
      <c r="OB113" s="46">
        <f t="shared" si="234"/>
        <v>279.22223453789042</v>
      </c>
      <c r="OC113" s="46">
        <f t="shared" si="235"/>
        <v>645.15336663222433</v>
      </c>
      <c r="OD113" s="51">
        <f t="shared" si="236"/>
        <v>166888.18735610202</v>
      </c>
      <c r="OE113" s="57">
        <f t="shared" si="542"/>
        <v>166126.3637237603</v>
      </c>
      <c r="OF113" s="153">
        <f t="shared" si="351"/>
        <v>10000</v>
      </c>
      <c r="OG113" s="58">
        <f t="shared" si="237"/>
        <v>889.48383333333379</v>
      </c>
      <c r="OH113" s="241">
        <f t="shared" si="543"/>
        <v>146.64999999999998</v>
      </c>
      <c r="OI113" s="51">
        <f t="shared" si="238"/>
        <v>742.83383333333381</v>
      </c>
      <c r="OJ113" s="51">
        <f t="shared" si="239"/>
        <v>160572.84066666686</v>
      </c>
      <c r="OK113" s="153">
        <f t="shared" si="544"/>
        <v>159999.99999999953</v>
      </c>
      <c r="OL113" s="153">
        <f t="shared" si="354"/>
        <v>10000</v>
      </c>
      <c r="OM113" s="468">
        <f t="shared" si="355"/>
        <v>-889.48383333333379</v>
      </c>
      <c r="ON113" s="46">
        <f t="shared" si="356"/>
        <v>-1076.6456011701148</v>
      </c>
      <c r="OO113" s="46">
        <f t="shared" si="240"/>
        <v>-924.37560117011481</v>
      </c>
      <c r="OP113" s="48"/>
      <c r="OR113" s="45">
        <v>52</v>
      </c>
      <c r="OS113" s="46">
        <f t="shared" si="241"/>
        <v>1076.765700416463</v>
      </c>
      <c r="OT113" s="46">
        <f t="shared" si="518"/>
        <v>152.48000000000002</v>
      </c>
      <c r="OU113" s="128">
        <f t="shared" si="243"/>
        <v>924.28570041646299</v>
      </c>
      <c r="OV113" s="46">
        <f t="shared" si="244"/>
        <v>279.21467332621955</v>
      </c>
      <c r="OW113" s="46">
        <f t="shared" si="245"/>
        <v>645.07102709024343</v>
      </c>
      <c r="OX113" s="51">
        <f t="shared" si="246"/>
        <v>166883.73296864147</v>
      </c>
      <c r="OY113" s="51">
        <f t="shared" si="545"/>
        <v>166344.19700329</v>
      </c>
      <c r="OZ113" s="153">
        <f t="shared" si="358"/>
        <v>10000</v>
      </c>
      <c r="PA113" s="45">
        <v>52</v>
      </c>
      <c r="PB113" s="46">
        <f t="shared" si="247"/>
        <v>1076.765700416463</v>
      </c>
      <c r="PC113" s="46">
        <f t="shared" si="546"/>
        <v>152.48000000000002</v>
      </c>
      <c r="PD113" s="128">
        <f t="shared" si="248"/>
        <v>924.28570041646299</v>
      </c>
      <c r="PE113" s="46">
        <f t="shared" si="249"/>
        <v>279.21467332621955</v>
      </c>
      <c r="PF113" s="46">
        <f t="shared" si="250"/>
        <v>645.07102709024343</v>
      </c>
      <c r="PG113" s="51">
        <f t="shared" si="251"/>
        <v>166883.73296864147</v>
      </c>
      <c r="PH113" s="153">
        <f t="shared" si="547"/>
        <v>166344.07687014932</v>
      </c>
      <c r="PI113" s="688">
        <f t="shared" si="252"/>
        <v>889.6533333333341</v>
      </c>
      <c r="PJ113" s="52">
        <f t="shared" si="548"/>
        <v>147.03</v>
      </c>
      <c r="PK113" s="51">
        <f t="shared" si="253"/>
        <v>742.62333333333413</v>
      </c>
      <c r="PL113" s="57">
        <f t="shared" si="254"/>
        <v>160569.62666666671</v>
      </c>
      <c r="PM113" s="57">
        <f t="shared" si="549"/>
        <v>160404.73599999992</v>
      </c>
      <c r="PN113" s="153">
        <f t="shared" si="363"/>
        <v>10000</v>
      </c>
      <c r="PO113" s="469">
        <f t="shared" si="255"/>
        <v>-889.6533333333341</v>
      </c>
      <c r="PP113" s="46">
        <f t="shared" si="256"/>
        <v>-1076.765700416463</v>
      </c>
      <c r="PQ113" s="46">
        <f t="shared" si="257"/>
        <v>-924.28570041646299</v>
      </c>
      <c r="PR113" s="48"/>
    </row>
    <row r="114" spans="2:434" hidden="1" x14ac:dyDescent="0.3">
      <c r="B114" s="45">
        <v>53</v>
      </c>
      <c r="C114" s="46">
        <f t="shared" si="10"/>
        <v>1111.77</v>
      </c>
      <c r="D114" s="46">
        <f t="shared" si="11"/>
        <v>100</v>
      </c>
      <c r="E114" s="46">
        <f t="shared" si="12"/>
        <v>1011.77</v>
      </c>
      <c r="F114" s="46">
        <f t="shared" si="13"/>
        <v>271.96572619850622</v>
      </c>
      <c r="G114" s="46">
        <f t="shared" si="14"/>
        <v>739.80427380149376</v>
      </c>
      <c r="H114" s="51">
        <f t="shared" si="15"/>
        <v>162439.63144530222</v>
      </c>
      <c r="I114" s="58">
        <f t="shared" si="16"/>
        <v>933.33333333333337</v>
      </c>
      <c r="J114" s="52">
        <f t="shared" si="17"/>
        <v>100</v>
      </c>
      <c r="K114" s="51">
        <f t="shared" si="18"/>
        <v>833.33333333333337</v>
      </c>
      <c r="L114" s="57">
        <f t="shared" si="19"/>
        <v>155833.33333333282</v>
      </c>
      <c r="M114" s="468">
        <f t="shared" si="258"/>
        <v>-933.33333333333337</v>
      </c>
      <c r="N114" s="46">
        <f t="shared" si="259"/>
        <v>-1111.77</v>
      </c>
      <c r="O114" s="47"/>
      <c r="P114" s="46">
        <f t="shared" si="260"/>
        <v>-1011.77</v>
      </c>
      <c r="Q114" s="48"/>
      <c r="R114" s="29"/>
      <c r="S114" s="29"/>
      <c r="T114" s="45">
        <v>53</v>
      </c>
      <c r="U114" s="46">
        <f t="shared" si="20"/>
        <v>1164.19</v>
      </c>
      <c r="V114" s="46">
        <f t="shared" si="21"/>
        <v>152.41999999999999</v>
      </c>
      <c r="W114" s="46">
        <f t="shared" si="261"/>
        <v>1011.77</v>
      </c>
      <c r="X114" s="46">
        <f t="shared" si="22"/>
        <v>271.96572619850622</v>
      </c>
      <c r="Y114" s="46">
        <f t="shared" si="23"/>
        <v>739.80427380149376</v>
      </c>
      <c r="Z114" s="51">
        <f t="shared" si="24"/>
        <v>162439.63144530222</v>
      </c>
      <c r="AA114" s="58">
        <f t="shared" si="25"/>
        <v>979.6733333333334</v>
      </c>
      <c r="AB114" s="52">
        <f t="shared" si="26"/>
        <v>146.34</v>
      </c>
      <c r="AC114" s="51">
        <f t="shared" si="27"/>
        <v>833.33333333333337</v>
      </c>
      <c r="AD114" s="57">
        <f t="shared" si="28"/>
        <v>155833.33333333282</v>
      </c>
      <c r="AE114" s="468">
        <f t="shared" si="262"/>
        <v>-979.6733333333334</v>
      </c>
      <c r="AF114" s="46">
        <f t="shared" si="29"/>
        <v>-1164.19</v>
      </c>
      <c r="AG114" s="47"/>
      <c r="AH114" s="46">
        <f t="shared" si="263"/>
        <v>-1011.77</v>
      </c>
      <c r="AI114" s="48"/>
      <c r="AJ114" s="29"/>
      <c r="AK114" s="45">
        <v>53</v>
      </c>
      <c r="AL114" s="46">
        <f t="shared" si="30"/>
        <v>1117.72</v>
      </c>
      <c r="AM114" s="46"/>
      <c r="AN114" s="46"/>
      <c r="AO114" s="46">
        <f t="shared" si="31"/>
        <v>150.5</v>
      </c>
      <c r="AP114" s="128">
        <f t="shared" si="32"/>
        <v>967.22</v>
      </c>
      <c r="AQ114" s="128"/>
      <c r="AR114" s="128"/>
      <c r="AS114" s="46">
        <f t="shared" si="33"/>
        <v>277.4436349972471</v>
      </c>
      <c r="AT114" s="46">
        <f t="shared" si="34"/>
        <v>689.77636500275298</v>
      </c>
      <c r="AU114" s="51"/>
      <c r="AV114" s="51"/>
      <c r="AW114" s="51">
        <f t="shared" si="35"/>
        <v>165776.40463334549</v>
      </c>
      <c r="AX114" s="58">
        <f t="shared" si="264"/>
        <v>927.38215694565588</v>
      </c>
      <c r="AY114" s="52"/>
      <c r="AZ114" s="52"/>
      <c r="BA114" s="52">
        <f t="shared" si="36"/>
        <v>144.9</v>
      </c>
      <c r="BB114" s="51">
        <f t="shared" si="37"/>
        <v>782.4821569456559</v>
      </c>
      <c r="BC114" s="51"/>
      <c r="BD114" s="51"/>
      <c r="BE114" s="57">
        <f t="shared" si="38"/>
        <v>159487.74568188019</v>
      </c>
      <c r="BF114" s="468">
        <f t="shared" si="39"/>
        <v>-927.38215694565588</v>
      </c>
      <c r="BG114" s="46">
        <f t="shared" si="40"/>
        <v>-1117.72</v>
      </c>
      <c r="BH114" s="46">
        <f t="shared" si="41"/>
        <v>-967.22</v>
      </c>
      <c r="BI114" s="48"/>
      <c r="BJ114" s="12"/>
      <c r="BK114" s="45">
        <v>53</v>
      </c>
      <c r="BL114" s="46">
        <f t="shared" si="265"/>
        <v>1160.6099999999999</v>
      </c>
      <c r="BM114" s="46">
        <f t="shared" si="266"/>
        <v>148.84</v>
      </c>
      <c r="BN114" s="46">
        <f t="shared" si="267"/>
        <v>1011.77</v>
      </c>
      <c r="BO114" s="46">
        <f t="shared" si="42"/>
        <v>271.96572619850622</v>
      </c>
      <c r="BP114" s="46">
        <f t="shared" si="43"/>
        <v>739.80427380149376</v>
      </c>
      <c r="BQ114" s="51">
        <f t="shared" si="44"/>
        <v>162439.63144530222</v>
      </c>
      <c r="BR114" s="57">
        <f t="shared" si="519"/>
        <v>166126.3637237603</v>
      </c>
      <c r="BS114" s="58">
        <f t="shared" si="45"/>
        <v>976.6733333333334</v>
      </c>
      <c r="BT114" s="52">
        <f t="shared" si="269"/>
        <v>143.34</v>
      </c>
      <c r="BU114" s="51">
        <f t="shared" si="46"/>
        <v>833.33333333333337</v>
      </c>
      <c r="BV114" s="51">
        <f t="shared" si="47"/>
        <v>155833.33333333282</v>
      </c>
      <c r="BW114" s="153">
        <f t="shared" si="520"/>
        <v>159999.99999999953</v>
      </c>
      <c r="BX114" s="468">
        <f t="shared" si="271"/>
        <v>-976.6733333333334</v>
      </c>
      <c r="BY114" s="46">
        <f t="shared" si="272"/>
        <v>-1160.6099999999999</v>
      </c>
      <c r="BZ114" s="46">
        <f t="shared" si="48"/>
        <v>-1011.77</v>
      </c>
      <c r="CA114" s="48"/>
      <c r="CB114" s="29"/>
      <c r="CC114" s="45">
        <v>53</v>
      </c>
      <c r="CD114" s="128">
        <f t="shared" si="49"/>
        <v>1117.6300000000001</v>
      </c>
      <c r="CE114" s="46">
        <f t="shared" si="273"/>
        <v>147.36000000000001</v>
      </c>
      <c r="CF114" s="128">
        <f t="shared" si="50"/>
        <v>970.27</v>
      </c>
      <c r="CG114" s="46">
        <f t="shared" si="274"/>
        <v>277.16596210600079</v>
      </c>
      <c r="CH114" s="46">
        <f t="shared" si="52"/>
        <v>693.10403789399925</v>
      </c>
      <c r="CI114" s="51">
        <f t="shared" si="53"/>
        <v>165606.47322570646</v>
      </c>
      <c r="CJ114" s="199">
        <f t="shared" si="521"/>
        <v>169060.48007498166</v>
      </c>
      <c r="CK114" s="153">
        <f t="shared" si="276"/>
        <v>10000</v>
      </c>
      <c r="CL114" s="45">
        <v>53</v>
      </c>
      <c r="CM114" s="46">
        <f t="shared" si="277"/>
        <v>1117.6300000000001</v>
      </c>
      <c r="CN114" s="128">
        <f t="shared" si="54"/>
        <v>147.36000000000001</v>
      </c>
      <c r="CO114" s="128">
        <f t="shared" si="278"/>
        <v>970.27</v>
      </c>
      <c r="CP114" s="46">
        <f t="shared" si="55"/>
        <v>277.16596210600079</v>
      </c>
      <c r="CQ114" s="46">
        <f t="shared" si="56"/>
        <v>693.10403789399925</v>
      </c>
      <c r="CR114" s="51">
        <f t="shared" si="57"/>
        <v>165606.47322570646</v>
      </c>
      <c r="CS114" s="153">
        <f t="shared" si="522"/>
        <v>169060.48007498166</v>
      </c>
      <c r="CT114" s="58">
        <f t="shared" si="58"/>
        <v>927.86033333333398</v>
      </c>
      <c r="CU114" s="52">
        <f t="shared" si="280"/>
        <v>142.30000000000001</v>
      </c>
      <c r="CV114" s="51">
        <f t="shared" si="281"/>
        <v>785.56033333333403</v>
      </c>
      <c r="CW114" s="51">
        <f t="shared" si="59"/>
        <v>159330.8223333332</v>
      </c>
      <c r="CX114" s="57">
        <f t="shared" si="523"/>
        <v>163258.62399999984</v>
      </c>
      <c r="CY114" s="153">
        <f t="shared" si="283"/>
        <v>10000</v>
      </c>
      <c r="CZ114" s="479">
        <f t="shared" si="60"/>
        <v>-927.86033333333398</v>
      </c>
      <c r="DA114" s="46">
        <f t="shared" si="284"/>
        <v>-1117.6300000000001</v>
      </c>
      <c r="DB114" s="46">
        <f t="shared" si="285"/>
        <v>-970.27</v>
      </c>
      <c r="DC114" s="48"/>
      <c r="DE114" s="45">
        <v>53</v>
      </c>
      <c r="DF114" s="46">
        <f t="shared" si="61"/>
        <v>1085.0999999999999</v>
      </c>
      <c r="DG114" s="46">
        <f t="shared" si="524"/>
        <v>73.33</v>
      </c>
      <c r="DH114" s="46">
        <f t="shared" si="62"/>
        <v>1011.77</v>
      </c>
      <c r="DI114" s="46">
        <f t="shared" si="63"/>
        <v>271.96572619850622</v>
      </c>
      <c r="DJ114" s="46">
        <f t="shared" si="64"/>
        <v>739.80427380149376</v>
      </c>
      <c r="DK114" s="51">
        <f t="shared" si="65"/>
        <v>162439.63144530222</v>
      </c>
      <c r="DL114" s="58">
        <f t="shared" si="66"/>
        <v>906.66333333333341</v>
      </c>
      <c r="DM114" s="52">
        <f t="shared" si="525"/>
        <v>73.33</v>
      </c>
      <c r="DN114" s="51">
        <f t="shared" si="67"/>
        <v>833.33333333333337</v>
      </c>
      <c r="DO114" s="57">
        <f t="shared" si="68"/>
        <v>155833.33333333282</v>
      </c>
      <c r="DP114" s="468">
        <f t="shared" si="288"/>
        <v>-906.66333333333341</v>
      </c>
      <c r="DQ114" s="46">
        <f t="shared" si="289"/>
        <v>-1085.0999999999999</v>
      </c>
      <c r="DR114" s="47"/>
      <c r="DS114" s="46">
        <f t="shared" si="290"/>
        <v>-1011.77</v>
      </c>
      <c r="DT114" s="48"/>
      <c r="DU114" s="29"/>
      <c r="DV114" s="45">
        <v>53</v>
      </c>
      <c r="DW114" s="46">
        <f t="shared" si="291"/>
        <v>1071.5899999999999</v>
      </c>
      <c r="DX114" s="46">
        <f t="shared" si="526"/>
        <v>59.820000000000007</v>
      </c>
      <c r="DY114" s="46">
        <f t="shared" si="293"/>
        <v>1011.77</v>
      </c>
      <c r="DZ114" s="46">
        <f t="shared" si="69"/>
        <v>271.96572619850622</v>
      </c>
      <c r="EA114" s="46">
        <f t="shared" si="70"/>
        <v>739.80427380149376</v>
      </c>
      <c r="EB114" s="51">
        <f t="shared" si="71"/>
        <v>162439.63144530222</v>
      </c>
      <c r="EC114" s="58">
        <f t="shared" si="72"/>
        <v>890.77333333333331</v>
      </c>
      <c r="ED114" s="52">
        <f t="shared" si="527"/>
        <v>57.44</v>
      </c>
      <c r="EE114" s="51">
        <f t="shared" si="73"/>
        <v>833.33333333333337</v>
      </c>
      <c r="EF114" s="57">
        <f t="shared" si="74"/>
        <v>155833.33333333282</v>
      </c>
      <c r="EG114" s="468">
        <f t="shared" si="295"/>
        <v>-890.77333333333331</v>
      </c>
      <c r="EH114" s="46">
        <f t="shared" si="296"/>
        <v>-1071.5899999999999</v>
      </c>
      <c r="EI114" s="47"/>
      <c r="EJ114" s="46">
        <f t="shared" si="297"/>
        <v>-1011.77</v>
      </c>
      <c r="EK114" s="48"/>
      <c r="EL114" s="29"/>
      <c r="EM114" s="45">
        <v>53</v>
      </c>
      <c r="EN114" s="46">
        <f t="shared" si="504"/>
        <v>1058.0868689014749</v>
      </c>
      <c r="EO114" s="46">
        <f t="shared" si="528"/>
        <v>59.95</v>
      </c>
      <c r="EP114" s="128">
        <f t="shared" si="77"/>
        <v>998.13686890147483</v>
      </c>
      <c r="EQ114" s="46">
        <f t="shared" si="78"/>
        <v>272.50412413328161</v>
      </c>
      <c r="ER114" s="46">
        <f t="shared" si="79"/>
        <v>725.63274476819322</v>
      </c>
      <c r="ES114" s="51">
        <f t="shared" si="80"/>
        <v>162776.84173520075</v>
      </c>
      <c r="ET114" s="153">
        <f t="shared" si="298"/>
        <v>10000</v>
      </c>
      <c r="EU114" s="45">
        <v>53</v>
      </c>
      <c r="EV114" s="46">
        <f t="shared" si="81"/>
        <v>1058.0899999999999</v>
      </c>
      <c r="EW114" s="46">
        <f t="shared" si="529"/>
        <v>59.95</v>
      </c>
      <c r="EX114" s="128">
        <f t="shared" si="300"/>
        <v>998.14</v>
      </c>
      <c r="EY114" s="46">
        <f t="shared" si="301"/>
        <v>272.50384091152551</v>
      </c>
      <c r="EZ114" s="46">
        <f t="shared" si="82"/>
        <v>725.63615908847441</v>
      </c>
      <c r="FA114" s="51">
        <f t="shared" si="83"/>
        <v>162776.66838782682</v>
      </c>
      <c r="FB114" s="58">
        <f t="shared" si="302"/>
        <v>874.86920833333363</v>
      </c>
      <c r="FC114" s="52">
        <f t="shared" si="530"/>
        <v>57.620000000000005</v>
      </c>
      <c r="FD114" s="51">
        <f t="shared" si="304"/>
        <v>817.24920833333363</v>
      </c>
      <c r="FE114" s="57">
        <f t="shared" si="84"/>
        <v>156358.78195833322</v>
      </c>
      <c r="FF114" s="153">
        <f t="shared" si="305"/>
        <v>10000</v>
      </c>
      <c r="FG114" s="469">
        <f t="shared" si="85"/>
        <v>-874.86920833333363</v>
      </c>
      <c r="FH114" s="46">
        <f t="shared" si="86"/>
        <v>-1058.0899999999999</v>
      </c>
      <c r="FI114" s="46">
        <f t="shared" si="87"/>
        <v>-998.14</v>
      </c>
      <c r="FJ114" s="48"/>
      <c r="FL114" s="45">
        <v>53</v>
      </c>
      <c r="FM114" s="46">
        <f t="shared" si="306"/>
        <v>1072.67</v>
      </c>
      <c r="FN114" s="46">
        <f t="shared" si="505"/>
        <v>60.9</v>
      </c>
      <c r="FO114" s="46">
        <f t="shared" si="307"/>
        <v>1011.77</v>
      </c>
      <c r="FP114" s="46">
        <f t="shared" si="89"/>
        <v>271.96572619850622</v>
      </c>
      <c r="FQ114" s="46">
        <f t="shared" si="90"/>
        <v>739.80427380149376</v>
      </c>
      <c r="FR114" s="51">
        <f t="shared" si="91"/>
        <v>162439.63144530222</v>
      </c>
      <c r="FS114" s="57">
        <f t="shared" si="531"/>
        <v>166126.3637237603</v>
      </c>
      <c r="FT114" s="58">
        <f t="shared" si="92"/>
        <v>891.98333333333335</v>
      </c>
      <c r="FU114" s="241">
        <f t="shared" si="506"/>
        <v>58.65</v>
      </c>
      <c r="FV114" s="51">
        <f t="shared" si="94"/>
        <v>833.33333333333337</v>
      </c>
      <c r="FW114" s="51">
        <f t="shared" si="95"/>
        <v>155833.33333333282</v>
      </c>
      <c r="FX114" s="153">
        <f t="shared" si="532"/>
        <v>159999.99999999953</v>
      </c>
      <c r="FY114" s="468">
        <f t="shared" si="310"/>
        <v>-891.98333333333335</v>
      </c>
      <c r="FZ114" s="46">
        <f t="shared" si="311"/>
        <v>-1072.67</v>
      </c>
      <c r="GA114" s="46">
        <f t="shared" si="96"/>
        <v>-1011.77</v>
      </c>
      <c r="GB114" s="48"/>
      <c r="GD114" s="45">
        <v>53</v>
      </c>
      <c r="GE114" s="46">
        <f t="shared" si="507"/>
        <v>1060.0875939185617</v>
      </c>
      <c r="GF114" s="128">
        <f t="shared" si="533"/>
        <v>60.98</v>
      </c>
      <c r="GG114" s="128">
        <f t="shared" si="98"/>
        <v>999.10759391856163</v>
      </c>
      <c r="GH114" s="46">
        <f t="shared" si="99"/>
        <v>272.41583540704306</v>
      </c>
      <c r="GI114" s="46">
        <f t="shared" si="100"/>
        <v>726.69175851151863</v>
      </c>
      <c r="GJ114" s="51">
        <f t="shared" si="101"/>
        <v>162722.8094857143</v>
      </c>
      <c r="GK114" s="51">
        <f t="shared" si="534"/>
        <v>166344.19700329</v>
      </c>
      <c r="GL114" s="153">
        <f t="shared" si="314"/>
        <v>10000</v>
      </c>
      <c r="GM114" s="45">
        <v>53</v>
      </c>
      <c r="GN114" s="46">
        <f t="shared" si="102"/>
        <v>1060.0899999999999</v>
      </c>
      <c r="GO114" s="46">
        <f t="shared" si="508"/>
        <v>60.98</v>
      </c>
      <c r="GP114" s="128">
        <f t="shared" si="315"/>
        <v>999.11</v>
      </c>
      <c r="GQ114" s="46">
        <f t="shared" si="104"/>
        <v>272.4156177662997</v>
      </c>
      <c r="GR114" s="46">
        <f t="shared" si="105"/>
        <v>726.69438223370025</v>
      </c>
      <c r="GS114" s="51">
        <f t="shared" si="106"/>
        <v>162722.67627754612</v>
      </c>
      <c r="GT114" s="153">
        <f t="shared" si="535"/>
        <v>166344.07687014932</v>
      </c>
      <c r="GU114" s="58">
        <f t="shared" si="107"/>
        <v>876.92633333333197</v>
      </c>
      <c r="GV114" s="52">
        <f t="shared" si="509"/>
        <v>58.81</v>
      </c>
      <c r="GW114" s="51">
        <f t="shared" si="317"/>
        <v>818.11633333333202</v>
      </c>
      <c r="GX114" s="57">
        <f t="shared" si="109"/>
        <v>156314.15433333322</v>
      </c>
      <c r="GY114" s="57">
        <f t="shared" si="536"/>
        <v>160404.73599999992</v>
      </c>
      <c r="GZ114" s="153">
        <f t="shared" si="319"/>
        <v>10000</v>
      </c>
      <c r="HA114" s="469">
        <f t="shared" si="110"/>
        <v>-876.92633333333197</v>
      </c>
      <c r="HB114" s="46">
        <f t="shared" si="111"/>
        <v>-1060.0899999999999</v>
      </c>
      <c r="HC114" s="46">
        <f t="shared" si="112"/>
        <v>-999.11</v>
      </c>
      <c r="HD114" s="48"/>
      <c r="HF114" s="45">
        <v>53</v>
      </c>
      <c r="HG114" s="46">
        <f t="shared" si="113"/>
        <v>1123.8775326810628</v>
      </c>
      <c r="HH114" s="46">
        <f t="shared" si="114"/>
        <v>250</v>
      </c>
      <c r="HI114" s="46">
        <f t="shared" si="115"/>
        <v>873.8775326810628</v>
      </c>
      <c r="HJ114" s="46">
        <f t="shared" si="116"/>
        <v>284.43871177998597</v>
      </c>
      <c r="HK114" s="46">
        <f t="shared" si="117"/>
        <v>589.43882090107684</v>
      </c>
      <c r="HL114" s="51">
        <f t="shared" si="118"/>
        <v>170073.7882470905</v>
      </c>
      <c r="HM114" s="153">
        <f t="shared" si="320"/>
        <v>10000</v>
      </c>
      <c r="HN114" s="58">
        <f t="shared" si="119"/>
        <v>933.33333333333724</v>
      </c>
      <c r="HO114" s="52">
        <f t="shared" si="120"/>
        <v>250</v>
      </c>
      <c r="HP114" s="51">
        <f t="shared" si="121"/>
        <v>683.33333333333724</v>
      </c>
      <c r="HQ114" s="57">
        <f t="shared" si="122"/>
        <v>163783.33333333282</v>
      </c>
      <c r="HR114" s="153">
        <f t="shared" si="321"/>
        <v>10000</v>
      </c>
      <c r="HS114" s="468">
        <f t="shared" si="123"/>
        <v>-933.33333333333724</v>
      </c>
      <c r="HT114" s="46">
        <f t="shared" si="124"/>
        <v>-1123.8775326810628</v>
      </c>
      <c r="HU114" s="46">
        <f t="shared" si="125"/>
        <v>-873.8775326810628</v>
      </c>
      <c r="HV114" s="48"/>
      <c r="HW114" s="29"/>
      <c r="HX114" s="45">
        <v>53</v>
      </c>
      <c r="HY114" s="128">
        <f t="shared" si="126"/>
        <v>1124.3399999999999</v>
      </c>
      <c r="HZ114" s="46">
        <f t="shared" si="127"/>
        <v>247.2</v>
      </c>
      <c r="IA114" s="46">
        <f t="shared" si="128"/>
        <v>877.14</v>
      </c>
      <c r="IB114" s="46">
        <f t="shared" si="129"/>
        <v>286.10057390605533</v>
      </c>
      <c r="IC114" s="46">
        <f t="shared" si="130"/>
        <v>591.03942609394471</v>
      </c>
      <c r="ID114" s="51">
        <f t="shared" si="131"/>
        <v>171069.30491753927</v>
      </c>
      <c r="IE114" s="153">
        <f t="shared" si="322"/>
        <v>10000</v>
      </c>
      <c r="IF114" s="58">
        <f t="shared" si="132"/>
        <v>930.14625019664186</v>
      </c>
      <c r="IG114" s="52">
        <f t="shared" si="133"/>
        <v>238.12</v>
      </c>
      <c r="IH114" s="51">
        <f t="shared" si="134"/>
        <v>692.02625019664185</v>
      </c>
      <c r="II114" s="57">
        <f t="shared" si="323"/>
        <v>164660.54873957808</v>
      </c>
      <c r="IJ114" s="153">
        <f t="shared" si="324"/>
        <v>10000</v>
      </c>
      <c r="IK114" s="468">
        <f t="shared" si="135"/>
        <v>-930.14625019664186</v>
      </c>
      <c r="IL114" s="46">
        <f t="shared" si="136"/>
        <v>-1124.3399999999999</v>
      </c>
      <c r="IM114" s="46">
        <f t="shared" si="137"/>
        <v>-877.14</v>
      </c>
      <c r="IN114" s="48"/>
      <c r="IO114" s="53">
        <f t="shared" si="138"/>
        <v>247.20530763720896</v>
      </c>
      <c r="IQ114" s="45">
        <v>53</v>
      </c>
      <c r="IR114" s="128">
        <f t="shared" si="139"/>
        <v>1126.4568749999989</v>
      </c>
      <c r="IS114" s="128">
        <f t="shared" si="140"/>
        <v>251.84</v>
      </c>
      <c r="IT114" s="128">
        <f t="shared" si="141"/>
        <v>874.61687499999891</v>
      </c>
      <c r="IU114" s="46">
        <f t="shared" si="364"/>
        <v>286.35000000000002</v>
      </c>
      <c r="IV114" s="46">
        <f t="shared" si="143"/>
        <v>588.26687499999889</v>
      </c>
      <c r="IW114" s="51">
        <f t="shared" si="144"/>
        <v>171223.99562500007</v>
      </c>
      <c r="IX114" s="199">
        <f t="shared" si="325"/>
        <v>10000</v>
      </c>
      <c r="IY114" s="128">
        <f t="shared" si="145"/>
        <v>247.25127409056941</v>
      </c>
      <c r="IZ114" s="408">
        <f t="shared" si="146"/>
        <v>0</v>
      </c>
      <c r="JA114" s="58">
        <f t="shared" si="147"/>
        <v>931.95916666666494</v>
      </c>
      <c r="JB114" s="52">
        <f t="shared" si="148"/>
        <v>242.6</v>
      </c>
      <c r="JC114" s="51">
        <f t="shared" si="149"/>
        <v>689.35916666666492</v>
      </c>
      <c r="JD114" s="57">
        <f t="shared" si="150"/>
        <v>164820.4041666667</v>
      </c>
      <c r="JE114" s="280">
        <f t="shared" si="151"/>
        <v>10000</v>
      </c>
      <c r="JF114" s="280">
        <f t="shared" si="152"/>
        <v>0</v>
      </c>
      <c r="JG114" s="468">
        <f t="shared" si="153"/>
        <v>-931.95916666666494</v>
      </c>
      <c r="JH114" s="46">
        <f t="shared" si="154"/>
        <v>-1126.4568749999989</v>
      </c>
      <c r="JI114" s="46">
        <f t="shared" si="155"/>
        <v>-874.61687499999891</v>
      </c>
      <c r="JJ114" s="48"/>
      <c r="JL114" s="45">
        <v>53</v>
      </c>
      <c r="JM114" s="46">
        <f t="shared" si="156"/>
        <v>1124.4930833333331</v>
      </c>
      <c r="JN114" s="46">
        <f t="shared" si="157"/>
        <v>244.26</v>
      </c>
      <c r="JO114" s="128">
        <f t="shared" si="158"/>
        <v>880.23308333333307</v>
      </c>
      <c r="JP114" s="46">
        <f t="shared" si="326"/>
        <v>286.52</v>
      </c>
      <c r="JQ114" s="46">
        <f t="shared" si="159"/>
        <v>593.71308333333309</v>
      </c>
      <c r="JR114" s="51">
        <f t="shared" si="160"/>
        <v>171320.05658333327</v>
      </c>
      <c r="JS114" s="51">
        <f t="shared" si="537"/>
        <v>166126.3637237603</v>
      </c>
      <c r="JT114" s="199">
        <f t="shared" si="328"/>
        <v>10000</v>
      </c>
      <c r="JU114" s="128">
        <f t="shared" si="161"/>
        <v>244.24535668395802</v>
      </c>
      <c r="JV114" s="408">
        <f t="shared" si="162"/>
        <v>0</v>
      </c>
      <c r="JW114" s="58">
        <f t="shared" si="163"/>
        <v>930.37233333333074</v>
      </c>
      <c r="JX114" s="52">
        <f t="shared" si="164"/>
        <v>235.24</v>
      </c>
      <c r="JY114" s="51">
        <f t="shared" si="165"/>
        <v>695.13233333333073</v>
      </c>
      <c r="JZ114" s="51">
        <f t="shared" si="166"/>
        <v>164922.70633333354</v>
      </c>
      <c r="KA114" s="199">
        <f t="shared" si="538"/>
        <v>159999.99999999953</v>
      </c>
      <c r="KB114" s="128">
        <f t="shared" si="330"/>
        <v>10000</v>
      </c>
      <c r="KC114" s="204">
        <f t="shared" si="167"/>
        <v>0</v>
      </c>
      <c r="KD114" s="468">
        <f t="shared" si="331"/>
        <v>-930.37233333333074</v>
      </c>
      <c r="KE114" s="46">
        <f t="shared" si="168"/>
        <v>-1124.4930833333331</v>
      </c>
      <c r="KF114" s="46">
        <f t="shared" si="169"/>
        <v>-880.23308333333307</v>
      </c>
      <c r="KG114" s="48"/>
      <c r="KI114" s="45">
        <v>53</v>
      </c>
      <c r="KJ114" s="46">
        <f t="shared" si="170"/>
        <v>1124.4890404061762</v>
      </c>
      <c r="KK114" s="46">
        <f t="shared" si="171"/>
        <v>245.16</v>
      </c>
      <c r="KL114" s="128">
        <f t="shared" si="172"/>
        <v>879.3290404061762</v>
      </c>
      <c r="KM114" s="46">
        <f t="shared" si="173"/>
        <v>286.35283667027079</v>
      </c>
      <c r="KN114" s="46">
        <f t="shared" si="174"/>
        <v>592.97620373590541</v>
      </c>
      <c r="KO114" s="51">
        <f t="shared" si="175"/>
        <v>171218.72579842655</v>
      </c>
      <c r="KP114" s="199">
        <f t="shared" si="539"/>
        <v>169060.48007498166</v>
      </c>
      <c r="KQ114" s="199">
        <f t="shared" si="333"/>
        <v>10000</v>
      </c>
      <c r="KR114" s="128">
        <f t="shared" si="176"/>
        <v>317.8965366969947</v>
      </c>
      <c r="KS114" s="408">
        <f t="shared" si="177"/>
        <v>0</v>
      </c>
      <c r="KT114" s="45">
        <v>53</v>
      </c>
      <c r="KU114" s="46">
        <f t="shared" si="334"/>
        <v>1124.49</v>
      </c>
      <c r="KV114" s="46">
        <f t="shared" si="178"/>
        <v>245.16</v>
      </c>
      <c r="KW114" s="128">
        <f t="shared" si="179"/>
        <v>879.33</v>
      </c>
      <c r="KX114" s="46">
        <f t="shared" si="180"/>
        <v>286.35274987075098</v>
      </c>
      <c r="KY114" s="46">
        <f t="shared" si="181"/>
        <v>592.97725012924911</v>
      </c>
      <c r="KZ114" s="51">
        <f t="shared" si="182"/>
        <v>171218.67267232135</v>
      </c>
      <c r="LA114" s="153">
        <f t="shared" si="540"/>
        <v>169060.48007498166</v>
      </c>
      <c r="LB114" s="58">
        <f t="shared" si="457"/>
        <v>930.59633333333579</v>
      </c>
      <c r="LC114" s="52">
        <f t="shared" si="184"/>
        <v>236.74</v>
      </c>
      <c r="LD114" s="51">
        <f t="shared" si="185"/>
        <v>693.85633333333578</v>
      </c>
      <c r="LE114" s="51">
        <f t="shared" si="186"/>
        <v>164832.65433333334</v>
      </c>
      <c r="LF114" s="51">
        <f t="shared" si="541"/>
        <v>163258.62399999984</v>
      </c>
      <c r="LG114" s="128">
        <f t="shared" si="187"/>
        <v>10000</v>
      </c>
      <c r="LH114" s="204">
        <f t="shared" si="188"/>
        <v>0</v>
      </c>
      <c r="LI114" s="479">
        <f t="shared" si="189"/>
        <v>-930.59633333333579</v>
      </c>
      <c r="LJ114" s="46">
        <f t="shared" si="337"/>
        <v>-1124.49</v>
      </c>
      <c r="LK114" s="46">
        <f t="shared" si="338"/>
        <v>-879.33</v>
      </c>
      <c r="LL114" s="48"/>
      <c r="LN114" s="45">
        <v>53</v>
      </c>
      <c r="LO114" s="46">
        <f t="shared" si="190"/>
        <v>1123.1238136873469</v>
      </c>
      <c r="LP114" s="46">
        <f t="shared" si="510"/>
        <v>256.66000000000003</v>
      </c>
      <c r="LQ114" s="46">
        <f t="shared" si="192"/>
        <v>866.46381368734683</v>
      </c>
      <c r="LR114" s="46">
        <f t="shared" si="193"/>
        <v>281.86308068233922</v>
      </c>
      <c r="LS114" s="46">
        <f t="shared" si="194"/>
        <v>584.60073300500767</v>
      </c>
      <c r="LT114" s="51">
        <f t="shared" si="195"/>
        <v>168533.24767639852</v>
      </c>
      <c r="LU114" s="199">
        <f t="shared" si="339"/>
        <v>10000</v>
      </c>
      <c r="LV114" s="58">
        <f t="shared" si="196"/>
        <v>933.33033333333128</v>
      </c>
      <c r="LW114" s="241">
        <f t="shared" si="511"/>
        <v>256.66000000000003</v>
      </c>
      <c r="LX114" s="51">
        <f t="shared" si="198"/>
        <v>676.6703333333312</v>
      </c>
      <c r="LY114" s="51">
        <f t="shared" si="340"/>
        <v>162296.39233333324</v>
      </c>
      <c r="LZ114" s="46">
        <f t="shared" si="341"/>
        <v>256.66000000000003</v>
      </c>
      <c r="MA114" s="199">
        <f t="shared" si="342"/>
        <v>10000</v>
      </c>
      <c r="MB114" s="468">
        <f t="shared" si="199"/>
        <v>-933.33033333333128</v>
      </c>
      <c r="MC114" s="46">
        <f t="shared" si="200"/>
        <v>-1123.1238136873469</v>
      </c>
      <c r="MD114" s="46">
        <f t="shared" si="201"/>
        <v>-866.46381368734683</v>
      </c>
      <c r="ME114" s="48"/>
      <c r="MG114" s="45">
        <v>53</v>
      </c>
      <c r="MH114" s="46">
        <f t="shared" si="202"/>
        <v>1076.608661999408</v>
      </c>
      <c r="MI114" s="46">
        <f t="shared" si="512"/>
        <v>152.9</v>
      </c>
      <c r="MJ114" s="46">
        <f t="shared" si="204"/>
        <v>923.70866199940804</v>
      </c>
      <c r="MK114" s="46">
        <f t="shared" si="205"/>
        <v>278.02631458340915</v>
      </c>
      <c r="ML114" s="46">
        <f t="shared" si="206"/>
        <v>645.68234741599895</v>
      </c>
      <c r="MM114" s="51">
        <f t="shared" si="207"/>
        <v>166170.10640262949</v>
      </c>
      <c r="MN114" s="199">
        <f t="shared" si="343"/>
        <v>10000</v>
      </c>
      <c r="MO114" s="58">
        <f t="shared" si="208"/>
        <v>889.32945707741396</v>
      </c>
      <c r="MP114" s="52">
        <f t="shared" si="513"/>
        <v>147.11000000000001</v>
      </c>
      <c r="MQ114" s="51">
        <f t="shared" si="210"/>
        <v>742.21945707741395</v>
      </c>
      <c r="MR114" s="57">
        <f t="shared" si="211"/>
        <v>159749.14877489695</v>
      </c>
      <c r="MS114" s="199">
        <f t="shared" si="344"/>
        <v>10000</v>
      </c>
      <c r="MT114" s="468">
        <f t="shared" si="345"/>
        <v>-889.32945707741396</v>
      </c>
      <c r="MU114" s="46">
        <f t="shared" si="212"/>
        <v>-1076.608661999408</v>
      </c>
      <c r="MV114" s="46">
        <f t="shared" si="213"/>
        <v>-923.70866199940804</v>
      </c>
      <c r="MW114" s="48"/>
      <c r="MY114" s="45">
        <v>53</v>
      </c>
      <c r="MZ114" s="46">
        <f t="shared" si="214"/>
        <v>1076.608661999408</v>
      </c>
      <c r="NA114" s="46">
        <f t="shared" si="514"/>
        <v>152.9</v>
      </c>
      <c r="NB114" s="128">
        <f t="shared" si="216"/>
        <v>923.70866199940804</v>
      </c>
      <c r="NC114" s="46">
        <f t="shared" si="217"/>
        <v>278.02631458340915</v>
      </c>
      <c r="ND114" s="46">
        <f t="shared" si="218"/>
        <v>645.68234741599895</v>
      </c>
      <c r="NE114" s="51">
        <f t="shared" si="219"/>
        <v>166170.10640262949</v>
      </c>
      <c r="NF114" s="153">
        <f t="shared" si="346"/>
        <v>10000</v>
      </c>
      <c r="NG114" s="45">
        <v>53</v>
      </c>
      <c r="NH114" s="46">
        <f t="shared" si="220"/>
        <v>1076.6099999999999</v>
      </c>
      <c r="NI114" s="46">
        <f t="shared" si="515"/>
        <v>152.9</v>
      </c>
      <c r="NJ114" s="128">
        <f t="shared" si="347"/>
        <v>923.71</v>
      </c>
      <c r="NK114" s="46">
        <f t="shared" si="348"/>
        <v>278.02619355531851</v>
      </c>
      <c r="NL114" s="46">
        <f t="shared" si="222"/>
        <v>645.68380644468152</v>
      </c>
      <c r="NM114" s="51">
        <f t="shared" si="223"/>
        <v>166170.03232674641</v>
      </c>
      <c r="NN114" s="58">
        <f t="shared" si="224"/>
        <v>888.78037499999857</v>
      </c>
      <c r="NO114" s="52">
        <f t="shared" si="516"/>
        <v>147.13999999999999</v>
      </c>
      <c r="NP114" s="51">
        <f t="shared" si="226"/>
        <v>741.64037499999858</v>
      </c>
      <c r="NQ114" s="57">
        <f t="shared" si="227"/>
        <v>159778.91012500014</v>
      </c>
      <c r="NR114" s="153">
        <f t="shared" si="349"/>
        <v>10000</v>
      </c>
      <c r="NS114" s="469">
        <f t="shared" si="228"/>
        <v>-888.78037499999857</v>
      </c>
      <c r="NT114" s="46">
        <f t="shared" si="229"/>
        <v>-1076.6099999999999</v>
      </c>
      <c r="NU114" s="46">
        <f t="shared" si="230"/>
        <v>-923.71</v>
      </c>
      <c r="NV114" s="48"/>
      <c r="NX114" s="45">
        <v>53</v>
      </c>
      <c r="NY114" s="46">
        <f t="shared" si="231"/>
        <v>1076.6456011701148</v>
      </c>
      <c r="NZ114" s="46">
        <f t="shared" si="517"/>
        <v>152.26999999999998</v>
      </c>
      <c r="OA114" s="46">
        <f t="shared" si="233"/>
        <v>924.37560117011481</v>
      </c>
      <c r="OB114" s="46">
        <f t="shared" si="234"/>
        <v>278.14697892683671</v>
      </c>
      <c r="OC114" s="46">
        <f t="shared" si="235"/>
        <v>646.2286222432781</v>
      </c>
      <c r="OD114" s="51">
        <f t="shared" si="236"/>
        <v>166241.95873385874</v>
      </c>
      <c r="OE114" s="57">
        <f t="shared" si="542"/>
        <v>166126.3637237603</v>
      </c>
      <c r="OF114" s="153">
        <f t="shared" si="351"/>
        <v>10000</v>
      </c>
      <c r="OG114" s="58">
        <f t="shared" si="237"/>
        <v>889.48383333333379</v>
      </c>
      <c r="OH114" s="241">
        <f t="shared" si="543"/>
        <v>146.64999999999998</v>
      </c>
      <c r="OI114" s="51">
        <f t="shared" si="238"/>
        <v>742.83383333333381</v>
      </c>
      <c r="OJ114" s="51">
        <f t="shared" si="239"/>
        <v>159830.00683333352</v>
      </c>
      <c r="OK114" s="153">
        <f t="shared" si="544"/>
        <v>159999.99999999953</v>
      </c>
      <c r="OL114" s="153">
        <f t="shared" si="354"/>
        <v>10000</v>
      </c>
      <c r="OM114" s="468">
        <f t="shared" si="355"/>
        <v>-889.48383333333379</v>
      </c>
      <c r="ON114" s="46">
        <f t="shared" si="356"/>
        <v>-1076.6456011701148</v>
      </c>
      <c r="OO114" s="46">
        <f t="shared" si="240"/>
        <v>-924.37560117011481</v>
      </c>
      <c r="OP114" s="48"/>
      <c r="OR114" s="45">
        <v>53</v>
      </c>
      <c r="OS114" s="46">
        <f t="shared" si="241"/>
        <v>1076.765700416463</v>
      </c>
      <c r="OT114" s="46">
        <f t="shared" si="518"/>
        <v>152.48000000000002</v>
      </c>
      <c r="OU114" s="128">
        <f t="shared" si="243"/>
        <v>924.28570041646299</v>
      </c>
      <c r="OV114" s="46">
        <f t="shared" si="244"/>
        <v>278.1395549477358</v>
      </c>
      <c r="OW114" s="46">
        <f t="shared" si="245"/>
        <v>646.14614546872713</v>
      </c>
      <c r="OX114" s="51">
        <f t="shared" si="246"/>
        <v>166237.58682317275</v>
      </c>
      <c r="OY114" s="51">
        <f t="shared" si="545"/>
        <v>166344.19700329</v>
      </c>
      <c r="OZ114" s="153">
        <f t="shared" si="358"/>
        <v>10000</v>
      </c>
      <c r="PA114" s="45">
        <v>53</v>
      </c>
      <c r="PB114" s="46">
        <f t="shared" si="247"/>
        <v>1076.765700416463</v>
      </c>
      <c r="PC114" s="46">
        <f t="shared" si="546"/>
        <v>152.48000000000002</v>
      </c>
      <c r="PD114" s="128">
        <f t="shared" si="248"/>
        <v>924.28570041646299</v>
      </c>
      <c r="PE114" s="46">
        <f t="shared" si="249"/>
        <v>278.1395549477358</v>
      </c>
      <c r="PF114" s="46">
        <f t="shared" si="250"/>
        <v>646.14614546872713</v>
      </c>
      <c r="PG114" s="51">
        <f t="shared" si="251"/>
        <v>166237.58682317275</v>
      </c>
      <c r="PH114" s="153">
        <f t="shared" si="547"/>
        <v>166344.07687014932</v>
      </c>
      <c r="PI114" s="688">
        <f t="shared" si="252"/>
        <v>889.6533333333341</v>
      </c>
      <c r="PJ114" s="52">
        <f t="shared" si="548"/>
        <v>147.03</v>
      </c>
      <c r="PK114" s="51">
        <f t="shared" si="253"/>
        <v>742.62333333333413</v>
      </c>
      <c r="PL114" s="57">
        <f t="shared" si="254"/>
        <v>159827.00333333338</v>
      </c>
      <c r="PM114" s="57">
        <f t="shared" si="549"/>
        <v>160404.73599999992</v>
      </c>
      <c r="PN114" s="153">
        <f t="shared" si="363"/>
        <v>10000</v>
      </c>
      <c r="PO114" s="469">
        <f t="shared" si="255"/>
        <v>-889.6533333333341</v>
      </c>
      <c r="PP114" s="46">
        <f t="shared" si="256"/>
        <v>-1076.765700416463</v>
      </c>
      <c r="PQ114" s="46">
        <f t="shared" si="257"/>
        <v>-924.28570041646299</v>
      </c>
      <c r="PR114" s="48"/>
    </row>
    <row r="115" spans="2:434" hidden="1" x14ac:dyDescent="0.3">
      <c r="B115" s="45">
        <v>54</v>
      </c>
      <c r="C115" s="46">
        <f t="shared" si="10"/>
        <v>1111.77</v>
      </c>
      <c r="D115" s="46">
        <f t="shared" si="11"/>
        <v>100</v>
      </c>
      <c r="E115" s="46">
        <f t="shared" si="12"/>
        <v>1011.77</v>
      </c>
      <c r="F115" s="46">
        <f t="shared" si="13"/>
        <v>270.73271907550372</v>
      </c>
      <c r="G115" s="46">
        <f t="shared" si="14"/>
        <v>741.03728092449626</v>
      </c>
      <c r="H115" s="51">
        <f t="shared" si="15"/>
        <v>161698.59416437772</v>
      </c>
      <c r="I115" s="58">
        <f t="shared" si="16"/>
        <v>933.33333333333337</v>
      </c>
      <c r="J115" s="52">
        <f t="shared" si="17"/>
        <v>100</v>
      </c>
      <c r="K115" s="51">
        <f t="shared" si="18"/>
        <v>833.33333333333337</v>
      </c>
      <c r="L115" s="57">
        <f t="shared" si="19"/>
        <v>154999.99999999948</v>
      </c>
      <c r="M115" s="468">
        <f t="shared" si="258"/>
        <v>-933.33333333333337</v>
      </c>
      <c r="N115" s="46">
        <f t="shared" si="259"/>
        <v>-1111.77</v>
      </c>
      <c r="O115" s="47"/>
      <c r="P115" s="46">
        <f t="shared" si="260"/>
        <v>-1011.77</v>
      </c>
      <c r="Q115" s="48"/>
      <c r="R115" s="29"/>
      <c r="S115" s="29"/>
      <c r="T115" s="45">
        <v>54</v>
      </c>
      <c r="U115" s="46">
        <f t="shared" si="20"/>
        <v>1163.51</v>
      </c>
      <c r="V115" s="46">
        <f t="shared" si="21"/>
        <v>151.74</v>
      </c>
      <c r="W115" s="46">
        <f t="shared" si="261"/>
        <v>1011.77</v>
      </c>
      <c r="X115" s="46">
        <f t="shared" si="22"/>
        <v>270.73271907550372</v>
      </c>
      <c r="Y115" s="46">
        <f t="shared" si="23"/>
        <v>741.03728092449626</v>
      </c>
      <c r="Z115" s="51">
        <f t="shared" si="24"/>
        <v>161698.59416437772</v>
      </c>
      <c r="AA115" s="58">
        <f t="shared" si="25"/>
        <v>978.89333333333343</v>
      </c>
      <c r="AB115" s="52">
        <f t="shared" si="26"/>
        <v>145.56</v>
      </c>
      <c r="AC115" s="51">
        <f t="shared" si="27"/>
        <v>833.33333333333337</v>
      </c>
      <c r="AD115" s="57">
        <f t="shared" si="28"/>
        <v>154999.99999999948</v>
      </c>
      <c r="AE115" s="468">
        <f t="shared" si="262"/>
        <v>-978.89333333333343</v>
      </c>
      <c r="AF115" s="46">
        <f t="shared" si="29"/>
        <v>-1163.51</v>
      </c>
      <c r="AG115" s="47"/>
      <c r="AH115" s="46">
        <f t="shared" si="263"/>
        <v>-1011.77</v>
      </c>
      <c r="AI115" s="48"/>
      <c r="AJ115" s="29"/>
      <c r="AK115" s="45">
        <v>54</v>
      </c>
      <c r="AL115" s="46">
        <f t="shared" si="30"/>
        <v>1117.72</v>
      </c>
      <c r="AM115" s="46"/>
      <c r="AN115" s="46"/>
      <c r="AO115" s="46">
        <f t="shared" si="31"/>
        <v>149.88</v>
      </c>
      <c r="AP115" s="128">
        <f t="shared" si="32"/>
        <v>967.84</v>
      </c>
      <c r="AQ115" s="128"/>
      <c r="AR115" s="128"/>
      <c r="AS115" s="46">
        <f t="shared" si="33"/>
        <v>276.2940077222425</v>
      </c>
      <c r="AT115" s="46">
        <f t="shared" si="34"/>
        <v>691.54599227775748</v>
      </c>
      <c r="AU115" s="51"/>
      <c r="AV115" s="51"/>
      <c r="AW115" s="51">
        <f t="shared" si="35"/>
        <v>165084.85864106772</v>
      </c>
      <c r="AX115" s="58">
        <f t="shared" si="264"/>
        <v>927.38215694565588</v>
      </c>
      <c r="AY115" s="52"/>
      <c r="AZ115" s="52"/>
      <c r="BA115" s="52">
        <f t="shared" si="36"/>
        <v>144.19999999999999</v>
      </c>
      <c r="BB115" s="51">
        <f t="shared" si="37"/>
        <v>783.18215694565583</v>
      </c>
      <c r="BC115" s="51"/>
      <c r="BD115" s="51"/>
      <c r="BE115" s="57">
        <f t="shared" si="38"/>
        <v>158704.56352493452</v>
      </c>
      <c r="BF115" s="468">
        <f t="shared" si="39"/>
        <v>-927.38215694565588</v>
      </c>
      <c r="BG115" s="46">
        <f t="shared" si="40"/>
        <v>-1117.72</v>
      </c>
      <c r="BH115" s="46">
        <f t="shared" si="41"/>
        <v>-967.84</v>
      </c>
      <c r="BI115" s="48"/>
      <c r="BJ115" s="12"/>
      <c r="BK115" s="45">
        <v>54</v>
      </c>
      <c r="BL115" s="46">
        <f t="shared" si="265"/>
        <v>1160.6099999999999</v>
      </c>
      <c r="BM115" s="46">
        <f t="shared" si="266"/>
        <v>148.84</v>
      </c>
      <c r="BN115" s="46">
        <f t="shared" si="267"/>
        <v>1011.77</v>
      </c>
      <c r="BO115" s="46">
        <f t="shared" si="42"/>
        <v>270.73271907550372</v>
      </c>
      <c r="BP115" s="46">
        <f t="shared" si="43"/>
        <v>741.03728092449626</v>
      </c>
      <c r="BQ115" s="51">
        <f t="shared" si="44"/>
        <v>161698.59416437772</v>
      </c>
      <c r="BR115" s="57">
        <f t="shared" si="519"/>
        <v>166126.3637237603</v>
      </c>
      <c r="BS115" s="58">
        <f t="shared" si="45"/>
        <v>976.6733333333334</v>
      </c>
      <c r="BT115" s="52">
        <f t="shared" si="269"/>
        <v>143.34</v>
      </c>
      <c r="BU115" s="51">
        <f t="shared" si="46"/>
        <v>833.33333333333337</v>
      </c>
      <c r="BV115" s="51">
        <f t="shared" si="47"/>
        <v>154999.99999999948</v>
      </c>
      <c r="BW115" s="153">
        <f t="shared" si="520"/>
        <v>159999.99999999953</v>
      </c>
      <c r="BX115" s="468">
        <f t="shared" si="271"/>
        <v>-976.6733333333334</v>
      </c>
      <c r="BY115" s="46">
        <f t="shared" si="272"/>
        <v>-1160.6099999999999</v>
      </c>
      <c r="BZ115" s="46">
        <f t="shared" si="48"/>
        <v>-1011.77</v>
      </c>
      <c r="CA115" s="48"/>
      <c r="CB115" s="29"/>
      <c r="CC115" s="45">
        <v>54</v>
      </c>
      <c r="CD115" s="128">
        <f t="shared" si="49"/>
        <v>1117.6300000000001</v>
      </c>
      <c r="CE115" s="46">
        <f t="shared" si="273"/>
        <v>147.36000000000001</v>
      </c>
      <c r="CF115" s="128">
        <f t="shared" si="50"/>
        <v>970.27</v>
      </c>
      <c r="CG115" s="46">
        <f t="shared" si="274"/>
        <v>276.01078870951079</v>
      </c>
      <c r="CH115" s="46">
        <f t="shared" si="52"/>
        <v>694.25921129048925</v>
      </c>
      <c r="CI115" s="51">
        <f t="shared" si="53"/>
        <v>164912.21401441598</v>
      </c>
      <c r="CJ115" s="199">
        <f t="shared" si="521"/>
        <v>169060.48007498166</v>
      </c>
      <c r="CK115" s="153">
        <f t="shared" si="276"/>
        <v>10000</v>
      </c>
      <c r="CL115" s="45">
        <v>54</v>
      </c>
      <c r="CM115" s="46">
        <f t="shared" si="277"/>
        <v>1117.6300000000001</v>
      </c>
      <c r="CN115" s="128">
        <f t="shared" si="54"/>
        <v>147.36000000000001</v>
      </c>
      <c r="CO115" s="128">
        <f t="shared" si="278"/>
        <v>970.27</v>
      </c>
      <c r="CP115" s="46">
        <f t="shared" si="55"/>
        <v>276.01078870951079</v>
      </c>
      <c r="CQ115" s="46">
        <f t="shared" si="56"/>
        <v>694.25921129048925</v>
      </c>
      <c r="CR115" s="51">
        <f t="shared" si="57"/>
        <v>164912.21401441598</v>
      </c>
      <c r="CS115" s="153">
        <f t="shared" si="522"/>
        <v>169060.48007498166</v>
      </c>
      <c r="CT115" s="58">
        <f t="shared" si="58"/>
        <v>927.86033333333398</v>
      </c>
      <c r="CU115" s="52">
        <f t="shared" si="280"/>
        <v>142.30000000000001</v>
      </c>
      <c r="CV115" s="51">
        <f t="shared" si="281"/>
        <v>785.56033333333403</v>
      </c>
      <c r="CW115" s="51">
        <f t="shared" si="59"/>
        <v>158545.26199999987</v>
      </c>
      <c r="CX115" s="57">
        <f t="shared" si="523"/>
        <v>163258.62399999984</v>
      </c>
      <c r="CY115" s="153">
        <f t="shared" si="283"/>
        <v>10000</v>
      </c>
      <c r="CZ115" s="479">
        <f t="shared" si="60"/>
        <v>-927.86033333333398</v>
      </c>
      <c r="DA115" s="46">
        <f t="shared" si="284"/>
        <v>-1117.6300000000001</v>
      </c>
      <c r="DB115" s="46">
        <f t="shared" si="285"/>
        <v>-970.27</v>
      </c>
      <c r="DC115" s="48"/>
      <c r="DE115" s="45">
        <v>54</v>
      </c>
      <c r="DF115" s="46">
        <f t="shared" si="61"/>
        <v>1085.0999999999999</v>
      </c>
      <c r="DG115" s="46">
        <f t="shared" si="524"/>
        <v>73.33</v>
      </c>
      <c r="DH115" s="46">
        <f t="shared" si="62"/>
        <v>1011.77</v>
      </c>
      <c r="DI115" s="46">
        <f t="shared" si="63"/>
        <v>270.73271907550372</v>
      </c>
      <c r="DJ115" s="46">
        <f t="shared" si="64"/>
        <v>741.03728092449626</v>
      </c>
      <c r="DK115" s="51">
        <f t="shared" si="65"/>
        <v>161698.59416437772</v>
      </c>
      <c r="DL115" s="58">
        <f t="shared" si="66"/>
        <v>906.66333333333341</v>
      </c>
      <c r="DM115" s="52">
        <f t="shared" si="525"/>
        <v>73.33</v>
      </c>
      <c r="DN115" s="51">
        <f t="shared" si="67"/>
        <v>833.33333333333337</v>
      </c>
      <c r="DO115" s="57">
        <f t="shared" si="68"/>
        <v>154999.99999999948</v>
      </c>
      <c r="DP115" s="468">
        <f t="shared" si="288"/>
        <v>-906.66333333333341</v>
      </c>
      <c r="DQ115" s="46">
        <f t="shared" si="289"/>
        <v>-1085.0999999999999</v>
      </c>
      <c r="DR115" s="47"/>
      <c r="DS115" s="46">
        <f t="shared" si="290"/>
        <v>-1011.77</v>
      </c>
      <c r="DT115" s="48"/>
      <c r="DU115" s="29"/>
      <c r="DV115" s="45">
        <v>54</v>
      </c>
      <c r="DW115" s="46">
        <f t="shared" si="291"/>
        <v>1071.32</v>
      </c>
      <c r="DX115" s="46">
        <f t="shared" si="526"/>
        <v>59.55</v>
      </c>
      <c r="DY115" s="46">
        <f t="shared" si="293"/>
        <v>1011.77</v>
      </c>
      <c r="DZ115" s="46">
        <f t="shared" si="69"/>
        <v>270.73271907550372</v>
      </c>
      <c r="EA115" s="46">
        <f t="shared" si="70"/>
        <v>741.03728092449626</v>
      </c>
      <c r="EB115" s="51">
        <f t="shared" si="71"/>
        <v>161698.59416437772</v>
      </c>
      <c r="EC115" s="58">
        <f t="shared" si="72"/>
        <v>890.46333333333337</v>
      </c>
      <c r="ED115" s="52">
        <f t="shared" si="527"/>
        <v>57.129999999999995</v>
      </c>
      <c r="EE115" s="51">
        <f t="shared" si="73"/>
        <v>833.33333333333337</v>
      </c>
      <c r="EF115" s="57">
        <f t="shared" si="74"/>
        <v>154999.99999999948</v>
      </c>
      <c r="EG115" s="468">
        <f t="shared" si="295"/>
        <v>-890.46333333333337</v>
      </c>
      <c r="EH115" s="46">
        <f t="shared" si="296"/>
        <v>-1071.32</v>
      </c>
      <c r="EI115" s="47"/>
      <c r="EJ115" s="46">
        <f t="shared" si="297"/>
        <v>-1011.77</v>
      </c>
      <c r="EK115" s="48"/>
      <c r="EL115" s="29"/>
      <c r="EM115" s="45">
        <v>54</v>
      </c>
      <c r="EN115" s="46">
        <f t="shared" si="504"/>
        <v>1058.0868689014749</v>
      </c>
      <c r="EO115" s="46">
        <f t="shared" si="528"/>
        <v>59.67</v>
      </c>
      <c r="EP115" s="128">
        <f t="shared" si="77"/>
        <v>998.41686890147491</v>
      </c>
      <c r="EQ115" s="46">
        <f t="shared" si="78"/>
        <v>271.29473622533459</v>
      </c>
      <c r="ER115" s="46">
        <f t="shared" si="79"/>
        <v>727.12213267614038</v>
      </c>
      <c r="ES115" s="51">
        <f t="shared" si="80"/>
        <v>162049.71960252462</v>
      </c>
      <c r="ET115" s="153">
        <f t="shared" si="298"/>
        <v>10000</v>
      </c>
      <c r="EU115" s="45">
        <v>54</v>
      </c>
      <c r="EV115" s="46">
        <f t="shared" si="81"/>
        <v>1058.0899999999999</v>
      </c>
      <c r="EW115" s="46">
        <f t="shared" si="529"/>
        <v>59.67</v>
      </c>
      <c r="EX115" s="128">
        <f t="shared" si="300"/>
        <v>998.42</v>
      </c>
      <c r="EY115" s="46">
        <f t="shared" si="301"/>
        <v>271.29444731304471</v>
      </c>
      <c r="EZ115" s="46">
        <f t="shared" si="82"/>
        <v>727.12555268695519</v>
      </c>
      <c r="FA115" s="51">
        <f t="shared" si="83"/>
        <v>162049.54283513987</v>
      </c>
      <c r="FB115" s="58">
        <f t="shared" si="302"/>
        <v>874.86920833333363</v>
      </c>
      <c r="FC115" s="52">
        <f t="shared" si="530"/>
        <v>57.32</v>
      </c>
      <c r="FD115" s="51">
        <f t="shared" si="304"/>
        <v>817.54920833333358</v>
      </c>
      <c r="FE115" s="57">
        <f t="shared" si="84"/>
        <v>155541.23274999988</v>
      </c>
      <c r="FF115" s="153">
        <f t="shared" si="305"/>
        <v>10000</v>
      </c>
      <c r="FG115" s="469">
        <f t="shared" si="85"/>
        <v>-874.86920833333363</v>
      </c>
      <c r="FH115" s="46">
        <f t="shared" si="86"/>
        <v>-1058.0899999999999</v>
      </c>
      <c r="FI115" s="46">
        <f t="shared" si="87"/>
        <v>-998.42</v>
      </c>
      <c r="FJ115" s="48"/>
      <c r="FL115" s="45">
        <v>54</v>
      </c>
      <c r="FM115" s="46">
        <f t="shared" si="306"/>
        <v>1072.67</v>
      </c>
      <c r="FN115" s="46">
        <f t="shared" si="505"/>
        <v>60.9</v>
      </c>
      <c r="FO115" s="46">
        <f t="shared" si="307"/>
        <v>1011.77</v>
      </c>
      <c r="FP115" s="46">
        <f t="shared" si="89"/>
        <v>270.73271907550372</v>
      </c>
      <c r="FQ115" s="46">
        <f t="shared" si="90"/>
        <v>741.03728092449626</v>
      </c>
      <c r="FR115" s="51">
        <f t="shared" si="91"/>
        <v>161698.59416437772</v>
      </c>
      <c r="FS115" s="57">
        <f t="shared" si="531"/>
        <v>166126.3637237603</v>
      </c>
      <c r="FT115" s="58">
        <f t="shared" si="92"/>
        <v>891.98333333333335</v>
      </c>
      <c r="FU115" s="241">
        <f t="shared" si="506"/>
        <v>58.65</v>
      </c>
      <c r="FV115" s="51">
        <f t="shared" si="94"/>
        <v>833.33333333333337</v>
      </c>
      <c r="FW115" s="51">
        <f t="shared" si="95"/>
        <v>154999.99999999948</v>
      </c>
      <c r="FX115" s="153">
        <f t="shared" si="532"/>
        <v>159999.99999999953</v>
      </c>
      <c r="FY115" s="468">
        <f t="shared" si="310"/>
        <v>-891.98333333333335</v>
      </c>
      <c r="FZ115" s="46">
        <f t="shared" si="311"/>
        <v>-1072.67</v>
      </c>
      <c r="GA115" s="46">
        <f t="shared" si="96"/>
        <v>-1011.77</v>
      </c>
      <c r="GB115" s="48"/>
      <c r="GD115" s="45">
        <v>54</v>
      </c>
      <c r="GE115" s="46">
        <f t="shared" si="507"/>
        <v>1060.0875939185617</v>
      </c>
      <c r="GF115" s="128">
        <f t="shared" si="533"/>
        <v>60.98</v>
      </c>
      <c r="GG115" s="128">
        <f t="shared" si="98"/>
        <v>999.10759391856163</v>
      </c>
      <c r="GH115" s="46">
        <f t="shared" si="99"/>
        <v>271.2046824761905</v>
      </c>
      <c r="GI115" s="46">
        <f t="shared" si="100"/>
        <v>727.90291144237108</v>
      </c>
      <c r="GJ115" s="51">
        <f t="shared" si="101"/>
        <v>161994.90657427194</v>
      </c>
      <c r="GK115" s="51">
        <f t="shared" si="534"/>
        <v>166344.19700329</v>
      </c>
      <c r="GL115" s="153">
        <f t="shared" si="314"/>
        <v>10000</v>
      </c>
      <c r="GM115" s="45">
        <v>54</v>
      </c>
      <c r="GN115" s="46">
        <f t="shared" si="102"/>
        <v>1060.0899999999999</v>
      </c>
      <c r="GO115" s="46">
        <f t="shared" si="508"/>
        <v>60.98</v>
      </c>
      <c r="GP115" s="128">
        <f t="shared" si="315"/>
        <v>999.11</v>
      </c>
      <c r="GQ115" s="46">
        <f t="shared" si="104"/>
        <v>271.20446046257689</v>
      </c>
      <c r="GR115" s="46">
        <f t="shared" si="105"/>
        <v>727.90553953742312</v>
      </c>
      <c r="GS115" s="51">
        <f t="shared" si="106"/>
        <v>161994.77073800869</v>
      </c>
      <c r="GT115" s="153">
        <f t="shared" si="535"/>
        <v>166344.07687014932</v>
      </c>
      <c r="GU115" s="58">
        <f t="shared" si="107"/>
        <v>876.92633333333197</v>
      </c>
      <c r="GV115" s="52">
        <f t="shared" si="509"/>
        <v>58.81</v>
      </c>
      <c r="GW115" s="51">
        <f t="shared" si="317"/>
        <v>818.11633333333202</v>
      </c>
      <c r="GX115" s="57">
        <f t="shared" si="109"/>
        <v>155496.03799999988</v>
      </c>
      <c r="GY115" s="57">
        <f t="shared" si="536"/>
        <v>160404.73599999992</v>
      </c>
      <c r="GZ115" s="153">
        <f t="shared" si="319"/>
        <v>10000</v>
      </c>
      <c r="HA115" s="469">
        <f t="shared" si="110"/>
        <v>-876.92633333333197</v>
      </c>
      <c r="HB115" s="46">
        <f t="shared" si="111"/>
        <v>-1060.0899999999999</v>
      </c>
      <c r="HC115" s="46">
        <f t="shared" si="112"/>
        <v>-999.11</v>
      </c>
      <c r="HD115" s="48"/>
      <c r="HF115" s="45">
        <v>54</v>
      </c>
      <c r="HG115" s="46">
        <f t="shared" si="113"/>
        <v>1123.8775326810628</v>
      </c>
      <c r="HH115" s="46">
        <f t="shared" si="114"/>
        <v>250</v>
      </c>
      <c r="HI115" s="46">
        <f t="shared" si="115"/>
        <v>873.8775326810628</v>
      </c>
      <c r="HJ115" s="46">
        <f t="shared" si="116"/>
        <v>283.45631374515085</v>
      </c>
      <c r="HK115" s="46">
        <f t="shared" si="117"/>
        <v>590.42121893591195</v>
      </c>
      <c r="HL115" s="51">
        <f t="shared" si="118"/>
        <v>169483.36702815458</v>
      </c>
      <c r="HM115" s="153">
        <f t="shared" si="320"/>
        <v>10000</v>
      </c>
      <c r="HN115" s="58">
        <f t="shared" si="119"/>
        <v>933.33333333333724</v>
      </c>
      <c r="HO115" s="52">
        <f t="shared" si="120"/>
        <v>250</v>
      </c>
      <c r="HP115" s="51">
        <f t="shared" si="121"/>
        <v>683.33333333333724</v>
      </c>
      <c r="HQ115" s="57">
        <f t="shared" si="122"/>
        <v>163099.99999999948</v>
      </c>
      <c r="HR115" s="153">
        <f t="shared" si="321"/>
        <v>10000</v>
      </c>
      <c r="HS115" s="468">
        <f t="shared" si="123"/>
        <v>-933.33333333333724</v>
      </c>
      <c r="HT115" s="46">
        <f t="shared" si="124"/>
        <v>-1123.8775326810628</v>
      </c>
      <c r="HU115" s="46">
        <f t="shared" si="125"/>
        <v>-873.8775326810628</v>
      </c>
      <c r="HV115" s="48"/>
      <c r="HW115" s="29"/>
      <c r="HX115" s="45">
        <v>54</v>
      </c>
      <c r="HY115" s="128">
        <f t="shared" si="126"/>
        <v>1124.3399999999999</v>
      </c>
      <c r="HZ115" s="46">
        <f t="shared" si="127"/>
        <v>246.34</v>
      </c>
      <c r="IA115" s="46">
        <f t="shared" si="128"/>
        <v>878</v>
      </c>
      <c r="IB115" s="46">
        <f t="shared" si="129"/>
        <v>285.11550819589877</v>
      </c>
      <c r="IC115" s="46">
        <f t="shared" si="130"/>
        <v>592.88449180410123</v>
      </c>
      <c r="ID115" s="51">
        <f t="shared" si="131"/>
        <v>170476.42042573515</v>
      </c>
      <c r="IE115" s="153">
        <f t="shared" si="322"/>
        <v>10000</v>
      </c>
      <c r="IF115" s="58">
        <f t="shared" si="132"/>
        <v>930.14625019664186</v>
      </c>
      <c r="IG115" s="52">
        <f t="shared" si="133"/>
        <v>237.12</v>
      </c>
      <c r="IH115" s="51">
        <f t="shared" si="134"/>
        <v>693.02625019664185</v>
      </c>
      <c r="II115" s="57">
        <f t="shared" si="323"/>
        <v>163967.52248938143</v>
      </c>
      <c r="IJ115" s="153">
        <f t="shared" si="324"/>
        <v>10000</v>
      </c>
      <c r="IK115" s="468">
        <f t="shared" si="135"/>
        <v>-930.14625019664186</v>
      </c>
      <c r="IL115" s="46">
        <f t="shared" si="136"/>
        <v>-1124.3399999999999</v>
      </c>
      <c r="IM115" s="46">
        <f t="shared" si="137"/>
        <v>-878</v>
      </c>
      <c r="IN115" s="48"/>
      <c r="IO115" s="53">
        <f t="shared" si="138"/>
        <v>246.3541612427872</v>
      </c>
      <c r="IQ115" s="45">
        <v>54</v>
      </c>
      <c r="IR115" s="128">
        <f t="shared" si="139"/>
        <v>1126.4568749999989</v>
      </c>
      <c r="IS115" s="128">
        <f t="shared" si="140"/>
        <v>250.98</v>
      </c>
      <c r="IT115" s="128">
        <f t="shared" si="141"/>
        <v>875.47687499999893</v>
      </c>
      <c r="IU115" s="46">
        <f t="shared" si="364"/>
        <v>285.37</v>
      </c>
      <c r="IV115" s="46">
        <f t="shared" si="143"/>
        <v>590.10687499999892</v>
      </c>
      <c r="IW115" s="51">
        <f t="shared" si="144"/>
        <v>170633.88875000007</v>
      </c>
      <c r="IX115" s="199">
        <f t="shared" si="325"/>
        <v>10000</v>
      </c>
      <c r="IY115" s="128">
        <f t="shared" si="145"/>
        <v>246.40471208019471</v>
      </c>
      <c r="IZ115" s="408">
        <f t="shared" si="146"/>
        <v>0</v>
      </c>
      <c r="JA115" s="58">
        <f t="shared" si="147"/>
        <v>931.95916666666494</v>
      </c>
      <c r="JB115" s="52">
        <f t="shared" si="148"/>
        <v>241.58</v>
      </c>
      <c r="JC115" s="51">
        <f t="shared" si="149"/>
        <v>690.3791666666649</v>
      </c>
      <c r="JD115" s="57">
        <f t="shared" si="150"/>
        <v>164130.02500000005</v>
      </c>
      <c r="JE115" s="280">
        <f t="shared" si="151"/>
        <v>10000</v>
      </c>
      <c r="JF115" s="280">
        <f t="shared" si="152"/>
        <v>0</v>
      </c>
      <c r="JG115" s="468">
        <f t="shared" si="153"/>
        <v>-931.95916666666494</v>
      </c>
      <c r="JH115" s="46">
        <f t="shared" si="154"/>
        <v>-1126.4568749999989</v>
      </c>
      <c r="JI115" s="46">
        <f t="shared" si="155"/>
        <v>-875.47687499999893</v>
      </c>
      <c r="JJ115" s="48"/>
      <c r="JL115" s="45">
        <v>54</v>
      </c>
      <c r="JM115" s="46">
        <f t="shared" si="156"/>
        <v>1124.4930833333331</v>
      </c>
      <c r="JN115" s="46">
        <f t="shared" si="157"/>
        <v>244.26</v>
      </c>
      <c r="JO115" s="128">
        <f t="shared" si="158"/>
        <v>880.23308333333307</v>
      </c>
      <c r="JP115" s="46">
        <f t="shared" si="326"/>
        <v>285.52999999999997</v>
      </c>
      <c r="JQ115" s="46">
        <f t="shared" si="159"/>
        <v>594.7030833333331</v>
      </c>
      <c r="JR115" s="51">
        <f t="shared" si="160"/>
        <v>170725.35349999994</v>
      </c>
      <c r="JS115" s="51">
        <f t="shared" si="537"/>
        <v>166126.3637237603</v>
      </c>
      <c r="JT115" s="199">
        <f t="shared" si="328"/>
        <v>10000</v>
      </c>
      <c r="JU115" s="128">
        <f t="shared" si="161"/>
        <v>244.24535668395802</v>
      </c>
      <c r="JV115" s="408">
        <f t="shared" si="162"/>
        <v>0</v>
      </c>
      <c r="JW115" s="58">
        <f t="shared" si="163"/>
        <v>930.37233333333074</v>
      </c>
      <c r="JX115" s="52">
        <f t="shared" si="164"/>
        <v>235.24</v>
      </c>
      <c r="JY115" s="51">
        <f t="shared" si="165"/>
        <v>695.13233333333073</v>
      </c>
      <c r="JZ115" s="51">
        <f t="shared" si="166"/>
        <v>164227.5740000002</v>
      </c>
      <c r="KA115" s="199">
        <f t="shared" si="538"/>
        <v>159999.99999999953</v>
      </c>
      <c r="KB115" s="128">
        <f t="shared" si="330"/>
        <v>10000</v>
      </c>
      <c r="KC115" s="204">
        <f t="shared" si="167"/>
        <v>0</v>
      </c>
      <c r="KD115" s="468">
        <f t="shared" si="331"/>
        <v>-930.37233333333074</v>
      </c>
      <c r="KE115" s="46">
        <f t="shared" si="168"/>
        <v>-1124.4930833333331</v>
      </c>
      <c r="KF115" s="46">
        <f t="shared" si="169"/>
        <v>-880.23308333333307</v>
      </c>
      <c r="KG115" s="48"/>
      <c r="KI115" s="45">
        <v>54</v>
      </c>
      <c r="KJ115" s="46">
        <f t="shared" si="170"/>
        <v>1124.4890404061762</v>
      </c>
      <c r="KK115" s="46">
        <f t="shared" si="171"/>
        <v>245.16</v>
      </c>
      <c r="KL115" s="128">
        <f t="shared" si="172"/>
        <v>879.3290404061762</v>
      </c>
      <c r="KM115" s="46">
        <f t="shared" si="173"/>
        <v>285.36454299737755</v>
      </c>
      <c r="KN115" s="46">
        <f t="shared" si="174"/>
        <v>593.96449740879871</v>
      </c>
      <c r="KO115" s="51">
        <f t="shared" si="175"/>
        <v>170624.76130101774</v>
      </c>
      <c r="KP115" s="199">
        <f t="shared" si="539"/>
        <v>169060.48007498166</v>
      </c>
      <c r="KQ115" s="199">
        <f t="shared" si="333"/>
        <v>10000</v>
      </c>
      <c r="KR115" s="128">
        <f t="shared" si="176"/>
        <v>317.8965366969947</v>
      </c>
      <c r="KS115" s="408">
        <f t="shared" si="177"/>
        <v>0</v>
      </c>
      <c r="KT115" s="45">
        <v>54</v>
      </c>
      <c r="KU115" s="46">
        <f t="shared" si="334"/>
        <v>1124.49</v>
      </c>
      <c r="KV115" s="46">
        <f t="shared" si="178"/>
        <v>245.16</v>
      </c>
      <c r="KW115" s="128">
        <f t="shared" si="179"/>
        <v>879.33</v>
      </c>
      <c r="KX115" s="46">
        <f t="shared" si="180"/>
        <v>285.36445445386892</v>
      </c>
      <c r="KY115" s="46">
        <f t="shared" si="181"/>
        <v>593.96554554613112</v>
      </c>
      <c r="KZ115" s="51">
        <f t="shared" si="182"/>
        <v>170624.70712677523</v>
      </c>
      <c r="LA115" s="153">
        <f t="shared" si="540"/>
        <v>169060.48007498166</v>
      </c>
      <c r="LB115" s="58">
        <f t="shared" si="457"/>
        <v>930.59633333333579</v>
      </c>
      <c r="LC115" s="52">
        <f t="shared" si="184"/>
        <v>236.74</v>
      </c>
      <c r="LD115" s="51">
        <f t="shared" si="185"/>
        <v>693.85633333333578</v>
      </c>
      <c r="LE115" s="51">
        <f t="shared" si="186"/>
        <v>164138.79800000001</v>
      </c>
      <c r="LF115" s="51">
        <f t="shared" si="541"/>
        <v>163258.62399999984</v>
      </c>
      <c r="LG115" s="128">
        <f t="shared" si="187"/>
        <v>10000</v>
      </c>
      <c r="LH115" s="204">
        <f t="shared" si="188"/>
        <v>0</v>
      </c>
      <c r="LI115" s="479">
        <f t="shared" si="189"/>
        <v>-930.59633333333579</v>
      </c>
      <c r="LJ115" s="46">
        <f t="shared" si="337"/>
        <v>-1124.49</v>
      </c>
      <c r="LK115" s="46">
        <f t="shared" si="338"/>
        <v>-879.33</v>
      </c>
      <c r="LL115" s="48"/>
      <c r="LN115" s="45">
        <v>54</v>
      </c>
      <c r="LO115" s="46">
        <f t="shared" si="190"/>
        <v>1123.1238136873469</v>
      </c>
      <c r="LP115" s="46">
        <f t="shared" si="510"/>
        <v>256.66000000000003</v>
      </c>
      <c r="LQ115" s="46">
        <f t="shared" si="192"/>
        <v>866.46381368734683</v>
      </c>
      <c r="LR115" s="46">
        <f t="shared" si="193"/>
        <v>280.88874612733088</v>
      </c>
      <c r="LS115" s="46">
        <f t="shared" si="194"/>
        <v>585.5750675600159</v>
      </c>
      <c r="LT115" s="51">
        <f t="shared" si="195"/>
        <v>167947.6726088385</v>
      </c>
      <c r="LU115" s="199">
        <f t="shared" si="339"/>
        <v>10000</v>
      </c>
      <c r="LV115" s="58">
        <f t="shared" si="196"/>
        <v>933.33033333333128</v>
      </c>
      <c r="LW115" s="241">
        <f t="shared" si="511"/>
        <v>256.66000000000003</v>
      </c>
      <c r="LX115" s="51">
        <f t="shared" si="198"/>
        <v>676.6703333333312</v>
      </c>
      <c r="LY115" s="51">
        <f t="shared" si="340"/>
        <v>161619.72199999989</v>
      </c>
      <c r="LZ115" s="46">
        <f t="shared" si="341"/>
        <v>256.66000000000003</v>
      </c>
      <c r="MA115" s="199">
        <f t="shared" si="342"/>
        <v>10000</v>
      </c>
      <c r="MB115" s="468">
        <f t="shared" si="199"/>
        <v>-933.33033333333128</v>
      </c>
      <c r="MC115" s="46">
        <f t="shared" si="200"/>
        <v>-1123.1238136873469</v>
      </c>
      <c r="MD115" s="46">
        <f t="shared" si="201"/>
        <v>-866.46381368734683</v>
      </c>
      <c r="ME115" s="48"/>
      <c r="MG115" s="45">
        <v>54</v>
      </c>
      <c r="MH115" s="46">
        <f t="shared" si="202"/>
        <v>1076.608661999408</v>
      </c>
      <c r="MI115" s="46">
        <f t="shared" si="512"/>
        <v>152.31</v>
      </c>
      <c r="MJ115" s="46">
        <f t="shared" si="204"/>
        <v>924.29866199940807</v>
      </c>
      <c r="MK115" s="46">
        <f t="shared" si="205"/>
        <v>276.95017733771584</v>
      </c>
      <c r="ML115" s="46">
        <f t="shared" si="206"/>
        <v>647.34848466169228</v>
      </c>
      <c r="MM115" s="51">
        <f t="shared" si="207"/>
        <v>165522.7579179678</v>
      </c>
      <c r="MN115" s="199">
        <f t="shared" si="343"/>
        <v>10000</v>
      </c>
      <c r="MO115" s="58">
        <f t="shared" si="208"/>
        <v>889.32945707741396</v>
      </c>
      <c r="MP115" s="52">
        <f t="shared" si="513"/>
        <v>146.43</v>
      </c>
      <c r="MQ115" s="51">
        <f t="shared" si="210"/>
        <v>742.8994570774139</v>
      </c>
      <c r="MR115" s="57">
        <f t="shared" si="211"/>
        <v>159006.24931781954</v>
      </c>
      <c r="MS115" s="199">
        <f t="shared" si="344"/>
        <v>10000</v>
      </c>
      <c r="MT115" s="468">
        <f t="shared" si="345"/>
        <v>-889.32945707741396</v>
      </c>
      <c r="MU115" s="46">
        <f t="shared" si="212"/>
        <v>-1076.608661999408</v>
      </c>
      <c r="MV115" s="46">
        <f t="shared" si="213"/>
        <v>-924.29866199940807</v>
      </c>
      <c r="MW115" s="48"/>
      <c r="MY115" s="45">
        <v>54</v>
      </c>
      <c r="MZ115" s="46">
        <f t="shared" si="214"/>
        <v>1076.608661999408</v>
      </c>
      <c r="NA115" s="46">
        <f t="shared" si="514"/>
        <v>152.31</v>
      </c>
      <c r="NB115" s="128">
        <f t="shared" si="216"/>
        <v>924.29866199940807</v>
      </c>
      <c r="NC115" s="46">
        <f t="shared" si="217"/>
        <v>276.95017733771584</v>
      </c>
      <c r="ND115" s="46">
        <f t="shared" si="218"/>
        <v>647.34848466169228</v>
      </c>
      <c r="NE115" s="51">
        <f t="shared" si="219"/>
        <v>165522.7579179678</v>
      </c>
      <c r="NF115" s="153">
        <f t="shared" si="346"/>
        <v>10000</v>
      </c>
      <c r="NG115" s="45">
        <v>54</v>
      </c>
      <c r="NH115" s="46">
        <f t="shared" si="220"/>
        <v>1076.6099999999999</v>
      </c>
      <c r="NI115" s="46">
        <f t="shared" si="515"/>
        <v>152.31</v>
      </c>
      <c r="NJ115" s="128">
        <f t="shared" si="347"/>
        <v>924.3</v>
      </c>
      <c r="NK115" s="46">
        <f t="shared" si="348"/>
        <v>276.9500538779107</v>
      </c>
      <c r="NL115" s="46">
        <f t="shared" si="222"/>
        <v>647.34994612208925</v>
      </c>
      <c r="NM115" s="51">
        <f t="shared" si="223"/>
        <v>165522.68238062432</v>
      </c>
      <c r="NN115" s="58">
        <f t="shared" si="224"/>
        <v>888.78037499999857</v>
      </c>
      <c r="NO115" s="52">
        <f t="shared" si="516"/>
        <v>146.44999999999999</v>
      </c>
      <c r="NP115" s="51">
        <f t="shared" si="226"/>
        <v>742.33037499999864</v>
      </c>
      <c r="NQ115" s="57">
        <f t="shared" si="227"/>
        <v>159036.57975000015</v>
      </c>
      <c r="NR115" s="153">
        <f t="shared" si="349"/>
        <v>10000</v>
      </c>
      <c r="NS115" s="469">
        <f t="shared" si="228"/>
        <v>-888.78037499999857</v>
      </c>
      <c r="NT115" s="46">
        <f t="shared" si="229"/>
        <v>-1076.6099999999999</v>
      </c>
      <c r="NU115" s="46">
        <f t="shared" si="230"/>
        <v>-924.3</v>
      </c>
      <c r="NV115" s="48"/>
      <c r="NX115" s="45">
        <v>54</v>
      </c>
      <c r="NY115" s="46">
        <f t="shared" si="231"/>
        <v>1076.6456011701148</v>
      </c>
      <c r="NZ115" s="46">
        <f t="shared" si="517"/>
        <v>152.26999999999998</v>
      </c>
      <c r="OA115" s="46">
        <f t="shared" si="233"/>
        <v>924.37560117011481</v>
      </c>
      <c r="OB115" s="46">
        <f t="shared" si="234"/>
        <v>277.06993122309791</v>
      </c>
      <c r="OC115" s="46">
        <f t="shared" si="235"/>
        <v>647.3056699470169</v>
      </c>
      <c r="OD115" s="51">
        <f t="shared" si="236"/>
        <v>165594.65306391174</v>
      </c>
      <c r="OE115" s="57">
        <f t="shared" si="542"/>
        <v>166126.3637237603</v>
      </c>
      <c r="OF115" s="153">
        <f t="shared" si="351"/>
        <v>10000</v>
      </c>
      <c r="OG115" s="58">
        <f t="shared" si="237"/>
        <v>889.48383333333379</v>
      </c>
      <c r="OH115" s="241">
        <f t="shared" si="543"/>
        <v>146.64999999999998</v>
      </c>
      <c r="OI115" s="51">
        <f t="shared" si="238"/>
        <v>742.83383333333381</v>
      </c>
      <c r="OJ115" s="51">
        <f t="shared" si="239"/>
        <v>159087.17300000018</v>
      </c>
      <c r="OK115" s="153">
        <f t="shared" si="544"/>
        <v>159999.99999999953</v>
      </c>
      <c r="OL115" s="153">
        <f t="shared" si="354"/>
        <v>10000</v>
      </c>
      <c r="OM115" s="468">
        <f t="shared" si="355"/>
        <v>-889.48383333333379</v>
      </c>
      <c r="ON115" s="46">
        <f t="shared" si="356"/>
        <v>-1076.6456011701148</v>
      </c>
      <c r="OO115" s="46">
        <f t="shared" si="240"/>
        <v>-924.37560117011481</v>
      </c>
      <c r="OP115" s="48"/>
      <c r="OR115" s="45">
        <v>54</v>
      </c>
      <c r="OS115" s="46">
        <f t="shared" si="241"/>
        <v>1076.765700416463</v>
      </c>
      <c r="OT115" s="46">
        <f t="shared" si="518"/>
        <v>152.48000000000002</v>
      </c>
      <c r="OU115" s="128">
        <f t="shared" si="243"/>
        <v>924.28570041646299</v>
      </c>
      <c r="OV115" s="46">
        <f t="shared" si="244"/>
        <v>277.06264470528794</v>
      </c>
      <c r="OW115" s="46">
        <f t="shared" si="245"/>
        <v>647.22305571117499</v>
      </c>
      <c r="OX115" s="51">
        <f t="shared" si="246"/>
        <v>165590.36376746159</v>
      </c>
      <c r="OY115" s="51">
        <f t="shared" si="545"/>
        <v>166344.19700329</v>
      </c>
      <c r="OZ115" s="153">
        <f t="shared" si="358"/>
        <v>10000</v>
      </c>
      <c r="PA115" s="45">
        <v>54</v>
      </c>
      <c r="PB115" s="46">
        <f t="shared" si="247"/>
        <v>1076.765700416463</v>
      </c>
      <c r="PC115" s="46">
        <f t="shared" si="546"/>
        <v>152.48000000000002</v>
      </c>
      <c r="PD115" s="128">
        <f t="shared" si="248"/>
        <v>924.28570041646299</v>
      </c>
      <c r="PE115" s="46">
        <f t="shared" si="249"/>
        <v>277.06264470528794</v>
      </c>
      <c r="PF115" s="46">
        <f t="shared" si="250"/>
        <v>647.22305571117499</v>
      </c>
      <c r="PG115" s="51">
        <f t="shared" si="251"/>
        <v>165590.36376746159</v>
      </c>
      <c r="PH115" s="153">
        <f t="shared" si="547"/>
        <v>166344.07687014932</v>
      </c>
      <c r="PI115" s="688">
        <f t="shared" si="252"/>
        <v>889.6533333333341</v>
      </c>
      <c r="PJ115" s="52">
        <f t="shared" si="548"/>
        <v>147.03</v>
      </c>
      <c r="PK115" s="51">
        <f t="shared" si="253"/>
        <v>742.62333333333413</v>
      </c>
      <c r="PL115" s="57">
        <f t="shared" si="254"/>
        <v>159084.38000000006</v>
      </c>
      <c r="PM115" s="57">
        <f t="shared" si="549"/>
        <v>160404.73599999992</v>
      </c>
      <c r="PN115" s="153">
        <f t="shared" si="363"/>
        <v>10000</v>
      </c>
      <c r="PO115" s="469">
        <f t="shared" si="255"/>
        <v>-889.6533333333341</v>
      </c>
      <c r="PP115" s="46">
        <f t="shared" si="256"/>
        <v>-1076.765700416463</v>
      </c>
      <c r="PQ115" s="46">
        <f t="shared" si="257"/>
        <v>-924.28570041646299</v>
      </c>
      <c r="PR115" s="48"/>
    </row>
    <row r="116" spans="2:434" hidden="1" x14ac:dyDescent="0.3">
      <c r="B116" s="45">
        <v>55</v>
      </c>
      <c r="C116" s="46">
        <f t="shared" si="10"/>
        <v>1111.77</v>
      </c>
      <c r="D116" s="46">
        <f t="shared" si="11"/>
        <v>100</v>
      </c>
      <c r="E116" s="46">
        <f t="shared" si="12"/>
        <v>1011.77</v>
      </c>
      <c r="F116" s="46">
        <f t="shared" si="13"/>
        <v>269.49765694062955</v>
      </c>
      <c r="G116" s="46">
        <f t="shared" si="14"/>
        <v>742.27234305937043</v>
      </c>
      <c r="H116" s="51">
        <f t="shared" si="15"/>
        <v>160956.32182131836</v>
      </c>
      <c r="I116" s="58">
        <f t="shared" si="16"/>
        <v>933.33333333333337</v>
      </c>
      <c r="J116" s="52">
        <f t="shared" si="17"/>
        <v>100</v>
      </c>
      <c r="K116" s="51">
        <f t="shared" si="18"/>
        <v>833.33333333333337</v>
      </c>
      <c r="L116" s="57">
        <f t="shared" si="19"/>
        <v>154166.66666666613</v>
      </c>
      <c r="M116" s="468">
        <f t="shared" si="258"/>
        <v>-933.33333333333337</v>
      </c>
      <c r="N116" s="46">
        <f t="shared" si="259"/>
        <v>-1111.77</v>
      </c>
      <c r="O116" s="47"/>
      <c r="P116" s="46">
        <f t="shared" si="260"/>
        <v>-1011.77</v>
      </c>
      <c r="Q116" s="48"/>
      <c r="R116" s="29"/>
      <c r="S116" s="29"/>
      <c r="T116" s="45">
        <v>55</v>
      </c>
      <c r="U116" s="46">
        <f t="shared" si="20"/>
        <v>1162.81</v>
      </c>
      <c r="V116" s="46">
        <f t="shared" si="21"/>
        <v>151.04</v>
      </c>
      <c r="W116" s="46">
        <f t="shared" si="261"/>
        <v>1011.77</v>
      </c>
      <c r="X116" s="46">
        <f t="shared" si="22"/>
        <v>269.49765694062955</v>
      </c>
      <c r="Y116" s="46">
        <f t="shared" si="23"/>
        <v>742.27234305937043</v>
      </c>
      <c r="Z116" s="51">
        <f t="shared" si="24"/>
        <v>160956.32182131836</v>
      </c>
      <c r="AA116" s="58">
        <f t="shared" si="25"/>
        <v>978.11333333333334</v>
      </c>
      <c r="AB116" s="52">
        <f t="shared" si="26"/>
        <v>144.78</v>
      </c>
      <c r="AC116" s="51">
        <f t="shared" si="27"/>
        <v>833.33333333333337</v>
      </c>
      <c r="AD116" s="57">
        <f t="shared" si="28"/>
        <v>154166.66666666613</v>
      </c>
      <c r="AE116" s="468">
        <f t="shared" si="262"/>
        <v>-978.11333333333334</v>
      </c>
      <c r="AF116" s="46">
        <f t="shared" si="29"/>
        <v>-1162.81</v>
      </c>
      <c r="AG116" s="47"/>
      <c r="AH116" s="46">
        <f t="shared" si="263"/>
        <v>-1011.77</v>
      </c>
      <c r="AI116" s="48"/>
      <c r="AJ116" s="29"/>
      <c r="AK116" s="45">
        <v>55</v>
      </c>
      <c r="AL116" s="46">
        <f t="shared" si="30"/>
        <v>1117.72</v>
      </c>
      <c r="AM116" s="46"/>
      <c r="AN116" s="46"/>
      <c r="AO116" s="46">
        <f t="shared" si="31"/>
        <v>149.26</v>
      </c>
      <c r="AP116" s="128">
        <f t="shared" si="32"/>
        <v>968.46</v>
      </c>
      <c r="AQ116" s="128"/>
      <c r="AR116" s="128"/>
      <c r="AS116" s="46">
        <f t="shared" si="33"/>
        <v>275.1414310684462</v>
      </c>
      <c r="AT116" s="46">
        <f t="shared" si="34"/>
        <v>693.31856893155384</v>
      </c>
      <c r="AU116" s="51"/>
      <c r="AV116" s="51"/>
      <c r="AW116" s="51">
        <f t="shared" si="35"/>
        <v>164391.54007213618</v>
      </c>
      <c r="AX116" s="58">
        <f t="shared" si="264"/>
        <v>927.38215694565588</v>
      </c>
      <c r="AY116" s="52"/>
      <c r="AZ116" s="52"/>
      <c r="BA116" s="52">
        <f t="shared" si="36"/>
        <v>143.47999999999999</v>
      </c>
      <c r="BB116" s="51">
        <f t="shared" si="37"/>
        <v>783.90215694565586</v>
      </c>
      <c r="BC116" s="51"/>
      <c r="BD116" s="51"/>
      <c r="BE116" s="57">
        <f t="shared" si="38"/>
        <v>157920.66136798885</v>
      </c>
      <c r="BF116" s="468">
        <f t="shared" si="39"/>
        <v>-927.38215694565588</v>
      </c>
      <c r="BG116" s="46">
        <f t="shared" si="40"/>
        <v>-1117.72</v>
      </c>
      <c r="BH116" s="46">
        <f t="shared" si="41"/>
        <v>-968.46</v>
      </c>
      <c r="BI116" s="48"/>
      <c r="BJ116" s="12"/>
      <c r="BK116" s="45">
        <v>55</v>
      </c>
      <c r="BL116" s="46">
        <f t="shared" si="265"/>
        <v>1160.6099999999999</v>
      </c>
      <c r="BM116" s="46">
        <f t="shared" si="266"/>
        <v>148.84</v>
      </c>
      <c r="BN116" s="46">
        <f t="shared" si="267"/>
        <v>1011.77</v>
      </c>
      <c r="BO116" s="46">
        <f t="shared" si="42"/>
        <v>269.49765694062955</v>
      </c>
      <c r="BP116" s="46">
        <f t="shared" si="43"/>
        <v>742.27234305937043</v>
      </c>
      <c r="BQ116" s="51">
        <f t="shared" si="44"/>
        <v>160956.32182131836</v>
      </c>
      <c r="BR116" s="57">
        <f t="shared" si="519"/>
        <v>166126.3637237603</v>
      </c>
      <c r="BS116" s="58">
        <f t="shared" si="45"/>
        <v>976.6733333333334</v>
      </c>
      <c r="BT116" s="52">
        <f t="shared" si="269"/>
        <v>143.34</v>
      </c>
      <c r="BU116" s="51">
        <f t="shared" si="46"/>
        <v>833.33333333333337</v>
      </c>
      <c r="BV116" s="51">
        <f t="shared" si="47"/>
        <v>154166.66666666613</v>
      </c>
      <c r="BW116" s="153">
        <f t="shared" si="520"/>
        <v>159999.99999999953</v>
      </c>
      <c r="BX116" s="468">
        <f t="shared" si="271"/>
        <v>-976.6733333333334</v>
      </c>
      <c r="BY116" s="46">
        <f t="shared" si="272"/>
        <v>-1160.6099999999999</v>
      </c>
      <c r="BZ116" s="46">
        <f t="shared" si="48"/>
        <v>-1011.77</v>
      </c>
      <c r="CA116" s="48"/>
      <c r="CB116" s="29"/>
      <c r="CC116" s="45">
        <v>55</v>
      </c>
      <c r="CD116" s="128">
        <f t="shared" si="49"/>
        <v>1117.6300000000001</v>
      </c>
      <c r="CE116" s="46">
        <f t="shared" si="273"/>
        <v>147.36000000000001</v>
      </c>
      <c r="CF116" s="128">
        <f t="shared" si="50"/>
        <v>970.27</v>
      </c>
      <c r="CG116" s="46">
        <f t="shared" si="274"/>
        <v>274.85369002402666</v>
      </c>
      <c r="CH116" s="46">
        <f t="shared" si="52"/>
        <v>695.41630997597326</v>
      </c>
      <c r="CI116" s="51">
        <f t="shared" si="53"/>
        <v>164216.79770444002</v>
      </c>
      <c r="CJ116" s="199">
        <f t="shared" si="521"/>
        <v>169060.48007498166</v>
      </c>
      <c r="CK116" s="153">
        <f t="shared" si="276"/>
        <v>10000</v>
      </c>
      <c r="CL116" s="45">
        <v>55</v>
      </c>
      <c r="CM116" s="46">
        <f t="shared" si="277"/>
        <v>1117.6300000000001</v>
      </c>
      <c r="CN116" s="128">
        <f t="shared" si="54"/>
        <v>147.36000000000001</v>
      </c>
      <c r="CO116" s="128">
        <f t="shared" si="278"/>
        <v>970.27</v>
      </c>
      <c r="CP116" s="46">
        <f t="shared" si="55"/>
        <v>274.85369002402666</v>
      </c>
      <c r="CQ116" s="46">
        <f t="shared" si="56"/>
        <v>695.41630997597326</v>
      </c>
      <c r="CR116" s="51">
        <f t="shared" si="57"/>
        <v>164216.79770444002</v>
      </c>
      <c r="CS116" s="153">
        <f t="shared" si="522"/>
        <v>169060.48007498166</v>
      </c>
      <c r="CT116" s="58">
        <f t="shared" si="58"/>
        <v>927.86033333333398</v>
      </c>
      <c r="CU116" s="52">
        <f t="shared" si="280"/>
        <v>142.30000000000001</v>
      </c>
      <c r="CV116" s="51">
        <f t="shared" si="281"/>
        <v>785.56033333333403</v>
      </c>
      <c r="CW116" s="51">
        <f t="shared" si="59"/>
        <v>157759.70166666654</v>
      </c>
      <c r="CX116" s="57">
        <f t="shared" si="523"/>
        <v>163258.62399999984</v>
      </c>
      <c r="CY116" s="153">
        <f t="shared" si="283"/>
        <v>10000</v>
      </c>
      <c r="CZ116" s="479">
        <f t="shared" si="60"/>
        <v>-927.86033333333398</v>
      </c>
      <c r="DA116" s="46">
        <f t="shared" si="284"/>
        <v>-1117.6300000000001</v>
      </c>
      <c r="DB116" s="46">
        <f t="shared" si="285"/>
        <v>-970.27</v>
      </c>
      <c r="DC116" s="48"/>
      <c r="DE116" s="45">
        <v>55</v>
      </c>
      <c r="DF116" s="46">
        <f t="shared" si="61"/>
        <v>1085.0999999999999</v>
      </c>
      <c r="DG116" s="46">
        <f t="shared" si="524"/>
        <v>73.33</v>
      </c>
      <c r="DH116" s="46">
        <f t="shared" si="62"/>
        <v>1011.77</v>
      </c>
      <c r="DI116" s="46">
        <f t="shared" si="63"/>
        <v>269.49765694062955</v>
      </c>
      <c r="DJ116" s="46">
        <f t="shared" si="64"/>
        <v>742.27234305937043</v>
      </c>
      <c r="DK116" s="51">
        <f t="shared" si="65"/>
        <v>160956.32182131836</v>
      </c>
      <c r="DL116" s="58">
        <f t="shared" si="66"/>
        <v>906.66333333333341</v>
      </c>
      <c r="DM116" s="52">
        <f t="shared" si="525"/>
        <v>73.33</v>
      </c>
      <c r="DN116" s="51">
        <f t="shared" si="67"/>
        <v>833.33333333333337</v>
      </c>
      <c r="DO116" s="57">
        <f t="shared" si="68"/>
        <v>154166.66666666613</v>
      </c>
      <c r="DP116" s="468">
        <f t="shared" si="288"/>
        <v>-906.66333333333341</v>
      </c>
      <c r="DQ116" s="46">
        <f t="shared" si="289"/>
        <v>-1085.0999999999999</v>
      </c>
      <c r="DR116" s="47"/>
      <c r="DS116" s="46">
        <f t="shared" si="290"/>
        <v>-1011.77</v>
      </c>
      <c r="DT116" s="48"/>
      <c r="DU116" s="29"/>
      <c r="DV116" s="45">
        <v>55</v>
      </c>
      <c r="DW116" s="46">
        <f t="shared" si="291"/>
        <v>1071.04</v>
      </c>
      <c r="DX116" s="46">
        <f t="shared" si="526"/>
        <v>59.269999999999996</v>
      </c>
      <c r="DY116" s="46">
        <f t="shared" si="293"/>
        <v>1011.77</v>
      </c>
      <c r="DZ116" s="46">
        <f t="shared" si="69"/>
        <v>269.49765694062955</v>
      </c>
      <c r="EA116" s="46">
        <f t="shared" si="70"/>
        <v>742.27234305937043</v>
      </c>
      <c r="EB116" s="51">
        <f t="shared" si="71"/>
        <v>160956.32182131836</v>
      </c>
      <c r="EC116" s="58">
        <f t="shared" si="72"/>
        <v>890.15333333333342</v>
      </c>
      <c r="ED116" s="52">
        <f t="shared" si="527"/>
        <v>56.819999999999993</v>
      </c>
      <c r="EE116" s="51">
        <f t="shared" si="73"/>
        <v>833.33333333333337</v>
      </c>
      <c r="EF116" s="57">
        <f t="shared" si="74"/>
        <v>154166.66666666613</v>
      </c>
      <c r="EG116" s="468">
        <f t="shared" si="295"/>
        <v>-890.15333333333342</v>
      </c>
      <c r="EH116" s="46">
        <f t="shared" si="296"/>
        <v>-1071.04</v>
      </c>
      <c r="EI116" s="47"/>
      <c r="EJ116" s="46">
        <f t="shared" si="297"/>
        <v>-1011.77</v>
      </c>
      <c r="EK116" s="48"/>
      <c r="EL116" s="29"/>
      <c r="EM116" s="45">
        <v>55</v>
      </c>
      <c r="EN116" s="46">
        <f t="shared" si="504"/>
        <v>1058.0868689014749</v>
      </c>
      <c r="EO116" s="46">
        <f t="shared" si="528"/>
        <v>59.4</v>
      </c>
      <c r="EP116" s="128">
        <f t="shared" si="77"/>
        <v>998.6868689014749</v>
      </c>
      <c r="EQ116" s="46">
        <f t="shared" si="78"/>
        <v>270.08286600420769</v>
      </c>
      <c r="ER116" s="46">
        <f t="shared" si="79"/>
        <v>728.60400289726726</v>
      </c>
      <c r="ES116" s="51">
        <f t="shared" si="80"/>
        <v>161321.11559962734</v>
      </c>
      <c r="ET116" s="153">
        <f t="shared" si="298"/>
        <v>10000</v>
      </c>
      <c r="EU116" s="45">
        <v>55</v>
      </c>
      <c r="EV116" s="46">
        <f t="shared" si="81"/>
        <v>1058.0899999999999</v>
      </c>
      <c r="EW116" s="46">
        <f t="shared" si="529"/>
        <v>59.4</v>
      </c>
      <c r="EX116" s="128">
        <f t="shared" si="300"/>
        <v>998.69</v>
      </c>
      <c r="EY116" s="46">
        <f t="shared" si="301"/>
        <v>270.08257139189976</v>
      </c>
      <c r="EZ116" s="46">
        <f t="shared" si="82"/>
        <v>728.60742860810024</v>
      </c>
      <c r="FA116" s="51">
        <f t="shared" si="83"/>
        <v>161320.93540653176</v>
      </c>
      <c r="FB116" s="58">
        <f t="shared" si="302"/>
        <v>874.86920833333363</v>
      </c>
      <c r="FC116" s="52">
        <f t="shared" si="530"/>
        <v>57.02</v>
      </c>
      <c r="FD116" s="51">
        <f t="shared" si="304"/>
        <v>817.84920833333365</v>
      </c>
      <c r="FE116" s="57">
        <f t="shared" si="84"/>
        <v>154723.38354166655</v>
      </c>
      <c r="FF116" s="153">
        <f t="shared" si="305"/>
        <v>10000</v>
      </c>
      <c r="FG116" s="469">
        <f t="shared" si="85"/>
        <v>-874.86920833333363</v>
      </c>
      <c r="FH116" s="46">
        <f t="shared" si="86"/>
        <v>-1058.0899999999999</v>
      </c>
      <c r="FI116" s="46">
        <f t="shared" si="87"/>
        <v>-998.69</v>
      </c>
      <c r="FJ116" s="48"/>
      <c r="FL116" s="45">
        <v>55</v>
      </c>
      <c r="FM116" s="46">
        <f t="shared" si="306"/>
        <v>1072.67</v>
      </c>
      <c r="FN116" s="46">
        <f t="shared" si="505"/>
        <v>60.9</v>
      </c>
      <c r="FO116" s="46">
        <f t="shared" si="307"/>
        <v>1011.77</v>
      </c>
      <c r="FP116" s="46">
        <f t="shared" si="89"/>
        <v>269.49765694062955</v>
      </c>
      <c r="FQ116" s="46">
        <f t="shared" si="90"/>
        <v>742.27234305937043</v>
      </c>
      <c r="FR116" s="51">
        <f t="shared" si="91"/>
        <v>160956.32182131836</v>
      </c>
      <c r="FS116" s="57">
        <f t="shared" si="531"/>
        <v>166126.3637237603</v>
      </c>
      <c r="FT116" s="58">
        <f t="shared" si="92"/>
        <v>891.98333333333335</v>
      </c>
      <c r="FU116" s="241">
        <f t="shared" si="506"/>
        <v>58.65</v>
      </c>
      <c r="FV116" s="51">
        <f t="shared" si="94"/>
        <v>833.33333333333337</v>
      </c>
      <c r="FW116" s="51">
        <f t="shared" si="95"/>
        <v>154166.66666666613</v>
      </c>
      <c r="FX116" s="153">
        <f t="shared" si="532"/>
        <v>159999.99999999953</v>
      </c>
      <c r="FY116" s="468">
        <f t="shared" si="310"/>
        <v>-891.98333333333335</v>
      </c>
      <c r="FZ116" s="46">
        <f t="shared" si="311"/>
        <v>-1072.67</v>
      </c>
      <c r="GA116" s="46">
        <f t="shared" si="96"/>
        <v>-1011.77</v>
      </c>
      <c r="GB116" s="48"/>
      <c r="GD116" s="45">
        <v>55</v>
      </c>
      <c r="GE116" s="46">
        <f t="shared" si="507"/>
        <v>1060.0875939185617</v>
      </c>
      <c r="GF116" s="128">
        <f t="shared" si="533"/>
        <v>60.98</v>
      </c>
      <c r="GG116" s="128">
        <f t="shared" si="98"/>
        <v>999.10759391856163</v>
      </c>
      <c r="GH116" s="46">
        <f t="shared" si="99"/>
        <v>269.99151095711994</v>
      </c>
      <c r="GI116" s="46">
        <f t="shared" si="100"/>
        <v>729.11608296144163</v>
      </c>
      <c r="GJ116" s="51">
        <f t="shared" si="101"/>
        <v>161265.7904913105</v>
      </c>
      <c r="GK116" s="51">
        <f t="shared" si="534"/>
        <v>166344.19700329</v>
      </c>
      <c r="GL116" s="153">
        <f t="shared" si="314"/>
        <v>10000</v>
      </c>
      <c r="GM116" s="45">
        <v>55</v>
      </c>
      <c r="GN116" s="46">
        <f t="shared" si="102"/>
        <v>1060.0899999999999</v>
      </c>
      <c r="GO116" s="46">
        <f t="shared" si="508"/>
        <v>60.98</v>
      </c>
      <c r="GP116" s="128">
        <f t="shared" si="315"/>
        <v>999.11</v>
      </c>
      <c r="GQ116" s="46">
        <f t="shared" si="104"/>
        <v>269.99128456334785</v>
      </c>
      <c r="GR116" s="46">
        <f t="shared" si="105"/>
        <v>729.11871543665211</v>
      </c>
      <c r="GS116" s="51">
        <f t="shared" si="106"/>
        <v>161265.65202257203</v>
      </c>
      <c r="GT116" s="153">
        <f t="shared" si="535"/>
        <v>166344.07687014932</v>
      </c>
      <c r="GU116" s="58">
        <f t="shared" si="107"/>
        <v>876.92633333333197</v>
      </c>
      <c r="GV116" s="52">
        <f t="shared" si="509"/>
        <v>58.81</v>
      </c>
      <c r="GW116" s="51">
        <f t="shared" si="317"/>
        <v>818.11633333333202</v>
      </c>
      <c r="GX116" s="57">
        <f t="shared" si="109"/>
        <v>154677.92166666655</v>
      </c>
      <c r="GY116" s="57">
        <f t="shared" si="536"/>
        <v>160404.73599999992</v>
      </c>
      <c r="GZ116" s="153">
        <f t="shared" si="319"/>
        <v>10000</v>
      </c>
      <c r="HA116" s="469">
        <f t="shared" si="110"/>
        <v>-876.92633333333197</v>
      </c>
      <c r="HB116" s="46">
        <f t="shared" si="111"/>
        <v>-1060.0899999999999</v>
      </c>
      <c r="HC116" s="46">
        <f t="shared" si="112"/>
        <v>-999.11</v>
      </c>
      <c r="HD116" s="48"/>
      <c r="HF116" s="45">
        <v>55</v>
      </c>
      <c r="HG116" s="46">
        <f t="shared" si="113"/>
        <v>1123.8775326810628</v>
      </c>
      <c r="HH116" s="46">
        <f t="shared" si="114"/>
        <v>250</v>
      </c>
      <c r="HI116" s="46">
        <f t="shared" si="115"/>
        <v>873.8775326810628</v>
      </c>
      <c r="HJ116" s="46">
        <f t="shared" si="116"/>
        <v>282.47227838025765</v>
      </c>
      <c r="HK116" s="46">
        <f t="shared" si="117"/>
        <v>591.40525430080515</v>
      </c>
      <c r="HL116" s="51">
        <f t="shared" si="118"/>
        <v>168891.96177385378</v>
      </c>
      <c r="HM116" s="153">
        <f t="shared" si="320"/>
        <v>10000</v>
      </c>
      <c r="HN116" s="58">
        <f t="shared" si="119"/>
        <v>933.33333333333724</v>
      </c>
      <c r="HO116" s="52">
        <f t="shared" si="120"/>
        <v>250</v>
      </c>
      <c r="HP116" s="51">
        <f t="shared" si="121"/>
        <v>683.33333333333724</v>
      </c>
      <c r="HQ116" s="57">
        <f t="shared" si="122"/>
        <v>162416.66666666613</v>
      </c>
      <c r="HR116" s="153">
        <f t="shared" si="321"/>
        <v>10000</v>
      </c>
      <c r="HS116" s="468">
        <f t="shared" si="123"/>
        <v>-933.33333333333724</v>
      </c>
      <c r="HT116" s="46">
        <f t="shared" si="124"/>
        <v>-1123.8775326810628</v>
      </c>
      <c r="HU116" s="46">
        <f t="shared" si="125"/>
        <v>-873.8775326810628</v>
      </c>
      <c r="HV116" s="48"/>
      <c r="HW116" s="29"/>
      <c r="HX116" s="45">
        <v>55</v>
      </c>
      <c r="HY116" s="128">
        <f t="shared" si="126"/>
        <v>1124.3399999999999</v>
      </c>
      <c r="HZ116" s="46">
        <f t="shared" si="127"/>
        <v>245.5</v>
      </c>
      <c r="IA116" s="46">
        <f t="shared" si="128"/>
        <v>878.84</v>
      </c>
      <c r="IB116" s="46">
        <f t="shared" si="129"/>
        <v>284.12736737622527</v>
      </c>
      <c r="IC116" s="46">
        <f t="shared" si="130"/>
        <v>594.71263262377477</v>
      </c>
      <c r="ID116" s="51">
        <f t="shared" si="131"/>
        <v>169881.70779311139</v>
      </c>
      <c r="IE116" s="153">
        <f t="shared" si="322"/>
        <v>10000</v>
      </c>
      <c r="IF116" s="58">
        <f t="shared" si="132"/>
        <v>930.14625019664186</v>
      </c>
      <c r="IG116" s="52">
        <f t="shared" si="133"/>
        <v>236.12</v>
      </c>
      <c r="IH116" s="51">
        <f t="shared" si="134"/>
        <v>694.02625019664185</v>
      </c>
      <c r="II116" s="57">
        <f t="shared" si="323"/>
        <v>163273.49623918478</v>
      </c>
      <c r="IJ116" s="153">
        <f t="shared" si="324"/>
        <v>10000</v>
      </c>
      <c r="IK116" s="468">
        <f t="shared" si="135"/>
        <v>-930.14625019664186</v>
      </c>
      <c r="IL116" s="46">
        <f t="shared" si="136"/>
        <v>-1124.3399999999999</v>
      </c>
      <c r="IM116" s="46">
        <f t="shared" si="137"/>
        <v>-878.84</v>
      </c>
      <c r="IN116" s="48"/>
      <c r="IO116" s="53">
        <f t="shared" si="138"/>
        <v>245.50035779883993</v>
      </c>
      <c r="IQ116" s="45">
        <v>55</v>
      </c>
      <c r="IR116" s="128">
        <f t="shared" si="139"/>
        <v>1126.4568749999989</v>
      </c>
      <c r="IS116" s="128">
        <f t="shared" si="140"/>
        <v>250.12</v>
      </c>
      <c r="IT116" s="128">
        <f t="shared" si="141"/>
        <v>876.33687499999894</v>
      </c>
      <c r="IU116" s="46">
        <f t="shared" si="364"/>
        <v>284.39</v>
      </c>
      <c r="IV116" s="46">
        <f t="shared" si="143"/>
        <v>591.94687499999895</v>
      </c>
      <c r="IW116" s="51">
        <f t="shared" si="144"/>
        <v>170041.94187500008</v>
      </c>
      <c r="IX116" s="199">
        <f t="shared" si="325"/>
        <v>10000</v>
      </c>
      <c r="IY116" s="128">
        <f t="shared" si="145"/>
        <v>245.55550216601091</v>
      </c>
      <c r="IZ116" s="408">
        <f t="shared" si="146"/>
        <v>0</v>
      </c>
      <c r="JA116" s="58">
        <f t="shared" si="147"/>
        <v>931.95916666666494</v>
      </c>
      <c r="JB116" s="52">
        <f t="shared" si="148"/>
        <v>240.58</v>
      </c>
      <c r="JC116" s="51">
        <f t="shared" si="149"/>
        <v>691.3791666666649</v>
      </c>
      <c r="JD116" s="57">
        <f t="shared" si="150"/>
        <v>163438.6458333334</v>
      </c>
      <c r="JE116" s="280">
        <f t="shared" si="151"/>
        <v>10000</v>
      </c>
      <c r="JF116" s="280">
        <f t="shared" si="152"/>
        <v>0</v>
      </c>
      <c r="JG116" s="468">
        <f t="shared" si="153"/>
        <v>-931.95916666666494</v>
      </c>
      <c r="JH116" s="46">
        <f t="shared" si="154"/>
        <v>-1126.4568749999989</v>
      </c>
      <c r="JI116" s="46">
        <f t="shared" si="155"/>
        <v>-876.33687499999894</v>
      </c>
      <c r="JJ116" s="48"/>
      <c r="JL116" s="45">
        <v>55</v>
      </c>
      <c r="JM116" s="46">
        <f t="shared" si="156"/>
        <v>1124.4930833333331</v>
      </c>
      <c r="JN116" s="46">
        <f t="shared" si="157"/>
        <v>244.26</v>
      </c>
      <c r="JO116" s="128">
        <f t="shared" si="158"/>
        <v>880.23308333333307</v>
      </c>
      <c r="JP116" s="46">
        <f t="shared" si="326"/>
        <v>284.54000000000002</v>
      </c>
      <c r="JQ116" s="46">
        <f t="shared" si="159"/>
        <v>595.69308333333311</v>
      </c>
      <c r="JR116" s="51">
        <f t="shared" si="160"/>
        <v>170129.66041666659</v>
      </c>
      <c r="JS116" s="51">
        <f t="shared" si="537"/>
        <v>166126.3637237603</v>
      </c>
      <c r="JT116" s="199">
        <f t="shared" si="328"/>
        <v>10000</v>
      </c>
      <c r="JU116" s="128">
        <f t="shared" si="161"/>
        <v>244.24535668395802</v>
      </c>
      <c r="JV116" s="408">
        <f t="shared" si="162"/>
        <v>0</v>
      </c>
      <c r="JW116" s="58">
        <f t="shared" si="163"/>
        <v>930.37233333333074</v>
      </c>
      <c r="JX116" s="52">
        <f t="shared" si="164"/>
        <v>235.24</v>
      </c>
      <c r="JY116" s="51">
        <f t="shared" si="165"/>
        <v>695.13233333333073</v>
      </c>
      <c r="JZ116" s="51">
        <f t="shared" si="166"/>
        <v>163532.44166666685</v>
      </c>
      <c r="KA116" s="199">
        <f t="shared" si="538"/>
        <v>159999.99999999953</v>
      </c>
      <c r="KB116" s="128">
        <f t="shared" si="330"/>
        <v>10000</v>
      </c>
      <c r="KC116" s="204">
        <f t="shared" si="167"/>
        <v>0</v>
      </c>
      <c r="KD116" s="468">
        <f t="shared" si="331"/>
        <v>-930.37233333333074</v>
      </c>
      <c r="KE116" s="46">
        <f t="shared" si="168"/>
        <v>-1124.4930833333331</v>
      </c>
      <c r="KF116" s="46">
        <f t="shared" si="169"/>
        <v>-880.23308333333307</v>
      </c>
      <c r="KG116" s="48"/>
      <c r="KI116" s="45">
        <v>55</v>
      </c>
      <c r="KJ116" s="46">
        <f t="shared" si="170"/>
        <v>1124.4890404061762</v>
      </c>
      <c r="KK116" s="46">
        <f t="shared" si="171"/>
        <v>245.16</v>
      </c>
      <c r="KL116" s="128">
        <f t="shared" si="172"/>
        <v>879.3290404061762</v>
      </c>
      <c r="KM116" s="46">
        <f t="shared" si="173"/>
        <v>284.37460216836291</v>
      </c>
      <c r="KN116" s="46">
        <f t="shared" si="174"/>
        <v>594.95443823781329</v>
      </c>
      <c r="KO116" s="51">
        <f t="shared" si="175"/>
        <v>170029.80686277992</v>
      </c>
      <c r="KP116" s="199">
        <f t="shared" si="539"/>
        <v>169060.48007498166</v>
      </c>
      <c r="KQ116" s="199">
        <f t="shared" si="333"/>
        <v>10000</v>
      </c>
      <c r="KR116" s="128">
        <f t="shared" si="176"/>
        <v>317.8965366969947</v>
      </c>
      <c r="KS116" s="408">
        <f t="shared" si="177"/>
        <v>0</v>
      </c>
      <c r="KT116" s="45">
        <v>55</v>
      </c>
      <c r="KU116" s="46">
        <f t="shared" si="334"/>
        <v>1124.49</v>
      </c>
      <c r="KV116" s="46">
        <f t="shared" si="178"/>
        <v>245.16</v>
      </c>
      <c r="KW116" s="128">
        <f t="shared" si="179"/>
        <v>879.33</v>
      </c>
      <c r="KX116" s="46">
        <f t="shared" si="180"/>
        <v>284.3745118779587</v>
      </c>
      <c r="KY116" s="46">
        <f t="shared" si="181"/>
        <v>594.95548812204129</v>
      </c>
      <c r="KZ116" s="51">
        <f t="shared" si="182"/>
        <v>170029.75163865319</v>
      </c>
      <c r="LA116" s="153">
        <f t="shared" si="540"/>
        <v>169060.48007498166</v>
      </c>
      <c r="LB116" s="58">
        <f t="shared" si="457"/>
        <v>930.59633333333579</v>
      </c>
      <c r="LC116" s="52">
        <f t="shared" si="184"/>
        <v>236.74</v>
      </c>
      <c r="LD116" s="51">
        <f t="shared" si="185"/>
        <v>693.85633333333578</v>
      </c>
      <c r="LE116" s="51">
        <f t="shared" si="186"/>
        <v>163444.94166666668</v>
      </c>
      <c r="LF116" s="51">
        <f t="shared" si="541"/>
        <v>163258.62399999984</v>
      </c>
      <c r="LG116" s="128">
        <f t="shared" si="187"/>
        <v>10000</v>
      </c>
      <c r="LH116" s="204">
        <f t="shared" si="188"/>
        <v>0</v>
      </c>
      <c r="LI116" s="479">
        <f t="shared" si="189"/>
        <v>-930.59633333333579</v>
      </c>
      <c r="LJ116" s="46">
        <f t="shared" si="337"/>
        <v>-1124.49</v>
      </c>
      <c r="LK116" s="46">
        <f t="shared" si="338"/>
        <v>-879.33</v>
      </c>
      <c r="LL116" s="48"/>
      <c r="LN116" s="45">
        <v>55</v>
      </c>
      <c r="LO116" s="46">
        <f t="shared" si="190"/>
        <v>1123.1238136873469</v>
      </c>
      <c r="LP116" s="46">
        <f t="shared" si="510"/>
        <v>256.66000000000003</v>
      </c>
      <c r="LQ116" s="46">
        <f t="shared" si="192"/>
        <v>866.46381368734683</v>
      </c>
      <c r="LR116" s="46">
        <f t="shared" si="193"/>
        <v>279.9127876813975</v>
      </c>
      <c r="LS116" s="46">
        <f t="shared" si="194"/>
        <v>586.55102600594932</v>
      </c>
      <c r="LT116" s="51">
        <f t="shared" si="195"/>
        <v>167361.12158283257</v>
      </c>
      <c r="LU116" s="199">
        <f t="shared" si="339"/>
        <v>10000</v>
      </c>
      <c r="LV116" s="58">
        <f t="shared" si="196"/>
        <v>933.33033333333128</v>
      </c>
      <c r="LW116" s="241">
        <f t="shared" si="511"/>
        <v>256.66000000000003</v>
      </c>
      <c r="LX116" s="51">
        <f t="shared" si="198"/>
        <v>676.6703333333312</v>
      </c>
      <c r="LY116" s="51">
        <f t="shared" si="340"/>
        <v>160943.05166666655</v>
      </c>
      <c r="LZ116" s="46">
        <f t="shared" si="341"/>
        <v>256.66000000000003</v>
      </c>
      <c r="MA116" s="199">
        <f t="shared" si="342"/>
        <v>10000</v>
      </c>
      <c r="MB116" s="468">
        <f t="shared" si="199"/>
        <v>-933.33033333333128</v>
      </c>
      <c r="MC116" s="46">
        <f t="shared" si="200"/>
        <v>-1123.1238136873469</v>
      </c>
      <c r="MD116" s="46">
        <f t="shared" si="201"/>
        <v>-866.46381368734683</v>
      </c>
      <c r="ME116" s="48"/>
      <c r="MG116" s="45">
        <v>55</v>
      </c>
      <c r="MH116" s="46">
        <f t="shared" si="202"/>
        <v>1076.608661999408</v>
      </c>
      <c r="MI116" s="46">
        <f t="shared" si="512"/>
        <v>151.72</v>
      </c>
      <c r="MJ116" s="46">
        <f t="shared" si="204"/>
        <v>924.88866199940799</v>
      </c>
      <c r="MK116" s="46">
        <f t="shared" si="205"/>
        <v>275.87126319661303</v>
      </c>
      <c r="ML116" s="46">
        <f t="shared" si="206"/>
        <v>649.01739880279501</v>
      </c>
      <c r="MM116" s="51">
        <f t="shared" si="207"/>
        <v>164873.740519165</v>
      </c>
      <c r="MN116" s="199">
        <f t="shared" si="343"/>
        <v>10000</v>
      </c>
      <c r="MO116" s="58">
        <f t="shared" si="208"/>
        <v>889.32945707741396</v>
      </c>
      <c r="MP116" s="52">
        <f t="shared" si="513"/>
        <v>145.75</v>
      </c>
      <c r="MQ116" s="51">
        <f t="shared" si="210"/>
        <v>743.57945707741396</v>
      </c>
      <c r="MR116" s="57">
        <f t="shared" si="211"/>
        <v>158262.66986074214</v>
      </c>
      <c r="MS116" s="199">
        <f t="shared" si="344"/>
        <v>10000</v>
      </c>
      <c r="MT116" s="468">
        <f t="shared" si="345"/>
        <v>-889.32945707741396</v>
      </c>
      <c r="MU116" s="46">
        <f t="shared" si="212"/>
        <v>-1076.608661999408</v>
      </c>
      <c r="MV116" s="46">
        <f t="shared" si="213"/>
        <v>-924.88866199940799</v>
      </c>
      <c r="MW116" s="48"/>
      <c r="MY116" s="45">
        <v>55</v>
      </c>
      <c r="MZ116" s="46">
        <f t="shared" si="214"/>
        <v>1076.608661999408</v>
      </c>
      <c r="NA116" s="46">
        <f t="shared" si="514"/>
        <v>151.72</v>
      </c>
      <c r="NB116" s="128">
        <f t="shared" si="216"/>
        <v>924.88866199940799</v>
      </c>
      <c r="NC116" s="46">
        <f t="shared" si="217"/>
        <v>275.87126319661303</v>
      </c>
      <c r="ND116" s="46">
        <f t="shared" si="218"/>
        <v>649.01739880279501</v>
      </c>
      <c r="NE116" s="51">
        <f t="shared" si="219"/>
        <v>164873.740519165</v>
      </c>
      <c r="NF116" s="153">
        <f t="shared" si="346"/>
        <v>10000</v>
      </c>
      <c r="NG116" s="45">
        <v>55</v>
      </c>
      <c r="NH116" s="46">
        <f t="shared" si="220"/>
        <v>1076.6099999999999</v>
      </c>
      <c r="NI116" s="46">
        <f t="shared" si="515"/>
        <v>151.72</v>
      </c>
      <c r="NJ116" s="128">
        <f t="shared" si="347"/>
        <v>924.89</v>
      </c>
      <c r="NK116" s="46">
        <f t="shared" si="348"/>
        <v>275.87113730104051</v>
      </c>
      <c r="NL116" s="46">
        <f t="shared" si="222"/>
        <v>649.01886269895954</v>
      </c>
      <c r="NM116" s="51">
        <f t="shared" si="223"/>
        <v>164873.66351792536</v>
      </c>
      <c r="NN116" s="58">
        <f t="shared" si="224"/>
        <v>888.78037499999857</v>
      </c>
      <c r="NO116" s="52">
        <f t="shared" si="516"/>
        <v>145.77000000000001</v>
      </c>
      <c r="NP116" s="51">
        <f t="shared" si="226"/>
        <v>743.01037499999859</v>
      </c>
      <c r="NQ116" s="57">
        <f t="shared" si="227"/>
        <v>158293.56937500014</v>
      </c>
      <c r="NR116" s="153">
        <f t="shared" si="349"/>
        <v>10000</v>
      </c>
      <c r="NS116" s="469">
        <f t="shared" si="228"/>
        <v>-888.78037499999857</v>
      </c>
      <c r="NT116" s="46">
        <f t="shared" si="229"/>
        <v>-1076.6099999999999</v>
      </c>
      <c r="NU116" s="46">
        <f t="shared" si="230"/>
        <v>-924.89</v>
      </c>
      <c r="NV116" s="48"/>
      <c r="NX116" s="45">
        <v>55</v>
      </c>
      <c r="NY116" s="46">
        <f t="shared" si="231"/>
        <v>1076.6456011701148</v>
      </c>
      <c r="NZ116" s="46">
        <f t="shared" si="517"/>
        <v>152.26999999999998</v>
      </c>
      <c r="OA116" s="46">
        <f t="shared" si="233"/>
        <v>924.37560117011481</v>
      </c>
      <c r="OB116" s="46">
        <f t="shared" si="234"/>
        <v>275.99108843985294</v>
      </c>
      <c r="OC116" s="46">
        <f t="shared" si="235"/>
        <v>648.3845127302618</v>
      </c>
      <c r="OD116" s="51">
        <f t="shared" si="236"/>
        <v>164946.26855118148</v>
      </c>
      <c r="OE116" s="57">
        <f t="shared" si="542"/>
        <v>166126.3637237603</v>
      </c>
      <c r="OF116" s="153">
        <f t="shared" si="351"/>
        <v>10000</v>
      </c>
      <c r="OG116" s="58">
        <f t="shared" si="237"/>
        <v>889.48383333333379</v>
      </c>
      <c r="OH116" s="241">
        <f t="shared" si="543"/>
        <v>146.64999999999998</v>
      </c>
      <c r="OI116" s="51">
        <f t="shared" si="238"/>
        <v>742.83383333333381</v>
      </c>
      <c r="OJ116" s="51">
        <f t="shared" si="239"/>
        <v>158344.33916666685</v>
      </c>
      <c r="OK116" s="153">
        <f t="shared" si="544"/>
        <v>159999.99999999953</v>
      </c>
      <c r="OL116" s="153">
        <f t="shared" si="354"/>
        <v>10000</v>
      </c>
      <c r="OM116" s="468">
        <f t="shared" si="355"/>
        <v>-889.48383333333379</v>
      </c>
      <c r="ON116" s="46">
        <f t="shared" si="356"/>
        <v>-1076.6456011701148</v>
      </c>
      <c r="OO116" s="46">
        <f t="shared" si="240"/>
        <v>-924.37560117011481</v>
      </c>
      <c r="OP116" s="48"/>
      <c r="OR116" s="45">
        <v>55</v>
      </c>
      <c r="OS116" s="46">
        <f t="shared" si="241"/>
        <v>1076.765700416463</v>
      </c>
      <c r="OT116" s="46">
        <f t="shared" si="518"/>
        <v>152.48000000000002</v>
      </c>
      <c r="OU116" s="128">
        <f t="shared" si="243"/>
        <v>924.28570041646299</v>
      </c>
      <c r="OV116" s="46">
        <f t="shared" si="244"/>
        <v>275.98393961243602</v>
      </c>
      <c r="OW116" s="46">
        <f t="shared" si="245"/>
        <v>648.30176080402703</v>
      </c>
      <c r="OX116" s="51">
        <f t="shared" si="246"/>
        <v>164942.06200665756</v>
      </c>
      <c r="OY116" s="51">
        <f t="shared" si="545"/>
        <v>166344.19700329</v>
      </c>
      <c r="OZ116" s="153">
        <f t="shared" si="358"/>
        <v>10000</v>
      </c>
      <c r="PA116" s="45">
        <v>55</v>
      </c>
      <c r="PB116" s="46">
        <f t="shared" si="247"/>
        <v>1076.765700416463</v>
      </c>
      <c r="PC116" s="46">
        <f t="shared" si="546"/>
        <v>152.48000000000002</v>
      </c>
      <c r="PD116" s="128">
        <f t="shared" si="248"/>
        <v>924.28570041646299</v>
      </c>
      <c r="PE116" s="46">
        <f t="shared" si="249"/>
        <v>275.98393961243602</v>
      </c>
      <c r="PF116" s="46">
        <f t="shared" si="250"/>
        <v>648.30176080402703</v>
      </c>
      <c r="PG116" s="51">
        <f t="shared" si="251"/>
        <v>164942.06200665756</v>
      </c>
      <c r="PH116" s="153">
        <f t="shared" si="547"/>
        <v>166344.07687014932</v>
      </c>
      <c r="PI116" s="688">
        <f t="shared" si="252"/>
        <v>889.6533333333341</v>
      </c>
      <c r="PJ116" s="52">
        <f t="shared" si="548"/>
        <v>147.03</v>
      </c>
      <c r="PK116" s="51">
        <f t="shared" si="253"/>
        <v>742.62333333333413</v>
      </c>
      <c r="PL116" s="57">
        <f t="shared" si="254"/>
        <v>158341.75666666674</v>
      </c>
      <c r="PM116" s="57">
        <f t="shared" si="549"/>
        <v>160404.73599999992</v>
      </c>
      <c r="PN116" s="153">
        <f t="shared" si="363"/>
        <v>10000</v>
      </c>
      <c r="PO116" s="469">
        <f t="shared" si="255"/>
        <v>-889.6533333333341</v>
      </c>
      <c r="PP116" s="46">
        <f t="shared" si="256"/>
        <v>-1076.765700416463</v>
      </c>
      <c r="PQ116" s="46">
        <f t="shared" si="257"/>
        <v>-924.28570041646299</v>
      </c>
      <c r="PR116" s="48"/>
    </row>
    <row r="117" spans="2:434" hidden="1" x14ac:dyDescent="0.3">
      <c r="B117" s="45">
        <v>56</v>
      </c>
      <c r="C117" s="46">
        <f t="shared" si="10"/>
        <v>1111.77</v>
      </c>
      <c r="D117" s="46">
        <f t="shared" si="11"/>
        <v>100</v>
      </c>
      <c r="E117" s="46">
        <f t="shared" si="12"/>
        <v>1011.77</v>
      </c>
      <c r="F117" s="46">
        <f t="shared" si="13"/>
        <v>268.26053636886394</v>
      </c>
      <c r="G117" s="46">
        <f t="shared" si="14"/>
        <v>743.50946363113599</v>
      </c>
      <c r="H117" s="51">
        <f t="shared" si="15"/>
        <v>160212.81235768722</v>
      </c>
      <c r="I117" s="58">
        <f t="shared" si="16"/>
        <v>933.33333333333337</v>
      </c>
      <c r="J117" s="52">
        <f t="shared" si="17"/>
        <v>100</v>
      </c>
      <c r="K117" s="51">
        <f t="shared" si="18"/>
        <v>833.33333333333337</v>
      </c>
      <c r="L117" s="57">
        <f t="shared" si="19"/>
        <v>153333.33333333279</v>
      </c>
      <c r="M117" s="468">
        <f t="shared" si="258"/>
        <v>-933.33333333333337</v>
      </c>
      <c r="N117" s="46">
        <f t="shared" si="259"/>
        <v>-1111.77</v>
      </c>
      <c r="O117" s="47"/>
      <c r="P117" s="46">
        <f t="shared" si="260"/>
        <v>-1011.77</v>
      </c>
      <c r="Q117" s="48"/>
      <c r="R117" s="29"/>
      <c r="S117" s="29"/>
      <c r="T117" s="45">
        <v>56</v>
      </c>
      <c r="U117" s="46">
        <f t="shared" si="20"/>
        <v>1162.1300000000001</v>
      </c>
      <c r="V117" s="46">
        <f t="shared" si="21"/>
        <v>150.36000000000001</v>
      </c>
      <c r="W117" s="46">
        <f t="shared" si="261"/>
        <v>1011.77</v>
      </c>
      <c r="X117" s="46">
        <f t="shared" si="22"/>
        <v>268.26053636886394</v>
      </c>
      <c r="Y117" s="46">
        <f t="shared" si="23"/>
        <v>743.50946363113599</v>
      </c>
      <c r="Z117" s="51">
        <f t="shared" si="24"/>
        <v>160212.81235768722</v>
      </c>
      <c r="AA117" s="58">
        <f t="shared" si="25"/>
        <v>977.33333333333337</v>
      </c>
      <c r="AB117" s="52">
        <f t="shared" si="26"/>
        <v>144</v>
      </c>
      <c r="AC117" s="51">
        <f t="shared" si="27"/>
        <v>833.33333333333337</v>
      </c>
      <c r="AD117" s="57">
        <f t="shared" si="28"/>
        <v>153333.33333333279</v>
      </c>
      <c r="AE117" s="468">
        <f t="shared" si="262"/>
        <v>-977.33333333333337</v>
      </c>
      <c r="AF117" s="46">
        <f t="shared" si="29"/>
        <v>-1162.1300000000001</v>
      </c>
      <c r="AG117" s="47"/>
      <c r="AH117" s="46">
        <f t="shared" si="263"/>
        <v>-1011.77</v>
      </c>
      <c r="AI117" s="48"/>
      <c r="AJ117" s="29"/>
      <c r="AK117" s="45">
        <v>56</v>
      </c>
      <c r="AL117" s="46">
        <f t="shared" si="30"/>
        <v>1117.72</v>
      </c>
      <c r="AM117" s="46"/>
      <c r="AN117" s="46"/>
      <c r="AO117" s="46">
        <f t="shared" si="31"/>
        <v>148.62</v>
      </c>
      <c r="AP117" s="128">
        <f t="shared" si="32"/>
        <v>969.1</v>
      </c>
      <c r="AQ117" s="128"/>
      <c r="AR117" s="128"/>
      <c r="AS117" s="46">
        <f t="shared" si="33"/>
        <v>273.98590012022697</v>
      </c>
      <c r="AT117" s="46">
        <f t="shared" si="34"/>
        <v>695.11409987977299</v>
      </c>
      <c r="AU117" s="51"/>
      <c r="AV117" s="51"/>
      <c r="AW117" s="51">
        <f t="shared" si="35"/>
        <v>163696.4259722564</v>
      </c>
      <c r="AX117" s="58">
        <f t="shared" si="264"/>
        <v>927.38215694565588</v>
      </c>
      <c r="AY117" s="52"/>
      <c r="AZ117" s="52"/>
      <c r="BA117" s="52">
        <f t="shared" si="36"/>
        <v>142.78</v>
      </c>
      <c r="BB117" s="51">
        <f t="shared" si="37"/>
        <v>784.60215694565591</v>
      </c>
      <c r="BC117" s="51"/>
      <c r="BD117" s="51"/>
      <c r="BE117" s="57">
        <f t="shared" si="38"/>
        <v>157136.0592110432</v>
      </c>
      <c r="BF117" s="468">
        <f t="shared" si="39"/>
        <v>-927.38215694565588</v>
      </c>
      <c r="BG117" s="46">
        <f t="shared" si="40"/>
        <v>-1117.72</v>
      </c>
      <c r="BH117" s="46">
        <f t="shared" si="41"/>
        <v>-969.1</v>
      </c>
      <c r="BI117" s="48"/>
      <c r="BJ117" s="12"/>
      <c r="BK117" s="45">
        <v>56</v>
      </c>
      <c r="BL117" s="46">
        <f t="shared" si="265"/>
        <v>1160.6099999999999</v>
      </c>
      <c r="BM117" s="46">
        <f t="shared" si="266"/>
        <v>148.84</v>
      </c>
      <c r="BN117" s="46">
        <f t="shared" si="267"/>
        <v>1011.77</v>
      </c>
      <c r="BO117" s="46">
        <f t="shared" si="42"/>
        <v>268.26053636886394</v>
      </c>
      <c r="BP117" s="46">
        <f t="shared" si="43"/>
        <v>743.50946363113599</v>
      </c>
      <c r="BQ117" s="51">
        <f t="shared" si="44"/>
        <v>160212.81235768722</v>
      </c>
      <c r="BR117" s="57">
        <f t="shared" si="519"/>
        <v>166126.3637237603</v>
      </c>
      <c r="BS117" s="58">
        <f t="shared" si="45"/>
        <v>976.6733333333334</v>
      </c>
      <c r="BT117" s="52">
        <f t="shared" si="269"/>
        <v>143.34</v>
      </c>
      <c r="BU117" s="51">
        <f t="shared" si="46"/>
        <v>833.33333333333337</v>
      </c>
      <c r="BV117" s="51">
        <f t="shared" si="47"/>
        <v>153333.33333333279</v>
      </c>
      <c r="BW117" s="153">
        <f t="shared" si="520"/>
        <v>159999.99999999953</v>
      </c>
      <c r="BX117" s="468">
        <f t="shared" si="271"/>
        <v>-976.6733333333334</v>
      </c>
      <c r="BY117" s="46">
        <f t="shared" si="272"/>
        <v>-1160.6099999999999</v>
      </c>
      <c r="BZ117" s="46">
        <f t="shared" si="48"/>
        <v>-1011.77</v>
      </c>
      <c r="CA117" s="48"/>
      <c r="CB117" s="29"/>
      <c r="CC117" s="45">
        <v>56</v>
      </c>
      <c r="CD117" s="128">
        <f t="shared" si="49"/>
        <v>1117.6300000000001</v>
      </c>
      <c r="CE117" s="46">
        <f t="shared" si="273"/>
        <v>147.36000000000001</v>
      </c>
      <c r="CF117" s="128">
        <f t="shared" si="50"/>
        <v>970.27</v>
      </c>
      <c r="CG117" s="46">
        <f t="shared" si="274"/>
        <v>273.69466284073337</v>
      </c>
      <c r="CH117" s="46">
        <f t="shared" si="52"/>
        <v>696.57533715926661</v>
      </c>
      <c r="CI117" s="51">
        <f t="shared" si="53"/>
        <v>163520.22236728074</v>
      </c>
      <c r="CJ117" s="199">
        <f t="shared" si="521"/>
        <v>169060.48007498166</v>
      </c>
      <c r="CK117" s="153">
        <f t="shared" si="276"/>
        <v>10000</v>
      </c>
      <c r="CL117" s="45">
        <v>56</v>
      </c>
      <c r="CM117" s="46">
        <f t="shared" si="277"/>
        <v>1117.6300000000001</v>
      </c>
      <c r="CN117" s="128">
        <f t="shared" si="54"/>
        <v>147.36000000000001</v>
      </c>
      <c r="CO117" s="128">
        <f t="shared" si="278"/>
        <v>970.27</v>
      </c>
      <c r="CP117" s="46">
        <f t="shared" si="55"/>
        <v>273.69466284073337</v>
      </c>
      <c r="CQ117" s="46">
        <f t="shared" si="56"/>
        <v>696.57533715926661</v>
      </c>
      <c r="CR117" s="51">
        <f t="shared" si="57"/>
        <v>163520.22236728074</v>
      </c>
      <c r="CS117" s="153">
        <f t="shared" si="522"/>
        <v>169060.48007498166</v>
      </c>
      <c r="CT117" s="58">
        <f t="shared" si="58"/>
        <v>927.86033333333398</v>
      </c>
      <c r="CU117" s="52">
        <f t="shared" si="280"/>
        <v>142.30000000000001</v>
      </c>
      <c r="CV117" s="51">
        <f t="shared" si="281"/>
        <v>785.56033333333403</v>
      </c>
      <c r="CW117" s="51">
        <f t="shared" si="59"/>
        <v>156974.14133333322</v>
      </c>
      <c r="CX117" s="57">
        <f t="shared" si="523"/>
        <v>163258.62399999984</v>
      </c>
      <c r="CY117" s="153">
        <f t="shared" si="283"/>
        <v>10000</v>
      </c>
      <c r="CZ117" s="479">
        <f t="shared" si="60"/>
        <v>-927.86033333333398</v>
      </c>
      <c r="DA117" s="46">
        <f t="shared" si="284"/>
        <v>-1117.6300000000001</v>
      </c>
      <c r="DB117" s="46">
        <f t="shared" si="285"/>
        <v>-970.27</v>
      </c>
      <c r="DC117" s="48"/>
      <c r="DE117" s="45">
        <v>56</v>
      </c>
      <c r="DF117" s="46">
        <f t="shared" si="61"/>
        <v>1085.0999999999999</v>
      </c>
      <c r="DG117" s="46">
        <f t="shared" si="524"/>
        <v>73.33</v>
      </c>
      <c r="DH117" s="46">
        <f t="shared" si="62"/>
        <v>1011.77</v>
      </c>
      <c r="DI117" s="46">
        <f t="shared" si="63"/>
        <v>268.26053636886394</v>
      </c>
      <c r="DJ117" s="46">
        <f t="shared" si="64"/>
        <v>743.50946363113599</v>
      </c>
      <c r="DK117" s="51">
        <f t="shared" si="65"/>
        <v>160212.81235768722</v>
      </c>
      <c r="DL117" s="58">
        <f t="shared" si="66"/>
        <v>906.66333333333341</v>
      </c>
      <c r="DM117" s="52">
        <f t="shared" si="525"/>
        <v>73.33</v>
      </c>
      <c r="DN117" s="51">
        <f t="shared" si="67"/>
        <v>833.33333333333337</v>
      </c>
      <c r="DO117" s="57">
        <f t="shared" si="68"/>
        <v>153333.33333333279</v>
      </c>
      <c r="DP117" s="468">
        <f t="shared" si="288"/>
        <v>-906.66333333333341</v>
      </c>
      <c r="DQ117" s="46">
        <f t="shared" si="289"/>
        <v>-1085.0999999999999</v>
      </c>
      <c r="DR117" s="47"/>
      <c r="DS117" s="46">
        <f t="shared" si="290"/>
        <v>-1011.77</v>
      </c>
      <c r="DT117" s="48"/>
      <c r="DU117" s="29"/>
      <c r="DV117" s="45">
        <v>56</v>
      </c>
      <c r="DW117" s="46">
        <f t="shared" si="291"/>
        <v>1070.78</v>
      </c>
      <c r="DX117" s="46">
        <f t="shared" si="526"/>
        <v>59.01</v>
      </c>
      <c r="DY117" s="46">
        <f t="shared" si="293"/>
        <v>1011.77</v>
      </c>
      <c r="DZ117" s="46">
        <f t="shared" si="69"/>
        <v>268.26053636886394</v>
      </c>
      <c r="EA117" s="46">
        <f t="shared" si="70"/>
        <v>743.50946363113599</v>
      </c>
      <c r="EB117" s="51">
        <f t="shared" si="71"/>
        <v>160212.81235768722</v>
      </c>
      <c r="EC117" s="58">
        <f t="shared" si="72"/>
        <v>889.85333333333335</v>
      </c>
      <c r="ED117" s="52">
        <f t="shared" si="527"/>
        <v>56.519999999999996</v>
      </c>
      <c r="EE117" s="51">
        <f t="shared" si="73"/>
        <v>833.33333333333337</v>
      </c>
      <c r="EF117" s="57">
        <f t="shared" si="74"/>
        <v>153333.33333333279</v>
      </c>
      <c r="EG117" s="468">
        <f t="shared" si="295"/>
        <v>-889.85333333333335</v>
      </c>
      <c r="EH117" s="46">
        <f t="shared" si="296"/>
        <v>-1070.78</v>
      </c>
      <c r="EI117" s="47"/>
      <c r="EJ117" s="46">
        <f t="shared" si="297"/>
        <v>-1011.77</v>
      </c>
      <c r="EK117" s="48"/>
      <c r="EL117" s="29"/>
      <c r="EM117" s="45">
        <v>56</v>
      </c>
      <c r="EN117" s="46">
        <f t="shared" si="504"/>
        <v>1058.0868689014749</v>
      </c>
      <c r="EO117" s="46">
        <f t="shared" si="528"/>
        <v>59.14</v>
      </c>
      <c r="EP117" s="128">
        <f t="shared" si="77"/>
        <v>998.94686890147489</v>
      </c>
      <c r="EQ117" s="46">
        <f t="shared" si="78"/>
        <v>268.8685259993789</v>
      </c>
      <c r="ER117" s="46">
        <f t="shared" si="79"/>
        <v>730.07834290209598</v>
      </c>
      <c r="ES117" s="51">
        <f t="shared" si="80"/>
        <v>160591.03725672525</v>
      </c>
      <c r="ET117" s="153">
        <f t="shared" si="298"/>
        <v>10000</v>
      </c>
      <c r="EU117" s="45">
        <v>56</v>
      </c>
      <c r="EV117" s="46">
        <f t="shared" si="81"/>
        <v>1058.0899999999999</v>
      </c>
      <c r="EW117" s="46">
        <f t="shared" si="529"/>
        <v>59.14</v>
      </c>
      <c r="EX117" s="128">
        <f t="shared" si="300"/>
        <v>998.95</v>
      </c>
      <c r="EY117" s="46">
        <f t="shared" si="301"/>
        <v>268.86822567755297</v>
      </c>
      <c r="EZ117" s="46">
        <f t="shared" si="82"/>
        <v>730.08177432244702</v>
      </c>
      <c r="FA117" s="51">
        <f t="shared" si="83"/>
        <v>160590.8536322093</v>
      </c>
      <c r="FB117" s="58">
        <f t="shared" si="302"/>
        <v>874.86920833333363</v>
      </c>
      <c r="FC117" s="52">
        <f t="shared" si="530"/>
        <v>56.72</v>
      </c>
      <c r="FD117" s="51">
        <f t="shared" si="304"/>
        <v>818.1492083333336</v>
      </c>
      <c r="FE117" s="57">
        <f t="shared" si="84"/>
        <v>153905.23433333321</v>
      </c>
      <c r="FF117" s="153">
        <f t="shared" si="305"/>
        <v>10000</v>
      </c>
      <c r="FG117" s="469">
        <f t="shared" si="85"/>
        <v>-874.86920833333363</v>
      </c>
      <c r="FH117" s="46">
        <f t="shared" si="86"/>
        <v>-1058.0899999999999</v>
      </c>
      <c r="FI117" s="46">
        <f t="shared" si="87"/>
        <v>-998.95</v>
      </c>
      <c r="FJ117" s="48"/>
      <c r="FL117" s="45">
        <v>56</v>
      </c>
      <c r="FM117" s="46">
        <f t="shared" si="306"/>
        <v>1072.67</v>
      </c>
      <c r="FN117" s="46">
        <f t="shared" si="505"/>
        <v>60.9</v>
      </c>
      <c r="FO117" s="46">
        <f t="shared" si="307"/>
        <v>1011.77</v>
      </c>
      <c r="FP117" s="46">
        <f t="shared" si="89"/>
        <v>268.26053636886394</v>
      </c>
      <c r="FQ117" s="46">
        <f t="shared" si="90"/>
        <v>743.50946363113599</v>
      </c>
      <c r="FR117" s="51">
        <f t="shared" si="91"/>
        <v>160212.81235768722</v>
      </c>
      <c r="FS117" s="57">
        <f t="shared" si="531"/>
        <v>166126.3637237603</v>
      </c>
      <c r="FT117" s="58">
        <f t="shared" si="92"/>
        <v>891.98333333333335</v>
      </c>
      <c r="FU117" s="241">
        <f t="shared" si="506"/>
        <v>58.65</v>
      </c>
      <c r="FV117" s="51">
        <f t="shared" si="94"/>
        <v>833.33333333333337</v>
      </c>
      <c r="FW117" s="51">
        <f t="shared" si="95"/>
        <v>153333.33333333279</v>
      </c>
      <c r="FX117" s="153">
        <f t="shared" si="532"/>
        <v>159999.99999999953</v>
      </c>
      <c r="FY117" s="468">
        <f t="shared" si="310"/>
        <v>-891.98333333333335</v>
      </c>
      <c r="FZ117" s="46">
        <f t="shared" si="311"/>
        <v>-1072.67</v>
      </c>
      <c r="GA117" s="46">
        <f t="shared" si="96"/>
        <v>-1011.77</v>
      </c>
      <c r="GB117" s="48"/>
      <c r="GD117" s="45">
        <v>56</v>
      </c>
      <c r="GE117" s="46">
        <f t="shared" si="507"/>
        <v>1060.0875939185617</v>
      </c>
      <c r="GF117" s="128">
        <f t="shared" si="533"/>
        <v>60.98</v>
      </c>
      <c r="GG117" s="128">
        <f t="shared" si="98"/>
        <v>999.10759391856163</v>
      </c>
      <c r="GH117" s="46">
        <f t="shared" si="99"/>
        <v>268.7763174855175</v>
      </c>
      <c r="GI117" s="46">
        <f t="shared" si="100"/>
        <v>730.3312764330442</v>
      </c>
      <c r="GJ117" s="51">
        <f t="shared" si="101"/>
        <v>160535.45921487745</v>
      </c>
      <c r="GK117" s="51">
        <f t="shared" si="534"/>
        <v>166344.19700329</v>
      </c>
      <c r="GL117" s="153">
        <f t="shared" si="314"/>
        <v>10000</v>
      </c>
      <c r="GM117" s="45">
        <v>56</v>
      </c>
      <c r="GN117" s="46">
        <f t="shared" si="102"/>
        <v>1060.0899999999999</v>
      </c>
      <c r="GO117" s="46">
        <f t="shared" si="508"/>
        <v>60.98</v>
      </c>
      <c r="GP117" s="128">
        <f t="shared" si="315"/>
        <v>999.11</v>
      </c>
      <c r="GQ117" s="46">
        <f t="shared" si="104"/>
        <v>268.77608670428674</v>
      </c>
      <c r="GR117" s="46">
        <f t="shared" si="105"/>
        <v>730.33391329571327</v>
      </c>
      <c r="GS117" s="51">
        <f t="shared" si="106"/>
        <v>160535.31810927633</v>
      </c>
      <c r="GT117" s="153">
        <f t="shared" si="535"/>
        <v>166344.07687014932</v>
      </c>
      <c r="GU117" s="58">
        <f t="shared" si="107"/>
        <v>876.92633333333197</v>
      </c>
      <c r="GV117" s="52">
        <f t="shared" si="509"/>
        <v>58.81</v>
      </c>
      <c r="GW117" s="51">
        <f t="shared" si="317"/>
        <v>818.11633333333202</v>
      </c>
      <c r="GX117" s="57">
        <f t="shared" si="109"/>
        <v>153859.80533333321</v>
      </c>
      <c r="GY117" s="57">
        <f t="shared" si="536"/>
        <v>160404.73599999992</v>
      </c>
      <c r="GZ117" s="153">
        <f t="shared" si="319"/>
        <v>10000</v>
      </c>
      <c r="HA117" s="469">
        <f t="shared" si="110"/>
        <v>-876.92633333333197</v>
      </c>
      <c r="HB117" s="46">
        <f t="shared" si="111"/>
        <v>-1060.0899999999999</v>
      </c>
      <c r="HC117" s="46">
        <f t="shared" si="112"/>
        <v>-999.11</v>
      </c>
      <c r="HD117" s="48"/>
      <c r="HF117" s="45">
        <v>56</v>
      </c>
      <c r="HG117" s="46">
        <f t="shared" si="113"/>
        <v>1123.8775326810628</v>
      </c>
      <c r="HH117" s="46">
        <f t="shared" si="114"/>
        <v>250</v>
      </c>
      <c r="HI117" s="46">
        <f t="shared" si="115"/>
        <v>873.8775326810628</v>
      </c>
      <c r="HJ117" s="46">
        <f t="shared" si="116"/>
        <v>281.48660295642298</v>
      </c>
      <c r="HK117" s="46">
        <f t="shared" si="117"/>
        <v>592.39092972463982</v>
      </c>
      <c r="HL117" s="51">
        <f t="shared" si="118"/>
        <v>168299.57084412914</v>
      </c>
      <c r="HM117" s="153">
        <f t="shared" si="320"/>
        <v>10000</v>
      </c>
      <c r="HN117" s="58">
        <f t="shared" si="119"/>
        <v>933.33333333333724</v>
      </c>
      <c r="HO117" s="52">
        <f t="shared" si="120"/>
        <v>250</v>
      </c>
      <c r="HP117" s="51">
        <f t="shared" si="121"/>
        <v>683.33333333333724</v>
      </c>
      <c r="HQ117" s="57">
        <f t="shared" si="122"/>
        <v>161733.33333333279</v>
      </c>
      <c r="HR117" s="153">
        <f t="shared" si="321"/>
        <v>10000</v>
      </c>
      <c r="HS117" s="468">
        <f t="shared" si="123"/>
        <v>-933.33333333333724</v>
      </c>
      <c r="HT117" s="46">
        <f t="shared" si="124"/>
        <v>-1123.8775326810628</v>
      </c>
      <c r="HU117" s="46">
        <f t="shared" si="125"/>
        <v>-873.8775326810628</v>
      </c>
      <c r="HV117" s="48"/>
      <c r="HW117" s="29"/>
      <c r="HX117" s="45">
        <v>56</v>
      </c>
      <c r="HY117" s="128">
        <f t="shared" si="126"/>
        <v>1124.3399999999999</v>
      </c>
      <c r="HZ117" s="46">
        <f t="shared" si="127"/>
        <v>244.64</v>
      </c>
      <c r="IA117" s="46">
        <f t="shared" si="128"/>
        <v>879.7</v>
      </c>
      <c r="IB117" s="46">
        <f t="shared" si="129"/>
        <v>283.13617965518569</v>
      </c>
      <c r="IC117" s="46">
        <f t="shared" si="130"/>
        <v>596.5638203448143</v>
      </c>
      <c r="ID117" s="51">
        <f t="shared" si="131"/>
        <v>169285.14397276659</v>
      </c>
      <c r="IE117" s="153">
        <f t="shared" si="322"/>
        <v>10000</v>
      </c>
      <c r="IF117" s="58">
        <f t="shared" si="132"/>
        <v>930.14625019664186</v>
      </c>
      <c r="IG117" s="52">
        <f t="shared" si="133"/>
        <v>235.12</v>
      </c>
      <c r="IH117" s="51">
        <f t="shared" si="134"/>
        <v>695.02625019664185</v>
      </c>
      <c r="II117" s="57">
        <f t="shared" si="323"/>
        <v>162578.46998898813</v>
      </c>
      <c r="IJ117" s="153">
        <f t="shared" si="324"/>
        <v>10000</v>
      </c>
      <c r="IK117" s="468">
        <f t="shared" si="135"/>
        <v>-930.14625019664186</v>
      </c>
      <c r="IL117" s="46">
        <f t="shared" si="136"/>
        <v>-1124.3399999999999</v>
      </c>
      <c r="IM117" s="46">
        <f t="shared" si="137"/>
        <v>-879.7</v>
      </c>
      <c r="IN117" s="48"/>
      <c r="IO117" s="53">
        <f t="shared" si="138"/>
        <v>244.64392167863045</v>
      </c>
      <c r="IQ117" s="45">
        <v>56</v>
      </c>
      <c r="IR117" s="128">
        <f t="shared" si="139"/>
        <v>1126.4568749999989</v>
      </c>
      <c r="IS117" s="128">
        <f t="shared" si="140"/>
        <v>249.24</v>
      </c>
      <c r="IT117" s="128">
        <f t="shared" si="141"/>
        <v>877.21687499999894</v>
      </c>
      <c r="IU117" s="46">
        <f t="shared" si="364"/>
        <v>283.39999999999998</v>
      </c>
      <c r="IV117" s="46">
        <f t="shared" si="143"/>
        <v>593.81687499999896</v>
      </c>
      <c r="IW117" s="51">
        <f t="shared" si="144"/>
        <v>169448.12500000009</v>
      </c>
      <c r="IX117" s="199">
        <f t="shared" si="325"/>
        <v>10000</v>
      </c>
      <c r="IY117" s="128">
        <f t="shared" si="145"/>
        <v>244.70364434801797</v>
      </c>
      <c r="IZ117" s="408">
        <f t="shared" si="146"/>
        <v>0</v>
      </c>
      <c r="JA117" s="58">
        <f t="shared" si="147"/>
        <v>931.95916666666494</v>
      </c>
      <c r="JB117" s="52">
        <f t="shared" si="148"/>
        <v>239.56</v>
      </c>
      <c r="JC117" s="51">
        <f t="shared" si="149"/>
        <v>692.399166666665</v>
      </c>
      <c r="JD117" s="57">
        <f t="shared" si="150"/>
        <v>162746.24666666673</v>
      </c>
      <c r="JE117" s="280">
        <f t="shared" si="151"/>
        <v>10000</v>
      </c>
      <c r="JF117" s="280">
        <f t="shared" si="152"/>
        <v>0</v>
      </c>
      <c r="JG117" s="468">
        <f t="shared" si="153"/>
        <v>-931.95916666666494</v>
      </c>
      <c r="JH117" s="46">
        <f t="shared" si="154"/>
        <v>-1126.4568749999989</v>
      </c>
      <c r="JI117" s="46">
        <f t="shared" si="155"/>
        <v>-877.21687499999894</v>
      </c>
      <c r="JJ117" s="48"/>
      <c r="JL117" s="45">
        <v>56</v>
      </c>
      <c r="JM117" s="46">
        <f t="shared" si="156"/>
        <v>1124.4930833333331</v>
      </c>
      <c r="JN117" s="46">
        <f t="shared" si="157"/>
        <v>244.26</v>
      </c>
      <c r="JO117" s="128">
        <f t="shared" si="158"/>
        <v>880.23308333333307</v>
      </c>
      <c r="JP117" s="46">
        <f t="shared" si="326"/>
        <v>283.55</v>
      </c>
      <c r="JQ117" s="46">
        <f t="shared" si="159"/>
        <v>596.68308333333312</v>
      </c>
      <c r="JR117" s="51">
        <f t="shared" si="160"/>
        <v>169532.97733333326</v>
      </c>
      <c r="JS117" s="51">
        <f t="shared" si="537"/>
        <v>166126.3637237603</v>
      </c>
      <c r="JT117" s="199">
        <f t="shared" si="328"/>
        <v>10000</v>
      </c>
      <c r="JU117" s="128">
        <f t="shared" si="161"/>
        <v>244.24535668395802</v>
      </c>
      <c r="JV117" s="408">
        <f t="shared" si="162"/>
        <v>0</v>
      </c>
      <c r="JW117" s="58">
        <f t="shared" si="163"/>
        <v>930.37233333333074</v>
      </c>
      <c r="JX117" s="52">
        <f t="shared" si="164"/>
        <v>235.24</v>
      </c>
      <c r="JY117" s="51">
        <f t="shared" si="165"/>
        <v>695.13233333333073</v>
      </c>
      <c r="JZ117" s="51">
        <f t="shared" si="166"/>
        <v>162837.30933333351</v>
      </c>
      <c r="KA117" s="199">
        <f t="shared" si="538"/>
        <v>159999.99999999953</v>
      </c>
      <c r="KB117" s="128">
        <f t="shared" si="330"/>
        <v>10000</v>
      </c>
      <c r="KC117" s="204">
        <f t="shared" si="167"/>
        <v>0</v>
      </c>
      <c r="KD117" s="468">
        <f t="shared" si="331"/>
        <v>-930.37233333333074</v>
      </c>
      <c r="KE117" s="46">
        <f t="shared" si="168"/>
        <v>-1124.4930833333331</v>
      </c>
      <c r="KF117" s="46">
        <f t="shared" si="169"/>
        <v>-880.23308333333307</v>
      </c>
      <c r="KG117" s="48"/>
      <c r="KI117" s="45">
        <v>56</v>
      </c>
      <c r="KJ117" s="46">
        <f t="shared" si="170"/>
        <v>1124.4890404061762</v>
      </c>
      <c r="KK117" s="46">
        <f t="shared" si="171"/>
        <v>245.16</v>
      </c>
      <c r="KL117" s="128">
        <f t="shared" si="172"/>
        <v>879.3290404061762</v>
      </c>
      <c r="KM117" s="46">
        <f t="shared" si="173"/>
        <v>283.38301143796656</v>
      </c>
      <c r="KN117" s="46">
        <f t="shared" si="174"/>
        <v>595.9460289682097</v>
      </c>
      <c r="KO117" s="51">
        <f t="shared" si="175"/>
        <v>169433.86083381172</v>
      </c>
      <c r="KP117" s="199">
        <f t="shared" si="539"/>
        <v>169060.48007498166</v>
      </c>
      <c r="KQ117" s="199">
        <f t="shared" si="333"/>
        <v>10000</v>
      </c>
      <c r="KR117" s="128">
        <f t="shared" si="176"/>
        <v>317.8965366969947</v>
      </c>
      <c r="KS117" s="408">
        <f t="shared" si="177"/>
        <v>0</v>
      </c>
      <c r="KT117" s="45">
        <v>56</v>
      </c>
      <c r="KU117" s="46">
        <f t="shared" si="334"/>
        <v>1124.49</v>
      </c>
      <c r="KV117" s="46">
        <f t="shared" si="178"/>
        <v>245.16</v>
      </c>
      <c r="KW117" s="128">
        <f t="shared" si="179"/>
        <v>879.33</v>
      </c>
      <c r="KX117" s="46">
        <f t="shared" si="180"/>
        <v>283.3829193977553</v>
      </c>
      <c r="KY117" s="46">
        <f t="shared" si="181"/>
        <v>595.9470806022448</v>
      </c>
      <c r="KZ117" s="51">
        <f t="shared" si="182"/>
        <v>169433.80455805094</v>
      </c>
      <c r="LA117" s="153">
        <f t="shared" si="540"/>
        <v>169060.48007498166</v>
      </c>
      <c r="LB117" s="58">
        <f t="shared" si="457"/>
        <v>930.59633333333579</v>
      </c>
      <c r="LC117" s="52">
        <f t="shared" si="184"/>
        <v>236.74</v>
      </c>
      <c r="LD117" s="51">
        <f t="shared" si="185"/>
        <v>693.85633333333578</v>
      </c>
      <c r="LE117" s="51">
        <f t="shared" si="186"/>
        <v>162751.08533333335</v>
      </c>
      <c r="LF117" s="51">
        <f t="shared" si="541"/>
        <v>163258.62399999984</v>
      </c>
      <c r="LG117" s="128">
        <f t="shared" si="187"/>
        <v>10000</v>
      </c>
      <c r="LH117" s="204">
        <f t="shared" si="188"/>
        <v>0</v>
      </c>
      <c r="LI117" s="479">
        <f t="shared" si="189"/>
        <v>-930.59633333333579</v>
      </c>
      <c r="LJ117" s="46">
        <f t="shared" si="337"/>
        <v>-1124.49</v>
      </c>
      <c r="LK117" s="46">
        <f t="shared" si="338"/>
        <v>-879.33</v>
      </c>
      <c r="LL117" s="48"/>
      <c r="LN117" s="45">
        <v>56</v>
      </c>
      <c r="LO117" s="46">
        <f t="shared" si="190"/>
        <v>1123.1238136873469</v>
      </c>
      <c r="LP117" s="46">
        <f t="shared" si="510"/>
        <v>256.66000000000003</v>
      </c>
      <c r="LQ117" s="46">
        <f t="shared" si="192"/>
        <v>866.46381368734683</v>
      </c>
      <c r="LR117" s="46">
        <f t="shared" si="193"/>
        <v>278.93520263805425</v>
      </c>
      <c r="LS117" s="46">
        <f t="shared" si="194"/>
        <v>587.52861104929252</v>
      </c>
      <c r="LT117" s="51">
        <f t="shared" si="195"/>
        <v>166773.59297178328</v>
      </c>
      <c r="LU117" s="199">
        <f t="shared" si="339"/>
        <v>10000</v>
      </c>
      <c r="LV117" s="58">
        <f t="shared" si="196"/>
        <v>933.33033333333128</v>
      </c>
      <c r="LW117" s="241">
        <f t="shared" si="511"/>
        <v>256.66000000000003</v>
      </c>
      <c r="LX117" s="51">
        <f t="shared" si="198"/>
        <v>676.6703333333312</v>
      </c>
      <c r="LY117" s="51">
        <f t="shared" si="340"/>
        <v>160266.38133333321</v>
      </c>
      <c r="LZ117" s="46">
        <f t="shared" si="341"/>
        <v>256.66000000000003</v>
      </c>
      <c r="MA117" s="199">
        <f t="shared" si="342"/>
        <v>10000</v>
      </c>
      <c r="MB117" s="468">
        <f t="shared" si="199"/>
        <v>-933.33033333333128</v>
      </c>
      <c r="MC117" s="46">
        <f t="shared" si="200"/>
        <v>-1123.1238136873469</v>
      </c>
      <c r="MD117" s="46">
        <f t="shared" si="201"/>
        <v>-866.46381368734683</v>
      </c>
      <c r="ME117" s="48"/>
      <c r="MG117" s="45">
        <v>56</v>
      </c>
      <c r="MH117" s="46">
        <f t="shared" si="202"/>
        <v>1076.608661999408</v>
      </c>
      <c r="MI117" s="46">
        <f t="shared" si="512"/>
        <v>151.12</v>
      </c>
      <c r="MJ117" s="46">
        <f t="shared" si="204"/>
        <v>925.48866199940801</v>
      </c>
      <c r="MK117" s="46">
        <f t="shared" si="205"/>
        <v>274.78956753194171</v>
      </c>
      <c r="ML117" s="46">
        <f t="shared" si="206"/>
        <v>650.69909446746624</v>
      </c>
      <c r="MM117" s="51">
        <f t="shared" si="207"/>
        <v>164223.04142469753</v>
      </c>
      <c r="MN117" s="199">
        <f t="shared" si="343"/>
        <v>10000</v>
      </c>
      <c r="MO117" s="58">
        <f t="shared" si="208"/>
        <v>889.32945707741396</v>
      </c>
      <c r="MP117" s="52">
        <f t="shared" si="513"/>
        <v>145.07</v>
      </c>
      <c r="MQ117" s="51">
        <f t="shared" si="210"/>
        <v>744.25945707741403</v>
      </c>
      <c r="MR117" s="57">
        <f t="shared" si="211"/>
        <v>157518.41040366472</v>
      </c>
      <c r="MS117" s="199">
        <f t="shared" si="344"/>
        <v>10000</v>
      </c>
      <c r="MT117" s="468">
        <f t="shared" si="345"/>
        <v>-889.32945707741396</v>
      </c>
      <c r="MU117" s="46">
        <f t="shared" si="212"/>
        <v>-1076.608661999408</v>
      </c>
      <c r="MV117" s="46">
        <f t="shared" si="213"/>
        <v>-925.48866199940801</v>
      </c>
      <c r="MW117" s="48"/>
      <c r="MY117" s="45">
        <v>56</v>
      </c>
      <c r="MZ117" s="46">
        <f t="shared" si="214"/>
        <v>1076.608661999408</v>
      </c>
      <c r="NA117" s="46">
        <f t="shared" si="514"/>
        <v>151.12</v>
      </c>
      <c r="NB117" s="128">
        <f t="shared" si="216"/>
        <v>925.48866199940801</v>
      </c>
      <c r="NC117" s="46">
        <f t="shared" si="217"/>
        <v>274.78956753194171</v>
      </c>
      <c r="ND117" s="46">
        <f t="shared" si="218"/>
        <v>650.69909446746624</v>
      </c>
      <c r="NE117" s="51">
        <f t="shared" si="219"/>
        <v>164223.04142469753</v>
      </c>
      <c r="NF117" s="153">
        <f t="shared" si="346"/>
        <v>10000</v>
      </c>
      <c r="NG117" s="45">
        <v>56</v>
      </c>
      <c r="NH117" s="46">
        <f t="shared" si="220"/>
        <v>1076.6099999999999</v>
      </c>
      <c r="NI117" s="46">
        <f t="shared" si="515"/>
        <v>151.12</v>
      </c>
      <c r="NJ117" s="128">
        <f t="shared" si="347"/>
        <v>925.49</v>
      </c>
      <c r="NK117" s="46">
        <f t="shared" si="348"/>
        <v>274.78943919654228</v>
      </c>
      <c r="NL117" s="46">
        <f t="shared" si="222"/>
        <v>650.70056080345773</v>
      </c>
      <c r="NM117" s="51">
        <f t="shared" si="223"/>
        <v>164222.9629571219</v>
      </c>
      <c r="NN117" s="58">
        <f t="shared" si="224"/>
        <v>888.78037499999857</v>
      </c>
      <c r="NO117" s="52">
        <f t="shared" si="516"/>
        <v>145.09</v>
      </c>
      <c r="NP117" s="51">
        <f t="shared" si="226"/>
        <v>743.69037499999854</v>
      </c>
      <c r="NQ117" s="57">
        <f t="shared" si="227"/>
        <v>157549.87900000013</v>
      </c>
      <c r="NR117" s="153">
        <f t="shared" si="349"/>
        <v>10000</v>
      </c>
      <c r="NS117" s="469">
        <f t="shared" si="228"/>
        <v>-888.78037499999857</v>
      </c>
      <c r="NT117" s="46">
        <f t="shared" si="229"/>
        <v>-1076.6099999999999</v>
      </c>
      <c r="NU117" s="46">
        <f t="shared" si="230"/>
        <v>-925.49</v>
      </c>
      <c r="NV117" s="48"/>
      <c r="NX117" s="45">
        <v>56</v>
      </c>
      <c r="NY117" s="46">
        <f t="shared" si="231"/>
        <v>1076.6456011701148</v>
      </c>
      <c r="NZ117" s="46">
        <f t="shared" si="517"/>
        <v>152.26999999999998</v>
      </c>
      <c r="OA117" s="46">
        <f t="shared" si="233"/>
        <v>924.37560117011481</v>
      </c>
      <c r="OB117" s="46">
        <f t="shared" si="234"/>
        <v>274.91044758530251</v>
      </c>
      <c r="OC117" s="46">
        <f t="shared" si="235"/>
        <v>649.46515358481224</v>
      </c>
      <c r="OD117" s="51">
        <f t="shared" si="236"/>
        <v>164296.80339759667</v>
      </c>
      <c r="OE117" s="57">
        <f t="shared" si="542"/>
        <v>166126.3637237603</v>
      </c>
      <c r="OF117" s="153">
        <f t="shared" si="351"/>
        <v>10000</v>
      </c>
      <c r="OG117" s="58">
        <f t="shared" si="237"/>
        <v>889.48383333333379</v>
      </c>
      <c r="OH117" s="241">
        <f t="shared" si="543"/>
        <v>146.64999999999998</v>
      </c>
      <c r="OI117" s="51">
        <f t="shared" si="238"/>
        <v>742.83383333333381</v>
      </c>
      <c r="OJ117" s="51">
        <f t="shared" si="239"/>
        <v>157601.50533333351</v>
      </c>
      <c r="OK117" s="153">
        <f t="shared" si="544"/>
        <v>159999.99999999953</v>
      </c>
      <c r="OL117" s="153">
        <f t="shared" si="354"/>
        <v>10000</v>
      </c>
      <c r="OM117" s="468">
        <f t="shared" si="355"/>
        <v>-889.48383333333379</v>
      </c>
      <c r="ON117" s="46">
        <f t="shared" si="356"/>
        <v>-1076.6456011701148</v>
      </c>
      <c r="OO117" s="46">
        <f t="shared" si="240"/>
        <v>-924.37560117011481</v>
      </c>
      <c r="OP117" s="48"/>
      <c r="OR117" s="45">
        <v>56</v>
      </c>
      <c r="OS117" s="46">
        <f t="shared" si="241"/>
        <v>1076.765700416463</v>
      </c>
      <c r="OT117" s="46">
        <f t="shared" si="518"/>
        <v>152.48000000000002</v>
      </c>
      <c r="OU117" s="128">
        <f t="shared" si="243"/>
        <v>924.28570041646299</v>
      </c>
      <c r="OV117" s="46">
        <f t="shared" si="244"/>
        <v>274.90343667776261</v>
      </c>
      <c r="OW117" s="46">
        <f t="shared" si="245"/>
        <v>649.38226373870043</v>
      </c>
      <c r="OX117" s="51">
        <f t="shared" si="246"/>
        <v>164292.67974291887</v>
      </c>
      <c r="OY117" s="51">
        <f t="shared" si="545"/>
        <v>166344.19700329</v>
      </c>
      <c r="OZ117" s="153">
        <f t="shared" si="358"/>
        <v>10000</v>
      </c>
      <c r="PA117" s="45">
        <v>56</v>
      </c>
      <c r="PB117" s="46">
        <f t="shared" si="247"/>
        <v>1076.765700416463</v>
      </c>
      <c r="PC117" s="46">
        <f t="shared" si="546"/>
        <v>152.48000000000002</v>
      </c>
      <c r="PD117" s="128">
        <f t="shared" si="248"/>
        <v>924.28570041646299</v>
      </c>
      <c r="PE117" s="46">
        <f t="shared" si="249"/>
        <v>274.90343667776261</v>
      </c>
      <c r="PF117" s="46">
        <f t="shared" si="250"/>
        <v>649.38226373870043</v>
      </c>
      <c r="PG117" s="51">
        <f t="shared" si="251"/>
        <v>164292.67974291887</v>
      </c>
      <c r="PH117" s="153">
        <f t="shared" si="547"/>
        <v>166344.07687014932</v>
      </c>
      <c r="PI117" s="688">
        <f t="shared" si="252"/>
        <v>889.6533333333341</v>
      </c>
      <c r="PJ117" s="52">
        <f t="shared" si="548"/>
        <v>147.03</v>
      </c>
      <c r="PK117" s="51">
        <f t="shared" si="253"/>
        <v>742.62333333333413</v>
      </c>
      <c r="PL117" s="57">
        <f t="shared" si="254"/>
        <v>157599.13333333342</v>
      </c>
      <c r="PM117" s="57">
        <f t="shared" si="549"/>
        <v>160404.73599999992</v>
      </c>
      <c r="PN117" s="153">
        <f t="shared" si="363"/>
        <v>10000</v>
      </c>
      <c r="PO117" s="469">
        <f t="shared" si="255"/>
        <v>-889.6533333333341</v>
      </c>
      <c r="PP117" s="46">
        <f t="shared" si="256"/>
        <v>-1076.765700416463</v>
      </c>
      <c r="PQ117" s="46">
        <f t="shared" si="257"/>
        <v>-924.28570041646299</v>
      </c>
      <c r="PR117" s="48"/>
    </row>
    <row r="118" spans="2:434" hidden="1" x14ac:dyDescent="0.3">
      <c r="B118" s="45">
        <v>57</v>
      </c>
      <c r="C118" s="46">
        <f t="shared" si="10"/>
        <v>1111.77</v>
      </c>
      <c r="D118" s="46">
        <f t="shared" si="11"/>
        <v>100</v>
      </c>
      <c r="E118" s="46">
        <f t="shared" si="12"/>
        <v>1011.77</v>
      </c>
      <c r="F118" s="46">
        <f t="shared" si="13"/>
        <v>267.02135392947872</v>
      </c>
      <c r="G118" s="46">
        <f t="shared" si="14"/>
        <v>744.74864607052132</v>
      </c>
      <c r="H118" s="51">
        <f t="shared" si="15"/>
        <v>159468.06371161671</v>
      </c>
      <c r="I118" s="58">
        <f t="shared" si="16"/>
        <v>933.33333333333337</v>
      </c>
      <c r="J118" s="52">
        <f t="shared" si="17"/>
        <v>100</v>
      </c>
      <c r="K118" s="51">
        <f t="shared" si="18"/>
        <v>833.33333333333337</v>
      </c>
      <c r="L118" s="57">
        <f t="shared" si="19"/>
        <v>152499.99999999945</v>
      </c>
      <c r="M118" s="468">
        <f t="shared" si="258"/>
        <v>-933.33333333333337</v>
      </c>
      <c r="N118" s="46">
        <f t="shared" si="259"/>
        <v>-1111.77</v>
      </c>
      <c r="O118" s="47"/>
      <c r="P118" s="46">
        <f t="shared" si="260"/>
        <v>-1011.77</v>
      </c>
      <c r="Q118" s="48"/>
      <c r="R118" s="29"/>
      <c r="S118" s="29"/>
      <c r="T118" s="45">
        <v>57</v>
      </c>
      <c r="U118" s="46">
        <f t="shared" si="20"/>
        <v>1161.43</v>
      </c>
      <c r="V118" s="46">
        <f t="shared" si="21"/>
        <v>149.66</v>
      </c>
      <c r="W118" s="46">
        <f t="shared" si="261"/>
        <v>1011.77</v>
      </c>
      <c r="X118" s="46">
        <f t="shared" si="22"/>
        <v>267.02135392947872</v>
      </c>
      <c r="Y118" s="46">
        <f t="shared" si="23"/>
        <v>744.74864607052132</v>
      </c>
      <c r="Z118" s="51">
        <f t="shared" si="24"/>
        <v>159468.06371161671</v>
      </c>
      <c r="AA118" s="58">
        <f t="shared" si="25"/>
        <v>976.5533333333334</v>
      </c>
      <c r="AB118" s="52">
        <f t="shared" si="26"/>
        <v>143.22</v>
      </c>
      <c r="AC118" s="51">
        <f t="shared" si="27"/>
        <v>833.33333333333337</v>
      </c>
      <c r="AD118" s="57">
        <f t="shared" si="28"/>
        <v>152499.99999999945</v>
      </c>
      <c r="AE118" s="468">
        <f t="shared" si="262"/>
        <v>-976.5533333333334</v>
      </c>
      <c r="AF118" s="46">
        <f t="shared" si="29"/>
        <v>-1161.43</v>
      </c>
      <c r="AG118" s="47"/>
      <c r="AH118" s="46">
        <f t="shared" si="263"/>
        <v>-1011.77</v>
      </c>
      <c r="AI118" s="48"/>
      <c r="AJ118" s="29"/>
      <c r="AK118" s="45">
        <v>57</v>
      </c>
      <c r="AL118" s="46">
        <f t="shared" si="30"/>
        <v>1117.72</v>
      </c>
      <c r="AM118" s="46"/>
      <c r="AN118" s="46"/>
      <c r="AO118" s="46">
        <f t="shared" si="31"/>
        <v>148</v>
      </c>
      <c r="AP118" s="128">
        <f t="shared" si="32"/>
        <v>969.72</v>
      </c>
      <c r="AQ118" s="128"/>
      <c r="AR118" s="128"/>
      <c r="AS118" s="46">
        <f t="shared" si="33"/>
        <v>272.82737662042734</v>
      </c>
      <c r="AT118" s="46">
        <f t="shared" si="34"/>
        <v>696.89262337957268</v>
      </c>
      <c r="AU118" s="51"/>
      <c r="AV118" s="51"/>
      <c r="AW118" s="51">
        <f t="shared" si="35"/>
        <v>162999.53334887684</v>
      </c>
      <c r="AX118" s="58">
        <f t="shared" si="264"/>
        <v>927.38215694565588</v>
      </c>
      <c r="AY118" s="52"/>
      <c r="AZ118" s="52"/>
      <c r="BA118" s="52">
        <f t="shared" si="36"/>
        <v>142.06</v>
      </c>
      <c r="BB118" s="51">
        <f t="shared" si="37"/>
        <v>785.32215694565593</v>
      </c>
      <c r="BC118" s="51"/>
      <c r="BD118" s="51"/>
      <c r="BE118" s="57">
        <f t="shared" si="38"/>
        <v>156350.73705409755</v>
      </c>
      <c r="BF118" s="468">
        <f t="shared" si="39"/>
        <v>-927.38215694565588</v>
      </c>
      <c r="BG118" s="46">
        <f t="shared" si="40"/>
        <v>-1117.72</v>
      </c>
      <c r="BH118" s="46">
        <f t="shared" si="41"/>
        <v>-969.72</v>
      </c>
      <c r="BI118" s="48"/>
      <c r="BJ118" s="12"/>
      <c r="BK118" s="45">
        <v>57</v>
      </c>
      <c r="BL118" s="46">
        <f t="shared" si="265"/>
        <v>1160.6099999999999</v>
      </c>
      <c r="BM118" s="46">
        <f t="shared" si="266"/>
        <v>148.84</v>
      </c>
      <c r="BN118" s="46">
        <f t="shared" si="267"/>
        <v>1011.77</v>
      </c>
      <c r="BO118" s="46">
        <f t="shared" si="42"/>
        <v>267.02135392947872</v>
      </c>
      <c r="BP118" s="46">
        <f t="shared" si="43"/>
        <v>744.74864607052132</v>
      </c>
      <c r="BQ118" s="51">
        <f t="shared" si="44"/>
        <v>159468.06371161671</v>
      </c>
      <c r="BR118" s="57">
        <f t="shared" si="519"/>
        <v>166126.3637237603</v>
      </c>
      <c r="BS118" s="58">
        <f t="shared" si="45"/>
        <v>976.6733333333334</v>
      </c>
      <c r="BT118" s="52">
        <f t="shared" si="269"/>
        <v>143.34</v>
      </c>
      <c r="BU118" s="51">
        <f t="shared" si="46"/>
        <v>833.33333333333337</v>
      </c>
      <c r="BV118" s="51">
        <f t="shared" si="47"/>
        <v>152499.99999999945</v>
      </c>
      <c r="BW118" s="153">
        <f t="shared" si="520"/>
        <v>159999.99999999953</v>
      </c>
      <c r="BX118" s="468">
        <f t="shared" si="271"/>
        <v>-976.6733333333334</v>
      </c>
      <c r="BY118" s="46">
        <f t="shared" si="272"/>
        <v>-1160.6099999999999</v>
      </c>
      <c r="BZ118" s="46">
        <f t="shared" si="48"/>
        <v>-1011.77</v>
      </c>
      <c r="CA118" s="48"/>
      <c r="CB118" s="29"/>
      <c r="CC118" s="45">
        <v>57</v>
      </c>
      <c r="CD118" s="128">
        <f t="shared" si="49"/>
        <v>1117.6300000000001</v>
      </c>
      <c r="CE118" s="46">
        <f t="shared" si="273"/>
        <v>147.36000000000001</v>
      </c>
      <c r="CF118" s="128">
        <f t="shared" si="50"/>
        <v>970.27</v>
      </c>
      <c r="CG118" s="46">
        <f t="shared" si="274"/>
        <v>272.53370394546795</v>
      </c>
      <c r="CH118" s="46">
        <f t="shared" si="52"/>
        <v>697.73629605453198</v>
      </c>
      <c r="CI118" s="51">
        <f t="shared" si="53"/>
        <v>162822.48607122622</v>
      </c>
      <c r="CJ118" s="199">
        <f t="shared" si="521"/>
        <v>169060.48007498166</v>
      </c>
      <c r="CK118" s="153">
        <f t="shared" si="276"/>
        <v>10000</v>
      </c>
      <c r="CL118" s="45">
        <v>57</v>
      </c>
      <c r="CM118" s="46">
        <f t="shared" si="277"/>
        <v>1117.6300000000001</v>
      </c>
      <c r="CN118" s="128">
        <f t="shared" si="54"/>
        <v>147.36000000000001</v>
      </c>
      <c r="CO118" s="128">
        <f t="shared" si="278"/>
        <v>970.27</v>
      </c>
      <c r="CP118" s="46">
        <f t="shared" si="55"/>
        <v>272.53370394546795</v>
      </c>
      <c r="CQ118" s="46">
        <f t="shared" si="56"/>
        <v>697.73629605453198</v>
      </c>
      <c r="CR118" s="51">
        <f t="shared" si="57"/>
        <v>162822.48607122622</v>
      </c>
      <c r="CS118" s="153">
        <f t="shared" si="522"/>
        <v>169060.48007498166</v>
      </c>
      <c r="CT118" s="58">
        <f t="shared" si="58"/>
        <v>927.86033333333398</v>
      </c>
      <c r="CU118" s="52">
        <f t="shared" si="280"/>
        <v>142.30000000000001</v>
      </c>
      <c r="CV118" s="51">
        <f t="shared" si="281"/>
        <v>785.56033333333403</v>
      </c>
      <c r="CW118" s="51">
        <f t="shared" si="59"/>
        <v>156188.58099999989</v>
      </c>
      <c r="CX118" s="57">
        <f t="shared" si="523"/>
        <v>163258.62399999984</v>
      </c>
      <c r="CY118" s="153">
        <f t="shared" si="283"/>
        <v>10000</v>
      </c>
      <c r="CZ118" s="479">
        <f t="shared" si="60"/>
        <v>-927.86033333333398</v>
      </c>
      <c r="DA118" s="46">
        <f t="shared" si="284"/>
        <v>-1117.6300000000001</v>
      </c>
      <c r="DB118" s="46">
        <f t="shared" si="285"/>
        <v>-970.27</v>
      </c>
      <c r="DC118" s="48"/>
      <c r="DE118" s="45">
        <v>57</v>
      </c>
      <c r="DF118" s="46">
        <f t="shared" si="61"/>
        <v>1085.0999999999999</v>
      </c>
      <c r="DG118" s="46">
        <f t="shared" si="524"/>
        <v>73.33</v>
      </c>
      <c r="DH118" s="46">
        <f t="shared" si="62"/>
        <v>1011.77</v>
      </c>
      <c r="DI118" s="46">
        <f t="shared" si="63"/>
        <v>267.02135392947872</v>
      </c>
      <c r="DJ118" s="46">
        <f t="shared" si="64"/>
        <v>744.74864607052132</v>
      </c>
      <c r="DK118" s="51">
        <f t="shared" si="65"/>
        <v>159468.06371161671</v>
      </c>
      <c r="DL118" s="58">
        <f t="shared" si="66"/>
        <v>906.66333333333341</v>
      </c>
      <c r="DM118" s="52">
        <f t="shared" si="525"/>
        <v>73.33</v>
      </c>
      <c r="DN118" s="51">
        <f t="shared" si="67"/>
        <v>833.33333333333337</v>
      </c>
      <c r="DO118" s="57">
        <f t="shared" si="68"/>
        <v>152499.99999999945</v>
      </c>
      <c r="DP118" s="468">
        <f t="shared" si="288"/>
        <v>-906.66333333333341</v>
      </c>
      <c r="DQ118" s="46">
        <f t="shared" si="289"/>
        <v>-1085.0999999999999</v>
      </c>
      <c r="DR118" s="47"/>
      <c r="DS118" s="46">
        <f t="shared" si="290"/>
        <v>-1011.77</v>
      </c>
      <c r="DT118" s="48"/>
      <c r="DU118" s="29"/>
      <c r="DV118" s="45">
        <v>57</v>
      </c>
      <c r="DW118" s="46">
        <f t="shared" si="291"/>
        <v>1070.51</v>
      </c>
      <c r="DX118" s="46">
        <f t="shared" si="526"/>
        <v>58.739999999999995</v>
      </c>
      <c r="DY118" s="46">
        <f t="shared" si="293"/>
        <v>1011.77</v>
      </c>
      <c r="DZ118" s="46">
        <f t="shared" si="69"/>
        <v>267.02135392947872</v>
      </c>
      <c r="EA118" s="46">
        <f t="shared" si="70"/>
        <v>744.74864607052132</v>
      </c>
      <c r="EB118" s="51">
        <f t="shared" si="71"/>
        <v>159468.06371161671</v>
      </c>
      <c r="EC118" s="58">
        <f t="shared" si="72"/>
        <v>889.54333333333341</v>
      </c>
      <c r="ED118" s="52">
        <f t="shared" si="527"/>
        <v>56.21</v>
      </c>
      <c r="EE118" s="51">
        <f t="shared" si="73"/>
        <v>833.33333333333337</v>
      </c>
      <c r="EF118" s="57">
        <f t="shared" si="74"/>
        <v>152499.99999999945</v>
      </c>
      <c r="EG118" s="468">
        <f t="shared" si="295"/>
        <v>-889.54333333333341</v>
      </c>
      <c r="EH118" s="46">
        <f t="shared" si="296"/>
        <v>-1070.51</v>
      </c>
      <c r="EI118" s="47"/>
      <c r="EJ118" s="46">
        <f t="shared" si="297"/>
        <v>-1011.77</v>
      </c>
      <c r="EK118" s="48"/>
      <c r="EL118" s="29"/>
      <c r="EM118" s="45">
        <v>57</v>
      </c>
      <c r="EN118" s="46">
        <f t="shared" si="504"/>
        <v>1058.0868689014749</v>
      </c>
      <c r="EO118" s="46">
        <f t="shared" si="528"/>
        <v>58.870000000000005</v>
      </c>
      <c r="EP118" s="128">
        <f t="shared" si="77"/>
        <v>999.21686890147487</v>
      </c>
      <c r="EQ118" s="46">
        <f t="shared" si="78"/>
        <v>267.65172876120874</v>
      </c>
      <c r="ER118" s="46">
        <f t="shared" si="79"/>
        <v>731.56514014026607</v>
      </c>
      <c r="ES118" s="51">
        <f t="shared" si="80"/>
        <v>159859.47211658498</v>
      </c>
      <c r="ET118" s="153">
        <f t="shared" si="298"/>
        <v>10000</v>
      </c>
      <c r="EU118" s="45">
        <v>57</v>
      </c>
      <c r="EV118" s="46">
        <f t="shared" si="81"/>
        <v>1058.0899999999999</v>
      </c>
      <c r="EW118" s="46">
        <f t="shared" si="529"/>
        <v>58.870000000000005</v>
      </c>
      <c r="EX118" s="128">
        <f t="shared" si="300"/>
        <v>999.22</v>
      </c>
      <c r="EY118" s="46">
        <f t="shared" si="301"/>
        <v>267.65142272034882</v>
      </c>
      <c r="EZ118" s="46">
        <f t="shared" si="82"/>
        <v>731.56857727965121</v>
      </c>
      <c r="FA118" s="51">
        <f t="shared" si="83"/>
        <v>159859.28505492964</v>
      </c>
      <c r="FB118" s="58">
        <f t="shared" si="302"/>
        <v>874.86920833333363</v>
      </c>
      <c r="FC118" s="52">
        <f t="shared" si="530"/>
        <v>56.43</v>
      </c>
      <c r="FD118" s="51">
        <f t="shared" si="304"/>
        <v>818.43920833333368</v>
      </c>
      <c r="FE118" s="57">
        <f t="shared" si="84"/>
        <v>153086.79512499989</v>
      </c>
      <c r="FF118" s="153">
        <f t="shared" si="305"/>
        <v>10000</v>
      </c>
      <c r="FG118" s="469">
        <f t="shared" si="85"/>
        <v>-874.86920833333363</v>
      </c>
      <c r="FH118" s="46">
        <f t="shared" si="86"/>
        <v>-1058.0899999999999</v>
      </c>
      <c r="FI118" s="46">
        <f t="shared" si="87"/>
        <v>-999.22</v>
      </c>
      <c r="FJ118" s="48"/>
      <c r="FL118" s="45">
        <v>57</v>
      </c>
      <c r="FM118" s="46">
        <f t="shared" si="306"/>
        <v>1072.67</v>
      </c>
      <c r="FN118" s="46">
        <f t="shared" si="505"/>
        <v>60.9</v>
      </c>
      <c r="FO118" s="46">
        <f t="shared" si="307"/>
        <v>1011.77</v>
      </c>
      <c r="FP118" s="46">
        <f t="shared" si="89"/>
        <v>267.02135392947872</v>
      </c>
      <c r="FQ118" s="46">
        <f t="shared" si="90"/>
        <v>744.74864607052132</v>
      </c>
      <c r="FR118" s="51">
        <f t="shared" si="91"/>
        <v>159468.06371161671</v>
      </c>
      <c r="FS118" s="57">
        <f t="shared" si="531"/>
        <v>166126.3637237603</v>
      </c>
      <c r="FT118" s="58">
        <f t="shared" si="92"/>
        <v>891.98333333333335</v>
      </c>
      <c r="FU118" s="241">
        <f t="shared" si="506"/>
        <v>58.65</v>
      </c>
      <c r="FV118" s="51">
        <f t="shared" si="94"/>
        <v>833.33333333333337</v>
      </c>
      <c r="FW118" s="51">
        <f t="shared" si="95"/>
        <v>152499.99999999945</v>
      </c>
      <c r="FX118" s="153">
        <f t="shared" si="532"/>
        <v>159999.99999999953</v>
      </c>
      <c r="FY118" s="468">
        <f t="shared" si="310"/>
        <v>-891.98333333333335</v>
      </c>
      <c r="FZ118" s="46">
        <f t="shared" si="311"/>
        <v>-1072.67</v>
      </c>
      <c r="GA118" s="46">
        <f t="shared" si="96"/>
        <v>-1011.77</v>
      </c>
      <c r="GB118" s="48"/>
      <c r="GD118" s="45">
        <v>57</v>
      </c>
      <c r="GE118" s="46">
        <f t="shared" si="507"/>
        <v>1060.0875939185617</v>
      </c>
      <c r="GF118" s="128">
        <f t="shared" si="533"/>
        <v>60.98</v>
      </c>
      <c r="GG118" s="128">
        <f t="shared" si="98"/>
        <v>999.10759391856163</v>
      </c>
      <c r="GH118" s="46">
        <f t="shared" si="99"/>
        <v>267.55909869146245</v>
      </c>
      <c r="GI118" s="46">
        <f t="shared" si="100"/>
        <v>731.54849522709924</v>
      </c>
      <c r="GJ118" s="51">
        <f t="shared" si="101"/>
        <v>159803.91071965036</v>
      </c>
      <c r="GK118" s="51">
        <f t="shared" si="534"/>
        <v>166344.19700329</v>
      </c>
      <c r="GL118" s="153">
        <f t="shared" si="314"/>
        <v>10000</v>
      </c>
      <c r="GM118" s="45">
        <v>57</v>
      </c>
      <c r="GN118" s="46">
        <f t="shared" si="102"/>
        <v>1060.0899999999999</v>
      </c>
      <c r="GO118" s="46">
        <f t="shared" si="508"/>
        <v>60.98</v>
      </c>
      <c r="GP118" s="128">
        <f t="shared" si="315"/>
        <v>999.11</v>
      </c>
      <c r="GQ118" s="46">
        <f t="shared" si="104"/>
        <v>267.55886351546059</v>
      </c>
      <c r="GR118" s="46">
        <f t="shared" si="105"/>
        <v>731.55113648453948</v>
      </c>
      <c r="GS118" s="51">
        <f t="shared" si="106"/>
        <v>159803.76697279178</v>
      </c>
      <c r="GT118" s="153">
        <f t="shared" si="535"/>
        <v>166344.07687014932</v>
      </c>
      <c r="GU118" s="58">
        <f t="shared" si="107"/>
        <v>876.92633333333197</v>
      </c>
      <c r="GV118" s="52">
        <f t="shared" si="509"/>
        <v>58.81</v>
      </c>
      <c r="GW118" s="51">
        <f t="shared" si="317"/>
        <v>818.11633333333202</v>
      </c>
      <c r="GX118" s="57">
        <f t="shared" si="109"/>
        <v>153041.68899999987</v>
      </c>
      <c r="GY118" s="57">
        <f t="shared" si="536"/>
        <v>160404.73599999992</v>
      </c>
      <c r="GZ118" s="153">
        <f t="shared" si="319"/>
        <v>10000</v>
      </c>
      <c r="HA118" s="469">
        <f t="shared" si="110"/>
        <v>-876.92633333333197</v>
      </c>
      <c r="HB118" s="46">
        <f t="shared" si="111"/>
        <v>-1060.0899999999999</v>
      </c>
      <c r="HC118" s="46">
        <f t="shared" si="112"/>
        <v>-999.11</v>
      </c>
      <c r="HD118" s="48"/>
      <c r="HF118" s="45">
        <v>57</v>
      </c>
      <c r="HG118" s="46">
        <f t="shared" si="113"/>
        <v>1123.8775326810628</v>
      </c>
      <c r="HH118" s="46">
        <f t="shared" si="114"/>
        <v>250</v>
      </c>
      <c r="HI118" s="46">
        <f t="shared" si="115"/>
        <v>873.8775326810628</v>
      </c>
      <c r="HJ118" s="46">
        <f t="shared" si="116"/>
        <v>280.49928474021522</v>
      </c>
      <c r="HK118" s="46">
        <f t="shared" si="117"/>
        <v>593.37824794084759</v>
      </c>
      <c r="HL118" s="51">
        <f t="shared" si="118"/>
        <v>167706.19259618828</v>
      </c>
      <c r="HM118" s="153">
        <f t="shared" si="320"/>
        <v>10000</v>
      </c>
      <c r="HN118" s="58">
        <f t="shared" si="119"/>
        <v>933.33333333333724</v>
      </c>
      <c r="HO118" s="52">
        <f t="shared" si="120"/>
        <v>250</v>
      </c>
      <c r="HP118" s="51">
        <f t="shared" si="121"/>
        <v>683.33333333333724</v>
      </c>
      <c r="HQ118" s="57">
        <f t="shared" si="122"/>
        <v>161049.99999999945</v>
      </c>
      <c r="HR118" s="153">
        <f t="shared" si="321"/>
        <v>10000</v>
      </c>
      <c r="HS118" s="468">
        <f t="shared" si="123"/>
        <v>-933.33333333333724</v>
      </c>
      <c r="HT118" s="46">
        <f t="shared" si="124"/>
        <v>-1123.8775326810628</v>
      </c>
      <c r="HU118" s="46">
        <f t="shared" si="125"/>
        <v>-873.8775326810628</v>
      </c>
      <c r="HV118" s="48"/>
      <c r="HW118" s="29"/>
      <c r="HX118" s="45">
        <v>57</v>
      </c>
      <c r="HY118" s="128">
        <f t="shared" si="126"/>
        <v>1124.3399999999999</v>
      </c>
      <c r="HZ118" s="46">
        <f t="shared" si="127"/>
        <v>243.78</v>
      </c>
      <c r="IA118" s="46">
        <f t="shared" si="128"/>
        <v>880.56</v>
      </c>
      <c r="IB118" s="46">
        <f t="shared" si="129"/>
        <v>282.14190662127766</v>
      </c>
      <c r="IC118" s="46">
        <f t="shared" si="130"/>
        <v>598.41809337872223</v>
      </c>
      <c r="ID118" s="51">
        <f t="shared" si="131"/>
        <v>168686.72587938787</v>
      </c>
      <c r="IE118" s="153">
        <f t="shared" si="322"/>
        <v>10000</v>
      </c>
      <c r="IF118" s="58">
        <f t="shared" si="132"/>
        <v>930.14625019664186</v>
      </c>
      <c r="IG118" s="52">
        <f t="shared" si="133"/>
        <v>234.12</v>
      </c>
      <c r="IH118" s="51">
        <f t="shared" si="134"/>
        <v>696.02625019664185</v>
      </c>
      <c r="II118" s="57">
        <f t="shared" si="323"/>
        <v>161882.44373879148</v>
      </c>
      <c r="IJ118" s="153">
        <f t="shared" si="324"/>
        <v>10000</v>
      </c>
      <c r="IK118" s="468">
        <f t="shared" si="135"/>
        <v>-930.14625019664186</v>
      </c>
      <c r="IL118" s="46">
        <f t="shared" si="136"/>
        <v>-1124.3399999999999</v>
      </c>
      <c r="IM118" s="46">
        <f t="shared" si="137"/>
        <v>-880.56</v>
      </c>
      <c r="IN118" s="48"/>
      <c r="IO118" s="53">
        <f t="shared" si="138"/>
        <v>243.78481969268572</v>
      </c>
      <c r="IQ118" s="45">
        <v>57</v>
      </c>
      <c r="IR118" s="128">
        <f t="shared" si="139"/>
        <v>1126.4568749999989</v>
      </c>
      <c r="IS118" s="128">
        <f t="shared" si="140"/>
        <v>248.38</v>
      </c>
      <c r="IT118" s="128">
        <f t="shared" si="141"/>
        <v>878.07687499999895</v>
      </c>
      <c r="IU118" s="46">
        <f t="shared" si="364"/>
        <v>282.41000000000003</v>
      </c>
      <c r="IV118" s="46">
        <f t="shared" si="143"/>
        <v>595.66687499999898</v>
      </c>
      <c r="IW118" s="51">
        <f t="shared" si="144"/>
        <v>168852.45812500009</v>
      </c>
      <c r="IX118" s="199">
        <f t="shared" si="325"/>
        <v>10000</v>
      </c>
      <c r="IY118" s="128">
        <f t="shared" si="145"/>
        <v>243.8490954538712</v>
      </c>
      <c r="IZ118" s="408">
        <f t="shared" si="146"/>
        <v>0</v>
      </c>
      <c r="JA118" s="58">
        <f t="shared" si="147"/>
        <v>931.95916666666494</v>
      </c>
      <c r="JB118" s="52">
        <f t="shared" si="148"/>
        <v>238.54</v>
      </c>
      <c r="JC118" s="51">
        <f t="shared" si="149"/>
        <v>693.41916666666498</v>
      </c>
      <c r="JD118" s="57">
        <f t="shared" si="150"/>
        <v>162052.82750000007</v>
      </c>
      <c r="JE118" s="280">
        <f t="shared" si="151"/>
        <v>10000</v>
      </c>
      <c r="JF118" s="280">
        <f t="shared" si="152"/>
        <v>0</v>
      </c>
      <c r="JG118" s="468">
        <f t="shared" si="153"/>
        <v>-931.95916666666494</v>
      </c>
      <c r="JH118" s="46">
        <f t="shared" si="154"/>
        <v>-1126.4568749999989</v>
      </c>
      <c r="JI118" s="46">
        <f t="shared" si="155"/>
        <v>-878.07687499999895</v>
      </c>
      <c r="JJ118" s="48"/>
      <c r="JL118" s="45">
        <v>57</v>
      </c>
      <c r="JM118" s="46">
        <f t="shared" si="156"/>
        <v>1124.4930833333331</v>
      </c>
      <c r="JN118" s="46">
        <f t="shared" si="157"/>
        <v>244.26</v>
      </c>
      <c r="JO118" s="128">
        <f t="shared" si="158"/>
        <v>880.23308333333307</v>
      </c>
      <c r="JP118" s="46">
        <f t="shared" si="326"/>
        <v>282.55</v>
      </c>
      <c r="JQ118" s="46">
        <f t="shared" si="159"/>
        <v>597.68308333333312</v>
      </c>
      <c r="JR118" s="51">
        <f t="shared" si="160"/>
        <v>168935.29424999992</v>
      </c>
      <c r="JS118" s="51">
        <f t="shared" si="537"/>
        <v>166126.3637237603</v>
      </c>
      <c r="JT118" s="199">
        <f t="shared" si="328"/>
        <v>10000</v>
      </c>
      <c r="JU118" s="128">
        <f t="shared" si="161"/>
        <v>244.24535668395802</v>
      </c>
      <c r="JV118" s="408">
        <f t="shared" si="162"/>
        <v>0</v>
      </c>
      <c r="JW118" s="58">
        <f t="shared" si="163"/>
        <v>930.37233333333074</v>
      </c>
      <c r="JX118" s="52">
        <f t="shared" si="164"/>
        <v>235.24</v>
      </c>
      <c r="JY118" s="51">
        <f t="shared" si="165"/>
        <v>695.13233333333073</v>
      </c>
      <c r="JZ118" s="51">
        <f t="shared" si="166"/>
        <v>162142.17700000017</v>
      </c>
      <c r="KA118" s="199">
        <f t="shared" si="538"/>
        <v>159999.99999999953</v>
      </c>
      <c r="KB118" s="128">
        <f t="shared" si="330"/>
        <v>10000</v>
      </c>
      <c r="KC118" s="204">
        <f t="shared" si="167"/>
        <v>0</v>
      </c>
      <c r="KD118" s="468">
        <f t="shared" si="331"/>
        <v>-930.37233333333074</v>
      </c>
      <c r="KE118" s="46">
        <f t="shared" si="168"/>
        <v>-1124.4930833333331</v>
      </c>
      <c r="KF118" s="46">
        <f t="shared" si="169"/>
        <v>-880.23308333333307</v>
      </c>
      <c r="KG118" s="48"/>
      <c r="KI118" s="45">
        <v>57</v>
      </c>
      <c r="KJ118" s="46">
        <f t="shared" si="170"/>
        <v>1124.4890404061762</v>
      </c>
      <c r="KK118" s="46">
        <f t="shared" si="171"/>
        <v>245.16</v>
      </c>
      <c r="KL118" s="128">
        <f t="shared" si="172"/>
        <v>879.3290404061762</v>
      </c>
      <c r="KM118" s="46">
        <f t="shared" si="173"/>
        <v>282.38976805635286</v>
      </c>
      <c r="KN118" s="46">
        <f t="shared" si="174"/>
        <v>596.93927234982334</v>
      </c>
      <c r="KO118" s="51">
        <f t="shared" si="175"/>
        <v>168836.9215614619</v>
      </c>
      <c r="KP118" s="199">
        <f t="shared" si="539"/>
        <v>169060.48007498166</v>
      </c>
      <c r="KQ118" s="199">
        <f t="shared" si="333"/>
        <v>10000</v>
      </c>
      <c r="KR118" s="128">
        <f t="shared" si="176"/>
        <v>317.8965366969947</v>
      </c>
      <c r="KS118" s="408">
        <f t="shared" si="177"/>
        <v>0</v>
      </c>
      <c r="KT118" s="45">
        <v>57</v>
      </c>
      <c r="KU118" s="46">
        <f t="shared" si="334"/>
        <v>1124.49</v>
      </c>
      <c r="KV118" s="46">
        <f t="shared" si="178"/>
        <v>245.16</v>
      </c>
      <c r="KW118" s="128">
        <f t="shared" si="179"/>
        <v>879.33</v>
      </c>
      <c r="KX118" s="46">
        <f t="shared" si="180"/>
        <v>282.38967426341821</v>
      </c>
      <c r="KY118" s="46">
        <f t="shared" si="181"/>
        <v>596.94032573658183</v>
      </c>
      <c r="KZ118" s="51">
        <f t="shared" si="182"/>
        <v>168836.86423231434</v>
      </c>
      <c r="LA118" s="153">
        <f t="shared" si="540"/>
        <v>169060.48007498166</v>
      </c>
      <c r="LB118" s="58">
        <f t="shared" si="457"/>
        <v>930.59633333333579</v>
      </c>
      <c r="LC118" s="52">
        <f t="shared" si="184"/>
        <v>236.74</v>
      </c>
      <c r="LD118" s="51">
        <f t="shared" si="185"/>
        <v>693.85633333333578</v>
      </c>
      <c r="LE118" s="51">
        <f t="shared" si="186"/>
        <v>162057.22900000002</v>
      </c>
      <c r="LF118" s="51">
        <f t="shared" si="541"/>
        <v>163258.62399999984</v>
      </c>
      <c r="LG118" s="128">
        <f t="shared" si="187"/>
        <v>10000</v>
      </c>
      <c r="LH118" s="204">
        <f t="shared" si="188"/>
        <v>0</v>
      </c>
      <c r="LI118" s="479">
        <f t="shared" si="189"/>
        <v>-930.59633333333579</v>
      </c>
      <c r="LJ118" s="46">
        <f t="shared" si="337"/>
        <v>-1124.49</v>
      </c>
      <c r="LK118" s="46">
        <f t="shared" si="338"/>
        <v>-879.33</v>
      </c>
      <c r="LL118" s="48"/>
      <c r="LN118" s="45">
        <v>57</v>
      </c>
      <c r="LO118" s="46">
        <f t="shared" si="190"/>
        <v>1123.1238136873469</v>
      </c>
      <c r="LP118" s="46">
        <f t="shared" si="510"/>
        <v>256.66000000000003</v>
      </c>
      <c r="LQ118" s="46">
        <f t="shared" si="192"/>
        <v>866.46381368734683</v>
      </c>
      <c r="LR118" s="46">
        <f t="shared" si="193"/>
        <v>277.95598828630546</v>
      </c>
      <c r="LS118" s="46">
        <f t="shared" si="194"/>
        <v>588.50782540104137</v>
      </c>
      <c r="LT118" s="51">
        <f t="shared" si="195"/>
        <v>166185.08514638225</v>
      </c>
      <c r="LU118" s="199">
        <f t="shared" si="339"/>
        <v>10000</v>
      </c>
      <c r="LV118" s="58">
        <f t="shared" si="196"/>
        <v>933.33033333333128</v>
      </c>
      <c r="LW118" s="241">
        <f t="shared" si="511"/>
        <v>256.66000000000003</v>
      </c>
      <c r="LX118" s="51">
        <f t="shared" si="198"/>
        <v>676.6703333333312</v>
      </c>
      <c r="LY118" s="51">
        <f t="shared" si="340"/>
        <v>159589.71099999986</v>
      </c>
      <c r="LZ118" s="46">
        <f t="shared" si="341"/>
        <v>256.66000000000003</v>
      </c>
      <c r="MA118" s="199">
        <f t="shared" si="342"/>
        <v>10000</v>
      </c>
      <c r="MB118" s="468">
        <f t="shared" si="199"/>
        <v>-933.33033333333128</v>
      </c>
      <c r="MC118" s="46">
        <f t="shared" si="200"/>
        <v>-1123.1238136873469</v>
      </c>
      <c r="MD118" s="46">
        <f t="shared" si="201"/>
        <v>-866.46381368734683</v>
      </c>
      <c r="ME118" s="48"/>
      <c r="MG118" s="45">
        <v>57</v>
      </c>
      <c r="MH118" s="46">
        <f t="shared" si="202"/>
        <v>1076.608661999408</v>
      </c>
      <c r="MI118" s="46">
        <f t="shared" si="512"/>
        <v>150.53</v>
      </c>
      <c r="MJ118" s="46">
        <f t="shared" si="204"/>
        <v>926.07866199940804</v>
      </c>
      <c r="MK118" s="46">
        <f t="shared" si="205"/>
        <v>273.70506904116252</v>
      </c>
      <c r="ML118" s="46">
        <f t="shared" si="206"/>
        <v>652.37359295824558</v>
      </c>
      <c r="MM118" s="51">
        <f t="shared" si="207"/>
        <v>163570.66783173929</v>
      </c>
      <c r="MN118" s="199">
        <f t="shared" si="343"/>
        <v>10000</v>
      </c>
      <c r="MO118" s="58">
        <f t="shared" si="208"/>
        <v>889.32945707741396</v>
      </c>
      <c r="MP118" s="52">
        <f t="shared" si="513"/>
        <v>144.38</v>
      </c>
      <c r="MQ118" s="51">
        <f t="shared" si="210"/>
        <v>744.94945707741397</v>
      </c>
      <c r="MR118" s="57">
        <f t="shared" si="211"/>
        <v>156773.46094658729</v>
      </c>
      <c r="MS118" s="199">
        <f t="shared" si="344"/>
        <v>10000</v>
      </c>
      <c r="MT118" s="468">
        <f t="shared" si="345"/>
        <v>-889.32945707741396</v>
      </c>
      <c r="MU118" s="46">
        <f t="shared" si="212"/>
        <v>-1076.608661999408</v>
      </c>
      <c r="MV118" s="46">
        <f t="shared" si="213"/>
        <v>-926.07866199940804</v>
      </c>
      <c r="MW118" s="48"/>
      <c r="MY118" s="45">
        <v>57</v>
      </c>
      <c r="MZ118" s="46">
        <f t="shared" si="214"/>
        <v>1076.608661999408</v>
      </c>
      <c r="NA118" s="46">
        <f t="shared" si="514"/>
        <v>150.53</v>
      </c>
      <c r="NB118" s="128">
        <f t="shared" si="216"/>
        <v>926.07866199940804</v>
      </c>
      <c r="NC118" s="46">
        <f t="shared" si="217"/>
        <v>273.70506904116252</v>
      </c>
      <c r="ND118" s="46">
        <f t="shared" si="218"/>
        <v>652.37359295824558</v>
      </c>
      <c r="NE118" s="51">
        <f t="shared" si="219"/>
        <v>163570.66783173929</v>
      </c>
      <c r="NF118" s="153">
        <f t="shared" si="346"/>
        <v>10000</v>
      </c>
      <c r="NG118" s="45">
        <v>57</v>
      </c>
      <c r="NH118" s="46">
        <f t="shared" si="220"/>
        <v>1076.6099999999999</v>
      </c>
      <c r="NI118" s="46">
        <f t="shared" si="515"/>
        <v>150.53</v>
      </c>
      <c r="NJ118" s="128">
        <f t="shared" si="347"/>
        <v>926.08</v>
      </c>
      <c r="NK118" s="46">
        <f t="shared" si="348"/>
        <v>273.70493826186981</v>
      </c>
      <c r="NL118" s="46">
        <f t="shared" si="222"/>
        <v>652.37506173813017</v>
      </c>
      <c r="NM118" s="51">
        <f t="shared" si="223"/>
        <v>163570.58789538377</v>
      </c>
      <c r="NN118" s="58">
        <f t="shared" si="224"/>
        <v>888.78037499999857</v>
      </c>
      <c r="NO118" s="52">
        <f t="shared" si="516"/>
        <v>144.41</v>
      </c>
      <c r="NP118" s="51">
        <f t="shared" si="226"/>
        <v>744.3703749999986</v>
      </c>
      <c r="NQ118" s="57">
        <f t="shared" si="227"/>
        <v>156805.50862500013</v>
      </c>
      <c r="NR118" s="153">
        <f t="shared" si="349"/>
        <v>10000</v>
      </c>
      <c r="NS118" s="469">
        <f t="shared" si="228"/>
        <v>-888.78037499999857</v>
      </c>
      <c r="NT118" s="46">
        <f t="shared" si="229"/>
        <v>-1076.6099999999999</v>
      </c>
      <c r="NU118" s="46">
        <f t="shared" si="230"/>
        <v>-926.08</v>
      </c>
      <c r="NV118" s="48"/>
      <c r="NX118" s="45">
        <v>57</v>
      </c>
      <c r="NY118" s="46">
        <f t="shared" si="231"/>
        <v>1076.6456011701148</v>
      </c>
      <c r="NZ118" s="46">
        <f t="shared" si="517"/>
        <v>152.26999999999998</v>
      </c>
      <c r="OA118" s="46">
        <f t="shared" si="233"/>
        <v>924.37560117011481</v>
      </c>
      <c r="OB118" s="46">
        <f t="shared" si="234"/>
        <v>273.82800566266116</v>
      </c>
      <c r="OC118" s="46">
        <f t="shared" si="235"/>
        <v>650.54759550745371</v>
      </c>
      <c r="OD118" s="51">
        <f t="shared" si="236"/>
        <v>163646.2558020892</v>
      </c>
      <c r="OE118" s="57">
        <f t="shared" si="542"/>
        <v>166126.3637237603</v>
      </c>
      <c r="OF118" s="153">
        <f t="shared" si="351"/>
        <v>10000</v>
      </c>
      <c r="OG118" s="58">
        <f t="shared" si="237"/>
        <v>889.48383333333379</v>
      </c>
      <c r="OH118" s="241">
        <f t="shared" si="543"/>
        <v>146.64999999999998</v>
      </c>
      <c r="OI118" s="51">
        <f t="shared" si="238"/>
        <v>742.83383333333381</v>
      </c>
      <c r="OJ118" s="51">
        <f t="shared" si="239"/>
        <v>156858.67150000017</v>
      </c>
      <c r="OK118" s="153">
        <f t="shared" si="544"/>
        <v>159999.99999999953</v>
      </c>
      <c r="OL118" s="153">
        <f t="shared" si="354"/>
        <v>10000</v>
      </c>
      <c r="OM118" s="468">
        <f t="shared" si="355"/>
        <v>-889.48383333333379</v>
      </c>
      <c r="ON118" s="46">
        <f t="shared" si="356"/>
        <v>-1076.6456011701148</v>
      </c>
      <c r="OO118" s="46">
        <f t="shared" si="240"/>
        <v>-924.37560117011481</v>
      </c>
      <c r="OP118" s="48"/>
      <c r="OR118" s="45">
        <v>57</v>
      </c>
      <c r="OS118" s="46">
        <f t="shared" si="241"/>
        <v>1076.765700416463</v>
      </c>
      <c r="OT118" s="46">
        <f t="shared" si="518"/>
        <v>152.48000000000002</v>
      </c>
      <c r="OU118" s="128">
        <f t="shared" si="243"/>
        <v>924.28570041646299</v>
      </c>
      <c r="OV118" s="46">
        <f t="shared" si="244"/>
        <v>273.82113290486478</v>
      </c>
      <c r="OW118" s="46">
        <f t="shared" si="245"/>
        <v>650.46456751159826</v>
      </c>
      <c r="OX118" s="51">
        <f t="shared" si="246"/>
        <v>163642.21517540727</v>
      </c>
      <c r="OY118" s="51">
        <f t="shared" si="545"/>
        <v>166344.19700329</v>
      </c>
      <c r="OZ118" s="153">
        <f t="shared" si="358"/>
        <v>10000</v>
      </c>
      <c r="PA118" s="45">
        <v>57</v>
      </c>
      <c r="PB118" s="46">
        <f t="shared" si="247"/>
        <v>1076.765700416463</v>
      </c>
      <c r="PC118" s="46">
        <f t="shared" si="546"/>
        <v>152.48000000000002</v>
      </c>
      <c r="PD118" s="128">
        <f t="shared" si="248"/>
        <v>924.28570041646299</v>
      </c>
      <c r="PE118" s="46">
        <f t="shared" si="249"/>
        <v>273.82113290486478</v>
      </c>
      <c r="PF118" s="46">
        <f t="shared" si="250"/>
        <v>650.46456751159826</v>
      </c>
      <c r="PG118" s="51">
        <f t="shared" si="251"/>
        <v>163642.21517540727</v>
      </c>
      <c r="PH118" s="153">
        <f t="shared" si="547"/>
        <v>166344.07687014932</v>
      </c>
      <c r="PI118" s="688">
        <f t="shared" si="252"/>
        <v>889.6533333333341</v>
      </c>
      <c r="PJ118" s="52">
        <f t="shared" si="548"/>
        <v>147.03</v>
      </c>
      <c r="PK118" s="51">
        <f t="shared" si="253"/>
        <v>742.62333333333413</v>
      </c>
      <c r="PL118" s="57">
        <f t="shared" si="254"/>
        <v>156856.5100000001</v>
      </c>
      <c r="PM118" s="57">
        <f t="shared" si="549"/>
        <v>160404.73599999992</v>
      </c>
      <c r="PN118" s="153">
        <f t="shared" si="363"/>
        <v>10000</v>
      </c>
      <c r="PO118" s="469">
        <f t="shared" si="255"/>
        <v>-889.6533333333341</v>
      </c>
      <c r="PP118" s="46">
        <f t="shared" si="256"/>
        <v>-1076.765700416463</v>
      </c>
      <c r="PQ118" s="46">
        <f t="shared" si="257"/>
        <v>-924.28570041646299</v>
      </c>
      <c r="PR118" s="48"/>
    </row>
    <row r="119" spans="2:434" hidden="1" x14ac:dyDescent="0.3">
      <c r="B119" s="45">
        <v>58</v>
      </c>
      <c r="C119" s="46">
        <f t="shared" si="10"/>
        <v>1111.77</v>
      </c>
      <c r="D119" s="46">
        <f t="shared" si="11"/>
        <v>100</v>
      </c>
      <c r="E119" s="46">
        <f t="shared" si="12"/>
        <v>1011.77</v>
      </c>
      <c r="F119" s="46">
        <f t="shared" si="13"/>
        <v>265.78010618602787</v>
      </c>
      <c r="G119" s="46">
        <f t="shared" si="14"/>
        <v>745.98989381397212</v>
      </c>
      <c r="H119" s="51">
        <f t="shared" si="15"/>
        <v>158722.07381780274</v>
      </c>
      <c r="I119" s="58">
        <f t="shared" si="16"/>
        <v>933.33333333333337</v>
      </c>
      <c r="J119" s="52">
        <f t="shared" si="17"/>
        <v>100</v>
      </c>
      <c r="K119" s="51">
        <f t="shared" si="18"/>
        <v>833.33333333333337</v>
      </c>
      <c r="L119" s="57">
        <f t="shared" si="19"/>
        <v>151666.6666666661</v>
      </c>
      <c r="M119" s="468">
        <f t="shared" si="258"/>
        <v>-933.33333333333337</v>
      </c>
      <c r="N119" s="46">
        <f t="shared" si="259"/>
        <v>-1111.77</v>
      </c>
      <c r="O119" s="47"/>
      <c r="P119" s="46">
        <f t="shared" si="260"/>
        <v>-1011.77</v>
      </c>
      <c r="Q119" s="48"/>
      <c r="R119" s="29"/>
      <c r="S119" s="29"/>
      <c r="T119" s="45">
        <v>58</v>
      </c>
      <c r="U119" s="46">
        <f t="shared" si="20"/>
        <v>1160.73</v>
      </c>
      <c r="V119" s="46">
        <f t="shared" si="21"/>
        <v>148.96</v>
      </c>
      <c r="W119" s="46">
        <f t="shared" si="261"/>
        <v>1011.77</v>
      </c>
      <c r="X119" s="46">
        <f t="shared" si="22"/>
        <v>265.78010618602787</v>
      </c>
      <c r="Y119" s="46">
        <f t="shared" si="23"/>
        <v>745.98989381397212</v>
      </c>
      <c r="Z119" s="51">
        <f t="shared" si="24"/>
        <v>158722.07381780274</v>
      </c>
      <c r="AA119" s="58">
        <f t="shared" si="25"/>
        <v>975.79333333333341</v>
      </c>
      <c r="AB119" s="52">
        <f t="shared" si="26"/>
        <v>142.46</v>
      </c>
      <c r="AC119" s="51">
        <f t="shared" si="27"/>
        <v>833.33333333333337</v>
      </c>
      <c r="AD119" s="57">
        <f t="shared" si="28"/>
        <v>151666.6666666661</v>
      </c>
      <c r="AE119" s="468">
        <f t="shared" si="262"/>
        <v>-975.79333333333341</v>
      </c>
      <c r="AF119" s="46">
        <f t="shared" si="29"/>
        <v>-1160.73</v>
      </c>
      <c r="AG119" s="47"/>
      <c r="AH119" s="46">
        <f t="shared" si="263"/>
        <v>-1011.77</v>
      </c>
      <c r="AI119" s="48"/>
      <c r="AJ119" s="29"/>
      <c r="AK119" s="45">
        <v>58</v>
      </c>
      <c r="AL119" s="46">
        <f t="shared" si="30"/>
        <v>1117.72</v>
      </c>
      <c r="AM119" s="46"/>
      <c r="AN119" s="46"/>
      <c r="AO119" s="46">
        <f t="shared" si="31"/>
        <v>147.36000000000001</v>
      </c>
      <c r="AP119" s="128">
        <f t="shared" si="32"/>
        <v>970.36</v>
      </c>
      <c r="AQ119" s="128"/>
      <c r="AR119" s="128"/>
      <c r="AS119" s="46">
        <f t="shared" si="33"/>
        <v>271.66588891479472</v>
      </c>
      <c r="AT119" s="46">
        <f t="shared" si="34"/>
        <v>698.69411108520535</v>
      </c>
      <c r="AU119" s="51"/>
      <c r="AV119" s="51"/>
      <c r="AW119" s="51">
        <f t="shared" si="35"/>
        <v>162300.83923779163</v>
      </c>
      <c r="AX119" s="58">
        <f t="shared" si="264"/>
        <v>927.38215694565588</v>
      </c>
      <c r="AY119" s="52"/>
      <c r="AZ119" s="52"/>
      <c r="BA119" s="52">
        <f t="shared" si="36"/>
        <v>141.36000000000001</v>
      </c>
      <c r="BB119" s="51">
        <f t="shared" si="37"/>
        <v>786.02215694565587</v>
      </c>
      <c r="BC119" s="51"/>
      <c r="BD119" s="51"/>
      <c r="BE119" s="57">
        <f t="shared" si="38"/>
        <v>155564.71489715189</v>
      </c>
      <c r="BF119" s="468">
        <f t="shared" si="39"/>
        <v>-927.38215694565588</v>
      </c>
      <c r="BG119" s="46">
        <f t="shared" si="40"/>
        <v>-1117.72</v>
      </c>
      <c r="BH119" s="46">
        <f t="shared" si="41"/>
        <v>-970.36</v>
      </c>
      <c r="BI119" s="48"/>
      <c r="BJ119" s="12"/>
      <c r="BK119" s="45">
        <v>58</v>
      </c>
      <c r="BL119" s="46">
        <f t="shared" si="265"/>
        <v>1160.6099999999999</v>
      </c>
      <c r="BM119" s="46">
        <f t="shared" si="266"/>
        <v>148.84</v>
      </c>
      <c r="BN119" s="46">
        <f t="shared" si="267"/>
        <v>1011.77</v>
      </c>
      <c r="BO119" s="46">
        <f t="shared" si="42"/>
        <v>265.78010618602787</v>
      </c>
      <c r="BP119" s="46">
        <f t="shared" si="43"/>
        <v>745.98989381397212</v>
      </c>
      <c r="BQ119" s="51">
        <f t="shared" si="44"/>
        <v>158722.07381780274</v>
      </c>
      <c r="BR119" s="57">
        <f t="shared" si="519"/>
        <v>166126.3637237603</v>
      </c>
      <c r="BS119" s="58">
        <f t="shared" si="45"/>
        <v>976.6733333333334</v>
      </c>
      <c r="BT119" s="52">
        <f t="shared" si="269"/>
        <v>143.34</v>
      </c>
      <c r="BU119" s="51">
        <f t="shared" si="46"/>
        <v>833.33333333333337</v>
      </c>
      <c r="BV119" s="51">
        <f t="shared" si="47"/>
        <v>151666.6666666661</v>
      </c>
      <c r="BW119" s="153">
        <f t="shared" si="520"/>
        <v>159999.99999999953</v>
      </c>
      <c r="BX119" s="468">
        <f t="shared" si="271"/>
        <v>-976.6733333333334</v>
      </c>
      <c r="BY119" s="46">
        <f t="shared" si="272"/>
        <v>-1160.6099999999999</v>
      </c>
      <c r="BZ119" s="46">
        <f t="shared" si="48"/>
        <v>-1011.77</v>
      </c>
      <c r="CA119" s="48"/>
      <c r="CB119" s="29"/>
      <c r="CC119" s="45">
        <v>58</v>
      </c>
      <c r="CD119" s="128">
        <f t="shared" si="49"/>
        <v>1117.6300000000001</v>
      </c>
      <c r="CE119" s="46">
        <f t="shared" si="273"/>
        <v>147.36000000000001</v>
      </c>
      <c r="CF119" s="128">
        <f t="shared" si="50"/>
        <v>970.27</v>
      </c>
      <c r="CG119" s="46">
        <f t="shared" si="274"/>
        <v>271.37081011871038</v>
      </c>
      <c r="CH119" s="46">
        <f t="shared" si="52"/>
        <v>698.89918988128966</v>
      </c>
      <c r="CI119" s="51">
        <f t="shared" si="53"/>
        <v>162123.58688134493</v>
      </c>
      <c r="CJ119" s="199">
        <f t="shared" si="521"/>
        <v>169060.48007498166</v>
      </c>
      <c r="CK119" s="153">
        <f t="shared" si="276"/>
        <v>10000</v>
      </c>
      <c r="CL119" s="45">
        <v>58</v>
      </c>
      <c r="CM119" s="46">
        <f t="shared" si="277"/>
        <v>1117.6300000000001</v>
      </c>
      <c r="CN119" s="128">
        <f t="shared" si="54"/>
        <v>147.36000000000001</v>
      </c>
      <c r="CO119" s="128">
        <f t="shared" si="278"/>
        <v>970.27</v>
      </c>
      <c r="CP119" s="46">
        <f t="shared" si="55"/>
        <v>271.37081011871038</v>
      </c>
      <c r="CQ119" s="46">
        <f t="shared" si="56"/>
        <v>698.89918988128966</v>
      </c>
      <c r="CR119" s="51">
        <f t="shared" si="57"/>
        <v>162123.58688134493</v>
      </c>
      <c r="CS119" s="153">
        <f t="shared" si="522"/>
        <v>169060.48007498166</v>
      </c>
      <c r="CT119" s="58">
        <f t="shared" si="58"/>
        <v>927.86033333333398</v>
      </c>
      <c r="CU119" s="52">
        <f t="shared" si="280"/>
        <v>142.30000000000001</v>
      </c>
      <c r="CV119" s="51">
        <f t="shared" si="281"/>
        <v>785.56033333333403</v>
      </c>
      <c r="CW119" s="51">
        <f t="shared" si="59"/>
        <v>155403.02066666656</v>
      </c>
      <c r="CX119" s="57">
        <f t="shared" si="523"/>
        <v>163258.62399999984</v>
      </c>
      <c r="CY119" s="153">
        <f t="shared" si="283"/>
        <v>10000</v>
      </c>
      <c r="CZ119" s="479">
        <f t="shared" si="60"/>
        <v>-927.86033333333398</v>
      </c>
      <c r="DA119" s="46">
        <f t="shared" si="284"/>
        <v>-1117.6300000000001</v>
      </c>
      <c r="DB119" s="46">
        <f t="shared" si="285"/>
        <v>-970.27</v>
      </c>
      <c r="DC119" s="48"/>
      <c r="DE119" s="45">
        <v>58</v>
      </c>
      <c r="DF119" s="46">
        <f t="shared" si="61"/>
        <v>1085.0999999999999</v>
      </c>
      <c r="DG119" s="46">
        <f t="shared" si="524"/>
        <v>73.33</v>
      </c>
      <c r="DH119" s="46">
        <f t="shared" si="62"/>
        <v>1011.77</v>
      </c>
      <c r="DI119" s="46">
        <f t="shared" si="63"/>
        <v>265.78010618602787</v>
      </c>
      <c r="DJ119" s="46">
        <f t="shared" si="64"/>
        <v>745.98989381397212</v>
      </c>
      <c r="DK119" s="51">
        <f t="shared" si="65"/>
        <v>158722.07381780274</v>
      </c>
      <c r="DL119" s="58">
        <f t="shared" si="66"/>
        <v>906.66333333333341</v>
      </c>
      <c r="DM119" s="52">
        <f t="shared" si="525"/>
        <v>73.33</v>
      </c>
      <c r="DN119" s="51">
        <f t="shared" si="67"/>
        <v>833.33333333333337</v>
      </c>
      <c r="DO119" s="57">
        <f t="shared" si="68"/>
        <v>151666.6666666661</v>
      </c>
      <c r="DP119" s="468">
        <f t="shared" si="288"/>
        <v>-906.66333333333341</v>
      </c>
      <c r="DQ119" s="46">
        <f t="shared" si="289"/>
        <v>-1085.0999999999999</v>
      </c>
      <c r="DR119" s="47"/>
      <c r="DS119" s="46">
        <f t="shared" si="290"/>
        <v>-1011.77</v>
      </c>
      <c r="DT119" s="48"/>
      <c r="DU119" s="29"/>
      <c r="DV119" s="45">
        <v>58</v>
      </c>
      <c r="DW119" s="46">
        <f t="shared" si="291"/>
        <v>1070.23</v>
      </c>
      <c r="DX119" s="46">
        <f t="shared" si="526"/>
        <v>58.46</v>
      </c>
      <c r="DY119" s="46">
        <f t="shared" si="293"/>
        <v>1011.77</v>
      </c>
      <c r="DZ119" s="46">
        <f t="shared" si="69"/>
        <v>265.78010618602787</v>
      </c>
      <c r="EA119" s="46">
        <f t="shared" si="70"/>
        <v>745.98989381397212</v>
      </c>
      <c r="EB119" s="51">
        <f t="shared" si="71"/>
        <v>158722.07381780274</v>
      </c>
      <c r="EC119" s="58">
        <f t="shared" si="72"/>
        <v>889.23333333333335</v>
      </c>
      <c r="ED119" s="52">
        <f t="shared" si="527"/>
        <v>55.9</v>
      </c>
      <c r="EE119" s="51">
        <f t="shared" si="73"/>
        <v>833.33333333333337</v>
      </c>
      <c r="EF119" s="57">
        <f t="shared" si="74"/>
        <v>151666.6666666661</v>
      </c>
      <c r="EG119" s="468">
        <f t="shared" si="295"/>
        <v>-889.23333333333335</v>
      </c>
      <c r="EH119" s="46">
        <f t="shared" si="296"/>
        <v>-1070.23</v>
      </c>
      <c r="EI119" s="47"/>
      <c r="EJ119" s="46">
        <f t="shared" si="297"/>
        <v>-1011.77</v>
      </c>
      <c r="EK119" s="48"/>
      <c r="EL119" s="29"/>
      <c r="EM119" s="45">
        <v>58</v>
      </c>
      <c r="EN119" s="46">
        <f t="shared" si="504"/>
        <v>1058.0868689014749</v>
      </c>
      <c r="EO119" s="46">
        <f t="shared" si="528"/>
        <v>58.61</v>
      </c>
      <c r="EP119" s="128">
        <f t="shared" si="77"/>
        <v>999.47686890147486</v>
      </c>
      <c r="EQ119" s="46">
        <f t="shared" si="78"/>
        <v>266.4324535276416</v>
      </c>
      <c r="ER119" s="46">
        <f t="shared" si="79"/>
        <v>733.04441537383332</v>
      </c>
      <c r="ES119" s="51">
        <f t="shared" si="80"/>
        <v>159126.42770121116</v>
      </c>
      <c r="ET119" s="153">
        <f t="shared" si="298"/>
        <v>10000</v>
      </c>
      <c r="EU119" s="45">
        <v>58</v>
      </c>
      <c r="EV119" s="46">
        <f t="shared" si="81"/>
        <v>1058.0899999999999</v>
      </c>
      <c r="EW119" s="46">
        <f t="shared" si="529"/>
        <v>58.61</v>
      </c>
      <c r="EX119" s="128">
        <f t="shared" si="300"/>
        <v>999.48</v>
      </c>
      <c r="EY119" s="46">
        <f t="shared" si="301"/>
        <v>266.43214175821606</v>
      </c>
      <c r="EZ119" s="46">
        <f t="shared" si="82"/>
        <v>733.04785824178396</v>
      </c>
      <c r="FA119" s="51">
        <f t="shared" si="83"/>
        <v>159126.23719668787</v>
      </c>
      <c r="FB119" s="58">
        <f t="shared" si="302"/>
        <v>874.86920833333363</v>
      </c>
      <c r="FC119" s="52">
        <f t="shared" si="530"/>
        <v>56.120000000000005</v>
      </c>
      <c r="FD119" s="51">
        <f t="shared" si="304"/>
        <v>818.74920833333363</v>
      </c>
      <c r="FE119" s="57">
        <f t="shared" si="84"/>
        <v>152268.04591666657</v>
      </c>
      <c r="FF119" s="153">
        <f t="shared" si="305"/>
        <v>10000</v>
      </c>
      <c r="FG119" s="469">
        <f t="shared" si="85"/>
        <v>-874.86920833333363</v>
      </c>
      <c r="FH119" s="46">
        <f t="shared" si="86"/>
        <v>-1058.0899999999999</v>
      </c>
      <c r="FI119" s="46">
        <f t="shared" si="87"/>
        <v>-999.48</v>
      </c>
      <c r="FJ119" s="48"/>
      <c r="FL119" s="45">
        <v>58</v>
      </c>
      <c r="FM119" s="46">
        <f t="shared" si="306"/>
        <v>1072.67</v>
      </c>
      <c r="FN119" s="46">
        <f t="shared" si="505"/>
        <v>60.9</v>
      </c>
      <c r="FO119" s="46">
        <f t="shared" si="307"/>
        <v>1011.77</v>
      </c>
      <c r="FP119" s="46">
        <f t="shared" si="89"/>
        <v>265.78010618602787</v>
      </c>
      <c r="FQ119" s="46">
        <f t="shared" si="90"/>
        <v>745.98989381397212</v>
      </c>
      <c r="FR119" s="51">
        <f t="shared" si="91"/>
        <v>158722.07381780274</v>
      </c>
      <c r="FS119" s="57">
        <f t="shared" si="531"/>
        <v>166126.3637237603</v>
      </c>
      <c r="FT119" s="58">
        <f t="shared" si="92"/>
        <v>891.98333333333335</v>
      </c>
      <c r="FU119" s="241">
        <f t="shared" si="506"/>
        <v>58.65</v>
      </c>
      <c r="FV119" s="51">
        <f t="shared" si="94"/>
        <v>833.33333333333337</v>
      </c>
      <c r="FW119" s="51">
        <f t="shared" si="95"/>
        <v>151666.6666666661</v>
      </c>
      <c r="FX119" s="153">
        <f t="shared" si="532"/>
        <v>159999.99999999953</v>
      </c>
      <c r="FY119" s="468">
        <f t="shared" si="310"/>
        <v>-891.98333333333335</v>
      </c>
      <c r="FZ119" s="46">
        <f t="shared" si="311"/>
        <v>-1072.67</v>
      </c>
      <c r="GA119" s="46">
        <f t="shared" si="96"/>
        <v>-1011.77</v>
      </c>
      <c r="GB119" s="48"/>
      <c r="GD119" s="45">
        <v>58</v>
      </c>
      <c r="GE119" s="46">
        <f t="shared" si="507"/>
        <v>1060.0875939185617</v>
      </c>
      <c r="GF119" s="128">
        <f t="shared" si="533"/>
        <v>60.98</v>
      </c>
      <c r="GG119" s="128">
        <f t="shared" si="98"/>
        <v>999.10759391856163</v>
      </c>
      <c r="GH119" s="46">
        <f t="shared" si="99"/>
        <v>266.3398511994173</v>
      </c>
      <c r="GI119" s="46">
        <f t="shared" si="100"/>
        <v>732.76774271914428</v>
      </c>
      <c r="GJ119" s="51">
        <f t="shared" si="101"/>
        <v>159071.14297693121</v>
      </c>
      <c r="GK119" s="51">
        <f t="shared" si="534"/>
        <v>166344.19700329</v>
      </c>
      <c r="GL119" s="153">
        <f t="shared" si="314"/>
        <v>10000</v>
      </c>
      <c r="GM119" s="45">
        <v>58</v>
      </c>
      <c r="GN119" s="46">
        <f t="shared" si="102"/>
        <v>1060.0899999999999</v>
      </c>
      <c r="GO119" s="46">
        <f t="shared" si="508"/>
        <v>60.98</v>
      </c>
      <c r="GP119" s="128">
        <f t="shared" si="315"/>
        <v>999.11</v>
      </c>
      <c r="GQ119" s="46">
        <f t="shared" si="104"/>
        <v>266.33961162131965</v>
      </c>
      <c r="GR119" s="46">
        <f t="shared" si="105"/>
        <v>732.77038837868031</v>
      </c>
      <c r="GS119" s="51">
        <f t="shared" si="106"/>
        <v>159070.99658441311</v>
      </c>
      <c r="GT119" s="153">
        <f t="shared" si="535"/>
        <v>166344.07687014932</v>
      </c>
      <c r="GU119" s="58">
        <f t="shared" si="107"/>
        <v>876.92633333333197</v>
      </c>
      <c r="GV119" s="52">
        <f t="shared" si="509"/>
        <v>58.81</v>
      </c>
      <c r="GW119" s="51">
        <f t="shared" si="317"/>
        <v>818.11633333333202</v>
      </c>
      <c r="GX119" s="57">
        <f t="shared" si="109"/>
        <v>152223.57266666653</v>
      </c>
      <c r="GY119" s="57">
        <f t="shared" si="536"/>
        <v>160404.73599999992</v>
      </c>
      <c r="GZ119" s="153">
        <f t="shared" si="319"/>
        <v>10000</v>
      </c>
      <c r="HA119" s="469">
        <f t="shared" si="110"/>
        <v>-876.92633333333197</v>
      </c>
      <c r="HB119" s="46">
        <f t="shared" si="111"/>
        <v>-1060.0899999999999</v>
      </c>
      <c r="HC119" s="46">
        <f t="shared" si="112"/>
        <v>-999.11</v>
      </c>
      <c r="HD119" s="48"/>
      <c r="HF119" s="45">
        <v>58</v>
      </c>
      <c r="HG119" s="46">
        <f t="shared" si="113"/>
        <v>1123.8775326810628</v>
      </c>
      <c r="HH119" s="46">
        <f t="shared" si="114"/>
        <v>250</v>
      </c>
      <c r="HI119" s="46">
        <f t="shared" si="115"/>
        <v>873.8775326810628</v>
      </c>
      <c r="HJ119" s="46">
        <f t="shared" si="116"/>
        <v>279.51032099364716</v>
      </c>
      <c r="HK119" s="46">
        <f t="shared" si="117"/>
        <v>594.36721168741565</v>
      </c>
      <c r="HL119" s="51">
        <f t="shared" si="118"/>
        <v>167111.82538450087</v>
      </c>
      <c r="HM119" s="153">
        <f t="shared" si="320"/>
        <v>10000</v>
      </c>
      <c r="HN119" s="58">
        <f t="shared" si="119"/>
        <v>933.33333333333724</v>
      </c>
      <c r="HO119" s="52">
        <f t="shared" si="120"/>
        <v>250</v>
      </c>
      <c r="HP119" s="51">
        <f t="shared" si="121"/>
        <v>683.33333333333724</v>
      </c>
      <c r="HQ119" s="57">
        <f t="shared" si="122"/>
        <v>160366.6666666661</v>
      </c>
      <c r="HR119" s="153">
        <f t="shared" si="321"/>
        <v>10000</v>
      </c>
      <c r="HS119" s="468">
        <f t="shared" si="123"/>
        <v>-933.33333333333724</v>
      </c>
      <c r="HT119" s="46">
        <f t="shared" si="124"/>
        <v>-1123.8775326810628</v>
      </c>
      <c r="HU119" s="46">
        <f t="shared" si="125"/>
        <v>-873.8775326810628</v>
      </c>
      <c r="HV119" s="48"/>
      <c r="HW119" s="29"/>
      <c r="HX119" s="45">
        <v>58</v>
      </c>
      <c r="HY119" s="128">
        <f t="shared" si="126"/>
        <v>1124.3399999999999</v>
      </c>
      <c r="HZ119" s="46">
        <f t="shared" si="127"/>
        <v>242.92</v>
      </c>
      <c r="IA119" s="46">
        <f t="shared" si="128"/>
        <v>881.42</v>
      </c>
      <c r="IB119" s="46">
        <f t="shared" si="129"/>
        <v>281.14454313231312</v>
      </c>
      <c r="IC119" s="46">
        <f t="shared" si="130"/>
        <v>600.2754568676869</v>
      </c>
      <c r="ID119" s="51">
        <f t="shared" si="131"/>
        <v>168086.4504225202</v>
      </c>
      <c r="IE119" s="153">
        <f t="shared" si="322"/>
        <v>10000</v>
      </c>
      <c r="IF119" s="58">
        <f t="shared" si="132"/>
        <v>930.14625019664186</v>
      </c>
      <c r="IG119" s="52">
        <f t="shared" si="133"/>
        <v>233.12</v>
      </c>
      <c r="IH119" s="51">
        <f t="shared" si="134"/>
        <v>697.02625019664185</v>
      </c>
      <c r="II119" s="57">
        <f t="shared" si="323"/>
        <v>161185.41748859483</v>
      </c>
      <c r="IJ119" s="153">
        <f t="shared" si="324"/>
        <v>10000</v>
      </c>
      <c r="IK119" s="468">
        <f t="shared" si="135"/>
        <v>-930.14625019664186</v>
      </c>
      <c r="IL119" s="46">
        <f t="shared" si="136"/>
        <v>-1124.3399999999999</v>
      </c>
      <c r="IM119" s="46">
        <f t="shared" si="137"/>
        <v>-881.42</v>
      </c>
      <c r="IN119" s="48"/>
      <c r="IO119" s="53">
        <f t="shared" si="138"/>
        <v>242.92304739789631</v>
      </c>
      <c r="IQ119" s="45">
        <v>58</v>
      </c>
      <c r="IR119" s="128">
        <f t="shared" si="139"/>
        <v>1126.4568749999989</v>
      </c>
      <c r="IS119" s="128">
        <f t="shared" si="140"/>
        <v>247.5</v>
      </c>
      <c r="IT119" s="128">
        <f t="shared" si="141"/>
        <v>878.95687499999894</v>
      </c>
      <c r="IU119" s="46">
        <f t="shared" si="364"/>
        <v>281.42</v>
      </c>
      <c r="IV119" s="46">
        <f t="shared" si="143"/>
        <v>597.53687499999887</v>
      </c>
      <c r="IW119" s="51">
        <f t="shared" si="144"/>
        <v>168254.9212500001</v>
      </c>
      <c r="IX119" s="199">
        <f t="shared" si="325"/>
        <v>10000</v>
      </c>
      <c r="IY119" s="128">
        <f t="shared" si="145"/>
        <v>242.99188426513373</v>
      </c>
      <c r="IZ119" s="408">
        <f t="shared" si="146"/>
        <v>0</v>
      </c>
      <c r="JA119" s="58">
        <f t="shared" si="147"/>
        <v>931.95916666666494</v>
      </c>
      <c r="JB119" s="52">
        <f t="shared" si="148"/>
        <v>237.54</v>
      </c>
      <c r="JC119" s="51">
        <f t="shared" si="149"/>
        <v>694.41916666666498</v>
      </c>
      <c r="JD119" s="57">
        <f t="shared" si="150"/>
        <v>161358.40833333341</v>
      </c>
      <c r="JE119" s="280">
        <f t="shared" si="151"/>
        <v>10000</v>
      </c>
      <c r="JF119" s="280">
        <f t="shared" si="152"/>
        <v>0</v>
      </c>
      <c r="JG119" s="468">
        <f t="shared" si="153"/>
        <v>-931.95916666666494</v>
      </c>
      <c r="JH119" s="46">
        <f t="shared" si="154"/>
        <v>-1126.4568749999989</v>
      </c>
      <c r="JI119" s="46">
        <f t="shared" si="155"/>
        <v>-878.95687499999894</v>
      </c>
      <c r="JJ119" s="48"/>
      <c r="JL119" s="45">
        <v>58</v>
      </c>
      <c r="JM119" s="46">
        <f t="shared" si="156"/>
        <v>1124.4930833333331</v>
      </c>
      <c r="JN119" s="46">
        <f t="shared" si="157"/>
        <v>244.26</v>
      </c>
      <c r="JO119" s="128">
        <f t="shared" si="158"/>
        <v>880.23308333333307</v>
      </c>
      <c r="JP119" s="46">
        <f t="shared" si="326"/>
        <v>281.56</v>
      </c>
      <c r="JQ119" s="46">
        <f t="shared" si="159"/>
        <v>598.67308333333312</v>
      </c>
      <c r="JR119" s="51">
        <f t="shared" si="160"/>
        <v>168336.62116666659</v>
      </c>
      <c r="JS119" s="51">
        <f t="shared" si="537"/>
        <v>166126.3637237603</v>
      </c>
      <c r="JT119" s="199">
        <f t="shared" si="328"/>
        <v>10000</v>
      </c>
      <c r="JU119" s="128">
        <f t="shared" si="161"/>
        <v>244.24535668395802</v>
      </c>
      <c r="JV119" s="408">
        <f t="shared" si="162"/>
        <v>0</v>
      </c>
      <c r="JW119" s="58">
        <f t="shared" si="163"/>
        <v>930.37233333333074</v>
      </c>
      <c r="JX119" s="52">
        <f t="shared" si="164"/>
        <v>235.24</v>
      </c>
      <c r="JY119" s="51">
        <f t="shared" si="165"/>
        <v>695.13233333333073</v>
      </c>
      <c r="JZ119" s="51">
        <f t="shared" si="166"/>
        <v>161447.04466666683</v>
      </c>
      <c r="KA119" s="199">
        <f t="shared" si="538"/>
        <v>159999.99999999953</v>
      </c>
      <c r="KB119" s="128">
        <f t="shared" si="330"/>
        <v>10000</v>
      </c>
      <c r="KC119" s="204">
        <f t="shared" si="167"/>
        <v>0</v>
      </c>
      <c r="KD119" s="468">
        <f t="shared" si="331"/>
        <v>-930.37233333333074</v>
      </c>
      <c r="KE119" s="46">
        <f t="shared" si="168"/>
        <v>-1124.4930833333331</v>
      </c>
      <c r="KF119" s="46">
        <f t="shared" si="169"/>
        <v>-880.23308333333307</v>
      </c>
      <c r="KG119" s="48"/>
      <c r="KI119" s="45">
        <v>58</v>
      </c>
      <c r="KJ119" s="46">
        <f t="shared" si="170"/>
        <v>1124.4890404061762</v>
      </c>
      <c r="KK119" s="46">
        <f t="shared" si="171"/>
        <v>245.16</v>
      </c>
      <c r="KL119" s="128">
        <f t="shared" si="172"/>
        <v>879.3290404061762</v>
      </c>
      <c r="KM119" s="46">
        <f t="shared" si="173"/>
        <v>281.39486926910314</v>
      </c>
      <c r="KN119" s="46">
        <f t="shared" si="174"/>
        <v>597.93417113707301</v>
      </c>
      <c r="KO119" s="51">
        <f t="shared" si="175"/>
        <v>168238.98739032482</v>
      </c>
      <c r="KP119" s="199">
        <f t="shared" si="539"/>
        <v>169060.48007498166</v>
      </c>
      <c r="KQ119" s="199">
        <f t="shared" si="333"/>
        <v>10000</v>
      </c>
      <c r="KR119" s="128">
        <f t="shared" si="176"/>
        <v>317.8965366969947</v>
      </c>
      <c r="KS119" s="408">
        <f t="shared" si="177"/>
        <v>0</v>
      </c>
      <c r="KT119" s="45">
        <v>58</v>
      </c>
      <c r="KU119" s="46">
        <f t="shared" si="334"/>
        <v>1124.49</v>
      </c>
      <c r="KV119" s="46">
        <f t="shared" si="178"/>
        <v>245.16</v>
      </c>
      <c r="KW119" s="128">
        <f t="shared" si="179"/>
        <v>879.33</v>
      </c>
      <c r="KX119" s="46">
        <f t="shared" si="180"/>
        <v>281.39477372052392</v>
      </c>
      <c r="KY119" s="46">
        <f t="shared" si="181"/>
        <v>597.93522627947618</v>
      </c>
      <c r="KZ119" s="51">
        <f t="shared" si="182"/>
        <v>168238.92900603486</v>
      </c>
      <c r="LA119" s="153">
        <f t="shared" si="540"/>
        <v>169060.48007498166</v>
      </c>
      <c r="LB119" s="58">
        <f t="shared" si="457"/>
        <v>930.59633333333579</v>
      </c>
      <c r="LC119" s="52">
        <f t="shared" si="184"/>
        <v>236.74</v>
      </c>
      <c r="LD119" s="51">
        <f t="shared" si="185"/>
        <v>693.85633333333578</v>
      </c>
      <c r="LE119" s="51">
        <f t="shared" si="186"/>
        <v>161363.37266666669</v>
      </c>
      <c r="LF119" s="51">
        <f t="shared" si="541"/>
        <v>163258.62399999984</v>
      </c>
      <c r="LG119" s="128">
        <f t="shared" si="187"/>
        <v>10000</v>
      </c>
      <c r="LH119" s="204">
        <f t="shared" si="188"/>
        <v>0</v>
      </c>
      <c r="LI119" s="479">
        <f t="shared" si="189"/>
        <v>-930.59633333333579</v>
      </c>
      <c r="LJ119" s="46">
        <f t="shared" si="337"/>
        <v>-1124.49</v>
      </c>
      <c r="LK119" s="46">
        <f t="shared" si="338"/>
        <v>-879.33</v>
      </c>
      <c r="LL119" s="48"/>
      <c r="LN119" s="45">
        <v>58</v>
      </c>
      <c r="LO119" s="46">
        <f t="shared" si="190"/>
        <v>1123.1238136873469</v>
      </c>
      <c r="LP119" s="46">
        <f t="shared" si="510"/>
        <v>256.66000000000003</v>
      </c>
      <c r="LQ119" s="46">
        <f t="shared" si="192"/>
        <v>866.46381368734683</v>
      </c>
      <c r="LR119" s="46">
        <f t="shared" si="193"/>
        <v>276.97514191063709</v>
      </c>
      <c r="LS119" s="46">
        <f t="shared" si="194"/>
        <v>589.48867177670968</v>
      </c>
      <c r="LT119" s="51">
        <f t="shared" si="195"/>
        <v>165595.59647460553</v>
      </c>
      <c r="LU119" s="199">
        <f t="shared" si="339"/>
        <v>10000</v>
      </c>
      <c r="LV119" s="58">
        <f t="shared" si="196"/>
        <v>933.33033333333128</v>
      </c>
      <c r="LW119" s="241">
        <f t="shared" si="511"/>
        <v>256.66000000000003</v>
      </c>
      <c r="LX119" s="51">
        <f t="shared" si="198"/>
        <v>676.6703333333312</v>
      </c>
      <c r="LY119" s="51">
        <f t="shared" si="340"/>
        <v>158913.04066666652</v>
      </c>
      <c r="LZ119" s="46">
        <f t="shared" si="341"/>
        <v>256.66000000000003</v>
      </c>
      <c r="MA119" s="199">
        <f t="shared" si="342"/>
        <v>10000</v>
      </c>
      <c r="MB119" s="468">
        <f t="shared" si="199"/>
        <v>-933.33033333333128</v>
      </c>
      <c r="MC119" s="46">
        <f t="shared" si="200"/>
        <v>-1123.1238136873469</v>
      </c>
      <c r="MD119" s="46">
        <f t="shared" si="201"/>
        <v>-866.46381368734683</v>
      </c>
      <c r="ME119" s="48"/>
      <c r="MG119" s="45">
        <v>58</v>
      </c>
      <c r="MH119" s="46">
        <f t="shared" si="202"/>
        <v>1076.608661999408</v>
      </c>
      <c r="MI119" s="46">
        <f t="shared" si="512"/>
        <v>149.93</v>
      </c>
      <c r="MJ119" s="46">
        <f t="shared" si="204"/>
        <v>926.67866199940795</v>
      </c>
      <c r="MK119" s="46">
        <f t="shared" si="205"/>
        <v>272.61777971956548</v>
      </c>
      <c r="ML119" s="46">
        <f t="shared" si="206"/>
        <v>654.06088227984242</v>
      </c>
      <c r="MM119" s="51">
        <f t="shared" si="207"/>
        <v>162916.60694945944</v>
      </c>
      <c r="MN119" s="199">
        <f t="shared" si="343"/>
        <v>10000</v>
      </c>
      <c r="MO119" s="58">
        <f t="shared" si="208"/>
        <v>889.32945707741396</v>
      </c>
      <c r="MP119" s="52">
        <f t="shared" si="513"/>
        <v>143.69999999999999</v>
      </c>
      <c r="MQ119" s="51">
        <f t="shared" si="210"/>
        <v>745.62945707741392</v>
      </c>
      <c r="MR119" s="57">
        <f t="shared" si="211"/>
        <v>156027.83148950987</v>
      </c>
      <c r="MS119" s="199">
        <f t="shared" si="344"/>
        <v>10000</v>
      </c>
      <c r="MT119" s="468">
        <f t="shared" si="345"/>
        <v>-889.32945707741396</v>
      </c>
      <c r="MU119" s="46">
        <f t="shared" si="212"/>
        <v>-1076.608661999408</v>
      </c>
      <c r="MV119" s="46">
        <f t="shared" si="213"/>
        <v>-926.67866199940795</v>
      </c>
      <c r="MW119" s="48"/>
      <c r="MY119" s="45">
        <v>58</v>
      </c>
      <c r="MZ119" s="46">
        <f t="shared" si="214"/>
        <v>1076.608661999408</v>
      </c>
      <c r="NA119" s="46">
        <f t="shared" si="514"/>
        <v>149.93</v>
      </c>
      <c r="NB119" s="128">
        <f t="shared" si="216"/>
        <v>926.67866199940795</v>
      </c>
      <c r="NC119" s="46">
        <f t="shared" si="217"/>
        <v>272.61777971956548</v>
      </c>
      <c r="ND119" s="46">
        <f t="shared" si="218"/>
        <v>654.06088227984242</v>
      </c>
      <c r="NE119" s="51">
        <f t="shared" si="219"/>
        <v>162916.60694945944</v>
      </c>
      <c r="NF119" s="153">
        <f t="shared" si="346"/>
        <v>10000</v>
      </c>
      <c r="NG119" s="45">
        <v>58</v>
      </c>
      <c r="NH119" s="46">
        <f t="shared" si="220"/>
        <v>1076.6099999999999</v>
      </c>
      <c r="NI119" s="46">
        <f t="shared" si="515"/>
        <v>149.93</v>
      </c>
      <c r="NJ119" s="128">
        <f t="shared" si="347"/>
        <v>926.68</v>
      </c>
      <c r="NK119" s="46">
        <f t="shared" si="348"/>
        <v>272.61764649230628</v>
      </c>
      <c r="NL119" s="46">
        <f t="shared" si="222"/>
        <v>654.06235350769362</v>
      </c>
      <c r="NM119" s="51">
        <f t="shared" si="223"/>
        <v>162916.52554187606</v>
      </c>
      <c r="NN119" s="58">
        <f t="shared" si="224"/>
        <v>888.78037499999857</v>
      </c>
      <c r="NO119" s="52">
        <f t="shared" si="516"/>
        <v>143.73000000000002</v>
      </c>
      <c r="NP119" s="51">
        <f t="shared" si="226"/>
        <v>745.05037499999855</v>
      </c>
      <c r="NQ119" s="57">
        <f t="shared" si="227"/>
        <v>156060.45825000014</v>
      </c>
      <c r="NR119" s="153">
        <f t="shared" si="349"/>
        <v>10000</v>
      </c>
      <c r="NS119" s="469">
        <f t="shared" si="228"/>
        <v>-888.78037499999857</v>
      </c>
      <c r="NT119" s="46">
        <f t="shared" si="229"/>
        <v>-1076.6099999999999</v>
      </c>
      <c r="NU119" s="46">
        <f t="shared" si="230"/>
        <v>-926.68</v>
      </c>
      <c r="NV119" s="48"/>
      <c r="NX119" s="45">
        <v>58</v>
      </c>
      <c r="NY119" s="46">
        <f t="shared" si="231"/>
        <v>1076.6456011701148</v>
      </c>
      <c r="NZ119" s="46">
        <f t="shared" si="517"/>
        <v>152.26999999999998</v>
      </c>
      <c r="OA119" s="46">
        <f t="shared" si="233"/>
        <v>924.37560117011481</v>
      </c>
      <c r="OB119" s="46">
        <f t="shared" si="234"/>
        <v>272.74375967014868</v>
      </c>
      <c r="OC119" s="46">
        <f t="shared" si="235"/>
        <v>651.63184149996619</v>
      </c>
      <c r="OD119" s="51">
        <f t="shared" si="236"/>
        <v>162994.62396058923</v>
      </c>
      <c r="OE119" s="57">
        <f t="shared" si="542"/>
        <v>166126.3637237603</v>
      </c>
      <c r="OF119" s="153">
        <f t="shared" si="351"/>
        <v>10000</v>
      </c>
      <c r="OG119" s="58">
        <f t="shared" si="237"/>
        <v>889.48383333333379</v>
      </c>
      <c r="OH119" s="241">
        <f t="shared" si="543"/>
        <v>146.64999999999998</v>
      </c>
      <c r="OI119" s="51">
        <f t="shared" si="238"/>
        <v>742.83383333333381</v>
      </c>
      <c r="OJ119" s="51">
        <f t="shared" si="239"/>
        <v>156115.83766666683</v>
      </c>
      <c r="OK119" s="153">
        <f t="shared" si="544"/>
        <v>159999.99999999953</v>
      </c>
      <c r="OL119" s="153">
        <f t="shared" si="354"/>
        <v>10000</v>
      </c>
      <c r="OM119" s="468">
        <f t="shared" si="355"/>
        <v>-889.48383333333379</v>
      </c>
      <c r="ON119" s="46">
        <f t="shared" si="356"/>
        <v>-1076.6456011701148</v>
      </c>
      <c r="OO119" s="46">
        <f t="shared" si="240"/>
        <v>-924.37560117011481</v>
      </c>
      <c r="OP119" s="48"/>
      <c r="OR119" s="45">
        <v>58</v>
      </c>
      <c r="OS119" s="46">
        <f t="shared" si="241"/>
        <v>1076.765700416463</v>
      </c>
      <c r="OT119" s="46">
        <f t="shared" si="518"/>
        <v>152.48000000000002</v>
      </c>
      <c r="OU119" s="128">
        <f t="shared" si="243"/>
        <v>924.28570041646299</v>
      </c>
      <c r="OV119" s="46">
        <f t="shared" si="244"/>
        <v>272.73702529234544</v>
      </c>
      <c r="OW119" s="46">
        <f t="shared" si="245"/>
        <v>651.54867512411761</v>
      </c>
      <c r="OX119" s="51">
        <f t="shared" si="246"/>
        <v>162990.66650028314</v>
      </c>
      <c r="OY119" s="51">
        <f t="shared" si="545"/>
        <v>166344.19700329</v>
      </c>
      <c r="OZ119" s="153">
        <f t="shared" si="358"/>
        <v>10000</v>
      </c>
      <c r="PA119" s="45">
        <v>58</v>
      </c>
      <c r="PB119" s="46">
        <f t="shared" si="247"/>
        <v>1076.765700416463</v>
      </c>
      <c r="PC119" s="46">
        <f t="shared" si="546"/>
        <v>152.48000000000002</v>
      </c>
      <c r="PD119" s="128">
        <f t="shared" si="248"/>
        <v>924.28570041646299</v>
      </c>
      <c r="PE119" s="46">
        <f t="shared" si="249"/>
        <v>272.73702529234544</v>
      </c>
      <c r="PF119" s="46">
        <f t="shared" si="250"/>
        <v>651.54867512411761</v>
      </c>
      <c r="PG119" s="51">
        <f t="shared" si="251"/>
        <v>162990.66650028314</v>
      </c>
      <c r="PH119" s="153">
        <f t="shared" si="547"/>
        <v>166344.07687014932</v>
      </c>
      <c r="PI119" s="688">
        <f t="shared" si="252"/>
        <v>889.6533333333341</v>
      </c>
      <c r="PJ119" s="52">
        <f t="shared" si="548"/>
        <v>147.03</v>
      </c>
      <c r="PK119" s="51">
        <f t="shared" si="253"/>
        <v>742.62333333333413</v>
      </c>
      <c r="PL119" s="57">
        <f t="shared" si="254"/>
        <v>156113.88666666677</v>
      </c>
      <c r="PM119" s="57">
        <f t="shared" si="549"/>
        <v>160404.73599999992</v>
      </c>
      <c r="PN119" s="153">
        <f t="shared" si="363"/>
        <v>10000</v>
      </c>
      <c r="PO119" s="469">
        <f t="shared" si="255"/>
        <v>-889.6533333333341</v>
      </c>
      <c r="PP119" s="46">
        <f t="shared" si="256"/>
        <v>-1076.765700416463</v>
      </c>
      <c r="PQ119" s="46">
        <f t="shared" si="257"/>
        <v>-924.28570041646299</v>
      </c>
      <c r="PR119" s="48"/>
    </row>
    <row r="120" spans="2:434" hidden="1" x14ac:dyDescent="0.3">
      <c r="B120" s="45">
        <v>59</v>
      </c>
      <c r="C120" s="46">
        <f t="shared" si="10"/>
        <v>1111.77</v>
      </c>
      <c r="D120" s="46">
        <f t="shared" si="11"/>
        <v>100</v>
      </c>
      <c r="E120" s="46">
        <f t="shared" si="12"/>
        <v>1011.77</v>
      </c>
      <c r="F120" s="46">
        <f t="shared" si="13"/>
        <v>264.53678969633791</v>
      </c>
      <c r="G120" s="46">
        <f t="shared" si="14"/>
        <v>747.23321030366208</v>
      </c>
      <c r="H120" s="51">
        <f t="shared" si="15"/>
        <v>157974.84060749906</v>
      </c>
      <c r="I120" s="58">
        <f t="shared" si="16"/>
        <v>933.33333333333337</v>
      </c>
      <c r="J120" s="52">
        <f t="shared" si="17"/>
        <v>100</v>
      </c>
      <c r="K120" s="51">
        <f t="shared" si="18"/>
        <v>833.33333333333337</v>
      </c>
      <c r="L120" s="57">
        <f t="shared" si="19"/>
        <v>150833.33333333276</v>
      </c>
      <c r="M120" s="468">
        <f t="shared" si="258"/>
        <v>-933.33333333333337</v>
      </c>
      <c r="N120" s="46">
        <f t="shared" si="259"/>
        <v>-1111.77</v>
      </c>
      <c r="O120" s="47"/>
      <c r="P120" s="46">
        <f t="shared" si="260"/>
        <v>-1011.77</v>
      </c>
      <c r="Q120" s="48"/>
      <c r="R120" s="29"/>
      <c r="S120" s="29"/>
      <c r="T120" s="45">
        <v>59</v>
      </c>
      <c r="U120" s="46">
        <f t="shared" si="20"/>
        <v>1160.03</v>
      </c>
      <c r="V120" s="46">
        <f t="shared" si="21"/>
        <v>148.26</v>
      </c>
      <c r="W120" s="46">
        <f t="shared" si="261"/>
        <v>1011.77</v>
      </c>
      <c r="X120" s="46">
        <f t="shared" si="22"/>
        <v>264.53678969633791</v>
      </c>
      <c r="Y120" s="46">
        <f t="shared" si="23"/>
        <v>747.23321030366208</v>
      </c>
      <c r="Z120" s="51">
        <f t="shared" si="24"/>
        <v>157974.84060749906</v>
      </c>
      <c r="AA120" s="58">
        <f t="shared" si="25"/>
        <v>975.01333333333332</v>
      </c>
      <c r="AB120" s="52">
        <f t="shared" si="26"/>
        <v>141.68</v>
      </c>
      <c r="AC120" s="51">
        <f t="shared" si="27"/>
        <v>833.33333333333337</v>
      </c>
      <c r="AD120" s="57">
        <f t="shared" si="28"/>
        <v>150833.33333333276</v>
      </c>
      <c r="AE120" s="468">
        <f t="shared" si="262"/>
        <v>-975.01333333333332</v>
      </c>
      <c r="AF120" s="46">
        <f t="shared" si="29"/>
        <v>-1160.03</v>
      </c>
      <c r="AG120" s="47"/>
      <c r="AH120" s="46">
        <f t="shared" si="263"/>
        <v>-1011.77</v>
      </c>
      <c r="AI120" s="48"/>
      <c r="AJ120" s="29"/>
      <c r="AK120" s="45">
        <v>59</v>
      </c>
      <c r="AL120" s="46">
        <f t="shared" si="30"/>
        <v>1117.72</v>
      </c>
      <c r="AM120" s="46"/>
      <c r="AN120" s="46"/>
      <c r="AO120" s="46">
        <f t="shared" si="31"/>
        <v>146.74</v>
      </c>
      <c r="AP120" s="128">
        <f t="shared" si="32"/>
        <v>970.98</v>
      </c>
      <c r="AQ120" s="128"/>
      <c r="AR120" s="128"/>
      <c r="AS120" s="46">
        <f t="shared" si="33"/>
        <v>270.50139872965275</v>
      </c>
      <c r="AT120" s="46">
        <f t="shared" si="34"/>
        <v>700.47860127034733</v>
      </c>
      <c r="AU120" s="51"/>
      <c r="AV120" s="51"/>
      <c r="AW120" s="51">
        <f t="shared" si="35"/>
        <v>161600.36063652128</v>
      </c>
      <c r="AX120" s="58">
        <f t="shared" si="264"/>
        <v>927.38215694565588</v>
      </c>
      <c r="AY120" s="52"/>
      <c r="AZ120" s="52"/>
      <c r="BA120" s="52">
        <f t="shared" si="36"/>
        <v>140.63999999999999</v>
      </c>
      <c r="BB120" s="51">
        <f t="shared" si="37"/>
        <v>786.74215694565589</v>
      </c>
      <c r="BC120" s="51"/>
      <c r="BD120" s="51"/>
      <c r="BE120" s="57">
        <f t="shared" si="38"/>
        <v>154777.97274020623</v>
      </c>
      <c r="BF120" s="468">
        <f t="shared" si="39"/>
        <v>-927.38215694565588</v>
      </c>
      <c r="BG120" s="46">
        <f t="shared" si="40"/>
        <v>-1117.72</v>
      </c>
      <c r="BH120" s="46">
        <f t="shared" si="41"/>
        <v>-970.98</v>
      </c>
      <c r="BI120" s="48"/>
      <c r="BJ120" s="12"/>
      <c r="BK120" s="45">
        <v>59</v>
      </c>
      <c r="BL120" s="46">
        <f t="shared" si="265"/>
        <v>1160.6099999999999</v>
      </c>
      <c r="BM120" s="46">
        <f t="shared" si="266"/>
        <v>148.84</v>
      </c>
      <c r="BN120" s="46">
        <f t="shared" si="267"/>
        <v>1011.77</v>
      </c>
      <c r="BO120" s="46">
        <f t="shared" si="42"/>
        <v>264.53678969633791</v>
      </c>
      <c r="BP120" s="46">
        <f t="shared" si="43"/>
        <v>747.23321030366208</v>
      </c>
      <c r="BQ120" s="51">
        <f t="shared" si="44"/>
        <v>157974.84060749906</v>
      </c>
      <c r="BR120" s="57">
        <f t="shared" si="519"/>
        <v>166126.3637237603</v>
      </c>
      <c r="BS120" s="58">
        <f t="shared" si="45"/>
        <v>976.6733333333334</v>
      </c>
      <c r="BT120" s="52">
        <f t="shared" si="269"/>
        <v>143.34</v>
      </c>
      <c r="BU120" s="51">
        <f t="shared" si="46"/>
        <v>833.33333333333337</v>
      </c>
      <c r="BV120" s="51">
        <f t="shared" si="47"/>
        <v>150833.33333333276</v>
      </c>
      <c r="BW120" s="153">
        <f t="shared" si="520"/>
        <v>159999.99999999953</v>
      </c>
      <c r="BX120" s="468">
        <f t="shared" si="271"/>
        <v>-976.6733333333334</v>
      </c>
      <c r="BY120" s="46">
        <f t="shared" si="272"/>
        <v>-1160.6099999999999</v>
      </c>
      <c r="BZ120" s="46">
        <f t="shared" si="48"/>
        <v>-1011.77</v>
      </c>
      <c r="CA120" s="48"/>
      <c r="CB120" s="29"/>
      <c r="CC120" s="45">
        <v>59</v>
      </c>
      <c r="CD120" s="128">
        <f t="shared" si="49"/>
        <v>1117.6300000000001</v>
      </c>
      <c r="CE120" s="46">
        <f t="shared" si="273"/>
        <v>147.36000000000001</v>
      </c>
      <c r="CF120" s="128">
        <f t="shared" si="50"/>
        <v>970.27</v>
      </c>
      <c r="CG120" s="46">
        <f t="shared" si="274"/>
        <v>270.20597813557487</v>
      </c>
      <c r="CH120" s="46">
        <f t="shared" si="52"/>
        <v>700.06402186442506</v>
      </c>
      <c r="CI120" s="51">
        <f t="shared" si="53"/>
        <v>161423.52285948052</v>
      </c>
      <c r="CJ120" s="199">
        <f t="shared" si="521"/>
        <v>169060.48007498166</v>
      </c>
      <c r="CK120" s="153">
        <f t="shared" si="276"/>
        <v>10000</v>
      </c>
      <c r="CL120" s="45">
        <v>59</v>
      </c>
      <c r="CM120" s="46">
        <f t="shared" si="277"/>
        <v>1117.6300000000001</v>
      </c>
      <c r="CN120" s="128">
        <f t="shared" si="54"/>
        <v>147.36000000000001</v>
      </c>
      <c r="CO120" s="128">
        <f t="shared" si="278"/>
        <v>970.27</v>
      </c>
      <c r="CP120" s="46">
        <f t="shared" si="55"/>
        <v>270.20597813557487</v>
      </c>
      <c r="CQ120" s="46">
        <f t="shared" si="56"/>
        <v>700.06402186442506</v>
      </c>
      <c r="CR120" s="51">
        <f t="shared" si="57"/>
        <v>161423.52285948052</v>
      </c>
      <c r="CS120" s="153">
        <f t="shared" si="522"/>
        <v>169060.48007498166</v>
      </c>
      <c r="CT120" s="58">
        <f t="shared" si="58"/>
        <v>927.86033333333398</v>
      </c>
      <c r="CU120" s="52">
        <f t="shared" si="280"/>
        <v>142.30000000000001</v>
      </c>
      <c r="CV120" s="51">
        <f t="shared" si="281"/>
        <v>785.56033333333403</v>
      </c>
      <c r="CW120" s="51">
        <f t="shared" si="59"/>
        <v>154617.46033333323</v>
      </c>
      <c r="CX120" s="57">
        <f t="shared" si="523"/>
        <v>163258.62399999984</v>
      </c>
      <c r="CY120" s="153">
        <f t="shared" si="283"/>
        <v>10000</v>
      </c>
      <c r="CZ120" s="479">
        <f t="shared" si="60"/>
        <v>-927.86033333333398</v>
      </c>
      <c r="DA120" s="46">
        <f t="shared" si="284"/>
        <v>-1117.6300000000001</v>
      </c>
      <c r="DB120" s="46">
        <f t="shared" si="285"/>
        <v>-970.27</v>
      </c>
      <c r="DC120" s="48"/>
      <c r="DE120" s="45">
        <v>59</v>
      </c>
      <c r="DF120" s="46">
        <f t="shared" si="61"/>
        <v>1085.0999999999999</v>
      </c>
      <c r="DG120" s="46">
        <f t="shared" si="524"/>
        <v>73.33</v>
      </c>
      <c r="DH120" s="46">
        <f t="shared" si="62"/>
        <v>1011.77</v>
      </c>
      <c r="DI120" s="46">
        <f t="shared" si="63"/>
        <v>264.53678969633791</v>
      </c>
      <c r="DJ120" s="46">
        <f t="shared" si="64"/>
        <v>747.23321030366208</v>
      </c>
      <c r="DK120" s="51">
        <f t="shared" si="65"/>
        <v>157974.84060749906</v>
      </c>
      <c r="DL120" s="58">
        <f t="shared" si="66"/>
        <v>906.66333333333341</v>
      </c>
      <c r="DM120" s="52">
        <f t="shared" si="525"/>
        <v>73.33</v>
      </c>
      <c r="DN120" s="51">
        <f t="shared" si="67"/>
        <v>833.33333333333337</v>
      </c>
      <c r="DO120" s="57">
        <f t="shared" si="68"/>
        <v>150833.33333333276</v>
      </c>
      <c r="DP120" s="468">
        <f t="shared" si="288"/>
        <v>-906.66333333333341</v>
      </c>
      <c r="DQ120" s="46">
        <f t="shared" si="289"/>
        <v>-1085.0999999999999</v>
      </c>
      <c r="DR120" s="47"/>
      <c r="DS120" s="46">
        <f t="shared" si="290"/>
        <v>-1011.77</v>
      </c>
      <c r="DT120" s="48"/>
      <c r="DU120" s="29"/>
      <c r="DV120" s="45">
        <v>59</v>
      </c>
      <c r="DW120" s="46">
        <f t="shared" si="291"/>
        <v>1069.96</v>
      </c>
      <c r="DX120" s="46">
        <f t="shared" si="526"/>
        <v>58.19</v>
      </c>
      <c r="DY120" s="46">
        <f t="shared" si="293"/>
        <v>1011.77</v>
      </c>
      <c r="DZ120" s="46">
        <f t="shared" si="69"/>
        <v>264.53678969633791</v>
      </c>
      <c r="EA120" s="46">
        <f t="shared" si="70"/>
        <v>747.23321030366208</v>
      </c>
      <c r="EB120" s="51">
        <f t="shared" si="71"/>
        <v>157974.84060749906</v>
      </c>
      <c r="EC120" s="58">
        <f t="shared" si="72"/>
        <v>888.93333333333339</v>
      </c>
      <c r="ED120" s="52">
        <f t="shared" si="527"/>
        <v>55.599999999999994</v>
      </c>
      <c r="EE120" s="51">
        <f t="shared" si="73"/>
        <v>833.33333333333337</v>
      </c>
      <c r="EF120" s="57">
        <f t="shared" si="74"/>
        <v>150833.33333333276</v>
      </c>
      <c r="EG120" s="468">
        <f t="shared" si="295"/>
        <v>-888.93333333333339</v>
      </c>
      <c r="EH120" s="46">
        <f t="shared" si="296"/>
        <v>-1069.96</v>
      </c>
      <c r="EI120" s="47"/>
      <c r="EJ120" s="46">
        <f t="shared" si="297"/>
        <v>-1011.77</v>
      </c>
      <c r="EK120" s="48"/>
      <c r="EL120" s="29"/>
      <c r="EM120" s="45">
        <v>59</v>
      </c>
      <c r="EN120" s="46">
        <f t="shared" si="504"/>
        <v>1058.0868689014749</v>
      </c>
      <c r="EO120" s="46">
        <f t="shared" si="528"/>
        <v>58.34</v>
      </c>
      <c r="EP120" s="128">
        <f t="shared" si="77"/>
        <v>999.74686890147484</v>
      </c>
      <c r="EQ120" s="46">
        <f t="shared" si="78"/>
        <v>265.2107128353519</v>
      </c>
      <c r="ER120" s="46">
        <f t="shared" si="79"/>
        <v>734.53615606612289</v>
      </c>
      <c r="ES120" s="51">
        <f t="shared" si="80"/>
        <v>158391.89154514504</v>
      </c>
      <c r="ET120" s="153">
        <f t="shared" si="298"/>
        <v>10000</v>
      </c>
      <c r="EU120" s="45">
        <v>59</v>
      </c>
      <c r="EV120" s="46">
        <f t="shared" si="81"/>
        <v>1058.0899999999999</v>
      </c>
      <c r="EW120" s="46">
        <f t="shared" si="529"/>
        <v>58.34</v>
      </c>
      <c r="EX120" s="128">
        <f t="shared" si="300"/>
        <v>999.75</v>
      </c>
      <c r="EY120" s="46">
        <f t="shared" si="301"/>
        <v>265.21039532781316</v>
      </c>
      <c r="EZ120" s="46">
        <f t="shared" si="82"/>
        <v>734.5396046721869</v>
      </c>
      <c r="FA120" s="51">
        <f t="shared" si="83"/>
        <v>158391.6975920157</v>
      </c>
      <c r="FB120" s="58">
        <f t="shared" si="302"/>
        <v>874.86920833333363</v>
      </c>
      <c r="FC120" s="52">
        <f t="shared" si="530"/>
        <v>55.82</v>
      </c>
      <c r="FD120" s="51">
        <f t="shared" si="304"/>
        <v>819.04920833333358</v>
      </c>
      <c r="FE120" s="57">
        <f t="shared" si="84"/>
        <v>151448.99670833323</v>
      </c>
      <c r="FF120" s="153">
        <f t="shared" si="305"/>
        <v>10000</v>
      </c>
      <c r="FG120" s="469">
        <f t="shared" si="85"/>
        <v>-874.86920833333363</v>
      </c>
      <c r="FH120" s="46">
        <f t="shared" si="86"/>
        <v>-1058.0899999999999</v>
      </c>
      <c r="FI120" s="46">
        <f t="shared" si="87"/>
        <v>-999.75</v>
      </c>
      <c r="FJ120" s="48"/>
      <c r="FL120" s="45">
        <v>59</v>
      </c>
      <c r="FM120" s="46">
        <f t="shared" si="306"/>
        <v>1072.67</v>
      </c>
      <c r="FN120" s="46">
        <f t="shared" si="505"/>
        <v>60.9</v>
      </c>
      <c r="FO120" s="46">
        <f t="shared" si="307"/>
        <v>1011.77</v>
      </c>
      <c r="FP120" s="46">
        <f t="shared" si="89"/>
        <v>264.53678969633791</v>
      </c>
      <c r="FQ120" s="46">
        <f t="shared" si="90"/>
        <v>747.23321030366208</v>
      </c>
      <c r="FR120" s="51">
        <f t="shared" si="91"/>
        <v>157974.84060749906</v>
      </c>
      <c r="FS120" s="57">
        <f t="shared" si="531"/>
        <v>166126.3637237603</v>
      </c>
      <c r="FT120" s="58">
        <f t="shared" si="92"/>
        <v>891.98333333333335</v>
      </c>
      <c r="FU120" s="241">
        <f t="shared" si="506"/>
        <v>58.65</v>
      </c>
      <c r="FV120" s="51">
        <f t="shared" si="94"/>
        <v>833.33333333333337</v>
      </c>
      <c r="FW120" s="51">
        <f t="shared" si="95"/>
        <v>150833.33333333276</v>
      </c>
      <c r="FX120" s="153">
        <f t="shared" si="532"/>
        <v>159999.99999999953</v>
      </c>
      <c r="FY120" s="468">
        <f t="shared" si="310"/>
        <v>-891.98333333333335</v>
      </c>
      <c r="FZ120" s="46">
        <f t="shared" si="311"/>
        <v>-1072.67</v>
      </c>
      <c r="GA120" s="46">
        <f t="shared" si="96"/>
        <v>-1011.77</v>
      </c>
      <c r="GB120" s="48"/>
      <c r="GD120" s="45">
        <v>59</v>
      </c>
      <c r="GE120" s="46">
        <f t="shared" si="507"/>
        <v>1060.0875939185617</v>
      </c>
      <c r="GF120" s="128">
        <f t="shared" si="533"/>
        <v>60.98</v>
      </c>
      <c r="GG120" s="128">
        <f t="shared" si="98"/>
        <v>999.10759391856163</v>
      </c>
      <c r="GH120" s="46">
        <f t="shared" si="99"/>
        <v>265.11857162821872</v>
      </c>
      <c r="GI120" s="46">
        <f t="shared" si="100"/>
        <v>733.98902229034297</v>
      </c>
      <c r="GJ120" s="51">
        <f t="shared" si="101"/>
        <v>158337.15395464087</v>
      </c>
      <c r="GK120" s="51">
        <f t="shared" si="534"/>
        <v>166344.19700329</v>
      </c>
      <c r="GL120" s="153">
        <f t="shared" si="314"/>
        <v>10000</v>
      </c>
      <c r="GM120" s="45">
        <v>59</v>
      </c>
      <c r="GN120" s="46">
        <f t="shared" si="102"/>
        <v>1060.0899999999999</v>
      </c>
      <c r="GO120" s="46">
        <f t="shared" si="508"/>
        <v>60.98</v>
      </c>
      <c r="GP120" s="128">
        <f t="shared" si="315"/>
        <v>999.11</v>
      </c>
      <c r="GQ120" s="46">
        <f t="shared" si="104"/>
        <v>265.11832764068851</v>
      </c>
      <c r="GR120" s="46">
        <f t="shared" si="105"/>
        <v>733.99167235931145</v>
      </c>
      <c r="GS120" s="51">
        <f t="shared" si="106"/>
        <v>158337.00491205379</v>
      </c>
      <c r="GT120" s="153">
        <f t="shared" si="535"/>
        <v>166344.07687014932</v>
      </c>
      <c r="GU120" s="58">
        <f t="shared" si="107"/>
        <v>876.92633333333197</v>
      </c>
      <c r="GV120" s="52">
        <f t="shared" si="509"/>
        <v>58.81</v>
      </c>
      <c r="GW120" s="51">
        <f t="shared" si="317"/>
        <v>818.11633333333202</v>
      </c>
      <c r="GX120" s="57">
        <f t="shared" si="109"/>
        <v>151405.45633333319</v>
      </c>
      <c r="GY120" s="57">
        <f t="shared" si="536"/>
        <v>160404.73599999992</v>
      </c>
      <c r="GZ120" s="153">
        <f t="shared" si="319"/>
        <v>10000</v>
      </c>
      <c r="HA120" s="469">
        <f t="shared" si="110"/>
        <v>-876.92633333333197</v>
      </c>
      <c r="HB120" s="46">
        <f t="shared" si="111"/>
        <v>-1060.0899999999999</v>
      </c>
      <c r="HC120" s="46">
        <f t="shared" si="112"/>
        <v>-999.11</v>
      </c>
      <c r="HD120" s="48"/>
      <c r="HF120" s="45">
        <v>59</v>
      </c>
      <c r="HG120" s="46">
        <f t="shared" si="113"/>
        <v>1123.8775326810628</v>
      </c>
      <c r="HH120" s="46">
        <f t="shared" si="114"/>
        <v>250</v>
      </c>
      <c r="HI120" s="46">
        <f t="shared" si="115"/>
        <v>873.8775326810628</v>
      </c>
      <c r="HJ120" s="46">
        <f t="shared" si="116"/>
        <v>278.51970897416811</v>
      </c>
      <c r="HK120" s="46">
        <f t="shared" si="117"/>
        <v>595.35782370689469</v>
      </c>
      <c r="HL120" s="51">
        <f t="shared" si="118"/>
        <v>166516.46756079397</v>
      </c>
      <c r="HM120" s="153">
        <f t="shared" si="320"/>
        <v>10000</v>
      </c>
      <c r="HN120" s="58">
        <f t="shared" si="119"/>
        <v>933.33333333333724</v>
      </c>
      <c r="HO120" s="52">
        <f t="shared" si="120"/>
        <v>250</v>
      </c>
      <c r="HP120" s="51">
        <f t="shared" si="121"/>
        <v>683.33333333333724</v>
      </c>
      <c r="HQ120" s="57">
        <f t="shared" si="122"/>
        <v>159683.33333333276</v>
      </c>
      <c r="HR120" s="153">
        <f t="shared" si="321"/>
        <v>10000</v>
      </c>
      <c r="HS120" s="468">
        <f t="shared" si="123"/>
        <v>-933.33333333333724</v>
      </c>
      <c r="HT120" s="46">
        <f t="shared" si="124"/>
        <v>-1123.8775326810628</v>
      </c>
      <c r="HU120" s="46">
        <f t="shared" si="125"/>
        <v>-873.8775326810628</v>
      </c>
      <c r="HV120" s="48"/>
      <c r="HW120" s="29"/>
      <c r="HX120" s="45">
        <v>59</v>
      </c>
      <c r="HY120" s="128">
        <f t="shared" si="126"/>
        <v>1124.3399999999999</v>
      </c>
      <c r="HZ120" s="46">
        <f t="shared" si="127"/>
        <v>242.04</v>
      </c>
      <c r="IA120" s="46">
        <f t="shared" si="128"/>
        <v>882.3</v>
      </c>
      <c r="IB120" s="46">
        <f t="shared" si="129"/>
        <v>280.14408403753367</v>
      </c>
      <c r="IC120" s="46">
        <f t="shared" si="130"/>
        <v>602.15591596246622</v>
      </c>
      <c r="ID120" s="51">
        <f t="shared" si="131"/>
        <v>167484.29450655772</v>
      </c>
      <c r="IE120" s="153">
        <f t="shared" si="322"/>
        <v>10000</v>
      </c>
      <c r="IF120" s="58">
        <f t="shared" si="132"/>
        <v>930.14625019664186</v>
      </c>
      <c r="IG120" s="52">
        <f t="shared" si="133"/>
        <v>232.12</v>
      </c>
      <c r="IH120" s="51">
        <f t="shared" si="134"/>
        <v>698.02625019664185</v>
      </c>
      <c r="II120" s="57">
        <f t="shared" si="323"/>
        <v>160487.39123839818</v>
      </c>
      <c r="IJ120" s="153">
        <f t="shared" si="324"/>
        <v>10000</v>
      </c>
      <c r="IK120" s="468">
        <f t="shared" si="135"/>
        <v>-930.14625019664186</v>
      </c>
      <c r="IL120" s="46">
        <f t="shared" si="136"/>
        <v>-1124.3399999999999</v>
      </c>
      <c r="IM120" s="46">
        <f t="shared" si="137"/>
        <v>-882.3</v>
      </c>
      <c r="IN120" s="48"/>
      <c r="IO120" s="53">
        <f t="shared" si="138"/>
        <v>242.05860034374743</v>
      </c>
      <c r="IQ120" s="45">
        <v>59</v>
      </c>
      <c r="IR120" s="128">
        <f t="shared" si="139"/>
        <v>1126.4568749999989</v>
      </c>
      <c r="IS120" s="128">
        <f t="shared" si="140"/>
        <v>246.62</v>
      </c>
      <c r="IT120" s="128">
        <f t="shared" si="141"/>
        <v>879.83687499999894</v>
      </c>
      <c r="IU120" s="46">
        <f t="shared" si="364"/>
        <v>280.42</v>
      </c>
      <c r="IV120" s="46">
        <f t="shared" si="143"/>
        <v>599.41687499999898</v>
      </c>
      <c r="IW120" s="51">
        <f t="shared" si="144"/>
        <v>167655.50437500011</v>
      </c>
      <c r="IX120" s="199">
        <f t="shared" si="325"/>
        <v>10000</v>
      </c>
      <c r="IY120" s="128">
        <f t="shared" si="145"/>
        <v>242.13198200024246</v>
      </c>
      <c r="IZ120" s="408">
        <f t="shared" si="146"/>
        <v>0</v>
      </c>
      <c r="JA120" s="58">
        <f t="shared" si="147"/>
        <v>931.95916666666494</v>
      </c>
      <c r="JB120" s="52">
        <f t="shared" si="148"/>
        <v>236.52</v>
      </c>
      <c r="JC120" s="51">
        <f t="shared" si="149"/>
        <v>695.43916666666496</v>
      </c>
      <c r="JD120" s="57">
        <f t="shared" si="150"/>
        <v>160662.96916666673</v>
      </c>
      <c r="JE120" s="280">
        <f t="shared" si="151"/>
        <v>10000</v>
      </c>
      <c r="JF120" s="280">
        <f t="shared" si="152"/>
        <v>0</v>
      </c>
      <c r="JG120" s="468">
        <f t="shared" si="153"/>
        <v>-931.95916666666494</v>
      </c>
      <c r="JH120" s="46">
        <f t="shared" si="154"/>
        <v>-1126.4568749999989</v>
      </c>
      <c r="JI120" s="46">
        <f t="shared" si="155"/>
        <v>-879.83687499999894</v>
      </c>
      <c r="JJ120" s="48"/>
      <c r="JL120" s="45">
        <v>59</v>
      </c>
      <c r="JM120" s="46">
        <f t="shared" si="156"/>
        <v>1124.4930833333331</v>
      </c>
      <c r="JN120" s="46">
        <f t="shared" si="157"/>
        <v>244.26</v>
      </c>
      <c r="JO120" s="128">
        <f t="shared" si="158"/>
        <v>880.23308333333307</v>
      </c>
      <c r="JP120" s="46">
        <f t="shared" si="326"/>
        <v>280.56</v>
      </c>
      <c r="JQ120" s="46">
        <f t="shared" si="159"/>
        <v>599.67308333333312</v>
      </c>
      <c r="JR120" s="51">
        <f t="shared" si="160"/>
        <v>167736.94808333326</v>
      </c>
      <c r="JS120" s="51">
        <f t="shared" si="537"/>
        <v>166126.3637237603</v>
      </c>
      <c r="JT120" s="199">
        <f t="shared" si="328"/>
        <v>10000</v>
      </c>
      <c r="JU120" s="128">
        <f t="shared" si="161"/>
        <v>244.24535668395802</v>
      </c>
      <c r="JV120" s="408">
        <f t="shared" si="162"/>
        <v>0</v>
      </c>
      <c r="JW120" s="58">
        <f t="shared" si="163"/>
        <v>930.37233333333074</v>
      </c>
      <c r="JX120" s="52">
        <f t="shared" si="164"/>
        <v>235.24</v>
      </c>
      <c r="JY120" s="51">
        <f t="shared" si="165"/>
        <v>695.13233333333073</v>
      </c>
      <c r="JZ120" s="51">
        <f t="shared" si="166"/>
        <v>160751.91233333349</v>
      </c>
      <c r="KA120" s="199">
        <f t="shared" si="538"/>
        <v>159999.99999999953</v>
      </c>
      <c r="KB120" s="128">
        <f t="shared" si="330"/>
        <v>10000</v>
      </c>
      <c r="KC120" s="204">
        <f t="shared" si="167"/>
        <v>0</v>
      </c>
      <c r="KD120" s="468">
        <f t="shared" si="331"/>
        <v>-930.37233333333074</v>
      </c>
      <c r="KE120" s="46">
        <f t="shared" si="168"/>
        <v>-1124.4930833333331</v>
      </c>
      <c r="KF120" s="46">
        <f t="shared" si="169"/>
        <v>-880.23308333333307</v>
      </c>
      <c r="KG120" s="48"/>
      <c r="KI120" s="45">
        <v>59</v>
      </c>
      <c r="KJ120" s="46">
        <f t="shared" si="170"/>
        <v>1124.4890404061762</v>
      </c>
      <c r="KK120" s="46">
        <f t="shared" si="171"/>
        <v>245.16</v>
      </c>
      <c r="KL120" s="128">
        <f t="shared" si="172"/>
        <v>879.3290404061762</v>
      </c>
      <c r="KM120" s="46">
        <f t="shared" si="173"/>
        <v>280.39831231720808</v>
      </c>
      <c r="KN120" s="46">
        <f t="shared" si="174"/>
        <v>598.93072808896818</v>
      </c>
      <c r="KO120" s="51">
        <f t="shared" si="175"/>
        <v>167640.05666223585</v>
      </c>
      <c r="KP120" s="199">
        <f t="shared" si="539"/>
        <v>169060.48007498166</v>
      </c>
      <c r="KQ120" s="199">
        <f t="shared" si="333"/>
        <v>10000</v>
      </c>
      <c r="KR120" s="128">
        <f t="shared" si="176"/>
        <v>317.8965366969947</v>
      </c>
      <c r="KS120" s="408">
        <f t="shared" si="177"/>
        <v>0</v>
      </c>
      <c r="KT120" s="45">
        <v>59</v>
      </c>
      <c r="KU120" s="46">
        <f t="shared" si="334"/>
        <v>1124.49</v>
      </c>
      <c r="KV120" s="46">
        <f t="shared" si="178"/>
        <v>245.16</v>
      </c>
      <c r="KW120" s="128">
        <f t="shared" si="179"/>
        <v>879.33</v>
      </c>
      <c r="KX120" s="46">
        <f t="shared" si="180"/>
        <v>280.3982150100581</v>
      </c>
      <c r="KY120" s="46">
        <f t="shared" si="181"/>
        <v>598.93178498994189</v>
      </c>
      <c r="KZ120" s="51">
        <f t="shared" si="182"/>
        <v>167639.99722104491</v>
      </c>
      <c r="LA120" s="153">
        <f t="shared" si="540"/>
        <v>169060.48007498166</v>
      </c>
      <c r="LB120" s="58">
        <f t="shared" si="457"/>
        <v>930.59633333333579</v>
      </c>
      <c r="LC120" s="52">
        <f t="shared" si="184"/>
        <v>236.74</v>
      </c>
      <c r="LD120" s="51">
        <f t="shared" si="185"/>
        <v>693.85633333333578</v>
      </c>
      <c r="LE120" s="51">
        <f t="shared" si="186"/>
        <v>160669.51633333336</v>
      </c>
      <c r="LF120" s="51">
        <f t="shared" si="541"/>
        <v>163258.62399999984</v>
      </c>
      <c r="LG120" s="128">
        <f t="shared" si="187"/>
        <v>10000</v>
      </c>
      <c r="LH120" s="204">
        <f t="shared" si="188"/>
        <v>0</v>
      </c>
      <c r="LI120" s="479">
        <f t="shared" si="189"/>
        <v>-930.59633333333579</v>
      </c>
      <c r="LJ120" s="46">
        <f t="shared" si="337"/>
        <v>-1124.49</v>
      </c>
      <c r="LK120" s="46">
        <f t="shared" si="338"/>
        <v>-879.33</v>
      </c>
      <c r="LL120" s="48"/>
      <c r="LN120" s="45">
        <v>59</v>
      </c>
      <c r="LO120" s="46">
        <f t="shared" si="190"/>
        <v>1123.1238136873469</v>
      </c>
      <c r="LP120" s="46">
        <f t="shared" si="510"/>
        <v>256.66000000000003</v>
      </c>
      <c r="LQ120" s="46">
        <f t="shared" si="192"/>
        <v>866.46381368734683</v>
      </c>
      <c r="LR120" s="46">
        <f t="shared" si="193"/>
        <v>275.9926607910092</v>
      </c>
      <c r="LS120" s="46">
        <f t="shared" si="194"/>
        <v>590.47115289633757</v>
      </c>
      <c r="LT120" s="51">
        <f t="shared" si="195"/>
        <v>165005.1253217092</v>
      </c>
      <c r="LU120" s="199">
        <f t="shared" si="339"/>
        <v>10000</v>
      </c>
      <c r="LV120" s="58">
        <f t="shared" si="196"/>
        <v>933.33033333333128</v>
      </c>
      <c r="LW120" s="241">
        <f t="shared" si="511"/>
        <v>256.66000000000003</v>
      </c>
      <c r="LX120" s="51">
        <f t="shared" si="198"/>
        <v>676.6703333333312</v>
      </c>
      <c r="LY120" s="51">
        <f t="shared" si="340"/>
        <v>158236.37033333318</v>
      </c>
      <c r="LZ120" s="46">
        <f t="shared" si="341"/>
        <v>256.66000000000003</v>
      </c>
      <c r="MA120" s="199">
        <f t="shared" si="342"/>
        <v>10000</v>
      </c>
      <c r="MB120" s="468">
        <f t="shared" si="199"/>
        <v>-933.33033333333128</v>
      </c>
      <c r="MC120" s="46">
        <f t="shared" si="200"/>
        <v>-1123.1238136873469</v>
      </c>
      <c r="MD120" s="46">
        <f t="shared" si="201"/>
        <v>-866.46381368734683</v>
      </c>
      <c r="ME120" s="48"/>
      <c r="MG120" s="45">
        <v>59</v>
      </c>
      <c r="MH120" s="46">
        <f t="shared" si="202"/>
        <v>1076.608661999408</v>
      </c>
      <c r="MI120" s="46">
        <f t="shared" si="512"/>
        <v>149.32999999999998</v>
      </c>
      <c r="MJ120" s="46">
        <f t="shared" si="204"/>
        <v>927.27866199940809</v>
      </c>
      <c r="MK120" s="46">
        <f t="shared" si="205"/>
        <v>271.5276782490991</v>
      </c>
      <c r="ML120" s="46">
        <f t="shared" si="206"/>
        <v>655.75098375030893</v>
      </c>
      <c r="MM120" s="51">
        <f t="shared" si="207"/>
        <v>162260.85596570914</v>
      </c>
      <c r="MN120" s="199">
        <f t="shared" si="343"/>
        <v>10000</v>
      </c>
      <c r="MO120" s="58">
        <f t="shared" si="208"/>
        <v>889.32945707741396</v>
      </c>
      <c r="MP120" s="52">
        <f t="shared" si="513"/>
        <v>143.02000000000001</v>
      </c>
      <c r="MQ120" s="51">
        <f t="shared" si="210"/>
        <v>746.30945707741398</v>
      </c>
      <c r="MR120" s="57">
        <f t="shared" si="211"/>
        <v>155281.52203243246</v>
      </c>
      <c r="MS120" s="199">
        <f t="shared" si="344"/>
        <v>10000</v>
      </c>
      <c r="MT120" s="468">
        <f t="shared" si="345"/>
        <v>-889.32945707741396</v>
      </c>
      <c r="MU120" s="46">
        <f t="shared" si="212"/>
        <v>-1076.608661999408</v>
      </c>
      <c r="MV120" s="46">
        <f t="shared" si="213"/>
        <v>-927.27866199940809</v>
      </c>
      <c r="MW120" s="48"/>
      <c r="MY120" s="45">
        <v>59</v>
      </c>
      <c r="MZ120" s="46">
        <f t="shared" si="214"/>
        <v>1076.608661999408</v>
      </c>
      <c r="NA120" s="46">
        <f t="shared" si="514"/>
        <v>149.32999999999998</v>
      </c>
      <c r="NB120" s="128">
        <f t="shared" si="216"/>
        <v>927.27866199940809</v>
      </c>
      <c r="NC120" s="46">
        <f t="shared" si="217"/>
        <v>271.5276782490991</v>
      </c>
      <c r="ND120" s="46">
        <f t="shared" si="218"/>
        <v>655.75098375030893</v>
      </c>
      <c r="NE120" s="51">
        <f t="shared" si="219"/>
        <v>162260.85596570914</v>
      </c>
      <c r="NF120" s="153">
        <f t="shared" si="346"/>
        <v>10000</v>
      </c>
      <c r="NG120" s="45">
        <v>59</v>
      </c>
      <c r="NH120" s="46">
        <f t="shared" si="220"/>
        <v>1076.6099999999999</v>
      </c>
      <c r="NI120" s="46">
        <f t="shared" si="515"/>
        <v>149.32999999999998</v>
      </c>
      <c r="NJ120" s="128">
        <f t="shared" si="347"/>
        <v>927.28</v>
      </c>
      <c r="NK120" s="46">
        <f t="shared" si="348"/>
        <v>271.52754256979341</v>
      </c>
      <c r="NL120" s="46">
        <f t="shared" si="222"/>
        <v>655.7524574302065</v>
      </c>
      <c r="NM120" s="51">
        <f t="shared" si="223"/>
        <v>162260.77308444586</v>
      </c>
      <c r="NN120" s="58">
        <f t="shared" si="224"/>
        <v>888.78037499999857</v>
      </c>
      <c r="NO120" s="52">
        <f t="shared" si="516"/>
        <v>143.05000000000001</v>
      </c>
      <c r="NP120" s="51">
        <f t="shared" si="226"/>
        <v>745.7303749999985</v>
      </c>
      <c r="NQ120" s="57">
        <f t="shared" si="227"/>
        <v>155314.72787500016</v>
      </c>
      <c r="NR120" s="153">
        <f t="shared" si="349"/>
        <v>10000</v>
      </c>
      <c r="NS120" s="469">
        <f t="shared" si="228"/>
        <v>-888.78037499999857</v>
      </c>
      <c r="NT120" s="46">
        <f t="shared" si="229"/>
        <v>-1076.6099999999999</v>
      </c>
      <c r="NU120" s="46">
        <f t="shared" si="230"/>
        <v>-927.28</v>
      </c>
      <c r="NV120" s="48"/>
      <c r="NX120" s="45">
        <v>59</v>
      </c>
      <c r="NY120" s="46">
        <f t="shared" si="231"/>
        <v>1076.6456011701148</v>
      </c>
      <c r="NZ120" s="46">
        <f t="shared" si="517"/>
        <v>152.26999999999998</v>
      </c>
      <c r="OA120" s="46">
        <f t="shared" si="233"/>
        <v>924.37560117011481</v>
      </c>
      <c r="OB120" s="46">
        <f t="shared" si="234"/>
        <v>271.65770660098207</v>
      </c>
      <c r="OC120" s="46">
        <f t="shared" si="235"/>
        <v>652.7178945691328</v>
      </c>
      <c r="OD120" s="51">
        <f t="shared" si="236"/>
        <v>162341.90606602011</v>
      </c>
      <c r="OE120" s="57">
        <f t="shared" si="542"/>
        <v>166126.3637237603</v>
      </c>
      <c r="OF120" s="153">
        <f t="shared" si="351"/>
        <v>10000</v>
      </c>
      <c r="OG120" s="58">
        <f t="shared" si="237"/>
        <v>889.48383333333379</v>
      </c>
      <c r="OH120" s="241">
        <f t="shared" si="543"/>
        <v>146.64999999999998</v>
      </c>
      <c r="OI120" s="51">
        <f t="shared" si="238"/>
        <v>742.83383333333381</v>
      </c>
      <c r="OJ120" s="51">
        <f t="shared" si="239"/>
        <v>155373.0038333335</v>
      </c>
      <c r="OK120" s="153">
        <f t="shared" si="544"/>
        <v>159999.99999999953</v>
      </c>
      <c r="OL120" s="153">
        <f t="shared" si="354"/>
        <v>10000</v>
      </c>
      <c r="OM120" s="468">
        <f t="shared" si="355"/>
        <v>-889.48383333333379</v>
      </c>
      <c r="ON120" s="46">
        <f t="shared" si="356"/>
        <v>-1076.6456011701148</v>
      </c>
      <c r="OO120" s="46">
        <f t="shared" si="240"/>
        <v>-924.37560117011481</v>
      </c>
      <c r="OP120" s="48"/>
      <c r="OR120" s="45">
        <v>59</v>
      </c>
      <c r="OS120" s="46">
        <f t="shared" si="241"/>
        <v>1076.765700416463</v>
      </c>
      <c r="OT120" s="46">
        <f t="shared" si="518"/>
        <v>152.48000000000002</v>
      </c>
      <c r="OU120" s="128">
        <f t="shared" si="243"/>
        <v>924.28570041646299</v>
      </c>
      <c r="OV120" s="46">
        <f t="shared" si="244"/>
        <v>271.65111083380526</v>
      </c>
      <c r="OW120" s="46">
        <f t="shared" si="245"/>
        <v>652.63458958265778</v>
      </c>
      <c r="OX120" s="51">
        <f t="shared" si="246"/>
        <v>162338.03191070049</v>
      </c>
      <c r="OY120" s="51">
        <f t="shared" si="545"/>
        <v>166344.19700329</v>
      </c>
      <c r="OZ120" s="153">
        <f t="shared" si="358"/>
        <v>10000</v>
      </c>
      <c r="PA120" s="45">
        <v>59</v>
      </c>
      <c r="PB120" s="46">
        <f t="shared" si="247"/>
        <v>1076.765700416463</v>
      </c>
      <c r="PC120" s="46">
        <f t="shared" si="546"/>
        <v>152.48000000000002</v>
      </c>
      <c r="PD120" s="128">
        <f t="shared" si="248"/>
        <v>924.28570041646299</v>
      </c>
      <c r="PE120" s="46">
        <f t="shared" si="249"/>
        <v>271.65111083380526</v>
      </c>
      <c r="PF120" s="46">
        <f t="shared" si="250"/>
        <v>652.63458958265778</v>
      </c>
      <c r="PG120" s="51">
        <f t="shared" si="251"/>
        <v>162338.03191070049</v>
      </c>
      <c r="PH120" s="153">
        <f t="shared" si="547"/>
        <v>166344.07687014932</v>
      </c>
      <c r="PI120" s="688">
        <f t="shared" si="252"/>
        <v>889.6533333333341</v>
      </c>
      <c r="PJ120" s="52">
        <f t="shared" si="548"/>
        <v>147.03</v>
      </c>
      <c r="PK120" s="51">
        <f t="shared" si="253"/>
        <v>742.62333333333413</v>
      </c>
      <c r="PL120" s="57">
        <f t="shared" si="254"/>
        <v>155371.26333333345</v>
      </c>
      <c r="PM120" s="57">
        <f t="shared" si="549"/>
        <v>160404.73599999992</v>
      </c>
      <c r="PN120" s="153">
        <f t="shared" si="363"/>
        <v>10000</v>
      </c>
      <c r="PO120" s="469">
        <f t="shared" si="255"/>
        <v>-889.6533333333341</v>
      </c>
      <c r="PP120" s="46">
        <f t="shared" si="256"/>
        <v>-1076.765700416463</v>
      </c>
      <c r="PQ120" s="46">
        <f t="shared" si="257"/>
        <v>-924.28570041646299</v>
      </c>
      <c r="PR120" s="48"/>
    </row>
    <row r="121" spans="2:434" hidden="1" x14ac:dyDescent="0.3">
      <c r="B121" s="45">
        <v>60</v>
      </c>
      <c r="C121" s="46">
        <f t="shared" si="10"/>
        <v>1111.77</v>
      </c>
      <c r="D121" s="46">
        <f t="shared" si="11"/>
        <v>100</v>
      </c>
      <c r="E121" s="46">
        <f t="shared" si="12"/>
        <v>1011.77</v>
      </c>
      <c r="F121" s="46">
        <f t="shared" si="13"/>
        <v>263.29140101249845</v>
      </c>
      <c r="G121" s="46">
        <f t="shared" si="14"/>
        <v>748.47859898750153</v>
      </c>
      <c r="H121" s="51">
        <f t="shared" si="15"/>
        <v>157226.36200851155</v>
      </c>
      <c r="I121" s="58">
        <f t="shared" si="16"/>
        <v>933.33333333333337</v>
      </c>
      <c r="J121" s="52">
        <f t="shared" si="17"/>
        <v>100</v>
      </c>
      <c r="K121" s="51">
        <f t="shared" si="18"/>
        <v>833.33333333333337</v>
      </c>
      <c r="L121" s="57">
        <f t="shared" si="19"/>
        <v>149999.99999999942</v>
      </c>
      <c r="M121" s="468">
        <f t="shared" si="258"/>
        <v>-933.33333333333337</v>
      </c>
      <c r="N121" s="46">
        <f t="shared" si="259"/>
        <v>-1111.77</v>
      </c>
      <c r="O121" s="47"/>
      <c r="P121" s="46">
        <f t="shared" si="260"/>
        <v>-1011.77</v>
      </c>
      <c r="Q121" s="48"/>
      <c r="R121" s="29"/>
      <c r="S121" s="29"/>
      <c r="T121" s="45">
        <v>60</v>
      </c>
      <c r="U121" s="46">
        <f t="shared" si="20"/>
        <v>1159.33</v>
      </c>
      <c r="V121" s="46">
        <f t="shared" si="21"/>
        <v>147.56</v>
      </c>
      <c r="W121" s="46">
        <f t="shared" si="261"/>
        <v>1011.77</v>
      </c>
      <c r="X121" s="46">
        <f t="shared" si="22"/>
        <v>263.29140101249845</v>
      </c>
      <c r="Y121" s="46">
        <f t="shared" si="23"/>
        <v>748.47859898750153</v>
      </c>
      <c r="Z121" s="51">
        <f t="shared" si="24"/>
        <v>157226.36200851155</v>
      </c>
      <c r="AA121" s="58">
        <f t="shared" si="25"/>
        <v>974.23333333333335</v>
      </c>
      <c r="AB121" s="52">
        <f t="shared" si="26"/>
        <v>140.9</v>
      </c>
      <c r="AC121" s="51">
        <f t="shared" si="27"/>
        <v>833.33333333333337</v>
      </c>
      <c r="AD121" s="57">
        <f t="shared" si="28"/>
        <v>149999.99999999942</v>
      </c>
      <c r="AE121" s="468">
        <f t="shared" si="262"/>
        <v>-974.23333333333335</v>
      </c>
      <c r="AF121" s="46">
        <f t="shared" si="29"/>
        <v>-1159.33</v>
      </c>
      <c r="AG121" s="47"/>
      <c r="AH121" s="46">
        <f t="shared" si="263"/>
        <v>-1011.77</v>
      </c>
      <c r="AI121" s="48"/>
      <c r="AJ121" s="29"/>
      <c r="AK121" s="45">
        <v>60</v>
      </c>
      <c r="AL121" s="46">
        <f t="shared" si="30"/>
        <v>1117.72</v>
      </c>
      <c r="AM121" s="46"/>
      <c r="AN121" s="46"/>
      <c r="AO121" s="46">
        <f t="shared" si="31"/>
        <v>146.1</v>
      </c>
      <c r="AP121" s="128">
        <f t="shared" si="32"/>
        <v>971.62</v>
      </c>
      <c r="AQ121" s="128"/>
      <c r="AR121" s="128"/>
      <c r="AS121" s="46">
        <f t="shared" si="33"/>
        <v>269.33393439420212</v>
      </c>
      <c r="AT121" s="46">
        <f t="shared" si="34"/>
        <v>702.28606560579783</v>
      </c>
      <c r="AU121" s="51"/>
      <c r="AV121" s="51"/>
      <c r="AW121" s="51">
        <f t="shared" si="35"/>
        <v>160898.07457091549</v>
      </c>
      <c r="AX121" s="58">
        <f t="shared" si="264"/>
        <v>927.38215694565588</v>
      </c>
      <c r="AY121" s="52"/>
      <c r="AZ121" s="52"/>
      <c r="BA121" s="52">
        <f t="shared" si="36"/>
        <v>139.94</v>
      </c>
      <c r="BB121" s="51">
        <f t="shared" si="37"/>
        <v>787.44215694565582</v>
      </c>
      <c r="BC121" s="51"/>
      <c r="BD121" s="51"/>
      <c r="BE121" s="57">
        <f t="shared" si="38"/>
        <v>153990.53058326058</v>
      </c>
      <c r="BF121" s="468">
        <f t="shared" si="39"/>
        <v>-927.38215694565588</v>
      </c>
      <c r="BG121" s="46">
        <f t="shared" si="40"/>
        <v>-1117.72</v>
      </c>
      <c r="BH121" s="46">
        <f t="shared" si="41"/>
        <v>-971.62</v>
      </c>
      <c r="BI121" s="48"/>
      <c r="BJ121" s="12"/>
      <c r="BK121" s="45">
        <v>60</v>
      </c>
      <c r="BL121" s="46">
        <f t="shared" si="265"/>
        <v>1160.6099999999999</v>
      </c>
      <c r="BM121" s="46">
        <f t="shared" si="266"/>
        <v>148.84</v>
      </c>
      <c r="BN121" s="46">
        <f t="shared" si="267"/>
        <v>1011.77</v>
      </c>
      <c r="BO121" s="46">
        <f t="shared" si="42"/>
        <v>263.29140101249845</v>
      </c>
      <c r="BP121" s="46">
        <f t="shared" si="43"/>
        <v>748.47859898750153</v>
      </c>
      <c r="BQ121" s="149">
        <f t="shared" si="44"/>
        <v>157226.36200851155</v>
      </c>
      <c r="BR121" s="57">
        <f t="shared" si="519"/>
        <v>166126.3637237603</v>
      </c>
      <c r="BS121" s="58">
        <f t="shared" si="45"/>
        <v>976.6733333333334</v>
      </c>
      <c r="BT121" s="52">
        <f t="shared" si="269"/>
        <v>143.34</v>
      </c>
      <c r="BU121" s="51">
        <f t="shared" si="46"/>
        <v>833.33333333333337</v>
      </c>
      <c r="BV121" s="149">
        <f t="shared" si="47"/>
        <v>149999.99999999942</v>
      </c>
      <c r="BW121" s="153">
        <f t="shared" si="520"/>
        <v>159999.99999999953</v>
      </c>
      <c r="BX121" s="468">
        <f t="shared" si="271"/>
        <v>-976.6733333333334</v>
      </c>
      <c r="BY121" s="46">
        <f t="shared" si="272"/>
        <v>-1160.6099999999999</v>
      </c>
      <c r="BZ121" s="46">
        <f t="shared" si="48"/>
        <v>-1011.77</v>
      </c>
      <c r="CA121" s="48"/>
      <c r="CB121" s="29"/>
      <c r="CC121" s="45">
        <v>60</v>
      </c>
      <c r="CD121" s="239">
        <f t="shared" si="49"/>
        <v>1117.6300000000001</v>
      </c>
      <c r="CE121" s="239">
        <f t="shared" si="273"/>
        <v>147.36000000000001</v>
      </c>
      <c r="CF121" s="128">
        <f t="shared" si="50"/>
        <v>970.27</v>
      </c>
      <c r="CG121" s="46">
        <f t="shared" si="274"/>
        <v>269.03920476580089</v>
      </c>
      <c r="CH121" s="46">
        <f t="shared" si="52"/>
        <v>701.23079523419915</v>
      </c>
      <c r="CI121" s="149">
        <f t="shared" si="53"/>
        <v>160722.29206424631</v>
      </c>
      <c r="CJ121" s="199">
        <f t="shared" si="521"/>
        <v>169060.48007498166</v>
      </c>
      <c r="CK121" s="153">
        <f t="shared" si="276"/>
        <v>10000</v>
      </c>
      <c r="CL121" s="45">
        <v>60</v>
      </c>
      <c r="CM121" s="46">
        <f t="shared" si="277"/>
        <v>1117.6300000000001</v>
      </c>
      <c r="CN121" s="239">
        <f t="shared" si="54"/>
        <v>147.36000000000001</v>
      </c>
      <c r="CO121" s="128">
        <f t="shared" si="278"/>
        <v>970.27</v>
      </c>
      <c r="CP121" s="46">
        <f t="shared" si="55"/>
        <v>269.03920476580089</v>
      </c>
      <c r="CQ121" s="46">
        <f t="shared" si="56"/>
        <v>701.23079523419915</v>
      </c>
      <c r="CR121" s="149">
        <f t="shared" si="57"/>
        <v>160722.29206424631</v>
      </c>
      <c r="CS121" s="153">
        <f t="shared" si="522"/>
        <v>169060.48007498166</v>
      </c>
      <c r="CT121" s="58">
        <f t="shared" si="58"/>
        <v>927.86033333333398</v>
      </c>
      <c r="CU121" s="52">
        <f t="shared" si="280"/>
        <v>142.30000000000001</v>
      </c>
      <c r="CV121" s="51">
        <f t="shared" si="281"/>
        <v>785.56033333333403</v>
      </c>
      <c r="CW121" s="149">
        <f t="shared" si="59"/>
        <v>153831.89999999991</v>
      </c>
      <c r="CX121" s="57">
        <f t="shared" si="523"/>
        <v>163258.62399999984</v>
      </c>
      <c r="CY121" s="153">
        <f t="shared" si="283"/>
        <v>10000</v>
      </c>
      <c r="CZ121" s="479">
        <f t="shared" si="60"/>
        <v>-927.86033333333398</v>
      </c>
      <c r="DA121" s="46">
        <f t="shared" si="284"/>
        <v>-1117.6300000000001</v>
      </c>
      <c r="DB121" s="46">
        <f t="shared" si="285"/>
        <v>-970.27</v>
      </c>
      <c r="DC121" s="48"/>
      <c r="DE121" s="237">
        <v>60</v>
      </c>
      <c r="DF121" s="46">
        <f t="shared" si="61"/>
        <v>1085.0999999999999</v>
      </c>
      <c r="DG121" s="239">
        <f t="shared" si="524"/>
        <v>73.33</v>
      </c>
      <c r="DH121" s="46">
        <f t="shared" si="62"/>
        <v>1011.77</v>
      </c>
      <c r="DI121" s="46">
        <f t="shared" si="63"/>
        <v>263.29140101249845</v>
      </c>
      <c r="DJ121" s="46">
        <f t="shared" si="64"/>
        <v>748.47859898750153</v>
      </c>
      <c r="DK121" s="51">
        <f t="shared" si="65"/>
        <v>157226.36200851155</v>
      </c>
      <c r="DL121" s="58">
        <f t="shared" si="66"/>
        <v>906.66333333333341</v>
      </c>
      <c r="DM121" s="240">
        <f t="shared" si="525"/>
        <v>73.33</v>
      </c>
      <c r="DN121" s="51">
        <f t="shared" si="67"/>
        <v>833.33333333333337</v>
      </c>
      <c r="DO121" s="57">
        <f t="shared" si="68"/>
        <v>149999.99999999942</v>
      </c>
      <c r="DP121" s="468">
        <f t="shared" si="288"/>
        <v>-906.66333333333341</v>
      </c>
      <c r="DQ121" s="46">
        <f t="shared" si="289"/>
        <v>-1085.0999999999999</v>
      </c>
      <c r="DR121" s="47"/>
      <c r="DS121" s="46">
        <f t="shared" si="290"/>
        <v>-1011.77</v>
      </c>
      <c r="DT121" s="48"/>
      <c r="DU121" s="29"/>
      <c r="DV121" s="237">
        <v>60</v>
      </c>
      <c r="DW121" s="46">
        <f t="shared" si="291"/>
        <v>1069.68</v>
      </c>
      <c r="DX121" s="239">
        <f t="shared" si="526"/>
        <v>57.91</v>
      </c>
      <c r="DY121" s="46">
        <f t="shared" si="293"/>
        <v>1011.77</v>
      </c>
      <c r="DZ121" s="46">
        <f t="shared" si="69"/>
        <v>263.29140101249845</v>
      </c>
      <c r="EA121" s="46">
        <f t="shared" si="70"/>
        <v>748.47859898750153</v>
      </c>
      <c r="EB121" s="51">
        <f t="shared" si="71"/>
        <v>157226.36200851155</v>
      </c>
      <c r="EC121" s="58">
        <f t="shared" si="72"/>
        <v>888.62333333333333</v>
      </c>
      <c r="ED121" s="240">
        <f t="shared" si="527"/>
        <v>55.29</v>
      </c>
      <c r="EE121" s="51">
        <f t="shared" si="73"/>
        <v>833.33333333333337</v>
      </c>
      <c r="EF121" s="57">
        <f t="shared" si="74"/>
        <v>149999.99999999942</v>
      </c>
      <c r="EG121" s="468">
        <f t="shared" si="295"/>
        <v>-888.62333333333333</v>
      </c>
      <c r="EH121" s="46">
        <f t="shared" si="296"/>
        <v>-1069.68</v>
      </c>
      <c r="EI121" s="47"/>
      <c r="EJ121" s="46">
        <f t="shared" si="297"/>
        <v>-1011.77</v>
      </c>
      <c r="EK121" s="48"/>
      <c r="EL121" s="29"/>
      <c r="EM121" s="237">
        <v>60</v>
      </c>
      <c r="EN121" s="239">
        <f t="shared" si="504"/>
        <v>1058.0868689014749</v>
      </c>
      <c r="EO121" s="239">
        <f t="shared" si="528"/>
        <v>58.06</v>
      </c>
      <c r="EP121" s="128">
        <f t="shared" si="77"/>
        <v>1000.0268689014749</v>
      </c>
      <c r="EQ121" s="46">
        <f t="shared" si="78"/>
        <v>263.98648590857505</v>
      </c>
      <c r="ER121" s="46">
        <f t="shared" si="79"/>
        <v>736.04038299289982</v>
      </c>
      <c r="ES121" s="51">
        <f t="shared" si="80"/>
        <v>157655.85116215213</v>
      </c>
      <c r="ET121" s="153">
        <f t="shared" si="298"/>
        <v>10000</v>
      </c>
      <c r="EU121" s="237">
        <v>60</v>
      </c>
      <c r="EV121" s="46">
        <f t="shared" si="81"/>
        <v>1058.0899999999999</v>
      </c>
      <c r="EW121" s="239">
        <f t="shared" si="529"/>
        <v>58.06</v>
      </c>
      <c r="EX121" s="128">
        <f t="shared" si="300"/>
        <v>1000.03</v>
      </c>
      <c r="EY121" s="46">
        <f t="shared" si="301"/>
        <v>263.98616265335949</v>
      </c>
      <c r="EZ121" s="46">
        <f t="shared" si="82"/>
        <v>736.04383734664043</v>
      </c>
      <c r="FA121" s="51">
        <f t="shared" si="83"/>
        <v>157655.65375466907</v>
      </c>
      <c r="FB121" s="58">
        <f t="shared" si="302"/>
        <v>874.86920833333363</v>
      </c>
      <c r="FC121" s="240">
        <f t="shared" si="530"/>
        <v>55.519999999999996</v>
      </c>
      <c r="FD121" s="51">
        <f t="shared" si="304"/>
        <v>819.34920833333365</v>
      </c>
      <c r="FE121" s="57">
        <f t="shared" si="84"/>
        <v>150629.6474999999</v>
      </c>
      <c r="FF121" s="153">
        <f t="shared" si="305"/>
        <v>10000</v>
      </c>
      <c r="FG121" s="469">
        <f t="shared" si="85"/>
        <v>-874.86920833333363</v>
      </c>
      <c r="FH121" s="46">
        <f t="shared" si="86"/>
        <v>-1058.0899999999999</v>
      </c>
      <c r="FI121" s="46">
        <f t="shared" si="87"/>
        <v>-1000.03</v>
      </c>
      <c r="FJ121" s="48"/>
      <c r="FL121" s="237">
        <v>60</v>
      </c>
      <c r="FM121" s="46">
        <f t="shared" si="306"/>
        <v>1072.67</v>
      </c>
      <c r="FN121" s="239">
        <f t="shared" si="505"/>
        <v>60.9</v>
      </c>
      <c r="FO121" s="46">
        <f t="shared" si="307"/>
        <v>1011.77</v>
      </c>
      <c r="FP121" s="46">
        <f t="shared" si="89"/>
        <v>263.29140101249845</v>
      </c>
      <c r="FQ121" s="46">
        <f t="shared" si="90"/>
        <v>748.47859898750153</v>
      </c>
      <c r="FR121" s="149">
        <f t="shared" si="91"/>
        <v>157226.36200851155</v>
      </c>
      <c r="FS121" s="57">
        <f t="shared" si="531"/>
        <v>166126.3637237603</v>
      </c>
      <c r="FT121" s="58">
        <f t="shared" si="92"/>
        <v>891.98333333333335</v>
      </c>
      <c r="FU121" s="240">
        <f t="shared" si="506"/>
        <v>58.65</v>
      </c>
      <c r="FV121" s="51">
        <f t="shared" si="94"/>
        <v>833.33333333333337</v>
      </c>
      <c r="FW121" s="149">
        <f t="shared" si="95"/>
        <v>149999.99999999942</v>
      </c>
      <c r="FX121" s="153">
        <f t="shared" si="532"/>
        <v>159999.99999999953</v>
      </c>
      <c r="FY121" s="468">
        <f t="shared" si="310"/>
        <v>-891.98333333333335</v>
      </c>
      <c r="FZ121" s="46">
        <f t="shared" si="311"/>
        <v>-1072.67</v>
      </c>
      <c r="GA121" s="46">
        <f t="shared" si="96"/>
        <v>-1011.77</v>
      </c>
      <c r="GB121" s="48"/>
      <c r="GD121" s="237">
        <v>60</v>
      </c>
      <c r="GE121" s="239">
        <f t="shared" si="507"/>
        <v>1060.0875939185617</v>
      </c>
      <c r="GF121" s="239">
        <f t="shared" si="533"/>
        <v>60.98</v>
      </c>
      <c r="GG121" s="128">
        <f t="shared" si="98"/>
        <v>999.10759391856163</v>
      </c>
      <c r="GH121" s="46">
        <f t="shared" si="99"/>
        <v>263.89525659106812</v>
      </c>
      <c r="GI121" s="46">
        <f t="shared" si="100"/>
        <v>735.21233732749351</v>
      </c>
      <c r="GJ121" s="149">
        <f t="shared" si="101"/>
        <v>157601.94161731339</v>
      </c>
      <c r="GK121" s="51">
        <f t="shared" si="534"/>
        <v>166344.19700329</v>
      </c>
      <c r="GL121" s="153">
        <f t="shared" si="314"/>
        <v>10000</v>
      </c>
      <c r="GM121" s="237">
        <v>60</v>
      </c>
      <c r="GN121" s="46">
        <f t="shared" si="102"/>
        <v>1060.0899999999999</v>
      </c>
      <c r="GO121" s="239">
        <f t="shared" si="508"/>
        <v>60.98</v>
      </c>
      <c r="GP121" s="128">
        <f t="shared" si="315"/>
        <v>999.11</v>
      </c>
      <c r="GQ121" s="46">
        <f t="shared" si="104"/>
        <v>263.89500818675634</v>
      </c>
      <c r="GR121" s="46">
        <f t="shared" si="105"/>
        <v>735.21499181324361</v>
      </c>
      <c r="GS121" s="149">
        <f t="shared" si="106"/>
        <v>157601.78992024055</v>
      </c>
      <c r="GT121" s="153">
        <f t="shared" si="535"/>
        <v>166344.07687014932</v>
      </c>
      <c r="GU121" s="58">
        <f t="shared" si="107"/>
        <v>876.92633333333197</v>
      </c>
      <c r="GV121" s="322">
        <f t="shared" si="509"/>
        <v>58.81</v>
      </c>
      <c r="GW121" s="51">
        <f t="shared" si="317"/>
        <v>818.11633333333202</v>
      </c>
      <c r="GX121" s="150">
        <f t="shared" si="109"/>
        <v>150587.33999999985</v>
      </c>
      <c r="GY121" s="57">
        <f t="shared" si="536"/>
        <v>160404.73599999992</v>
      </c>
      <c r="GZ121" s="153">
        <f t="shared" si="319"/>
        <v>10000</v>
      </c>
      <c r="HA121" s="469">
        <f t="shared" si="110"/>
        <v>-876.92633333333197</v>
      </c>
      <c r="HB121" s="46">
        <f t="shared" si="111"/>
        <v>-1060.0899999999999</v>
      </c>
      <c r="HC121" s="46">
        <f t="shared" si="112"/>
        <v>-999.11</v>
      </c>
      <c r="HD121" s="48"/>
      <c r="HF121" s="45">
        <v>60</v>
      </c>
      <c r="HG121" s="46">
        <f t="shared" si="113"/>
        <v>1123.8775326810628</v>
      </c>
      <c r="HH121" s="46">
        <f t="shared" si="114"/>
        <v>250</v>
      </c>
      <c r="HI121" s="46">
        <f t="shared" si="115"/>
        <v>873.8775326810628</v>
      </c>
      <c r="HJ121" s="46">
        <f t="shared" si="116"/>
        <v>277.52744593465661</v>
      </c>
      <c r="HK121" s="46">
        <f t="shared" si="117"/>
        <v>596.35008674640619</v>
      </c>
      <c r="HL121" s="51">
        <f t="shared" si="118"/>
        <v>165920.11747404755</v>
      </c>
      <c r="HM121" s="153">
        <f t="shared" si="320"/>
        <v>10000</v>
      </c>
      <c r="HN121" s="58">
        <f t="shared" si="119"/>
        <v>933.33333333333724</v>
      </c>
      <c r="HO121" s="52">
        <f t="shared" si="120"/>
        <v>250</v>
      </c>
      <c r="HP121" s="51">
        <f t="shared" si="121"/>
        <v>683.33333333333724</v>
      </c>
      <c r="HQ121" s="57">
        <f t="shared" si="122"/>
        <v>158999.99999999942</v>
      </c>
      <c r="HR121" s="153">
        <f t="shared" si="321"/>
        <v>10000</v>
      </c>
      <c r="HS121" s="468">
        <f t="shared" si="123"/>
        <v>-933.33333333333724</v>
      </c>
      <c r="HT121" s="46">
        <f t="shared" si="124"/>
        <v>-1123.8775326810628</v>
      </c>
      <c r="HU121" s="46">
        <f t="shared" si="125"/>
        <v>-873.8775326810628</v>
      </c>
      <c r="HV121" s="48"/>
      <c r="HW121" s="29"/>
      <c r="HX121" s="45">
        <v>60</v>
      </c>
      <c r="HY121" s="128">
        <f t="shared" si="126"/>
        <v>1124.3399999999999</v>
      </c>
      <c r="HZ121" s="46">
        <f t="shared" si="127"/>
        <v>241.18</v>
      </c>
      <c r="IA121" s="46">
        <f t="shared" si="128"/>
        <v>883.16</v>
      </c>
      <c r="IB121" s="46">
        <f t="shared" si="129"/>
        <v>279.14049084426284</v>
      </c>
      <c r="IC121" s="46">
        <f t="shared" si="130"/>
        <v>604.01950915573707</v>
      </c>
      <c r="ID121" s="51">
        <f t="shared" si="131"/>
        <v>166880.27499740198</v>
      </c>
      <c r="IE121" s="153">
        <f t="shared" si="322"/>
        <v>10000</v>
      </c>
      <c r="IF121" s="58">
        <f t="shared" si="132"/>
        <v>930.14625019664186</v>
      </c>
      <c r="IG121" s="52">
        <f t="shared" si="133"/>
        <v>231.1</v>
      </c>
      <c r="IH121" s="51">
        <f t="shared" si="134"/>
        <v>699.04625019664184</v>
      </c>
      <c r="II121" s="57">
        <f t="shared" si="323"/>
        <v>159788.34498820154</v>
      </c>
      <c r="IJ121" s="153">
        <f t="shared" si="324"/>
        <v>10000</v>
      </c>
      <c r="IK121" s="468">
        <f t="shared" si="135"/>
        <v>-930.14625019664186</v>
      </c>
      <c r="IL121" s="46">
        <f t="shared" si="136"/>
        <v>-1124.3399999999999</v>
      </c>
      <c r="IM121" s="46">
        <f t="shared" si="137"/>
        <v>-883.16</v>
      </c>
      <c r="IN121" s="48"/>
      <c r="IO121" s="53">
        <f t="shared" si="138"/>
        <v>241.19144527062761</v>
      </c>
      <c r="IQ121" s="45">
        <v>60</v>
      </c>
      <c r="IR121" s="128">
        <f t="shared" si="139"/>
        <v>1126.4568749999989</v>
      </c>
      <c r="IS121" s="128">
        <f t="shared" si="140"/>
        <v>245.74</v>
      </c>
      <c r="IT121" s="128">
        <f t="shared" si="141"/>
        <v>880.71687499999894</v>
      </c>
      <c r="IU121" s="46">
        <f t="shared" si="364"/>
        <v>279.43</v>
      </c>
      <c r="IV121" s="46">
        <f t="shared" si="143"/>
        <v>601.28687499999887</v>
      </c>
      <c r="IW121" s="51">
        <f t="shared" si="144"/>
        <v>167054.21750000012</v>
      </c>
      <c r="IX121" s="199">
        <f t="shared" si="325"/>
        <v>10000</v>
      </c>
      <c r="IY121" s="128">
        <f t="shared" si="145"/>
        <v>241.26937426841576</v>
      </c>
      <c r="IZ121" s="408">
        <f t="shared" si="146"/>
        <v>0</v>
      </c>
      <c r="JA121" s="58">
        <f t="shared" si="147"/>
        <v>931.95916666666494</v>
      </c>
      <c r="JB121" s="52">
        <f t="shared" si="148"/>
        <v>235.5</v>
      </c>
      <c r="JC121" s="51">
        <f t="shared" si="149"/>
        <v>696.45916666666494</v>
      </c>
      <c r="JD121" s="57">
        <f t="shared" si="150"/>
        <v>159966.51000000007</v>
      </c>
      <c r="JE121" s="280">
        <f t="shared" si="151"/>
        <v>10000</v>
      </c>
      <c r="JF121" s="280">
        <f t="shared" si="152"/>
        <v>0</v>
      </c>
      <c r="JG121" s="468">
        <f t="shared" si="153"/>
        <v>-931.95916666666494</v>
      </c>
      <c r="JH121" s="46">
        <f t="shared" si="154"/>
        <v>-1126.4568749999989</v>
      </c>
      <c r="JI121" s="46">
        <f t="shared" si="155"/>
        <v>-880.71687499999894</v>
      </c>
      <c r="JJ121" s="48"/>
      <c r="JL121" s="45">
        <v>60</v>
      </c>
      <c r="JM121" s="46">
        <f t="shared" si="156"/>
        <v>1124.4930833333331</v>
      </c>
      <c r="JN121" s="46">
        <f t="shared" si="157"/>
        <v>244.26</v>
      </c>
      <c r="JO121" s="128">
        <f t="shared" si="158"/>
        <v>880.23308333333307</v>
      </c>
      <c r="JP121" s="46">
        <f t="shared" si="326"/>
        <v>279.56</v>
      </c>
      <c r="JQ121" s="46">
        <f t="shared" si="159"/>
        <v>600.67308333333312</v>
      </c>
      <c r="JR121" s="149">
        <f t="shared" si="160"/>
        <v>167136.27499999994</v>
      </c>
      <c r="JS121" s="51">
        <f t="shared" si="537"/>
        <v>166126.3637237603</v>
      </c>
      <c r="JT121" s="199">
        <f t="shared" si="328"/>
        <v>10000</v>
      </c>
      <c r="JU121" s="128">
        <f t="shared" si="161"/>
        <v>244.24535668395802</v>
      </c>
      <c r="JV121" s="408">
        <f t="shared" si="162"/>
        <v>0</v>
      </c>
      <c r="JW121" s="58">
        <f t="shared" si="163"/>
        <v>930.37233333333074</v>
      </c>
      <c r="JX121" s="52">
        <f t="shared" si="164"/>
        <v>235.24</v>
      </c>
      <c r="JY121" s="51">
        <f t="shared" si="165"/>
        <v>695.13233333333073</v>
      </c>
      <c r="JZ121" s="149">
        <f t="shared" si="166"/>
        <v>160056.78000000014</v>
      </c>
      <c r="KA121" s="199">
        <f t="shared" si="538"/>
        <v>159999.99999999953</v>
      </c>
      <c r="KB121" s="128">
        <f t="shared" si="330"/>
        <v>10000</v>
      </c>
      <c r="KC121" s="204">
        <f t="shared" si="167"/>
        <v>0</v>
      </c>
      <c r="KD121" s="468">
        <f t="shared" si="331"/>
        <v>-930.37233333333074</v>
      </c>
      <c r="KE121" s="46">
        <f t="shared" si="168"/>
        <v>-1124.4930833333331</v>
      </c>
      <c r="KF121" s="46">
        <f t="shared" si="169"/>
        <v>-880.23308333333307</v>
      </c>
      <c r="KG121" s="48"/>
      <c r="KI121" s="45">
        <v>60</v>
      </c>
      <c r="KJ121" s="46">
        <f t="shared" si="170"/>
        <v>1124.4890404061762</v>
      </c>
      <c r="KK121" s="46">
        <f t="shared" si="171"/>
        <v>245.16</v>
      </c>
      <c r="KL121" s="128">
        <f t="shared" si="172"/>
        <v>879.3290404061762</v>
      </c>
      <c r="KM121" s="46">
        <f t="shared" si="173"/>
        <v>279.40009443705975</v>
      </c>
      <c r="KN121" s="46">
        <f t="shared" si="174"/>
        <v>599.92894596911651</v>
      </c>
      <c r="KO121" s="149">
        <f t="shared" si="175"/>
        <v>167040.12771626672</v>
      </c>
      <c r="KP121" s="199">
        <f t="shared" si="539"/>
        <v>169060.48007498166</v>
      </c>
      <c r="KQ121" s="199">
        <f t="shared" si="333"/>
        <v>10000</v>
      </c>
      <c r="KR121" s="128">
        <f t="shared" si="176"/>
        <v>317.8965366969947</v>
      </c>
      <c r="KS121" s="408">
        <f t="shared" si="177"/>
        <v>0</v>
      </c>
      <c r="KT121" s="45">
        <v>60</v>
      </c>
      <c r="KU121" s="46">
        <f t="shared" si="334"/>
        <v>1124.49</v>
      </c>
      <c r="KV121" s="46">
        <f t="shared" si="178"/>
        <v>245.16</v>
      </c>
      <c r="KW121" s="128">
        <f t="shared" si="179"/>
        <v>879.33</v>
      </c>
      <c r="KX121" s="46">
        <f t="shared" si="180"/>
        <v>279.39999536840816</v>
      </c>
      <c r="KY121" s="46">
        <f t="shared" si="181"/>
        <v>599.93000463159183</v>
      </c>
      <c r="KZ121" s="149">
        <f t="shared" si="182"/>
        <v>167040.0672164133</v>
      </c>
      <c r="LA121" s="153">
        <f t="shared" si="540"/>
        <v>169060.48007498166</v>
      </c>
      <c r="LB121" s="58">
        <f t="shared" si="457"/>
        <v>930.59633333333579</v>
      </c>
      <c r="LC121" s="52">
        <f t="shared" si="184"/>
        <v>236.74</v>
      </c>
      <c r="LD121" s="51">
        <f t="shared" si="185"/>
        <v>693.85633333333578</v>
      </c>
      <c r="LE121" s="149">
        <f t="shared" si="186"/>
        <v>159975.66000000003</v>
      </c>
      <c r="LF121" s="51">
        <f t="shared" si="541"/>
        <v>163258.62399999984</v>
      </c>
      <c r="LG121" s="128">
        <f t="shared" si="187"/>
        <v>10000</v>
      </c>
      <c r="LH121" s="204">
        <f t="shared" si="188"/>
        <v>0</v>
      </c>
      <c r="LI121" s="479">
        <f t="shared" si="189"/>
        <v>-930.59633333333579</v>
      </c>
      <c r="LJ121" s="46">
        <f t="shared" si="337"/>
        <v>-1124.49</v>
      </c>
      <c r="LK121" s="46">
        <f t="shared" si="338"/>
        <v>-879.33</v>
      </c>
      <c r="LL121" s="48"/>
      <c r="LN121" s="237">
        <v>60</v>
      </c>
      <c r="LO121" s="46">
        <f t="shared" si="190"/>
        <v>1123.1238136873469</v>
      </c>
      <c r="LP121" s="239">
        <f t="shared" si="510"/>
        <v>256.66000000000003</v>
      </c>
      <c r="LQ121" s="46">
        <f t="shared" si="192"/>
        <v>866.46381368734683</v>
      </c>
      <c r="LR121" s="46">
        <f t="shared" si="193"/>
        <v>275.00854220284867</v>
      </c>
      <c r="LS121" s="46">
        <f t="shared" si="194"/>
        <v>591.4552714844981</v>
      </c>
      <c r="LT121" s="51">
        <f t="shared" si="195"/>
        <v>164413.6700502247</v>
      </c>
      <c r="LU121" s="199">
        <f t="shared" si="339"/>
        <v>10000</v>
      </c>
      <c r="LV121" s="58">
        <f t="shared" si="196"/>
        <v>933.33033333333128</v>
      </c>
      <c r="LW121" s="240">
        <f t="shared" si="511"/>
        <v>256.66000000000003</v>
      </c>
      <c r="LX121" s="51">
        <f t="shared" si="198"/>
        <v>676.6703333333312</v>
      </c>
      <c r="LY121" s="51">
        <f t="shared" si="340"/>
        <v>157559.69999999984</v>
      </c>
      <c r="LZ121" s="46">
        <f t="shared" si="341"/>
        <v>256.66000000000003</v>
      </c>
      <c r="MA121" s="199">
        <f t="shared" si="342"/>
        <v>10000</v>
      </c>
      <c r="MB121" s="468">
        <f t="shared" si="199"/>
        <v>-933.33033333333128</v>
      </c>
      <c r="MC121" s="46">
        <f t="shared" si="200"/>
        <v>-1123.1238136873469</v>
      </c>
      <c r="MD121" s="46">
        <f t="shared" si="201"/>
        <v>-866.46381368734683</v>
      </c>
      <c r="ME121" s="48"/>
      <c r="MG121" s="237">
        <v>60</v>
      </c>
      <c r="MH121" s="46">
        <f t="shared" si="202"/>
        <v>1076.608661999408</v>
      </c>
      <c r="MI121" s="239">
        <f t="shared" si="512"/>
        <v>148.72999999999999</v>
      </c>
      <c r="MJ121" s="46">
        <f t="shared" si="204"/>
        <v>927.878661999408</v>
      </c>
      <c r="MK121" s="46">
        <f t="shared" si="205"/>
        <v>270.43475994284859</v>
      </c>
      <c r="ML121" s="46">
        <f t="shared" si="206"/>
        <v>657.44390205655941</v>
      </c>
      <c r="MM121" s="51">
        <f t="shared" si="207"/>
        <v>161603.41206365259</v>
      </c>
      <c r="MN121" s="199">
        <f t="shared" si="343"/>
        <v>10000</v>
      </c>
      <c r="MO121" s="58">
        <f t="shared" si="208"/>
        <v>889.32945707741396</v>
      </c>
      <c r="MP121" s="240">
        <f t="shared" si="513"/>
        <v>142.34</v>
      </c>
      <c r="MQ121" s="51">
        <f t="shared" si="210"/>
        <v>746.98945707741393</v>
      </c>
      <c r="MR121" s="57">
        <f t="shared" si="211"/>
        <v>154534.53257535506</v>
      </c>
      <c r="MS121" s="199">
        <f t="shared" si="344"/>
        <v>10000</v>
      </c>
      <c r="MT121" s="468">
        <f t="shared" si="345"/>
        <v>-889.32945707741396</v>
      </c>
      <c r="MU121" s="46">
        <f t="shared" si="212"/>
        <v>-1076.608661999408</v>
      </c>
      <c r="MV121" s="46">
        <f t="shared" si="213"/>
        <v>-927.878661999408</v>
      </c>
      <c r="MW121" s="48"/>
      <c r="MY121" s="237">
        <v>60</v>
      </c>
      <c r="MZ121" s="46">
        <f t="shared" si="214"/>
        <v>1076.608661999408</v>
      </c>
      <c r="NA121" s="239">
        <f t="shared" si="514"/>
        <v>148.72999999999999</v>
      </c>
      <c r="NB121" s="128">
        <f t="shared" si="216"/>
        <v>927.878661999408</v>
      </c>
      <c r="NC121" s="46">
        <f t="shared" si="217"/>
        <v>270.43475994284859</v>
      </c>
      <c r="ND121" s="46">
        <f t="shared" si="218"/>
        <v>657.44390205655941</v>
      </c>
      <c r="NE121" s="51">
        <f t="shared" si="219"/>
        <v>161603.41206365259</v>
      </c>
      <c r="NF121" s="153">
        <f t="shared" si="346"/>
        <v>10000</v>
      </c>
      <c r="NG121" s="237">
        <v>60</v>
      </c>
      <c r="NH121" s="46">
        <f t="shared" si="220"/>
        <v>1076.6099999999999</v>
      </c>
      <c r="NI121" s="239">
        <f t="shared" si="515"/>
        <v>148.72999999999999</v>
      </c>
      <c r="NJ121" s="128">
        <f t="shared" si="347"/>
        <v>927.88</v>
      </c>
      <c r="NK121" s="46">
        <f t="shared" si="348"/>
        <v>270.43462180740977</v>
      </c>
      <c r="NL121" s="46">
        <f t="shared" si="222"/>
        <v>657.44537819259017</v>
      </c>
      <c r="NM121" s="51">
        <f t="shared" si="223"/>
        <v>161603.32770625327</v>
      </c>
      <c r="NN121" s="58">
        <f t="shared" si="224"/>
        <v>888.78037499999857</v>
      </c>
      <c r="NO121" s="240">
        <f t="shared" si="516"/>
        <v>142.36000000000001</v>
      </c>
      <c r="NP121" s="51">
        <f t="shared" si="226"/>
        <v>746.42037499999856</v>
      </c>
      <c r="NQ121" s="57">
        <f t="shared" si="227"/>
        <v>154568.30750000017</v>
      </c>
      <c r="NR121" s="153">
        <f t="shared" si="349"/>
        <v>10000</v>
      </c>
      <c r="NS121" s="469">
        <f t="shared" si="228"/>
        <v>-888.78037499999857</v>
      </c>
      <c r="NT121" s="46">
        <f t="shared" si="229"/>
        <v>-1076.6099999999999</v>
      </c>
      <c r="NU121" s="46">
        <f t="shared" si="230"/>
        <v>-927.88</v>
      </c>
      <c r="NV121" s="48"/>
      <c r="NX121" s="237">
        <v>60</v>
      </c>
      <c r="NY121" s="46">
        <f t="shared" si="231"/>
        <v>1076.6456011701148</v>
      </c>
      <c r="NZ121" s="239">
        <f t="shared" si="517"/>
        <v>152.26999999999998</v>
      </c>
      <c r="OA121" s="46">
        <f t="shared" si="233"/>
        <v>924.37560117011481</v>
      </c>
      <c r="OB121" s="46">
        <f t="shared" si="234"/>
        <v>270.56984344336684</v>
      </c>
      <c r="OC121" s="46">
        <f t="shared" si="235"/>
        <v>653.80575772674797</v>
      </c>
      <c r="OD121" s="149">
        <f t="shared" si="236"/>
        <v>161688.10030829336</v>
      </c>
      <c r="OE121" s="57">
        <f t="shared" si="542"/>
        <v>166126.3637237603</v>
      </c>
      <c r="OF121" s="153">
        <f t="shared" si="351"/>
        <v>10000</v>
      </c>
      <c r="OG121" s="58">
        <f t="shared" si="237"/>
        <v>889.48383333333379</v>
      </c>
      <c r="OH121" s="240">
        <f t="shared" si="543"/>
        <v>146.64999999999998</v>
      </c>
      <c r="OI121" s="51">
        <f t="shared" si="238"/>
        <v>742.83383333333381</v>
      </c>
      <c r="OJ121" s="149">
        <f t="shared" si="239"/>
        <v>154630.17000000016</v>
      </c>
      <c r="OK121" s="153">
        <f t="shared" si="544"/>
        <v>159999.99999999953</v>
      </c>
      <c r="OL121" s="153">
        <f t="shared" si="354"/>
        <v>10000</v>
      </c>
      <c r="OM121" s="468">
        <f t="shared" si="355"/>
        <v>-889.48383333333379</v>
      </c>
      <c r="ON121" s="46">
        <f t="shared" si="356"/>
        <v>-1076.6456011701148</v>
      </c>
      <c r="OO121" s="46">
        <f t="shared" si="240"/>
        <v>-924.37560117011481</v>
      </c>
      <c r="OP121" s="48"/>
      <c r="OR121" s="237">
        <v>60</v>
      </c>
      <c r="OS121" s="46">
        <f t="shared" si="241"/>
        <v>1076.765700416463</v>
      </c>
      <c r="OT121" s="239">
        <f t="shared" si="518"/>
        <v>152.48000000000002</v>
      </c>
      <c r="OU121" s="128">
        <f t="shared" si="243"/>
        <v>924.28570041646299</v>
      </c>
      <c r="OV121" s="46">
        <f t="shared" si="244"/>
        <v>270.56338651783415</v>
      </c>
      <c r="OW121" s="46">
        <f t="shared" si="245"/>
        <v>653.72231389862884</v>
      </c>
      <c r="OX121" s="149">
        <f t="shared" si="246"/>
        <v>161684.30959680188</v>
      </c>
      <c r="OY121" s="51">
        <f t="shared" si="545"/>
        <v>166344.19700329</v>
      </c>
      <c r="OZ121" s="153">
        <f t="shared" si="358"/>
        <v>10000</v>
      </c>
      <c r="PA121" s="237">
        <v>60</v>
      </c>
      <c r="PB121" s="46">
        <f t="shared" si="247"/>
        <v>1076.765700416463</v>
      </c>
      <c r="PC121" s="239">
        <f t="shared" si="546"/>
        <v>152.48000000000002</v>
      </c>
      <c r="PD121" s="128">
        <f t="shared" si="248"/>
        <v>924.28570041646299</v>
      </c>
      <c r="PE121" s="46">
        <f t="shared" si="249"/>
        <v>270.56338651783415</v>
      </c>
      <c r="PF121" s="46">
        <f t="shared" si="250"/>
        <v>653.72231389862884</v>
      </c>
      <c r="PG121" s="149">
        <f t="shared" si="251"/>
        <v>161684.30959680188</v>
      </c>
      <c r="PH121" s="153">
        <f t="shared" si="547"/>
        <v>166344.07687014932</v>
      </c>
      <c r="PI121" s="688">
        <f t="shared" si="252"/>
        <v>889.6533333333341</v>
      </c>
      <c r="PJ121" s="240">
        <f t="shared" si="548"/>
        <v>147.03</v>
      </c>
      <c r="PK121" s="51">
        <f t="shared" si="253"/>
        <v>742.62333333333413</v>
      </c>
      <c r="PL121" s="150">
        <f t="shared" si="254"/>
        <v>154628.64000000013</v>
      </c>
      <c r="PM121" s="57">
        <f t="shared" si="549"/>
        <v>160404.73599999992</v>
      </c>
      <c r="PN121" s="153">
        <f t="shared" si="363"/>
        <v>10000</v>
      </c>
      <c r="PO121" s="469">
        <f t="shared" si="255"/>
        <v>-889.6533333333341</v>
      </c>
      <c r="PP121" s="46">
        <f t="shared" si="256"/>
        <v>-1076.765700416463</v>
      </c>
      <c r="PQ121" s="46">
        <f t="shared" si="257"/>
        <v>-924.28570041646299</v>
      </c>
      <c r="PR121" s="48"/>
    </row>
    <row r="122" spans="2:434" hidden="1" x14ac:dyDescent="0.3">
      <c r="B122" s="45">
        <v>61</v>
      </c>
      <c r="C122" s="46">
        <f t="shared" si="10"/>
        <v>1111.77</v>
      </c>
      <c r="D122" s="46">
        <f t="shared" si="11"/>
        <v>100</v>
      </c>
      <c r="E122" s="46">
        <f t="shared" si="12"/>
        <v>1011.77</v>
      </c>
      <c r="F122" s="46">
        <f t="shared" si="13"/>
        <v>262.0439366808526</v>
      </c>
      <c r="G122" s="46">
        <f t="shared" si="14"/>
        <v>749.72606331914744</v>
      </c>
      <c r="H122" s="51">
        <f t="shared" si="15"/>
        <v>156476.63594519239</v>
      </c>
      <c r="I122" s="58">
        <f t="shared" si="16"/>
        <v>933.33333333333337</v>
      </c>
      <c r="J122" s="52">
        <f t="shared" si="17"/>
        <v>100</v>
      </c>
      <c r="K122" s="51">
        <f t="shared" si="18"/>
        <v>833.33333333333337</v>
      </c>
      <c r="L122" s="57">
        <f t="shared" si="19"/>
        <v>149166.66666666607</v>
      </c>
      <c r="M122" s="468">
        <f t="shared" si="258"/>
        <v>-933.33333333333337</v>
      </c>
      <c r="N122" s="46">
        <f t="shared" si="259"/>
        <v>-1111.77</v>
      </c>
      <c r="O122" s="47"/>
      <c r="P122" s="46">
        <f t="shared" si="260"/>
        <v>-1011.77</v>
      </c>
      <c r="Q122" s="48"/>
      <c r="R122" s="29"/>
      <c r="S122" s="29"/>
      <c r="T122" s="45">
        <v>61</v>
      </c>
      <c r="U122" s="46">
        <f t="shared" si="20"/>
        <v>1158.6300000000001</v>
      </c>
      <c r="V122" s="46">
        <f t="shared" si="21"/>
        <v>146.86000000000001</v>
      </c>
      <c r="W122" s="46">
        <f t="shared" si="261"/>
        <v>1011.77</v>
      </c>
      <c r="X122" s="46">
        <f t="shared" si="22"/>
        <v>262.0439366808526</v>
      </c>
      <c r="Y122" s="46">
        <f t="shared" si="23"/>
        <v>749.72606331914744</v>
      </c>
      <c r="Z122" s="51">
        <f t="shared" si="24"/>
        <v>156476.63594519239</v>
      </c>
      <c r="AA122" s="58">
        <f t="shared" si="25"/>
        <v>973.45333333333338</v>
      </c>
      <c r="AB122" s="52">
        <f t="shared" si="26"/>
        <v>140.12</v>
      </c>
      <c r="AC122" s="51">
        <f t="shared" si="27"/>
        <v>833.33333333333337</v>
      </c>
      <c r="AD122" s="57">
        <f t="shared" si="28"/>
        <v>149166.66666666607</v>
      </c>
      <c r="AE122" s="468">
        <f t="shared" si="262"/>
        <v>-973.45333333333338</v>
      </c>
      <c r="AF122" s="46">
        <f t="shared" si="29"/>
        <v>-1158.6300000000001</v>
      </c>
      <c r="AG122" s="47"/>
      <c r="AH122" s="46">
        <f t="shared" si="263"/>
        <v>-1011.77</v>
      </c>
      <c r="AI122" s="48"/>
      <c r="AJ122" s="29"/>
      <c r="AK122" s="45">
        <v>61</v>
      </c>
      <c r="AL122" s="46">
        <f t="shared" si="30"/>
        <v>1117.72</v>
      </c>
      <c r="AM122" s="46"/>
      <c r="AN122" s="46"/>
      <c r="AO122" s="46">
        <f t="shared" si="31"/>
        <v>145.46</v>
      </c>
      <c r="AP122" s="128">
        <f t="shared" si="32"/>
        <v>972.26</v>
      </c>
      <c r="AQ122" s="128"/>
      <c r="AR122" s="128"/>
      <c r="AS122" s="46">
        <f t="shared" si="33"/>
        <v>268.16345761819247</v>
      </c>
      <c r="AT122" s="46">
        <f t="shared" si="34"/>
        <v>704.09654238180747</v>
      </c>
      <c r="AU122" s="51"/>
      <c r="AV122" s="51"/>
      <c r="AW122" s="51">
        <f t="shared" si="35"/>
        <v>160193.97802853369</v>
      </c>
      <c r="AX122" s="58">
        <f t="shared" si="264"/>
        <v>927.38215694565588</v>
      </c>
      <c r="AY122" s="52"/>
      <c r="AZ122" s="52"/>
      <c r="BA122" s="52">
        <f t="shared" si="36"/>
        <v>139.22</v>
      </c>
      <c r="BB122" s="51">
        <f t="shared" si="37"/>
        <v>788.16215694565585</v>
      </c>
      <c r="BC122" s="51"/>
      <c r="BD122" s="51"/>
      <c r="BE122" s="57">
        <f t="shared" si="38"/>
        <v>153202.36842631493</v>
      </c>
      <c r="BF122" s="468">
        <f t="shared" si="39"/>
        <v>-927.38215694565588</v>
      </c>
      <c r="BG122" s="46">
        <f t="shared" si="40"/>
        <v>-1117.72</v>
      </c>
      <c r="BH122" s="46">
        <f t="shared" si="41"/>
        <v>-972.26</v>
      </c>
      <c r="BI122" s="48"/>
      <c r="BJ122" s="12"/>
      <c r="BK122" s="45">
        <v>61</v>
      </c>
      <c r="BL122" s="46">
        <f t="shared" si="265"/>
        <v>1152.6300000000001</v>
      </c>
      <c r="BM122" s="46">
        <f t="shared" si="266"/>
        <v>140.86000000000001</v>
      </c>
      <c r="BN122" s="46">
        <f t="shared" si="267"/>
        <v>1011.77</v>
      </c>
      <c r="BO122" s="46">
        <f t="shared" si="42"/>
        <v>262.0439366808526</v>
      </c>
      <c r="BP122" s="46">
        <f t="shared" si="43"/>
        <v>749.72606331914744</v>
      </c>
      <c r="BQ122" s="51">
        <f t="shared" si="44"/>
        <v>156476.63594519239</v>
      </c>
      <c r="BR122" s="150">
        <f>$BQ$121</f>
        <v>157226.36200851155</v>
      </c>
      <c r="BS122" s="58">
        <f t="shared" si="45"/>
        <v>967.71333333333337</v>
      </c>
      <c r="BT122" s="52">
        <f t="shared" si="269"/>
        <v>134.38</v>
      </c>
      <c r="BU122" s="51">
        <f t="shared" si="46"/>
        <v>833.33333333333337</v>
      </c>
      <c r="BV122" s="51">
        <f t="shared" si="47"/>
        <v>149166.66666666607</v>
      </c>
      <c r="BW122" s="150">
        <f>$BV$121</f>
        <v>149999.99999999942</v>
      </c>
      <c r="BX122" s="468">
        <f t="shared" si="271"/>
        <v>-967.71333333333337</v>
      </c>
      <c r="BY122" s="46">
        <f t="shared" si="272"/>
        <v>-1152.6300000000001</v>
      </c>
      <c r="BZ122" s="46">
        <f t="shared" si="48"/>
        <v>-1011.77</v>
      </c>
      <c r="CA122" s="48"/>
      <c r="CB122" s="29"/>
      <c r="CC122" s="45">
        <v>61</v>
      </c>
      <c r="CD122" s="128">
        <f t="shared" si="49"/>
        <v>1117.6300000000001</v>
      </c>
      <c r="CE122" s="46">
        <f t="shared" si="273"/>
        <v>140.08000000000001</v>
      </c>
      <c r="CF122" s="128">
        <f t="shared" si="50"/>
        <v>977.55</v>
      </c>
      <c r="CG122" s="46">
        <f t="shared" si="274"/>
        <v>267.87048677374383</v>
      </c>
      <c r="CH122" s="46">
        <f t="shared" si="52"/>
        <v>709.67951322625618</v>
      </c>
      <c r="CI122" s="51">
        <f t="shared" si="53"/>
        <v>160012.61255102005</v>
      </c>
      <c r="CJ122" s="149">
        <f>$CR$121</f>
        <v>160722.29206424631</v>
      </c>
      <c r="CK122" s="153">
        <f t="shared" si="276"/>
        <v>10000</v>
      </c>
      <c r="CL122" s="45">
        <v>61</v>
      </c>
      <c r="CM122" s="46">
        <f t="shared" si="277"/>
        <v>1117.6300000000001</v>
      </c>
      <c r="CN122" s="128">
        <f t="shared" si="54"/>
        <v>140.08000000000001</v>
      </c>
      <c r="CO122" s="128">
        <f t="shared" si="278"/>
        <v>977.55</v>
      </c>
      <c r="CP122" s="46">
        <f t="shared" si="55"/>
        <v>267.87048677374383</v>
      </c>
      <c r="CQ122" s="46">
        <f t="shared" si="56"/>
        <v>709.67951322625618</v>
      </c>
      <c r="CR122" s="51">
        <f t="shared" si="57"/>
        <v>160012.61255102005</v>
      </c>
      <c r="CS122" s="150">
        <f>$CR$121</f>
        <v>160722.29206424631</v>
      </c>
      <c r="CT122" s="58">
        <f t="shared" si="58"/>
        <v>927.86033333333398</v>
      </c>
      <c r="CU122" s="52">
        <f t="shared" si="280"/>
        <v>134.08000000000001</v>
      </c>
      <c r="CV122" s="51">
        <f t="shared" si="281"/>
        <v>793.78033333333394</v>
      </c>
      <c r="CW122" s="51">
        <f t="shared" si="59"/>
        <v>153038.11966666658</v>
      </c>
      <c r="CX122" s="150">
        <f>$CW$121</f>
        <v>153831.89999999991</v>
      </c>
      <c r="CY122" s="153">
        <f t="shared" si="283"/>
        <v>10000</v>
      </c>
      <c r="CZ122" s="479">
        <f t="shared" si="60"/>
        <v>-927.86033333333398</v>
      </c>
      <c r="DA122" s="46">
        <f t="shared" si="284"/>
        <v>-1117.6300000000001</v>
      </c>
      <c r="DB122" s="46">
        <f t="shared" si="285"/>
        <v>-977.55</v>
      </c>
      <c r="DC122" s="48"/>
      <c r="DE122" s="45">
        <v>61</v>
      </c>
      <c r="DF122" s="46">
        <f t="shared" si="61"/>
        <v>1093.43</v>
      </c>
      <c r="DG122" s="46">
        <f>IF(AND($H$7="Oui",DE122&gt;$I$7),0,IF(DE122&gt;$B$7,0,(TRUNC($C$7*$P$32*$L$7/12,2))+(TRUNC($C$7*$Q$32*$M$7/12,2))))</f>
        <v>81.66</v>
      </c>
      <c r="DH122" s="46">
        <f t="shared" si="62"/>
        <v>1011.77</v>
      </c>
      <c r="DI122" s="46">
        <f t="shared" si="63"/>
        <v>262.0439366808526</v>
      </c>
      <c r="DJ122" s="46">
        <f t="shared" si="64"/>
        <v>749.72606331914744</v>
      </c>
      <c r="DK122" s="51">
        <f t="shared" si="65"/>
        <v>156476.63594519239</v>
      </c>
      <c r="DL122" s="58">
        <f t="shared" si="66"/>
        <v>914.99333333333334</v>
      </c>
      <c r="DM122" s="52">
        <f>IF(AND($H$7="Oui",DE122&gt;$I$7),0,IF(DE122&gt;$B$7,0,(TRUNC($C$7*$P$32/12,2))+(TRUNC($C$7*$Q$32/12,2))))</f>
        <v>81.66</v>
      </c>
      <c r="DN122" s="51">
        <f t="shared" si="67"/>
        <v>833.33333333333337</v>
      </c>
      <c r="DO122" s="57">
        <f t="shared" si="68"/>
        <v>149166.66666666607</v>
      </c>
      <c r="DP122" s="468">
        <f t="shared" si="288"/>
        <v>-914.99333333333334</v>
      </c>
      <c r="DQ122" s="46">
        <f t="shared" si="289"/>
        <v>-1093.43</v>
      </c>
      <c r="DR122" s="47"/>
      <c r="DS122" s="46">
        <f t="shared" si="290"/>
        <v>-1011.77</v>
      </c>
      <c r="DT122" s="48"/>
      <c r="DU122" s="29"/>
      <c r="DV122" s="45">
        <v>61</v>
      </c>
      <c r="DW122" s="46">
        <f t="shared" si="291"/>
        <v>1075.96</v>
      </c>
      <c r="DX122" s="46">
        <f>IF(AND($H$7="Oui",DV122&gt;$I$7),0,IF(DV122&gt;$B$7,0,(TRUNC(EB121*$R$32*$L$7/12,2))+(TRUNC(EB121*$S$32*$M$7/12,2))))</f>
        <v>64.19</v>
      </c>
      <c r="DY122" s="46">
        <f t="shared" si="293"/>
        <v>1011.77</v>
      </c>
      <c r="DZ122" s="46">
        <f t="shared" si="69"/>
        <v>262.0439366808526</v>
      </c>
      <c r="EA122" s="46">
        <f t="shared" si="70"/>
        <v>749.72606331914744</v>
      </c>
      <c r="EB122" s="51">
        <f t="shared" si="71"/>
        <v>156476.63594519239</v>
      </c>
      <c r="EC122" s="58">
        <f t="shared" si="72"/>
        <v>894.56333333333339</v>
      </c>
      <c r="ED122" s="52">
        <f>IF(AND($H$7="Oui",DV122&gt;$I$7),0,IF(DV122&gt;$B$7,0,(TRUNC(EF121*$R$32/12,2))+(TRUNC(EF121*$S$32/12,2))))</f>
        <v>61.230000000000004</v>
      </c>
      <c r="EE122" s="51">
        <f t="shared" si="73"/>
        <v>833.33333333333337</v>
      </c>
      <c r="EF122" s="57">
        <f t="shared" si="74"/>
        <v>149166.66666666607</v>
      </c>
      <c r="EG122" s="468">
        <f t="shared" si="295"/>
        <v>-894.56333333333339</v>
      </c>
      <c r="EH122" s="46">
        <f t="shared" si="296"/>
        <v>-1075.96</v>
      </c>
      <c r="EI122" s="47"/>
      <c r="EJ122" s="46">
        <f t="shared" si="297"/>
        <v>-1011.77</v>
      </c>
      <c r="EK122" s="48"/>
      <c r="EL122" s="29"/>
      <c r="EM122" s="45">
        <v>61</v>
      </c>
      <c r="EN122" s="46">
        <f t="shared" ref="EN122:EN133" si="550">IF(AND($H$7="Oui",EM122=$I$7),EP122+EO122,IF(EM122&gt;$B$7,0,IF($F$10="Paliers",ROUND(-PMT(($D$7+($T$32*$L$7)+($U$32*$M$7))/12,$B$7-EM121,ES121,0,0),2),IF(AND($H$7="Oui",EM122=$I$7),EP122+EO122,IF(AND($H$7="Oui",EM122&gt;$I$7),0,IF(EM122&gt;$B$7,0,$EN$60))))))</f>
        <v>1058.0868689014749</v>
      </c>
      <c r="EO122" s="46">
        <f>IF(EM122&gt;$B$7,0,(TRUNC(ES121*$T$32*$L$7/12,2))+(TRUNC(ES121*$U$32*$M$7/12,2)))</f>
        <v>64.37</v>
      </c>
      <c r="EP122" s="128">
        <f t="shared" si="77"/>
        <v>993.71686890147487</v>
      </c>
      <c r="EQ122" s="46">
        <f t="shared" si="78"/>
        <v>262.75975193692022</v>
      </c>
      <c r="ER122" s="46">
        <f t="shared" si="79"/>
        <v>730.95711696455464</v>
      </c>
      <c r="ES122" s="51">
        <f t="shared" si="80"/>
        <v>156924.89404518757</v>
      </c>
      <c r="ET122" s="153">
        <f t="shared" si="298"/>
        <v>10000</v>
      </c>
      <c r="EU122" s="45">
        <v>61</v>
      </c>
      <c r="EV122" s="46">
        <f t="shared" si="81"/>
        <v>1058.0899999999999</v>
      </c>
      <c r="EW122" s="46">
        <f>IF(EU122&gt;$B$7,0,(TRUNC(FA121*$T$32*$L$7/12,2))+(TRUNC(FA121*$U$32*$M$7/12,2)))</f>
        <v>64.37</v>
      </c>
      <c r="EX122" s="128">
        <f t="shared" si="300"/>
        <v>993.72</v>
      </c>
      <c r="EY122" s="46">
        <f t="shared" si="301"/>
        <v>262.75942292444842</v>
      </c>
      <c r="EZ122" s="46">
        <f t="shared" si="82"/>
        <v>730.96057707555156</v>
      </c>
      <c r="FA122" s="51">
        <f t="shared" si="83"/>
        <v>156924.69317759352</v>
      </c>
      <c r="FB122" s="58">
        <f t="shared" si="302"/>
        <v>874.86920833333363</v>
      </c>
      <c r="FC122" s="52">
        <f>IF(AND($H$7="Oui",EU122&gt;$I$7),0,IF(EU122&gt;$B$7,0,(TRUNC(FE121*$T$32/12,2))+(TRUNC(FE121*$U$32/12,2))))</f>
        <v>61.5</v>
      </c>
      <c r="FD122" s="51">
        <f t="shared" si="304"/>
        <v>813.36920833333363</v>
      </c>
      <c r="FE122" s="57">
        <f t="shared" si="84"/>
        <v>149816.27829166656</v>
      </c>
      <c r="FF122" s="153">
        <f t="shared" si="305"/>
        <v>10000</v>
      </c>
      <c r="FG122" s="469">
        <f t="shared" si="85"/>
        <v>-874.86920833333363</v>
      </c>
      <c r="FH122" s="46">
        <f t="shared" si="86"/>
        <v>-1058.0899999999999</v>
      </c>
      <c r="FI122" s="46">
        <f t="shared" si="87"/>
        <v>-993.72</v>
      </c>
      <c r="FJ122" s="48"/>
      <c r="FL122" s="45">
        <v>61</v>
      </c>
      <c r="FM122" s="46">
        <f t="shared" si="306"/>
        <v>1075.96</v>
      </c>
      <c r="FN122" s="46">
        <f t="shared" ref="FN122:FN133" si="551">IF(AND($H$7="Oui",FL122&gt;$I$7),0,IF(FL122&gt;$B$7,0,(TRUNC(FS122*$V$32*$L$7/12,2))+(TRUNC(FS122*$W$32*$M$7/12,2))))</f>
        <v>64.19</v>
      </c>
      <c r="FO122" s="46">
        <f t="shared" si="307"/>
        <v>1011.77</v>
      </c>
      <c r="FP122" s="46">
        <f t="shared" si="89"/>
        <v>262.0439366808526</v>
      </c>
      <c r="FQ122" s="46">
        <f t="shared" si="90"/>
        <v>749.72606331914744</v>
      </c>
      <c r="FR122" s="51">
        <f t="shared" si="91"/>
        <v>156476.63594519239</v>
      </c>
      <c r="FS122" s="150">
        <f>$BQ$121</f>
        <v>157226.36200851155</v>
      </c>
      <c r="FT122" s="58">
        <f t="shared" si="92"/>
        <v>894.56333333333339</v>
      </c>
      <c r="FU122" s="241">
        <f t="shared" ref="FU122:FU133" si="552">IF(AND($H$7="Oui",FL122&gt;$I$7),0,IF(FL122&gt;$B$7,0,(TRUNC(FX122*$V$32/12,2))+(TRUNC(FX122*$W$32/12,2))))</f>
        <v>61.230000000000004</v>
      </c>
      <c r="FV122" s="51">
        <f t="shared" si="94"/>
        <v>833.33333333333337</v>
      </c>
      <c r="FW122" s="51">
        <f t="shared" si="95"/>
        <v>149166.66666666607</v>
      </c>
      <c r="FX122" s="150">
        <f>$BV$121</f>
        <v>149999.99999999942</v>
      </c>
      <c r="FY122" s="468">
        <f t="shared" si="310"/>
        <v>-894.56333333333339</v>
      </c>
      <c r="FZ122" s="46">
        <f t="shared" si="311"/>
        <v>-1075.96</v>
      </c>
      <c r="GA122" s="46">
        <f t="shared" si="96"/>
        <v>-1011.77</v>
      </c>
      <c r="GB122" s="48"/>
      <c r="GD122" s="45">
        <v>61</v>
      </c>
      <c r="GE122" s="46">
        <f t="shared" ref="GE122:GE133" si="553">IF(AND($H$7="Oui",GD122=$I$7),GG122+GF122,IF(GD122&gt;$B$7,0,IF($F$10="Paliers",ROUND(-PMT(($D$7+($X$32*$L$7)+($Y$32*$M$7))/12,$B$7-GD121,GJ121,0,0),2),IF(AND($H$7="Oui",GD122=$I$7),GG122+GF122,IF(AND($H$7="Oui",GD122&gt;$I$7),0,IF(GD122&gt;$B$7,0,$GE$60))))))</f>
        <v>1060.0875939185617</v>
      </c>
      <c r="GF122" s="128">
        <f>IF(AND($H$7="Oui",GD122&gt;$I$7),0,IF(GD122&gt;$B$7,0,(TRUNC(GK122*$X$32*$L$7/12,2))+(TRUNC(GK122*$Y$32*$M$7/12,2))))</f>
        <v>64.349999999999994</v>
      </c>
      <c r="GG122" s="128">
        <f t="shared" si="98"/>
        <v>995.73759391856163</v>
      </c>
      <c r="GH122" s="46">
        <f t="shared" si="99"/>
        <v>262.66990269552235</v>
      </c>
      <c r="GI122" s="46">
        <f t="shared" si="100"/>
        <v>733.06769122303922</v>
      </c>
      <c r="GJ122" s="51">
        <f t="shared" si="101"/>
        <v>156868.87392609037</v>
      </c>
      <c r="GK122" s="149">
        <f>$GJ$121</f>
        <v>157601.94161731339</v>
      </c>
      <c r="GL122" s="153">
        <f t="shared" si="314"/>
        <v>10000</v>
      </c>
      <c r="GM122" s="45">
        <v>61</v>
      </c>
      <c r="GN122" s="46">
        <f t="shared" si="102"/>
        <v>1060.0899999999999</v>
      </c>
      <c r="GO122" s="46">
        <f t="shared" ref="GO122:GO133" si="554">IF(GM122&gt;$B$7,0,(TRUNC(GT122*$X$32*$L$7/12,2))+(TRUNC(GT122*$Y$32*$M$7/12,2)))</f>
        <v>64.349999999999994</v>
      </c>
      <c r="GP122" s="128">
        <f t="shared" si="315"/>
        <v>995.74</v>
      </c>
      <c r="GQ122" s="46">
        <f t="shared" si="104"/>
        <v>262.66964986706756</v>
      </c>
      <c r="GR122" s="46">
        <f t="shared" si="105"/>
        <v>733.07035013293239</v>
      </c>
      <c r="GS122" s="51">
        <f t="shared" si="106"/>
        <v>156868.71957010761</v>
      </c>
      <c r="GT122" s="150">
        <f>$GS$121</f>
        <v>157601.78992024055</v>
      </c>
      <c r="GU122" s="58">
        <f t="shared" si="107"/>
        <v>876.92633333333197</v>
      </c>
      <c r="GV122" s="52">
        <f t="shared" ref="GV122:GV133" si="555">IF(AND($H$7="Oui",GM122&gt;$I$7),0,IF(GM122&gt;$B$7,0,(TRUNC(GY122*$X$32/12,2))+(TRUNC(GY122*$Y$32/12,2))))</f>
        <v>61.480000000000004</v>
      </c>
      <c r="GW122" s="51">
        <f t="shared" si="317"/>
        <v>815.44633333333195</v>
      </c>
      <c r="GX122" s="57">
        <f t="shared" si="109"/>
        <v>149771.89366666652</v>
      </c>
      <c r="GY122" s="150">
        <f>$GX$121</f>
        <v>150587.33999999985</v>
      </c>
      <c r="GZ122" s="153">
        <f t="shared" si="319"/>
        <v>10000</v>
      </c>
      <c r="HA122" s="469">
        <f t="shared" si="110"/>
        <v>-876.92633333333197</v>
      </c>
      <c r="HB122" s="46">
        <f t="shared" si="111"/>
        <v>-1060.0899999999999</v>
      </c>
      <c r="HC122" s="46">
        <f t="shared" si="112"/>
        <v>-995.74</v>
      </c>
      <c r="HD122" s="48"/>
      <c r="HF122" s="45">
        <v>61</v>
      </c>
      <c r="HG122" s="46">
        <f t="shared" si="113"/>
        <v>1123.8775326810628</v>
      </c>
      <c r="HH122" s="46">
        <f t="shared" si="114"/>
        <v>250</v>
      </c>
      <c r="HI122" s="46">
        <f t="shared" si="115"/>
        <v>873.8775326810628</v>
      </c>
      <c r="HJ122" s="46">
        <f t="shared" si="116"/>
        <v>276.53352912341262</v>
      </c>
      <c r="HK122" s="46">
        <f t="shared" si="117"/>
        <v>597.34400355765024</v>
      </c>
      <c r="HL122" s="51">
        <f t="shared" si="118"/>
        <v>165322.77347048989</v>
      </c>
      <c r="HM122" s="153">
        <f t="shared" si="320"/>
        <v>10000</v>
      </c>
      <c r="HN122" s="58">
        <f t="shared" si="119"/>
        <v>933.33333333333724</v>
      </c>
      <c r="HO122" s="52">
        <f t="shared" si="120"/>
        <v>250</v>
      </c>
      <c r="HP122" s="51">
        <f t="shared" si="121"/>
        <v>683.33333333333724</v>
      </c>
      <c r="HQ122" s="57">
        <f t="shared" si="122"/>
        <v>158316.66666666607</v>
      </c>
      <c r="HR122" s="153">
        <f t="shared" si="321"/>
        <v>10000</v>
      </c>
      <c r="HS122" s="468">
        <f t="shared" si="123"/>
        <v>-933.33333333333724</v>
      </c>
      <c r="HT122" s="46">
        <f t="shared" si="124"/>
        <v>-1123.8775326810628</v>
      </c>
      <c r="HU122" s="46">
        <f t="shared" si="125"/>
        <v>-873.8775326810628</v>
      </c>
      <c r="HV122" s="48"/>
      <c r="HW122" s="29"/>
      <c r="HX122" s="45">
        <v>61</v>
      </c>
      <c r="HY122" s="128">
        <f t="shared" si="126"/>
        <v>1124.3399999999999</v>
      </c>
      <c r="HZ122" s="46">
        <f t="shared" si="127"/>
        <v>240.32</v>
      </c>
      <c r="IA122" s="46">
        <f t="shared" si="128"/>
        <v>884.02</v>
      </c>
      <c r="IB122" s="46">
        <f t="shared" si="129"/>
        <v>278.13379166233665</v>
      </c>
      <c r="IC122" s="46">
        <f t="shared" si="130"/>
        <v>605.88620833766333</v>
      </c>
      <c r="ID122" s="51">
        <f t="shared" si="131"/>
        <v>166274.38878906431</v>
      </c>
      <c r="IE122" s="153">
        <f t="shared" si="322"/>
        <v>10000</v>
      </c>
      <c r="IF122" s="58">
        <f t="shared" si="132"/>
        <v>930.14625019664186</v>
      </c>
      <c r="IG122" s="52">
        <f t="shared" si="133"/>
        <v>230.1</v>
      </c>
      <c r="IH122" s="51">
        <f t="shared" si="134"/>
        <v>700.04625019664184</v>
      </c>
      <c r="II122" s="57">
        <f t="shared" si="323"/>
        <v>159088.2987380049</v>
      </c>
      <c r="IJ122" s="153">
        <f t="shared" si="324"/>
        <v>10000</v>
      </c>
      <c r="IK122" s="468">
        <f t="shared" si="135"/>
        <v>-930.14625019664186</v>
      </c>
      <c r="IL122" s="46">
        <f t="shared" si="136"/>
        <v>-1124.3399999999999</v>
      </c>
      <c r="IM122" s="46">
        <f t="shared" si="137"/>
        <v>-884.02</v>
      </c>
      <c r="IN122" s="48"/>
      <c r="IO122" s="53">
        <f t="shared" si="138"/>
        <v>240.32160646685119</v>
      </c>
      <c r="IQ122" s="45">
        <v>61</v>
      </c>
      <c r="IR122" s="128">
        <f t="shared" si="139"/>
        <v>1126.4568749999989</v>
      </c>
      <c r="IS122" s="128">
        <f t="shared" si="140"/>
        <v>244.86</v>
      </c>
      <c r="IT122" s="128">
        <f t="shared" si="141"/>
        <v>881.59687499999893</v>
      </c>
      <c r="IU122" s="46">
        <f t="shared" si="364"/>
        <v>278.42</v>
      </c>
      <c r="IV122" s="46">
        <f t="shared" si="143"/>
        <v>603.17687499999897</v>
      </c>
      <c r="IW122" s="51">
        <f t="shared" si="144"/>
        <v>166451.04062500011</v>
      </c>
      <c r="IX122" s="199">
        <f t="shared" si="325"/>
        <v>10000</v>
      </c>
      <c r="IY122" s="128">
        <f t="shared" si="145"/>
        <v>240.40407546043525</v>
      </c>
      <c r="IZ122" s="408">
        <f t="shared" si="146"/>
        <v>0</v>
      </c>
      <c r="JA122" s="58">
        <f t="shared" si="147"/>
        <v>931.95916666666494</v>
      </c>
      <c r="JB122" s="52">
        <f t="shared" si="148"/>
        <v>234.48</v>
      </c>
      <c r="JC122" s="51">
        <f t="shared" si="149"/>
        <v>697.47916666666492</v>
      </c>
      <c r="JD122" s="57">
        <f t="shared" si="150"/>
        <v>159269.03083333341</v>
      </c>
      <c r="JE122" s="280">
        <f t="shared" si="151"/>
        <v>10000</v>
      </c>
      <c r="JF122" s="280">
        <f t="shared" si="152"/>
        <v>0</v>
      </c>
      <c r="JG122" s="468">
        <f t="shared" si="153"/>
        <v>-931.95916666666494</v>
      </c>
      <c r="JH122" s="46">
        <f t="shared" si="154"/>
        <v>-1126.4568749999989</v>
      </c>
      <c r="JI122" s="46">
        <f t="shared" si="155"/>
        <v>-881.59687499999893</v>
      </c>
      <c r="JJ122" s="48"/>
      <c r="JL122" s="45">
        <v>61</v>
      </c>
      <c r="JM122" s="46">
        <f t="shared" si="156"/>
        <v>1124.4930833333331</v>
      </c>
      <c r="JN122" s="46">
        <f t="shared" si="157"/>
        <v>231.16</v>
      </c>
      <c r="JO122" s="128">
        <f t="shared" si="158"/>
        <v>893.33308333333309</v>
      </c>
      <c r="JP122" s="46">
        <f t="shared" si="326"/>
        <v>278.56</v>
      </c>
      <c r="JQ122" s="46">
        <f t="shared" si="159"/>
        <v>614.77308333333303</v>
      </c>
      <c r="JR122" s="51">
        <f t="shared" si="160"/>
        <v>166521.5019166666</v>
      </c>
      <c r="JS122" s="149">
        <f>$BQ$121</f>
        <v>157226.36200851155</v>
      </c>
      <c r="JT122" s="199">
        <f t="shared" si="328"/>
        <v>10000</v>
      </c>
      <c r="JU122" s="128">
        <f t="shared" si="161"/>
        <v>231.16023253687567</v>
      </c>
      <c r="JV122" s="408">
        <f t="shared" si="162"/>
        <v>0</v>
      </c>
      <c r="JW122" s="58">
        <f t="shared" si="163"/>
        <v>930.37233333333074</v>
      </c>
      <c r="JX122" s="52">
        <f t="shared" si="164"/>
        <v>220.54</v>
      </c>
      <c r="JY122" s="51">
        <f t="shared" si="165"/>
        <v>709.83233333333078</v>
      </c>
      <c r="JZ122" s="51">
        <f t="shared" si="166"/>
        <v>159346.94766666682</v>
      </c>
      <c r="KA122" s="149">
        <f>$BV$121</f>
        <v>149999.99999999942</v>
      </c>
      <c r="KB122" s="128">
        <f t="shared" si="330"/>
        <v>10000</v>
      </c>
      <c r="KC122" s="204">
        <f t="shared" si="167"/>
        <v>0</v>
      </c>
      <c r="KD122" s="468">
        <f t="shared" si="331"/>
        <v>-930.37233333333074</v>
      </c>
      <c r="KE122" s="46">
        <f t="shared" si="168"/>
        <v>-1124.4930833333331</v>
      </c>
      <c r="KF122" s="46">
        <f t="shared" si="169"/>
        <v>-893.33308333333309</v>
      </c>
      <c r="KG122" s="48"/>
      <c r="KI122" s="45">
        <v>61</v>
      </c>
      <c r="KJ122" s="46">
        <f t="shared" si="170"/>
        <v>1124.4890404061762</v>
      </c>
      <c r="KK122" s="46">
        <f t="shared" si="171"/>
        <v>233.06</v>
      </c>
      <c r="KL122" s="128">
        <f t="shared" si="172"/>
        <v>891.42904040617623</v>
      </c>
      <c r="KM122" s="46">
        <f t="shared" si="173"/>
        <v>278.40021286044458</v>
      </c>
      <c r="KN122" s="46">
        <f t="shared" si="174"/>
        <v>613.0288275457317</v>
      </c>
      <c r="KO122" s="51">
        <f t="shared" si="175"/>
        <v>166427.098888721</v>
      </c>
      <c r="KP122" s="149">
        <f>$CR$121</f>
        <v>160722.29206424631</v>
      </c>
      <c r="KQ122" s="199">
        <f t="shared" si="333"/>
        <v>10000</v>
      </c>
      <c r="KR122" s="128">
        <f t="shared" si="176"/>
        <v>302.21764420972892</v>
      </c>
      <c r="KS122" s="408">
        <f t="shared" si="177"/>
        <v>0</v>
      </c>
      <c r="KT122" s="45">
        <v>61</v>
      </c>
      <c r="KU122" s="46">
        <f t="shared" si="334"/>
        <v>1124.49</v>
      </c>
      <c r="KV122" s="46">
        <f t="shared" si="178"/>
        <v>233.06</v>
      </c>
      <c r="KW122" s="128">
        <f t="shared" si="179"/>
        <v>891.43</v>
      </c>
      <c r="KX122" s="46">
        <f t="shared" si="180"/>
        <v>278.40011202735553</v>
      </c>
      <c r="KY122" s="46">
        <f t="shared" si="181"/>
        <v>613.02988797264447</v>
      </c>
      <c r="KZ122" s="51">
        <f t="shared" si="182"/>
        <v>166427.03732844067</v>
      </c>
      <c r="LA122" s="150">
        <f>$CR$121</f>
        <v>160722.29206424631</v>
      </c>
      <c r="LB122" s="58">
        <f t="shared" si="457"/>
        <v>930.59633333333579</v>
      </c>
      <c r="LC122" s="52">
        <f t="shared" si="184"/>
        <v>223.08</v>
      </c>
      <c r="LD122" s="51">
        <f t="shared" si="185"/>
        <v>707.51633333333575</v>
      </c>
      <c r="LE122" s="51">
        <f t="shared" si="186"/>
        <v>159268.1436666667</v>
      </c>
      <c r="LF122" s="149">
        <f>$CW$121</f>
        <v>153831.89999999991</v>
      </c>
      <c r="LG122" s="128">
        <f t="shared" si="187"/>
        <v>10000</v>
      </c>
      <c r="LH122" s="204">
        <f t="shared" si="188"/>
        <v>0</v>
      </c>
      <c r="LI122" s="479">
        <f t="shared" si="189"/>
        <v>-930.59633333333579</v>
      </c>
      <c r="LJ122" s="46">
        <f t="shared" si="337"/>
        <v>-1124.49</v>
      </c>
      <c r="LK122" s="46">
        <f t="shared" si="338"/>
        <v>-891.43</v>
      </c>
      <c r="LL122" s="48"/>
      <c r="LN122" s="45">
        <v>61</v>
      </c>
      <c r="LO122" s="46">
        <f t="shared" si="190"/>
        <v>1123.1238136873469</v>
      </c>
      <c r="LP122" s="46">
        <f t="shared" ref="LP122:LP133" si="556">IF(LN122&gt;$BD$10,0,IF(AND($H$7="Oui",LN122&gt;$I$7),0,IF(LN122&gt;$B$7,0,(TRUNC($C$7*$AL$32*$L$7/12,2))+(TRUNC($C$7*$AN$32*$M$7/12,2)))))</f>
        <v>276.66000000000003</v>
      </c>
      <c r="LQ122" s="46">
        <f t="shared" si="192"/>
        <v>846.46381368734683</v>
      </c>
      <c r="LR122" s="46">
        <f t="shared" si="193"/>
        <v>274.02278341704118</v>
      </c>
      <c r="LS122" s="46">
        <f t="shared" si="194"/>
        <v>572.44103027030565</v>
      </c>
      <c r="LT122" s="51">
        <f t="shared" si="195"/>
        <v>163841.22901995439</v>
      </c>
      <c r="LU122" s="199">
        <f t="shared" si="339"/>
        <v>10000</v>
      </c>
      <c r="LV122" s="58">
        <f t="shared" si="196"/>
        <v>933.33033333333128</v>
      </c>
      <c r="LW122" s="52">
        <f t="shared" ref="LW122:LW133" si="557">IF(LN122&gt;$BD$10,0,(IF(AND($H$7="Oui",LN122&gt;$I$7),0,IF(LN122&gt;$B$7,0,(TRUNC($C$7*$AL$32/12,2))+(TRUNC($C$7*$AN$32/12,2))))))</f>
        <v>276.66000000000003</v>
      </c>
      <c r="LX122" s="51">
        <f t="shared" si="198"/>
        <v>656.6703333333312</v>
      </c>
      <c r="LY122" s="51">
        <f t="shared" si="340"/>
        <v>156903.02966666649</v>
      </c>
      <c r="LZ122" s="46">
        <f t="shared" si="341"/>
        <v>276.66000000000003</v>
      </c>
      <c r="MA122" s="199">
        <f t="shared" si="342"/>
        <v>10000</v>
      </c>
      <c r="MB122" s="468">
        <f t="shared" si="199"/>
        <v>-933.33033333333128</v>
      </c>
      <c r="MC122" s="46">
        <f t="shared" si="200"/>
        <v>-1123.1238136873469</v>
      </c>
      <c r="MD122" s="46">
        <f t="shared" si="201"/>
        <v>-846.46381368734683</v>
      </c>
      <c r="ME122" s="48"/>
      <c r="MG122" s="45">
        <v>61</v>
      </c>
      <c r="MH122" s="46">
        <f t="shared" si="202"/>
        <v>1076.608661999408</v>
      </c>
      <c r="MI122" s="46">
        <f t="shared" ref="MI122:MI133" si="558">IF(MG122&gt;$BD$10,0,IF(AND($H$7="Oui",MG122&gt;$I$7),0,IF(MG122&gt;$B$7,0,(TRUNC(MM121*$AP$32*$L$7/12,2))+(TRUNC(MM121*$AR$32*$M$7/12,2)))))</f>
        <v>164.96</v>
      </c>
      <c r="MJ122" s="46">
        <f t="shared" si="204"/>
        <v>911.64866199940798</v>
      </c>
      <c r="MK122" s="46">
        <f t="shared" si="205"/>
        <v>269.33902010608767</v>
      </c>
      <c r="ML122" s="46">
        <f t="shared" si="206"/>
        <v>642.3096418933203</v>
      </c>
      <c r="MM122" s="51">
        <f t="shared" si="207"/>
        <v>160961.10242175928</v>
      </c>
      <c r="MN122" s="199">
        <f t="shared" si="343"/>
        <v>10000</v>
      </c>
      <c r="MO122" s="58">
        <f t="shared" si="208"/>
        <v>889.32945707741396</v>
      </c>
      <c r="MP122" s="52">
        <f t="shared" ref="MP122:MP133" si="559">IF(MG122&gt;$BD$10,0,IF(AND($H$7="Oui",MG122&gt;$I$7),0,IF(MG122&gt;$B$7,0,(TRUNC(MR121*$AP$32/12,2))+(TRUNC(MR121*$AR$32/12,2)))))</f>
        <v>157.74</v>
      </c>
      <c r="MQ122" s="51">
        <f t="shared" si="210"/>
        <v>731.58945707741395</v>
      </c>
      <c r="MR122" s="57">
        <f t="shared" si="211"/>
        <v>153802.94311827765</v>
      </c>
      <c r="MS122" s="199">
        <f t="shared" si="344"/>
        <v>10000</v>
      </c>
      <c r="MT122" s="468">
        <f t="shared" si="345"/>
        <v>-889.32945707741396</v>
      </c>
      <c r="MU122" s="46">
        <f t="shared" si="212"/>
        <v>-1076.608661999408</v>
      </c>
      <c r="MV122" s="46">
        <f t="shared" si="213"/>
        <v>-911.64866199940798</v>
      </c>
      <c r="MW122" s="48"/>
      <c r="MY122" s="45">
        <v>61</v>
      </c>
      <c r="MZ122" s="46">
        <f t="shared" si="214"/>
        <v>1076.608661999408</v>
      </c>
      <c r="NA122" s="46">
        <f t="shared" ref="NA122:NA133" si="560">IF(MY122&gt;$BD$10,0,IF(MY122&gt;$B$7,0,(TRUNC(NE121*$AT$32*$L$7/12,2))+(TRUNC(NE121*$AV$32*$M$7/12,2))))</f>
        <v>164.96</v>
      </c>
      <c r="NB122" s="128">
        <f t="shared" si="216"/>
        <v>911.64866199940798</v>
      </c>
      <c r="NC122" s="46">
        <f t="shared" si="217"/>
        <v>269.33902010608767</v>
      </c>
      <c r="ND122" s="46">
        <f t="shared" si="218"/>
        <v>642.3096418933203</v>
      </c>
      <c r="NE122" s="51">
        <f t="shared" si="219"/>
        <v>160961.10242175928</v>
      </c>
      <c r="NF122" s="153">
        <f t="shared" si="346"/>
        <v>10000</v>
      </c>
      <c r="NG122" s="45">
        <v>61</v>
      </c>
      <c r="NH122" s="46">
        <f t="shared" si="220"/>
        <v>1076.6099999999999</v>
      </c>
      <c r="NI122" s="46">
        <f t="shared" ref="NI122:NI133" si="561">IF(NG122&gt;$BD$10,0,IF(NG122&gt;$B$7,0,(TRUNC(NM121*$AT$32*$L$7/12,2))+(TRUNC(NM121*$AV$32*$M$7/12,2))))</f>
        <v>164.96</v>
      </c>
      <c r="NJ122" s="128">
        <f t="shared" si="347"/>
        <v>911.65</v>
      </c>
      <c r="NK122" s="46">
        <f t="shared" si="348"/>
        <v>269.33887951042215</v>
      </c>
      <c r="NL122" s="46">
        <f t="shared" si="222"/>
        <v>642.31112048957789</v>
      </c>
      <c r="NM122" s="51">
        <f t="shared" si="223"/>
        <v>160961.01658576369</v>
      </c>
      <c r="NN122" s="58">
        <f t="shared" si="224"/>
        <v>888.78037499999857</v>
      </c>
      <c r="NO122" s="52">
        <f t="shared" ref="NO122:NO133" si="562">IF(NG122&gt;$BD$10,0,IF(AND($H$7="Oui",NG122&gt;$I$7),0,IF(NG122&gt;$B$7,0,(TRUNC(NQ121*$AT$32/12,2))+(TRUNC(NQ121*$AV$32/12,2)))))</f>
        <v>157.78</v>
      </c>
      <c r="NP122" s="51">
        <f t="shared" si="226"/>
        <v>731.0003749999986</v>
      </c>
      <c r="NQ122" s="57">
        <f t="shared" si="227"/>
        <v>153837.30712500017</v>
      </c>
      <c r="NR122" s="153">
        <f t="shared" si="349"/>
        <v>10000</v>
      </c>
      <c r="NS122" s="469">
        <f t="shared" si="228"/>
        <v>-888.78037499999857</v>
      </c>
      <c r="NT122" s="46">
        <f t="shared" si="229"/>
        <v>-1076.6099999999999</v>
      </c>
      <c r="NU122" s="46">
        <f t="shared" si="230"/>
        <v>-911.65</v>
      </c>
      <c r="NV122" s="48"/>
      <c r="NX122" s="45">
        <v>61</v>
      </c>
      <c r="NY122" s="46">
        <f t="shared" si="231"/>
        <v>1076.6456011701148</v>
      </c>
      <c r="NZ122" s="46">
        <f t="shared" ref="NZ122:NZ133" si="563">IF(NX122&gt;$BD$10,0,IF(AND($H$7="Oui",NX122&gt;$I$7),0,IF(NX122&gt;$B$7,0,(TRUNC(OE122*$AX$32*$L$7/12,2))+(TRUNC(OE122*$AZ$32*$M$7/12,2)))))</f>
        <v>160.49</v>
      </c>
      <c r="OA122" s="46">
        <f t="shared" si="233"/>
        <v>916.15560117011478</v>
      </c>
      <c r="OB122" s="46">
        <f t="shared" si="234"/>
        <v>269.48016718048893</v>
      </c>
      <c r="OC122" s="46">
        <f t="shared" si="235"/>
        <v>646.67543398962584</v>
      </c>
      <c r="OD122" s="51">
        <f t="shared" si="236"/>
        <v>161041.42487430375</v>
      </c>
      <c r="OE122" s="150">
        <f>$BQ$121</f>
        <v>157226.36200851155</v>
      </c>
      <c r="OF122" s="153">
        <f t="shared" si="351"/>
        <v>10000</v>
      </c>
      <c r="OG122" s="58">
        <f t="shared" si="237"/>
        <v>889.48383333333379</v>
      </c>
      <c r="OH122" s="241">
        <f>IF(AND($H$7="Oui",NX122&gt;$I$7),0,IF(NX122&gt;$B$7,0,(TRUNC(OK122*$AX$32/12,2))+(TRUNC(OK122*$AZ$32/12,2))))</f>
        <v>153.11000000000001</v>
      </c>
      <c r="OI122" s="51">
        <f t="shared" si="238"/>
        <v>736.37383333333378</v>
      </c>
      <c r="OJ122" s="51">
        <f t="shared" si="239"/>
        <v>153893.79616666681</v>
      </c>
      <c r="OK122" s="150">
        <f>$BV$121</f>
        <v>149999.99999999942</v>
      </c>
      <c r="OL122" s="153">
        <f t="shared" si="354"/>
        <v>10000</v>
      </c>
      <c r="OM122" s="468">
        <f t="shared" si="355"/>
        <v>-889.48383333333379</v>
      </c>
      <c r="ON122" s="46">
        <f t="shared" si="356"/>
        <v>-1076.6456011701148</v>
      </c>
      <c r="OO122" s="46">
        <f t="shared" si="240"/>
        <v>-916.15560117011478</v>
      </c>
      <c r="OP122" s="48"/>
      <c r="OR122" s="45">
        <v>61</v>
      </c>
      <c r="OS122" s="46">
        <f t="shared" si="241"/>
        <v>1076.765700416463</v>
      </c>
      <c r="OT122" s="46">
        <f t="shared" ref="OT122:OT133" si="564">IF(OR122&gt;$BD$10,0,IF(OR122&gt;$B$7,0,(TRUNC(OY122*$BB$32*$L$7/12,2))+(TRUNC(OY122*$BD$32*$M$7/12,2))))</f>
        <v>160.88</v>
      </c>
      <c r="OU122" s="128">
        <f t="shared" si="243"/>
        <v>915.88570041646301</v>
      </c>
      <c r="OV122" s="46">
        <f t="shared" si="244"/>
        <v>269.47384932800315</v>
      </c>
      <c r="OW122" s="46">
        <f t="shared" si="245"/>
        <v>646.4118510884598</v>
      </c>
      <c r="OX122" s="51">
        <f t="shared" si="246"/>
        <v>161037.89774571342</v>
      </c>
      <c r="OY122" s="149">
        <f>$GJ$121</f>
        <v>157601.94161731339</v>
      </c>
      <c r="OZ122" s="153">
        <f t="shared" si="358"/>
        <v>10000</v>
      </c>
      <c r="PA122" s="45">
        <v>61</v>
      </c>
      <c r="PB122" s="46">
        <f t="shared" si="247"/>
        <v>1076.765700416463</v>
      </c>
      <c r="PC122" s="46">
        <f>IF(PA122&gt;$B$7,0,(TRUNC(PH122*$BB$32*$L$7/12,2))+(TRUNC(PH122*$BD$32*$M$7/12,2)))</f>
        <v>160.88</v>
      </c>
      <c r="PD122" s="128">
        <f t="shared" si="248"/>
        <v>915.88570041646301</v>
      </c>
      <c r="PE122" s="46">
        <f t="shared" si="249"/>
        <v>269.47384932800315</v>
      </c>
      <c r="PF122" s="46">
        <f t="shared" si="250"/>
        <v>646.4118510884598</v>
      </c>
      <c r="PG122" s="51">
        <f t="shared" si="251"/>
        <v>161037.89774571342</v>
      </c>
      <c r="PH122" s="150">
        <f>$GS$121</f>
        <v>157601.78992024055</v>
      </c>
      <c r="PI122" s="688">
        <f t="shared" si="252"/>
        <v>889.6533333333341</v>
      </c>
      <c r="PJ122" s="52">
        <f>IF(AND($H$7="Oui",PA122&gt;$I$7),0,IF(PA122&gt;$B$7,0,(TRUNC(PM122*$BB$32/12,2))+(TRUNC(PM122*$BD$32/12,2))))</f>
        <v>153.71</v>
      </c>
      <c r="PK122" s="51">
        <f t="shared" si="253"/>
        <v>735.94333333333407</v>
      </c>
      <c r="PL122" s="57">
        <f t="shared" si="254"/>
        <v>153892.6966666668</v>
      </c>
      <c r="PM122" s="150">
        <f>$GX$121</f>
        <v>150587.33999999985</v>
      </c>
      <c r="PN122" s="153">
        <f t="shared" si="363"/>
        <v>10000</v>
      </c>
      <c r="PO122" s="469">
        <f t="shared" si="255"/>
        <v>-889.6533333333341</v>
      </c>
      <c r="PP122" s="46">
        <f t="shared" si="256"/>
        <v>-1076.765700416463</v>
      </c>
      <c r="PQ122" s="46">
        <f t="shared" si="257"/>
        <v>-915.88570041646301</v>
      </c>
      <c r="PR122" s="48"/>
    </row>
    <row r="123" spans="2:434" hidden="1" x14ac:dyDescent="0.3">
      <c r="B123" s="45">
        <v>62</v>
      </c>
      <c r="C123" s="46">
        <f t="shared" si="10"/>
        <v>1111.77</v>
      </c>
      <c r="D123" s="46">
        <f t="shared" si="11"/>
        <v>100</v>
      </c>
      <c r="E123" s="46">
        <f t="shared" si="12"/>
        <v>1011.77</v>
      </c>
      <c r="F123" s="46">
        <f t="shared" si="13"/>
        <v>260.79439324198734</v>
      </c>
      <c r="G123" s="46">
        <f t="shared" si="14"/>
        <v>750.97560675801265</v>
      </c>
      <c r="H123" s="51">
        <f t="shared" si="15"/>
        <v>155725.66033843439</v>
      </c>
      <c r="I123" s="58">
        <f t="shared" si="16"/>
        <v>933.33333333333337</v>
      </c>
      <c r="J123" s="52">
        <f t="shared" si="17"/>
        <v>100</v>
      </c>
      <c r="K123" s="51">
        <f t="shared" si="18"/>
        <v>833.33333333333337</v>
      </c>
      <c r="L123" s="57">
        <f t="shared" si="19"/>
        <v>148333.33333333273</v>
      </c>
      <c r="M123" s="468">
        <f t="shared" si="258"/>
        <v>-933.33333333333337</v>
      </c>
      <c r="N123" s="46">
        <f t="shared" si="259"/>
        <v>-1111.77</v>
      </c>
      <c r="O123" s="47"/>
      <c r="P123" s="46">
        <f t="shared" si="260"/>
        <v>-1011.77</v>
      </c>
      <c r="Q123" s="48"/>
      <c r="R123" s="29"/>
      <c r="S123" s="29"/>
      <c r="T123" s="45">
        <v>62</v>
      </c>
      <c r="U123" s="46">
        <f t="shared" si="20"/>
        <v>1157.93</v>
      </c>
      <c r="V123" s="46">
        <f t="shared" si="21"/>
        <v>146.16</v>
      </c>
      <c r="W123" s="46">
        <f t="shared" si="261"/>
        <v>1011.77</v>
      </c>
      <c r="X123" s="46">
        <f t="shared" si="22"/>
        <v>260.79439324198734</v>
      </c>
      <c r="Y123" s="46">
        <f t="shared" si="23"/>
        <v>750.97560675801265</v>
      </c>
      <c r="Z123" s="51">
        <f t="shared" si="24"/>
        <v>155725.66033843439</v>
      </c>
      <c r="AA123" s="58">
        <f t="shared" si="25"/>
        <v>972.6733333333334</v>
      </c>
      <c r="AB123" s="52">
        <f t="shared" si="26"/>
        <v>139.34</v>
      </c>
      <c r="AC123" s="51">
        <f t="shared" si="27"/>
        <v>833.33333333333337</v>
      </c>
      <c r="AD123" s="57">
        <f t="shared" si="28"/>
        <v>148333.33333333273</v>
      </c>
      <c r="AE123" s="468">
        <f t="shared" si="262"/>
        <v>-972.6733333333334</v>
      </c>
      <c r="AF123" s="46">
        <f t="shared" si="29"/>
        <v>-1157.93</v>
      </c>
      <c r="AG123" s="47"/>
      <c r="AH123" s="46">
        <f t="shared" si="263"/>
        <v>-1011.77</v>
      </c>
      <c r="AI123" s="48"/>
      <c r="AJ123" s="29"/>
      <c r="AK123" s="45">
        <v>62</v>
      </c>
      <c r="AL123" s="46">
        <f t="shared" si="30"/>
        <v>1117.72</v>
      </c>
      <c r="AM123" s="46"/>
      <c r="AN123" s="46"/>
      <c r="AO123" s="46">
        <f t="shared" si="31"/>
        <v>144.84</v>
      </c>
      <c r="AP123" s="128">
        <f t="shared" si="32"/>
        <v>972.88</v>
      </c>
      <c r="AQ123" s="128"/>
      <c r="AR123" s="128"/>
      <c r="AS123" s="46">
        <f t="shared" si="33"/>
        <v>266.98996338088949</v>
      </c>
      <c r="AT123" s="46">
        <f t="shared" si="34"/>
        <v>705.89003661911056</v>
      </c>
      <c r="AU123" s="51"/>
      <c r="AV123" s="51"/>
      <c r="AW123" s="51">
        <f t="shared" si="35"/>
        <v>159488.08799191457</v>
      </c>
      <c r="AX123" s="58">
        <f t="shared" si="264"/>
        <v>927.38215694565588</v>
      </c>
      <c r="AY123" s="52"/>
      <c r="AZ123" s="52"/>
      <c r="BA123" s="52">
        <f t="shared" si="36"/>
        <v>138.52000000000001</v>
      </c>
      <c r="BB123" s="51">
        <f t="shared" si="37"/>
        <v>788.8621569456559</v>
      </c>
      <c r="BC123" s="51"/>
      <c r="BD123" s="51"/>
      <c r="BE123" s="57">
        <f t="shared" si="38"/>
        <v>152413.50626936927</v>
      </c>
      <c r="BF123" s="468">
        <f t="shared" si="39"/>
        <v>-927.38215694565588</v>
      </c>
      <c r="BG123" s="46">
        <f t="shared" si="40"/>
        <v>-1117.72</v>
      </c>
      <c r="BH123" s="46">
        <f t="shared" si="41"/>
        <v>-972.88</v>
      </c>
      <c r="BI123" s="48"/>
      <c r="BJ123" s="12"/>
      <c r="BK123" s="45">
        <v>62</v>
      </c>
      <c r="BL123" s="46">
        <f t="shared" si="265"/>
        <v>1152.6300000000001</v>
      </c>
      <c r="BM123" s="46">
        <f t="shared" si="266"/>
        <v>140.86000000000001</v>
      </c>
      <c r="BN123" s="46">
        <f t="shared" si="267"/>
        <v>1011.77</v>
      </c>
      <c r="BO123" s="46">
        <f t="shared" si="42"/>
        <v>260.79439324198734</v>
      </c>
      <c r="BP123" s="46">
        <f t="shared" si="43"/>
        <v>750.97560675801265</v>
      </c>
      <c r="BQ123" s="51">
        <f t="shared" si="44"/>
        <v>155725.66033843439</v>
      </c>
      <c r="BR123" s="57">
        <f t="shared" ref="BR123:BR133" si="565">$BQ$121</f>
        <v>157226.36200851155</v>
      </c>
      <c r="BS123" s="58">
        <f t="shared" si="45"/>
        <v>967.71333333333337</v>
      </c>
      <c r="BT123" s="52">
        <f t="shared" si="269"/>
        <v>134.38</v>
      </c>
      <c r="BU123" s="51">
        <f t="shared" si="46"/>
        <v>833.33333333333337</v>
      </c>
      <c r="BV123" s="51">
        <f t="shared" si="47"/>
        <v>148333.33333333273</v>
      </c>
      <c r="BW123" s="153">
        <f t="shared" ref="BW123:BW133" si="566">$BV$121</f>
        <v>149999.99999999942</v>
      </c>
      <c r="BX123" s="468">
        <f t="shared" si="271"/>
        <v>-967.71333333333337</v>
      </c>
      <c r="BY123" s="46">
        <f t="shared" si="272"/>
        <v>-1152.6300000000001</v>
      </c>
      <c r="BZ123" s="46">
        <f t="shared" si="48"/>
        <v>-1011.77</v>
      </c>
      <c r="CA123" s="48"/>
      <c r="CB123" s="29"/>
      <c r="CC123" s="45">
        <v>62</v>
      </c>
      <c r="CD123" s="128">
        <f t="shared" si="49"/>
        <v>1117.6300000000001</v>
      </c>
      <c r="CE123" s="46">
        <f t="shared" si="273"/>
        <v>140.08000000000001</v>
      </c>
      <c r="CF123" s="128">
        <f t="shared" si="50"/>
        <v>977.55</v>
      </c>
      <c r="CG123" s="46">
        <f t="shared" si="274"/>
        <v>266.68768758503342</v>
      </c>
      <c r="CH123" s="46">
        <f t="shared" si="52"/>
        <v>710.86231241496648</v>
      </c>
      <c r="CI123" s="51">
        <f t="shared" si="53"/>
        <v>159301.75023860508</v>
      </c>
      <c r="CJ123" s="199">
        <f t="shared" ref="CJ123:CJ133" si="567">$CR$121</f>
        <v>160722.29206424631</v>
      </c>
      <c r="CK123" s="153">
        <f t="shared" si="276"/>
        <v>10000</v>
      </c>
      <c r="CL123" s="45">
        <v>62</v>
      </c>
      <c r="CM123" s="46">
        <f t="shared" si="277"/>
        <v>1117.6300000000001</v>
      </c>
      <c r="CN123" s="128">
        <f t="shared" si="54"/>
        <v>140.08000000000001</v>
      </c>
      <c r="CO123" s="128">
        <f t="shared" si="278"/>
        <v>977.55</v>
      </c>
      <c r="CP123" s="46">
        <f t="shared" si="55"/>
        <v>266.68768758503342</v>
      </c>
      <c r="CQ123" s="46">
        <f t="shared" si="56"/>
        <v>710.86231241496648</v>
      </c>
      <c r="CR123" s="51">
        <f t="shared" si="57"/>
        <v>159301.75023860508</v>
      </c>
      <c r="CS123" s="153">
        <f t="shared" ref="CS123:CS133" si="568">$CR$121</f>
        <v>160722.29206424631</v>
      </c>
      <c r="CT123" s="58">
        <f t="shared" si="58"/>
        <v>927.86033333333398</v>
      </c>
      <c r="CU123" s="52">
        <f t="shared" si="280"/>
        <v>134.08000000000001</v>
      </c>
      <c r="CV123" s="51">
        <f t="shared" si="281"/>
        <v>793.78033333333394</v>
      </c>
      <c r="CW123" s="51">
        <f t="shared" si="59"/>
        <v>152244.33933333325</v>
      </c>
      <c r="CX123" s="57">
        <f t="shared" ref="CX123:CX133" si="569">$CW$121</f>
        <v>153831.89999999991</v>
      </c>
      <c r="CY123" s="153">
        <f t="shared" si="283"/>
        <v>10000</v>
      </c>
      <c r="CZ123" s="479">
        <f t="shared" si="60"/>
        <v>-927.86033333333398</v>
      </c>
      <c r="DA123" s="46">
        <f t="shared" si="284"/>
        <v>-1117.6300000000001</v>
      </c>
      <c r="DB123" s="46">
        <f t="shared" si="285"/>
        <v>-977.55</v>
      </c>
      <c r="DC123" s="48"/>
      <c r="DE123" s="45">
        <v>62</v>
      </c>
      <c r="DF123" s="46">
        <f t="shared" si="61"/>
        <v>1093.43</v>
      </c>
      <c r="DG123" s="46">
        <f t="shared" ref="DG123:DG133" si="570">IF(AND($H$7="Oui",DE123&gt;$I$7),0,IF(DE123&gt;$B$7,0,(TRUNC($C$7*$P$32*$L$7/12,2))+(TRUNC($C$7*$Q$32*$M$7/12,2))))</f>
        <v>81.66</v>
      </c>
      <c r="DH123" s="46">
        <f t="shared" si="62"/>
        <v>1011.77</v>
      </c>
      <c r="DI123" s="46">
        <f t="shared" si="63"/>
        <v>260.79439324198734</v>
      </c>
      <c r="DJ123" s="46">
        <f t="shared" si="64"/>
        <v>750.97560675801265</v>
      </c>
      <c r="DK123" s="51">
        <f t="shared" si="65"/>
        <v>155725.66033843439</v>
      </c>
      <c r="DL123" s="58">
        <f t="shared" si="66"/>
        <v>914.99333333333334</v>
      </c>
      <c r="DM123" s="52">
        <f t="shared" ref="DM123:DM133" si="571">IF(AND($H$7="Oui",DE123&gt;$I$7),0,IF(DE123&gt;$B$7,0,(TRUNC($C$7*$P$32/12,2))+(TRUNC($C$7*$Q$32/12,2))))</f>
        <v>81.66</v>
      </c>
      <c r="DN123" s="51">
        <f t="shared" si="67"/>
        <v>833.33333333333337</v>
      </c>
      <c r="DO123" s="57">
        <f t="shared" si="68"/>
        <v>148333.33333333273</v>
      </c>
      <c r="DP123" s="468">
        <f t="shared" si="288"/>
        <v>-914.99333333333334</v>
      </c>
      <c r="DQ123" s="46">
        <f t="shared" si="289"/>
        <v>-1093.43</v>
      </c>
      <c r="DR123" s="47"/>
      <c r="DS123" s="46">
        <f t="shared" si="290"/>
        <v>-1011.77</v>
      </c>
      <c r="DT123" s="48"/>
      <c r="DU123" s="29"/>
      <c r="DV123" s="45">
        <v>62</v>
      </c>
      <c r="DW123" s="46">
        <f t="shared" si="291"/>
        <v>1075.6500000000001</v>
      </c>
      <c r="DX123" s="46">
        <f t="shared" ref="DX123:DX133" si="572">IF(AND($H$7="Oui",DV123&gt;$I$7),0,IF(DV123&gt;$B$7,0,(TRUNC(EB122*$R$32*$L$7/12,2))+(TRUNC(EB122*$S$32*$M$7/12,2))))</f>
        <v>63.88</v>
      </c>
      <c r="DY123" s="46">
        <f t="shared" si="293"/>
        <v>1011.77</v>
      </c>
      <c r="DZ123" s="46">
        <f t="shared" si="69"/>
        <v>260.79439324198734</v>
      </c>
      <c r="EA123" s="46">
        <f t="shared" si="70"/>
        <v>750.97560675801265</v>
      </c>
      <c r="EB123" s="51">
        <f t="shared" si="71"/>
        <v>155725.66033843439</v>
      </c>
      <c r="EC123" s="58">
        <f t="shared" si="72"/>
        <v>894.23333333333335</v>
      </c>
      <c r="ED123" s="52">
        <f t="shared" ref="ED123:ED133" si="573">IF(AND($H$7="Oui",DV123&gt;$I$7),0,IF(DV123&gt;$B$7,0,(TRUNC(EF122*$R$32/12,2))+(TRUNC(EF122*$S$32/12,2))))</f>
        <v>60.900000000000006</v>
      </c>
      <c r="EE123" s="51">
        <f t="shared" si="73"/>
        <v>833.33333333333337</v>
      </c>
      <c r="EF123" s="57">
        <f t="shared" si="74"/>
        <v>148333.33333333273</v>
      </c>
      <c r="EG123" s="468">
        <f t="shared" si="295"/>
        <v>-894.23333333333335</v>
      </c>
      <c r="EH123" s="46">
        <f t="shared" si="296"/>
        <v>-1075.6500000000001</v>
      </c>
      <c r="EI123" s="47"/>
      <c r="EJ123" s="46">
        <f t="shared" si="297"/>
        <v>-1011.77</v>
      </c>
      <c r="EK123" s="48"/>
      <c r="EL123" s="29"/>
      <c r="EM123" s="45">
        <v>62</v>
      </c>
      <c r="EN123" s="46">
        <f t="shared" si="550"/>
        <v>1058.0868689014749</v>
      </c>
      <c r="EO123" s="46">
        <f t="shared" ref="EO123:EO133" si="574">IF(EM123&gt;$B$7,0,(TRUNC(ES122*$T$32*$L$7/12,2))+(TRUNC(ES122*$U$32*$M$7/12,2)))</f>
        <v>64.06</v>
      </c>
      <c r="EP123" s="128">
        <f t="shared" si="77"/>
        <v>994.02686890147493</v>
      </c>
      <c r="EQ123" s="46">
        <f t="shared" si="78"/>
        <v>261.54149007531265</v>
      </c>
      <c r="ER123" s="46">
        <f t="shared" si="79"/>
        <v>732.48537882616233</v>
      </c>
      <c r="ES123" s="51">
        <f t="shared" si="80"/>
        <v>156192.40866636141</v>
      </c>
      <c r="ET123" s="153">
        <f t="shared" si="298"/>
        <v>10000</v>
      </c>
      <c r="EU123" s="45">
        <v>62</v>
      </c>
      <c r="EV123" s="46">
        <f t="shared" si="81"/>
        <v>1058.0899999999999</v>
      </c>
      <c r="EW123" s="46">
        <f t="shared" ref="EW123:EW133" si="575">IF(EU123&gt;$B$7,0,(TRUNC(FA122*$T$32*$L$7/12,2))+(TRUNC(FA122*$U$32*$M$7/12,2)))</f>
        <v>64.06</v>
      </c>
      <c r="EX123" s="128">
        <f t="shared" si="300"/>
        <v>994.03</v>
      </c>
      <c r="EY123" s="46">
        <f t="shared" si="301"/>
        <v>261.5411552959892</v>
      </c>
      <c r="EZ123" s="46">
        <f t="shared" si="82"/>
        <v>732.48884470401072</v>
      </c>
      <c r="FA123" s="51">
        <f t="shared" si="83"/>
        <v>156192.20433288952</v>
      </c>
      <c r="FB123" s="58">
        <f t="shared" si="302"/>
        <v>874.86920833333363</v>
      </c>
      <c r="FC123" s="52">
        <f t="shared" ref="FC123:FC133" si="576">IF(AND($H$7="Oui",EU123&gt;$I$7),0,IF(EU123&gt;$B$7,0,(TRUNC(FE122*$T$32/12,2))+(TRUNC(FE122*$U$32/12,2))))</f>
        <v>61.160000000000004</v>
      </c>
      <c r="FD123" s="51">
        <f t="shared" si="304"/>
        <v>813.70920833333366</v>
      </c>
      <c r="FE123" s="57">
        <f t="shared" si="84"/>
        <v>149002.56908333322</v>
      </c>
      <c r="FF123" s="153">
        <f t="shared" si="305"/>
        <v>10000</v>
      </c>
      <c r="FG123" s="469">
        <f t="shared" si="85"/>
        <v>-874.86920833333363</v>
      </c>
      <c r="FH123" s="46">
        <f t="shared" si="86"/>
        <v>-1058.0899999999999</v>
      </c>
      <c r="FI123" s="46">
        <f t="shared" si="87"/>
        <v>-994.03</v>
      </c>
      <c r="FJ123" s="48"/>
      <c r="FL123" s="45">
        <v>62</v>
      </c>
      <c r="FM123" s="46">
        <f t="shared" si="306"/>
        <v>1075.96</v>
      </c>
      <c r="FN123" s="46">
        <f t="shared" si="551"/>
        <v>64.19</v>
      </c>
      <c r="FO123" s="46">
        <f t="shared" si="307"/>
        <v>1011.77</v>
      </c>
      <c r="FP123" s="46">
        <f t="shared" si="89"/>
        <v>260.79439324198734</v>
      </c>
      <c r="FQ123" s="46">
        <f t="shared" si="90"/>
        <v>750.97560675801265</v>
      </c>
      <c r="FR123" s="51">
        <f t="shared" si="91"/>
        <v>155725.66033843439</v>
      </c>
      <c r="FS123" s="57">
        <f t="shared" ref="FS123:FS133" si="577">$BQ$121</f>
        <v>157226.36200851155</v>
      </c>
      <c r="FT123" s="58">
        <f t="shared" si="92"/>
        <v>894.56333333333339</v>
      </c>
      <c r="FU123" s="241">
        <f t="shared" si="552"/>
        <v>61.230000000000004</v>
      </c>
      <c r="FV123" s="51">
        <f t="shared" si="94"/>
        <v>833.33333333333337</v>
      </c>
      <c r="FW123" s="51">
        <f t="shared" si="95"/>
        <v>148333.33333333273</v>
      </c>
      <c r="FX123" s="153">
        <f t="shared" ref="FX123:FX133" si="578">$BV$121</f>
        <v>149999.99999999942</v>
      </c>
      <c r="FY123" s="468">
        <f t="shared" si="310"/>
        <v>-894.56333333333339</v>
      </c>
      <c r="FZ123" s="46">
        <f t="shared" si="311"/>
        <v>-1075.96</v>
      </c>
      <c r="GA123" s="46">
        <f t="shared" si="96"/>
        <v>-1011.77</v>
      </c>
      <c r="GB123" s="48"/>
      <c r="GD123" s="45">
        <v>62</v>
      </c>
      <c r="GE123" s="46">
        <f t="shared" si="553"/>
        <v>1060.0875939185617</v>
      </c>
      <c r="GF123" s="128">
        <f t="shared" ref="GF123:GF133" si="579">IF(AND($H$7="Oui",GD123&gt;$I$7),0,IF(GD123&gt;$B$7,0,(TRUNC(GK123*$X$32*$L$7/12,2))+(TRUNC(GK123*$Y$32*$M$7/12,2))))</f>
        <v>64.349999999999994</v>
      </c>
      <c r="GG123" s="128">
        <f t="shared" si="98"/>
        <v>995.73759391856163</v>
      </c>
      <c r="GH123" s="46">
        <f t="shared" si="99"/>
        <v>261.44812321015064</v>
      </c>
      <c r="GI123" s="46">
        <f t="shared" si="100"/>
        <v>734.28947070841105</v>
      </c>
      <c r="GJ123" s="51">
        <f t="shared" si="101"/>
        <v>156134.58445538196</v>
      </c>
      <c r="GK123" s="51">
        <f t="shared" ref="GK123:GK133" si="580">$GJ$121</f>
        <v>157601.94161731339</v>
      </c>
      <c r="GL123" s="153">
        <f t="shared" si="314"/>
        <v>10000</v>
      </c>
      <c r="GM123" s="45">
        <v>62</v>
      </c>
      <c r="GN123" s="46">
        <f t="shared" si="102"/>
        <v>1060.0899999999999</v>
      </c>
      <c r="GO123" s="46">
        <f t="shared" si="554"/>
        <v>64.349999999999994</v>
      </c>
      <c r="GP123" s="128">
        <f t="shared" si="315"/>
        <v>995.74</v>
      </c>
      <c r="GQ123" s="46">
        <f t="shared" si="104"/>
        <v>261.44786595017939</v>
      </c>
      <c r="GR123" s="46">
        <f t="shared" si="105"/>
        <v>734.29213404982056</v>
      </c>
      <c r="GS123" s="51">
        <f t="shared" si="106"/>
        <v>156134.4274360578</v>
      </c>
      <c r="GT123" s="57">
        <f t="shared" ref="GT123:GT133" si="581">$GS$121</f>
        <v>157601.78992024055</v>
      </c>
      <c r="GU123" s="58">
        <f t="shared" si="107"/>
        <v>876.92633333333197</v>
      </c>
      <c r="GV123" s="52">
        <f t="shared" si="555"/>
        <v>61.480000000000004</v>
      </c>
      <c r="GW123" s="51">
        <f t="shared" si="317"/>
        <v>815.44633333333195</v>
      </c>
      <c r="GX123" s="57">
        <f t="shared" si="109"/>
        <v>148956.4473333332</v>
      </c>
      <c r="GY123" s="57">
        <f t="shared" ref="GY123:GY133" si="582">$GX$121</f>
        <v>150587.33999999985</v>
      </c>
      <c r="GZ123" s="153">
        <f t="shared" si="319"/>
        <v>10000</v>
      </c>
      <c r="HA123" s="469">
        <f t="shared" si="110"/>
        <v>-876.92633333333197</v>
      </c>
      <c r="HB123" s="46">
        <f t="shared" si="111"/>
        <v>-1060.0899999999999</v>
      </c>
      <c r="HC123" s="46">
        <f t="shared" si="112"/>
        <v>-995.74</v>
      </c>
      <c r="HD123" s="48"/>
      <c r="HF123" s="45">
        <v>62</v>
      </c>
      <c r="HG123" s="46">
        <f t="shared" si="113"/>
        <v>1123.8775326810628</v>
      </c>
      <c r="HH123" s="46">
        <f t="shared" si="114"/>
        <v>250</v>
      </c>
      <c r="HI123" s="46">
        <f t="shared" si="115"/>
        <v>873.8775326810628</v>
      </c>
      <c r="HJ123" s="46">
        <f t="shared" si="116"/>
        <v>275.5379557841498</v>
      </c>
      <c r="HK123" s="46">
        <f t="shared" si="117"/>
        <v>598.33957689691306</v>
      </c>
      <c r="HL123" s="51">
        <f t="shared" si="118"/>
        <v>164724.43389359297</v>
      </c>
      <c r="HM123" s="153">
        <f t="shared" si="320"/>
        <v>10000</v>
      </c>
      <c r="HN123" s="58">
        <f t="shared" si="119"/>
        <v>933.33333333333724</v>
      </c>
      <c r="HO123" s="52">
        <f t="shared" si="120"/>
        <v>250</v>
      </c>
      <c r="HP123" s="51">
        <f t="shared" si="121"/>
        <v>683.33333333333724</v>
      </c>
      <c r="HQ123" s="57">
        <f t="shared" si="122"/>
        <v>157633.33333333273</v>
      </c>
      <c r="HR123" s="153">
        <f t="shared" si="321"/>
        <v>10000</v>
      </c>
      <c r="HS123" s="468">
        <f t="shared" si="123"/>
        <v>-933.33333333333724</v>
      </c>
      <c r="HT123" s="46">
        <f t="shared" si="124"/>
        <v>-1123.8775326810628</v>
      </c>
      <c r="HU123" s="46">
        <f t="shared" si="125"/>
        <v>-873.8775326810628</v>
      </c>
      <c r="HV123" s="48"/>
      <c r="HW123" s="29"/>
      <c r="HX123" s="45">
        <v>62</v>
      </c>
      <c r="HY123" s="128">
        <f t="shared" si="126"/>
        <v>1124.3399999999999</v>
      </c>
      <c r="HZ123" s="46">
        <f t="shared" si="127"/>
        <v>239.44</v>
      </c>
      <c r="IA123" s="46">
        <f t="shared" si="128"/>
        <v>884.9</v>
      </c>
      <c r="IB123" s="46">
        <f t="shared" si="129"/>
        <v>277.12398131510719</v>
      </c>
      <c r="IC123" s="46">
        <f t="shared" si="130"/>
        <v>607.77601868489273</v>
      </c>
      <c r="ID123" s="51">
        <f t="shared" si="131"/>
        <v>165666.6127703794</v>
      </c>
      <c r="IE123" s="153">
        <f t="shared" si="322"/>
        <v>10000</v>
      </c>
      <c r="IF123" s="58">
        <f t="shared" si="132"/>
        <v>930.14625019664186</v>
      </c>
      <c r="IG123" s="52">
        <f t="shared" si="133"/>
        <v>229.1</v>
      </c>
      <c r="IH123" s="51">
        <f t="shared" si="134"/>
        <v>701.04625019664184</v>
      </c>
      <c r="II123" s="57">
        <f t="shared" si="323"/>
        <v>158387.25248780826</v>
      </c>
      <c r="IJ123" s="153">
        <f t="shared" si="324"/>
        <v>10000</v>
      </c>
      <c r="IK123" s="468">
        <f t="shared" si="135"/>
        <v>-930.14625019664186</v>
      </c>
      <c r="IL123" s="46">
        <f t="shared" si="136"/>
        <v>-1124.3399999999999</v>
      </c>
      <c r="IM123" s="46">
        <f t="shared" si="137"/>
        <v>-884.9</v>
      </c>
      <c r="IN123" s="48"/>
      <c r="IO123" s="53">
        <f t="shared" si="138"/>
        <v>239.44907945953358</v>
      </c>
      <c r="IQ123" s="45">
        <v>62</v>
      </c>
      <c r="IR123" s="128">
        <f t="shared" si="139"/>
        <v>1126.4568749999989</v>
      </c>
      <c r="IS123" s="128">
        <f t="shared" si="140"/>
        <v>243.98</v>
      </c>
      <c r="IT123" s="128">
        <f t="shared" si="141"/>
        <v>882.47687499999893</v>
      </c>
      <c r="IU123" s="46">
        <f t="shared" si="364"/>
        <v>277.42</v>
      </c>
      <c r="IV123" s="46">
        <f t="shared" si="143"/>
        <v>605.05687499999885</v>
      </c>
      <c r="IW123" s="51">
        <f t="shared" si="144"/>
        <v>165845.9837500001</v>
      </c>
      <c r="IX123" s="199">
        <f t="shared" si="325"/>
        <v>10000</v>
      </c>
      <c r="IY123" s="128">
        <f t="shared" si="145"/>
        <v>239.53605679473776</v>
      </c>
      <c r="IZ123" s="408">
        <f t="shared" si="146"/>
        <v>0</v>
      </c>
      <c r="JA123" s="58">
        <f t="shared" si="147"/>
        <v>931.95916666666494</v>
      </c>
      <c r="JB123" s="52">
        <f t="shared" si="148"/>
        <v>233.46</v>
      </c>
      <c r="JC123" s="51">
        <f t="shared" si="149"/>
        <v>698.49916666666491</v>
      </c>
      <c r="JD123" s="57">
        <f t="shared" si="150"/>
        <v>158570.53166666673</v>
      </c>
      <c r="JE123" s="280">
        <f t="shared" si="151"/>
        <v>10000</v>
      </c>
      <c r="JF123" s="280">
        <f t="shared" si="152"/>
        <v>0</v>
      </c>
      <c r="JG123" s="468">
        <f t="shared" si="153"/>
        <v>-931.95916666666494</v>
      </c>
      <c r="JH123" s="46">
        <f t="shared" si="154"/>
        <v>-1126.4568749999989</v>
      </c>
      <c r="JI123" s="46">
        <f t="shared" si="155"/>
        <v>-882.47687499999893</v>
      </c>
      <c r="JJ123" s="48"/>
      <c r="JL123" s="45">
        <v>62</v>
      </c>
      <c r="JM123" s="46">
        <f t="shared" si="156"/>
        <v>1124.4930833333331</v>
      </c>
      <c r="JN123" s="46">
        <f t="shared" si="157"/>
        <v>231.16</v>
      </c>
      <c r="JO123" s="128">
        <f t="shared" si="158"/>
        <v>893.33308333333309</v>
      </c>
      <c r="JP123" s="46">
        <f t="shared" si="326"/>
        <v>277.54000000000002</v>
      </c>
      <c r="JQ123" s="46">
        <f t="shared" si="159"/>
        <v>615.79308333333302</v>
      </c>
      <c r="JR123" s="51">
        <f t="shared" si="160"/>
        <v>165905.70883333328</v>
      </c>
      <c r="JS123" s="51">
        <f t="shared" ref="JS123:JS133" si="583">$BQ$121</f>
        <v>157226.36200851155</v>
      </c>
      <c r="JT123" s="199">
        <f t="shared" si="328"/>
        <v>10000</v>
      </c>
      <c r="JU123" s="128">
        <f t="shared" si="161"/>
        <v>231.16023253687567</v>
      </c>
      <c r="JV123" s="408">
        <f t="shared" si="162"/>
        <v>0</v>
      </c>
      <c r="JW123" s="58">
        <f t="shared" si="163"/>
        <v>930.37233333333074</v>
      </c>
      <c r="JX123" s="52">
        <f t="shared" si="164"/>
        <v>220.54</v>
      </c>
      <c r="JY123" s="51">
        <f t="shared" si="165"/>
        <v>709.83233333333078</v>
      </c>
      <c r="JZ123" s="51">
        <f t="shared" si="166"/>
        <v>158637.1153333335</v>
      </c>
      <c r="KA123" s="199">
        <f t="shared" ref="KA123:KA133" si="584">$BV$121</f>
        <v>149999.99999999942</v>
      </c>
      <c r="KB123" s="128">
        <f t="shared" si="330"/>
        <v>10000</v>
      </c>
      <c r="KC123" s="204">
        <f t="shared" si="167"/>
        <v>0</v>
      </c>
      <c r="KD123" s="468">
        <f t="shared" si="331"/>
        <v>-930.37233333333074</v>
      </c>
      <c r="KE123" s="46">
        <f t="shared" si="168"/>
        <v>-1124.4930833333331</v>
      </c>
      <c r="KF123" s="46">
        <f t="shared" si="169"/>
        <v>-893.33308333333309</v>
      </c>
      <c r="KG123" s="48"/>
      <c r="KI123" s="45">
        <v>62</v>
      </c>
      <c r="KJ123" s="46">
        <f t="shared" si="170"/>
        <v>1124.4890404061762</v>
      </c>
      <c r="KK123" s="46">
        <f t="shared" si="171"/>
        <v>233.06</v>
      </c>
      <c r="KL123" s="128">
        <f t="shared" si="172"/>
        <v>891.42904040617623</v>
      </c>
      <c r="KM123" s="46">
        <f t="shared" si="173"/>
        <v>277.37849814786836</v>
      </c>
      <c r="KN123" s="46">
        <f t="shared" si="174"/>
        <v>614.05054225830781</v>
      </c>
      <c r="KO123" s="51">
        <f t="shared" si="175"/>
        <v>165813.04834646269</v>
      </c>
      <c r="KP123" s="199">
        <f t="shared" ref="KP123:KP133" si="585">$CR$121</f>
        <v>160722.29206424631</v>
      </c>
      <c r="KQ123" s="199">
        <f t="shared" si="333"/>
        <v>10000</v>
      </c>
      <c r="KR123" s="128">
        <f t="shared" si="176"/>
        <v>302.21764420972892</v>
      </c>
      <c r="KS123" s="408">
        <f t="shared" si="177"/>
        <v>0</v>
      </c>
      <c r="KT123" s="45">
        <v>62</v>
      </c>
      <c r="KU123" s="46">
        <f t="shared" si="334"/>
        <v>1124.49</v>
      </c>
      <c r="KV123" s="46">
        <f t="shared" si="178"/>
        <v>233.06</v>
      </c>
      <c r="KW123" s="128">
        <f t="shared" si="179"/>
        <v>891.43</v>
      </c>
      <c r="KX123" s="46">
        <f t="shared" si="180"/>
        <v>277.37839554740111</v>
      </c>
      <c r="KY123" s="46">
        <f t="shared" si="181"/>
        <v>614.05160445259889</v>
      </c>
      <c r="KZ123" s="51">
        <f t="shared" si="182"/>
        <v>165812.98572398807</v>
      </c>
      <c r="LA123" s="153">
        <f t="shared" ref="LA123:LA133" si="586">$CR$121</f>
        <v>160722.29206424631</v>
      </c>
      <c r="LB123" s="58">
        <f t="shared" si="457"/>
        <v>930.59633333333579</v>
      </c>
      <c r="LC123" s="52">
        <f t="shared" si="184"/>
        <v>223.08</v>
      </c>
      <c r="LD123" s="51">
        <f t="shared" si="185"/>
        <v>707.51633333333575</v>
      </c>
      <c r="LE123" s="51">
        <f t="shared" si="186"/>
        <v>158560.62733333337</v>
      </c>
      <c r="LF123" s="51">
        <f t="shared" ref="LF123:LF133" si="587">$CW$121</f>
        <v>153831.89999999991</v>
      </c>
      <c r="LG123" s="128">
        <f t="shared" si="187"/>
        <v>10000</v>
      </c>
      <c r="LH123" s="204">
        <f t="shared" si="188"/>
        <v>0</v>
      </c>
      <c r="LI123" s="479">
        <f t="shared" si="189"/>
        <v>-930.59633333333579</v>
      </c>
      <c r="LJ123" s="46">
        <f t="shared" si="337"/>
        <v>-1124.49</v>
      </c>
      <c r="LK123" s="46">
        <f t="shared" si="338"/>
        <v>-891.43</v>
      </c>
      <c r="LL123" s="48"/>
      <c r="LN123" s="45">
        <v>62</v>
      </c>
      <c r="LO123" s="46">
        <f t="shared" si="190"/>
        <v>1123.1238136873469</v>
      </c>
      <c r="LP123" s="46">
        <f t="shared" si="556"/>
        <v>276.66000000000003</v>
      </c>
      <c r="LQ123" s="46">
        <f t="shared" si="192"/>
        <v>846.46381368734683</v>
      </c>
      <c r="LR123" s="46">
        <f t="shared" si="193"/>
        <v>273.06871503325732</v>
      </c>
      <c r="LS123" s="46">
        <f t="shared" si="194"/>
        <v>573.39509865408945</v>
      </c>
      <c r="LT123" s="51">
        <f t="shared" si="195"/>
        <v>163267.83392130031</v>
      </c>
      <c r="LU123" s="199">
        <f t="shared" si="339"/>
        <v>10000</v>
      </c>
      <c r="LV123" s="58">
        <f t="shared" si="196"/>
        <v>933.33033333333128</v>
      </c>
      <c r="LW123" s="52">
        <f t="shared" si="557"/>
        <v>276.66000000000003</v>
      </c>
      <c r="LX123" s="51">
        <f t="shared" si="198"/>
        <v>656.6703333333312</v>
      </c>
      <c r="LY123" s="51">
        <f t="shared" si="340"/>
        <v>156246.35933333315</v>
      </c>
      <c r="LZ123" s="46">
        <f t="shared" si="341"/>
        <v>276.66000000000003</v>
      </c>
      <c r="MA123" s="199">
        <f t="shared" si="342"/>
        <v>10000</v>
      </c>
      <c r="MB123" s="468">
        <f t="shared" si="199"/>
        <v>-933.33033333333128</v>
      </c>
      <c r="MC123" s="46">
        <f t="shared" si="200"/>
        <v>-1123.1238136873469</v>
      </c>
      <c r="MD123" s="46">
        <f t="shared" si="201"/>
        <v>-846.46381368734683</v>
      </c>
      <c r="ME123" s="48"/>
      <c r="MG123" s="45">
        <v>62</v>
      </c>
      <c r="MH123" s="46">
        <f t="shared" si="202"/>
        <v>1076.608661999408</v>
      </c>
      <c r="MI123" s="46">
        <f t="shared" si="558"/>
        <v>164.31</v>
      </c>
      <c r="MJ123" s="46">
        <f t="shared" si="204"/>
        <v>912.29866199940807</v>
      </c>
      <c r="MK123" s="46">
        <f t="shared" si="205"/>
        <v>268.26850403626548</v>
      </c>
      <c r="ML123" s="46">
        <f t="shared" si="206"/>
        <v>644.03015796314253</v>
      </c>
      <c r="MM123" s="51">
        <f t="shared" si="207"/>
        <v>160317.07226379614</v>
      </c>
      <c r="MN123" s="199">
        <f t="shared" si="343"/>
        <v>10000</v>
      </c>
      <c r="MO123" s="58">
        <f t="shared" si="208"/>
        <v>889.32945707741396</v>
      </c>
      <c r="MP123" s="52">
        <f t="shared" si="559"/>
        <v>157</v>
      </c>
      <c r="MQ123" s="51">
        <f t="shared" si="210"/>
        <v>732.32945707741396</v>
      </c>
      <c r="MR123" s="57">
        <f t="shared" si="211"/>
        <v>153070.61366120024</v>
      </c>
      <c r="MS123" s="199">
        <f t="shared" si="344"/>
        <v>10000</v>
      </c>
      <c r="MT123" s="468">
        <f t="shared" si="345"/>
        <v>-889.32945707741396</v>
      </c>
      <c r="MU123" s="46">
        <f t="shared" si="212"/>
        <v>-1076.608661999408</v>
      </c>
      <c r="MV123" s="46">
        <f t="shared" si="213"/>
        <v>-912.29866199940807</v>
      </c>
      <c r="MW123" s="48"/>
      <c r="MY123" s="45">
        <v>62</v>
      </c>
      <c r="MZ123" s="46">
        <f t="shared" si="214"/>
        <v>1076.608661999408</v>
      </c>
      <c r="NA123" s="46">
        <f t="shared" si="560"/>
        <v>164.31</v>
      </c>
      <c r="NB123" s="128">
        <f t="shared" si="216"/>
        <v>912.29866199940807</v>
      </c>
      <c r="NC123" s="46">
        <f t="shared" si="217"/>
        <v>268.26850403626548</v>
      </c>
      <c r="ND123" s="46">
        <f t="shared" si="218"/>
        <v>644.03015796314253</v>
      </c>
      <c r="NE123" s="51">
        <f t="shared" si="219"/>
        <v>160317.07226379614</v>
      </c>
      <c r="NF123" s="153">
        <f t="shared" si="346"/>
        <v>10000</v>
      </c>
      <c r="NG123" s="45">
        <v>62</v>
      </c>
      <c r="NH123" s="46">
        <f t="shared" si="220"/>
        <v>1076.6099999999999</v>
      </c>
      <c r="NI123" s="46">
        <f t="shared" si="561"/>
        <v>164.31</v>
      </c>
      <c r="NJ123" s="128">
        <f t="shared" si="347"/>
        <v>912.3</v>
      </c>
      <c r="NK123" s="46">
        <f t="shared" si="348"/>
        <v>268.26836097627285</v>
      </c>
      <c r="NL123" s="46">
        <f t="shared" si="222"/>
        <v>644.03163902372717</v>
      </c>
      <c r="NM123" s="51">
        <f t="shared" si="223"/>
        <v>160316.98494673998</v>
      </c>
      <c r="NN123" s="58">
        <f t="shared" si="224"/>
        <v>888.78037499999857</v>
      </c>
      <c r="NO123" s="52">
        <f t="shared" si="562"/>
        <v>157.03</v>
      </c>
      <c r="NP123" s="51">
        <f t="shared" si="226"/>
        <v>731.7503749999986</v>
      </c>
      <c r="NQ123" s="57">
        <f t="shared" si="227"/>
        <v>153105.55675000016</v>
      </c>
      <c r="NR123" s="153">
        <f t="shared" si="349"/>
        <v>10000</v>
      </c>
      <c r="NS123" s="469">
        <f t="shared" si="228"/>
        <v>-888.78037499999857</v>
      </c>
      <c r="NT123" s="46">
        <f t="shared" si="229"/>
        <v>-1076.6099999999999</v>
      </c>
      <c r="NU123" s="46">
        <f t="shared" si="230"/>
        <v>-912.3</v>
      </c>
      <c r="NV123" s="48"/>
      <c r="NX123" s="45">
        <v>62</v>
      </c>
      <c r="NY123" s="46">
        <f t="shared" si="231"/>
        <v>1076.6456011701148</v>
      </c>
      <c r="NZ123" s="46">
        <f t="shared" si="563"/>
        <v>160.49</v>
      </c>
      <c r="OA123" s="46">
        <f t="shared" si="233"/>
        <v>916.15560117011478</v>
      </c>
      <c r="OB123" s="46">
        <f t="shared" si="234"/>
        <v>268.40237479050626</v>
      </c>
      <c r="OC123" s="46">
        <f t="shared" si="235"/>
        <v>647.75322637960858</v>
      </c>
      <c r="OD123" s="51">
        <f t="shared" si="236"/>
        <v>160393.67164792414</v>
      </c>
      <c r="OE123" s="57">
        <f t="shared" ref="OE123:OE133" si="588">$BQ$121</f>
        <v>157226.36200851155</v>
      </c>
      <c r="OF123" s="153">
        <f t="shared" si="351"/>
        <v>10000</v>
      </c>
      <c r="OG123" s="58">
        <f t="shared" si="237"/>
        <v>889.48383333333379</v>
      </c>
      <c r="OH123" s="241">
        <f t="shared" ref="OH123:OH133" si="589">IF(AND($H$7="Oui",NX123&gt;$I$7),0,IF(NX123&gt;$B$7,0,(TRUNC(OK123*$AX$32/12,2))+(TRUNC(OK123*$AZ$32/12,2))))</f>
        <v>153.11000000000001</v>
      </c>
      <c r="OI123" s="51">
        <f t="shared" si="238"/>
        <v>736.37383333333378</v>
      </c>
      <c r="OJ123" s="51">
        <f t="shared" si="239"/>
        <v>153157.42233333347</v>
      </c>
      <c r="OK123" s="153">
        <f t="shared" ref="OK123:OK133" si="590">$BV$121</f>
        <v>149999.99999999942</v>
      </c>
      <c r="OL123" s="153">
        <f t="shared" si="354"/>
        <v>10000</v>
      </c>
      <c r="OM123" s="468">
        <f t="shared" si="355"/>
        <v>-889.48383333333379</v>
      </c>
      <c r="ON123" s="46">
        <f t="shared" si="356"/>
        <v>-1076.6456011701148</v>
      </c>
      <c r="OO123" s="46">
        <f t="shared" si="240"/>
        <v>-916.15560117011478</v>
      </c>
      <c r="OP123" s="48"/>
      <c r="OR123" s="45">
        <v>62</v>
      </c>
      <c r="OS123" s="46">
        <f t="shared" si="241"/>
        <v>1076.765700416463</v>
      </c>
      <c r="OT123" s="46">
        <f t="shared" si="564"/>
        <v>160.88</v>
      </c>
      <c r="OU123" s="128">
        <f t="shared" si="243"/>
        <v>915.88570041646301</v>
      </c>
      <c r="OV123" s="46">
        <f t="shared" si="244"/>
        <v>268.39649624285568</v>
      </c>
      <c r="OW123" s="46">
        <f t="shared" si="245"/>
        <v>647.48920417360728</v>
      </c>
      <c r="OX123" s="51">
        <f t="shared" si="246"/>
        <v>160390.4085415398</v>
      </c>
      <c r="OY123" s="51">
        <f t="shared" ref="OY123:OY133" si="591">$GJ$121</f>
        <v>157601.94161731339</v>
      </c>
      <c r="OZ123" s="153">
        <f t="shared" si="358"/>
        <v>10000</v>
      </c>
      <c r="PA123" s="45">
        <v>62</v>
      </c>
      <c r="PB123" s="46">
        <f t="shared" si="247"/>
        <v>1076.765700416463</v>
      </c>
      <c r="PC123" s="46">
        <f t="shared" ref="PC123:PC133" si="592">IF(PA123&gt;$B$7,0,(TRUNC(PH123*$BB$32*$L$7/12,2))+(TRUNC(PH123*$BD$32*$M$7/12,2)))</f>
        <v>160.88</v>
      </c>
      <c r="PD123" s="128">
        <f t="shared" si="248"/>
        <v>915.88570041646301</v>
      </c>
      <c r="PE123" s="46">
        <f t="shared" si="249"/>
        <v>268.39649624285568</v>
      </c>
      <c r="PF123" s="46">
        <f t="shared" si="250"/>
        <v>647.48920417360728</v>
      </c>
      <c r="PG123" s="51">
        <f t="shared" si="251"/>
        <v>160390.4085415398</v>
      </c>
      <c r="PH123" s="57">
        <f t="shared" ref="PH123:PH133" si="593">$GS$121</f>
        <v>157601.78992024055</v>
      </c>
      <c r="PI123" s="688">
        <f t="shared" si="252"/>
        <v>889.6533333333341</v>
      </c>
      <c r="PJ123" s="52">
        <f t="shared" ref="PJ123:PJ133" si="594">IF(AND($H$7="Oui",PA123&gt;$I$7),0,IF(PA123&gt;$B$7,0,(TRUNC(PM123*$BB$32/12,2))+(TRUNC(PM123*$BD$32/12,2))))</f>
        <v>153.71</v>
      </c>
      <c r="PK123" s="51">
        <f t="shared" si="253"/>
        <v>735.94333333333407</v>
      </c>
      <c r="PL123" s="57">
        <f t="shared" si="254"/>
        <v>153156.75333333347</v>
      </c>
      <c r="PM123" s="57">
        <f t="shared" ref="PM123:PM133" si="595">$GX$121</f>
        <v>150587.33999999985</v>
      </c>
      <c r="PN123" s="153">
        <f t="shared" si="363"/>
        <v>10000</v>
      </c>
      <c r="PO123" s="469">
        <f t="shared" si="255"/>
        <v>-889.6533333333341</v>
      </c>
      <c r="PP123" s="46">
        <f t="shared" si="256"/>
        <v>-1076.765700416463</v>
      </c>
      <c r="PQ123" s="46">
        <f t="shared" si="257"/>
        <v>-915.88570041646301</v>
      </c>
      <c r="PR123" s="48"/>
    </row>
    <row r="124" spans="2:434" hidden="1" x14ac:dyDescent="0.3">
      <c r="B124" s="45">
        <v>63</v>
      </c>
      <c r="C124" s="46">
        <f t="shared" si="10"/>
        <v>1111.77</v>
      </c>
      <c r="D124" s="46">
        <f t="shared" si="11"/>
        <v>100</v>
      </c>
      <c r="E124" s="46">
        <f t="shared" si="12"/>
        <v>1011.77</v>
      </c>
      <c r="F124" s="46">
        <f t="shared" si="13"/>
        <v>259.542767230724</v>
      </c>
      <c r="G124" s="46">
        <f t="shared" si="14"/>
        <v>752.22723276927604</v>
      </c>
      <c r="H124" s="51">
        <f t="shared" si="15"/>
        <v>154973.43310566511</v>
      </c>
      <c r="I124" s="58">
        <f t="shared" si="16"/>
        <v>933.33333333333337</v>
      </c>
      <c r="J124" s="52">
        <f t="shared" si="17"/>
        <v>100</v>
      </c>
      <c r="K124" s="51">
        <f t="shared" si="18"/>
        <v>833.33333333333337</v>
      </c>
      <c r="L124" s="57">
        <f t="shared" si="19"/>
        <v>147499.99999999939</v>
      </c>
      <c r="M124" s="468">
        <f t="shared" si="258"/>
        <v>-933.33333333333337</v>
      </c>
      <c r="N124" s="46">
        <f t="shared" si="259"/>
        <v>-1111.77</v>
      </c>
      <c r="O124" s="47"/>
      <c r="P124" s="46">
        <f t="shared" si="260"/>
        <v>-1011.77</v>
      </c>
      <c r="Q124" s="48"/>
      <c r="R124" s="29"/>
      <c r="S124" s="29"/>
      <c r="T124" s="45">
        <v>63</v>
      </c>
      <c r="U124" s="46">
        <f t="shared" si="20"/>
        <v>1157.23</v>
      </c>
      <c r="V124" s="46">
        <f t="shared" si="21"/>
        <v>145.46</v>
      </c>
      <c r="W124" s="46">
        <f t="shared" si="261"/>
        <v>1011.77</v>
      </c>
      <c r="X124" s="46">
        <f t="shared" si="22"/>
        <v>259.542767230724</v>
      </c>
      <c r="Y124" s="46">
        <f t="shared" si="23"/>
        <v>752.22723276927604</v>
      </c>
      <c r="Z124" s="51">
        <f t="shared" si="24"/>
        <v>154973.43310566511</v>
      </c>
      <c r="AA124" s="58">
        <f t="shared" si="25"/>
        <v>971.89333333333343</v>
      </c>
      <c r="AB124" s="52">
        <f t="shared" si="26"/>
        <v>138.56</v>
      </c>
      <c r="AC124" s="51">
        <f t="shared" si="27"/>
        <v>833.33333333333337</v>
      </c>
      <c r="AD124" s="57">
        <f t="shared" si="28"/>
        <v>147499.99999999939</v>
      </c>
      <c r="AE124" s="468">
        <f t="shared" si="262"/>
        <v>-971.89333333333343</v>
      </c>
      <c r="AF124" s="46">
        <f t="shared" si="29"/>
        <v>-1157.23</v>
      </c>
      <c r="AG124" s="47"/>
      <c r="AH124" s="46">
        <f t="shared" si="263"/>
        <v>-1011.77</v>
      </c>
      <c r="AI124" s="48"/>
      <c r="AJ124" s="29"/>
      <c r="AK124" s="45">
        <v>63</v>
      </c>
      <c r="AL124" s="46">
        <f t="shared" si="30"/>
        <v>1117.72</v>
      </c>
      <c r="AM124" s="46"/>
      <c r="AN124" s="46"/>
      <c r="AO124" s="46">
        <f t="shared" si="31"/>
        <v>144.19999999999999</v>
      </c>
      <c r="AP124" s="128">
        <f t="shared" si="32"/>
        <v>973.52</v>
      </c>
      <c r="AQ124" s="128"/>
      <c r="AR124" s="128"/>
      <c r="AS124" s="46">
        <f t="shared" si="33"/>
        <v>265.81347998652427</v>
      </c>
      <c r="AT124" s="46">
        <f t="shared" si="34"/>
        <v>707.70652001347571</v>
      </c>
      <c r="AU124" s="51"/>
      <c r="AV124" s="51"/>
      <c r="AW124" s="51">
        <f t="shared" si="35"/>
        <v>158780.38147190108</v>
      </c>
      <c r="AX124" s="58">
        <f t="shared" si="264"/>
        <v>927.38215694565588</v>
      </c>
      <c r="AY124" s="52"/>
      <c r="AZ124" s="52"/>
      <c r="BA124" s="52">
        <f t="shared" si="36"/>
        <v>137.80000000000001</v>
      </c>
      <c r="BB124" s="51">
        <f t="shared" si="37"/>
        <v>789.58215694565592</v>
      </c>
      <c r="BC124" s="51"/>
      <c r="BD124" s="51"/>
      <c r="BE124" s="57">
        <f t="shared" si="38"/>
        <v>151623.92411242361</v>
      </c>
      <c r="BF124" s="468">
        <f t="shared" si="39"/>
        <v>-927.38215694565588</v>
      </c>
      <c r="BG124" s="46">
        <f t="shared" si="40"/>
        <v>-1117.72</v>
      </c>
      <c r="BH124" s="46">
        <f t="shared" si="41"/>
        <v>-973.52</v>
      </c>
      <c r="BI124" s="48"/>
      <c r="BJ124" s="12"/>
      <c r="BK124" s="45">
        <v>63</v>
      </c>
      <c r="BL124" s="46">
        <f t="shared" si="265"/>
        <v>1152.6300000000001</v>
      </c>
      <c r="BM124" s="46">
        <f t="shared" si="266"/>
        <v>140.86000000000001</v>
      </c>
      <c r="BN124" s="46">
        <f t="shared" si="267"/>
        <v>1011.77</v>
      </c>
      <c r="BO124" s="46">
        <f t="shared" si="42"/>
        <v>259.542767230724</v>
      </c>
      <c r="BP124" s="46">
        <f t="shared" si="43"/>
        <v>752.22723276927604</v>
      </c>
      <c r="BQ124" s="51">
        <f t="shared" si="44"/>
        <v>154973.43310566511</v>
      </c>
      <c r="BR124" s="57">
        <f t="shared" si="565"/>
        <v>157226.36200851155</v>
      </c>
      <c r="BS124" s="58">
        <f t="shared" si="45"/>
        <v>967.71333333333337</v>
      </c>
      <c r="BT124" s="52">
        <f t="shared" si="269"/>
        <v>134.38</v>
      </c>
      <c r="BU124" s="51">
        <f t="shared" si="46"/>
        <v>833.33333333333337</v>
      </c>
      <c r="BV124" s="51">
        <f t="shared" si="47"/>
        <v>147499.99999999939</v>
      </c>
      <c r="BW124" s="153">
        <f t="shared" si="566"/>
        <v>149999.99999999942</v>
      </c>
      <c r="BX124" s="468">
        <f t="shared" si="271"/>
        <v>-967.71333333333337</v>
      </c>
      <c r="BY124" s="46">
        <f t="shared" si="272"/>
        <v>-1152.6300000000001</v>
      </c>
      <c r="BZ124" s="46">
        <f t="shared" si="48"/>
        <v>-1011.77</v>
      </c>
      <c r="CA124" s="48"/>
      <c r="CB124" s="29"/>
      <c r="CC124" s="45">
        <v>63</v>
      </c>
      <c r="CD124" s="128">
        <f t="shared" si="49"/>
        <v>1117.6300000000001</v>
      </c>
      <c r="CE124" s="46">
        <f t="shared" si="273"/>
        <v>140.08000000000001</v>
      </c>
      <c r="CF124" s="128">
        <f t="shared" si="50"/>
        <v>977.55</v>
      </c>
      <c r="CG124" s="46">
        <f t="shared" si="274"/>
        <v>265.50291706434183</v>
      </c>
      <c r="CH124" s="46">
        <f t="shared" si="52"/>
        <v>712.04708293565818</v>
      </c>
      <c r="CI124" s="51">
        <f t="shared" si="53"/>
        <v>158589.70315566941</v>
      </c>
      <c r="CJ124" s="199">
        <f t="shared" si="567"/>
        <v>160722.29206424631</v>
      </c>
      <c r="CK124" s="153">
        <f t="shared" si="276"/>
        <v>10000</v>
      </c>
      <c r="CL124" s="45">
        <v>63</v>
      </c>
      <c r="CM124" s="46">
        <f t="shared" si="277"/>
        <v>1117.6300000000001</v>
      </c>
      <c r="CN124" s="128">
        <f t="shared" si="54"/>
        <v>140.08000000000001</v>
      </c>
      <c r="CO124" s="128">
        <f t="shared" si="278"/>
        <v>977.55</v>
      </c>
      <c r="CP124" s="46">
        <f t="shared" si="55"/>
        <v>265.50291706434183</v>
      </c>
      <c r="CQ124" s="46">
        <f t="shared" si="56"/>
        <v>712.04708293565818</v>
      </c>
      <c r="CR124" s="51">
        <f t="shared" si="57"/>
        <v>158589.70315566941</v>
      </c>
      <c r="CS124" s="153">
        <f t="shared" si="568"/>
        <v>160722.29206424631</v>
      </c>
      <c r="CT124" s="58">
        <f t="shared" si="58"/>
        <v>927.86033333333398</v>
      </c>
      <c r="CU124" s="52">
        <f t="shared" si="280"/>
        <v>134.08000000000001</v>
      </c>
      <c r="CV124" s="51">
        <f t="shared" si="281"/>
        <v>793.78033333333394</v>
      </c>
      <c r="CW124" s="51">
        <f t="shared" si="59"/>
        <v>151450.55899999992</v>
      </c>
      <c r="CX124" s="57">
        <f t="shared" si="569"/>
        <v>153831.89999999991</v>
      </c>
      <c r="CY124" s="153">
        <f t="shared" si="283"/>
        <v>10000</v>
      </c>
      <c r="CZ124" s="479">
        <f t="shared" si="60"/>
        <v>-927.86033333333398</v>
      </c>
      <c r="DA124" s="46">
        <f t="shared" si="284"/>
        <v>-1117.6300000000001</v>
      </c>
      <c r="DB124" s="46">
        <f t="shared" si="285"/>
        <v>-977.55</v>
      </c>
      <c r="DC124" s="48"/>
      <c r="DE124" s="45">
        <v>63</v>
      </c>
      <c r="DF124" s="46">
        <f t="shared" si="61"/>
        <v>1093.43</v>
      </c>
      <c r="DG124" s="46">
        <f t="shared" si="570"/>
        <v>81.66</v>
      </c>
      <c r="DH124" s="46">
        <f t="shared" si="62"/>
        <v>1011.77</v>
      </c>
      <c r="DI124" s="46">
        <f t="shared" si="63"/>
        <v>259.542767230724</v>
      </c>
      <c r="DJ124" s="46">
        <f t="shared" si="64"/>
        <v>752.22723276927604</v>
      </c>
      <c r="DK124" s="51">
        <f t="shared" si="65"/>
        <v>154973.43310566511</v>
      </c>
      <c r="DL124" s="58">
        <f t="shared" si="66"/>
        <v>914.99333333333334</v>
      </c>
      <c r="DM124" s="52">
        <f t="shared" si="571"/>
        <v>81.66</v>
      </c>
      <c r="DN124" s="51">
        <f t="shared" si="67"/>
        <v>833.33333333333337</v>
      </c>
      <c r="DO124" s="57">
        <f t="shared" si="68"/>
        <v>147499.99999999939</v>
      </c>
      <c r="DP124" s="468">
        <f t="shared" si="288"/>
        <v>-914.99333333333334</v>
      </c>
      <c r="DQ124" s="46">
        <f t="shared" si="289"/>
        <v>-1093.43</v>
      </c>
      <c r="DR124" s="47"/>
      <c r="DS124" s="46">
        <f t="shared" si="290"/>
        <v>-1011.77</v>
      </c>
      <c r="DT124" s="48"/>
      <c r="DU124" s="29"/>
      <c r="DV124" s="45">
        <v>63</v>
      </c>
      <c r="DW124" s="46">
        <f t="shared" si="291"/>
        <v>1075.3399999999999</v>
      </c>
      <c r="DX124" s="46">
        <f t="shared" si="572"/>
        <v>63.57</v>
      </c>
      <c r="DY124" s="46">
        <f t="shared" si="293"/>
        <v>1011.77</v>
      </c>
      <c r="DZ124" s="46">
        <f t="shared" si="69"/>
        <v>259.542767230724</v>
      </c>
      <c r="EA124" s="46">
        <f t="shared" si="70"/>
        <v>752.22723276927604</v>
      </c>
      <c r="EB124" s="51">
        <f t="shared" si="71"/>
        <v>154973.43310566511</v>
      </c>
      <c r="EC124" s="58">
        <f t="shared" si="72"/>
        <v>893.89333333333343</v>
      </c>
      <c r="ED124" s="52">
        <f t="shared" si="573"/>
        <v>60.56</v>
      </c>
      <c r="EE124" s="51">
        <f t="shared" si="73"/>
        <v>833.33333333333337</v>
      </c>
      <c r="EF124" s="57">
        <f t="shared" si="74"/>
        <v>147499.99999999939</v>
      </c>
      <c r="EG124" s="468">
        <f t="shared" si="295"/>
        <v>-893.89333333333343</v>
      </c>
      <c r="EH124" s="46">
        <f t="shared" si="296"/>
        <v>-1075.3399999999999</v>
      </c>
      <c r="EI124" s="47"/>
      <c r="EJ124" s="46">
        <f t="shared" si="297"/>
        <v>-1011.77</v>
      </c>
      <c r="EK124" s="48"/>
      <c r="EL124" s="29"/>
      <c r="EM124" s="45">
        <v>63</v>
      </c>
      <c r="EN124" s="46">
        <f t="shared" si="550"/>
        <v>1058.0868689014749</v>
      </c>
      <c r="EO124" s="46">
        <f t="shared" si="574"/>
        <v>63.769999999999996</v>
      </c>
      <c r="EP124" s="128">
        <f t="shared" si="77"/>
        <v>994.31686890147489</v>
      </c>
      <c r="EQ124" s="46">
        <f t="shared" si="78"/>
        <v>260.32068111060238</v>
      </c>
      <c r="ER124" s="46">
        <f t="shared" si="79"/>
        <v>733.99618779087245</v>
      </c>
      <c r="ES124" s="51">
        <f t="shared" si="80"/>
        <v>155458.41247857054</v>
      </c>
      <c r="ET124" s="153">
        <f t="shared" si="298"/>
        <v>10000</v>
      </c>
      <c r="EU124" s="45">
        <v>63</v>
      </c>
      <c r="EV124" s="46">
        <f t="shared" si="81"/>
        <v>1058.0899999999999</v>
      </c>
      <c r="EW124" s="46">
        <f t="shared" si="575"/>
        <v>63.769999999999996</v>
      </c>
      <c r="EX124" s="128">
        <f t="shared" si="300"/>
        <v>994.32</v>
      </c>
      <c r="EY124" s="46">
        <f t="shared" si="301"/>
        <v>260.32034055481591</v>
      </c>
      <c r="EZ124" s="46">
        <f t="shared" si="82"/>
        <v>733.99965944518408</v>
      </c>
      <c r="FA124" s="51">
        <f t="shared" si="83"/>
        <v>155458.20467344433</v>
      </c>
      <c r="FB124" s="58">
        <f t="shared" si="302"/>
        <v>874.86920833333363</v>
      </c>
      <c r="FC124" s="52">
        <f t="shared" si="576"/>
        <v>60.83</v>
      </c>
      <c r="FD124" s="51">
        <f t="shared" si="304"/>
        <v>814.03920833333359</v>
      </c>
      <c r="FE124" s="57">
        <f t="shared" si="84"/>
        <v>148188.52987499989</v>
      </c>
      <c r="FF124" s="153">
        <f t="shared" si="305"/>
        <v>10000</v>
      </c>
      <c r="FG124" s="469">
        <f t="shared" si="85"/>
        <v>-874.86920833333363</v>
      </c>
      <c r="FH124" s="46">
        <f t="shared" si="86"/>
        <v>-1058.0899999999999</v>
      </c>
      <c r="FI124" s="46">
        <f t="shared" si="87"/>
        <v>-994.32</v>
      </c>
      <c r="FJ124" s="48"/>
      <c r="FL124" s="45">
        <v>63</v>
      </c>
      <c r="FM124" s="46">
        <f t="shared" si="306"/>
        <v>1075.96</v>
      </c>
      <c r="FN124" s="46">
        <f t="shared" si="551"/>
        <v>64.19</v>
      </c>
      <c r="FO124" s="46">
        <f t="shared" si="307"/>
        <v>1011.77</v>
      </c>
      <c r="FP124" s="46">
        <f t="shared" si="89"/>
        <v>259.542767230724</v>
      </c>
      <c r="FQ124" s="46">
        <f t="shared" si="90"/>
        <v>752.22723276927604</v>
      </c>
      <c r="FR124" s="51">
        <f t="shared" si="91"/>
        <v>154973.43310566511</v>
      </c>
      <c r="FS124" s="57">
        <f t="shared" si="577"/>
        <v>157226.36200851155</v>
      </c>
      <c r="FT124" s="58">
        <f t="shared" si="92"/>
        <v>894.56333333333339</v>
      </c>
      <c r="FU124" s="241">
        <f t="shared" si="552"/>
        <v>61.230000000000004</v>
      </c>
      <c r="FV124" s="51">
        <f t="shared" si="94"/>
        <v>833.33333333333337</v>
      </c>
      <c r="FW124" s="51">
        <f t="shared" si="95"/>
        <v>147499.99999999939</v>
      </c>
      <c r="FX124" s="153">
        <f t="shared" si="578"/>
        <v>149999.99999999942</v>
      </c>
      <c r="FY124" s="468">
        <f t="shared" si="310"/>
        <v>-894.56333333333339</v>
      </c>
      <c r="FZ124" s="46">
        <f t="shared" si="311"/>
        <v>-1075.96</v>
      </c>
      <c r="GA124" s="46">
        <f t="shared" si="96"/>
        <v>-1011.77</v>
      </c>
      <c r="GB124" s="48"/>
      <c r="GD124" s="45">
        <v>63</v>
      </c>
      <c r="GE124" s="46">
        <f t="shared" si="553"/>
        <v>1060.0875939185617</v>
      </c>
      <c r="GF124" s="128">
        <f t="shared" si="579"/>
        <v>64.349999999999994</v>
      </c>
      <c r="GG124" s="128">
        <f t="shared" si="98"/>
        <v>995.73759391856163</v>
      </c>
      <c r="GH124" s="46">
        <f t="shared" si="99"/>
        <v>260.2243074256366</v>
      </c>
      <c r="GI124" s="46">
        <f t="shared" si="100"/>
        <v>735.51328649292509</v>
      </c>
      <c r="GJ124" s="51">
        <f t="shared" si="101"/>
        <v>155399.07116888903</v>
      </c>
      <c r="GK124" s="51">
        <f t="shared" si="580"/>
        <v>157601.94161731339</v>
      </c>
      <c r="GL124" s="153">
        <f t="shared" si="314"/>
        <v>10000</v>
      </c>
      <c r="GM124" s="45">
        <v>63</v>
      </c>
      <c r="GN124" s="46">
        <f t="shared" si="102"/>
        <v>1060.0899999999999</v>
      </c>
      <c r="GO124" s="46">
        <f t="shared" si="554"/>
        <v>64.349999999999994</v>
      </c>
      <c r="GP124" s="128">
        <f t="shared" si="315"/>
        <v>995.74</v>
      </c>
      <c r="GQ124" s="46">
        <f t="shared" si="104"/>
        <v>260.22404572676299</v>
      </c>
      <c r="GR124" s="46">
        <f t="shared" si="105"/>
        <v>735.51595427323696</v>
      </c>
      <c r="GS124" s="51">
        <f t="shared" si="106"/>
        <v>155398.91148178457</v>
      </c>
      <c r="GT124" s="57">
        <f t="shared" si="581"/>
        <v>157601.78992024055</v>
      </c>
      <c r="GU124" s="58">
        <f t="shared" si="107"/>
        <v>876.92633333333197</v>
      </c>
      <c r="GV124" s="52">
        <f t="shared" si="555"/>
        <v>61.480000000000004</v>
      </c>
      <c r="GW124" s="51">
        <f t="shared" si="317"/>
        <v>815.44633333333195</v>
      </c>
      <c r="GX124" s="57">
        <f t="shared" si="109"/>
        <v>148141.00099999987</v>
      </c>
      <c r="GY124" s="57">
        <f t="shared" si="582"/>
        <v>150587.33999999985</v>
      </c>
      <c r="GZ124" s="153">
        <f t="shared" si="319"/>
        <v>10000</v>
      </c>
      <c r="HA124" s="469">
        <f t="shared" si="110"/>
        <v>-876.92633333333197</v>
      </c>
      <c r="HB124" s="46">
        <f t="shared" si="111"/>
        <v>-1060.0899999999999</v>
      </c>
      <c r="HC124" s="46">
        <f t="shared" si="112"/>
        <v>-995.74</v>
      </c>
      <c r="HD124" s="48"/>
      <c r="HF124" s="45">
        <v>63</v>
      </c>
      <c r="HG124" s="46">
        <f t="shared" si="113"/>
        <v>1123.8775326810628</v>
      </c>
      <c r="HH124" s="46">
        <f t="shared" si="114"/>
        <v>250</v>
      </c>
      <c r="HI124" s="46">
        <f t="shared" si="115"/>
        <v>873.8775326810628</v>
      </c>
      <c r="HJ124" s="46">
        <f t="shared" si="116"/>
        <v>274.5407231559883</v>
      </c>
      <c r="HK124" s="46">
        <f t="shared" si="117"/>
        <v>599.3368095250745</v>
      </c>
      <c r="HL124" s="51">
        <f t="shared" si="118"/>
        <v>164125.09708406791</v>
      </c>
      <c r="HM124" s="153">
        <f t="shared" si="320"/>
        <v>10000</v>
      </c>
      <c r="HN124" s="58">
        <f t="shared" si="119"/>
        <v>933.33333333333724</v>
      </c>
      <c r="HO124" s="52">
        <f t="shared" si="120"/>
        <v>250</v>
      </c>
      <c r="HP124" s="51">
        <f t="shared" si="121"/>
        <v>683.33333333333724</v>
      </c>
      <c r="HQ124" s="57">
        <f t="shared" si="122"/>
        <v>156949.99999999939</v>
      </c>
      <c r="HR124" s="153">
        <f t="shared" si="321"/>
        <v>10000</v>
      </c>
      <c r="HS124" s="468">
        <f t="shared" si="123"/>
        <v>-933.33333333333724</v>
      </c>
      <c r="HT124" s="46">
        <f t="shared" si="124"/>
        <v>-1123.8775326810628</v>
      </c>
      <c r="HU124" s="46">
        <f t="shared" si="125"/>
        <v>-873.8775326810628</v>
      </c>
      <c r="HV124" s="48"/>
      <c r="HW124" s="29"/>
      <c r="HX124" s="45">
        <v>63</v>
      </c>
      <c r="HY124" s="128">
        <f t="shared" si="126"/>
        <v>1124.3399999999999</v>
      </c>
      <c r="HZ124" s="46">
        <f t="shared" si="127"/>
        <v>238.56</v>
      </c>
      <c r="IA124" s="46">
        <f t="shared" si="128"/>
        <v>885.78</v>
      </c>
      <c r="IB124" s="46">
        <f t="shared" si="129"/>
        <v>276.11102128396567</v>
      </c>
      <c r="IC124" s="46">
        <f t="shared" si="130"/>
        <v>609.6689787160343</v>
      </c>
      <c r="ID124" s="51">
        <f t="shared" si="131"/>
        <v>165056.94379166336</v>
      </c>
      <c r="IE124" s="153">
        <f t="shared" si="322"/>
        <v>10000</v>
      </c>
      <c r="IF124" s="58">
        <f t="shared" si="132"/>
        <v>930.14625019664186</v>
      </c>
      <c r="IG124" s="52">
        <f t="shared" si="133"/>
        <v>228.08</v>
      </c>
      <c r="IH124" s="51">
        <f t="shared" si="134"/>
        <v>702.06625019664182</v>
      </c>
      <c r="II124" s="57">
        <f t="shared" si="323"/>
        <v>157685.18623761163</v>
      </c>
      <c r="IJ124" s="153">
        <f t="shared" si="324"/>
        <v>10000</v>
      </c>
      <c r="IK124" s="468">
        <f t="shared" si="135"/>
        <v>-930.14625019664186</v>
      </c>
      <c r="IL124" s="46">
        <f t="shared" si="136"/>
        <v>-1124.3399999999999</v>
      </c>
      <c r="IM124" s="46">
        <f t="shared" si="137"/>
        <v>-885.78</v>
      </c>
      <c r="IN124" s="48"/>
      <c r="IO124" s="53">
        <f t="shared" si="138"/>
        <v>238.57383096665652</v>
      </c>
      <c r="IQ124" s="45">
        <v>63</v>
      </c>
      <c r="IR124" s="128">
        <f t="shared" si="139"/>
        <v>1126.4568749999989</v>
      </c>
      <c r="IS124" s="128">
        <f t="shared" si="140"/>
        <v>243.1</v>
      </c>
      <c r="IT124" s="128">
        <f t="shared" si="141"/>
        <v>883.35687499999892</v>
      </c>
      <c r="IU124" s="46">
        <f t="shared" si="364"/>
        <v>276.41000000000003</v>
      </c>
      <c r="IV124" s="46">
        <f t="shared" si="143"/>
        <v>606.94687499999895</v>
      </c>
      <c r="IW124" s="51">
        <f t="shared" si="144"/>
        <v>165239.03687500011</v>
      </c>
      <c r="IX124" s="199">
        <f t="shared" si="325"/>
        <v>10000</v>
      </c>
      <c r="IY124" s="128">
        <f t="shared" si="145"/>
        <v>238.66533266210487</v>
      </c>
      <c r="IZ124" s="408">
        <f t="shared" si="146"/>
        <v>0</v>
      </c>
      <c r="JA124" s="58">
        <f t="shared" si="147"/>
        <v>931.95916666666494</v>
      </c>
      <c r="JB124" s="52">
        <f t="shared" si="148"/>
        <v>232.42</v>
      </c>
      <c r="JC124" s="51">
        <f t="shared" si="149"/>
        <v>699.53916666666498</v>
      </c>
      <c r="JD124" s="57">
        <f t="shared" si="150"/>
        <v>157870.99250000008</v>
      </c>
      <c r="JE124" s="280">
        <f t="shared" si="151"/>
        <v>10000</v>
      </c>
      <c r="JF124" s="280">
        <f t="shared" si="152"/>
        <v>0</v>
      </c>
      <c r="JG124" s="468">
        <f t="shared" si="153"/>
        <v>-931.95916666666494</v>
      </c>
      <c r="JH124" s="46">
        <f t="shared" si="154"/>
        <v>-1126.4568749999989</v>
      </c>
      <c r="JI124" s="46">
        <f t="shared" si="155"/>
        <v>-883.35687499999892</v>
      </c>
      <c r="JJ124" s="48"/>
      <c r="JL124" s="45">
        <v>63</v>
      </c>
      <c r="JM124" s="46">
        <f t="shared" si="156"/>
        <v>1124.4930833333331</v>
      </c>
      <c r="JN124" s="46">
        <f t="shared" si="157"/>
        <v>231.16</v>
      </c>
      <c r="JO124" s="128">
        <f t="shared" si="158"/>
        <v>893.33308333333309</v>
      </c>
      <c r="JP124" s="46">
        <f t="shared" si="326"/>
        <v>276.51</v>
      </c>
      <c r="JQ124" s="46">
        <f t="shared" si="159"/>
        <v>616.8230833333331</v>
      </c>
      <c r="JR124" s="51">
        <f t="shared" si="160"/>
        <v>165288.88574999996</v>
      </c>
      <c r="JS124" s="51">
        <f t="shared" si="583"/>
        <v>157226.36200851155</v>
      </c>
      <c r="JT124" s="199">
        <f t="shared" si="328"/>
        <v>10000</v>
      </c>
      <c r="JU124" s="128">
        <f t="shared" si="161"/>
        <v>231.16023253687567</v>
      </c>
      <c r="JV124" s="408">
        <f t="shared" si="162"/>
        <v>0</v>
      </c>
      <c r="JW124" s="58">
        <f t="shared" si="163"/>
        <v>930.37233333333074</v>
      </c>
      <c r="JX124" s="52">
        <f t="shared" si="164"/>
        <v>220.54</v>
      </c>
      <c r="JY124" s="51">
        <f t="shared" si="165"/>
        <v>709.83233333333078</v>
      </c>
      <c r="JZ124" s="51">
        <f t="shared" si="166"/>
        <v>157927.28300000017</v>
      </c>
      <c r="KA124" s="199">
        <f t="shared" si="584"/>
        <v>149999.99999999942</v>
      </c>
      <c r="KB124" s="128">
        <f t="shared" si="330"/>
        <v>10000</v>
      </c>
      <c r="KC124" s="204">
        <f t="shared" si="167"/>
        <v>0</v>
      </c>
      <c r="KD124" s="468">
        <f t="shared" si="331"/>
        <v>-930.37233333333074</v>
      </c>
      <c r="KE124" s="46">
        <f t="shared" si="168"/>
        <v>-1124.4930833333331</v>
      </c>
      <c r="KF124" s="46">
        <f t="shared" si="169"/>
        <v>-893.33308333333309</v>
      </c>
      <c r="KG124" s="48"/>
      <c r="KI124" s="45">
        <v>63</v>
      </c>
      <c r="KJ124" s="46">
        <f t="shared" si="170"/>
        <v>1124.4890404061762</v>
      </c>
      <c r="KK124" s="46">
        <f t="shared" si="171"/>
        <v>233.06</v>
      </c>
      <c r="KL124" s="128">
        <f t="shared" si="172"/>
        <v>891.42904040617623</v>
      </c>
      <c r="KM124" s="46">
        <f t="shared" si="173"/>
        <v>276.35508057743783</v>
      </c>
      <c r="KN124" s="46">
        <f t="shared" si="174"/>
        <v>615.07395982873845</v>
      </c>
      <c r="KO124" s="51">
        <f t="shared" si="175"/>
        <v>165197.97438663396</v>
      </c>
      <c r="KP124" s="199">
        <f t="shared" si="585"/>
        <v>160722.29206424631</v>
      </c>
      <c r="KQ124" s="199">
        <f t="shared" si="333"/>
        <v>10000</v>
      </c>
      <c r="KR124" s="128">
        <f t="shared" si="176"/>
        <v>302.21764420972892</v>
      </c>
      <c r="KS124" s="408">
        <f t="shared" si="177"/>
        <v>0</v>
      </c>
      <c r="KT124" s="45">
        <v>63</v>
      </c>
      <c r="KU124" s="46">
        <f t="shared" si="334"/>
        <v>1124.49</v>
      </c>
      <c r="KV124" s="46">
        <f t="shared" si="178"/>
        <v>233.06</v>
      </c>
      <c r="KW124" s="128">
        <f t="shared" si="179"/>
        <v>891.43</v>
      </c>
      <c r="KX124" s="46">
        <f t="shared" si="180"/>
        <v>276.35497620664677</v>
      </c>
      <c r="KY124" s="46">
        <f t="shared" si="181"/>
        <v>615.07502379335324</v>
      </c>
      <c r="KZ124" s="51">
        <f t="shared" si="182"/>
        <v>165197.91070019471</v>
      </c>
      <c r="LA124" s="153">
        <f t="shared" si="586"/>
        <v>160722.29206424631</v>
      </c>
      <c r="LB124" s="58">
        <f t="shared" si="457"/>
        <v>930.59633333333579</v>
      </c>
      <c r="LC124" s="52">
        <f t="shared" si="184"/>
        <v>223.08</v>
      </c>
      <c r="LD124" s="51">
        <f t="shared" si="185"/>
        <v>707.51633333333575</v>
      </c>
      <c r="LE124" s="51">
        <f t="shared" si="186"/>
        <v>157853.11100000003</v>
      </c>
      <c r="LF124" s="51">
        <f t="shared" si="587"/>
        <v>153831.89999999991</v>
      </c>
      <c r="LG124" s="128">
        <f t="shared" si="187"/>
        <v>10000</v>
      </c>
      <c r="LH124" s="204">
        <f t="shared" si="188"/>
        <v>0</v>
      </c>
      <c r="LI124" s="479">
        <f t="shared" si="189"/>
        <v>-930.59633333333579</v>
      </c>
      <c r="LJ124" s="46">
        <f t="shared" si="337"/>
        <v>-1124.49</v>
      </c>
      <c r="LK124" s="46">
        <f t="shared" si="338"/>
        <v>-891.43</v>
      </c>
      <c r="LL124" s="48"/>
      <c r="LN124" s="45">
        <v>63</v>
      </c>
      <c r="LO124" s="46">
        <f t="shared" si="190"/>
        <v>1123.1238136873469</v>
      </c>
      <c r="LP124" s="46">
        <f t="shared" si="556"/>
        <v>276.66000000000003</v>
      </c>
      <c r="LQ124" s="46">
        <f t="shared" si="192"/>
        <v>846.46381368734683</v>
      </c>
      <c r="LR124" s="46">
        <f t="shared" si="193"/>
        <v>272.1130565355005</v>
      </c>
      <c r="LS124" s="46">
        <f t="shared" si="194"/>
        <v>574.35075715184632</v>
      </c>
      <c r="LT124" s="51">
        <f t="shared" si="195"/>
        <v>162693.48316414846</v>
      </c>
      <c r="LU124" s="199">
        <f t="shared" si="339"/>
        <v>10000</v>
      </c>
      <c r="LV124" s="58">
        <f t="shared" si="196"/>
        <v>933.33033333333128</v>
      </c>
      <c r="LW124" s="52">
        <f t="shared" si="557"/>
        <v>276.66000000000003</v>
      </c>
      <c r="LX124" s="51">
        <f t="shared" si="198"/>
        <v>656.6703333333312</v>
      </c>
      <c r="LY124" s="51">
        <f t="shared" si="340"/>
        <v>155589.68899999981</v>
      </c>
      <c r="LZ124" s="46">
        <f t="shared" si="341"/>
        <v>276.66000000000003</v>
      </c>
      <c r="MA124" s="199">
        <f t="shared" si="342"/>
        <v>10000</v>
      </c>
      <c r="MB124" s="468">
        <f t="shared" si="199"/>
        <v>-933.33033333333128</v>
      </c>
      <c r="MC124" s="46">
        <f t="shared" si="200"/>
        <v>-1123.1238136873469</v>
      </c>
      <c r="MD124" s="46">
        <f t="shared" si="201"/>
        <v>-846.46381368734683</v>
      </c>
      <c r="ME124" s="48"/>
      <c r="MG124" s="45">
        <v>63</v>
      </c>
      <c r="MH124" s="46">
        <f t="shared" si="202"/>
        <v>1076.608661999408</v>
      </c>
      <c r="MI124" s="46">
        <f t="shared" si="558"/>
        <v>163.63999999999999</v>
      </c>
      <c r="MJ124" s="46">
        <f t="shared" si="204"/>
        <v>912.96866199940803</v>
      </c>
      <c r="MK124" s="46">
        <f t="shared" si="205"/>
        <v>267.19512043966023</v>
      </c>
      <c r="ML124" s="46">
        <f t="shared" si="206"/>
        <v>645.77354155974785</v>
      </c>
      <c r="MM124" s="51">
        <f t="shared" si="207"/>
        <v>159671.29872223639</v>
      </c>
      <c r="MN124" s="199">
        <f t="shared" si="343"/>
        <v>10000</v>
      </c>
      <c r="MO124" s="58">
        <f t="shared" si="208"/>
        <v>889.32945707741396</v>
      </c>
      <c r="MP124" s="52">
        <f t="shared" si="559"/>
        <v>156.25</v>
      </c>
      <c r="MQ124" s="51">
        <f t="shared" si="210"/>
        <v>733.07945707741396</v>
      </c>
      <c r="MR124" s="57">
        <f t="shared" si="211"/>
        <v>152337.53420412284</v>
      </c>
      <c r="MS124" s="199">
        <f t="shared" si="344"/>
        <v>10000</v>
      </c>
      <c r="MT124" s="468">
        <f t="shared" si="345"/>
        <v>-889.32945707741396</v>
      </c>
      <c r="MU124" s="46">
        <f t="shared" si="212"/>
        <v>-1076.608661999408</v>
      </c>
      <c r="MV124" s="46">
        <f t="shared" si="213"/>
        <v>-912.96866199940803</v>
      </c>
      <c r="MW124" s="48"/>
      <c r="MY124" s="45">
        <v>63</v>
      </c>
      <c r="MZ124" s="46">
        <f t="shared" si="214"/>
        <v>1076.608661999408</v>
      </c>
      <c r="NA124" s="46">
        <f t="shared" si="560"/>
        <v>163.63999999999999</v>
      </c>
      <c r="NB124" s="128">
        <f t="shared" si="216"/>
        <v>912.96866199940803</v>
      </c>
      <c r="NC124" s="46">
        <f t="shared" si="217"/>
        <v>267.19512043966023</v>
      </c>
      <c r="ND124" s="46">
        <f t="shared" si="218"/>
        <v>645.77354155974785</v>
      </c>
      <c r="NE124" s="51">
        <f t="shared" si="219"/>
        <v>159671.29872223639</v>
      </c>
      <c r="NF124" s="153">
        <f t="shared" si="346"/>
        <v>10000</v>
      </c>
      <c r="NG124" s="45">
        <v>63</v>
      </c>
      <c r="NH124" s="46">
        <f t="shared" si="220"/>
        <v>1076.6099999999999</v>
      </c>
      <c r="NI124" s="46">
        <f t="shared" si="561"/>
        <v>163.63999999999999</v>
      </c>
      <c r="NJ124" s="128">
        <f t="shared" si="347"/>
        <v>912.97</v>
      </c>
      <c r="NK124" s="46">
        <f t="shared" si="348"/>
        <v>267.19497491123332</v>
      </c>
      <c r="NL124" s="46">
        <f t="shared" si="222"/>
        <v>645.77502508876671</v>
      </c>
      <c r="NM124" s="51">
        <f t="shared" si="223"/>
        <v>159671.2099216512</v>
      </c>
      <c r="NN124" s="58">
        <f t="shared" si="224"/>
        <v>888.78037499999857</v>
      </c>
      <c r="NO124" s="52">
        <f t="shared" si="562"/>
        <v>156.29000000000002</v>
      </c>
      <c r="NP124" s="51">
        <f t="shared" si="226"/>
        <v>732.49037499999849</v>
      </c>
      <c r="NQ124" s="57">
        <f t="shared" si="227"/>
        <v>152373.06637500017</v>
      </c>
      <c r="NR124" s="153">
        <f t="shared" si="349"/>
        <v>10000</v>
      </c>
      <c r="NS124" s="469">
        <f t="shared" si="228"/>
        <v>-888.78037499999857</v>
      </c>
      <c r="NT124" s="46">
        <f t="shared" si="229"/>
        <v>-1076.6099999999999</v>
      </c>
      <c r="NU124" s="46">
        <f t="shared" si="230"/>
        <v>-912.97</v>
      </c>
      <c r="NV124" s="48"/>
      <c r="NX124" s="45">
        <v>63</v>
      </c>
      <c r="NY124" s="46">
        <f t="shared" si="231"/>
        <v>1076.6456011701148</v>
      </c>
      <c r="NZ124" s="46">
        <f t="shared" si="563"/>
        <v>160.49</v>
      </c>
      <c r="OA124" s="46">
        <f t="shared" si="233"/>
        <v>916.15560117011478</v>
      </c>
      <c r="OB124" s="46">
        <f t="shared" si="234"/>
        <v>267.32278607987359</v>
      </c>
      <c r="OC124" s="46">
        <f t="shared" si="235"/>
        <v>648.83281509024118</v>
      </c>
      <c r="OD124" s="51">
        <f t="shared" si="236"/>
        <v>159744.83883283389</v>
      </c>
      <c r="OE124" s="57">
        <f t="shared" si="588"/>
        <v>157226.36200851155</v>
      </c>
      <c r="OF124" s="153">
        <f t="shared" si="351"/>
        <v>10000</v>
      </c>
      <c r="OG124" s="58">
        <f t="shared" si="237"/>
        <v>889.48383333333379</v>
      </c>
      <c r="OH124" s="241">
        <f t="shared" si="589"/>
        <v>153.11000000000001</v>
      </c>
      <c r="OI124" s="51">
        <f t="shared" si="238"/>
        <v>736.37383333333378</v>
      </c>
      <c r="OJ124" s="51">
        <f t="shared" si="239"/>
        <v>152421.04850000012</v>
      </c>
      <c r="OK124" s="153">
        <f t="shared" si="590"/>
        <v>149999.99999999942</v>
      </c>
      <c r="OL124" s="153">
        <f t="shared" si="354"/>
        <v>10000</v>
      </c>
      <c r="OM124" s="468">
        <f t="shared" si="355"/>
        <v>-889.48383333333379</v>
      </c>
      <c r="ON124" s="46">
        <f t="shared" si="356"/>
        <v>-1076.6456011701148</v>
      </c>
      <c r="OO124" s="46">
        <f t="shared" si="240"/>
        <v>-916.15560117011478</v>
      </c>
      <c r="OP124" s="48"/>
      <c r="OR124" s="45">
        <v>63</v>
      </c>
      <c r="OS124" s="46">
        <f t="shared" si="241"/>
        <v>1076.765700416463</v>
      </c>
      <c r="OT124" s="46">
        <f t="shared" si="564"/>
        <v>160.88</v>
      </c>
      <c r="OU124" s="128">
        <f t="shared" si="243"/>
        <v>915.88570041646301</v>
      </c>
      <c r="OV124" s="46">
        <f t="shared" si="244"/>
        <v>267.31734756923299</v>
      </c>
      <c r="OW124" s="46">
        <f t="shared" si="245"/>
        <v>648.56835284723002</v>
      </c>
      <c r="OX124" s="51">
        <f t="shared" si="246"/>
        <v>159741.84018869256</v>
      </c>
      <c r="OY124" s="51">
        <f t="shared" si="591"/>
        <v>157601.94161731339</v>
      </c>
      <c r="OZ124" s="153">
        <f t="shared" si="358"/>
        <v>10000</v>
      </c>
      <c r="PA124" s="45">
        <v>63</v>
      </c>
      <c r="PB124" s="46">
        <f t="shared" si="247"/>
        <v>1076.765700416463</v>
      </c>
      <c r="PC124" s="46">
        <f t="shared" si="592"/>
        <v>160.88</v>
      </c>
      <c r="PD124" s="128">
        <f t="shared" si="248"/>
        <v>915.88570041646301</v>
      </c>
      <c r="PE124" s="46">
        <f t="shared" si="249"/>
        <v>267.31734756923299</v>
      </c>
      <c r="PF124" s="46">
        <f t="shared" si="250"/>
        <v>648.56835284723002</v>
      </c>
      <c r="PG124" s="51">
        <f t="shared" si="251"/>
        <v>159741.84018869256</v>
      </c>
      <c r="PH124" s="57">
        <f t="shared" si="593"/>
        <v>157601.78992024055</v>
      </c>
      <c r="PI124" s="688">
        <f t="shared" si="252"/>
        <v>889.6533333333341</v>
      </c>
      <c r="PJ124" s="52">
        <f t="shared" si="594"/>
        <v>153.71</v>
      </c>
      <c r="PK124" s="51">
        <f t="shared" si="253"/>
        <v>735.94333333333407</v>
      </c>
      <c r="PL124" s="57">
        <f t="shared" si="254"/>
        <v>152420.81000000014</v>
      </c>
      <c r="PM124" s="57">
        <f t="shared" si="595"/>
        <v>150587.33999999985</v>
      </c>
      <c r="PN124" s="153">
        <f t="shared" si="363"/>
        <v>10000</v>
      </c>
      <c r="PO124" s="469">
        <f t="shared" si="255"/>
        <v>-889.6533333333341</v>
      </c>
      <c r="PP124" s="46">
        <f t="shared" si="256"/>
        <v>-1076.765700416463</v>
      </c>
      <c r="PQ124" s="46">
        <f t="shared" si="257"/>
        <v>-915.88570041646301</v>
      </c>
      <c r="PR124" s="48"/>
    </row>
    <row r="125" spans="2:434" hidden="1" x14ac:dyDescent="0.3">
      <c r="B125" s="45">
        <v>64</v>
      </c>
      <c r="C125" s="46">
        <f t="shared" si="10"/>
        <v>1111.77</v>
      </c>
      <c r="D125" s="46">
        <f t="shared" si="11"/>
        <v>100</v>
      </c>
      <c r="E125" s="46">
        <f t="shared" si="12"/>
        <v>1011.77</v>
      </c>
      <c r="F125" s="46">
        <f t="shared" si="13"/>
        <v>258.28905517610855</v>
      </c>
      <c r="G125" s="46">
        <f t="shared" si="14"/>
        <v>753.48094482389138</v>
      </c>
      <c r="H125" s="51">
        <f t="shared" si="15"/>
        <v>154219.95216084123</v>
      </c>
      <c r="I125" s="58">
        <f t="shared" si="16"/>
        <v>933.33333333333337</v>
      </c>
      <c r="J125" s="52">
        <f t="shared" si="17"/>
        <v>100</v>
      </c>
      <c r="K125" s="51">
        <f t="shared" si="18"/>
        <v>833.33333333333337</v>
      </c>
      <c r="L125" s="57">
        <f t="shared" si="19"/>
        <v>146666.66666666605</v>
      </c>
      <c r="M125" s="468">
        <f t="shared" si="258"/>
        <v>-933.33333333333337</v>
      </c>
      <c r="N125" s="46">
        <f t="shared" si="259"/>
        <v>-1111.77</v>
      </c>
      <c r="O125" s="47"/>
      <c r="P125" s="46">
        <f t="shared" si="260"/>
        <v>-1011.77</v>
      </c>
      <c r="Q125" s="48"/>
      <c r="R125" s="29"/>
      <c r="S125" s="29"/>
      <c r="T125" s="45">
        <v>64</v>
      </c>
      <c r="U125" s="46">
        <f t="shared" si="20"/>
        <v>1156.53</v>
      </c>
      <c r="V125" s="46">
        <f t="shared" si="21"/>
        <v>144.76</v>
      </c>
      <c r="W125" s="46">
        <f t="shared" si="261"/>
        <v>1011.77</v>
      </c>
      <c r="X125" s="46">
        <f t="shared" si="22"/>
        <v>258.28905517610855</v>
      </c>
      <c r="Y125" s="46">
        <f t="shared" si="23"/>
        <v>753.48094482389138</v>
      </c>
      <c r="Z125" s="51">
        <f t="shared" si="24"/>
        <v>154219.95216084123</v>
      </c>
      <c r="AA125" s="58">
        <f t="shared" si="25"/>
        <v>971.11333333333334</v>
      </c>
      <c r="AB125" s="52">
        <f t="shared" si="26"/>
        <v>137.78</v>
      </c>
      <c r="AC125" s="51">
        <f t="shared" si="27"/>
        <v>833.33333333333337</v>
      </c>
      <c r="AD125" s="57">
        <f t="shared" si="28"/>
        <v>146666.66666666605</v>
      </c>
      <c r="AE125" s="468">
        <f t="shared" si="262"/>
        <v>-971.11333333333334</v>
      </c>
      <c r="AF125" s="46">
        <f t="shared" si="29"/>
        <v>-1156.53</v>
      </c>
      <c r="AG125" s="47"/>
      <c r="AH125" s="46">
        <f t="shared" si="263"/>
        <v>-1011.77</v>
      </c>
      <c r="AI125" s="48"/>
      <c r="AJ125" s="29"/>
      <c r="AK125" s="45">
        <v>64</v>
      </c>
      <c r="AL125" s="46">
        <f t="shared" si="30"/>
        <v>1117.72</v>
      </c>
      <c r="AM125" s="46"/>
      <c r="AN125" s="46"/>
      <c r="AO125" s="46">
        <f t="shared" si="31"/>
        <v>143.56</v>
      </c>
      <c r="AP125" s="128">
        <f t="shared" si="32"/>
        <v>974.16</v>
      </c>
      <c r="AQ125" s="128"/>
      <c r="AR125" s="128"/>
      <c r="AS125" s="46">
        <f t="shared" si="33"/>
        <v>264.63396911983517</v>
      </c>
      <c r="AT125" s="46">
        <f t="shared" si="34"/>
        <v>709.52603088016485</v>
      </c>
      <c r="AU125" s="51"/>
      <c r="AV125" s="51"/>
      <c r="AW125" s="51">
        <f t="shared" si="35"/>
        <v>158070.85544102092</v>
      </c>
      <c r="AX125" s="58">
        <f t="shared" si="264"/>
        <v>927.38215694565588</v>
      </c>
      <c r="AY125" s="52"/>
      <c r="AZ125" s="52"/>
      <c r="BA125" s="52">
        <f t="shared" si="36"/>
        <v>137.08000000000001</v>
      </c>
      <c r="BB125" s="51">
        <f t="shared" si="37"/>
        <v>790.30215694565584</v>
      </c>
      <c r="BC125" s="51"/>
      <c r="BD125" s="51"/>
      <c r="BE125" s="57">
        <f t="shared" si="38"/>
        <v>150833.62195547795</v>
      </c>
      <c r="BF125" s="468">
        <f t="shared" si="39"/>
        <v>-927.38215694565588</v>
      </c>
      <c r="BG125" s="46">
        <f t="shared" si="40"/>
        <v>-1117.72</v>
      </c>
      <c r="BH125" s="46">
        <f t="shared" si="41"/>
        <v>-974.16</v>
      </c>
      <c r="BI125" s="48"/>
      <c r="BJ125" s="12"/>
      <c r="BK125" s="45">
        <v>64</v>
      </c>
      <c r="BL125" s="46">
        <f t="shared" si="265"/>
        <v>1152.6300000000001</v>
      </c>
      <c r="BM125" s="46">
        <f t="shared" si="266"/>
        <v>140.86000000000001</v>
      </c>
      <c r="BN125" s="46">
        <f t="shared" si="267"/>
        <v>1011.77</v>
      </c>
      <c r="BO125" s="46">
        <f t="shared" si="42"/>
        <v>258.28905517610855</v>
      </c>
      <c r="BP125" s="46">
        <f t="shared" si="43"/>
        <v>753.48094482389138</v>
      </c>
      <c r="BQ125" s="51">
        <f t="shared" si="44"/>
        <v>154219.95216084123</v>
      </c>
      <c r="BR125" s="57">
        <f t="shared" si="565"/>
        <v>157226.36200851155</v>
      </c>
      <c r="BS125" s="58">
        <f t="shared" si="45"/>
        <v>967.71333333333337</v>
      </c>
      <c r="BT125" s="52">
        <f t="shared" si="269"/>
        <v>134.38</v>
      </c>
      <c r="BU125" s="51">
        <f t="shared" si="46"/>
        <v>833.33333333333337</v>
      </c>
      <c r="BV125" s="51">
        <f t="shared" si="47"/>
        <v>146666.66666666605</v>
      </c>
      <c r="BW125" s="153">
        <f t="shared" si="566"/>
        <v>149999.99999999942</v>
      </c>
      <c r="BX125" s="468">
        <f t="shared" si="271"/>
        <v>-967.71333333333337</v>
      </c>
      <c r="BY125" s="46">
        <f t="shared" si="272"/>
        <v>-1152.6300000000001</v>
      </c>
      <c r="BZ125" s="46">
        <f t="shared" si="48"/>
        <v>-1011.77</v>
      </c>
      <c r="CA125" s="48"/>
      <c r="CB125" s="29"/>
      <c r="CC125" s="45">
        <v>64</v>
      </c>
      <c r="CD125" s="128">
        <f t="shared" si="49"/>
        <v>1117.6300000000001</v>
      </c>
      <c r="CE125" s="46">
        <f t="shared" si="273"/>
        <v>140.08000000000001</v>
      </c>
      <c r="CF125" s="128">
        <f t="shared" si="50"/>
        <v>977.55</v>
      </c>
      <c r="CG125" s="46">
        <f t="shared" si="274"/>
        <v>264.31617192611571</v>
      </c>
      <c r="CH125" s="46">
        <f t="shared" si="52"/>
        <v>713.2338280738843</v>
      </c>
      <c r="CI125" s="51">
        <f t="shared" si="53"/>
        <v>157876.46932759552</v>
      </c>
      <c r="CJ125" s="199">
        <f t="shared" si="567"/>
        <v>160722.29206424631</v>
      </c>
      <c r="CK125" s="153">
        <f t="shared" si="276"/>
        <v>10000</v>
      </c>
      <c r="CL125" s="45">
        <v>64</v>
      </c>
      <c r="CM125" s="46">
        <f t="shared" si="277"/>
        <v>1117.6300000000001</v>
      </c>
      <c r="CN125" s="128">
        <f t="shared" si="54"/>
        <v>140.08000000000001</v>
      </c>
      <c r="CO125" s="128">
        <f t="shared" si="278"/>
        <v>977.55</v>
      </c>
      <c r="CP125" s="46">
        <f t="shared" si="55"/>
        <v>264.31617192611571</v>
      </c>
      <c r="CQ125" s="46">
        <f t="shared" si="56"/>
        <v>713.2338280738843</v>
      </c>
      <c r="CR125" s="51">
        <f t="shared" si="57"/>
        <v>157876.46932759552</v>
      </c>
      <c r="CS125" s="153">
        <f t="shared" si="568"/>
        <v>160722.29206424631</v>
      </c>
      <c r="CT125" s="58">
        <f t="shared" si="58"/>
        <v>927.86033333333398</v>
      </c>
      <c r="CU125" s="52">
        <f t="shared" si="280"/>
        <v>134.08000000000001</v>
      </c>
      <c r="CV125" s="51">
        <f t="shared" si="281"/>
        <v>793.78033333333394</v>
      </c>
      <c r="CW125" s="51">
        <f t="shared" si="59"/>
        <v>150656.77866666659</v>
      </c>
      <c r="CX125" s="57">
        <f t="shared" si="569"/>
        <v>153831.89999999991</v>
      </c>
      <c r="CY125" s="153">
        <f t="shared" si="283"/>
        <v>10000</v>
      </c>
      <c r="CZ125" s="479">
        <f t="shared" si="60"/>
        <v>-927.86033333333398</v>
      </c>
      <c r="DA125" s="46">
        <f t="shared" si="284"/>
        <v>-1117.6300000000001</v>
      </c>
      <c r="DB125" s="46">
        <f t="shared" si="285"/>
        <v>-977.55</v>
      </c>
      <c r="DC125" s="48"/>
      <c r="DE125" s="45">
        <v>64</v>
      </c>
      <c r="DF125" s="46">
        <f t="shared" si="61"/>
        <v>1093.43</v>
      </c>
      <c r="DG125" s="46">
        <f t="shared" si="570"/>
        <v>81.66</v>
      </c>
      <c r="DH125" s="46">
        <f t="shared" si="62"/>
        <v>1011.77</v>
      </c>
      <c r="DI125" s="46">
        <f t="shared" si="63"/>
        <v>258.28905517610855</v>
      </c>
      <c r="DJ125" s="46">
        <f t="shared" si="64"/>
        <v>753.48094482389138</v>
      </c>
      <c r="DK125" s="51">
        <f t="shared" si="65"/>
        <v>154219.95216084123</v>
      </c>
      <c r="DL125" s="58">
        <f t="shared" si="66"/>
        <v>914.99333333333334</v>
      </c>
      <c r="DM125" s="52">
        <f t="shared" si="571"/>
        <v>81.66</v>
      </c>
      <c r="DN125" s="51">
        <f t="shared" si="67"/>
        <v>833.33333333333337</v>
      </c>
      <c r="DO125" s="57">
        <f t="shared" si="68"/>
        <v>146666.66666666605</v>
      </c>
      <c r="DP125" s="468">
        <f t="shared" si="288"/>
        <v>-914.99333333333334</v>
      </c>
      <c r="DQ125" s="46">
        <f t="shared" si="289"/>
        <v>-1093.43</v>
      </c>
      <c r="DR125" s="47"/>
      <c r="DS125" s="46">
        <f t="shared" si="290"/>
        <v>-1011.77</v>
      </c>
      <c r="DT125" s="48"/>
      <c r="DU125" s="29"/>
      <c r="DV125" s="45">
        <v>64</v>
      </c>
      <c r="DW125" s="46">
        <f t="shared" si="291"/>
        <v>1075.04</v>
      </c>
      <c r="DX125" s="46">
        <f t="shared" si="572"/>
        <v>63.269999999999996</v>
      </c>
      <c r="DY125" s="46">
        <f t="shared" si="293"/>
        <v>1011.77</v>
      </c>
      <c r="DZ125" s="46">
        <f t="shared" si="69"/>
        <v>258.28905517610855</v>
      </c>
      <c r="EA125" s="46">
        <f t="shared" si="70"/>
        <v>753.48094482389138</v>
      </c>
      <c r="EB125" s="51">
        <f t="shared" si="71"/>
        <v>154219.95216084123</v>
      </c>
      <c r="EC125" s="58">
        <f t="shared" si="72"/>
        <v>893.5533333333334</v>
      </c>
      <c r="ED125" s="52">
        <f t="shared" si="573"/>
        <v>60.22</v>
      </c>
      <c r="EE125" s="51">
        <f t="shared" si="73"/>
        <v>833.33333333333337</v>
      </c>
      <c r="EF125" s="57">
        <f t="shared" si="74"/>
        <v>146666.66666666605</v>
      </c>
      <c r="EG125" s="468">
        <f t="shared" si="295"/>
        <v>-893.5533333333334</v>
      </c>
      <c r="EH125" s="46">
        <f t="shared" si="296"/>
        <v>-1075.04</v>
      </c>
      <c r="EI125" s="47"/>
      <c r="EJ125" s="46">
        <f t="shared" si="297"/>
        <v>-1011.77</v>
      </c>
      <c r="EK125" s="48"/>
      <c r="EL125" s="29"/>
      <c r="EM125" s="45">
        <v>64</v>
      </c>
      <c r="EN125" s="46">
        <f t="shared" si="550"/>
        <v>1058.0868689014749</v>
      </c>
      <c r="EO125" s="46">
        <f t="shared" si="574"/>
        <v>63.47</v>
      </c>
      <c r="EP125" s="128">
        <f t="shared" si="77"/>
        <v>994.61686890147485</v>
      </c>
      <c r="EQ125" s="46">
        <f t="shared" si="78"/>
        <v>259.09735413095092</v>
      </c>
      <c r="ER125" s="46">
        <f t="shared" si="79"/>
        <v>735.51951477052398</v>
      </c>
      <c r="ES125" s="51">
        <f t="shared" si="80"/>
        <v>154722.8929638</v>
      </c>
      <c r="ET125" s="153">
        <f t="shared" si="298"/>
        <v>10000</v>
      </c>
      <c r="EU125" s="45">
        <v>64</v>
      </c>
      <c r="EV125" s="46">
        <f t="shared" si="81"/>
        <v>1058.0899999999999</v>
      </c>
      <c r="EW125" s="46">
        <f t="shared" si="575"/>
        <v>63.47</v>
      </c>
      <c r="EX125" s="128">
        <f t="shared" si="300"/>
        <v>994.62</v>
      </c>
      <c r="EY125" s="46">
        <f t="shared" si="301"/>
        <v>259.09700778907387</v>
      </c>
      <c r="EZ125" s="46">
        <f t="shared" si="82"/>
        <v>735.52299221092608</v>
      </c>
      <c r="FA125" s="51">
        <f t="shared" si="83"/>
        <v>154722.6816812334</v>
      </c>
      <c r="FB125" s="58">
        <f t="shared" si="302"/>
        <v>874.86920833333363</v>
      </c>
      <c r="FC125" s="52">
        <f t="shared" si="576"/>
        <v>60.5</v>
      </c>
      <c r="FD125" s="51">
        <f t="shared" si="304"/>
        <v>814.36920833333363</v>
      </c>
      <c r="FE125" s="57">
        <f t="shared" si="84"/>
        <v>147374.16066666655</v>
      </c>
      <c r="FF125" s="153">
        <f t="shared" si="305"/>
        <v>10000</v>
      </c>
      <c r="FG125" s="469">
        <f t="shared" si="85"/>
        <v>-874.86920833333363</v>
      </c>
      <c r="FH125" s="46">
        <f t="shared" si="86"/>
        <v>-1058.0899999999999</v>
      </c>
      <c r="FI125" s="46">
        <f t="shared" si="87"/>
        <v>-994.62</v>
      </c>
      <c r="FJ125" s="48"/>
      <c r="FL125" s="45">
        <v>64</v>
      </c>
      <c r="FM125" s="46">
        <f t="shared" si="306"/>
        <v>1075.96</v>
      </c>
      <c r="FN125" s="46">
        <f t="shared" si="551"/>
        <v>64.19</v>
      </c>
      <c r="FO125" s="46">
        <f t="shared" si="307"/>
        <v>1011.77</v>
      </c>
      <c r="FP125" s="46">
        <f t="shared" si="89"/>
        <v>258.28905517610855</v>
      </c>
      <c r="FQ125" s="46">
        <f t="shared" si="90"/>
        <v>753.48094482389138</v>
      </c>
      <c r="FR125" s="51">
        <f t="shared" si="91"/>
        <v>154219.95216084123</v>
      </c>
      <c r="FS125" s="57">
        <f t="shared" si="577"/>
        <v>157226.36200851155</v>
      </c>
      <c r="FT125" s="58">
        <f t="shared" si="92"/>
        <v>894.56333333333339</v>
      </c>
      <c r="FU125" s="241">
        <f t="shared" si="552"/>
        <v>61.230000000000004</v>
      </c>
      <c r="FV125" s="51">
        <f t="shared" si="94"/>
        <v>833.33333333333337</v>
      </c>
      <c r="FW125" s="51">
        <f t="shared" si="95"/>
        <v>146666.66666666605</v>
      </c>
      <c r="FX125" s="153">
        <f t="shared" si="578"/>
        <v>149999.99999999942</v>
      </c>
      <c r="FY125" s="468">
        <f t="shared" si="310"/>
        <v>-894.56333333333339</v>
      </c>
      <c r="FZ125" s="46">
        <f t="shared" si="311"/>
        <v>-1075.96</v>
      </c>
      <c r="GA125" s="46">
        <f t="shared" si="96"/>
        <v>-1011.77</v>
      </c>
      <c r="GB125" s="48"/>
      <c r="GD125" s="45">
        <v>64</v>
      </c>
      <c r="GE125" s="46">
        <f t="shared" si="553"/>
        <v>1060.0875939185617</v>
      </c>
      <c r="GF125" s="128">
        <f t="shared" si="579"/>
        <v>64.349999999999994</v>
      </c>
      <c r="GG125" s="128">
        <f t="shared" si="98"/>
        <v>995.73759391856163</v>
      </c>
      <c r="GH125" s="46">
        <f t="shared" si="99"/>
        <v>258.99845194814839</v>
      </c>
      <c r="GI125" s="46">
        <f t="shared" si="100"/>
        <v>736.73914197041324</v>
      </c>
      <c r="GJ125" s="51">
        <f t="shared" si="101"/>
        <v>154662.33202691862</v>
      </c>
      <c r="GK125" s="51">
        <f t="shared" si="580"/>
        <v>157601.94161731339</v>
      </c>
      <c r="GL125" s="153">
        <f t="shared" si="314"/>
        <v>10000</v>
      </c>
      <c r="GM125" s="45">
        <v>64</v>
      </c>
      <c r="GN125" s="46">
        <f t="shared" si="102"/>
        <v>1060.0899999999999</v>
      </c>
      <c r="GO125" s="46">
        <f t="shared" si="554"/>
        <v>64.349999999999994</v>
      </c>
      <c r="GP125" s="128">
        <f t="shared" si="315"/>
        <v>995.74</v>
      </c>
      <c r="GQ125" s="46">
        <f t="shared" si="104"/>
        <v>258.99818580297432</v>
      </c>
      <c r="GR125" s="46">
        <f t="shared" si="105"/>
        <v>736.74181419702563</v>
      </c>
      <c r="GS125" s="51">
        <f t="shared" si="106"/>
        <v>154662.16966758756</v>
      </c>
      <c r="GT125" s="57">
        <f t="shared" si="581"/>
        <v>157601.78992024055</v>
      </c>
      <c r="GU125" s="58">
        <f t="shared" si="107"/>
        <v>876.92633333333197</v>
      </c>
      <c r="GV125" s="52">
        <f t="shared" si="555"/>
        <v>61.480000000000004</v>
      </c>
      <c r="GW125" s="51">
        <f t="shared" si="317"/>
        <v>815.44633333333195</v>
      </c>
      <c r="GX125" s="57">
        <f t="shared" si="109"/>
        <v>147325.55466666655</v>
      </c>
      <c r="GY125" s="57">
        <f t="shared" si="582"/>
        <v>150587.33999999985</v>
      </c>
      <c r="GZ125" s="153">
        <f t="shared" si="319"/>
        <v>10000</v>
      </c>
      <c r="HA125" s="469">
        <f t="shared" si="110"/>
        <v>-876.92633333333197</v>
      </c>
      <c r="HB125" s="46">
        <f t="shared" si="111"/>
        <v>-1060.0899999999999</v>
      </c>
      <c r="HC125" s="46">
        <f t="shared" si="112"/>
        <v>-995.74</v>
      </c>
      <c r="HD125" s="48"/>
      <c r="HF125" s="45">
        <v>64</v>
      </c>
      <c r="HG125" s="46">
        <f t="shared" si="113"/>
        <v>1123.8775326810628</v>
      </c>
      <c r="HH125" s="46">
        <f t="shared" si="114"/>
        <v>250</v>
      </c>
      <c r="HI125" s="46">
        <f t="shared" si="115"/>
        <v>873.8775326810628</v>
      </c>
      <c r="HJ125" s="46">
        <f t="shared" si="116"/>
        <v>273.54182847344651</v>
      </c>
      <c r="HK125" s="46">
        <f t="shared" si="117"/>
        <v>600.33570420761635</v>
      </c>
      <c r="HL125" s="51">
        <f t="shared" si="118"/>
        <v>163524.76137986028</v>
      </c>
      <c r="HM125" s="153">
        <f t="shared" si="320"/>
        <v>10000</v>
      </c>
      <c r="HN125" s="58">
        <f t="shared" si="119"/>
        <v>933.33333333333724</v>
      </c>
      <c r="HO125" s="52">
        <f t="shared" si="120"/>
        <v>250</v>
      </c>
      <c r="HP125" s="51">
        <f t="shared" si="121"/>
        <v>683.33333333333724</v>
      </c>
      <c r="HQ125" s="57">
        <f t="shared" si="122"/>
        <v>156266.66666666605</v>
      </c>
      <c r="HR125" s="153">
        <f t="shared" si="321"/>
        <v>10000</v>
      </c>
      <c r="HS125" s="468">
        <f t="shared" si="123"/>
        <v>-933.33333333333724</v>
      </c>
      <c r="HT125" s="46">
        <f t="shared" si="124"/>
        <v>-1123.8775326810628</v>
      </c>
      <c r="HU125" s="46">
        <f t="shared" si="125"/>
        <v>-873.8775326810628</v>
      </c>
      <c r="HV125" s="48"/>
      <c r="HW125" s="29"/>
      <c r="HX125" s="45">
        <v>64</v>
      </c>
      <c r="HY125" s="128">
        <f t="shared" si="126"/>
        <v>1124.3399999999999</v>
      </c>
      <c r="HZ125" s="46">
        <f t="shared" si="127"/>
        <v>237.68</v>
      </c>
      <c r="IA125" s="46">
        <f t="shared" si="128"/>
        <v>886.66</v>
      </c>
      <c r="IB125" s="46">
        <f t="shared" si="129"/>
        <v>275.09490631943896</v>
      </c>
      <c r="IC125" s="46">
        <f t="shared" si="130"/>
        <v>611.56509368056095</v>
      </c>
      <c r="ID125" s="51">
        <f t="shared" si="131"/>
        <v>164445.37869798281</v>
      </c>
      <c r="IE125" s="153">
        <f t="shared" si="322"/>
        <v>10000</v>
      </c>
      <c r="IF125" s="58">
        <f t="shared" si="132"/>
        <v>930.14625019664186</v>
      </c>
      <c r="IG125" s="52">
        <f t="shared" si="133"/>
        <v>227.06</v>
      </c>
      <c r="IH125" s="51">
        <f t="shared" si="134"/>
        <v>703.08625019664191</v>
      </c>
      <c r="II125" s="57">
        <f t="shared" si="323"/>
        <v>156982.09998741499</v>
      </c>
      <c r="IJ125" s="153">
        <f t="shared" si="324"/>
        <v>10000</v>
      </c>
      <c r="IK125" s="468">
        <f t="shared" si="135"/>
        <v>-930.14625019664186</v>
      </c>
      <c r="IL125" s="46">
        <f t="shared" si="136"/>
        <v>-1124.3399999999999</v>
      </c>
      <c r="IM125" s="46">
        <f t="shared" si="137"/>
        <v>-886.66</v>
      </c>
      <c r="IN125" s="48"/>
      <c r="IO125" s="53">
        <f t="shared" si="138"/>
        <v>237.69585645241077</v>
      </c>
      <c r="IQ125" s="45">
        <v>64</v>
      </c>
      <c r="IR125" s="128">
        <f t="shared" si="139"/>
        <v>1126.4568749999989</v>
      </c>
      <c r="IS125" s="128">
        <f t="shared" si="140"/>
        <v>242.2</v>
      </c>
      <c r="IT125" s="128">
        <f t="shared" si="141"/>
        <v>884.2568749999989</v>
      </c>
      <c r="IU125" s="46">
        <f t="shared" si="364"/>
        <v>275.39999999999998</v>
      </c>
      <c r="IV125" s="46">
        <f t="shared" si="143"/>
        <v>608.85687499999892</v>
      </c>
      <c r="IW125" s="51">
        <f t="shared" si="144"/>
        <v>164630.18000000011</v>
      </c>
      <c r="IX125" s="199">
        <f t="shared" si="325"/>
        <v>10000</v>
      </c>
      <c r="IY125" s="128">
        <f t="shared" si="145"/>
        <v>237.791888671755</v>
      </c>
      <c r="IZ125" s="408">
        <f t="shared" si="146"/>
        <v>0</v>
      </c>
      <c r="JA125" s="58">
        <f t="shared" si="147"/>
        <v>931.95916666666494</v>
      </c>
      <c r="JB125" s="52">
        <f t="shared" si="148"/>
        <v>231.4</v>
      </c>
      <c r="JC125" s="51">
        <f t="shared" si="149"/>
        <v>700.55916666666496</v>
      </c>
      <c r="JD125" s="57">
        <f t="shared" si="150"/>
        <v>157170.43333333341</v>
      </c>
      <c r="JE125" s="280">
        <f t="shared" si="151"/>
        <v>10000</v>
      </c>
      <c r="JF125" s="280">
        <f t="shared" si="152"/>
        <v>0</v>
      </c>
      <c r="JG125" s="468">
        <f t="shared" si="153"/>
        <v>-931.95916666666494</v>
      </c>
      <c r="JH125" s="46">
        <f t="shared" si="154"/>
        <v>-1126.4568749999989</v>
      </c>
      <c r="JI125" s="46">
        <f t="shared" si="155"/>
        <v>-884.2568749999989</v>
      </c>
      <c r="JJ125" s="48"/>
      <c r="JL125" s="45">
        <v>64</v>
      </c>
      <c r="JM125" s="46">
        <f t="shared" si="156"/>
        <v>1124.4930833333331</v>
      </c>
      <c r="JN125" s="46">
        <f t="shared" si="157"/>
        <v>231.16</v>
      </c>
      <c r="JO125" s="128">
        <f t="shared" si="158"/>
        <v>893.33308333333309</v>
      </c>
      <c r="JP125" s="46">
        <f t="shared" si="326"/>
        <v>275.48</v>
      </c>
      <c r="JQ125" s="46">
        <f t="shared" si="159"/>
        <v>617.85308333333307</v>
      </c>
      <c r="JR125" s="51">
        <f t="shared" si="160"/>
        <v>164671.03266666664</v>
      </c>
      <c r="JS125" s="51">
        <f t="shared" si="583"/>
        <v>157226.36200851155</v>
      </c>
      <c r="JT125" s="199">
        <f t="shared" si="328"/>
        <v>10000</v>
      </c>
      <c r="JU125" s="128">
        <f t="shared" si="161"/>
        <v>231.16023253687567</v>
      </c>
      <c r="JV125" s="408">
        <f t="shared" si="162"/>
        <v>0</v>
      </c>
      <c r="JW125" s="58">
        <f t="shared" si="163"/>
        <v>930.37233333333074</v>
      </c>
      <c r="JX125" s="52">
        <f t="shared" si="164"/>
        <v>220.54</v>
      </c>
      <c r="JY125" s="51">
        <f t="shared" si="165"/>
        <v>709.83233333333078</v>
      </c>
      <c r="JZ125" s="51">
        <f t="shared" si="166"/>
        <v>157217.45066666685</v>
      </c>
      <c r="KA125" s="199">
        <f t="shared" si="584"/>
        <v>149999.99999999942</v>
      </c>
      <c r="KB125" s="128">
        <f t="shared" si="330"/>
        <v>10000</v>
      </c>
      <c r="KC125" s="204">
        <f t="shared" si="167"/>
        <v>0</v>
      </c>
      <c r="KD125" s="468">
        <f t="shared" si="331"/>
        <v>-930.37233333333074</v>
      </c>
      <c r="KE125" s="46">
        <f t="shared" si="168"/>
        <v>-1124.4930833333331</v>
      </c>
      <c r="KF125" s="46">
        <f t="shared" si="169"/>
        <v>-893.33308333333309</v>
      </c>
      <c r="KG125" s="48"/>
      <c r="KI125" s="45">
        <v>64</v>
      </c>
      <c r="KJ125" s="46">
        <f t="shared" si="170"/>
        <v>1124.4890404061762</v>
      </c>
      <c r="KK125" s="46">
        <f t="shared" si="171"/>
        <v>233.06</v>
      </c>
      <c r="KL125" s="128">
        <f t="shared" si="172"/>
        <v>891.42904040617623</v>
      </c>
      <c r="KM125" s="46">
        <f t="shared" si="173"/>
        <v>275.3299573110566</v>
      </c>
      <c r="KN125" s="46">
        <f t="shared" si="174"/>
        <v>616.09908309511957</v>
      </c>
      <c r="KO125" s="51">
        <f t="shared" si="175"/>
        <v>164581.87530353884</v>
      </c>
      <c r="KP125" s="199">
        <f t="shared" si="585"/>
        <v>160722.29206424631</v>
      </c>
      <c r="KQ125" s="199">
        <f t="shared" si="333"/>
        <v>10000</v>
      </c>
      <c r="KR125" s="128">
        <f t="shared" si="176"/>
        <v>302.21764420972892</v>
      </c>
      <c r="KS125" s="408">
        <f t="shared" si="177"/>
        <v>0</v>
      </c>
      <c r="KT125" s="45">
        <v>64</v>
      </c>
      <c r="KU125" s="46">
        <f t="shared" si="334"/>
        <v>1124.49</v>
      </c>
      <c r="KV125" s="46">
        <f t="shared" si="178"/>
        <v>233.06</v>
      </c>
      <c r="KW125" s="128">
        <f t="shared" si="179"/>
        <v>891.43</v>
      </c>
      <c r="KX125" s="46">
        <f t="shared" si="180"/>
        <v>275.3298511669912</v>
      </c>
      <c r="KY125" s="46">
        <f t="shared" si="181"/>
        <v>616.10014883300869</v>
      </c>
      <c r="KZ125" s="51">
        <f t="shared" si="182"/>
        <v>164581.8105513617</v>
      </c>
      <c r="LA125" s="153">
        <f t="shared" si="586"/>
        <v>160722.29206424631</v>
      </c>
      <c r="LB125" s="58">
        <f t="shared" si="457"/>
        <v>930.59633333333579</v>
      </c>
      <c r="LC125" s="52">
        <f t="shared" si="184"/>
        <v>223.08</v>
      </c>
      <c r="LD125" s="51">
        <f t="shared" si="185"/>
        <v>707.51633333333575</v>
      </c>
      <c r="LE125" s="51">
        <f t="shared" si="186"/>
        <v>157145.5946666667</v>
      </c>
      <c r="LF125" s="51">
        <f t="shared" si="587"/>
        <v>153831.89999999991</v>
      </c>
      <c r="LG125" s="128">
        <f t="shared" si="187"/>
        <v>10000</v>
      </c>
      <c r="LH125" s="204">
        <f t="shared" si="188"/>
        <v>0</v>
      </c>
      <c r="LI125" s="479">
        <f t="shared" si="189"/>
        <v>-930.59633333333579</v>
      </c>
      <c r="LJ125" s="46">
        <f t="shared" si="337"/>
        <v>-1124.49</v>
      </c>
      <c r="LK125" s="46">
        <f t="shared" si="338"/>
        <v>-891.43</v>
      </c>
      <c r="LL125" s="48"/>
      <c r="LN125" s="45">
        <v>64</v>
      </c>
      <c r="LO125" s="46">
        <f t="shared" si="190"/>
        <v>1123.1238136873469</v>
      </c>
      <c r="LP125" s="46">
        <f t="shared" si="556"/>
        <v>276.66000000000003</v>
      </c>
      <c r="LQ125" s="46">
        <f t="shared" si="192"/>
        <v>846.46381368734683</v>
      </c>
      <c r="LR125" s="46">
        <f t="shared" si="193"/>
        <v>271.15580527358077</v>
      </c>
      <c r="LS125" s="46">
        <f t="shared" si="194"/>
        <v>575.30800841376606</v>
      </c>
      <c r="LT125" s="51">
        <f t="shared" si="195"/>
        <v>162118.1751557347</v>
      </c>
      <c r="LU125" s="199">
        <f t="shared" si="339"/>
        <v>10000</v>
      </c>
      <c r="LV125" s="58">
        <f t="shared" si="196"/>
        <v>933.33033333333128</v>
      </c>
      <c r="LW125" s="52">
        <f t="shared" si="557"/>
        <v>276.66000000000003</v>
      </c>
      <c r="LX125" s="51">
        <f t="shared" si="198"/>
        <v>656.6703333333312</v>
      </c>
      <c r="LY125" s="51">
        <f t="shared" si="340"/>
        <v>154933.01866666647</v>
      </c>
      <c r="LZ125" s="46">
        <f t="shared" si="341"/>
        <v>276.66000000000003</v>
      </c>
      <c r="MA125" s="199">
        <f t="shared" si="342"/>
        <v>10000</v>
      </c>
      <c r="MB125" s="468">
        <f t="shared" si="199"/>
        <v>-933.33033333333128</v>
      </c>
      <c r="MC125" s="46">
        <f t="shared" si="200"/>
        <v>-1123.1238136873469</v>
      </c>
      <c r="MD125" s="46">
        <f t="shared" si="201"/>
        <v>-846.46381368734683</v>
      </c>
      <c r="ME125" s="48"/>
      <c r="MG125" s="45">
        <v>64</v>
      </c>
      <c r="MH125" s="46">
        <f t="shared" si="202"/>
        <v>1076.608661999408</v>
      </c>
      <c r="MI125" s="46">
        <f t="shared" si="558"/>
        <v>162.99</v>
      </c>
      <c r="MJ125" s="46">
        <f t="shared" si="204"/>
        <v>913.618661999408</v>
      </c>
      <c r="MK125" s="46">
        <f t="shared" si="205"/>
        <v>266.11883120372732</v>
      </c>
      <c r="ML125" s="46">
        <f t="shared" si="206"/>
        <v>647.49983079568074</v>
      </c>
      <c r="MM125" s="51">
        <f t="shared" si="207"/>
        <v>159023.7988914407</v>
      </c>
      <c r="MN125" s="199">
        <f t="shared" si="343"/>
        <v>10000</v>
      </c>
      <c r="MO125" s="58">
        <f t="shared" si="208"/>
        <v>889.32945707741396</v>
      </c>
      <c r="MP125" s="52">
        <f t="shared" si="559"/>
        <v>155.5</v>
      </c>
      <c r="MQ125" s="51">
        <f t="shared" si="210"/>
        <v>733.82945707741396</v>
      </c>
      <c r="MR125" s="57">
        <f t="shared" si="211"/>
        <v>151603.70474704544</v>
      </c>
      <c r="MS125" s="199">
        <f t="shared" si="344"/>
        <v>10000</v>
      </c>
      <c r="MT125" s="468">
        <f t="shared" si="345"/>
        <v>-889.32945707741396</v>
      </c>
      <c r="MU125" s="46">
        <f t="shared" si="212"/>
        <v>-1076.608661999408</v>
      </c>
      <c r="MV125" s="46">
        <f t="shared" si="213"/>
        <v>-913.618661999408</v>
      </c>
      <c r="MW125" s="48"/>
      <c r="MY125" s="45">
        <v>64</v>
      </c>
      <c r="MZ125" s="46">
        <f t="shared" si="214"/>
        <v>1076.608661999408</v>
      </c>
      <c r="NA125" s="46">
        <f t="shared" si="560"/>
        <v>162.99</v>
      </c>
      <c r="NB125" s="128">
        <f t="shared" si="216"/>
        <v>913.618661999408</v>
      </c>
      <c r="NC125" s="46">
        <f t="shared" si="217"/>
        <v>266.11883120372732</v>
      </c>
      <c r="ND125" s="46">
        <f t="shared" si="218"/>
        <v>647.49983079568074</v>
      </c>
      <c r="NE125" s="51">
        <f t="shared" si="219"/>
        <v>159023.7988914407</v>
      </c>
      <c r="NF125" s="153">
        <f t="shared" si="346"/>
        <v>10000</v>
      </c>
      <c r="NG125" s="45">
        <v>64</v>
      </c>
      <c r="NH125" s="46">
        <f t="shared" si="220"/>
        <v>1076.6099999999999</v>
      </c>
      <c r="NI125" s="46">
        <f t="shared" si="561"/>
        <v>162.99</v>
      </c>
      <c r="NJ125" s="128">
        <f t="shared" si="347"/>
        <v>913.62</v>
      </c>
      <c r="NK125" s="46">
        <f t="shared" si="348"/>
        <v>266.11868320275204</v>
      </c>
      <c r="NL125" s="46">
        <f t="shared" si="222"/>
        <v>647.50131679724791</v>
      </c>
      <c r="NM125" s="51">
        <f t="shared" si="223"/>
        <v>159023.70860485395</v>
      </c>
      <c r="NN125" s="58">
        <f t="shared" si="224"/>
        <v>888.78037499999857</v>
      </c>
      <c r="NO125" s="52">
        <f t="shared" si="562"/>
        <v>155.53</v>
      </c>
      <c r="NP125" s="51">
        <f t="shared" si="226"/>
        <v>733.2503749999986</v>
      </c>
      <c r="NQ125" s="57">
        <f t="shared" si="227"/>
        <v>151639.81600000017</v>
      </c>
      <c r="NR125" s="153">
        <f t="shared" si="349"/>
        <v>10000</v>
      </c>
      <c r="NS125" s="469">
        <f t="shared" si="228"/>
        <v>-888.78037499999857</v>
      </c>
      <c r="NT125" s="46">
        <f t="shared" si="229"/>
        <v>-1076.6099999999999</v>
      </c>
      <c r="NU125" s="46">
        <f t="shared" si="230"/>
        <v>-913.62</v>
      </c>
      <c r="NV125" s="48"/>
      <c r="NX125" s="45">
        <v>64</v>
      </c>
      <c r="NY125" s="46">
        <f t="shared" si="231"/>
        <v>1076.6456011701148</v>
      </c>
      <c r="NZ125" s="46">
        <f t="shared" si="563"/>
        <v>160.49</v>
      </c>
      <c r="OA125" s="46">
        <f t="shared" si="233"/>
        <v>916.15560117011478</v>
      </c>
      <c r="OB125" s="46">
        <f t="shared" si="234"/>
        <v>266.24139805472316</v>
      </c>
      <c r="OC125" s="46">
        <f t="shared" si="235"/>
        <v>649.91420311539162</v>
      </c>
      <c r="OD125" s="51">
        <f t="shared" si="236"/>
        <v>159094.9246297185</v>
      </c>
      <c r="OE125" s="57">
        <f t="shared" si="588"/>
        <v>157226.36200851155</v>
      </c>
      <c r="OF125" s="153">
        <f t="shared" si="351"/>
        <v>10000</v>
      </c>
      <c r="OG125" s="58">
        <f t="shared" si="237"/>
        <v>889.48383333333379</v>
      </c>
      <c r="OH125" s="241">
        <f t="shared" si="589"/>
        <v>153.11000000000001</v>
      </c>
      <c r="OI125" s="51">
        <f t="shared" si="238"/>
        <v>736.37383333333378</v>
      </c>
      <c r="OJ125" s="51">
        <f t="shared" si="239"/>
        <v>151684.67466666678</v>
      </c>
      <c r="OK125" s="153">
        <f t="shared" si="590"/>
        <v>149999.99999999942</v>
      </c>
      <c r="OL125" s="153">
        <f t="shared" si="354"/>
        <v>10000</v>
      </c>
      <c r="OM125" s="468">
        <f t="shared" si="355"/>
        <v>-889.48383333333379</v>
      </c>
      <c r="ON125" s="46">
        <f t="shared" si="356"/>
        <v>-1076.6456011701148</v>
      </c>
      <c r="OO125" s="46">
        <f t="shared" si="240"/>
        <v>-916.15560117011478</v>
      </c>
      <c r="OP125" s="48"/>
      <c r="OR125" s="45">
        <v>64</v>
      </c>
      <c r="OS125" s="46">
        <f t="shared" si="241"/>
        <v>1076.765700416463</v>
      </c>
      <c r="OT125" s="46">
        <f t="shared" si="564"/>
        <v>160.88</v>
      </c>
      <c r="OU125" s="128">
        <f t="shared" si="243"/>
        <v>915.88570041646301</v>
      </c>
      <c r="OV125" s="46">
        <f t="shared" si="244"/>
        <v>266.23640031448758</v>
      </c>
      <c r="OW125" s="46">
        <f t="shared" si="245"/>
        <v>649.64930010197543</v>
      </c>
      <c r="OX125" s="51">
        <f t="shared" si="246"/>
        <v>159092.19088859059</v>
      </c>
      <c r="OY125" s="51">
        <f t="shared" si="591"/>
        <v>157601.94161731339</v>
      </c>
      <c r="OZ125" s="153">
        <f t="shared" si="358"/>
        <v>10000</v>
      </c>
      <c r="PA125" s="45">
        <v>64</v>
      </c>
      <c r="PB125" s="46">
        <f t="shared" si="247"/>
        <v>1076.765700416463</v>
      </c>
      <c r="PC125" s="46">
        <f t="shared" si="592"/>
        <v>160.88</v>
      </c>
      <c r="PD125" s="128">
        <f t="shared" si="248"/>
        <v>915.88570041646301</v>
      </c>
      <c r="PE125" s="46">
        <f t="shared" si="249"/>
        <v>266.23640031448758</v>
      </c>
      <c r="PF125" s="46">
        <f t="shared" si="250"/>
        <v>649.64930010197543</v>
      </c>
      <c r="PG125" s="51">
        <f t="shared" si="251"/>
        <v>159092.19088859059</v>
      </c>
      <c r="PH125" s="57">
        <f t="shared" si="593"/>
        <v>157601.78992024055</v>
      </c>
      <c r="PI125" s="688">
        <f t="shared" si="252"/>
        <v>889.6533333333341</v>
      </c>
      <c r="PJ125" s="52">
        <f t="shared" si="594"/>
        <v>153.71</v>
      </c>
      <c r="PK125" s="51">
        <f t="shared" si="253"/>
        <v>735.94333333333407</v>
      </c>
      <c r="PL125" s="57">
        <f t="shared" si="254"/>
        <v>151684.86666666681</v>
      </c>
      <c r="PM125" s="57">
        <f t="shared" si="595"/>
        <v>150587.33999999985</v>
      </c>
      <c r="PN125" s="153">
        <f t="shared" si="363"/>
        <v>10000</v>
      </c>
      <c r="PO125" s="469">
        <f t="shared" si="255"/>
        <v>-889.6533333333341</v>
      </c>
      <c r="PP125" s="46">
        <f t="shared" si="256"/>
        <v>-1076.765700416463</v>
      </c>
      <c r="PQ125" s="46">
        <f t="shared" si="257"/>
        <v>-915.88570041646301</v>
      </c>
      <c r="PR125" s="48"/>
    </row>
    <row r="126" spans="2:434" hidden="1" x14ac:dyDescent="0.3">
      <c r="B126" s="45">
        <v>65</v>
      </c>
      <c r="C126" s="46">
        <f t="shared" ref="C126:C181" si="596">IF(B126&gt;$B$7,0,ROUND(E126+D126,2))</f>
        <v>1111.77</v>
      </c>
      <c r="D126" s="46">
        <f t="shared" ref="D126:D189" si="597">IF(AND($H$7="Oui",B126&gt;$I$7),0,IF(B126&gt;$B$7,0,(TRUNC($C$7*$E$27*$L$7/12,2))+(TRUNC($C$7*$F$27*$M$7/12,2))))</f>
        <v>100</v>
      </c>
      <c r="E126" s="46">
        <f t="shared" ref="E126:E189" si="598">IF(AND($H$7="Oui",B126=$I$7),ROUND(H125+F126,2),IF(AND($H$7="Oui",B126&gt;$I$7),0,IF(B126&gt;$B$7,0,IF(B126=$B$7,ROUND((G126+F126),2),ROUND(-PMT($D$7/12,$B$7,$C$7,0,0),2)))))</f>
        <v>1011.77</v>
      </c>
      <c r="F126" s="46">
        <f t="shared" ref="F126:F189" si="599">H125*$D$7/12</f>
        <v>257.03325360140207</v>
      </c>
      <c r="G126" s="46">
        <f t="shared" ref="G126:G189" si="600">IF(AND($H$7="Oui",B126&gt;$I$7),0,IF(B126&gt;$B$7,0,IF(B126=$B$7,H125,E126-F126)))</f>
        <v>754.73674639859792</v>
      </c>
      <c r="H126" s="51">
        <f t="shared" ref="H126:H189" si="601">IF(B126&gt;$B$7,0,IF(AND($H$7="Oui",B126&gt;$I$7),0,H125-G126))</f>
        <v>153465.21541444265</v>
      </c>
      <c r="I126" s="58">
        <f t="shared" ref="I126:I189" si="602">IF(B126&gt;$B$7,0,K126+J126)</f>
        <v>933.33333333333337</v>
      </c>
      <c r="J126" s="52">
        <f t="shared" ref="J126:J189" si="603">IF(AND($H$7="Oui",B126&gt;$I$7),0,IF(B126&gt;$B$7,0,(TRUNC($C$7*$E$27/12,2))+(TRUNC($C$7*$F$27/12,2))))</f>
        <v>100</v>
      </c>
      <c r="K126" s="51">
        <f t="shared" ref="K126:K189" si="604">IF(B126&gt;$B$7,0,IF(AND(B126&gt;$I$7,$H$7="Oui"),0,IF(AND($H$7="Oui",B126=$I$7),L125,$L$61/$B$7)))</f>
        <v>833.33333333333337</v>
      </c>
      <c r="L126" s="57">
        <f t="shared" ref="L126:L189" si="605">IF(B126&gt;$B$7,0,IF(AND($H$7="Oui",B126&gt;$I$7),0,L125-K126))</f>
        <v>145833.3333333327</v>
      </c>
      <c r="M126" s="468">
        <f t="shared" si="258"/>
        <v>-933.33333333333337</v>
      </c>
      <c r="N126" s="46">
        <f t="shared" si="259"/>
        <v>-1111.77</v>
      </c>
      <c r="O126" s="47"/>
      <c r="P126" s="46">
        <f t="shared" si="260"/>
        <v>-1011.77</v>
      </c>
      <c r="Q126" s="48"/>
      <c r="R126" s="29"/>
      <c r="S126" s="29"/>
      <c r="T126" s="45">
        <v>65</v>
      </c>
      <c r="U126" s="46">
        <f t="shared" ref="U126:U189" si="606">IF(T126&gt;$B$7,0,IF(AND($H$7="Oui",T126&gt;$I$7),0,ROUND(W126+V126,2)))</f>
        <v>1155.83</v>
      </c>
      <c r="V126" s="46">
        <f t="shared" ref="V126:V189" si="607">IF(AND($H$7="Oui",T126&gt;$I$7),0,IF(T126&gt;$B$7,0,(TRUNC(Z125*$G$27*$L$7/12,2))+(TRUNC(Z125*$H$27*$M$7/12,2))))</f>
        <v>144.06</v>
      </c>
      <c r="W126" s="46">
        <f t="shared" si="261"/>
        <v>1011.77</v>
      </c>
      <c r="X126" s="46">
        <f t="shared" ref="X126:X189" si="608">Z125*$D$7/12</f>
        <v>257.03325360140207</v>
      </c>
      <c r="Y126" s="46">
        <f t="shared" ref="Y126:Y189" si="609">IF(AND($H$7="Oui",T126&gt;$I$7),0,IF(T126&gt;$B$7,0,IF(T126=$B$7,Z125,W126-X126)))</f>
        <v>754.73674639859792</v>
      </c>
      <c r="Z126" s="51">
        <f t="shared" ref="Z126:Z189" si="610">IF(T126&gt;$B$7,0,IF(AND($H$7="Oui",T126&gt;$I$7),0,Z125-Y126))</f>
        <v>153465.21541444265</v>
      </c>
      <c r="AA126" s="58">
        <f t="shared" ref="AA126:AA189" si="611">IF(T126&gt;$B$7,0,AC126+AB126)</f>
        <v>970.33333333333337</v>
      </c>
      <c r="AB126" s="52">
        <f t="shared" ref="AB126:AB189" si="612">IF(AND($H$7="Oui",T126&gt;$I$7),0,IF(T126&gt;$B$7,0,(TRUNC(AD125*$G$27/12,2))+(TRUNC(AD125*$H$27/12,2))))</f>
        <v>137</v>
      </c>
      <c r="AC126" s="51">
        <f t="shared" ref="AC126:AC189" si="613">IF(T126&gt;$B$7,0,IF(AND(T126&gt;$I$7,$H$7="Oui"),0,IF(AND($H$7="Oui",T126=$I$7),AD125,$L$61/$B$7)))</f>
        <v>833.33333333333337</v>
      </c>
      <c r="AD126" s="57">
        <f t="shared" ref="AD126:AD189" si="614">IF(T126&gt;$B$7,0,IF(AND($H$7="Oui",T126&gt;$I$7),0,AD125-AC126))</f>
        <v>145833.3333333327</v>
      </c>
      <c r="AE126" s="468">
        <f t="shared" si="262"/>
        <v>-970.33333333333337</v>
      </c>
      <c r="AF126" s="46">
        <f t="shared" ref="AF126:AF189" si="615">-U126</f>
        <v>-1155.83</v>
      </c>
      <c r="AG126" s="47"/>
      <c r="AH126" s="46">
        <f t="shared" si="263"/>
        <v>-1011.77</v>
      </c>
      <c r="AI126" s="48"/>
      <c r="AJ126" s="29"/>
      <c r="AK126" s="45">
        <v>65</v>
      </c>
      <c r="AL126" s="46">
        <f t="shared" ref="AL126:AL189" si="616">IF(AND($H$7="Oui",AK126&gt;$I$7),0,IF(AND($H$7="Oui",AK126=$I$7),AP126+AO126,IF(AK126&gt;$B$7,0,IF(AK126=$B$7,AP126+AO126,ROUND(-PMT(($D$7+$AO$60)/12,$B$7,$C$7,0,0),2)))))</f>
        <v>1117.72</v>
      </c>
      <c r="AM126" s="46"/>
      <c r="AN126" s="46"/>
      <c r="AO126" s="46">
        <f t="shared" ref="AO126:AO189" si="617">IF(AK126&gt;$B$7,0,(TRUNC(AW125*$I$27*$L$7/12,2))+(TRUNC(AW125*$J$27*$M$7/12,2)))</f>
        <v>142.91999999999999</v>
      </c>
      <c r="AP126" s="128">
        <f t="shared" ref="AP126:AP189" si="618">IF(AND($H$7="Oui",AK126&gt;$I$7),0,IF(AND($H$7="Oui",AK126=$I$7),AT126+AS126,IF(AK126&gt;$B$7,0,IF(AK126=$B$7,AT126+AS126,ROUND(AL126-AO126,2)))))</f>
        <v>974.8</v>
      </c>
      <c r="AQ126" s="128"/>
      <c r="AR126" s="128"/>
      <c r="AS126" s="46">
        <f t="shared" ref="AS126:AS189" si="619">IF(AK126&gt;$B$7,0,AW125*$D$7/12)</f>
        <v>263.45142573503489</v>
      </c>
      <c r="AT126" s="46">
        <f t="shared" ref="AT126:AT189" si="620">IF(AND($H$7="Oui",AK126&gt;$I$7),0,IF(AND($H$7="Oui",AK126=$I$7),AW125,IF(AK126&gt;$B$7,0,IF(AK126=$B$7,AW125,AP126-AS126))))</f>
        <v>711.34857426496501</v>
      </c>
      <c r="AU126" s="51"/>
      <c r="AV126" s="51"/>
      <c r="AW126" s="51">
        <f t="shared" ref="AW126:AW189" si="621">IF(AND($H$7="Oui",AK126&gt;$I$7),0,IF(AK126&gt;$B$7,0,AW125-AT126))</f>
        <v>157359.50686675595</v>
      </c>
      <c r="AX126" s="58">
        <f t="shared" ref="AX126:AX189" si="622">IF(AND($H$7="Oui",AK126=$I$7),BB126+BA126,IF(AND($H$7="Oui",AK126&gt;$I$7),0,IF(AK126&gt;$B$7,0,$AX$60)))</f>
        <v>927.38215694565588</v>
      </c>
      <c r="AY126" s="52"/>
      <c r="AZ126" s="52"/>
      <c r="BA126" s="52">
        <f t="shared" ref="BA126:BA189" si="623">IF(AND($H$7="Oui",AK126&gt;$I$7),0,IF(AK126&gt;$B$7,0,(TRUNC(BE125*$I$27/12,2))+(TRUNC(BE125*$J$27/12,2))))</f>
        <v>136.36000000000001</v>
      </c>
      <c r="BB126" s="51">
        <f t="shared" ref="BB126:BB189" si="624">IF(AK126&gt;$B$7,0,IF(AND(AK126&gt;$I$7,$H$7="Oui"),0,IF(AND($H$7="Oui",AK126=$I$7),BE125,AX126-BA126)))</f>
        <v>791.02215694565587</v>
      </c>
      <c r="BC126" s="51"/>
      <c r="BD126" s="51"/>
      <c r="BE126" s="57">
        <f t="shared" ref="BE126:BE189" si="625">IF(AK126&gt;$B$7,0,IF(AND($H$7="Oui",AK126&gt;$I$7),0,BE125-BB126))</f>
        <v>150042.59979853229</v>
      </c>
      <c r="BF126" s="468">
        <f t="shared" ref="BF126:BF189" si="626">IF(AK126&lt;&gt;$B$7,-AX126,IF(BE126&gt;0,-(AX126+BE126),-(AX126+BE126)))</f>
        <v>-927.38215694565588</v>
      </c>
      <c r="BG126" s="46">
        <f t="shared" ref="BG126:BG189" si="627">-AL126</f>
        <v>-1117.72</v>
      </c>
      <c r="BH126" s="46">
        <f t="shared" ref="BH126:BH189" si="628">-AP126</f>
        <v>-974.8</v>
      </c>
      <c r="BI126" s="48"/>
      <c r="BJ126" s="12"/>
      <c r="BK126" s="45">
        <v>65</v>
      </c>
      <c r="BL126" s="46">
        <f t="shared" si="265"/>
        <v>1152.6300000000001</v>
      </c>
      <c r="BM126" s="46">
        <f t="shared" si="266"/>
        <v>140.86000000000001</v>
      </c>
      <c r="BN126" s="46">
        <f t="shared" si="267"/>
        <v>1011.77</v>
      </c>
      <c r="BO126" s="46">
        <f t="shared" ref="BO126:BO189" si="629">BQ125*$D$7/12</f>
        <v>257.03325360140207</v>
      </c>
      <c r="BP126" s="46">
        <f t="shared" ref="BP126:BP189" si="630">IF(AND($H$7="Oui",BK126&gt;$I$7),0,IF(BK126&gt;$B$7,0,IF(BK126=$B$7,BQ125,BN126-BO126)))</f>
        <v>754.73674639859792</v>
      </c>
      <c r="BQ126" s="51">
        <f t="shared" ref="BQ126:BQ189" si="631">IF(BK126&gt;$B$7,0,IF(AND($H$7="Oui",BK126&gt;$I$7),0,BQ125-BP126))</f>
        <v>153465.21541444265</v>
      </c>
      <c r="BR126" s="57">
        <f t="shared" si="565"/>
        <v>157226.36200851155</v>
      </c>
      <c r="BS126" s="58">
        <f t="shared" ref="BS126:BS189" si="632">IF(BK126&gt;$B$7,0,BU126+BT126)</f>
        <v>967.71333333333337</v>
      </c>
      <c r="BT126" s="52">
        <f t="shared" si="269"/>
        <v>134.38</v>
      </c>
      <c r="BU126" s="51">
        <f t="shared" ref="BU126:BU189" si="633">IF(BK126&gt;$B$7,0,IF(AND(BK126&gt;$I$7,$H$7="Oui"),0,IF(AND($H$7="Oui",BK126=$I$7),BV125,$L$61/$B$7)))</f>
        <v>833.33333333333337</v>
      </c>
      <c r="BV126" s="51">
        <f t="shared" ref="BV126:BV189" si="634">IF(BK126&gt;$B$7,0,IF(AND($H$7="Oui",BK126&gt;$I$7),0,BV125-BU126))</f>
        <v>145833.3333333327</v>
      </c>
      <c r="BW126" s="153">
        <f t="shared" si="566"/>
        <v>149999.99999999942</v>
      </c>
      <c r="BX126" s="468">
        <f t="shared" si="271"/>
        <v>-967.71333333333337</v>
      </c>
      <c r="BY126" s="46">
        <f t="shared" si="272"/>
        <v>-1152.6300000000001</v>
      </c>
      <c r="BZ126" s="46">
        <f t="shared" ref="BZ126:BZ189" si="635">-BN126</f>
        <v>-1011.77</v>
      </c>
      <c r="CA126" s="48"/>
      <c r="CB126" s="29"/>
      <c r="CC126" s="45">
        <v>65</v>
      </c>
      <c r="CD126" s="128">
        <f t="shared" ref="CD126:CD189" si="636">IF(AND($H$7="Oui",CC126=$I$7),CF126+CE126,IF(AND($H$7="Oui",CC126&gt;$I$7),0,IF(CC126&gt;$B$7,0,IF($F$10="Paliers",ROUND(-PMT(($D$7+$CE$60)/12,$B$7-CC125,CI125,0,0),2),IF(AND($H$7="Oui",CC126=$I$7),CI125+CG126+CE126,IF(AND($H$7="Oui",CC126&gt;$I$7),0,IF(CC126&gt;$B$7,0,ROUND($CD$60,2))))))))</f>
        <v>1117.6300000000001</v>
      </c>
      <c r="CE126" s="46">
        <f t="shared" si="273"/>
        <v>140.08000000000001</v>
      </c>
      <c r="CF126" s="128">
        <f t="shared" ref="CF126:CF189" si="637">IF(AND($H$7="Oui",CC126=$I$7),CH126+CG126,IF($F$10="Paliers",CD126-CE126,IF(AND($H$7="Oui",CC126&gt;$I$7),0,IF(CC126&gt;$B$7,0,ROUND(CD126-CE126,2)))))</f>
        <v>977.55</v>
      </c>
      <c r="CG126" s="46">
        <f t="shared" si="274"/>
        <v>263.12744887932587</v>
      </c>
      <c r="CH126" s="46">
        <f t="shared" ref="CH126:CH189" si="638">IF(AND($H$7="Oui",CC126=$I$7),CI125,IF(AND($H$7="Oui",CC126&gt;$I$7),0,IF(CC126&gt;$B$7,0,CF126-CG126)))</f>
        <v>714.42255112067414</v>
      </c>
      <c r="CI126" s="51">
        <f t="shared" ref="CI126:CI189" si="639">IF(AND($H$7="Oui",CC126&gt;$I$7),0,IF(CC126&gt;$B$7,0,CI125-CH126))</f>
        <v>157162.04677647486</v>
      </c>
      <c r="CJ126" s="199">
        <f t="shared" si="567"/>
        <v>160722.29206424631</v>
      </c>
      <c r="CK126" s="153">
        <f t="shared" si="276"/>
        <v>10000</v>
      </c>
      <c r="CL126" s="45">
        <v>65</v>
      </c>
      <c r="CM126" s="46">
        <f t="shared" si="277"/>
        <v>1117.6300000000001</v>
      </c>
      <c r="CN126" s="128">
        <f t="shared" ref="CN126:CN189" si="640">IF(AND($H$7="Oui",CL126&gt;$I$7),0,IF(CL126&gt;$B$7,0,(TRUNC(CS126*$M$27*$L$7/12,2))+(TRUNC(CS126*$N$27*$M$7/12,2))))</f>
        <v>140.08000000000001</v>
      </c>
      <c r="CO126" s="128">
        <f t="shared" ref="CO126:CO189" si="641">IF(AND($H$7="Oui",CL126&gt;$I$7),0,IF(AND($H$7="Oui",CL126=$I$7),CQ126+CP126,IF(CL126&gt;$B$7,0,IF(CL126=$B$7,CQ126+CP126,ROUND(CM126-CN126,2)))))</f>
        <v>977.55</v>
      </c>
      <c r="CP126" s="46">
        <f t="shared" ref="CP126:CP189" si="642">IF(CL126&gt;$B$7,0,CR125*$D$7/12)</f>
        <v>263.12744887932587</v>
      </c>
      <c r="CQ126" s="46">
        <f t="shared" ref="CQ126:CQ189" si="643">IF(AND($H$7="Oui",CL126&gt;$I$7),0,IF(AND($H$7="Oui",CL126=$I$7),CR125,IF(CL126&gt;$B$7,0,IF(CL126=$B$7,CR125,CO126-CP126))))</f>
        <v>714.42255112067414</v>
      </c>
      <c r="CR126" s="51">
        <f t="shared" ref="CR126:CR189" si="644">IF(AND($H$7="Oui",CL126&gt;$I$7),0,IF(CL126&gt;$B$7,0,CR125-CQ126))</f>
        <v>157162.04677647486</v>
      </c>
      <c r="CS126" s="153">
        <f t="shared" si="568"/>
        <v>160722.29206424631</v>
      </c>
      <c r="CT126" s="58">
        <f t="shared" ref="CT126:CT189" si="645">IF(AND($H$7="Oui",CL126=$I$7),CV126+CU126,IF(CC126&gt;$B$7,0,IF(AND($H$7="Oui",CL126&gt;$I$7),0,$CT$60)))</f>
        <v>927.86033333333398</v>
      </c>
      <c r="CU126" s="52">
        <f t="shared" si="280"/>
        <v>134.08000000000001</v>
      </c>
      <c r="CV126" s="51">
        <f t="shared" si="281"/>
        <v>793.78033333333394</v>
      </c>
      <c r="CW126" s="51">
        <f t="shared" ref="CW126:CW189" si="646">IF(CL126&gt;$B$7,0,IF(AND($H$7="Oui",CL126&gt;$I$7),0,CW125-CV126))</f>
        <v>149862.99833333326</v>
      </c>
      <c r="CX126" s="57">
        <f t="shared" si="569"/>
        <v>153831.89999999991</v>
      </c>
      <c r="CY126" s="153">
        <f t="shared" si="283"/>
        <v>10000</v>
      </c>
      <c r="CZ126" s="479">
        <f t="shared" ref="CZ126:CZ189" si="647">IF(CL126&lt;&gt;$B$7,-CT126,IF(CY126&gt;0,-(CT126+CY126),-(CT126+CY126)))</f>
        <v>-927.86033333333398</v>
      </c>
      <c r="DA126" s="46">
        <f t="shared" si="284"/>
        <v>-1117.6300000000001</v>
      </c>
      <c r="DB126" s="46">
        <f t="shared" si="285"/>
        <v>-977.55</v>
      </c>
      <c r="DC126" s="48"/>
      <c r="DE126" s="45">
        <v>65</v>
      </c>
      <c r="DF126" s="46">
        <f t="shared" ref="DF126:DF189" si="648">IF(DE126&gt;$B$7,0,ROUND(DH126+DG126,2))</f>
        <v>1093.43</v>
      </c>
      <c r="DG126" s="46">
        <f t="shared" si="570"/>
        <v>81.66</v>
      </c>
      <c r="DH126" s="46">
        <f t="shared" ref="DH126:DH189" si="649">IF(AND($H$7="Oui",DE126=$I$7),ROUND(DK125+DI126,2),IF(AND($H$7="Oui",DE126&gt;$I$7),0,IF(DE126&gt;$B$7,0,IF(DE126=$B$7,ROUND((DJ126+DI126),2),ROUND(-PMT($D$7/12,$B$7,$C$7,0,0),2)))))</f>
        <v>1011.77</v>
      </c>
      <c r="DI126" s="46">
        <f t="shared" ref="DI126:DI189" si="650">DK125*$D$7/12</f>
        <v>257.03325360140207</v>
      </c>
      <c r="DJ126" s="46">
        <f t="shared" ref="DJ126:DJ189" si="651">IF(AND($H$7="Oui",DE126&gt;$I$7),0,IF(DE126&gt;$B$7,0,IF(DE126=$B$7,DK125,DH126-DI126)))</f>
        <v>754.73674639859792</v>
      </c>
      <c r="DK126" s="51">
        <f t="shared" ref="DK126:DK189" si="652">IF(DE126&gt;$B$7,0,IF(AND($H$7="Oui",DE126&gt;$I$7),0,DK125-DJ126))</f>
        <v>153465.21541444265</v>
      </c>
      <c r="DL126" s="58">
        <f t="shared" ref="DL126:DL189" si="653">IF(DE126&gt;$B$7,0,DN126+DM126)</f>
        <v>914.99333333333334</v>
      </c>
      <c r="DM126" s="52">
        <f t="shared" si="571"/>
        <v>81.66</v>
      </c>
      <c r="DN126" s="51">
        <f t="shared" ref="DN126:DN189" si="654">IF(DE126&gt;$B$7,0,IF(AND(DE126&gt;$I$7,$H$7="Oui"),0,IF(AND($H$7="Oui",DE126=$I$7),DO125,$L$61/$B$7)))</f>
        <v>833.33333333333337</v>
      </c>
      <c r="DO126" s="57">
        <f t="shared" ref="DO126:DO189" si="655">IF(DE126&gt;$B$7,0,IF(AND($H$7="Oui",DE126&gt;$I$7),0,DO125-DN126))</f>
        <v>145833.3333333327</v>
      </c>
      <c r="DP126" s="468">
        <f t="shared" si="288"/>
        <v>-914.99333333333334</v>
      </c>
      <c r="DQ126" s="46">
        <f t="shared" si="289"/>
        <v>-1093.43</v>
      </c>
      <c r="DR126" s="47"/>
      <c r="DS126" s="46">
        <f t="shared" si="290"/>
        <v>-1011.77</v>
      </c>
      <c r="DT126" s="48"/>
      <c r="DU126" s="29"/>
      <c r="DV126" s="45">
        <v>65</v>
      </c>
      <c r="DW126" s="46">
        <f t="shared" si="291"/>
        <v>1074.73</v>
      </c>
      <c r="DX126" s="46">
        <f t="shared" si="572"/>
        <v>62.959999999999994</v>
      </c>
      <c r="DY126" s="46">
        <f t="shared" si="293"/>
        <v>1011.77</v>
      </c>
      <c r="DZ126" s="46">
        <f t="shared" ref="DZ126:DZ189" si="656">EB125*$D$7/12</f>
        <v>257.03325360140207</v>
      </c>
      <c r="EA126" s="46">
        <f t="shared" ref="EA126:EA189" si="657">IF(AND($H$7="Oui",DV126&gt;$I$7),0,IF(DV126&gt;$B$7,0,IF(DV126=$B$7,EB125,DY126-DZ126)))</f>
        <v>754.73674639859792</v>
      </c>
      <c r="EB126" s="51">
        <f t="shared" ref="EB126:EB189" si="658">IF(DV126&gt;$B$7,0,IF(AND($H$7="Oui",DV126&gt;$I$7),0,EB125-EA126))</f>
        <v>153465.21541444265</v>
      </c>
      <c r="EC126" s="58">
        <f t="shared" ref="EC126:EC189" si="659">IF(DV126&gt;$B$7,0,EE126+ED126)</f>
        <v>893.20333333333338</v>
      </c>
      <c r="ED126" s="52">
        <f t="shared" si="573"/>
        <v>59.870000000000005</v>
      </c>
      <c r="EE126" s="51">
        <f t="shared" ref="EE126:EE189" si="660">IF(DV126&gt;$B$7,0,IF(AND(DV126&gt;$I$7,$H$7="Oui"),0,IF(AND($H$7="Oui",DV126=$I$7),EF125,$L$61/$B$7)))</f>
        <v>833.33333333333337</v>
      </c>
      <c r="EF126" s="57">
        <f t="shared" ref="EF126:EF189" si="661">IF(DV126&gt;$B$7,0,IF(AND($H$7="Oui",DV126&gt;$I$7),0,EF125-EE126))</f>
        <v>145833.3333333327</v>
      </c>
      <c r="EG126" s="468">
        <f t="shared" si="295"/>
        <v>-893.20333333333338</v>
      </c>
      <c r="EH126" s="46">
        <f t="shared" si="296"/>
        <v>-1074.73</v>
      </c>
      <c r="EI126" s="47"/>
      <c r="EJ126" s="46">
        <f t="shared" si="297"/>
        <v>-1011.77</v>
      </c>
      <c r="EK126" s="48"/>
      <c r="EL126" s="29"/>
      <c r="EM126" s="45">
        <v>65</v>
      </c>
      <c r="EN126" s="46">
        <f t="shared" si="550"/>
        <v>1058.0868689014749</v>
      </c>
      <c r="EO126" s="46">
        <f t="shared" si="574"/>
        <v>63.17</v>
      </c>
      <c r="EP126" s="128">
        <f t="shared" ref="EP126:EP189" si="662">IF(AND($H$7="Oui",EM126=$I$7),ES125+EQ126,EN126-EO126)</f>
        <v>994.91686890147491</v>
      </c>
      <c r="EQ126" s="46">
        <f t="shared" ref="EQ126:EQ189" si="663">IF(EM126&gt;$B$7,0,ES125*$D$7/12)</f>
        <v>257.87148827300001</v>
      </c>
      <c r="ER126" s="46">
        <f t="shared" ref="ER126:ER189" si="664">IF(AND($H$7="Oui",EM126&gt;$I$7),0,IF(AND($H$7="Oui",EM126=$I$7),ES125,IF(EM126&gt;$B$7,0,EP126-EQ126)))</f>
        <v>737.04538062847496</v>
      </c>
      <c r="ES126" s="51">
        <f t="shared" ref="ES126:ES189" si="665">IF(AND($H$7="Oui",EM126&gt;$I$7),0,IF(EM126&gt;$B$7,0,ES125-ER126))</f>
        <v>153985.84758317153</v>
      </c>
      <c r="ET126" s="153">
        <f t="shared" si="298"/>
        <v>10000</v>
      </c>
      <c r="EU126" s="45">
        <v>65</v>
      </c>
      <c r="EV126" s="46">
        <f t="shared" ref="EV126:EV189" si="666">IF(AND($H$7="Oui",EU126=$I$7),EX126+EW126,ROUND(IF(EU126=$B$7,EX126+EW126,EN126),2))</f>
        <v>1058.0899999999999</v>
      </c>
      <c r="EW126" s="46">
        <f t="shared" si="575"/>
        <v>63.17</v>
      </c>
      <c r="EX126" s="128">
        <f t="shared" ref="EX126:EX189" si="667">IF(AND($H$7="Oui",EU126&gt;$I$7),0,IF(AND($H$7="Oui",EU126=$I$7),EZ126+EY126,IF(EU126&gt;$B$7,0,IF(EU126=$B$7,EZ126+EY126,ROUND(EV126-EW126,2)))))</f>
        <v>994.92</v>
      </c>
      <c r="EY126" s="46">
        <f t="shared" ref="EY126:EY189" si="668">IF(EU126&gt;$B$7,0,FA125*$D$7/12)</f>
        <v>257.87113613538901</v>
      </c>
      <c r="EZ126" s="46">
        <f t="shared" ref="EZ126:EZ189" si="669">IF(AND($H$7="Oui",EU126&gt;$I$7),0,IF(AND($H$7="Oui",EU126=$I$7),FA125,IF(EU126&gt;$B$7,0,IF(EU126=$B$7,FA125,EX126-EY126))))</f>
        <v>737.04886386461089</v>
      </c>
      <c r="FA126" s="51">
        <f t="shared" ref="FA126:FA189" si="670">IF(AND($H$7="Oui",EU126&gt;$I$7),0,IF(EU126&gt;$B$7,0,FA125-EZ126))</f>
        <v>153985.63281736878</v>
      </c>
      <c r="FB126" s="58">
        <f t="shared" ref="FB126:FB189" si="671">IF(AND($H$7="Oui",EU126&gt;$I$7),0,IF(AND($H$7="Oui",EU126=$I$7),FD126+FC126,IF(EU126&gt;$B$7,0,$FB$60)))</f>
        <v>874.86920833333363</v>
      </c>
      <c r="FC126" s="52">
        <f t="shared" si="576"/>
        <v>60.16</v>
      </c>
      <c r="FD126" s="51">
        <f t="shared" si="304"/>
        <v>814.70920833333366</v>
      </c>
      <c r="FE126" s="57">
        <f t="shared" ref="FE126:FE189" si="672">IF(EU126&gt;$B$7,0,IF(AND($H$7="Oui",EU126&gt;$I$7),0,FE125-FD126))</f>
        <v>146559.45145833321</v>
      </c>
      <c r="FF126" s="153">
        <f t="shared" si="305"/>
        <v>10000</v>
      </c>
      <c r="FG126" s="469">
        <f t="shared" ref="FG126:FG189" si="673">IF(EU126&lt;&gt;$B$7,-FB126,IF(FF126&gt;0,-(FB126+FF126),-(FB126+FF126)))</f>
        <v>-874.86920833333363</v>
      </c>
      <c r="FH126" s="46">
        <f t="shared" ref="FH126:FH189" si="674">-EV126</f>
        <v>-1058.0899999999999</v>
      </c>
      <c r="FI126" s="46">
        <f t="shared" ref="FI126:FI189" si="675">-EX126</f>
        <v>-994.92</v>
      </c>
      <c r="FJ126" s="48"/>
      <c r="FL126" s="45">
        <v>65</v>
      </c>
      <c r="FM126" s="46">
        <f t="shared" si="306"/>
        <v>1075.96</v>
      </c>
      <c r="FN126" s="46">
        <f t="shared" si="551"/>
        <v>64.19</v>
      </c>
      <c r="FO126" s="46">
        <f t="shared" si="307"/>
        <v>1011.77</v>
      </c>
      <c r="FP126" s="46">
        <f t="shared" ref="FP126:FP189" si="676">FR125*$D$7/12</f>
        <v>257.03325360140207</v>
      </c>
      <c r="FQ126" s="46">
        <f t="shared" ref="FQ126:FQ189" si="677">IF(AND($H$7="Oui",FL126&gt;$I$7),0,IF(FL126&gt;$B$7,0,IF(FL126=$B$7,FR125,FO126-FP126)))</f>
        <v>754.73674639859792</v>
      </c>
      <c r="FR126" s="51">
        <f t="shared" ref="FR126:FR189" si="678">IF(FL126&gt;$B$7,0,IF(AND($H$7="Oui",FL126&gt;$I$7),0,FR125-FQ126))</f>
        <v>153465.21541444265</v>
      </c>
      <c r="FS126" s="57">
        <f t="shared" si="577"/>
        <v>157226.36200851155</v>
      </c>
      <c r="FT126" s="58">
        <f t="shared" ref="FT126:FT189" si="679">IF(FL126&gt;$B$7,0,FV126+FU126)</f>
        <v>894.56333333333339</v>
      </c>
      <c r="FU126" s="241">
        <f t="shared" si="552"/>
        <v>61.230000000000004</v>
      </c>
      <c r="FV126" s="51">
        <f t="shared" ref="FV126:FV189" si="680">IF(FL126&gt;$B$7,0,IF(AND(FL126&gt;$I$7,$H$7="Oui"),0,IF(AND($H$7="Oui",FL126=$I$7),FW125,$L$61/$B$7)))</f>
        <v>833.33333333333337</v>
      </c>
      <c r="FW126" s="51">
        <f t="shared" ref="FW126:FW189" si="681">IF(FL126&gt;$B$7,0,IF(AND($H$7="Oui",FL126&gt;$I$7),0,FW125-FV126))</f>
        <v>145833.3333333327</v>
      </c>
      <c r="FX126" s="153">
        <f t="shared" si="578"/>
        <v>149999.99999999942</v>
      </c>
      <c r="FY126" s="468">
        <f t="shared" si="310"/>
        <v>-894.56333333333339</v>
      </c>
      <c r="FZ126" s="46">
        <f t="shared" si="311"/>
        <v>-1075.96</v>
      </c>
      <c r="GA126" s="46">
        <f t="shared" ref="GA126:GA189" si="682">-FO126</f>
        <v>-1011.77</v>
      </c>
      <c r="GB126" s="48"/>
      <c r="GD126" s="45">
        <v>65</v>
      </c>
      <c r="GE126" s="46">
        <f t="shared" si="553"/>
        <v>1060.0875939185617</v>
      </c>
      <c r="GF126" s="128">
        <f t="shared" si="579"/>
        <v>64.349999999999994</v>
      </c>
      <c r="GG126" s="128">
        <f t="shared" ref="GG126:GG160" si="683">IF(AND($H$7="Oui",GD126=$I$7),GI126+GH126,GE126-GF126)</f>
        <v>995.73759391856163</v>
      </c>
      <c r="GH126" s="46">
        <f t="shared" ref="GH126:GH189" si="684">IF(GD126&gt;$B$7,0,GJ125*$D$7/12)</f>
        <v>257.77055337819769</v>
      </c>
      <c r="GI126" s="46">
        <f t="shared" ref="GI126:GI189" si="685">IF(AND($H$7="Oui",GD126&gt;$I$7),0,IF(AND($H$7="Oui",GD126=$I$7),GJ125,IF(GD126&gt;$B$7,0,GG126-GH126)))</f>
        <v>737.967040540364</v>
      </c>
      <c r="GJ126" s="51">
        <f t="shared" ref="GJ126:GJ189" si="686">IF(AND($H$7="Oui",GD126&gt;$I$7),0,IF(GD126&gt;$B$7,0,GJ125-GI126))</f>
        <v>153924.36498637826</v>
      </c>
      <c r="GK126" s="51">
        <f t="shared" si="580"/>
        <v>157601.94161731339</v>
      </c>
      <c r="GL126" s="153">
        <f t="shared" si="314"/>
        <v>10000</v>
      </c>
      <c r="GM126" s="45">
        <v>65</v>
      </c>
      <c r="GN126" s="46">
        <f t="shared" ref="GN126:GN189" si="687">IF(AND($H$7="Oui",GM126=$I$7),GP126+GO126,ROUND(IF(GM126=$B$7,GP126+GO126,GE126),2))</f>
        <v>1060.0899999999999</v>
      </c>
      <c r="GO126" s="46">
        <f t="shared" si="554"/>
        <v>64.349999999999994</v>
      </c>
      <c r="GP126" s="128">
        <f t="shared" si="315"/>
        <v>995.74</v>
      </c>
      <c r="GQ126" s="46">
        <f t="shared" ref="GQ126:GQ189" si="688">IF(GM126&gt;$B$7,0,GS125*$D$7/12)</f>
        <v>257.77028277931259</v>
      </c>
      <c r="GR126" s="46">
        <f t="shared" ref="GR126:GR189" si="689">IF(AND($H$7="Oui",GM126&gt;$I$7),0,IF(AND($H$7="Oui",GM126=$I$7),GS125,IF(GM126&gt;$B$7,0,IF(GM126=$B$7,GS125,GP126-GQ126))))</f>
        <v>737.96971722068747</v>
      </c>
      <c r="GS126" s="51">
        <f t="shared" ref="GS126:GS189" si="690">IF(AND($H$7="Oui",GM126&gt;$I$7),0,IF(GM126&gt;$B$7,0,GS125-GR126))</f>
        <v>153924.19995036686</v>
      </c>
      <c r="GT126" s="57">
        <f t="shared" si="581"/>
        <v>157601.78992024055</v>
      </c>
      <c r="GU126" s="58">
        <f t="shared" ref="GU126:GU189" si="691">IF(AND($H$7="Oui",GM126&gt;$I$7),0,IF(AND($H$7="Oui",GM126=$I$7),GW126+GV126,IF(GM126&gt;$B$7,0,$GU$60)))</f>
        <v>876.92633333333197</v>
      </c>
      <c r="GV126" s="52">
        <f t="shared" si="555"/>
        <v>61.480000000000004</v>
      </c>
      <c r="GW126" s="51">
        <f t="shared" si="317"/>
        <v>815.44633333333195</v>
      </c>
      <c r="GX126" s="57">
        <f t="shared" ref="GX126:GX189" si="692">IF(GM126&gt;$B$7,0,IF(AND($H$7="Oui",GM126&gt;$I$7),0,GX125-GW126))</f>
        <v>146510.10833333322</v>
      </c>
      <c r="GY126" s="57">
        <f t="shared" si="582"/>
        <v>150587.33999999985</v>
      </c>
      <c r="GZ126" s="153">
        <f t="shared" si="319"/>
        <v>10000</v>
      </c>
      <c r="HA126" s="469">
        <f t="shared" ref="HA126:HA189" si="693">IF(GM126&lt;&gt;$B$7,-GU126,IF(GZ126&gt;0,-(GU126+GZ126),-(GU126+GZ126)))</f>
        <v>-876.92633333333197</v>
      </c>
      <c r="HB126" s="46">
        <f t="shared" ref="HB126:HB189" si="694">-GN126</f>
        <v>-1060.0899999999999</v>
      </c>
      <c r="HC126" s="46">
        <f t="shared" ref="HC126:HC189" si="695">-GP126</f>
        <v>-995.74</v>
      </c>
      <c r="HD126" s="48"/>
      <c r="HF126" s="45">
        <v>65</v>
      </c>
      <c r="HG126" s="46">
        <f t="shared" ref="HG126:HG189" si="696">IF(AND($H$7="Oui",HF126=$I$7),HI126+HH126,IF(AND($H$7="Oui",HF126&gt;$I$7),0,IF(HF126&gt;$B$7,0,IF($F$10="Lissage",$HG$60,IF(HF126&gt;$B$7,0,ROUND(HI126+HH126,2))))))</f>
        <v>1123.8775326810628</v>
      </c>
      <c r="HH126" s="46">
        <f t="shared" ref="HH126:HH189" si="697">IF(HF126&gt;$BD$10,0,IF(AND($H$7="Oui",HF126&gt;$I$7),0,IF(HF126&gt;$B$7,0,(TRUNC($C$7*$AA$27*$L$7/12,2))+(TRUNC($C$7*$AB$27*$M$7/12,2)))))</f>
        <v>250</v>
      </c>
      <c r="HI126" s="46">
        <f t="shared" ref="HI126:HI189" si="698">IF(AND($H$7="Oui",HF126=$I$7),HL125+HJ126,IF($F$10="Lissage",HG126-HH126,IF(AND($H$7="Oui",HF126=$I$7),ROUND(HL125+HJ126,2),IF(AND($H$7="Oui",HF126&gt;$I$7),0,IF(HF126&gt;$B$7,0,IF(HF126=$B$7,ROUND((HK126+HJ126),2),ROUND(-PMT($D$7/12,$B$7,$C$7,0,0),2)))))))</f>
        <v>873.8775326810628</v>
      </c>
      <c r="HJ126" s="46">
        <f t="shared" ref="HJ126:HJ189" si="699">HL125*$D$7/12</f>
        <v>272.54126896643385</v>
      </c>
      <c r="HK126" s="46">
        <f t="shared" ref="HK126:HK189" si="700">IF(AND($H$7="Oui",HF126&gt;$I$7),0,IF(HF126&gt;$B$7,0,IF(AND(HF126=$B$7,$F$10="Paliers"),HL125,HI126-HJ126)))</f>
        <v>601.33626371462901</v>
      </c>
      <c r="HL126" s="51">
        <f t="shared" ref="HL126:HL189" si="701">IF(HF126&gt;$B$7,0,IF(AND($H$7="Oui",HF126&gt;$I$7),0,HL125-HK126))</f>
        <v>162923.42511614566</v>
      </c>
      <c r="HM126" s="153">
        <f t="shared" si="320"/>
        <v>10000</v>
      </c>
      <c r="HN126" s="58">
        <f t="shared" ref="HN126:HN189" si="702">IF(AND($H$7="Oui",HF126&gt;$I$7),0,IF(AND($H$7="Oui",HF126=$I$7),HP126+HO126,IF(HF126&gt;$B$7,0,IF($F$10="Lissage",$HN$60,IF(HF126&gt;$B$7,0,HP126+HO126)))))</f>
        <v>933.33333333333724</v>
      </c>
      <c r="HO126" s="52">
        <f t="shared" ref="HO126:HO189" si="703">IF(HF126&gt;$BD$10,0,IF(AND($H$7="Oui",HF126&gt;$I$7),0,IF(HF126&gt;$B$7,0,(TRUNC($C$7*$AA$27/12,2))+(TRUNC($C$7*$AB$27/12,2)))))</f>
        <v>250</v>
      </c>
      <c r="HP126" s="51">
        <f t="shared" ref="HP126:HP189" si="704">IF(AND($H$7="Oui",HF126=$I$7),HQ125,IF($F$10="Lissage",HN126-HO126,IF(HF126&gt;$B$7,0,IF(AND(HF126&gt;$I$7,$H$7="Oui"),0,IF(AND($H$7="Oui",HF126=$I$7),HQ125,$L$61/$B$7)))))</f>
        <v>683.33333333333724</v>
      </c>
      <c r="HQ126" s="57">
        <f t="shared" ref="HQ126:HQ189" si="705">IF(HF126&gt;$B$7,0,IF(AND($H$7="Oui",HF126&gt;$I$7),0,HQ125-HP126))</f>
        <v>155583.3333333327</v>
      </c>
      <c r="HR126" s="153">
        <f t="shared" si="321"/>
        <v>10000</v>
      </c>
      <c r="HS126" s="468">
        <f t="shared" ref="HS126:HS189" si="706">IF(HF126&lt;&gt;$B$7,-HN126,IF(HQ126&gt;0,-(HN126+HQ126),-(HN126+HQ126)))</f>
        <v>-933.33333333333724</v>
      </c>
      <c r="HT126" s="46">
        <f t="shared" ref="HT126:HT189" si="707">IF(HF126&lt;&gt;$B$7,-HG126,IF(HM126&gt;0,-(HG126+HM126),-(HG126+HM126)))</f>
        <v>-1123.8775326810628</v>
      </c>
      <c r="HU126" s="46">
        <f t="shared" ref="HU126:HU189" si="708">IF(HF126&lt;&gt;$B$7,-HI126,IF(HL126&gt;0,-(HI126+HL126),-(HI126+HL126)))</f>
        <v>-873.8775326810628</v>
      </c>
      <c r="HV126" s="48"/>
      <c r="HW126" s="29"/>
      <c r="HX126" s="45">
        <v>65</v>
      </c>
      <c r="HY126" s="128">
        <f t="shared" ref="HY126:HY189" si="709">IF(AND($H$7="Oui",HX126&gt;$I$7),0,IF(HX126&gt;$B$7,0,IF($F$10="Lissage",IF(AND($H$7="Oui",HX126=$I$7),IA126+HZ126,ROUND($HY$60,2)),IF(HX126&gt;$B$7,0,IF(AND($H$7="Oui",HX126&gt;$I$7),0,ROUND(IA126+HZ126,2))))))</f>
        <v>1124.3399999999999</v>
      </c>
      <c r="HZ126" s="46">
        <f t="shared" ref="HZ126:HZ189" si="710">IF(HX126&gt;$BD$10,0,IF(AND($H$7="Oui",HX126&gt;$I$7),0,IF(HX126&gt;$B$7,0,(TRUNC(ID125*$AC$27*$L$7/12,2))+(TRUNC(ID125*$AD$27*$M$7/12,2)))))</f>
        <v>236.8</v>
      </c>
      <c r="IA126" s="46">
        <f t="shared" ref="IA126:IA189" si="711">IF($F$10="Lissage",IF(AND($H$7="Oui",HX126=$I$7),IC126+IB126,ROUND(HY126-HZ126,2)),IF(AND($H$7="Oui",HX126=$I$7),ROUND(ID125+IB126,2),IF(AND($H$7="Oui",HX126&gt;$I$7),0,IF(HX126&gt;$B$7,0,IF(HX126=$B$7,ROUND(IC126+IB126,2),ROUND(-PMT($D$7/12,$B$7,$C$7,0,0),2))))))</f>
        <v>887.54</v>
      </c>
      <c r="IB126" s="46">
        <f t="shared" ref="IB126:IB189" si="712">ID125*$D$7/12</f>
        <v>274.07563116330471</v>
      </c>
      <c r="IC126" s="46">
        <f t="shared" ref="IC126:IC189" si="713">IF(AND($F$10="Paliers",HX126=$B$7),ID125,IF(AND($H$7="Oui",HX126&gt;$I$7),0,IF(HX126&gt;$B$7,0,IF(AND($H$7="Oui",HX126=$I$7),ID125,IA126-IB126))))</f>
        <v>613.46436883669526</v>
      </c>
      <c r="ID126" s="51">
        <f t="shared" ref="ID126:ID189" si="714">IF(HX126&gt;$B$7,0,IF(AND($H$7="Oui",HX126&gt;$I$7),0,ID125-IC126))</f>
        <v>163831.91432914612</v>
      </c>
      <c r="IE126" s="153">
        <f t="shared" si="322"/>
        <v>10000</v>
      </c>
      <c r="IF126" s="58">
        <f t="shared" ref="IF126:IF189" si="715">IF(AND($H$7="Oui",HX126&gt;$I$7),0,IF(AND($H$7="Oui",HX126=$I$7),IH126+IG126,IF(HX126&gt;$B$7,0,IF($F$10="Lissage",$IF$60,IF(HX126&gt;$B$7,0,IH126+IG126)))))</f>
        <v>930.14625019664186</v>
      </c>
      <c r="IG126" s="52">
        <f t="shared" ref="IG126:IG189" si="716">IF(HX126&gt;$BD$10,0,IF(AND($H$7="Oui",HX126&gt;$I$7),0,IF(HX126&gt;$B$7,0,(TRUNC(II125*$AC$27/12,2))+(TRUNC(II125*$AD$27/12,2)))))</f>
        <v>226.06</v>
      </c>
      <c r="IH126" s="51">
        <f t="shared" ref="IH126:IH189" si="717">IF(AND($H$7="Oui",HX126=$I$7),II125,IF($F$10="Lissage",IF126-IG126,IF(HX126&gt;$B$7,0,IF(AND(HX126&gt;$I$7,$H$7="Oui"),0,IF(AND($H$7="Oui",HY126=$I$7),II125,$L$61/$B$7)))))</f>
        <v>704.08625019664191</v>
      </c>
      <c r="II126" s="57">
        <f t="shared" si="323"/>
        <v>156278.01373721834</v>
      </c>
      <c r="IJ126" s="153">
        <f t="shared" si="324"/>
        <v>10000</v>
      </c>
      <c r="IK126" s="468">
        <f t="shared" ref="IK126:IK189" si="718">IF(HX126&lt;&gt;$B$7,-IF126,IF(IJ126&gt;0,-(IF126+II126),-(IF126+II126)))</f>
        <v>-930.14625019664186</v>
      </c>
      <c r="IL126" s="46">
        <f t="shared" ref="IL126:IL189" si="719">IF(HX126&lt;&gt;$B$7,-HY126,IF(IE126&gt;0,-(HY126+ID126),-(HY126+ID126)))</f>
        <v>-1124.3399999999999</v>
      </c>
      <c r="IM126" s="46">
        <f t="shared" ref="IM126:IM189" si="720">IF(HX126&lt;&gt;$B$7,-IA126,IF(IE126&gt;0,-(IA126+ID126),-(IA126+ID126)))</f>
        <v>-887.54</v>
      </c>
      <c r="IN126" s="48"/>
      <c r="IO126" s="53">
        <f t="shared" ref="IO126:IO189" si="721">IF(HX126&gt;$BD$10,0,ID125*$IO$60/12)</f>
        <v>236.81515137342737</v>
      </c>
      <c r="IQ126" s="45">
        <v>65</v>
      </c>
      <c r="IR126" s="128">
        <f t="shared" ref="IR126:IR189" si="722">IF(AND($H$7="Oui",IQ126&gt;$I$7),0,IF(AND($H$7="Oui",IQ126=$I$7),IT126+IS126,IF(IQ126&gt;$B$7,0,IF($F$10="Lissage",$IR$60,IF(IQ126=$B$7,IT126+IS126,IF(AND($H$7="Oui",IQ126=$I$7),IT126+IS126,IF(AND($H$7="Oui",IQ126&gt;$I$7),0,IF(IQ126&gt;$B$7,0,IF(IQ126&gt;$BD$10,ROUND(-PMT($D$7/12,$B$7-$BD$10,$IZ$422,0,0),2),IF(AND($H$7="Oui",IQ126&gt;$I$7),0,IF(AND($H$7="Oui",IQ126=$I$7),IT126+IS126,IF(IQ126&gt;$B$7,0,IF(IQ126=$B$7,IT126+IS126,ROUND(-PMT(($D$7+$IS$60)/12,$B$7,$C$7,0,0),2))))))))))))))</f>
        <v>1126.4568749999989</v>
      </c>
      <c r="IS126" s="128">
        <f t="shared" ref="IS126:IS189" si="723">IF(IQ126&gt;$BD$10,0,IF(IQ126&gt;$BD$10,0,IF(IQ126&gt;$B$7,0,(TRUNC(IW125*$AE$27*$L$7/12,2))+(TRUNC(IW125*$AF$27*$M$7/12,2)))))</f>
        <v>241.32</v>
      </c>
      <c r="IT126" s="128">
        <f t="shared" ref="IT126:IT189" si="724">IF(AND($H$7="Oui",IQ126=$I$7),IV126+IU126,IF($F$10="Lissage",IR126-IS126,IF(AND($H$7="Oui",IQ126&gt;$I$7),0,IF(AND($H$7="Oui",IQ126=$I$7),IV126+IU126,IF(IQ126&gt;$B$7,0,IF(IQ126=$B$7,IV126+IU126,ROUND(IR126-IS126,2)))))))</f>
        <v>885.13687499999901</v>
      </c>
      <c r="IU126" s="46">
        <f t="shared" si="364"/>
        <v>274.38</v>
      </c>
      <c r="IV126" s="46">
        <f t="shared" ref="IV126:IV189" si="725">IF(AND($H$7="Oui",IQ126=$I$7),IW125,IF($F$10="Lissage",IT126-IU126,IF(AND($H$7="Oui",IQ126&gt;$I$7),0,IF(AND($H$7="Oui",IQ126=$I$7),IW125,IF(IQ126&gt;$B$7,0,IF(IQ126=$B$7,IW125,IT126-IU126))))))</f>
        <v>610.75687499999901</v>
      </c>
      <c r="IW126" s="51">
        <f t="shared" ref="IW126:IW189" si="726">IF(AND($H$7="Oui",IQ126&gt;$I$7),0,IF(IQ126&gt;$B$7,0,IW125-IV126))</f>
        <v>164019.42312500012</v>
      </c>
      <c r="IX126" s="199">
        <f t="shared" si="325"/>
        <v>10000</v>
      </c>
      <c r="IY126" s="128">
        <f t="shared" ref="IY126:IY189" si="727">IF(IQ126&gt;$BD$10,0,IW125*$IY$60/12)</f>
        <v>236.91569604212501</v>
      </c>
      <c r="IZ126" s="408">
        <f t="shared" ref="IZ126:IZ189" si="728">IF(IQ126=$BD$10,IW126,0)</f>
        <v>0</v>
      </c>
      <c r="JA126" s="58">
        <f t="shared" ref="JA126:JA189" si="729">IF(AND($H$7="Oui",IQ126&gt;$I$7),0,IF(AND($H$7="Oui",IQ126=$I$7),JC126+JB126,IF(IQ126&gt;$B$7,0,IF($F$10="Lissage",$JA$60,IF(IQ126&gt;$B$7,0,IF(IQ126&gt;$BD$10,$JF$422/($B$7-$BD$10),IF(AND($H$7="Oui",IQ126=$I$7),JC126+JB126,IF(AND($H$7="Oui",IQ126&gt;$I$7),0,IF(IQ126&gt;$B$7,0,-PMT($IS$60/12,$B$7,$JD$61,0,0))))))))))</f>
        <v>931.95916666666494</v>
      </c>
      <c r="JB126" s="52">
        <f t="shared" ref="JB126:JB189" si="730">IF(IQ126&gt;$BD$10,0,IF(AND($H$7="Oui",IQ126&gt;$I$7),0,IF(IQ126&gt;$B$7,0,(TRUNC(JD125*$AE$27/12,2))+(TRUNC(JD125*$AF$27/12,2)))))</f>
        <v>230.38</v>
      </c>
      <c r="JC126" s="51">
        <f t="shared" ref="JC126:JC189" si="731">IF(AND($H$7="Oui",IQ126=$I$7),JD125,IF($F$10="Lissage",JA126-JB126,IF(IQ126&gt;$B$7,0,IF(AND(IQ126&gt;$I$7,$H$7="Oui"),0,IF(AND($H$7="Oui",IQ126=$I$7),JD125,JA126-JB126)))))</f>
        <v>701.57916666666495</v>
      </c>
      <c r="JD126" s="57">
        <f t="shared" ref="JD126:JD189" si="732">IF(IQ126&gt;$B$7,0,IF(AND($H$7="Oui",IQ126&gt;$I$7),0,JD125-JC126))</f>
        <v>156468.85416666674</v>
      </c>
      <c r="JE126" s="280">
        <f t="shared" ref="JE126:JE189" si="733">IF(IQ126=$B$7,JD126,10000)</f>
        <v>10000</v>
      </c>
      <c r="JF126" s="280">
        <f t="shared" ref="JF126:JF189" si="734">IF(IQ126=$BD$10,JD126,0)</f>
        <v>0</v>
      </c>
      <c r="JG126" s="468">
        <f t="shared" ref="JG126:JG189" si="735">IF(IQ126&lt;&gt;$B$7,-JA126,IF(JD126&gt;0,-(JA126+JD126),-(JA126+JD126)))</f>
        <v>-931.95916666666494</v>
      </c>
      <c r="JH126" s="46">
        <f t="shared" ref="JH126:JH189" si="736">-IR126</f>
        <v>-1126.4568749999989</v>
      </c>
      <c r="JI126" s="46">
        <f t="shared" ref="JI126:JI189" si="737">-IT126</f>
        <v>-885.13687499999901</v>
      </c>
      <c r="JJ126" s="48"/>
      <c r="JL126" s="45">
        <v>65</v>
      </c>
      <c r="JM126" s="46">
        <f t="shared" ref="JM126:JM189" si="738">IF(AND($H$7="Oui",JL126&gt;$I$7),0,IF(AND($H$7="Oui",JL126=$I$7),JO126+JN126,IF(JL126&gt;$B$7,0,IF($F$10="Lissage",$JM$60,IF(JL126&gt;$B$7,0,IF(AND($H$7="Oui",JL126&gt;$I$7),0,ROUND(JO126+JN126,2)))))))</f>
        <v>1124.4930833333331</v>
      </c>
      <c r="JN126" s="46">
        <f t="shared" ref="JN126:JN189" si="739">IF(JL126&gt;$BD$10,0,IF(AND($H$7="Oui",JL126&gt;$I$7),0,IF(JL126&gt;$B$7,0,(TRUNC(JS126*$AG$27*$L$7/12,2))+(TRUNC(JS126*$AH$27*$M$7/12,2)))))</f>
        <v>231.16</v>
      </c>
      <c r="JO126" s="128">
        <f t="shared" ref="JO126:JO189" si="740">IF(AND($H$7="Oui",JL126=$I$7),JQ126+JP126,IF($F$10="Lissage",JM126-JN126,IF(AND($H$7="Oui",JL126=$I$7),ROUND(JR125+JP126,2),IF(AND($H$7="Oui",JL126&gt;$I$7),0,IF(JL126&gt;$B$7,0,IF(JL126=$B$7,ROUND(JQ126+JP126,2),ROUND(-PMT($D$7/12,$B$7,$C$7,0,0),2)))))))</f>
        <v>893.33308333333309</v>
      </c>
      <c r="JP126" s="46">
        <f t="shared" si="326"/>
        <v>274.45</v>
      </c>
      <c r="JQ126" s="46">
        <f t="shared" ref="JQ126:JQ189" si="741">IF(AND($H$7="Oui",JL126=$I$7),JR125,IF($F$10="Lissage",JO126-JP126,IF(AND($H$7="Oui",JL126&gt;$I$7),0,IF(JL126&gt;$B$7,0,IF(JL126=$B$7,JR125,JO126-JP126)))))</f>
        <v>618.88308333333316</v>
      </c>
      <c r="JR126" s="51">
        <f t="shared" ref="JR126:JR189" si="742">IF(JL126&gt;$B$7,0,IF(AND($H$7="Oui",JL126&gt;$I$7),0,JR125-JQ126))</f>
        <v>164052.14958333332</v>
      </c>
      <c r="JS126" s="51">
        <f t="shared" si="583"/>
        <v>157226.36200851155</v>
      </c>
      <c r="JT126" s="199">
        <f t="shared" si="328"/>
        <v>10000</v>
      </c>
      <c r="JU126" s="128">
        <f t="shared" ref="JU126:JU189" si="743">IF(JL126&gt;$BD$10,0,JS126*$JU$60/12)</f>
        <v>231.16023253687567</v>
      </c>
      <c r="JV126" s="408">
        <f t="shared" ref="JV126:JV189" si="744">IF(JL126=$BD$10,JR126,0)</f>
        <v>0</v>
      </c>
      <c r="JW126" s="58">
        <f t="shared" ref="JW126:JW189" si="745">IF(AND($H$7="Oui",JL126&gt;$I$7),0,IF(AND($H$7="Oui",JL126=$I$7),JY126+JX126,IF(JL126&gt;$B$7,0,IF($F$10="Lissage",$JW$60,IF(JL126&gt;$B$7,0,JY126+JX126)))))</f>
        <v>930.37233333333074</v>
      </c>
      <c r="JX126" s="52">
        <f t="shared" ref="JX126:JX189" si="746">IF(JL126&gt;$BD$10,0,IF(AND($H$7="Oui",JL126&gt;$I$7),0,IF(JL126&gt;$B$7,0,(TRUNC(KA126*$AG$27/12,2))+(TRUNC(KA126*$AH$27/12,2)))))</f>
        <v>220.54</v>
      </c>
      <c r="JY126" s="51">
        <f t="shared" ref="JY126:JY189" si="747">IF(AND($H$7="Oui",JL126=$I$7),JZ125,IF($F$10="Lissage",JW126-JX126,IF(JL126&gt;$B$7,0,IF(AND(JL126&gt;$I$7,$H$7="Oui"),0,IF(AND($H$7="Oui",JL126=$I$7),JZ125,$L$61/$B$7)))))</f>
        <v>709.83233333333078</v>
      </c>
      <c r="JZ126" s="51">
        <f t="shared" ref="JZ126:JZ189" si="748">IF(JL126&gt;$B$7,0,IF(AND($H$7="Oui",JL126&gt;$I$7),0,JZ125-JY126))</f>
        <v>156507.61833333352</v>
      </c>
      <c r="KA126" s="199">
        <f t="shared" si="584"/>
        <v>149999.99999999942</v>
      </c>
      <c r="KB126" s="128">
        <f t="shared" si="330"/>
        <v>10000</v>
      </c>
      <c r="KC126" s="204">
        <f t="shared" ref="KC126:KC189" si="749">IF(JL126=$BD$10,JZ126,0)</f>
        <v>0</v>
      </c>
      <c r="KD126" s="468">
        <f t="shared" si="331"/>
        <v>-930.37233333333074</v>
      </c>
      <c r="KE126" s="46">
        <f t="shared" ref="KE126:KE189" si="750">-JM126</f>
        <v>-1124.4930833333331</v>
      </c>
      <c r="KF126" s="46">
        <f t="shared" ref="KF126:KF189" si="751">-JO126</f>
        <v>-893.33308333333309</v>
      </c>
      <c r="KG126" s="48"/>
      <c r="KI126" s="45">
        <v>65</v>
      </c>
      <c r="KJ126" s="46">
        <f t="shared" ref="KJ126:KJ189" si="752">IF(AND($H$7="Oui",KI126&gt;$I$7),0,IF(AND($H$7="Oui",KI126=$I$7),KL126+KK126,IF(KI126&gt;$B$7,0,IF($F$10="Lissage",$KJ$60,IF(KI126&gt;$B$7,0,IF(KI126&gt;$BD$10,ROUND(-PMT($D$7/12,$B$7-$BD$10,$KS$422,0,0),2),IF(AND($H$7="Oui",KI126=$I$7),KO125+KM126+KK126,IF(AND($H$7="Oui",KI126&gt;$I$7),0,IF(KI126&gt;$B$7,0,ROUND((-PMT(($D$7+$KK$60)/12,$B$7,$C$7,0,0)),2))))))))))</f>
        <v>1124.4890404061762</v>
      </c>
      <c r="KK126" s="46">
        <f t="shared" ref="KK126:KK189" si="753">IF(KI126&gt;$BD$10,0,IF(KI126&gt;$B$7,0,(TRUNC(KP126*$AI$27*$L$7/12,2))+(TRUNC(KP126*$AJ$27*$M$7/12,2))))</f>
        <v>233.06</v>
      </c>
      <c r="KL126" s="128">
        <f t="shared" ref="KL126:KL189" si="754">IF(AND($H$7="Oui",KI126=$I$7),KN126+KM126,IF($F$10="Lissage",KJ126-KK126,IF(AND($H$7="Oui",KI126&gt;$I$7),0,IF(KI126&gt;$B$7,0,ROUND(KJ126-KK126,2)))))</f>
        <v>891.42904040617623</v>
      </c>
      <c r="KM126" s="46">
        <f t="shared" ref="KM126:KM189" si="755">IF(AND($H$7="Oui",KI126&gt;$I$7),0,IF(KI126&gt;$B$7,0,KO125*$D$7/12))</f>
        <v>274.30312550589809</v>
      </c>
      <c r="KN126" s="46">
        <f t="shared" ref="KN126:KN189" si="756">IF(AND($H$7="Oui",KI126=$I$7),KO125,IF($F$10="Lissage",KL126-KM126,IF(AND($H$7="Oui",KI126&gt;$I$7),0,IF(KI126&gt;$B$7,0,KL126-KM126))))</f>
        <v>617.12591490027808</v>
      </c>
      <c r="KO126" s="51">
        <f t="shared" ref="KO126:KO189" si="757">IF(AND($H$7="Oui",KI126&gt;$I$7),0,IF(KI126&gt;$B$7,0,KO125-KN126))</f>
        <v>163964.74938863856</v>
      </c>
      <c r="KP126" s="199">
        <f t="shared" si="585"/>
        <v>160722.29206424631</v>
      </c>
      <c r="KQ126" s="199">
        <f t="shared" si="333"/>
        <v>10000</v>
      </c>
      <c r="KR126" s="128">
        <f t="shared" ref="KR126:KR189" si="758">IF(KI126&gt;$BD$10,0,KP126*$KR$60/12)</f>
        <v>302.21764420972892</v>
      </c>
      <c r="KS126" s="408">
        <f t="shared" ref="KS126:KS189" si="759">IF(KI126=$BD$10,KO126,0)</f>
        <v>0</v>
      </c>
      <c r="KT126" s="45">
        <v>65</v>
      </c>
      <c r="KU126" s="46">
        <f t="shared" si="334"/>
        <v>1124.49</v>
      </c>
      <c r="KV126" s="46">
        <f t="shared" ref="KV126:KV189" si="760">IF(KT126&gt;$BD$10,0,IF(KT126&gt;$B$7,0,(TRUNC(LA126*$AI$27*$L$7/12,2))+(TRUNC(LA126*$AJ$27*$M$7/12,2))))</f>
        <v>233.06</v>
      </c>
      <c r="KW126" s="128">
        <f t="shared" ref="KW126:KW189" si="761">IF(KT126=$B$7,KY126+KX126,IF(AND($H$7="Oui",KT126&gt;$I$7),0,IF(AND($H$7="Oui",KT126=$I$7),KY126+KX126,IF(KT126&gt;$B$7,0,IF(KT126=$B$7,KY126+KX126,ROUND(KU126-KV126,2))))))</f>
        <v>891.43</v>
      </c>
      <c r="KX126" s="46">
        <f t="shared" ref="KX126:KX189" si="762">IF(KT126&gt;$B$7,0,KZ125*$D$7/12)</f>
        <v>274.30301758560284</v>
      </c>
      <c r="KY126" s="46">
        <f t="shared" ref="KY126:KY189" si="763">IF(KT126=$B$7,KZ125,IF(AND($H$7="Oui",KT126&gt;$I$7),0,IF(AND($H$7="Oui",KT126=$I$7),KZ125,IF(KT126&gt;$B$7,0,IF(KT126=$B$7,KZ125,KW126-KX126)))))</f>
        <v>617.12698241439716</v>
      </c>
      <c r="KZ126" s="51">
        <f t="shared" ref="KZ126:KZ189" si="764">IF(AND($H$7="Oui",KT126&gt;$I$7),0,IF(KT126&gt;$B$7,0,KZ125-KY126))</f>
        <v>163964.68356894731</v>
      </c>
      <c r="LA126" s="153">
        <f t="shared" si="586"/>
        <v>160722.29206424631</v>
      </c>
      <c r="LB126" s="58">
        <f t="shared" ref="LB126:LB147" si="765">IF(AND($H$7="Oui",KT126&gt;$I$7),0,IF(AND($H$7="Oui",KT126=$I$7),LD126+LC126,IF(KT126&gt;$B$7,0,IF($F$10="Lissage",$LB$60,IF(KT126&gt;$B$7,0,IF(KT126&gt;$BD$10,$LH$422/($B$7-$BD$10),IF(KT126&gt;$BD$10,LH402/($B$7-$BD$10),IF(AND($H$7="Oui",KT126=$I$7),LD126+LC126,IF(KI126&gt;$B$7,0,IF(AND($H$7="Oui",KT126&gt;$I$7),0,$LB$60))))))))))</f>
        <v>930.59633333333579</v>
      </c>
      <c r="LC126" s="52">
        <f t="shared" ref="LC126:LC189" si="766">IF(KT126&gt;$BD$10,0,IF(AND($H$7="Oui",KT126&gt;$I$7),0,IF(KT126&gt;$B$7,0,(TRUNC(LF126*$AI$27/12,2))+(TRUNC(LF126*$AJ$27/12,2)))))</f>
        <v>223.08</v>
      </c>
      <c r="LD126" s="51">
        <f t="shared" ref="LD126:LD189" si="767">IF(AND($H$7="Oui",KT126=$I$7),LE125,IF($F$10="Lissage",LB126-LC126,IF(KT126&gt;$B$7,0,IF(AND(KT126&gt;$I$7,$H$7="Oui"),0,IF(AND($H$7="Oui",KT126=$I$7),LE125,LB126-LC126)))))</f>
        <v>707.51633333333575</v>
      </c>
      <c r="LE126" s="51">
        <f t="shared" ref="LE126:LE189" si="768">IF(KT126&gt;$B$7,0,IF(AND($H$7="Oui",KT126&gt;$I$7),0,LE125-LD126))</f>
        <v>156438.07833333337</v>
      </c>
      <c r="LF126" s="51">
        <f t="shared" si="587"/>
        <v>153831.89999999991</v>
      </c>
      <c r="LG126" s="128">
        <f t="shared" ref="LG126:LG189" si="769">IF(KT126=$B$7,LE126,10000)</f>
        <v>10000</v>
      </c>
      <c r="LH126" s="204">
        <f t="shared" ref="LH126:LH189" si="770">IF(KI126=$BD$10,LE126,0)</f>
        <v>0</v>
      </c>
      <c r="LI126" s="479">
        <f t="shared" ref="LI126:LI189" si="771">IF(KT126&lt;&gt;$B$7,-LB126,IF(LG126&gt;0,-(LB126+LG126),-(LB126+LG126)))</f>
        <v>-930.59633333333579</v>
      </c>
      <c r="LJ126" s="46">
        <f t="shared" si="337"/>
        <v>-1124.49</v>
      </c>
      <c r="LK126" s="46">
        <f t="shared" si="338"/>
        <v>-891.43</v>
      </c>
      <c r="LL126" s="48"/>
      <c r="LN126" s="45">
        <v>65</v>
      </c>
      <c r="LO126" s="46">
        <f t="shared" ref="LO126:LO189" si="772">IF(AND($H$7="Oui",LN126&gt;$I$7),0,IF(AND($H$7="Oui",LN126=$I$7),LQ126+LP126,IF(LN126&gt;$B$7,0,IF($F$10="Lissage",$LO$60,IF(LN126&gt;$B$7,0,ROUND(LQ126+LP126,2))))))</f>
        <v>1123.1238136873469</v>
      </c>
      <c r="LP126" s="46">
        <f t="shared" si="556"/>
        <v>276.66000000000003</v>
      </c>
      <c r="LQ126" s="46">
        <f t="shared" ref="LQ126:LQ189" si="773">IF(AND($H$7="Oui",LN126=$I$7),LS126+LR126,IF($F$10="Lissage",LO126-LP126,IF(AND($H$7="Oui",LN126=$I$7),ROUND(LT125+LR126,2),IF(AND($H$7="Oui",LN126&gt;$I$7),0,IF(LN126&gt;$B$7,0,IF(LN126=$B$7,ROUND((LS126+LR126),2),ROUND(-PMT($D$7/12,$B$7,$C$7,0,0),2)))))))</f>
        <v>846.46381368734683</v>
      </c>
      <c r="LR126" s="46">
        <f t="shared" ref="LR126:LR189" si="774">LT125*$D$7/12</f>
        <v>270.19695859289118</v>
      </c>
      <c r="LS126" s="46">
        <f t="shared" ref="LS126:LS189" si="775">IF(AND($H$7="Oui",LN126=$I$7),LT125,IF($F$10="Lissage",LQ126-LR126,IF(AND($H$7="Oui",LN126&gt;$I$7),0,IF(LN126&gt;$B$7,0,IF(LN126=$B$7,LT125,LQ126-LR126)))))</f>
        <v>576.26685509445565</v>
      </c>
      <c r="LT126" s="51">
        <f t="shared" ref="LT126:LT189" si="776">IF(LN126&gt;$B$7,0,IF(AND($H$7="Oui",LN126&gt;$I$7),0,LT125-LS126))</f>
        <v>161541.90830064024</v>
      </c>
      <c r="LU126" s="199">
        <f t="shared" si="339"/>
        <v>10000</v>
      </c>
      <c r="LV126" s="58">
        <f t="shared" ref="LV126:LV189" si="777">IF(LN126&gt;$B$7,0,IF(AND($H$7="Oui",LN126&gt;$I$7),0,IF(AND($H$7="Oui",LN126=$I$7),LX126+LW126,IF($F$10="Lissage",$LV$60,IF(LN126&gt;$B$7,0,LX126+LW126)))))</f>
        <v>933.33033333333128</v>
      </c>
      <c r="LW126" s="52">
        <f t="shared" si="557"/>
        <v>276.66000000000003</v>
      </c>
      <c r="LX126" s="51">
        <f t="shared" ref="LX126:LX189" si="778">IF(LN126&gt;$B$7,0,IF(AND($H$7="Oui",LN126=$I$7),LY125,IF($F$10="Lissage",LV126-LW126,IF(LN126&gt;$B$7,0,IF(AND(LN126&gt;$I$7,$H$7="Oui"),0,IF(AND($H$7="Oui",LN126=$I$7),LY125,$L$61/$B$7))))))</f>
        <v>656.6703333333312</v>
      </c>
      <c r="LY126" s="51">
        <f t="shared" ref="LY126:LY189" si="779">IF(LN126&gt;$B$7,0,IF(AND($H$7="Oui",LN126&gt;$I$7),0,LY125-LX126))</f>
        <v>154276.34833333312</v>
      </c>
      <c r="LZ126" s="46">
        <f t="shared" si="341"/>
        <v>276.66000000000003</v>
      </c>
      <c r="MA126" s="199">
        <f t="shared" si="342"/>
        <v>10000</v>
      </c>
      <c r="MB126" s="468">
        <f t="shared" ref="MB126:MB189" si="780">-LV126</f>
        <v>-933.33033333333128</v>
      </c>
      <c r="MC126" s="46">
        <f t="shared" ref="MC126:MC189" si="781">-LO126</f>
        <v>-1123.1238136873469</v>
      </c>
      <c r="MD126" s="46">
        <f t="shared" ref="MD126:MD189" si="782">-LQ126</f>
        <v>-846.46381368734683</v>
      </c>
      <c r="ME126" s="48"/>
      <c r="MG126" s="45">
        <v>65</v>
      </c>
      <c r="MH126" s="46">
        <f t="shared" ref="MH126:MH189" si="783">IF(AND($H$7="Oui",MG126&gt;$I$7),0,IF(AND($H$7="Oui",MG126=$I$7),MJ126+MI126,IF(MG126&gt;$B$7,0,IF($F$10="Lissage",$MH$60,IF(MG126&gt;$B$7,0,IF(AND($H$7="Oui",MG126&gt;$I$7),0,ROUND(MJ126+MI126,2)))))))</f>
        <v>1076.608661999408</v>
      </c>
      <c r="MI126" s="46">
        <f t="shared" si="558"/>
        <v>162.32999999999998</v>
      </c>
      <c r="MJ126" s="46">
        <f t="shared" ref="MJ126:MJ189" si="784">IF(AND($H$7="Oui",MG126&gt;$I$7),0,IF(AND($H$7="Oui",MG126=$I$7),ML126+MK126,IF($F$10="Lissage",MH126-MI126,IF(AND($H$7="Oui",MG126=$I$7),ROUND(MM125+MK126,2),IF(AND($H$7="Oui",MG126&gt;$I$7),0,IF(MG126&gt;$B$7,0,IF(MG126=$B$7,ROUND(ML126+MI126,2),ROUND(-PMT($D$7/12,$B$7,$C$7,0,0),2))))))))</f>
        <v>914.27866199940809</v>
      </c>
      <c r="MK126" s="46">
        <f t="shared" ref="MK126:MK189" si="785">MM125*$D$7/12</f>
        <v>265.03966481906781</v>
      </c>
      <c r="ML126" s="46">
        <f t="shared" ref="ML126:ML189" si="786">IF(AND($H$7="Oui",MG126&gt;$I$7),0,IF(AND($H$7="Oui",MG126=$I$7),MM125,IF($F$10="Lissage",MJ126-MK126,IF(AND($H$7="Oui",MG126&gt;$I$7),0,IF(MG126&gt;$B$7,0,IF(MG126=$B$7,MM125,MJ126-MK126))))))</f>
        <v>649.23899718034022</v>
      </c>
      <c r="MM126" s="51">
        <f t="shared" ref="MM126:MM189" si="787">IF(MG126&gt;$B$7,0,IF(AND($H$7="Oui",MG126&gt;$I$7),0,MM125-ML126))</f>
        <v>158374.55989426037</v>
      </c>
      <c r="MN126" s="199">
        <f t="shared" si="343"/>
        <v>10000</v>
      </c>
      <c r="MO126" s="58">
        <f t="shared" ref="MO126:MO189" si="788">IF(AND($H$7="Oui",MG126&gt;$I$7),0,IF(AND($H$7="Oui",MG126=$I$7),MQ126+MP126,IF(MG126&gt;$B$7,0,IF($F$10="Lissage",$MO$60,IF(MG126&gt;$B$7,0,MQ126+MP126)))))</f>
        <v>889.32945707741396</v>
      </c>
      <c r="MP126" s="52">
        <f t="shared" si="559"/>
        <v>154.75</v>
      </c>
      <c r="MQ126" s="51">
        <f t="shared" ref="MQ126:MQ189" si="789">IF(AND($H$7="Oui",MG126&gt;$I$7),0,IF(AND($H$7="Oui",MG126=$I$7),MR125,IF($F$10="Lissage",MO126-MP126,IF(MG126&gt;$B$7,0,IF(AND(MG126&gt;$I$7,$H$7="Oui"),0,IF(AND($H$7="Oui",MG126=$I$7),MR125,$L$61/$B$7))))))</f>
        <v>734.57945707741396</v>
      </c>
      <c r="MR126" s="57">
        <f t="shared" ref="MR126:MR189" si="790">IF(MG126&gt;$B$7,0,IF(AND($H$7="Oui",MG126&gt;$I$7),0,MR125-MQ126))</f>
        <v>150869.12528996804</v>
      </c>
      <c r="MS126" s="199">
        <f t="shared" si="344"/>
        <v>10000</v>
      </c>
      <c r="MT126" s="468">
        <f t="shared" si="345"/>
        <v>-889.32945707741396</v>
      </c>
      <c r="MU126" s="46">
        <f t="shared" ref="MU126:MU189" si="791">-MH126</f>
        <v>-1076.608661999408</v>
      </c>
      <c r="MV126" s="46">
        <f t="shared" ref="MV126:MV189" si="792">-MJ126</f>
        <v>-914.27866199940809</v>
      </c>
      <c r="MW126" s="48"/>
      <c r="MY126" s="45">
        <v>65</v>
      </c>
      <c r="MZ126" s="46">
        <f t="shared" ref="MZ126:MZ189" si="793">IF($F$10="Lissage",IF(AND($H$7="Oui",MY126=$I$7),NB126+NA126,IF(AND($H$7="Oui",MY126&gt;$I$7),0,IF(MY126&gt;$B$7,0,$MZ$60))),IF(AND($H$7="Oui",MY126&gt;$I$7),0,IF((NE124-ND125)&lt;0,0,IF(AND($H$7="Oui",MY126=$I$7),NB126+NA126,ROUND(-PMT(($D$7+NA491)/12,$B$7-MY125,NE125,0,0),2)))))</f>
        <v>1076.608661999408</v>
      </c>
      <c r="NA126" s="46">
        <f t="shared" si="560"/>
        <v>162.32999999999998</v>
      </c>
      <c r="NB126" s="128">
        <f t="shared" ref="NB126:NB189" si="794">IF($F$10="Lissage",IF(AND($H$7="Oui",MY126=$I$7),NE125+NC126,MZ126-NA126),IF(AND($H$7="Oui",MY126=$I$7),ND126+NC126,MZ126-NA126))</f>
        <v>914.27866199940809</v>
      </c>
      <c r="NC126" s="46">
        <f t="shared" ref="NC126:NC189" si="795">IF(MY126&gt;$B$7,0,NE125*$D$7/12)</f>
        <v>265.03966481906781</v>
      </c>
      <c r="ND126" s="46">
        <f t="shared" ref="ND126:ND189" si="796">IF($F$10="Lissage",IF(AND($H$7="Oui",MY126&gt;$I$7),0,IF(AND($H$7="Oui",MY126=$I$7),NE125,IF(MY126&gt;$B$7,0,NB126-NC126))),IF(AND($H$7="Oui",MY126=$I$7),NE125,NB126-NC126))</f>
        <v>649.23899718034022</v>
      </c>
      <c r="NE126" s="51">
        <f t="shared" ref="NE126:NE189" si="797">IF(AND($H$7="Oui",MY126&gt;$I$7),0,IF(MY126&gt;$B$7,0,NE125-ND126))</f>
        <v>158374.55989426037</v>
      </c>
      <c r="NF126" s="153">
        <f t="shared" si="346"/>
        <v>10000</v>
      </c>
      <c r="NG126" s="45">
        <v>65</v>
      </c>
      <c r="NH126" s="46">
        <f t="shared" ref="NH126:NH189" si="798">IF(AND($H$7="Oui",NG126=$I$7),NJ126+NI126,ROUND(IF(NG126=$B$7,NJ126+NI126,MZ126),2))</f>
        <v>1076.6099999999999</v>
      </c>
      <c r="NI126" s="46">
        <f t="shared" si="561"/>
        <v>162.32999999999998</v>
      </c>
      <c r="NJ126" s="128">
        <f t="shared" si="347"/>
        <v>914.28</v>
      </c>
      <c r="NK126" s="46">
        <f t="shared" si="348"/>
        <v>265.03951434142328</v>
      </c>
      <c r="NL126" s="46">
        <f t="shared" ref="NL126:NL189" si="799">IF(AND($H$7="Oui",NG126&gt;$I$7),0,IF(AND($H$7="Oui",NG126=$I$7),NM125,IF(NG126&gt;$B$7,0,IF(NG126=$B$7,NM125,NJ126-NK126))))</f>
        <v>649.24048565857674</v>
      </c>
      <c r="NM126" s="51">
        <f t="shared" ref="NM126:NM189" si="800">IF(AND($H$7="Oui",NG126&gt;$I$7),0,IF(NG126&gt;$B$7,0,NM125-NL126))</f>
        <v>158374.46811919537</v>
      </c>
      <c r="NN126" s="58">
        <f t="shared" ref="NN126:NN189" si="801">IF(NG126=$B$7,NP126+NO126,IF(AND($H$7="Oui",NG126&gt;$I$7),0,IF(AND($H$7="Oui",NG126=$I$7),NP126+NO126,IF(NG126&gt;$B$7,0,$NN$60))))</f>
        <v>888.78037499999857</v>
      </c>
      <c r="NO126" s="52">
        <f t="shared" si="562"/>
        <v>154.79000000000002</v>
      </c>
      <c r="NP126" s="51">
        <f t="shared" ref="NP126:NP189" si="802">IF(NG126=$B$7,NQ125,IF(NG126&gt;$B$7,0,IF(AND(NG126&gt;$I$7,$H$7="Oui"),0,IF(AND($H$7="Oui",NG126=$I$7),NQ125,NN126-NO126))))</f>
        <v>733.99037499999849</v>
      </c>
      <c r="NQ126" s="57">
        <f t="shared" ref="NQ126:NQ189" si="803">IF(NG126&gt;$B$7,0,IF(AND($H$7="Oui",NG126&gt;$I$7),0,NQ125-NP126))</f>
        <v>150905.82562500017</v>
      </c>
      <c r="NR126" s="153">
        <f t="shared" si="349"/>
        <v>10000</v>
      </c>
      <c r="NS126" s="469">
        <f t="shared" ref="NS126:NS189" si="804">IF(NG126&lt;&gt;$B$7,-NN126,IF(NR126&gt;0,-(NN126+NR126),-(NN126+NR126)))</f>
        <v>-888.78037499999857</v>
      </c>
      <c r="NT126" s="46">
        <f t="shared" ref="NT126:NT189" si="805">-NH126</f>
        <v>-1076.6099999999999</v>
      </c>
      <c r="NU126" s="46">
        <f t="shared" ref="NU126:NU189" si="806">-NJ126</f>
        <v>-914.28</v>
      </c>
      <c r="NV126" s="48"/>
      <c r="NX126" s="45">
        <v>65</v>
      </c>
      <c r="NY126" s="46">
        <f t="shared" ref="NY126:NY189" si="807">IF(AND($H$7="Oui",NX126&gt;$I$7),0,IF(AND($H$7="Oui",NX126=$I$7),OA126+NZ126,IF($F$10="Lissage",IF(NX126&gt;$B$7,0,$NY$60),IF(NX126&gt;$B$7,0,IF(AND($H$7="Oui",NX126&gt;$I$7),0,ROUND(OA126+NZ126,2))))))</f>
        <v>1076.6456011701148</v>
      </c>
      <c r="NZ126" s="46">
        <f t="shared" si="563"/>
        <v>160.49</v>
      </c>
      <c r="OA126" s="46">
        <f t="shared" ref="OA126:OA189" si="808">IF(AND($H$7="Oui",NX126=$I$7),OC126+OB126,IF($F$10="Lissage",NY126-NZ126,IF(AND($H$7="Oui",NX126=$I$7),ROUND(OD125+OB126,2),IF(AND($H$7="Oui",NX126&gt;$I$7),0,IF(NX126&gt;$B$7,0,IF(NX126=$B$7,ROUND(OC126+OB126,2),ROUND(-PMT($D$7/12,$B$7,$C$7,0,0),2)))))))</f>
        <v>916.15560117011478</v>
      </c>
      <c r="OB126" s="46">
        <f t="shared" ref="OB126:OB189" si="809">OD125*$D$7/12</f>
        <v>265.15820771619752</v>
      </c>
      <c r="OC126" s="46">
        <f t="shared" ref="OC126:OC189" si="810">IF(AND($H$7="Oui",NX126=$I$7),OD125,IF($F$10="Lissage",OA126-OB126,IF(AND($H$7="Oui",NX126&gt;$I$7),0,IF(NX126&gt;$B$7,0,IF(NX126=$B$7,OD125,OA126-OB126)))))</f>
        <v>650.99739345391731</v>
      </c>
      <c r="OD126" s="51">
        <f t="shared" ref="OD126:OD189" si="811">IF(NX126&gt;$B$7,0,IF(AND($H$7="Oui",NX126&gt;$I$7),0,OD125-OC126))</f>
        <v>158443.92723626457</v>
      </c>
      <c r="OE126" s="57">
        <f t="shared" si="588"/>
        <v>157226.36200851155</v>
      </c>
      <c r="OF126" s="153">
        <f t="shared" si="351"/>
        <v>10000</v>
      </c>
      <c r="OG126" s="58">
        <f t="shared" ref="OG126:OG189" si="812">IF(AND($H$7="Oui",NX126&gt;$I$7),0,IF(AND($H$7="Oui",NX126=$I$7),OI126+OH126,IF(NX126&gt;$B$7,0,IF($F$10="Lissage",$OG$60,IF(AND($H$7="Oui",NX126&gt;$I$7),0,IF(AND($H$7="Oui",NX126=$I$7),OI126+OH126,IF(NX126&gt;$B$7,0,IF($F$10="Lissage",$OG$60,IF(NX126&gt;$B$7,0,OI126+OH126)))))))))</f>
        <v>889.48383333333379</v>
      </c>
      <c r="OH126" s="241">
        <f t="shared" si="589"/>
        <v>153.11000000000001</v>
      </c>
      <c r="OI126" s="51">
        <f t="shared" ref="OI126:OI189" si="813">IF(AND($H$7="Oui",NX126=$I$7),OJ125,IF($F$10="Lissage",OG126-OH126,IF(AND($H$7="Oui",NX126=$I$7),OJ125,IF($F$10="Lissage",OG126-OH126,IF(NX126&gt;$B$7,0,IF(AND(NX126&gt;$I$7,$H$7="Oui"),0,IF(AND($H$7="Oui",NX126=$I$7),OJ125,$L$61/$B$7)))))))</f>
        <v>736.37383333333378</v>
      </c>
      <c r="OJ126" s="51">
        <f t="shared" ref="OJ126:OJ189" si="814">IF(NX126&gt;$B$7,0,IF(AND($H$7="Oui",NX126&gt;$I$7),0,OJ125-OI126))</f>
        <v>150948.30083333343</v>
      </c>
      <c r="OK126" s="153">
        <f t="shared" si="590"/>
        <v>149999.99999999942</v>
      </c>
      <c r="OL126" s="153">
        <f t="shared" si="354"/>
        <v>10000</v>
      </c>
      <c r="OM126" s="468">
        <f t="shared" si="355"/>
        <v>-889.48383333333379</v>
      </c>
      <c r="ON126" s="46">
        <f t="shared" si="356"/>
        <v>-1076.6456011701148</v>
      </c>
      <c r="OO126" s="46">
        <f t="shared" ref="OO126:OO189" si="815">-OA126</f>
        <v>-916.15560117011478</v>
      </c>
      <c r="OP126" s="48"/>
      <c r="OR126" s="45">
        <v>65</v>
      </c>
      <c r="OS126" s="46">
        <f t="shared" ref="OS126:OS189" si="816">IF(AND($H$7="Oui",OR126&gt;$I$7),0,IF(AND($H$7="Oui",OR126=$I$7),OU126+OT126,IF(OR126&gt;$B$7,0,IF($F$10="Lissage",$OS$60,IF(AND($H$7="Oui",OR126=$I$7),OU126+OT126,IF(AND($H$7="Oui",OR126&gt;$I$7),0,IF(OR126&gt;$B$7,0,-PMT(OV491/12,$B$7-OR125,OX125,0,0))))))))</f>
        <v>1076.765700416463</v>
      </c>
      <c r="OT126" s="46">
        <f t="shared" si="564"/>
        <v>160.88</v>
      </c>
      <c r="OU126" s="128">
        <f t="shared" ref="OU126:OU189" si="817">IF(AND($H$7="Oui",OR126=$I$7),OW126+OV126,IF($F$10="Lissage",OS126-OT126,IF(AND($H$7="Oui",OR126=$I$7),OW126+OV126,OS126-OT126)))</f>
        <v>915.88570041646301</v>
      </c>
      <c r="OV126" s="46">
        <f t="shared" ref="OV126:OV189" si="818">IF(OR126&gt;$B$7,0,OX125*$D$7/12)</f>
        <v>265.15365148098431</v>
      </c>
      <c r="OW126" s="46">
        <f t="shared" ref="OW126:OW189" si="819">IF(AND($H$7="Oui",OR126=$I$7),OX125,IF(AND($H$7="Oui",OR126&gt;$I$7),0,IF(AND($H$7="Oui",OR126=$I$7),OX125,IF(OR126&gt;$B$7,0,OU126-OV126))))</f>
        <v>650.7320489354787</v>
      </c>
      <c r="OX126" s="51">
        <f t="shared" ref="OX126:OX189" si="820">IF(AND($H$7="Oui",OR126&gt;$I$7),0,IF(OR126&gt;$B$7,0,OX125-OW126))</f>
        <v>158441.4588396551</v>
      </c>
      <c r="OY126" s="51">
        <f t="shared" si="591"/>
        <v>157601.94161731339</v>
      </c>
      <c r="OZ126" s="153">
        <f t="shared" si="358"/>
        <v>10000</v>
      </c>
      <c r="PA126" s="45">
        <v>65</v>
      </c>
      <c r="PB126" s="46">
        <f t="shared" ref="PB126:PB189" si="821">IF(AND($H$7="Oui",PA126&gt;$I$7),0,IF(AND($H$7="Oui",PA126=$I$7),PD126+PC126,IF(PA126&gt;$B$7,0,IF($F$10="Lissage",$OS$60,IF(AND($H$7="Oui",PA126=$I$7),PD126+PC126,ROUND(IF(PA126=$B$7,PD126+PC126,OS126),2))))))</f>
        <v>1076.765700416463</v>
      </c>
      <c r="PC126" s="46">
        <f t="shared" si="592"/>
        <v>160.88</v>
      </c>
      <c r="PD126" s="128">
        <f t="shared" ref="PD126:PD189" si="822">IF(AND($H$7="Oui",PA126=$I$7),PF126+PE126,IF($F$10="Lissage",PB126-PC126,IF(AND($H$7="Oui",PA126&gt;$I$7),0,IF(AND($H$7="Oui",PA126=$I$7),PF126+PE126,IF(PA126&gt;$B$7,0,IF(PA126=$B$7,PF126+PE126,ROUND(PB126-PC126,2)))))))</f>
        <v>915.88570041646301</v>
      </c>
      <c r="PE126" s="46">
        <f t="shared" ref="PE126:PE189" si="823">IF(PA126&gt;$B$7,0,PG125*$D$7/12)</f>
        <v>265.15365148098431</v>
      </c>
      <c r="PF126" s="46">
        <f t="shared" ref="PF126:PF189" si="824">IF(AND($H$7="Oui",PA126=$I$7),PG125,IF($F$10="Lissage",PD126-PE126,IF(AND($H$7="Oui",PA126&gt;$I$7),0,IF(AND($H$7="Oui",PA126=$I$7),PG125,IF(PA126&gt;$B$7,0,IF(PA126=$B$7,PG125,PD126-PE126))))))</f>
        <v>650.7320489354787</v>
      </c>
      <c r="PG126" s="51">
        <f t="shared" ref="PG126:PG189" si="825">IF(AND($H$7="Oui",PA126&gt;$I$7),0,IF(PA126&gt;$B$7,0,PG125-PF126))</f>
        <v>158441.4588396551</v>
      </c>
      <c r="PH126" s="57">
        <f t="shared" si="593"/>
        <v>157601.78992024055</v>
      </c>
      <c r="PI126" s="688">
        <f t="shared" ref="PI126:PI189" si="826">IF(AND($H$7="Oui",PA126&gt;$I$7),0,IF(AND($H$7="Oui",PA126=$I$7),PK126+PJ126,IF(PA126&gt;$B$7,0,IF($F$10="Lissage",$PI$60,IF(AND($H$7="Oui",PA126&gt;$I$7),0,IF(AND($H$7="Oui",PA126=$I$7),PK126+PJ126,IF(PA126&gt;$B$7,0,-PMT(OW491/12,$B$7-PA125,PL125,0,0))))))))</f>
        <v>889.6533333333341</v>
      </c>
      <c r="PJ126" s="52">
        <f t="shared" si="594"/>
        <v>153.71</v>
      </c>
      <c r="PK126" s="51">
        <f t="shared" ref="PK126:PK189" si="827">IF(AND($H$7="Oui",PA126=$I$7),PL125,IF($F$10="Lissage",PI126-PJ126,IF(PA126&gt;$B$7,0,IF(AND(PA126&gt;$I$7,$H$7="Oui"),0,IF(AND($H$7="Oui",PA126=$I$7),PL125,PI126-PJ126)))))</f>
        <v>735.94333333333407</v>
      </c>
      <c r="PL126" s="57">
        <f t="shared" ref="PL126:PL189" si="828">IF(PA126&gt;$B$7,0,IF(AND($H$7="Oui",PA126&gt;$I$7),0,PL125-PK126))</f>
        <v>150948.92333333349</v>
      </c>
      <c r="PM126" s="57">
        <f t="shared" si="595"/>
        <v>150587.33999999985</v>
      </c>
      <c r="PN126" s="153">
        <f t="shared" si="363"/>
        <v>10000</v>
      </c>
      <c r="PO126" s="469">
        <f t="shared" ref="PO126:PO189" si="829">IF(PA126&lt;&gt;$B$7,-PI126,IF(PN126&gt;0,-(PI126+PN126),-(PI126+PN126)))</f>
        <v>-889.6533333333341</v>
      </c>
      <c r="PP126" s="46">
        <f t="shared" ref="PP126:PP189" si="830">-PB126</f>
        <v>-1076.765700416463</v>
      </c>
      <c r="PQ126" s="46">
        <f t="shared" ref="PQ126:PQ189" si="831">-PD126</f>
        <v>-915.88570041646301</v>
      </c>
      <c r="PR126" s="48"/>
    </row>
    <row r="127" spans="2:434" hidden="1" x14ac:dyDescent="0.3">
      <c r="B127" s="45">
        <v>66</v>
      </c>
      <c r="C127" s="46">
        <f t="shared" si="596"/>
        <v>1111.77</v>
      </c>
      <c r="D127" s="46">
        <f t="shared" si="597"/>
        <v>100</v>
      </c>
      <c r="E127" s="46">
        <f t="shared" si="598"/>
        <v>1011.77</v>
      </c>
      <c r="F127" s="46">
        <f t="shared" si="599"/>
        <v>255.77535902407109</v>
      </c>
      <c r="G127" s="46">
        <f t="shared" si="600"/>
        <v>755.99464097592886</v>
      </c>
      <c r="H127" s="51">
        <f t="shared" si="601"/>
        <v>152709.22077346672</v>
      </c>
      <c r="I127" s="58">
        <f t="shared" si="602"/>
        <v>933.33333333333337</v>
      </c>
      <c r="J127" s="52">
        <f t="shared" si="603"/>
        <v>100</v>
      </c>
      <c r="K127" s="51">
        <f t="shared" si="604"/>
        <v>833.33333333333337</v>
      </c>
      <c r="L127" s="57">
        <f t="shared" si="605"/>
        <v>144999.99999999936</v>
      </c>
      <c r="M127" s="468">
        <f t="shared" ref="M127:M190" si="832">-I127</f>
        <v>-933.33333333333337</v>
      </c>
      <c r="N127" s="46">
        <f t="shared" ref="N127:N190" si="833">-C127</f>
        <v>-1111.77</v>
      </c>
      <c r="O127" s="47"/>
      <c r="P127" s="46">
        <f t="shared" ref="P127:P190" si="834">-E127</f>
        <v>-1011.77</v>
      </c>
      <c r="Q127" s="48"/>
      <c r="R127" s="29"/>
      <c r="S127" s="29"/>
      <c r="T127" s="45">
        <v>66</v>
      </c>
      <c r="U127" s="46">
        <f t="shared" si="606"/>
        <v>1155.1300000000001</v>
      </c>
      <c r="V127" s="46">
        <f t="shared" si="607"/>
        <v>143.36000000000001</v>
      </c>
      <c r="W127" s="46">
        <f t="shared" ref="W127:W190" si="835">IF(AND($H$7="Oui",T127=$I$7),ROUND(Z126+X127,2),IF(AND($H$7="Oui",T127&gt;$I$7),0,IF(T127&gt;$B$7,0,IF(T127=$B$7,ROUND((Y127+X127),2),ROUND(-PMT($D$7/12,$B$7,$C$7,0,0),2)))))</f>
        <v>1011.77</v>
      </c>
      <c r="X127" s="46">
        <f t="shared" si="608"/>
        <v>255.77535902407109</v>
      </c>
      <c r="Y127" s="46">
        <f t="shared" si="609"/>
        <v>755.99464097592886</v>
      </c>
      <c r="Z127" s="51">
        <f t="shared" si="610"/>
        <v>152709.22077346672</v>
      </c>
      <c r="AA127" s="58">
        <f t="shared" si="611"/>
        <v>969.5533333333334</v>
      </c>
      <c r="AB127" s="52">
        <f t="shared" si="612"/>
        <v>136.22</v>
      </c>
      <c r="AC127" s="51">
        <f t="shared" si="613"/>
        <v>833.33333333333337</v>
      </c>
      <c r="AD127" s="57">
        <f t="shared" si="614"/>
        <v>144999.99999999936</v>
      </c>
      <c r="AE127" s="468">
        <f t="shared" ref="AE127:AE190" si="836">-AA127</f>
        <v>-969.5533333333334</v>
      </c>
      <c r="AF127" s="46">
        <f t="shared" si="615"/>
        <v>-1155.1300000000001</v>
      </c>
      <c r="AG127" s="47"/>
      <c r="AH127" s="46">
        <f t="shared" ref="AH127:AH190" si="837">-W127</f>
        <v>-1011.77</v>
      </c>
      <c r="AI127" s="48"/>
      <c r="AJ127" s="29"/>
      <c r="AK127" s="45">
        <v>66</v>
      </c>
      <c r="AL127" s="46">
        <f t="shared" si="616"/>
        <v>1117.72</v>
      </c>
      <c r="AM127" s="46"/>
      <c r="AN127" s="46"/>
      <c r="AO127" s="46">
        <f t="shared" si="617"/>
        <v>142.26</v>
      </c>
      <c r="AP127" s="128">
        <f t="shared" si="618"/>
        <v>975.46</v>
      </c>
      <c r="AQ127" s="128"/>
      <c r="AR127" s="128"/>
      <c r="AS127" s="46">
        <f t="shared" si="619"/>
        <v>262.26584477792659</v>
      </c>
      <c r="AT127" s="46">
        <f t="shared" si="620"/>
        <v>713.1941552220735</v>
      </c>
      <c r="AU127" s="51"/>
      <c r="AV127" s="51"/>
      <c r="AW127" s="51">
        <f t="shared" si="621"/>
        <v>156646.31271153389</v>
      </c>
      <c r="AX127" s="58">
        <f t="shared" si="622"/>
        <v>927.38215694565588</v>
      </c>
      <c r="AY127" s="52"/>
      <c r="AZ127" s="52"/>
      <c r="BA127" s="52">
        <f t="shared" si="623"/>
        <v>135.66</v>
      </c>
      <c r="BB127" s="51">
        <f t="shared" si="624"/>
        <v>791.72215694565591</v>
      </c>
      <c r="BC127" s="51"/>
      <c r="BD127" s="51"/>
      <c r="BE127" s="57">
        <f t="shared" si="625"/>
        <v>149250.87764158665</v>
      </c>
      <c r="BF127" s="468">
        <f t="shared" si="626"/>
        <v>-927.38215694565588</v>
      </c>
      <c r="BG127" s="46">
        <f t="shared" si="627"/>
        <v>-1117.72</v>
      </c>
      <c r="BH127" s="46">
        <f t="shared" si="628"/>
        <v>-975.46</v>
      </c>
      <c r="BI127" s="48"/>
      <c r="BJ127" s="12"/>
      <c r="BK127" s="45">
        <v>66</v>
      </c>
      <c r="BL127" s="46">
        <f t="shared" ref="BL127:BL190" si="838">IF(BK127&gt;$B$7,0,IF(AND($H$7="Oui",BK127&gt;$I$7),0,ROUND(BN127+BM127,2)))</f>
        <v>1152.6300000000001</v>
      </c>
      <c r="BM127" s="46">
        <f t="shared" ref="BM127:BM190" si="839">IF(AND($H$7="Oui",BK127&gt;$I$7),0,IF(BK127&gt;$B$7,0,(TRUNC(BR127*$K$27*$L$7/12,2))+(TRUNC(BR127*$L$27*$M$7/12,2))))</f>
        <v>140.86000000000001</v>
      </c>
      <c r="BN127" s="46">
        <f t="shared" ref="BN127:BN190" si="840">IF(AND($H$7="Oui",BK127=$I$7),ROUND(BQ126+BO127,2),IF(AND($H$7="Oui",BK127&gt;$I$7),0,IF(BK127&gt;$B$7,0,IF(BK127=$B$7,ROUND((BP127+BO127),2),ROUND(-PMT($D$7/12,$B$7,$C$7,0,0),2)))))</f>
        <v>1011.77</v>
      </c>
      <c r="BO127" s="46">
        <f t="shared" si="629"/>
        <v>255.77535902407109</v>
      </c>
      <c r="BP127" s="46">
        <f t="shared" si="630"/>
        <v>755.99464097592886</v>
      </c>
      <c r="BQ127" s="51">
        <f t="shared" si="631"/>
        <v>152709.22077346672</v>
      </c>
      <c r="BR127" s="57">
        <f t="shared" si="565"/>
        <v>157226.36200851155</v>
      </c>
      <c r="BS127" s="58">
        <f t="shared" si="632"/>
        <v>967.71333333333337</v>
      </c>
      <c r="BT127" s="52">
        <f t="shared" ref="BT127:BT190" si="841">IF(AND($H$7="Oui",BK127&gt;$I$7),0,IF(BK127&gt;$B$7,0,(TRUNC(BW127*$K$27/12,2))+(TRUNC(BW127*$L$27/12,2))))</f>
        <v>134.38</v>
      </c>
      <c r="BU127" s="51">
        <f t="shared" si="633"/>
        <v>833.33333333333337</v>
      </c>
      <c r="BV127" s="51">
        <f t="shared" si="634"/>
        <v>144999.99999999936</v>
      </c>
      <c r="BW127" s="153">
        <f t="shared" si="566"/>
        <v>149999.99999999942</v>
      </c>
      <c r="BX127" s="468">
        <f t="shared" ref="BX127:BX190" si="842">-BS127</f>
        <v>-967.71333333333337</v>
      </c>
      <c r="BY127" s="46">
        <f t="shared" ref="BY127:BY190" si="843">-BL127</f>
        <v>-1152.6300000000001</v>
      </c>
      <c r="BZ127" s="46">
        <f t="shared" si="635"/>
        <v>-1011.77</v>
      </c>
      <c r="CA127" s="48"/>
      <c r="CB127" s="29"/>
      <c r="CC127" s="45">
        <v>66</v>
      </c>
      <c r="CD127" s="128">
        <f t="shared" si="636"/>
        <v>1117.6300000000001</v>
      </c>
      <c r="CE127" s="46">
        <f t="shared" ref="CE127:CE190" si="844">IF(AND($H$7="Oui",CC127&gt;$I$7),0,IF(CC127&gt;$B$7,0,(TRUNC(CJ127*$M$27*$L$7/12,2))+(TRUNC(CJ127*$N$27*$M$7/12,2))))</f>
        <v>140.08000000000001</v>
      </c>
      <c r="CF127" s="128">
        <f t="shared" si="637"/>
        <v>977.55</v>
      </c>
      <c r="CG127" s="46">
        <f t="shared" ref="CG127:CG190" si="845">IF(AND($H$7="Oui",CC127&gt;$I$7),0,IF(CC127&gt;$B$7,0,CI126*$D$7/12))</f>
        <v>261.9367446274581</v>
      </c>
      <c r="CH127" s="46">
        <f t="shared" si="638"/>
        <v>715.61325537254186</v>
      </c>
      <c r="CI127" s="51">
        <f t="shared" si="639"/>
        <v>156446.43352110233</v>
      </c>
      <c r="CJ127" s="199">
        <f t="shared" si="567"/>
        <v>160722.29206424631</v>
      </c>
      <c r="CK127" s="153">
        <f t="shared" ref="CK127:CK190" si="846">IF(CC127=$B$7,CI127,10000)</f>
        <v>10000</v>
      </c>
      <c r="CL127" s="45">
        <v>66</v>
      </c>
      <c r="CM127" s="46">
        <f t="shared" ref="CM127:CM190" si="847">IF(AND($H$7="Oui",CL127&gt;$I$7),0,IF(AND($H$7="Oui",CL127=$I$7),CO127+CN127,IF(CL127&gt;$B$7,0,IF(CL127=$B$7,CO127+CN127,ROUND(CD127,2)))))</f>
        <v>1117.6300000000001</v>
      </c>
      <c r="CN127" s="128">
        <f t="shared" si="640"/>
        <v>140.08000000000001</v>
      </c>
      <c r="CO127" s="128">
        <f t="shared" si="641"/>
        <v>977.55</v>
      </c>
      <c r="CP127" s="46">
        <f t="shared" si="642"/>
        <v>261.9367446274581</v>
      </c>
      <c r="CQ127" s="46">
        <f t="shared" si="643"/>
        <v>715.61325537254186</v>
      </c>
      <c r="CR127" s="51">
        <f t="shared" si="644"/>
        <v>156446.43352110233</v>
      </c>
      <c r="CS127" s="153">
        <f t="shared" si="568"/>
        <v>160722.29206424631</v>
      </c>
      <c r="CT127" s="58">
        <f t="shared" si="645"/>
        <v>927.86033333333398</v>
      </c>
      <c r="CU127" s="52">
        <f t="shared" ref="CU127:CU190" si="848">IF(AND($H$7="Oui",CL127&gt;$I$7),0,IF(CL127&gt;$B$7,0,(TRUNC(CX127*$M$27/12,2))+(TRUNC(CX127*$N$27/12,2))))</f>
        <v>134.08000000000001</v>
      </c>
      <c r="CV127" s="51">
        <f t="shared" ref="CV127:CV190" si="849">IF(CL127&gt;$B$7,0,IF(AND(CL127&gt;$I$7,$H$7="Oui"),0,IF(AND($H$7="Oui",CL127=$I$7),CW126,CT127-CU127)))</f>
        <v>793.78033333333394</v>
      </c>
      <c r="CW127" s="51">
        <f t="shared" si="646"/>
        <v>149069.21799999994</v>
      </c>
      <c r="CX127" s="57">
        <f t="shared" si="569"/>
        <v>153831.89999999991</v>
      </c>
      <c r="CY127" s="153">
        <f t="shared" ref="CY127:CY190" si="850">IF(CC127=$B$7,CW127,10000)</f>
        <v>10000</v>
      </c>
      <c r="CZ127" s="479">
        <f t="shared" si="647"/>
        <v>-927.86033333333398</v>
      </c>
      <c r="DA127" s="46">
        <f t="shared" ref="DA127:DA190" si="851">-CM127</f>
        <v>-1117.6300000000001</v>
      </c>
      <c r="DB127" s="46">
        <f t="shared" ref="DB127:DB190" si="852">-CO127</f>
        <v>-977.55</v>
      </c>
      <c r="DC127" s="48"/>
      <c r="DE127" s="45">
        <v>66</v>
      </c>
      <c r="DF127" s="46">
        <f t="shared" si="648"/>
        <v>1093.43</v>
      </c>
      <c r="DG127" s="46">
        <f t="shared" si="570"/>
        <v>81.66</v>
      </c>
      <c r="DH127" s="46">
        <f t="shared" si="649"/>
        <v>1011.77</v>
      </c>
      <c r="DI127" s="46">
        <f t="shared" si="650"/>
        <v>255.77535902407109</v>
      </c>
      <c r="DJ127" s="46">
        <f t="shared" si="651"/>
        <v>755.99464097592886</v>
      </c>
      <c r="DK127" s="51">
        <f t="shared" si="652"/>
        <v>152709.22077346672</v>
      </c>
      <c r="DL127" s="58">
        <f t="shared" si="653"/>
        <v>914.99333333333334</v>
      </c>
      <c r="DM127" s="52">
        <f t="shared" si="571"/>
        <v>81.66</v>
      </c>
      <c r="DN127" s="51">
        <f t="shared" si="654"/>
        <v>833.33333333333337</v>
      </c>
      <c r="DO127" s="57">
        <f t="shared" si="655"/>
        <v>144999.99999999936</v>
      </c>
      <c r="DP127" s="468">
        <f t="shared" ref="DP127:DP190" si="853">-DL127</f>
        <v>-914.99333333333334</v>
      </c>
      <c r="DQ127" s="46">
        <f t="shared" ref="DQ127:DQ190" si="854">-DF127</f>
        <v>-1093.43</v>
      </c>
      <c r="DR127" s="47"/>
      <c r="DS127" s="46">
        <f t="shared" ref="DS127:DS190" si="855">-DH127</f>
        <v>-1011.77</v>
      </c>
      <c r="DT127" s="48"/>
      <c r="DU127" s="29"/>
      <c r="DV127" s="45">
        <v>66</v>
      </c>
      <c r="DW127" s="46">
        <f t="shared" ref="DW127:DW190" si="856">IF(DV127&gt;$B$7,0,IF(AND($H$7="Oui",DV127&gt;$I$7),0,ROUND(DY127+DX127,2)))</f>
        <v>1074.42</v>
      </c>
      <c r="DX127" s="46">
        <f t="shared" si="572"/>
        <v>62.650000000000006</v>
      </c>
      <c r="DY127" s="46">
        <f t="shared" ref="DY127:DY190" si="857">IF(AND($H$7="Oui",DV127=$I$7),ROUND(EB126+DZ127,2),IF(AND($H$7="Oui",DV127&gt;$I$7),0,IF(DV127&gt;$B$7,0,IF(DV127=$B$7,ROUND((EA127+DZ127),2),ROUND(-PMT($D$7/12,$B$7,$C$7,0,0),2)))))</f>
        <v>1011.77</v>
      </c>
      <c r="DZ127" s="46">
        <f t="shared" si="656"/>
        <v>255.77535902407109</v>
      </c>
      <c r="EA127" s="46">
        <f t="shared" si="657"/>
        <v>755.99464097592886</v>
      </c>
      <c r="EB127" s="51">
        <f t="shared" si="658"/>
        <v>152709.22077346672</v>
      </c>
      <c r="EC127" s="58">
        <f t="shared" si="659"/>
        <v>892.87333333333333</v>
      </c>
      <c r="ED127" s="52">
        <f t="shared" si="573"/>
        <v>59.540000000000006</v>
      </c>
      <c r="EE127" s="51">
        <f t="shared" si="660"/>
        <v>833.33333333333337</v>
      </c>
      <c r="EF127" s="57">
        <f t="shared" si="661"/>
        <v>144999.99999999936</v>
      </c>
      <c r="EG127" s="468">
        <f t="shared" ref="EG127:EG190" si="858">-EC127</f>
        <v>-892.87333333333333</v>
      </c>
      <c r="EH127" s="46">
        <f t="shared" ref="EH127:EH190" si="859">-DW127</f>
        <v>-1074.42</v>
      </c>
      <c r="EI127" s="47"/>
      <c r="EJ127" s="46">
        <f t="shared" ref="EJ127:EJ190" si="860">-DY127</f>
        <v>-1011.77</v>
      </c>
      <c r="EK127" s="48"/>
      <c r="EL127" s="29"/>
      <c r="EM127" s="45">
        <v>66</v>
      </c>
      <c r="EN127" s="46">
        <f t="shared" si="550"/>
        <v>1058.0868689014749</v>
      </c>
      <c r="EO127" s="46">
        <f t="shared" si="574"/>
        <v>62.870000000000005</v>
      </c>
      <c r="EP127" s="128">
        <f t="shared" si="662"/>
        <v>995.21686890147487</v>
      </c>
      <c r="EQ127" s="46">
        <f t="shared" si="663"/>
        <v>256.64307930528588</v>
      </c>
      <c r="ER127" s="46">
        <f t="shared" si="664"/>
        <v>738.57378959618904</v>
      </c>
      <c r="ES127" s="51">
        <f t="shared" si="665"/>
        <v>153247.27379357535</v>
      </c>
      <c r="ET127" s="153">
        <f t="shared" ref="ET127:ET190" si="861">IF(EM127=$B$7,ES127,10000)</f>
        <v>10000</v>
      </c>
      <c r="EU127" s="45">
        <v>66</v>
      </c>
      <c r="EV127" s="46">
        <f t="shared" si="666"/>
        <v>1058.0899999999999</v>
      </c>
      <c r="EW127" s="46">
        <f t="shared" si="575"/>
        <v>62.870000000000005</v>
      </c>
      <c r="EX127" s="128">
        <f t="shared" si="667"/>
        <v>995.22</v>
      </c>
      <c r="EY127" s="46">
        <f t="shared" si="668"/>
        <v>256.64272136228129</v>
      </c>
      <c r="EZ127" s="46">
        <f t="shared" si="669"/>
        <v>738.57727863771879</v>
      </c>
      <c r="FA127" s="51">
        <f t="shared" si="670"/>
        <v>153247.05553873107</v>
      </c>
      <c r="FB127" s="58">
        <f t="shared" si="671"/>
        <v>874.86920833333363</v>
      </c>
      <c r="FC127" s="52">
        <f t="shared" si="576"/>
        <v>59.83</v>
      </c>
      <c r="FD127" s="51">
        <f t="shared" ref="FD127:FD190" si="862">IF(EU127&gt;$B$7,0,IF(AND(EU127&gt;$I$7,$H$7="Oui"),0,IF(AND($H$7="Oui",EU127=$I$7),FE126,FB127-FC127)))</f>
        <v>815.03920833333359</v>
      </c>
      <c r="FE127" s="57">
        <f t="shared" si="672"/>
        <v>145744.41224999988</v>
      </c>
      <c r="FF127" s="153">
        <f t="shared" ref="FF127:FF190" si="863">IF(EU127=$B$7,FE127,10000)</f>
        <v>10000</v>
      </c>
      <c r="FG127" s="469">
        <f t="shared" si="673"/>
        <v>-874.86920833333363</v>
      </c>
      <c r="FH127" s="46">
        <f t="shared" si="674"/>
        <v>-1058.0899999999999</v>
      </c>
      <c r="FI127" s="46">
        <f t="shared" si="675"/>
        <v>-995.22</v>
      </c>
      <c r="FJ127" s="48"/>
      <c r="FL127" s="45">
        <v>66</v>
      </c>
      <c r="FM127" s="46">
        <f t="shared" ref="FM127:FM190" si="864">IF(FL127&gt;$B$7,0,IF(AND($H$7="Oui",FL127&gt;$I$7),0,ROUND(FO127+FN127,2)))</f>
        <v>1075.96</v>
      </c>
      <c r="FN127" s="46">
        <f t="shared" si="551"/>
        <v>64.19</v>
      </c>
      <c r="FO127" s="46">
        <f t="shared" ref="FO127:FO190" si="865">IF(AND($H$7="Oui",FL127=$I$7),ROUND(FR126+FP127,2),IF(AND($H$7="Oui",FL127&gt;$I$7),0,IF(FL127&gt;$B$7,0,IF(FL127=$B$7,ROUND((FQ127+FP127),2),ROUND(-PMT($D$7/12,$B$7,$C$7,0,0),2)))))</f>
        <v>1011.77</v>
      </c>
      <c r="FP127" s="46">
        <f t="shared" si="676"/>
        <v>255.77535902407109</v>
      </c>
      <c r="FQ127" s="46">
        <f t="shared" si="677"/>
        <v>755.99464097592886</v>
      </c>
      <c r="FR127" s="51">
        <f t="shared" si="678"/>
        <v>152709.22077346672</v>
      </c>
      <c r="FS127" s="57">
        <f t="shared" si="577"/>
        <v>157226.36200851155</v>
      </c>
      <c r="FT127" s="58">
        <f t="shared" si="679"/>
        <v>894.56333333333339</v>
      </c>
      <c r="FU127" s="241">
        <f t="shared" si="552"/>
        <v>61.230000000000004</v>
      </c>
      <c r="FV127" s="51">
        <f t="shared" si="680"/>
        <v>833.33333333333337</v>
      </c>
      <c r="FW127" s="51">
        <f t="shared" si="681"/>
        <v>144999.99999999936</v>
      </c>
      <c r="FX127" s="153">
        <f t="shared" si="578"/>
        <v>149999.99999999942</v>
      </c>
      <c r="FY127" s="468">
        <f t="shared" ref="FY127:FY190" si="866">-FT127</f>
        <v>-894.56333333333339</v>
      </c>
      <c r="FZ127" s="46">
        <f t="shared" ref="FZ127:FZ190" si="867">-FM127</f>
        <v>-1075.96</v>
      </c>
      <c r="GA127" s="46">
        <f t="shared" si="682"/>
        <v>-1011.77</v>
      </c>
      <c r="GB127" s="48"/>
      <c r="GD127" s="45">
        <v>66</v>
      </c>
      <c r="GE127" s="46">
        <f t="shared" si="553"/>
        <v>1060.0875939185617</v>
      </c>
      <c r="GF127" s="128">
        <f t="shared" si="579"/>
        <v>64.349999999999994</v>
      </c>
      <c r="GG127" s="128">
        <f t="shared" si="683"/>
        <v>995.73759391856163</v>
      </c>
      <c r="GH127" s="46">
        <f t="shared" si="684"/>
        <v>256.54060831063043</v>
      </c>
      <c r="GI127" s="46">
        <f t="shared" si="685"/>
        <v>739.1969856079312</v>
      </c>
      <c r="GJ127" s="51">
        <f t="shared" si="686"/>
        <v>153185.16800077033</v>
      </c>
      <c r="GK127" s="51">
        <f t="shared" si="580"/>
        <v>157601.94161731339</v>
      </c>
      <c r="GL127" s="153">
        <f t="shared" ref="GL127:GL190" si="868">IF(GD127=$B$7,GJ127,10000)</f>
        <v>10000</v>
      </c>
      <c r="GM127" s="45">
        <v>66</v>
      </c>
      <c r="GN127" s="46">
        <f t="shared" si="687"/>
        <v>1060.0899999999999</v>
      </c>
      <c r="GO127" s="46">
        <f t="shared" si="554"/>
        <v>64.349999999999994</v>
      </c>
      <c r="GP127" s="128">
        <f t="shared" ref="GP127:GP190" si="869">IF(AND($H$7="Oui",GM127&gt;$I$7),0,IF(AND($H$7="Oui",GM127=$I$7),GR127+GQ127,IF(GM127&gt;$B$7,0,IF(GM127=$B$7,GR127+GQ127,ROUND(GN127-GO127,2)))))</f>
        <v>995.74</v>
      </c>
      <c r="GQ127" s="46">
        <f t="shared" si="688"/>
        <v>256.54033325061147</v>
      </c>
      <c r="GR127" s="46">
        <f t="shared" si="689"/>
        <v>739.1996667493886</v>
      </c>
      <c r="GS127" s="51">
        <f t="shared" si="690"/>
        <v>153185.00028361747</v>
      </c>
      <c r="GT127" s="57">
        <f t="shared" si="581"/>
        <v>157601.78992024055</v>
      </c>
      <c r="GU127" s="58">
        <f t="shared" si="691"/>
        <v>876.92633333333197</v>
      </c>
      <c r="GV127" s="52">
        <f t="shared" si="555"/>
        <v>61.480000000000004</v>
      </c>
      <c r="GW127" s="51">
        <f t="shared" ref="GW127:GW190" si="870">IF(GM127&gt;$B$7,0,IF(AND(GM127&gt;$I$7,$H$7="Oui"),0,IF(AND($H$7="Oui",GM127=$I$7),GX126,GU127-GV127)))</f>
        <v>815.44633333333195</v>
      </c>
      <c r="GX127" s="57">
        <f t="shared" si="692"/>
        <v>145694.66199999989</v>
      </c>
      <c r="GY127" s="57">
        <f t="shared" si="582"/>
        <v>150587.33999999985</v>
      </c>
      <c r="GZ127" s="153">
        <f t="shared" ref="GZ127:GZ190" si="871">IF(GM127=$B$7,GX127,10000)</f>
        <v>10000</v>
      </c>
      <c r="HA127" s="469">
        <f t="shared" si="693"/>
        <v>-876.92633333333197</v>
      </c>
      <c r="HB127" s="46">
        <f t="shared" si="694"/>
        <v>-1060.0899999999999</v>
      </c>
      <c r="HC127" s="46">
        <f t="shared" si="695"/>
        <v>-995.74</v>
      </c>
      <c r="HD127" s="48"/>
      <c r="HF127" s="45">
        <v>66</v>
      </c>
      <c r="HG127" s="46">
        <f t="shared" si="696"/>
        <v>1123.8775326810628</v>
      </c>
      <c r="HH127" s="46">
        <f t="shared" si="697"/>
        <v>250</v>
      </c>
      <c r="HI127" s="46">
        <f t="shared" si="698"/>
        <v>873.8775326810628</v>
      </c>
      <c r="HJ127" s="46">
        <f t="shared" si="699"/>
        <v>271.53904186024278</v>
      </c>
      <c r="HK127" s="46">
        <f t="shared" si="700"/>
        <v>602.33849082081997</v>
      </c>
      <c r="HL127" s="51">
        <f t="shared" si="701"/>
        <v>162321.08662532485</v>
      </c>
      <c r="HM127" s="153">
        <f t="shared" ref="HM127:HM190" si="872">IF(HF127=$B$7,HL127,10000)</f>
        <v>10000</v>
      </c>
      <c r="HN127" s="58">
        <f t="shared" si="702"/>
        <v>933.33333333333724</v>
      </c>
      <c r="HO127" s="52">
        <f t="shared" si="703"/>
        <v>250</v>
      </c>
      <c r="HP127" s="51">
        <f t="shared" si="704"/>
        <v>683.33333333333724</v>
      </c>
      <c r="HQ127" s="57">
        <f t="shared" si="705"/>
        <v>154899.99999999936</v>
      </c>
      <c r="HR127" s="153">
        <f t="shared" ref="HR127:HR190" si="873">IF(HF127=$B$7,HQ127,10000)</f>
        <v>10000</v>
      </c>
      <c r="HS127" s="468">
        <f t="shared" si="706"/>
        <v>-933.33333333333724</v>
      </c>
      <c r="HT127" s="46">
        <f t="shared" si="707"/>
        <v>-1123.8775326810628</v>
      </c>
      <c r="HU127" s="46">
        <f t="shared" si="708"/>
        <v>-873.8775326810628</v>
      </c>
      <c r="HV127" s="48"/>
      <c r="HW127" s="29"/>
      <c r="HX127" s="45">
        <v>66</v>
      </c>
      <c r="HY127" s="128">
        <f t="shared" si="709"/>
        <v>1124.3399999999999</v>
      </c>
      <c r="HZ127" s="46">
        <f t="shared" si="710"/>
        <v>235.92</v>
      </c>
      <c r="IA127" s="46">
        <f t="shared" si="711"/>
        <v>888.42</v>
      </c>
      <c r="IB127" s="46">
        <f t="shared" si="712"/>
        <v>273.05319054857688</v>
      </c>
      <c r="IC127" s="46">
        <f t="shared" si="713"/>
        <v>615.36680945142302</v>
      </c>
      <c r="ID127" s="51">
        <f t="shared" si="714"/>
        <v>163216.54751969469</v>
      </c>
      <c r="IE127" s="153">
        <f t="shared" ref="IE127:IE190" si="874">IF(HX127=$B$7,ID127,10000)</f>
        <v>10000</v>
      </c>
      <c r="IF127" s="58">
        <f t="shared" si="715"/>
        <v>930.14625019664186</v>
      </c>
      <c r="IG127" s="52">
        <f t="shared" si="716"/>
        <v>225.04</v>
      </c>
      <c r="IH127" s="51">
        <f t="shared" si="717"/>
        <v>705.10625019664189</v>
      </c>
      <c r="II127" s="57">
        <f t="shared" ref="II127:II190" si="875">IF(HX127&gt;$B$7,0,IF(AND($H$7="Oui",HX127&gt;$I$7),0,II126-IH127))</f>
        <v>155572.9074870217</v>
      </c>
      <c r="IJ127" s="153">
        <f t="shared" ref="IJ127:IJ190" si="876">IF(HX127=$B$7,II127,10000)</f>
        <v>10000</v>
      </c>
      <c r="IK127" s="468">
        <f t="shared" si="718"/>
        <v>-930.14625019664186</v>
      </c>
      <c r="IL127" s="46">
        <f t="shared" si="719"/>
        <v>-1124.3399999999999</v>
      </c>
      <c r="IM127" s="46">
        <f t="shared" si="720"/>
        <v>-888.42</v>
      </c>
      <c r="IN127" s="48"/>
      <c r="IO127" s="53">
        <f t="shared" si="721"/>
        <v>235.93171117876503</v>
      </c>
      <c r="IQ127" s="45">
        <v>66</v>
      </c>
      <c r="IR127" s="128">
        <f t="shared" si="722"/>
        <v>1126.4568749999989</v>
      </c>
      <c r="IS127" s="128">
        <f t="shared" si="723"/>
        <v>240.42</v>
      </c>
      <c r="IT127" s="128">
        <f t="shared" si="724"/>
        <v>886.03687499999899</v>
      </c>
      <c r="IU127" s="46">
        <f t="shared" si="364"/>
        <v>273.37</v>
      </c>
      <c r="IV127" s="46">
        <f t="shared" si="725"/>
        <v>612.66687499999898</v>
      </c>
      <c r="IW127" s="51">
        <f t="shared" si="726"/>
        <v>163406.75625000012</v>
      </c>
      <c r="IX127" s="199">
        <f t="shared" ref="IX127:IX190" si="877">IF(IQ127=$B$7,IW127,10000)</f>
        <v>10000</v>
      </c>
      <c r="IY127" s="128">
        <f t="shared" si="727"/>
        <v>236.0367691639965</v>
      </c>
      <c r="IZ127" s="408">
        <f t="shared" si="728"/>
        <v>0</v>
      </c>
      <c r="JA127" s="58">
        <f t="shared" si="729"/>
        <v>931.95916666666494</v>
      </c>
      <c r="JB127" s="52">
        <f t="shared" si="730"/>
        <v>229.34</v>
      </c>
      <c r="JC127" s="51">
        <f t="shared" si="731"/>
        <v>702.61916666666491</v>
      </c>
      <c r="JD127" s="57">
        <f t="shared" si="732"/>
        <v>155766.23500000007</v>
      </c>
      <c r="JE127" s="280">
        <f t="shared" si="733"/>
        <v>10000</v>
      </c>
      <c r="JF127" s="280">
        <f t="shared" si="734"/>
        <v>0</v>
      </c>
      <c r="JG127" s="468">
        <f t="shared" si="735"/>
        <v>-931.95916666666494</v>
      </c>
      <c r="JH127" s="46">
        <f t="shared" si="736"/>
        <v>-1126.4568749999989</v>
      </c>
      <c r="JI127" s="46">
        <f t="shared" si="737"/>
        <v>-886.03687499999899</v>
      </c>
      <c r="JJ127" s="48"/>
      <c r="JL127" s="45">
        <v>66</v>
      </c>
      <c r="JM127" s="46">
        <f t="shared" si="738"/>
        <v>1124.4930833333331</v>
      </c>
      <c r="JN127" s="46">
        <f t="shared" si="739"/>
        <v>231.16</v>
      </c>
      <c r="JO127" s="128">
        <f t="shared" si="740"/>
        <v>893.33308333333309</v>
      </c>
      <c r="JP127" s="46">
        <f t="shared" ref="JP127:JP190" si="878">ROUND(JR126*$D$7/12,2)</f>
        <v>273.42</v>
      </c>
      <c r="JQ127" s="46">
        <f t="shared" si="741"/>
        <v>619.91308333333313</v>
      </c>
      <c r="JR127" s="51">
        <f t="shared" si="742"/>
        <v>163432.23649999997</v>
      </c>
      <c r="JS127" s="51">
        <f t="shared" si="583"/>
        <v>157226.36200851155</v>
      </c>
      <c r="JT127" s="199">
        <f t="shared" ref="JT127:JT190" si="879">IF(JL127=$B$7,JR127,10000)</f>
        <v>10000</v>
      </c>
      <c r="JU127" s="128">
        <f t="shared" si="743"/>
        <v>231.16023253687567</v>
      </c>
      <c r="JV127" s="408">
        <f t="shared" si="744"/>
        <v>0</v>
      </c>
      <c r="JW127" s="58">
        <f t="shared" si="745"/>
        <v>930.37233333333074</v>
      </c>
      <c r="JX127" s="52">
        <f t="shared" si="746"/>
        <v>220.54</v>
      </c>
      <c r="JY127" s="51">
        <f t="shared" si="747"/>
        <v>709.83233333333078</v>
      </c>
      <c r="JZ127" s="51">
        <f t="shared" si="748"/>
        <v>155797.7860000002</v>
      </c>
      <c r="KA127" s="199">
        <f t="shared" si="584"/>
        <v>149999.99999999942</v>
      </c>
      <c r="KB127" s="128">
        <f t="shared" ref="KB127:KB190" si="880">IF(JL127=$B$7,JZ127,10000)</f>
        <v>10000</v>
      </c>
      <c r="KC127" s="204">
        <f t="shared" si="749"/>
        <v>0</v>
      </c>
      <c r="KD127" s="468">
        <f t="shared" ref="KD127:KD190" si="881">-JW127</f>
        <v>-930.37233333333074</v>
      </c>
      <c r="KE127" s="46">
        <f t="shared" si="750"/>
        <v>-1124.4930833333331</v>
      </c>
      <c r="KF127" s="46">
        <f t="shared" si="751"/>
        <v>-893.33308333333309</v>
      </c>
      <c r="KG127" s="48"/>
      <c r="KI127" s="45">
        <v>66</v>
      </c>
      <c r="KJ127" s="46">
        <f t="shared" si="752"/>
        <v>1124.4890404061762</v>
      </c>
      <c r="KK127" s="46">
        <f t="shared" si="753"/>
        <v>233.06</v>
      </c>
      <c r="KL127" s="128">
        <f t="shared" si="754"/>
        <v>891.42904040617623</v>
      </c>
      <c r="KM127" s="46">
        <f t="shared" si="755"/>
        <v>273.27458231439761</v>
      </c>
      <c r="KN127" s="46">
        <f t="shared" si="756"/>
        <v>618.15445809177868</v>
      </c>
      <c r="KO127" s="51">
        <f t="shared" si="757"/>
        <v>163346.59493054679</v>
      </c>
      <c r="KP127" s="199">
        <f t="shared" si="585"/>
        <v>160722.29206424631</v>
      </c>
      <c r="KQ127" s="199">
        <f t="shared" ref="KQ127:KQ190" si="882">IF(KI127=$B$7,KO127,10000)</f>
        <v>10000</v>
      </c>
      <c r="KR127" s="128">
        <f t="shared" si="758"/>
        <v>302.21764420972892</v>
      </c>
      <c r="KS127" s="408">
        <f t="shared" si="759"/>
        <v>0</v>
      </c>
      <c r="KT127" s="45">
        <v>66</v>
      </c>
      <c r="KU127" s="46">
        <f t="shared" ref="KU127:KU190" si="883">IF(AND($H$7="Oui",KT127&gt;$I$7),0,IF(AND($H$7="Oui",KT127=$I$7),KW127+KV127,IF(KT127&gt;$B$7,0,IF(KT127=$B$7,KW127+KV127,ROUND(KJ127,2)))))</f>
        <v>1124.49</v>
      </c>
      <c r="KV127" s="46">
        <f t="shared" si="760"/>
        <v>233.06</v>
      </c>
      <c r="KW127" s="128">
        <f t="shared" si="761"/>
        <v>891.43</v>
      </c>
      <c r="KX127" s="46">
        <f t="shared" si="762"/>
        <v>273.27447261491221</v>
      </c>
      <c r="KY127" s="46">
        <f t="shared" si="763"/>
        <v>618.15552738508768</v>
      </c>
      <c r="KZ127" s="51">
        <f t="shared" si="764"/>
        <v>163346.52804156221</v>
      </c>
      <c r="LA127" s="153">
        <f t="shared" si="586"/>
        <v>160722.29206424631</v>
      </c>
      <c r="LB127" s="58">
        <f t="shared" si="765"/>
        <v>930.59633333333579</v>
      </c>
      <c r="LC127" s="52">
        <f t="shared" si="766"/>
        <v>223.08</v>
      </c>
      <c r="LD127" s="51">
        <f t="shared" si="767"/>
        <v>707.51633333333575</v>
      </c>
      <c r="LE127" s="51">
        <f t="shared" si="768"/>
        <v>155730.56200000003</v>
      </c>
      <c r="LF127" s="51">
        <f t="shared" si="587"/>
        <v>153831.89999999991</v>
      </c>
      <c r="LG127" s="128">
        <f t="shared" si="769"/>
        <v>10000</v>
      </c>
      <c r="LH127" s="204">
        <f t="shared" si="770"/>
        <v>0</v>
      </c>
      <c r="LI127" s="479">
        <f t="shared" si="771"/>
        <v>-930.59633333333579</v>
      </c>
      <c r="LJ127" s="46">
        <f t="shared" ref="LJ127:LJ190" si="884">-KU127</f>
        <v>-1124.49</v>
      </c>
      <c r="LK127" s="46">
        <f t="shared" ref="LK127:LK190" si="885">-KW127</f>
        <v>-891.43</v>
      </c>
      <c r="LL127" s="48"/>
      <c r="LN127" s="45">
        <v>66</v>
      </c>
      <c r="LO127" s="46">
        <f t="shared" si="772"/>
        <v>1123.1238136873469</v>
      </c>
      <c r="LP127" s="46">
        <f t="shared" si="556"/>
        <v>276.66000000000003</v>
      </c>
      <c r="LQ127" s="46">
        <f t="shared" si="773"/>
        <v>846.46381368734683</v>
      </c>
      <c r="LR127" s="46">
        <f t="shared" si="774"/>
        <v>269.2365138344004</v>
      </c>
      <c r="LS127" s="46">
        <f t="shared" si="775"/>
        <v>577.22729985294643</v>
      </c>
      <c r="LT127" s="51">
        <f t="shared" si="776"/>
        <v>160964.6810007873</v>
      </c>
      <c r="LU127" s="199">
        <f t="shared" ref="LU127:LU190" si="886">IF(LN127=$B$7,LT127,10000)</f>
        <v>10000</v>
      </c>
      <c r="LV127" s="58">
        <f t="shared" si="777"/>
        <v>933.33033333333128</v>
      </c>
      <c r="LW127" s="52">
        <f t="shared" si="557"/>
        <v>276.66000000000003</v>
      </c>
      <c r="LX127" s="51">
        <f t="shared" si="778"/>
        <v>656.6703333333312</v>
      </c>
      <c r="LY127" s="51">
        <f t="shared" si="779"/>
        <v>153619.67799999978</v>
      </c>
      <c r="LZ127" s="46">
        <f t="shared" ref="LZ127:LZ190" si="887">LP127</f>
        <v>276.66000000000003</v>
      </c>
      <c r="MA127" s="199">
        <f t="shared" ref="MA127:MA190" si="888">IF(LN127=$B$7,LY127,10000)</f>
        <v>10000</v>
      </c>
      <c r="MB127" s="468">
        <f t="shared" si="780"/>
        <v>-933.33033333333128</v>
      </c>
      <c r="MC127" s="46">
        <f t="shared" si="781"/>
        <v>-1123.1238136873469</v>
      </c>
      <c r="MD127" s="46">
        <f t="shared" si="782"/>
        <v>-846.46381368734683</v>
      </c>
      <c r="ME127" s="48"/>
      <c r="MG127" s="45">
        <v>66</v>
      </c>
      <c r="MH127" s="46">
        <f t="shared" si="783"/>
        <v>1076.608661999408</v>
      </c>
      <c r="MI127" s="46">
        <f t="shared" si="558"/>
        <v>161.66</v>
      </c>
      <c r="MJ127" s="46">
        <f t="shared" si="784"/>
        <v>914.94866199940805</v>
      </c>
      <c r="MK127" s="46">
        <f t="shared" si="785"/>
        <v>263.95759982376728</v>
      </c>
      <c r="ML127" s="46">
        <f t="shared" si="786"/>
        <v>650.99106217564076</v>
      </c>
      <c r="MM127" s="51">
        <f t="shared" si="787"/>
        <v>157723.56883208474</v>
      </c>
      <c r="MN127" s="199">
        <f t="shared" ref="MN127:MN190" si="889">IF(MG127=$B$7,MM127,10000)</f>
        <v>10000</v>
      </c>
      <c r="MO127" s="58">
        <f t="shared" si="788"/>
        <v>889.32945707741396</v>
      </c>
      <c r="MP127" s="52">
        <f t="shared" si="559"/>
        <v>154</v>
      </c>
      <c r="MQ127" s="51">
        <f t="shared" si="789"/>
        <v>735.32945707741396</v>
      </c>
      <c r="MR127" s="57">
        <f t="shared" si="790"/>
        <v>150133.79583289064</v>
      </c>
      <c r="MS127" s="199">
        <f t="shared" ref="MS127:MS190" si="890">IF(MG127=$B$7,MR127,10000)</f>
        <v>10000</v>
      </c>
      <c r="MT127" s="468">
        <f t="shared" ref="MT127:MT190" si="891">-MO127</f>
        <v>-889.32945707741396</v>
      </c>
      <c r="MU127" s="46">
        <f t="shared" si="791"/>
        <v>-1076.608661999408</v>
      </c>
      <c r="MV127" s="46">
        <f t="shared" si="792"/>
        <v>-914.94866199940805</v>
      </c>
      <c r="MW127" s="48"/>
      <c r="MY127" s="45">
        <v>66</v>
      </c>
      <c r="MZ127" s="46">
        <f t="shared" si="793"/>
        <v>1076.608661999408</v>
      </c>
      <c r="NA127" s="46">
        <f t="shared" si="560"/>
        <v>161.66</v>
      </c>
      <c r="NB127" s="128">
        <f t="shared" si="794"/>
        <v>914.94866199940805</v>
      </c>
      <c r="NC127" s="46">
        <f t="shared" si="795"/>
        <v>263.95759982376728</v>
      </c>
      <c r="ND127" s="46">
        <f t="shared" si="796"/>
        <v>650.99106217564076</v>
      </c>
      <c r="NE127" s="51">
        <f t="shared" si="797"/>
        <v>157723.56883208474</v>
      </c>
      <c r="NF127" s="153">
        <f t="shared" ref="NF127:NF190" si="892">IF(MY127=$B$7,NE127,10000)</f>
        <v>10000</v>
      </c>
      <c r="NG127" s="45">
        <v>66</v>
      </c>
      <c r="NH127" s="46">
        <f t="shared" si="798"/>
        <v>1076.6099999999999</v>
      </c>
      <c r="NI127" s="46">
        <f t="shared" si="561"/>
        <v>161.66</v>
      </c>
      <c r="NJ127" s="128">
        <f t="shared" ref="NJ127:NJ190" si="893">IF(AND($H$7="Oui",NG127&gt;$I$7),0,IF(AND($H$7="Oui",NG127=$I$7),NL127+NK127,IF(NG127&gt;$B$7,0,IF(NG127=$B$7,NL127+NK127,ROUND(NH127-NI127,2)))))</f>
        <v>914.95</v>
      </c>
      <c r="NK127" s="46">
        <f t="shared" ref="NK127:NK190" si="894">IF(NG127&gt;$B$7,0,NM126*$D$7/12)</f>
        <v>263.95744686532561</v>
      </c>
      <c r="NL127" s="46">
        <f t="shared" si="799"/>
        <v>650.99255313467438</v>
      </c>
      <c r="NM127" s="51">
        <f t="shared" si="800"/>
        <v>157723.47556606069</v>
      </c>
      <c r="NN127" s="58">
        <f t="shared" si="801"/>
        <v>888.78037499999857</v>
      </c>
      <c r="NO127" s="52">
        <f t="shared" si="562"/>
        <v>154.04</v>
      </c>
      <c r="NP127" s="51">
        <f t="shared" si="802"/>
        <v>734.74037499999861</v>
      </c>
      <c r="NQ127" s="57">
        <f t="shared" si="803"/>
        <v>150171.08525000018</v>
      </c>
      <c r="NR127" s="153">
        <f t="shared" ref="NR127:NR190" si="895">IF(NG127=$B$7,NQ127,10000)</f>
        <v>10000</v>
      </c>
      <c r="NS127" s="469">
        <f t="shared" si="804"/>
        <v>-888.78037499999857</v>
      </c>
      <c r="NT127" s="46">
        <f t="shared" si="805"/>
        <v>-1076.6099999999999</v>
      </c>
      <c r="NU127" s="46">
        <f t="shared" si="806"/>
        <v>-914.95</v>
      </c>
      <c r="NV127" s="48"/>
      <c r="NX127" s="45">
        <v>66</v>
      </c>
      <c r="NY127" s="46">
        <f t="shared" si="807"/>
        <v>1076.6456011701148</v>
      </c>
      <c r="NZ127" s="46">
        <f t="shared" si="563"/>
        <v>160.49</v>
      </c>
      <c r="OA127" s="46">
        <f t="shared" si="808"/>
        <v>916.15560117011478</v>
      </c>
      <c r="OB127" s="46">
        <f t="shared" si="809"/>
        <v>264.07321206044099</v>
      </c>
      <c r="OC127" s="46">
        <f t="shared" si="810"/>
        <v>652.08238910967384</v>
      </c>
      <c r="OD127" s="51">
        <f t="shared" si="811"/>
        <v>157791.84484715489</v>
      </c>
      <c r="OE127" s="57">
        <f t="shared" si="588"/>
        <v>157226.36200851155</v>
      </c>
      <c r="OF127" s="153">
        <f t="shared" ref="OF127:OF190" si="896">IF(NX127=$B$7,OD127,10000)</f>
        <v>10000</v>
      </c>
      <c r="OG127" s="58">
        <f t="shared" si="812"/>
        <v>889.48383333333379</v>
      </c>
      <c r="OH127" s="241">
        <f t="shared" si="589"/>
        <v>153.11000000000001</v>
      </c>
      <c r="OI127" s="51">
        <f t="shared" si="813"/>
        <v>736.37383333333378</v>
      </c>
      <c r="OJ127" s="51">
        <f t="shared" si="814"/>
        <v>150211.92700000008</v>
      </c>
      <c r="OK127" s="153">
        <f t="shared" si="590"/>
        <v>149999.99999999942</v>
      </c>
      <c r="OL127" s="153">
        <f t="shared" ref="OL127:OL190" si="897">IF(NX127=$B$7,OJ127,10000)</f>
        <v>10000</v>
      </c>
      <c r="OM127" s="468">
        <f t="shared" ref="OM127:OM190" si="898">-OG127</f>
        <v>-889.48383333333379</v>
      </c>
      <c r="ON127" s="46">
        <f t="shared" ref="ON127:ON190" si="899">-NY127</f>
        <v>-1076.6456011701148</v>
      </c>
      <c r="OO127" s="46">
        <f t="shared" si="815"/>
        <v>-916.15560117011478</v>
      </c>
      <c r="OP127" s="48"/>
      <c r="OR127" s="45">
        <v>66</v>
      </c>
      <c r="OS127" s="46">
        <f t="shared" si="816"/>
        <v>1076.765700416463</v>
      </c>
      <c r="OT127" s="46">
        <f t="shared" si="564"/>
        <v>160.88</v>
      </c>
      <c r="OU127" s="128">
        <f t="shared" si="817"/>
        <v>915.88570041646301</v>
      </c>
      <c r="OV127" s="46">
        <f t="shared" si="818"/>
        <v>264.06909806609184</v>
      </c>
      <c r="OW127" s="46">
        <f t="shared" si="819"/>
        <v>651.81660235037111</v>
      </c>
      <c r="OX127" s="51">
        <f t="shared" si="820"/>
        <v>157789.64223730474</v>
      </c>
      <c r="OY127" s="51">
        <f t="shared" si="591"/>
        <v>157601.94161731339</v>
      </c>
      <c r="OZ127" s="153">
        <f t="shared" ref="OZ127:OZ190" si="900">IF(OR127=$B$7,OX127,10000)</f>
        <v>10000</v>
      </c>
      <c r="PA127" s="45">
        <v>66</v>
      </c>
      <c r="PB127" s="46">
        <f t="shared" si="821"/>
        <v>1076.765700416463</v>
      </c>
      <c r="PC127" s="46">
        <f t="shared" si="592"/>
        <v>160.88</v>
      </c>
      <c r="PD127" s="128">
        <f t="shared" si="822"/>
        <v>915.88570041646301</v>
      </c>
      <c r="PE127" s="46">
        <f t="shared" si="823"/>
        <v>264.06909806609184</v>
      </c>
      <c r="PF127" s="46">
        <f t="shared" si="824"/>
        <v>651.81660235037111</v>
      </c>
      <c r="PG127" s="51">
        <f t="shared" si="825"/>
        <v>157789.64223730474</v>
      </c>
      <c r="PH127" s="57">
        <f t="shared" si="593"/>
        <v>157601.78992024055</v>
      </c>
      <c r="PI127" s="688">
        <f t="shared" si="826"/>
        <v>889.6533333333341</v>
      </c>
      <c r="PJ127" s="52">
        <f t="shared" si="594"/>
        <v>153.71</v>
      </c>
      <c r="PK127" s="51">
        <f t="shared" si="827"/>
        <v>735.94333333333407</v>
      </c>
      <c r="PL127" s="57">
        <f t="shared" si="828"/>
        <v>150212.98000000016</v>
      </c>
      <c r="PM127" s="57">
        <f t="shared" si="595"/>
        <v>150587.33999999985</v>
      </c>
      <c r="PN127" s="153">
        <f t="shared" ref="PN127:PN190" si="901">IF(PA127=$B$7,PL127,10000)</f>
        <v>10000</v>
      </c>
      <c r="PO127" s="469">
        <f t="shared" si="829"/>
        <v>-889.6533333333341</v>
      </c>
      <c r="PP127" s="46">
        <f t="shared" si="830"/>
        <v>-1076.765700416463</v>
      </c>
      <c r="PQ127" s="46">
        <f t="shared" si="831"/>
        <v>-915.88570041646301</v>
      </c>
      <c r="PR127" s="48"/>
    </row>
    <row r="128" spans="2:434" hidden="1" x14ac:dyDescent="0.3">
      <c r="B128" s="45">
        <v>67</v>
      </c>
      <c r="C128" s="46">
        <f t="shared" si="596"/>
        <v>1111.77</v>
      </c>
      <c r="D128" s="46">
        <f t="shared" si="597"/>
        <v>100</v>
      </c>
      <c r="E128" s="46">
        <f t="shared" si="598"/>
        <v>1011.77</v>
      </c>
      <c r="F128" s="46">
        <f t="shared" si="599"/>
        <v>254.51536795577786</v>
      </c>
      <c r="G128" s="46">
        <f t="shared" si="600"/>
        <v>757.25463204422215</v>
      </c>
      <c r="H128" s="51">
        <f t="shared" si="601"/>
        <v>151951.96614142248</v>
      </c>
      <c r="I128" s="58">
        <f t="shared" si="602"/>
        <v>933.33333333333337</v>
      </c>
      <c r="J128" s="52">
        <f t="shared" si="603"/>
        <v>100</v>
      </c>
      <c r="K128" s="51">
        <f t="shared" si="604"/>
        <v>833.33333333333337</v>
      </c>
      <c r="L128" s="57">
        <f t="shared" si="605"/>
        <v>144166.66666666602</v>
      </c>
      <c r="M128" s="468">
        <f t="shared" si="832"/>
        <v>-933.33333333333337</v>
      </c>
      <c r="N128" s="46">
        <f t="shared" si="833"/>
        <v>-1111.77</v>
      </c>
      <c r="O128" s="47"/>
      <c r="P128" s="46">
        <f t="shared" si="834"/>
        <v>-1011.77</v>
      </c>
      <c r="Q128" s="48"/>
      <c r="R128" s="29"/>
      <c r="S128" s="29"/>
      <c r="T128" s="45">
        <v>67</v>
      </c>
      <c r="U128" s="46">
        <f t="shared" si="606"/>
        <v>1154.4100000000001</v>
      </c>
      <c r="V128" s="46">
        <f t="shared" si="607"/>
        <v>142.63999999999999</v>
      </c>
      <c r="W128" s="46">
        <f t="shared" si="835"/>
        <v>1011.77</v>
      </c>
      <c r="X128" s="46">
        <f t="shared" si="608"/>
        <v>254.51536795577786</v>
      </c>
      <c r="Y128" s="46">
        <f t="shared" si="609"/>
        <v>757.25463204422215</v>
      </c>
      <c r="Z128" s="51">
        <f t="shared" si="610"/>
        <v>151951.96614142248</v>
      </c>
      <c r="AA128" s="58">
        <f t="shared" si="611"/>
        <v>968.77333333333331</v>
      </c>
      <c r="AB128" s="52">
        <f t="shared" si="612"/>
        <v>135.44</v>
      </c>
      <c r="AC128" s="51">
        <f t="shared" si="613"/>
        <v>833.33333333333337</v>
      </c>
      <c r="AD128" s="57">
        <f t="shared" si="614"/>
        <v>144166.66666666602</v>
      </c>
      <c r="AE128" s="468">
        <f t="shared" si="836"/>
        <v>-968.77333333333331</v>
      </c>
      <c r="AF128" s="46">
        <f t="shared" si="615"/>
        <v>-1154.4100000000001</v>
      </c>
      <c r="AG128" s="47"/>
      <c r="AH128" s="46">
        <f t="shared" si="837"/>
        <v>-1011.77</v>
      </c>
      <c r="AI128" s="48"/>
      <c r="AJ128" s="29"/>
      <c r="AK128" s="45">
        <v>67</v>
      </c>
      <c r="AL128" s="46">
        <f t="shared" si="616"/>
        <v>1117.72</v>
      </c>
      <c r="AM128" s="46"/>
      <c r="AN128" s="46"/>
      <c r="AO128" s="46">
        <f t="shared" si="617"/>
        <v>141.62</v>
      </c>
      <c r="AP128" s="128">
        <f t="shared" si="618"/>
        <v>976.1</v>
      </c>
      <c r="AQ128" s="128"/>
      <c r="AR128" s="128"/>
      <c r="AS128" s="46">
        <f t="shared" si="619"/>
        <v>261.07718785255651</v>
      </c>
      <c r="AT128" s="46">
        <f t="shared" si="620"/>
        <v>715.02281214744357</v>
      </c>
      <c r="AU128" s="51"/>
      <c r="AV128" s="51"/>
      <c r="AW128" s="51">
        <f t="shared" si="621"/>
        <v>155931.28989938644</v>
      </c>
      <c r="AX128" s="58">
        <f t="shared" si="622"/>
        <v>927.38215694565588</v>
      </c>
      <c r="AY128" s="52"/>
      <c r="AZ128" s="52"/>
      <c r="BA128" s="52">
        <f t="shared" si="623"/>
        <v>134.94</v>
      </c>
      <c r="BB128" s="51">
        <f t="shared" si="624"/>
        <v>792.44215694565582</v>
      </c>
      <c r="BC128" s="51"/>
      <c r="BD128" s="51"/>
      <c r="BE128" s="57">
        <f t="shared" si="625"/>
        <v>148458.435484641</v>
      </c>
      <c r="BF128" s="468">
        <f t="shared" si="626"/>
        <v>-927.38215694565588</v>
      </c>
      <c r="BG128" s="46">
        <f t="shared" si="627"/>
        <v>-1117.72</v>
      </c>
      <c r="BH128" s="46">
        <f t="shared" si="628"/>
        <v>-976.1</v>
      </c>
      <c r="BI128" s="48"/>
      <c r="BJ128" s="12"/>
      <c r="BK128" s="45">
        <v>67</v>
      </c>
      <c r="BL128" s="46">
        <f t="shared" si="838"/>
        <v>1152.6300000000001</v>
      </c>
      <c r="BM128" s="46">
        <f t="shared" si="839"/>
        <v>140.86000000000001</v>
      </c>
      <c r="BN128" s="46">
        <f t="shared" si="840"/>
        <v>1011.77</v>
      </c>
      <c r="BO128" s="46">
        <f t="shared" si="629"/>
        <v>254.51536795577786</v>
      </c>
      <c r="BP128" s="46">
        <f t="shared" si="630"/>
        <v>757.25463204422215</v>
      </c>
      <c r="BQ128" s="51">
        <f t="shared" si="631"/>
        <v>151951.96614142248</v>
      </c>
      <c r="BR128" s="57">
        <f t="shared" si="565"/>
        <v>157226.36200851155</v>
      </c>
      <c r="BS128" s="58">
        <f t="shared" si="632"/>
        <v>967.71333333333337</v>
      </c>
      <c r="BT128" s="52">
        <f t="shared" si="841"/>
        <v>134.38</v>
      </c>
      <c r="BU128" s="51">
        <f t="shared" si="633"/>
        <v>833.33333333333337</v>
      </c>
      <c r="BV128" s="51">
        <f t="shared" si="634"/>
        <v>144166.66666666602</v>
      </c>
      <c r="BW128" s="153">
        <f t="shared" si="566"/>
        <v>149999.99999999942</v>
      </c>
      <c r="BX128" s="468">
        <f t="shared" si="842"/>
        <v>-967.71333333333337</v>
      </c>
      <c r="BY128" s="46">
        <f t="shared" si="843"/>
        <v>-1152.6300000000001</v>
      </c>
      <c r="BZ128" s="46">
        <f t="shared" si="635"/>
        <v>-1011.77</v>
      </c>
      <c r="CA128" s="48"/>
      <c r="CB128" s="29"/>
      <c r="CC128" s="45">
        <v>67</v>
      </c>
      <c r="CD128" s="128">
        <f t="shared" si="636"/>
        <v>1117.6300000000001</v>
      </c>
      <c r="CE128" s="46">
        <f t="shared" si="844"/>
        <v>140.08000000000001</v>
      </c>
      <c r="CF128" s="128">
        <f t="shared" si="637"/>
        <v>977.55</v>
      </c>
      <c r="CG128" s="46">
        <f t="shared" si="845"/>
        <v>260.74405586850389</v>
      </c>
      <c r="CH128" s="46">
        <f t="shared" si="638"/>
        <v>716.80594413149606</v>
      </c>
      <c r="CI128" s="51">
        <f t="shared" si="639"/>
        <v>155729.62757697084</v>
      </c>
      <c r="CJ128" s="199">
        <f t="shared" si="567"/>
        <v>160722.29206424631</v>
      </c>
      <c r="CK128" s="153">
        <f t="shared" si="846"/>
        <v>10000</v>
      </c>
      <c r="CL128" s="45">
        <v>67</v>
      </c>
      <c r="CM128" s="46">
        <f t="shared" si="847"/>
        <v>1117.6300000000001</v>
      </c>
      <c r="CN128" s="128">
        <f t="shared" si="640"/>
        <v>140.08000000000001</v>
      </c>
      <c r="CO128" s="128">
        <f t="shared" si="641"/>
        <v>977.55</v>
      </c>
      <c r="CP128" s="46">
        <f t="shared" si="642"/>
        <v>260.74405586850389</v>
      </c>
      <c r="CQ128" s="46">
        <f t="shared" si="643"/>
        <v>716.80594413149606</v>
      </c>
      <c r="CR128" s="51">
        <f t="shared" si="644"/>
        <v>155729.62757697084</v>
      </c>
      <c r="CS128" s="153">
        <f t="shared" si="568"/>
        <v>160722.29206424631</v>
      </c>
      <c r="CT128" s="58">
        <f t="shared" si="645"/>
        <v>927.86033333333398</v>
      </c>
      <c r="CU128" s="52">
        <f t="shared" si="848"/>
        <v>134.08000000000001</v>
      </c>
      <c r="CV128" s="51">
        <f t="shared" si="849"/>
        <v>793.78033333333394</v>
      </c>
      <c r="CW128" s="51">
        <f t="shared" si="646"/>
        <v>148275.43766666661</v>
      </c>
      <c r="CX128" s="57">
        <f t="shared" si="569"/>
        <v>153831.89999999991</v>
      </c>
      <c r="CY128" s="153">
        <f t="shared" si="850"/>
        <v>10000</v>
      </c>
      <c r="CZ128" s="479">
        <f t="shared" si="647"/>
        <v>-927.86033333333398</v>
      </c>
      <c r="DA128" s="46">
        <f t="shared" si="851"/>
        <v>-1117.6300000000001</v>
      </c>
      <c r="DB128" s="46">
        <f t="shared" si="852"/>
        <v>-977.55</v>
      </c>
      <c r="DC128" s="48"/>
      <c r="DE128" s="45">
        <v>67</v>
      </c>
      <c r="DF128" s="46">
        <f t="shared" si="648"/>
        <v>1093.43</v>
      </c>
      <c r="DG128" s="46">
        <f t="shared" si="570"/>
        <v>81.66</v>
      </c>
      <c r="DH128" s="46">
        <f t="shared" si="649"/>
        <v>1011.77</v>
      </c>
      <c r="DI128" s="46">
        <f t="shared" si="650"/>
        <v>254.51536795577786</v>
      </c>
      <c r="DJ128" s="46">
        <f t="shared" si="651"/>
        <v>757.25463204422215</v>
      </c>
      <c r="DK128" s="51">
        <f t="shared" si="652"/>
        <v>151951.96614142248</v>
      </c>
      <c r="DL128" s="58">
        <f t="shared" si="653"/>
        <v>914.99333333333334</v>
      </c>
      <c r="DM128" s="52">
        <f t="shared" si="571"/>
        <v>81.66</v>
      </c>
      <c r="DN128" s="51">
        <f t="shared" si="654"/>
        <v>833.33333333333337</v>
      </c>
      <c r="DO128" s="57">
        <f t="shared" si="655"/>
        <v>144166.66666666602</v>
      </c>
      <c r="DP128" s="468">
        <f t="shared" si="853"/>
        <v>-914.99333333333334</v>
      </c>
      <c r="DQ128" s="46">
        <f t="shared" si="854"/>
        <v>-1093.43</v>
      </c>
      <c r="DR128" s="47"/>
      <c r="DS128" s="46">
        <f t="shared" si="855"/>
        <v>-1011.77</v>
      </c>
      <c r="DT128" s="48"/>
      <c r="DU128" s="29"/>
      <c r="DV128" s="45">
        <v>67</v>
      </c>
      <c r="DW128" s="46">
        <f t="shared" si="856"/>
        <v>1074.1099999999999</v>
      </c>
      <c r="DX128" s="46">
        <f t="shared" si="572"/>
        <v>62.34</v>
      </c>
      <c r="DY128" s="46">
        <f t="shared" si="857"/>
        <v>1011.77</v>
      </c>
      <c r="DZ128" s="46">
        <f t="shared" si="656"/>
        <v>254.51536795577786</v>
      </c>
      <c r="EA128" s="46">
        <f t="shared" si="657"/>
        <v>757.25463204422215</v>
      </c>
      <c r="EB128" s="51">
        <f t="shared" si="658"/>
        <v>151951.96614142248</v>
      </c>
      <c r="EC128" s="58">
        <f t="shared" si="659"/>
        <v>892.53333333333342</v>
      </c>
      <c r="ED128" s="52">
        <f t="shared" si="573"/>
        <v>59.199999999999996</v>
      </c>
      <c r="EE128" s="51">
        <f t="shared" si="660"/>
        <v>833.33333333333337</v>
      </c>
      <c r="EF128" s="57">
        <f t="shared" si="661"/>
        <v>144166.66666666602</v>
      </c>
      <c r="EG128" s="468">
        <f t="shared" si="858"/>
        <v>-892.53333333333342</v>
      </c>
      <c r="EH128" s="46">
        <f t="shared" si="859"/>
        <v>-1074.1099999999999</v>
      </c>
      <c r="EI128" s="47"/>
      <c r="EJ128" s="46">
        <f t="shared" si="860"/>
        <v>-1011.77</v>
      </c>
      <c r="EK128" s="48"/>
      <c r="EL128" s="29"/>
      <c r="EM128" s="45">
        <v>67</v>
      </c>
      <c r="EN128" s="46">
        <f t="shared" si="550"/>
        <v>1058.0868689014749</v>
      </c>
      <c r="EO128" s="46">
        <f t="shared" si="574"/>
        <v>62.569999999999993</v>
      </c>
      <c r="EP128" s="128">
        <f t="shared" si="662"/>
        <v>995.51686890147494</v>
      </c>
      <c r="EQ128" s="46">
        <f t="shared" si="663"/>
        <v>255.41212298929227</v>
      </c>
      <c r="ER128" s="46">
        <f t="shared" si="664"/>
        <v>740.10474591218269</v>
      </c>
      <c r="ES128" s="51">
        <f t="shared" si="665"/>
        <v>152507.16904766316</v>
      </c>
      <c r="ET128" s="153">
        <f t="shared" si="861"/>
        <v>10000</v>
      </c>
      <c r="EU128" s="45">
        <v>67</v>
      </c>
      <c r="EV128" s="46">
        <f t="shared" si="666"/>
        <v>1058.0899999999999</v>
      </c>
      <c r="EW128" s="46">
        <f t="shared" si="575"/>
        <v>62.569999999999993</v>
      </c>
      <c r="EX128" s="128">
        <f t="shared" si="667"/>
        <v>995.52</v>
      </c>
      <c r="EY128" s="46">
        <f t="shared" si="668"/>
        <v>255.41175923121844</v>
      </c>
      <c r="EZ128" s="46">
        <f t="shared" si="669"/>
        <v>740.10824076878157</v>
      </c>
      <c r="FA128" s="51">
        <f t="shared" si="670"/>
        <v>152506.9472979623</v>
      </c>
      <c r="FB128" s="58">
        <f t="shared" si="671"/>
        <v>874.86920833333363</v>
      </c>
      <c r="FC128" s="52">
        <f t="shared" si="576"/>
        <v>59.5</v>
      </c>
      <c r="FD128" s="51">
        <f t="shared" si="862"/>
        <v>815.36920833333363</v>
      </c>
      <c r="FE128" s="57">
        <f t="shared" si="672"/>
        <v>144929.04304166653</v>
      </c>
      <c r="FF128" s="153">
        <f t="shared" si="863"/>
        <v>10000</v>
      </c>
      <c r="FG128" s="469">
        <f t="shared" si="673"/>
        <v>-874.86920833333363</v>
      </c>
      <c r="FH128" s="46">
        <f t="shared" si="674"/>
        <v>-1058.0899999999999</v>
      </c>
      <c r="FI128" s="46">
        <f t="shared" si="675"/>
        <v>-995.52</v>
      </c>
      <c r="FJ128" s="48"/>
      <c r="FL128" s="45">
        <v>67</v>
      </c>
      <c r="FM128" s="46">
        <f t="shared" si="864"/>
        <v>1075.96</v>
      </c>
      <c r="FN128" s="46">
        <f t="shared" si="551"/>
        <v>64.19</v>
      </c>
      <c r="FO128" s="46">
        <f t="shared" si="865"/>
        <v>1011.77</v>
      </c>
      <c r="FP128" s="46">
        <f t="shared" si="676"/>
        <v>254.51536795577786</v>
      </c>
      <c r="FQ128" s="46">
        <f t="shared" si="677"/>
        <v>757.25463204422215</v>
      </c>
      <c r="FR128" s="51">
        <f t="shared" si="678"/>
        <v>151951.96614142248</v>
      </c>
      <c r="FS128" s="57">
        <f t="shared" si="577"/>
        <v>157226.36200851155</v>
      </c>
      <c r="FT128" s="58">
        <f t="shared" si="679"/>
        <v>894.56333333333339</v>
      </c>
      <c r="FU128" s="241">
        <f t="shared" si="552"/>
        <v>61.230000000000004</v>
      </c>
      <c r="FV128" s="51">
        <f t="shared" si="680"/>
        <v>833.33333333333337</v>
      </c>
      <c r="FW128" s="51">
        <f t="shared" si="681"/>
        <v>144166.66666666602</v>
      </c>
      <c r="FX128" s="153">
        <f t="shared" si="578"/>
        <v>149999.99999999942</v>
      </c>
      <c r="FY128" s="468">
        <f t="shared" si="866"/>
        <v>-894.56333333333339</v>
      </c>
      <c r="FZ128" s="46">
        <f t="shared" si="867"/>
        <v>-1075.96</v>
      </c>
      <c r="GA128" s="46">
        <f t="shared" si="682"/>
        <v>-1011.77</v>
      </c>
      <c r="GB128" s="48"/>
      <c r="GD128" s="45">
        <v>67</v>
      </c>
      <c r="GE128" s="46">
        <f t="shared" si="553"/>
        <v>1060.0875939185617</v>
      </c>
      <c r="GF128" s="128">
        <f t="shared" si="579"/>
        <v>64.349999999999994</v>
      </c>
      <c r="GG128" s="128">
        <f t="shared" si="683"/>
        <v>995.73759391856163</v>
      </c>
      <c r="GH128" s="46">
        <f t="shared" si="684"/>
        <v>255.30861333461721</v>
      </c>
      <c r="GI128" s="46">
        <f t="shared" si="685"/>
        <v>740.42898058394439</v>
      </c>
      <c r="GJ128" s="51">
        <f t="shared" si="686"/>
        <v>152444.73902018639</v>
      </c>
      <c r="GK128" s="51">
        <f t="shared" si="580"/>
        <v>157601.94161731339</v>
      </c>
      <c r="GL128" s="153">
        <f t="shared" si="868"/>
        <v>10000</v>
      </c>
      <c r="GM128" s="45">
        <v>67</v>
      </c>
      <c r="GN128" s="46">
        <f t="shared" si="687"/>
        <v>1060.0899999999999</v>
      </c>
      <c r="GO128" s="46">
        <f t="shared" si="554"/>
        <v>64.349999999999994</v>
      </c>
      <c r="GP128" s="128">
        <f t="shared" si="869"/>
        <v>995.74</v>
      </c>
      <c r="GQ128" s="46">
        <f t="shared" si="688"/>
        <v>255.30833380602914</v>
      </c>
      <c r="GR128" s="46">
        <f t="shared" si="689"/>
        <v>740.43166619397084</v>
      </c>
      <c r="GS128" s="51">
        <f t="shared" si="690"/>
        <v>152444.5686174235</v>
      </c>
      <c r="GT128" s="57">
        <f t="shared" si="581"/>
        <v>157601.78992024055</v>
      </c>
      <c r="GU128" s="58">
        <f t="shared" si="691"/>
        <v>876.92633333333197</v>
      </c>
      <c r="GV128" s="52">
        <f t="shared" si="555"/>
        <v>61.480000000000004</v>
      </c>
      <c r="GW128" s="51">
        <f t="shared" si="870"/>
        <v>815.44633333333195</v>
      </c>
      <c r="GX128" s="57">
        <f t="shared" si="692"/>
        <v>144879.21566666657</v>
      </c>
      <c r="GY128" s="57">
        <f t="shared" si="582"/>
        <v>150587.33999999985</v>
      </c>
      <c r="GZ128" s="153">
        <f t="shared" si="871"/>
        <v>10000</v>
      </c>
      <c r="HA128" s="469">
        <f t="shared" si="693"/>
        <v>-876.92633333333197</v>
      </c>
      <c r="HB128" s="46">
        <f t="shared" si="694"/>
        <v>-1060.0899999999999</v>
      </c>
      <c r="HC128" s="46">
        <f t="shared" si="695"/>
        <v>-995.74</v>
      </c>
      <c r="HD128" s="48"/>
      <c r="HF128" s="45">
        <v>67</v>
      </c>
      <c r="HG128" s="46">
        <f t="shared" si="696"/>
        <v>1123.8775326810628</v>
      </c>
      <c r="HH128" s="46">
        <f t="shared" si="697"/>
        <v>250</v>
      </c>
      <c r="HI128" s="46">
        <f t="shared" si="698"/>
        <v>873.8775326810628</v>
      </c>
      <c r="HJ128" s="46">
        <f t="shared" si="699"/>
        <v>270.53514437554139</v>
      </c>
      <c r="HK128" s="46">
        <f t="shared" si="700"/>
        <v>603.34238830552135</v>
      </c>
      <c r="HL128" s="51">
        <f t="shared" si="701"/>
        <v>161717.74423701933</v>
      </c>
      <c r="HM128" s="153">
        <f t="shared" si="872"/>
        <v>10000</v>
      </c>
      <c r="HN128" s="58">
        <f t="shared" si="702"/>
        <v>933.33333333333724</v>
      </c>
      <c r="HO128" s="52">
        <f t="shared" si="703"/>
        <v>250</v>
      </c>
      <c r="HP128" s="51">
        <f t="shared" si="704"/>
        <v>683.33333333333724</v>
      </c>
      <c r="HQ128" s="57">
        <f t="shared" si="705"/>
        <v>154216.66666666602</v>
      </c>
      <c r="HR128" s="153">
        <f t="shared" si="873"/>
        <v>10000</v>
      </c>
      <c r="HS128" s="468">
        <f t="shared" si="706"/>
        <v>-933.33333333333724</v>
      </c>
      <c r="HT128" s="46">
        <f t="shared" si="707"/>
        <v>-1123.8775326810628</v>
      </c>
      <c r="HU128" s="46">
        <f t="shared" si="708"/>
        <v>-873.8775326810628</v>
      </c>
      <c r="HV128" s="48"/>
      <c r="HW128" s="29"/>
      <c r="HX128" s="45">
        <v>67</v>
      </c>
      <c r="HY128" s="128">
        <f t="shared" si="709"/>
        <v>1124.3399999999999</v>
      </c>
      <c r="HZ128" s="46">
        <f t="shared" si="710"/>
        <v>235.04</v>
      </c>
      <c r="IA128" s="46">
        <f t="shared" si="711"/>
        <v>889.3</v>
      </c>
      <c r="IB128" s="46">
        <f t="shared" si="712"/>
        <v>272.02757919949119</v>
      </c>
      <c r="IC128" s="46">
        <f t="shared" si="713"/>
        <v>617.27242080050883</v>
      </c>
      <c r="ID128" s="51">
        <f t="shared" si="714"/>
        <v>162599.2750988942</v>
      </c>
      <c r="IE128" s="153">
        <f t="shared" si="874"/>
        <v>10000</v>
      </c>
      <c r="IF128" s="58">
        <f t="shared" si="715"/>
        <v>930.14625019664186</v>
      </c>
      <c r="IG128" s="52">
        <f t="shared" si="716"/>
        <v>224.02</v>
      </c>
      <c r="IH128" s="51">
        <f t="shared" si="717"/>
        <v>706.12625019664188</v>
      </c>
      <c r="II128" s="57">
        <f t="shared" si="875"/>
        <v>154866.78123682505</v>
      </c>
      <c r="IJ128" s="153">
        <f t="shared" si="876"/>
        <v>10000</v>
      </c>
      <c r="IK128" s="468">
        <f t="shared" si="718"/>
        <v>-930.14625019664186</v>
      </c>
      <c r="IL128" s="46">
        <f t="shared" si="719"/>
        <v>-1124.3399999999999</v>
      </c>
      <c r="IM128" s="46">
        <f t="shared" si="720"/>
        <v>-889.3</v>
      </c>
      <c r="IN128" s="48"/>
      <c r="IO128" s="53">
        <f t="shared" si="721"/>
        <v>235.04553130989768</v>
      </c>
      <c r="IQ128" s="45">
        <v>67</v>
      </c>
      <c r="IR128" s="128">
        <f t="shared" si="722"/>
        <v>1126.4568749999989</v>
      </c>
      <c r="IS128" s="128">
        <f t="shared" si="723"/>
        <v>239.52</v>
      </c>
      <c r="IT128" s="128">
        <f t="shared" si="724"/>
        <v>886.93687499999896</v>
      </c>
      <c r="IU128" s="46">
        <f t="shared" si="364"/>
        <v>272.33999999999997</v>
      </c>
      <c r="IV128" s="46">
        <f t="shared" si="725"/>
        <v>614.59687499999905</v>
      </c>
      <c r="IW128" s="51">
        <f t="shared" si="726"/>
        <v>162792.15937500013</v>
      </c>
      <c r="IX128" s="199">
        <f t="shared" si="877"/>
        <v>10000</v>
      </c>
      <c r="IY128" s="128">
        <f t="shared" si="727"/>
        <v>235.15509364658783</v>
      </c>
      <c r="IZ128" s="408">
        <f t="shared" si="728"/>
        <v>0</v>
      </c>
      <c r="JA128" s="58">
        <f t="shared" si="729"/>
        <v>931.95916666666494</v>
      </c>
      <c r="JB128" s="52">
        <f t="shared" si="730"/>
        <v>228.32</v>
      </c>
      <c r="JC128" s="51">
        <f t="shared" si="731"/>
        <v>703.63916666666501</v>
      </c>
      <c r="JD128" s="57">
        <f t="shared" si="732"/>
        <v>155062.59583333341</v>
      </c>
      <c r="JE128" s="280">
        <f t="shared" si="733"/>
        <v>10000</v>
      </c>
      <c r="JF128" s="280">
        <f t="shared" si="734"/>
        <v>0</v>
      </c>
      <c r="JG128" s="468">
        <f t="shared" si="735"/>
        <v>-931.95916666666494</v>
      </c>
      <c r="JH128" s="46">
        <f t="shared" si="736"/>
        <v>-1126.4568749999989</v>
      </c>
      <c r="JI128" s="46">
        <f t="shared" si="737"/>
        <v>-886.93687499999896</v>
      </c>
      <c r="JJ128" s="48"/>
      <c r="JL128" s="45">
        <v>67</v>
      </c>
      <c r="JM128" s="46">
        <f t="shared" si="738"/>
        <v>1124.4930833333331</v>
      </c>
      <c r="JN128" s="46">
        <f t="shared" si="739"/>
        <v>231.16</v>
      </c>
      <c r="JO128" s="128">
        <f t="shared" si="740"/>
        <v>893.33308333333309</v>
      </c>
      <c r="JP128" s="46">
        <f t="shared" si="878"/>
        <v>272.39</v>
      </c>
      <c r="JQ128" s="46">
        <f t="shared" si="741"/>
        <v>620.94308333333311</v>
      </c>
      <c r="JR128" s="51">
        <f t="shared" si="742"/>
        <v>162811.29341666662</v>
      </c>
      <c r="JS128" s="51">
        <f t="shared" si="583"/>
        <v>157226.36200851155</v>
      </c>
      <c r="JT128" s="199">
        <f t="shared" si="879"/>
        <v>10000</v>
      </c>
      <c r="JU128" s="128">
        <f t="shared" si="743"/>
        <v>231.16023253687567</v>
      </c>
      <c r="JV128" s="408">
        <f t="shared" si="744"/>
        <v>0</v>
      </c>
      <c r="JW128" s="58">
        <f t="shared" si="745"/>
        <v>930.37233333333074</v>
      </c>
      <c r="JX128" s="52">
        <f t="shared" si="746"/>
        <v>220.54</v>
      </c>
      <c r="JY128" s="51">
        <f t="shared" si="747"/>
        <v>709.83233333333078</v>
      </c>
      <c r="JZ128" s="51">
        <f t="shared" si="748"/>
        <v>155087.95366666687</v>
      </c>
      <c r="KA128" s="199">
        <f t="shared" si="584"/>
        <v>149999.99999999942</v>
      </c>
      <c r="KB128" s="128">
        <f t="shared" si="880"/>
        <v>10000</v>
      </c>
      <c r="KC128" s="204">
        <f t="shared" si="749"/>
        <v>0</v>
      </c>
      <c r="KD128" s="468">
        <f t="shared" si="881"/>
        <v>-930.37233333333074</v>
      </c>
      <c r="KE128" s="46">
        <f t="shared" si="750"/>
        <v>-1124.4930833333331</v>
      </c>
      <c r="KF128" s="46">
        <f t="shared" si="751"/>
        <v>-893.33308333333309</v>
      </c>
      <c r="KG128" s="48"/>
      <c r="KI128" s="45">
        <v>67</v>
      </c>
      <c r="KJ128" s="46">
        <f t="shared" si="752"/>
        <v>1124.4890404061762</v>
      </c>
      <c r="KK128" s="46">
        <f t="shared" si="753"/>
        <v>233.06</v>
      </c>
      <c r="KL128" s="128">
        <f t="shared" si="754"/>
        <v>891.42904040617623</v>
      </c>
      <c r="KM128" s="46">
        <f t="shared" si="755"/>
        <v>272.24432488424469</v>
      </c>
      <c r="KN128" s="46">
        <f t="shared" si="756"/>
        <v>619.18471552193159</v>
      </c>
      <c r="KO128" s="51">
        <f t="shared" si="757"/>
        <v>162727.41021502487</v>
      </c>
      <c r="KP128" s="199">
        <f t="shared" si="585"/>
        <v>160722.29206424631</v>
      </c>
      <c r="KQ128" s="199">
        <f t="shared" si="882"/>
        <v>10000</v>
      </c>
      <c r="KR128" s="128">
        <f t="shared" si="758"/>
        <v>302.21764420972892</v>
      </c>
      <c r="KS128" s="408">
        <f t="shared" si="759"/>
        <v>0</v>
      </c>
      <c r="KT128" s="45">
        <v>67</v>
      </c>
      <c r="KU128" s="46">
        <f t="shared" si="883"/>
        <v>1124.49</v>
      </c>
      <c r="KV128" s="46">
        <f t="shared" si="760"/>
        <v>233.06</v>
      </c>
      <c r="KW128" s="128">
        <f t="shared" si="761"/>
        <v>891.43</v>
      </c>
      <c r="KX128" s="46">
        <f t="shared" si="762"/>
        <v>272.24421340260369</v>
      </c>
      <c r="KY128" s="46">
        <f t="shared" si="763"/>
        <v>619.18578659739626</v>
      </c>
      <c r="KZ128" s="51">
        <f t="shared" si="764"/>
        <v>162727.34225496481</v>
      </c>
      <c r="LA128" s="153">
        <f t="shared" si="586"/>
        <v>160722.29206424631</v>
      </c>
      <c r="LB128" s="58">
        <f t="shared" si="765"/>
        <v>930.59633333333579</v>
      </c>
      <c r="LC128" s="52">
        <f t="shared" si="766"/>
        <v>223.08</v>
      </c>
      <c r="LD128" s="51">
        <f t="shared" si="767"/>
        <v>707.51633333333575</v>
      </c>
      <c r="LE128" s="51">
        <f t="shared" si="768"/>
        <v>155023.0456666667</v>
      </c>
      <c r="LF128" s="51">
        <f t="shared" si="587"/>
        <v>153831.89999999991</v>
      </c>
      <c r="LG128" s="128">
        <f t="shared" si="769"/>
        <v>10000</v>
      </c>
      <c r="LH128" s="204">
        <f t="shared" si="770"/>
        <v>0</v>
      </c>
      <c r="LI128" s="479">
        <f t="shared" si="771"/>
        <v>-930.59633333333579</v>
      </c>
      <c r="LJ128" s="46">
        <f t="shared" si="884"/>
        <v>-1124.49</v>
      </c>
      <c r="LK128" s="46">
        <f t="shared" si="885"/>
        <v>-891.43</v>
      </c>
      <c r="LL128" s="48"/>
      <c r="LN128" s="45">
        <v>67</v>
      </c>
      <c r="LO128" s="46">
        <f t="shared" si="772"/>
        <v>1123.1238136873469</v>
      </c>
      <c r="LP128" s="46">
        <f t="shared" si="556"/>
        <v>276.66000000000003</v>
      </c>
      <c r="LQ128" s="46">
        <f t="shared" si="773"/>
        <v>846.46381368734683</v>
      </c>
      <c r="LR128" s="46">
        <f t="shared" si="774"/>
        <v>268.27446833464552</v>
      </c>
      <c r="LS128" s="46">
        <f t="shared" si="775"/>
        <v>578.18934535270137</v>
      </c>
      <c r="LT128" s="51">
        <f t="shared" si="776"/>
        <v>160386.4916554346</v>
      </c>
      <c r="LU128" s="199">
        <f t="shared" si="886"/>
        <v>10000</v>
      </c>
      <c r="LV128" s="58">
        <f t="shared" si="777"/>
        <v>933.33033333333128</v>
      </c>
      <c r="LW128" s="52">
        <f t="shared" si="557"/>
        <v>276.66000000000003</v>
      </c>
      <c r="LX128" s="51">
        <f t="shared" si="778"/>
        <v>656.6703333333312</v>
      </c>
      <c r="LY128" s="51">
        <f t="shared" si="779"/>
        <v>152963.00766666644</v>
      </c>
      <c r="LZ128" s="46">
        <f t="shared" si="887"/>
        <v>276.66000000000003</v>
      </c>
      <c r="MA128" s="199">
        <f t="shared" si="888"/>
        <v>10000</v>
      </c>
      <c r="MB128" s="468">
        <f t="shared" si="780"/>
        <v>-933.33033333333128</v>
      </c>
      <c r="MC128" s="46">
        <f t="shared" si="781"/>
        <v>-1123.1238136873469</v>
      </c>
      <c r="MD128" s="46">
        <f t="shared" si="782"/>
        <v>-846.46381368734683</v>
      </c>
      <c r="ME128" s="48"/>
      <c r="MG128" s="45">
        <v>67</v>
      </c>
      <c r="MH128" s="46">
        <f t="shared" si="783"/>
        <v>1076.608661999408</v>
      </c>
      <c r="MI128" s="46">
        <f t="shared" si="558"/>
        <v>160.99</v>
      </c>
      <c r="MJ128" s="46">
        <f t="shared" si="784"/>
        <v>915.618661999408</v>
      </c>
      <c r="MK128" s="46">
        <f t="shared" si="785"/>
        <v>262.87261472014126</v>
      </c>
      <c r="ML128" s="46">
        <f t="shared" si="786"/>
        <v>652.7460472792668</v>
      </c>
      <c r="MM128" s="51">
        <f t="shared" si="787"/>
        <v>157070.82278480547</v>
      </c>
      <c r="MN128" s="199">
        <f t="shared" si="889"/>
        <v>10000</v>
      </c>
      <c r="MO128" s="58">
        <f t="shared" si="788"/>
        <v>889.32945707741396</v>
      </c>
      <c r="MP128" s="52">
        <f t="shared" si="559"/>
        <v>153.26</v>
      </c>
      <c r="MQ128" s="51">
        <f t="shared" si="789"/>
        <v>736.06945707741397</v>
      </c>
      <c r="MR128" s="57">
        <f t="shared" si="790"/>
        <v>149397.72637581322</v>
      </c>
      <c r="MS128" s="199">
        <f t="shared" si="890"/>
        <v>10000</v>
      </c>
      <c r="MT128" s="468">
        <f t="shared" si="891"/>
        <v>-889.32945707741396</v>
      </c>
      <c r="MU128" s="46">
        <f t="shared" si="791"/>
        <v>-1076.608661999408</v>
      </c>
      <c r="MV128" s="46">
        <f t="shared" si="792"/>
        <v>-915.618661999408</v>
      </c>
      <c r="MW128" s="48"/>
      <c r="MY128" s="45">
        <v>67</v>
      </c>
      <c r="MZ128" s="46">
        <f t="shared" si="793"/>
        <v>1076.608661999408</v>
      </c>
      <c r="NA128" s="46">
        <f t="shared" si="560"/>
        <v>160.99</v>
      </c>
      <c r="NB128" s="128">
        <f t="shared" si="794"/>
        <v>915.618661999408</v>
      </c>
      <c r="NC128" s="46">
        <f t="shared" si="795"/>
        <v>262.87261472014126</v>
      </c>
      <c r="ND128" s="46">
        <f t="shared" si="796"/>
        <v>652.7460472792668</v>
      </c>
      <c r="NE128" s="51">
        <f t="shared" si="797"/>
        <v>157070.82278480547</v>
      </c>
      <c r="NF128" s="153">
        <f t="shared" si="892"/>
        <v>10000</v>
      </c>
      <c r="NG128" s="45">
        <v>67</v>
      </c>
      <c r="NH128" s="46">
        <f t="shared" si="798"/>
        <v>1076.6099999999999</v>
      </c>
      <c r="NI128" s="46">
        <f t="shared" si="561"/>
        <v>160.99</v>
      </c>
      <c r="NJ128" s="128">
        <f t="shared" si="893"/>
        <v>915.62</v>
      </c>
      <c r="NK128" s="46">
        <f t="shared" si="894"/>
        <v>262.87245927676781</v>
      </c>
      <c r="NL128" s="46">
        <f t="shared" si="799"/>
        <v>652.74754072323219</v>
      </c>
      <c r="NM128" s="51">
        <f t="shared" si="800"/>
        <v>157070.72802533745</v>
      </c>
      <c r="NN128" s="58">
        <f t="shared" si="801"/>
        <v>888.78037499999857</v>
      </c>
      <c r="NO128" s="52">
        <f t="shared" si="562"/>
        <v>153.29</v>
      </c>
      <c r="NP128" s="51">
        <f t="shared" si="802"/>
        <v>735.49037499999861</v>
      </c>
      <c r="NQ128" s="57">
        <f t="shared" si="803"/>
        <v>149435.59487500018</v>
      </c>
      <c r="NR128" s="153">
        <f t="shared" si="895"/>
        <v>10000</v>
      </c>
      <c r="NS128" s="469">
        <f t="shared" si="804"/>
        <v>-888.78037499999857</v>
      </c>
      <c r="NT128" s="46">
        <f t="shared" si="805"/>
        <v>-1076.6099999999999</v>
      </c>
      <c r="NU128" s="46">
        <f t="shared" si="806"/>
        <v>-915.62</v>
      </c>
      <c r="NV128" s="48"/>
      <c r="NX128" s="45">
        <v>67</v>
      </c>
      <c r="NY128" s="46">
        <f t="shared" si="807"/>
        <v>1076.6456011701148</v>
      </c>
      <c r="NZ128" s="46">
        <f t="shared" si="563"/>
        <v>160.49</v>
      </c>
      <c r="OA128" s="46">
        <f t="shared" si="808"/>
        <v>916.15560117011478</v>
      </c>
      <c r="OB128" s="46">
        <f t="shared" si="809"/>
        <v>262.98640807859152</v>
      </c>
      <c r="OC128" s="46">
        <f t="shared" si="810"/>
        <v>653.16919309152331</v>
      </c>
      <c r="OD128" s="51">
        <f t="shared" si="811"/>
        <v>157138.67565406338</v>
      </c>
      <c r="OE128" s="57">
        <f t="shared" si="588"/>
        <v>157226.36200851155</v>
      </c>
      <c r="OF128" s="153">
        <f t="shared" si="896"/>
        <v>10000</v>
      </c>
      <c r="OG128" s="58">
        <f t="shared" si="812"/>
        <v>889.48383333333379</v>
      </c>
      <c r="OH128" s="241">
        <f t="shared" si="589"/>
        <v>153.11000000000001</v>
      </c>
      <c r="OI128" s="51">
        <f t="shared" si="813"/>
        <v>736.37383333333378</v>
      </c>
      <c r="OJ128" s="51">
        <f t="shared" si="814"/>
        <v>149475.55316666674</v>
      </c>
      <c r="OK128" s="153">
        <f t="shared" si="590"/>
        <v>149999.99999999942</v>
      </c>
      <c r="OL128" s="153">
        <f t="shared" si="897"/>
        <v>10000</v>
      </c>
      <c r="OM128" s="468">
        <f t="shared" si="898"/>
        <v>-889.48383333333379</v>
      </c>
      <c r="ON128" s="46">
        <f t="shared" si="899"/>
        <v>-1076.6456011701148</v>
      </c>
      <c r="OO128" s="46">
        <f t="shared" si="815"/>
        <v>-916.15560117011478</v>
      </c>
      <c r="OP128" s="48"/>
      <c r="OR128" s="45">
        <v>67</v>
      </c>
      <c r="OS128" s="46">
        <f t="shared" si="816"/>
        <v>1076.765700416463</v>
      </c>
      <c r="OT128" s="46">
        <f t="shared" si="564"/>
        <v>160.88</v>
      </c>
      <c r="OU128" s="128">
        <f t="shared" si="817"/>
        <v>915.88570041646301</v>
      </c>
      <c r="OV128" s="46">
        <f t="shared" si="818"/>
        <v>262.98273706217458</v>
      </c>
      <c r="OW128" s="46">
        <f t="shared" si="819"/>
        <v>652.90296335428843</v>
      </c>
      <c r="OX128" s="51">
        <f t="shared" si="820"/>
        <v>157136.73927395046</v>
      </c>
      <c r="OY128" s="51">
        <f t="shared" si="591"/>
        <v>157601.94161731339</v>
      </c>
      <c r="OZ128" s="153">
        <f t="shared" si="900"/>
        <v>10000</v>
      </c>
      <c r="PA128" s="45">
        <v>67</v>
      </c>
      <c r="PB128" s="46">
        <f t="shared" si="821"/>
        <v>1076.765700416463</v>
      </c>
      <c r="PC128" s="46">
        <f t="shared" si="592"/>
        <v>160.88</v>
      </c>
      <c r="PD128" s="128">
        <f t="shared" si="822"/>
        <v>915.88570041646301</v>
      </c>
      <c r="PE128" s="46">
        <f t="shared" si="823"/>
        <v>262.98273706217458</v>
      </c>
      <c r="PF128" s="46">
        <f t="shared" si="824"/>
        <v>652.90296335428843</v>
      </c>
      <c r="PG128" s="51">
        <f t="shared" si="825"/>
        <v>157136.73927395046</v>
      </c>
      <c r="PH128" s="57">
        <f t="shared" si="593"/>
        <v>157601.78992024055</v>
      </c>
      <c r="PI128" s="688">
        <f t="shared" si="826"/>
        <v>889.6533333333341</v>
      </c>
      <c r="PJ128" s="52">
        <f t="shared" si="594"/>
        <v>153.71</v>
      </c>
      <c r="PK128" s="51">
        <f t="shared" si="827"/>
        <v>735.94333333333407</v>
      </c>
      <c r="PL128" s="57">
        <f t="shared" si="828"/>
        <v>149477.03666666683</v>
      </c>
      <c r="PM128" s="57">
        <f t="shared" si="595"/>
        <v>150587.33999999985</v>
      </c>
      <c r="PN128" s="153">
        <f t="shared" si="901"/>
        <v>10000</v>
      </c>
      <c r="PO128" s="469">
        <f t="shared" si="829"/>
        <v>-889.6533333333341</v>
      </c>
      <c r="PP128" s="46">
        <f t="shared" si="830"/>
        <v>-1076.765700416463</v>
      </c>
      <c r="PQ128" s="46">
        <f t="shared" si="831"/>
        <v>-915.88570041646301</v>
      </c>
      <c r="PR128" s="48"/>
    </row>
    <row r="129" spans="2:434" hidden="1" x14ac:dyDescent="0.3">
      <c r="B129" s="45">
        <v>68</v>
      </c>
      <c r="C129" s="46">
        <f t="shared" si="596"/>
        <v>1111.77</v>
      </c>
      <c r="D129" s="46">
        <f t="shared" si="597"/>
        <v>100</v>
      </c>
      <c r="E129" s="46">
        <f t="shared" si="598"/>
        <v>1011.77</v>
      </c>
      <c r="F129" s="46">
        <f t="shared" si="599"/>
        <v>253.2532769023708</v>
      </c>
      <c r="G129" s="46">
        <f t="shared" si="600"/>
        <v>758.51672309762921</v>
      </c>
      <c r="H129" s="51">
        <f t="shared" si="601"/>
        <v>151193.44941832486</v>
      </c>
      <c r="I129" s="58">
        <f t="shared" si="602"/>
        <v>933.33333333333337</v>
      </c>
      <c r="J129" s="52">
        <f t="shared" si="603"/>
        <v>100</v>
      </c>
      <c r="K129" s="51">
        <f t="shared" si="604"/>
        <v>833.33333333333337</v>
      </c>
      <c r="L129" s="57">
        <f t="shared" si="605"/>
        <v>143333.33333333267</v>
      </c>
      <c r="M129" s="468">
        <f t="shared" si="832"/>
        <v>-933.33333333333337</v>
      </c>
      <c r="N129" s="46">
        <f t="shared" si="833"/>
        <v>-1111.77</v>
      </c>
      <c r="O129" s="47"/>
      <c r="P129" s="46">
        <f t="shared" si="834"/>
        <v>-1011.77</v>
      </c>
      <c r="Q129" s="48"/>
      <c r="R129" s="29"/>
      <c r="S129" s="29"/>
      <c r="T129" s="45">
        <v>68</v>
      </c>
      <c r="U129" s="46">
        <f t="shared" si="606"/>
        <v>1153.71</v>
      </c>
      <c r="V129" s="46">
        <f t="shared" si="607"/>
        <v>141.94</v>
      </c>
      <c r="W129" s="46">
        <f t="shared" si="835"/>
        <v>1011.77</v>
      </c>
      <c r="X129" s="46">
        <f t="shared" si="608"/>
        <v>253.2532769023708</v>
      </c>
      <c r="Y129" s="46">
        <f t="shared" si="609"/>
        <v>758.51672309762921</v>
      </c>
      <c r="Z129" s="51">
        <f t="shared" si="610"/>
        <v>151193.44941832486</v>
      </c>
      <c r="AA129" s="58">
        <f t="shared" si="611"/>
        <v>967.99333333333334</v>
      </c>
      <c r="AB129" s="52">
        <f t="shared" si="612"/>
        <v>134.66</v>
      </c>
      <c r="AC129" s="51">
        <f t="shared" si="613"/>
        <v>833.33333333333337</v>
      </c>
      <c r="AD129" s="57">
        <f t="shared" si="614"/>
        <v>143333.33333333267</v>
      </c>
      <c r="AE129" s="468">
        <f t="shared" si="836"/>
        <v>-967.99333333333334</v>
      </c>
      <c r="AF129" s="46">
        <f t="shared" si="615"/>
        <v>-1153.71</v>
      </c>
      <c r="AG129" s="47"/>
      <c r="AH129" s="46">
        <f t="shared" si="837"/>
        <v>-1011.77</v>
      </c>
      <c r="AI129" s="48"/>
      <c r="AJ129" s="29"/>
      <c r="AK129" s="45">
        <v>68</v>
      </c>
      <c r="AL129" s="46">
        <f t="shared" si="616"/>
        <v>1117.72</v>
      </c>
      <c r="AM129" s="46"/>
      <c r="AN129" s="46"/>
      <c r="AO129" s="46">
        <f t="shared" si="617"/>
        <v>140.97999999999999</v>
      </c>
      <c r="AP129" s="128">
        <f t="shared" si="618"/>
        <v>976.74</v>
      </c>
      <c r="AQ129" s="128"/>
      <c r="AR129" s="128"/>
      <c r="AS129" s="46">
        <f t="shared" si="619"/>
        <v>259.88548316564408</v>
      </c>
      <c r="AT129" s="46">
        <f t="shared" si="620"/>
        <v>716.85451683435599</v>
      </c>
      <c r="AU129" s="51"/>
      <c r="AV129" s="51"/>
      <c r="AW129" s="51">
        <f t="shared" si="621"/>
        <v>155214.43538255207</v>
      </c>
      <c r="AX129" s="58">
        <f t="shared" si="622"/>
        <v>927.38215694565588</v>
      </c>
      <c r="AY129" s="52"/>
      <c r="AZ129" s="52"/>
      <c r="BA129" s="52">
        <f t="shared" si="623"/>
        <v>134.22</v>
      </c>
      <c r="BB129" s="51">
        <f t="shared" si="624"/>
        <v>793.16215694565585</v>
      </c>
      <c r="BC129" s="51"/>
      <c r="BD129" s="51"/>
      <c r="BE129" s="57">
        <f t="shared" si="625"/>
        <v>147665.27332769535</v>
      </c>
      <c r="BF129" s="468">
        <f t="shared" si="626"/>
        <v>-927.38215694565588</v>
      </c>
      <c r="BG129" s="46">
        <f t="shared" si="627"/>
        <v>-1117.72</v>
      </c>
      <c r="BH129" s="46">
        <f t="shared" si="628"/>
        <v>-976.74</v>
      </c>
      <c r="BI129" s="48"/>
      <c r="BJ129" s="12"/>
      <c r="BK129" s="45">
        <v>68</v>
      </c>
      <c r="BL129" s="46">
        <f t="shared" si="838"/>
        <v>1152.6300000000001</v>
      </c>
      <c r="BM129" s="46">
        <f t="shared" si="839"/>
        <v>140.86000000000001</v>
      </c>
      <c r="BN129" s="46">
        <f t="shared" si="840"/>
        <v>1011.77</v>
      </c>
      <c r="BO129" s="46">
        <f t="shared" si="629"/>
        <v>253.2532769023708</v>
      </c>
      <c r="BP129" s="46">
        <f t="shared" si="630"/>
        <v>758.51672309762921</v>
      </c>
      <c r="BQ129" s="51">
        <f t="shared" si="631"/>
        <v>151193.44941832486</v>
      </c>
      <c r="BR129" s="57">
        <f t="shared" si="565"/>
        <v>157226.36200851155</v>
      </c>
      <c r="BS129" s="58">
        <f t="shared" si="632"/>
        <v>967.71333333333337</v>
      </c>
      <c r="BT129" s="52">
        <f t="shared" si="841"/>
        <v>134.38</v>
      </c>
      <c r="BU129" s="51">
        <f t="shared" si="633"/>
        <v>833.33333333333337</v>
      </c>
      <c r="BV129" s="51">
        <f t="shared" si="634"/>
        <v>143333.33333333267</v>
      </c>
      <c r="BW129" s="153">
        <f t="shared" si="566"/>
        <v>149999.99999999942</v>
      </c>
      <c r="BX129" s="468">
        <f t="shared" si="842"/>
        <v>-967.71333333333337</v>
      </c>
      <c r="BY129" s="46">
        <f t="shared" si="843"/>
        <v>-1152.6300000000001</v>
      </c>
      <c r="BZ129" s="46">
        <f t="shared" si="635"/>
        <v>-1011.77</v>
      </c>
      <c r="CA129" s="48"/>
      <c r="CB129" s="29"/>
      <c r="CC129" s="45">
        <v>68</v>
      </c>
      <c r="CD129" s="128">
        <f t="shared" si="636"/>
        <v>1117.6300000000001</v>
      </c>
      <c r="CE129" s="46">
        <f t="shared" si="844"/>
        <v>140.08000000000001</v>
      </c>
      <c r="CF129" s="128">
        <f t="shared" si="637"/>
        <v>977.55</v>
      </c>
      <c r="CG129" s="46">
        <f t="shared" si="845"/>
        <v>259.54937929495139</v>
      </c>
      <c r="CH129" s="46">
        <f t="shared" si="638"/>
        <v>718.0006207050485</v>
      </c>
      <c r="CI129" s="51">
        <f t="shared" si="639"/>
        <v>155011.6269562658</v>
      </c>
      <c r="CJ129" s="199">
        <f t="shared" si="567"/>
        <v>160722.29206424631</v>
      </c>
      <c r="CK129" s="153">
        <f t="shared" si="846"/>
        <v>10000</v>
      </c>
      <c r="CL129" s="45">
        <v>68</v>
      </c>
      <c r="CM129" s="46">
        <f t="shared" si="847"/>
        <v>1117.6300000000001</v>
      </c>
      <c r="CN129" s="128">
        <f t="shared" si="640"/>
        <v>140.08000000000001</v>
      </c>
      <c r="CO129" s="128">
        <f t="shared" si="641"/>
        <v>977.55</v>
      </c>
      <c r="CP129" s="46">
        <f t="shared" si="642"/>
        <v>259.54937929495139</v>
      </c>
      <c r="CQ129" s="46">
        <f t="shared" si="643"/>
        <v>718.0006207050485</v>
      </c>
      <c r="CR129" s="51">
        <f t="shared" si="644"/>
        <v>155011.6269562658</v>
      </c>
      <c r="CS129" s="153">
        <f t="shared" si="568"/>
        <v>160722.29206424631</v>
      </c>
      <c r="CT129" s="58">
        <f t="shared" si="645"/>
        <v>927.86033333333398</v>
      </c>
      <c r="CU129" s="52">
        <f t="shared" si="848"/>
        <v>134.08000000000001</v>
      </c>
      <c r="CV129" s="51">
        <f t="shared" si="849"/>
        <v>793.78033333333394</v>
      </c>
      <c r="CW129" s="51">
        <f t="shared" si="646"/>
        <v>147481.65733333328</v>
      </c>
      <c r="CX129" s="57">
        <f t="shared" si="569"/>
        <v>153831.89999999991</v>
      </c>
      <c r="CY129" s="153">
        <f t="shared" si="850"/>
        <v>10000</v>
      </c>
      <c r="CZ129" s="479">
        <f t="shared" si="647"/>
        <v>-927.86033333333398</v>
      </c>
      <c r="DA129" s="46">
        <f t="shared" si="851"/>
        <v>-1117.6300000000001</v>
      </c>
      <c r="DB129" s="46">
        <f t="shared" si="852"/>
        <v>-977.55</v>
      </c>
      <c r="DC129" s="48"/>
      <c r="DE129" s="45">
        <v>68</v>
      </c>
      <c r="DF129" s="46">
        <f t="shared" si="648"/>
        <v>1093.43</v>
      </c>
      <c r="DG129" s="46">
        <f t="shared" si="570"/>
        <v>81.66</v>
      </c>
      <c r="DH129" s="46">
        <f t="shared" si="649"/>
        <v>1011.77</v>
      </c>
      <c r="DI129" s="46">
        <f t="shared" si="650"/>
        <v>253.2532769023708</v>
      </c>
      <c r="DJ129" s="46">
        <f t="shared" si="651"/>
        <v>758.51672309762921</v>
      </c>
      <c r="DK129" s="51">
        <f t="shared" si="652"/>
        <v>151193.44941832486</v>
      </c>
      <c r="DL129" s="58">
        <f t="shared" si="653"/>
        <v>914.99333333333334</v>
      </c>
      <c r="DM129" s="52">
        <f t="shared" si="571"/>
        <v>81.66</v>
      </c>
      <c r="DN129" s="51">
        <f t="shared" si="654"/>
        <v>833.33333333333337</v>
      </c>
      <c r="DO129" s="57">
        <f t="shared" si="655"/>
        <v>143333.33333333267</v>
      </c>
      <c r="DP129" s="468">
        <f t="shared" si="853"/>
        <v>-914.99333333333334</v>
      </c>
      <c r="DQ129" s="46">
        <f t="shared" si="854"/>
        <v>-1093.43</v>
      </c>
      <c r="DR129" s="47"/>
      <c r="DS129" s="46">
        <f t="shared" si="855"/>
        <v>-1011.77</v>
      </c>
      <c r="DT129" s="48"/>
      <c r="DU129" s="29"/>
      <c r="DV129" s="45">
        <v>68</v>
      </c>
      <c r="DW129" s="46">
        <f t="shared" si="856"/>
        <v>1073.8</v>
      </c>
      <c r="DX129" s="46">
        <f t="shared" si="572"/>
        <v>62.03</v>
      </c>
      <c r="DY129" s="46">
        <f t="shared" si="857"/>
        <v>1011.77</v>
      </c>
      <c r="DZ129" s="46">
        <f t="shared" si="656"/>
        <v>253.2532769023708</v>
      </c>
      <c r="EA129" s="46">
        <f t="shared" si="657"/>
        <v>758.51672309762921</v>
      </c>
      <c r="EB129" s="51">
        <f t="shared" si="658"/>
        <v>151193.44941832486</v>
      </c>
      <c r="EC129" s="58">
        <f t="shared" si="659"/>
        <v>892.19333333333338</v>
      </c>
      <c r="ED129" s="52">
        <f t="shared" si="573"/>
        <v>58.86</v>
      </c>
      <c r="EE129" s="51">
        <f t="shared" si="660"/>
        <v>833.33333333333337</v>
      </c>
      <c r="EF129" s="57">
        <f t="shared" si="661"/>
        <v>143333.33333333267</v>
      </c>
      <c r="EG129" s="468">
        <f t="shared" si="858"/>
        <v>-892.19333333333338</v>
      </c>
      <c r="EH129" s="46">
        <f t="shared" si="859"/>
        <v>-1073.8</v>
      </c>
      <c r="EI129" s="47"/>
      <c r="EJ129" s="46">
        <f t="shared" si="860"/>
        <v>-1011.77</v>
      </c>
      <c r="EK129" s="48"/>
      <c r="EL129" s="29"/>
      <c r="EM129" s="45">
        <v>68</v>
      </c>
      <c r="EN129" s="46">
        <f t="shared" si="550"/>
        <v>1058.0868689014749</v>
      </c>
      <c r="EO129" s="46">
        <f t="shared" si="574"/>
        <v>62.260000000000005</v>
      </c>
      <c r="EP129" s="128">
        <f t="shared" si="662"/>
        <v>995.82686890147488</v>
      </c>
      <c r="EQ129" s="46">
        <f t="shared" si="663"/>
        <v>254.1786150794386</v>
      </c>
      <c r="ER129" s="46">
        <f t="shared" si="664"/>
        <v>741.64825382203628</v>
      </c>
      <c r="ES129" s="51">
        <f t="shared" si="665"/>
        <v>151765.52079384113</v>
      </c>
      <c r="ET129" s="153">
        <f t="shared" si="861"/>
        <v>10000</v>
      </c>
      <c r="EU129" s="45">
        <v>68</v>
      </c>
      <c r="EV129" s="46">
        <f t="shared" si="666"/>
        <v>1058.0899999999999</v>
      </c>
      <c r="EW129" s="46">
        <f t="shared" si="575"/>
        <v>62.260000000000005</v>
      </c>
      <c r="EX129" s="128">
        <f t="shared" si="667"/>
        <v>995.83</v>
      </c>
      <c r="EY129" s="46">
        <f t="shared" si="668"/>
        <v>254.17824549660384</v>
      </c>
      <c r="EZ129" s="46">
        <f t="shared" si="669"/>
        <v>741.65175450339621</v>
      </c>
      <c r="FA129" s="51">
        <f t="shared" si="670"/>
        <v>151765.29554345889</v>
      </c>
      <c r="FB129" s="58">
        <f t="shared" si="671"/>
        <v>874.86920833333363</v>
      </c>
      <c r="FC129" s="52">
        <f t="shared" si="576"/>
        <v>59.17</v>
      </c>
      <c r="FD129" s="51">
        <f t="shared" si="862"/>
        <v>815.69920833333367</v>
      </c>
      <c r="FE129" s="57">
        <f t="shared" si="672"/>
        <v>144113.3438333332</v>
      </c>
      <c r="FF129" s="153">
        <f t="shared" si="863"/>
        <v>10000</v>
      </c>
      <c r="FG129" s="469">
        <f t="shared" si="673"/>
        <v>-874.86920833333363</v>
      </c>
      <c r="FH129" s="46">
        <f t="shared" si="674"/>
        <v>-1058.0899999999999</v>
      </c>
      <c r="FI129" s="46">
        <f t="shared" si="675"/>
        <v>-995.83</v>
      </c>
      <c r="FJ129" s="48"/>
      <c r="FL129" s="45">
        <v>68</v>
      </c>
      <c r="FM129" s="46">
        <f t="shared" si="864"/>
        <v>1075.96</v>
      </c>
      <c r="FN129" s="46">
        <f t="shared" si="551"/>
        <v>64.19</v>
      </c>
      <c r="FO129" s="46">
        <f t="shared" si="865"/>
        <v>1011.77</v>
      </c>
      <c r="FP129" s="46">
        <f t="shared" si="676"/>
        <v>253.2532769023708</v>
      </c>
      <c r="FQ129" s="46">
        <f t="shared" si="677"/>
        <v>758.51672309762921</v>
      </c>
      <c r="FR129" s="51">
        <f t="shared" si="678"/>
        <v>151193.44941832486</v>
      </c>
      <c r="FS129" s="57">
        <f t="shared" si="577"/>
        <v>157226.36200851155</v>
      </c>
      <c r="FT129" s="58">
        <f t="shared" si="679"/>
        <v>894.56333333333339</v>
      </c>
      <c r="FU129" s="241">
        <f t="shared" si="552"/>
        <v>61.230000000000004</v>
      </c>
      <c r="FV129" s="51">
        <f t="shared" si="680"/>
        <v>833.33333333333337</v>
      </c>
      <c r="FW129" s="51">
        <f t="shared" si="681"/>
        <v>143333.33333333267</v>
      </c>
      <c r="FX129" s="153">
        <f t="shared" si="578"/>
        <v>149999.99999999942</v>
      </c>
      <c r="FY129" s="468">
        <f t="shared" si="866"/>
        <v>-894.56333333333339</v>
      </c>
      <c r="FZ129" s="46">
        <f t="shared" si="867"/>
        <v>-1075.96</v>
      </c>
      <c r="GA129" s="46">
        <f t="shared" si="682"/>
        <v>-1011.77</v>
      </c>
      <c r="GB129" s="48"/>
      <c r="GD129" s="45">
        <v>68</v>
      </c>
      <c r="GE129" s="46">
        <f t="shared" si="553"/>
        <v>1060.0875939185617</v>
      </c>
      <c r="GF129" s="128">
        <f t="shared" si="579"/>
        <v>64.349999999999994</v>
      </c>
      <c r="GG129" s="128">
        <f t="shared" si="683"/>
        <v>995.73759391856163</v>
      </c>
      <c r="GH129" s="46">
        <f t="shared" si="684"/>
        <v>254.07456503364401</v>
      </c>
      <c r="GI129" s="46">
        <f t="shared" si="685"/>
        <v>741.66302888491759</v>
      </c>
      <c r="GJ129" s="51">
        <f t="shared" si="686"/>
        <v>151703.07599130148</v>
      </c>
      <c r="GK129" s="51">
        <f t="shared" si="580"/>
        <v>157601.94161731339</v>
      </c>
      <c r="GL129" s="153">
        <f t="shared" si="868"/>
        <v>10000</v>
      </c>
      <c r="GM129" s="45">
        <v>68</v>
      </c>
      <c r="GN129" s="46">
        <f t="shared" si="687"/>
        <v>1060.0899999999999</v>
      </c>
      <c r="GO129" s="46">
        <f t="shared" si="554"/>
        <v>64.349999999999994</v>
      </c>
      <c r="GP129" s="128">
        <f t="shared" si="869"/>
        <v>995.74</v>
      </c>
      <c r="GQ129" s="46">
        <f t="shared" si="688"/>
        <v>254.07428102903918</v>
      </c>
      <c r="GR129" s="46">
        <f t="shared" si="689"/>
        <v>741.66571897096082</v>
      </c>
      <c r="GS129" s="51">
        <f t="shared" si="690"/>
        <v>151702.90289845254</v>
      </c>
      <c r="GT129" s="57">
        <f t="shared" si="581"/>
        <v>157601.78992024055</v>
      </c>
      <c r="GU129" s="58">
        <f t="shared" si="691"/>
        <v>876.92633333333197</v>
      </c>
      <c r="GV129" s="52">
        <f t="shared" si="555"/>
        <v>61.480000000000004</v>
      </c>
      <c r="GW129" s="51">
        <f t="shared" si="870"/>
        <v>815.44633333333195</v>
      </c>
      <c r="GX129" s="57">
        <f t="shared" si="692"/>
        <v>144063.76933333324</v>
      </c>
      <c r="GY129" s="57">
        <f t="shared" si="582"/>
        <v>150587.33999999985</v>
      </c>
      <c r="GZ129" s="153">
        <f t="shared" si="871"/>
        <v>10000</v>
      </c>
      <c r="HA129" s="469">
        <f t="shared" si="693"/>
        <v>-876.92633333333197</v>
      </c>
      <c r="HB129" s="46">
        <f t="shared" si="694"/>
        <v>-1060.0899999999999</v>
      </c>
      <c r="HC129" s="46">
        <f t="shared" si="695"/>
        <v>-995.74</v>
      </c>
      <c r="HD129" s="48"/>
      <c r="HF129" s="45">
        <v>68</v>
      </c>
      <c r="HG129" s="46">
        <f t="shared" si="696"/>
        <v>1123.8775326810628</v>
      </c>
      <c r="HH129" s="46">
        <f t="shared" si="697"/>
        <v>250</v>
      </c>
      <c r="HI129" s="46">
        <f t="shared" si="698"/>
        <v>873.8775326810628</v>
      </c>
      <c r="HJ129" s="46">
        <f t="shared" si="699"/>
        <v>269.52957372836556</v>
      </c>
      <c r="HK129" s="46">
        <f t="shared" si="700"/>
        <v>604.34795895269724</v>
      </c>
      <c r="HL129" s="51">
        <f t="shared" si="701"/>
        <v>161113.39627806665</v>
      </c>
      <c r="HM129" s="153">
        <f t="shared" si="872"/>
        <v>10000</v>
      </c>
      <c r="HN129" s="58">
        <f t="shared" si="702"/>
        <v>933.33333333333724</v>
      </c>
      <c r="HO129" s="52">
        <f t="shared" si="703"/>
        <v>250</v>
      </c>
      <c r="HP129" s="51">
        <f t="shared" si="704"/>
        <v>683.33333333333724</v>
      </c>
      <c r="HQ129" s="57">
        <f t="shared" si="705"/>
        <v>153533.33333333267</v>
      </c>
      <c r="HR129" s="153">
        <f t="shared" si="873"/>
        <v>10000</v>
      </c>
      <c r="HS129" s="468">
        <f t="shared" si="706"/>
        <v>-933.33333333333724</v>
      </c>
      <c r="HT129" s="46">
        <f t="shared" si="707"/>
        <v>-1123.8775326810628</v>
      </c>
      <c r="HU129" s="46">
        <f t="shared" si="708"/>
        <v>-873.8775326810628</v>
      </c>
      <c r="HV129" s="48"/>
      <c r="HW129" s="29"/>
      <c r="HX129" s="45">
        <v>68</v>
      </c>
      <c r="HY129" s="128">
        <f t="shared" si="709"/>
        <v>1124.3399999999999</v>
      </c>
      <c r="HZ129" s="46">
        <f t="shared" si="710"/>
        <v>234.14</v>
      </c>
      <c r="IA129" s="46">
        <f t="shared" si="711"/>
        <v>890.2</v>
      </c>
      <c r="IB129" s="46">
        <f t="shared" si="712"/>
        <v>270.99879183149034</v>
      </c>
      <c r="IC129" s="46">
        <f t="shared" si="713"/>
        <v>619.20120816850977</v>
      </c>
      <c r="ID129" s="51">
        <f t="shared" si="714"/>
        <v>161980.07389072567</v>
      </c>
      <c r="IE129" s="153">
        <f t="shared" si="874"/>
        <v>10000</v>
      </c>
      <c r="IF129" s="58">
        <f t="shared" si="715"/>
        <v>930.14625019664186</v>
      </c>
      <c r="IG129" s="52">
        <f t="shared" si="716"/>
        <v>223.02</v>
      </c>
      <c r="IH129" s="51">
        <f t="shared" si="717"/>
        <v>707.12625019664188</v>
      </c>
      <c r="II129" s="57">
        <f t="shared" si="875"/>
        <v>154159.65498662839</v>
      </c>
      <c r="IJ129" s="153">
        <f t="shared" si="876"/>
        <v>10000</v>
      </c>
      <c r="IK129" s="468">
        <f t="shared" si="718"/>
        <v>-930.14625019664186</v>
      </c>
      <c r="IL129" s="46">
        <f t="shared" si="719"/>
        <v>-1124.3399999999999</v>
      </c>
      <c r="IM129" s="46">
        <f t="shared" si="720"/>
        <v>-890.2</v>
      </c>
      <c r="IN129" s="48"/>
      <c r="IO129" s="53">
        <f t="shared" si="721"/>
        <v>234.15660720070161</v>
      </c>
      <c r="IQ129" s="45">
        <v>68</v>
      </c>
      <c r="IR129" s="128">
        <f t="shared" si="722"/>
        <v>1126.4568749999989</v>
      </c>
      <c r="IS129" s="128">
        <f t="shared" si="723"/>
        <v>238.62</v>
      </c>
      <c r="IT129" s="128">
        <f t="shared" si="724"/>
        <v>887.83687499999894</v>
      </c>
      <c r="IU129" s="46">
        <f t="shared" si="364"/>
        <v>271.32</v>
      </c>
      <c r="IV129" s="46">
        <f t="shared" si="725"/>
        <v>616.51687499999889</v>
      </c>
      <c r="IW129" s="51">
        <f t="shared" si="726"/>
        <v>162175.64250000013</v>
      </c>
      <c r="IX129" s="199">
        <f t="shared" si="877"/>
        <v>10000</v>
      </c>
      <c r="IY129" s="128">
        <f t="shared" si="727"/>
        <v>234.27064070833595</v>
      </c>
      <c r="IZ129" s="408">
        <f t="shared" si="728"/>
        <v>0</v>
      </c>
      <c r="JA129" s="58">
        <f t="shared" si="729"/>
        <v>931.95916666666494</v>
      </c>
      <c r="JB129" s="52">
        <f t="shared" si="730"/>
        <v>227.28</v>
      </c>
      <c r="JC129" s="51">
        <f t="shared" si="731"/>
        <v>704.67916666666497</v>
      </c>
      <c r="JD129" s="57">
        <f t="shared" si="732"/>
        <v>154357.91666666674</v>
      </c>
      <c r="JE129" s="280">
        <f t="shared" si="733"/>
        <v>10000</v>
      </c>
      <c r="JF129" s="280">
        <f t="shared" si="734"/>
        <v>0</v>
      </c>
      <c r="JG129" s="468">
        <f t="shared" si="735"/>
        <v>-931.95916666666494</v>
      </c>
      <c r="JH129" s="46">
        <f t="shared" si="736"/>
        <v>-1126.4568749999989</v>
      </c>
      <c r="JI129" s="46">
        <f t="shared" si="737"/>
        <v>-887.83687499999894</v>
      </c>
      <c r="JJ129" s="48"/>
      <c r="JL129" s="45">
        <v>68</v>
      </c>
      <c r="JM129" s="46">
        <f t="shared" si="738"/>
        <v>1124.4930833333331</v>
      </c>
      <c r="JN129" s="46">
        <f t="shared" si="739"/>
        <v>231.16</v>
      </c>
      <c r="JO129" s="128">
        <f t="shared" si="740"/>
        <v>893.33308333333309</v>
      </c>
      <c r="JP129" s="46">
        <f t="shared" si="878"/>
        <v>271.35000000000002</v>
      </c>
      <c r="JQ129" s="46">
        <f t="shared" si="741"/>
        <v>621.98308333333307</v>
      </c>
      <c r="JR129" s="51">
        <f t="shared" si="742"/>
        <v>162189.3103333333</v>
      </c>
      <c r="JS129" s="51">
        <f t="shared" si="583"/>
        <v>157226.36200851155</v>
      </c>
      <c r="JT129" s="199">
        <f t="shared" si="879"/>
        <v>10000</v>
      </c>
      <c r="JU129" s="128">
        <f t="shared" si="743"/>
        <v>231.16023253687567</v>
      </c>
      <c r="JV129" s="408">
        <f t="shared" si="744"/>
        <v>0</v>
      </c>
      <c r="JW129" s="58">
        <f t="shared" si="745"/>
        <v>930.37233333333074</v>
      </c>
      <c r="JX129" s="52">
        <f t="shared" si="746"/>
        <v>220.54</v>
      </c>
      <c r="JY129" s="51">
        <f t="shared" si="747"/>
        <v>709.83233333333078</v>
      </c>
      <c r="JZ129" s="51">
        <f t="shared" si="748"/>
        <v>154378.12133333355</v>
      </c>
      <c r="KA129" s="199">
        <f t="shared" si="584"/>
        <v>149999.99999999942</v>
      </c>
      <c r="KB129" s="128">
        <f t="shared" si="880"/>
        <v>10000</v>
      </c>
      <c r="KC129" s="204">
        <f t="shared" si="749"/>
        <v>0</v>
      </c>
      <c r="KD129" s="468">
        <f t="shared" si="881"/>
        <v>-930.37233333333074</v>
      </c>
      <c r="KE129" s="46">
        <f t="shared" si="750"/>
        <v>-1124.4930833333331</v>
      </c>
      <c r="KF129" s="46">
        <f t="shared" si="751"/>
        <v>-893.33308333333309</v>
      </c>
      <c r="KG129" s="48"/>
      <c r="KI129" s="45">
        <v>68</v>
      </c>
      <c r="KJ129" s="46">
        <f t="shared" si="752"/>
        <v>1124.4890404061762</v>
      </c>
      <c r="KK129" s="46">
        <f t="shared" si="753"/>
        <v>233.06</v>
      </c>
      <c r="KL129" s="128">
        <f t="shared" si="754"/>
        <v>891.42904040617623</v>
      </c>
      <c r="KM129" s="46">
        <f t="shared" si="755"/>
        <v>271.21235035837475</v>
      </c>
      <c r="KN129" s="46">
        <f t="shared" si="756"/>
        <v>620.21669004780142</v>
      </c>
      <c r="KO129" s="51">
        <f t="shared" si="757"/>
        <v>162107.19352497708</v>
      </c>
      <c r="KP129" s="199">
        <f t="shared" si="585"/>
        <v>160722.29206424631</v>
      </c>
      <c r="KQ129" s="199">
        <f t="shared" si="882"/>
        <v>10000</v>
      </c>
      <c r="KR129" s="128">
        <f t="shared" si="758"/>
        <v>302.21764420972892</v>
      </c>
      <c r="KS129" s="408">
        <f t="shared" si="759"/>
        <v>0</v>
      </c>
      <c r="KT129" s="45">
        <v>68</v>
      </c>
      <c r="KU129" s="46">
        <f t="shared" si="883"/>
        <v>1124.49</v>
      </c>
      <c r="KV129" s="46">
        <f t="shared" si="760"/>
        <v>233.06</v>
      </c>
      <c r="KW129" s="128">
        <f t="shared" si="761"/>
        <v>891.43</v>
      </c>
      <c r="KX129" s="46">
        <f t="shared" si="762"/>
        <v>271.21223709160802</v>
      </c>
      <c r="KY129" s="46">
        <f t="shared" si="763"/>
        <v>620.21776290839193</v>
      </c>
      <c r="KZ129" s="51">
        <f t="shared" si="764"/>
        <v>162107.12449205641</v>
      </c>
      <c r="LA129" s="153">
        <f t="shared" si="586"/>
        <v>160722.29206424631</v>
      </c>
      <c r="LB129" s="58">
        <f t="shared" si="765"/>
        <v>930.59633333333579</v>
      </c>
      <c r="LC129" s="52">
        <f t="shared" si="766"/>
        <v>223.08</v>
      </c>
      <c r="LD129" s="51">
        <f t="shared" si="767"/>
        <v>707.51633333333575</v>
      </c>
      <c r="LE129" s="51">
        <f t="shared" si="768"/>
        <v>154315.52933333337</v>
      </c>
      <c r="LF129" s="51">
        <f t="shared" si="587"/>
        <v>153831.89999999991</v>
      </c>
      <c r="LG129" s="128">
        <f t="shared" si="769"/>
        <v>10000</v>
      </c>
      <c r="LH129" s="204">
        <f t="shared" si="770"/>
        <v>0</v>
      </c>
      <c r="LI129" s="479">
        <f t="shared" si="771"/>
        <v>-930.59633333333579</v>
      </c>
      <c r="LJ129" s="46">
        <f t="shared" si="884"/>
        <v>-1124.49</v>
      </c>
      <c r="LK129" s="46">
        <f t="shared" si="885"/>
        <v>-891.43</v>
      </c>
      <c r="LL129" s="48"/>
      <c r="LN129" s="45">
        <v>68</v>
      </c>
      <c r="LO129" s="46">
        <f t="shared" si="772"/>
        <v>1123.1238136873469</v>
      </c>
      <c r="LP129" s="46">
        <f t="shared" si="556"/>
        <v>276.66000000000003</v>
      </c>
      <c r="LQ129" s="46">
        <f t="shared" si="773"/>
        <v>846.46381368734683</v>
      </c>
      <c r="LR129" s="46">
        <f t="shared" si="774"/>
        <v>267.31081942572433</v>
      </c>
      <c r="LS129" s="46">
        <f t="shared" si="775"/>
        <v>579.15299426162255</v>
      </c>
      <c r="LT129" s="51">
        <f t="shared" si="776"/>
        <v>159807.33866117298</v>
      </c>
      <c r="LU129" s="199">
        <f t="shared" si="886"/>
        <v>10000</v>
      </c>
      <c r="LV129" s="58">
        <f t="shared" si="777"/>
        <v>933.33033333333128</v>
      </c>
      <c r="LW129" s="52">
        <f t="shared" si="557"/>
        <v>276.66000000000003</v>
      </c>
      <c r="LX129" s="51">
        <f t="shared" si="778"/>
        <v>656.6703333333312</v>
      </c>
      <c r="LY129" s="51">
        <f t="shared" si="779"/>
        <v>152306.3373333331</v>
      </c>
      <c r="LZ129" s="46">
        <f t="shared" si="887"/>
        <v>276.66000000000003</v>
      </c>
      <c r="MA129" s="199">
        <f t="shared" si="888"/>
        <v>10000</v>
      </c>
      <c r="MB129" s="468">
        <f t="shared" si="780"/>
        <v>-933.33033333333128</v>
      </c>
      <c r="MC129" s="46">
        <f t="shared" si="781"/>
        <v>-1123.1238136873469</v>
      </c>
      <c r="MD129" s="46">
        <f t="shared" si="782"/>
        <v>-846.46381368734683</v>
      </c>
      <c r="ME129" s="48"/>
      <c r="MG129" s="45">
        <v>68</v>
      </c>
      <c r="MH129" s="46">
        <f t="shared" si="783"/>
        <v>1076.608661999408</v>
      </c>
      <c r="MI129" s="46">
        <f t="shared" si="558"/>
        <v>160.33999999999997</v>
      </c>
      <c r="MJ129" s="46">
        <f t="shared" si="784"/>
        <v>916.2686619994081</v>
      </c>
      <c r="MK129" s="46">
        <f t="shared" si="785"/>
        <v>261.78470464134244</v>
      </c>
      <c r="ML129" s="46">
        <f t="shared" si="786"/>
        <v>654.48395735806571</v>
      </c>
      <c r="MM129" s="51">
        <f t="shared" si="787"/>
        <v>156416.33882744741</v>
      </c>
      <c r="MN129" s="199">
        <f t="shared" si="889"/>
        <v>10000</v>
      </c>
      <c r="MO129" s="58">
        <f t="shared" si="788"/>
        <v>889.32945707741396</v>
      </c>
      <c r="MP129" s="52">
        <f t="shared" si="559"/>
        <v>152.5</v>
      </c>
      <c r="MQ129" s="51">
        <f t="shared" si="789"/>
        <v>736.82945707741396</v>
      </c>
      <c r="MR129" s="57">
        <f t="shared" si="790"/>
        <v>148660.89691873582</v>
      </c>
      <c r="MS129" s="199">
        <f t="shared" si="890"/>
        <v>10000</v>
      </c>
      <c r="MT129" s="468">
        <f t="shared" si="891"/>
        <v>-889.32945707741396</v>
      </c>
      <c r="MU129" s="46">
        <f t="shared" si="791"/>
        <v>-1076.608661999408</v>
      </c>
      <c r="MV129" s="46">
        <f t="shared" si="792"/>
        <v>-916.2686619994081</v>
      </c>
      <c r="MW129" s="48"/>
      <c r="MY129" s="45">
        <v>68</v>
      </c>
      <c r="MZ129" s="46">
        <f t="shared" si="793"/>
        <v>1076.608661999408</v>
      </c>
      <c r="NA129" s="46">
        <f t="shared" si="560"/>
        <v>160.33999999999997</v>
      </c>
      <c r="NB129" s="128">
        <f t="shared" si="794"/>
        <v>916.2686619994081</v>
      </c>
      <c r="NC129" s="46">
        <f t="shared" si="795"/>
        <v>261.78470464134244</v>
      </c>
      <c r="ND129" s="46">
        <f t="shared" si="796"/>
        <v>654.48395735806571</v>
      </c>
      <c r="NE129" s="51">
        <f t="shared" si="797"/>
        <v>156416.33882744741</v>
      </c>
      <c r="NF129" s="153">
        <f t="shared" si="892"/>
        <v>10000</v>
      </c>
      <c r="NG129" s="45">
        <v>68</v>
      </c>
      <c r="NH129" s="46">
        <f t="shared" si="798"/>
        <v>1076.6099999999999</v>
      </c>
      <c r="NI129" s="46">
        <f t="shared" si="561"/>
        <v>160.33999999999997</v>
      </c>
      <c r="NJ129" s="128">
        <f t="shared" si="893"/>
        <v>916.27</v>
      </c>
      <c r="NK129" s="46">
        <f t="shared" si="894"/>
        <v>261.78454670889579</v>
      </c>
      <c r="NL129" s="46">
        <f t="shared" si="799"/>
        <v>654.48545329110425</v>
      </c>
      <c r="NM129" s="51">
        <f t="shared" si="800"/>
        <v>156416.24257204635</v>
      </c>
      <c r="NN129" s="58">
        <f t="shared" si="801"/>
        <v>888.78037499999857</v>
      </c>
      <c r="NO129" s="52">
        <f t="shared" si="562"/>
        <v>152.54</v>
      </c>
      <c r="NP129" s="51">
        <f t="shared" si="802"/>
        <v>736.24037499999861</v>
      </c>
      <c r="NQ129" s="57">
        <f t="shared" si="803"/>
        <v>148699.35450000019</v>
      </c>
      <c r="NR129" s="153">
        <f t="shared" si="895"/>
        <v>10000</v>
      </c>
      <c r="NS129" s="469">
        <f t="shared" si="804"/>
        <v>-888.78037499999857</v>
      </c>
      <c r="NT129" s="46">
        <f t="shared" si="805"/>
        <v>-1076.6099999999999</v>
      </c>
      <c r="NU129" s="46">
        <f t="shared" si="806"/>
        <v>-916.27</v>
      </c>
      <c r="NV129" s="48"/>
      <c r="NX129" s="45">
        <v>68</v>
      </c>
      <c r="NY129" s="46">
        <f t="shared" si="807"/>
        <v>1076.6456011701148</v>
      </c>
      <c r="NZ129" s="46">
        <f t="shared" si="563"/>
        <v>160.49</v>
      </c>
      <c r="OA129" s="46">
        <f t="shared" si="808"/>
        <v>916.15560117011478</v>
      </c>
      <c r="OB129" s="46">
        <f t="shared" si="809"/>
        <v>261.89779275677228</v>
      </c>
      <c r="OC129" s="46">
        <f t="shared" si="810"/>
        <v>654.25780841334245</v>
      </c>
      <c r="OD129" s="51">
        <f t="shared" si="811"/>
        <v>156484.41784565002</v>
      </c>
      <c r="OE129" s="57">
        <f t="shared" si="588"/>
        <v>157226.36200851155</v>
      </c>
      <c r="OF129" s="153">
        <f t="shared" si="896"/>
        <v>10000</v>
      </c>
      <c r="OG129" s="58">
        <f t="shared" si="812"/>
        <v>889.48383333333379</v>
      </c>
      <c r="OH129" s="241">
        <f t="shared" si="589"/>
        <v>153.11000000000001</v>
      </c>
      <c r="OI129" s="51">
        <f t="shared" si="813"/>
        <v>736.37383333333378</v>
      </c>
      <c r="OJ129" s="51">
        <f t="shared" si="814"/>
        <v>148739.17933333339</v>
      </c>
      <c r="OK129" s="153">
        <f t="shared" si="590"/>
        <v>149999.99999999942</v>
      </c>
      <c r="OL129" s="153">
        <f t="shared" si="897"/>
        <v>10000</v>
      </c>
      <c r="OM129" s="468">
        <f t="shared" si="898"/>
        <v>-889.48383333333379</v>
      </c>
      <c r="ON129" s="46">
        <f t="shared" si="899"/>
        <v>-1076.6456011701148</v>
      </c>
      <c r="OO129" s="46">
        <f t="shared" si="815"/>
        <v>-916.15560117011478</v>
      </c>
      <c r="OP129" s="48"/>
      <c r="OR129" s="45">
        <v>68</v>
      </c>
      <c r="OS129" s="46">
        <f t="shared" si="816"/>
        <v>1076.765700416463</v>
      </c>
      <c r="OT129" s="46">
        <f t="shared" si="564"/>
        <v>160.88</v>
      </c>
      <c r="OU129" s="128">
        <f t="shared" si="817"/>
        <v>915.88570041646301</v>
      </c>
      <c r="OV129" s="46">
        <f t="shared" si="818"/>
        <v>261.89456545658408</v>
      </c>
      <c r="OW129" s="46">
        <f t="shared" si="819"/>
        <v>653.99113495987899</v>
      </c>
      <c r="OX129" s="51">
        <f t="shared" si="820"/>
        <v>156482.74813899057</v>
      </c>
      <c r="OY129" s="51">
        <f t="shared" si="591"/>
        <v>157601.94161731339</v>
      </c>
      <c r="OZ129" s="153">
        <f t="shared" si="900"/>
        <v>10000</v>
      </c>
      <c r="PA129" s="45">
        <v>68</v>
      </c>
      <c r="PB129" s="46">
        <f t="shared" si="821"/>
        <v>1076.765700416463</v>
      </c>
      <c r="PC129" s="46">
        <f t="shared" si="592"/>
        <v>160.88</v>
      </c>
      <c r="PD129" s="128">
        <f t="shared" si="822"/>
        <v>915.88570041646301</v>
      </c>
      <c r="PE129" s="46">
        <f t="shared" si="823"/>
        <v>261.89456545658408</v>
      </c>
      <c r="PF129" s="46">
        <f t="shared" si="824"/>
        <v>653.99113495987899</v>
      </c>
      <c r="PG129" s="51">
        <f t="shared" si="825"/>
        <v>156482.74813899057</v>
      </c>
      <c r="PH129" s="57">
        <f t="shared" si="593"/>
        <v>157601.78992024055</v>
      </c>
      <c r="PI129" s="688">
        <f t="shared" si="826"/>
        <v>889.6533333333341</v>
      </c>
      <c r="PJ129" s="52">
        <f t="shared" si="594"/>
        <v>153.71</v>
      </c>
      <c r="PK129" s="51">
        <f t="shared" si="827"/>
        <v>735.94333333333407</v>
      </c>
      <c r="PL129" s="57">
        <f t="shared" si="828"/>
        <v>148741.0933333335</v>
      </c>
      <c r="PM129" s="57">
        <f t="shared" si="595"/>
        <v>150587.33999999985</v>
      </c>
      <c r="PN129" s="153">
        <f t="shared" si="901"/>
        <v>10000</v>
      </c>
      <c r="PO129" s="469">
        <f t="shared" si="829"/>
        <v>-889.6533333333341</v>
      </c>
      <c r="PP129" s="46">
        <f t="shared" si="830"/>
        <v>-1076.765700416463</v>
      </c>
      <c r="PQ129" s="46">
        <f t="shared" si="831"/>
        <v>-915.88570041646301</v>
      </c>
      <c r="PR129" s="48"/>
    </row>
    <row r="130" spans="2:434" hidden="1" x14ac:dyDescent="0.3">
      <c r="B130" s="45">
        <v>69</v>
      </c>
      <c r="C130" s="46">
        <f t="shared" si="596"/>
        <v>1111.77</v>
      </c>
      <c r="D130" s="46">
        <f t="shared" si="597"/>
        <v>100</v>
      </c>
      <c r="E130" s="46">
        <f t="shared" si="598"/>
        <v>1011.77</v>
      </c>
      <c r="F130" s="46">
        <f t="shared" si="599"/>
        <v>251.98908236387479</v>
      </c>
      <c r="G130" s="46">
        <f t="shared" si="600"/>
        <v>759.7809176361252</v>
      </c>
      <c r="H130" s="51">
        <f t="shared" si="601"/>
        <v>150433.66850068874</v>
      </c>
      <c r="I130" s="58">
        <f t="shared" si="602"/>
        <v>933.33333333333337</v>
      </c>
      <c r="J130" s="52">
        <f t="shared" si="603"/>
        <v>100</v>
      </c>
      <c r="K130" s="51">
        <f t="shared" si="604"/>
        <v>833.33333333333337</v>
      </c>
      <c r="L130" s="57">
        <f t="shared" si="605"/>
        <v>142499.99999999933</v>
      </c>
      <c r="M130" s="468">
        <f t="shared" si="832"/>
        <v>-933.33333333333337</v>
      </c>
      <c r="N130" s="46">
        <f t="shared" si="833"/>
        <v>-1111.77</v>
      </c>
      <c r="O130" s="47"/>
      <c r="P130" s="46">
        <f t="shared" si="834"/>
        <v>-1011.77</v>
      </c>
      <c r="Q130" s="48"/>
      <c r="R130" s="29"/>
      <c r="S130" s="29"/>
      <c r="T130" s="45">
        <v>69</v>
      </c>
      <c r="U130" s="46">
        <f t="shared" si="606"/>
        <v>1152.99</v>
      </c>
      <c r="V130" s="46">
        <f t="shared" si="607"/>
        <v>141.22</v>
      </c>
      <c r="W130" s="46">
        <f t="shared" si="835"/>
        <v>1011.77</v>
      </c>
      <c r="X130" s="46">
        <f t="shared" si="608"/>
        <v>251.98908236387479</v>
      </c>
      <c r="Y130" s="46">
        <f t="shared" si="609"/>
        <v>759.7809176361252</v>
      </c>
      <c r="Z130" s="51">
        <f t="shared" si="610"/>
        <v>150433.66850068874</v>
      </c>
      <c r="AA130" s="58">
        <f t="shared" si="611"/>
        <v>967.21333333333337</v>
      </c>
      <c r="AB130" s="52">
        <f t="shared" si="612"/>
        <v>133.88</v>
      </c>
      <c r="AC130" s="51">
        <f t="shared" si="613"/>
        <v>833.33333333333337</v>
      </c>
      <c r="AD130" s="57">
        <f t="shared" si="614"/>
        <v>142499.99999999933</v>
      </c>
      <c r="AE130" s="468">
        <f t="shared" si="836"/>
        <v>-967.21333333333337</v>
      </c>
      <c r="AF130" s="46">
        <f t="shared" si="615"/>
        <v>-1152.99</v>
      </c>
      <c r="AG130" s="47"/>
      <c r="AH130" s="46">
        <f t="shared" si="837"/>
        <v>-1011.77</v>
      </c>
      <c r="AI130" s="48"/>
      <c r="AJ130" s="29"/>
      <c r="AK130" s="45">
        <v>69</v>
      </c>
      <c r="AL130" s="46">
        <f t="shared" si="616"/>
        <v>1117.72</v>
      </c>
      <c r="AM130" s="46"/>
      <c r="AN130" s="46"/>
      <c r="AO130" s="46">
        <f t="shared" si="617"/>
        <v>140.32</v>
      </c>
      <c r="AP130" s="128">
        <f t="shared" si="618"/>
        <v>977.4</v>
      </c>
      <c r="AQ130" s="128"/>
      <c r="AR130" s="128"/>
      <c r="AS130" s="46">
        <f t="shared" si="619"/>
        <v>258.69072563758681</v>
      </c>
      <c r="AT130" s="46">
        <f t="shared" si="620"/>
        <v>718.70927436241323</v>
      </c>
      <c r="AU130" s="51"/>
      <c r="AV130" s="51"/>
      <c r="AW130" s="51">
        <f t="shared" si="621"/>
        <v>154495.72610818964</v>
      </c>
      <c r="AX130" s="58">
        <f t="shared" si="622"/>
        <v>927.38215694565588</v>
      </c>
      <c r="AY130" s="52"/>
      <c r="AZ130" s="52"/>
      <c r="BA130" s="52">
        <f t="shared" si="623"/>
        <v>133.5</v>
      </c>
      <c r="BB130" s="51">
        <f t="shared" si="624"/>
        <v>793.88215694565588</v>
      </c>
      <c r="BC130" s="51"/>
      <c r="BD130" s="51"/>
      <c r="BE130" s="57">
        <f t="shared" si="625"/>
        <v>146871.3911707497</v>
      </c>
      <c r="BF130" s="468">
        <f t="shared" si="626"/>
        <v>-927.38215694565588</v>
      </c>
      <c r="BG130" s="46">
        <f t="shared" si="627"/>
        <v>-1117.72</v>
      </c>
      <c r="BH130" s="46">
        <f t="shared" si="628"/>
        <v>-977.4</v>
      </c>
      <c r="BI130" s="48"/>
      <c r="BJ130" s="12"/>
      <c r="BK130" s="45">
        <v>69</v>
      </c>
      <c r="BL130" s="46">
        <f t="shared" si="838"/>
        <v>1152.6300000000001</v>
      </c>
      <c r="BM130" s="46">
        <f t="shared" si="839"/>
        <v>140.86000000000001</v>
      </c>
      <c r="BN130" s="46">
        <f t="shared" si="840"/>
        <v>1011.77</v>
      </c>
      <c r="BO130" s="46">
        <f t="shared" si="629"/>
        <v>251.98908236387479</v>
      </c>
      <c r="BP130" s="46">
        <f t="shared" si="630"/>
        <v>759.7809176361252</v>
      </c>
      <c r="BQ130" s="51">
        <f t="shared" si="631"/>
        <v>150433.66850068874</v>
      </c>
      <c r="BR130" s="57">
        <f t="shared" si="565"/>
        <v>157226.36200851155</v>
      </c>
      <c r="BS130" s="58">
        <f t="shared" si="632"/>
        <v>967.71333333333337</v>
      </c>
      <c r="BT130" s="52">
        <f t="shared" si="841"/>
        <v>134.38</v>
      </c>
      <c r="BU130" s="51">
        <f t="shared" si="633"/>
        <v>833.33333333333337</v>
      </c>
      <c r="BV130" s="51">
        <f t="shared" si="634"/>
        <v>142499.99999999933</v>
      </c>
      <c r="BW130" s="153">
        <f t="shared" si="566"/>
        <v>149999.99999999942</v>
      </c>
      <c r="BX130" s="468">
        <f t="shared" si="842"/>
        <v>-967.71333333333337</v>
      </c>
      <c r="BY130" s="46">
        <f t="shared" si="843"/>
        <v>-1152.6300000000001</v>
      </c>
      <c r="BZ130" s="46">
        <f t="shared" si="635"/>
        <v>-1011.77</v>
      </c>
      <c r="CA130" s="48"/>
      <c r="CB130" s="29"/>
      <c r="CC130" s="45">
        <v>69</v>
      </c>
      <c r="CD130" s="128">
        <f t="shared" si="636"/>
        <v>1117.6300000000001</v>
      </c>
      <c r="CE130" s="46">
        <f t="shared" si="844"/>
        <v>140.08000000000001</v>
      </c>
      <c r="CF130" s="128">
        <f t="shared" si="637"/>
        <v>977.55</v>
      </c>
      <c r="CG130" s="46">
        <f t="shared" si="845"/>
        <v>258.35271159377635</v>
      </c>
      <c r="CH130" s="46">
        <f t="shared" si="638"/>
        <v>719.19728840622361</v>
      </c>
      <c r="CI130" s="51">
        <f t="shared" si="639"/>
        <v>154292.42966785957</v>
      </c>
      <c r="CJ130" s="199">
        <f t="shared" si="567"/>
        <v>160722.29206424631</v>
      </c>
      <c r="CK130" s="153">
        <f t="shared" si="846"/>
        <v>10000</v>
      </c>
      <c r="CL130" s="45">
        <v>69</v>
      </c>
      <c r="CM130" s="46">
        <f t="shared" si="847"/>
        <v>1117.6300000000001</v>
      </c>
      <c r="CN130" s="128">
        <f t="shared" si="640"/>
        <v>140.08000000000001</v>
      </c>
      <c r="CO130" s="128">
        <f t="shared" si="641"/>
        <v>977.55</v>
      </c>
      <c r="CP130" s="46">
        <f t="shared" si="642"/>
        <v>258.35271159377635</v>
      </c>
      <c r="CQ130" s="46">
        <f t="shared" si="643"/>
        <v>719.19728840622361</v>
      </c>
      <c r="CR130" s="51">
        <f t="shared" si="644"/>
        <v>154292.42966785957</v>
      </c>
      <c r="CS130" s="153">
        <f t="shared" si="568"/>
        <v>160722.29206424631</v>
      </c>
      <c r="CT130" s="58">
        <f t="shared" si="645"/>
        <v>927.86033333333398</v>
      </c>
      <c r="CU130" s="52">
        <f t="shared" si="848"/>
        <v>134.08000000000001</v>
      </c>
      <c r="CV130" s="51">
        <f t="shared" si="849"/>
        <v>793.78033333333394</v>
      </c>
      <c r="CW130" s="51">
        <f t="shared" si="646"/>
        <v>146687.87699999995</v>
      </c>
      <c r="CX130" s="57">
        <f t="shared" si="569"/>
        <v>153831.89999999991</v>
      </c>
      <c r="CY130" s="153">
        <f t="shared" si="850"/>
        <v>10000</v>
      </c>
      <c r="CZ130" s="479">
        <f t="shared" si="647"/>
        <v>-927.86033333333398</v>
      </c>
      <c r="DA130" s="46">
        <f t="shared" si="851"/>
        <v>-1117.6300000000001</v>
      </c>
      <c r="DB130" s="46">
        <f t="shared" si="852"/>
        <v>-977.55</v>
      </c>
      <c r="DC130" s="48"/>
      <c r="DE130" s="45">
        <v>69</v>
      </c>
      <c r="DF130" s="46">
        <f t="shared" si="648"/>
        <v>1093.43</v>
      </c>
      <c r="DG130" s="46">
        <f t="shared" si="570"/>
        <v>81.66</v>
      </c>
      <c r="DH130" s="46">
        <f t="shared" si="649"/>
        <v>1011.77</v>
      </c>
      <c r="DI130" s="46">
        <f t="shared" si="650"/>
        <v>251.98908236387479</v>
      </c>
      <c r="DJ130" s="46">
        <f t="shared" si="651"/>
        <v>759.7809176361252</v>
      </c>
      <c r="DK130" s="51">
        <f t="shared" si="652"/>
        <v>150433.66850068874</v>
      </c>
      <c r="DL130" s="58">
        <f t="shared" si="653"/>
        <v>914.99333333333334</v>
      </c>
      <c r="DM130" s="52">
        <f t="shared" si="571"/>
        <v>81.66</v>
      </c>
      <c r="DN130" s="51">
        <f t="shared" si="654"/>
        <v>833.33333333333337</v>
      </c>
      <c r="DO130" s="57">
        <f t="shared" si="655"/>
        <v>142499.99999999933</v>
      </c>
      <c r="DP130" s="468">
        <f t="shared" si="853"/>
        <v>-914.99333333333334</v>
      </c>
      <c r="DQ130" s="46">
        <f t="shared" si="854"/>
        <v>-1093.43</v>
      </c>
      <c r="DR130" s="47"/>
      <c r="DS130" s="46">
        <f t="shared" si="855"/>
        <v>-1011.77</v>
      </c>
      <c r="DT130" s="48"/>
      <c r="DU130" s="29"/>
      <c r="DV130" s="45">
        <v>69</v>
      </c>
      <c r="DW130" s="46">
        <f t="shared" si="856"/>
        <v>1073.49</v>
      </c>
      <c r="DX130" s="46">
        <f t="shared" si="572"/>
        <v>61.72</v>
      </c>
      <c r="DY130" s="46">
        <f t="shared" si="857"/>
        <v>1011.77</v>
      </c>
      <c r="DZ130" s="46">
        <f t="shared" si="656"/>
        <v>251.98908236387479</v>
      </c>
      <c r="EA130" s="46">
        <f t="shared" si="657"/>
        <v>759.7809176361252</v>
      </c>
      <c r="EB130" s="51">
        <f t="shared" si="658"/>
        <v>150433.66850068874</v>
      </c>
      <c r="EC130" s="58">
        <f t="shared" si="659"/>
        <v>891.84333333333336</v>
      </c>
      <c r="ED130" s="52">
        <f t="shared" si="573"/>
        <v>58.510000000000005</v>
      </c>
      <c r="EE130" s="51">
        <f t="shared" si="660"/>
        <v>833.33333333333337</v>
      </c>
      <c r="EF130" s="57">
        <f t="shared" si="661"/>
        <v>142499.99999999933</v>
      </c>
      <c r="EG130" s="468">
        <f t="shared" si="858"/>
        <v>-891.84333333333336</v>
      </c>
      <c r="EH130" s="46">
        <f t="shared" si="859"/>
        <v>-1073.49</v>
      </c>
      <c r="EI130" s="47"/>
      <c r="EJ130" s="46">
        <f t="shared" si="860"/>
        <v>-1011.77</v>
      </c>
      <c r="EK130" s="48"/>
      <c r="EL130" s="29"/>
      <c r="EM130" s="45">
        <v>69</v>
      </c>
      <c r="EN130" s="46">
        <f t="shared" si="550"/>
        <v>1058.0868689014749</v>
      </c>
      <c r="EO130" s="46">
        <f t="shared" si="574"/>
        <v>61.96</v>
      </c>
      <c r="EP130" s="128">
        <f t="shared" si="662"/>
        <v>996.12686890147484</v>
      </c>
      <c r="EQ130" s="46">
        <f t="shared" si="663"/>
        <v>252.9425346564019</v>
      </c>
      <c r="ER130" s="46">
        <f t="shared" si="664"/>
        <v>743.18433424507293</v>
      </c>
      <c r="ES130" s="51">
        <f t="shared" si="665"/>
        <v>151022.33645959606</v>
      </c>
      <c r="ET130" s="153">
        <f t="shared" si="861"/>
        <v>10000</v>
      </c>
      <c r="EU130" s="45">
        <v>69</v>
      </c>
      <c r="EV130" s="46">
        <f t="shared" si="666"/>
        <v>1058.0899999999999</v>
      </c>
      <c r="EW130" s="46">
        <f t="shared" si="575"/>
        <v>61.96</v>
      </c>
      <c r="EX130" s="128">
        <f t="shared" si="667"/>
        <v>996.13</v>
      </c>
      <c r="EY130" s="46">
        <f t="shared" si="668"/>
        <v>252.94215923909815</v>
      </c>
      <c r="EZ130" s="46">
        <f t="shared" si="669"/>
        <v>743.18784076090185</v>
      </c>
      <c r="FA130" s="51">
        <f t="shared" si="670"/>
        <v>151022.10770269801</v>
      </c>
      <c r="FB130" s="58">
        <f t="shared" si="671"/>
        <v>874.86920833333363</v>
      </c>
      <c r="FC130" s="52">
        <f t="shared" si="576"/>
        <v>58.84</v>
      </c>
      <c r="FD130" s="51">
        <f t="shared" si="862"/>
        <v>816.0292083333336</v>
      </c>
      <c r="FE130" s="57">
        <f t="shared" si="672"/>
        <v>143297.31462499985</v>
      </c>
      <c r="FF130" s="153">
        <f t="shared" si="863"/>
        <v>10000</v>
      </c>
      <c r="FG130" s="469">
        <f t="shared" si="673"/>
        <v>-874.86920833333363</v>
      </c>
      <c r="FH130" s="46">
        <f t="shared" si="674"/>
        <v>-1058.0899999999999</v>
      </c>
      <c r="FI130" s="46">
        <f t="shared" si="675"/>
        <v>-996.13</v>
      </c>
      <c r="FJ130" s="48"/>
      <c r="FL130" s="45">
        <v>69</v>
      </c>
      <c r="FM130" s="46">
        <f t="shared" si="864"/>
        <v>1075.96</v>
      </c>
      <c r="FN130" s="46">
        <f t="shared" si="551"/>
        <v>64.19</v>
      </c>
      <c r="FO130" s="46">
        <f t="shared" si="865"/>
        <v>1011.77</v>
      </c>
      <c r="FP130" s="46">
        <f t="shared" si="676"/>
        <v>251.98908236387479</v>
      </c>
      <c r="FQ130" s="46">
        <f t="shared" si="677"/>
        <v>759.7809176361252</v>
      </c>
      <c r="FR130" s="51">
        <f t="shared" si="678"/>
        <v>150433.66850068874</v>
      </c>
      <c r="FS130" s="57">
        <f t="shared" si="577"/>
        <v>157226.36200851155</v>
      </c>
      <c r="FT130" s="58">
        <f t="shared" si="679"/>
        <v>894.56333333333339</v>
      </c>
      <c r="FU130" s="241">
        <f t="shared" si="552"/>
        <v>61.230000000000004</v>
      </c>
      <c r="FV130" s="51">
        <f t="shared" si="680"/>
        <v>833.33333333333337</v>
      </c>
      <c r="FW130" s="51">
        <f t="shared" si="681"/>
        <v>142499.99999999933</v>
      </c>
      <c r="FX130" s="153">
        <f t="shared" si="578"/>
        <v>149999.99999999942</v>
      </c>
      <c r="FY130" s="468">
        <f t="shared" si="866"/>
        <v>-894.56333333333339</v>
      </c>
      <c r="FZ130" s="46">
        <f t="shared" si="867"/>
        <v>-1075.96</v>
      </c>
      <c r="GA130" s="46">
        <f t="shared" si="682"/>
        <v>-1011.77</v>
      </c>
      <c r="GB130" s="48"/>
      <c r="GD130" s="45">
        <v>69</v>
      </c>
      <c r="GE130" s="46">
        <f t="shared" si="553"/>
        <v>1060.0875939185617</v>
      </c>
      <c r="GF130" s="128">
        <f t="shared" si="579"/>
        <v>64.349999999999994</v>
      </c>
      <c r="GG130" s="128">
        <f t="shared" si="683"/>
        <v>995.73759391856163</v>
      </c>
      <c r="GH130" s="46">
        <f t="shared" si="684"/>
        <v>252.83845998550248</v>
      </c>
      <c r="GI130" s="46">
        <f t="shared" si="685"/>
        <v>742.89913393305915</v>
      </c>
      <c r="GJ130" s="51">
        <f t="shared" si="686"/>
        <v>150960.17685736841</v>
      </c>
      <c r="GK130" s="51">
        <f t="shared" si="580"/>
        <v>157601.94161731339</v>
      </c>
      <c r="GL130" s="153">
        <f t="shared" si="868"/>
        <v>10000</v>
      </c>
      <c r="GM130" s="45">
        <v>69</v>
      </c>
      <c r="GN130" s="46">
        <f t="shared" si="687"/>
        <v>1060.0899999999999</v>
      </c>
      <c r="GO130" s="46">
        <f t="shared" si="554"/>
        <v>64.349999999999994</v>
      </c>
      <c r="GP130" s="128">
        <f t="shared" si="869"/>
        <v>995.74</v>
      </c>
      <c r="GQ130" s="46">
        <f t="shared" si="688"/>
        <v>252.83817149742092</v>
      </c>
      <c r="GR130" s="46">
        <f t="shared" si="689"/>
        <v>742.90182850257906</v>
      </c>
      <c r="GS130" s="51">
        <f t="shared" si="690"/>
        <v>150960.00106994997</v>
      </c>
      <c r="GT130" s="57">
        <f t="shared" si="581"/>
        <v>157601.78992024055</v>
      </c>
      <c r="GU130" s="58">
        <f t="shared" si="691"/>
        <v>876.92633333333197</v>
      </c>
      <c r="GV130" s="52">
        <f t="shared" si="555"/>
        <v>61.480000000000004</v>
      </c>
      <c r="GW130" s="51">
        <f t="shared" si="870"/>
        <v>815.44633333333195</v>
      </c>
      <c r="GX130" s="57">
        <f t="shared" si="692"/>
        <v>143248.32299999992</v>
      </c>
      <c r="GY130" s="57">
        <f t="shared" si="582"/>
        <v>150587.33999999985</v>
      </c>
      <c r="GZ130" s="153">
        <f t="shared" si="871"/>
        <v>10000</v>
      </c>
      <c r="HA130" s="469">
        <f t="shared" si="693"/>
        <v>-876.92633333333197</v>
      </c>
      <c r="HB130" s="46">
        <f t="shared" si="694"/>
        <v>-1060.0899999999999</v>
      </c>
      <c r="HC130" s="46">
        <f t="shared" si="695"/>
        <v>-995.74</v>
      </c>
      <c r="HD130" s="48"/>
      <c r="HF130" s="45">
        <v>69</v>
      </c>
      <c r="HG130" s="46">
        <f t="shared" si="696"/>
        <v>1123.8775326810628</v>
      </c>
      <c r="HH130" s="46">
        <f t="shared" si="697"/>
        <v>250</v>
      </c>
      <c r="HI130" s="46">
        <f t="shared" si="698"/>
        <v>873.8775326810628</v>
      </c>
      <c r="HJ130" s="46">
        <f t="shared" si="699"/>
        <v>268.52232713011108</v>
      </c>
      <c r="HK130" s="46">
        <f t="shared" si="700"/>
        <v>605.35520555095172</v>
      </c>
      <c r="HL130" s="51">
        <f t="shared" si="701"/>
        <v>160508.04107251568</v>
      </c>
      <c r="HM130" s="153">
        <f t="shared" si="872"/>
        <v>10000</v>
      </c>
      <c r="HN130" s="58">
        <f t="shared" si="702"/>
        <v>933.33333333333724</v>
      </c>
      <c r="HO130" s="52">
        <f t="shared" si="703"/>
        <v>250</v>
      </c>
      <c r="HP130" s="51">
        <f t="shared" si="704"/>
        <v>683.33333333333724</v>
      </c>
      <c r="HQ130" s="57">
        <f t="shared" si="705"/>
        <v>152849.99999999933</v>
      </c>
      <c r="HR130" s="153">
        <f t="shared" si="873"/>
        <v>10000</v>
      </c>
      <c r="HS130" s="468">
        <f t="shared" si="706"/>
        <v>-933.33333333333724</v>
      </c>
      <c r="HT130" s="46">
        <f t="shared" si="707"/>
        <v>-1123.8775326810628</v>
      </c>
      <c r="HU130" s="46">
        <f t="shared" si="708"/>
        <v>-873.8775326810628</v>
      </c>
      <c r="HV130" s="48"/>
      <c r="HW130" s="29"/>
      <c r="HX130" s="45">
        <v>69</v>
      </c>
      <c r="HY130" s="128">
        <f t="shared" si="709"/>
        <v>1124.3399999999999</v>
      </c>
      <c r="HZ130" s="46">
        <f t="shared" si="710"/>
        <v>233.26</v>
      </c>
      <c r="IA130" s="46">
        <f t="shared" si="711"/>
        <v>891.08</v>
      </c>
      <c r="IB130" s="46">
        <f t="shared" si="712"/>
        <v>269.96678981787613</v>
      </c>
      <c r="IC130" s="46">
        <f t="shared" si="713"/>
        <v>621.11321018212391</v>
      </c>
      <c r="ID130" s="51">
        <f t="shared" si="714"/>
        <v>161358.96068054356</v>
      </c>
      <c r="IE130" s="153">
        <f t="shared" si="874"/>
        <v>10000</v>
      </c>
      <c r="IF130" s="58">
        <f t="shared" si="715"/>
        <v>930.14625019664186</v>
      </c>
      <c r="IG130" s="52">
        <f t="shared" si="716"/>
        <v>222</v>
      </c>
      <c r="IH130" s="51">
        <f t="shared" si="717"/>
        <v>708.14625019664186</v>
      </c>
      <c r="II130" s="57">
        <f t="shared" si="875"/>
        <v>153451.50873643174</v>
      </c>
      <c r="IJ130" s="153">
        <f t="shared" si="876"/>
        <v>10000</v>
      </c>
      <c r="IK130" s="468">
        <f t="shared" si="718"/>
        <v>-930.14625019664186</v>
      </c>
      <c r="IL130" s="46">
        <f t="shared" si="719"/>
        <v>-1124.3399999999999</v>
      </c>
      <c r="IM130" s="46">
        <f t="shared" si="720"/>
        <v>-891.08</v>
      </c>
      <c r="IN130" s="48"/>
      <c r="IO130" s="53">
        <f t="shared" si="721"/>
        <v>233.26490547576384</v>
      </c>
      <c r="IQ130" s="45">
        <v>69</v>
      </c>
      <c r="IR130" s="128">
        <f t="shared" si="722"/>
        <v>1126.4568749999989</v>
      </c>
      <c r="IS130" s="128">
        <f t="shared" si="723"/>
        <v>237.72</v>
      </c>
      <c r="IT130" s="128">
        <f t="shared" si="724"/>
        <v>888.73687499999892</v>
      </c>
      <c r="IU130" s="46">
        <f t="shared" si="364"/>
        <v>270.29000000000002</v>
      </c>
      <c r="IV130" s="46">
        <f t="shared" si="725"/>
        <v>618.44687499999895</v>
      </c>
      <c r="IW130" s="51">
        <f t="shared" si="726"/>
        <v>161557.19562500014</v>
      </c>
      <c r="IX130" s="199">
        <f t="shared" si="877"/>
        <v>10000</v>
      </c>
      <c r="IY130" s="128">
        <f t="shared" si="727"/>
        <v>233.38342474002238</v>
      </c>
      <c r="IZ130" s="408">
        <f t="shared" si="728"/>
        <v>0</v>
      </c>
      <c r="JA130" s="58">
        <f t="shared" si="729"/>
        <v>931.95916666666494</v>
      </c>
      <c r="JB130" s="52">
        <f t="shared" si="730"/>
        <v>226.26</v>
      </c>
      <c r="JC130" s="51">
        <f t="shared" si="731"/>
        <v>705.69916666666495</v>
      </c>
      <c r="JD130" s="57">
        <f t="shared" si="732"/>
        <v>153652.21750000009</v>
      </c>
      <c r="JE130" s="280">
        <f t="shared" si="733"/>
        <v>10000</v>
      </c>
      <c r="JF130" s="280">
        <f t="shared" si="734"/>
        <v>0</v>
      </c>
      <c r="JG130" s="468">
        <f t="shared" si="735"/>
        <v>-931.95916666666494</v>
      </c>
      <c r="JH130" s="46">
        <f t="shared" si="736"/>
        <v>-1126.4568749999989</v>
      </c>
      <c r="JI130" s="46">
        <f t="shared" si="737"/>
        <v>-888.73687499999892</v>
      </c>
      <c r="JJ130" s="48"/>
      <c r="JL130" s="45">
        <v>69</v>
      </c>
      <c r="JM130" s="46">
        <f t="shared" si="738"/>
        <v>1124.4930833333331</v>
      </c>
      <c r="JN130" s="46">
        <f t="shared" si="739"/>
        <v>231.16</v>
      </c>
      <c r="JO130" s="128">
        <f t="shared" si="740"/>
        <v>893.33308333333309</v>
      </c>
      <c r="JP130" s="46">
        <f t="shared" si="878"/>
        <v>270.32</v>
      </c>
      <c r="JQ130" s="46">
        <f t="shared" si="741"/>
        <v>623.01308333333304</v>
      </c>
      <c r="JR130" s="51">
        <f t="shared" si="742"/>
        <v>161566.29724999997</v>
      </c>
      <c r="JS130" s="51">
        <f t="shared" si="583"/>
        <v>157226.36200851155</v>
      </c>
      <c r="JT130" s="199">
        <f t="shared" si="879"/>
        <v>10000</v>
      </c>
      <c r="JU130" s="128">
        <f t="shared" si="743"/>
        <v>231.16023253687567</v>
      </c>
      <c r="JV130" s="408">
        <f t="shared" si="744"/>
        <v>0</v>
      </c>
      <c r="JW130" s="58">
        <f t="shared" si="745"/>
        <v>930.37233333333074</v>
      </c>
      <c r="JX130" s="52">
        <f t="shared" si="746"/>
        <v>220.54</v>
      </c>
      <c r="JY130" s="51">
        <f t="shared" si="747"/>
        <v>709.83233333333078</v>
      </c>
      <c r="JZ130" s="51">
        <f t="shared" si="748"/>
        <v>153668.28900000022</v>
      </c>
      <c r="KA130" s="199">
        <f t="shared" si="584"/>
        <v>149999.99999999942</v>
      </c>
      <c r="KB130" s="128">
        <f t="shared" si="880"/>
        <v>10000</v>
      </c>
      <c r="KC130" s="204">
        <f t="shared" si="749"/>
        <v>0</v>
      </c>
      <c r="KD130" s="468">
        <f t="shared" si="881"/>
        <v>-930.37233333333074</v>
      </c>
      <c r="KE130" s="46">
        <f t="shared" si="750"/>
        <v>-1124.4930833333331</v>
      </c>
      <c r="KF130" s="46">
        <f t="shared" si="751"/>
        <v>-893.33308333333309</v>
      </c>
      <c r="KG130" s="48"/>
      <c r="KI130" s="45">
        <v>69</v>
      </c>
      <c r="KJ130" s="46">
        <f t="shared" si="752"/>
        <v>1124.4890404061762</v>
      </c>
      <c r="KK130" s="46">
        <f t="shared" si="753"/>
        <v>233.06</v>
      </c>
      <c r="KL130" s="128">
        <f t="shared" si="754"/>
        <v>891.42904040617623</v>
      </c>
      <c r="KM130" s="46">
        <f t="shared" si="755"/>
        <v>270.17865587496181</v>
      </c>
      <c r="KN130" s="46">
        <f t="shared" si="756"/>
        <v>621.25038453121442</v>
      </c>
      <c r="KO130" s="51">
        <f t="shared" si="757"/>
        <v>161485.94314044586</v>
      </c>
      <c r="KP130" s="199">
        <f t="shared" si="585"/>
        <v>160722.29206424631</v>
      </c>
      <c r="KQ130" s="199">
        <f t="shared" si="882"/>
        <v>10000</v>
      </c>
      <c r="KR130" s="128">
        <f t="shared" si="758"/>
        <v>302.21764420972892</v>
      </c>
      <c r="KS130" s="408">
        <f t="shared" si="759"/>
        <v>0</v>
      </c>
      <c r="KT130" s="45">
        <v>69</v>
      </c>
      <c r="KU130" s="46">
        <f t="shared" si="883"/>
        <v>1124.49</v>
      </c>
      <c r="KV130" s="46">
        <f t="shared" si="760"/>
        <v>233.06</v>
      </c>
      <c r="KW130" s="128">
        <f t="shared" si="761"/>
        <v>891.43</v>
      </c>
      <c r="KX130" s="46">
        <f t="shared" si="762"/>
        <v>270.17854082009404</v>
      </c>
      <c r="KY130" s="46">
        <f t="shared" si="763"/>
        <v>621.25145917990585</v>
      </c>
      <c r="KZ130" s="51">
        <f t="shared" si="764"/>
        <v>161485.87303287649</v>
      </c>
      <c r="LA130" s="153">
        <f t="shared" si="586"/>
        <v>160722.29206424631</v>
      </c>
      <c r="LB130" s="58">
        <f t="shared" si="765"/>
        <v>930.59633333333579</v>
      </c>
      <c r="LC130" s="52">
        <f t="shared" si="766"/>
        <v>223.08</v>
      </c>
      <c r="LD130" s="51">
        <f t="shared" si="767"/>
        <v>707.51633333333575</v>
      </c>
      <c r="LE130" s="51">
        <f t="shared" si="768"/>
        <v>153608.01300000004</v>
      </c>
      <c r="LF130" s="51">
        <f t="shared" si="587"/>
        <v>153831.89999999991</v>
      </c>
      <c r="LG130" s="128">
        <f t="shared" si="769"/>
        <v>10000</v>
      </c>
      <c r="LH130" s="204">
        <f t="shared" si="770"/>
        <v>0</v>
      </c>
      <c r="LI130" s="479">
        <f t="shared" si="771"/>
        <v>-930.59633333333579</v>
      </c>
      <c r="LJ130" s="46">
        <f t="shared" si="884"/>
        <v>-1124.49</v>
      </c>
      <c r="LK130" s="46">
        <f t="shared" si="885"/>
        <v>-891.43</v>
      </c>
      <c r="LL130" s="48"/>
      <c r="LN130" s="45">
        <v>69</v>
      </c>
      <c r="LO130" s="46">
        <f t="shared" si="772"/>
        <v>1123.1238136873469</v>
      </c>
      <c r="LP130" s="46">
        <f t="shared" si="556"/>
        <v>276.66000000000003</v>
      </c>
      <c r="LQ130" s="46">
        <f t="shared" si="773"/>
        <v>846.46381368734683</v>
      </c>
      <c r="LR130" s="46">
        <f t="shared" si="774"/>
        <v>266.34556443528828</v>
      </c>
      <c r="LS130" s="46">
        <f t="shared" si="775"/>
        <v>580.1182492520586</v>
      </c>
      <c r="LT130" s="51">
        <f t="shared" si="776"/>
        <v>159227.22041192092</v>
      </c>
      <c r="LU130" s="199">
        <f t="shared" si="886"/>
        <v>10000</v>
      </c>
      <c r="LV130" s="58">
        <f t="shared" si="777"/>
        <v>933.33033333333128</v>
      </c>
      <c r="LW130" s="52">
        <f t="shared" si="557"/>
        <v>276.66000000000003</v>
      </c>
      <c r="LX130" s="51">
        <f t="shared" si="778"/>
        <v>656.6703333333312</v>
      </c>
      <c r="LY130" s="51">
        <f t="shared" si="779"/>
        <v>151649.66699999975</v>
      </c>
      <c r="LZ130" s="46">
        <f t="shared" si="887"/>
        <v>276.66000000000003</v>
      </c>
      <c r="MA130" s="199">
        <f t="shared" si="888"/>
        <v>10000</v>
      </c>
      <c r="MB130" s="468">
        <f t="shared" si="780"/>
        <v>-933.33033333333128</v>
      </c>
      <c r="MC130" s="46">
        <f t="shared" si="781"/>
        <v>-1123.1238136873469</v>
      </c>
      <c r="MD130" s="46">
        <f t="shared" si="782"/>
        <v>-846.46381368734683</v>
      </c>
      <c r="ME130" s="48"/>
      <c r="MG130" s="45">
        <v>69</v>
      </c>
      <c r="MH130" s="46">
        <f t="shared" si="783"/>
        <v>1076.608661999408</v>
      </c>
      <c r="MI130" s="46">
        <f t="shared" si="558"/>
        <v>159.67000000000002</v>
      </c>
      <c r="MJ130" s="46">
        <f t="shared" si="784"/>
        <v>916.93866199940794</v>
      </c>
      <c r="MK130" s="46">
        <f t="shared" si="785"/>
        <v>260.6938980457457</v>
      </c>
      <c r="ML130" s="46">
        <f t="shared" si="786"/>
        <v>656.24476395366219</v>
      </c>
      <c r="MM130" s="51">
        <f t="shared" si="787"/>
        <v>155760.09406349374</v>
      </c>
      <c r="MN130" s="199">
        <f t="shared" si="889"/>
        <v>10000</v>
      </c>
      <c r="MO130" s="58">
        <f t="shared" si="788"/>
        <v>889.32945707741396</v>
      </c>
      <c r="MP130" s="52">
        <f t="shared" si="559"/>
        <v>151.75</v>
      </c>
      <c r="MQ130" s="51">
        <f t="shared" si="789"/>
        <v>737.57945707741396</v>
      </c>
      <c r="MR130" s="57">
        <f t="shared" si="790"/>
        <v>147923.31746165841</v>
      </c>
      <c r="MS130" s="199">
        <f t="shared" si="890"/>
        <v>10000</v>
      </c>
      <c r="MT130" s="468">
        <f t="shared" si="891"/>
        <v>-889.32945707741396</v>
      </c>
      <c r="MU130" s="46">
        <f t="shared" si="791"/>
        <v>-1076.608661999408</v>
      </c>
      <c r="MV130" s="46">
        <f t="shared" si="792"/>
        <v>-916.93866199940794</v>
      </c>
      <c r="MW130" s="48"/>
      <c r="MY130" s="45">
        <v>69</v>
      </c>
      <c r="MZ130" s="46">
        <f t="shared" si="793"/>
        <v>1076.608661999408</v>
      </c>
      <c r="NA130" s="46">
        <f t="shared" si="560"/>
        <v>159.67000000000002</v>
      </c>
      <c r="NB130" s="128">
        <f t="shared" si="794"/>
        <v>916.93866199940794</v>
      </c>
      <c r="NC130" s="46">
        <f t="shared" si="795"/>
        <v>260.6938980457457</v>
      </c>
      <c r="ND130" s="46">
        <f t="shared" si="796"/>
        <v>656.24476395366219</v>
      </c>
      <c r="NE130" s="51">
        <f t="shared" si="797"/>
        <v>155760.09406349374</v>
      </c>
      <c r="NF130" s="153">
        <f t="shared" si="892"/>
        <v>10000</v>
      </c>
      <c r="NG130" s="45">
        <v>69</v>
      </c>
      <c r="NH130" s="46">
        <f t="shared" si="798"/>
        <v>1076.6099999999999</v>
      </c>
      <c r="NI130" s="46">
        <f t="shared" si="561"/>
        <v>159.67000000000002</v>
      </c>
      <c r="NJ130" s="128">
        <f t="shared" si="893"/>
        <v>916.94</v>
      </c>
      <c r="NK130" s="46">
        <f t="shared" si="894"/>
        <v>260.69373762007723</v>
      </c>
      <c r="NL130" s="46">
        <f t="shared" si="799"/>
        <v>656.24626237992288</v>
      </c>
      <c r="NM130" s="51">
        <f t="shared" si="800"/>
        <v>155759.99630966643</v>
      </c>
      <c r="NN130" s="58">
        <f t="shared" si="801"/>
        <v>888.78037499999857</v>
      </c>
      <c r="NO130" s="52">
        <f t="shared" si="562"/>
        <v>151.79000000000002</v>
      </c>
      <c r="NP130" s="51">
        <f t="shared" si="802"/>
        <v>736.99037499999849</v>
      </c>
      <c r="NQ130" s="57">
        <f t="shared" si="803"/>
        <v>147962.3641250002</v>
      </c>
      <c r="NR130" s="153">
        <f t="shared" si="895"/>
        <v>10000</v>
      </c>
      <c r="NS130" s="469">
        <f t="shared" si="804"/>
        <v>-888.78037499999857</v>
      </c>
      <c r="NT130" s="46">
        <f t="shared" si="805"/>
        <v>-1076.6099999999999</v>
      </c>
      <c r="NU130" s="46">
        <f t="shared" si="806"/>
        <v>-916.94</v>
      </c>
      <c r="NV130" s="48"/>
      <c r="NX130" s="45">
        <v>69</v>
      </c>
      <c r="NY130" s="46">
        <f t="shared" si="807"/>
        <v>1076.6456011701148</v>
      </c>
      <c r="NZ130" s="46">
        <f t="shared" si="563"/>
        <v>160.49</v>
      </c>
      <c r="OA130" s="46">
        <f t="shared" si="808"/>
        <v>916.15560117011478</v>
      </c>
      <c r="OB130" s="46">
        <f t="shared" si="809"/>
        <v>260.80736307608339</v>
      </c>
      <c r="OC130" s="46">
        <f t="shared" si="810"/>
        <v>655.34823809403133</v>
      </c>
      <c r="OD130" s="51">
        <f t="shared" si="811"/>
        <v>155829.06960755598</v>
      </c>
      <c r="OE130" s="57">
        <f t="shared" si="588"/>
        <v>157226.36200851155</v>
      </c>
      <c r="OF130" s="153">
        <f t="shared" si="896"/>
        <v>10000</v>
      </c>
      <c r="OG130" s="58">
        <f t="shared" si="812"/>
        <v>889.48383333333379</v>
      </c>
      <c r="OH130" s="241">
        <f t="shared" si="589"/>
        <v>153.11000000000001</v>
      </c>
      <c r="OI130" s="51">
        <f t="shared" si="813"/>
        <v>736.37383333333378</v>
      </c>
      <c r="OJ130" s="51">
        <f t="shared" si="814"/>
        <v>148002.80550000005</v>
      </c>
      <c r="OK130" s="153">
        <f t="shared" si="590"/>
        <v>149999.99999999942</v>
      </c>
      <c r="OL130" s="153">
        <f t="shared" si="897"/>
        <v>10000</v>
      </c>
      <c r="OM130" s="468">
        <f t="shared" si="898"/>
        <v>-889.48383333333379</v>
      </c>
      <c r="ON130" s="46">
        <f t="shared" si="899"/>
        <v>-1076.6456011701148</v>
      </c>
      <c r="OO130" s="46">
        <f t="shared" si="815"/>
        <v>-916.15560117011478</v>
      </c>
      <c r="OP130" s="48"/>
      <c r="OR130" s="45">
        <v>69</v>
      </c>
      <c r="OS130" s="46">
        <f t="shared" si="816"/>
        <v>1076.765700416463</v>
      </c>
      <c r="OT130" s="46">
        <f t="shared" si="564"/>
        <v>160.88</v>
      </c>
      <c r="OU130" s="128">
        <f t="shared" si="817"/>
        <v>915.88570041646301</v>
      </c>
      <c r="OV130" s="46">
        <f t="shared" si="818"/>
        <v>260.80458023165096</v>
      </c>
      <c r="OW130" s="46">
        <f t="shared" si="819"/>
        <v>655.08112018481211</v>
      </c>
      <c r="OX130" s="51">
        <f t="shared" si="820"/>
        <v>155827.66701880575</v>
      </c>
      <c r="OY130" s="51">
        <f t="shared" si="591"/>
        <v>157601.94161731339</v>
      </c>
      <c r="OZ130" s="153">
        <f t="shared" si="900"/>
        <v>10000</v>
      </c>
      <c r="PA130" s="45">
        <v>69</v>
      </c>
      <c r="PB130" s="46">
        <f t="shared" si="821"/>
        <v>1076.765700416463</v>
      </c>
      <c r="PC130" s="46">
        <f t="shared" si="592"/>
        <v>160.88</v>
      </c>
      <c r="PD130" s="128">
        <f t="shared" si="822"/>
        <v>915.88570041646301</v>
      </c>
      <c r="PE130" s="46">
        <f t="shared" si="823"/>
        <v>260.80458023165096</v>
      </c>
      <c r="PF130" s="46">
        <f t="shared" si="824"/>
        <v>655.08112018481211</v>
      </c>
      <c r="PG130" s="51">
        <f t="shared" si="825"/>
        <v>155827.66701880575</v>
      </c>
      <c r="PH130" s="57">
        <f t="shared" si="593"/>
        <v>157601.78992024055</v>
      </c>
      <c r="PI130" s="688">
        <f t="shared" si="826"/>
        <v>889.6533333333341</v>
      </c>
      <c r="PJ130" s="52">
        <f t="shared" si="594"/>
        <v>153.71</v>
      </c>
      <c r="PK130" s="51">
        <f t="shared" si="827"/>
        <v>735.94333333333407</v>
      </c>
      <c r="PL130" s="57">
        <f t="shared" si="828"/>
        <v>148005.15000000017</v>
      </c>
      <c r="PM130" s="57">
        <f t="shared" si="595"/>
        <v>150587.33999999985</v>
      </c>
      <c r="PN130" s="153">
        <f t="shared" si="901"/>
        <v>10000</v>
      </c>
      <c r="PO130" s="469">
        <f t="shared" si="829"/>
        <v>-889.6533333333341</v>
      </c>
      <c r="PP130" s="46">
        <f t="shared" si="830"/>
        <v>-1076.765700416463</v>
      </c>
      <c r="PQ130" s="46">
        <f t="shared" si="831"/>
        <v>-915.88570041646301</v>
      </c>
      <c r="PR130" s="48"/>
    </row>
    <row r="131" spans="2:434" hidden="1" x14ac:dyDescent="0.3">
      <c r="B131" s="45">
        <v>70</v>
      </c>
      <c r="C131" s="46">
        <f t="shared" si="596"/>
        <v>1111.77</v>
      </c>
      <c r="D131" s="46">
        <f t="shared" si="597"/>
        <v>100</v>
      </c>
      <c r="E131" s="46">
        <f t="shared" si="598"/>
        <v>1011.77</v>
      </c>
      <c r="F131" s="46">
        <f t="shared" si="599"/>
        <v>250.72278083448123</v>
      </c>
      <c r="G131" s="46">
        <f t="shared" si="600"/>
        <v>761.04721916551875</v>
      </c>
      <c r="H131" s="51">
        <f t="shared" si="601"/>
        <v>149672.62128152323</v>
      </c>
      <c r="I131" s="58">
        <f t="shared" si="602"/>
        <v>933.33333333333337</v>
      </c>
      <c r="J131" s="52">
        <f t="shared" si="603"/>
        <v>100</v>
      </c>
      <c r="K131" s="51">
        <f t="shared" si="604"/>
        <v>833.33333333333337</v>
      </c>
      <c r="L131" s="57">
        <f t="shared" si="605"/>
        <v>141666.66666666599</v>
      </c>
      <c r="M131" s="468">
        <f t="shared" si="832"/>
        <v>-933.33333333333337</v>
      </c>
      <c r="N131" s="46">
        <f t="shared" si="833"/>
        <v>-1111.77</v>
      </c>
      <c r="O131" s="47"/>
      <c r="P131" s="46">
        <f t="shared" si="834"/>
        <v>-1011.77</v>
      </c>
      <c r="Q131" s="48"/>
      <c r="R131" s="29"/>
      <c r="S131" s="29"/>
      <c r="T131" s="45">
        <v>70</v>
      </c>
      <c r="U131" s="46">
        <f t="shared" si="606"/>
        <v>1152.29</v>
      </c>
      <c r="V131" s="46">
        <f t="shared" si="607"/>
        <v>140.52000000000001</v>
      </c>
      <c r="W131" s="46">
        <f t="shared" si="835"/>
        <v>1011.77</v>
      </c>
      <c r="X131" s="46">
        <f t="shared" si="608"/>
        <v>250.72278083448123</v>
      </c>
      <c r="Y131" s="46">
        <f t="shared" si="609"/>
        <v>761.04721916551875</v>
      </c>
      <c r="Z131" s="51">
        <f t="shared" si="610"/>
        <v>149672.62128152323</v>
      </c>
      <c r="AA131" s="58">
        <f t="shared" si="611"/>
        <v>966.43333333333339</v>
      </c>
      <c r="AB131" s="52">
        <f t="shared" si="612"/>
        <v>133.1</v>
      </c>
      <c r="AC131" s="51">
        <f t="shared" si="613"/>
        <v>833.33333333333337</v>
      </c>
      <c r="AD131" s="57">
        <f t="shared" si="614"/>
        <v>141666.66666666599</v>
      </c>
      <c r="AE131" s="468">
        <f t="shared" si="836"/>
        <v>-966.43333333333339</v>
      </c>
      <c r="AF131" s="46">
        <f t="shared" si="615"/>
        <v>-1152.29</v>
      </c>
      <c r="AG131" s="47"/>
      <c r="AH131" s="46">
        <f t="shared" si="837"/>
        <v>-1011.77</v>
      </c>
      <c r="AI131" s="48"/>
      <c r="AJ131" s="29"/>
      <c r="AK131" s="45">
        <v>70</v>
      </c>
      <c r="AL131" s="46">
        <f t="shared" si="616"/>
        <v>1117.72</v>
      </c>
      <c r="AM131" s="46"/>
      <c r="AN131" s="46"/>
      <c r="AO131" s="46">
        <f t="shared" si="617"/>
        <v>139.68</v>
      </c>
      <c r="AP131" s="128">
        <f t="shared" si="618"/>
        <v>978.04</v>
      </c>
      <c r="AQ131" s="128"/>
      <c r="AR131" s="128"/>
      <c r="AS131" s="46">
        <f t="shared" si="619"/>
        <v>257.49287684698271</v>
      </c>
      <c r="AT131" s="46">
        <f t="shared" si="620"/>
        <v>720.54712315301731</v>
      </c>
      <c r="AU131" s="51"/>
      <c r="AV131" s="51"/>
      <c r="AW131" s="51">
        <f t="shared" si="621"/>
        <v>153775.17898503662</v>
      </c>
      <c r="AX131" s="58">
        <f t="shared" si="622"/>
        <v>927.38215694565588</v>
      </c>
      <c r="AY131" s="52"/>
      <c r="AZ131" s="52"/>
      <c r="BA131" s="52">
        <f t="shared" si="623"/>
        <v>132.78</v>
      </c>
      <c r="BB131" s="51">
        <f t="shared" si="624"/>
        <v>794.60215694565591</v>
      </c>
      <c r="BC131" s="51"/>
      <c r="BD131" s="51"/>
      <c r="BE131" s="57">
        <f t="shared" si="625"/>
        <v>146076.78901380405</v>
      </c>
      <c r="BF131" s="468">
        <f t="shared" si="626"/>
        <v>-927.38215694565588</v>
      </c>
      <c r="BG131" s="46">
        <f t="shared" si="627"/>
        <v>-1117.72</v>
      </c>
      <c r="BH131" s="46">
        <f t="shared" si="628"/>
        <v>-978.04</v>
      </c>
      <c r="BI131" s="48"/>
      <c r="BJ131" s="12"/>
      <c r="BK131" s="45">
        <v>70</v>
      </c>
      <c r="BL131" s="46">
        <f t="shared" si="838"/>
        <v>1152.6300000000001</v>
      </c>
      <c r="BM131" s="46">
        <f t="shared" si="839"/>
        <v>140.86000000000001</v>
      </c>
      <c r="BN131" s="46">
        <f t="shared" si="840"/>
        <v>1011.77</v>
      </c>
      <c r="BO131" s="46">
        <f t="shared" si="629"/>
        <v>250.72278083448123</v>
      </c>
      <c r="BP131" s="46">
        <f t="shared" si="630"/>
        <v>761.04721916551875</v>
      </c>
      <c r="BQ131" s="51">
        <f t="shared" si="631"/>
        <v>149672.62128152323</v>
      </c>
      <c r="BR131" s="57">
        <f t="shared" si="565"/>
        <v>157226.36200851155</v>
      </c>
      <c r="BS131" s="58">
        <f t="shared" si="632"/>
        <v>967.71333333333337</v>
      </c>
      <c r="BT131" s="52">
        <f t="shared" si="841"/>
        <v>134.38</v>
      </c>
      <c r="BU131" s="51">
        <f t="shared" si="633"/>
        <v>833.33333333333337</v>
      </c>
      <c r="BV131" s="51">
        <f t="shared" si="634"/>
        <v>141666.66666666599</v>
      </c>
      <c r="BW131" s="153">
        <f t="shared" si="566"/>
        <v>149999.99999999942</v>
      </c>
      <c r="BX131" s="468">
        <f t="shared" si="842"/>
        <v>-967.71333333333337</v>
      </c>
      <c r="BY131" s="46">
        <f t="shared" si="843"/>
        <v>-1152.6300000000001</v>
      </c>
      <c r="BZ131" s="46">
        <f t="shared" si="635"/>
        <v>-1011.77</v>
      </c>
      <c r="CA131" s="48"/>
      <c r="CB131" s="29"/>
      <c r="CC131" s="45">
        <v>70</v>
      </c>
      <c r="CD131" s="128">
        <f t="shared" si="636"/>
        <v>1117.6300000000001</v>
      </c>
      <c r="CE131" s="46">
        <f t="shared" si="844"/>
        <v>140.08000000000001</v>
      </c>
      <c r="CF131" s="128">
        <f t="shared" si="637"/>
        <v>977.55</v>
      </c>
      <c r="CG131" s="46">
        <f t="shared" si="845"/>
        <v>257.15404944643262</v>
      </c>
      <c r="CH131" s="46">
        <f t="shared" si="638"/>
        <v>720.39595055356733</v>
      </c>
      <c r="CI131" s="51">
        <f t="shared" si="639"/>
        <v>153572.03371730601</v>
      </c>
      <c r="CJ131" s="199">
        <f t="shared" si="567"/>
        <v>160722.29206424631</v>
      </c>
      <c r="CK131" s="153">
        <f t="shared" si="846"/>
        <v>10000</v>
      </c>
      <c r="CL131" s="45">
        <v>70</v>
      </c>
      <c r="CM131" s="46">
        <f t="shared" si="847"/>
        <v>1117.6300000000001</v>
      </c>
      <c r="CN131" s="128">
        <f t="shared" si="640"/>
        <v>140.08000000000001</v>
      </c>
      <c r="CO131" s="128">
        <f t="shared" si="641"/>
        <v>977.55</v>
      </c>
      <c r="CP131" s="46">
        <f t="shared" si="642"/>
        <v>257.15404944643262</v>
      </c>
      <c r="CQ131" s="46">
        <f t="shared" si="643"/>
        <v>720.39595055356733</v>
      </c>
      <c r="CR131" s="51">
        <f t="shared" si="644"/>
        <v>153572.03371730601</v>
      </c>
      <c r="CS131" s="153">
        <f t="shared" si="568"/>
        <v>160722.29206424631</v>
      </c>
      <c r="CT131" s="58">
        <f t="shared" si="645"/>
        <v>927.86033333333398</v>
      </c>
      <c r="CU131" s="52">
        <f t="shared" si="848"/>
        <v>134.08000000000001</v>
      </c>
      <c r="CV131" s="51">
        <f t="shared" si="849"/>
        <v>793.78033333333394</v>
      </c>
      <c r="CW131" s="51">
        <f t="shared" si="646"/>
        <v>145894.09666666662</v>
      </c>
      <c r="CX131" s="57">
        <f t="shared" si="569"/>
        <v>153831.89999999991</v>
      </c>
      <c r="CY131" s="153">
        <f t="shared" si="850"/>
        <v>10000</v>
      </c>
      <c r="CZ131" s="479">
        <f t="shared" si="647"/>
        <v>-927.86033333333398</v>
      </c>
      <c r="DA131" s="46">
        <f t="shared" si="851"/>
        <v>-1117.6300000000001</v>
      </c>
      <c r="DB131" s="46">
        <f t="shared" si="852"/>
        <v>-977.55</v>
      </c>
      <c r="DC131" s="48"/>
      <c r="DE131" s="45">
        <v>70</v>
      </c>
      <c r="DF131" s="46">
        <f t="shared" si="648"/>
        <v>1093.43</v>
      </c>
      <c r="DG131" s="46">
        <f t="shared" si="570"/>
        <v>81.66</v>
      </c>
      <c r="DH131" s="46">
        <f t="shared" si="649"/>
        <v>1011.77</v>
      </c>
      <c r="DI131" s="46">
        <f t="shared" si="650"/>
        <v>250.72278083448123</v>
      </c>
      <c r="DJ131" s="46">
        <f t="shared" si="651"/>
        <v>761.04721916551875</v>
      </c>
      <c r="DK131" s="51">
        <f t="shared" si="652"/>
        <v>149672.62128152323</v>
      </c>
      <c r="DL131" s="58">
        <f t="shared" si="653"/>
        <v>914.99333333333334</v>
      </c>
      <c r="DM131" s="52">
        <f t="shared" si="571"/>
        <v>81.66</v>
      </c>
      <c r="DN131" s="51">
        <f t="shared" si="654"/>
        <v>833.33333333333337</v>
      </c>
      <c r="DO131" s="57">
        <f t="shared" si="655"/>
        <v>141666.66666666599</v>
      </c>
      <c r="DP131" s="468">
        <f t="shared" si="853"/>
        <v>-914.99333333333334</v>
      </c>
      <c r="DQ131" s="46">
        <f t="shared" si="854"/>
        <v>-1093.43</v>
      </c>
      <c r="DR131" s="47"/>
      <c r="DS131" s="46">
        <f t="shared" si="855"/>
        <v>-1011.77</v>
      </c>
      <c r="DT131" s="48"/>
      <c r="DU131" s="29"/>
      <c r="DV131" s="45">
        <v>70</v>
      </c>
      <c r="DW131" s="46">
        <f t="shared" si="856"/>
        <v>1073.18</v>
      </c>
      <c r="DX131" s="46">
        <f t="shared" si="572"/>
        <v>61.410000000000004</v>
      </c>
      <c r="DY131" s="46">
        <f t="shared" si="857"/>
        <v>1011.77</v>
      </c>
      <c r="DZ131" s="46">
        <f t="shared" si="656"/>
        <v>250.72278083448123</v>
      </c>
      <c r="EA131" s="46">
        <f t="shared" si="657"/>
        <v>761.04721916551875</v>
      </c>
      <c r="EB131" s="51">
        <f t="shared" si="658"/>
        <v>149672.62128152323</v>
      </c>
      <c r="EC131" s="58">
        <f t="shared" si="659"/>
        <v>891.51333333333332</v>
      </c>
      <c r="ED131" s="52">
        <f t="shared" si="573"/>
        <v>58.180000000000007</v>
      </c>
      <c r="EE131" s="51">
        <f t="shared" si="660"/>
        <v>833.33333333333337</v>
      </c>
      <c r="EF131" s="57">
        <f t="shared" si="661"/>
        <v>141666.66666666599</v>
      </c>
      <c r="EG131" s="468">
        <f t="shared" si="858"/>
        <v>-891.51333333333332</v>
      </c>
      <c r="EH131" s="46">
        <f t="shared" si="859"/>
        <v>-1073.18</v>
      </c>
      <c r="EI131" s="47"/>
      <c r="EJ131" s="46">
        <f t="shared" si="860"/>
        <v>-1011.77</v>
      </c>
      <c r="EK131" s="48"/>
      <c r="EL131" s="29"/>
      <c r="EM131" s="45">
        <v>70</v>
      </c>
      <c r="EN131" s="46">
        <f t="shared" si="550"/>
        <v>1058.0868689014749</v>
      </c>
      <c r="EO131" s="46">
        <f t="shared" si="574"/>
        <v>61.66</v>
      </c>
      <c r="EP131" s="128">
        <f t="shared" si="662"/>
        <v>996.4268689014749</v>
      </c>
      <c r="EQ131" s="46">
        <f t="shared" si="663"/>
        <v>251.70389409932679</v>
      </c>
      <c r="ER131" s="46">
        <f t="shared" si="664"/>
        <v>744.72297480214809</v>
      </c>
      <c r="ES131" s="51">
        <f t="shared" si="665"/>
        <v>150277.61348479392</v>
      </c>
      <c r="ET131" s="153">
        <f t="shared" si="861"/>
        <v>10000</v>
      </c>
      <c r="EU131" s="45">
        <v>70</v>
      </c>
      <c r="EV131" s="46">
        <f t="shared" si="666"/>
        <v>1058.0899999999999</v>
      </c>
      <c r="EW131" s="46">
        <f t="shared" si="575"/>
        <v>61.65</v>
      </c>
      <c r="EX131" s="128">
        <f t="shared" si="667"/>
        <v>996.44</v>
      </c>
      <c r="EY131" s="46">
        <f t="shared" si="668"/>
        <v>251.70351283783</v>
      </c>
      <c r="EZ131" s="46">
        <f t="shared" si="669"/>
        <v>744.73648716217008</v>
      </c>
      <c r="FA131" s="51">
        <f t="shared" si="670"/>
        <v>150277.37121553582</v>
      </c>
      <c r="FB131" s="58">
        <f t="shared" si="671"/>
        <v>874.86920833333363</v>
      </c>
      <c r="FC131" s="52">
        <f t="shared" si="576"/>
        <v>58.510000000000005</v>
      </c>
      <c r="FD131" s="51">
        <f t="shared" si="862"/>
        <v>816.35920833333364</v>
      </c>
      <c r="FE131" s="57">
        <f t="shared" si="672"/>
        <v>142480.95541666652</v>
      </c>
      <c r="FF131" s="153">
        <f t="shared" si="863"/>
        <v>10000</v>
      </c>
      <c r="FG131" s="469">
        <f t="shared" si="673"/>
        <v>-874.86920833333363</v>
      </c>
      <c r="FH131" s="46">
        <f t="shared" si="674"/>
        <v>-1058.0899999999999</v>
      </c>
      <c r="FI131" s="46">
        <f t="shared" si="675"/>
        <v>-996.44</v>
      </c>
      <c r="FJ131" s="48"/>
      <c r="FL131" s="45">
        <v>70</v>
      </c>
      <c r="FM131" s="46">
        <f t="shared" si="864"/>
        <v>1075.96</v>
      </c>
      <c r="FN131" s="46">
        <f t="shared" si="551"/>
        <v>64.19</v>
      </c>
      <c r="FO131" s="46">
        <f t="shared" si="865"/>
        <v>1011.77</v>
      </c>
      <c r="FP131" s="46">
        <f t="shared" si="676"/>
        <v>250.72278083448123</v>
      </c>
      <c r="FQ131" s="46">
        <f t="shared" si="677"/>
        <v>761.04721916551875</v>
      </c>
      <c r="FR131" s="51">
        <f t="shared" si="678"/>
        <v>149672.62128152323</v>
      </c>
      <c r="FS131" s="57">
        <f t="shared" si="577"/>
        <v>157226.36200851155</v>
      </c>
      <c r="FT131" s="58">
        <f t="shared" si="679"/>
        <v>894.56333333333339</v>
      </c>
      <c r="FU131" s="241">
        <f t="shared" si="552"/>
        <v>61.230000000000004</v>
      </c>
      <c r="FV131" s="51">
        <f t="shared" si="680"/>
        <v>833.33333333333337</v>
      </c>
      <c r="FW131" s="51">
        <f t="shared" si="681"/>
        <v>141666.66666666599</v>
      </c>
      <c r="FX131" s="153">
        <f t="shared" si="578"/>
        <v>149999.99999999942</v>
      </c>
      <c r="FY131" s="468">
        <f t="shared" si="866"/>
        <v>-894.56333333333339</v>
      </c>
      <c r="FZ131" s="46">
        <f t="shared" si="867"/>
        <v>-1075.96</v>
      </c>
      <c r="GA131" s="46">
        <f t="shared" si="682"/>
        <v>-1011.77</v>
      </c>
      <c r="GB131" s="48"/>
      <c r="GD131" s="45">
        <v>70</v>
      </c>
      <c r="GE131" s="46">
        <f t="shared" si="553"/>
        <v>1060.0875939185617</v>
      </c>
      <c r="GF131" s="128">
        <f t="shared" si="579"/>
        <v>64.349999999999994</v>
      </c>
      <c r="GG131" s="128">
        <f t="shared" si="683"/>
        <v>995.73759391856163</v>
      </c>
      <c r="GH131" s="46">
        <f t="shared" si="684"/>
        <v>251.60029476228067</v>
      </c>
      <c r="GI131" s="46">
        <f t="shared" si="685"/>
        <v>744.13729915628096</v>
      </c>
      <c r="GJ131" s="51">
        <f t="shared" si="686"/>
        <v>150216.03955821213</v>
      </c>
      <c r="GK131" s="51">
        <f t="shared" si="580"/>
        <v>157601.94161731339</v>
      </c>
      <c r="GL131" s="153">
        <f t="shared" si="868"/>
        <v>10000</v>
      </c>
      <c r="GM131" s="45">
        <v>70</v>
      </c>
      <c r="GN131" s="46">
        <f t="shared" si="687"/>
        <v>1060.0899999999999</v>
      </c>
      <c r="GO131" s="46">
        <f t="shared" si="554"/>
        <v>64.349999999999994</v>
      </c>
      <c r="GP131" s="128">
        <f t="shared" si="869"/>
        <v>995.74</v>
      </c>
      <c r="GQ131" s="46">
        <f t="shared" si="688"/>
        <v>251.60000178324995</v>
      </c>
      <c r="GR131" s="46">
        <f t="shared" si="689"/>
        <v>744.13999821675009</v>
      </c>
      <c r="GS131" s="51">
        <f t="shared" si="690"/>
        <v>150215.8610717332</v>
      </c>
      <c r="GT131" s="57">
        <f t="shared" si="581"/>
        <v>157601.78992024055</v>
      </c>
      <c r="GU131" s="58">
        <f t="shared" si="691"/>
        <v>876.92633333333197</v>
      </c>
      <c r="GV131" s="52">
        <f t="shared" si="555"/>
        <v>61.480000000000004</v>
      </c>
      <c r="GW131" s="51">
        <f t="shared" si="870"/>
        <v>815.44633333333195</v>
      </c>
      <c r="GX131" s="57">
        <f t="shared" si="692"/>
        <v>142432.87666666659</v>
      </c>
      <c r="GY131" s="57">
        <f t="shared" si="582"/>
        <v>150587.33999999985</v>
      </c>
      <c r="GZ131" s="153">
        <f t="shared" si="871"/>
        <v>10000</v>
      </c>
      <c r="HA131" s="469">
        <f t="shared" si="693"/>
        <v>-876.92633333333197</v>
      </c>
      <c r="HB131" s="46">
        <f t="shared" si="694"/>
        <v>-1060.0899999999999</v>
      </c>
      <c r="HC131" s="46">
        <f t="shared" si="695"/>
        <v>-995.74</v>
      </c>
      <c r="HD131" s="48"/>
      <c r="HF131" s="45">
        <v>70</v>
      </c>
      <c r="HG131" s="46">
        <f t="shared" si="696"/>
        <v>1123.8775326810628</v>
      </c>
      <c r="HH131" s="46">
        <f t="shared" si="697"/>
        <v>250</v>
      </c>
      <c r="HI131" s="46">
        <f t="shared" si="698"/>
        <v>873.8775326810628</v>
      </c>
      <c r="HJ131" s="46">
        <f t="shared" si="699"/>
        <v>267.51340178752616</v>
      </c>
      <c r="HK131" s="46">
        <f t="shared" si="700"/>
        <v>606.36413089353664</v>
      </c>
      <c r="HL131" s="51">
        <f t="shared" si="701"/>
        <v>159901.67694162214</v>
      </c>
      <c r="HM131" s="153">
        <f t="shared" si="872"/>
        <v>10000</v>
      </c>
      <c r="HN131" s="58">
        <f t="shared" si="702"/>
        <v>933.33333333333724</v>
      </c>
      <c r="HO131" s="52">
        <f t="shared" si="703"/>
        <v>250</v>
      </c>
      <c r="HP131" s="51">
        <f t="shared" si="704"/>
        <v>683.33333333333724</v>
      </c>
      <c r="HQ131" s="57">
        <f t="shared" si="705"/>
        <v>152166.66666666599</v>
      </c>
      <c r="HR131" s="153">
        <f t="shared" si="873"/>
        <v>10000</v>
      </c>
      <c r="HS131" s="468">
        <f t="shared" si="706"/>
        <v>-933.33333333333724</v>
      </c>
      <c r="HT131" s="46">
        <f t="shared" si="707"/>
        <v>-1123.8775326810628</v>
      </c>
      <c r="HU131" s="46">
        <f t="shared" si="708"/>
        <v>-873.8775326810628</v>
      </c>
      <c r="HV131" s="48"/>
      <c r="HW131" s="29"/>
      <c r="HX131" s="45">
        <v>70</v>
      </c>
      <c r="HY131" s="128">
        <f t="shared" si="709"/>
        <v>1124.3399999999999</v>
      </c>
      <c r="HZ131" s="46">
        <f t="shared" si="710"/>
        <v>232.36</v>
      </c>
      <c r="IA131" s="46">
        <f t="shared" si="711"/>
        <v>891.98</v>
      </c>
      <c r="IB131" s="46">
        <f t="shared" si="712"/>
        <v>268.93160113423926</v>
      </c>
      <c r="IC131" s="46">
        <f t="shared" si="713"/>
        <v>623.04839886576076</v>
      </c>
      <c r="ID131" s="51">
        <f t="shared" si="714"/>
        <v>160735.9122816778</v>
      </c>
      <c r="IE131" s="153">
        <f t="shared" si="874"/>
        <v>10000</v>
      </c>
      <c r="IF131" s="58">
        <f t="shared" si="715"/>
        <v>930.14625019664186</v>
      </c>
      <c r="IG131" s="52">
        <f t="shared" si="716"/>
        <v>220.98</v>
      </c>
      <c r="IH131" s="51">
        <f t="shared" si="717"/>
        <v>709.16625019664184</v>
      </c>
      <c r="II131" s="57">
        <f t="shared" si="875"/>
        <v>152742.34248623511</v>
      </c>
      <c r="IJ131" s="153">
        <f t="shared" si="876"/>
        <v>10000</v>
      </c>
      <c r="IK131" s="468">
        <f t="shared" si="718"/>
        <v>-930.14625019664186</v>
      </c>
      <c r="IL131" s="46">
        <f t="shared" si="719"/>
        <v>-1124.3399999999999</v>
      </c>
      <c r="IM131" s="46">
        <f t="shared" si="720"/>
        <v>-891.98</v>
      </c>
      <c r="IN131" s="48"/>
      <c r="IO131" s="53">
        <f t="shared" si="721"/>
        <v>232.37045030740396</v>
      </c>
      <c r="IQ131" s="45">
        <v>70</v>
      </c>
      <c r="IR131" s="128">
        <f t="shared" si="722"/>
        <v>1126.4568749999989</v>
      </c>
      <c r="IS131" s="128">
        <f t="shared" si="723"/>
        <v>236.8</v>
      </c>
      <c r="IT131" s="128">
        <f t="shared" si="724"/>
        <v>889.65687499999899</v>
      </c>
      <c r="IU131" s="46">
        <f t="shared" si="364"/>
        <v>269.26</v>
      </c>
      <c r="IV131" s="46">
        <f t="shared" si="725"/>
        <v>620.396874999999</v>
      </c>
      <c r="IW131" s="51">
        <f t="shared" si="726"/>
        <v>160936.79875000013</v>
      </c>
      <c r="IX131" s="199">
        <f t="shared" si="877"/>
        <v>10000</v>
      </c>
      <c r="IY131" s="128">
        <f t="shared" si="727"/>
        <v>232.49343135086554</v>
      </c>
      <c r="IZ131" s="408">
        <f t="shared" si="728"/>
        <v>0</v>
      </c>
      <c r="JA131" s="58">
        <f t="shared" si="729"/>
        <v>931.95916666666494</v>
      </c>
      <c r="JB131" s="52">
        <f t="shared" si="730"/>
        <v>225.22</v>
      </c>
      <c r="JC131" s="51">
        <f t="shared" si="731"/>
        <v>706.73916666666491</v>
      </c>
      <c r="JD131" s="57">
        <f t="shared" si="732"/>
        <v>152945.47833333342</v>
      </c>
      <c r="JE131" s="280">
        <f t="shared" si="733"/>
        <v>10000</v>
      </c>
      <c r="JF131" s="280">
        <f t="shared" si="734"/>
        <v>0</v>
      </c>
      <c r="JG131" s="468">
        <f t="shared" si="735"/>
        <v>-931.95916666666494</v>
      </c>
      <c r="JH131" s="46">
        <f t="shared" si="736"/>
        <v>-1126.4568749999989</v>
      </c>
      <c r="JI131" s="46">
        <f t="shared" si="737"/>
        <v>-889.65687499999899</v>
      </c>
      <c r="JJ131" s="48"/>
      <c r="JL131" s="45">
        <v>70</v>
      </c>
      <c r="JM131" s="46">
        <f t="shared" si="738"/>
        <v>1124.4930833333331</v>
      </c>
      <c r="JN131" s="46">
        <f t="shared" si="739"/>
        <v>231.16</v>
      </c>
      <c r="JO131" s="128">
        <f t="shared" si="740"/>
        <v>893.33308333333309</v>
      </c>
      <c r="JP131" s="46">
        <f t="shared" si="878"/>
        <v>269.27999999999997</v>
      </c>
      <c r="JQ131" s="46">
        <f t="shared" si="741"/>
        <v>624.05308333333312</v>
      </c>
      <c r="JR131" s="51">
        <f t="shared" si="742"/>
        <v>160942.24416666664</v>
      </c>
      <c r="JS131" s="51">
        <f t="shared" si="583"/>
        <v>157226.36200851155</v>
      </c>
      <c r="JT131" s="199">
        <f t="shared" si="879"/>
        <v>10000</v>
      </c>
      <c r="JU131" s="128">
        <f t="shared" si="743"/>
        <v>231.16023253687567</v>
      </c>
      <c r="JV131" s="408">
        <f t="shared" si="744"/>
        <v>0</v>
      </c>
      <c r="JW131" s="58">
        <f t="shared" si="745"/>
        <v>930.37233333333074</v>
      </c>
      <c r="JX131" s="52">
        <f t="shared" si="746"/>
        <v>220.54</v>
      </c>
      <c r="JY131" s="51">
        <f t="shared" si="747"/>
        <v>709.83233333333078</v>
      </c>
      <c r="JZ131" s="51">
        <f t="shared" si="748"/>
        <v>152958.4566666669</v>
      </c>
      <c r="KA131" s="199">
        <f t="shared" si="584"/>
        <v>149999.99999999942</v>
      </c>
      <c r="KB131" s="128">
        <f t="shared" si="880"/>
        <v>10000</v>
      </c>
      <c r="KC131" s="204">
        <f t="shared" si="749"/>
        <v>0</v>
      </c>
      <c r="KD131" s="468">
        <f t="shared" si="881"/>
        <v>-930.37233333333074</v>
      </c>
      <c r="KE131" s="46">
        <f t="shared" si="750"/>
        <v>-1124.4930833333331</v>
      </c>
      <c r="KF131" s="46">
        <f t="shared" si="751"/>
        <v>-893.33308333333309</v>
      </c>
      <c r="KG131" s="48"/>
      <c r="KI131" s="45">
        <v>70</v>
      </c>
      <c r="KJ131" s="46">
        <f t="shared" si="752"/>
        <v>1124.4890404061762</v>
      </c>
      <c r="KK131" s="46">
        <f t="shared" si="753"/>
        <v>233.06</v>
      </c>
      <c r="KL131" s="128">
        <f t="shared" si="754"/>
        <v>891.42904040617623</v>
      </c>
      <c r="KM131" s="46">
        <f t="shared" si="755"/>
        <v>269.14323856740975</v>
      </c>
      <c r="KN131" s="46">
        <f t="shared" si="756"/>
        <v>622.28580183876647</v>
      </c>
      <c r="KO131" s="51">
        <f t="shared" si="757"/>
        <v>160863.6573386071</v>
      </c>
      <c r="KP131" s="199">
        <f t="shared" si="585"/>
        <v>160722.29206424631</v>
      </c>
      <c r="KQ131" s="199">
        <f t="shared" si="882"/>
        <v>10000</v>
      </c>
      <c r="KR131" s="128">
        <f t="shared" si="758"/>
        <v>302.21764420972892</v>
      </c>
      <c r="KS131" s="408">
        <f t="shared" si="759"/>
        <v>0</v>
      </c>
      <c r="KT131" s="45">
        <v>70</v>
      </c>
      <c r="KU131" s="46">
        <f t="shared" si="883"/>
        <v>1124.49</v>
      </c>
      <c r="KV131" s="46">
        <f t="shared" si="760"/>
        <v>233.06</v>
      </c>
      <c r="KW131" s="128">
        <f t="shared" si="761"/>
        <v>891.43</v>
      </c>
      <c r="KX131" s="46">
        <f t="shared" si="762"/>
        <v>269.14312172146083</v>
      </c>
      <c r="KY131" s="46">
        <f t="shared" si="763"/>
        <v>622.28687827853912</v>
      </c>
      <c r="KZ131" s="51">
        <f t="shared" si="764"/>
        <v>160863.58615459796</v>
      </c>
      <c r="LA131" s="153">
        <f t="shared" si="586"/>
        <v>160722.29206424631</v>
      </c>
      <c r="LB131" s="58">
        <f t="shared" si="765"/>
        <v>930.59633333333579</v>
      </c>
      <c r="LC131" s="52">
        <f t="shared" si="766"/>
        <v>223.08</v>
      </c>
      <c r="LD131" s="51">
        <f t="shared" si="767"/>
        <v>707.51633333333575</v>
      </c>
      <c r="LE131" s="51">
        <f t="shared" si="768"/>
        <v>152900.4966666667</v>
      </c>
      <c r="LF131" s="51">
        <f t="shared" si="587"/>
        <v>153831.89999999991</v>
      </c>
      <c r="LG131" s="128">
        <f t="shared" si="769"/>
        <v>10000</v>
      </c>
      <c r="LH131" s="204">
        <f t="shared" si="770"/>
        <v>0</v>
      </c>
      <c r="LI131" s="479">
        <f t="shared" si="771"/>
        <v>-930.59633333333579</v>
      </c>
      <c r="LJ131" s="46">
        <f t="shared" si="884"/>
        <v>-1124.49</v>
      </c>
      <c r="LK131" s="46">
        <f t="shared" si="885"/>
        <v>-891.43</v>
      </c>
      <c r="LL131" s="48"/>
      <c r="LN131" s="45">
        <v>70</v>
      </c>
      <c r="LO131" s="46">
        <f t="shared" si="772"/>
        <v>1123.1238136873469</v>
      </c>
      <c r="LP131" s="46">
        <f t="shared" si="556"/>
        <v>276.66000000000003</v>
      </c>
      <c r="LQ131" s="46">
        <f t="shared" si="773"/>
        <v>846.46381368734683</v>
      </c>
      <c r="LR131" s="46">
        <f t="shared" si="774"/>
        <v>265.37870068653484</v>
      </c>
      <c r="LS131" s="46">
        <f t="shared" si="775"/>
        <v>581.08511300081204</v>
      </c>
      <c r="LT131" s="51">
        <f t="shared" si="776"/>
        <v>158646.1352989201</v>
      </c>
      <c r="LU131" s="199">
        <f t="shared" si="886"/>
        <v>10000</v>
      </c>
      <c r="LV131" s="58">
        <f t="shared" si="777"/>
        <v>933.33033333333128</v>
      </c>
      <c r="LW131" s="52">
        <f t="shared" si="557"/>
        <v>276.66000000000003</v>
      </c>
      <c r="LX131" s="51">
        <f t="shared" si="778"/>
        <v>656.6703333333312</v>
      </c>
      <c r="LY131" s="51">
        <f t="shared" si="779"/>
        <v>150992.99666666641</v>
      </c>
      <c r="LZ131" s="46">
        <f t="shared" si="887"/>
        <v>276.66000000000003</v>
      </c>
      <c r="MA131" s="199">
        <f t="shared" si="888"/>
        <v>10000</v>
      </c>
      <c r="MB131" s="468">
        <f t="shared" si="780"/>
        <v>-933.33033333333128</v>
      </c>
      <c r="MC131" s="46">
        <f t="shared" si="781"/>
        <v>-1123.1238136873469</v>
      </c>
      <c r="MD131" s="46">
        <f t="shared" si="782"/>
        <v>-846.46381368734683</v>
      </c>
      <c r="ME131" s="48"/>
      <c r="MG131" s="45">
        <v>70</v>
      </c>
      <c r="MH131" s="46">
        <f t="shared" si="783"/>
        <v>1076.608661999408</v>
      </c>
      <c r="MI131" s="46">
        <f t="shared" si="558"/>
        <v>159</v>
      </c>
      <c r="MJ131" s="46">
        <f t="shared" si="784"/>
        <v>917.60866199940801</v>
      </c>
      <c r="MK131" s="46">
        <f t="shared" si="785"/>
        <v>259.60015677248958</v>
      </c>
      <c r="ML131" s="46">
        <f t="shared" si="786"/>
        <v>658.00850522691849</v>
      </c>
      <c r="MM131" s="51">
        <f t="shared" si="787"/>
        <v>155102.08555826682</v>
      </c>
      <c r="MN131" s="199">
        <f t="shared" si="889"/>
        <v>10000</v>
      </c>
      <c r="MO131" s="58">
        <f t="shared" si="788"/>
        <v>889.32945707741396</v>
      </c>
      <c r="MP131" s="52">
        <f t="shared" si="559"/>
        <v>150.99</v>
      </c>
      <c r="MQ131" s="51">
        <f t="shared" si="789"/>
        <v>738.33945707741395</v>
      </c>
      <c r="MR131" s="57">
        <f t="shared" si="790"/>
        <v>147184.978004581</v>
      </c>
      <c r="MS131" s="199">
        <f t="shared" si="890"/>
        <v>10000</v>
      </c>
      <c r="MT131" s="468">
        <f t="shared" si="891"/>
        <v>-889.32945707741396</v>
      </c>
      <c r="MU131" s="46">
        <f t="shared" si="791"/>
        <v>-1076.608661999408</v>
      </c>
      <c r="MV131" s="46">
        <f t="shared" si="792"/>
        <v>-917.60866199940801</v>
      </c>
      <c r="MW131" s="48"/>
      <c r="MY131" s="45">
        <v>70</v>
      </c>
      <c r="MZ131" s="46">
        <f t="shared" si="793"/>
        <v>1076.608661999408</v>
      </c>
      <c r="NA131" s="46">
        <f t="shared" si="560"/>
        <v>159</v>
      </c>
      <c r="NB131" s="128">
        <f t="shared" si="794"/>
        <v>917.60866199940801</v>
      </c>
      <c r="NC131" s="46">
        <f t="shared" si="795"/>
        <v>259.60015677248958</v>
      </c>
      <c r="ND131" s="46">
        <f t="shared" si="796"/>
        <v>658.00850522691849</v>
      </c>
      <c r="NE131" s="51">
        <f t="shared" si="797"/>
        <v>155102.08555826682</v>
      </c>
      <c r="NF131" s="153">
        <f t="shared" si="892"/>
        <v>10000</v>
      </c>
      <c r="NG131" s="45">
        <v>70</v>
      </c>
      <c r="NH131" s="46">
        <f t="shared" si="798"/>
        <v>1076.6099999999999</v>
      </c>
      <c r="NI131" s="46">
        <f t="shared" si="561"/>
        <v>158.99</v>
      </c>
      <c r="NJ131" s="128">
        <f t="shared" si="893"/>
        <v>917.62</v>
      </c>
      <c r="NK131" s="46">
        <f t="shared" si="894"/>
        <v>259.59999384944405</v>
      </c>
      <c r="NL131" s="46">
        <f t="shared" si="799"/>
        <v>658.0200061505559</v>
      </c>
      <c r="NM131" s="51">
        <f t="shared" si="800"/>
        <v>155101.97630351587</v>
      </c>
      <c r="NN131" s="58">
        <f t="shared" si="801"/>
        <v>888.78037499999857</v>
      </c>
      <c r="NO131" s="52">
        <f t="shared" si="562"/>
        <v>151.03</v>
      </c>
      <c r="NP131" s="51">
        <f t="shared" si="802"/>
        <v>737.7503749999986</v>
      </c>
      <c r="NQ131" s="57">
        <f t="shared" si="803"/>
        <v>147224.61375000019</v>
      </c>
      <c r="NR131" s="153">
        <f t="shared" si="895"/>
        <v>10000</v>
      </c>
      <c r="NS131" s="469">
        <f t="shared" si="804"/>
        <v>-888.78037499999857</v>
      </c>
      <c r="NT131" s="46">
        <f t="shared" si="805"/>
        <v>-1076.6099999999999</v>
      </c>
      <c r="NU131" s="46">
        <f t="shared" si="806"/>
        <v>-917.62</v>
      </c>
      <c r="NV131" s="48"/>
      <c r="NX131" s="45">
        <v>70</v>
      </c>
      <c r="NY131" s="46">
        <f t="shared" si="807"/>
        <v>1076.6456011701148</v>
      </c>
      <c r="NZ131" s="46">
        <f t="shared" si="563"/>
        <v>160.49</v>
      </c>
      <c r="OA131" s="46">
        <f t="shared" si="808"/>
        <v>916.15560117011478</v>
      </c>
      <c r="OB131" s="46">
        <f t="shared" si="809"/>
        <v>259.71511601259334</v>
      </c>
      <c r="OC131" s="46">
        <f t="shared" si="810"/>
        <v>656.44048515752138</v>
      </c>
      <c r="OD131" s="51">
        <f t="shared" si="811"/>
        <v>155172.62912239847</v>
      </c>
      <c r="OE131" s="57">
        <f t="shared" si="588"/>
        <v>157226.36200851155</v>
      </c>
      <c r="OF131" s="153">
        <f t="shared" si="896"/>
        <v>10000</v>
      </c>
      <c r="OG131" s="58">
        <f t="shared" si="812"/>
        <v>889.48383333333379</v>
      </c>
      <c r="OH131" s="241">
        <f t="shared" si="589"/>
        <v>153.11000000000001</v>
      </c>
      <c r="OI131" s="51">
        <f t="shared" si="813"/>
        <v>736.37383333333378</v>
      </c>
      <c r="OJ131" s="51">
        <f t="shared" si="814"/>
        <v>147266.4316666667</v>
      </c>
      <c r="OK131" s="153">
        <f t="shared" si="590"/>
        <v>149999.99999999942</v>
      </c>
      <c r="OL131" s="153">
        <f t="shared" si="897"/>
        <v>10000</v>
      </c>
      <c r="OM131" s="468">
        <f t="shared" si="898"/>
        <v>-889.48383333333379</v>
      </c>
      <c r="ON131" s="46">
        <f t="shared" si="899"/>
        <v>-1076.6456011701148</v>
      </c>
      <c r="OO131" s="46">
        <f t="shared" si="815"/>
        <v>-916.15560117011478</v>
      </c>
      <c r="OP131" s="48"/>
      <c r="OR131" s="45">
        <v>70</v>
      </c>
      <c r="OS131" s="46">
        <f t="shared" si="816"/>
        <v>1076.765700416463</v>
      </c>
      <c r="OT131" s="46">
        <f t="shared" si="564"/>
        <v>160.88</v>
      </c>
      <c r="OU131" s="128">
        <f t="shared" si="817"/>
        <v>915.88570041646301</v>
      </c>
      <c r="OV131" s="46">
        <f t="shared" si="818"/>
        <v>259.71277836467624</v>
      </c>
      <c r="OW131" s="46">
        <f t="shared" si="819"/>
        <v>656.17292205178683</v>
      </c>
      <c r="OX131" s="51">
        <f t="shared" si="820"/>
        <v>155171.49409675397</v>
      </c>
      <c r="OY131" s="51">
        <f t="shared" si="591"/>
        <v>157601.94161731339</v>
      </c>
      <c r="OZ131" s="153">
        <f t="shared" si="900"/>
        <v>10000</v>
      </c>
      <c r="PA131" s="45">
        <v>70</v>
      </c>
      <c r="PB131" s="46">
        <f t="shared" si="821"/>
        <v>1076.765700416463</v>
      </c>
      <c r="PC131" s="46">
        <f t="shared" si="592"/>
        <v>160.88</v>
      </c>
      <c r="PD131" s="128">
        <f t="shared" si="822"/>
        <v>915.88570041646301</v>
      </c>
      <c r="PE131" s="46">
        <f t="shared" si="823"/>
        <v>259.71277836467624</v>
      </c>
      <c r="PF131" s="46">
        <f t="shared" si="824"/>
        <v>656.17292205178683</v>
      </c>
      <c r="PG131" s="51">
        <f t="shared" si="825"/>
        <v>155171.49409675397</v>
      </c>
      <c r="PH131" s="57">
        <f t="shared" si="593"/>
        <v>157601.78992024055</v>
      </c>
      <c r="PI131" s="688">
        <f t="shared" si="826"/>
        <v>889.6533333333341</v>
      </c>
      <c r="PJ131" s="52">
        <f t="shared" si="594"/>
        <v>153.71</v>
      </c>
      <c r="PK131" s="51">
        <f t="shared" si="827"/>
        <v>735.94333333333407</v>
      </c>
      <c r="PL131" s="57">
        <f t="shared" si="828"/>
        <v>147269.20666666684</v>
      </c>
      <c r="PM131" s="57">
        <f t="shared" si="595"/>
        <v>150587.33999999985</v>
      </c>
      <c r="PN131" s="153">
        <f t="shared" si="901"/>
        <v>10000</v>
      </c>
      <c r="PO131" s="469">
        <f t="shared" si="829"/>
        <v>-889.6533333333341</v>
      </c>
      <c r="PP131" s="46">
        <f t="shared" si="830"/>
        <v>-1076.765700416463</v>
      </c>
      <c r="PQ131" s="46">
        <f t="shared" si="831"/>
        <v>-915.88570041646301</v>
      </c>
      <c r="PR131" s="48"/>
    </row>
    <row r="132" spans="2:434" hidden="1" x14ac:dyDescent="0.3">
      <c r="B132" s="45">
        <v>71</v>
      </c>
      <c r="C132" s="46">
        <f t="shared" si="596"/>
        <v>1111.77</v>
      </c>
      <c r="D132" s="46">
        <f t="shared" si="597"/>
        <v>100</v>
      </c>
      <c r="E132" s="46">
        <f t="shared" si="598"/>
        <v>1011.77</v>
      </c>
      <c r="F132" s="46">
        <f t="shared" si="599"/>
        <v>249.45436880253871</v>
      </c>
      <c r="G132" s="46">
        <f t="shared" si="600"/>
        <v>762.31563119746124</v>
      </c>
      <c r="H132" s="51">
        <f t="shared" si="601"/>
        <v>148910.30565032575</v>
      </c>
      <c r="I132" s="58">
        <f t="shared" si="602"/>
        <v>933.33333333333337</v>
      </c>
      <c r="J132" s="52">
        <f t="shared" si="603"/>
        <v>100</v>
      </c>
      <c r="K132" s="51">
        <f t="shared" si="604"/>
        <v>833.33333333333337</v>
      </c>
      <c r="L132" s="57">
        <f t="shared" si="605"/>
        <v>140833.33333333264</v>
      </c>
      <c r="M132" s="468">
        <f t="shared" si="832"/>
        <v>-933.33333333333337</v>
      </c>
      <c r="N132" s="46">
        <f t="shared" si="833"/>
        <v>-1111.77</v>
      </c>
      <c r="O132" s="47"/>
      <c r="P132" s="46">
        <f t="shared" si="834"/>
        <v>-1011.77</v>
      </c>
      <c r="Q132" s="48"/>
      <c r="R132" s="29"/>
      <c r="S132" s="29"/>
      <c r="T132" s="45">
        <v>71</v>
      </c>
      <c r="U132" s="46">
        <f t="shared" si="606"/>
        <v>1151.57</v>
      </c>
      <c r="V132" s="46">
        <f t="shared" si="607"/>
        <v>139.80000000000001</v>
      </c>
      <c r="W132" s="46">
        <f t="shared" si="835"/>
        <v>1011.77</v>
      </c>
      <c r="X132" s="46">
        <f t="shared" si="608"/>
        <v>249.45436880253871</v>
      </c>
      <c r="Y132" s="46">
        <f t="shared" si="609"/>
        <v>762.31563119746124</v>
      </c>
      <c r="Z132" s="51">
        <f t="shared" si="610"/>
        <v>148910.30565032575</v>
      </c>
      <c r="AA132" s="58">
        <f t="shared" si="611"/>
        <v>965.6733333333334</v>
      </c>
      <c r="AB132" s="52">
        <f t="shared" si="612"/>
        <v>132.34</v>
      </c>
      <c r="AC132" s="51">
        <f t="shared" si="613"/>
        <v>833.33333333333337</v>
      </c>
      <c r="AD132" s="57">
        <f t="shared" si="614"/>
        <v>140833.33333333264</v>
      </c>
      <c r="AE132" s="468">
        <f t="shared" si="836"/>
        <v>-965.6733333333334</v>
      </c>
      <c r="AF132" s="46">
        <f t="shared" si="615"/>
        <v>-1151.57</v>
      </c>
      <c r="AG132" s="47"/>
      <c r="AH132" s="46">
        <f t="shared" si="837"/>
        <v>-1011.77</v>
      </c>
      <c r="AI132" s="48"/>
      <c r="AJ132" s="29"/>
      <c r="AK132" s="45">
        <v>71</v>
      </c>
      <c r="AL132" s="46">
        <f t="shared" si="616"/>
        <v>1117.72</v>
      </c>
      <c r="AM132" s="46"/>
      <c r="AN132" s="46"/>
      <c r="AO132" s="46">
        <f t="shared" si="617"/>
        <v>139.02000000000001</v>
      </c>
      <c r="AP132" s="128">
        <f t="shared" si="618"/>
        <v>978.7</v>
      </c>
      <c r="AQ132" s="128"/>
      <c r="AR132" s="128"/>
      <c r="AS132" s="46">
        <f t="shared" si="619"/>
        <v>256.29196497506103</v>
      </c>
      <c r="AT132" s="46">
        <f t="shared" si="620"/>
        <v>722.40803502493895</v>
      </c>
      <c r="AU132" s="51"/>
      <c r="AV132" s="51"/>
      <c r="AW132" s="51">
        <f t="shared" si="621"/>
        <v>153052.77095001168</v>
      </c>
      <c r="AX132" s="58">
        <f t="shared" si="622"/>
        <v>927.38215694565588</v>
      </c>
      <c r="AY132" s="52"/>
      <c r="AZ132" s="52"/>
      <c r="BA132" s="52">
        <f t="shared" si="623"/>
        <v>132.06</v>
      </c>
      <c r="BB132" s="51">
        <f t="shared" si="624"/>
        <v>795.32215694565593</v>
      </c>
      <c r="BC132" s="51"/>
      <c r="BD132" s="51"/>
      <c r="BE132" s="57">
        <f t="shared" si="625"/>
        <v>145281.4668568584</v>
      </c>
      <c r="BF132" s="468">
        <f t="shared" si="626"/>
        <v>-927.38215694565588</v>
      </c>
      <c r="BG132" s="46">
        <f t="shared" si="627"/>
        <v>-1117.72</v>
      </c>
      <c r="BH132" s="46">
        <f t="shared" si="628"/>
        <v>-978.7</v>
      </c>
      <c r="BI132" s="48"/>
      <c r="BJ132" s="12"/>
      <c r="BK132" s="45">
        <v>71</v>
      </c>
      <c r="BL132" s="46">
        <f t="shared" si="838"/>
        <v>1152.6300000000001</v>
      </c>
      <c r="BM132" s="46">
        <f t="shared" si="839"/>
        <v>140.86000000000001</v>
      </c>
      <c r="BN132" s="46">
        <f t="shared" si="840"/>
        <v>1011.77</v>
      </c>
      <c r="BO132" s="46">
        <f t="shared" si="629"/>
        <v>249.45436880253871</v>
      </c>
      <c r="BP132" s="46">
        <f t="shared" si="630"/>
        <v>762.31563119746124</v>
      </c>
      <c r="BQ132" s="51">
        <f t="shared" si="631"/>
        <v>148910.30565032575</v>
      </c>
      <c r="BR132" s="57">
        <f t="shared" si="565"/>
        <v>157226.36200851155</v>
      </c>
      <c r="BS132" s="58">
        <f t="shared" si="632"/>
        <v>967.71333333333337</v>
      </c>
      <c r="BT132" s="52">
        <f t="shared" si="841"/>
        <v>134.38</v>
      </c>
      <c r="BU132" s="51">
        <f t="shared" si="633"/>
        <v>833.33333333333337</v>
      </c>
      <c r="BV132" s="51">
        <f t="shared" si="634"/>
        <v>140833.33333333264</v>
      </c>
      <c r="BW132" s="153">
        <f t="shared" si="566"/>
        <v>149999.99999999942</v>
      </c>
      <c r="BX132" s="468">
        <f t="shared" si="842"/>
        <v>-967.71333333333337</v>
      </c>
      <c r="BY132" s="46">
        <f t="shared" si="843"/>
        <v>-1152.6300000000001</v>
      </c>
      <c r="BZ132" s="46">
        <f t="shared" si="635"/>
        <v>-1011.77</v>
      </c>
      <c r="CA132" s="48"/>
      <c r="CB132" s="29"/>
      <c r="CC132" s="45">
        <v>71</v>
      </c>
      <c r="CD132" s="128">
        <f t="shared" si="636"/>
        <v>1117.6300000000001</v>
      </c>
      <c r="CE132" s="46">
        <f t="shared" si="844"/>
        <v>140.08000000000001</v>
      </c>
      <c r="CF132" s="128">
        <f t="shared" si="637"/>
        <v>977.55</v>
      </c>
      <c r="CG132" s="46">
        <f t="shared" si="845"/>
        <v>255.95338952884336</v>
      </c>
      <c r="CH132" s="46">
        <f t="shared" si="638"/>
        <v>721.59661047115662</v>
      </c>
      <c r="CI132" s="51">
        <f t="shared" si="639"/>
        <v>152850.43710683484</v>
      </c>
      <c r="CJ132" s="199">
        <f t="shared" si="567"/>
        <v>160722.29206424631</v>
      </c>
      <c r="CK132" s="153">
        <f t="shared" si="846"/>
        <v>10000</v>
      </c>
      <c r="CL132" s="45">
        <v>71</v>
      </c>
      <c r="CM132" s="46">
        <f t="shared" si="847"/>
        <v>1117.6300000000001</v>
      </c>
      <c r="CN132" s="128">
        <f t="shared" si="640"/>
        <v>140.08000000000001</v>
      </c>
      <c r="CO132" s="128">
        <f t="shared" si="641"/>
        <v>977.55</v>
      </c>
      <c r="CP132" s="46">
        <f t="shared" si="642"/>
        <v>255.95338952884336</v>
      </c>
      <c r="CQ132" s="46">
        <f t="shared" si="643"/>
        <v>721.59661047115662</v>
      </c>
      <c r="CR132" s="51">
        <f t="shared" si="644"/>
        <v>152850.43710683484</v>
      </c>
      <c r="CS132" s="153">
        <f t="shared" si="568"/>
        <v>160722.29206424631</v>
      </c>
      <c r="CT132" s="58">
        <f t="shared" si="645"/>
        <v>927.86033333333398</v>
      </c>
      <c r="CU132" s="52">
        <f t="shared" si="848"/>
        <v>134.08000000000001</v>
      </c>
      <c r="CV132" s="51">
        <f t="shared" si="849"/>
        <v>793.78033333333394</v>
      </c>
      <c r="CW132" s="51">
        <f t="shared" si="646"/>
        <v>145100.31633333329</v>
      </c>
      <c r="CX132" s="57">
        <f t="shared" si="569"/>
        <v>153831.89999999991</v>
      </c>
      <c r="CY132" s="153">
        <f t="shared" si="850"/>
        <v>10000</v>
      </c>
      <c r="CZ132" s="479">
        <f t="shared" si="647"/>
        <v>-927.86033333333398</v>
      </c>
      <c r="DA132" s="46">
        <f t="shared" si="851"/>
        <v>-1117.6300000000001</v>
      </c>
      <c r="DB132" s="46">
        <f t="shared" si="852"/>
        <v>-977.55</v>
      </c>
      <c r="DC132" s="48"/>
      <c r="DE132" s="45">
        <v>71</v>
      </c>
      <c r="DF132" s="46">
        <f t="shared" si="648"/>
        <v>1093.43</v>
      </c>
      <c r="DG132" s="46">
        <f t="shared" si="570"/>
        <v>81.66</v>
      </c>
      <c r="DH132" s="46">
        <f t="shared" si="649"/>
        <v>1011.77</v>
      </c>
      <c r="DI132" s="46">
        <f t="shared" si="650"/>
        <v>249.45436880253871</v>
      </c>
      <c r="DJ132" s="46">
        <f t="shared" si="651"/>
        <v>762.31563119746124</v>
      </c>
      <c r="DK132" s="51">
        <f t="shared" si="652"/>
        <v>148910.30565032575</v>
      </c>
      <c r="DL132" s="58">
        <f t="shared" si="653"/>
        <v>914.99333333333334</v>
      </c>
      <c r="DM132" s="52">
        <f t="shared" si="571"/>
        <v>81.66</v>
      </c>
      <c r="DN132" s="51">
        <f t="shared" si="654"/>
        <v>833.33333333333337</v>
      </c>
      <c r="DO132" s="57">
        <f t="shared" si="655"/>
        <v>140833.33333333264</v>
      </c>
      <c r="DP132" s="468">
        <f t="shared" si="853"/>
        <v>-914.99333333333334</v>
      </c>
      <c r="DQ132" s="46">
        <f t="shared" si="854"/>
        <v>-1093.43</v>
      </c>
      <c r="DR132" s="47"/>
      <c r="DS132" s="46">
        <f t="shared" si="855"/>
        <v>-1011.77</v>
      </c>
      <c r="DT132" s="48"/>
      <c r="DU132" s="29"/>
      <c r="DV132" s="45">
        <v>71</v>
      </c>
      <c r="DW132" s="46">
        <f t="shared" si="856"/>
        <v>1072.8699999999999</v>
      </c>
      <c r="DX132" s="46">
        <f t="shared" si="572"/>
        <v>61.1</v>
      </c>
      <c r="DY132" s="46">
        <f t="shared" si="857"/>
        <v>1011.77</v>
      </c>
      <c r="DZ132" s="46">
        <f t="shared" si="656"/>
        <v>249.45436880253871</v>
      </c>
      <c r="EA132" s="46">
        <f t="shared" si="657"/>
        <v>762.31563119746124</v>
      </c>
      <c r="EB132" s="51">
        <f t="shared" si="658"/>
        <v>148910.30565032575</v>
      </c>
      <c r="EC132" s="58">
        <f t="shared" si="659"/>
        <v>891.1733333333334</v>
      </c>
      <c r="ED132" s="52">
        <f t="shared" si="573"/>
        <v>57.84</v>
      </c>
      <c r="EE132" s="51">
        <f t="shared" si="660"/>
        <v>833.33333333333337</v>
      </c>
      <c r="EF132" s="57">
        <f t="shared" si="661"/>
        <v>140833.33333333264</v>
      </c>
      <c r="EG132" s="468">
        <f t="shared" si="858"/>
        <v>-891.1733333333334</v>
      </c>
      <c r="EH132" s="46">
        <f t="shared" si="859"/>
        <v>-1072.8699999999999</v>
      </c>
      <c r="EI132" s="47"/>
      <c r="EJ132" s="46">
        <f t="shared" si="860"/>
        <v>-1011.77</v>
      </c>
      <c r="EK132" s="48"/>
      <c r="EL132" s="29"/>
      <c r="EM132" s="45">
        <v>71</v>
      </c>
      <c r="EN132" s="46">
        <f t="shared" si="550"/>
        <v>1058.0868689014749</v>
      </c>
      <c r="EO132" s="46">
        <f t="shared" si="574"/>
        <v>61.36</v>
      </c>
      <c r="EP132" s="128">
        <f t="shared" si="662"/>
        <v>996.72686890147486</v>
      </c>
      <c r="EQ132" s="46">
        <f t="shared" si="663"/>
        <v>250.46268914132324</v>
      </c>
      <c r="ER132" s="46">
        <f t="shared" si="664"/>
        <v>746.26417976015159</v>
      </c>
      <c r="ES132" s="51">
        <f t="shared" si="665"/>
        <v>149531.34930503377</v>
      </c>
      <c r="ET132" s="153">
        <f t="shared" si="861"/>
        <v>10000</v>
      </c>
      <c r="EU132" s="45">
        <v>71</v>
      </c>
      <c r="EV132" s="46">
        <f t="shared" si="666"/>
        <v>1058.0899999999999</v>
      </c>
      <c r="EW132" s="46">
        <f t="shared" si="575"/>
        <v>61.36</v>
      </c>
      <c r="EX132" s="128">
        <f t="shared" si="667"/>
        <v>996.73</v>
      </c>
      <c r="EY132" s="46">
        <f t="shared" si="668"/>
        <v>250.46228535922637</v>
      </c>
      <c r="EZ132" s="46">
        <f t="shared" si="669"/>
        <v>746.26771464077365</v>
      </c>
      <c r="FA132" s="51">
        <f t="shared" si="670"/>
        <v>149531.10350089506</v>
      </c>
      <c r="FB132" s="58">
        <f t="shared" si="671"/>
        <v>874.86920833333363</v>
      </c>
      <c r="FC132" s="52">
        <f t="shared" si="576"/>
        <v>58.17</v>
      </c>
      <c r="FD132" s="51">
        <f t="shared" si="862"/>
        <v>816.69920833333367</v>
      </c>
      <c r="FE132" s="57">
        <f t="shared" si="672"/>
        <v>141664.25620833319</v>
      </c>
      <c r="FF132" s="153">
        <f t="shared" si="863"/>
        <v>10000</v>
      </c>
      <c r="FG132" s="469">
        <f t="shared" si="673"/>
        <v>-874.86920833333363</v>
      </c>
      <c r="FH132" s="46">
        <f t="shared" si="674"/>
        <v>-1058.0899999999999</v>
      </c>
      <c r="FI132" s="46">
        <f t="shared" si="675"/>
        <v>-996.73</v>
      </c>
      <c r="FJ132" s="48"/>
      <c r="FL132" s="45">
        <v>71</v>
      </c>
      <c r="FM132" s="46">
        <f t="shared" si="864"/>
        <v>1075.96</v>
      </c>
      <c r="FN132" s="46">
        <f t="shared" si="551"/>
        <v>64.19</v>
      </c>
      <c r="FO132" s="46">
        <f t="shared" si="865"/>
        <v>1011.77</v>
      </c>
      <c r="FP132" s="46">
        <f t="shared" si="676"/>
        <v>249.45436880253871</v>
      </c>
      <c r="FQ132" s="46">
        <f t="shared" si="677"/>
        <v>762.31563119746124</v>
      </c>
      <c r="FR132" s="51">
        <f t="shared" si="678"/>
        <v>148910.30565032575</v>
      </c>
      <c r="FS132" s="57">
        <f t="shared" si="577"/>
        <v>157226.36200851155</v>
      </c>
      <c r="FT132" s="58">
        <f t="shared" si="679"/>
        <v>894.56333333333339</v>
      </c>
      <c r="FU132" s="241">
        <f t="shared" si="552"/>
        <v>61.230000000000004</v>
      </c>
      <c r="FV132" s="51">
        <f t="shared" si="680"/>
        <v>833.33333333333337</v>
      </c>
      <c r="FW132" s="51">
        <f t="shared" si="681"/>
        <v>140833.33333333264</v>
      </c>
      <c r="FX132" s="153">
        <f t="shared" si="578"/>
        <v>149999.99999999942</v>
      </c>
      <c r="FY132" s="468">
        <f t="shared" si="866"/>
        <v>-894.56333333333339</v>
      </c>
      <c r="FZ132" s="46">
        <f t="shared" si="867"/>
        <v>-1075.96</v>
      </c>
      <c r="GA132" s="46">
        <f t="shared" si="682"/>
        <v>-1011.77</v>
      </c>
      <c r="GB132" s="48"/>
      <c r="GD132" s="45">
        <v>71</v>
      </c>
      <c r="GE132" s="46">
        <f t="shared" si="553"/>
        <v>1060.0875939185617</v>
      </c>
      <c r="GF132" s="128">
        <f t="shared" si="579"/>
        <v>64.349999999999994</v>
      </c>
      <c r="GG132" s="128">
        <f t="shared" si="683"/>
        <v>995.73759391856163</v>
      </c>
      <c r="GH132" s="46">
        <f t="shared" si="684"/>
        <v>250.36006593035356</v>
      </c>
      <c r="GI132" s="46">
        <f t="shared" si="685"/>
        <v>745.37752798820804</v>
      </c>
      <c r="GJ132" s="51">
        <f t="shared" si="686"/>
        <v>149470.66203022393</v>
      </c>
      <c r="GK132" s="51">
        <f t="shared" si="580"/>
        <v>157601.94161731339</v>
      </c>
      <c r="GL132" s="153">
        <f t="shared" si="868"/>
        <v>10000</v>
      </c>
      <c r="GM132" s="45">
        <v>71</v>
      </c>
      <c r="GN132" s="46">
        <f t="shared" si="687"/>
        <v>1060.0899999999999</v>
      </c>
      <c r="GO132" s="46">
        <f t="shared" si="554"/>
        <v>64.349999999999994</v>
      </c>
      <c r="GP132" s="128">
        <f t="shared" si="869"/>
        <v>995.74</v>
      </c>
      <c r="GQ132" s="46">
        <f t="shared" si="688"/>
        <v>250.35976845288869</v>
      </c>
      <c r="GR132" s="46">
        <f t="shared" si="689"/>
        <v>745.38023154711129</v>
      </c>
      <c r="GS132" s="51">
        <f t="shared" si="690"/>
        <v>149470.48084018609</v>
      </c>
      <c r="GT132" s="57">
        <f t="shared" si="581"/>
        <v>157601.78992024055</v>
      </c>
      <c r="GU132" s="58">
        <f t="shared" si="691"/>
        <v>876.92633333333197</v>
      </c>
      <c r="GV132" s="52">
        <f t="shared" si="555"/>
        <v>61.480000000000004</v>
      </c>
      <c r="GW132" s="51">
        <f t="shared" si="870"/>
        <v>815.44633333333195</v>
      </c>
      <c r="GX132" s="57">
        <f t="shared" si="692"/>
        <v>141617.43033333326</v>
      </c>
      <c r="GY132" s="57">
        <f t="shared" si="582"/>
        <v>150587.33999999985</v>
      </c>
      <c r="GZ132" s="153">
        <f t="shared" si="871"/>
        <v>10000</v>
      </c>
      <c r="HA132" s="469">
        <f t="shared" si="693"/>
        <v>-876.92633333333197</v>
      </c>
      <c r="HB132" s="46">
        <f t="shared" si="694"/>
        <v>-1060.0899999999999</v>
      </c>
      <c r="HC132" s="46">
        <f t="shared" si="695"/>
        <v>-995.74</v>
      </c>
      <c r="HD132" s="48"/>
      <c r="HF132" s="45">
        <v>71</v>
      </c>
      <c r="HG132" s="46">
        <f t="shared" si="696"/>
        <v>1123.8775326810628</v>
      </c>
      <c r="HH132" s="46">
        <f t="shared" si="697"/>
        <v>250</v>
      </c>
      <c r="HI132" s="46">
        <f t="shared" si="698"/>
        <v>873.8775326810628</v>
      </c>
      <c r="HJ132" s="46">
        <f t="shared" si="699"/>
        <v>266.50279490270356</v>
      </c>
      <c r="HK132" s="46">
        <f t="shared" si="700"/>
        <v>607.3747377783593</v>
      </c>
      <c r="HL132" s="51">
        <f t="shared" si="701"/>
        <v>159294.30220384378</v>
      </c>
      <c r="HM132" s="153">
        <f t="shared" si="872"/>
        <v>10000</v>
      </c>
      <c r="HN132" s="58">
        <f t="shared" si="702"/>
        <v>933.33333333333724</v>
      </c>
      <c r="HO132" s="52">
        <f t="shared" si="703"/>
        <v>250</v>
      </c>
      <c r="HP132" s="51">
        <f t="shared" si="704"/>
        <v>683.33333333333724</v>
      </c>
      <c r="HQ132" s="57">
        <f t="shared" si="705"/>
        <v>151483.33333333264</v>
      </c>
      <c r="HR132" s="153">
        <f t="shared" si="873"/>
        <v>10000</v>
      </c>
      <c r="HS132" s="468">
        <f t="shared" si="706"/>
        <v>-933.33333333333724</v>
      </c>
      <c r="HT132" s="46">
        <f t="shared" si="707"/>
        <v>-1123.8775326810628</v>
      </c>
      <c r="HU132" s="46">
        <f t="shared" si="708"/>
        <v>-873.8775326810628</v>
      </c>
      <c r="HV132" s="48"/>
      <c r="HW132" s="29"/>
      <c r="HX132" s="45">
        <v>71</v>
      </c>
      <c r="HY132" s="128">
        <f t="shared" si="709"/>
        <v>1124.3399999999999</v>
      </c>
      <c r="HZ132" s="46">
        <f t="shared" si="710"/>
        <v>231.46</v>
      </c>
      <c r="IA132" s="46">
        <f t="shared" si="711"/>
        <v>892.88</v>
      </c>
      <c r="IB132" s="46">
        <f t="shared" si="712"/>
        <v>267.89318713612965</v>
      </c>
      <c r="IC132" s="46">
        <f t="shared" si="713"/>
        <v>624.98681286387034</v>
      </c>
      <c r="ID132" s="51">
        <f t="shared" si="714"/>
        <v>160110.92546881392</v>
      </c>
      <c r="IE132" s="153">
        <f t="shared" si="874"/>
        <v>10000</v>
      </c>
      <c r="IF132" s="58">
        <f t="shared" si="715"/>
        <v>930.14625019664186</v>
      </c>
      <c r="IG132" s="52">
        <f t="shared" si="716"/>
        <v>219.96</v>
      </c>
      <c r="IH132" s="51">
        <f t="shared" si="717"/>
        <v>710.18625019664182</v>
      </c>
      <c r="II132" s="57">
        <f t="shared" si="875"/>
        <v>152032.15623603846</v>
      </c>
      <c r="IJ132" s="153">
        <f t="shared" si="876"/>
        <v>10000</v>
      </c>
      <c r="IK132" s="468">
        <f t="shared" si="718"/>
        <v>-930.14625019664186</v>
      </c>
      <c r="IL132" s="46">
        <f t="shared" si="719"/>
        <v>-1124.3399999999999</v>
      </c>
      <c r="IM132" s="46">
        <f t="shared" si="720"/>
        <v>-892.88</v>
      </c>
      <c r="IN132" s="48"/>
      <c r="IO132" s="53">
        <f t="shared" si="721"/>
        <v>231.47320830487038</v>
      </c>
      <c r="IQ132" s="45">
        <v>71</v>
      </c>
      <c r="IR132" s="128">
        <f t="shared" si="722"/>
        <v>1126.4568749999989</v>
      </c>
      <c r="IS132" s="128">
        <f t="shared" si="723"/>
        <v>235.9</v>
      </c>
      <c r="IT132" s="128">
        <f t="shared" si="724"/>
        <v>890.55687499999897</v>
      </c>
      <c r="IU132" s="46">
        <f t="shared" si="364"/>
        <v>268.23</v>
      </c>
      <c r="IV132" s="46">
        <f t="shared" si="725"/>
        <v>622.32687499999895</v>
      </c>
      <c r="IW132" s="51">
        <f t="shared" si="726"/>
        <v>160314.47187500013</v>
      </c>
      <c r="IX132" s="199">
        <f t="shared" si="877"/>
        <v>10000</v>
      </c>
      <c r="IY132" s="128">
        <f t="shared" si="727"/>
        <v>231.60063175930227</v>
      </c>
      <c r="IZ132" s="408">
        <f t="shared" si="728"/>
        <v>0</v>
      </c>
      <c r="JA132" s="58">
        <f t="shared" si="729"/>
        <v>931.95916666666494</v>
      </c>
      <c r="JB132" s="52">
        <f t="shared" si="730"/>
        <v>224.18</v>
      </c>
      <c r="JC132" s="51">
        <f t="shared" si="731"/>
        <v>707.77916666666488</v>
      </c>
      <c r="JD132" s="57">
        <f t="shared" si="732"/>
        <v>152237.69916666675</v>
      </c>
      <c r="JE132" s="280">
        <f t="shared" si="733"/>
        <v>10000</v>
      </c>
      <c r="JF132" s="280">
        <f t="shared" si="734"/>
        <v>0</v>
      </c>
      <c r="JG132" s="468">
        <f t="shared" si="735"/>
        <v>-931.95916666666494</v>
      </c>
      <c r="JH132" s="46">
        <f t="shared" si="736"/>
        <v>-1126.4568749999989</v>
      </c>
      <c r="JI132" s="46">
        <f t="shared" si="737"/>
        <v>-890.55687499999897</v>
      </c>
      <c r="JJ132" s="48"/>
      <c r="JL132" s="45">
        <v>71</v>
      </c>
      <c r="JM132" s="46">
        <f t="shared" si="738"/>
        <v>1124.4930833333331</v>
      </c>
      <c r="JN132" s="46">
        <f t="shared" si="739"/>
        <v>231.16</v>
      </c>
      <c r="JO132" s="128">
        <f t="shared" si="740"/>
        <v>893.33308333333309</v>
      </c>
      <c r="JP132" s="46">
        <f t="shared" si="878"/>
        <v>268.24</v>
      </c>
      <c r="JQ132" s="46">
        <f t="shared" si="741"/>
        <v>625.09308333333308</v>
      </c>
      <c r="JR132" s="51">
        <f t="shared" si="742"/>
        <v>160317.1510833333</v>
      </c>
      <c r="JS132" s="51">
        <f t="shared" si="583"/>
        <v>157226.36200851155</v>
      </c>
      <c r="JT132" s="199">
        <f t="shared" si="879"/>
        <v>10000</v>
      </c>
      <c r="JU132" s="128">
        <f t="shared" si="743"/>
        <v>231.16023253687567</v>
      </c>
      <c r="JV132" s="408">
        <f t="shared" si="744"/>
        <v>0</v>
      </c>
      <c r="JW132" s="58">
        <f t="shared" si="745"/>
        <v>930.37233333333074</v>
      </c>
      <c r="JX132" s="52">
        <f t="shared" si="746"/>
        <v>220.54</v>
      </c>
      <c r="JY132" s="51">
        <f t="shared" si="747"/>
        <v>709.83233333333078</v>
      </c>
      <c r="JZ132" s="51">
        <f t="shared" si="748"/>
        <v>152248.62433333357</v>
      </c>
      <c r="KA132" s="199">
        <f t="shared" si="584"/>
        <v>149999.99999999942</v>
      </c>
      <c r="KB132" s="128">
        <f t="shared" si="880"/>
        <v>10000</v>
      </c>
      <c r="KC132" s="204">
        <f t="shared" si="749"/>
        <v>0</v>
      </c>
      <c r="KD132" s="468">
        <f t="shared" si="881"/>
        <v>-930.37233333333074</v>
      </c>
      <c r="KE132" s="46">
        <f t="shared" si="750"/>
        <v>-1124.4930833333331</v>
      </c>
      <c r="KF132" s="46">
        <f t="shared" si="751"/>
        <v>-893.33308333333309</v>
      </c>
      <c r="KG132" s="48"/>
      <c r="KI132" s="45">
        <v>71</v>
      </c>
      <c r="KJ132" s="46">
        <f t="shared" si="752"/>
        <v>1124.4890404061762</v>
      </c>
      <c r="KK132" s="46">
        <f t="shared" si="753"/>
        <v>233.06</v>
      </c>
      <c r="KL132" s="128">
        <f t="shared" si="754"/>
        <v>891.42904040617623</v>
      </c>
      <c r="KM132" s="46">
        <f t="shared" si="755"/>
        <v>268.10609556434514</v>
      </c>
      <c r="KN132" s="46">
        <f t="shared" si="756"/>
        <v>623.32294484183103</v>
      </c>
      <c r="KO132" s="51">
        <f t="shared" si="757"/>
        <v>160240.33439376525</v>
      </c>
      <c r="KP132" s="199">
        <f t="shared" si="585"/>
        <v>160722.29206424631</v>
      </c>
      <c r="KQ132" s="199">
        <f t="shared" si="882"/>
        <v>10000</v>
      </c>
      <c r="KR132" s="128">
        <f t="shared" si="758"/>
        <v>302.21764420972892</v>
      </c>
      <c r="KS132" s="408">
        <f t="shared" si="759"/>
        <v>0</v>
      </c>
      <c r="KT132" s="45">
        <v>71</v>
      </c>
      <c r="KU132" s="46">
        <f t="shared" si="883"/>
        <v>1124.49</v>
      </c>
      <c r="KV132" s="46">
        <f t="shared" si="760"/>
        <v>233.06</v>
      </c>
      <c r="KW132" s="128">
        <f t="shared" si="761"/>
        <v>891.43</v>
      </c>
      <c r="KX132" s="46">
        <f t="shared" si="762"/>
        <v>268.10597692432992</v>
      </c>
      <c r="KY132" s="46">
        <f t="shared" si="763"/>
        <v>623.32402307567008</v>
      </c>
      <c r="KZ132" s="51">
        <f t="shared" si="764"/>
        <v>160240.26213152229</v>
      </c>
      <c r="LA132" s="153">
        <f t="shared" si="586"/>
        <v>160722.29206424631</v>
      </c>
      <c r="LB132" s="58">
        <f t="shared" si="765"/>
        <v>930.59633333333579</v>
      </c>
      <c r="LC132" s="52">
        <f t="shared" si="766"/>
        <v>223.08</v>
      </c>
      <c r="LD132" s="51">
        <f t="shared" si="767"/>
        <v>707.51633333333575</v>
      </c>
      <c r="LE132" s="51">
        <f t="shared" si="768"/>
        <v>152192.98033333337</v>
      </c>
      <c r="LF132" s="51">
        <f t="shared" si="587"/>
        <v>153831.89999999991</v>
      </c>
      <c r="LG132" s="128">
        <f t="shared" si="769"/>
        <v>10000</v>
      </c>
      <c r="LH132" s="204">
        <f t="shared" si="770"/>
        <v>0</v>
      </c>
      <c r="LI132" s="479">
        <f t="shared" si="771"/>
        <v>-930.59633333333579</v>
      </c>
      <c r="LJ132" s="46">
        <f t="shared" si="884"/>
        <v>-1124.49</v>
      </c>
      <c r="LK132" s="46">
        <f t="shared" si="885"/>
        <v>-891.43</v>
      </c>
      <c r="LL132" s="48"/>
      <c r="LN132" s="45">
        <v>71</v>
      </c>
      <c r="LO132" s="46">
        <f t="shared" si="772"/>
        <v>1123.1238136873469</v>
      </c>
      <c r="LP132" s="46">
        <f t="shared" si="556"/>
        <v>276.66000000000003</v>
      </c>
      <c r="LQ132" s="46">
        <f t="shared" si="773"/>
        <v>846.46381368734683</v>
      </c>
      <c r="LR132" s="46">
        <f t="shared" si="774"/>
        <v>264.41022549820019</v>
      </c>
      <c r="LS132" s="46">
        <f t="shared" si="775"/>
        <v>582.05358818914669</v>
      </c>
      <c r="LT132" s="51">
        <f t="shared" si="776"/>
        <v>158064.08171073094</v>
      </c>
      <c r="LU132" s="199">
        <f t="shared" si="886"/>
        <v>10000</v>
      </c>
      <c r="LV132" s="58">
        <f t="shared" si="777"/>
        <v>933.33033333333128</v>
      </c>
      <c r="LW132" s="52">
        <f t="shared" si="557"/>
        <v>276.66000000000003</v>
      </c>
      <c r="LX132" s="51">
        <f t="shared" si="778"/>
        <v>656.6703333333312</v>
      </c>
      <c r="LY132" s="51">
        <f t="shared" si="779"/>
        <v>150336.32633333307</v>
      </c>
      <c r="LZ132" s="46">
        <f t="shared" si="887"/>
        <v>276.66000000000003</v>
      </c>
      <c r="MA132" s="199">
        <f t="shared" si="888"/>
        <v>10000</v>
      </c>
      <c r="MB132" s="468">
        <f t="shared" si="780"/>
        <v>-933.33033333333128</v>
      </c>
      <c r="MC132" s="46">
        <f t="shared" si="781"/>
        <v>-1123.1238136873469</v>
      </c>
      <c r="MD132" s="46">
        <f t="shared" si="782"/>
        <v>-846.46381368734683</v>
      </c>
      <c r="ME132" s="48"/>
      <c r="MG132" s="45">
        <v>71</v>
      </c>
      <c r="MH132" s="46">
        <f t="shared" si="783"/>
        <v>1076.608661999408</v>
      </c>
      <c r="MI132" s="46">
        <f t="shared" si="558"/>
        <v>158.32</v>
      </c>
      <c r="MJ132" s="46">
        <f t="shared" si="784"/>
        <v>918.28866199940808</v>
      </c>
      <c r="MK132" s="46">
        <f t="shared" si="785"/>
        <v>258.50347593044472</v>
      </c>
      <c r="ML132" s="46">
        <f t="shared" si="786"/>
        <v>659.78518606896341</v>
      </c>
      <c r="MM132" s="51">
        <f t="shared" si="787"/>
        <v>154442.30037219785</v>
      </c>
      <c r="MN132" s="199">
        <f t="shared" si="889"/>
        <v>10000</v>
      </c>
      <c r="MO132" s="58">
        <f t="shared" si="788"/>
        <v>889.32945707741396</v>
      </c>
      <c r="MP132" s="52">
        <f t="shared" si="559"/>
        <v>150.24</v>
      </c>
      <c r="MQ132" s="51">
        <f t="shared" si="789"/>
        <v>739.08945707741395</v>
      </c>
      <c r="MR132" s="57">
        <f t="shared" si="790"/>
        <v>146445.88854750359</v>
      </c>
      <c r="MS132" s="199">
        <f t="shared" si="890"/>
        <v>10000</v>
      </c>
      <c r="MT132" s="468">
        <f t="shared" si="891"/>
        <v>-889.32945707741396</v>
      </c>
      <c r="MU132" s="46">
        <f t="shared" si="791"/>
        <v>-1076.608661999408</v>
      </c>
      <c r="MV132" s="46">
        <f t="shared" si="792"/>
        <v>-918.28866199940808</v>
      </c>
      <c r="MW132" s="48"/>
      <c r="MY132" s="45">
        <v>71</v>
      </c>
      <c r="MZ132" s="46">
        <f t="shared" si="793"/>
        <v>1076.608661999408</v>
      </c>
      <c r="NA132" s="46">
        <f t="shared" si="560"/>
        <v>158.32</v>
      </c>
      <c r="NB132" s="128">
        <f t="shared" si="794"/>
        <v>918.28866199940808</v>
      </c>
      <c r="NC132" s="46">
        <f t="shared" si="795"/>
        <v>258.50347593044472</v>
      </c>
      <c r="ND132" s="46">
        <f t="shared" si="796"/>
        <v>659.78518606896341</v>
      </c>
      <c r="NE132" s="51">
        <f t="shared" si="797"/>
        <v>154442.30037219785</v>
      </c>
      <c r="NF132" s="153">
        <f t="shared" si="892"/>
        <v>10000</v>
      </c>
      <c r="NG132" s="45">
        <v>71</v>
      </c>
      <c r="NH132" s="46">
        <f t="shared" si="798"/>
        <v>1076.6099999999999</v>
      </c>
      <c r="NI132" s="46">
        <f t="shared" si="561"/>
        <v>158.32</v>
      </c>
      <c r="NJ132" s="128">
        <f t="shared" si="893"/>
        <v>918.29</v>
      </c>
      <c r="NK132" s="46">
        <f t="shared" si="894"/>
        <v>258.50329383919313</v>
      </c>
      <c r="NL132" s="46">
        <f t="shared" si="799"/>
        <v>659.78670616080683</v>
      </c>
      <c r="NM132" s="51">
        <f t="shared" si="800"/>
        <v>154442.18959735506</v>
      </c>
      <c r="NN132" s="58">
        <f t="shared" si="801"/>
        <v>888.78037499999857</v>
      </c>
      <c r="NO132" s="52">
        <f t="shared" si="562"/>
        <v>150.28</v>
      </c>
      <c r="NP132" s="51">
        <f t="shared" si="802"/>
        <v>738.5003749999986</v>
      </c>
      <c r="NQ132" s="57">
        <f t="shared" si="803"/>
        <v>146486.11337500019</v>
      </c>
      <c r="NR132" s="153">
        <f t="shared" si="895"/>
        <v>10000</v>
      </c>
      <c r="NS132" s="469">
        <f t="shared" si="804"/>
        <v>-888.78037499999857</v>
      </c>
      <c r="NT132" s="46">
        <f t="shared" si="805"/>
        <v>-1076.6099999999999</v>
      </c>
      <c r="NU132" s="46">
        <f t="shared" si="806"/>
        <v>-918.29</v>
      </c>
      <c r="NV132" s="48"/>
      <c r="NX132" s="45">
        <v>71</v>
      </c>
      <c r="NY132" s="46">
        <f t="shared" si="807"/>
        <v>1076.6456011701148</v>
      </c>
      <c r="NZ132" s="46">
        <f t="shared" si="563"/>
        <v>160.49</v>
      </c>
      <c r="OA132" s="46">
        <f t="shared" si="808"/>
        <v>916.15560117011478</v>
      </c>
      <c r="OB132" s="46">
        <f t="shared" si="809"/>
        <v>258.62104853733081</v>
      </c>
      <c r="OC132" s="46">
        <f t="shared" si="810"/>
        <v>657.53455263278397</v>
      </c>
      <c r="OD132" s="51">
        <f t="shared" si="811"/>
        <v>154515.0945697657</v>
      </c>
      <c r="OE132" s="57">
        <f t="shared" si="588"/>
        <v>157226.36200851155</v>
      </c>
      <c r="OF132" s="153">
        <f t="shared" si="896"/>
        <v>10000</v>
      </c>
      <c r="OG132" s="58">
        <f t="shared" si="812"/>
        <v>889.48383333333379</v>
      </c>
      <c r="OH132" s="241">
        <f t="shared" si="589"/>
        <v>153.11000000000001</v>
      </c>
      <c r="OI132" s="51">
        <f t="shared" si="813"/>
        <v>736.37383333333378</v>
      </c>
      <c r="OJ132" s="51">
        <f t="shared" si="814"/>
        <v>146530.05783333335</v>
      </c>
      <c r="OK132" s="153">
        <f t="shared" si="590"/>
        <v>149999.99999999942</v>
      </c>
      <c r="OL132" s="153">
        <f t="shared" si="897"/>
        <v>10000</v>
      </c>
      <c r="OM132" s="468">
        <f t="shared" si="898"/>
        <v>-889.48383333333379</v>
      </c>
      <c r="ON132" s="46">
        <f t="shared" si="899"/>
        <v>-1076.6456011701148</v>
      </c>
      <c r="OO132" s="46">
        <f t="shared" si="815"/>
        <v>-916.15560117011478</v>
      </c>
      <c r="OP132" s="48"/>
      <c r="OR132" s="45">
        <v>71</v>
      </c>
      <c r="OS132" s="46">
        <f t="shared" si="816"/>
        <v>1076.765700416463</v>
      </c>
      <c r="OT132" s="46">
        <f t="shared" si="564"/>
        <v>160.88</v>
      </c>
      <c r="OU132" s="128">
        <f t="shared" si="817"/>
        <v>915.88570041646301</v>
      </c>
      <c r="OV132" s="46">
        <f t="shared" si="818"/>
        <v>258.61915682792329</v>
      </c>
      <c r="OW132" s="46">
        <f t="shared" si="819"/>
        <v>657.26654358853966</v>
      </c>
      <c r="OX132" s="51">
        <f t="shared" si="820"/>
        <v>154514.22755316543</v>
      </c>
      <c r="OY132" s="51">
        <f t="shared" si="591"/>
        <v>157601.94161731339</v>
      </c>
      <c r="OZ132" s="153">
        <f t="shared" si="900"/>
        <v>10000</v>
      </c>
      <c r="PA132" s="45">
        <v>71</v>
      </c>
      <c r="PB132" s="46">
        <f t="shared" si="821"/>
        <v>1076.765700416463</v>
      </c>
      <c r="PC132" s="46">
        <f t="shared" si="592"/>
        <v>160.88</v>
      </c>
      <c r="PD132" s="128">
        <f t="shared" si="822"/>
        <v>915.88570041646301</v>
      </c>
      <c r="PE132" s="46">
        <f t="shared" si="823"/>
        <v>258.61915682792329</v>
      </c>
      <c r="PF132" s="46">
        <f t="shared" si="824"/>
        <v>657.26654358853966</v>
      </c>
      <c r="PG132" s="51">
        <f t="shared" si="825"/>
        <v>154514.22755316543</v>
      </c>
      <c r="PH132" s="57">
        <f t="shared" si="593"/>
        <v>157601.78992024055</v>
      </c>
      <c r="PI132" s="688">
        <f t="shared" si="826"/>
        <v>889.6533333333341</v>
      </c>
      <c r="PJ132" s="52">
        <f t="shared" si="594"/>
        <v>153.71</v>
      </c>
      <c r="PK132" s="51">
        <f t="shared" si="827"/>
        <v>735.94333333333407</v>
      </c>
      <c r="PL132" s="57">
        <f t="shared" si="828"/>
        <v>146533.26333333351</v>
      </c>
      <c r="PM132" s="57">
        <f t="shared" si="595"/>
        <v>150587.33999999985</v>
      </c>
      <c r="PN132" s="153">
        <f t="shared" si="901"/>
        <v>10000</v>
      </c>
      <c r="PO132" s="469">
        <f t="shared" si="829"/>
        <v>-889.6533333333341</v>
      </c>
      <c r="PP132" s="46">
        <f t="shared" si="830"/>
        <v>-1076.765700416463</v>
      </c>
      <c r="PQ132" s="46">
        <f t="shared" si="831"/>
        <v>-915.88570041646301</v>
      </c>
      <c r="PR132" s="48"/>
    </row>
    <row r="133" spans="2:434" hidden="1" x14ac:dyDescent="0.3">
      <c r="B133" s="45">
        <v>72</v>
      </c>
      <c r="C133" s="46">
        <f t="shared" si="596"/>
        <v>1111.77</v>
      </c>
      <c r="D133" s="46">
        <f t="shared" si="597"/>
        <v>100</v>
      </c>
      <c r="E133" s="46">
        <f t="shared" si="598"/>
        <v>1011.77</v>
      </c>
      <c r="F133" s="46">
        <f t="shared" si="599"/>
        <v>248.18384275054294</v>
      </c>
      <c r="G133" s="46">
        <f t="shared" si="600"/>
        <v>763.58615724945707</v>
      </c>
      <c r="H133" s="51">
        <f t="shared" si="601"/>
        <v>148146.71949307629</v>
      </c>
      <c r="I133" s="58">
        <f t="shared" si="602"/>
        <v>933.33333333333337</v>
      </c>
      <c r="J133" s="52">
        <f t="shared" si="603"/>
        <v>100</v>
      </c>
      <c r="K133" s="51">
        <f t="shared" si="604"/>
        <v>833.33333333333337</v>
      </c>
      <c r="L133" s="57">
        <f t="shared" si="605"/>
        <v>139999.9999999993</v>
      </c>
      <c r="M133" s="468">
        <f t="shared" si="832"/>
        <v>-933.33333333333337</v>
      </c>
      <c r="N133" s="46">
        <f t="shared" si="833"/>
        <v>-1111.77</v>
      </c>
      <c r="O133" s="47"/>
      <c r="P133" s="46">
        <f t="shared" si="834"/>
        <v>-1011.77</v>
      </c>
      <c r="Q133" s="48"/>
      <c r="R133" s="29"/>
      <c r="S133" s="29"/>
      <c r="T133" s="45">
        <v>72</v>
      </c>
      <c r="U133" s="46">
        <f t="shared" si="606"/>
        <v>1150.8699999999999</v>
      </c>
      <c r="V133" s="46">
        <f t="shared" si="607"/>
        <v>139.1</v>
      </c>
      <c r="W133" s="46">
        <f t="shared" si="835"/>
        <v>1011.77</v>
      </c>
      <c r="X133" s="46">
        <f t="shared" si="608"/>
        <v>248.18384275054294</v>
      </c>
      <c r="Y133" s="46">
        <f t="shared" si="609"/>
        <v>763.58615724945707</v>
      </c>
      <c r="Z133" s="51">
        <f t="shared" si="610"/>
        <v>148146.71949307629</v>
      </c>
      <c r="AA133" s="58">
        <f t="shared" si="611"/>
        <v>964.89333333333343</v>
      </c>
      <c r="AB133" s="52">
        <f t="shared" si="612"/>
        <v>131.56</v>
      </c>
      <c r="AC133" s="51">
        <f t="shared" si="613"/>
        <v>833.33333333333337</v>
      </c>
      <c r="AD133" s="57">
        <f t="shared" si="614"/>
        <v>139999.9999999993</v>
      </c>
      <c r="AE133" s="468">
        <f t="shared" si="836"/>
        <v>-964.89333333333343</v>
      </c>
      <c r="AF133" s="46">
        <f t="shared" si="615"/>
        <v>-1150.8699999999999</v>
      </c>
      <c r="AG133" s="47"/>
      <c r="AH133" s="46">
        <f t="shared" si="837"/>
        <v>-1011.77</v>
      </c>
      <c r="AI133" s="48"/>
      <c r="AJ133" s="29"/>
      <c r="AK133" s="45">
        <v>72</v>
      </c>
      <c r="AL133" s="46">
        <f t="shared" si="616"/>
        <v>1117.72</v>
      </c>
      <c r="AM133" s="46"/>
      <c r="AN133" s="46"/>
      <c r="AO133" s="46">
        <f t="shared" si="617"/>
        <v>138.38</v>
      </c>
      <c r="AP133" s="128">
        <f t="shared" si="618"/>
        <v>979.34</v>
      </c>
      <c r="AQ133" s="128"/>
      <c r="AR133" s="128"/>
      <c r="AS133" s="46">
        <f t="shared" si="619"/>
        <v>255.0879515833528</v>
      </c>
      <c r="AT133" s="46">
        <f t="shared" si="620"/>
        <v>724.2520484166472</v>
      </c>
      <c r="AU133" s="51"/>
      <c r="AV133" s="51"/>
      <c r="AW133" s="51">
        <f t="shared" si="621"/>
        <v>152328.51890159503</v>
      </c>
      <c r="AX133" s="58">
        <f t="shared" si="622"/>
        <v>927.38215694565588</v>
      </c>
      <c r="AY133" s="52"/>
      <c r="AZ133" s="52"/>
      <c r="BA133" s="52">
        <f t="shared" si="623"/>
        <v>131.34</v>
      </c>
      <c r="BB133" s="51">
        <f t="shared" si="624"/>
        <v>796.04215694565585</v>
      </c>
      <c r="BC133" s="51"/>
      <c r="BD133" s="51"/>
      <c r="BE133" s="57">
        <f t="shared" si="625"/>
        <v>144485.42469991275</v>
      </c>
      <c r="BF133" s="468">
        <f t="shared" si="626"/>
        <v>-927.38215694565588</v>
      </c>
      <c r="BG133" s="46">
        <f t="shared" si="627"/>
        <v>-1117.72</v>
      </c>
      <c r="BH133" s="46">
        <f t="shared" si="628"/>
        <v>-979.34</v>
      </c>
      <c r="BI133" s="48"/>
      <c r="BJ133" s="12"/>
      <c r="BK133" s="45">
        <v>72</v>
      </c>
      <c r="BL133" s="46">
        <f t="shared" si="838"/>
        <v>1152.6300000000001</v>
      </c>
      <c r="BM133" s="46">
        <f t="shared" si="839"/>
        <v>140.86000000000001</v>
      </c>
      <c r="BN133" s="46">
        <f t="shared" si="840"/>
        <v>1011.77</v>
      </c>
      <c r="BO133" s="46">
        <f t="shared" si="629"/>
        <v>248.18384275054294</v>
      </c>
      <c r="BP133" s="46">
        <f t="shared" si="630"/>
        <v>763.58615724945707</v>
      </c>
      <c r="BQ133" s="149">
        <f t="shared" si="631"/>
        <v>148146.71949307629</v>
      </c>
      <c r="BR133" s="57">
        <f t="shared" si="565"/>
        <v>157226.36200851155</v>
      </c>
      <c r="BS133" s="58">
        <f t="shared" si="632"/>
        <v>967.71333333333337</v>
      </c>
      <c r="BT133" s="52">
        <f t="shared" si="841"/>
        <v>134.38</v>
      </c>
      <c r="BU133" s="51">
        <f t="shared" si="633"/>
        <v>833.33333333333337</v>
      </c>
      <c r="BV133" s="149">
        <f t="shared" si="634"/>
        <v>139999.9999999993</v>
      </c>
      <c r="BW133" s="153">
        <f t="shared" si="566"/>
        <v>149999.99999999942</v>
      </c>
      <c r="BX133" s="468">
        <f t="shared" si="842"/>
        <v>-967.71333333333337</v>
      </c>
      <c r="BY133" s="46">
        <f t="shared" si="843"/>
        <v>-1152.6300000000001</v>
      </c>
      <c r="BZ133" s="46">
        <f t="shared" si="635"/>
        <v>-1011.77</v>
      </c>
      <c r="CA133" s="48"/>
      <c r="CB133" s="29"/>
      <c r="CC133" s="45">
        <v>72</v>
      </c>
      <c r="CD133" s="239">
        <f t="shared" si="636"/>
        <v>1117.6300000000001</v>
      </c>
      <c r="CE133" s="239">
        <f t="shared" si="844"/>
        <v>140.08000000000001</v>
      </c>
      <c r="CF133" s="128">
        <f t="shared" si="637"/>
        <v>977.55</v>
      </c>
      <c r="CG133" s="46">
        <f t="shared" si="845"/>
        <v>254.75072851139143</v>
      </c>
      <c r="CH133" s="46">
        <f t="shared" si="638"/>
        <v>722.7992714886085</v>
      </c>
      <c r="CI133" s="149">
        <f t="shared" si="639"/>
        <v>152127.63783534622</v>
      </c>
      <c r="CJ133" s="199">
        <f t="shared" si="567"/>
        <v>160722.29206424631</v>
      </c>
      <c r="CK133" s="153">
        <f t="shared" si="846"/>
        <v>10000</v>
      </c>
      <c r="CL133" s="45">
        <v>72</v>
      </c>
      <c r="CM133" s="46">
        <f t="shared" si="847"/>
        <v>1117.6300000000001</v>
      </c>
      <c r="CN133" s="239">
        <f t="shared" si="640"/>
        <v>140.08000000000001</v>
      </c>
      <c r="CO133" s="128">
        <f t="shared" si="641"/>
        <v>977.55</v>
      </c>
      <c r="CP133" s="46">
        <f t="shared" si="642"/>
        <v>254.75072851139143</v>
      </c>
      <c r="CQ133" s="46">
        <f t="shared" si="643"/>
        <v>722.7992714886085</v>
      </c>
      <c r="CR133" s="149">
        <f t="shared" si="644"/>
        <v>152127.63783534622</v>
      </c>
      <c r="CS133" s="153">
        <f t="shared" si="568"/>
        <v>160722.29206424631</v>
      </c>
      <c r="CT133" s="58">
        <f t="shared" si="645"/>
        <v>927.86033333333398</v>
      </c>
      <c r="CU133" s="52">
        <f t="shared" si="848"/>
        <v>134.08000000000001</v>
      </c>
      <c r="CV133" s="51">
        <f t="shared" si="849"/>
        <v>793.78033333333394</v>
      </c>
      <c r="CW133" s="149">
        <f t="shared" si="646"/>
        <v>144306.53599999996</v>
      </c>
      <c r="CX133" s="57">
        <f t="shared" si="569"/>
        <v>153831.89999999991</v>
      </c>
      <c r="CY133" s="153">
        <f t="shared" si="850"/>
        <v>10000</v>
      </c>
      <c r="CZ133" s="479">
        <f t="shared" si="647"/>
        <v>-927.86033333333398</v>
      </c>
      <c r="DA133" s="46">
        <f t="shared" si="851"/>
        <v>-1117.6300000000001</v>
      </c>
      <c r="DB133" s="46">
        <f t="shared" si="852"/>
        <v>-977.55</v>
      </c>
      <c r="DC133" s="48"/>
      <c r="DE133" s="237">
        <v>72</v>
      </c>
      <c r="DF133" s="46">
        <f t="shared" si="648"/>
        <v>1093.43</v>
      </c>
      <c r="DG133" s="239">
        <f t="shared" si="570"/>
        <v>81.66</v>
      </c>
      <c r="DH133" s="46">
        <f t="shared" si="649"/>
        <v>1011.77</v>
      </c>
      <c r="DI133" s="46">
        <f t="shared" si="650"/>
        <v>248.18384275054294</v>
      </c>
      <c r="DJ133" s="46">
        <f t="shared" si="651"/>
        <v>763.58615724945707</v>
      </c>
      <c r="DK133" s="51">
        <f t="shared" si="652"/>
        <v>148146.71949307629</v>
      </c>
      <c r="DL133" s="58">
        <f t="shared" si="653"/>
        <v>914.99333333333334</v>
      </c>
      <c r="DM133" s="240">
        <f t="shared" si="571"/>
        <v>81.66</v>
      </c>
      <c r="DN133" s="51">
        <f t="shared" si="654"/>
        <v>833.33333333333337</v>
      </c>
      <c r="DO133" s="57">
        <f t="shared" si="655"/>
        <v>139999.9999999993</v>
      </c>
      <c r="DP133" s="468">
        <f t="shared" si="853"/>
        <v>-914.99333333333334</v>
      </c>
      <c r="DQ133" s="46">
        <f t="shared" si="854"/>
        <v>-1093.43</v>
      </c>
      <c r="DR133" s="47"/>
      <c r="DS133" s="46">
        <f t="shared" si="855"/>
        <v>-1011.77</v>
      </c>
      <c r="DT133" s="48"/>
      <c r="DU133" s="29"/>
      <c r="DV133" s="237">
        <v>72</v>
      </c>
      <c r="DW133" s="46">
        <f t="shared" si="856"/>
        <v>1072.57</v>
      </c>
      <c r="DX133" s="239">
        <f t="shared" si="572"/>
        <v>60.8</v>
      </c>
      <c r="DY133" s="46">
        <f t="shared" si="857"/>
        <v>1011.77</v>
      </c>
      <c r="DZ133" s="46">
        <f t="shared" si="656"/>
        <v>248.18384275054294</v>
      </c>
      <c r="EA133" s="46">
        <f t="shared" si="657"/>
        <v>763.58615724945707</v>
      </c>
      <c r="EB133" s="51">
        <f t="shared" si="658"/>
        <v>148146.71949307629</v>
      </c>
      <c r="EC133" s="58">
        <f t="shared" si="659"/>
        <v>890.82333333333338</v>
      </c>
      <c r="ED133" s="240">
        <f t="shared" si="573"/>
        <v>57.489999999999995</v>
      </c>
      <c r="EE133" s="51">
        <f t="shared" si="660"/>
        <v>833.33333333333337</v>
      </c>
      <c r="EF133" s="57">
        <f t="shared" si="661"/>
        <v>139999.9999999993</v>
      </c>
      <c r="EG133" s="468">
        <f t="shared" si="858"/>
        <v>-890.82333333333338</v>
      </c>
      <c r="EH133" s="46">
        <f t="shared" si="859"/>
        <v>-1072.57</v>
      </c>
      <c r="EI133" s="47"/>
      <c r="EJ133" s="46">
        <f t="shared" si="860"/>
        <v>-1011.77</v>
      </c>
      <c r="EK133" s="48"/>
      <c r="EL133" s="29"/>
      <c r="EM133" s="237">
        <v>72</v>
      </c>
      <c r="EN133" s="239">
        <f t="shared" si="550"/>
        <v>1058.0868689014749</v>
      </c>
      <c r="EO133" s="239">
        <f t="shared" si="574"/>
        <v>61.05</v>
      </c>
      <c r="EP133" s="128">
        <f t="shared" si="662"/>
        <v>997.03686890147492</v>
      </c>
      <c r="EQ133" s="46">
        <f t="shared" si="663"/>
        <v>249.21891550838961</v>
      </c>
      <c r="ER133" s="46">
        <f t="shared" si="664"/>
        <v>747.8179533930853</v>
      </c>
      <c r="ES133" s="51">
        <f t="shared" si="665"/>
        <v>148783.53135164067</v>
      </c>
      <c r="ET133" s="153">
        <f t="shared" si="861"/>
        <v>10000</v>
      </c>
      <c r="EU133" s="237">
        <v>72</v>
      </c>
      <c r="EV133" s="46">
        <f t="shared" si="666"/>
        <v>1058.0899999999999</v>
      </c>
      <c r="EW133" s="239">
        <f t="shared" si="575"/>
        <v>61.05</v>
      </c>
      <c r="EX133" s="128">
        <f t="shared" si="667"/>
        <v>997.04</v>
      </c>
      <c r="EY133" s="46">
        <f t="shared" si="668"/>
        <v>249.21850583482509</v>
      </c>
      <c r="EZ133" s="46">
        <f t="shared" si="669"/>
        <v>747.82149416517484</v>
      </c>
      <c r="FA133" s="51">
        <f t="shared" si="670"/>
        <v>148783.28200672989</v>
      </c>
      <c r="FB133" s="58">
        <f t="shared" si="671"/>
        <v>874.86920833333363</v>
      </c>
      <c r="FC133" s="240">
        <f t="shared" si="576"/>
        <v>57.84</v>
      </c>
      <c r="FD133" s="51">
        <f t="shared" si="862"/>
        <v>817.0292083333336</v>
      </c>
      <c r="FE133" s="57">
        <f t="shared" si="672"/>
        <v>140847.22699999984</v>
      </c>
      <c r="FF133" s="153">
        <f t="shared" si="863"/>
        <v>10000</v>
      </c>
      <c r="FG133" s="469">
        <f t="shared" si="673"/>
        <v>-874.86920833333363</v>
      </c>
      <c r="FH133" s="46">
        <f t="shared" si="674"/>
        <v>-1058.0899999999999</v>
      </c>
      <c r="FI133" s="46">
        <f t="shared" si="675"/>
        <v>-997.04</v>
      </c>
      <c r="FJ133" s="48"/>
      <c r="FL133" s="237">
        <v>72</v>
      </c>
      <c r="FM133" s="46">
        <f t="shared" si="864"/>
        <v>1075.96</v>
      </c>
      <c r="FN133" s="239">
        <f t="shared" si="551"/>
        <v>64.19</v>
      </c>
      <c r="FO133" s="46">
        <f t="shared" si="865"/>
        <v>1011.77</v>
      </c>
      <c r="FP133" s="46">
        <f t="shared" si="676"/>
        <v>248.18384275054294</v>
      </c>
      <c r="FQ133" s="46">
        <f t="shared" si="677"/>
        <v>763.58615724945707</v>
      </c>
      <c r="FR133" s="149">
        <f t="shared" si="678"/>
        <v>148146.71949307629</v>
      </c>
      <c r="FS133" s="57">
        <f t="shared" si="577"/>
        <v>157226.36200851155</v>
      </c>
      <c r="FT133" s="58">
        <f t="shared" si="679"/>
        <v>894.56333333333339</v>
      </c>
      <c r="FU133" s="240">
        <f t="shared" si="552"/>
        <v>61.230000000000004</v>
      </c>
      <c r="FV133" s="51">
        <f t="shared" si="680"/>
        <v>833.33333333333337</v>
      </c>
      <c r="FW133" s="149">
        <f t="shared" si="681"/>
        <v>139999.9999999993</v>
      </c>
      <c r="FX133" s="153">
        <f t="shared" si="578"/>
        <v>149999.99999999942</v>
      </c>
      <c r="FY133" s="468">
        <f t="shared" si="866"/>
        <v>-894.56333333333339</v>
      </c>
      <c r="FZ133" s="46">
        <f t="shared" si="867"/>
        <v>-1075.96</v>
      </c>
      <c r="GA133" s="46">
        <f t="shared" si="682"/>
        <v>-1011.77</v>
      </c>
      <c r="GB133" s="48"/>
      <c r="GD133" s="237">
        <v>72</v>
      </c>
      <c r="GE133" s="239">
        <f t="shared" si="553"/>
        <v>1060.0875939185617</v>
      </c>
      <c r="GF133" s="239">
        <f t="shared" si="579"/>
        <v>64.349999999999994</v>
      </c>
      <c r="GG133" s="128">
        <f t="shared" si="683"/>
        <v>995.73759391856163</v>
      </c>
      <c r="GH133" s="46">
        <f t="shared" si="684"/>
        <v>249.11777005037322</v>
      </c>
      <c r="GI133" s="46">
        <f t="shared" si="685"/>
        <v>746.6198238681884</v>
      </c>
      <c r="GJ133" s="149">
        <f t="shared" si="686"/>
        <v>148724.04220635575</v>
      </c>
      <c r="GK133" s="51">
        <f t="shared" si="580"/>
        <v>157601.94161731339</v>
      </c>
      <c r="GL133" s="153">
        <f t="shared" si="868"/>
        <v>10000</v>
      </c>
      <c r="GM133" s="237">
        <v>72</v>
      </c>
      <c r="GN133" s="46">
        <f t="shared" si="687"/>
        <v>1060.0899999999999</v>
      </c>
      <c r="GO133" s="239">
        <f t="shared" si="554"/>
        <v>64.349999999999994</v>
      </c>
      <c r="GP133" s="128">
        <f t="shared" si="869"/>
        <v>995.74</v>
      </c>
      <c r="GQ133" s="46">
        <f t="shared" si="688"/>
        <v>249.11746806697681</v>
      </c>
      <c r="GR133" s="46">
        <f t="shared" si="689"/>
        <v>746.6225319330232</v>
      </c>
      <c r="GS133" s="149">
        <f t="shared" si="690"/>
        <v>148723.85830825308</v>
      </c>
      <c r="GT133" s="57">
        <f t="shared" si="581"/>
        <v>157601.78992024055</v>
      </c>
      <c r="GU133" s="58">
        <f t="shared" si="691"/>
        <v>876.92633333333197</v>
      </c>
      <c r="GV133" s="322">
        <f t="shared" si="555"/>
        <v>61.480000000000004</v>
      </c>
      <c r="GW133" s="51">
        <f t="shared" si="870"/>
        <v>815.44633333333195</v>
      </c>
      <c r="GX133" s="150">
        <f t="shared" si="692"/>
        <v>140801.98399999994</v>
      </c>
      <c r="GY133" s="57">
        <f t="shared" si="582"/>
        <v>150587.33999999985</v>
      </c>
      <c r="GZ133" s="153">
        <f t="shared" si="871"/>
        <v>10000</v>
      </c>
      <c r="HA133" s="469">
        <f t="shared" si="693"/>
        <v>-876.92633333333197</v>
      </c>
      <c r="HB133" s="46">
        <f t="shared" si="694"/>
        <v>-1060.0899999999999</v>
      </c>
      <c r="HC133" s="46">
        <f t="shared" si="695"/>
        <v>-995.74</v>
      </c>
      <c r="HD133" s="48"/>
      <c r="HF133" s="45">
        <v>72</v>
      </c>
      <c r="HG133" s="46">
        <f t="shared" si="696"/>
        <v>1123.8775326810628</v>
      </c>
      <c r="HH133" s="46">
        <f t="shared" si="697"/>
        <v>250</v>
      </c>
      <c r="HI133" s="46">
        <f t="shared" si="698"/>
        <v>873.8775326810628</v>
      </c>
      <c r="HJ133" s="46">
        <f t="shared" si="699"/>
        <v>265.49050367307296</v>
      </c>
      <c r="HK133" s="46">
        <f t="shared" si="700"/>
        <v>608.3870290079899</v>
      </c>
      <c r="HL133" s="51">
        <f t="shared" si="701"/>
        <v>158685.9151748358</v>
      </c>
      <c r="HM133" s="153">
        <f t="shared" si="872"/>
        <v>10000</v>
      </c>
      <c r="HN133" s="58">
        <f t="shared" si="702"/>
        <v>933.33333333333724</v>
      </c>
      <c r="HO133" s="52">
        <f t="shared" si="703"/>
        <v>250</v>
      </c>
      <c r="HP133" s="51">
        <f t="shared" si="704"/>
        <v>683.33333333333724</v>
      </c>
      <c r="HQ133" s="57">
        <f t="shared" si="705"/>
        <v>150799.9999999993</v>
      </c>
      <c r="HR133" s="153">
        <f t="shared" si="873"/>
        <v>10000</v>
      </c>
      <c r="HS133" s="468">
        <f t="shared" si="706"/>
        <v>-933.33333333333724</v>
      </c>
      <c r="HT133" s="46">
        <f t="shared" si="707"/>
        <v>-1123.8775326810628</v>
      </c>
      <c r="HU133" s="46">
        <f t="shared" si="708"/>
        <v>-873.8775326810628</v>
      </c>
      <c r="HV133" s="48"/>
      <c r="HW133" s="29"/>
      <c r="HX133" s="45">
        <v>72</v>
      </c>
      <c r="HY133" s="128">
        <f t="shared" si="709"/>
        <v>1124.3399999999999</v>
      </c>
      <c r="HZ133" s="46">
        <f t="shared" si="710"/>
        <v>230.56</v>
      </c>
      <c r="IA133" s="46">
        <f t="shared" si="711"/>
        <v>893.78</v>
      </c>
      <c r="IB133" s="46">
        <f t="shared" si="712"/>
        <v>266.85154244802317</v>
      </c>
      <c r="IC133" s="46">
        <f t="shared" si="713"/>
        <v>626.92845755197686</v>
      </c>
      <c r="ID133" s="51">
        <f t="shared" si="714"/>
        <v>159483.99701126193</v>
      </c>
      <c r="IE133" s="153">
        <f t="shared" si="874"/>
        <v>10000</v>
      </c>
      <c r="IF133" s="58">
        <f t="shared" si="715"/>
        <v>930.14625019664186</v>
      </c>
      <c r="IG133" s="52">
        <f t="shared" si="716"/>
        <v>218.92</v>
      </c>
      <c r="IH133" s="51">
        <f t="shared" si="717"/>
        <v>711.2262501966419</v>
      </c>
      <c r="II133" s="57">
        <f t="shared" si="875"/>
        <v>151320.92998584182</v>
      </c>
      <c r="IJ133" s="153">
        <f t="shared" si="876"/>
        <v>10000</v>
      </c>
      <c r="IK133" s="468">
        <f t="shared" si="718"/>
        <v>-930.14625019664186</v>
      </c>
      <c r="IL133" s="46">
        <f t="shared" si="719"/>
        <v>-1124.3399999999999</v>
      </c>
      <c r="IM133" s="46">
        <f t="shared" si="720"/>
        <v>-893.78</v>
      </c>
      <c r="IN133" s="48"/>
      <c r="IO133" s="53">
        <f t="shared" si="721"/>
        <v>230.57317482343956</v>
      </c>
      <c r="IQ133" s="45">
        <v>72</v>
      </c>
      <c r="IR133" s="128">
        <f t="shared" si="722"/>
        <v>1126.4568749999989</v>
      </c>
      <c r="IS133" s="128">
        <f t="shared" si="723"/>
        <v>234.98</v>
      </c>
      <c r="IT133" s="128">
        <f t="shared" si="724"/>
        <v>891.47687499999893</v>
      </c>
      <c r="IU133" s="46">
        <f t="shared" ref="IU133:IU196" si="902">IF(IQ133&gt;$B$7,0,ROUND(IW132*$D$7/12,2))</f>
        <v>267.19</v>
      </c>
      <c r="IV133" s="46">
        <f t="shared" si="725"/>
        <v>624.28687499999887</v>
      </c>
      <c r="IW133" s="51">
        <f t="shared" si="726"/>
        <v>159690.18500000014</v>
      </c>
      <c r="IX133" s="199">
        <f t="shared" si="877"/>
        <v>10000</v>
      </c>
      <c r="IY133" s="128">
        <f t="shared" si="727"/>
        <v>230.70505474689574</v>
      </c>
      <c r="IZ133" s="408">
        <f t="shared" si="728"/>
        <v>0</v>
      </c>
      <c r="JA133" s="58">
        <f t="shared" si="729"/>
        <v>931.95916666666494</v>
      </c>
      <c r="JB133" s="52">
        <f t="shared" si="730"/>
        <v>223.14</v>
      </c>
      <c r="JC133" s="51">
        <f t="shared" si="731"/>
        <v>708.81916666666496</v>
      </c>
      <c r="JD133" s="57">
        <f t="shared" si="732"/>
        <v>151528.88000000009</v>
      </c>
      <c r="JE133" s="280">
        <f t="shared" si="733"/>
        <v>10000</v>
      </c>
      <c r="JF133" s="280">
        <f t="shared" si="734"/>
        <v>0</v>
      </c>
      <c r="JG133" s="468">
        <f t="shared" si="735"/>
        <v>-931.95916666666494</v>
      </c>
      <c r="JH133" s="46">
        <f t="shared" si="736"/>
        <v>-1126.4568749999989</v>
      </c>
      <c r="JI133" s="46">
        <f t="shared" si="737"/>
        <v>-891.47687499999893</v>
      </c>
      <c r="JJ133" s="48"/>
      <c r="JL133" s="45">
        <v>72</v>
      </c>
      <c r="JM133" s="46">
        <f t="shared" si="738"/>
        <v>1124.4930833333331</v>
      </c>
      <c r="JN133" s="46">
        <f t="shared" si="739"/>
        <v>231.16</v>
      </c>
      <c r="JO133" s="128">
        <f t="shared" si="740"/>
        <v>893.33308333333309</v>
      </c>
      <c r="JP133" s="46">
        <f t="shared" si="878"/>
        <v>267.2</v>
      </c>
      <c r="JQ133" s="46">
        <f t="shared" si="741"/>
        <v>626.13308333333316</v>
      </c>
      <c r="JR133" s="149">
        <f t="shared" si="742"/>
        <v>159691.01799999998</v>
      </c>
      <c r="JS133" s="51">
        <f t="shared" si="583"/>
        <v>157226.36200851155</v>
      </c>
      <c r="JT133" s="199">
        <f t="shared" si="879"/>
        <v>10000</v>
      </c>
      <c r="JU133" s="128">
        <f t="shared" si="743"/>
        <v>231.16023253687567</v>
      </c>
      <c r="JV133" s="408">
        <f t="shared" si="744"/>
        <v>0</v>
      </c>
      <c r="JW133" s="58">
        <f t="shared" si="745"/>
        <v>930.37233333333074</v>
      </c>
      <c r="JX133" s="52">
        <f t="shared" si="746"/>
        <v>220.54</v>
      </c>
      <c r="JY133" s="51">
        <f t="shared" si="747"/>
        <v>709.83233333333078</v>
      </c>
      <c r="JZ133" s="149">
        <f t="shared" si="748"/>
        <v>151538.79200000025</v>
      </c>
      <c r="KA133" s="199">
        <f t="shared" si="584"/>
        <v>149999.99999999942</v>
      </c>
      <c r="KB133" s="128">
        <f t="shared" si="880"/>
        <v>10000</v>
      </c>
      <c r="KC133" s="204">
        <f t="shared" si="749"/>
        <v>0</v>
      </c>
      <c r="KD133" s="468">
        <f t="shared" si="881"/>
        <v>-930.37233333333074</v>
      </c>
      <c r="KE133" s="46">
        <f t="shared" si="750"/>
        <v>-1124.4930833333331</v>
      </c>
      <c r="KF133" s="46">
        <f t="shared" si="751"/>
        <v>-893.33308333333309</v>
      </c>
      <c r="KG133" s="48"/>
      <c r="KI133" s="45">
        <v>72</v>
      </c>
      <c r="KJ133" s="46">
        <f t="shared" si="752"/>
        <v>1124.4890404061762</v>
      </c>
      <c r="KK133" s="46">
        <f t="shared" si="753"/>
        <v>233.06</v>
      </c>
      <c r="KL133" s="128">
        <f t="shared" si="754"/>
        <v>891.42904040617623</v>
      </c>
      <c r="KM133" s="46">
        <f t="shared" si="755"/>
        <v>267.06722398960875</v>
      </c>
      <c r="KN133" s="46">
        <f t="shared" si="756"/>
        <v>624.36181641656754</v>
      </c>
      <c r="KO133" s="149">
        <f t="shared" si="757"/>
        <v>159615.97257734867</v>
      </c>
      <c r="KP133" s="199">
        <f t="shared" si="585"/>
        <v>160722.29206424631</v>
      </c>
      <c r="KQ133" s="199">
        <f t="shared" si="882"/>
        <v>10000</v>
      </c>
      <c r="KR133" s="128">
        <f t="shared" si="758"/>
        <v>302.21764420972892</v>
      </c>
      <c r="KS133" s="408">
        <f t="shared" si="759"/>
        <v>0</v>
      </c>
      <c r="KT133" s="45">
        <v>72</v>
      </c>
      <c r="KU133" s="46">
        <f t="shared" si="883"/>
        <v>1124.49</v>
      </c>
      <c r="KV133" s="46">
        <f t="shared" si="760"/>
        <v>233.06</v>
      </c>
      <c r="KW133" s="128">
        <f t="shared" si="761"/>
        <v>891.43</v>
      </c>
      <c r="KX133" s="46">
        <f t="shared" si="762"/>
        <v>267.06710355253716</v>
      </c>
      <c r="KY133" s="46">
        <f t="shared" si="763"/>
        <v>624.36289644746284</v>
      </c>
      <c r="KZ133" s="149">
        <f t="shared" si="764"/>
        <v>159615.89923507482</v>
      </c>
      <c r="LA133" s="153">
        <f t="shared" si="586"/>
        <v>160722.29206424631</v>
      </c>
      <c r="LB133" s="58">
        <f t="shared" si="765"/>
        <v>930.59633333333579</v>
      </c>
      <c r="LC133" s="52">
        <f t="shared" si="766"/>
        <v>223.08</v>
      </c>
      <c r="LD133" s="51">
        <f t="shared" si="767"/>
        <v>707.51633333333575</v>
      </c>
      <c r="LE133" s="149">
        <f t="shared" si="768"/>
        <v>151485.46400000004</v>
      </c>
      <c r="LF133" s="51">
        <f t="shared" si="587"/>
        <v>153831.89999999991</v>
      </c>
      <c r="LG133" s="128">
        <f t="shared" si="769"/>
        <v>10000</v>
      </c>
      <c r="LH133" s="204">
        <f t="shared" si="770"/>
        <v>0</v>
      </c>
      <c r="LI133" s="479">
        <f t="shared" si="771"/>
        <v>-930.59633333333579</v>
      </c>
      <c r="LJ133" s="46">
        <f t="shared" si="884"/>
        <v>-1124.49</v>
      </c>
      <c r="LK133" s="46">
        <f t="shared" si="885"/>
        <v>-891.43</v>
      </c>
      <c r="LL133" s="48"/>
      <c r="LN133" s="237">
        <v>72</v>
      </c>
      <c r="LO133" s="46">
        <f t="shared" si="772"/>
        <v>1123.1238136873469</v>
      </c>
      <c r="LP133" s="239">
        <f t="shared" si="556"/>
        <v>276.66000000000003</v>
      </c>
      <c r="LQ133" s="46">
        <f t="shared" si="773"/>
        <v>846.46381368734683</v>
      </c>
      <c r="LR133" s="46">
        <f t="shared" si="774"/>
        <v>263.44013618455159</v>
      </c>
      <c r="LS133" s="46">
        <f t="shared" si="775"/>
        <v>583.02367750279518</v>
      </c>
      <c r="LT133" s="51">
        <f t="shared" si="776"/>
        <v>157481.05803322815</v>
      </c>
      <c r="LU133" s="199">
        <f t="shared" si="886"/>
        <v>10000</v>
      </c>
      <c r="LV133" s="58">
        <f t="shared" si="777"/>
        <v>933.33033333333128</v>
      </c>
      <c r="LW133" s="240">
        <f t="shared" si="557"/>
        <v>276.66000000000003</v>
      </c>
      <c r="LX133" s="51">
        <f t="shared" si="778"/>
        <v>656.6703333333312</v>
      </c>
      <c r="LY133" s="51">
        <f t="shared" si="779"/>
        <v>149679.65599999973</v>
      </c>
      <c r="LZ133" s="46">
        <f t="shared" si="887"/>
        <v>276.66000000000003</v>
      </c>
      <c r="MA133" s="199">
        <f t="shared" si="888"/>
        <v>10000</v>
      </c>
      <c r="MB133" s="468">
        <f t="shared" si="780"/>
        <v>-933.33033333333128</v>
      </c>
      <c r="MC133" s="46">
        <f t="shared" si="781"/>
        <v>-1123.1238136873469</v>
      </c>
      <c r="MD133" s="46">
        <f t="shared" si="782"/>
        <v>-846.46381368734683</v>
      </c>
      <c r="ME133" s="48"/>
      <c r="MG133" s="237">
        <v>72</v>
      </c>
      <c r="MH133" s="46">
        <f t="shared" si="783"/>
        <v>1076.608661999408</v>
      </c>
      <c r="MI133" s="239">
        <f t="shared" si="558"/>
        <v>157.65</v>
      </c>
      <c r="MJ133" s="46">
        <f t="shared" si="784"/>
        <v>918.95866199940804</v>
      </c>
      <c r="MK133" s="46">
        <f t="shared" si="785"/>
        <v>257.40383395366308</v>
      </c>
      <c r="ML133" s="46">
        <f t="shared" si="786"/>
        <v>661.5548280457449</v>
      </c>
      <c r="MM133" s="51">
        <f t="shared" si="787"/>
        <v>153780.7455441521</v>
      </c>
      <c r="MN133" s="199">
        <f t="shared" si="889"/>
        <v>10000</v>
      </c>
      <c r="MO133" s="58">
        <f t="shared" si="788"/>
        <v>889.32945707741396</v>
      </c>
      <c r="MP133" s="240">
        <f t="shared" si="559"/>
        <v>149.49</v>
      </c>
      <c r="MQ133" s="51">
        <f t="shared" si="789"/>
        <v>739.83945707741395</v>
      </c>
      <c r="MR133" s="57">
        <f t="shared" si="790"/>
        <v>145706.04909042618</v>
      </c>
      <c r="MS133" s="199">
        <f t="shared" si="890"/>
        <v>10000</v>
      </c>
      <c r="MT133" s="468">
        <f t="shared" si="891"/>
        <v>-889.32945707741396</v>
      </c>
      <c r="MU133" s="46">
        <f t="shared" si="791"/>
        <v>-1076.608661999408</v>
      </c>
      <c r="MV133" s="46">
        <f t="shared" si="792"/>
        <v>-918.95866199940804</v>
      </c>
      <c r="MW133" s="48"/>
      <c r="MY133" s="237">
        <v>72</v>
      </c>
      <c r="MZ133" s="46">
        <f t="shared" si="793"/>
        <v>1076.608661999408</v>
      </c>
      <c r="NA133" s="239">
        <f t="shared" si="560"/>
        <v>157.65</v>
      </c>
      <c r="NB133" s="128">
        <f t="shared" si="794"/>
        <v>918.95866199940804</v>
      </c>
      <c r="NC133" s="46">
        <f t="shared" si="795"/>
        <v>257.40383395366308</v>
      </c>
      <c r="ND133" s="46">
        <f t="shared" si="796"/>
        <v>661.5548280457449</v>
      </c>
      <c r="NE133" s="51">
        <f t="shared" si="797"/>
        <v>153780.7455441521</v>
      </c>
      <c r="NF133" s="153">
        <f t="shared" si="892"/>
        <v>10000</v>
      </c>
      <c r="NG133" s="237">
        <v>72</v>
      </c>
      <c r="NH133" s="46">
        <f t="shared" si="798"/>
        <v>1076.6099999999999</v>
      </c>
      <c r="NI133" s="239">
        <f t="shared" si="561"/>
        <v>157.65</v>
      </c>
      <c r="NJ133" s="128">
        <f t="shared" si="893"/>
        <v>918.96</v>
      </c>
      <c r="NK133" s="46">
        <f t="shared" si="894"/>
        <v>257.4036493289251</v>
      </c>
      <c r="NL133" s="46">
        <f t="shared" si="799"/>
        <v>661.55635067107494</v>
      </c>
      <c r="NM133" s="51">
        <f t="shared" si="800"/>
        <v>153780.63324668398</v>
      </c>
      <c r="NN133" s="58">
        <f t="shared" si="801"/>
        <v>888.78037499999857</v>
      </c>
      <c r="NO133" s="240">
        <f t="shared" si="562"/>
        <v>149.51999999999998</v>
      </c>
      <c r="NP133" s="51">
        <f t="shared" si="802"/>
        <v>739.26037499999859</v>
      </c>
      <c r="NQ133" s="57">
        <f t="shared" si="803"/>
        <v>145746.85300000018</v>
      </c>
      <c r="NR133" s="153">
        <f t="shared" si="895"/>
        <v>10000</v>
      </c>
      <c r="NS133" s="469">
        <f t="shared" si="804"/>
        <v>-888.78037499999857</v>
      </c>
      <c r="NT133" s="46">
        <f t="shared" si="805"/>
        <v>-1076.6099999999999</v>
      </c>
      <c r="NU133" s="46">
        <f t="shared" si="806"/>
        <v>-918.96</v>
      </c>
      <c r="NV133" s="48"/>
      <c r="NX133" s="237">
        <v>72</v>
      </c>
      <c r="NY133" s="46">
        <f t="shared" si="807"/>
        <v>1076.6456011701148</v>
      </c>
      <c r="NZ133" s="239">
        <f t="shared" si="563"/>
        <v>160.49</v>
      </c>
      <c r="OA133" s="46">
        <f t="shared" si="808"/>
        <v>916.15560117011478</v>
      </c>
      <c r="OB133" s="46">
        <f t="shared" si="809"/>
        <v>257.5251576162762</v>
      </c>
      <c r="OC133" s="46">
        <f t="shared" si="810"/>
        <v>658.63044355383863</v>
      </c>
      <c r="OD133" s="149">
        <f t="shared" si="811"/>
        <v>153856.46412621185</v>
      </c>
      <c r="OE133" s="57">
        <f t="shared" si="588"/>
        <v>157226.36200851155</v>
      </c>
      <c r="OF133" s="153">
        <f t="shared" si="896"/>
        <v>10000</v>
      </c>
      <c r="OG133" s="58">
        <f t="shared" si="812"/>
        <v>889.48383333333379</v>
      </c>
      <c r="OH133" s="240">
        <f t="shared" si="589"/>
        <v>153.11000000000001</v>
      </c>
      <c r="OI133" s="51">
        <f t="shared" si="813"/>
        <v>736.37383333333378</v>
      </c>
      <c r="OJ133" s="149">
        <f t="shared" si="814"/>
        <v>145793.68400000001</v>
      </c>
      <c r="OK133" s="153">
        <f t="shared" si="590"/>
        <v>149999.99999999942</v>
      </c>
      <c r="OL133" s="153">
        <f t="shared" si="897"/>
        <v>10000</v>
      </c>
      <c r="OM133" s="468">
        <f t="shared" si="898"/>
        <v>-889.48383333333379</v>
      </c>
      <c r="ON133" s="46">
        <f t="shared" si="899"/>
        <v>-1076.6456011701148</v>
      </c>
      <c r="OO133" s="46">
        <f t="shared" si="815"/>
        <v>-916.15560117011478</v>
      </c>
      <c r="OP133" s="48"/>
      <c r="OR133" s="237">
        <v>72</v>
      </c>
      <c r="OS133" s="46">
        <f t="shared" si="816"/>
        <v>1076.765700416463</v>
      </c>
      <c r="OT133" s="239">
        <f t="shared" si="564"/>
        <v>160.88</v>
      </c>
      <c r="OU133" s="128">
        <f t="shared" si="817"/>
        <v>915.88570041646301</v>
      </c>
      <c r="OV133" s="46">
        <f t="shared" si="818"/>
        <v>257.52371258860904</v>
      </c>
      <c r="OW133" s="46">
        <f t="shared" si="819"/>
        <v>658.36198782785391</v>
      </c>
      <c r="OX133" s="149">
        <f t="shared" si="820"/>
        <v>153855.86556533759</v>
      </c>
      <c r="OY133" s="51">
        <f t="shared" si="591"/>
        <v>157601.94161731339</v>
      </c>
      <c r="OZ133" s="153">
        <f t="shared" si="900"/>
        <v>10000</v>
      </c>
      <c r="PA133" s="237">
        <v>72</v>
      </c>
      <c r="PB133" s="46">
        <f t="shared" si="821"/>
        <v>1076.765700416463</v>
      </c>
      <c r="PC133" s="239">
        <f t="shared" si="592"/>
        <v>160.88</v>
      </c>
      <c r="PD133" s="128">
        <f t="shared" si="822"/>
        <v>915.88570041646301</v>
      </c>
      <c r="PE133" s="46">
        <f t="shared" si="823"/>
        <v>257.52371258860904</v>
      </c>
      <c r="PF133" s="46">
        <f t="shared" si="824"/>
        <v>658.36198782785391</v>
      </c>
      <c r="PG133" s="149">
        <f t="shared" si="825"/>
        <v>153855.86556533759</v>
      </c>
      <c r="PH133" s="57">
        <f t="shared" si="593"/>
        <v>157601.78992024055</v>
      </c>
      <c r="PI133" s="688">
        <f t="shared" si="826"/>
        <v>889.6533333333341</v>
      </c>
      <c r="PJ133" s="240">
        <f t="shared" si="594"/>
        <v>153.71</v>
      </c>
      <c r="PK133" s="51">
        <f t="shared" si="827"/>
        <v>735.94333333333407</v>
      </c>
      <c r="PL133" s="150">
        <f t="shared" si="828"/>
        <v>145797.32000000018</v>
      </c>
      <c r="PM133" s="57">
        <f t="shared" si="595"/>
        <v>150587.33999999985</v>
      </c>
      <c r="PN133" s="153">
        <f t="shared" si="901"/>
        <v>10000</v>
      </c>
      <c r="PO133" s="469">
        <f t="shared" si="829"/>
        <v>-889.6533333333341</v>
      </c>
      <c r="PP133" s="46">
        <f t="shared" si="830"/>
        <v>-1076.765700416463</v>
      </c>
      <c r="PQ133" s="46">
        <f t="shared" si="831"/>
        <v>-915.88570041646301</v>
      </c>
      <c r="PR133" s="48"/>
    </row>
    <row r="134" spans="2:434" hidden="1" x14ac:dyDescent="0.3">
      <c r="B134" s="45">
        <v>73</v>
      </c>
      <c r="C134" s="46">
        <f t="shared" si="596"/>
        <v>1111.77</v>
      </c>
      <c r="D134" s="46">
        <f t="shared" si="597"/>
        <v>100</v>
      </c>
      <c r="E134" s="46">
        <f t="shared" si="598"/>
        <v>1011.77</v>
      </c>
      <c r="F134" s="46">
        <f t="shared" si="599"/>
        <v>246.91119915512715</v>
      </c>
      <c r="G134" s="46">
        <f t="shared" si="600"/>
        <v>764.8588008448728</v>
      </c>
      <c r="H134" s="51">
        <f t="shared" si="601"/>
        <v>147381.86069223142</v>
      </c>
      <c r="I134" s="58">
        <f t="shared" si="602"/>
        <v>933.33333333333337</v>
      </c>
      <c r="J134" s="52">
        <f t="shared" si="603"/>
        <v>100</v>
      </c>
      <c r="K134" s="51">
        <f t="shared" si="604"/>
        <v>833.33333333333337</v>
      </c>
      <c r="L134" s="57">
        <f t="shared" si="605"/>
        <v>139166.66666666596</v>
      </c>
      <c r="M134" s="468">
        <f t="shared" si="832"/>
        <v>-933.33333333333337</v>
      </c>
      <c r="N134" s="46">
        <f t="shared" si="833"/>
        <v>-1111.77</v>
      </c>
      <c r="O134" s="47"/>
      <c r="P134" s="46">
        <f t="shared" si="834"/>
        <v>-1011.77</v>
      </c>
      <c r="Q134" s="48"/>
      <c r="R134" s="29"/>
      <c r="S134" s="29"/>
      <c r="T134" s="45">
        <v>73</v>
      </c>
      <c r="U134" s="46">
        <f t="shared" si="606"/>
        <v>1150.1500000000001</v>
      </c>
      <c r="V134" s="46">
        <f t="shared" si="607"/>
        <v>138.38</v>
      </c>
      <c r="W134" s="46">
        <f t="shared" si="835"/>
        <v>1011.77</v>
      </c>
      <c r="X134" s="46">
        <f t="shared" si="608"/>
        <v>246.91119915512715</v>
      </c>
      <c r="Y134" s="46">
        <f t="shared" si="609"/>
        <v>764.8588008448728</v>
      </c>
      <c r="Z134" s="51">
        <f t="shared" si="610"/>
        <v>147381.86069223142</v>
      </c>
      <c r="AA134" s="58">
        <f t="shared" si="611"/>
        <v>964.11333333333334</v>
      </c>
      <c r="AB134" s="52">
        <f t="shared" si="612"/>
        <v>130.78</v>
      </c>
      <c r="AC134" s="51">
        <f t="shared" si="613"/>
        <v>833.33333333333337</v>
      </c>
      <c r="AD134" s="57">
        <f t="shared" si="614"/>
        <v>139166.66666666596</v>
      </c>
      <c r="AE134" s="468">
        <f t="shared" si="836"/>
        <v>-964.11333333333334</v>
      </c>
      <c r="AF134" s="46">
        <f t="shared" si="615"/>
        <v>-1150.1500000000001</v>
      </c>
      <c r="AG134" s="47"/>
      <c r="AH134" s="46">
        <f t="shared" si="837"/>
        <v>-1011.77</v>
      </c>
      <c r="AI134" s="48"/>
      <c r="AJ134" s="29"/>
      <c r="AK134" s="45">
        <v>73</v>
      </c>
      <c r="AL134" s="46">
        <f t="shared" si="616"/>
        <v>1117.72</v>
      </c>
      <c r="AM134" s="46"/>
      <c r="AN134" s="46"/>
      <c r="AO134" s="46">
        <f t="shared" si="617"/>
        <v>137.72</v>
      </c>
      <c r="AP134" s="128">
        <f t="shared" si="618"/>
        <v>980</v>
      </c>
      <c r="AQ134" s="128"/>
      <c r="AR134" s="128"/>
      <c r="AS134" s="46">
        <f t="shared" si="619"/>
        <v>253.88086483599173</v>
      </c>
      <c r="AT134" s="46">
        <f t="shared" si="620"/>
        <v>726.1191351640083</v>
      </c>
      <c r="AU134" s="51"/>
      <c r="AV134" s="51"/>
      <c r="AW134" s="51">
        <f t="shared" si="621"/>
        <v>151602.39976643102</v>
      </c>
      <c r="AX134" s="58">
        <f t="shared" si="622"/>
        <v>927.38215694565588</v>
      </c>
      <c r="AY134" s="52"/>
      <c r="AZ134" s="52"/>
      <c r="BA134" s="52">
        <f t="shared" si="623"/>
        <v>130.62</v>
      </c>
      <c r="BB134" s="51">
        <f t="shared" si="624"/>
        <v>796.76215694565587</v>
      </c>
      <c r="BC134" s="51"/>
      <c r="BD134" s="51"/>
      <c r="BE134" s="57">
        <f t="shared" si="625"/>
        <v>143688.6625429671</v>
      </c>
      <c r="BF134" s="468">
        <f t="shared" si="626"/>
        <v>-927.38215694565588</v>
      </c>
      <c r="BG134" s="46">
        <f t="shared" si="627"/>
        <v>-1117.72</v>
      </c>
      <c r="BH134" s="46">
        <f t="shared" si="628"/>
        <v>-980</v>
      </c>
      <c r="BI134" s="48"/>
      <c r="BJ134" s="12"/>
      <c r="BK134" s="45">
        <v>73</v>
      </c>
      <c r="BL134" s="46">
        <f t="shared" si="838"/>
        <v>1144.49</v>
      </c>
      <c r="BM134" s="46">
        <f t="shared" si="839"/>
        <v>132.72</v>
      </c>
      <c r="BN134" s="46">
        <f t="shared" si="840"/>
        <v>1011.77</v>
      </c>
      <c r="BO134" s="46">
        <f t="shared" si="629"/>
        <v>246.91119915512715</v>
      </c>
      <c r="BP134" s="46">
        <f t="shared" si="630"/>
        <v>764.8588008448728</v>
      </c>
      <c r="BQ134" s="51">
        <f t="shared" si="631"/>
        <v>147381.86069223142</v>
      </c>
      <c r="BR134" s="150">
        <f>$BQ$133</f>
        <v>148146.71949307629</v>
      </c>
      <c r="BS134" s="58">
        <f t="shared" si="632"/>
        <v>958.75333333333333</v>
      </c>
      <c r="BT134" s="52">
        <f t="shared" si="841"/>
        <v>125.42</v>
      </c>
      <c r="BU134" s="51">
        <f t="shared" si="633"/>
        <v>833.33333333333337</v>
      </c>
      <c r="BV134" s="51">
        <f t="shared" si="634"/>
        <v>139166.66666666596</v>
      </c>
      <c r="BW134" s="150">
        <f>$BV$133</f>
        <v>139999.9999999993</v>
      </c>
      <c r="BX134" s="468">
        <f t="shared" si="842"/>
        <v>-958.75333333333333</v>
      </c>
      <c r="BY134" s="46">
        <f t="shared" si="843"/>
        <v>-1144.49</v>
      </c>
      <c r="BZ134" s="46">
        <f t="shared" si="635"/>
        <v>-1011.77</v>
      </c>
      <c r="CA134" s="48"/>
      <c r="CB134" s="29"/>
      <c r="CC134" s="45">
        <v>73</v>
      </c>
      <c r="CD134" s="128">
        <f t="shared" si="636"/>
        <v>1117.6300000000001</v>
      </c>
      <c r="CE134" s="46">
        <f t="shared" si="844"/>
        <v>132.6</v>
      </c>
      <c r="CF134" s="128">
        <f t="shared" si="637"/>
        <v>985.03</v>
      </c>
      <c r="CG134" s="46">
        <f t="shared" si="845"/>
        <v>253.54606305891036</v>
      </c>
      <c r="CH134" s="46">
        <f t="shared" si="638"/>
        <v>731.48393694108961</v>
      </c>
      <c r="CI134" s="51">
        <f t="shared" si="639"/>
        <v>151396.15389840514</v>
      </c>
      <c r="CJ134" s="149">
        <f>$CR$133</f>
        <v>152127.63783534622</v>
      </c>
      <c r="CK134" s="153">
        <f t="shared" si="846"/>
        <v>10000</v>
      </c>
      <c r="CL134" s="45">
        <v>73</v>
      </c>
      <c r="CM134" s="46">
        <f t="shared" si="847"/>
        <v>1117.6300000000001</v>
      </c>
      <c r="CN134" s="128">
        <f t="shared" si="640"/>
        <v>132.6</v>
      </c>
      <c r="CO134" s="128">
        <f t="shared" si="641"/>
        <v>985.03</v>
      </c>
      <c r="CP134" s="46">
        <f t="shared" si="642"/>
        <v>253.54606305891036</v>
      </c>
      <c r="CQ134" s="46">
        <f t="shared" si="643"/>
        <v>731.48393694108961</v>
      </c>
      <c r="CR134" s="51">
        <f t="shared" si="644"/>
        <v>151396.15389840514</v>
      </c>
      <c r="CS134" s="150">
        <f>$CR$133</f>
        <v>152127.63783534622</v>
      </c>
      <c r="CT134" s="58">
        <f t="shared" si="645"/>
        <v>927.86033333333398</v>
      </c>
      <c r="CU134" s="52">
        <f t="shared" si="848"/>
        <v>125.78</v>
      </c>
      <c r="CV134" s="51">
        <f t="shared" si="849"/>
        <v>802.08033333333401</v>
      </c>
      <c r="CW134" s="51">
        <f t="shared" si="646"/>
        <v>143504.45566666662</v>
      </c>
      <c r="CX134" s="150">
        <f>$CW$133</f>
        <v>144306.53599999996</v>
      </c>
      <c r="CY134" s="153">
        <f t="shared" si="850"/>
        <v>10000</v>
      </c>
      <c r="CZ134" s="479">
        <f t="shared" si="647"/>
        <v>-927.86033333333398</v>
      </c>
      <c r="DA134" s="46">
        <f t="shared" si="851"/>
        <v>-1117.6300000000001</v>
      </c>
      <c r="DB134" s="46">
        <f t="shared" si="852"/>
        <v>-985.03</v>
      </c>
      <c r="DC134" s="48"/>
      <c r="DE134" s="45">
        <v>73</v>
      </c>
      <c r="DF134" s="46">
        <f t="shared" si="648"/>
        <v>1098.43</v>
      </c>
      <c r="DG134" s="46">
        <f>IF(AND($H$7="Oui",DE134&gt;$I$7),0,IF(DE134&gt;$B$7,0,(TRUNC($C$7*$P$33*$L$7/12,2))+(TRUNC($C$7*$Q$33*$M$7/12,2))))</f>
        <v>86.66</v>
      </c>
      <c r="DH134" s="46">
        <f t="shared" si="649"/>
        <v>1011.77</v>
      </c>
      <c r="DI134" s="46">
        <f t="shared" si="650"/>
        <v>246.91119915512715</v>
      </c>
      <c r="DJ134" s="46">
        <f t="shared" si="651"/>
        <v>764.8588008448728</v>
      </c>
      <c r="DK134" s="51">
        <f t="shared" si="652"/>
        <v>147381.86069223142</v>
      </c>
      <c r="DL134" s="58">
        <f t="shared" si="653"/>
        <v>919.99333333333334</v>
      </c>
      <c r="DM134" s="52">
        <f>IF(AND($H$7="Oui",DE134&gt;$I$7),0,IF(DE134&gt;$B$7,0,(TRUNC($C$7*$P$33/12,2))+(TRUNC($C$7*$Q$33/12,2))))</f>
        <v>86.66</v>
      </c>
      <c r="DN134" s="51">
        <f t="shared" si="654"/>
        <v>833.33333333333337</v>
      </c>
      <c r="DO134" s="57">
        <f t="shared" si="655"/>
        <v>139166.66666666596</v>
      </c>
      <c r="DP134" s="468">
        <f t="shared" si="853"/>
        <v>-919.99333333333334</v>
      </c>
      <c r="DQ134" s="46">
        <f t="shared" si="854"/>
        <v>-1098.43</v>
      </c>
      <c r="DR134" s="47"/>
      <c r="DS134" s="46">
        <f t="shared" si="855"/>
        <v>-1011.77</v>
      </c>
      <c r="DT134" s="48"/>
      <c r="DU134" s="29"/>
      <c r="DV134" s="45">
        <v>73</v>
      </c>
      <c r="DW134" s="46">
        <f t="shared" si="856"/>
        <v>1075.95</v>
      </c>
      <c r="DX134" s="46">
        <f>IF(AND($H$7="Oui",DV134&gt;$I$7),0,IF(DV134&gt;$B$7,0,(TRUNC(EB133*$R$33*$L$7/12,2))+(TRUNC(EB133*$S$33*$M$7/12,2))))</f>
        <v>64.180000000000007</v>
      </c>
      <c r="DY134" s="46">
        <f t="shared" si="857"/>
        <v>1011.77</v>
      </c>
      <c r="DZ134" s="46">
        <f t="shared" si="656"/>
        <v>246.91119915512715</v>
      </c>
      <c r="EA134" s="46">
        <f t="shared" si="657"/>
        <v>764.8588008448728</v>
      </c>
      <c r="EB134" s="51">
        <f t="shared" si="658"/>
        <v>147381.86069223142</v>
      </c>
      <c r="EC134" s="58">
        <f t="shared" si="659"/>
        <v>893.98333333333335</v>
      </c>
      <c r="ED134" s="52">
        <f>IF(AND($H$7="Oui",DV134&gt;$I$7),0,IF(DV134&gt;$B$7,0,(TRUNC(EF133*$R$33/12,2))+(TRUNC(EF133*$S$33/12,2))))</f>
        <v>60.649999999999991</v>
      </c>
      <c r="EE134" s="51">
        <f t="shared" si="660"/>
        <v>833.33333333333337</v>
      </c>
      <c r="EF134" s="57">
        <f t="shared" si="661"/>
        <v>139166.66666666596</v>
      </c>
      <c r="EG134" s="468">
        <f t="shared" si="858"/>
        <v>-893.98333333333335</v>
      </c>
      <c r="EH134" s="46">
        <f t="shared" si="859"/>
        <v>-1075.95</v>
      </c>
      <c r="EI134" s="47"/>
      <c r="EJ134" s="46">
        <f t="shared" si="860"/>
        <v>-1011.77</v>
      </c>
      <c r="EK134" s="48"/>
      <c r="EL134" s="29"/>
      <c r="EM134" s="45">
        <v>73</v>
      </c>
      <c r="EN134" s="46">
        <f t="shared" ref="EN134:EN145" si="903">IF(AND($H$7="Oui",EM134=$I$7),EP134+EO134,IF(EM134&gt;$B$7,0,IF($F$10="Paliers",ROUND(-PMT(($D$7+($T$33*$L$7)+($U$33*$M$7))/12,$B$7-EM133,ES133,0,0),2),IF(AND($H$7="Oui",EM134=$I$7),EP134+EO134,IF(AND($H$7="Oui",EM134&gt;$I$7),0,IF(EM134&gt;$B$7,0,$EN$60))))))</f>
        <v>1058.0868689014749</v>
      </c>
      <c r="EO134" s="46">
        <f>IF(EM134&gt;$B$7,0,(TRUNC(ES133*$T$33*$L$7/12,2))+(TRUNC(ES133*$U$33*$M$7/12,2)))</f>
        <v>64.460000000000008</v>
      </c>
      <c r="EP134" s="128">
        <f t="shared" si="662"/>
        <v>993.62686890147484</v>
      </c>
      <c r="EQ134" s="46">
        <f t="shared" si="663"/>
        <v>247.97255225273446</v>
      </c>
      <c r="ER134" s="46">
        <f t="shared" si="664"/>
        <v>745.65431664874041</v>
      </c>
      <c r="ES134" s="51">
        <f t="shared" si="665"/>
        <v>148037.87703499192</v>
      </c>
      <c r="ET134" s="153">
        <f t="shared" si="861"/>
        <v>10000</v>
      </c>
      <c r="EU134" s="45">
        <v>73</v>
      </c>
      <c r="EV134" s="46">
        <f t="shared" si="666"/>
        <v>1058.0899999999999</v>
      </c>
      <c r="EW134" s="46">
        <f>IF(EU134&gt;$B$7,0,(TRUNC(FA133*$T$33*$L$7/12,2))+(TRUNC(FA133*$U$33*$M$7/12,2)))</f>
        <v>64.460000000000008</v>
      </c>
      <c r="EX134" s="128">
        <f t="shared" si="667"/>
        <v>993.63</v>
      </c>
      <c r="EY134" s="46">
        <f t="shared" si="668"/>
        <v>247.97213667788313</v>
      </c>
      <c r="EZ134" s="46">
        <f t="shared" si="669"/>
        <v>745.6578633221169</v>
      </c>
      <c r="FA134" s="51">
        <f t="shared" si="670"/>
        <v>148037.62414340777</v>
      </c>
      <c r="FB134" s="58">
        <f t="shared" si="671"/>
        <v>874.86920833333363</v>
      </c>
      <c r="FC134" s="52">
        <f>IF(AND($H$7="Oui",EU134&gt;$I$7),0,IF(EU134&gt;$B$7,0,(TRUNC(FE133*$T$33/12,2))+(TRUNC(FE133*$U$33/12,2))))</f>
        <v>61.019999999999996</v>
      </c>
      <c r="FD134" s="51">
        <f t="shared" si="862"/>
        <v>813.84920833333365</v>
      </c>
      <c r="FE134" s="57">
        <f t="shared" si="672"/>
        <v>140033.37779166651</v>
      </c>
      <c r="FF134" s="153">
        <f t="shared" si="863"/>
        <v>10000</v>
      </c>
      <c r="FG134" s="469">
        <f t="shared" si="673"/>
        <v>-874.86920833333363</v>
      </c>
      <c r="FH134" s="46">
        <f t="shared" si="674"/>
        <v>-1058.0899999999999</v>
      </c>
      <c r="FI134" s="46">
        <f t="shared" si="675"/>
        <v>-993.63</v>
      </c>
      <c r="FJ134" s="48"/>
      <c r="FL134" s="45">
        <v>73</v>
      </c>
      <c r="FM134" s="46">
        <f t="shared" si="864"/>
        <v>1075.95</v>
      </c>
      <c r="FN134" s="46">
        <f t="shared" ref="FN134:FN145" si="904">IF(AND($H$7="Oui",FL134&gt;$I$7),0,IF(FL134&gt;$B$7,0,(TRUNC(FS134*$V$33*$L$7/12,2))+(TRUNC(FS134*$W$33*$M$7/12,2))))</f>
        <v>64.180000000000007</v>
      </c>
      <c r="FO134" s="46">
        <f t="shared" si="865"/>
        <v>1011.77</v>
      </c>
      <c r="FP134" s="46">
        <f t="shared" si="676"/>
        <v>246.91119915512715</v>
      </c>
      <c r="FQ134" s="46">
        <f t="shared" si="677"/>
        <v>764.8588008448728</v>
      </c>
      <c r="FR134" s="51">
        <f t="shared" si="678"/>
        <v>147381.86069223142</v>
      </c>
      <c r="FS134" s="150">
        <f>$BQ$133</f>
        <v>148146.71949307629</v>
      </c>
      <c r="FT134" s="58">
        <f t="shared" si="679"/>
        <v>893.98333333333335</v>
      </c>
      <c r="FU134" s="241">
        <f t="shared" ref="FU134:FU145" si="905">IF(AND($H$7="Oui",FL134&gt;$I$7),0,IF(FL134&gt;$B$7,0,(TRUNC(FX134*$V$33/12,2))+(TRUNC(FX134*$W$33/12,2))))</f>
        <v>60.649999999999991</v>
      </c>
      <c r="FV134" s="51">
        <f t="shared" si="680"/>
        <v>833.33333333333337</v>
      </c>
      <c r="FW134" s="51">
        <f t="shared" si="681"/>
        <v>139166.66666666596</v>
      </c>
      <c r="FX134" s="150">
        <f>$BV$133</f>
        <v>139999.9999999993</v>
      </c>
      <c r="FY134" s="468">
        <f t="shared" si="866"/>
        <v>-893.98333333333335</v>
      </c>
      <c r="FZ134" s="46">
        <f t="shared" si="867"/>
        <v>-1075.95</v>
      </c>
      <c r="GA134" s="46">
        <f t="shared" si="682"/>
        <v>-1011.77</v>
      </c>
      <c r="GB134" s="48"/>
      <c r="GD134" s="45">
        <v>73</v>
      </c>
      <c r="GE134" s="46">
        <f t="shared" ref="GE134:GE145" si="906">IF(AND($H$7="Oui",GD134=$I$7),GG134+GF134,IF(GD134&gt;$B$7,0,IF($F$10="Paliers",ROUND(-PMT(($D$7+($X$33*$L$7)+($Y$33*$M$7))/12,$B$7-GD133,GJ133,0,0),2),IF(AND($H$7="Oui",GD134=$I$7),GG134+GF134,IF(AND($H$7="Oui",GD134&gt;$I$7),0,IF(GD134&gt;$B$7,0,$GE$60))))))</f>
        <v>1060.0875939185617</v>
      </c>
      <c r="GF134" s="128">
        <f>IF(AND($H$7="Oui",GD134&gt;$I$7),0,IF(GD134&gt;$B$7,0,(TRUNC(GK134*$X$33*$L$7/12,2))+(TRUNC(GK134*$Y$33*$M$7/12,2))))</f>
        <v>64.44</v>
      </c>
      <c r="GG134" s="128">
        <f t="shared" si="683"/>
        <v>995.6475939185616</v>
      </c>
      <c r="GH134" s="46">
        <f t="shared" si="684"/>
        <v>247.8734036772596</v>
      </c>
      <c r="GI134" s="46">
        <f t="shared" si="685"/>
        <v>747.77419024130199</v>
      </c>
      <c r="GJ134" s="51">
        <f t="shared" si="686"/>
        <v>147976.26801611445</v>
      </c>
      <c r="GK134" s="149">
        <f>$GJ$133</f>
        <v>148724.04220635575</v>
      </c>
      <c r="GL134" s="153">
        <f t="shared" si="868"/>
        <v>10000</v>
      </c>
      <c r="GM134" s="45">
        <v>73</v>
      </c>
      <c r="GN134" s="46">
        <f t="shared" si="687"/>
        <v>1060.0899999999999</v>
      </c>
      <c r="GO134" s="46">
        <f t="shared" ref="GO134:GO145" si="907">IF(GM134&gt;$B$7,0,(TRUNC(GT134*$X$33*$L$7/12,2))+(TRUNC(GT134*$Y$33*$M$7/12,2)))</f>
        <v>64.44</v>
      </c>
      <c r="GP134" s="128">
        <f t="shared" si="869"/>
        <v>995.65</v>
      </c>
      <c r="GQ134" s="46">
        <f t="shared" si="688"/>
        <v>247.87309718042181</v>
      </c>
      <c r="GR134" s="46">
        <f t="shared" si="689"/>
        <v>747.77690281957814</v>
      </c>
      <c r="GS134" s="51">
        <f t="shared" si="690"/>
        <v>147976.08140543351</v>
      </c>
      <c r="GT134" s="150">
        <f>$GS$133</f>
        <v>148723.85830825308</v>
      </c>
      <c r="GU134" s="58">
        <f t="shared" si="691"/>
        <v>876.92633333333197</v>
      </c>
      <c r="GV134" s="52">
        <f t="shared" ref="GV134:GV145" si="908">IF(AND($H$7="Oui",GM134&gt;$I$7),0,IF(GM134&gt;$B$7,0,(TRUNC(GY134*$X$33/12,2))+(TRUNC(GY134*$Y$33/12,2))))</f>
        <v>61.010000000000005</v>
      </c>
      <c r="GW134" s="51">
        <f t="shared" si="870"/>
        <v>815.91633333333198</v>
      </c>
      <c r="GX134" s="57">
        <f t="shared" si="692"/>
        <v>139986.06766666661</v>
      </c>
      <c r="GY134" s="150">
        <f>$GX$133</f>
        <v>140801.98399999994</v>
      </c>
      <c r="GZ134" s="153">
        <f t="shared" si="871"/>
        <v>10000</v>
      </c>
      <c r="HA134" s="469">
        <f t="shared" si="693"/>
        <v>-876.92633333333197</v>
      </c>
      <c r="HB134" s="46">
        <f t="shared" si="694"/>
        <v>-1060.0899999999999</v>
      </c>
      <c r="HC134" s="46">
        <f t="shared" si="695"/>
        <v>-995.65</v>
      </c>
      <c r="HD134" s="48"/>
      <c r="HF134" s="45">
        <v>73</v>
      </c>
      <c r="HG134" s="46">
        <f t="shared" si="696"/>
        <v>1123.8775326810628</v>
      </c>
      <c r="HH134" s="46">
        <f t="shared" si="697"/>
        <v>250</v>
      </c>
      <c r="HI134" s="46">
        <f t="shared" si="698"/>
        <v>873.8775326810628</v>
      </c>
      <c r="HJ134" s="46">
        <f t="shared" si="699"/>
        <v>264.47652529139299</v>
      </c>
      <c r="HK134" s="46">
        <f t="shared" si="700"/>
        <v>609.40100738966976</v>
      </c>
      <c r="HL134" s="51">
        <f t="shared" si="701"/>
        <v>158076.51416744612</v>
      </c>
      <c r="HM134" s="153">
        <f t="shared" si="872"/>
        <v>10000</v>
      </c>
      <c r="HN134" s="58">
        <f t="shared" si="702"/>
        <v>933.33333333333724</v>
      </c>
      <c r="HO134" s="52">
        <f t="shared" si="703"/>
        <v>250</v>
      </c>
      <c r="HP134" s="51">
        <f t="shared" si="704"/>
        <v>683.33333333333724</v>
      </c>
      <c r="HQ134" s="57">
        <f t="shared" si="705"/>
        <v>150116.66666666596</v>
      </c>
      <c r="HR134" s="153">
        <f t="shared" si="873"/>
        <v>10000</v>
      </c>
      <c r="HS134" s="468">
        <f t="shared" si="706"/>
        <v>-933.33333333333724</v>
      </c>
      <c r="HT134" s="46">
        <f t="shared" si="707"/>
        <v>-1123.8775326810628</v>
      </c>
      <c r="HU134" s="46">
        <f t="shared" si="708"/>
        <v>-873.8775326810628</v>
      </c>
      <c r="HV134" s="48"/>
      <c r="HW134" s="29"/>
      <c r="HX134" s="45">
        <v>73</v>
      </c>
      <c r="HY134" s="128">
        <f t="shared" si="709"/>
        <v>1124.3399999999999</v>
      </c>
      <c r="HZ134" s="46">
        <f t="shared" si="710"/>
        <v>229.66</v>
      </c>
      <c r="IA134" s="46">
        <f t="shared" si="711"/>
        <v>894.68</v>
      </c>
      <c r="IB134" s="46">
        <f t="shared" si="712"/>
        <v>265.80666168543655</v>
      </c>
      <c r="IC134" s="46">
        <f t="shared" si="713"/>
        <v>628.8733383145634</v>
      </c>
      <c r="ID134" s="51">
        <f t="shared" si="714"/>
        <v>158855.12367294737</v>
      </c>
      <c r="IE134" s="153">
        <f t="shared" si="874"/>
        <v>10000</v>
      </c>
      <c r="IF134" s="58">
        <f t="shared" si="715"/>
        <v>930.14625019664186</v>
      </c>
      <c r="IG134" s="52">
        <f t="shared" si="716"/>
        <v>217.9</v>
      </c>
      <c r="IH134" s="51">
        <f t="shared" si="717"/>
        <v>712.24625019664188</v>
      </c>
      <c r="II134" s="57">
        <f t="shared" si="875"/>
        <v>150608.68373564517</v>
      </c>
      <c r="IJ134" s="153">
        <f t="shared" si="876"/>
        <v>10000</v>
      </c>
      <c r="IK134" s="468">
        <f t="shared" si="718"/>
        <v>-930.14625019664186</v>
      </c>
      <c r="IL134" s="46">
        <f t="shared" si="719"/>
        <v>-1124.3399999999999</v>
      </c>
      <c r="IM134" s="46">
        <f t="shared" si="720"/>
        <v>-894.68</v>
      </c>
      <c r="IN134" s="48"/>
      <c r="IO134" s="53">
        <f t="shared" si="721"/>
        <v>229.67034521064667</v>
      </c>
      <c r="IQ134" s="45">
        <v>73</v>
      </c>
      <c r="IR134" s="128">
        <f t="shared" si="722"/>
        <v>1126.4568749999989</v>
      </c>
      <c r="IS134" s="128">
        <f t="shared" si="723"/>
        <v>234.06</v>
      </c>
      <c r="IT134" s="128">
        <f t="shared" si="724"/>
        <v>892.396874999999</v>
      </c>
      <c r="IU134" s="46">
        <f t="shared" si="902"/>
        <v>266.14999999999998</v>
      </c>
      <c r="IV134" s="46">
        <f t="shared" si="725"/>
        <v>626.24687499999902</v>
      </c>
      <c r="IW134" s="51">
        <f t="shared" si="726"/>
        <v>159063.93812500013</v>
      </c>
      <c r="IX134" s="199">
        <f t="shared" si="877"/>
        <v>10000</v>
      </c>
      <c r="IY134" s="128">
        <f t="shared" si="727"/>
        <v>229.80665714130132</v>
      </c>
      <c r="IZ134" s="408">
        <f t="shared" si="728"/>
        <v>0</v>
      </c>
      <c r="JA134" s="58">
        <f t="shared" si="729"/>
        <v>931.95916666666494</v>
      </c>
      <c r="JB134" s="52">
        <f t="shared" si="730"/>
        <v>222.1</v>
      </c>
      <c r="JC134" s="51">
        <f t="shared" si="731"/>
        <v>709.85916666666492</v>
      </c>
      <c r="JD134" s="57">
        <f t="shared" si="732"/>
        <v>150819.02083333343</v>
      </c>
      <c r="JE134" s="280">
        <f t="shared" si="733"/>
        <v>10000</v>
      </c>
      <c r="JF134" s="280">
        <f t="shared" si="734"/>
        <v>0</v>
      </c>
      <c r="JG134" s="468">
        <f t="shared" si="735"/>
        <v>-931.95916666666494</v>
      </c>
      <c r="JH134" s="46">
        <f t="shared" si="736"/>
        <v>-1126.4568749999989</v>
      </c>
      <c r="JI134" s="46">
        <f t="shared" si="737"/>
        <v>-892.396874999999</v>
      </c>
      <c r="JJ134" s="48"/>
      <c r="JL134" s="45">
        <v>73</v>
      </c>
      <c r="JM134" s="46">
        <f t="shared" si="738"/>
        <v>1124.4930833333331</v>
      </c>
      <c r="JN134" s="46">
        <f t="shared" si="739"/>
        <v>217.82</v>
      </c>
      <c r="JO134" s="128">
        <f t="shared" si="740"/>
        <v>906.67308333333312</v>
      </c>
      <c r="JP134" s="46">
        <f t="shared" si="878"/>
        <v>266.14999999999998</v>
      </c>
      <c r="JQ134" s="46">
        <f t="shared" si="741"/>
        <v>640.52308333333315</v>
      </c>
      <c r="JR134" s="51">
        <f t="shared" si="742"/>
        <v>159050.49491666665</v>
      </c>
      <c r="JS134" s="149">
        <f>$BQ$133</f>
        <v>148146.71949307629</v>
      </c>
      <c r="JT134" s="199">
        <f t="shared" si="879"/>
        <v>10000</v>
      </c>
      <c r="JU134" s="128">
        <f t="shared" si="743"/>
        <v>217.81099358987197</v>
      </c>
      <c r="JV134" s="408">
        <f t="shared" si="744"/>
        <v>0</v>
      </c>
      <c r="JW134" s="58">
        <f t="shared" si="745"/>
        <v>930.37233333333074</v>
      </c>
      <c r="JX134" s="52">
        <f t="shared" si="746"/>
        <v>205.84</v>
      </c>
      <c r="JY134" s="51">
        <f t="shared" si="747"/>
        <v>724.53233333333071</v>
      </c>
      <c r="JZ134" s="51">
        <f t="shared" si="748"/>
        <v>150814.25966666691</v>
      </c>
      <c r="KA134" s="149">
        <f>$BV$133</f>
        <v>139999.9999999993</v>
      </c>
      <c r="KB134" s="128">
        <f t="shared" si="880"/>
        <v>10000</v>
      </c>
      <c r="KC134" s="204">
        <f t="shared" si="749"/>
        <v>0</v>
      </c>
      <c r="KD134" s="468">
        <f>-JW134</f>
        <v>-930.37233333333074</v>
      </c>
      <c r="KE134" s="46">
        <f>-JM134</f>
        <v>-1124.4930833333331</v>
      </c>
      <c r="KF134" s="46">
        <f t="shared" si="751"/>
        <v>-906.67308333333312</v>
      </c>
      <c r="KG134" s="48"/>
      <c r="KI134" s="45">
        <v>73</v>
      </c>
      <c r="KJ134" s="46">
        <f t="shared" si="752"/>
        <v>1124.4890404061762</v>
      </c>
      <c r="KK134" s="46">
        <f t="shared" si="753"/>
        <v>220.6</v>
      </c>
      <c r="KL134" s="128">
        <f t="shared" si="754"/>
        <v>903.88904040617615</v>
      </c>
      <c r="KM134" s="46">
        <f t="shared" si="755"/>
        <v>266.02662096224782</v>
      </c>
      <c r="KN134" s="46">
        <f t="shared" si="756"/>
        <v>637.86241944392827</v>
      </c>
      <c r="KO134" s="51">
        <f t="shared" si="757"/>
        <v>158978.11015790474</v>
      </c>
      <c r="KP134" s="149">
        <f>$CR$133</f>
        <v>152127.63783534622</v>
      </c>
      <c r="KQ134" s="199">
        <f t="shared" si="882"/>
        <v>10000</v>
      </c>
      <c r="KR134" s="128">
        <f t="shared" si="758"/>
        <v>286.05649991235242</v>
      </c>
      <c r="KS134" s="408">
        <f t="shared" si="759"/>
        <v>0</v>
      </c>
      <c r="KT134" s="45">
        <v>73</v>
      </c>
      <c r="KU134" s="46">
        <f t="shared" si="883"/>
        <v>1124.49</v>
      </c>
      <c r="KV134" s="46">
        <f t="shared" si="760"/>
        <v>220.6</v>
      </c>
      <c r="KW134" s="128">
        <f t="shared" si="761"/>
        <v>903.89</v>
      </c>
      <c r="KX134" s="46">
        <f t="shared" si="762"/>
        <v>266.02649872512467</v>
      </c>
      <c r="KY134" s="46">
        <f t="shared" si="763"/>
        <v>637.86350127487526</v>
      </c>
      <c r="KZ134" s="51">
        <f t="shared" si="764"/>
        <v>158978.03573379994</v>
      </c>
      <c r="LA134" s="150">
        <f>$CR$133</f>
        <v>152127.63783534622</v>
      </c>
      <c r="LB134" s="58">
        <f t="shared" si="765"/>
        <v>930.59633333333579</v>
      </c>
      <c r="LC134" s="52">
        <f t="shared" si="766"/>
        <v>209.26</v>
      </c>
      <c r="LD134" s="51">
        <f t="shared" si="767"/>
        <v>721.3363333333358</v>
      </c>
      <c r="LE134" s="51">
        <f t="shared" si="768"/>
        <v>150764.1276666667</v>
      </c>
      <c r="LF134" s="149">
        <f>$CW$133</f>
        <v>144306.53599999996</v>
      </c>
      <c r="LG134" s="128">
        <f t="shared" si="769"/>
        <v>10000</v>
      </c>
      <c r="LH134" s="204">
        <f t="shared" si="770"/>
        <v>0</v>
      </c>
      <c r="LI134" s="479">
        <f t="shared" si="771"/>
        <v>-930.59633333333579</v>
      </c>
      <c r="LJ134" s="46">
        <f t="shared" si="884"/>
        <v>-1124.49</v>
      </c>
      <c r="LK134" s="46">
        <f t="shared" si="885"/>
        <v>-903.89</v>
      </c>
      <c r="LL134" s="48"/>
      <c r="LN134" s="45">
        <v>73</v>
      </c>
      <c r="LO134" s="46">
        <f t="shared" si="772"/>
        <v>1123.1238136873469</v>
      </c>
      <c r="LP134" s="46">
        <f t="shared" ref="LP134:LP145" si="909">IF(LN134&gt;$BD$10,0,IF(AND($H$7="Oui",LN134&gt;$I$7),0,IF(LN134&gt;$B$7,0,(TRUNC($C$7*$AL$33*$L$7/12,2))+(TRUNC($C$7*$AN$33*$M$7/12,2)))))</f>
        <v>286.66000000000003</v>
      </c>
      <c r="LQ134" s="46">
        <f t="shared" si="773"/>
        <v>836.46381368734683</v>
      </c>
      <c r="LR134" s="46">
        <f t="shared" si="774"/>
        <v>262.46843005538022</v>
      </c>
      <c r="LS134" s="46">
        <f t="shared" si="775"/>
        <v>573.99538363196666</v>
      </c>
      <c r="LT134" s="51">
        <f t="shared" si="776"/>
        <v>156907.06264959619</v>
      </c>
      <c r="LU134" s="199">
        <f t="shared" si="886"/>
        <v>10000</v>
      </c>
      <c r="LV134" s="58">
        <f t="shared" si="777"/>
        <v>933.33033333333128</v>
      </c>
      <c r="LW134" s="52">
        <f t="shared" ref="LW134:LW145" si="910">IF(LN134&gt;$BD$10,0,IF(AND($H$7="Oui",LN134&gt;$I$7),0,IF(LN134&gt;$B$7,0,(TRUNC($C$7*$AL$33/12,2))+(TRUNC($C$7*$AN$33/12,2)))))</f>
        <v>286.66000000000003</v>
      </c>
      <c r="LX134" s="51">
        <f t="shared" si="778"/>
        <v>646.6703333333312</v>
      </c>
      <c r="LY134" s="51">
        <f t="shared" si="779"/>
        <v>149032.98566666638</v>
      </c>
      <c r="LZ134" s="46">
        <f t="shared" si="887"/>
        <v>286.66000000000003</v>
      </c>
      <c r="MA134" s="199">
        <f t="shared" si="888"/>
        <v>10000</v>
      </c>
      <c r="MB134" s="468">
        <f t="shared" si="780"/>
        <v>-933.33033333333128</v>
      </c>
      <c r="MC134" s="46">
        <f t="shared" si="781"/>
        <v>-1123.1238136873469</v>
      </c>
      <c r="MD134" s="46">
        <f t="shared" si="782"/>
        <v>-836.46381368734683</v>
      </c>
      <c r="ME134" s="48"/>
      <c r="MG134" s="45">
        <v>73</v>
      </c>
      <c r="MH134" s="46">
        <f t="shared" si="783"/>
        <v>1076.608661999408</v>
      </c>
      <c r="MI134" s="46">
        <f t="shared" ref="MI134:MI145" si="911">IF(MG134&gt;$BD$10,0,IF(AND($H$7="Oui",MG134&gt;$I$7),0,IF(MG134&gt;$B$7,0,(TRUNC(MM133*$AP$33*$L$7/12,2))+(TRUNC(MM133*$AR$33*$M$7/12,2)))))</f>
        <v>166.59</v>
      </c>
      <c r="MJ134" s="46">
        <f t="shared" si="784"/>
        <v>910.01866199940798</v>
      </c>
      <c r="MK134" s="46">
        <f t="shared" si="785"/>
        <v>256.30124257358688</v>
      </c>
      <c r="ML134" s="46">
        <f t="shared" si="786"/>
        <v>653.71741942582116</v>
      </c>
      <c r="MM134" s="51">
        <f t="shared" si="787"/>
        <v>153127.02812472629</v>
      </c>
      <c r="MN134" s="199">
        <f t="shared" si="889"/>
        <v>10000</v>
      </c>
      <c r="MO134" s="58">
        <f t="shared" si="788"/>
        <v>889.32945707741396</v>
      </c>
      <c r="MP134" s="52">
        <f t="shared" ref="MP134:MP145" si="912">IF(MG134&gt;$BD$10,0,IF(AND($H$7="Oui",MG134&gt;$I$7),0,IF(MG134&gt;$B$7,0,(TRUNC(MR133*$AP$33/12,2))+(TRUNC(MR133*$AR$33/12,2)))))</f>
        <v>157.83999999999997</v>
      </c>
      <c r="MQ134" s="51">
        <f t="shared" si="789"/>
        <v>731.48945707741404</v>
      </c>
      <c r="MR134" s="57">
        <f t="shared" si="790"/>
        <v>144974.55963334878</v>
      </c>
      <c r="MS134" s="199">
        <f t="shared" si="890"/>
        <v>10000</v>
      </c>
      <c r="MT134" s="468">
        <f t="shared" si="891"/>
        <v>-889.32945707741396</v>
      </c>
      <c r="MU134" s="46">
        <f t="shared" si="791"/>
        <v>-1076.608661999408</v>
      </c>
      <c r="MV134" s="46">
        <f t="shared" si="792"/>
        <v>-910.01866199940798</v>
      </c>
      <c r="MW134" s="48"/>
      <c r="MY134" s="45">
        <v>73</v>
      </c>
      <c r="MZ134" s="46">
        <f t="shared" si="793"/>
        <v>1076.608661999408</v>
      </c>
      <c r="NA134" s="46">
        <f t="shared" ref="NA134:NA145" si="913">IF(MY134&gt;$BD$10,0,IF(MY134&gt;$B$7,0,(TRUNC(NE133*$AT$33*$L$7/12,2))+(TRUNC(NE133*$AV$33*$M$7/12,2))))</f>
        <v>166.59</v>
      </c>
      <c r="NB134" s="128">
        <f t="shared" si="794"/>
        <v>910.01866199940798</v>
      </c>
      <c r="NC134" s="46">
        <f t="shared" si="795"/>
        <v>256.30124257358688</v>
      </c>
      <c r="ND134" s="46">
        <f t="shared" si="796"/>
        <v>653.71741942582116</v>
      </c>
      <c r="NE134" s="51">
        <f t="shared" si="797"/>
        <v>153127.02812472629</v>
      </c>
      <c r="NF134" s="153">
        <f t="shared" si="892"/>
        <v>10000</v>
      </c>
      <c r="NG134" s="45">
        <v>73</v>
      </c>
      <c r="NH134" s="46">
        <f t="shared" si="798"/>
        <v>1076.6099999999999</v>
      </c>
      <c r="NI134" s="46">
        <f t="shared" ref="NI134:NI145" si="914">IF(NG134&gt;$BD$10,0,IF(NG134&gt;$B$7,0,(TRUNC(NM133*$AT$33*$L$7/12,2))+(TRUNC(NM133*$AV$33*$M$7/12,2))))</f>
        <v>166.59</v>
      </c>
      <c r="NJ134" s="128">
        <f t="shared" si="893"/>
        <v>910.02</v>
      </c>
      <c r="NK134" s="46">
        <f t="shared" si="894"/>
        <v>256.30105541114</v>
      </c>
      <c r="NL134" s="46">
        <f t="shared" si="799"/>
        <v>653.71894458886004</v>
      </c>
      <c r="NM134" s="51">
        <f t="shared" si="800"/>
        <v>153126.91430209513</v>
      </c>
      <c r="NN134" s="58">
        <f t="shared" si="801"/>
        <v>888.78037499999857</v>
      </c>
      <c r="NO134" s="52">
        <f t="shared" ref="NO134:NO145" si="915">IF(NG134&gt;$BD$10,0,IF(AND($H$7="Oui",NG134&gt;$I$7),0,IF(NG134&gt;$B$7,0,(TRUNC(NQ133*$AT$33/12,2))+(TRUNC(NQ133*$AV$33/12,2)))))</f>
        <v>157.88</v>
      </c>
      <c r="NP134" s="51">
        <f t="shared" si="802"/>
        <v>730.90037499999858</v>
      </c>
      <c r="NQ134" s="57">
        <f t="shared" si="803"/>
        <v>145015.95262500018</v>
      </c>
      <c r="NR134" s="153">
        <f t="shared" si="895"/>
        <v>10000</v>
      </c>
      <c r="NS134" s="469">
        <f t="shared" si="804"/>
        <v>-888.78037499999857</v>
      </c>
      <c r="NT134" s="46">
        <f t="shared" si="805"/>
        <v>-1076.6099999999999</v>
      </c>
      <c r="NU134" s="46">
        <f t="shared" si="806"/>
        <v>-910.02</v>
      </c>
      <c r="NV134" s="48"/>
      <c r="NX134" s="45">
        <v>73</v>
      </c>
      <c r="NY134" s="46">
        <f t="shared" si="807"/>
        <v>1076.6456011701148</v>
      </c>
      <c r="NZ134" s="46">
        <f t="shared" ref="NZ134:NZ145" si="916">IF(NX134&gt;$BD$10,0,IF(AND($H$7="Oui",NX134&gt;$I$7),0,IF(NX134&gt;$B$7,0,(TRUNC(OE134*$AX$33*$L$7/12,2))+(TRUNC(OE134*$AZ$33*$M$7/12,2)))))</f>
        <v>160.47999999999999</v>
      </c>
      <c r="OA134" s="46">
        <f t="shared" si="808"/>
        <v>916.16560117011477</v>
      </c>
      <c r="OB134" s="46">
        <f t="shared" si="809"/>
        <v>256.4274402103531</v>
      </c>
      <c r="OC134" s="46">
        <f t="shared" si="810"/>
        <v>659.73816095976167</v>
      </c>
      <c r="OD134" s="51">
        <f t="shared" si="811"/>
        <v>153196.72596525209</v>
      </c>
      <c r="OE134" s="150">
        <f>$BQ$133</f>
        <v>148146.71949307629</v>
      </c>
      <c r="OF134" s="153">
        <f t="shared" si="896"/>
        <v>10000</v>
      </c>
      <c r="OG134" s="58">
        <f t="shared" si="812"/>
        <v>889.48383333333379</v>
      </c>
      <c r="OH134" s="241">
        <f>IF(AND($H$7="Oui",NX134&gt;$I$7),0,IF(NX134&gt;$B$7,0,(TRUNC(OK134*$AX$33/12,2))+(TRUNC(OK134*$AZ$33/12,2))))</f>
        <v>151.64999999999998</v>
      </c>
      <c r="OI134" s="51">
        <f t="shared" si="813"/>
        <v>737.83383333333381</v>
      </c>
      <c r="OJ134" s="51">
        <f t="shared" si="814"/>
        <v>145055.85016666667</v>
      </c>
      <c r="OK134" s="150">
        <f>$BV$133</f>
        <v>139999.9999999993</v>
      </c>
      <c r="OL134" s="153">
        <f t="shared" si="897"/>
        <v>10000</v>
      </c>
      <c r="OM134" s="468">
        <f t="shared" si="898"/>
        <v>-889.48383333333379</v>
      </c>
      <c r="ON134" s="46">
        <f t="shared" si="899"/>
        <v>-1076.6456011701148</v>
      </c>
      <c r="OO134" s="46">
        <f t="shared" si="815"/>
        <v>-916.16560117011477</v>
      </c>
      <c r="OP134" s="48"/>
      <c r="OR134" s="45">
        <v>73</v>
      </c>
      <c r="OS134" s="46">
        <f t="shared" si="816"/>
        <v>1076.765700416463</v>
      </c>
      <c r="OT134" s="46">
        <f t="shared" ref="OT134:OT145" si="917">IF(OR134&gt;$BD$10,0,IF(OR134&gt;$B$7,0,(TRUNC(OY134*$BB$33*$L$7/12,2))+(TRUNC(OY134*$BD$33*$M$7/12,2))))</f>
        <v>161.11000000000001</v>
      </c>
      <c r="OU134" s="128">
        <f t="shared" si="817"/>
        <v>915.65570041646299</v>
      </c>
      <c r="OV134" s="46">
        <f t="shared" si="818"/>
        <v>256.42644260889602</v>
      </c>
      <c r="OW134" s="46">
        <f t="shared" si="819"/>
        <v>659.22925780756691</v>
      </c>
      <c r="OX134" s="51">
        <f t="shared" si="820"/>
        <v>153196.63630753002</v>
      </c>
      <c r="OY134" s="149">
        <f>$GJ$133</f>
        <v>148724.04220635575</v>
      </c>
      <c r="OZ134" s="153">
        <f t="shared" si="900"/>
        <v>10000</v>
      </c>
      <c r="PA134" s="45">
        <v>73</v>
      </c>
      <c r="PB134" s="46">
        <f t="shared" si="821"/>
        <v>1076.765700416463</v>
      </c>
      <c r="PC134" s="46">
        <f>IF(PA134&gt;$B$7,0,(TRUNC(PH134*$BB$33*$L$7/12,2))+(TRUNC(PH134*$BD$33*$M$7/12,2)))</f>
        <v>161.11000000000001</v>
      </c>
      <c r="PD134" s="128">
        <f t="shared" si="822"/>
        <v>915.65570041646299</v>
      </c>
      <c r="PE134" s="46">
        <f t="shared" si="823"/>
        <v>256.42644260889602</v>
      </c>
      <c r="PF134" s="46">
        <f t="shared" si="824"/>
        <v>659.22925780756691</v>
      </c>
      <c r="PG134" s="51">
        <f t="shared" si="825"/>
        <v>153196.63630753002</v>
      </c>
      <c r="PH134" s="150">
        <f>$GS$133</f>
        <v>148723.85830825308</v>
      </c>
      <c r="PI134" s="688">
        <f t="shared" si="826"/>
        <v>889.6533333333341</v>
      </c>
      <c r="PJ134" s="52">
        <f>IF(AND($H$7="Oui",PA134&gt;$I$7),0,IF(PA134&gt;$B$7,0,(TRUNC(PM134*$BB$33/12,2))+(TRUNC(PM134*$BD$33/12,2))))</f>
        <v>152.53</v>
      </c>
      <c r="PK134" s="51">
        <f t="shared" si="827"/>
        <v>737.12333333333413</v>
      </c>
      <c r="PL134" s="57">
        <f t="shared" si="828"/>
        <v>145060.19666666686</v>
      </c>
      <c r="PM134" s="150">
        <f>$GX$133</f>
        <v>140801.98399999994</v>
      </c>
      <c r="PN134" s="153">
        <f t="shared" si="901"/>
        <v>10000</v>
      </c>
      <c r="PO134" s="469">
        <f t="shared" si="829"/>
        <v>-889.6533333333341</v>
      </c>
      <c r="PP134" s="46">
        <f t="shared" si="830"/>
        <v>-1076.765700416463</v>
      </c>
      <c r="PQ134" s="46">
        <f t="shared" si="831"/>
        <v>-915.65570041646299</v>
      </c>
      <c r="PR134" s="48"/>
    </row>
    <row r="135" spans="2:434" hidden="1" x14ac:dyDescent="0.3">
      <c r="B135" s="45">
        <v>74</v>
      </c>
      <c r="C135" s="46">
        <f t="shared" si="596"/>
        <v>1111.77</v>
      </c>
      <c r="D135" s="46">
        <f t="shared" si="597"/>
        <v>100</v>
      </c>
      <c r="E135" s="46">
        <f t="shared" si="598"/>
        <v>1011.77</v>
      </c>
      <c r="F135" s="46">
        <f t="shared" si="599"/>
        <v>245.63643448705238</v>
      </c>
      <c r="G135" s="46">
        <f t="shared" si="600"/>
        <v>766.1335655129476</v>
      </c>
      <c r="H135" s="51">
        <f t="shared" si="601"/>
        <v>146615.72712671847</v>
      </c>
      <c r="I135" s="58">
        <f t="shared" si="602"/>
        <v>933.33333333333337</v>
      </c>
      <c r="J135" s="52">
        <f t="shared" si="603"/>
        <v>100</v>
      </c>
      <c r="K135" s="51">
        <f t="shared" si="604"/>
        <v>833.33333333333337</v>
      </c>
      <c r="L135" s="57">
        <f t="shared" si="605"/>
        <v>138333.33333333262</v>
      </c>
      <c r="M135" s="468">
        <f t="shared" si="832"/>
        <v>-933.33333333333337</v>
      </c>
      <c r="N135" s="46">
        <f t="shared" si="833"/>
        <v>-1111.77</v>
      </c>
      <c r="O135" s="47"/>
      <c r="P135" s="46">
        <f t="shared" si="834"/>
        <v>-1011.77</v>
      </c>
      <c r="Q135" s="48"/>
      <c r="R135" s="29"/>
      <c r="S135" s="29"/>
      <c r="T135" s="45">
        <v>74</v>
      </c>
      <c r="U135" s="46">
        <f t="shared" si="606"/>
        <v>1149.43</v>
      </c>
      <c r="V135" s="46">
        <f t="shared" si="607"/>
        <v>137.66</v>
      </c>
      <c r="W135" s="46">
        <f t="shared" si="835"/>
        <v>1011.77</v>
      </c>
      <c r="X135" s="46">
        <f t="shared" si="608"/>
        <v>245.63643448705238</v>
      </c>
      <c r="Y135" s="46">
        <f t="shared" si="609"/>
        <v>766.1335655129476</v>
      </c>
      <c r="Z135" s="51">
        <f t="shared" si="610"/>
        <v>146615.72712671847</v>
      </c>
      <c r="AA135" s="58">
        <f t="shared" si="611"/>
        <v>963.33333333333337</v>
      </c>
      <c r="AB135" s="52">
        <f t="shared" si="612"/>
        <v>130</v>
      </c>
      <c r="AC135" s="51">
        <f t="shared" si="613"/>
        <v>833.33333333333337</v>
      </c>
      <c r="AD135" s="57">
        <f t="shared" si="614"/>
        <v>138333.33333333262</v>
      </c>
      <c r="AE135" s="468">
        <f t="shared" si="836"/>
        <v>-963.33333333333337</v>
      </c>
      <c r="AF135" s="46">
        <f t="shared" si="615"/>
        <v>-1149.43</v>
      </c>
      <c r="AG135" s="47"/>
      <c r="AH135" s="46">
        <f t="shared" si="837"/>
        <v>-1011.77</v>
      </c>
      <c r="AI135" s="48"/>
      <c r="AJ135" s="29"/>
      <c r="AK135" s="45">
        <v>74</v>
      </c>
      <c r="AL135" s="46">
        <f t="shared" si="616"/>
        <v>1117.72</v>
      </c>
      <c r="AM135" s="46"/>
      <c r="AN135" s="46"/>
      <c r="AO135" s="46">
        <f t="shared" si="617"/>
        <v>137.06</v>
      </c>
      <c r="AP135" s="128">
        <f t="shared" si="618"/>
        <v>980.66</v>
      </c>
      <c r="AQ135" s="128"/>
      <c r="AR135" s="128"/>
      <c r="AS135" s="46">
        <f t="shared" si="619"/>
        <v>252.67066627738504</v>
      </c>
      <c r="AT135" s="46">
        <f t="shared" si="620"/>
        <v>727.9893337226149</v>
      </c>
      <c r="AU135" s="51"/>
      <c r="AV135" s="51"/>
      <c r="AW135" s="51">
        <f t="shared" si="621"/>
        <v>150874.41043270839</v>
      </c>
      <c r="AX135" s="58">
        <f t="shared" si="622"/>
        <v>927.38215694565588</v>
      </c>
      <c r="AY135" s="52"/>
      <c r="AZ135" s="52"/>
      <c r="BA135" s="52">
        <f t="shared" si="623"/>
        <v>129.9</v>
      </c>
      <c r="BB135" s="51">
        <f t="shared" si="624"/>
        <v>797.4821569456559</v>
      </c>
      <c r="BC135" s="51"/>
      <c r="BD135" s="51"/>
      <c r="BE135" s="57">
        <f t="shared" si="625"/>
        <v>142891.18038602144</v>
      </c>
      <c r="BF135" s="468">
        <f t="shared" si="626"/>
        <v>-927.38215694565588</v>
      </c>
      <c r="BG135" s="46">
        <f t="shared" si="627"/>
        <v>-1117.72</v>
      </c>
      <c r="BH135" s="46">
        <f t="shared" si="628"/>
        <v>-980.66</v>
      </c>
      <c r="BI135" s="48"/>
      <c r="BJ135" s="12"/>
      <c r="BK135" s="45">
        <v>74</v>
      </c>
      <c r="BL135" s="46">
        <f t="shared" si="838"/>
        <v>1144.49</v>
      </c>
      <c r="BM135" s="46">
        <f t="shared" si="839"/>
        <v>132.72</v>
      </c>
      <c r="BN135" s="46">
        <f t="shared" si="840"/>
        <v>1011.77</v>
      </c>
      <c r="BO135" s="46">
        <f t="shared" si="629"/>
        <v>245.63643448705238</v>
      </c>
      <c r="BP135" s="46">
        <f t="shared" si="630"/>
        <v>766.1335655129476</v>
      </c>
      <c r="BQ135" s="51">
        <f t="shared" si="631"/>
        <v>146615.72712671847</v>
      </c>
      <c r="BR135" s="57">
        <f t="shared" ref="BR135:BR145" si="918">$BQ$133</f>
        <v>148146.71949307629</v>
      </c>
      <c r="BS135" s="58">
        <f t="shared" si="632"/>
        <v>958.75333333333333</v>
      </c>
      <c r="BT135" s="52">
        <f t="shared" si="841"/>
        <v>125.42</v>
      </c>
      <c r="BU135" s="51">
        <f t="shared" si="633"/>
        <v>833.33333333333337</v>
      </c>
      <c r="BV135" s="51">
        <f t="shared" si="634"/>
        <v>138333.33333333262</v>
      </c>
      <c r="BW135" s="153">
        <f t="shared" ref="BW135:BW145" si="919">$BV$133</f>
        <v>139999.9999999993</v>
      </c>
      <c r="BX135" s="468">
        <f t="shared" si="842"/>
        <v>-958.75333333333333</v>
      </c>
      <c r="BY135" s="46">
        <f t="shared" si="843"/>
        <v>-1144.49</v>
      </c>
      <c r="BZ135" s="46">
        <f t="shared" si="635"/>
        <v>-1011.77</v>
      </c>
      <c r="CA135" s="48"/>
      <c r="CB135" s="29"/>
      <c r="CC135" s="45">
        <v>74</v>
      </c>
      <c r="CD135" s="128">
        <f t="shared" si="636"/>
        <v>1117.6300000000001</v>
      </c>
      <c r="CE135" s="46">
        <f t="shared" si="844"/>
        <v>132.6</v>
      </c>
      <c r="CF135" s="128">
        <f t="shared" si="637"/>
        <v>985.03</v>
      </c>
      <c r="CG135" s="46">
        <f t="shared" si="845"/>
        <v>252.32692316400858</v>
      </c>
      <c r="CH135" s="46">
        <f t="shared" si="638"/>
        <v>732.7030768359914</v>
      </c>
      <c r="CI135" s="51">
        <f t="shared" si="639"/>
        <v>150663.45082156916</v>
      </c>
      <c r="CJ135" s="199">
        <f t="shared" ref="CJ135:CJ145" si="920">$CR$133</f>
        <v>152127.63783534622</v>
      </c>
      <c r="CK135" s="153">
        <f t="shared" si="846"/>
        <v>10000</v>
      </c>
      <c r="CL135" s="45">
        <v>74</v>
      </c>
      <c r="CM135" s="46">
        <f t="shared" si="847"/>
        <v>1117.6300000000001</v>
      </c>
      <c r="CN135" s="128">
        <f t="shared" si="640"/>
        <v>132.6</v>
      </c>
      <c r="CO135" s="128">
        <f t="shared" si="641"/>
        <v>985.03</v>
      </c>
      <c r="CP135" s="46">
        <f t="shared" si="642"/>
        <v>252.32692316400858</v>
      </c>
      <c r="CQ135" s="46">
        <f t="shared" si="643"/>
        <v>732.7030768359914</v>
      </c>
      <c r="CR135" s="51">
        <f t="shared" si="644"/>
        <v>150663.45082156916</v>
      </c>
      <c r="CS135" s="153">
        <f t="shared" ref="CS135:CS145" si="921">$CR$133</f>
        <v>152127.63783534622</v>
      </c>
      <c r="CT135" s="58">
        <f t="shared" si="645"/>
        <v>927.86033333333398</v>
      </c>
      <c r="CU135" s="52">
        <f t="shared" si="848"/>
        <v>125.78</v>
      </c>
      <c r="CV135" s="51">
        <f t="shared" si="849"/>
        <v>802.08033333333401</v>
      </c>
      <c r="CW135" s="51">
        <f t="shared" si="646"/>
        <v>142702.37533333327</v>
      </c>
      <c r="CX135" s="57">
        <f t="shared" ref="CX135:CX145" si="922">$CW$133</f>
        <v>144306.53599999996</v>
      </c>
      <c r="CY135" s="153">
        <f t="shared" si="850"/>
        <v>10000</v>
      </c>
      <c r="CZ135" s="479">
        <f t="shared" si="647"/>
        <v>-927.86033333333398</v>
      </c>
      <c r="DA135" s="46">
        <f t="shared" si="851"/>
        <v>-1117.6300000000001</v>
      </c>
      <c r="DB135" s="46">
        <f t="shared" si="852"/>
        <v>-985.03</v>
      </c>
      <c r="DC135" s="48"/>
      <c r="DE135" s="45">
        <v>74</v>
      </c>
      <c r="DF135" s="46">
        <f t="shared" si="648"/>
        <v>1098.43</v>
      </c>
      <c r="DG135" s="46">
        <f t="shared" ref="DG135:DG145" si="923">IF(AND($H$7="Oui",DE135&gt;$I$7),0,IF(DE135&gt;$B$7,0,(TRUNC($C$7*$P$33*$L$7/12,2))+(TRUNC($C$7*$Q$33*$M$7/12,2))))</f>
        <v>86.66</v>
      </c>
      <c r="DH135" s="46">
        <f t="shared" si="649"/>
        <v>1011.77</v>
      </c>
      <c r="DI135" s="46">
        <f t="shared" si="650"/>
        <v>245.63643448705238</v>
      </c>
      <c r="DJ135" s="46">
        <f t="shared" si="651"/>
        <v>766.1335655129476</v>
      </c>
      <c r="DK135" s="51">
        <f t="shared" si="652"/>
        <v>146615.72712671847</v>
      </c>
      <c r="DL135" s="58">
        <f t="shared" si="653"/>
        <v>919.99333333333334</v>
      </c>
      <c r="DM135" s="52">
        <f t="shared" ref="DM135:DM145" si="924">IF(AND($H$7="Oui",DE135&gt;$I$7),0,IF(DE135&gt;$B$7,0,(TRUNC($C$7*$P$33/12,2))+(TRUNC($C$7*$Q$33/12,2))))</f>
        <v>86.66</v>
      </c>
      <c r="DN135" s="51">
        <f t="shared" si="654"/>
        <v>833.33333333333337</v>
      </c>
      <c r="DO135" s="57">
        <f t="shared" si="655"/>
        <v>138333.33333333262</v>
      </c>
      <c r="DP135" s="468">
        <f t="shared" si="853"/>
        <v>-919.99333333333334</v>
      </c>
      <c r="DQ135" s="46">
        <f t="shared" si="854"/>
        <v>-1098.43</v>
      </c>
      <c r="DR135" s="47"/>
      <c r="DS135" s="46">
        <f t="shared" si="855"/>
        <v>-1011.77</v>
      </c>
      <c r="DT135" s="48"/>
      <c r="DU135" s="29"/>
      <c r="DV135" s="45">
        <v>74</v>
      </c>
      <c r="DW135" s="46">
        <f t="shared" si="856"/>
        <v>1075.6199999999999</v>
      </c>
      <c r="DX135" s="46">
        <f t="shared" ref="DX135:DX145" si="925">IF(AND($H$7="Oui",DV135&gt;$I$7),0,IF(DV135&gt;$B$7,0,(TRUNC(EB134*$R$33*$L$7/12,2))+(TRUNC(EB134*$S$33*$M$7/12,2))))</f>
        <v>63.85</v>
      </c>
      <c r="DY135" s="46">
        <f t="shared" si="857"/>
        <v>1011.77</v>
      </c>
      <c r="DZ135" s="46">
        <f t="shared" si="656"/>
        <v>245.63643448705238</v>
      </c>
      <c r="EA135" s="46">
        <f t="shared" si="657"/>
        <v>766.1335655129476</v>
      </c>
      <c r="EB135" s="51">
        <f t="shared" si="658"/>
        <v>146615.72712671847</v>
      </c>
      <c r="EC135" s="58">
        <f t="shared" si="659"/>
        <v>893.63333333333333</v>
      </c>
      <c r="ED135" s="52">
        <f t="shared" ref="ED135:ED145" si="926">IF(AND($H$7="Oui",DV135&gt;$I$7),0,IF(DV135&gt;$B$7,0,(TRUNC(EF134*$R$33/12,2))+(TRUNC(EF134*$S$33/12,2))))</f>
        <v>60.3</v>
      </c>
      <c r="EE135" s="51">
        <f t="shared" si="660"/>
        <v>833.33333333333337</v>
      </c>
      <c r="EF135" s="57">
        <f t="shared" si="661"/>
        <v>138333.33333333262</v>
      </c>
      <c r="EG135" s="468">
        <f t="shared" si="858"/>
        <v>-893.63333333333333</v>
      </c>
      <c r="EH135" s="46">
        <f t="shared" si="859"/>
        <v>-1075.6199999999999</v>
      </c>
      <c r="EI135" s="47"/>
      <c r="EJ135" s="46">
        <f t="shared" si="860"/>
        <v>-1011.77</v>
      </c>
      <c r="EK135" s="48"/>
      <c r="EL135" s="29"/>
      <c r="EM135" s="45">
        <v>74</v>
      </c>
      <c r="EN135" s="46">
        <f t="shared" si="903"/>
        <v>1058.0868689014749</v>
      </c>
      <c r="EO135" s="46">
        <f t="shared" ref="EO135:EO145" si="927">IF(EM135&gt;$B$7,0,(TRUNC(ES134*$T$33*$L$7/12,2))+(TRUNC(ES134*$U$33*$M$7/12,2)))</f>
        <v>64.14</v>
      </c>
      <c r="EP135" s="128">
        <f t="shared" si="662"/>
        <v>993.94686890147489</v>
      </c>
      <c r="EQ135" s="46">
        <f t="shared" si="663"/>
        <v>246.72979505831987</v>
      </c>
      <c r="ER135" s="46">
        <f t="shared" si="664"/>
        <v>747.21707384315505</v>
      </c>
      <c r="ES135" s="51">
        <f t="shared" si="665"/>
        <v>147290.65996114878</v>
      </c>
      <c r="ET135" s="153">
        <f t="shared" si="861"/>
        <v>10000</v>
      </c>
      <c r="EU135" s="45">
        <v>74</v>
      </c>
      <c r="EV135" s="46">
        <f t="shared" si="666"/>
        <v>1058.0899999999999</v>
      </c>
      <c r="EW135" s="46">
        <f t="shared" ref="EW135:EW145" si="928">IF(EU135&gt;$B$7,0,(TRUNC(FA134*$T$33*$L$7/12,2))+(TRUNC(FA134*$U$33*$M$7/12,2)))</f>
        <v>64.14</v>
      </c>
      <c r="EX135" s="128">
        <f t="shared" si="667"/>
        <v>993.95</v>
      </c>
      <c r="EY135" s="46">
        <f t="shared" si="668"/>
        <v>246.72937357234628</v>
      </c>
      <c r="EZ135" s="46">
        <f t="shared" si="669"/>
        <v>747.22062642765377</v>
      </c>
      <c r="FA135" s="51">
        <f t="shared" si="670"/>
        <v>147290.40351698012</v>
      </c>
      <c r="FB135" s="58">
        <f t="shared" si="671"/>
        <v>874.86920833333363</v>
      </c>
      <c r="FC135" s="52">
        <f t="shared" ref="FC135:FC145" si="929">IF(AND($H$7="Oui",EU135&gt;$I$7),0,IF(EU135&gt;$B$7,0,(TRUNC(FE134*$T$33/12,2))+(TRUNC(FE134*$U$33/12,2))))</f>
        <v>60.67</v>
      </c>
      <c r="FD135" s="51">
        <f t="shared" si="862"/>
        <v>814.19920833333367</v>
      </c>
      <c r="FE135" s="57">
        <f t="shared" si="672"/>
        <v>139219.17858333318</v>
      </c>
      <c r="FF135" s="153">
        <f t="shared" si="863"/>
        <v>10000</v>
      </c>
      <c r="FG135" s="469">
        <f t="shared" si="673"/>
        <v>-874.86920833333363</v>
      </c>
      <c r="FH135" s="46">
        <f t="shared" si="674"/>
        <v>-1058.0899999999999</v>
      </c>
      <c r="FI135" s="46">
        <f t="shared" si="675"/>
        <v>-993.95</v>
      </c>
      <c r="FJ135" s="48"/>
      <c r="FL135" s="45">
        <v>74</v>
      </c>
      <c r="FM135" s="46">
        <f t="shared" si="864"/>
        <v>1075.95</v>
      </c>
      <c r="FN135" s="46">
        <f t="shared" si="904"/>
        <v>64.180000000000007</v>
      </c>
      <c r="FO135" s="46">
        <f t="shared" si="865"/>
        <v>1011.77</v>
      </c>
      <c r="FP135" s="46">
        <f t="shared" si="676"/>
        <v>245.63643448705238</v>
      </c>
      <c r="FQ135" s="46">
        <f t="shared" si="677"/>
        <v>766.1335655129476</v>
      </c>
      <c r="FR135" s="51">
        <f t="shared" si="678"/>
        <v>146615.72712671847</v>
      </c>
      <c r="FS135" s="57">
        <f t="shared" ref="FS135:FS145" si="930">$BQ$133</f>
        <v>148146.71949307629</v>
      </c>
      <c r="FT135" s="58">
        <f t="shared" si="679"/>
        <v>893.98333333333335</v>
      </c>
      <c r="FU135" s="241">
        <f t="shared" si="905"/>
        <v>60.649999999999991</v>
      </c>
      <c r="FV135" s="51">
        <f t="shared" si="680"/>
        <v>833.33333333333337</v>
      </c>
      <c r="FW135" s="51">
        <f t="shared" si="681"/>
        <v>138333.33333333262</v>
      </c>
      <c r="FX135" s="153">
        <f t="shared" ref="FX135:FX145" si="931">$BV$133</f>
        <v>139999.9999999993</v>
      </c>
      <c r="FY135" s="468">
        <f t="shared" si="866"/>
        <v>-893.98333333333335</v>
      </c>
      <c r="FZ135" s="46">
        <f t="shared" si="867"/>
        <v>-1075.95</v>
      </c>
      <c r="GA135" s="46">
        <f t="shared" si="682"/>
        <v>-1011.77</v>
      </c>
      <c r="GB135" s="48"/>
      <c r="GD135" s="45">
        <v>74</v>
      </c>
      <c r="GE135" s="46">
        <f t="shared" si="906"/>
        <v>1060.0875939185617</v>
      </c>
      <c r="GF135" s="128">
        <f t="shared" ref="GF135:GF145" si="932">IF(AND($H$7="Oui",GD135&gt;$I$7),0,IF(GD135&gt;$B$7,0,(TRUNC(GK135*$X$33*$L$7/12,2))+(TRUNC(GK135*$Y$33*$M$7/12,2))))</f>
        <v>64.44</v>
      </c>
      <c r="GG135" s="128">
        <f t="shared" si="683"/>
        <v>995.6475939185616</v>
      </c>
      <c r="GH135" s="46">
        <f t="shared" si="684"/>
        <v>246.62711336019075</v>
      </c>
      <c r="GI135" s="46">
        <f t="shared" si="685"/>
        <v>749.02048055837088</v>
      </c>
      <c r="GJ135" s="51">
        <f t="shared" si="686"/>
        <v>147227.24753555609</v>
      </c>
      <c r="GK135" s="51">
        <f t="shared" ref="GK135:GK145" si="933">$GJ$133</f>
        <v>148724.04220635575</v>
      </c>
      <c r="GL135" s="153">
        <f t="shared" si="868"/>
        <v>10000</v>
      </c>
      <c r="GM135" s="45">
        <v>74</v>
      </c>
      <c r="GN135" s="46">
        <f t="shared" si="687"/>
        <v>1060.0899999999999</v>
      </c>
      <c r="GO135" s="46">
        <f t="shared" si="907"/>
        <v>64.44</v>
      </c>
      <c r="GP135" s="128">
        <f t="shared" si="869"/>
        <v>995.65</v>
      </c>
      <c r="GQ135" s="46">
        <f t="shared" si="688"/>
        <v>246.62680234238917</v>
      </c>
      <c r="GR135" s="46">
        <f t="shared" si="689"/>
        <v>749.02319765761081</v>
      </c>
      <c r="GS135" s="51">
        <f t="shared" si="690"/>
        <v>147227.0582077759</v>
      </c>
      <c r="GT135" s="57">
        <f t="shared" ref="GT135:GT145" si="934">$GS$133</f>
        <v>148723.85830825308</v>
      </c>
      <c r="GU135" s="58">
        <f t="shared" si="691"/>
        <v>876.92633333333197</v>
      </c>
      <c r="GV135" s="52">
        <f t="shared" si="908"/>
        <v>61.010000000000005</v>
      </c>
      <c r="GW135" s="51">
        <f t="shared" si="870"/>
        <v>815.91633333333198</v>
      </c>
      <c r="GX135" s="57">
        <f t="shared" si="692"/>
        <v>139170.15133333328</v>
      </c>
      <c r="GY135" s="57">
        <f t="shared" ref="GY135:GY145" si="935">$GX$133</f>
        <v>140801.98399999994</v>
      </c>
      <c r="GZ135" s="153">
        <f t="shared" si="871"/>
        <v>10000</v>
      </c>
      <c r="HA135" s="469">
        <f t="shared" si="693"/>
        <v>-876.92633333333197</v>
      </c>
      <c r="HB135" s="46">
        <f t="shared" si="694"/>
        <v>-1060.0899999999999</v>
      </c>
      <c r="HC135" s="46">
        <f t="shared" si="695"/>
        <v>-995.65</v>
      </c>
      <c r="HD135" s="48"/>
      <c r="HF135" s="45">
        <v>74</v>
      </c>
      <c r="HG135" s="46">
        <f t="shared" si="696"/>
        <v>1123.8775326810628</v>
      </c>
      <c r="HH135" s="46">
        <f t="shared" si="697"/>
        <v>250</v>
      </c>
      <c r="HI135" s="46">
        <f t="shared" si="698"/>
        <v>873.8775326810628</v>
      </c>
      <c r="HJ135" s="46">
        <f t="shared" si="699"/>
        <v>263.4608569457435</v>
      </c>
      <c r="HK135" s="46">
        <f t="shared" si="700"/>
        <v>610.41667573531936</v>
      </c>
      <c r="HL135" s="51">
        <f t="shared" si="701"/>
        <v>157466.0974917108</v>
      </c>
      <c r="HM135" s="153">
        <f t="shared" si="872"/>
        <v>10000</v>
      </c>
      <c r="HN135" s="58">
        <f t="shared" si="702"/>
        <v>933.33333333333724</v>
      </c>
      <c r="HO135" s="52">
        <f t="shared" si="703"/>
        <v>250</v>
      </c>
      <c r="HP135" s="51">
        <f t="shared" si="704"/>
        <v>683.33333333333724</v>
      </c>
      <c r="HQ135" s="57">
        <f t="shared" si="705"/>
        <v>149433.33333333262</v>
      </c>
      <c r="HR135" s="153">
        <f t="shared" si="873"/>
        <v>10000</v>
      </c>
      <c r="HS135" s="468">
        <f t="shared" si="706"/>
        <v>-933.33333333333724</v>
      </c>
      <c r="HT135" s="46">
        <f t="shared" si="707"/>
        <v>-1123.8775326810628</v>
      </c>
      <c r="HU135" s="46">
        <f t="shared" si="708"/>
        <v>-873.8775326810628</v>
      </c>
      <c r="HV135" s="48"/>
      <c r="HW135" s="29"/>
      <c r="HX135" s="45">
        <v>74</v>
      </c>
      <c r="HY135" s="128">
        <f t="shared" si="709"/>
        <v>1124.3399999999999</v>
      </c>
      <c r="HZ135" s="46">
        <f t="shared" si="710"/>
        <v>228.76</v>
      </c>
      <c r="IA135" s="46">
        <f t="shared" si="711"/>
        <v>895.58</v>
      </c>
      <c r="IB135" s="46">
        <f t="shared" si="712"/>
        <v>264.7585394549123</v>
      </c>
      <c r="IC135" s="46">
        <f t="shared" si="713"/>
        <v>630.8214605450878</v>
      </c>
      <c r="ID135" s="51">
        <f t="shared" si="714"/>
        <v>158224.30221240228</v>
      </c>
      <c r="IE135" s="153">
        <f t="shared" si="874"/>
        <v>10000</v>
      </c>
      <c r="IF135" s="58">
        <f t="shared" si="715"/>
        <v>930.14625019664186</v>
      </c>
      <c r="IG135" s="52">
        <f t="shared" si="716"/>
        <v>216.88</v>
      </c>
      <c r="IH135" s="51">
        <f t="shared" si="717"/>
        <v>713.26625019664186</v>
      </c>
      <c r="II135" s="57">
        <f t="shared" si="875"/>
        <v>149895.41748544853</v>
      </c>
      <c r="IJ135" s="153">
        <f t="shared" si="876"/>
        <v>10000</v>
      </c>
      <c r="IK135" s="468">
        <f t="shared" si="718"/>
        <v>-930.14625019664186</v>
      </c>
      <c r="IL135" s="46">
        <f t="shared" si="719"/>
        <v>-1124.3399999999999</v>
      </c>
      <c r="IM135" s="46">
        <f t="shared" si="720"/>
        <v>-895.58</v>
      </c>
      <c r="IN135" s="48"/>
      <c r="IO135" s="53">
        <f t="shared" si="721"/>
        <v>228.76471480627276</v>
      </c>
      <c r="IQ135" s="45">
        <v>74</v>
      </c>
      <c r="IR135" s="128">
        <f t="shared" si="722"/>
        <v>1126.4568749999989</v>
      </c>
      <c r="IS135" s="128">
        <f t="shared" si="723"/>
        <v>233.16</v>
      </c>
      <c r="IT135" s="128">
        <f t="shared" si="724"/>
        <v>893.29687499999898</v>
      </c>
      <c r="IU135" s="46">
        <f t="shared" si="902"/>
        <v>265.11</v>
      </c>
      <c r="IV135" s="46">
        <f t="shared" si="725"/>
        <v>628.18687499999896</v>
      </c>
      <c r="IW135" s="51">
        <f t="shared" si="726"/>
        <v>158435.75125000015</v>
      </c>
      <c r="IX135" s="199">
        <f t="shared" si="877"/>
        <v>10000</v>
      </c>
      <c r="IY135" s="128">
        <f t="shared" si="727"/>
        <v>228.90543894251883</v>
      </c>
      <c r="IZ135" s="408">
        <f t="shared" si="728"/>
        <v>0</v>
      </c>
      <c r="JA135" s="58">
        <f t="shared" si="729"/>
        <v>931.95916666666494</v>
      </c>
      <c r="JB135" s="52">
        <f t="shared" si="730"/>
        <v>221.06</v>
      </c>
      <c r="JC135" s="51">
        <f t="shared" si="731"/>
        <v>710.899166666665</v>
      </c>
      <c r="JD135" s="57">
        <f t="shared" si="732"/>
        <v>150108.12166666676</v>
      </c>
      <c r="JE135" s="280">
        <f t="shared" si="733"/>
        <v>10000</v>
      </c>
      <c r="JF135" s="280">
        <f t="shared" si="734"/>
        <v>0</v>
      </c>
      <c r="JG135" s="468">
        <f t="shared" si="735"/>
        <v>-931.95916666666494</v>
      </c>
      <c r="JH135" s="46">
        <f t="shared" si="736"/>
        <v>-1126.4568749999989</v>
      </c>
      <c r="JI135" s="46">
        <f t="shared" si="737"/>
        <v>-893.29687499999898</v>
      </c>
      <c r="JJ135" s="48"/>
      <c r="JL135" s="45">
        <v>74</v>
      </c>
      <c r="JM135" s="46">
        <f t="shared" si="738"/>
        <v>1124.4930833333331</v>
      </c>
      <c r="JN135" s="46">
        <f t="shared" si="739"/>
        <v>217.82</v>
      </c>
      <c r="JO135" s="128">
        <f t="shared" si="740"/>
        <v>906.67308333333312</v>
      </c>
      <c r="JP135" s="46">
        <f t="shared" si="878"/>
        <v>265.08</v>
      </c>
      <c r="JQ135" s="46">
        <f t="shared" si="741"/>
        <v>641.5930833333332</v>
      </c>
      <c r="JR135" s="51">
        <f t="shared" si="742"/>
        <v>158408.90183333331</v>
      </c>
      <c r="JS135" s="51">
        <f t="shared" ref="JS135:JS145" si="936">$BQ$133</f>
        <v>148146.71949307629</v>
      </c>
      <c r="JT135" s="199">
        <f t="shared" si="879"/>
        <v>10000</v>
      </c>
      <c r="JU135" s="128">
        <f t="shared" si="743"/>
        <v>217.81099358987197</v>
      </c>
      <c r="JV135" s="408">
        <f t="shared" si="744"/>
        <v>0</v>
      </c>
      <c r="JW135" s="58">
        <f t="shared" si="745"/>
        <v>930.37233333333074</v>
      </c>
      <c r="JX135" s="52">
        <f t="shared" si="746"/>
        <v>205.84</v>
      </c>
      <c r="JY135" s="51">
        <f t="shared" si="747"/>
        <v>724.53233333333071</v>
      </c>
      <c r="JZ135" s="51">
        <f t="shared" si="748"/>
        <v>150089.72733333358</v>
      </c>
      <c r="KA135" s="199">
        <f t="shared" ref="KA135:KA145" si="937">$BV$133</f>
        <v>139999.9999999993</v>
      </c>
      <c r="KB135" s="128">
        <f t="shared" si="880"/>
        <v>10000</v>
      </c>
      <c r="KC135" s="204">
        <f t="shared" si="749"/>
        <v>0</v>
      </c>
      <c r="KD135" s="468">
        <f t="shared" si="881"/>
        <v>-930.37233333333074</v>
      </c>
      <c r="KE135" s="46">
        <f t="shared" si="750"/>
        <v>-1124.4930833333331</v>
      </c>
      <c r="KF135" s="46">
        <f t="shared" si="751"/>
        <v>-906.67308333333312</v>
      </c>
      <c r="KG135" s="48"/>
      <c r="KI135" s="45">
        <v>74</v>
      </c>
      <c r="KJ135" s="46">
        <f t="shared" si="752"/>
        <v>1124.4890404061762</v>
      </c>
      <c r="KK135" s="46">
        <f t="shared" si="753"/>
        <v>220.6</v>
      </c>
      <c r="KL135" s="128">
        <f t="shared" si="754"/>
        <v>903.88904040617615</v>
      </c>
      <c r="KM135" s="46">
        <f t="shared" si="755"/>
        <v>264.96351692984121</v>
      </c>
      <c r="KN135" s="46">
        <f t="shared" si="756"/>
        <v>638.925523476335</v>
      </c>
      <c r="KO135" s="51">
        <f t="shared" si="757"/>
        <v>158339.18463442841</v>
      </c>
      <c r="KP135" s="199">
        <f t="shared" ref="KP135:KP145" si="938">$CR$133</f>
        <v>152127.63783534622</v>
      </c>
      <c r="KQ135" s="199">
        <f t="shared" si="882"/>
        <v>10000</v>
      </c>
      <c r="KR135" s="128">
        <f t="shared" si="758"/>
        <v>286.05649991235242</v>
      </c>
      <c r="KS135" s="408">
        <f t="shared" si="759"/>
        <v>0</v>
      </c>
      <c r="KT135" s="45">
        <v>74</v>
      </c>
      <c r="KU135" s="46">
        <f t="shared" si="883"/>
        <v>1124.49</v>
      </c>
      <c r="KV135" s="46">
        <f t="shared" si="760"/>
        <v>220.6</v>
      </c>
      <c r="KW135" s="128">
        <f t="shared" si="761"/>
        <v>903.89</v>
      </c>
      <c r="KX135" s="46">
        <f t="shared" si="762"/>
        <v>264.96339288966658</v>
      </c>
      <c r="KY135" s="46">
        <f t="shared" si="763"/>
        <v>638.92660711033341</v>
      </c>
      <c r="KZ135" s="51">
        <f t="shared" si="764"/>
        <v>158339.10912668961</v>
      </c>
      <c r="LA135" s="153">
        <f t="shared" ref="LA135:LA145" si="939">$CR$133</f>
        <v>152127.63783534622</v>
      </c>
      <c r="LB135" s="58">
        <f t="shared" si="765"/>
        <v>930.59633333333579</v>
      </c>
      <c r="LC135" s="52">
        <f t="shared" si="766"/>
        <v>209.26</v>
      </c>
      <c r="LD135" s="51">
        <f t="shared" si="767"/>
        <v>721.3363333333358</v>
      </c>
      <c r="LE135" s="51">
        <f t="shared" si="768"/>
        <v>150042.79133333336</v>
      </c>
      <c r="LF135" s="51">
        <f t="shared" ref="LF135:LF145" si="940">$CW$133</f>
        <v>144306.53599999996</v>
      </c>
      <c r="LG135" s="128">
        <f t="shared" si="769"/>
        <v>10000</v>
      </c>
      <c r="LH135" s="204">
        <f t="shared" si="770"/>
        <v>0</v>
      </c>
      <c r="LI135" s="479">
        <f t="shared" si="771"/>
        <v>-930.59633333333579</v>
      </c>
      <c r="LJ135" s="46">
        <f t="shared" si="884"/>
        <v>-1124.49</v>
      </c>
      <c r="LK135" s="46">
        <f t="shared" si="885"/>
        <v>-903.89</v>
      </c>
      <c r="LL135" s="48"/>
      <c r="LN135" s="45">
        <v>74</v>
      </c>
      <c r="LO135" s="46">
        <f t="shared" si="772"/>
        <v>1123.1238136873469</v>
      </c>
      <c r="LP135" s="46">
        <f t="shared" si="909"/>
        <v>286.66000000000003</v>
      </c>
      <c r="LQ135" s="46">
        <f t="shared" si="773"/>
        <v>836.46381368734683</v>
      </c>
      <c r="LR135" s="46">
        <f t="shared" si="774"/>
        <v>261.51177108266035</v>
      </c>
      <c r="LS135" s="46">
        <f t="shared" si="775"/>
        <v>574.95204260468654</v>
      </c>
      <c r="LT135" s="51">
        <f t="shared" si="776"/>
        <v>156332.11060699151</v>
      </c>
      <c r="LU135" s="199">
        <f t="shared" si="886"/>
        <v>10000</v>
      </c>
      <c r="LV135" s="58">
        <f t="shared" si="777"/>
        <v>933.33033333333128</v>
      </c>
      <c r="LW135" s="52">
        <f t="shared" si="910"/>
        <v>286.66000000000003</v>
      </c>
      <c r="LX135" s="51">
        <f t="shared" si="778"/>
        <v>646.6703333333312</v>
      </c>
      <c r="LY135" s="51">
        <f t="shared" si="779"/>
        <v>148386.31533333304</v>
      </c>
      <c r="LZ135" s="46">
        <f t="shared" si="887"/>
        <v>286.66000000000003</v>
      </c>
      <c r="MA135" s="199">
        <f t="shared" si="888"/>
        <v>10000</v>
      </c>
      <c r="MB135" s="468">
        <f t="shared" si="780"/>
        <v>-933.33033333333128</v>
      </c>
      <c r="MC135" s="46">
        <f t="shared" si="781"/>
        <v>-1123.1238136873469</v>
      </c>
      <c r="MD135" s="46">
        <f t="shared" si="782"/>
        <v>-836.46381368734683</v>
      </c>
      <c r="ME135" s="48"/>
      <c r="MG135" s="45">
        <v>74</v>
      </c>
      <c r="MH135" s="46">
        <f t="shared" si="783"/>
        <v>1076.608661999408</v>
      </c>
      <c r="MI135" s="46">
        <f t="shared" si="911"/>
        <v>165.88</v>
      </c>
      <c r="MJ135" s="46">
        <f t="shared" si="784"/>
        <v>910.72866199940802</v>
      </c>
      <c r="MK135" s="46">
        <f t="shared" si="785"/>
        <v>255.21171354121051</v>
      </c>
      <c r="ML135" s="46">
        <f t="shared" si="786"/>
        <v>655.51694845819748</v>
      </c>
      <c r="MM135" s="51">
        <f t="shared" si="787"/>
        <v>152471.5111762681</v>
      </c>
      <c r="MN135" s="199">
        <f t="shared" si="889"/>
        <v>10000</v>
      </c>
      <c r="MO135" s="58">
        <f t="shared" si="788"/>
        <v>889.32945707741396</v>
      </c>
      <c r="MP135" s="52">
        <f t="shared" si="912"/>
        <v>157.04000000000002</v>
      </c>
      <c r="MQ135" s="51">
        <f t="shared" si="789"/>
        <v>732.289457077414</v>
      </c>
      <c r="MR135" s="57">
        <f t="shared" si="790"/>
        <v>144242.27017627136</v>
      </c>
      <c r="MS135" s="199">
        <f t="shared" si="890"/>
        <v>10000</v>
      </c>
      <c r="MT135" s="468">
        <f t="shared" si="891"/>
        <v>-889.32945707741396</v>
      </c>
      <c r="MU135" s="46">
        <f t="shared" si="791"/>
        <v>-1076.608661999408</v>
      </c>
      <c r="MV135" s="46">
        <f t="shared" si="792"/>
        <v>-910.72866199940802</v>
      </c>
      <c r="MW135" s="48"/>
      <c r="MY135" s="45">
        <v>74</v>
      </c>
      <c r="MZ135" s="46">
        <f t="shared" si="793"/>
        <v>1076.608661999408</v>
      </c>
      <c r="NA135" s="46">
        <f t="shared" si="913"/>
        <v>165.88</v>
      </c>
      <c r="NB135" s="128">
        <f t="shared" si="794"/>
        <v>910.72866199940802</v>
      </c>
      <c r="NC135" s="46">
        <f t="shared" si="795"/>
        <v>255.21171354121051</v>
      </c>
      <c r="ND135" s="46">
        <f t="shared" si="796"/>
        <v>655.51694845819748</v>
      </c>
      <c r="NE135" s="51">
        <f t="shared" si="797"/>
        <v>152471.5111762681</v>
      </c>
      <c r="NF135" s="153">
        <f t="shared" si="892"/>
        <v>10000</v>
      </c>
      <c r="NG135" s="45">
        <v>74</v>
      </c>
      <c r="NH135" s="46">
        <f t="shared" si="798"/>
        <v>1076.6099999999999</v>
      </c>
      <c r="NI135" s="46">
        <f t="shared" si="914"/>
        <v>165.88</v>
      </c>
      <c r="NJ135" s="128">
        <f t="shared" si="893"/>
        <v>910.73</v>
      </c>
      <c r="NK135" s="46">
        <f t="shared" si="894"/>
        <v>255.21152383682522</v>
      </c>
      <c r="NL135" s="46">
        <f t="shared" si="799"/>
        <v>655.5184761631748</v>
      </c>
      <c r="NM135" s="51">
        <f t="shared" si="800"/>
        <v>152471.39582593195</v>
      </c>
      <c r="NN135" s="58">
        <f t="shared" si="801"/>
        <v>888.78037499999857</v>
      </c>
      <c r="NO135" s="52">
        <f t="shared" si="915"/>
        <v>157.09</v>
      </c>
      <c r="NP135" s="51">
        <f t="shared" si="802"/>
        <v>731.69037499999854</v>
      </c>
      <c r="NQ135" s="57">
        <f t="shared" si="803"/>
        <v>144284.26225000017</v>
      </c>
      <c r="NR135" s="153">
        <f t="shared" si="895"/>
        <v>10000</v>
      </c>
      <c r="NS135" s="469">
        <f t="shared" si="804"/>
        <v>-888.78037499999857</v>
      </c>
      <c r="NT135" s="46">
        <f t="shared" si="805"/>
        <v>-1076.6099999999999</v>
      </c>
      <c r="NU135" s="46">
        <f t="shared" si="806"/>
        <v>-910.73</v>
      </c>
      <c r="NV135" s="48"/>
      <c r="NX135" s="45">
        <v>74</v>
      </c>
      <c r="NY135" s="46">
        <f t="shared" si="807"/>
        <v>1076.6456011701148</v>
      </c>
      <c r="NZ135" s="46">
        <f t="shared" si="916"/>
        <v>160.47999999999999</v>
      </c>
      <c r="OA135" s="46">
        <f t="shared" si="808"/>
        <v>916.16560117011477</v>
      </c>
      <c r="OB135" s="46">
        <f t="shared" si="809"/>
        <v>255.32787660875348</v>
      </c>
      <c r="OC135" s="46">
        <f t="shared" si="810"/>
        <v>660.83772456136126</v>
      </c>
      <c r="OD135" s="51">
        <f t="shared" si="811"/>
        <v>152535.88824069072</v>
      </c>
      <c r="OE135" s="57">
        <f t="shared" ref="OE135:OE145" si="941">$BQ$133</f>
        <v>148146.71949307629</v>
      </c>
      <c r="OF135" s="153">
        <f t="shared" si="896"/>
        <v>10000</v>
      </c>
      <c r="OG135" s="58">
        <f t="shared" si="812"/>
        <v>889.48383333333379</v>
      </c>
      <c r="OH135" s="241">
        <f t="shared" ref="OH135:OH145" si="942">IF(AND($H$7="Oui",NX135&gt;$I$7),0,IF(NX135&gt;$B$7,0,(TRUNC(OK135*$AX$33/12,2))+(TRUNC(OK135*$AZ$33/12,2))))</f>
        <v>151.64999999999998</v>
      </c>
      <c r="OI135" s="51">
        <f t="shared" si="813"/>
        <v>737.83383333333381</v>
      </c>
      <c r="OJ135" s="51">
        <f t="shared" si="814"/>
        <v>144318.01633333333</v>
      </c>
      <c r="OK135" s="153">
        <f t="shared" ref="OK135:OK145" si="943">$BV$133</f>
        <v>139999.9999999993</v>
      </c>
      <c r="OL135" s="153">
        <f t="shared" si="897"/>
        <v>10000</v>
      </c>
      <c r="OM135" s="468">
        <f t="shared" si="898"/>
        <v>-889.48383333333379</v>
      </c>
      <c r="ON135" s="46">
        <f t="shared" si="899"/>
        <v>-1076.6456011701148</v>
      </c>
      <c r="OO135" s="46">
        <f t="shared" si="815"/>
        <v>-916.16560117011477</v>
      </c>
      <c r="OP135" s="48"/>
      <c r="OR135" s="45">
        <v>74</v>
      </c>
      <c r="OS135" s="46">
        <f t="shared" si="816"/>
        <v>1076.765700416463</v>
      </c>
      <c r="OT135" s="46">
        <f t="shared" si="917"/>
        <v>161.11000000000001</v>
      </c>
      <c r="OU135" s="128">
        <f t="shared" si="817"/>
        <v>915.65570041646299</v>
      </c>
      <c r="OV135" s="46">
        <f t="shared" si="818"/>
        <v>255.32772717921671</v>
      </c>
      <c r="OW135" s="46">
        <f t="shared" si="819"/>
        <v>660.32797323724628</v>
      </c>
      <c r="OX135" s="51">
        <f t="shared" si="820"/>
        <v>152536.30833429279</v>
      </c>
      <c r="OY135" s="51">
        <f t="shared" ref="OY135:OY145" si="944">$GJ$133</f>
        <v>148724.04220635575</v>
      </c>
      <c r="OZ135" s="153">
        <f t="shared" si="900"/>
        <v>10000</v>
      </c>
      <c r="PA135" s="45">
        <v>74</v>
      </c>
      <c r="PB135" s="46">
        <f t="shared" si="821"/>
        <v>1076.765700416463</v>
      </c>
      <c r="PC135" s="46">
        <f t="shared" ref="PC135:PC145" si="945">IF(PA135&gt;$B$7,0,(TRUNC(PH135*$BB$33*$L$7/12,2))+(TRUNC(PH135*$BD$33*$M$7/12,2)))</f>
        <v>161.11000000000001</v>
      </c>
      <c r="PD135" s="128">
        <f t="shared" si="822"/>
        <v>915.65570041646299</v>
      </c>
      <c r="PE135" s="46">
        <f t="shared" si="823"/>
        <v>255.32772717921671</v>
      </c>
      <c r="PF135" s="46">
        <f t="shared" si="824"/>
        <v>660.32797323724628</v>
      </c>
      <c r="PG135" s="51">
        <f t="shared" si="825"/>
        <v>152536.30833429279</v>
      </c>
      <c r="PH135" s="57">
        <f t="shared" ref="PH135:PH145" si="946">$GS$133</f>
        <v>148723.85830825308</v>
      </c>
      <c r="PI135" s="688">
        <f t="shared" si="826"/>
        <v>889.6533333333341</v>
      </c>
      <c r="PJ135" s="52">
        <f t="shared" ref="PJ135:PJ145" si="947">IF(AND($H$7="Oui",PA135&gt;$I$7),0,IF(PA135&gt;$B$7,0,(TRUNC(PM135*$BB$33/12,2))+(TRUNC(PM135*$BD$33/12,2))))</f>
        <v>152.53</v>
      </c>
      <c r="PK135" s="51">
        <f t="shared" si="827"/>
        <v>737.12333333333413</v>
      </c>
      <c r="PL135" s="57">
        <f t="shared" si="828"/>
        <v>144323.07333333354</v>
      </c>
      <c r="PM135" s="57">
        <f t="shared" ref="PM135:PM145" si="948">$GX$133</f>
        <v>140801.98399999994</v>
      </c>
      <c r="PN135" s="153">
        <f t="shared" si="901"/>
        <v>10000</v>
      </c>
      <c r="PO135" s="469">
        <f t="shared" si="829"/>
        <v>-889.6533333333341</v>
      </c>
      <c r="PP135" s="46">
        <f t="shared" si="830"/>
        <v>-1076.765700416463</v>
      </c>
      <c r="PQ135" s="46">
        <f t="shared" si="831"/>
        <v>-915.65570041646299</v>
      </c>
      <c r="PR135" s="48"/>
    </row>
    <row r="136" spans="2:434" hidden="1" x14ac:dyDescent="0.3">
      <c r="B136" s="45">
        <v>75</v>
      </c>
      <c r="C136" s="46">
        <f t="shared" si="596"/>
        <v>1111.77</v>
      </c>
      <c r="D136" s="46">
        <f t="shared" si="597"/>
        <v>100</v>
      </c>
      <c r="E136" s="46">
        <f t="shared" si="598"/>
        <v>1011.77</v>
      </c>
      <c r="F136" s="46">
        <f t="shared" si="599"/>
        <v>244.35954521119746</v>
      </c>
      <c r="G136" s="46">
        <f t="shared" si="600"/>
        <v>767.41045478880255</v>
      </c>
      <c r="H136" s="51">
        <f t="shared" si="601"/>
        <v>145848.31667192967</v>
      </c>
      <c r="I136" s="58">
        <f t="shared" si="602"/>
        <v>933.33333333333337</v>
      </c>
      <c r="J136" s="52">
        <f t="shared" si="603"/>
        <v>100</v>
      </c>
      <c r="K136" s="51">
        <f t="shared" si="604"/>
        <v>833.33333333333337</v>
      </c>
      <c r="L136" s="57">
        <f t="shared" si="605"/>
        <v>137499.99999999927</v>
      </c>
      <c r="M136" s="468">
        <f t="shared" si="832"/>
        <v>-933.33333333333337</v>
      </c>
      <c r="N136" s="46">
        <f t="shared" si="833"/>
        <v>-1111.77</v>
      </c>
      <c r="O136" s="47"/>
      <c r="P136" s="46">
        <f t="shared" si="834"/>
        <v>-1011.77</v>
      </c>
      <c r="Q136" s="48"/>
      <c r="R136" s="29"/>
      <c r="S136" s="29"/>
      <c r="T136" s="45">
        <v>75</v>
      </c>
      <c r="U136" s="46">
        <f t="shared" si="606"/>
        <v>1148.73</v>
      </c>
      <c r="V136" s="46">
        <f t="shared" si="607"/>
        <v>136.96</v>
      </c>
      <c r="W136" s="46">
        <f t="shared" si="835"/>
        <v>1011.77</v>
      </c>
      <c r="X136" s="46">
        <f t="shared" si="608"/>
        <v>244.35954521119746</v>
      </c>
      <c r="Y136" s="46">
        <f t="shared" si="609"/>
        <v>767.41045478880255</v>
      </c>
      <c r="Z136" s="51">
        <f t="shared" si="610"/>
        <v>145848.31667192967</v>
      </c>
      <c r="AA136" s="58">
        <f t="shared" si="611"/>
        <v>962.5533333333334</v>
      </c>
      <c r="AB136" s="52">
        <f t="shared" si="612"/>
        <v>129.22</v>
      </c>
      <c r="AC136" s="51">
        <f t="shared" si="613"/>
        <v>833.33333333333337</v>
      </c>
      <c r="AD136" s="57">
        <f t="shared" si="614"/>
        <v>137499.99999999927</v>
      </c>
      <c r="AE136" s="468">
        <f t="shared" si="836"/>
        <v>-962.5533333333334</v>
      </c>
      <c r="AF136" s="46">
        <f t="shared" si="615"/>
        <v>-1148.73</v>
      </c>
      <c r="AG136" s="47"/>
      <c r="AH136" s="46">
        <f t="shared" si="837"/>
        <v>-1011.77</v>
      </c>
      <c r="AI136" s="48"/>
      <c r="AJ136" s="29"/>
      <c r="AK136" s="45">
        <v>75</v>
      </c>
      <c r="AL136" s="46">
        <f t="shared" si="616"/>
        <v>1117.72</v>
      </c>
      <c r="AM136" s="46"/>
      <c r="AN136" s="46"/>
      <c r="AO136" s="46">
        <f t="shared" si="617"/>
        <v>136.4</v>
      </c>
      <c r="AP136" s="128">
        <f t="shared" si="618"/>
        <v>981.32</v>
      </c>
      <c r="AQ136" s="128"/>
      <c r="AR136" s="128"/>
      <c r="AS136" s="46">
        <f t="shared" si="619"/>
        <v>251.45735072118066</v>
      </c>
      <c r="AT136" s="46">
        <f t="shared" si="620"/>
        <v>729.86264927881939</v>
      </c>
      <c r="AU136" s="51"/>
      <c r="AV136" s="51"/>
      <c r="AW136" s="51">
        <f t="shared" si="621"/>
        <v>150144.54778342956</v>
      </c>
      <c r="AX136" s="58">
        <f t="shared" si="622"/>
        <v>927.38215694565588</v>
      </c>
      <c r="AY136" s="52"/>
      <c r="AZ136" s="52"/>
      <c r="BA136" s="52">
        <f t="shared" si="623"/>
        <v>129.18</v>
      </c>
      <c r="BB136" s="51">
        <f t="shared" si="624"/>
        <v>798.20215694565582</v>
      </c>
      <c r="BC136" s="51"/>
      <c r="BD136" s="51"/>
      <c r="BE136" s="57">
        <f t="shared" si="625"/>
        <v>142092.97822907579</v>
      </c>
      <c r="BF136" s="468">
        <f t="shared" si="626"/>
        <v>-927.38215694565588</v>
      </c>
      <c r="BG136" s="46">
        <f t="shared" si="627"/>
        <v>-1117.72</v>
      </c>
      <c r="BH136" s="46">
        <f t="shared" si="628"/>
        <v>-981.32</v>
      </c>
      <c r="BI136" s="48"/>
      <c r="BJ136" s="12"/>
      <c r="BK136" s="45">
        <v>75</v>
      </c>
      <c r="BL136" s="46">
        <f t="shared" si="838"/>
        <v>1144.49</v>
      </c>
      <c r="BM136" s="46">
        <f t="shared" si="839"/>
        <v>132.72</v>
      </c>
      <c r="BN136" s="46">
        <f t="shared" si="840"/>
        <v>1011.77</v>
      </c>
      <c r="BO136" s="46">
        <f t="shared" si="629"/>
        <v>244.35954521119746</v>
      </c>
      <c r="BP136" s="46">
        <f t="shared" si="630"/>
        <v>767.41045478880255</v>
      </c>
      <c r="BQ136" s="51">
        <f t="shared" si="631"/>
        <v>145848.31667192967</v>
      </c>
      <c r="BR136" s="57">
        <f t="shared" si="918"/>
        <v>148146.71949307629</v>
      </c>
      <c r="BS136" s="58">
        <f t="shared" si="632"/>
        <v>958.75333333333333</v>
      </c>
      <c r="BT136" s="52">
        <f t="shared" si="841"/>
        <v>125.42</v>
      </c>
      <c r="BU136" s="51">
        <f t="shared" si="633"/>
        <v>833.33333333333337</v>
      </c>
      <c r="BV136" s="51">
        <f t="shared" si="634"/>
        <v>137499.99999999927</v>
      </c>
      <c r="BW136" s="153">
        <f t="shared" si="919"/>
        <v>139999.9999999993</v>
      </c>
      <c r="BX136" s="468">
        <f t="shared" si="842"/>
        <v>-958.75333333333333</v>
      </c>
      <c r="BY136" s="46">
        <f t="shared" si="843"/>
        <v>-1144.49</v>
      </c>
      <c r="BZ136" s="46">
        <f t="shared" si="635"/>
        <v>-1011.77</v>
      </c>
      <c r="CA136" s="48"/>
      <c r="CB136" s="29"/>
      <c r="CC136" s="45">
        <v>75</v>
      </c>
      <c r="CD136" s="128">
        <f t="shared" si="636"/>
        <v>1117.6300000000001</v>
      </c>
      <c r="CE136" s="46">
        <f t="shared" si="844"/>
        <v>132.6</v>
      </c>
      <c r="CF136" s="128">
        <f t="shared" si="637"/>
        <v>985.03</v>
      </c>
      <c r="CG136" s="46">
        <f t="shared" si="845"/>
        <v>251.10575136928193</v>
      </c>
      <c r="CH136" s="46">
        <f t="shared" si="638"/>
        <v>733.92424863071801</v>
      </c>
      <c r="CI136" s="51">
        <f t="shared" si="639"/>
        <v>149929.52657293846</v>
      </c>
      <c r="CJ136" s="199">
        <f t="shared" si="920"/>
        <v>152127.63783534622</v>
      </c>
      <c r="CK136" s="153">
        <f t="shared" si="846"/>
        <v>10000</v>
      </c>
      <c r="CL136" s="45">
        <v>75</v>
      </c>
      <c r="CM136" s="46">
        <f t="shared" si="847"/>
        <v>1117.6300000000001</v>
      </c>
      <c r="CN136" s="128">
        <f t="shared" si="640"/>
        <v>132.6</v>
      </c>
      <c r="CO136" s="128">
        <f t="shared" si="641"/>
        <v>985.03</v>
      </c>
      <c r="CP136" s="46">
        <f t="shared" si="642"/>
        <v>251.10575136928193</v>
      </c>
      <c r="CQ136" s="46">
        <f t="shared" si="643"/>
        <v>733.92424863071801</v>
      </c>
      <c r="CR136" s="51">
        <f t="shared" si="644"/>
        <v>149929.52657293846</v>
      </c>
      <c r="CS136" s="153">
        <f t="shared" si="921"/>
        <v>152127.63783534622</v>
      </c>
      <c r="CT136" s="58">
        <f t="shared" si="645"/>
        <v>927.86033333333398</v>
      </c>
      <c r="CU136" s="52">
        <f t="shared" si="848"/>
        <v>125.78</v>
      </c>
      <c r="CV136" s="51">
        <f t="shared" si="849"/>
        <v>802.08033333333401</v>
      </c>
      <c r="CW136" s="51">
        <f t="shared" si="646"/>
        <v>141900.29499999993</v>
      </c>
      <c r="CX136" s="57">
        <f t="shared" si="922"/>
        <v>144306.53599999996</v>
      </c>
      <c r="CY136" s="153">
        <f t="shared" si="850"/>
        <v>10000</v>
      </c>
      <c r="CZ136" s="479">
        <f t="shared" si="647"/>
        <v>-927.86033333333398</v>
      </c>
      <c r="DA136" s="46">
        <f t="shared" si="851"/>
        <v>-1117.6300000000001</v>
      </c>
      <c r="DB136" s="46">
        <f t="shared" si="852"/>
        <v>-985.03</v>
      </c>
      <c r="DC136" s="48"/>
      <c r="DE136" s="45">
        <v>75</v>
      </c>
      <c r="DF136" s="46">
        <f t="shared" si="648"/>
        <v>1098.43</v>
      </c>
      <c r="DG136" s="46">
        <f t="shared" si="923"/>
        <v>86.66</v>
      </c>
      <c r="DH136" s="46">
        <f t="shared" si="649"/>
        <v>1011.77</v>
      </c>
      <c r="DI136" s="46">
        <f t="shared" si="650"/>
        <v>244.35954521119746</v>
      </c>
      <c r="DJ136" s="46">
        <f t="shared" si="651"/>
        <v>767.41045478880255</v>
      </c>
      <c r="DK136" s="51">
        <f t="shared" si="652"/>
        <v>145848.31667192967</v>
      </c>
      <c r="DL136" s="58">
        <f t="shared" si="653"/>
        <v>919.99333333333334</v>
      </c>
      <c r="DM136" s="52">
        <f t="shared" si="924"/>
        <v>86.66</v>
      </c>
      <c r="DN136" s="51">
        <f t="shared" si="654"/>
        <v>833.33333333333337</v>
      </c>
      <c r="DO136" s="57">
        <f t="shared" si="655"/>
        <v>137499.99999999927</v>
      </c>
      <c r="DP136" s="468">
        <f t="shared" si="853"/>
        <v>-919.99333333333334</v>
      </c>
      <c r="DQ136" s="46">
        <f t="shared" si="854"/>
        <v>-1098.43</v>
      </c>
      <c r="DR136" s="47"/>
      <c r="DS136" s="46">
        <f t="shared" si="855"/>
        <v>-1011.77</v>
      </c>
      <c r="DT136" s="48"/>
      <c r="DU136" s="29"/>
      <c r="DV136" s="45">
        <v>75</v>
      </c>
      <c r="DW136" s="46">
        <f t="shared" si="856"/>
        <v>1075.3</v>
      </c>
      <c r="DX136" s="46">
        <f t="shared" si="925"/>
        <v>63.53</v>
      </c>
      <c r="DY136" s="46">
        <f t="shared" si="857"/>
        <v>1011.77</v>
      </c>
      <c r="DZ136" s="46">
        <f t="shared" si="656"/>
        <v>244.35954521119746</v>
      </c>
      <c r="EA136" s="46">
        <f t="shared" si="657"/>
        <v>767.41045478880255</v>
      </c>
      <c r="EB136" s="51">
        <f t="shared" si="658"/>
        <v>145848.31667192967</v>
      </c>
      <c r="EC136" s="58">
        <f t="shared" si="659"/>
        <v>893.26333333333332</v>
      </c>
      <c r="ED136" s="52">
        <f t="shared" si="926"/>
        <v>59.930000000000007</v>
      </c>
      <c r="EE136" s="51">
        <f t="shared" si="660"/>
        <v>833.33333333333337</v>
      </c>
      <c r="EF136" s="57">
        <f t="shared" si="661"/>
        <v>137499.99999999927</v>
      </c>
      <c r="EG136" s="468">
        <f t="shared" si="858"/>
        <v>-893.26333333333332</v>
      </c>
      <c r="EH136" s="46">
        <f t="shared" si="859"/>
        <v>-1075.3</v>
      </c>
      <c r="EI136" s="47"/>
      <c r="EJ136" s="46">
        <f t="shared" si="860"/>
        <v>-1011.77</v>
      </c>
      <c r="EK136" s="48"/>
      <c r="EL136" s="29"/>
      <c r="EM136" s="45">
        <v>75</v>
      </c>
      <c r="EN136" s="46">
        <f t="shared" si="903"/>
        <v>1058.0868689014749</v>
      </c>
      <c r="EO136" s="46">
        <f t="shared" si="927"/>
        <v>63.81</v>
      </c>
      <c r="EP136" s="128">
        <f t="shared" si="662"/>
        <v>994.27686890147493</v>
      </c>
      <c r="EQ136" s="46">
        <f t="shared" si="663"/>
        <v>245.48443326858128</v>
      </c>
      <c r="ER136" s="46">
        <f t="shared" si="664"/>
        <v>748.79243563289367</v>
      </c>
      <c r="ES136" s="51">
        <f t="shared" si="665"/>
        <v>146541.86752551587</v>
      </c>
      <c r="ET136" s="153">
        <f t="shared" si="861"/>
        <v>10000</v>
      </c>
      <c r="EU136" s="45">
        <v>75</v>
      </c>
      <c r="EV136" s="46">
        <f t="shared" si="666"/>
        <v>1058.0899999999999</v>
      </c>
      <c r="EW136" s="46">
        <f t="shared" si="928"/>
        <v>63.81</v>
      </c>
      <c r="EX136" s="128">
        <f t="shared" si="667"/>
        <v>994.28</v>
      </c>
      <c r="EY136" s="46">
        <f t="shared" si="668"/>
        <v>245.48400586163356</v>
      </c>
      <c r="EZ136" s="46">
        <f t="shared" si="669"/>
        <v>748.79599413836638</v>
      </c>
      <c r="FA136" s="51">
        <f t="shared" si="670"/>
        <v>146541.60752284175</v>
      </c>
      <c r="FB136" s="58">
        <f t="shared" si="671"/>
        <v>874.86920833333363</v>
      </c>
      <c r="FC136" s="52">
        <f t="shared" si="929"/>
        <v>60.319999999999993</v>
      </c>
      <c r="FD136" s="51">
        <f t="shared" si="862"/>
        <v>814.54920833333358</v>
      </c>
      <c r="FE136" s="57">
        <f t="shared" si="672"/>
        <v>138404.62937499984</v>
      </c>
      <c r="FF136" s="153">
        <f t="shared" si="863"/>
        <v>10000</v>
      </c>
      <c r="FG136" s="469">
        <f t="shared" si="673"/>
        <v>-874.86920833333363</v>
      </c>
      <c r="FH136" s="46">
        <f t="shared" si="674"/>
        <v>-1058.0899999999999</v>
      </c>
      <c r="FI136" s="46">
        <f t="shared" si="675"/>
        <v>-994.28</v>
      </c>
      <c r="FJ136" s="48"/>
      <c r="FL136" s="45">
        <v>75</v>
      </c>
      <c r="FM136" s="46">
        <f t="shared" si="864"/>
        <v>1075.95</v>
      </c>
      <c r="FN136" s="46">
        <f t="shared" si="904"/>
        <v>64.180000000000007</v>
      </c>
      <c r="FO136" s="46">
        <f t="shared" si="865"/>
        <v>1011.77</v>
      </c>
      <c r="FP136" s="46">
        <f t="shared" si="676"/>
        <v>244.35954521119746</v>
      </c>
      <c r="FQ136" s="46">
        <f t="shared" si="677"/>
        <v>767.41045478880255</v>
      </c>
      <c r="FR136" s="51">
        <f t="shared" si="678"/>
        <v>145848.31667192967</v>
      </c>
      <c r="FS136" s="57">
        <f t="shared" si="930"/>
        <v>148146.71949307629</v>
      </c>
      <c r="FT136" s="58">
        <f t="shared" si="679"/>
        <v>893.98333333333335</v>
      </c>
      <c r="FU136" s="241">
        <f t="shared" si="905"/>
        <v>60.649999999999991</v>
      </c>
      <c r="FV136" s="51">
        <f t="shared" si="680"/>
        <v>833.33333333333337</v>
      </c>
      <c r="FW136" s="51">
        <f t="shared" si="681"/>
        <v>137499.99999999927</v>
      </c>
      <c r="FX136" s="153">
        <f t="shared" si="931"/>
        <v>139999.9999999993</v>
      </c>
      <c r="FY136" s="468">
        <f t="shared" si="866"/>
        <v>-893.98333333333335</v>
      </c>
      <c r="FZ136" s="46">
        <f t="shared" si="867"/>
        <v>-1075.95</v>
      </c>
      <c r="GA136" s="46">
        <f t="shared" si="682"/>
        <v>-1011.77</v>
      </c>
      <c r="GB136" s="48"/>
      <c r="GD136" s="45">
        <v>75</v>
      </c>
      <c r="GE136" s="46">
        <f t="shared" si="906"/>
        <v>1060.0875939185617</v>
      </c>
      <c r="GF136" s="128">
        <f t="shared" si="932"/>
        <v>64.44</v>
      </c>
      <c r="GG136" s="128">
        <f t="shared" si="683"/>
        <v>995.6475939185616</v>
      </c>
      <c r="GH136" s="46">
        <f t="shared" si="684"/>
        <v>245.37874589259351</v>
      </c>
      <c r="GI136" s="46">
        <f t="shared" si="685"/>
        <v>750.26884802596805</v>
      </c>
      <c r="GJ136" s="51">
        <f t="shared" si="686"/>
        <v>146476.97868753012</v>
      </c>
      <c r="GK136" s="51">
        <f t="shared" si="933"/>
        <v>148724.04220635575</v>
      </c>
      <c r="GL136" s="153">
        <f t="shared" si="868"/>
        <v>10000</v>
      </c>
      <c r="GM136" s="45">
        <v>75</v>
      </c>
      <c r="GN136" s="46">
        <f t="shared" si="687"/>
        <v>1060.0899999999999</v>
      </c>
      <c r="GO136" s="46">
        <f t="shared" si="907"/>
        <v>64.44</v>
      </c>
      <c r="GP136" s="128">
        <f t="shared" si="869"/>
        <v>995.65</v>
      </c>
      <c r="GQ136" s="46">
        <f t="shared" si="688"/>
        <v>245.37843034629316</v>
      </c>
      <c r="GR136" s="46">
        <f t="shared" si="689"/>
        <v>750.27156965370682</v>
      </c>
      <c r="GS136" s="51">
        <f t="shared" si="690"/>
        <v>146476.7866381222</v>
      </c>
      <c r="GT136" s="57">
        <f t="shared" si="934"/>
        <v>148723.85830825308</v>
      </c>
      <c r="GU136" s="58">
        <f t="shared" si="691"/>
        <v>876.92633333333197</v>
      </c>
      <c r="GV136" s="52">
        <f t="shared" si="908"/>
        <v>61.010000000000005</v>
      </c>
      <c r="GW136" s="51">
        <f t="shared" si="870"/>
        <v>815.91633333333198</v>
      </c>
      <c r="GX136" s="57">
        <f t="shared" si="692"/>
        <v>138354.23499999996</v>
      </c>
      <c r="GY136" s="57">
        <f t="shared" si="935"/>
        <v>140801.98399999994</v>
      </c>
      <c r="GZ136" s="153">
        <f t="shared" si="871"/>
        <v>10000</v>
      </c>
      <c r="HA136" s="469">
        <f t="shared" si="693"/>
        <v>-876.92633333333197</v>
      </c>
      <c r="HB136" s="46">
        <f t="shared" si="694"/>
        <v>-1060.0899999999999</v>
      </c>
      <c r="HC136" s="46">
        <f t="shared" si="695"/>
        <v>-995.65</v>
      </c>
      <c r="HD136" s="48"/>
      <c r="HF136" s="45">
        <v>75</v>
      </c>
      <c r="HG136" s="46">
        <f t="shared" si="696"/>
        <v>1123.8775326810628</v>
      </c>
      <c r="HH136" s="46">
        <f t="shared" si="697"/>
        <v>250</v>
      </c>
      <c r="HI136" s="46">
        <f t="shared" si="698"/>
        <v>873.8775326810628</v>
      </c>
      <c r="HJ136" s="46">
        <f t="shared" si="699"/>
        <v>262.44349581951798</v>
      </c>
      <c r="HK136" s="46">
        <f t="shared" si="700"/>
        <v>611.43403686154488</v>
      </c>
      <c r="HL136" s="51">
        <f t="shared" si="701"/>
        <v>156854.66345484924</v>
      </c>
      <c r="HM136" s="153">
        <f t="shared" si="872"/>
        <v>10000</v>
      </c>
      <c r="HN136" s="58">
        <f t="shared" si="702"/>
        <v>933.33333333333724</v>
      </c>
      <c r="HO136" s="52">
        <f t="shared" si="703"/>
        <v>250</v>
      </c>
      <c r="HP136" s="51">
        <f t="shared" si="704"/>
        <v>683.33333333333724</v>
      </c>
      <c r="HQ136" s="57">
        <f t="shared" si="705"/>
        <v>148749.99999999927</v>
      </c>
      <c r="HR136" s="153">
        <f t="shared" si="873"/>
        <v>10000</v>
      </c>
      <c r="HS136" s="468">
        <f t="shared" si="706"/>
        <v>-933.33333333333724</v>
      </c>
      <c r="HT136" s="46">
        <f t="shared" si="707"/>
        <v>-1123.8775326810628</v>
      </c>
      <c r="HU136" s="46">
        <f t="shared" si="708"/>
        <v>-873.8775326810628</v>
      </c>
      <c r="HV136" s="48"/>
      <c r="HW136" s="29"/>
      <c r="HX136" s="45">
        <v>75</v>
      </c>
      <c r="HY136" s="128">
        <f t="shared" si="709"/>
        <v>1124.3399999999999</v>
      </c>
      <c r="HZ136" s="46">
        <f t="shared" si="710"/>
        <v>227.84</v>
      </c>
      <c r="IA136" s="46">
        <f t="shared" si="711"/>
        <v>896.5</v>
      </c>
      <c r="IB136" s="46">
        <f t="shared" si="712"/>
        <v>263.70717035400384</v>
      </c>
      <c r="IC136" s="46">
        <f t="shared" si="713"/>
        <v>632.79282964599611</v>
      </c>
      <c r="ID136" s="51">
        <f t="shared" si="714"/>
        <v>157591.50938275628</v>
      </c>
      <c r="IE136" s="153">
        <f t="shared" si="874"/>
        <v>10000</v>
      </c>
      <c r="IF136" s="58">
        <f t="shared" si="715"/>
        <v>930.14625019664186</v>
      </c>
      <c r="IG136" s="52">
        <f t="shared" si="716"/>
        <v>215.86</v>
      </c>
      <c r="IH136" s="51">
        <f t="shared" si="717"/>
        <v>714.28625019664184</v>
      </c>
      <c r="II136" s="57">
        <f t="shared" si="875"/>
        <v>149181.1312352519</v>
      </c>
      <c r="IJ136" s="153">
        <f t="shared" si="876"/>
        <v>10000</v>
      </c>
      <c r="IK136" s="468">
        <f t="shared" si="718"/>
        <v>-930.14625019664186</v>
      </c>
      <c r="IL136" s="46">
        <f t="shared" si="719"/>
        <v>-1124.3399999999999</v>
      </c>
      <c r="IM136" s="46">
        <f t="shared" si="720"/>
        <v>-896.5</v>
      </c>
      <c r="IN136" s="48"/>
      <c r="IO136" s="53">
        <f t="shared" si="721"/>
        <v>227.85627894233184</v>
      </c>
      <c r="IQ136" s="45">
        <v>75</v>
      </c>
      <c r="IR136" s="128">
        <f t="shared" si="722"/>
        <v>1126.4568749999989</v>
      </c>
      <c r="IS136" s="128">
        <f t="shared" si="723"/>
        <v>232.24</v>
      </c>
      <c r="IT136" s="128">
        <f t="shared" si="724"/>
        <v>894.21687499999894</v>
      </c>
      <c r="IU136" s="46">
        <f t="shared" si="902"/>
        <v>264.06</v>
      </c>
      <c r="IV136" s="46">
        <f t="shared" si="725"/>
        <v>630.15687499999899</v>
      </c>
      <c r="IW136" s="51">
        <f t="shared" si="726"/>
        <v>157805.59437500016</v>
      </c>
      <c r="IX136" s="199">
        <f t="shared" si="877"/>
        <v>10000</v>
      </c>
      <c r="IY136" s="128">
        <f t="shared" si="727"/>
        <v>228.00142893211159</v>
      </c>
      <c r="IZ136" s="408">
        <f t="shared" si="728"/>
        <v>0</v>
      </c>
      <c r="JA136" s="58">
        <f t="shared" si="729"/>
        <v>931.95916666666494</v>
      </c>
      <c r="JB136" s="52">
        <f t="shared" si="730"/>
        <v>220.02</v>
      </c>
      <c r="JC136" s="51">
        <f t="shared" si="731"/>
        <v>711.93916666666496</v>
      </c>
      <c r="JD136" s="57">
        <f t="shared" si="732"/>
        <v>149396.18250000008</v>
      </c>
      <c r="JE136" s="280">
        <f t="shared" si="733"/>
        <v>10000</v>
      </c>
      <c r="JF136" s="280">
        <f t="shared" si="734"/>
        <v>0</v>
      </c>
      <c r="JG136" s="468">
        <f t="shared" si="735"/>
        <v>-931.95916666666494</v>
      </c>
      <c r="JH136" s="46">
        <f t="shared" si="736"/>
        <v>-1126.4568749999989</v>
      </c>
      <c r="JI136" s="46">
        <f t="shared" si="737"/>
        <v>-894.21687499999894</v>
      </c>
      <c r="JJ136" s="48"/>
      <c r="JL136" s="45">
        <v>75</v>
      </c>
      <c r="JM136" s="46">
        <f t="shared" si="738"/>
        <v>1124.4930833333331</v>
      </c>
      <c r="JN136" s="46">
        <f t="shared" si="739"/>
        <v>217.82</v>
      </c>
      <c r="JO136" s="128">
        <f t="shared" si="740"/>
        <v>906.67308333333312</v>
      </c>
      <c r="JP136" s="46">
        <f t="shared" si="878"/>
        <v>264.01</v>
      </c>
      <c r="JQ136" s="46">
        <f t="shared" si="741"/>
        <v>642.66308333333313</v>
      </c>
      <c r="JR136" s="51">
        <f t="shared" si="742"/>
        <v>157766.23874999996</v>
      </c>
      <c r="JS136" s="51">
        <f t="shared" si="936"/>
        <v>148146.71949307629</v>
      </c>
      <c r="JT136" s="199">
        <f t="shared" si="879"/>
        <v>10000</v>
      </c>
      <c r="JU136" s="128">
        <f t="shared" si="743"/>
        <v>217.81099358987197</v>
      </c>
      <c r="JV136" s="408">
        <f t="shared" si="744"/>
        <v>0</v>
      </c>
      <c r="JW136" s="58">
        <f t="shared" si="745"/>
        <v>930.37233333333074</v>
      </c>
      <c r="JX136" s="52">
        <f t="shared" si="746"/>
        <v>205.84</v>
      </c>
      <c r="JY136" s="51">
        <f t="shared" si="747"/>
        <v>724.53233333333071</v>
      </c>
      <c r="JZ136" s="51">
        <f t="shared" si="748"/>
        <v>149365.19500000024</v>
      </c>
      <c r="KA136" s="199">
        <f t="shared" si="937"/>
        <v>139999.9999999993</v>
      </c>
      <c r="KB136" s="128">
        <f t="shared" si="880"/>
        <v>10000</v>
      </c>
      <c r="KC136" s="204">
        <f t="shared" si="749"/>
        <v>0</v>
      </c>
      <c r="KD136" s="468">
        <f t="shared" si="881"/>
        <v>-930.37233333333074</v>
      </c>
      <c r="KE136" s="46">
        <f t="shared" si="750"/>
        <v>-1124.4930833333331</v>
      </c>
      <c r="KF136" s="46">
        <f t="shared" si="751"/>
        <v>-906.67308333333312</v>
      </c>
      <c r="KG136" s="48"/>
      <c r="KI136" s="45">
        <v>75</v>
      </c>
      <c r="KJ136" s="46">
        <f t="shared" si="752"/>
        <v>1124.4890404061762</v>
      </c>
      <c r="KK136" s="46">
        <f t="shared" si="753"/>
        <v>220.6</v>
      </c>
      <c r="KL136" s="128">
        <f t="shared" si="754"/>
        <v>903.88904040617615</v>
      </c>
      <c r="KM136" s="46">
        <f t="shared" si="755"/>
        <v>263.8986410573807</v>
      </c>
      <c r="KN136" s="46">
        <f t="shared" si="756"/>
        <v>639.99039934879545</v>
      </c>
      <c r="KO136" s="51">
        <f t="shared" si="757"/>
        <v>157699.19423507963</v>
      </c>
      <c r="KP136" s="199">
        <f t="shared" si="938"/>
        <v>152127.63783534622</v>
      </c>
      <c r="KQ136" s="199">
        <f t="shared" si="882"/>
        <v>10000</v>
      </c>
      <c r="KR136" s="128">
        <f t="shared" si="758"/>
        <v>286.05649991235242</v>
      </c>
      <c r="KS136" s="408">
        <f t="shared" si="759"/>
        <v>0</v>
      </c>
      <c r="KT136" s="45">
        <v>75</v>
      </c>
      <c r="KU136" s="46">
        <f t="shared" si="883"/>
        <v>1124.49</v>
      </c>
      <c r="KV136" s="46">
        <f t="shared" si="760"/>
        <v>220.6</v>
      </c>
      <c r="KW136" s="128">
        <f t="shared" si="761"/>
        <v>903.89</v>
      </c>
      <c r="KX136" s="46">
        <f t="shared" si="762"/>
        <v>263.89851521114934</v>
      </c>
      <c r="KY136" s="46">
        <f t="shared" si="763"/>
        <v>639.99148478885058</v>
      </c>
      <c r="KZ136" s="51">
        <f t="shared" si="764"/>
        <v>157699.11764190075</v>
      </c>
      <c r="LA136" s="153">
        <f t="shared" si="939"/>
        <v>152127.63783534622</v>
      </c>
      <c r="LB136" s="58">
        <f t="shared" si="765"/>
        <v>930.59633333333579</v>
      </c>
      <c r="LC136" s="52">
        <f t="shared" si="766"/>
        <v>209.26</v>
      </c>
      <c r="LD136" s="51">
        <f t="shared" si="767"/>
        <v>721.3363333333358</v>
      </c>
      <c r="LE136" s="51">
        <f t="shared" si="768"/>
        <v>149321.45500000002</v>
      </c>
      <c r="LF136" s="51">
        <f t="shared" si="940"/>
        <v>144306.53599999996</v>
      </c>
      <c r="LG136" s="128">
        <f t="shared" si="769"/>
        <v>10000</v>
      </c>
      <c r="LH136" s="204">
        <f t="shared" si="770"/>
        <v>0</v>
      </c>
      <c r="LI136" s="479">
        <f t="shared" si="771"/>
        <v>-930.59633333333579</v>
      </c>
      <c r="LJ136" s="46">
        <f t="shared" si="884"/>
        <v>-1124.49</v>
      </c>
      <c r="LK136" s="46">
        <f t="shared" si="885"/>
        <v>-903.89</v>
      </c>
      <c r="LL136" s="48"/>
      <c r="LN136" s="45">
        <v>75</v>
      </c>
      <c r="LO136" s="46">
        <f t="shared" si="772"/>
        <v>1123.1238136873469</v>
      </c>
      <c r="LP136" s="46">
        <f t="shared" si="909"/>
        <v>286.66000000000003</v>
      </c>
      <c r="LQ136" s="46">
        <f t="shared" si="773"/>
        <v>836.46381368734683</v>
      </c>
      <c r="LR136" s="46">
        <f t="shared" si="774"/>
        <v>260.55351767831922</v>
      </c>
      <c r="LS136" s="46">
        <f t="shared" si="775"/>
        <v>575.91029600902766</v>
      </c>
      <c r="LT136" s="51">
        <f t="shared" si="776"/>
        <v>155756.20031098247</v>
      </c>
      <c r="LU136" s="199">
        <f t="shared" si="886"/>
        <v>10000</v>
      </c>
      <c r="LV136" s="58">
        <f t="shared" si="777"/>
        <v>933.33033333333128</v>
      </c>
      <c r="LW136" s="52">
        <f t="shared" si="910"/>
        <v>286.66000000000003</v>
      </c>
      <c r="LX136" s="51">
        <f t="shared" si="778"/>
        <v>646.6703333333312</v>
      </c>
      <c r="LY136" s="51">
        <f t="shared" si="779"/>
        <v>147739.6449999997</v>
      </c>
      <c r="LZ136" s="46">
        <f t="shared" si="887"/>
        <v>286.66000000000003</v>
      </c>
      <c r="MA136" s="199">
        <f t="shared" si="888"/>
        <v>10000</v>
      </c>
      <c r="MB136" s="468">
        <f t="shared" si="780"/>
        <v>-933.33033333333128</v>
      </c>
      <c r="MC136" s="46">
        <f t="shared" si="781"/>
        <v>-1123.1238136873469</v>
      </c>
      <c r="MD136" s="46">
        <f t="shared" si="782"/>
        <v>-836.46381368734683</v>
      </c>
      <c r="ME136" s="48"/>
      <c r="MG136" s="45">
        <v>75</v>
      </c>
      <c r="MH136" s="46">
        <f t="shared" si="783"/>
        <v>1076.608661999408</v>
      </c>
      <c r="MI136" s="46">
        <f t="shared" si="911"/>
        <v>165.17000000000002</v>
      </c>
      <c r="MJ136" s="46">
        <f t="shared" si="784"/>
        <v>911.43866199940794</v>
      </c>
      <c r="MK136" s="46">
        <f t="shared" si="785"/>
        <v>254.11918529378019</v>
      </c>
      <c r="ML136" s="46">
        <f t="shared" si="786"/>
        <v>657.31947670562772</v>
      </c>
      <c r="MM136" s="51">
        <f t="shared" si="787"/>
        <v>151814.19169956248</v>
      </c>
      <c r="MN136" s="199">
        <f t="shared" si="889"/>
        <v>10000</v>
      </c>
      <c r="MO136" s="58">
        <f t="shared" si="788"/>
        <v>889.32945707741396</v>
      </c>
      <c r="MP136" s="52">
        <f t="shared" si="912"/>
        <v>156.26</v>
      </c>
      <c r="MQ136" s="51">
        <f t="shared" si="789"/>
        <v>733.06945707741397</v>
      </c>
      <c r="MR136" s="57">
        <f t="shared" si="790"/>
        <v>143509.20071919393</v>
      </c>
      <c r="MS136" s="199">
        <f t="shared" si="890"/>
        <v>10000</v>
      </c>
      <c r="MT136" s="468">
        <f t="shared" si="891"/>
        <v>-889.32945707741396</v>
      </c>
      <c r="MU136" s="46">
        <f t="shared" si="791"/>
        <v>-1076.608661999408</v>
      </c>
      <c r="MV136" s="46">
        <f t="shared" si="792"/>
        <v>-911.43866199940794</v>
      </c>
      <c r="MW136" s="48"/>
      <c r="MY136" s="45">
        <v>75</v>
      </c>
      <c r="MZ136" s="46">
        <f t="shared" si="793"/>
        <v>1076.608661999408</v>
      </c>
      <c r="NA136" s="46">
        <f t="shared" si="913"/>
        <v>165.17000000000002</v>
      </c>
      <c r="NB136" s="128">
        <f t="shared" si="794"/>
        <v>911.43866199940794</v>
      </c>
      <c r="NC136" s="46">
        <f t="shared" si="795"/>
        <v>254.11918529378019</v>
      </c>
      <c r="ND136" s="46">
        <f t="shared" si="796"/>
        <v>657.31947670562772</v>
      </c>
      <c r="NE136" s="51">
        <f t="shared" si="797"/>
        <v>151814.19169956248</v>
      </c>
      <c r="NF136" s="153">
        <f t="shared" si="892"/>
        <v>10000</v>
      </c>
      <c r="NG136" s="45">
        <v>75</v>
      </c>
      <c r="NH136" s="46">
        <f t="shared" si="798"/>
        <v>1076.6099999999999</v>
      </c>
      <c r="NI136" s="46">
        <f t="shared" si="914"/>
        <v>165.17000000000002</v>
      </c>
      <c r="NJ136" s="128">
        <f t="shared" si="893"/>
        <v>911.44</v>
      </c>
      <c r="NK136" s="46">
        <f t="shared" si="894"/>
        <v>254.11899304321992</v>
      </c>
      <c r="NL136" s="46">
        <f t="shared" si="799"/>
        <v>657.32100695678014</v>
      </c>
      <c r="NM136" s="51">
        <f t="shared" si="800"/>
        <v>151814.07481897518</v>
      </c>
      <c r="NN136" s="58">
        <f t="shared" si="801"/>
        <v>888.78037499999857</v>
      </c>
      <c r="NO136" s="52">
        <f t="shared" si="915"/>
        <v>156.30000000000001</v>
      </c>
      <c r="NP136" s="51">
        <f t="shared" si="802"/>
        <v>732.4803749999985</v>
      </c>
      <c r="NQ136" s="57">
        <f t="shared" si="803"/>
        <v>143551.78187500019</v>
      </c>
      <c r="NR136" s="153">
        <f t="shared" si="895"/>
        <v>10000</v>
      </c>
      <c r="NS136" s="469">
        <f t="shared" si="804"/>
        <v>-888.78037499999857</v>
      </c>
      <c r="NT136" s="46">
        <f t="shared" si="805"/>
        <v>-1076.6099999999999</v>
      </c>
      <c r="NU136" s="46">
        <f t="shared" si="806"/>
        <v>-911.44</v>
      </c>
      <c r="NV136" s="48"/>
      <c r="NX136" s="45">
        <v>75</v>
      </c>
      <c r="NY136" s="46">
        <f t="shared" si="807"/>
        <v>1076.6456011701148</v>
      </c>
      <c r="NZ136" s="46">
        <f t="shared" si="916"/>
        <v>160.47999999999999</v>
      </c>
      <c r="OA136" s="46">
        <f t="shared" si="808"/>
        <v>916.16560117011477</v>
      </c>
      <c r="OB136" s="46">
        <f t="shared" si="809"/>
        <v>254.22648040115121</v>
      </c>
      <c r="OC136" s="46">
        <f t="shared" si="810"/>
        <v>661.93912076896356</v>
      </c>
      <c r="OD136" s="51">
        <f t="shared" si="811"/>
        <v>151873.94911992174</v>
      </c>
      <c r="OE136" s="57">
        <f t="shared" si="941"/>
        <v>148146.71949307629</v>
      </c>
      <c r="OF136" s="153">
        <f t="shared" si="896"/>
        <v>10000</v>
      </c>
      <c r="OG136" s="58">
        <f t="shared" si="812"/>
        <v>889.48383333333379</v>
      </c>
      <c r="OH136" s="241">
        <f t="shared" si="942"/>
        <v>151.64999999999998</v>
      </c>
      <c r="OI136" s="51">
        <f t="shared" si="813"/>
        <v>737.83383333333381</v>
      </c>
      <c r="OJ136" s="51">
        <f t="shared" si="814"/>
        <v>143580.1825</v>
      </c>
      <c r="OK136" s="153">
        <f t="shared" si="943"/>
        <v>139999.9999999993</v>
      </c>
      <c r="OL136" s="153">
        <f t="shared" si="897"/>
        <v>10000</v>
      </c>
      <c r="OM136" s="468">
        <f t="shared" si="898"/>
        <v>-889.48383333333379</v>
      </c>
      <c r="ON136" s="46">
        <f t="shared" si="899"/>
        <v>-1076.6456011701148</v>
      </c>
      <c r="OO136" s="46">
        <f t="shared" si="815"/>
        <v>-916.16560117011477</v>
      </c>
      <c r="OP136" s="48"/>
      <c r="OR136" s="45">
        <v>75</v>
      </c>
      <c r="OS136" s="46">
        <f t="shared" si="816"/>
        <v>1076.765700416463</v>
      </c>
      <c r="OT136" s="46">
        <f t="shared" si="917"/>
        <v>161.11000000000001</v>
      </c>
      <c r="OU136" s="128">
        <f t="shared" si="817"/>
        <v>915.65570041646299</v>
      </c>
      <c r="OV136" s="46">
        <f t="shared" si="818"/>
        <v>254.22718055715464</v>
      </c>
      <c r="OW136" s="46">
        <f t="shared" si="819"/>
        <v>661.42851985930838</v>
      </c>
      <c r="OX136" s="51">
        <f t="shared" si="820"/>
        <v>151874.87981443349</v>
      </c>
      <c r="OY136" s="51">
        <f t="shared" si="944"/>
        <v>148724.04220635575</v>
      </c>
      <c r="OZ136" s="153">
        <f t="shared" si="900"/>
        <v>10000</v>
      </c>
      <c r="PA136" s="45">
        <v>75</v>
      </c>
      <c r="PB136" s="46">
        <f t="shared" si="821"/>
        <v>1076.765700416463</v>
      </c>
      <c r="PC136" s="46">
        <f t="shared" si="945"/>
        <v>161.11000000000001</v>
      </c>
      <c r="PD136" s="128">
        <f t="shared" si="822"/>
        <v>915.65570041646299</v>
      </c>
      <c r="PE136" s="46">
        <f t="shared" si="823"/>
        <v>254.22718055715464</v>
      </c>
      <c r="PF136" s="46">
        <f t="shared" si="824"/>
        <v>661.42851985930838</v>
      </c>
      <c r="PG136" s="51">
        <f t="shared" si="825"/>
        <v>151874.87981443349</v>
      </c>
      <c r="PH136" s="57">
        <f t="shared" si="946"/>
        <v>148723.85830825308</v>
      </c>
      <c r="PI136" s="688">
        <f t="shared" si="826"/>
        <v>889.6533333333341</v>
      </c>
      <c r="PJ136" s="52">
        <f t="shared" si="947"/>
        <v>152.53</v>
      </c>
      <c r="PK136" s="51">
        <f t="shared" si="827"/>
        <v>737.12333333333413</v>
      </c>
      <c r="PL136" s="57">
        <f t="shared" si="828"/>
        <v>143585.95000000022</v>
      </c>
      <c r="PM136" s="57">
        <f t="shared" si="948"/>
        <v>140801.98399999994</v>
      </c>
      <c r="PN136" s="153">
        <f t="shared" si="901"/>
        <v>10000</v>
      </c>
      <c r="PO136" s="469">
        <f t="shared" si="829"/>
        <v>-889.6533333333341</v>
      </c>
      <c r="PP136" s="46">
        <f t="shared" si="830"/>
        <v>-1076.765700416463</v>
      </c>
      <c r="PQ136" s="46">
        <f t="shared" si="831"/>
        <v>-915.65570041646299</v>
      </c>
      <c r="PR136" s="48"/>
    </row>
    <row r="137" spans="2:434" hidden="1" x14ac:dyDescent="0.3">
      <c r="B137" s="45">
        <v>76</v>
      </c>
      <c r="C137" s="46">
        <f t="shared" si="596"/>
        <v>1111.77</v>
      </c>
      <c r="D137" s="46">
        <f t="shared" si="597"/>
        <v>100</v>
      </c>
      <c r="E137" s="46">
        <f t="shared" si="598"/>
        <v>1011.77</v>
      </c>
      <c r="F137" s="46">
        <f t="shared" si="599"/>
        <v>243.08052778654948</v>
      </c>
      <c r="G137" s="46">
        <f t="shared" si="600"/>
        <v>768.68947221345047</v>
      </c>
      <c r="H137" s="51">
        <f t="shared" si="601"/>
        <v>145079.62719971623</v>
      </c>
      <c r="I137" s="58">
        <f t="shared" si="602"/>
        <v>933.33333333333337</v>
      </c>
      <c r="J137" s="52">
        <f t="shared" si="603"/>
        <v>100</v>
      </c>
      <c r="K137" s="51">
        <f t="shared" si="604"/>
        <v>833.33333333333337</v>
      </c>
      <c r="L137" s="57">
        <f t="shared" si="605"/>
        <v>136666.66666666593</v>
      </c>
      <c r="M137" s="468">
        <f t="shared" si="832"/>
        <v>-933.33333333333337</v>
      </c>
      <c r="N137" s="46">
        <f t="shared" si="833"/>
        <v>-1111.77</v>
      </c>
      <c r="O137" s="47"/>
      <c r="P137" s="46">
        <f t="shared" si="834"/>
        <v>-1011.77</v>
      </c>
      <c r="Q137" s="48"/>
      <c r="R137" s="29"/>
      <c r="S137" s="29"/>
      <c r="T137" s="45">
        <v>76</v>
      </c>
      <c r="U137" s="46">
        <f t="shared" si="606"/>
        <v>1148.01</v>
      </c>
      <c r="V137" s="46">
        <f t="shared" si="607"/>
        <v>136.24</v>
      </c>
      <c r="W137" s="46">
        <f t="shared" si="835"/>
        <v>1011.77</v>
      </c>
      <c r="X137" s="46">
        <f t="shared" si="608"/>
        <v>243.08052778654948</v>
      </c>
      <c r="Y137" s="46">
        <f t="shared" si="609"/>
        <v>768.68947221345047</v>
      </c>
      <c r="Z137" s="51">
        <f t="shared" si="610"/>
        <v>145079.62719971623</v>
      </c>
      <c r="AA137" s="58">
        <f t="shared" si="611"/>
        <v>961.77333333333331</v>
      </c>
      <c r="AB137" s="52">
        <f t="shared" si="612"/>
        <v>128.44</v>
      </c>
      <c r="AC137" s="51">
        <f t="shared" si="613"/>
        <v>833.33333333333337</v>
      </c>
      <c r="AD137" s="57">
        <f t="shared" si="614"/>
        <v>136666.66666666593</v>
      </c>
      <c r="AE137" s="468">
        <f t="shared" si="836"/>
        <v>-961.77333333333331</v>
      </c>
      <c r="AF137" s="46">
        <f t="shared" si="615"/>
        <v>-1148.01</v>
      </c>
      <c r="AG137" s="47"/>
      <c r="AH137" s="46">
        <f t="shared" si="837"/>
        <v>-1011.77</v>
      </c>
      <c r="AI137" s="48"/>
      <c r="AJ137" s="29"/>
      <c r="AK137" s="45">
        <v>76</v>
      </c>
      <c r="AL137" s="46">
        <f t="shared" si="616"/>
        <v>1117.72</v>
      </c>
      <c r="AM137" s="46"/>
      <c r="AN137" s="46"/>
      <c r="AO137" s="46">
        <f t="shared" si="617"/>
        <v>135.74</v>
      </c>
      <c r="AP137" s="128">
        <f t="shared" si="618"/>
        <v>981.98</v>
      </c>
      <c r="AQ137" s="128"/>
      <c r="AR137" s="128"/>
      <c r="AS137" s="46">
        <f t="shared" si="619"/>
        <v>250.2409129723826</v>
      </c>
      <c r="AT137" s="46">
        <f t="shared" si="620"/>
        <v>731.73908702761742</v>
      </c>
      <c r="AU137" s="51"/>
      <c r="AV137" s="51"/>
      <c r="AW137" s="51">
        <f t="shared" si="621"/>
        <v>149412.80869640195</v>
      </c>
      <c r="AX137" s="58">
        <f t="shared" si="622"/>
        <v>927.38215694565588</v>
      </c>
      <c r="AY137" s="52"/>
      <c r="AZ137" s="52"/>
      <c r="BA137" s="52">
        <f t="shared" si="623"/>
        <v>128.46</v>
      </c>
      <c r="BB137" s="51">
        <f t="shared" si="624"/>
        <v>798.92215694565584</v>
      </c>
      <c r="BC137" s="51"/>
      <c r="BD137" s="51"/>
      <c r="BE137" s="57">
        <f t="shared" si="625"/>
        <v>141294.05607213013</v>
      </c>
      <c r="BF137" s="468">
        <f t="shared" si="626"/>
        <v>-927.38215694565588</v>
      </c>
      <c r="BG137" s="46">
        <f t="shared" si="627"/>
        <v>-1117.72</v>
      </c>
      <c r="BH137" s="46">
        <f t="shared" si="628"/>
        <v>-981.98</v>
      </c>
      <c r="BI137" s="48"/>
      <c r="BJ137" s="12"/>
      <c r="BK137" s="45">
        <v>76</v>
      </c>
      <c r="BL137" s="46">
        <f t="shared" si="838"/>
        <v>1144.49</v>
      </c>
      <c r="BM137" s="46">
        <f t="shared" si="839"/>
        <v>132.72</v>
      </c>
      <c r="BN137" s="46">
        <f t="shared" si="840"/>
        <v>1011.77</v>
      </c>
      <c r="BO137" s="46">
        <f t="shared" si="629"/>
        <v>243.08052778654948</v>
      </c>
      <c r="BP137" s="46">
        <f t="shared" si="630"/>
        <v>768.68947221345047</v>
      </c>
      <c r="BQ137" s="51">
        <f t="shared" si="631"/>
        <v>145079.62719971623</v>
      </c>
      <c r="BR137" s="57">
        <f t="shared" si="918"/>
        <v>148146.71949307629</v>
      </c>
      <c r="BS137" s="58">
        <f t="shared" si="632"/>
        <v>958.75333333333333</v>
      </c>
      <c r="BT137" s="52">
        <f t="shared" si="841"/>
        <v>125.42</v>
      </c>
      <c r="BU137" s="51">
        <f t="shared" si="633"/>
        <v>833.33333333333337</v>
      </c>
      <c r="BV137" s="51">
        <f t="shared" si="634"/>
        <v>136666.66666666593</v>
      </c>
      <c r="BW137" s="153">
        <f t="shared" si="919"/>
        <v>139999.9999999993</v>
      </c>
      <c r="BX137" s="468">
        <f t="shared" si="842"/>
        <v>-958.75333333333333</v>
      </c>
      <c r="BY137" s="46">
        <f t="shared" si="843"/>
        <v>-1144.49</v>
      </c>
      <c r="BZ137" s="46">
        <f t="shared" si="635"/>
        <v>-1011.77</v>
      </c>
      <c r="CA137" s="48"/>
      <c r="CB137" s="29"/>
      <c r="CC137" s="45">
        <v>76</v>
      </c>
      <c r="CD137" s="128">
        <f t="shared" si="636"/>
        <v>1117.6300000000001</v>
      </c>
      <c r="CE137" s="46">
        <f t="shared" si="844"/>
        <v>132.6</v>
      </c>
      <c r="CF137" s="128">
        <f t="shared" si="637"/>
        <v>985.03</v>
      </c>
      <c r="CG137" s="46">
        <f t="shared" si="845"/>
        <v>249.88254428823075</v>
      </c>
      <c r="CH137" s="46">
        <f t="shared" si="638"/>
        <v>735.14745571176923</v>
      </c>
      <c r="CI137" s="51">
        <f t="shared" si="639"/>
        <v>149194.37911722669</v>
      </c>
      <c r="CJ137" s="199">
        <f t="shared" si="920"/>
        <v>152127.63783534622</v>
      </c>
      <c r="CK137" s="153">
        <f t="shared" si="846"/>
        <v>10000</v>
      </c>
      <c r="CL137" s="45">
        <v>76</v>
      </c>
      <c r="CM137" s="46">
        <f t="shared" si="847"/>
        <v>1117.6300000000001</v>
      </c>
      <c r="CN137" s="128">
        <f t="shared" si="640"/>
        <v>132.6</v>
      </c>
      <c r="CO137" s="128">
        <f t="shared" si="641"/>
        <v>985.03</v>
      </c>
      <c r="CP137" s="46">
        <f t="shared" si="642"/>
        <v>249.88254428823075</v>
      </c>
      <c r="CQ137" s="46">
        <f t="shared" si="643"/>
        <v>735.14745571176923</v>
      </c>
      <c r="CR137" s="51">
        <f t="shared" si="644"/>
        <v>149194.37911722669</v>
      </c>
      <c r="CS137" s="153">
        <f t="shared" si="921"/>
        <v>152127.63783534622</v>
      </c>
      <c r="CT137" s="58">
        <f t="shared" si="645"/>
        <v>927.86033333333398</v>
      </c>
      <c r="CU137" s="52">
        <f t="shared" si="848"/>
        <v>125.78</v>
      </c>
      <c r="CV137" s="51">
        <f t="shared" si="849"/>
        <v>802.08033333333401</v>
      </c>
      <c r="CW137" s="51">
        <f t="shared" si="646"/>
        <v>141098.21466666658</v>
      </c>
      <c r="CX137" s="57">
        <f t="shared" si="922"/>
        <v>144306.53599999996</v>
      </c>
      <c r="CY137" s="153">
        <f t="shared" si="850"/>
        <v>10000</v>
      </c>
      <c r="CZ137" s="479">
        <f t="shared" si="647"/>
        <v>-927.86033333333398</v>
      </c>
      <c r="DA137" s="46">
        <f t="shared" si="851"/>
        <v>-1117.6300000000001</v>
      </c>
      <c r="DB137" s="46">
        <f t="shared" si="852"/>
        <v>-985.03</v>
      </c>
      <c r="DC137" s="48"/>
      <c r="DE137" s="45">
        <v>76</v>
      </c>
      <c r="DF137" s="46">
        <f t="shared" si="648"/>
        <v>1098.43</v>
      </c>
      <c r="DG137" s="46">
        <f t="shared" si="923"/>
        <v>86.66</v>
      </c>
      <c r="DH137" s="46">
        <f t="shared" si="649"/>
        <v>1011.77</v>
      </c>
      <c r="DI137" s="46">
        <f t="shared" si="650"/>
        <v>243.08052778654948</v>
      </c>
      <c r="DJ137" s="46">
        <f t="shared" si="651"/>
        <v>768.68947221345047</v>
      </c>
      <c r="DK137" s="51">
        <f t="shared" si="652"/>
        <v>145079.62719971623</v>
      </c>
      <c r="DL137" s="58">
        <f t="shared" si="653"/>
        <v>919.99333333333334</v>
      </c>
      <c r="DM137" s="52">
        <f t="shared" si="924"/>
        <v>86.66</v>
      </c>
      <c r="DN137" s="51">
        <f t="shared" si="654"/>
        <v>833.33333333333337</v>
      </c>
      <c r="DO137" s="57">
        <f t="shared" si="655"/>
        <v>136666.66666666593</v>
      </c>
      <c r="DP137" s="468">
        <f t="shared" si="853"/>
        <v>-919.99333333333334</v>
      </c>
      <c r="DQ137" s="46">
        <f t="shared" si="854"/>
        <v>-1098.43</v>
      </c>
      <c r="DR137" s="47"/>
      <c r="DS137" s="46">
        <f t="shared" si="855"/>
        <v>-1011.77</v>
      </c>
      <c r="DT137" s="48"/>
      <c r="DU137" s="29"/>
      <c r="DV137" s="45">
        <v>76</v>
      </c>
      <c r="DW137" s="46">
        <f t="shared" si="856"/>
        <v>1074.96</v>
      </c>
      <c r="DX137" s="46">
        <f t="shared" si="925"/>
        <v>63.19</v>
      </c>
      <c r="DY137" s="46">
        <f t="shared" si="857"/>
        <v>1011.77</v>
      </c>
      <c r="DZ137" s="46">
        <f t="shared" si="656"/>
        <v>243.08052778654948</v>
      </c>
      <c r="EA137" s="46">
        <f t="shared" si="657"/>
        <v>768.68947221345047</v>
      </c>
      <c r="EB137" s="51">
        <f t="shared" si="658"/>
        <v>145079.62719971623</v>
      </c>
      <c r="EC137" s="58">
        <f t="shared" si="659"/>
        <v>892.90333333333342</v>
      </c>
      <c r="ED137" s="52">
        <f t="shared" si="926"/>
        <v>59.569999999999993</v>
      </c>
      <c r="EE137" s="51">
        <f t="shared" si="660"/>
        <v>833.33333333333337</v>
      </c>
      <c r="EF137" s="57">
        <f t="shared" si="661"/>
        <v>136666.66666666593</v>
      </c>
      <c r="EG137" s="468">
        <f t="shared" si="858"/>
        <v>-892.90333333333342</v>
      </c>
      <c r="EH137" s="46">
        <f t="shared" si="859"/>
        <v>-1074.96</v>
      </c>
      <c r="EI137" s="47"/>
      <c r="EJ137" s="46">
        <f t="shared" si="860"/>
        <v>-1011.77</v>
      </c>
      <c r="EK137" s="48"/>
      <c r="EL137" s="29"/>
      <c r="EM137" s="45">
        <v>76</v>
      </c>
      <c r="EN137" s="46">
        <f t="shared" si="903"/>
        <v>1058.0868689014749</v>
      </c>
      <c r="EO137" s="46">
        <f t="shared" si="927"/>
        <v>63.489999999999995</v>
      </c>
      <c r="EP137" s="128">
        <f t="shared" si="662"/>
        <v>994.59686890147486</v>
      </c>
      <c r="EQ137" s="46">
        <f t="shared" si="663"/>
        <v>244.2364458758598</v>
      </c>
      <c r="ER137" s="46">
        <f t="shared" si="664"/>
        <v>750.36042302561509</v>
      </c>
      <c r="ES137" s="51">
        <f t="shared" si="665"/>
        <v>145791.50710249026</v>
      </c>
      <c r="ET137" s="153">
        <f t="shared" si="861"/>
        <v>10000</v>
      </c>
      <c r="EU137" s="45">
        <v>76</v>
      </c>
      <c r="EV137" s="46">
        <f t="shared" si="666"/>
        <v>1058.0899999999999</v>
      </c>
      <c r="EW137" s="46">
        <f t="shared" si="928"/>
        <v>63.489999999999995</v>
      </c>
      <c r="EX137" s="128">
        <f t="shared" si="667"/>
        <v>994.6</v>
      </c>
      <c r="EY137" s="46">
        <f t="shared" si="668"/>
        <v>244.23601253806956</v>
      </c>
      <c r="EZ137" s="46">
        <f t="shared" si="669"/>
        <v>750.36398746193049</v>
      </c>
      <c r="FA137" s="51">
        <f t="shared" si="670"/>
        <v>145791.24353537982</v>
      </c>
      <c r="FB137" s="58">
        <f t="shared" si="671"/>
        <v>874.86920833333363</v>
      </c>
      <c r="FC137" s="52">
        <f t="shared" si="929"/>
        <v>59.97</v>
      </c>
      <c r="FD137" s="51">
        <f t="shared" si="862"/>
        <v>814.8992083333336</v>
      </c>
      <c r="FE137" s="57">
        <f t="shared" si="672"/>
        <v>137589.7301666665</v>
      </c>
      <c r="FF137" s="153">
        <f t="shared" si="863"/>
        <v>10000</v>
      </c>
      <c r="FG137" s="469">
        <f t="shared" si="673"/>
        <v>-874.86920833333363</v>
      </c>
      <c r="FH137" s="46">
        <f t="shared" si="674"/>
        <v>-1058.0899999999999</v>
      </c>
      <c r="FI137" s="46">
        <f t="shared" si="675"/>
        <v>-994.6</v>
      </c>
      <c r="FJ137" s="48"/>
      <c r="FL137" s="45">
        <v>76</v>
      </c>
      <c r="FM137" s="46">
        <f t="shared" si="864"/>
        <v>1075.95</v>
      </c>
      <c r="FN137" s="46">
        <f t="shared" si="904"/>
        <v>64.180000000000007</v>
      </c>
      <c r="FO137" s="46">
        <f t="shared" si="865"/>
        <v>1011.77</v>
      </c>
      <c r="FP137" s="46">
        <f t="shared" si="676"/>
        <v>243.08052778654948</v>
      </c>
      <c r="FQ137" s="46">
        <f t="shared" si="677"/>
        <v>768.68947221345047</v>
      </c>
      <c r="FR137" s="51">
        <f t="shared" si="678"/>
        <v>145079.62719971623</v>
      </c>
      <c r="FS137" s="57">
        <f t="shared" si="930"/>
        <v>148146.71949307629</v>
      </c>
      <c r="FT137" s="58">
        <f t="shared" si="679"/>
        <v>893.98333333333335</v>
      </c>
      <c r="FU137" s="241">
        <f t="shared" si="905"/>
        <v>60.649999999999991</v>
      </c>
      <c r="FV137" s="51">
        <f t="shared" si="680"/>
        <v>833.33333333333337</v>
      </c>
      <c r="FW137" s="51">
        <f t="shared" si="681"/>
        <v>136666.66666666593</v>
      </c>
      <c r="FX137" s="153">
        <f t="shared" si="931"/>
        <v>139999.9999999993</v>
      </c>
      <c r="FY137" s="468">
        <f t="shared" si="866"/>
        <v>-893.98333333333335</v>
      </c>
      <c r="FZ137" s="46">
        <f t="shared" si="867"/>
        <v>-1075.95</v>
      </c>
      <c r="GA137" s="46">
        <f t="shared" si="682"/>
        <v>-1011.77</v>
      </c>
      <c r="GB137" s="48"/>
      <c r="GD137" s="45">
        <v>76</v>
      </c>
      <c r="GE137" s="46">
        <f t="shared" si="906"/>
        <v>1060.0875939185617</v>
      </c>
      <c r="GF137" s="128">
        <f t="shared" si="932"/>
        <v>64.44</v>
      </c>
      <c r="GG137" s="128">
        <f t="shared" si="683"/>
        <v>995.6475939185616</v>
      </c>
      <c r="GH137" s="46">
        <f t="shared" si="684"/>
        <v>244.12829781255019</v>
      </c>
      <c r="GI137" s="46">
        <f t="shared" si="685"/>
        <v>751.51929610601144</v>
      </c>
      <c r="GJ137" s="51">
        <f t="shared" si="686"/>
        <v>145725.45939142411</v>
      </c>
      <c r="GK137" s="51">
        <f t="shared" si="933"/>
        <v>148724.04220635575</v>
      </c>
      <c r="GL137" s="153">
        <f t="shared" si="868"/>
        <v>10000</v>
      </c>
      <c r="GM137" s="45">
        <v>76</v>
      </c>
      <c r="GN137" s="46">
        <f t="shared" si="687"/>
        <v>1060.0899999999999</v>
      </c>
      <c r="GO137" s="46">
        <f t="shared" si="907"/>
        <v>64.44</v>
      </c>
      <c r="GP137" s="128">
        <f t="shared" si="869"/>
        <v>995.65</v>
      </c>
      <c r="GQ137" s="46">
        <f t="shared" si="688"/>
        <v>244.12797773020364</v>
      </c>
      <c r="GR137" s="46">
        <f t="shared" si="689"/>
        <v>751.52202226979637</v>
      </c>
      <c r="GS137" s="51">
        <f t="shared" si="690"/>
        <v>145725.26461585241</v>
      </c>
      <c r="GT137" s="57">
        <f t="shared" si="934"/>
        <v>148723.85830825308</v>
      </c>
      <c r="GU137" s="58">
        <f t="shared" si="691"/>
        <v>876.92633333333197</v>
      </c>
      <c r="GV137" s="52">
        <f t="shared" si="908"/>
        <v>61.010000000000005</v>
      </c>
      <c r="GW137" s="51">
        <f t="shared" si="870"/>
        <v>815.91633333333198</v>
      </c>
      <c r="GX137" s="57">
        <f t="shared" si="692"/>
        <v>137538.31866666663</v>
      </c>
      <c r="GY137" s="57">
        <f t="shared" si="935"/>
        <v>140801.98399999994</v>
      </c>
      <c r="GZ137" s="153">
        <f t="shared" si="871"/>
        <v>10000</v>
      </c>
      <c r="HA137" s="469">
        <f t="shared" si="693"/>
        <v>-876.92633333333197</v>
      </c>
      <c r="HB137" s="46">
        <f t="shared" si="694"/>
        <v>-1060.0899999999999</v>
      </c>
      <c r="HC137" s="46">
        <f t="shared" si="695"/>
        <v>-995.65</v>
      </c>
      <c r="HD137" s="48"/>
      <c r="HF137" s="45">
        <v>76</v>
      </c>
      <c r="HG137" s="46">
        <f t="shared" si="696"/>
        <v>1123.8775326810628</v>
      </c>
      <c r="HH137" s="46">
        <f t="shared" si="697"/>
        <v>250</v>
      </c>
      <c r="HI137" s="46">
        <f t="shared" si="698"/>
        <v>873.8775326810628</v>
      </c>
      <c r="HJ137" s="46">
        <f t="shared" si="699"/>
        <v>261.42443909141542</v>
      </c>
      <c r="HK137" s="46">
        <f t="shared" si="700"/>
        <v>612.45309358964732</v>
      </c>
      <c r="HL137" s="51">
        <f t="shared" si="701"/>
        <v>156242.21036125958</v>
      </c>
      <c r="HM137" s="153">
        <f t="shared" si="872"/>
        <v>10000</v>
      </c>
      <c r="HN137" s="58">
        <f t="shared" si="702"/>
        <v>933.33333333333724</v>
      </c>
      <c r="HO137" s="52">
        <f t="shared" si="703"/>
        <v>250</v>
      </c>
      <c r="HP137" s="51">
        <f t="shared" si="704"/>
        <v>683.33333333333724</v>
      </c>
      <c r="HQ137" s="57">
        <f t="shared" si="705"/>
        <v>148066.66666666593</v>
      </c>
      <c r="HR137" s="153">
        <f t="shared" si="873"/>
        <v>10000</v>
      </c>
      <c r="HS137" s="468">
        <f t="shared" si="706"/>
        <v>-933.33333333333724</v>
      </c>
      <c r="HT137" s="46">
        <f t="shared" si="707"/>
        <v>-1123.8775326810628</v>
      </c>
      <c r="HU137" s="46">
        <f t="shared" si="708"/>
        <v>-873.8775326810628</v>
      </c>
      <c r="HV137" s="48"/>
      <c r="HW137" s="29"/>
      <c r="HX137" s="45">
        <v>76</v>
      </c>
      <c r="HY137" s="128">
        <f t="shared" si="709"/>
        <v>1124.3399999999999</v>
      </c>
      <c r="HZ137" s="46">
        <f t="shared" si="710"/>
        <v>226.94</v>
      </c>
      <c r="IA137" s="46">
        <f t="shared" si="711"/>
        <v>897.4</v>
      </c>
      <c r="IB137" s="46">
        <f t="shared" si="712"/>
        <v>262.65251563792714</v>
      </c>
      <c r="IC137" s="46">
        <f t="shared" si="713"/>
        <v>634.74748436207278</v>
      </c>
      <c r="ID137" s="51">
        <f t="shared" si="714"/>
        <v>156956.76189839421</v>
      </c>
      <c r="IE137" s="153">
        <f t="shared" si="874"/>
        <v>10000</v>
      </c>
      <c r="IF137" s="58">
        <f t="shared" si="715"/>
        <v>930.14625019664186</v>
      </c>
      <c r="IG137" s="52">
        <f t="shared" si="716"/>
        <v>214.82</v>
      </c>
      <c r="IH137" s="51">
        <f t="shared" si="717"/>
        <v>715.32625019664192</v>
      </c>
      <c r="II137" s="57">
        <f t="shared" si="875"/>
        <v>148465.80498505526</v>
      </c>
      <c r="IJ137" s="153">
        <f t="shared" si="876"/>
        <v>10000</v>
      </c>
      <c r="IK137" s="468">
        <f t="shared" si="718"/>
        <v>-930.14625019664186</v>
      </c>
      <c r="IL137" s="46">
        <f t="shared" si="719"/>
        <v>-1124.3399999999999</v>
      </c>
      <c r="IM137" s="46">
        <f t="shared" si="720"/>
        <v>-897.4</v>
      </c>
      <c r="IN137" s="48"/>
      <c r="IO137" s="53">
        <f t="shared" si="721"/>
        <v>226.94500414137886</v>
      </c>
      <c r="IQ137" s="45">
        <v>76</v>
      </c>
      <c r="IR137" s="128">
        <f t="shared" si="722"/>
        <v>1126.4568749999989</v>
      </c>
      <c r="IS137" s="128">
        <f t="shared" si="723"/>
        <v>231.3</v>
      </c>
      <c r="IT137" s="128">
        <f t="shared" si="724"/>
        <v>895.15687499999899</v>
      </c>
      <c r="IU137" s="46">
        <f t="shared" si="902"/>
        <v>263.01</v>
      </c>
      <c r="IV137" s="46">
        <f t="shared" si="725"/>
        <v>632.146874999999</v>
      </c>
      <c r="IW137" s="51">
        <f t="shared" si="726"/>
        <v>157173.44750000015</v>
      </c>
      <c r="IX137" s="199">
        <f t="shared" si="877"/>
        <v>10000</v>
      </c>
      <c r="IY137" s="128">
        <f t="shared" si="727"/>
        <v>227.09458393773477</v>
      </c>
      <c r="IZ137" s="408">
        <f t="shared" si="728"/>
        <v>0</v>
      </c>
      <c r="JA137" s="58">
        <f t="shared" si="729"/>
        <v>931.95916666666494</v>
      </c>
      <c r="JB137" s="52">
        <f t="shared" si="730"/>
        <v>218.98</v>
      </c>
      <c r="JC137" s="51">
        <f t="shared" si="731"/>
        <v>712.97916666666492</v>
      </c>
      <c r="JD137" s="57">
        <f t="shared" si="732"/>
        <v>148683.20333333343</v>
      </c>
      <c r="JE137" s="280">
        <f t="shared" si="733"/>
        <v>10000</v>
      </c>
      <c r="JF137" s="280">
        <f t="shared" si="734"/>
        <v>0</v>
      </c>
      <c r="JG137" s="468">
        <f t="shared" si="735"/>
        <v>-931.95916666666494</v>
      </c>
      <c r="JH137" s="46">
        <f t="shared" si="736"/>
        <v>-1126.4568749999989</v>
      </c>
      <c r="JI137" s="46">
        <f t="shared" si="737"/>
        <v>-895.15687499999899</v>
      </c>
      <c r="JJ137" s="48"/>
      <c r="JL137" s="45">
        <v>76</v>
      </c>
      <c r="JM137" s="46">
        <f t="shared" si="738"/>
        <v>1124.4930833333331</v>
      </c>
      <c r="JN137" s="46">
        <f t="shared" si="739"/>
        <v>217.82</v>
      </c>
      <c r="JO137" s="128">
        <f t="shared" si="740"/>
        <v>906.67308333333312</v>
      </c>
      <c r="JP137" s="46">
        <f t="shared" si="878"/>
        <v>262.94</v>
      </c>
      <c r="JQ137" s="46">
        <f t="shared" si="741"/>
        <v>643.73308333333307</v>
      </c>
      <c r="JR137" s="51">
        <f t="shared" si="742"/>
        <v>157122.50566666664</v>
      </c>
      <c r="JS137" s="51">
        <f t="shared" si="936"/>
        <v>148146.71949307629</v>
      </c>
      <c r="JT137" s="199">
        <f t="shared" si="879"/>
        <v>10000</v>
      </c>
      <c r="JU137" s="128">
        <f t="shared" si="743"/>
        <v>217.81099358987197</v>
      </c>
      <c r="JV137" s="408">
        <f t="shared" si="744"/>
        <v>0</v>
      </c>
      <c r="JW137" s="58">
        <f t="shared" si="745"/>
        <v>930.37233333333074</v>
      </c>
      <c r="JX137" s="52">
        <f t="shared" si="746"/>
        <v>205.84</v>
      </c>
      <c r="JY137" s="51">
        <f t="shared" si="747"/>
        <v>724.53233333333071</v>
      </c>
      <c r="JZ137" s="51">
        <f t="shared" si="748"/>
        <v>148640.6626666669</v>
      </c>
      <c r="KA137" s="199">
        <f t="shared" si="937"/>
        <v>139999.9999999993</v>
      </c>
      <c r="KB137" s="128">
        <f t="shared" si="880"/>
        <v>10000</v>
      </c>
      <c r="KC137" s="204">
        <f t="shared" si="749"/>
        <v>0</v>
      </c>
      <c r="KD137" s="468">
        <f t="shared" si="881"/>
        <v>-930.37233333333074</v>
      </c>
      <c r="KE137" s="46">
        <f t="shared" si="750"/>
        <v>-1124.4930833333331</v>
      </c>
      <c r="KF137" s="46">
        <f t="shared" si="751"/>
        <v>-906.67308333333312</v>
      </c>
      <c r="KG137" s="48"/>
      <c r="KI137" s="45">
        <v>76</v>
      </c>
      <c r="KJ137" s="46">
        <f t="shared" si="752"/>
        <v>1124.4890404061762</v>
      </c>
      <c r="KK137" s="46">
        <f t="shared" si="753"/>
        <v>220.6</v>
      </c>
      <c r="KL137" s="128">
        <f t="shared" si="754"/>
        <v>903.88904040617615</v>
      </c>
      <c r="KM137" s="46">
        <f t="shared" si="755"/>
        <v>262.83199039179937</v>
      </c>
      <c r="KN137" s="46">
        <f t="shared" si="756"/>
        <v>641.05705001437673</v>
      </c>
      <c r="KO137" s="51">
        <f t="shared" si="757"/>
        <v>157058.13718506525</v>
      </c>
      <c r="KP137" s="199">
        <f t="shared" si="938"/>
        <v>152127.63783534622</v>
      </c>
      <c r="KQ137" s="199">
        <f t="shared" si="882"/>
        <v>10000</v>
      </c>
      <c r="KR137" s="128">
        <f t="shared" si="758"/>
        <v>286.05649991235242</v>
      </c>
      <c r="KS137" s="408">
        <f t="shared" si="759"/>
        <v>0</v>
      </c>
      <c r="KT137" s="45">
        <v>76</v>
      </c>
      <c r="KU137" s="46">
        <f t="shared" si="883"/>
        <v>1124.49</v>
      </c>
      <c r="KV137" s="46">
        <f t="shared" si="760"/>
        <v>220.6</v>
      </c>
      <c r="KW137" s="128">
        <f t="shared" si="761"/>
        <v>903.89</v>
      </c>
      <c r="KX137" s="46">
        <f t="shared" si="762"/>
        <v>262.83186273650125</v>
      </c>
      <c r="KY137" s="46">
        <f t="shared" si="763"/>
        <v>641.05813726349879</v>
      </c>
      <c r="KZ137" s="51">
        <f t="shared" si="764"/>
        <v>157058.05950463726</v>
      </c>
      <c r="LA137" s="153">
        <f t="shared" si="939"/>
        <v>152127.63783534622</v>
      </c>
      <c r="LB137" s="58">
        <f t="shared" si="765"/>
        <v>930.59633333333579</v>
      </c>
      <c r="LC137" s="52">
        <f t="shared" si="766"/>
        <v>209.26</v>
      </c>
      <c r="LD137" s="51">
        <f t="shared" si="767"/>
        <v>721.3363333333358</v>
      </c>
      <c r="LE137" s="51">
        <f t="shared" si="768"/>
        <v>148600.11866666668</v>
      </c>
      <c r="LF137" s="51">
        <f t="shared" si="940"/>
        <v>144306.53599999996</v>
      </c>
      <c r="LG137" s="128">
        <f t="shared" si="769"/>
        <v>10000</v>
      </c>
      <c r="LH137" s="204">
        <f t="shared" si="770"/>
        <v>0</v>
      </c>
      <c r="LI137" s="479">
        <f t="shared" si="771"/>
        <v>-930.59633333333579</v>
      </c>
      <c r="LJ137" s="46">
        <f t="shared" si="884"/>
        <v>-1124.49</v>
      </c>
      <c r="LK137" s="46">
        <f t="shared" si="885"/>
        <v>-903.89</v>
      </c>
      <c r="LL137" s="48"/>
      <c r="LN137" s="45">
        <v>76</v>
      </c>
      <c r="LO137" s="46">
        <f t="shared" si="772"/>
        <v>1123.1238136873469</v>
      </c>
      <c r="LP137" s="46">
        <f t="shared" si="909"/>
        <v>286.66000000000003</v>
      </c>
      <c r="LQ137" s="46">
        <f t="shared" si="773"/>
        <v>836.46381368734683</v>
      </c>
      <c r="LR137" s="46">
        <f t="shared" si="774"/>
        <v>259.5936671849708</v>
      </c>
      <c r="LS137" s="46">
        <f t="shared" si="775"/>
        <v>576.87014650237597</v>
      </c>
      <c r="LT137" s="51">
        <f t="shared" si="776"/>
        <v>155179.33016448011</v>
      </c>
      <c r="LU137" s="199">
        <f t="shared" si="886"/>
        <v>10000</v>
      </c>
      <c r="LV137" s="58">
        <f t="shared" si="777"/>
        <v>933.33033333333128</v>
      </c>
      <c r="LW137" s="52">
        <f t="shared" si="910"/>
        <v>286.66000000000003</v>
      </c>
      <c r="LX137" s="51">
        <f t="shared" si="778"/>
        <v>646.6703333333312</v>
      </c>
      <c r="LY137" s="51">
        <f t="shared" si="779"/>
        <v>147092.97466666636</v>
      </c>
      <c r="LZ137" s="46">
        <f t="shared" si="887"/>
        <v>286.66000000000003</v>
      </c>
      <c r="MA137" s="199">
        <f t="shared" si="888"/>
        <v>10000</v>
      </c>
      <c r="MB137" s="468">
        <f t="shared" si="780"/>
        <v>-933.33033333333128</v>
      </c>
      <c r="MC137" s="46">
        <f t="shared" si="781"/>
        <v>-1123.1238136873469</v>
      </c>
      <c r="MD137" s="46">
        <f t="shared" si="782"/>
        <v>-836.46381368734683</v>
      </c>
      <c r="ME137" s="48"/>
      <c r="MG137" s="45">
        <v>76</v>
      </c>
      <c r="MH137" s="46">
        <f t="shared" si="783"/>
        <v>1076.608661999408</v>
      </c>
      <c r="MI137" s="46">
        <f t="shared" si="911"/>
        <v>164.45</v>
      </c>
      <c r="MJ137" s="46">
        <f t="shared" si="784"/>
        <v>912.15866199940797</v>
      </c>
      <c r="MK137" s="46">
        <f t="shared" si="785"/>
        <v>253.02365283260414</v>
      </c>
      <c r="ML137" s="46">
        <f t="shared" si="786"/>
        <v>659.1350091668038</v>
      </c>
      <c r="MM137" s="51">
        <f t="shared" si="787"/>
        <v>151155.05669039566</v>
      </c>
      <c r="MN137" s="199">
        <f t="shared" si="889"/>
        <v>10000</v>
      </c>
      <c r="MO137" s="58">
        <f t="shared" si="788"/>
        <v>889.32945707741396</v>
      </c>
      <c r="MP137" s="52">
        <f t="shared" si="912"/>
        <v>155.45999999999998</v>
      </c>
      <c r="MQ137" s="51">
        <f t="shared" si="789"/>
        <v>733.86945707741393</v>
      </c>
      <c r="MR137" s="57">
        <f t="shared" si="790"/>
        <v>142775.33126211652</v>
      </c>
      <c r="MS137" s="199">
        <f t="shared" si="890"/>
        <v>10000</v>
      </c>
      <c r="MT137" s="468">
        <f t="shared" si="891"/>
        <v>-889.32945707741396</v>
      </c>
      <c r="MU137" s="46">
        <f t="shared" si="791"/>
        <v>-1076.608661999408</v>
      </c>
      <c r="MV137" s="46">
        <f t="shared" si="792"/>
        <v>-912.15866199940797</v>
      </c>
      <c r="MW137" s="48"/>
      <c r="MY137" s="45">
        <v>76</v>
      </c>
      <c r="MZ137" s="46">
        <f t="shared" si="793"/>
        <v>1076.608661999408</v>
      </c>
      <c r="NA137" s="46">
        <f t="shared" si="913"/>
        <v>164.45</v>
      </c>
      <c r="NB137" s="128">
        <f t="shared" si="794"/>
        <v>912.15866199940797</v>
      </c>
      <c r="NC137" s="46">
        <f t="shared" si="795"/>
        <v>253.02365283260414</v>
      </c>
      <c r="ND137" s="46">
        <f t="shared" si="796"/>
        <v>659.1350091668038</v>
      </c>
      <c r="NE137" s="51">
        <f t="shared" si="797"/>
        <v>151155.05669039566</v>
      </c>
      <c r="NF137" s="153">
        <f t="shared" si="892"/>
        <v>10000</v>
      </c>
      <c r="NG137" s="45">
        <v>76</v>
      </c>
      <c r="NH137" s="46">
        <f t="shared" si="798"/>
        <v>1076.6099999999999</v>
      </c>
      <c r="NI137" s="46">
        <f t="shared" si="914"/>
        <v>164.45</v>
      </c>
      <c r="NJ137" s="128">
        <f t="shared" si="893"/>
        <v>912.16</v>
      </c>
      <c r="NK137" s="46">
        <f t="shared" si="894"/>
        <v>253.0234580316253</v>
      </c>
      <c r="NL137" s="46">
        <f t="shared" si="799"/>
        <v>659.13654196837467</v>
      </c>
      <c r="NM137" s="51">
        <f t="shared" si="800"/>
        <v>151154.93827700679</v>
      </c>
      <c r="NN137" s="58">
        <f t="shared" si="801"/>
        <v>888.78037499999857</v>
      </c>
      <c r="NO137" s="52">
        <f t="shared" si="915"/>
        <v>155.5</v>
      </c>
      <c r="NP137" s="51">
        <f t="shared" si="802"/>
        <v>733.28037499999857</v>
      </c>
      <c r="NQ137" s="57">
        <f t="shared" si="803"/>
        <v>142818.50150000019</v>
      </c>
      <c r="NR137" s="153">
        <f t="shared" si="895"/>
        <v>10000</v>
      </c>
      <c r="NS137" s="469">
        <f t="shared" si="804"/>
        <v>-888.78037499999857</v>
      </c>
      <c r="NT137" s="46">
        <f t="shared" si="805"/>
        <v>-1076.6099999999999</v>
      </c>
      <c r="NU137" s="46">
        <f t="shared" si="806"/>
        <v>-912.16</v>
      </c>
      <c r="NV137" s="48"/>
      <c r="NX137" s="45">
        <v>76</v>
      </c>
      <c r="NY137" s="46">
        <f t="shared" si="807"/>
        <v>1076.6456011701148</v>
      </c>
      <c r="NZ137" s="46">
        <f t="shared" si="916"/>
        <v>160.47999999999999</v>
      </c>
      <c r="OA137" s="46">
        <f t="shared" si="808"/>
        <v>916.16560117011477</v>
      </c>
      <c r="OB137" s="46">
        <f t="shared" si="809"/>
        <v>253.12324853320294</v>
      </c>
      <c r="OC137" s="46">
        <f t="shared" si="810"/>
        <v>663.0423526369118</v>
      </c>
      <c r="OD137" s="51">
        <f t="shared" si="811"/>
        <v>151210.90676728485</v>
      </c>
      <c r="OE137" s="57">
        <f t="shared" si="941"/>
        <v>148146.71949307629</v>
      </c>
      <c r="OF137" s="153">
        <f t="shared" si="896"/>
        <v>10000</v>
      </c>
      <c r="OG137" s="58">
        <f t="shared" si="812"/>
        <v>889.48383333333379</v>
      </c>
      <c r="OH137" s="241">
        <f t="shared" si="942"/>
        <v>151.64999999999998</v>
      </c>
      <c r="OI137" s="51">
        <f t="shared" si="813"/>
        <v>737.83383333333381</v>
      </c>
      <c r="OJ137" s="51">
        <f t="shared" si="814"/>
        <v>142842.34866666666</v>
      </c>
      <c r="OK137" s="153">
        <f t="shared" si="943"/>
        <v>139999.9999999993</v>
      </c>
      <c r="OL137" s="153">
        <f t="shared" si="897"/>
        <v>10000</v>
      </c>
      <c r="OM137" s="468">
        <f t="shared" si="898"/>
        <v>-889.48383333333379</v>
      </c>
      <c r="ON137" s="46">
        <f t="shared" si="899"/>
        <v>-1076.6456011701148</v>
      </c>
      <c r="OO137" s="46">
        <f t="shared" si="815"/>
        <v>-916.16560117011477</v>
      </c>
      <c r="OP137" s="48"/>
      <c r="OR137" s="45">
        <v>76</v>
      </c>
      <c r="OS137" s="46">
        <f t="shared" si="816"/>
        <v>1076.765700416463</v>
      </c>
      <c r="OT137" s="46">
        <f t="shared" si="917"/>
        <v>161.11000000000001</v>
      </c>
      <c r="OU137" s="128">
        <f t="shared" si="817"/>
        <v>915.65570041646299</v>
      </c>
      <c r="OV137" s="46">
        <f t="shared" si="818"/>
        <v>253.12479969072248</v>
      </c>
      <c r="OW137" s="46">
        <f t="shared" si="819"/>
        <v>662.53090072574048</v>
      </c>
      <c r="OX137" s="51">
        <f t="shared" si="820"/>
        <v>151212.34891370774</v>
      </c>
      <c r="OY137" s="51">
        <f t="shared" si="944"/>
        <v>148724.04220635575</v>
      </c>
      <c r="OZ137" s="153">
        <f t="shared" si="900"/>
        <v>10000</v>
      </c>
      <c r="PA137" s="45">
        <v>76</v>
      </c>
      <c r="PB137" s="46">
        <f t="shared" si="821"/>
        <v>1076.765700416463</v>
      </c>
      <c r="PC137" s="46">
        <f t="shared" si="945"/>
        <v>161.11000000000001</v>
      </c>
      <c r="PD137" s="128">
        <f t="shared" si="822"/>
        <v>915.65570041646299</v>
      </c>
      <c r="PE137" s="46">
        <f t="shared" si="823"/>
        <v>253.12479969072248</v>
      </c>
      <c r="PF137" s="46">
        <f t="shared" si="824"/>
        <v>662.53090072574048</v>
      </c>
      <c r="PG137" s="51">
        <f t="shared" si="825"/>
        <v>151212.34891370774</v>
      </c>
      <c r="PH137" s="57">
        <f t="shared" si="946"/>
        <v>148723.85830825308</v>
      </c>
      <c r="PI137" s="688">
        <f t="shared" si="826"/>
        <v>889.6533333333341</v>
      </c>
      <c r="PJ137" s="52">
        <f t="shared" si="947"/>
        <v>152.53</v>
      </c>
      <c r="PK137" s="51">
        <f t="shared" si="827"/>
        <v>737.12333333333413</v>
      </c>
      <c r="PL137" s="57">
        <f t="shared" si="828"/>
        <v>142848.82666666689</v>
      </c>
      <c r="PM137" s="57">
        <f t="shared" si="948"/>
        <v>140801.98399999994</v>
      </c>
      <c r="PN137" s="153">
        <f t="shared" si="901"/>
        <v>10000</v>
      </c>
      <c r="PO137" s="469">
        <f t="shared" si="829"/>
        <v>-889.6533333333341</v>
      </c>
      <c r="PP137" s="46">
        <f t="shared" si="830"/>
        <v>-1076.765700416463</v>
      </c>
      <c r="PQ137" s="46">
        <f t="shared" si="831"/>
        <v>-915.65570041646299</v>
      </c>
      <c r="PR137" s="48"/>
    </row>
    <row r="138" spans="2:434" hidden="1" x14ac:dyDescent="0.3">
      <c r="B138" s="45">
        <v>77</v>
      </c>
      <c r="C138" s="46">
        <f t="shared" si="596"/>
        <v>1111.77</v>
      </c>
      <c r="D138" s="46">
        <f t="shared" si="597"/>
        <v>100</v>
      </c>
      <c r="E138" s="46">
        <f t="shared" si="598"/>
        <v>1011.77</v>
      </c>
      <c r="F138" s="46">
        <f t="shared" si="599"/>
        <v>241.79937866619369</v>
      </c>
      <c r="G138" s="46">
        <f t="shared" si="600"/>
        <v>769.97062133380632</v>
      </c>
      <c r="H138" s="51">
        <f t="shared" si="601"/>
        <v>144309.65657838242</v>
      </c>
      <c r="I138" s="58">
        <f t="shared" si="602"/>
        <v>933.33333333333337</v>
      </c>
      <c r="J138" s="52">
        <f t="shared" si="603"/>
        <v>100</v>
      </c>
      <c r="K138" s="51">
        <f t="shared" si="604"/>
        <v>833.33333333333337</v>
      </c>
      <c r="L138" s="57">
        <f t="shared" si="605"/>
        <v>135833.33333333259</v>
      </c>
      <c r="M138" s="468">
        <f t="shared" si="832"/>
        <v>-933.33333333333337</v>
      </c>
      <c r="N138" s="46">
        <f t="shared" si="833"/>
        <v>-1111.77</v>
      </c>
      <c r="O138" s="47"/>
      <c r="P138" s="46">
        <f t="shared" si="834"/>
        <v>-1011.77</v>
      </c>
      <c r="Q138" s="48"/>
      <c r="R138" s="29"/>
      <c r="S138" s="29"/>
      <c r="T138" s="45">
        <v>77</v>
      </c>
      <c r="U138" s="46">
        <f t="shared" si="606"/>
        <v>1147.29</v>
      </c>
      <c r="V138" s="46">
        <f t="shared" si="607"/>
        <v>135.52000000000001</v>
      </c>
      <c r="W138" s="46">
        <f t="shared" si="835"/>
        <v>1011.77</v>
      </c>
      <c r="X138" s="46">
        <f t="shared" si="608"/>
        <v>241.79937866619369</v>
      </c>
      <c r="Y138" s="46">
        <f t="shared" si="609"/>
        <v>769.97062133380632</v>
      </c>
      <c r="Z138" s="51">
        <f t="shared" si="610"/>
        <v>144309.65657838242</v>
      </c>
      <c r="AA138" s="58">
        <f t="shared" si="611"/>
        <v>960.99333333333334</v>
      </c>
      <c r="AB138" s="52">
        <f t="shared" si="612"/>
        <v>127.66</v>
      </c>
      <c r="AC138" s="51">
        <f t="shared" si="613"/>
        <v>833.33333333333337</v>
      </c>
      <c r="AD138" s="57">
        <f t="shared" si="614"/>
        <v>135833.33333333259</v>
      </c>
      <c r="AE138" s="468">
        <f t="shared" si="836"/>
        <v>-960.99333333333334</v>
      </c>
      <c r="AF138" s="46">
        <f t="shared" si="615"/>
        <v>-1147.29</v>
      </c>
      <c r="AG138" s="47"/>
      <c r="AH138" s="46">
        <f t="shared" si="837"/>
        <v>-1011.77</v>
      </c>
      <c r="AI138" s="48"/>
      <c r="AJ138" s="29"/>
      <c r="AK138" s="45">
        <v>77</v>
      </c>
      <c r="AL138" s="46">
        <f t="shared" si="616"/>
        <v>1117.72</v>
      </c>
      <c r="AM138" s="46"/>
      <c r="AN138" s="46"/>
      <c r="AO138" s="46">
        <f t="shared" si="617"/>
        <v>135.08000000000001</v>
      </c>
      <c r="AP138" s="128">
        <f t="shared" si="618"/>
        <v>982.64</v>
      </c>
      <c r="AQ138" s="128"/>
      <c r="AR138" s="128"/>
      <c r="AS138" s="46">
        <f t="shared" si="619"/>
        <v>249.0213478273366</v>
      </c>
      <c r="AT138" s="46">
        <f t="shared" si="620"/>
        <v>733.61865217266336</v>
      </c>
      <c r="AU138" s="51"/>
      <c r="AV138" s="51"/>
      <c r="AW138" s="51">
        <f t="shared" si="621"/>
        <v>148679.19004422927</v>
      </c>
      <c r="AX138" s="58">
        <f t="shared" si="622"/>
        <v>927.38215694565588</v>
      </c>
      <c r="AY138" s="52"/>
      <c r="AZ138" s="52"/>
      <c r="BA138" s="52">
        <f t="shared" si="623"/>
        <v>127.74</v>
      </c>
      <c r="BB138" s="51">
        <f t="shared" si="624"/>
        <v>799.64215694565587</v>
      </c>
      <c r="BC138" s="51"/>
      <c r="BD138" s="51"/>
      <c r="BE138" s="57">
        <f t="shared" si="625"/>
        <v>140494.41391518447</v>
      </c>
      <c r="BF138" s="468">
        <f t="shared" si="626"/>
        <v>-927.38215694565588</v>
      </c>
      <c r="BG138" s="46">
        <f t="shared" si="627"/>
        <v>-1117.72</v>
      </c>
      <c r="BH138" s="46">
        <f t="shared" si="628"/>
        <v>-982.64</v>
      </c>
      <c r="BI138" s="48"/>
      <c r="BJ138" s="12"/>
      <c r="BK138" s="45">
        <v>77</v>
      </c>
      <c r="BL138" s="46">
        <f t="shared" si="838"/>
        <v>1144.49</v>
      </c>
      <c r="BM138" s="46">
        <f t="shared" si="839"/>
        <v>132.72</v>
      </c>
      <c r="BN138" s="46">
        <f t="shared" si="840"/>
        <v>1011.77</v>
      </c>
      <c r="BO138" s="46">
        <f t="shared" si="629"/>
        <v>241.79937866619369</v>
      </c>
      <c r="BP138" s="46">
        <f t="shared" si="630"/>
        <v>769.97062133380632</v>
      </c>
      <c r="BQ138" s="51">
        <f t="shared" si="631"/>
        <v>144309.65657838242</v>
      </c>
      <c r="BR138" s="57">
        <f t="shared" si="918"/>
        <v>148146.71949307629</v>
      </c>
      <c r="BS138" s="58">
        <f t="shared" si="632"/>
        <v>958.75333333333333</v>
      </c>
      <c r="BT138" s="52">
        <f t="shared" si="841"/>
        <v>125.42</v>
      </c>
      <c r="BU138" s="51">
        <f t="shared" si="633"/>
        <v>833.33333333333337</v>
      </c>
      <c r="BV138" s="51">
        <f t="shared" si="634"/>
        <v>135833.33333333259</v>
      </c>
      <c r="BW138" s="153">
        <f t="shared" si="919"/>
        <v>139999.9999999993</v>
      </c>
      <c r="BX138" s="468">
        <f t="shared" si="842"/>
        <v>-958.75333333333333</v>
      </c>
      <c r="BY138" s="46">
        <f t="shared" si="843"/>
        <v>-1144.49</v>
      </c>
      <c r="BZ138" s="46">
        <f t="shared" si="635"/>
        <v>-1011.77</v>
      </c>
      <c r="CA138" s="48"/>
      <c r="CB138" s="29"/>
      <c r="CC138" s="45">
        <v>77</v>
      </c>
      <c r="CD138" s="128">
        <f t="shared" si="636"/>
        <v>1117.6300000000001</v>
      </c>
      <c r="CE138" s="46">
        <f t="shared" si="844"/>
        <v>132.6</v>
      </c>
      <c r="CF138" s="128">
        <f t="shared" si="637"/>
        <v>985.03</v>
      </c>
      <c r="CG138" s="46">
        <f t="shared" si="845"/>
        <v>248.65729852871115</v>
      </c>
      <c r="CH138" s="46">
        <f t="shared" si="638"/>
        <v>736.37270147128879</v>
      </c>
      <c r="CI138" s="51">
        <f t="shared" si="639"/>
        <v>148458.0064157554</v>
      </c>
      <c r="CJ138" s="199">
        <f t="shared" si="920"/>
        <v>152127.63783534622</v>
      </c>
      <c r="CK138" s="153">
        <f t="shared" si="846"/>
        <v>10000</v>
      </c>
      <c r="CL138" s="45">
        <v>77</v>
      </c>
      <c r="CM138" s="46">
        <f t="shared" si="847"/>
        <v>1117.6300000000001</v>
      </c>
      <c r="CN138" s="128">
        <f t="shared" si="640"/>
        <v>132.6</v>
      </c>
      <c r="CO138" s="128">
        <f t="shared" si="641"/>
        <v>985.03</v>
      </c>
      <c r="CP138" s="46">
        <f t="shared" si="642"/>
        <v>248.65729852871115</v>
      </c>
      <c r="CQ138" s="46">
        <f t="shared" si="643"/>
        <v>736.37270147128879</v>
      </c>
      <c r="CR138" s="51">
        <f t="shared" si="644"/>
        <v>148458.0064157554</v>
      </c>
      <c r="CS138" s="153">
        <f t="shared" si="921"/>
        <v>152127.63783534622</v>
      </c>
      <c r="CT138" s="58">
        <f t="shared" si="645"/>
        <v>927.86033333333398</v>
      </c>
      <c r="CU138" s="52">
        <f t="shared" si="848"/>
        <v>125.78</v>
      </c>
      <c r="CV138" s="51">
        <f t="shared" si="849"/>
        <v>802.08033333333401</v>
      </c>
      <c r="CW138" s="51">
        <f t="shared" si="646"/>
        <v>140296.13433333323</v>
      </c>
      <c r="CX138" s="57">
        <f t="shared" si="922"/>
        <v>144306.53599999996</v>
      </c>
      <c r="CY138" s="153">
        <f t="shared" si="850"/>
        <v>10000</v>
      </c>
      <c r="CZ138" s="479">
        <f t="shared" si="647"/>
        <v>-927.86033333333398</v>
      </c>
      <c r="DA138" s="46">
        <f t="shared" si="851"/>
        <v>-1117.6300000000001</v>
      </c>
      <c r="DB138" s="46">
        <f t="shared" si="852"/>
        <v>-985.03</v>
      </c>
      <c r="DC138" s="48"/>
      <c r="DE138" s="45">
        <v>77</v>
      </c>
      <c r="DF138" s="46">
        <f t="shared" si="648"/>
        <v>1098.43</v>
      </c>
      <c r="DG138" s="46">
        <f t="shared" si="923"/>
        <v>86.66</v>
      </c>
      <c r="DH138" s="46">
        <f t="shared" si="649"/>
        <v>1011.77</v>
      </c>
      <c r="DI138" s="46">
        <f t="shared" si="650"/>
        <v>241.79937866619369</v>
      </c>
      <c r="DJ138" s="46">
        <f t="shared" si="651"/>
        <v>769.97062133380632</v>
      </c>
      <c r="DK138" s="51">
        <f t="shared" si="652"/>
        <v>144309.65657838242</v>
      </c>
      <c r="DL138" s="58">
        <f t="shared" si="653"/>
        <v>919.99333333333334</v>
      </c>
      <c r="DM138" s="52">
        <f t="shared" si="924"/>
        <v>86.66</v>
      </c>
      <c r="DN138" s="51">
        <f t="shared" si="654"/>
        <v>833.33333333333337</v>
      </c>
      <c r="DO138" s="57">
        <f t="shared" si="655"/>
        <v>135833.33333333259</v>
      </c>
      <c r="DP138" s="468">
        <f t="shared" si="853"/>
        <v>-919.99333333333334</v>
      </c>
      <c r="DQ138" s="46">
        <f t="shared" si="854"/>
        <v>-1098.43</v>
      </c>
      <c r="DR138" s="47"/>
      <c r="DS138" s="46">
        <f t="shared" si="855"/>
        <v>-1011.77</v>
      </c>
      <c r="DT138" s="48"/>
      <c r="DU138" s="29"/>
      <c r="DV138" s="45">
        <v>77</v>
      </c>
      <c r="DW138" s="46">
        <f t="shared" si="856"/>
        <v>1074.6300000000001</v>
      </c>
      <c r="DX138" s="46">
        <f t="shared" si="925"/>
        <v>62.86</v>
      </c>
      <c r="DY138" s="46">
        <f t="shared" si="857"/>
        <v>1011.77</v>
      </c>
      <c r="DZ138" s="46">
        <f t="shared" si="656"/>
        <v>241.79937866619369</v>
      </c>
      <c r="EA138" s="46">
        <f t="shared" si="657"/>
        <v>769.97062133380632</v>
      </c>
      <c r="EB138" s="51">
        <f t="shared" si="658"/>
        <v>144309.65657838242</v>
      </c>
      <c r="EC138" s="58">
        <f t="shared" si="659"/>
        <v>892.54333333333341</v>
      </c>
      <c r="ED138" s="52">
        <f t="shared" si="926"/>
        <v>59.209999999999994</v>
      </c>
      <c r="EE138" s="51">
        <f t="shared" si="660"/>
        <v>833.33333333333337</v>
      </c>
      <c r="EF138" s="57">
        <f t="shared" si="661"/>
        <v>135833.33333333259</v>
      </c>
      <c r="EG138" s="468">
        <f t="shared" si="858"/>
        <v>-892.54333333333341</v>
      </c>
      <c r="EH138" s="46">
        <f t="shared" si="859"/>
        <v>-1074.6300000000001</v>
      </c>
      <c r="EI138" s="47"/>
      <c r="EJ138" s="46">
        <f t="shared" si="860"/>
        <v>-1011.77</v>
      </c>
      <c r="EK138" s="48"/>
      <c r="EL138" s="29"/>
      <c r="EM138" s="45">
        <v>77</v>
      </c>
      <c r="EN138" s="46">
        <f t="shared" si="903"/>
        <v>1058.0868689014749</v>
      </c>
      <c r="EO138" s="46">
        <f t="shared" si="927"/>
        <v>63.16</v>
      </c>
      <c r="EP138" s="128">
        <f t="shared" si="662"/>
        <v>994.9268689014749</v>
      </c>
      <c r="EQ138" s="46">
        <f t="shared" si="663"/>
        <v>242.9858451708171</v>
      </c>
      <c r="ER138" s="46">
        <f t="shared" si="664"/>
        <v>751.94102373065778</v>
      </c>
      <c r="ES138" s="51">
        <f t="shared" si="665"/>
        <v>145039.56607875961</v>
      </c>
      <c r="ET138" s="153">
        <f t="shared" si="861"/>
        <v>10000</v>
      </c>
      <c r="EU138" s="45">
        <v>77</v>
      </c>
      <c r="EV138" s="46">
        <f t="shared" si="666"/>
        <v>1058.0899999999999</v>
      </c>
      <c r="EW138" s="46">
        <f t="shared" si="928"/>
        <v>63.16</v>
      </c>
      <c r="EX138" s="128">
        <f t="shared" si="667"/>
        <v>994.93</v>
      </c>
      <c r="EY138" s="46">
        <f t="shared" si="668"/>
        <v>242.9854058922997</v>
      </c>
      <c r="EZ138" s="46">
        <f t="shared" si="669"/>
        <v>751.94459410770025</v>
      </c>
      <c r="FA138" s="51">
        <f t="shared" si="670"/>
        <v>145039.29894127211</v>
      </c>
      <c r="FB138" s="58">
        <f t="shared" si="671"/>
        <v>874.86920833333363</v>
      </c>
      <c r="FC138" s="52">
        <f t="shared" si="929"/>
        <v>59.61</v>
      </c>
      <c r="FD138" s="51">
        <f t="shared" si="862"/>
        <v>815.25920833333362</v>
      </c>
      <c r="FE138" s="57">
        <f t="shared" si="672"/>
        <v>136774.47095833317</v>
      </c>
      <c r="FF138" s="153">
        <f t="shared" si="863"/>
        <v>10000</v>
      </c>
      <c r="FG138" s="469">
        <f t="shared" si="673"/>
        <v>-874.86920833333363</v>
      </c>
      <c r="FH138" s="46">
        <f t="shared" si="674"/>
        <v>-1058.0899999999999</v>
      </c>
      <c r="FI138" s="46">
        <f t="shared" si="675"/>
        <v>-994.93</v>
      </c>
      <c r="FJ138" s="48"/>
      <c r="FL138" s="45">
        <v>77</v>
      </c>
      <c r="FM138" s="46">
        <f t="shared" si="864"/>
        <v>1075.95</v>
      </c>
      <c r="FN138" s="46">
        <f t="shared" si="904"/>
        <v>64.180000000000007</v>
      </c>
      <c r="FO138" s="46">
        <f t="shared" si="865"/>
        <v>1011.77</v>
      </c>
      <c r="FP138" s="46">
        <f t="shared" si="676"/>
        <v>241.79937866619369</v>
      </c>
      <c r="FQ138" s="46">
        <f t="shared" si="677"/>
        <v>769.97062133380632</v>
      </c>
      <c r="FR138" s="51">
        <f t="shared" si="678"/>
        <v>144309.65657838242</v>
      </c>
      <c r="FS138" s="57">
        <f t="shared" si="930"/>
        <v>148146.71949307629</v>
      </c>
      <c r="FT138" s="58">
        <f t="shared" si="679"/>
        <v>893.98333333333335</v>
      </c>
      <c r="FU138" s="241">
        <f t="shared" si="905"/>
        <v>60.649999999999991</v>
      </c>
      <c r="FV138" s="51">
        <f t="shared" si="680"/>
        <v>833.33333333333337</v>
      </c>
      <c r="FW138" s="51">
        <f t="shared" si="681"/>
        <v>135833.33333333259</v>
      </c>
      <c r="FX138" s="153">
        <f t="shared" si="931"/>
        <v>139999.9999999993</v>
      </c>
      <c r="FY138" s="468">
        <f t="shared" si="866"/>
        <v>-893.98333333333335</v>
      </c>
      <c r="FZ138" s="46">
        <f t="shared" si="867"/>
        <v>-1075.95</v>
      </c>
      <c r="GA138" s="46">
        <f t="shared" si="682"/>
        <v>-1011.77</v>
      </c>
      <c r="GB138" s="48"/>
      <c r="GD138" s="45">
        <v>77</v>
      </c>
      <c r="GE138" s="46">
        <f t="shared" si="906"/>
        <v>1060.0875939185617</v>
      </c>
      <c r="GF138" s="128">
        <f t="shared" si="932"/>
        <v>64.44</v>
      </c>
      <c r="GG138" s="128">
        <f t="shared" si="683"/>
        <v>995.6475939185616</v>
      </c>
      <c r="GH138" s="46">
        <f t="shared" si="684"/>
        <v>242.87576565237353</v>
      </c>
      <c r="GI138" s="46">
        <f t="shared" si="685"/>
        <v>752.77182826618809</v>
      </c>
      <c r="GJ138" s="51">
        <f t="shared" si="686"/>
        <v>144972.68756315793</v>
      </c>
      <c r="GK138" s="51">
        <f t="shared" si="933"/>
        <v>148724.04220635575</v>
      </c>
      <c r="GL138" s="153">
        <f t="shared" si="868"/>
        <v>10000</v>
      </c>
      <c r="GM138" s="45">
        <v>77</v>
      </c>
      <c r="GN138" s="46">
        <f t="shared" si="687"/>
        <v>1060.0899999999999</v>
      </c>
      <c r="GO138" s="46">
        <f t="shared" si="907"/>
        <v>64.44</v>
      </c>
      <c r="GP138" s="128">
        <f t="shared" si="869"/>
        <v>995.65</v>
      </c>
      <c r="GQ138" s="46">
        <f t="shared" si="688"/>
        <v>242.8754410264207</v>
      </c>
      <c r="GR138" s="46">
        <f t="shared" si="689"/>
        <v>752.77455897357925</v>
      </c>
      <c r="GS138" s="51">
        <f t="shared" si="690"/>
        <v>144972.49005687883</v>
      </c>
      <c r="GT138" s="57">
        <f t="shared" si="934"/>
        <v>148723.85830825308</v>
      </c>
      <c r="GU138" s="58">
        <f t="shared" si="691"/>
        <v>876.92633333333197</v>
      </c>
      <c r="GV138" s="52">
        <f t="shared" si="908"/>
        <v>61.010000000000005</v>
      </c>
      <c r="GW138" s="51">
        <f t="shared" si="870"/>
        <v>815.91633333333198</v>
      </c>
      <c r="GX138" s="57">
        <f t="shared" si="692"/>
        <v>136722.4023333333</v>
      </c>
      <c r="GY138" s="57">
        <f t="shared" si="935"/>
        <v>140801.98399999994</v>
      </c>
      <c r="GZ138" s="153">
        <f t="shared" si="871"/>
        <v>10000</v>
      </c>
      <c r="HA138" s="469">
        <f t="shared" si="693"/>
        <v>-876.92633333333197</v>
      </c>
      <c r="HB138" s="46">
        <f t="shared" si="694"/>
        <v>-1060.0899999999999</v>
      </c>
      <c r="HC138" s="46">
        <f t="shared" si="695"/>
        <v>-995.65</v>
      </c>
      <c r="HD138" s="48"/>
      <c r="HF138" s="45">
        <v>77</v>
      </c>
      <c r="HG138" s="46">
        <f t="shared" si="696"/>
        <v>1123.8775326810628</v>
      </c>
      <c r="HH138" s="46">
        <f t="shared" si="697"/>
        <v>250</v>
      </c>
      <c r="HI138" s="46">
        <f t="shared" si="698"/>
        <v>873.8775326810628</v>
      </c>
      <c r="HJ138" s="46">
        <f t="shared" si="699"/>
        <v>260.40368393543264</v>
      </c>
      <c r="HK138" s="46">
        <f t="shared" si="700"/>
        <v>613.47384874563022</v>
      </c>
      <c r="HL138" s="51">
        <f t="shared" si="701"/>
        <v>155628.73651251395</v>
      </c>
      <c r="HM138" s="153">
        <f t="shared" si="872"/>
        <v>10000</v>
      </c>
      <c r="HN138" s="58">
        <f t="shared" si="702"/>
        <v>933.33333333333724</v>
      </c>
      <c r="HO138" s="52">
        <f t="shared" si="703"/>
        <v>250</v>
      </c>
      <c r="HP138" s="51">
        <f t="shared" si="704"/>
        <v>683.33333333333724</v>
      </c>
      <c r="HQ138" s="57">
        <f t="shared" si="705"/>
        <v>147383.33333333259</v>
      </c>
      <c r="HR138" s="153">
        <f t="shared" si="873"/>
        <v>10000</v>
      </c>
      <c r="HS138" s="468">
        <f t="shared" si="706"/>
        <v>-933.33333333333724</v>
      </c>
      <c r="HT138" s="46">
        <f t="shared" si="707"/>
        <v>-1123.8775326810628</v>
      </c>
      <c r="HU138" s="46">
        <f t="shared" si="708"/>
        <v>-873.8775326810628</v>
      </c>
      <c r="HV138" s="48"/>
      <c r="HW138" s="29"/>
      <c r="HX138" s="45">
        <v>77</v>
      </c>
      <c r="HY138" s="128">
        <f t="shared" si="709"/>
        <v>1124.3399999999999</v>
      </c>
      <c r="HZ138" s="46">
        <f t="shared" si="710"/>
        <v>226.02</v>
      </c>
      <c r="IA138" s="46">
        <f t="shared" si="711"/>
        <v>898.32</v>
      </c>
      <c r="IB138" s="46">
        <f t="shared" si="712"/>
        <v>261.59460316399037</v>
      </c>
      <c r="IC138" s="46">
        <f t="shared" si="713"/>
        <v>636.72539683600962</v>
      </c>
      <c r="ID138" s="51">
        <f t="shared" si="714"/>
        <v>156320.03650155821</v>
      </c>
      <c r="IE138" s="153">
        <f t="shared" si="874"/>
        <v>10000</v>
      </c>
      <c r="IF138" s="58">
        <f t="shared" si="715"/>
        <v>930.14625019664186</v>
      </c>
      <c r="IG138" s="52">
        <f t="shared" si="716"/>
        <v>213.8</v>
      </c>
      <c r="IH138" s="51">
        <f t="shared" si="717"/>
        <v>716.3462501966419</v>
      </c>
      <c r="II138" s="57">
        <f t="shared" si="875"/>
        <v>147749.45873485864</v>
      </c>
      <c r="IJ138" s="153">
        <f t="shared" si="876"/>
        <v>10000</v>
      </c>
      <c r="IK138" s="468">
        <f t="shared" si="718"/>
        <v>-930.14625019664186</v>
      </c>
      <c r="IL138" s="46">
        <f t="shared" si="719"/>
        <v>-1124.3399999999999</v>
      </c>
      <c r="IM138" s="46">
        <f t="shared" si="720"/>
        <v>-898.32</v>
      </c>
      <c r="IN138" s="48"/>
      <c r="IO138" s="53">
        <f t="shared" si="721"/>
        <v>226.03091447353131</v>
      </c>
      <c r="IQ138" s="45">
        <v>77</v>
      </c>
      <c r="IR138" s="128">
        <f t="shared" si="722"/>
        <v>1126.4568749999989</v>
      </c>
      <c r="IS138" s="128">
        <f t="shared" si="723"/>
        <v>230.38</v>
      </c>
      <c r="IT138" s="128">
        <f t="shared" si="724"/>
        <v>896.07687499999895</v>
      </c>
      <c r="IU138" s="46">
        <f t="shared" si="902"/>
        <v>261.95999999999998</v>
      </c>
      <c r="IV138" s="46">
        <f t="shared" si="725"/>
        <v>634.11687499999903</v>
      </c>
      <c r="IW138" s="51">
        <f t="shared" si="726"/>
        <v>156539.33062500015</v>
      </c>
      <c r="IX138" s="199">
        <f t="shared" si="877"/>
        <v>10000</v>
      </c>
      <c r="IY138" s="128">
        <f t="shared" si="727"/>
        <v>226.18487517782526</v>
      </c>
      <c r="IZ138" s="408">
        <f t="shared" si="728"/>
        <v>0</v>
      </c>
      <c r="JA138" s="58">
        <f t="shared" si="729"/>
        <v>931.95916666666494</v>
      </c>
      <c r="JB138" s="52">
        <f t="shared" si="730"/>
        <v>217.94</v>
      </c>
      <c r="JC138" s="51">
        <f t="shared" si="731"/>
        <v>714.01916666666489</v>
      </c>
      <c r="JD138" s="57">
        <f t="shared" si="732"/>
        <v>147969.18416666676</v>
      </c>
      <c r="JE138" s="280">
        <f t="shared" si="733"/>
        <v>10000</v>
      </c>
      <c r="JF138" s="280">
        <f t="shared" si="734"/>
        <v>0</v>
      </c>
      <c r="JG138" s="468">
        <f t="shared" si="735"/>
        <v>-931.95916666666494</v>
      </c>
      <c r="JH138" s="46">
        <f t="shared" si="736"/>
        <v>-1126.4568749999989</v>
      </c>
      <c r="JI138" s="46">
        <f t="shared" si="737"/>
        <v>-896.07687499999895</v>
      </c>
      <c r="JJ138" s="48"/>
      <c r="JL138" s="45">
        <v>77</v>
      </c>
      <c r="JM138" s="46">
        <f t="shared" si="738"/>
        <v>1124.4930833333331</v>
      </c>
      <c r="JN138" s="46">
        <f t="shared" si="739"/>
        <v>217.82</v>
      </c>
      <c r="JO138" s="128">
        <f t="shared" si="740"/>
        <v>906.67308333333312</v>
      </c>
      <c r="JP138" s="46">
        <f t="shared" si="878"/>
        <v>261.87</v>
      </c>
      <c r="JQ138" s="46">
        <f t="shared" si="741"/>
        <v>644.80308333333312</v>
      </c>
      <c r="JR138" s="51">
        <f t="shared" si="742"/>
        <v>156477.7025833333</v>
      </c>
      <c r="JS138" s="51">
        <f t="shared" si="936"/>
        <v>148146.71949307629</v>
      </c>
      <c r="JT138" s="199">
        <f t="shared" si="879"/>
        <v>10000</v>
      </c>
      <c r="JU138" s="128">
        <f t="shared" si="743"/>
        <v>217.81099358987197</v>
      </c>
      <c r="JV138" s="408">
        <f t="shared" si="744"/>
        <v>0</v>
      </c>
      <c r="JW138" s="58">
        <f t="shared" si="745"/>
        <v>930.37233333333074</v>
      </c>
      <c r="JX138" s="52">
        <f t="shared" si="746"/>
        <v>205.84</v>
      </c>
      <c r="JY138" s="51">
        <f t="shared" si="747"/>
        <v>724.53233333333071</v>
      </c>
      <c r="JZ138" s="51">
        <f t="shared" si="748"/>
        <v>147916.13033333357</v>
      </c>
      <c r="KA138" s="199">
        <f t="shared" si="937"/>
        <v>139999.9999999993</v>
      </c>
      <c r="KB138" s="128">
        <f t="shared" si="880"/>
        <v>10000</v>
      </c>
      <c r="KC138" s="204">
        <f t="shared" si="749"/>
        <v>0</v>
      </c>
      <c r="KD138" s="468">
        <f t="shared" si="881"/>
        <v>-930.37233333333074</v>
      </c>
      <c r="KE138" s="46">
        <f t="shared" si="750"/>
        <v>-1124.4930833333331</v>
      </c>
      <c r="KF138" s="46">
        <f t="shared" si="751"/>
        <v>-906.67308333333312</v>
      </c>
      <c r="KG138" s="48"/>
      <c r="KI138" s="45">
        <v>77</v>
      </c>
      <c r="KJ138" s="46">
        <f t="shared" si="752"/>
        <v>1124.4890404061762</v>
      </c>
      <c r="KK138" s="46">
        <f t="shared" si="753"/>
        <v>220.6</v>
      </c>
      <c r="KL138" s="128">
        <f t="shared" si="754"/>
        <v>903.88904040617615</v>
      </c>
      <c r="KM138" s="46">
        <f t="shared" si="755"/>
        <v>261.76356197510876</v>
      </c>
      <c r="KN138" s="46">
        <f t="shared" si="756"/>
        <v>642.12547843106745</v>
      </c>
      <c r="KO138" s="51">
        <f t="shared" si="757"/>
        <v>156416.01170663419</v>
      </c>
      <c r="KP138" s="199">
        <f t="shared" si="938"/>
        <v>152127.63783534622</v>
      </c>
      <c r="KQ138" s="199">
        <f t="shared" si="882"/>
        <v>10000</v>
      </c>
      <c r="KR138" s="128">
        <f t="shared" si="758"/>
        <v>286.05649991235242</v>
      </c>
      <c r="KS138" s="408">
        <f t="shared" si="759"/>
        <v>0</v>
      </c>
      <c r="KT138" s="45">
        <v>77</v>
      </c>
      <c r="KU138" s="46">
        <f t="shared" si="883"/>
        <v>1124.49</v>
      </c>
      <c r="KV138" s="46">
        <f t="shared" si="760"/>
        <v>220.6</v>
      </c>
      <c r="KW138" s="128">
        <f t="shared" si="761"/>
        <v>903.89</v>
      </c>
      <c r="KX138" s="46">
        <f t="shared" si="762"/>
        <v>261.76343250772879</v>
      </c>
      <c r="KY138" s="46">
        <f t="shared" si="763"/>
        <v>642.12656749227119</v>
      </c>
      <c r="KZ138" s="51">
        <f t="shared" si="764"/>
        <v>156415.932937145</v>
      </c>
      <c r="LA138" s="153">
        <f t="shared" si="939"/>
        <v>152127.63783534622</v>
      </c>
      <c r="LB138" s="58">
        <f t="shared" si="765"/>
        <v>930.59633333333579</v>
      </c>
      <c r="LC138" s="52">
        <f t="shared" si="766"/>
        <v>209.26</v>
      </c>
      <c r="LD138" s="51">
        <f t="shared" si="767"/>
        <v>721.3363333333358</v>
      </c>
      <c r="LE138" s="51">
        <f t="shared" si="768"/>
        <v>147878.78233333334</v>
      </c>
      <c r="LF138" s="51">
        <f t="shared" si="940"/>
        <v>144306.53599999996</v>
      </c>
      <c r="LG138" s="128">
        <f t="shared" si="769"/>
        <v>10000</v>
      </c>
      <c r="LH138" s="204">
        <f t="shared" si="770"/>
        <v>0</v>
      </c>
      <c r="LI138" s="479">
        <f t="shared" si="771"/>
        <v>-930.59633333333579</v>
      </c>
      <c r="LJ138" s="46">
        <f t="shared" si="884"/>
        <v>-1124.49</v>
      </c>
      <c r="LK138" s="46">
        <f t="shared" si="885"/>
        <v>-903.89</v>
      </c>
      <c r="LL138" s="48"/>
      <c r="LN138" s="45">
        <v>77</v>
      </c>
      <c r="LO138" s="46">
        <f t="shared" si="772"/>
        <v>1123.1238136873469</v>
      </c>
      <c r="LP138" s="46">
        <f t="shared" si="909"/>
        <v>286.66000000000003</v>
      </c>
      <c r="LQ138" s="46">
        <f t="shared" si="773"/>
        <v>836.46381368734683</v>
      </c>
      <c r="LR138" s="46">
        <f t="shared" si="774"/>
        <v>258.63221694080022</v>
      </c>
      <c r="LS138" s="46">
        <f t="shared" si="775"/>
        <v>577.83159674654667</v>
      </c>
      <c r="LT138" s="51">
        <f t="shared" si="776"/>
        <v>154601.49856773356</v>
      </c>
      <c r="LU138" s="199">
        <f t="shared" si="886"/>
        <v>10000</v>
      </c>
      <c r="LV138" s="58">
        <f t="shared" si="777"/>
        <v>933.33033333333128</v>
      </c>
      <c r="LW138" s="52">
        <f t="shared" si="910"/>
        <v>286.66000000000003</v>
      </c>
      <c r="LX138" s="51">
        <f t="shared" si="778"/>
        <v>646.6703333333312</v>
      </c>
      <c r="LY138" s="51">
        <f t="shared" si="779"/>
        <v>146446.30433333301</v>
      </c>
      <c r="LZ138" s="46">
        <f t="shared" si="887"/>
        <v>286.66000000000003</v>
      </c>
      <c r="MA138" s="199">
        <f t="shared" si="888"/>
        <v>10000</v>
      </c>
      <c r="MB138" s="468">
        <f t="shared" si="780"/>
        <v>-933.33033333333128</v>
      </c>
      <c r="MC138" s="46">
        <f t="shared" si="781"/>
        <v>-1123.1238136873469</v>
      </c>
      <c r="MD138" s="46">
        <f t="shared" si="782"/>
        <v>-836.46381368734683</v>
      </c>
      <c r="ME138" s="48"/>
      <c r="MG138" s="45">
        <v>77</v>
      </c>
      <c r="MH138" s="46">
        <f t="shared" si="783"/>
        <v>1076.608661999408</v>
      </c>
      <c r="MI138" s="46">
        <f t="shared" si="911"/>
        <v>163.74</v>
      </c>
      <c r="MJ138" s="46">
        <f t="shared" si="784"/>
        <v>912.868661999408</v>
      </c>
      <c r="MK138" s="46">
        <f t="shared" si="785"/>
        <v>251.92509448399278</v>
      </c>
      <c r="ML138" s="46">
        <f t="shared" si="786"/>
        <v>660.94356751541522</v>
      </c>
      <c r="MM138" s="51">
        <f t="shared" si="787"/>
        <v>150494.11312288026</v>
      </c>
      <c r="MN138" s="199">
        <f t="shared" si="889"/>
        <v>10000</v>
      </c>
      <c r="MO138" s="58">
        <f t="shared" si="788"/>
        <v>889.32945707741396</v>
      </c>
      <c r="MP138" s="52">
        <f t="shared" si="912"/>
        <v>154.66</v>
      </c>
      <c r="MQ138" s="51">
        <f t="shared" si="789"/>
        <v>734.66945707741399</v>
      </c>
      <c r="MR138" s="57">
        <f t="shared" si="790"/>
        <v>142040.6618050391</v>
      </c>
      <c r="MS138" s="199">
        <f t="shared" si="890"/>
        <v>10000</v>
      </c>
      <c r="MT138" s="468">
        <f t="shared" si="891"/>
        <v>-889.32945707741396</v>
      </c>
      <c r="MU138" s="46">
        <f t="shared" si="791"/>
        <v>-1076.608661999408</v>
      </c>
      <c r="MV138" s="46">
        <f t="shared" si="792"/>
        <v>-912.868661999408</v>
      </c>
      <c r="MW138" s="48"/>
      <c r="MY138" s="45">
        <v>77</v>
      </c>
      <c r="MZ138" s="46">
        <f t="shared" si="793"/>
        <v>1076.608661999408</v>
      </c>
      <c r="NA138" s="46">
        <f t="shared" si="913"/>
        <v>163.74</v>
      </c>
      <c r="NB138" s="128">
        <f t="shared" si="794"/>
        <v>912.868661999408</v>
      </c>
      <c r="NC138" s="46">
        <f t="shared" si="795"/>
        <v>251.92509448399278</v>
      </c>
      <c r="ND138" s="46">
        <f t="shared" si="796"/>
        <v>660.94356751541522</v>
      </c>
      <c r="NE138" s="51">
        <f t="shared" si="797"/>
        <v>150494.11312288026</v>
      </c>
      <c r="NF138" s="153">
        <f t="shared" si="892"/>
        <v>10000</v>
      </c>
      <c r="NG138" s="45">
        <v>77</v>
      </c>
      <c r="NH138" s="46">
        <f t="shared" si="798"/>
        <v>1076.6099999999999</v>
      </c>
      <c r="NI138" s="46">
        <f t="shared" si="914"/>
        <v>163.74</v>
      </c>
      <c r="NJ138" s="128">
        <f t="shared" si="893"/>
        <v>912.87</v>
      </c>
      <c r="NK138" s="46">
        <f t="shared" si="894"/>
        <v>251.92489712834467</v>
      </c>
      <c r="NL138" s="46">
        <f t="shared" si="799"/>
        <v>660.94510287165531</v>
      </c>
      <c r="NM138" s="51">
        <f t="shared" si="800"/>
        <v>150493.99317413513</v>
      </c>
      <c r="NN138" s="58">
        <f t="shared" si="801"/>
        <v>888.78037499999857</v>
      </c>
      <c r="NO138" s="52">
        <f t="shared" si="915"/>
        <v>154.71</v>
      </c>
      <c r="NP138" s="51">
        <f t="shared" si="802"/>
        <v>734.07037499999853</v>
      </c>
      <c r="NQ138" s="57">
        <f t="shared" si="803"/>
        <v>142084.43112500018</v>
      </c>
      <c r="NR138" s="153">
        <f t="shared" si="895"/>
        <v>10000</v>
      </c>
      <c r="NS138" s="469">
        <f t="shared" si="804"/>
        <v>-888.78037499999857</v>
      </c>
      <c r="NT138" s="46">
        <f t="shared" si="805"/>
        <v>-1076.6099999999999</v>
      </c>
      <c r="NU138" s="46">
        <f t="shared" si="806"/>
        <v>-912.87</v>
      </c>
      <c r="NV138" s="48"/>
      <c r="NX138" s="45">
        <v>77</v>
      </c>
      <c r="NY138" s="46">
        <f t="shared" si="807"/>
        <v>1076.6456011701148</v>
      </c>
      <c r="NZ138" s="46">
        <f t="shared" si="916"/>
        <v>160.47999999999999</v>
      </c>
      <c r="OA138" s="46">
        <f t="shared" si="808"/>
        <v>916.16560117011477</v>
      </c>
      <c r="OB138" s="46">
        <f t="shared" si="809"/>
        <v>252.01817794547478</v>
      </c>
      <c r="OC138" s="46">
        <f t="shared" si="810"/>
        <v>664.14742322463997</v>
      </c>
      <c r="OD138" s="51">
        <f t="shared" si="811"/>
        <v>150546.75934406021</v>
      </c>
      <c r="OE138" s="57">
        <f t="shared" si="941"/>
        <v>148146.71949307629</v>
      </c>
      <c r="OF138" s="153">
        <f t="shared" si="896"/>
        <v>10000</v>
      </c>
      <c r="OG138" s="58">
        <f t="shared" si="812"/>
        <v>889.48383333333379</v>
      </c>
      <c r="OH138" s="241">
        <f t="shared" si="942"/>
        <v>151.64999999999998</v>
      </c>
      <c r="OI138" s="51">
        <f t="shared" si="813"/>
        <v>737.83383333333381</v>
      </c>
      <c r="OJ138" s="51">
        <f t="shared" si="814"/>
        <v>142104.51483333332</v>
      </c>
      <c r="OK138" s="153">
        <f t="shared" si="943"/>
        <v>139999.9999999993</v>
      </c>
      <c r="OL138" s="153">
        <f t="shared" si="897"/>
        <v>10000</v>
      </c>
      <c r="OM138" s="468">
        <f t="shared" si="898"/>
        <v>-889.48383333333379</v>
      </c>
      <c r="ON138" s="46">
        <f t="shared" si="899"/>
        <v>-1076.6456011701148</v>
      </c>
      <c r="OO138" s="46">
        <f t="shared" si="815"/>
        <v>-916.16560117011477</v>
      </c>
      <c r="OP138" s="48"/>
      <c r="OR138" s="45">
        <v>77</v>
      </c>
      <c r="OS138" s="46">
        <f t="shared" si="816"/>
        <v>1076.765700416463</v>
      </c>
      <c r="OT138" s="46">
        <f t="shared" si="917"/>
        <v>161.11000000000001</v>
      </c>
      <c r="OU138" s="128">
        <f t="shared" si="817"/>
        <v>915.65570041646299</v>
      </c>
      <c r="OV138" s="46">
        <f t="shared" si="818"/>
        <v>252.02058152284624</v>
      </c>
      <c r="OW138" s="46">
        <f t="shared" si="819"/>
        <v>663.63511889361678</v>
      </c>
      <c r="OX138" s="51">
        <f t="shared" si="820"/>
        <v>150548.71379481413</v>
      </c>
      <c r="OY138" s="51">
        <f t="shared" si="944"/>
        <v>148724.04220635575</v>
      </c>
      <c r="OZ138" s="153">
        <f t="shared" si="900"/>
        <v>10000</v>
      </c>
      <c r="PA138" s="45">
        <v>77</v>
      </c>
      <c r="PB138" s="46">
        <f t="shared" si="821"/>
        <v>1076.765700416463</v>
      </c>
      <c r="PC138" s="46">
        <f t="shared" si="945"/>
        <v>161.11000000000001</v>
      </c>
      <c r="PD138" s="128">
        <f t="shared" si="822"/>
        <v>915.65570041646299</v>
      </c>
      <c r="PE138" s="46">
        <f t="shared" si="823"/>
        <v>252.02058152284624</v>
      </c>
      <c r="PF138" s="46">
        <f t="shared" si="824"/>
        <v>663.63511889361678</v>
      </c>
      <c r="PG138" s="51">
        <f t="shared" si="825"/>
        <v>150548.71379481413</v>
      </c>
      <c r="PH138" s="57">
        <f t="shared" si="946"/>
        <v>148723.85830825308</v>
      </c>
      <c r="PI138" s="688">
        <f t="shared" si="826"/>
        <v>889.6533333333341</v>
      </c>
      <c r="PJ138" s="52">
        <f t="shared" si="947"/>
        <v>152.53</v>
      </c>
      <c r="PK138" s="51">
        <f t="shared" si="827"/>
        <v>737.12333333333413</v>
      </c>
      <c r="PL138" s="57">
        <f t="shared" si="828"/>
        <v>142111.70333333357</v>
      </c>
      <c r="PM138" s="57">
        <f t="shared" si="948"/>
        <v>140801.98399999994</v>
      </c>
      <c r="PN138" s="153">
        <f t="shared" si="901"/>
        <v>10000</v>
      </c>
      <c r="PO138" s="469">
        <f t="shared" si="829"/>
        <v>-889.6533333333341</v>
      </c>
      <c r="PP138" s="46">
        <f t="shared" si="830"/>
        <v>-1076.765700416463</v>
      </c>
      <c r="PQ138" s="46">
        <f t="shared" si="831"/>
        <v>-915.65570041646299</v>
      </c>
      <c r="PR138" s="48"/>
    </row>
    <row r="139" spans="2:434" hidden="1" x14ac:dyDescent="0.3">
      <c r="B139" s="45">
        <v>78</v>
      </c>
      <c r="C139" s="46">
        <f t="shared" si="596"/>
        <v>1111.77</v>
      </c>
      <c r="D139" s="46">
        <f t="shared" si="597"/>
        <v>100</v>
      </c>
      <c r="E139" s="46">
        <f t="shared" si="598"/>
        <v>1011.77</v>
      </c>
      <c r="F139" s="46">
        <f t="shared" si="599"/>
        <v>240.51609429730402</v>
      </c>
      <c r="G139" s="46">
        <f t="shared" si="600"/>
        <v>771.25390570269599</v>
      </c>
      <c r="H139" s="51">
        <f t="shared" si="601"/>
        <v>143538.40267267972</v>
      </c>
      <c r="I139" s="58">
        <f t="shared" si="602"/>
        <v>933.33333333333337</v>
      </c>
      <c r="J139" s="52">
        <f t="shared" si="603"/>
        <v>100</v>
      </c>
      <c r="K139" s="51">
        <f t="shared" si="604"/>
        <v>833.33333333333337</v>
      </c>
      <c r="L139" s="57">
        <f t="shared" si="605"/>
        <v>134999.99999999924</v>
      </c>
      <c r="M139" s="468">
        <f t="shared" si="832"/>
        <v>-933.33333333333337</v>
      </c>
      <c r="N139" s="46">
        <f t="shared" si="833"/>
        <v>-1111.77</v>
      </c>
      <c r="O139" s="47"/>
      <c r="P139" s="46">
        <f t="shared" si="834"/>
        <v>-1011.77</v>
      </c>
      <c r="Q139" s="48"/>
      <c r="R139" s="29"/>
      <c r="S139" s="29"/>
      <c r="T139" s="45">
        <v>78</v>
      </c>
      <c r="U139" s="46">
        <f t="shared" si="606"/>
        <v>1146.57</v>
      </c>
      <c r="V139" s="46">
        <f t="shared" si="607"/>
        <v>134.80000000000001</v>
      </c>
      <c r="W139" s="46">
        <f t="shared" si="835"/>
        <v>1011.77</v>
      </c>
      <c r="X139" s="46">
        <f t="shared" si="608"/>
        <v>240.51609429730402</v>
      </c>
      <c r="Y139" s="46">
        <f t="shared" si="609"/>
        <v>771.25390570269599</v>
      </c>
      <c r="Z139" s="51">
        <f t="shared" si="610"/>
        <v>143538.40267267972</v>
      </c>
      <c r="AA139" s="58">
        <f t="shared" si="611"/>
        <v>960.21333333333337</v>
      </c>
      <c r="AB139" s="52">
        <f t="shared" si="612"/>
        <v>126.88</v>
      </c>
      <c r="AC139" s="51">
        <f t="shared" si="613"/>
        <v>833.33333333333337</v>
      </c>
      <c r="AD139" s="57">
        <f t="shared" si="614"/>
        <v>134999.99999999924</v>
      </c>
      <c r="AE139" s="468">
        <f t="shared" si="836"/>
        <v>-960.21333333333337</v>
      </c>
      <c r="AF139" s="46">
        <f t="shared" si="615"/>
        <v>-1146.57</v>
      </c>
      <c r="AG139" s="47"/>
      <c r="AH139" s="46">
        <f t="shared" si="837"/>
        <v>-1011.77</v>
      </c>
      <c r="AI139" s="48"/>
      <c r="AJ139" s="29"/>
      <c r="AK139" s="45">
        <v>78</v>
      </c>
      <c r="AL139" s="46">
        <f t="shared" si="616"/>
        <v>1117.72</v>
      </c>
      <c r="AM139" s="46"/>
      <c r="AN139" s="46"/>
      <c r="AO139" s="46">
        <f t="shared" si="617"/>
        <v>134.41999999999999</v>
      </c>
      <c r="AP139" s="128">
        <f t="shared" si="618"/>
        <v>983.3</v>
      </c>
      <c r="AQ139" s="128"/>
      <c r="AR139" s="128"/>
      <c r="AS139" s="46">
        <f t="shared" si="619"/>
        <v>247.79865007371544</v>
      </c>
      <c r="AT139" s="46">
        <f t="shared" si="620"/>
        <v>735.50134992628455</v>
      </c>
      <c r="AU139" s="51"/>
      <c r="AV139" s="51"/>
      <c r="AW139" s="51">
        <f t="shared" si="621"/>
        <v>147943.68869430298</v>
      </c>
      <c r="AX139" s="58">
        <f t="shared" si="622"/>
        <v>927.38215694565588</v>
      </c>
      <c r="AY139" s="52"/>
      <c r="AZ139" s="52"/>
      <c r="BA139" s="52">
        <f t="shared" si="623"/>
        <v>127.02</v>
      </c>
      <c r="BB139" s="51">
        <f t="shared" si="624"/>
        <v>800.3621569456559</v>
      </c>
      <c r="BC139" s="51"/>
      <c r="BD139" s="51"/>
      <c r="BE139" s="57">
        <f t="shared" si="625"/>
        <v>139694.05175823881</v>
      </c>
      <c r="BF139" s="468">
        <f t="shared" si="626"/>
        <v>-927.38215694565588</v>
      </c>
      <c r="BG139" s="46">
        <f t="shared" si="627"/>
        <v>-1117.72</v>
      </c>
      <c r="BH139" s="46">
        <f t="shared" si="628"/>
        <v>-983.3</v>
      </c>
      <c r="BI139" s="48"/>
      <c r="BJ139" s="12"/>
      <c r="BK139" s="45">
        <v>78</v>
      </c>
      <c r="BL139" s="46">
        <f t="shared" si="838"/>
        <v>1144.49</v>
      </c>
      <c r="BM139" s="46">
        <f t="shared" si="839"/>
        <v>132.72</v>
      </c>
      <c r="BN139" s="46">
        <f t="shared" si="840"/>
        <v>1011.77</v>
      </c>
      <c r="BO139" s="46">
        <f t="shared" si="629"/>
        <v>240.51609429730402</v>
      </c>
      <c r="BP139" s="46">
        <f t="shared" si="630"/>
        <v>771.25390570269599</v>
      </c>
      <c r="BQ139" s="51">
        <f t="shared" si="631"/>
        <v>143538.40267267972</v>
      </c>
      <c r="BR139" s="57">
        <f t="shared" si="918"/>
        <v>148146.71949307629</v>
      </c>
      <c r="BS139" s="58">
        <f t="shared" si="632"/>
        <v>958.75333333333333</v>
      </c>
      <c r="BT139" s="52">
        <f t="shared" si="841"/>
        <v>125.42</v>
      </c>
      <c r="BU139" s="51">
        <f t="shared" si="633"/>
        <v>833.33333333333337</v>
      </c>
      <c r="BV139" s="51">
        <f t="shared" si="634"/>
        <v>134999.99999999924</v>
      </c>
      <c r="BW139" s="153">
        <f t="shared" si="919"/>
        <v>139999.9999999993</v>
      </c>
      <c r="BX139" s="468">
        <f t="shared" si="842"/>
        <v>-958.75333333333333</v>
      </c>
      <c r="BY139" s="46">
        <f t="shared" si="843"/>
        <v>-1144.49</v>
      </c>
      <c r="BZ139" s="46">
        <f t="shared" si="635"/>
        <v>-1011.77</v>
      </c>
      <c r="CA139" s="48"/>
      <c r="CB139" s="29"/>
      <c r="CC139" s="45">
        <v>78</v>
      </c>
      <c r="CD139" s="128">
        <f t="shared" si="636"/>
        <v>1117.6300000000001</v>
      </c>
      <c r="CE139" s="46">
        <f t="shared" si="844"/>
        <v>132.6</v>
      </c>
      <c r="CF139" s="128">
        <f t="shared" si="637"/>
        <v>985.03</v>
      </c>
      <c r="CG139" s="46">
        <f t="shared" si="845"/>
        <v>247.43001069292566</v>
      </c>
      <c r="CH139" s="46">
        <f t="shared" si="638"/>
        <v>737.59998930707434</v>
      </c>
      <c r="CI139" s="51">
        <f t="shared" si="639"/>
        <v>147720.40642644832</v>
      </c>
      <c r="CJ139" s="199">
        <f t="shared" si="920"/>
        <v>152127.63783534622</v>
      </c>
      <c r="CK139" s="153">
        <f t="shared" si="846"/>
        <v>10000</v>
      </c>
      <c r="CL139" s="45">
        <v>78</v>
      </c>
      <c r="CM139" s="46">
        <f t="shared" si="847"/>
        <v>1117.6300000000001</v>
      </c>
      <c r="CN139" s="128">
        <f t="shared" si="640"/>
        <v>132.6</v>
      </c>
      <c r="CO139" s="128">
        <f t="shared" si="641"/>
        <v>985.03</v>
      </c>
      <c r="CP139" s="46">
        <f t="shared" si="642"/>
        <v>247.43001069292566</v>
      </c>
      <c r="CQ139" s="46">
        <f t="shared" si="643"/>
        <v>737.59998930707434</v>
      </c>
      <c r="CR139" s="51">
        <f t="shared" si="644"/>
        <v>147720.40642644832</v>
      </c>
      <c r="CS139" s="153">
        <f t="shared" si="921"/>
        <v>152127.63783534622</v>
      </c>
      <c r="CT139" s="58">
        <f t="shared" si="645"/>
        <v>927.86033333333398</v>
      </c>
      <c r="CU139" s="52">
        <f t="shared" si="848"/>
        <v>125.78</v>
      </c>
      <c r="CV139" s="51">
        <f t="shared" si="849"/>
        <v>802.08033333333401</v>
      </c>
      <c r="CW139" s="51">
        <f t="shared" si="646"/>
        <v>139494.05399999989</v>
      </c>
      <c r="CX139" s="57">
        <f t="shared" si="922"/>
        <v>144306.53599999996</v>
      </c>
      <c r="CY139" s="153">
        <f t="shared" si="850"/>
        <v>10000</v>
      </c>
      <c r="CZ139" s="479">
        <f t="shared" si="647"/>
        <v>-927.86033333333398</v>
      </c>
      <c r="DA139" s="46">
        <f t="shared" si="851"/>
        <v>-1117.6300000000001</v>
      </c>
      <c r="DB139" s="46">
        <f t="shared" si="852"/>
        <v>-985.03</v>
      </c>
      <c r="DC139" s="48"/>
      <c r="DE139" s="45">
        <v>78</v>
      </c>
      <c r="DF139" s="46">
        <f t="shared" si="648"/>
        <v>1098.43</v>
      </c>
      <c r="DG139" s="46">
        <f t="shared" si="923"/>
        <v>86.66</v>
      </c>
      <c r="DH139" s="46">
        <f t="shared" si="649"/>
        <v>1011.77</v>
      </c>
      <c r="DI139" s="46">
        <f t="shared" si="650"/>
        <v>240.51609429730402</v>
      </c>
      <c r="DJ139" s="46">
        <f t="shared" si="651"/>
        <v>771.25390570269599</v>
      </c>
      <c r="DK139" s="51">
        <f t="shared" si="652"/>
        <v>143538.40267267972</v>
      </c>
      <c r="DL139" s="58">
        <f t="shared" si="653"/>
        <v>919.99333333333334</v>
      </c>
      <c r="DM139" s="52">
        <f t="shared" si="924"/>
        <v>86.66</v>
      </c>
      <c r="DN139" s="51">
        <f t="shared" si="654"/>
        <v>833.33333333333337</v>
      </c>
      <c r="DO139" s="57">
        <f t="shared" si="655"/>
        <v>134999.99999999924</v>
      </c>
      <c r="DP139" s="468">
        <f t="shared" si="853"/>
        <v>-919.99333333333334</v>
      </c>
      <c r="DQ139" s="46">
        <f t="shared" si="854"/>
        <v>-1098.43</v>
      </c>
      <c r="DR139" s="47"/>
      <c r="DS139" s="46">
        <f t="shared" si="855"/>
        <v>-1011.77</v>
      </c>
      <c r="DT139" s="48"/>
      <c r="DU139" s="29"/>
      <c r="DV139" s="45">
        <v>78</v>
      </c>
      <c r="DW139" s="46">
        <f t="shared" si="856"/>
        <v>1074.3</v>
      </c>
      <c r="DX139" s="46">
        <f t="shared" si="925"/>
        <v>62.53</v>
      </c>
      <c r="DY139" s="46">
        <f t="shared" si="857"/>
        <v>1011.77</v>
      </c>
      <c r="DZ139" s="46">
        <f t="shared" si="656"/>
        <v>240.51609429730402</v>
      </c>
      <c r="EA139" s="46">
        <f t="shared" si="657"/>
        <v>771.25390570269599</v>
      </c>
      <c r="EB139" s="51">
        <f t="shared" si="658"/>
        <v>143538.40267267972</v>
      </c>
      <c r="EC139" s="58">
        <f t="shared" si="659"/>
        <v>892.18333333333339</v>
      </c>
      <c r="ED139" s="52">
        <f t="shared" si="926"/>
        <v>58.85</v>
      </c>
      <c r="EE139" s="51">
        <f t="shared" si="660"/>
        <v>833.33333333333337</v>
      </c>
      <c r="EF139" s="57">
        <f t="shared" si="661"/>
        <v>134999.99999999924</v>
      </c>
      <c r="EG139" s="468">
        <f t="shared" si="858"/>
        <v>-892.18333333333339</v>
      </c>
      <c r="EH139" s="46">
        <f t="shared" si="859"/>
        <v>-1074.3</v>
      </c>
      <c r="EI139" s="47"/>
      <c r="EJ139" s="46">
        <f t="shared" si="860"/>
        <v>-1011.77</v>
      </c>
      <c r="EK139" s="48"/>
      <c r="EL139" s="29"/>
      <c r="EM139" s="45">
        <v>78</v>
      </c>
      <c r="EN139" s="46">
        <f t="shared" si="903"/>
        <v>1058.0868689014749</v>
      </c>
      <c r="EO139" s="46">
        <f t="shared" si="927"/>
        <v>62.84</v>
      </c>
      <c r="EP139" s="128">
        <f t="shared" si="662"/>
        <v>995.24686890147484</v>
      </c>
      <c r="EQ139" s="46">
        <f t="shared" si="663"/>
        <v>241.73261013126603</v>
      </c>
      <c r="ER139" s="46">
        <f t="shared" si="664"/>
        <v>753.51425877020881</v>
      </c>
      <c r="ES139" s="51">
        <f t="shared" si="665"/>
        <v>144286.0518199894</v>
      </c>
      <c r="ET139" s="153">
        <f t="shared" si="861"/>
        <v>10000</v>
      </c>
      <c r="EU139" s="45">
        <v>78</v>
      </c>
      <c r="EV139" s="46">
        <f t="shared" si="666"/>
        <v>1058.0899999999999</v>
      </c>
      <c r="EW139" s="46">
        <f t="shared" si="928"/>
        <v>62.84</v>
      </c>
      <c r="EX139" s="128">
        <f t="shared" si="667"/>
        <v>995.25</v>
      </c>
      <c r="EY139" s="46">
        <f t="shared" si="668"/>
        <v>241.73216490212019</v>
      </c>
      <c r="EZ139" s="46">
        <f t="shared" si="669"/>
        <v>753.51783509787981</v>
      </c>
      <c r="FA139" s="51">
        <f t="shared" si="670"/>
        <v>144285.78110617422</v>
      </c>
      <c r="FB139" s="58">
        <f t="shared" si="671"/>
        <v>874.86920833333363</v>
      </c>
      <c r="FC139" s="52">
        <f t="shared" si="929"/>
        <v>59.260000000000005</v>
      </c>
      <c r="FD139" s="51">
        <f t="shared" si="862"/>
        <v>815.60920833333364</v>
      </c>
      <c r="FE139" s="57">
        <f t="shared" si="672"/>
        <v>135958.86174999984</v>
      </c>
      <c r="FF139" s="153">
        <f t="shared" si="863"/>
        <v>10000</v>
      </c>
      <c r="FG139" s="469">
        <f t="shared" si="673"/>
        <v>-874.86920833333363</v>
      </c>
      <c r="FH139" s="46">
        <f t="shared" si="674"/>
        <v>-1058.0899999999999</v>
      </c>
      <c r="FI139" s="46">
        <f t="shared" si="675"/>
        <v>-995.25</v>
      </c>
      <c r="FJ139" s="48"/>
      <c r="FL139" s="45">
        <v>78</v>
      </c>
      <c r="FM139" s="46">
        <f t="shared" si="864"/>
        <v>1075.95</v>
      </c>
      <c r="FN139" s="46">
        <f t="shared" si="904"/>
        <v>64.180000000000007</v>
      </c>
      <c r="FO139" s="46">
        <f t="shared" si="865"/>
        <v>1011.77</v>
      </c>
      <c r="FP139" s="46">
        <f t="shared" si="676"/>
        <v>240.51609429730402</v>
      </c>
      <c r="FQ139" s="46">
        <f t="shared" si="677"/>
        <v>771.25390570269599</v>
      </c>
      <c r="FR139" s="51">
        <f t="shared" si="678"/>
        <v>143538.40267267972</v>
      </c>
      <c r="FS139" s="57">
        <f t="shared" si="930"/>
        <v>148146.71949307629</v>
      </c>
      <c r="FT139" s="58">
        <f t="shared" si="679"/>
        <v>893.98333333333335</v>
      </c>
      <c r="FU139" s="241">
        <f t="shared" si="905"/>
        <v>60.649999999999991</v>
      </c>
      <c r="FV139" s="51">
        <f t="shared" si="680"/>
        <v>833.33333333333337</v>
      </c>
      <c r="FW139" s="51">
        <f t="shared" si="681"/>
        <v>134999.99999999924</v>
      </c>
      <c r="FX139" s="153">
        <f t="shared" si="931"/>
        <v>139999.9999999993</v>
      </c>
      <c r="FY139" s="468">
        <f t="shared" si="866"/>
        <v>-893.98333333333335</v>
      </c>
      <c r="FZ139" s="46">
        <f t="shared" si="867"/>
        <v>-1075.95</v>
      </c>
      <c r="GA139" s="46">
        <f t="shared" si="682"/>
        <v>-1011.77</v>
      </c>
      <c r="GB139" s="48"/>
      <c r="GD139" s="45">
        <v>78</v>
      </c>
      <c r="GE139" s="46">
        <f t="shared" si="906"/>
        <v>1060.0875939185617</v>
      </c>
      <c r="GF139" s="128">
        <f t="shared" si="932"/>
        <v>64.44</v>
      </c>
      <c r="GG139" s="128">
        <f t="shared" si="683"/>
        <v>995.6475939185616</v>
      </c>
      <c r="GH139" s="46">
        <f t="shared" si="684"/>
        <v>241.62114593859656</v>
      </c>
      <c r="GI139" s="46">
        <f t="shared" si="685"/>
        <v>754.02644797996504</v>
      </c>
      <c r="GJ139" s="51">
        <f t="shared" si="686"/>
        <v>144218.66111517797</v>
      </c>
      <c r="GK139" s="51">
        <f t="shared" si="933"/>
        <v>148724.04220635575</v>
      </c>
      <c r="GL139" s="153">
        <f t="shared" si="868"/>
        <v>10000</v>
      </c>
      <c r="GM139" s="45">
        <v>78</v>
      </c>
      <c r="GN139" s="46">
        <f t="shared" si="687"/>
        <v>1060.0899999999999</v>
      </c>
      <c r="GO139" s="46">
        <f t="shared" si="907"/>
        <v>64.44</v>
      </c>
      <c r="GP139" s="128">
        <f t="shared" si="869"/>
        <v>995.65</v>
      </c>
      <c r="GQ139" s="46">
        <f t="shared" si="688"/>
        <v>241.62081676146474</v>
      </c>
      <c r="GR139" s="46">
        <f t="shared" si="689"/>
        <v>754.02918323853521</v>
      </c>
      <c r="GS139" s="51">
        <f t="shared" si="690"/>
        <v>144218.46087364029</v>
      </c>
      <c r="GT139" s="57">
        <f t="shared" si="934"/>
        <v>148723.85830825308</v>
      </c>
      <c r="GU139" s="58">
        <f t="shared" si="691"/>
        <v>876.92633333333197</v>
      </c>
      <c r="GV139" s="52">
        <f t="shared" si="908"/>
        <v>61.010000000000005</v>
      </c>
      <c r="GW139" s="51">
        <f t="shared" si="870"/>
        <v>815.91633333333198</v>
      </c>
      <c r="GX139" s="57">
        <f t="shared" si="692"/>
        <v>135906.48599999998</v>
      </c>
      <c r="GY139" s="57">
        <f t="shared" si="935"/>
        <v>140801.98399999994</v>
      </c>
      <c r="GZ139" s="153">
        <f t="shared" si="871"/>
        <v>10000</v>
      </c>
      <c r="HA139" s="469">
        <f t="shared" si="693"/>
        <v>-876.92633333333197</v>
      </c>
      <c r="HB139" s="46">
        <f t="shared" si="694"/>
        <v>-1060.0899999999999</v>
      </c>
      <c r="HC139" s="46">
        <f t="shared" si="695"/>
        <v>-995.65</v>
      </c>
      <c r="HD139" s="48"/>
      <c r="HF139" s="45">
        <v>78</v>
      </c>
      <c r="HG139" s="46">
        <f t="shared" si="696"/>
        <v>1123.8775326810628</v>
      </c>
      <c r="HH139" s="46">
        <f t="shared" si="697"/>
        <v>250</v>
      </c>
      <c r="HI139" s="46">
        <f t="shared" si="698"/>
        <v>873.8775326810628</v>
      </c>
      <c r="HJ139" s="46">
        <f t="shared" si="699"/>
        <v>259.38122752085661</v>
      </c>
      <c r="HK139" s="46">
        <f t="shared" si="700"/>
        <v>614.49630516020625</v>
      </c>
      <c r="HL139" s="51">
        <f t="shared" si="701"/>
        <v>155014.24020735375</v>
      </c>
      <c r="HM139" s="153">
        <f t="shared" si="872"/>
        <v>10000</v>
      </c>
      <c r="HN139" s="58">
        <f t="shared" si="702"/>
        <v>933.33333333333724</v>
      </c>
      <c r="HO139" s="52">
        <f t="shared" si="703"/>
        <v>250</v>
      </c>
      <c r="HP139" s="51">
        <f t="shared" si="704"/>
        <v>683.33333333333724</v>
      </c>
      <c r="HQ139" s="57">
        <f t="shared" si="705"/>
        <v>146699.99999999924</v>
      </c>
      <c r="HR139" s="153">
        <f t="shared" si="873"/>
        <v>10000</v>
      </c>
      <c r="HS139" s="468">
        <f t="shared" si="706"/>
        <v>-933.33333333333724</v>
      </c>
      <c r="HT139" s="46">
        <f t="shared" si="707"/>
        <v>-1123.8775326810628</v>
      </c>
      <c r="HU139" s="46">
        <f t="shared" si="708"/>
        <v>-873.8775326810628</v>
      </c>
      <c r="HV139" s="48"/>
      <c r="HW139" s="29"/>
      <c r="HX139" s="45">
        <v>78</v>
      </c>
      <c r="HY139" s="128">
        <f t="shared" si="709"/>
        <v>1124.3399999999999</v>
      </c>
      <c r="HZ139" s="46">
        <f t="shared" si="710"/>
        <v>225.1</v>
      </c>
      <c r="IA139" s="46">
        <f t="shared" si="711"/>
        <v>899.24</v>
      </c>
      <c r="IB139" s="46">
        <f t="shared" si="712"/>
        <v>260.53339416926366</v>
      </c>
      <c r="IC139" s="46">
        <f t="shared" si="713"/>
        <v>638.70660583073641</v>
      </c>
      <c r="ID139" s="51">
        <f t="shared" si="714"/>
        <v>155681.32989572748</v>
      </c>
      <c r="IE139" s="153">
        <f t="shared" si="874"/>
        <v>10000</v>
      </c>
      <c r="IF139" s="58">
        <f t="shared" si="715"/>
        <v>930.14625019664186</v>
      </c>
      <c r="IG139" s="52">
        <f t="shared" si="716"/>
        <v>212.76</v>
      </c>
      <c r="IH139" s="51">
        <f t="shared" si="717"/>
        <v>717.38625019664187</v>
      </c>
      <c r="II139" s="57">
        <f t="shared" si="875"/>
        <v>147032.072484662</v>
      </c>
      <c r="IJ139" s="153">
        <f t="shared" si="876"/>
        <v>10000</v>
      </c>
      <c r="IK139" s="468">
        <f t="shared" si="718"/>
        <v>-930.14625019664186</v>
      </c>
      <c r="IL139" s="46">
        <f t="shared" si="719"/>
        <v>-1124.3399999999999</v>
      </c>
      <c r="IM139" s="46">
        <f t="shared" si="720"/>
        <v>-899.24</v>
      </c>
      <c r="IN139" s="48"/>
      <c r="IO139" s="53">
        <f t="shared" si="721"/>
        <v>225.1139764456652</v>
      </c>
      <c r="IQ139" s="45">
        <v>78</v>
      </c>
      <c r="IR139" s="128">
        <f t="shared" si="722"/>
        <v>1126.4568749999989</v>
      </c>
      <c r="IS139" s="128">
        <f t="shared" si="723"/>
        <v>229.46</v>
      </c>
      <c r="IT139" s="128">
        <f t="shared" si="724"/>
        <v>896.99687499999891</v>
      </c>
      <c r="IU139" s="46">
        <f t="shared" si="902"/>
        <v>260.89999999999998</v>
      </c>
      <c r="IV139" s="46">
        <f t="shared" si="725"/>
        <v>636.09687499999893</v>
      </c>
      <c r="IW139" s="51">
        <f t="shared" si="726"/>
        <v>155903.23375000016</v>
      </c>
      <c r="IX139" s="199">
        <f t="shared" si="877"/>
        <v>10000</v>
      </c>
      <c r="IY139" s="128">
        <f t="shared" si="727"/>
        <v>225.27233143394619</v>
      </c>
      <c r="IZ139" s="408">
        <f t="shared" si="728"/>
        <v>0</v>
      </c>
      <c r="JA139" s="58">
        <f t="shared" si="729"/>
        <v>931.95916666666494</v>
      </c>
      <c r="JB139" s="52">
        <f t="shared" si="730"/>
        <v>216.88</v>
      </c>
      <c r="JC139" s="51">
        <f t="shared" si="731"/>
        <v>715.07916666666495</v>
      </c>
      <c r="JD139" s="57">
        <f t="shared" si="732"/>
        <v>147254.1050000001</v>
      </c>
      <c r="JE139" s="280">
        <f t="shared" si="733"/>
        <v>10000</v>
      </c>
      <c r="JF139" s="280">
        <f t="shared" si="734"/>
        <v>0</v>
      </c>
      <c r="JG139" s="468">
        <f t="shared" si="735"/>
        <v>-931.95916666666494</v>
      </c>
      <c r="JH139" s="46">
        <f t="shared" si="736"/>
        <v>-1126.4568749999989</v>
      </c>
      <c r="JI139" s="46">
        <f t="shared" si="737"/>
        <v>-896.99687499999891</v>
      </c>
      <c r="JJ139" s="48"/>
      <c r="JL139" s="45">
        <v>78</v>
      </c>
      <c r="JM139" s="46">
        <f t="shared" si="738"/>
        <v>1124.4930833333331</v>
      </c>
      <c r="JN139" s="46">
        <f t="shared" si="739"/>
        <v>217.82</v>
      </c>
      <c r="JO139" s="128">
        <f t="shared" si="740"/>
        <v>906.67308333333312</v>
      </c>
      <c r="JP139" s="46">
        <f t="shared" si="878"/>
        <v>260.8</v>
      </c>
      <c r="JQ139" s="46">
        <f t="shared" si="741"/>
        <v>645.87308333333317</v>
      </c>
      <c r="JR139" s="51">
        <f t="shared" si="742"/>
        <v>155831.82949999996</v>
      </c>
      <c r="JS139" s="51">
        <f t="shared" si="936"/>
        <v>148146.71949307629</v>
      </c>
      <c r="JT139" s="199">
        <f t="shared" si="879"/>
        <v>10000</v>
      </c>
      <c r="JU139" s="128">
        <f t="shared" si="743"/>
        <v>217.81099358987197</v>
      </c>
      <c r="JV139" s="408">
        <f t="shared" si="744"/>
        <v>0</v>
      </c>
      <c r="JW139" s="58">
        <f t="shared" si="745"/>
        <v>930.37233333333074</v>
      </c>
      <c r="JX139" s="52">
        <f t="shared" si="746"/>
        <v>205.84</v>
      </c>
      <c r="JY139" s="51">
        <f t="shared" si="747"/>
        <v>724.53233333333071</v>
      </c>
      <c r="JZ139" s="51">
        <f t="shared" si="748"/>
        <v>147191.59800000023</v>
      </c>
      <c r="KA139" s="199">
        <f t="shared" si="937"/>
        <v>139999.9999999993</v>
      </c>
      <c r="KB139" s="128">
        <f t="shared" si="880"/>
        <v>10000</v>
      </c>
      <c r="KC139" s="204">
        <f t="shared" si="749"/>
        <v>0</v>
      </c>
      <c r="KD139" s="468">
        <f t="shared" si="881"/>
        <v>-930.37233333333074</v>
      </c>
      <c r="KE139" s="46">
        <f t="shared" si="750"/>
        <v>-1124.4930833333331</v>
      </c>
      <c r="KF139" s="46">
        <f t="shared" si="751"/>
        <v>-906.67308333333312</v>
      </c>
      <c r="KG139" s="48"/>
      <c r="KI139" s="45">
        <v>78</v>
      </c>
      <c r="KJ139" s="46">
        <f t="shared" si="752"/>
        <v>1124.4890404061762</v>
      </c>
      <c r="KK139" s="46">
        <f t="shared" si="753"/>
        <v>220.6</v>
      </c>
      <c r="KL139" s="128">
        <f t="shared" si="754"/>
        <v>903.88904040617615</v>
      </c>
      <c r="KM139" s="46">
        <f t="shared" si="755"/>
        <v>260.69335284439029</v>
      </c>
      <c r="KN139" s="46">
        <f t="shared" si="756"/>
        <v>643.19568756178592</v>
      </c>
      <c r="KO139" s="51">
        <f t="shared" si="757"/>
        <v>155772.8160190724</v>
      </c>
      <c r="KP139" s="199">
        <f t="shared" si="938"/>
        <v>152127.63783534622</v>
      </c>
      <c r="KQ139" s="199">
        <f t="shared" si="882"/>
        <v>10000</v>
      </c>
      <c r="KR139" s="128">
        <f t="shared" si="758"/>
        <v>286.05649991235242</v>
      </c>
      <c r="KS139" s="408">
        <f t="shared" si="759"/>
        <v>0</v>
      </c>
      <c r="KT139" s="45">
        <v>78</v>
      </c>
      <c r="KU139" s="46">
        <f t="shared" si="883"/>
        <v>1124.49</v>
      </c>
      <c r="KV139" s="46">
        <f t="shared" si="760"/>
        <v>220.6</v>
      </c>
      <c r="KW139" s="128">
        <f t="shared" si="761"/>
        <v>903.89</v>
      </c>
      <c r="KX139" s="46">
        <f t="shared" si="762"/>
        <v>260.69322156190833</v>
      </c>
      <c r="KY139" s="46">
        <f t="shared" si="763"/>
        <v>643.19677843809166</v>
      </c>
      <c r="KZ139" s="51">
        <f t="shared" si="764"/>
        <v>155772.73615870692</v>
      </c>
      <c r="LA139" s="153">
        <f t="shared" si="939"/>
        <v>152127.63783534622</v>
      </c>
      <c r="LB139" s="58">
        <f t="shared" si="765"/>
        <v>930.59633333333579</v>
      </c>
      <c r="LC139" s="52">
        <f t="shared" si="766"/>
        <v>209.26</v>
      </c>
      <c r="LD139" s="51">
        <f t="shared" si="767"/>
        <v>721.3363333333358</v>
      </c>
      <c r="LE139" s="51">
        <f t="shared" si="768"/>
        <v>147157.446</v>
      </c>
      <c r="LF139" s="51">
        <f t="shared" si="940"/>
        <v>144306.53599999996</v>
      </c>
      <c r="LG139" s="128">
        <f t="shared" si="769"/>
        <v>10000</v>
      </c>
      <c r="LH139" s="204">
        <f t="shared" si="770"/>
        <v>0</v>
      </c>
      <c r="LI139" s="479">
        <f t="shared" si="771"/>
        <v>-930.59633333333579</v>
      </c>
      <c r="LJ139" s="46">
        <f t="shared" si="884"/>
        <v>-1124.49</v>
      </c>
      <c r="LK139" s="46">
        <f t="shared" si="885"/>
        <v>-903.89</v>
      </c>
      <c r="LL139" s="48"/>
      <c r="LN139" s="45">
        <v>78</v>
      </c>
      <c r="LO139" s="46">
        <f t="shared" si="772"/>
        <v>1123.1238136873469</v>
      </c>
      <c r="LP139" s="46">
        <f t="shared" si="909"/>
        <v>286.66000000000003</v>
      </c>
      <c r="LQ139" s="46">
        <f t="shared" si="773"/>
        <v>836.46381368734683</v>
      </c>
      <c r="LR139" s="46">
        <f t="shared" si="774"/>
        <v>257.66916427955596</v>
      </c>
      <c r="LS139" s="46">
        <f t="shared" si="775"/>
        <v>578.79464940779087</v>
      </c>
      <c r="LT139" s="51">
        <f t="shared" si="776"/>
        <v>154022.70391832577</v>
      </c>
      <c r="LU139" s="199">
        <f t="shared" si="886"/>
        <v>10000</v>
      </c>
      <c r="LV139" s="58">
        <f t="shared" si="777"/>
        <v>933.33033333333128</v>
      </c>
      <c r="LW139" s="52">
        <f t="shared" si="910"/>
        <v>286.66000000000003</v>
      </c>
      <c r="LX139" s="51">
        <f t="shared" si="778"/>
        <v>646.6703333333312</v>
      </c>
      <c r="LY139" s="51">
        <f t="shared" si="779"/>
        <v>145799.63399999967</v>
      </c>
      <c r="LZ139" s="46">
        <f t="shared" si="887"/>
        <v>286.66000000000003</v>
      </c>
      <c r="MA139" s="199">
        <f t="shared" si="888"/>
        <v>10000</v>
      </c>
      <c r="MB139" s="468">
        <f t="shared" si="780"/>
        <v>-933.33033333333128</v>
      </c>
      <c r="MC139" s="46">
        <f t="shared" si="781"/>
        <v>-1123.1238136873469</v>
      </c>
      <c r="MD139" s="46">
        <f t="shared" si="782"/>
        <v>-836.46381368734683</v>
      </c>
      <c r="ME139" s="48"/>
      <c r="MG139" s="45">
        <v>78</v>
      </c>
      <c r="MH139" s="46">
        <f t="shared" si="783"/>
        <v>1076.608661999408</v>
      </c>
      <c r="MI139" s="46">
        <f t="shared" si="911"/>
        <v>163.01999999999998</v>
      </c>
      <c r="MJ139" s="46">
        <f t="shared" si="784"/>
        <v>913.58866199940803</v>
      </c>
      <c r="MK139" s="46">
        <f t="shared" si="785"/>
        <v>250.82352187146708</v>
      </c>
      <c r="ML139" s="46">
        <f t="shared" si="786"/>
        <v>662.76514012794098</v>
      </c>
      <c r="MM139" s="51">
        <f t="shared" si="787"/>
        <v>149831.34798275231</v>
      </c>
      <c r="MN139" s="199">
        <f t="shared" si="889"/>
        <v>10000</v>
      </c>
      <c r="MO139" s="58">
        <f t="shared" si="788"/>
        <v>889.32945707741396</v>
      </c>
      <c r="MP139" s="52">
        <f t="shared" si="912"/>
        <v>153.87</v>
      </c>
      <c r="MQ139" s="51">
        <f t="shared" si="789"/>
        <v>735.45945707741396</v>
      </c>
      <c r="MR139" s="57">
        <f t="shared" si="790"/>
        <v>141305.20234796169</v>
      </c>
      <c r="MS139" s="199">
        <f t="shared" si="890"/>
        <v>10000</v>
      </c>
      <c r="MT139" s="468">
        <f t="shared" si="891"/>
        <v>-889.32945707741396</v>
      </c>
      <c r="MU139" s="46">
        <f t="shared" si="791"/>
        <v>-1076.608661999408</v>
      </c>
      <c r="MV139" s="46">
        <f t="shared" si="792"/>
        <v>-913.58866199940803</v>
      </c>
      <c r="MW139" s="48"/>
      <c r="MY139" s="45">
        <v>78</v>
      </c>
      <c r="MZ139" s="46">
        <f t="shared" si="793"/>
        <v>1076.608661999408</v>
      </c>
      <c r="NA139" s="46">
        <f t="shared" si="913"/>
        <v>163.01999999999998</v>
      </c>
      <c r="NB139" s="128">
        <f t="shared" si="794"/>
        <v>913.58866199940803</v>
      </c>
      <c r="NC139" s="46">
        <f t="shared" si="795"/>
        <v>250.82352187146708</v>
      </c>
      <c r="ND139" s="46">
        <f t="shared" si="796"/>
        <v>662.76514012794098</v>
      </c>
      <c r="NE139" s="51">
        <f t="shared" si="797"/>
        <v>149831.34798275231</v>
      </c>
      <c r="NF139" s="153">
        <f t="shared" si="892"/>
        <v>10000</v>
      </c>
      <c r="NG139" s="45">
        <v>78</v>
      </c>
      <c r="NH139" s="46">
        <f t="shared" si="798"/>
        <v>1076.6099999999999</v>
      </c>
      <c r="NI139" s="46">
        <f t="shared" si="914"/>
        <v>163.01999999999998</v>
      </c>
      <c r="NJ139" s="128">
        <f t="shared" si="893"/>
        <v>913.59</v>
      </c>
      <c r="NK139" s="46">
        <f t="shared" si="894"/>
        <v>250.82332195689187</v>
      </c>
      <c r="NL139" s="46">
        <f t="shared" si="799"/>
        <v>662.76667804310819</v>
      </c>
      <c r="NM139" s="51">
        <f t="shared" si="800"/>
        <v>149831.22649609201</v>
      </c>
      <c r="NN139" s="58">
        <f t="shared" si="801"/>
        <v>888.78037499999857</v>
      </c>
      <c r="NO139" s="52">
        <f t="shared" si="915"/>
        <v>153.92000000000002</v>
      </c>
      <c r="NP139" s="51">
        <f t="shared" si="802"/>
        <v>734.86037499999861</v>
      </c>
      <c r="NQ139" s="57">
        <f t="shared" si="803"/>
        <v>141349.57075000019</v>
      </c>
      <c r="NR139" s="153">
        <f t="shared" si="895"/>
        <v>10000</v>
      </c>
      <c r="NS139" s="469">
        <f t="shared" si="804"/>
        <v>-888.78037499999857</v>
      </c>
      <c r="NT139" s="46">
        <f t="shared" si="805"/>
        <v>-1076.6099999999999</v>
      </c>
      <c r="NU139" s="46">
        <f t="shared" si="806"/>
        <v>-913.59</v>
      </c>
      <c r="NV139" s="48"/>
      <c r="NX139" s="45">
        <v>78</v>
      </c>
      <c r="NY139" s="46">
        <f t="shared" si="807"/>
        <v>1076.6456011701148</v>
      </c>
      <c r="NZ139" s="46">
        <f t="shared" si="916"/>
        <v>160.47999999999999</v>
      </c>
      <c r="OA139" s="46">
        <f t="shared" si="808"/>
        <v>916.16560117011477</v>
      </c>
      <c r="OB139" s="46">
        <f t="shared" si="809"/>
        <v>250.91126557343367</v>
      </c>
      <c r="OC139" s="46">
        <f t="shared" si="810"/>
        <v>665.25433559668113</v>
      </c>
      <c r="OD139" s="51">
        <f t="shared" si="811"/>
        <v>149881.50500846351</v>
      </c>
      <c r="OE139" s="57">
        <f t="shared" si="941"/>
        <v>148146.71949307629</v>
      </c>
      <c r="OF139" s="153">
        <f t="shared" si="896"/>
        <v>10000</v>
      </c>
      <c r="OG139" s="58">
        <f t="shared" si="812"/>
        <v>889.48383333333379</v>
      </c>
      <c r="OH139" s="241">
        <f t="shared" si="942"/>
        <v>151.64999999999998</v>
      </c>
      <c r="OI139" s="51">
        <f t="shared" si="813"/>
        <v>737.83383333333381</v>
      </c>
      <c r="OJ139" s="51">
        <f t="shared" si="814"/>
        <v>141366.68099999998</v>
      </c>
      <c r="OK139" s="153">
        <f t="shared" si="943"/>
        <v>139999.9999999993</v>
      </c>
      <c r="OL139" s="153">
        <f t="shared" si="897"/>
        <v>10000</v>
      </c>
      <c r="OM139" s="468">
        <f t="shared" si="898"/>
        <v>-889.48383333333379</v>
      </c>
      <c r="ON139" s="46">
        <f t="shared" si="899"/>
        <v>-1076.6456011701148</v>
      </c>
      <c r="OO139" s="46">
        <f t="shared" si="815"/>
        <v>-916.16560117011477</v>
      </c>
      <c r="OP139" s="48"/>
      <c r="OR139" s="45">
        <v>78</v>
      </c>
      <c r="OS139" s="46">
        <f t="shared" si="816"/>
        <v>1076.765700416463</v>
      </c>
      <c r="OT139" s="46">
        <f t="shared" si="917"/>
        <v>161.11000000000001</v>
      </c>
      <c r="OU139" s="128">
        <f t="shared" si="817"/>
        <v>915.65570041646299</v>
      </c>
      <c r="OV139" s="46">
        <f t="shared" si="818"/>
        <v>250.91452299135688</v>
      </c>
      <c r="OW139" s="46">
        <f t="shared" si="819"/>
        <v>664.74117742510612</v>
      </c>
      <c r="OX139" s="51">
        <f t="shared" si="820"/>
        <v>149883.97261738902</v>
      </c>
      <c r="OY139" s="51">
        <f t="shared" si="944"/>
        <v>148724.04220635575</v>
      </c>
      <c r="OZ139" s="153">
        <f t="shared" si="900"/>
        <v>10000</v>
      </c>
      <c r="PA139" s="45">
        <v>78</v>
      </c>
      <c r="PB139" s="46">
        <f t="shared" si="821"/>
        <v>1076.765700416463</v>
      </c>
      <c r="PC139" s="46">
        <f t="shared" si="945"/>
        <v>161.11000000000001</v>
      </c>
      <c r="PD139" s="128">
        <f t="shared" si="822"/>
        <v>915.65570041646299</v>
      </c>
      <c r="PE139" s="46">
        <f t="shared" si="823"/>
        <v>250.91452299135688</v>
      </c>
      <c r="PF139" s="46">
        <f t="shared" si="824"/>
        <v>664.74117742510612</v>
      </c>
      <c r="PG139" s="51">
        <f t="shared" si="825"/>
        <v>149883.97261738902</v>
      </c>
      <c r="PH139" s="57">
        <f t="shared" si="946"/>
        <v>148723.85830825308</v>
      </c>
      <c r="PI139" s="688">
        <f t="shared" si="826"/>
        <v>889.6533333333341</v>
      </c>
      <c r="PJ139" s="52">
        <f t="shared" si="947"/>
        <v>152.53</v>
      </c>
      <c r="PK139" s="51">
        <f t="shared" si="827"/>
        <v>737.12333333333413</v>
      </c>
      <c r="PL139" s="57">
        <f t="shared" si="828"/>
        <v>141374.58000000025</v>
      </c>
      <c r="PM139" s="57">
        <f t="shared" si="948"/>
        <v>140801.98399999994</v>
      </c>
      <c r="PN139" s="153">
        <f t="shared" si="901"/>
        <v>10000</v>
      </c>
      <c r="PO139" s="469">
        <f t="shared" si="829"/>
        <v>-889.6533333333341</v>
      </c>
      <c r="PP139" s="46">
        <f t="shared" si="830"/>
        <v>-1076.765700416463</v>
      </c>
      <c r="PQ139" s="46">
        <f t="shared" si="831"/>
        <v>-915.65570041646299</v>
      </c>
      <c r="PR139" s="48"/>
    </row>
    <row r="140" spans="2:434" hidden="1" x14ac:dyDescent="0.3">
      <c r="B140" s="45">
        <v>79</v>
      </c>
      <c r="C140" s="46">
        <f t="shared" si="596"/>
        <v>1111.77</v>
      </c>
      <c r="D140" s="46">
        <f t="shared" si="597"/>
        <v>100</v>
      </c>
      <c r="E140" s="46">
        <f t="shared" si="598"/>
        <v>1011.77</v>
      </c>
      <c r="F140" s="46">
        <f t="shared" si="599"/>
        <v>239.23067112113287</v>
      </c>
      <c r="G140" s="46">
        <f t="shared" si="600"/>
        <v>772.53932887886708</v>
      </c>
      <c r="H140" s="51">
        <f t="shared" si="601"/>
        <v>142765.86334380085</v>
      </c>
      <c r="I140" s="58">
        <f t="shared" si="602"/>
        <v>933.33333333333337</v>
      </c>
      <c r="J140" s="52">
        <f t="shared" si="603"/>
        <v>100</v>
      </c>
      <c r="K140" s="51">
        <f t="shared" si="604"/>
        <v>833.33333333333337</v>
      </c>
      <c r="L140" s="57">
        <f t="shared" si="605"/>
        <v>134166.6666666659</v>
      </c>
      <c r="M140" s="468">
        <f t="shared" si="832"/>
        <v>-933.33333333333337</v>
      </c>
      <c r="N140" s="46">
        <f t="shared" si="833"/>
        <v>-1111.77</v>
      </c>
      <c r="O140" s="47"/>
      <c r="P140" s="46">
        <f t="shared" si="834"/>
        <v>-1011.77</v>
      </c>
      <c r="Q140" s="48"/>
      <c r="R140" s="29"/>
      <c r="S140" s="29"/>
      <c r="T140" s="45">
        <v>79</v>
      </c>
      <c r="U140" s="46">
        <f t="shared" si="606"/>
        <v>1145.8499999999999</v>
      </c>
      <c r="V140" s="46">
        <f t="shared" si="607"/>
        <v>134.08000000000001</v>
      </c>
      <c r="W140" s="46">
        <f t="shared" si="835"/>
        <v>1011.77</v>
      </c>
      <c r="X140" s="46">
        <f t="shared" si="608"/>
        <v>239.23067112113287</v>
      </c>
      <c r="Y140" s="46">
        <f t="shared" si="609"/>
        <v>772.53932887886708</v>
      </c>
      <c r="Z140" s="51">
        <f t="shared" si="610"/>
        <v>142765.86334380085</v>
      </c>
      <c r="AA140" s="58">
        <f t="shared" si="611"/>
        <v>959.43333333333339</v>
      </c>
      <c r="AB140" s="52">
        <f t="shared" si="612"/>
        <v>126.1</v>
      </c>
      <c r="AC140" s="51">
        <f t="shared" si="613"/>
        <v>833.33333333333337</v>
      </c>
      <c r="AD140" s="57">
        <f t="shared" si="614"/>
        <v>134166.6666666659</v>
      </c>
      <c r="AE140" s="468">
        <f t="shared" si="836"/>
        <v>-959.43333333333339</v>
      </c>
      <c r="AF140" s="46">
        <f t="shared" si="615"/>
        <v>-1145.8499999999999</v>
      </c>
      <c r="AG140" s="47"/>
      <c r="AH140" s="46">
        <f t="shared" si="837"/>
        <v>-1011.77</v>
      </c>
      <c r="AI140" s="48"/>
      <c r="AJ140" s="29"/>
      <c r="AK140" s="45">
        <v>79</v>
      </c>
      <c r="AL140" s="46">
        <f t="shared" si="616"/>
        <v>1117.72</v>
      </c>
      <c r="AM140" s="46"/>
      <c r="AN140" s="46"/>
      <c r="AO140" s="46">
        <f t="shared" si="617"/>
        <v>133.76</v>
      </c>
      <c r="AP140" s="128">
        <f t="shared" si="618"/>
        <v>983.96</v>
      </c>
      <c r="AQ140" s="128"/>
      <c r="AR140" s="128"/>
      <c r="AS140" s="46">
        <f t="shared" si="619"/>
        <v>246.57281449050495</v>
      </c>
      <c r="AT140" s="46">
        <f t="shared" si="620"/>
        <v>737.38718550949511</v>
      </c>
      <c r="AU140" s="51"/>
      <c r="AV140" s="51"/>
      <c r="AW140" s="51">
        <f t="shared" si="621"/>
        <v>147206.30150879349</v>
      </c>
      <c r="AX140" s="58">
        <f t="shared" si="622"/>
        <v>927.38215694565588</v>
      </c>
      <c r="AY140" s="52"/>
      <c r="AZ140" s="52"/>
      <c r="BA140" s="52">
        <f t="shared" si="623"/>
        <v>126.3</v>
      </c>
      <c r="BB140" s="51">
        <f t="shared" si="624"/>
        <v>801.08215694565592</v>
      </c>
      <c r="BC140" s="51"/>
      <c r="BD140" s="51"/>
      <c r="BE140" s="57">
        <f t="shared" si="625"/>
        <v>138892.96960129315</v>
      </c>
      <c r="BF140" s="468">
        <f t="shared" si="626"/>
        <v>-927.38215694565588</v>
      </c>
      <c r="BG140" s="46">
        <f t="shared" si="627"/>
        <v>-1117.72</v>
      </c>
      <c r="BH140" s="46">
        <f t="shared" si="628"/>
        <v>-983.96</v>
      </c>
      <c r="BI140" s="48"/>
      <c r="BJ140" s="12"/>
      <c r="BK140" s="45">
        <v>79</v>
      </c>
      <c r="BL140" s="46">
        <f t="shared" si="838"/>
        <v>1144.49</v>
      </c>
      <c r="BM140" s="46">
        <f t="shared" si="839"/>
        <v>132.72</v>
      </c>
      <c r="BN140" s="46">
        <f t="shared" si="840"/>
        <v>1011.77</v>
      </c>
      <c r="BO140" s="46">
        <f t="shared" si="629"/>
        <v>239.23067112113287</v>
      </c>
      <c r="BP140" s="46">
        <f t="shared" si="630"/>
        <v>772.53932887886708</v>
      </c>
      <c r="BQ140" s="51">
        <f t="shared" si="631"/>
        <v>142765.86334380085</v>
      </c>
      <c r="BR140" s="57">
        <f t="shared" si="918"/>
        <v>148146.71949307629</v>
      </c>
      <c r="BS140" s="58">
        <f t="shared" si="632"/>
        <v>958.75333333333333</v>
      </c>
      <c r="BT140" s="52">
        <f t="shared" si="841"/>
        <v>125.42</v>
      </c>
      <c r="BU140" s="51">
        <f t="shared" si="633"/>
        <v>833.33333333333337</v>
      </c>
      <c r="BV140" s="51">
        <f t="shared" si="634"/>
        <v>134166.6666666659</v>
      </c>
      <c r="BW140" s="153">
        <f t="shared" si="919"/>
        <v>139999.9999999993</v>
      </c>
      <c r="BX140" s="468">
        <f t="shared" si="842"/>
        <v>-958.75333333333333</v>
      </c>
      <c r="BY140" s="46">
        <f t="shared" si="843"/>
        <v>-1144.49</v>
      </c>
      <c r="BZ140" s="46">
        <f t="shared" si="635"/>
        <v>-1011.77</v>
      </c>
      <c r="CA140" s="48"/>
      <c r="CB140" s="29"/>
      <c r="CC140" s="45">
        <v>79</v>
      </c>
      <c r="CD140" s="128">
        <f t="shared" si="636"/>
        <v>1117.6300000000001</v>
      </c>
      <c r="CE140" s="46">
        <f t="shared" si="844"/>
        <v>132.6</v>
      </c>
      <c r="CF140" s="128">
        <f t="shared" si="637"/>
        <v>985.03</v>
      </c>
      <c r="CG140" s="46">
        <f t="shared" si="845"/>
        <v>246.20067737741385</v>
      </c>
      <c r="CH140" s="46">
        <f t="shared" si="638"/>
        <v>738.82932262258612</v>
      </c>
      <c r="CI140" s="51">
        <f t="shared" si="639"/>
        <v>146981.57710382572</v>
      </c>
      <c r="CJ140" s="199">
        <f t="shared" si="920"/>
        <v>152127.63783534622</v>
      </c>
      <c r="CK140" s="153">
        <f t="shared" si="846"/>
        <v>10000</v>
      </c>
      <c r="CL140" s="45">
        <v>79</v>
      </c>
      <c r="CM140" s="46">
        <f t="shared" si="847"/>
        <v>1117.6300000000001</v>
      </c>
      <c r="CN140" s="128">
        <f t="shared" si="640"/>
        <v>132.6</v>
      </c>
      <c r="CO140" s="128">
        <f t="shared" si="641"/>
        <v>985.03</v>
      </c>
      <c r="CP140" s="46">
        <f t="shared" si="642"/>
        <v>246.20067737741385</v>
      </c>
      <c r="CQ140" s="46">
        <f t="shared" si="643"/>
        <v>738.82932262258612</v>
      </c>
      <c r="CR140" s="51">
        <f t="shared" si="644"/>
        <v>146981.57710382572</v>
      </c>
      <c r="CS140" s="153">
        <f t="shared" si="921"/>
        <v>152127.63783534622</v>
      </c>
      <c r="CT140" s="58">
        <f t="shared" si="645"/>
        <v>927.86033333333398</v>
      </c>
      <c r="CU140" s="52">
        <f t="shared" si="848"/>
        <v>125.78</v>
      </c>
      <c r="CV140" s="51">
        <f t="shared" si="849"/>
        <v>802.08033333333401</v>
      </c>
      <c r="CW140" s="51">
        <f t="shared" si="646"/>
        <v>138691.97366666654</v>
      </c>
      <c r="CX140" s="57">
        <f t="shared" si="922"/>
        <v>144306.53599999996</v>
      </c>
      <c r="CY140" s="153">
        <f t="shared" si="850"/>
        <v>10000</v>
      </c>
      <c r="CZ140" s="479">
        <f t="shared" si="647"/>
        <v>-927.86033333333398</v>
      </c>
      <c r="DA140" s="46">
        <f t="shared" si="851"/>
        <v>-1117.6300000000001</v>
      </c>
      <c r="DB140" s="46">
        <f t="shared" si="852"/>
        <v>-985.03</v>
      </c>
      <c r="DC140" s="48"/>
      <c r="DE140" s="45">
        <v>79</v>
      </c>
      <c r="DF140" s="46">
        <f t="shared" si="648"/>
        <v>1098.43</v>
      </c>
      <c r="DG140" s="46">
        <f t="shared" si="923"/>
        <v>86.66</v>
      </c>
      <c r="DH140" s="46">
        <f t="shared" si="649"/>
        <v>1011.77</v>
      </c>
      <c r="DI140" s="46">
        <f t="shared" si="650"/>
        <v>239.23067112113287</v>
      </c>
      <c r="DJ140" s="46">
        <f t="shared" si="651"/>
        <v>772.53932887886708</v>
      </c>
      <c r="DK140" s="51">
        <f t="shared" si="652"/>
        <v>142765.86334380085</v>
      </c>
      <c r="DL140" s="58">
        <f t="shared" si="653"/>
        <v>919.99333333333334</v>
      </c>
      <c r="DM140" s="52">
        <f t="shared" si="924"/>
        <v>86.66</v>
      </c>
      <c r="DN140" s="51">
        <f t="shared" si="654"/>
        <v>833.33333333333337</v>
      </c>
      <c r="DO140" s="57">
        <f t="shared" si="655"/>
        <v>134166.6666666659</v>
      </c>
      <c r="DP140" s="468">
        <f t="shared" si="853"/>
        <v>-919.99333333333334</v>
      </c>
      <c r="DQ140" s="46">
        <f t="shared" si="854"/>
        <v>-1098.43</v>
      </c>
      <c r="DR140" s="47"/>
      <c r="DS140" s="46">
        <f t="shared" si="855"/>
        <v>-1011.77</v>
      </c>
      <c r="DT140" s="48"/>
      <c r="DU140" s="29"/>
      <c r="DV140" s="45">
        <v>79</v>
      </c>
      <c r="DW140" s="46">
        <f t="shared" si="856"/>
        <v>1073.96</v>
      </c>
      <c r="DX140" s="46">
        <f t="shared" si="925"/>
        <v>62.19</v>
      </c>
      <c r="DY140" s="46">
        <f t="shared" si="857"/>
        <v>1011.77</v>
      </c>
      <c r="DZ140" s="46">
        <f t="shared" si="656"/>
        <v>239.23067112113287</v>
      </c>
      <c r="EA140" s="46">
        <f t="shared" si="657"/>
        <v>772.53932887886708</v>
      </c>
      <c r="EB140" s="51">
        <f t="shared" si="658"/>
        <v>142765.86334380085</v>
      </c>
      <c r="EC140" s="58">
        <f t="shared" si="659"/>
        <v>891.81333333333339</v>
      </c>
      <c r="ED140" s="52">
        <f t="shared" si="926"/>
        <v>58.48</v>
      </c>
      <c r="EE140" s="51">
        <f t="shared" si="660"/>
        <v>833.33333333333337</v>
      </c>
      <c r="EF140" s="57">
        <f t="shared" si="661"/>
        <v>134166.6666666659</v>
      </c>
      <c r="EG140" s="468">
        <f t="shared" si="858"/>
        <v>-891.81333333333339</v>
      </c>
      <c r="EH140" s="46">
        <f t="shared" si="859"/>
        <v>-1073.96</v>
      </c>
      <c r="EI140" s="47"/>
      <c r="EJ140" s="46">
        <f t="shared" si="860"/>
        <v>-1011.77</v>
      </c>
      <c r="EK140" s="48"/>
      <c r="EL140" s="29"/>
      <c r="EM140" s="45">
        <v>79</v>
      </c>
      <c r="EN140" s="46">
        <f t="shared" si="903"/>
        <v>1058.0868689014749</v>
      </c>
      <c r="EO140" s="46">
        <f t="shared" si="927"/>
        <v>62.51</v>
      </c>
      <c r="EP140" s="128">
        <f t="shared" si="662"/>
        <v>995.57686890147488</v>
      </c>
      <c r="EQ140" s="46">
        <f t="shared" si="663"/>
        <v>240.47675303331565</v>
      </c>
      <c r="ER140" s="46">
        <f t="shared" si="664"/>
        <v>755.10011586815926</v>
      </c>
      <c r="ES140" s="51">
        <f t="shared" si="665"/>
        <v>143530.95170412125</v>
      </c>
      <c r="ET140" s="153">
        <f t="shared" si="861"/>
        <v>10000</v>
      </c>
      <c r="EU140" s="45">
        <v>79</v>
      </c>
      <c r="EV140" s="46">
        <f t="shared" si="666"/>
        <v>1058.0899999999999</v>
      </c>
      <c r="EW140" s="46">
        <f t="shared" si="928"/>
        <v>62.51</v>
      </c>
      <c r="EX140" s="128">
        <f t="shared" si="667"/>
        <v>995.58</v>
      </c>
      <c r="EY140" s="46">
        <f t="shared" si="668"/>
        <v>240.4763018436237</v>
      </c>
      <c r="EZ140" s="46">
        <f t="shared" si="669"/>
        <v>755.10369815637637</v>
      </c>
      <c r="FA140" s="51">
        <f t="shared" si="670"/>
        <v>143530.67740801786</v>
      </c>
      <c r="FB140" s="58">
        <f t="shared" si="671"/>
        <v>874.86920833333363</v>
      </c>
      <c r="FC140" s="52">
        <f t="shared" si="929"/>
        <v>58.91</v>
      </c>
      <c r="FD140" s="51">
        <f t="shared" si="862"/>
        <v>815.95920833333366</v>
      </c>
      <c r="FE140" s="57">
        <f t="shared" si="672"/>
        <v>135142.9025416665</v>
      </c>
      <c r="FF140" s="153">
        <f t="shared" si="863"/>
        <v>10000</v>
      </c>
      <c r="FG140" s="469">
        <f t="shared" si="673"/>
        <v>-874.86920833333363</v>
      </c>
      <c r="FH140" s="46">
        <f t="shared" si="674"/>
        <v>-1058.0899999999999</v>
      </c>
      <c r="FI140" s="46">
        <f t="shared" si="675"/>
        <v>-995.58</v>
      </c>
      <c r="FJ140" s="48"/>
      <c r="FL140" s="45">
        <v>79</v>
      </c>
      <c r="FM140" s="46">
        <f t="shared" si="864"/>
        <v>1075.95</v>
      </c>
      <c r="FN140" s="46">
        <f t="shared" si="904"/>
        <v>64.180000000000007</v>
      </c>
      <c r="FO140" s="46">
        <f t="shared" si="865"/>
        <v>1011.77</v>
      </c>
      <c r="FP140" s="46">
        <f t="shared" si="676"/>
        <v>239.23067112113287</v>
      </c>
      <c r="FQ140" s="46">
        <f t="shared" si="677"/>
        <v>772.53932887886708</v>
      </c>
      <c r="FR140" s="51">
        <f t="shared" si="678"/>
        <v>142765.86334380085</v>
      </c>
      <c r="FS140" s="57">
        <f t="shared" si="930"/>
        <v>148146.71949307629</v>
      </c>
      <c r="FT140" s="58">
        <f t="shared" si="679"/>
        <v>893.98333333333335</v>
      </c>
      <c r="FU140" s="241">
        <f t="shared" si="905"/>
        <v>60.649999999999991</v>
      </c>
      <c r="FV140" s="51">
        <f t="shared" si="680"/>
        <v>833.33333333333337</v>
      </c>
      <c r="FW140" s="51">
        <f t="shared" si="681"/>
        <v>134166.6666666659</v>
      </c>
      <c r="FX140" s="153">
        <f t="shared" si="931"/>
        <v>139999.9999999993</v>
      </c>
      <c r="FY140" s="468">
        <f t="shared" si="866"/>
        <v>-893.98333333333335</v>
      </c>
      <c r="FZ140" s="46">
        <f t="shared" si="867"/>
        <v>-1075.95</v>
      </c>
      <c r="GA140" s="46">
        <f t="shared" si="682"/>
        <v>-1011.77</v>
      </c>
      <c r="GB140" s="48"/>
      <c r="GD140" s="45">
        <v>79</v>
      </c>
      <c r="GE140" s="46">
        <f t="shared" si="906"/>
        <v>1060.0875939185617</v>
      </c>
      <c r="GF140" s="128">
        <f t="shared" si="932"/>
        <v>64.44</v>
      </c>
      <c r="GG140" s="128">
        <f t="shared" si="683"/>
        <v>995.6475939185616</v>
      </c>
      <c r="GH140" s="46">
        <f t="shared" si="684"/>
        <v>240.36443519196328</v>
      </c>
      <c r="GI140" s="46">
        <f t="shared" si="685"/>
        <v>755.28315872659834</v>
      </c>
      <c r="GJ140" s="51">
        <f t="shared" si="686"/>
        <v>143463.37795645135</v>
      </c>
      <c r="GK140" s="51">
        <f t="shared" si="933"/>
        <v>148724.04220635575</v>
      </c>
      <c r="GL140" s="153">
        <f t="shared" si="868"/>
        <v>10000</v>
      </c>
      <c r="GM140" s="45">
        <v>79</v>
      </c>
      <c r="GN140" s="46">
        <f t="shared" si="687"/>
        <v>1060.0899999999999</v>
      </c>
      <c r="GO140" s="46">
        <f t="shared" si="907"/>
        <v>64.44</v>
      </c>
      <c r="GP140" s="128">
        <f t="shared" si="869"/>
        <v>995.65</v>
      </c>
      <c r="GQ140" s="46">
        <f t="shared" si="688"/>
        <v>240.36410145606715</v>
      </c>
      <c r="GR140" s="46">
        <f t="shared" si="689"/>
        <v>755.28589854393283</v>
      </c>
      <c r="GS140" s="51">
        <f t="shared" si="690"/>
        <v>143463.17497509636</v>
      </c>
      <c r="GT140" s="57">
        <f t="shared" si="934"/>
        <v>148723.85830825308</v>
      </c>
      <c r="GU140" s="58">
        <f t="shared" si="691"/>
        <v>876.92633333333197</v>
      </c>
      <c r="GV140" s="52">
        <f t="shared" si="908"/>
        <v>61.010000000000005</v>
      </c>
      <c r="GW140" s="51">
        <f t="shared" si="870"/>
        <v>815.91633333333198</v>
      </c>
      <c r="GX140" s="57">
        <f t="shared" si="692"/>
        <v>135090.56966666665</v>
      </c>
      <c r="GY140" s="57">
        <f t="shared" si="935"/>
        <v>140801.98399999994</v>
      </c>
      <c r="GZ140" s="153">
        <f t="shared" si="871"/>
        <v>10000</v>
      </c>
      <c r="HA140" s="469">
        <f t="shared" si="693"/>
        <v>-876.92633333333197</v>
      </c>
      <c r="HB140" s="46">
        <f t="shared" si="694"/>
        <v>-1060.0899999999999</v>
      </c>
      <c r="HC140" s="46">
        <f t="shared" si="695"/>
        <v>-995.65</v>
      </c>
      <c r="HD140" s="48"/>
      <c r="HF140" s="45">
        <v>79</v>
      </c>
      <c r="HG140" s="46">
        <f t="shared" si="696"/>
        <v>1123.8775326810628</v>
      </c>
      <c r="HH140" s="46">
        <f t="shared" si="697"/>
        <v>250</v>
      </c>
      <c r="HI140" s="46">
        <f t="shared" si="698"/>
        <v>873.8775326810628</v>
      </c>
      <c r="HJ140" s="46">
        <f t="shared" si="699"/>
        <v>258.35706701225627</v>
      </c>
      <c r="HK140" s="46">
        <f t="shared" si="700"/>
        <v>615.52046566880654</v>
      </c>
      <c r="HL140" s="51">
        <f t="shared" si="701"/>
        <v>154398.71974168494</v>
      </c>
      <c r="HM140" s="153">
        <f t="shared" si="872"/>
        <v>10000</v>
      </c>
      <c r="HN140" s="58">
        <f t="shared" si="702"/>
        <v>933.33333333333724</v>
      </c>
      <c r="HO140" s="52">
        <f t="shared" si="703"/>
        <v>250</v>
      </c>
      <c r="HP140" s="51">
        <f t="shared" si="704"/>
        <v>683.33333333333724</v>
      </c>
      <c r="HQ140" s="57">
        <f t="shared" si="705"/>
        <v>146016.6666666659</v>
      </c>
      <c r="HR140" s="153">
        <f t="shared" si="873"/>
        <v>10000</v>
      </c>
      <c r="HS140" s="468">
        <f t="shared" si="706"/>
        <v>-933.33333333333724</v>
      </c>
      <c r="HT140" s="46">
        <f t="shared" si="707"/>
        <v>-1123.8775326810628</v>
      </c>
      <c r="HU140" s="46">
        <f t="shared" si="708"/>
        <v>-873.8775326810628</v>
      </c>
      <c r="HV140" s="48"/>
      <c r="HW140" s="29"/>
      <c r="HX140" s="45">
        <v>79</v>
      </c>
      <c r="HY140" s="128">
        <f t="shared" si="709"/>
        <v>1124.3399999999999</v>
      </c>
      <c r="HZ140" s="46">
        <f t="shared" si="710"/>
        <v>224.18</v>
      </c>
      <c r="IA140" s="46">
        <f t="shared" si="711"/>
        <v>900.16</v>
      </c>
      <c r="IB140" s="46">
        <f t="shared" si="712"/>
        <v>259.46888315954578</v>
      </c>
      <c r="IC140" s="46">
        <f t="shared" si="713"/>
        <v>640.69111684045424</v>
      </c>
      <c r="ID140" s="51">
        <f t="shared" si="714"/>
        <v>155040.63877888702</v>
      </c>
      <c r="IE140" s="153">
        <f t="shared" si="874"/>
        <v>10000</v>
      </c>
      <c r="IF140" s="58">
        <f t="shared" si="715"/>
        <v>930.14625019664186</v>
      </c>
      <c r="IG140" s="52">
        <f t="shared" si="716"/>
        <v>211.72</v>
      </c>
      <c r="IH140" s="51">
        <f t="shared" si="717"/>
        <v>718.42625019664183</v>
      </c>
      <c r="II140" s="57">
        <f t="shared" si="875"/>
        <v>146313.64623446536</v>
      </c>
      <c r="IJ140" s="153">
        <f t="shared" si="876"/>
        <v>10000</v>
      </c>
      <c r="IK140" s="468">
        <f t="shared" si="718"/>
        <v>-930.14625019664186</v>
      </c>
      <c r="IL140" s="46">
        <f t="shared" si="719"/>
        <v>-1124.3399999999999</v>
      </c>
      <c r="IM140" s="46">
        <f t="shared" si="720"/>
        <v>-900.16</v>
      </c>
      <c r="IN140" s="48"/>
      <c r="IO140" s="53">
        <f t="shared" si="721"/>
        <v>224.19418531051386</v>
      </c>
      <c r="IQ140" s="45">
        <v>79</v>
      </c>
      <c r="IR140" s="128">
        <f t="shared" si="722"/>
        <v>1126.4568749999989</v>
      </c>
      <c r="IS140" s="128">
        <f t="shared" si="723"/>
        <v>228.52</v>
      </c>
      <c r="IT140" s="128">
        <f t="shared" si="724"/>
        <v>897.93687499999896</v>
      </c>
      <c r="IU140" s="46">
        <f t="shared" si="902"/>
        <v>259.83999999999997</v>
      </c>
      <c r="IV140" s="46">
        <f t="shared" si="725"/>
        <v>638.09687499999905</v>
      </c>
      <c r="IW140" s="51">
        <f t="shared" si="726"/>
        <v>155265.13687500017</v>
      </c>
      <c r="IX140" s="199">
        <f t="shared" si="877"/>
        <v>10000</v>
      </c>
      <c r="IY140" s="128">
        <f t="shared" si="727"/>
        <v>224.35693831531603</v>
      </c>
      <c r="IZ140" s="408">
        <f t="shared" si="728"/>
        <v>0</v>
      </c>
      <c r="JA140" s="58">
        <f t="shared" si="729"/>
        <v>931.95916666666494</v>
      </c>
      <c r="JB140" s="52">
        <f t="shared" si="730"/>
        <v>215.84</v>
      </c>
      <c r="JC140" s="51">
        <f t="shared" si="731"/>
        <v>716.11916666666491</v>
      </c>
      <c r="JD140" s="57">
        <f t="shared" si="732"/>
        <v>146537.98583333343</v>
      </c>
      <c r="JE140" s="280">
        <f t="shared" si="733"/>
        <v>10000</v>
      </c>
      <c r="JF140" s="280">
        <f t="shared" si="734"/>
        <v>0</v>
      </c>
      <c r="JG140" s="468">
        <f t="shared" si="735"/>
        <v>-931.95916666666494</v>
      </c>
      <c r="JH140" s="46">
        <f t="shared" si="736"/>
        <v>-1126.4568749999989</v>
      </c>
      <c r="JI140" s="46">
        <f t="shared" si="737"/>
        <v>-897.93687499999896</v>
      </c>
      <c r="JJ140" s="48"/>
      <c r="JL140" s="45">
        <v>79</v>
      </c>
      <c r="JM140" s="46">
        <f t="shared" si="738"/>
        <v>1124.4930833333331</v>
      </c>
      <c r="JN140" s="46">
        <f t="shared" si="739"/>
        <v>217.82</v>
      </c>
      <c r="JO140" s="128">
        <f t="shared" si="740"/>
        <v>906.67308333333312</v>
      </c>
      <c r="JP140" s="46">
        <f t="shared" si="878"/>
        <v>259.72000000000003</v>
      </c>
      <c r="JQ140" s="46">
        <f t="shared" si="741"/>
        <v>646.9530833333331</v>
      </c>
      <c r="JR140" s="51">
        <f t="shared" si="742"/>
        <v>155184.87641666664</v>
      </c>
      <c r="JS140" s="51">
        <f t="shared" si="936"/>
        <v>148146.71949307629</v>
      </c>
      <c r="JT140" s="199">
        <f t="shared" si="879"/>
        <v>10000</v>
      </c>
      <c r="JU140" s="128">
        <f t="shared" si="743"/>
        <v>217.81099358987197</v>
      </c>
      <c r="JV140" s="408">
        <f t="shared" si="744"/>
        <v>0</v>
      </c>
      <c r="JW140" s="58">
        <f t="shared" si="745"/>
        <v>930.37233333333074</v>
      </c>
      <c r="JX140" s="52">
        <f t="shared" si="746"/>
        <v>205.84</v>
      </c>
      <c r="JY140" s="51">
        <f t="shared" si="747"/>
        <v>724.53233333333071</v>
      </c>
      <c r="JZ140" s="51">
        <f t="shared" si="748"/>
        <v>146467.06566666689</v>
      </c>
      <c r="KA140" s="199">
        <f t="shared" si="937"/>
        <v>139999.9999999993</v>
      </c>
      <c r="KB140" s="128">
        <f t="shared" si="880"/>
        <v>10000</v>
      </c>
      <c r="KC140" s="204">
        <f t="shared" si="749"/>
        <v>0</v>
      </c>
      <c r="KD140" s="468">
        <f t="shared" si="881"/>
        <v>-930.37233333333074</v>
      </c>
      <c r="KE140" s="46">
        <f t="shared" si="750"/>
        <v>-1124.4930833333331</v>
      </c>
      <c r="KF140" s="46">
        <f t="shared" si="751"/>
        <v>-906.67308333333312</v>
      </c>
      <c r="KG140" s="48"/>
      <c r="KI140" s="45">
        <v>79</v>
      </c>
      <c r="KJ140" s="46">
        <f t="shared" si="752"/>
        <v>1124.4890404061762</v>
      </c>
      <c r="KK140" s="46">
        <f t="shared" si="753"/>
        <v>220.6</v>
      </c>
      <c r="KL140" s="128">
        <f t="shared" si="754"/>
        <v>903.88904040617615</v>
      </c>
      <c r="KM140" s="46">
        <f t="shared" si="755"/>
        <v>259.62136003178733</v>
      </c>
      <c r="KN140" s="46">
        <f t="shared" si="756"/>
        <v>644.26768037438887</v>
      </c>
      <c r="KO140" s="51">
        <f t="shared" si="757"/>
        <v>155128.54833869802</v>
      </c>
      <c r="KP140" s="199">
        <f t="shared" si="938"/>
        <v>152127.63783534622</v>
      </c>
      <c r="KQ140" s="199">
        <f t="shared" si="882"/>
        <v>10000</v>
      </c>
      <c r="KR140" s="128">
        <f t="shared" si="758"/>
        <v>286.05649991235242</v>
      </c>
      <c r="KS140" s="408">
        <f t="shared" si="759"/>
        <v>0</v>
      </c>
      <c r="KT140" s="45">
        <v>79</v>
      </c>
      <c r="KU140" s="46">
        <f t="shared" si="883"/>
        <v>1124.49</v>
      </c>
      <c r="KV140" s="46">
        <f t="shared" si="760"/>
        <v>220.6</v>
      </c>
      <c r="KW140" s="128">
        <f t="shared" si="761"/>
        <v>903.89</v>
      </c>
      <c r="KX140" s="46">
        <f t="shared" si="762"/>
        <v>259.62122693117823</v>
      </c>
      <c r="KY140" s="46">
        <f t="shared" si="763"/>
        <v>644.2687730688217</v>
      </c>
      <c r="KZ140" s="51">
        <f t="shared" si="764"/>
        <v>155128.4673856381</v>
      </c>
      <c r="LA140" s="153">
        <f t="shared" si="939"/>
        <v>152127.63783534622</v>
      </c>
      <c r="LB140" s="58">
        <f t="shared" si="765"/>
        <v>930.59633333333579</v>
      </c>
      <c r="LC140" s="52">
        <f t="shared" si="766"/>
        <v>209.26</v>
      </c>
      <c r="LD140" s="51">
        <f t="shared" si="767"/>
        <v>721.3363333333358</v>
      </c>
      <c r="LE140" s="51">
        <f t="shared" si="768"/>
        <v>146436.10966666666</v>
      </c>
      <c r="LF140" s="51">
        <f t="shared" si="940"/>
        <v>144306.53599999996</v>
      </c>
      <c r="LG140" s="128">
        <f t="shared" si="769"/>
        <v>10000</v>
      </c>
      <c r="LH140" s="204">
        <f t="shared" si="770"/>
        <v>0</v>
      </c>
      <c r="LI140" s="479">
        <f t="shared" si="771"/>
        <v>-930.59633333333579</v>
      </c>
      <c r="LJ140" s="46">
        <f t="shared" si="884"/>
        <v>-1124.49</v>
      </c>
      <c r="LK140" s="46">
        <f t="shared" si="885"/>
        <v>-903.89</v>
      </c>
      <c r="LL140" s="48"/>
      <c r="LN140" s="45">
        <v>79</v>
      </c>
      <c r="LO140" s="46">
        <f t="shared" si="772"/>
        <v>1123.1238136873469</v>
      </c>
      <c r="LP140" s="46">
        <f t="shared" si="909"/>
        <v>286.66000000000003</v>
      </c>
      <c r="LQ140" s="46">
        <f t="shared" si="773"/>
        <v>836.46381368734683</v>
      </c>
      <c r="LR140" s="46">
        <f t="shared" si="774"/>
        <v>256.70450653054297</v>
      </c>
      <c r="LS140" s="46">
        <f t="shared" si="775"/>
        <v>579.75930715680386</v>
      </c>
      <c r="LT140" s="51">
        <f t="shared" si="776"/>
        <v>153442.94461116896</v>
      </c>
      <c r="LU140" s="199">
        <f t="shared" si="886"/>
        <v>10000</v>
      </c>
      <c r="LV140" s="58">
        <f t="shared" si="777"/>
        <v>933.33033333333128</v>
      </c>
      <c r="LW140" s="52">
        <f t="shared" si="910"/>
        <v>286.66000000000003</v>
      </c>
      <c r="LX140" s="51">
        <f t="shared" si="778"/>
        <v>646.6703333333312</v>
      </c>
      <c r="LY140" s="51">
        <f t="shared" si="779"/>
        <v>145152.96366666633</v>
      </c>
      <c r="LZ140" s="46">
        <f t="shared" si="887"/>
        <v>286.66000000000003</v>
      </c>
      <c r="MA140" s="199">
        <f t="shared" si="888"/>
        <v>10000</v>
      </c>
      <c r="MB140" s="468">
        <f t="shared" si="780"/>
        <v>-933.33033333333128</v>
      </c>
      <c r="MC140" s="46">
        <f t="shared" si="781"/>
        <v>-1123.1238136873469</v>
      </c>
      <c r="MD140" s="46">
        <f t="shared" si="782"/>
        <v>-836.46381368734683</v>
      </c>
      <c r="ME140" s="48"/>
      <c r="MG140" s="45">
        <v>79</v>
      </c>
      <c r="MH140" s="46">
        <f t="shared" si="783"/>
        <v>1076.608661999408</v>
      </c>
      <c r="MI140" s="46">
        <f t="shared" si="911"/>
        <v>162.31</v>
      </c>
      <c r="MJ140" s="46">
        <f t="shared" si="784"/>
        <v>914.29866199940807</v>
      </c>
      <c r="MK140" s="46">
        <f t="shared" si="785"/>
        <v>249.7189133045872</v>
      </c>
      <c r="ML140" s="46">
        <f t="shared" si="786"/>
        <v>664.57974869482086</v>
      </c>
      <c r="MM140" s="51">
        <f t="shared" si="787"/>
        <v>149166.7682340575</v>
      </c>
      <c r="MN140" s="199">
        <f t="shared" si="889"/>
        <v>10000</v>
      </c>
      <c r="MO140" s="58">
        <f t="shared" si="788"/>
        <v>889.32945707741396</v>
      </c>
      <c r="MP140" s="52">
        <f t="shared" si="912"/>
        <v>153.07</v>
      </c>
      <c r="MQ140" s="51">
        <f t="shared" si="789"/>
        <v>736.25945707741403</v>
      </c>
      <c r="MR140" s="57">
        <f t="shared" si="790"/>
        <v>140568.94289088427</v>
      </c>
      <c r="MS140" s="199">
        <f t="shared" si="890"/>
        <v>10000</v>
      </c>
      <c r="MT140" s="468">
        <f t="shared" si="891"/>
        <v>-889.32945707741396</v>
      </c>
      <c r="MU140" s="46">
        <f t="shared" si="791"/>
        <v>-1076.608661999408</v>
      </c>
      <c r="MV140" s="46">
        <f t="shared" si="792"/>
        <v>-914.29866199940807</v>
      </c>
      <c r="MW140" s="48"/>
      <c r="MY140" s="45">
        <v>79</v>
      </c>
      <c r="MZ140" s="46">
        <f t="shared" si="793"/>
        <v>1076.608661999408</v>
      </c>
      <c r="NA140" s="46">
        <f t="shared" si="913"/>
        <v>162.31</v>
      </c>
      <c r="NB140" s="128">
        <f t="shared" si="794"/>
        <v>914.29866199940807</v>
      </c>
      <c r="NC140" s="46">
        <f t="shared" si="795"/>
        <v>249.7189133045872</v>
      </c>
      <c r="ND140" s="46">
        <f t="shared" si="796"/>
        <v>664.57974869482086</v>
      </c>
      <c r="NE140" s="51">
        <f t="shared" si="797"/>
        <v>149166.7682340575</v>
      </c>
      <c r="NF140" s="153">
        <f t="shared" si="892"/>
        <v>10000</v>
      </c>
      <c r="NG140" s="45">
        <v>79</v>
      </c>
      <c r="NH140" s="46">
        <f t="shared" si="798"/>
        <v>1076.6099999999999</v>
      </c>
      <c r="NI140" s="46">
        <f t="shared" si="914"/>
        <v>162.31</v>
      </c>
      <c r="NJ140" s="128">
        <f t="shared" si="893"/>
        <v>914.3</v>
      </c>
      <c r="NK140" s="46">
        <f t="shared" si="894"/>
        <v>249.71871082682003</v>
      </c>
      <c r="NL140" s="46">
        <f t="shared" si="799"/>
        <v>664.58128917317993</v>
      </c>
      <c r="NM140" s="51">
        <f t="shared" si="800"/>
        <v>149166.64520691882</v>
      </c>
      <c r="NN140" s="58">
        <f t="shared" si="801"/>
        <v>888.78037499999857</v>
      </c>
      <c r="NO140" s="52">
        <f t="shared" si="915"/>
        <v>153.12</v>
      </c>
      <c r="NP140" s="51">
        <f t="shared" si="802"/>
        <v>735.66037499999857</v>
      </c>
      <c r="NQ140" s="57">
        <f t="shared" si="803"/>
        <v>140613.91037500018</v>
      </c>
      <c r="NR140" s="153">
        <f t="shared" si="895"/>
        <v>10000</v>
      </c>
      <c r="NS140" s="469">
        <f t="shared" si="804"/>
        <v>-888.78037499999857</v>
      </c>
      <c r="NT140" s="46">
        <f t="shared" si="805"/>
        <v>-1076.6099999999999</v>
      </c>
      <c r="NU140" s="46">
        <f t="shared" si="806"/>
        <v>-914.3</v>
      </c>
      <c r="NV140" s="48"/>
      <c r="NX140" s="45">
        <v>79</v>
      </c>
      <c r="NY140" s="46">
        <f t="shared" si="807"/>
        <v>1076.6456011701148</v>
      </c>
      <c r="NZ140" s="46">
        <f t="shared" si="916"/>
        <v>160.47999999999999</v>
      </c>
      <c r="OA140" s="46">
        <f t="shared" si="808"/>
        <v>916.16560117011477</v>
      </c>
      <c r="OB140" s="46">
        <f t="shared" si="809"/>
        <v>249.80250834743921</v>
      </c>
      <c r="OC140" s="46">
        <f t="shared" si="810"/>
        <v>666.36309282267553</v>
      </c>
      <c r="OD140" s="51">
        <f t="shared" si="811"/>
        <v>149215.14191564085</v>
      </c>
      <c r="OE140" s="57">
        <f t="shared" si="941"/>
        <v>148146.71949307629</v>
      </c>
      <c r="OF140" s="153">
        <f t="shared" si="896"/>
        <v>10000</v>
      </c>
      <c r="OG140" s="58">
        <f t="shared" si="812"/>
        <v>889.48383333333379</v>
      </c>
      <c r="OH140" s="241">
        <f t="shared" si="942"/>
        <v>151.64999999999998</v>
      </c>
      <c r="OI140" s="51">
        <f t="shared" si="813"/>
        <v>737.83383333333381</v>
      </c>
      <c r="OJ140" s="51">
        <f t="shared" si="814"/>
        <v>140628.84716666664</v>
      </c>
      <c r="OK140" s="153">
        <f t="shared" si="943"/>
        <v>139999.9999999993</v>
      </c>
      <c r="OL140" s="153">
        <f t="shared" si="897"/>
        <v>10000</v>
      </c>
      <c r="OM140" s="468">
        <f t="shared" si="898"/>
        <v>-889.48383333333379</v>
      </c>
      <c r="ON140" s="46">
        <f t="shared" si="899"/>
        <v>-1076.6456011701148</v>
      </c>
      <c r="OO140" s="46">
        <f t="shared" si="815"/>
        <v>-916.16560117011477</v>
      </c>
      <c r="OP140" s="48"/>
      <c r="OR140" s="45">
        <v>79</v>
      </c>
      <c r="OS140" s="46">
        <f t="shared" si="816"/>
        <v>1076.765700416463</v>
      </c>
      <c r="OT140" s="46">
        <f t="shared" si="917"/>
        <v>161.11000000000001</v>
      </c>
      <c r="OU140" s="128">
        <f t="shared" si="817"/>
        <v>915.65570041646299</v>
      </c>
      <c r="OV140" s="46">
        <f t="shared" si="818"/>
        <v>249.80662102898171</v>
      </c>
      <c r="OW140" s="46">
        <f t="shared" si="819"/>
        <v>665.84907938748131</v>
      </c>
      <c r="OX140" s="51">
        <f t="shared" si="820"/>
        <v>149218.12353800153</v>
      </c>
      <c r="OY140" s="51">
        <f t="shared" si="944"/>
        <v>148724.04220635575</v>
      </c>
      <c r="OZ140" s="153">
        <f t="shared" si="900"/>
        <v>10000</v>
      </c>
      <c r="PA140" s="45">
        <v>79</v>
      </c>
      <c r="PB140" s="46">
        <f t="shared" si="821"/>
        <v>1076.765700416463</v>
      </c>
      <c r="PC140" s="46">
        <f t="shared" si="945"/>
        <v>161.11000000000001</v>
      </c>
      <c r="PD140" s="128">
        <f t="shared" si="822"/>
        <v>915.65570041646299</v>
      </c>
      <c r="PE140" s="46">
        <f t="shared" si="823"/>
        <v>249.80662102898171</v>
      </c>
      <c r="PF140" s="46">
        <f t="shared" si="824"/>
        <v>665.84907938748131</v>
      </c>
      <c r="PG140" s="51">
        <f t="shared" si="825"/>
        <v>149218.12353800153</v>
      </c>
      <c r="PH140" s="57">
        <f t="shared" si="946"/>
        <v>148723.85830825308</v>
      </c>
      <c r="PI140" s="688">
        <f t="shared" si="826"/>
        <v>889.6533333333341</v>
      </c>
      <c r="PJ140" s="52">
        <f t="shared" si="947"/>
        <v>152.53</v>
      </c>
      <c r="PK140" s="51">
        <f t="shared" si="827"/>
        <v>737.12333333333413</v>
      </c>
      <c r="PL140" s="57">
        <f t="shared" si="828"/>
        <v>140637.45666666693</v>
      </c>
      <c r="PM140" s="57">
        <f t="shared" si="948"/>
        <v>140801.98399999994</v>
      </c>
      <c r="PN140" s="153">
        <f t="shared" si="901"/>
        <v>10000</v>
      </c>
      <c r="PO140" s="469">
        <f t="shared" si="829"/>
        <v>-889.6533333333341</v>
      </c>
      <c r="PP140" s="46">
        <f t="shared" si="830"/>
        <v>-1076.765700416463</v>
      </c>
      <c r="PQ140" s="46">
        <f t="shared" si="831"/>
        <v>-915.65570041646299</v>
      </c>
      <c r="PR140" s="48"/>
    </row>
    <row r="141" spans="2:434" hidden="1" x14ac:dyDescent="0.3">
      <c r="B141" s="45">
        <v>80</v>
      </c>
      <c r="C141" s="46">
        <f t="shared" si="596"/>
        <v>1111.77</v>
      </c>
      <c r="D141" s="46">
        <f t="shared" si="597"/>
        <v>100</v>
      </c>
      <c r="E141" s="46">
        <f t="shared" si="598"/>
        <v>1011.77</v>
      </c>
      <c r="F141" s="46">
        <f t="shared" si="599"/>
        <v>237.94310557300142</v>
      </c>
      <c r="G141" s="46">
        <f t="shared" si="600"/>
        <v>773.82689442699859</v>
      </c>
      <c r="H141" s="51">
        <f t="shared" si="601"/>
        <v>141992.03644937385</v>
      </c>
      <c r="I141" s="58">
        <f t="shared" si="602"/>
        <v>933.33333333333337</v>
      </c>
      <c r="J141" s="52">
        <f t="shared" si="603"/>
        <v>100</v>
      </c>
      <c r="K141" s="51">
        <f t="shared" si="604"/>
        <v>833.33333333333337</v>
      </c>
      <c r="L141" s="57">
        <f t="shared" si="605"/>
        <v>133333.33333333256</v>
      </c>
      <c r="M141" s="468">
        <f t="shared" si="832"/>
        <v>-933.33333333333337</v>
      </c>
      <c r="N141" s="46">
        <f t="shared" si="833"/>
        <v>-1111.77</v>
      </c>
      <c r="O141" s="47"/>
      <c r="P141" s="46">
        <f t="shared" si="834"/>
        <v>-1011.77</v>
      </c>
      <c r="Q141" s="48"/>
      <c r="R141" s="29"/>
      <c r="S141" s="29"/>
      <c r="T141" s="45">
        <v>80</v>
      </c>
      <c r="U141" s="46">
        <f t="shared" si="606"/>
        <v>1145.1300000000001</v>
      </c>
      <c r="V141" s="46">
        <f t="shared" si="607"/>
        <v>133.36000000000001</v>
      </c>
      <c r="W141" s="46">
        <f t="shared" si="835"/>
        <v>1011.77</v>
      </c>
      <c r="X141" s="46">
        <f t="shared" si="608"/>
        <v>237.94310557300142</v>
      </c>
      <c r="Y141" s="46">
        <f t="shared" si="609"/>
        <v>773.82689442699859</v>
      </c>
      <c r="Z141" s="51">
        <f t="shared" si="610"/>
        <v>141992.03644937385</v>
      </c>
      <c r="AA141" s="58">
        <f t="shared" si="611"/>
        <v>958.65333333333342</v>
      </c>
      <c r="AB141" s="52">
        <f t="shared" si="612"/>
        <v>125.32</v>
      </c>
      <c r="AC141" s="51">
        <f t="shared" si="613"/>
        <v>833.33333333333337</v>
      </c>
      <c r="AD141" s="57">
        <f t="shared" si="614"/>
        <v>133333.33333333256</v>
      </c>
      <c r="AE141" s="468">
        <f t="shared" si="836"/>
        <v>-958.65333333333342</v>
      </c>
      <c r="AF141" s="46">
        <f t="shared" si="615"/>
        <v>-1145.1300000000001</v>
      </c>
      <c r="AG141" s="47"/>
      <c r="AH141" s="46">
        <f t="shared" si="837"/>
        <v>-1011.77</v>
      </c>
      <c r="AI141" s="48"/>
      <c r="AJ141" s="29"/>
      <c r="AK141" s="45">
        <v>80</v>
      </c>
      <c r="AL141" s="46">
        <f t="shared" si="616"/>
        <v>1117.72</v>
      </c>
      <c r="AM141" s="46"/>
      <c r="AN141" s="46"/>
      <c r="AO141" s="46">
        <f t="shared" si="617"/>
        <v>133.08000000000001</v>
      </c>
      <c r="AP141" s="128">
        <f t="shared" si="618"/>
        <v>984.64</v>
      </c>
      <c r="AQ141" s="128"/>
      <c r="AR141" s="128"/>
      <c r="AS141" s="46">
        <f t="shared" si="619"/>
        <v>245.34383584798914</v>
      </c>
      <c r="AT141" s="46">
        <f t="shared" si="620"/>
        <v>739.29616415201087</v>
      </c>
      <c r="AU141" s="51"/>
      <c r="AV141" s="51"/>
      <c r="AW141" s="51">
        <f t="shared" si="621"/>
        <v>146467.00534464148</v>
      </c>
      <c r="AX141" s="58">
        <f t="shared" si="622"/>
        <v>927.38215694565588</v>
      </c>
      <c r="AY141" s="52"/>
      <c r="AZ141" s="52"/>
      <c r="BA141" s="52">
        <f t="shared" si="623"/>
        <v>125.58</v>
      </c>
      <c r="BB141" s="51">
        <f t="shared" si="624"/>
        <v>801.80215694565584</v>
      </c>
      <c r="BC141" s="51"/>
      <c r="BD141" s="51"/>
      <c r="BE141" s="57">
        <f t="shared" si="625"/>
        <v>138091.16744434749</v>
      </c>
      <c r="BF141" s="468">
        <f t="shared" si="626"/>
        <v>-927.38215694565588</v>
      </c>
      <c r="BG141" s="46">
        <f t="shared" si="627"/>
        <v>-1117.72</v>
      </c>
      <c r="BH141" s="46">
        <f t="shared" si="628"/>
        <v>-984.64</v>
      </c>
      <c r="BI141" s="48"/>
      <c r="BJ141" s="12"/>
      <c r="BK141" s="45">
        <v>80</v>
      </c>
      <c r="BL141" s="46">
        <f t="shared" si="838"/>
        <v>1144.49</v>
      </c>
      <c r="BM141" s="46">
        <f t="shared" si="839"/>
        <v>132.72</v>
      </c>
      <c r="BN141" s="46">
        <f t="shared" si="840"/>
        <v>1011.77</v>
      </c>
      <c r="BO141" s="46">
        <f t="shared" si="629"/>
        <v>237.94310557300142</v>
      </c>
      <c r="BP141" s="46">
        <f t="shared" si="630"/>
        <v>773.82689442699859</v>
      </c>
      <c r="BQ141" s="51">
        <f t="shared" si="631"/>
        <v>141992.03644937385</v>
      </c>
      <c r="BR141" s="57">
        <f t="shared" si="918"/>
        <v>148146.71949307629</v>
      </c>
      <c r="BS141" s="58">
        <f t="shared" si="632"/>
        <v>958.75333333333333</v>
      </c>
      <c r="BT141" s="52">
        <f t="shared" si="841"/>
        <v>125.42</v>
      </c>
      <c r="BU141" s="51">
        <f t="shared" si="633"/>
        <v>833.33333333333337</v>
      </c>
      <c r="BV141" s="51">
        <f t="shared" si="634"/>
        <v>133333.33333333256</v>
      </c>
      <c r="BW141" s="153">
        <f t="shared" si="919"/>
        <v>139999.9999999993</v>
      </c>
      <c r="BX141" s="468">
        <f t="shared" si="842"/>
        <v>-958.75333333333333</v>
      </c>
      <c r="BY141" s="46">
        <f t="shared" si="843"/>
        <v>-1144.49</v>
      </c>
      <c r="BZ141" s="46">
        <f t="shared" si="635"/>
        <v>-1011.77</v>
      </c>
      <c r="CA141" s="48"/>
      <c r="CB141" s="29"/>
      <c r="CC141" s="45">
        <v>80</v>
      </c>
      <c r="CD141" s="128">
        <f t="shared" si="636"/>
        <v>1117.6300000000001</v>
      </c>
      <c r="CE141" s="46">
        <f t="shared" si="844"/>
        <v>132.6</v>
      </c>
      <c r="CF141" s="128">
        <f t="shared" si="637"/>
        <v>985.03</v>
      </c>
      <c r="CG141" s="46">
        <f t="shared" si="845"/>
        <v>244.96929517304287</v>
      </c>
      <c r="CH141" s="46">
        <f t="shared" si="638"/>
        <v>740.06070482695714</v>
      </c>
      <c r="CI141" s="51">
        <f t="shared" si="639"/>
        <v>146241.51639899876</v>
      </c>
      <c r="CJ141" s="199">
        <f t="shared" si="920"/>
        <v>152127.63783534622</v>
      </c>
      <c r="CK141" s="153">
        <f t="shared" si="846"/>
        <v>10000</v>
      </c>
      <c r="CL141" s="45">
        <v>80</v>
      </c>
      <c r="CM141" s="46">
        <f t="shared" si="847"/>
        <v>1117.6300000000001</v>
      </c>
      <c r="CN141" s="128">
        <f t="shared" si="640"/>
        <v>132.6</v>
      </c>
      <c r="CO141" s="128">
        <f t="shared" si="641"/>
        <v>985.03</v>
      </c>
      <c r="CP141" s="46">
        <f t="shared" si="642"/>
        <v>244.96929517304287</v>
      </c>
      <c r="CQ141" s="46">
        <f t="shared" si="643"/>
        <v>740.06070482695714</v>
      </c>
      <c r="CR141" s="51">
        <f t="shared" si="644"/>
        <v>146241.51639899876</v>
      </c>
      <c r="CS141" s="153">
        <f t="shared" si="921"/>
        <v>152127.63783534622</v>
      </c>
      <c r="CT141" s="58">
        <f t="shared" si="645"/>
        <v>927.86033333333398</v>
      </c>
      <c r="CU141" s="52">
        <f t="shared" si="848"/>
        <v>125.78</v>
      </c>
      <c r="CV141" s="51">
        <f t="shared" si="849"/>
        <v>802.08033333333401</v>
      </c>
      <c r="CW141" s="51">
        <f t="shared" si="646"/>
        <v>137889.8933333332</v>
      </c>
      <c r="CX141" s="57">
        <f t="shared" si="922"/>
        <v>144306.53599999996</v>
      </c>
      <c r="CY141" s="153">
        <f t="shared" si="850"/>
        <v>10000</v>
      </c>
      <c r="CZ141" s="479">
        <f t="shared" si="647"/>
        <v>-927.86033333333398</v>
      </c>
      <c r="DA141" s="46">
        <f t="shared" si="851"/>
        <v>-1117.6300000000001</v>
      </c>
      <c r="DB141" s="46">
        <f t="shared" si="852"/>
        <v>-985.03</v>
      </c>
      <c r="DC141" s="48"/>
      <c r="DE141" s="45">
        <v>80</v>
      </c>
      <c r="DF141" s="46">
        <f t="shared" si="648"/>
        <v>1098.43</v>
      </c>
      <c r="DG141" s="46">
        <f t="shared" si="923"/>
        <v>86.66</v>
      </c>
      <c r="DH141" s="46">
        <f t="shared" si="649"/>
        <v>1011.77</v>
      </c>
      <c r="DI141" s="46">
        <f t="shared" si="650"/>
        <v>237.94310557300142</v>
      </c>
      <c r="DJ141" s="46">
        <f t="shared" si="651"/>
        <v>773.82689442699859</v>
      </c>
      <c r="DK141" s="51">
        <f t="shared" si="652"/>
        <v>141992.03644937385</v>
      </c>
      <c r="DL141" s="58">
        <f t="shared" si="653"/>
        <v>919.99333333333334</v>
      </c>
      <c r="DM141" s="52">
        <f t="shared" si="924"/>
        <v>86.66</v>
      </c>
      <c r="DN141" s="51">
        <f t="shared" si="654"/>
        <v>833.33333333333337</v>
      </c>
      <c r="DO141" s="57">
        <f t="shared" si="655"/>
        <v>133333.33333333256</v>
      </c>
      <c r="DP141" s="468">
        <f t="shared" si="853"/>
        <v>-919.99333333333334</v>
      </c>
      <c r="DQ141" s="46">
        <f t="shared" si="854"/>
        <v>-1098.43</v>
      </c>
      <c r="DR141" s="47"/>
      <c r="DS141" s="46">
        <f t="shared" si="855"/>
        <v>-1011.77</v>
      </c>
      <c r="DT141" s="48"/>
      <c r="DU141" s="29"/>
      <c r="DV141" s="45">
        <v>80</v>
      </c>
      <c r="DW141" s="46">
        <f t="shared" si="856"/>
        <v>1073.6300000000001</v>
      </c>
      <c r="DX141" s="46">
        <f t="shared" si="925"/>
        <v>61.86</v>
      </c>
      <c r="DY141" s="46">
        <f t="shared" si="857"/>
        <v>1011.77</v>
      </c>
      <c r="DZ141" s="46">
        <f t="shared" si="656"/>
        <v>237.94310557300142</v>
      </c>
      <c r="EA141" s="46">
        <f t="shared" si="657"/>
        <v>773.82689442699859</v>
      </c>
      <c r="EB141" s="51">
        <f t="shared" si="658"/>
        <v>141992.03644937385</v>
      </c>
      <c r="EC141" s="58">
        <f t="shared" si="659"/>
        <v>891.46333333333337</v>
      </c>
      <c r="ED141" s="52">
        <f t="shared" si="926"/>
        <v>58.129999999999995</v>
      </c>
      <c r="EE141" s="51">
        <f t="shared" si="660"/>
        <v>833.33333333333337</v>
      </c>
      <c r="EF141" s="57">
        <f t="shared" si="661"/>
        <v>133333.33333333256</v>
      </c>
      <c r="EG141" s="468">
        <f t="shared" si="858"/>
        <v>-891.46333333333337</v>
      </c>
      <c r="EH141" s="46">
        <f t="shared" si="859"/>
        <v>-1073.6300000000001</v>
      </c>
      <c r="EI141" s="47"/>
      <c r="EJ141" s="46">
        <f t="shared" si="860"/>
        <v>-1011.77</v>
      </c>
      <c r="EK141" s="48"/>
      <c r="EL141" s="29"/>
      <c r="EM141" s="45">
        <v>80</v>
      </c>
      <c r="EN141" s="46">
        <f t="shared" si="903"/>
        <v>1058.0868689014749</v>
      </c>
      <c r="EO141" s="46">
        <f t="shared" si="927"/>
        <v>62.19</v>
      </c>
      <c r="EP141" s="128">
        <f t="shared" si="662"/>
        <v>995.89686890147482</v>
      </c>
      <c r="EQ141" s="46">
        <f t="shared" si="663"/>
        <v>239.2182528402021</v>
      </c>
      <c r="ER141" s="46">
        <f t="shared" si="664"/>
        <v>756.67861606127269</v>
      </c>
      <c r="ES141" s="51">
        <f t="shared" si="665"/>
        <v>142774.27308805997</v>
      </c>
      <c r="ET141" s="153">
        <f t="shared" si="861"/>
        <v>10000</v>
      </c>
      <c r="EU141" s="45">
        <v>80</v>
      </c>
      <c r="EV141" s="46">
        <f t="shared" si="666"/>
        <v>1058.0899999999999</v>
      </c>
      <c r="EW141" s="46">
        <f t="shared" si="928"/>
        <v>62.19</v>
      </c>
      <c r="EX141" s="128">
        <f t="shared" si="667"/>
        <v>995.9</v>
      </c>
      <c r="EY141" s="46">
        <f t="shared" si="668"/>
        <v>239.21779568002978</v>
      </c>
      <c r="EZ141" s="46">
        <f t="shared" si="669"/>
        <v>756.6822043199702</v>
      </c>
      <c r="FA141" s="51">
        <f t="shared" si="670"/>
        <v>142773.99520369788</v>
      </c>
      <c r="FB141" s="58">
        <f t="shared" si="671"/>
        <v>874.86920833333363</v>
      </c>
      <c r="FC141" s="52">
        <f t="shared" si="929"/>
        <v>58.55</v>
      </c>
      <c r="FD141" s="51">
        <f t="shared" si="862"/>
        <v>816.31920833333368</v>
      </c>
      <c r="FE141" s="57">
        <f t="shared" si="672"/>
        <v>134326.58333333317</v>
      </c>
      <c r="FF141" s="153">
        <f t="shared" si="863"/>
        <v>10000</v>
      </c>
      <c r="FG141" s="469">
        <f t="shared" si="673"/>
        <v>-874.86920833333363</v>
      </c>
      <c r="FH141" s="46">
        <f t="shared" si="674"/>
        <v>-1058.0899999999999</v>
      </c>
      <c r="FI141" s="46">
        <f t="shared" si="675"/>
        <v>-995.9</v>
      </c>
      <c r="FJ141" s="48"/>
      <c r="FL141" s="45">
        <v>80</v>
      </c>
      <c r="FM141" s="46">
        <f t="shared" si="864"/>
        <v>1075.95</v>
      </c>
      <c r="FN141" s="46">
        <f t="shared" si="904"/>
        <v>64.180000000000007</v>
      </c>
      <c r="FO141" s="46">
        <f t="shared" si="865"/>
        <v>1011.77</v>
      </c>
      <c r="FP141" s="46">
        <f t="shared" si="676"/>
        <v>237.94310557300142</v>
      </c>
      <c r="FQ141" s="46">
        <f t="shared" si="677"/>
        <v>773.82689442699859</v>
      </c>
      <c r="FR141" s="51">
        <f t="shared" si="678"/>
        <v>141992.03644937385</v>
      </c>
      <c r="FS141" s="57">
        <f t="shared" si="930"/>
        <v>148146.71949307629</v>
      </c>
      <c r="FT141" s="58">
        <f t="shared" si="679"/>
        <v>893.98333333333335</v>
      </c>
      <c r="FU141" s="241">
        <f t="shared" si="905"/>
        <v>60.649999999999991</v>
      </c>
      <c r="FV141" s="51">
        <f t="shared" si="680"/>
        <v>833.33333333333337</v>
      </c>
      <c r="FW141" s="51">
        <f t="shared" si="681"/>
        <v>133333.33333333256</v>
      </c>
      <c r="FX141" s="153">
        <f t="shared" si="931"/>
        <v>139999.9999999993</v>
      </c>
      <c r="FY141" s="468">
        <f t="shared" si="866"/>
        <v>-893.98333333333335</v>
      </c>
      <c r="FZ141" s="46">
        <f t="shared" si="867"/>
        <v>-1075.95</v>
      </c>
      <c r="GA141" s="46">
        <f t="shared" si="682"/>
        <v>-1011.77</v>
      </c>
      <c r="GB141" s="48"/>
      <c r="GD141" s="45">
        <v>80</v>
      </c>
      <c r="GE141" s="46">
        <f t="shared" si="906"/>
        <v>1060.0875939185617</v>
      </c>
      <c r="GF141" s="128">
        <f t="shared" si="932"/>
        <v>64.44</v>
      </c>
      <c r="GG141" s="128">
        <f t="shared" si="683"/>
        <v>995.6475939185616</v>
      </c>
      <c r="GH141" s="46">
        <f t="shared" si="684"/>
        <v>239.10562992741893</v>
      </c>
      <c r="GI141" s="46">
        <f t="shared" si="685"/>
        <v>756.54196399114267</v>
      </c>
      <c r="GJ141" s="51">
        <f t="shared" si="686"/>
        <v>142706.8359924602</v>
      </c>
      <c r="GK141" s="51">
        <f t="shared" si="933"/>
        <v>148724.04220635575</v>
      </c>
      <c r="GL141" s="153">
        <f t="shared" si="868"/>
        <v>10000</v>
      </c>
      <c r="GM141" s="45">
        <v>80</v>
      </c>
      <c r="GN141" s="46">
        <f t="shared" si="687"/>
        <v>1060.0899999999999</v>
      </c>
      <c r="GO141" s="46">
        <f t="shared" si="907"/>
        <v>64.44</v>
      </c>
      <c r="GP141" s="128">
        <f t="shared" si="869"/>
        <v>995.65</v>
      </c>
      <c r="GQ141" s="46">
        <f t="shared" si="688"/>
        <v>239.10529162516062</v>
      </c>
      <c r="GR141" s="46">
        <f t="shared" si="689"/>
        <v>756.54470837483939</v>
      </c>
      <c r="GS141" s="51">
        <f t="shared" si="690"/>
        <v>142706.63026672154</v>
      </c>
      <c r="GT141" s="57">
        <f t="shared" si="934"/>
        <v>148723.85830825308</v>
      </c>
      <c r="GU141" s="58">
        <f t="shared" si="691"/>
        <v>876.92633333333197</v>
      </c>
      <c r="GV141" s="52">
        <f t="shared" si="908"/>
        <v>61.010000000000005</v>
      </c>
      <c r="GW141" s="51">
        <f t="shared" si="870"/>
        <v>815.91633333333198</v>
      </c>
      <c r="GX141" s="57">
        <f t="shared" si="692"/>
        <v>134274.65333333332</v>
      </c>
      <c r="GY141" s="57">
        <f t="shared" si="935"/>
        <v>140801.98399999994</v>
      </c>
      <c r="GZ141" s="153">
        <f t="shared" si="871"/>
        <v>10000</v>
      </c>
      <c r="HA141" s="469">
        <f t="shared" si="693"/>
        <v>-876.92633333333197</v>
      </c>
      <c r="HB141" s="46">
        <f t="shared" si="694"/>
        <v>-1060.0899999999999</v>
      </c>
      <c r="HC141" s="46">
        <f t="shared" si="695"/>
        <v>-995.65</v>
      </c>
      <c r="HD141" s="48"/>
      <c r="HF141" s="45">
        <v>80</v>
      </c>
      <c r="HG141" s="46">
        <f t="shared" si="696"/>
        <v>1123.8775326810628</v>
      </c>
      <c r="HH141" s="46">
        <f t="shared" si="697"/>
        <v>250</v>
      </c>
      <c r="HI141" s="46">
        <f t="shared" si="698"/>
        <v>873.8775326810628</v>
      </c>
      <c r="HJ141" s="46">
        <f t="shared" si="699"/>
        <v>257.3311995694749</v>
      </c>
      <c r="HK141" s="46">
        <f t="shared" si="700"/>
        <v>616.54633311158796</v>
      </c>
      <c r="HL141" s="51">
        <f t="shared" si="701"/>
        <v>153782.17340857335</v>
      </c>
      <c r="HM141" s="153">
        <f t="shared" si="872"/>
        <v>10000</v>
      </c>
      <c r="HN141" s="58">
        <f t="shared" si="702"/>
        <v>933.33333333333724</v>
      </c>
      <c r="HO141" s="52">
        <f t="shared" si="703"/>
        <v>250</v>
      </c>
      <c r="HP141" s="51">
        <f t="shared" si="704"/>
        <v>683.33333333333724</v>
      </c>
      <c r="HQ141" s="57">
        <f t="shared" si="705"/>
        <v>145333.33333333256</v>
      </c>
      <c r="HR141" s="153">
        <f t="shared" si="873"/>
        <v>10000</v>
      </c>
      <c r="HS141" s="468">
        <f t="shared" si="706"/>
        <v>-933.33333333333724</v>
      </c>
      <c r="HT141" s="46">
        <f t="shared" si="707"/>
        <v>-1123.8775326810628</v>
      </c>
      <c r="HU141" s="46">
        <f t="shared" si="708"/>
        <v>-873.8775326810628</v>
      </c>
      <c r="HV141" s="48"/>
      <c r="HW141" s="29"/>
      <c r="HX141" s="45">
        <v>80</v>
      </c>
      <c r="HY141" s="128">
        <f t="shared" si="709"/>
        <v>1124.3399999999999</v>
      </c>
      <c r="HZ141" s="46">
        <f t="shared" si="710"/>
        <v>223.26</v>
      </c>
      <c r="IA141" s="46">
        <f t="shared" si="711"/>
        <v>901.08</v>
      </c>
      <c r="IB141" s="46">
        <f t="shared" si="712"/>
        <v>258.40106463147839</v>
      </c>
      <c r="IC141" s="46">
        <f t="shared" si="713"/>
        <v>642.67893536852171</v>
      </c>
      <c r="ID141" s="51">
        <f t="shared" si="714"/>
        <v>154397.9598435185</v>
      </c>
      <c r="IE141" s="153">
        <f t="shared" si="874"/>
        <v>10000</v>
      </c>
      <c r="IF141" s="58">
        <f t="shared" si="715"/>
        <v>930.14625019664186</v>
      </c>
      <c r="IG141" s="52">
        <f t="shared" si="716"/>
        <v>210.7</v>
      </c>
      <c r="IH141" s="51">
        <f t="shared" si="717"/>
        <v>719.44625019664181</v>
      </c>
      <c r="II141" s="57">
        <f t="shared" si="875"/>
        <v>145594.19998426872</v>
      </c>
      <c r="IJ141" s="153">
        <f t="shared" si="876"/>
        <v>10000</v>
      </c>
      <c r="IK141" s="468">
        <f t="shared" si="718"/>
        <v>-930.14625019664186</v>
      </c>
      <c r="IL141" s="46">
        <f t="shared" si="719"/>
        <v>-1124.3399999999999</v>
      </c>
      <c r="IM141" s="46">
        <f t="shared" si="720"/>
        <v>-901.08</v>
      </c>
      <c r="IN141" s="48"/>
      <c r="IO141" s="53">
        <f t="shared" si="721"/>
        <v>223.27153631289843</v>
      </c>
      <c r="IQ141" s="45">
        <v>80</v>
      </c>
      <c r="IR141" s="128">
        <f t="shared" si="722"/>
        <v>1126.4568749999989</v>
      </c>
      <c r="IS141" s="128">
        <f t="shared" si="723"/>
        <v>227.58</v>
      </c>
      <c r="IT141" s="128">
        <f t="shared" si="724"/>
        <v>898.8768749999989</v>
      </c>
      <c r="IU141" s="46">
        <f t="shared" si="902"/>
        <v>258.77999999999997</v>
      </c>
      <c r="IV141" s="46">
        <f t="shared" si="725"/>
        <v>640.09687499999893</v>
      </c>
      <c r="IW141" s="51">
        <f t="shared" si="726"/>
        <v>154625.04000000018</v>
      </c>
      <c r="IX141" s="199">
        <f t="shared" si="877"/>
        <v>10000</v>
      </c>
      <c r="IY141" s="128">
        <f t="shared" si="727"/>
        <v>223.43866704037166</v>
      </c>
      <c r="IZ141" s="408">
        <f t="shared" si="728"/>
        <v>0</v>
      </c>
      <c r="JA141" s="58">
        <f t="shared" si="729"/>
        <v>931.95916666666494</v>
      </c>
      <c r="JB141" s="52">
        <f t="shared" si="730"/>
        <v>214.8</v>
      </c>
      <c r="JC141" s="51">
        <f t="shared" si="731"/>
        <v>717.15916666666499</v>
      </c>
      <c r="JD141" s="57">
        <f t="shared" si="732"/>
        <v>145820.82666666675</v>
      </c>
      <c r="JE141" s="280">
        <f t="shared" si="733"/>
        <v>10000</v>
      </c>
      <c r="JF141" s="280">
        <f t="shared" si="734"/>
        <v>0</v>
      </c>
      <c r="JG141" s="468">
        <f t="shared" si="735"/>
        <v>-931.95916666666494</v>
      </c>
      <c r="JH141" s="46">
        <f t="shared" si="736"/>
        <v>-1126.4568749999989</v>
      </c>
      <c r="JI141" s="46">
        <f t="shared" si="737"/>
        <v>-898.8768749999989</v>
      </c>
      <c r="JJ141" s="48"/>
      <c r="JL141" s="45">
        <v>80</v>
      </c>
      <c r="JM141" s="46">
        <f t="shared" si="738"/>
        <v>1124.4930833333331</v>
      </c>
      <c r="JN141" s="46">
        <f t="shared" si="739"/>
        <v>217.82</v>
      </c>
      <c r="JO141" s="128">
        <f t="shared" si="740"/>
        <v>906.67308333333312</v>
      </c>
      <c r="JP141" s="46">
        <f t="shared" si="878"/>
        <v>258.64</v>
      </c>
      <c r="JQ141" s="46">
        <f t="shared" si="741"/>
        <v>648.03308333333314</v>
      </c>
      <c r="JR141" s="51">
        <f t="shared" si="742"/>
        <v>154536.84333333329</v>
      </c>
      <c r="JS141" s="51">
        <f t="shared" si="936"/>
        <v>148146.71949307629</v>
      </c>
      <c r="JT141" s="199">
        <f t="shared" si="879"/>
        <v>10000</v>
      </c>
      <c r="JU141" s="128">
        <f t="shared" si="743"/>
        <v>217.81099358987197</v>
      </c>
      <c r="JV141" s="408">
        <f t="shared" si="744"/>
        <v>0</v>
      </c>
      <c r="JW141" s="58">
        <f t="shared" si="745"/>
        <v>930.37233333333074</v>
      </c>
      <c r="JX141" s="52">
        <f t="shared" si="746"/>
        <v>205.84</v>
      </c>
      <c r="JY141" s="51">
        <f t="shared" si="747"/>
        <v>724.53233333333071</v>
      </c>
      <c r="JZ141" s="51">
        <f t="shared" si="748"/>
        <v>145742.53333333356</v>
      </c>
      <c r="KA141" s="199">
        <f t="shared" si="937"/>
        <v>139999.9999999993</v>
      </c>
      <c r="KB141" s="128">
        <f t="shared" si="880"/>
        <v>10000</v>
      </c>
      <c r="KC141" s="204">
        <f t="shared" si="749"/>
        <v>0</v>
      </c>
      <c r="KD141" s="468">
        <f t="shared" si="881"/>
        <v>-930.37233333333074</v>
      </c>
      <c r="KE141" s="46">
        <f t="shared" si="750"/>
        <v>-1124.4930833333331</v>
      </c>
      <c r="KF141" s="46">
        <f t="shared" si="751"/>
        <v>-906.67308333333312</v>
      </c>
      <c r="KG141" s="48"/>
      <c r="KI141" s="45">
        <v>80</v>
      </c>
      <c r="KJ141" s="46">
        <f t="shared" si="752"/>
        <v>1124.4890404061762</v>
      </c>
      <c r="KK141" s="46">
        <f t="shared" si="753"/>
        <v>220.6</v>
      </c>
      <c r="KL141" s="128">
        <f t="shared" si="754"/>
        <v>903.88904040617615</v>
      </c>
      <c r="KM141" s="46">
        <f t="shared" si="755"/>
        <v>258.54758056449674</v>
      </c>
      <c r="KN141" s="46">
        <f t="shared" si="756"/>
        <v>645.34145984167935</v>
      </c>
      <c r="KO141" s="51">
        <f t="shared" si="757"/>
        <v>154483.20687885635</v>
      </c>
      <c r="KP141" s="199">
        <f t="shared" si="938"/>
        <v>152127.63783534622</v>
      </c>
      <c r="KQ141" s="199">
        <f t="shared" si="882"/>
        <v>10000</v>
      </c>
      <c r="KR141" s="128">
        <f t="shared" si="758"/>
        <v>286.05649991235242</v>
      </c>
      <c r="KS141" s="408">
        <f t="shared" si="759"/>
        <v>0</v>
      </c>
      <c r="KT141" s="45">
        <v>80</v>
      </c>
      <c r="KU141" s="46">
        <f t="shared" si="883"/>
        <v>1124.49</v>
      </c>
      <c r="KV141" s="46">
        <f t="shared" si="760"/>
        <v>220.6</v>
      </c>
      <c r="KW141" s="128">
        <f t="shared" si="761"/>
        <v>903.89</v>
      </c>
      <c r="KX141" s="46">
        <f t="shared" si="762"/>
        <v>258.54744564273017</v>
      </c>
      <c r="KY141" s="46">
        <f t="shared" si="763"/>
        <v>645.34255435726982</v>
      </c>
      <c r="KZ141" s="51">
        <f t="shared" si="764"/>
        <v>154483.12483128082</v>
      </c>
      <c r="LA141" s="153">
        <f t="shared" si="939"/>
        <v>152127.63783534622</v>
      </c>
      <c r="LB141" s="58">
        <f t="shared" si="765"/>
        <v>930.59633333333579</v>
      </c>
      <c r="LC141" s="52">
        <f t="shared" si="766"/>
        <v>209.26</v>
      </c>
      <c r="LD141" s="51">
        <f t="shared" si="767"/>
        <v>721.3363333333358</v>
      </c>
      <c r="LE141" s="51">
        <f t="shared" si="768"/>
        <v>145714.77333333332</v>
      </c>
      <c r="LF141" s="51">
        <f t="shared" si="940"/>
        <v>144306.53599999996</v>
      </c>
      <c r="LG141" s="128">
        <f t="shared" si="769"/>
        <v>10000</v>
      </c>
      <c r="LH141" s="204">
        <f t="shared" si="770"/>
        <v>0</v>
      </c>
      <c r="LI141" s="479">
        <f t="shared" si="771"/>
        <v>-930.59633333333579</v>
      </c>
      <c r="LJ141" s="46">
        <f t="shared" si="884"/>
        <v>-1124.49</v>
      </c>
      <c r="LK141" s="46">
        <f t="shared" si="885"/>
        <v>-903.89</v>
      </c>
      <c r="LL141" s="48"/>
      <c r="LN141" s="45">
        <v>80</v>
      </c>
      <c r="LO141" s="46">
        <f t="shared" si="772"/>
        <v>1123.1238136873469</v>
      </c>
      <c r="LP141" s="46">
        <f t="shared" si="909"/>
        <v>286.66000000000003</v>
      </c>
      <c r="LQ141" s="46">
        <f t="shared" si="773"/>
        <v>836.46381368734683</v>
      </c>
      <c r="LR141" s="46">
        <f t="shared" si="774"/>
        <v>255.73824101861496</v>
      </c>
      <c r="LS141" s="46">
        <f t="shared" si="775"/>
        <v>580.72557266873184</v>
      </c>
      <c r="LT141" s="51">
        <f t="shared" si="776"/>
        <v>152862.21903850022</v>
      </c>
      <c r="LU141" s="199">
        <f t="shared" si="886"/>
        <v>10000</v>
      </c>
      <c r="LV141" s="58">
        <f t="shared" si="777"/>
        <v>933.33033333333128</v>
      </c>
      <c r="LW141" s="52">
        <f t="shared" si="910"/>
        <v>286.66000000000003</v>
      </c>
      <c r="LX141" s="51">
        <f t="shared" si="778"/>
        <v>646.6703333333312</v>
      </c>
      <c r="LY141" s="51">
        <f t="shared" si="779"/>
        <v>144506.29333333299</v>
      </c>
      <c r="LZ141" s="46">
        <f t="shared" si="887"/>
        <v>286.66000000000003</v>
      </c>
      <c r="MA141" s="199">
        <f t="shared" si="888"/>
        <v>10000</v>
      </c>
      <c r="MB141" s="468">
        <f t="shared" si="780"/>
        <v>-933.33033333333128</v>
      </c>
      <c r="MC141" s="46">
        <f t="shared" si="781"/>
        <v>-1123.1238136873469</v>
      </c>
      <c r="MD141" s="46">
        <f t="shared" si="782"/>
        <v>-836.46381368734683</v>
      </c>
      <c r="ME141" s="48"/>
      <c r="MG141" s="45">
        <v>80</v>
      </c>
      <c r="MH141" s="46">
        <f t="shared" si="783"/>
        <v>1076.608661999408</v>
      </c>
      <c r="MI141" s="46">
        <f t="shared" si="911"/>
        <v>161.59</v>
      </c>
      <c r="MJ141" s="46">
        <f t="shared" si="784"/>
        <v>915.01866199940798</v>
      </c>
      <c r="MK141" s="46">
        <f t="shared" si="785"/>
        <v>248.61128039009586</v>
      </c>
      <c r="ML141" s="46">
        <f t="shared" si="786"/>
        <v>666.4073816093121</v>
      </c>
      <c r="MM141" s="51">
        <f t="shared" si="787"/>
        <v>148500.36085244818</v>
      </c>
      <c r="MN141" s="199">
        <f t="shared" si="889"/>
        <v>10000</v>
      </c>
      <c r="MO141" s="58">
        <f t="shared" si="788"/>
        <v>889.32945707741396</v>
      </c>
      <c r="MP141" s="52">
        <f t="shared" si="912"/>
        <v>152.26999999999998</v>
      </c>
      <c r="MQ141" s="51">
        <f t="shared" si="789"/>
        <v>737.05945707741398</v>
      </c>
      <c r="MR141" s="57">
        <f t="shared" si="790"/>
        <v>139831.88343380686</v>
      </c>
      <c r="MS141" s="199">
        <f t="shared" si="890"/>
        <v>10000</v>
      </c>
      <c r="MT141" s="468">
        <f t="shared" si="891"/>
        <v>-889.32945707741396</v>
      </c>
      <c r="MU141" s="46">
        <f t="shared" si="791"/>
        <v>-1076.608661999408</v>
      </c>
      <c r="MV141" s="46">
        <f t="shared" si="792"/>
        <v>-915.01866199940798</v>
      </c>
      <c r="MW141" s="48"/>
      <c r="MY141" s="45">
        <v>80</v>
      </c>
      <c r="MZ141" s="46">
        <f t="shared" si="793"/>
        <v>1076.608661999408</v>
      </c>
      <c r="NA141" s="46">
        <f t="shared" si="913"/>
        <v>161.59</v>
      </c>
      <c r="NB141" s="128">
        <f t="shared" si="794"/>
        <v>915.01866199940798</v>
      </c>
      <c r="NC141" s="46">
        <f t="shared" si="795"/>
        <v>248.61128039009586</v>
      </c>
      <c r="ND141" s="46">
        <f t="shared" si="796"/>
        <v>666.4073816093121</v>
      </c>
      <c r="NE141" s="51">
        <f t="shared" si="797"/>
        <v>148500.36085244818</v>
      </c>
      <c r="NF141" s="153">
        <f t="shared" si="892"/>
        <v>10000</v>
      </c>
      <c r="NG141" s="45">
        <v>80</v>
      </c>
      <c r="NH141" s="46">
        <f t="shared" si="798"/>
        <v>1076.6099999999999</v>
      </c>
      <c r="NI141" s="46">
        <f t="shared" si="914"/>
        <v>161.59</v>
      </c>
      <c r="NJ141" s="128">
        <f t="shared" si="893"/>
        <v>915.02</v>
      </c>
      <c r="NK141" s="46">
        <f t="shared" si="894"/>
        <v>248.6110753448647</v>
      </c>
      <c r="NL141" s="46">
        <f t="shared" si="799"/>
        <v>666.40892465513525</v>
      </c>
      <c r="NM141" s="51">
        <f t="shared" si="800"/>
        <v>148500.23628226368</v>
      </c>
      <c r="NN141" s="58">
        <f t="shared" si="801"/>
        <v>888.78037499999857</v>
      </c>
      <c r="NO141" s="52">
        <f t="shared" si="915"/>
        <v>152.32</v>
      </c>
      <c r="NP141" s="51">
        <f t="shared" si="802"/>
        <v>736.46037499999852</v>
      </c>
      <c r="NQ141" s="57">
        <f t="shared" si="803"/>
        <v>139877.45000000019</v>
      </c>
      <c r="NR141" s="153">
        <f t="shared" si="895"/>
        <v>10000</v>
      </c>
      <c r="NS141" s="469">
        <f t="shared" si="804"/>
        <v>-888.78037499999857</v>
      </c>
      <c r="NT141" s="46">
        <f t="shared" si="805"/>
        <v>-1076.6099999999999</v>
      </c>
      <c r="NU141" s="46">
        <f t="shared" si="806"/>
        <v>-915.02</v>
      </c>
      <c r="NV141" s="48"/>
      <c r="NX141" s="45">
        <v>80</v>
      </c>
      <c r="NY141" s="46">
        <f t="shared" si="807"/>
        <v>1076.6456011701148</v>
      </c>
      <c r="NZ141" s="46">
        <f t="shared" si="916"/>
        <v>160.47999999999999</v>
      </c>
      <c r="OA141" s="46">
        <f t="shared" si="808"/>
        <v>916.16560117011477</v>
      </c>
      <c r="OB141" s="46">
        <f t="shared" si="809"/>
        <v>248.69190319273477</v>
      </c>
      <c r="OC141" s="46">
        <f t="shared" si="810"/>
        <v>667.47369797737997</v>
      </c>
      <c r="OD141" s="51">
        <f t="shared" si="811"/>
        <v>148547.66821766348</v>
      </c>
      <c r="OE141" s="57">
        <f t="shared" si="941"/>
        <v>148146.71949307629</v>
      </c>
      <c r="OF141" s="153">
        <f t="shared" si="896"/>
        <v>10000</v>
      </c>
      <c r="OG141" s="58">
        <f t="shared" si="812"/>
        <v>889.48383333333379</v>
      </c>
      <c r="OH141" s="241">
        <f t="shared" si="942"/>
        <v>151.64999999999998</v>
      </c>
      <c r="OI141" s="51">
        <f t="shared" si="813"/>
        <v>737.83383333333381</v>
      </c>
      <c r="OJ141" s="51">
        <f t="shared" si="814"/>
        <v>139891.01333333331</v>
      </c>
      <c r="OK141" s="153">
        <f t="shared" si="943"/>
        <v>139999.9999999993</v>
      </c>
      <c r="OL141" s="153">
        <f t="shared" si="897"/>
        <v>10000</v>
      </c>
      <c r="OM141" s="468">
        <f t="shared" si="898"/>
        <v>-889.48383333333379</v>
      </c>
      <c r="ON141" s="46">
        <f t="shared" si="899"/>
        <v>-1076.6456011701148</v>
      </c>
      <c r="OO141" s="46">
        <f t="shared" si="815"/>
        <v>-916.16560117011477</v>
      </c>
      <c r="OP141" s="48"/>
      <c r="OR141" s="45">
        <v>80</v>
      </c>
      <c r="OS141" s="46">
        <f t="shared" si="816"/>
        <v>1076.765700416463</v>
      </c>
      <c r="OT141" s="46">
        <f t="shared" si="917"/>
        <v>161.11000000000001</v>
      </c>
      <c r="OU141" s="128">
        <f t="shared" si="817"/>
        <v>915.65570041646299</v>
      </c>
      <c r="OV141" s="46">
        <f t="shared" si="818"/>
        <v>248.69687256333589</v>
      </c>
      <c r="OW141" s="46">
        <f t="shared" si="819"/>
        <v>666.9588278531271</v>
      </c>
      <c r="OX141" s="51">
        <f t="shared" si="820"/>
        <v>148551.16471014841</v>
      </c>
      <c r="OY141" s="51">
        <f t="shared" si="944"/>
        <v>148724.04220635575</v>
      </c>
      <c r="OZ141" s="153">
        <f t="shared" si="900"/>
        <v>10000</v>
      </c>
      <c r="PA141" s="45">
        <v>80</v>
      </c>
      <c r="PB141" s="46">
        <f t="shared" si="821"/>
        <v>1076.765700416463</v>
      </c>
      <c r="PC141" s="46">
        <f t="shared" si="945"/>
        <v>161.11000000000001</v>
      </c>
      <c r="PD141" s="128">
        <f t="shared" si="822"/>
        <v>915.65570041646299</v>
      </c>
      <c r="PE141" s="46">
        <f t="shared" si="823"/>
        <v>248.69687256333589</v>
      </c>
      <c r="PF141" s="46">
        <f t="shared" si="824"/>
        <v>666.9588278531271</v>
      </c>
      <c r="PG141" s="51">
        <f t="shared" si="825"/>
        <v>148551.16471014841</v>
      </c>
      <c r="PH141" s="57">
        <f t="shared" si="946"/>
        <v>148723.85830825308</v>
      </c>
      <c r="PI141" s="688">
        <f t="shared" si="826"/>
        <v>889.6533333333341</v>
      </c>
      <c r="PJ141" s="52">
        <f t="shared" si="947"/>
        <v>152.53</v>
      </c>
      <c r="PK141" s="51">
        <f t="shared" si="827"/>
        <v>737.12333333333413</v>
      </c>
      <c r="PL141" s="57">
        <f t="shared" si="828"/>
        <v>139900.3333333336</v>
      </c>
      <c r="PM141" s="57">
        <f t="shared" si="948"/>
        <v>140801.98399999994</v>
      </c>
      <c r="PN141" s="153">
        <f t="shared" si="901"/>
        <v>10000</v>
      </c>
      <c r="PO141" s="469">
        <f t="shared" si="829"/>
        <v>-889.6533333333341</v>
      </c>
      <c r="PP141" s="46">
        <f t="shared" si="830"/>
        <v>-1076.765700416463</v>
      </c>
      <c r="PQ141" s="46">
        <f t="shared" si="831"/>
        <v>-915.65570041646299</v>
      </c>
      <c r="PR141" s="48"/>
    </row>
    <row r="142" spans="2:434" hidden="1" x14ac:dyDescent="0.3">
      <c r="B142" s="45">
        <v>81</v>
      </c>
      <c r="C142" s="46">
        <f t="shared" si="596"/>
        <v>1111.77</v>
      </c>
      <c r="D142" s="46">
        <f t="shared" si="597"/>
        <v>100</v>
      </c>
      <c r="E142" s="46">
        <f t="shared" si="598"/>
        <v>1011.77</v>
      </c>
      <c r="F142" s="46">
        <f t="shared" si="599"/>
        <v>236.65339408228976</v>
      </c>
      <c r="G142" s="46">
        <f t="shared" si="600"/>
        <v>775.11660591771022</v>
      </c>
      <c r="H142" s="51">
        <f t="shared" si="601"/>
        <v>141216.91984345613</v>
      </c>
      <c r="I142" s="58">
        <f t="shared" si="602"/>
        <v>933.33333333333337</v>
      </c>
      <c r="J142" s="52">
        <f t="shared" si="603"/>
        <v>100</v>
      </c>
      <c r="K142" s="51">
        <f t="shared" si="604"/>
        <v>833.33333333333337</v>
      </c>
      <c r="L142" s="57">
        <f t="shared" si="605"/>
        <v>132499.99999999921</v>
      </c>
      <c r="M142" s="468">
        <f t="shared" si="832"/>
        <v>-933.33333333333337</v>
      </c>
      <c r="N142" s="46">
        <f t="shared" si="833"/>
        <v>-1111.77</v>
      </c>
      <c r="O142" s="47"/>
      <c r="P142" s="46">
        <f t="shared" si="834"/>
        <v>-1011.77</v>
      </c>
      <c r="Q142" s="48"/>
      <c r="R142" s="29"/>
      <c r="S142" s="29"/>
      <c r="T142" s="45">
        <v>81</v>
      </c>
      <c r="U142" s="46">
        <f t="shared" si="606"/>
        <v>1144.4100000000001</v>
      </c>
      <c r="V142" s="46">
        <f t="shared" si="607"/>
        <v>132.63999999999999</v>
      </c>
      <c r="W142" s="46">
        <f t="shared" si="835"/>
        <v>1011.77</v>
      </c>
      <c r="X142" s="46">
        <f t="shared" si="608"/>
        <v>236.65339408228976</v>
      </c>
      <c r="Y142" s="46">
        <f t="shared" si="609"/>
        <v>775.11660591771022</v>
      </c>
      <c r="Z142" s="51">
        <f t="shared" si="610"/>
        <v>141216.91984345613</v>
      </c>
      <c r="AA142" s="58">
        <f t="shared" si="611"/>
        <v>957.87333333333333</v>
      </c>
      <c r="AB142" s="52">
        <f t="shared" si="612"/>
        <v>124.54</v>
      </c>
      <c r="AC142" s="51">
        <f t="shared" si="613"/>
        <v>833.33333333333337</v>
      </c>
      <c r="AD142" s="57">
        <f t="shared" si="614"/>
        <v>132499.99999999921</v>
      </c>
      <c r="AE142" s="468">
        <f t="shared" si="836"/>
        <v>-957.87333333333333</v>
      </c>
      <c r="AF142" s="46">
        <f t="shared" si="615"/>
        <v>-1144.4100000000001</v>
      </c>
      <c r="AG142" s="47"/>
      <c r="AH142" s="46">
        <f t="shared" si="837"/>
        <v>-1011.77</v>
      </c>
      <c r="AI142" s="48"/>
      <c r="AJ142" s="29"/>
      <c r="AK142" s="45">
        <v>81</v>
      </c>
      <c r="AL142" s="46">
        <f t="shared" si="616"/>
        <v>1117.72</v>
      </c>
      <c r="AM142" s="46"/>
      <c r="AN142" s="46"/>
      <c r="AO142" s="46">
        <f t="shared" si="617"/>
        <v>132.41999999999999</v>
      </c>
      <c r="AP142" s="128">
        <f t="shared" si="618"/>
        <v>985.3</v>
      </c>
      <c r="AQ142" s="128"/>
      <c r="AR142" s="128"/>
      <c r="AS142" s="46">
        <f t="shared" si="619"/>
        <v>244.11167557440248</v>
      </c>
      <c r="AT142" s="46">
        <f t="shared" si="620"/>
        <v>741.18832442559744</v>
      </c>
      <c r="AU142" s="51"/>
      <c r="AV142" s="51"/>
      <c r="AW142" s="51">
        <f t="shared" si="621"/>
        <v>145725.81702021588</v>
      </c>
      <c r="AX142" s="58">
        <f t="shared" si="622"/>
        <v>927.38215694565588</v>
      </c>
      <c r="AY142" s="52"/>
      <c r="AZ142" s="52"/>
      <c r="BA142" s="52">
        <f t="shared" si="623"/>
        <v>124.84</v>
      </c>
      <c r="BB142" s="51">
        <f t="shared" si="624"/>
        <v>802.54215694565585</v>
      </c>
      <c r="BC142" s="51"/>
      <c r="BD142" s="51"/>
      <c r="BE142" s="57">
        <f t="shared" si="625"/>
        <v>137288.62528740184</v>
      </c>
      <c r="BF142" s="468">
        <f t="shared" si="626"/>
        <v>-927.38215694565588</v>
      </c>
      <c r="BG142" s="46">
        <f t="shared" si="627"/>
        <v>-1117.72</v>
      </c>
      <c r="BH142" s="46">
        <f t="shared" si="628"/>
        <v>-985.3</v>
      </c>
      <c r="BI142" s="48"/>
      <c r="BJ142" s="12"/>
      <c r="BK142" s="45">
        <v>81</v>
      </c>
      <c r="BL142" s="46">
        <f t="shared" si="838"/>
        <v>1144.49</v>
      </c>
      <c r="BM142" s="46">
        <f t="shared" si="839"/>
        <v>132.72</v>
      </c>
      <c r="BN142" s="46">
        <f t="shared" si="840"/>
        <v>1011.77</v>
      </c>
      <c r="BO142" s="46">
        <f t="shared" si="629"/>
        <v>236.65339408228976</v>
      </c>
      <c r="BP142" s="46">
        <f t="shared" si="630"/>
        <v>775.11660591771022</v>
      </c>
      <c r="BQ142" s="51">
        <f t="shared" si="631"/>
        <v>141216.91984345613</v>
      </c>
      <c r="BR142" s="57">
        <f t="shared" si="918"/>
        <v>148146.71949307629</v>
      </c>
      <c r="BS142" s="58">
        <f t="shared" si="632"/>
        <v>958.75333333333333</v>
      </c>
      <c r="BT142" s="52">
        <f t="shared" si="841"/>
        <v>125.42</v>
      </c>
      <c r="BU142" s="51">
        <f t="shared" si="633"/>
        <v>833.33333333333337</v>
      </c>
      <c r="BV142" s="51">
        <f t="shared" si="634"/>
        <v>132499.99999999921</v>
      </c>
      <c r="BW142" s="153">
        <f t="shared" si="919"/>
        <v>139999.9999999993</v>
      </c>
      <c r="BX142" s="468">
        <f t="shared" si="842"/>
        <v>-958.75333333333333</v>
      </c>
      <c r="BY142" s="46">
        <f t="shared" si="843"/>
        <v>-1144.49</v>
      </c>
      <c r="BZ142" s="46">
        <f t="shared" si="635"/>
        <v>-1011.77</v>
      </c>
      <c r="CA142" s="48"/>
      <c r="CB142" s="29"/>
      <c r="CC142" s="45">
        <v>81</v>
      </c>
      <c r="CD142" s="128">
        <f t="shared" si="636"/>
        <v>1117.6300000000001</v>
      </c>
      <c r="CE142" s="46">
        <f t="shared" si="844"/>
        <v>132.6</v>
      </c>
      <c r="CF142" s="128">
        <f t="shared" si="637"/>
        <v>985.03</v>
      </c>
      <c r="CG142" s="46">
        <f t="shared" si="845"/>
        <v>243.73586066499794</v>
      </c>
      <c r="CH142" s="46">
        <f t="shared" si="638"/>
        <v>741.294139335002</v>
      </c>
      <c r="CI142" s="51">
        <f t="shared" si="639"/>
        <v>145500.22225966377</v>
      </c>
      <c r="CJ142" s="199">
        <f t="shared" si="920"/>
        <v>152127.63783534622</v>
      </c>
      <c r="CK142" s="153">
        <f t="shared" si="846"/>
        <v>10000</v>
      </c>
      <c r="CL142" s="45">
        <v>81</v>
      </c>
      <c r="CM142" s="46">
        <f t="shared" si="847"/>
        <v>1117.6300000000001</v>
      </c>
      <c r="CN142" s="128">
        <f t="shared" si="640"/>
        <v>132.6</v>
      </c>
      <c r="CO142" s="128">
        <f t="shared" si="641"/>
        <v>985.03</v>
      </c>
      <c r="CP142" s="46">
        <f t="shared" si="642"/>
        <v>243.73586066499794</v>
      </c>
      <c r="CQ142" s="46">
        <f t="shared" si="643"/>
        <v>741.294139335002</v>
      </c>
      <c r="CR142" s="51">
        <f t="shared" si="644"/>
        <v>145500.22225966377</v>
      </c>
      <c r="CS142" s="153">
        <f t="shared" si="921"/>
        <v>152127.63783534622</v>
      </c>
      <c r="CT142" s="58">
        <f t="shared" si="645"/>
        <v>927.86033333333398</v>
      </c>
      <c r="CU142" s="52">
        <f t="shared" si="848"/>
        <v>125.78</v>
      </c>
      <c r="CV142" s="51">
        <f t="shared" si="849"/>
        <v>802.08033333333401</v>
      </c>
      <c r="CW142" s="51">
        <f t="shared" si="646"/>
        <v>137087.81299999985</v>
      </c>
      <c r="CX142" s="57">
        <f t="shared" si="922"/>
        <v>144306.53599999996</v>
      </c>
      <c r="CY142" s="153">
        <f t="shared" si="850"/>
        <v>10000</v>
      </c>
      <c r="CZ142" s="479">
        <f t="shared" si="647"/>
        <v>-927.86033333333398</v>
      </c>
      <c r="DA142" s="46">
        <f t="shared" si="851"/>
        <v>-1117.6300000000001</v>
      </c>
      <c r="DB142" s="46">
        <f t="shared" si="852"/>
        <v>-985.03</v>
      </c>
      <c r="DC142" s="48"/>
      <c r="DE142" s="45">
        <v>81</v>
      </c>
      <c r="DF142" s="46">
        <f t="shared" si="648"/>
        <v>1098.43</v>
      </c>
      <c r="DG142" s="46">
        <f t="shared" si="923"/>
        <v>86.66</v>
      </c>
      <c r="DH142" s="46">
        <f t="shared" si="649"/>
        <v>1011.77</v>
      </c>
      <c r="DI142" s="46">
        <f t="shared" si="650"/>
        <v>236.65339408228976</v>
      </c>
      <c r="DJ142" s="46">
        <f t="shared" si="651"/>
        <v>775.11660591771022</v>
      </c>
      <c r="DK142" s="51">
        <f t="shared" si="652"/>
        <v>141216.91984345613</v>
      </c>
      <c r="DL142" s="58">
        <f t="shared" si="653"/>
        <v>919.99333333333334</v>
      </c>
      <c r="DM142" s="52">
        <f t="shared" si="924"/>
        <v>86.66</v>
      </c>
      <c r="DN142" s="51">
        <f t="shared" si="654"/>
        <v>833.33333333333337</v>
      </c>
      <c r="DO142" s="57">
        <f t="shared" si="655"/>
        <v>132499.99999999921</v>
      </c>
      <c r="DP142" s="468">
        <f t="shared" si="853"/>
        <v>-919.99333333333334</v>
      </c>
      <c r="DQ142" s="46">
        <f t="shared" si="854"/>
        <v>-1098.43</v>
      </c>
      <c r="DR142" s="47"/>
      <c r="DS142" s="46">
        <f t="shared" si="855"/>
        <v>-1011.77</v>
      </c>
      <c r="DT142" s="48"/>
      <c r="DU142" s="29"/>
      <c r="DV142" s="45">
        <v>81</v>
      </c>
      <c r="DW142" s="46">
        <f t="shared" si="856"/>
        <v>1073.29</v>
      </c>
      <c r="DX142" s="46">
        <f t="shared" si="925"/>
        <v>61.52</v>
      </c>
      <c r="DY142" s="46">
        <f t="shared" si="857"/>
        <v>1011.77</v>
      </c>
      <c r="DZ142" s="46">
        <f t="shared" si="656"/>
        <v>236.65339408228976</v>
      </c>
      <c r="EA142" s="46">
        <f t="shared" si="657"/>
        <v>775.11660591771022</v>
      </c>
      <c r="EB142" s="51">
        <f t="shared" si="658"/>
        <v>141216.91984345613</v>
      </c>
      <c r="EC142" s="58">
        <f t="shared" si="659"/>
        <v>891.10333333333335</v>
      </c>
      <c r="ED142" s="52">
        <f t="shared" si="926"/>
        <v>57.769999999999996</v>
      </c>
      <c r="EE142" s="51">
        <f t="shared" si="660"/>
        <v>833.33333333333337</v>
      </c>
      <c r="EF142" s="57">
        <f t="shared" si="661"/>
        <v>132499.99999999921</v>
      </c>
      <c r="EG142" s="468">
        <f t="shared" si="858"/>
        <v>-891.10333333333335</v>
      </c>
      <c r="EH142" s="46">
        <f t="shared" si="859"/>
        <v>-1073.29</v>
      </c>
      <c r="EI142" s="47"/>
      <c r="EJ142" s="46">
        <f t="shared" si="860"/>
        <v>-1011.77</v>
      </c>
      <c r="EK142" s="48"/>
      <c r="EL142" s="29"/>
      <c r="EM142" s="45">
        <v>81</v>
      </c>
      <c r="EN142" s="46">
        <f t="shared" si="903"/>
        <v>1058.0868689014749</v>
      </c>
      <c r="EO142" s="46">
        <f t="shared" si="927"/>
        <v>61.86</v>
      </c>
      <c r="EP142" s="128">
        <f t="shared" si="662"/>
        <v>996.22686890147486</v>
      </c>
      <c r="EQ142" s="46">
        <f t="shared" si="663"/>
        <v>237.9571218134333</v>
      </c>
      <c r="ER142" s="46">
        <f t="shared" si="664"/>
        <v>758.26974708804153</v>
      </c>
      <c r="ES142" s="51">
        <f t="shared" si="665"/>
        <v>142016.00334097192</v>
      </c>
      <c r="ET142" s="153">
        <f t="shared" si="861"/>
        <v>10000</v>
      </c>
      <c r="EU142" s="45">
        <v>81</v>
      </c>
      <c r="EV142" s="46">
        <f t="shared" si="666"/>
        <v>1058.0899999999999</v>
      </c>
      <c r="EW142" s="46">
        <f t="shared" si="928"/>
        <v>61.86</v>
      </c>
      <c r="EX142" s="128">
        <f t="shared" si="667"/>
        <v>996.23</v>
      </c>
      <c r="EY142" s="46">
        <f t="shared" si="668"/>
        <v>237.9566586728298</v>
      </c>
      <c r="EZ142" s="46">
        <f t="shared" si="669"/>
        <v>758.27334132717021</v>
      </c>
      <c r="FA142" s="51">
        <f t="shared" si="670"/>
        <v>142015.7218623707</v>
      </c>
      <c r="FB142" s="58">
        <f t="shared" si="671"/>
        <v>874.86920833333363</v>
      </c>
      <c r="FC142" s="52">
        <f t="shared" si="929"/>
        <v>58.2</v>
      </c>
      <c r="FD142" s="51">
        <f t="shared" si="862"/>
        <v>816.66920833333359</v>
      </c>
      <c r="FE142" s="57">
        <f t="shared" si="672"/>
        <v>133509.91412499984</v>
      </c>
      <c r="FF142" s="153">
        <f t="shared" si="863"/>
        <v>10000</v>
      </c>
      <c r="FG142" s="469">
        <f t="shared" si="673"/>
        <v>-874.86920833333363</v>
      </c>
      <c r="FH142" s="46">
        <f t="shared" si="674"/>
        <v>-1058.0899999999999</v>
      </c>
      <c r="FI142" s="46">
        <f t="shared" si="675"/>
        <v>-996.23</v>
      </c>
      <c r="FJ142" s="48"/>
      <c r="FL142" s="45">
        <v>81</v>
      </c>
      <c r="FM142" s="46">
        <f t="shared" si="864"/>
        <v>1075.95</v>
      </c>
      <c r="FN142" s="46">
        <f t="shared" si="904"/>
        <v>64.180000000000007</v>
      </c>
      <c r="FO142" s="46">
        <f t="shared" si="865"/>
        <v>1011.77</v>
      </c>
      <c r="FP142" s="46">
        <f t="shared" si="676"/>
        <v>236.65339408228976</v>
      </c>
      <c r="FQ142" s="46">
        <f t="shared" si="677"/>
        <v>775.11660591771022</v>
      </c>
      <c r="FR142" s="51">
        <f t="shared" si="678"/>
        <v>141216.91984345613</v>
      </c>
      <c r="FS142" s="57">
        <f t="shared" si="930"/>
        <v>148146.71949307629</v>
      </c>
      <c r="FT142" s="58">
        <f t="shared" si="679"/>
        <v>893.98333333333335</v>
      </c>
      <c r="FU142" s="241">
        <f t="shared" si="905"/>
        <v>60.649999999999991</v>
      </c>
      <c r="FV142" s="51">
        <f t="shared" si="680"/>
        <v>833.33333333333337</v>
      </c>
      <c r="FW142" s="51">
        <f t="shared" si="681"/>
        <v>132499.99999999921</v>
      </c>
      <c r="FX142" s="153">
        <f t="shared" si="931"/>
        <v>139999.9999999993</v>
      </c>
      <c r="FY142" s="468">
        <f t="shared" si="866"/>
        <v>-893.98333333333335</v>
      </c>
      <c r="FZ142" s="46">
        <f t="shared" si="867"/>
        <v>-1075.95</v>
      </c>
      <c r="GA142" s="46">
        <f t="shared" si="682"/>
        <v>-1011.77</v>
      </c>
      <c r="GB142" s="48"/>
      <c r="GD142" s="45">
        <v>81</v>
      </c>
      <c r="GE142" s="46">
        <f t="shared" si="906"/>
        <v>1060.0875939185617</v>
      </c>
      <c r="GF142" s="128">
        <f t="shared" si="932"/>
        <v>64.44</v>
      </c>
      <c r="GG142" s="128">
        <f t="shared" si="683"/>
        <v>995.6475939185616</v>
      </c>
      <c r="GH142" s="46">
        <f t="shared" si="684"/>
        <v>237.84472665410033</v>
      </c>
      <c r="GI142" s="46">
        <f t="shared" si="685"/>
        <v>757.80286726446127</v>
      </c>
      <c r="GJ142" s="51">
        <f t="shared" si="686"/>
        <v>141949.03312519574</v>
      </c>
      <c r="GK142" s="51">
        <f t="shared" si="933"/>
        <v>148724.04220635575</v>
      </c>
      <c r="GL142" s="153">
        <f t="shared" si="868"/>
        <v>10000</v>
      </c>
      <c r="GM142" s="45">
        <v>81</v>
      </c>
      <c r="GN142" s="46">
        <f t="shared" si="687"/>
        <v>1060.0899999999999</v>
      </c>
      <c r="GO142" s="46">
        <f t="shared" si="907"/>
        <v>64.44</v>
      </c>
      <c r="GP142" s="128">
        <f t="shared" si="869"/>
        <v>995.65</v>
      </c>
      <c r="GQ142" s="46">
        <f t="shared" si="688"/>
        <v>237.84438377786921</v>
      </c>
      <c r="GR142" s="46">
        <f t="shared" si="689"/>
        <v>757.80561622213077</v>
      </c>
      <c r="GS142" s="51">
        <f t="shared" si="690"/>
        <v>141948.82465049942</v>
      </c>
      <c r="GT142" s="57">
        <f t="shared" si="934"/>
        <v>148723.85830825308</v>
      </c>
      <c r="GU142" s="58">
        <f t="shared" si="691"/>
        <v>876.92633333333197</v>
      </c>
      <c r="GV142" s="52">
        <f t="shared" si="908"/>
        <v>61.010000000000005</v>
      </c>
      <c r="GW142" s="51">
        <f t="shared" si="870"/>
        <v>815.91633333333198</v>
      </c>
      <c r="GX142" s="57">
        <f t="shared" si="692"/>
        <v>133458.73699999999</v>
      </c>
      <c r="GY142" s="57">
        <f t="shared" si="935"/>
        <v>140801.98399999994</v>
      </c>
      <c r="GZ142" s="153">
        <f t="shared" si="871"/>
        <v>10000</v>
      </c>
      <c r="HA142" s="469">
        <f t="shared" si="693"/>
        <v>-876.92633333333197</v>
      </c>
      <c r="HB142" s="46">
        <f t="shared" si="694"/>
        <v>-1060.0899999999999</v>
      </c>
      <c r="HC142" s="46">
        <f t="shared" si="695"/>
        <v>-995.65</v>
      </c>
      <c r="HD142" s="48"/>
      <c r="HF142" s="45">
        <v>81</v>
      </c>
      <c r="HG142" s="46">
        <f t="shared" si="696"/>
        <v>1123.8775326810628</v>
      </c>
      <c r="HH142" s="46">
        <f t="shared" si="697"/>
        <v>250</v>
      </c>
      <c r="HI142" s="46">
        <f t="shared" si="698"/>
        <v>873.8775326810628</v>
      </c>
      <c r="HJ142" s="46">
        <f t="shared" si="699"/>
        <v>256.30362234762225</v>
      </c>
      <c r="HK142" s="46">
        <f t="shared" si="700"/>
        <v>617.57391033344061</v>
      </c>
      <c r="HL142" s="51">
        <f t="shared" si="701"/>
        <v>153164.5994982399</v>
      </c>
      <c r="HM142" s="153">
        <f t="shared" si="872"/>
        <v>10000</v>
      </c>
      <c r="HN142" s="58">
        <f t="shared" si="702"/>
        <v>933.33333333333724</v>
      </c>
      <c r="HO142" s="52">
        <f t="shared" si="703"/>
        <v>250</v>
      </c>
      <c r="HP142" s="51">
        <f t="shared" si="704"/>
        <v>683.33333333333724</v>
      </c>
      <c r="HQ142" s="57">
        <f t="shared" si="705"/>
        <v>144649.99999999921</v>
      </c>
      <c r="HR142" s="153">
        <f t="shared" si="873"/>
        <v>10000</v>
      </c>
      <c r="HS142" s="468">
        <f t="shared" si="706"/>
        <v>-933.33333333333724</v>
      </c>
      <c r="HT142" s="46">
        <f t="shared" si="707"/>
        <v>-1123.8775326810628</v>
      </c>
      <c r="HU142" s="46">
        <f t="shared" si="708"/>
        <v>-873.8775326810628</v>
      </c>
      <c r="HV142" s="48"/>
      <c r="HW142" s="29"/>
      <c r="HX142" s="45">
        <v>81</v>
      </c>
      <c r="HY142" s="128">
        <f t="shared" si="709"/>
        <v>1124.3399999999999</v>
      </c>
      <c r="HZ142" s="46">
        <f t="shared" si="710"/>
        <v>222.34</v>
      </c>
      <c r="IA142" s="46">
        <f t="shared" si="711"/>
        <v>902</v>
      </c>
      <c r="IB142" s="46">
        <f t="shared" si="712"/>
        <v>257.32993307253088</v>
      </c>
      <c r="IC142" s="46">
        <f t="shared" si="713"/>
        <v>644.67006692746918</v>
      </c>
      <c r="ID142" s="51">
        <f t="shared" si="714"/>
        <v>153753.28977659103</v>
      </c>
      <c r="IE142" s="153">
        <f t="shared" si="874"/>
        <v>10000</v>
      </c>
      <c r="IF142" s="58">
        <f t="shared" si="715"/>
        <v>930.14625019664186</v>
      </c>
      <c r="IG142" s="52">
        <f t="shared" si="716"/>
        <v>209.66</v>
      </c>
      <c r="IH142" s="51">
        <f t="shared" si="717"/>
        <v>720.48625019664189</v>
      </c>
      <c r="II142" s="57">
        <f t="shared" si="875"/>
        <v>144873.71373407208</v>
      </c>
      <c r="IJ142" s="153">
        <f t="shared" si="876"/>
        <v>10000</v>
      </c>
      <c r="IK142" s="468">
        <f t="shared" si="718"/>
        <v>-930.14625019664186</v>
      </c>
      <c r="IL142" s="46">
        <f t="shared" si="719"/>
        <v>-1124.3399999999999</v>
      </c>
      <c r="IM142" s="46">
        <f t="shared" si="720"/>
        <v>-902</v>
      </c>
      <c r="IN142" s="48"/>
      <c r="IO142" s="53">
        <f t="shared" si="721"/>
        <v>222.34602468971482</v>
      </c>
      <c r="IQ142" s="45">
        <v>81</v>
      </c>
      <c r="IR142" s="128">
        <f t="shared" si="722"/>
        <v>1126.4568749999989</v>
      </c>
      <c r="IS142" s="128">
        <f t="shared" si="723"/>
        <v>226.64</v>
      </c>
      <c r="IT142" s="128">
        <f t="shared" si="724"/>
        <v>899.81687499999896</v>
      </c>
      <c r="IU142" s="46">
        <f t="shared" si="902"/>
        <v>257.70999999999998</v>
      </c>
      <c r="IV142" s="46">
        <f t="shared" si="725"/>
        <v>642.10687499999904</v>
      </c>
      <c r="IW142" s="51">
        <f t="shared" si="726"/>
        <v>153982.93312500019</v>
      </c>
      <c r="IX142" s="199">
        <f t="shared" si="877"/>
        <v>10000</v>
      </c>
      <c r="IY142" s="128">
        <f t="shared" si="727"/>
        <v>222.51751760911296</v>
      </c>
      <c r="IZ142" s="408">
        <f t="shared" si="728"/>
        <v>0</v>
      </c>
      <c r="JA142" s="58">
        <f t="shared" si="729"/>
        <v>931.95916666666494</v>
      </c>
      <c r="JB142" s="52">
        <f t="shared" si="730"/>
        <v>213.74</v>
      </c>
      <c r="JC142" s="51">
        <f t="shared" si="731"/>
        <v>718.21916666666493</v>
      </c>
      <c r="JD142" s="57">
        <f t="shared" si="732"/>
        <v>145102.60750000007</v>
      </c>
      <c r="JE142" s="280">
        <f t="shared" si="733"/>
        <v>10000</v>
      </c>
      <c r="JF142" s="280">
        <f t="shared" si="734"/>
        <v>0</v>
      </c>
      <c r="JG142" s="468">
        <f t="shared" si="735"/>
        <v>-931.95916666666494</v>
      </c>
      <c r="JH142" s="46">
        <f t="shared" si="736"/>
        <v>-1126.4568749999989</v>
      </c>
      <c r="JI142" s="46">
        <f t="shared" si="737"/>
        <v>-899.81687499999896</v>
      </c>
      <c r="JJ142" s="48"/>
      <c r="JL142" s="45">
        <v>81</v>
      </c>
      <c r="JM142" s="46">
        <f t="shared" si="738"/>
        <v>1124.4930833333331</v>
      </c>
      <c r="JN142" s="46">
        <f t="shared" si="739"/>
        <v>217.82</v>
      </c>
      <c r="JO142" s="128">
        <f t="shared" si="740"/>
        <v>906.67308333333312</v>
      </c>
      <c r="JP142" s="46">
        <f t="shared" si="878"/>
        <v>257.56</v>
      </c>
      <c r="JQ142" s="46">
        <f t="shared" si="741"/>
        <v>649.11308333333318</v>
      </c>
      <c r="JR142" s="51">
        <f t="shared" si="742"/>
        <v>153887.73024999996</v>
      </c>
      <c r="JS142" s="51">
        <f t="shared" si="936"/>
        <v>148146.71949307629</v>
      </c>
      <c r="JT142" s="199">
        <f t="shared" si="879"/>
        <v>10000</v>
      </c>
      <c r="JU142" s="128">
        <f t="shared" si="743"/>
        <v>217.81099358987197</v>
      </c>
      <c r="JV142" s="408">
        <f t="shared" si="744"/>
        <v>0</v>
      </c>
      <c r="JW142" s="58">
        <f t="shared" si="745"/>
        <v>930.37233333333074</v>
      </c>
      <c r="JX142" s="52">
        <f t="shared" si="746"/>
        <v>205.84</v>
      </c>
      <c r="JY142" s="51">
        <f t="shared" si="747"/>
        <v>724.53233333333071</v>
      </c>
      <c r="JZ142" s="51">
        <f t="shared" si="748"/>
        <v>145018.00100000022</v>
      </c>
      <c r="KA142" s="199">
        <f t="shared" si="937"/>
        <v>139999.9999999993</v>
      </c>
      <c r="KB142" s="128">
        <f t="shared" si="880"/>
        <v>10000</v>
      </c>
      <c r="KC142" s="204">
        <f t="shared" si="749"/>
        <v>0</v>
      </c>
      <c r="KD142" s="468">
        <f t="shared" si="881"/>
        <v>-930.37233333333074</v>
      </c>
      <c r="KE142" s="46">
        <f t="shared" si="750"/>
        <v>-1124.4930833333331</v>
      </c>
      <c r="KF142" s="46">
        <f t="shared" si="751"/>
        <v>-906.67308333333312</v>
      </c>
      <c r="KG142" s="48"/>
      <c r="KI142" s="45">
        <v>81</v>
      </c>
      <c r="KJ142" s="46">
        <f t="shared" si="752"/>
        <v>1124.4890404061762</v>
      </c>
      <c r="KK142" s="46">
        <f t="shared" si="753"/>
        <v>220.6</v>
      </c>
      <c r="KL142" s="128">
        <f t="shared" si="754"/>
        <v>903.88904040617615</v>
      </c>
      <c r="KM142" s="46">
        <f t="shared" si="755"/>
        <v>257.47201146476056</v>
      </c>
      <c r="KN142" s="46">
        <f t="shared" si="756"/>
        <v>646.41702894141554</v>
      </c>
      <c r="KO142" s="51">
        <f t="shared" si="757"/>
        <v>153836.78984991493</v>
      </c>
      <c r="KP142" s="199">
        <f t="shared" si="938"/>
        <v>152127.63783534622</v>
      </c>
      <c r="KQ142" s="199">
        <f t="shared" si="882"/>
        <v>10000</v>
      </c>
      <c r="KR142" s="128">
        <f t="shared" si="758"/>
        <v>286.05649991235242</v>
      </c>
      <c r="KS142" s="408">
        <f t="shared" si="759"/>
        <v>0</v>
      </c>
      <c r="KT142" s="45">
        <v>81</v>
      </c>
      <c r="KU142" s="46">
        <f t="shared" si="883"/>
        <v>1124.49</v>
      </c>
      <c r="KV142" s="46">
        <f t="shared" si="760"/>
        <v>220.6</v>
      </c>
      <c r="KW142" s="128">
        <f t="shared" si="761"/>
        <v>903.89</v>
      </c>
      <c r="KX142" s="46">
        <f t="shared" si="762"/>
        <v>257.47187471880136</v>
      </c>
      <c r="KY142" s="46">
        <f t="shared" si="763"/>
        <v>646.41812528119863</v>
      </c>
      <c r="KZ142" s="51">
        <f t="shared" si="764"/>
        <v>153836.70670599962</v>
      </c>
      <c r="LA142" s="153">
        <f t="shared" si="939"/>
        <v>152127.63783534622</v>
      </c>
      <c r="LB142" s="58">
        <f t="shared" si="765"/>
        <v>930.59633333333579</v>
      </c>
      <c r="LC142" s="52">
        <f t="shared" si="766"/>
        <v>209.26</v>
      </c>
      <c r="LD142" s="51">
        <f t="shared" si="767"/>
        <v>721.3363333333358</v>
      </c>
      <c r="LE142" s="51">
        <f t="shared" si="768"/>
        <v>144993.43699999998</v>
      </c>
      <c r="LF142" s="51">
        <f t="shared" si="940"/>
        <v>144306.53599999996</v>
      </c>
      <c r="LG142" s="128">
        <f t="shared" si="769"/>
        <v>10000</v>
      </c>
      <c r="LH142" s="204">
        <f t="shared" si="770"/>
        <v>0</v>
      </c>
      <c r="LI142" s="479">
        <f t="shared" si="771"/>
        <v>-930.59633333333579</v>
      </c>
      <c r="LJ142" s="46">
        <f t="shared" si="884"/>
        <v>-1124.49</v>
      </c>
      <c r="LK142" s="46">
        <f t="shared" si="885"/>
        <v>-903.89</v>
      </c>
      <c r="LL142" s="48"/>
      <c r="LN142" s="45">
        <v>81</v>
      </c>
      <c r="LO142" s="46">
        <f t="shared" si="772"/>
        <v>1123.1238136873469</v>
      </c>
      <c r="LP142" s="46">
        <f t="shared" si="909"/>
        <v>286.66000000000003</v>
      </c>
      <c r="LQ142" s="46">
        <f t="shared" si="773"/>
        <v>836.46381368734683</v>
      </c>
      <c r="LR142" s="46">
        <f t="shared" si="774"/>
        <v>254.77036506416701</v>
      </c>
      <c r="LS142" s="46">
        <f t="shared" si="775"/>
        <v>581.69344862317985</v>
      </c>
      <c r="LT142" s="51">
        <f t="shared" si="776"/>
        <v>152280.52558987704</v>
      </c>
      <c r="LU142" s="199">
        <f t="shared" si="886"/>
        <v>10000</v>
      </c>
      <c r="LV142" s="58">
        <f t="shared" si="777"/>
        <v>933.33033333333128</v>
      </c>
      <c r="LW142" s="52">
        <f t="shared" si="910"/>
        <v>286.66000000000003</v>
      </c>
      <c r="LX142" s="51">
        <f t="shared" si="778"/>
        <v>646.6703333333312</v>
      </c>
      <c r="LY142" s="51">
        <f t="shared" si="779"/>
        <v>143859.62299999964</v>
      </c>
      <c r="LZ142" s="46">
        <f t="shared" si="887"/>
        <v>286.66000000000003</v>
      </c>
      <c r="MA142" s="199">
        <f t="shared" si="888"/>
        <v>10000</v>
      </c>
      <c r="MB142" s="468">
        <f t="shared" si="780"/>
        <v>-933.33033333333128</v>
      </c>
      <c r="MC142" s="46">
        <f t="shared" si="781"/>
        <v>-1123.1238136873469</v>
      </c>
      <c r="MD142" s="46">
        <f t="shared" si="782"/>
        <v>-836.46381368734683</v>
      </c>
      <c r="ME142" s="48"/>
      <c r="MG142" s="45">
        <v>81</v>
      </c>
      <c r="MH142" s="46">
        <f t="shared" si="783"/>
        <v>1076.608661999408</v>
      </c>
      <c r="MI142" s="46">
        <f t="shared" si="911"/>
        <v>160.87</v>
      </c>
      <c r="MJ142" s="46">
        <f t="shared" si="784"/>
        <v>915.73866199940801</v>
      </c>
      <c r="MK142" s="46">
        <f t="shared" si="785"/>
        <v>247.50060142074699</v>
      </c>
      <c r="ML142" s="46">
        <f t="shared" si="786"/>
        <v>668.23806057866102</v>
      </c>
      <c r="MM142" s="51">
        <f t="shared" si="787"/>
        <v>147832.12279186951</v>
      </c>
      <c r="MN142" s="199">
        <f t="shared" si="889"/>
        <v>10000</v>
      </c>
      <c r="MO142" s="58">
        <f t="shared" si="788"/>
        <v>889.32945707741396</v>
      </c>
      <c r="MP142" s="52">
        <f t="shared" si="912"/>
        <v>151.47</v>
      </c>
      <c r="MQ142" s="51">
        <f t="shared" si="789"/>
        <v>737.85945707741394</v>
      </c>
      <c r="MR142" s="57">
        <f t="shared" si="790"/>
        <v>139094.02397672946</v>
      </c>
      <c r="MS142" s="199">
        <f t="shared" si="890"/>
        <v>10000</v>
      </c>
      <c r="MT142" s="468">
        <f t="shared" si="891"/>
        <v>-889.32945707741396</v>
      </c>
      <c r="MU142" s="46">
        <f t="shared" si="791"/>
        <v>-1076.608661999408</v>
      </c>
      <c r="MV142" s="46">
        <f t="shared" si="792"/>
        <v>-915.73866199940801</v>
      </c>
      <c r="MW142" s="48"/>
      <c r="MY142" s="45">
        <v>81</v>
      </c>
      <c r="MZ142" s="46">
        <f t="shared" si="793"/>
        <v>1076.608661999408</v>
      </c>
      <c r="NA142" s="46">
        <f t="shared" si="913"/>
        <v>160.87</v>
      </c>
      <c r="NB142" s="128">
        <f t="shared" si="794"/>
        <v>915.73866199940801</v>
      </c>
      <c r="NC142" s="46">
        <f t="shared" si="795"/>
        <v>247.50060142074699</v>
      </c>
      <c r="ND142" s="46">
        <f t="shared" si="796"/>
        <v>668.23806057866102</v>
      </c>
      <c r="NE142" s="51">
        <f t="shared" si="797"/>
        <v>147832.12279186951</v>
      </c>
      <c r="NF142" s="153">
        <f t="shared" si="892"/>
        <v>10000</v>
      </c>
      <c r="NG142" s="45">
        <v>81</v>
      </c>
      <c r="NH142" s="46">
        <f t="shared" si="798"/>
        <v>1076.6099999999999</v>
      </c>
      <c r="NI142" s="46">
        <f t="shared" si="914"/>
        <v>160.87</v>
      </c>
      <c r="NJ142" s="128">
        <f t="shared" si="893"/>
        <v>915.74</v>
      </c>
      <c r="NK142" s="46">
        <f t="shared" si="894"/>
        <v>247.50039380377279</v>
      </c>
      <c r="NL142" s="46">
        <f t="shared" si="799"/>
        <v>668.23960619622721</v>
      </c>
      <c r="NM142" s="51">
        <f t="shared" si="800"/>
        <v>147831.99667606744</v>
      </c>
      <c r="NN142" s="58">
        <f t="shared" si="801"/>
        <v>888.78037499999857</v>
      </c>
      <c r="NO142" s="52">
        <f t="shared" si="915"/>
        <v>151.52000000000001</v>
      </c>
      <c r="NP142" s="51">
        <f t="shared" si="802"/>
        <v>737.26037499999859</v>
      </c>
      <c r="NQ142" s="57">
        <f t="shared" si="803"/>
        <v>139140.18962500017</v>
      </c>
      <c r="NR142" s="153">
        <f t="shared" si="895"/>
        <v>10000</v>
      </c>
      <c r="NS142" s="469">
        <f t="shared" si="804"/>
        <v>-888.78037499999857</v>
      </c>
      <c r="NT142" s="46">
        <f t="shared" si="805"/>
        <v>-1076.6099999999999</v>
      </c>
      <c r="NU142" s="46">
        <f t="shared" si="806"/>
        <v>-915.74</v>
      </c>
      <c r="NV142" s="48"/>
      <c r="NX142" s="45">
        <v>81</v>
      </c>
      <c r="NY142" s="46">
        <f t="shared" si="807"/>
        <v>1076.6456011701148</v>
      </c>
      <c r="NZ142" s="46">
        <f t="shared" si="916"/>
        <v>160.47999999999999</v>
      </c>
      <c r="OA142" s="46">
        <f t="shared" si="808"/>
        <v>916.16560117011477</v>
      </c>
      <c r="OB142" s="46">
        <f t="shared" si="809"/>
        <v>247.57944702943914</v>
      </c>
      <c r="OC142" s="46">
        <f t="shared" si="810"/>
        <v>668.5861541406756</v>
      </c>
      <c r="OD142" s="51">
        <f t="shared" si="811"/>
        <v>147879.0820635228</v>
      </c>
      <c r="OE142" s="57">
        <f t="shared" si="941"/>
        <v>148146.71949307629</v>
      </c>
      <c r="OF142" s="153">
        <f t="shared" si="896"/>
        <v>10000</v>
      </c>
      <c r="OG142" s="58">
        <f t="shared" si="812"/>
        <v>889.48383333333379</v>
      </c>
      <c r="OH142" s="241">
        <f t="shared" si="942"/>
        <v>151.64999999999998</v>
      </c>
      <c r="OI142" s="51">
        <f t="shared" si="813"/>
        <v>737.83383333333381</v>
      </c>
      <c r="OJ142" s="51">
        <f t="shared" si="814"/>
        <v>139153.17949999997</v>
      </c>
      <c r="OK142" s="153">
        <f t="shared" si="943"/>
        <v>139999.9999999993</v>
      </c>
      <c r="OL142" s="153">
        <f t="shared" si="897"/>
        <v>10000</v>
      </c>
      <c r="OM142" s="468">
        <f t="shared" si="898"/>
        <v>-889.48383333333379</v>
      </c>
      <c r="ON142" s="46">
        <f t="shared" si="899"/>
        <v>-1076.6456011701148</v>
      </c>
      <c r="OO142" s="46">
        <f t="shared" si="815"/>
        <v>-916.16560117011477</v>
      </c>
      <c r="OP142" s="48"/>
      <c r="OR142" s="45">
        <v>81</v>
      </c>
      <c r="OS142" s="46">
        <f t="shared" si="816"/>
        <v>1076.765700416463</v>
      </c>
      <c r="OT142" s="46">
        <f t="shared" si="917"/>
        <v>161.11000000000001</v>
      </c>
      <c r="OU142" s="128">
        <f t="shared" si="817"/>
        <v>915.65570041646299</v>
      </c>
      <c r="OV142" s="46">
        <f t="shared" si="818"/>
        <v>247.58527451691404</v>
      </c>
      <c r="OW142" s="46">
        <f t="shared" si="819"/>
        <v>668.07042589954892</v>
      </c>
      <c r="OX142" s="51">
        <f t="shared" si="820"/>
        <v>147883.09428424886</v>
      </c>
      <c r="OY142" s="51">
        <f t="shared" si="944"/>
        <v>148724.04220635575</v>
      </c>
      <c r="OZ142" s="153">
        <f t="shared" si="900"/>
        <v>10000</v>
      </c>
      <c r="PA142" s="45">
        <v>81</v>
      </c>
      <c r="PB142" s="46">
        <f t="shared" si="821"/>
        <v>1076.765700416463</v>
      </c>
      <c r="PC142" s="46">
        <f t="shared" si="945"/>
        <v>161.11000000000001</v>
      </c>
      <c r="PD142" s="128">
        <f t="shared" si="822"/>
        <v>915.65570041646299</v>
      </c>
      <c r="PE142" s="46">
        <f t="shared" si="823"/>
        <v>247.58527451691404</v>
      </c>
      <c r="PF142" s="46">
        <f t="shared" si="824"/>
        <v>668.07042589954892</v>
      </c>
      <c r="PG142" s="51">
        <f t="shared" si="825"/>
        <v>147883.09428424886</v>
      </c>
      <c r="PH142" s="57">
        <f t="shared" si="946"/>
        <v>148723.85830825308</v>
      </c>
      <c r="PI142" s="688">
        <f t="shared" si="826"/>
        <v>889.6533333333341</v>
      </c>
      <c r="PJ142" s="52">
        <f t="shared" si="947"/>
        <v>152.53</v>
      </c>
      <c r="PK142" s="51">
        <f t="shared" si="827"/>
        <v>737.12333333333413</v>
      </c>
      <c r="PL142" s="57">
        <f t="shared" si="828"/>
        <v>139163.21000000028</v>
      </c>
      <c r="PM142" s="57">
        <f t="shared" si="948"/>
        <v>140801.98399999994</v>
      </c>
      <c r="PN142" s="153">
        <f t="shared" si="901"/>
        <v>10000</v>
      </c>
      <c r="PO142" s="469">
        <f t="shared" si="829"/>
        <v>-889.6533333333341</v>
      </c>
      <c r="PP142" s="46">
        <f t="shared" si="830"/>
        <v>-1076.765700416463</v>
      </c>
      <c r="PQ142" s="46">
        <f t="shared" si="831"/>
        <v>-915.65570041646299</v>
      </c>
      <c r="PR142" s="48"/>
    </row>
    <row r="143" spans="2:434" hidden="1" x14ac:dyDescent="0.3">
      <c r="B143" s="45">
        <v>82</v>
      </c>
      <c r="C143" s="46">
        <f t="shared" si="596"/>
        <v>1111.77</v>
      </c>
      <c r="D143" s="46">
        <f t="shared" si="597"/>
        <v>100</v>
      </c>
      <c r="E143" s="46">
        <f t="shared" si="598"/>
        <v>1011.77</v>
      </c>
      <c r="F143" s="46">
        <f t="shared" si="599"/>
        <v>235.36153307242691</v>
      </c>
      <c r="G143" s="46">
        <f t="shared" si="600"/>
        <v>776.40846692757304</v>
      </c>
      <c r="H143" s="51">
        <f t="shared" si="601"/>
        <v>140440.51137652856</v>
      </c>
      <c r="I143" s="58">
        <f t="shared" si="602"/>
        <v>933.33333333333337</v>
      </c>
      <c r="J143" s="52">
        <f t="shared" si="603"/>
        <v>100</v>
      </c>
      <c r="K143" s="51">
        <f t="shared" si="604"/>
        <v>833.33333333333337</v>
      </c>
      <c r="L143" s="57">
        <f t="shared" si="605"/>
        <v>131666.66666666587</v>
      </c>
      <c r="M143" s="468">
        <f t="shared" si="832"/>
        <v>-933.33333333333337</v>
      </c>
      <c r="N143" s="46">
        <f t="shared" si="833"/>
        <v>-1111.77</v>
      </c>
      <c r="O143" s="47"/>
      <c r="P143" s="46">
        <f t="shared" si="834"/>
        <v>-1011.77</v>
      </c>
      <c r="Q143" s="48"/>
      <c r="R143" s="29"/>
      <c r="S143" s="29"/>
      <c r="T143" s="45">
        <v>82</v>
      </c>
      <c r="U143" s="46">
        <f t="shared" si="606"/>
        <v>1143.69</v>
      </c>
      <c r="V143" s="46">
        <f t="shared" si="607"/>
        <v>131.91999999999999</v>
      </c>
      <c r="W143" s="46">
        <f t="shared" si="835"/>
        <v>1011.77</v>
      </c>
      <c r="X143" s="46">
        <f t="shared" si="608"/>
        <v>235.36153307242691</v>
      </c>
      <c r="Y143" s="46">
        <f t="shared" si="609"/>
        <v>776.40846692757304</v>
      </c>
      <c r="Z143" s="51">
        <f t="shared" si="610"/>
        <v>140440.51137652856</v>
      </c>
      <c r="AA143" s="58">
        <f t="shared" si="611"/>
        <v>957.09333333333336</v>
      </c>
      <c r="AB143" s="52">
        <f t="shared" si="612"/>
        <v>123.76</v>
      </c>
      <c r="AC143" s="51">
        <f t="shared" si="613"/>
        <v>833.33333333333337</v>
      </c>
      <c r="AD143" s="57">
        <f t="shared" si="614"/>
        <v>131666.66666666587</v>
      </c>
      <c r="AE143" s="468">
        <f t="shared" si="836"/>
        <v>-957.09333333333336</v>
      </c>
      <c r="AF143" s="46">
        <f t="shared" si="615"/>
        <v>-1143.69</v>
      </c>
      <c r="AG143" s="47"/>
      <c r="AH143" s="46">
        <f t="shared" si="837"/>
        <v>-1011.77</v>
      </c>
      <c r="AI143" s="48"/>
      <c r="AJ143" s="29"/>
      <c r="AK143" s="45">
        <v>82</v>
      </c>
      <c r="AL143" s="46">
        <f t="shared" si="616"/>
        <v>1117.72</v>
      </c>
      <c r="AM143" s="46"/>
      <c r="AN143" s="46"/>
      <c r="AO143" s="46">
        <f t="shared" si="617"/>
        <v>131.76</v>
      </c>
      <c r="AP143" s="128">
        <f t="shared" si="618"/>
        <v>985.96</v>
      </c>
      <c r="AQ143" s="128"/>
      <c r="AR143" s="128"/>
      <c r="AS143" s="46">
        <f t="shared" si="619"/>
        <v>242.87636170035981</v>
      </c>
      <c r="AT143" s="46">
        <f t="shared" si="620"/>
        <v>743.08363829964026</v>
      </c>
      <c r="AU143" s="51"/>
      <c r="AV143" s="51"/>
      <c r="AW143" s="51">
        <f t="shared" si="621"/>
        <v>144982.73338191624</v>
      </c>
      <c r="AX143" s="58">
        <f t="shared" si="622"/>
        <v>927.38215694565588</v>
      </c>
      <c r="AY143" s="52"/>
      <c r="AZ143" s="52"/>
      <c r="BA143" s="52">
        <f t="shared" si="623"/>
        <v>124.12</v>
      </c>
      <c r="BB143" s="51">
        <f t="shared" si="624"/>
        <v>803.26215694565587</v>
      </c>
      <c r="BC143" s="51"/>
      <c r="BD143" s="51"/>
      <c r="BE143" s="57">
        <f t="shared" si="625"/>
        <v>136485.36313045619</v>
      </c>
      <c r="BF143" s="468">
        <f t="shared" si="626"/>
        <v>-927.38215694565588</v>
      </c>
      <c r="BG143" s="46">
        <f t="shared" si="627"/>
        <v>-1117.72</v>
      </c>
      <c r="BH143" s="46">
        <f t="shared" si="628"/>
        <v>-985.96</v>
      </c>
      <c r="BI143" s="48"/>
      <c r="BJ143" s="12"/>
      <c r="BK143" s="45">
        <v>82</v>
      </c>
      <c r="BL143" s="46">
        <f t="shared" si="838"/>
        <v>1144.49</v>
      </c>
      <c r="BM143" s="46">
        <f t="shared" si="839"/>
        <v>132.72</v>
      </c>
      <c r="BN143" s="46">
        <f t="shared" si="840"/>
        <v>1011.77</v>
      </c>
      <c r="BO143" s="46">
        <f t="shared" si="629"/>
        <v>235.36153307242691</v>
      </c>
      <c r="BP143" s="46">
        <f t="shared" si="630"/>
        <v>776.40846692757304</v>
      </c>
      <c r="BQ143" s="51">
        <f t="shared" si="631"/>
        <v>140440.51137652856</v>
      </c>
      <c r="BR143" s="57">
        <f t="shared" si="918"/>
        <v>148146.71949307629</v>
      </c>
      <c r="BS143" s="58">
        <f t="shared" si="632"/>
        <v>958.75333333333333</v>
      </c>
      <c r="BT143" s="52">
        <f t="shared" si="841"/>
        <v>125.42</v>
      </c>
      <c r="BU143" s="51">
        <f t="shared" si="633"/>
        <v>833.33333333333337</v>
      </c>
      <c r="BV143" s="51">
        <f t="shared" si="634"/>
        <v>131666.66666666587</v>
      </c>
      <c r="BW143" s="153">
        <f t="shared" si="919"/>
        <v>139999.9999999993</v>
      </c>
      <c r="BX143" s="468">
        <f t="shared" si="842"/>
        <v>-958.75333333333333</v>
      </c>
      <c r="BY143" s="46">
        <f t="shared" si="843"/>
        <v>-1144.49</v>
      </c>
      <c r="BZ143" s="46">
        <f t="shared" si="635"/>
        <v>-1011.77</v>
      </c>
      <c r="CA143" s="48"/>
      <c r="CB143" s="29"/>
      <c r="CC143" s="45">
        <v>82</v>
      </c>
      <c r="CD143" s="128">
        <f t="shared" si="636"/>
        <v>1117.6300000000001</v>
      </c>
      <c r="CE143" s="46">
        <f t="shared" si="844"/>
        <v>132.6</v>
      </c>
      <c r="CF143" s="128">
        <f t="shared" si="637"/>
        <v>985.03</v>
      </c>
      <c r="CG143" s="46">
        <f t="shared" si="845"/>
        <v>242.50037043277294</v>
      </c>
      <c r="CH143" s="46">
        <f t="shared" si="638"/>
        <v>742.52962956722706</v>
      </c>
      <c r="CI143" s="51">
        <f t="shared" si="639"/>
        <v>144757.69263009654</v>
      </c>
      <c r="CJ143" s="199">
        <f t="shared" si="920"/>
        <v>152127.63783534622</v>
      </c>
      <c r="CK143" s="153">
        <f t="shared" si="846"/>
        <v>10000</v>
      </c>
      <c r="CL143" s="45">
        <v>82</v>
      </c>
      <c r="CM143" s="46">
        <f t="shared" si="847"/>
        <v>1117.6300000000001</v>
      </c>
      <c r="CN143" s="128">
        <f t="shared" si="640"/>
        <v>132.6</v>
      </c>
      <c r="CO143" s="128">
        <f t="shared" si="641"/>
        <v>985.03</v>
      </c>
      <c r="CP143" s="46">
        <f t="shared" si="642"/>
        <v>242.50037043277294</v>
      </c>
      <c r="CQ143" s="46">
        <f t="shared" si="643"/>
        <v>742.52962956722706</v>
      </c>
      <c r="CR143" s="51">
        <f t="shared" si="644"/>
        <v>144757.69263009654</v>
      </c>
      <c r="CS143" s="153">
        <f t="shared" si="921"/>
        <v>152127.63783534622</v>
      </c>
      <c r="CT143" s="58">
        <f t="shared" si="645"/>
        <v>927.86033333333398</v>
      </c>
      <c r="CU143" s="52">
        <f t="shared" si="848"/>
        <v>125.78</v>
      </c>
      <c r="CV143" s="51">
        <f t="shared" si="849"/>
        <v>802.08033333333401</v>
      </c>
      <c r="CW143" s="51">
        <f t="shared" si="646"/>
        <v>136285.7326666665</v>
      </c>
      <c r="CX143" s="57">
        <f t="shared" si="922"/>
        <v>144306.53599999996</v>
      </c>
      <c r="CY143" s="153">
        <f t="shared" si="850"/>
        <v>10000</v>
      </c>
      <c r="CZ143" s="479">
        <f t="shared" si="647"/>
        <v>-927.86033333333398</v>
      </c>
      <c r="DA143" s="46">
        <f t="shared" si="851"/>
        <v>-1117.6300000000001</v>
      </c>
      <c r="DB143" s="46">
        <f t="shared" si="852"/>
        <v>-985.03</v>
      </c>
      <c r="DC143" s="48"/>
      <c r="DE143" s="45">
        <v>82</v>
      </c>
      <c r="DF143" s="46">
        <f t="shared" si="648"/>
        <v>1098.43</v>
      </c>
      <c r="DG143" s="46">
        <f t="shared" si="923"/>
        <v>86.66</v>
      </c>
      <c r="DH143" s="46">
        <f t="shared" si="649"/>
        <v>1011.77</v>
      </c>
      <c r="DI143" s="46">
        <f t="shared" si="650"/>
        <v>235.36153307242691</v>
      </c>
      <c r="DJ143" s="46">
        <f t="shared" si="651"/>
        <v>776.40846692757304</v>
      </c>
      <c r="DK143" s="51">
        <f t="shared" si="652"/>
        <v>140440.51137652856</v>
      </c>
      <c r="DL143" s="58">
        <f t="shared" si="653"/>
        <v>919.99333333333334</v>
      </c>
      <c r="DM143" s="52">
        <f t="shared" si="924"/>
        <v>86.66</v>
      </c>
      <c r="DN143" s="51">
        <f t="shared" si="654"/>
        <v>833.33333333333337</v>
      </c>
      <c r="DO143" s="57">
        <f t="shared" si="655"/>
        <v>131666.66666666587</v>
      </c>
      <c r="DP143" s="468">
        <f t="shared" si="853"/>
        <v>-919.99333333333334</v>
      </c>
      <c r="DQ143" s="46">
        <f t="shared" si="854"/>
        <v>-1098.43</v>
      </c>
      <c r="DR143" s="47"/>
      <c r="DS143" s="46">
        <f t="shared" si="855"/>
        <v>-1011.77</v>
      </c>
      <c r="DT143" s="48"/>
      <c r="DU143" s="29"/>
      <c r="DV143" s="45">
        <v>82</v>
      </c>
      <c r="DW143" s="46">
        <f t="shared" si="856"/>
        <v>1072.96</v>
      </c>
      <c r="DX143" s="46">
        <f t="shared" si="925"/>
        <v>61.19</v>
      </c>
      <c r="DY143" s="46">
        <f t="shared" si="857"/>
        <v>1011.77</v>
      </c>
      <c r="DZ143" s="46">
        <f t="shared" si="656"/>
        <v>235.36153307242691</v>
      </c>
      <c r="EA143" s="46">
        <f t="shared" si="657"/>
        <v>776.40846692757304</v>
      </c>
      <c r="EB143" s="51">
        <f t="shared" si="658"/>
        <v>140440.51137652856</v>
      </c>
      <c r="EC143" s="58">
        <f t="shared" si="659"/>
        <v>890.73333333333335</v>
      </c>
      <c r="ED143" s="52">
        <f t="shared" si="926"/>
        <v>57.4</v>
      </c>
      <c r="EE143" s="51">
        <f t="shared" si="660"/>
        <v>833.33333333333337</v>
      </c>
      <c r="EF143" s="57">
        <f t="shared" si="661"/>
        <v>131666.66666666587</v>
      </c>
      <c r="EG143" s="468">
        <f t="shared" si="858"/>
        <v>-890.73333333333335</v>
      </c>
      <c r="EH143" s="46">
        <f t="shared" si="859"/>
        <v>-1072.96</v>
      </c>
      <c r="EI143" s="47"/>
      <c r="EJ143" s="46">
        <f t="shared" si="860"/>
        <v>-1011.77</v>
      </c>
      <c r="EK143" s="48"/>
      <c r="EL143" s="29"/>
      <c r="EM143" s="45">
        <v>82</v>
      </c>
      <c r="EN143" s="46">
        <f t="shared" si="903"/>
        <v>1058.0868689014749</v>
      </c>
      <c r="EO143" s="46">
        <f t="shared" si="927"/>
        <v>61.53</v>
      </c>
      <c r="EP143" s="128">
        <f t="shared" si="662"/>
        <v>996.5568689014749</v>
      </c>
      <c r="EQ143" s="46">
        <f t="shared" si="663"/>
        <v>236.69333890161988</v>
      </c>
      <c r="ER143" s="46">
        <f t="shared" si="664"/>
        <v>759.86352999985502</v>
      </c>
      <c r="ES143" s="51">
        <f t="shared" si="665"/>
        <v>141256.13981097206</v>
      </c>
      <c r="ET143" s="153">
        <f t="shared" si="861"/>
        <v>10000</v>
      </c>
      <c r="EU143" s="45">
        <v>82</v>
      </c>
      <c r="EV143" s="46">
        <f t="shared" si="666"/>
        <v>1058.0899999999999</v>
      </c>
      <c r="EW143" s="46">
        <f t="shared" si="928"/>
        <v>61.53</v>
      </c>
      <c r="EX143" s="128">
        <f t="shared" si="667"/>
        <v>996.56</v>
      </c>
      <c r="EY143" s="46">
        <f t="shared" si="668"/>
        <v>236.69286977061782</v>
      </c>
      <c r="EZ143" s="46">
        <f t="shared" si="669"/>
        <v>759.86713022938216</v>
      </c>
      <c r="FA143" s="51">
        <f t="shared" si="670"/>
        <v>141255.85473214131</v>
      </c>
      <c r="FB143" s="58">
        <f t="shared" si="671"/>
        <v>874.86920833333363</v>
      </c>
      <c r="FC143" s="52">
        <f t="shared" si="929"/>
        <v>57.849999999999994</v>
      </c>
      <c r="FD143" s="51">
        <f t="shared" si="862"/>
        <v>817.01920833333361</v>
      </c>
      <c r="FE143" s="57">
        <f t="shared" si="672"/>
        <v>132692.8949166665</v>
      </c>
      <c r="FF143" s="153">
        <f t="shared" si="863"/>
        <v>10000</v>
      </c>
      <c r="FG143" s="469">
        <f t="shared" si="673"/>
        <v>-874.86920833333363</v>
      </c>
      <c r="FH143" s="46">
        <f t="shared" si="674"/>
        <v>-1058.0899999999999</v>
      </c>
      <c r="FI143" s="46">
        <f t="shared" si="675"/>
        <v>-996.56</v>
      </c>
      <c r="FJ143" s="48"/>
      <c r="FL143" s="45">
        <v>82</v>
      </c>
      <c r="FM143" s="46">
        <f t="shared" si="864"/>
        <v>1075.95</v>
      </c>
      <c r="FN143" s="46">
        <f t="shared" si="904"/>
        <v>64.180000000000007</v>
      </c>
      <c r="FO143" s="46">
        <f t="shared" si="865"/>
        <v>1011.77</v>
      </c>
      <c r="FP143" s="46">
        <f t="shared" si="676"/>
        <v>235.36153307242691</v>
      </c>
      <c r="FQ143" s="46">
        <f t="shared" si="677"/>
        <v>776.40846692757304</v>
      </c>
      <c r="FR143" s="51">
        <f t="shared" si="678"/>
        <v>140440.51137652856</v>
      </c>
      <c r="FS143" s="57">
        <f t="shared" si="930"/>
        <v>148146.71949307629</v>
      </c>
      <c r="FT143" s="58">
        <f t="shared" si="679"/>
        <v>893.98333333333335</v>
      </c>
      <c r="FU143" s="241">
        <f t="shared" si="905"/>
        <v>60.649999999999991</v>
      </c>
      <c r="FV143" s="51">
        <f t="shared" si="680"/>
        <v>833.33333333333337</v>
      </c>
      <c r="FW143" s="51">
        <f t="shared" si="681"/>
        <v>131666.66666666587</v>
      </c>
      <c r="FX143" s="153">
        <f t="shared" si="931"/>
        <v>139999.9999999993</v>
      </c>
      <c r="FY143" s="468">
        <f t="shared" si="866"/>
        <v>-893.98333333333335</v>
      </c>
      <c r="FZ143" s="46">
        <f t="shared" si="867"/>
        <v>-1075.95</v>
      </c>
      <c r="GA143" s="46">
        <f t="shared" si="682"/>
        <v>-1011.77</v>
      </c>
      <c r="GB143" s="48"/>
      <c r="GD143" s="45">
        <v>82</v>
      </c>
      <c r="GE143" s="46">
        <f t="shared" si="906"/>
        <v>1060.0875939185617</v>
      </c>
      <c r="GF143" s="128">
        <f t="shared" si="932"/>
        <v>64.44</v>
      </c>
      <c r="GG143" s="128">
        <f t="shared" si="683"/>
        <v>995.6475939185616</v>
      </c>
      <c r="GH143" s="46">
        <f t="shared" si="684"/>
        <v>236.58172187532625</v>
      </c>
      <c r="GI143" s="46">
        <f t="shared" si="685"/>
        <v>759.06587204323534</v>
      </c>
      <c r="GJ143" s="51">
        <f t="shared" si="686"/>
        <v>141189.96725315251</v>
      </c>
      <c r="GK143" s="51">
        <f t="shared" si="933"/>
        <v>148724.04220635575</v>
      </c>
      <c r="GL143" s="153">
        <f t="shared" si="868"/>
        <v>10000</v>
      </c>
      <c r="GM143" s="45">
        <v>82</v>
      </c>
      <c r="GN143" s="46">
        <f t="shared" si="687"/>
        <v>1060.0899999999999</v>
      </c>
      <c r="GO143" s="46">
        <f t="shared" si="907"/>
        <v>64.44</v>
      </c>
      <c r="GP143" s="128">
        <f t="shared" si="869"/>
        <v>995.65</v>
      </c>
      <c r="GQ143" s="46">
        <f t="shared" si="688"/>
        <v>236.58137441749901</v>
      </c>
      <c r="GR143" s="46">
        <f t="shared" si="689"/>
        <v>759.068625582501</v>
      </c>
      <c r="GS143" s="51">
        <f t="shared" si="690"/>
        <v>141189.75602491692</v>
      </c>
      <c r="GT143" s="57">
        <f t="shared" si="934"/>
        <v>148723.85830825308</v>
      </c>
      <c r="GU143" s="58">
        <f t="shared" si="691"/>
        <v>876.92633333333197</v>
      </c>
      <c r="GV143" s="52">
        <f t="shared" si="908"/>
        <v>61.010000000000005</v>
      </c>
      <c r="GW143" s="51">
        <f t="shared" si="870"/>
        <v>815.91633333333198</v>
      </c>
      <c r="GX143" s="57">
        <f t="shared" si="692"/>
        <v>132642.82066666667</v>
      </c>
      <c r="GY143" s="57">
        <f t="shared" si="935"/>
        <v>140801.98399999994</v>
      </c>
      <c r="GZ143" s="153">
        <f t="shared" si="871"/>
        <v>10000</v>
      </c>
      <c r="HA143" s="469">
        <f t="shared" si="693"/>
        <v>-876.92633333333197</v>
      </c>
      <c r="HB143" s="46">
        <f t="shared" si="694"/>
        <v>-1060.0899999999999</v>
      </c>
      <c r="HC143" s="46">
        <f t="shared" si="695"/>
        <v>-995.65</v>
      </c>
      <c r="HD143" s="48"/>
      <c r="HF143" s="45">
        <v>82</v>
      </c>
      <c r="HG143" s="46">
        <f t="shared" si="696"/>
        <v>1123.8775326810628</v>
      </c>
      <c r="HH143" s="46">
        <f t="shared" si="697"/>
        <v>250</v>
      </c>
      <c r="HI143" s="46">
        <f t="shared" si="698"/>
        <v>873.8775326810628</v>
      </c>
      <c r="HJ143" s="46">
        <f t="shared" si="699"/>
        <v>255.27433249706652</v>
      </c>
      <c r="HK143" s="46">
        <f t="shared" si="700"/>
        <v>618.60320018399625</v>
      </c>
      <c r="HL143" s="51">
        <f t="shared" si="701"/>
        <v>152545.99629805589</v>
      </c>
      <c r="HM143" s="153">
        <f t="shared" si="872"/>
        <v>10000</v>
      </c>
      <c r="HN143" s="58">
        <f t="shared" si="702"/>
        <v>933.33333333333724</v>
      </c>
      <c r="HO143" s="52">
        <f t="shared" si="703"/>
        <v>250</v>
      </c>
      <c r="HP143" s="51">
        <f t="shared" si="704"/>
        <v>683.33333333333724</v>
      </c>
      <c r="HQ143" s="57">
        <f t="shared" si="705"/>
        <v>143966.66666666587</v>
      </c>
      <c r="HR143" s="153">
        <f t="shared" si="873"/>
        <v>10000</v>
      </c>
      <c r="HS143" s="468">
        <f t="shared" si="706"/>
        <v>-933.33333333333724</v>
      </c>
      <c r="HT143" s="46">
        <f t="shared" si="707"/>
        <v>-1123.8775326810628</v>
      </c>
      <c r="HU143" s="46">
        <f t="shared" si="708"/>
        <v>-873.8775326810628</v>
      </c>
      <c r="HV143" s="48"/>
      <c r="HW143" s="29"/>
      <c r="HX143" s="45">
        <v>82</v>
      </c>
      <c r="HY143" s="128">
        <f t="shared" si="709"/>
        <v>1124.3399999999999</v>
      </c>
      <c r="HZ143" s="46">
        <f t="shared" si="710"/>
        <v>221.4</v>
      </c>
      <c r="IA143" s="46">
        <f t="shared" si="711"/>
        <v>902.94</v>
      </c>
      <c r="IB143" s="46">
        <f t="shared" si="712"/>
        <v>256.25548296098503</v>
      </c>
      <c r="IC143" s="46">
        <f t="shared" si="713"/>
        <v>646.68451703901496</v>
      </c>
      <c r="ID143" s="51">
        <f t="shared" si="714"/>
        <v>153106.60525955202</v>
      </c>
      <c r="IE143" s="153">
        <f t="shared" si="874"/>
        <v>10000</v>
      </c>
      <c r="IF143" s="58">
        <f t="shared" si="715"/>
        <v>930.14625019664186</v>
      </c>
      <c r="IG143" s="52">
        <f t="shared" si="716"/>
        <v>208.62</v>
      </c>
      <c r="IH143" s="51">
        <f t="shared" si="717"/>
        <v>721.52625019664185</v>
      </c>
      <c r="II143" s="57">
        <f t="shared" si="875"/>
        <v>144152.18748387543</v>
      </c>
      <c r="IJ143" s="153">
        <f t="shared" si="876"/>
        <v>10000</v>
      </c>
      <c r="IK143" s="468">
        <f t="shared" si="718"/>
        <v>-930.14625019664186</v>
      </c>
      <c r="IL143" s="46">
        <f t="shared" si="719"/>
        <v>-1124.3399999999999</v>
      </c>
      <c r="IM143" s="46">
        <f t="shared" si="720"/>
        <v>-902.94</v>
      </c>
      <c r="IN143" s="48"/>
      <c r="IO143" s="53">
        <f t="shared" si="721"/>
        <v>221.41764566992049</v>
      </c>
      <c r="IQ143" s="45">
        <v>82</v>
      </c>
      <c r="IR143" s="128">
        <f t="shared" si="722"/>
        <v>1126.4568749999989</v>
      </c>
      <c r="IS143" s="128">
        <f t="shared" si="723"/>
        <v>225.7</v>
      </c>
      <c r="IT143" s="128">
        <f t="shared" si="724"/>
        <v>900.7568749999989</v>
      </c>
      <c r="IU143" s="46">
        <f t="shared" si="902"/>
        <v>256.64</v>
      </c>
      <c r="IV143" s="46">
        <f t="shared" si="725"/>
        <v>644.11687499999891</v>
      </c>
      <c r="IW143" s="51">
        <f t="shared" si="726"/>
        <v>153338.81625000018</v>
      </c>
      <c r="IX143" s="199">
        <f t="shared" si="877"/>
        <v>10000</v>
      </c>
      <c r="IY143" s="128">
        <f t="shared" si="727"/>
        <v>221.59347563075846</v>
      </c>
      <c r="IZ143" s="408">
        <f t="shared" si="728"/>
        <v>0</v>
      </c>
      <c r="JA143" s="58">
        <f t="shared" si="729"/>
        <v>931.95916666666494</v>
      </c>
      <c r="JB143" s="52">
        <f t="shared" si="730"/>
        <v>212.68</v>
      </c>
      <c r="JC143" s="51">
        <f t="shared" si="731"/>
        <v>719.27916666666488</v>
      </c>
      <c r="JD143" s="57">
        <f t="shared" si="732"/>
        <v>144383.3283333334</v>
      </c>
      <c r="JE143" s="280">
        <f t="shared" si="733"/>
        <v>10000</v>
      </c>
      <c r="JF143" s="280">
        <f t="shared" si="734"/>
        <v>0</v>
      </c>
      <c r="JG143" s="468">
        <f t="shared" si="735"/>
        <v>-931.95916666666494</v>
      </c>
      <c r="JH143" s="46">
        <f t="shared" si="736"/>
        <v>-1126.4568749999989</v>
      </c>
      <c r="JI143" s="46">
        <f t="shared" si="737"/>
        <v>-900.7568749999989</v>
      </c>
      <c r="JJ143" s="48"/>
      <c r="JL143" s="45">
        <v>82</v>
      </c>
      <c r="JM143" s="46">
        <f t="shared" si="738"/>
        <v>1124.4930833333331</v>
      </c>
      <c r="JN143" s="46">
        <f t="shared" si="739"/>
        <v>217.82</v>
      </c>
      <c r="JO143" s="128">
        <f t="shared" si="740"/>
        <v>906.67308333333312</v>
      </c>
      <c r="JP143" s="46">
        <f t="shared" si="878"/>
        <v>256.48</v>
      </c>
      <c r="JQ143" s="46">
        <f t="shared" si="741"/>
        <v>650.19308333333311</v>
      </c>
      <c r="JR143" s="51">
        <f t="shared" si="742"/>
        <v>153237.53716666662</v>
      </c>
      <c r="JS143" s="51">
        <f t="shared" si="936"/>
        <v>148146.71949307629</v>
      </c>
      <c r="JT143" s="199">
        <f t="shared" si="879"/>
        <v>10000</v>
      </c>
      <c r="JU143" s="128">
        <f t="shared" si="743"/>
        <v>217.81099358987197</v>
      </c>
      <c r="JV143" s="408">
        <f t="shared" si="744"/>
        <v>0</v>
      </c>
      <c r="JW143" s="58">
        <f t="shared" si="745"/>
        <v>930.37233333333074</v>
      </c>
      <c r="JX143" s="52">
        <f t="shared" si="746"/>
        <v>205.84</v>
      </c>
      <c r="JY143" s="51">
        <f t="shared" si="747"/>
        <v>724.53233333333071</v>
      </c>
      <c r="JZ143" s="51">
        <f t="shared" si="748"/>
        <v>144293.46866666689</v>
      </c>
      <c r="KA143" s="199">
        <f t="shared" si="937"/>
        <v>139999.9999999993</v>
      </c>
      <c r="KB143" s="128">
        <f t="shared" si="880"/>
        <v>10000</v>
      </c>
      <c r="KC143" s="204">
        <f t="shared" si="749"/>
        <v>0</v>
      </c>
      <c r="KD143" s="468">
        <f t="shared" si="881"/>
        <v>-930.37233333333074</v>
      </c>
      <c r="KE143" s="46">
        <f t="shared" si="750"/>
        <v>-1124.4930833333331</v>
      </c>
      <c r="KF143" s="46">
        <f t="shared" si="751"/>
        <v>-906.67308333333312</v>
      </c>
      <c r="KG143" s="48"/>
      <c r="KI143" s="45">
        <v>82</v>
      </c>
      <c r="KJ143" s="46">
        <f t="shared" si="752"/>
        <v>1124.4890404061762</v>
      </c>
      <c r="KK143" s="46">
        <f t="shared" si="753"/>
        <v>220.6</v>
      </c>
      <c r="KL143" s="128">
        <f t="shared" si="754"/>
        <v>903.88904040617615</v>
      </c>
      <c r="KM143" s="46">
        <f t="shared" si="755"/>
        <v>256.39464974985822</v>
      </c>
      <c r="KN143" s="46">
        <f t="shared" si="756"/>
        <v>647.49439065631793</v>
      </c>
      <c r="KO143" s="51">
        <f t="shared" si="757"/>
        <v>153189.2954592586</v>
      </c>
      <c r="KP143" s="199">
        <f t="shared" si="938"/>
        <v>152127.63783534622</v>
      </c>
      <c r="KQ143" s="199">
        <f t="shared" si="882"/>
        <v>10000</v>
      </c>
      <c r="KR143" s="128">
        <f t="shared" si="758"/>
        <v>286.05649991235242</v>
      </c>
      <c r="KS143" s="408">
        <f t="shared" si="759"/>
        <v>0</v>
      </c>
      <c r="KT143" s="45">
        <v>82</v>
      </c>
      <c r="KU143" s="46">
        <f t="shared" si="883"/>
        <v>1124.49</v>
      </c>
      <c r="KV143" s="46">
        <f t="shared" si="760"/>
        <v>220.6</v>
      </c>
      <c r="KW143" s="128">
        <f t="shared" si="761"/>
        <v>903.89</v>
      </c>
      <c r="KX143" s="46">
        <f t="shared" si="762"/>
        <v>256.39451117666607</v>
      </c>
      <c r="KY143" s="46">
        <f t="shared" si="763"/>
        <v>647.49548882333397</v>
      </c>
      <c r="KZ143" s="51">
        <f t="shared" si="764"/>
        <v>153189.21121717629</v>
      </c>
      <c r="LA143" s="153">
        <f t="shared" si="939"/>
        <v>152127.63783534622</v>
      </c>
      <c r="LB143" s="58">
        <f t="shared" si="765"/>
        <v>930.59633333333579</v>
      </c>
      <c r="LC143" s="52">
        <f t="shared" si="766"/>
        <v>209.26</v>
      </c>
      <c r="LD143" s="51">
        <f t="shared" si="767"/>
        <v>721.3363333333358</v>
      </c>
      <c r="LE143" s="51">
        <f t="shared" si="768"/>
        <v>144272.10066666664</v>
      </c>
      <c r="LF143" s="51">
        <f t="shared" si="940"/>
        <v>144306.53599999996</v>
      </c>
      <c r="LG143" s="128">
        <f t="shared" si="769"/>
        <v>10000</v>
      </c>
      <c r="LH143" s="204">
        <f t="shared" si="770"/>
        <v>0</v>
      </c>
      <c r="LI143" s="479">
        <f t="shared" si="771"/>
        <v>-930.59633333333579</v>
      </c>
      <c r="LJ143" s="46">
        <f t="shared" si="884"/>
        <v>-1124.49</v>
      </c>
      <c r="LK143" s="46">
        <f t="shared" si="885"/>
        <v>-903.89</v>
      </c>
      <c r="LL143" s="48"/>
      <c r="LN143" s="45">
        <v>82</v>
      </c>
      <c r="LO143" s="46">
        <f t="shared" si="772"/>
        <v>1123.1238136873469</v>
      </c>
      <c r="LP143" s="46">
        <f t="shared" si="909"/>
        <v>286.66000000000003</v>
      </c>
      <c r="LQ143" s="46">
        <f t="shared" si="773"/>
        <v>836.46381368734683</v>
      </c>
      <c r="LR143" s="46">
        <f t="shared" si="774"/>
        <v>253.80087598312841</v>
      </c>
      <c r="LS143" s="46">
        <f t="shared" si="775"/>
        <v>582.66293770421839</v>
      </c>
      <c r="LT143" s="51">
        <f t="shared" si="776"/>
        <v>151697.86265217283</v>
      </c>
      <c r="LU143" s="199">
        <f t="shared" si="886"/>
        <v>10000</v>
      </c>
      <c r="LV143" s="58">
        <f t="shared" si="777"/>
        <v>933.33033333333128</v>
      </c>
      <c r="LW143" s="52">
        <f t="shared" si="910"/>
        <v>286.66000000000003</v>
      </c>
      <c r="LX143" s="51">
        <f t="shared" si="778"/>
        <v>646.6703333333312</v>
      </c>
      <c r="LY143" s="51">
        <f t="shared" si="779"/>
        <v>143212.9526666663</v>
      </c>
      <c r="LZ143" s="46">
        <f t="shared" si="887"/>
        <v>286.66000000000003</v>
      </c>
      <c r="MA143" s="199">
        <f t="shared" si="888"/>
        <v>10000</v>
      </c>
      <c r="MB143" s="468">
        <f t="shared" si="780"/>
        <v>-933.33033333333128</v>
      </c>
      <c r="MC143" s="46">
        <f t="shared" si="781"/>
        <v>-1123.1238136873469</v>
      </c>
      <c r="MD143" s="46">
        <f t="shared" si="782"/>
        <v>-836.46381368734683</v>
      </c>
      <c r="ME143" s="48"/>
      <c r="MG143" s="45">
        <v>82</v>
      </c>
      <c r="MH143" s="46">
        <f t="shared" si="783"/>
        <v>1076.608661999408</v>
      </c>
      <c r="MI143" s="46">
        <f t="shared" si="911"/>
        <v>160.13999999999999</v>
      </c>
      <c r="MJ143" s="46">
        <f t="shared" si="784"/>
        <v>916.46866199940803</v>
      </c>
      <c r="MK143" s="46">
        <f t="shared" si="785"/>
        <v>246.3868713197825</v>
      </c>
      <c r="ML143" s="46">
        <f t="shared" si="786"/>
        <v>670.08179067962556</v>
      </c>
      <c r="MM143" s="51">
        <f t="shared" si="787"/>
        <v>147162.04100118988</v>
      </c>
      <c r="MN143" s="199">
        <f t="shared" si="889"/>
        <v>10000</v>
      </c>
      <c r="MO143" s="58">
        <f t="shared" si="788"/>
        <v>889.32945707741396</v>
      </c>
      <c r="MP143" s="52">
        <f t="shared" si="912"/>
        <v>150.67000000000002</v>
      </c>
      <c r="MQ143" s="51">
        <f t="shared" si="789"/>
        <v>738.65945707741389</v>
      </c>
      <c r="MR143" s="57">
        <f t="shared" si="790"/>
        <v>138355.36451965204</v>
      </c>
      <c r="MS143" s="199">
        <f t="shared" si="890"/>
        <v>10000</v>
      </c>
      <c r="MT143" s="468">
        <f t="shared" si="891"/>
        <v>-889.32945707741396</v>
      </c>
      <c r="MU143" s="46">
        <f t="shared" si="791"/>
        <v>-1076.608661999408</v>
      </c>
      <c r="MV143" s="46">
        <f t="shared" si="792"/>
        <v>-916.46866199940803</v>
      </c>
      <c r="MW143" s="48"/>
      <c r="MY143" s="45">
        <v>82</v>
      </c>
      <c r="MZ143" s="46">
        <f t="shared" si="793"/>
        <v>1076.608661999408</v>
      </c>
      <c r="NA143" s="46">
        <f t="shared" si="913"/>
        <v>160.13999999999999</v>
      </c>
      <c r="NB143" s="128">
        <f t="shared" si="794"/>
        <v>916.46866199940803</v>
      </c>
      <c r="NC143" s="46">
        <f t="shared" si="795"/>
        <v>246.3868713197825</v>
      </c>
      <c r="ND143" s="46">
        <f t="shared" si="796"/>
        <v>670.08179067962556</v>
      </c>
      <c r="NE143" s="51">
        <f t="shared" si="797"/>
        <v>147162.04100118988</v>
      </c>
      <c r="NF143" s="153">
        <f t="shared" si="892"/>
        <v>10000</v>
      </c>
      <c r="NG143" s="45">
        <v>82</v>
      </c>
      <c r="NH143" s="46">
        <f t="shared" si="798"/>
        <v>1076.6099999999999</v>
      </c>
      <c r="NI143" s="46">
        <f t="shared" si="914"/>
        <v>160.13999999999999</v>
      </c>
      <c r="NJ143" s="128">
        <f t="shared" si="893"/>
        <v>916.47</v>
      </c>
      <c r="NK143" s="46">
        <f t="shared" si="894"/>
        <v>246.3866611267791</v>
      </c>
      <c r="NL143" s="46">
        <f t="shared" si="799"/>
        <v>670.0833388732209</v>
      </c>
      <c r="NM143" s="51">
        <f t="shared" si="800"/>
        <v>147161.91333719422</v>
      </c>
      <c r="NN143" s="58">
        <f t="shared" si="801"/>
        <v>888.78037499999857</v>
      </c>
      <c r="NO143" s="52">
        <f t="shared" si="915"/>
        <v>150.72999999999999</v>
      </c>
      <c r="NP143" s="51">
        <f t="shared" si="802"/>
        <v>738.05037499999855</v>
      </c>
      <c r="NQ143" s="57">
        <f t="shared" si="803"/>
        <v>138402.13925000018</v>
      </c>
      <c r="NR143" s="153">
        <f t="shared" si="895"/>
        <v>10000</v>
      </c>
      <c r="NS143" s="469">
        <f t="shared" si="804"/>
        <v>-888.78037499999857</v>
      </c>
      <c r="NT143" s="46">
        <f t="shared" si="805"/>
        <v>-1076.6099999999999</v>
      </c>
      <c r="NU143" s="46">
        <f t="shared" si="806"/>
        <v>-916.47</v>
      </c>
      <c r="NV143" s="48"/>
      <c r="NX143" s="45">
        <v>82</v>
      </c>
      <c r="NY143" s="46">
        <f t="shared" si="807"/>
        <v>1076.6456011701148</v>
      </c>
      <c r="NZ143" s="46">
        <f t="shared" si="916"/>
        <v>160.47999999999999</v>
      </c>
      <c r="OA143" s="46">
        <f t="shared" si="808"/>
        <v>916.16560117011477</v>
      </c>
      <c r="OB143" s="46">
        <f t="shared" si="809"/>
        <v>246.46513677253802</v>
      </c>
      <c r="OC143" s="46">
        <f t="shared" si="810"/>
        <v>669.70046439757675</v>
      </c>
      <c r="OD143" s="51">
        <f t="shared" si="811"/>
        <v>147209.38159912522</v>
      </c>
      <c r="OE143" s="57">
        <f t="shared" si="941"/>
        <v>148146.71949307629</v>
      </c>
      <c r="OF143" s="153">
        <f t="shared" si="896"/>
        <v>10000</v>
      </c>
      <c r="OG143" s="58">
        <f t="shared" si="812"/>
        <v>889.48383333333379</v>
      </c>
      <c r="OH143" s="241">
        <f t="shared" si="942"/>
        <v>151.64999999999998</v>
      </c>
      <c r="OI143" s="51">
        <f t="shared" si="813"/>
        <v>737.83383333333381</v>
      </c>
      <c r="OJ143" s="51">
        <f t="shared" si="814"/>
        <v>138415.34566666663</v>
      </c>
      <c r="OK143" s="153">
        <f t="shared" si="943"/>
        <v>139999.9999999993</v>
      </c>
      <c r="OL143" s="153">
        <f t="shared" si="897"/>
        <v>10000</v>
      </c>
      <c r="OM143" s="468">
        <f t="shared" si="898"/>
        <v>-889.48383333333379</v>
      </c>
      <c r="ON143" s="46">
        <f t="shared" si="899"/>
        <v>-1076.6456011701148</v>
      </c>
      <c r="OO143" s="46">
        <f t="shared" si="815"/>
        <v>-916.16560117011477</v>
      </c>
      <c r="OP143" s="48"/>
      <c r="OR143" s="45">
        <v>82</v>
      </c>
      <c r="OS143" s="46">
        <f t="shared" si="816"/>
        <v>1076.765700416463</v>
      </c>
      <c r="OT143" s="46">
        <f t="shared" si="917"/>
        <v>161.11000000000001</v>
      </c>
      <c r="OU143" s="128">
        <f t="shared" si="817"/>
        <v>915.65570041646299</v>
      </c>
      <c r="OV143" s="46">
        <f t="shared" si="818"/>
        <v>246.47182380708145</v>
      </c>
      <c r="OW143" s="46">
        <f t="shared" si="819"/>
        <v>669.18387660938151</v>
      </c>
      <c r="OX143" s="51">
        <f t="shared" si="820"/>
        <v>147213.91040763949</v>
      </c>
      <c r="OY143" s="51">
        <f t="shared" si="944"/>
        <v>148724.04220635575</v>
      </c>
      <c r="OZ143" s="153">
        <f t="shared" si="900"/>
        <v>10000</v>
      </c>
      <c r="PA143" s="45">
        <v>82</v>
      </c>
      <c r="PB143" s="46">
        <f t="shared" si="821"/>
        <v>1076.765700416463</v>
      </c>
      <c r="PC143" s="46">
        <f t="shared" si="945"/>
        <v>161.11000000000001</v>
      </c>
      <c r="PD143" s="128">
        <f t="shared" si="822"/>
        <v>915.65570041646299</v>
      </c>
      <c r="PE143" s="46">
        <f t="shared" si="823"/>
        <v>246.47182380708145</v>
      </c>
      <c r="PF143" s="46">
        <f t="shared" si="824"/>
        <v>669.18387660938151</v>
      </c>
      <c r="PG143" s="51">
        <f t="shared" si="825"/>
        <v>147213.91040763949</v>
      </c>
      <c r="PH143" s="57">
        <f t="shared" si="946"/>
        <v>148723.85830825308</v>
      </c>
      <c r="PI143" s="688">
        <f t="shared" si="826"/>
        <v>889.6533333333341</v>
      </c>
      <c r="PJ143" s="52">
        <f t="shared" si="947"/>
        <v>152.53</v>
      </c>
      <c r="PK143" s="51">
        <f t="shared" si="827"/>
        <v>737.12333333333413</v>
      </c>
      <c r="PL143" s="57">
        <f t="shared" si="828"/>
        <v>138426.08666666696</v>
      </c>
      <c r="PM143" s="57">
        <f t="shared" si="948"/>
        <v>140801.98399999994</v>
      </c>
      <c r="PN143" s="153">
        <f t="shared" si="901"/>
        <v>10000</v>
      </c>
      <c r="PO143" s="469">
        <f t="shared" si="829"/>
        <v>-889.6533333333341</v>
      </c>
      <c r="PP143" s="46">
        <f t="shared" si="830"/>
        <v>-1076.765700416463</v>
      </c>
      <c r="PQ143" s="46">
        <f t="shared" si="831"/>
        <v>-915.65570041646299</v>
      </c>
      <c r="PR143" s="48"/>
    </row>
    <row r="144" spans="2:434" hidden="1" x14ac:dyDescent="0.3">
      <c r="B144" s="45">
        <v>83</v>
      </c>
      <c r="C144" s="46">
        <f t="shared" si="596"/>
        <v>1111.77</v>
      </c>
      <c r="D144" s="46">
        <f t="shared" si="597"/>
        <v>100</v>
      </c>
      <c r="E144" s="46">
        <f t="shared" si="598"/>
        <v>1011.77</v>
      </c>
      <c r="F144" s="46">
        <f t="shared" si="599"/>
        <v>234.06751896088096</v>
      </c>
      <c r="G144" s="46">
        <f t="shared" si="600"/>
        <v>777.70248103911899</v>
      </c>
      <c r="H144" s="51">
        <f t="shared" si="601"/>
        <v>139662.80889548943</v>
      </c>
      <c r="I144" s="58">
        <f t="shared" si="602"/>
        <v>933.33333333333337</v>
      </c>
      <c r="J144" s="52">
        <f t="shared" si="603"/>
        <v>100</v>
      </c>
      <c r="K144" s="51">
        <f t="shared" si="604"/>
        <v>833.33333333333337</v>
      </c>
      <c r="L144" s="57">
        <f t="shared" si="605"/>
        <v>130833.33333333254</v>
      </c>
      <c r="M144" s="468">
        <f t="shared" si="832"/>
        <v>-933.33333333333337</v>
      </c>
      <c r="N144" s="46">
        <f t="shared" si="833"/>
        <v>-1111.77</v>
      </c>
      <c r="O144" s="47"/>
      <c r="P144" s="46">
        <f t="shared" si="834"/>
        <v>-1011.77</v>
      </c>
      <c r="Q144" s="48"/>
      <c r="R144" s="29"/>
      <c r="S144" s="29"/>
      <c r="T144" s="45">
        <v>83</v>
      </c>
      <c r="U144" s="46">
        <f t="shared" si="606"/>
        <v>1142.95</v>
      </c>
      <c r="V144" s="46">
        <f t="shared" si="607"/>
        <v>131.18</v>
      </c>
      <c r="W144" s="46">
        <f t="shared" si="835"/>
        <v>1011.77</v>
      </c>
      <c r="X144" s="46">
        <f t="shared" si="608"/>
        <v>234.06751896088096</v>
      </c>
      <c r="Y144" s="46">
        <f t="shared" si="609"/>
        <v>777.70248103911899</v>
      </c>
      <c r="Z144" s="51">
        <f t="shared" si="610"/>
        <v>139662.80889548943</v>
      </c>
      <c r="AA144" s="58">
        <f t="shared" si="611"/>
        <v>956.31333333333339</v>
      </c>
      <c r="AB144" s="52">
        <f t="shared" si="612"/>
        <v>122.98</v>
      </c>
      <c r="AC144" s="51">
        <f t="shared" si="613"/>
        <v>833.33333333333337</v>
      </c>
      <c r="AD144" s="57">
        <f t="shared" si="614"/>
        <v>130833.33333333254</v>
      </c>
      <c r="AE144" s="468">
        <f t="shared" si="836"/>
        <v>-956.31333333333339</v>
      </c>
      <c r="AF144" s="46">
        <f t="shared" si="615"/>
        <v>-1142.95</v>
      </c>
      <c r="AG144" s="47"/>
      <c r="AH144" s="46">
        <f t="shared" si="837"/>
        <v>-1011.77</v>
      </c>
      <c r="AI144" s="48"/>
      <c r="AJ144" s="29"/>
      <c r="AK144" s="45">
        <v>83</v>
      </c>
      <c r="AL144" s="46">
        <f t="shared" si="616"/>
        <v>1117.72</v>
      </c>
      <c r="AM144" s="46"/>
      <c r="AN144" s="46"/>
      <c r="AO144" s="46">
        <f t="shared" si="617"/>
        <v>131.08000000000001</v>
      </c>
      <c r="AP144" s="128">
        <f t="shared" si="618"/>
        <v>986.64</v>
      </c>
      <c r="AQ144" s="128"/>
      <c r="AR144" s="128"/>
      <c r="AS144" s="46">
        <f t="shared" si="619"/>
        <v>241.63788896986043</v>
      </c>
      <c r="AT144" s="46">
        <f t="shared" si="620"/>
        <v>745.00211103013953</v>
      </c>
      <c r="AU144" s="51"/>
      <c r="AV144" s="51"/>
      <c r="AW144" s="51">
        <f t="shared" si="621"/>
        <v>144237.73127088611</v>
      </c>
      <c r="AX144" s="58">
        <f t="shared" si="622"/>
        <v>927.38215694565588</v>
      </c>
      <c r="AY144" s="52"/>
      <c r="AZ144" s="52"/>
      <c r="BA144" s="52">
        <f t="shared" si="623"/>
        <v>123.4</v>
      </c>
      <c r="BB144" s="51">
        <f t="shared" si="624"/>
        <v>803.9821569456559</v>
      </c>
      <c r="BC144" s="51"/>
      <c r="BD144" s="51"/>
      <c r="BE144" s="57">
        <f t="shared" si="625"/>
        <v>135681.38097351053</v>
      </c>
      <c r="BF144" s="468">
        <f t="shared" si="626"/>
        <v>-927.38215694565588</v>
      </c>
      <c r="BG144" s="46">
        <f t="shared" si="627"/>
        <v>-1117.72</v>
      </c>
      <c r="BH144" s="46">
        <f t="shared" si="628"/>
        <v>-986.64</v>
      </c>
      <c r="BI144" s="48"/>
      <c r="BJ144" s="12"/>
      <c r="BK144" s="45">
        <v>83</v>
      </c>
      <c r="BL144" s="46">
        <f t="shared" si="838"/>
        <v>1144.49</v>
      </c>
      <c r="BM144" s="46">
        <f t="shared" si="839"/>
        <v>132.72</v>
      </c>
      <c r="BN144" s="46">
        <f t="shared" si="840"/>
        <v>1011.77</v>
      </c>
      <c r="BO144" s="46">
        <f t="shared" si="629"/>
        <v>234.06751896088096</v>
      </c>
      <c r="BP144" s="46">
        <f t="shared" si="630"/>
        <v>777.70248103911899</v>
      </c>
      <c r="BQ144" s="51">
        <f t="shared" si="631"/>
        <v>139662.80889548943</v>
      </c>
      <c r="BR144" s="57">
        <f t="shared" si="918"/>
        <v>148146.71949307629</v>
      </c>
      <c r="BS144" s="58">
        <f t="shared" si="632"/>
        <v>958.75333333333333</v>
      </c>
      <c r="BT144" s="52">
        <f t="shared" si="841"/>
        <v>125.42</v>
      </c>
      <c r="BU144" s="51">
        <f t="shared" si="633"/>
        <v>833.33333333333337</v>
      </c>
      <c r="BV144" s="51">
        <f t="shared" si="634"/>
        <v>130833.33333333254</v>
      </c>
      <c r="BW144" s="153">
        <f t="shared" si="919"/>
        <v>139999.9999999993</v>
      </c>
      <c r="BX144" s="468">
        <f t="shared" si="842"/>
        <v>-958.75333333333333</v>
      </c>
      <c r="BY144" s="46">
        <f t="shared" si="843"/>
        <v>-1144.49</v>
      </c>
      <c r="BZ144" s="46">
        <f t="shared" si="635"/>
        <v>-1011.77</v>
      </c>
      <c r="CA144" s="48"/>
      <c r="CB144" s="29"/>
      <c r="CC144" s="45">
        <v>83</v>
      </c>
      <c r="CD144" s="128">
        <f t="shared" si="636"/>
        <v>1117.6300000000001</v>
      </c>
      <c r="CE144" s="46">
        <f t="shared" si="844"/>
        <v>132.6</v>
      </c>
      <c r="CF144" s="128">
        <f t="shared" si="637"/>
        <v>985.03</v>
      </c>
      <c r="CG144" s="46">
        <f t="shared" si="845"/>
        <v>241.26282105016091</v>
      </c>
      <c r="CH144" s="46">
        <f t="shared" si="638"/>
        <v>743.76717894983904</v>
      </c>
      <c r="CI144" s="51">
        <f t="shared" si="639"/>
        <v>144013.9254511467</v>
      </c>
      <c r="CJ144" s="199">
        <f t="shared" si="920"/>
        <v>152127.63783534622</v>
      </c>
      <c r="CK144" s="153">
        <f t="shared" si="846"/>
        <v>10000</v>
      </c>
      <c r="CL144" s="45">
        <v>83</v>
      </c>
      <c r="CM144" s="46">
        <f t="shared" si="847"/>
        <v>1117.6300000000001</v>
      </c>
      <c r="CN144" s="128">
        <f t="shared" si="640"/>
        <v>132.6</v>
      </c>
      <c r="CO144" s="128">
        <f t="shared" si="641"/>
        <v>985.03</v>
      </c>
      <c r="CP144" s="46">
        <f t="shared" si="642"/>
        <v>241.26282105016091</v>
      </c>
      <c r="CQ144" s="46">
        <f t="shared" si="643"/>
        <v>743.76717894983904</v>
      </c>
      <c r="CR144" s="51">
        <f t="shared" si="644"/>
        <v>144013.9254511467</v>
      </c>
      <c r="CS144" s="153">
        <f t="shared" si="921"/>
        <v>152127.63783534622</v>
      </c>
      <c r="CT144" s="58">
        <f t="shared" si="645"/>
        <v>927.86033333333398</v>
      </c>
      <c r="CU144" s="52">
        <f t="shared" si="848"/>
        <v>125.78</v>
      </c>
      <c r="CV144" s="51">
        <f t="shared" si="849"/>
        <v>802.08033333333401</v>
      </c>
      <c r="CW144" s="51">
        <f t="shared" si="646"/>
        <v>135483.65233333316</v>
      </c>
      <c r="CX144" s="57">
        <f t="shared" si="922"/>
        <v>144306.53599999996</v>
      </c>
      <c r="CY144" s="153">
        <f t="shared" si="850"/>
        <v>10000</v>
      </c>
      <c r="CZ144" s="479">
        <f t="shared" si="647"/>
        <v>-927.86033333333398</v>
      </c>
      <c r="DA144" s="46">
        <f t="shared" si="851"/>
        <v>-1117.6300000000001</v>
      </c>
      <c r="DB144" s="46">
        <f t="shared" si="852"/>
        <v>-985.03</v>
      </c>
      <c r="DC144" s="48"/>
      <c r="DE144" s="45">
        <v>83</v>
      </c>
      <c r="DF144" s="46">
        <f t="shared" si="648"/>
        <v>1098.43</v>
      </c>
      <c r="DG144" s="46">
        <f t="shared" si="923"/>
        <v>86.66</v>
      </c>
      <c r="DH144" s="46">
        <f t="shared" si="649"/>
        <v>1011.77</v>
      </c>
      <c r="DI144" s="46">
        <f t="shared" si="650"/>
        <v>234.06751896088096</v>
      </c>
      <c r="DJ144" s="46">
        <f t="shared" si="651"/>
        <v>777.70248103911899</v>
      </c>
      <c r="DK144" s="51">
        <f t="shared" si="652"/>
        <v>139662.80889548943</v>
      </c>
      <c r="DL144" s="58">
        <f t="shared" si="653"/>
        <v>919.99333333333334</v>
      </c>
      <c r="DM144" s="52">
        <f t="shared" si="924"/>
        <v>86.66</v>
      </c>
      <c r="DN144" s="51">
        <f t="shared" si="654"/>
        <v>833.33333333333337</v>
      </c>
      <c r="DO144" s="57">
        <f t="shared" si="655"/>
        <v>130833.33333333254</v>
      </c>
      <c r="DP144" s="468">
        <f t="shared" si="853"/>
        <v>-919.99333333333334</v>
      </c>
      <c r="DQ144" s="46">
        <f t="shared" si="854"/>
        <v>-1098.43</v>
      </c>
      <c r="DR144" s="47"/>
      <c r="DS144" s="46">
        <f t="shared" si="855"/>
        <v>-1011.77</v>
      </c>
      <c r="DT144" s="48"/>
      <c r="DU144" s="29"/>
      <c r="DV144" s="45">
        <v>83</v>
      </c>
      <c r="DW144" s="46">
        <f t="shared" si="856"/>
        <v>1072.6099999999999</v>
      </c>
      <c r="DX144" s="46">
        <f t="shared" si="925"/>
        <v>60.839999999999996</v>
      </c>
      <c r="DY144" s="46">
        <f t="shared" si="857"/>
        <v>1011.77</v>
      </c>
      <c r="DZ144" s="46">
        <f t="shared" si="656"/>
        <v>234.06751896088096</v>
      </c>
      <c r="EA144" s="46">
        <f t="shared" si="657"/>
        <v>777.70248103911899</v>
      </c>
      <c r="EB144" s="51">
        <f t="shared" si="658"/>
        <v>139662.80889548943</v>
      </c>
      <c r="EC144" s="58">
        <f t="shared" si="659"/>
        <v>890.38333333333333</v>
      </c>
      <c r="ED144" s="52">
        <f t="shared" si="926"/>
        <v>57.05</v>
      </c>
      <c r="EE144" s="51">
        <f t="shared" si="660"/>
        <v>833.33333333333337</v>
      </c>
      <c r="EF144" s="57">
        <f t="shared" si="661"/>
        <v>130833.33333333254</v>
      </c>
      <c r="EG144" s="468">
        <f t="shared" si="858"/>
        <v>-890.38333333333333</v>
      </c>
      <c r="EH144" s="46">
        <f t="shared" si="859"/>
        <v>-1072.6099999999999</v>
      </c>
      <c r="EI144" s="47"/>
      <c r="EJ144" s="46">
        <f t="shared" si="860"/>
        <v>-1011.77</v>
      </c>
      <c r="EK144" s="48"/>
      <c r="EL144" s="29"/>
      <c r="EM144" s="45">
        <v>83</v>
      </c>
      <c r="EN144" s="46">
        <f t="shared" si="903"/>
        <v>1058.0868689014749</v>
      </c>
      <c r="EO144" s="46">
        <f t="shared" si="927"/>
        <v>61.2</v>
      </c>
      <c r="EP144" s="128">
        <f t="shared" si="662"/>
        <v>996.88686890147483</v>
      </c>
      <c r="EQ144" s="46">
        <f t="shared" si="663"/>
        <v>235.42689968495344</v>
      </c>
      <c r="ER144" s="46">
        <f t="shared" si="664"/>
        <v>761.45996921652136</v>
      </c>
      <c r="ES144" s="51">
        <f t="shared" si="665"/>
        <v>140494.67984175554</v>
      </c>
      <c r="ET144" s="153">
        <f t="shared" si="861"/>
        <v>10000</v>
      </c>
      <c r="EU144" s="45">
        <v>83</v>
      </c>
      <c r="EV144" s="46">
        <f t="shared" si="666"/>
        <v>1058.0899999999999</v>
      </c>
      <c r="EW144" s="46">
        <f t="shared" si="928"/>
        <v>61.2</v>
      </c>
      <c r="EX144" s="128">
        <f t="shared" si="667"/>
        <v>996.89</v>
      </c>
      <c r="EY144" s="46">
        <f t="shared" si="668"/>
        <v>235.42642455356884</v>
      </c>
      <c r="EZ144" s="46">
        <f t="shared" si="669"/>
        <v>761.46357544643115</v>
      </c>
      <c r="FA144" s="51">
        <f t="shared" si="670"/>
        <v>140494.39115669488</v>
      </c>
      <c r="FB144" s="58">
        <f t="shared" si="671"/>
        <v>874.86920833333363</v>
      </c>
      <c r="FC144" s="52">
        <f t="shared" si="929"/>
        <v>57.49</v>
      </c>
      <c r="FD144" s="51">
        <f t="shared" si="862"/>
        <v>817.37920833333362</v>
      </c>
      <c r="FE144" s="57">
        <f t="shared" si="672"/>
        <v>131875.51570833317</v>
      </c>
      <c r="FF144" s="153">
        <f t="shared" si="863"/>
        <v>10000</v>
      </c>
      <c r="FG144" s="469">
        <f t="shared" si="673"/>
        <v>-874.86920833333363</v>
      </c>
      <c r="FH144" s="46">
        <f t="shared" si="674"/>
        <v>-1058.0899999999999</v>
      </c>
      <c r="FI144" s="46">
        <f t="shared" si="675"/>
        <v>-996.89</v>
      </c>
      <c r="FJ144" s="48"/>
      <c r="FL144" s="45">
        <v>83</v>
      </c>
      <c r="FM144" s="46">
        <f t="shared" si="864"/>
        <v>1075.95</v>
      </c>
      <c r="FN144" s="46">
        <f t="shared" si="904"/>
        <v>64.180000000000007</v>
      </c>
      <c r="FO144" s="46">
        <f t="shared" si="865"/>
        <v>1011.77</v>
      </c>
      <c r="FP144" s="46">
        <f t="shared" si="676"/>
        <v>234.06751896088096</v>
      </c>
      <c r="FQ144" s="46">
        <f t="shared" si="677"/>
        <v>777.70248103911899</v>
      </c>
      <c r="FR144" s="51">
        <f t="shared" si="678"/>
        <v>139662.80889548943</v>
      </c>
      <c r="FS144" s="57">
        <f t="shared" si="930"/>
        <v>148146.71949307629</v>
      </c>
      <c r="FT144" s="58">
        <f t="shared" si="679"/>
        <v>893.98333333333335</v>
      </c>
      <c r="FU144" s="241">
        <f t="shared" si="905"/>
        <v>60.649999999999991</v>
      </c>
      <c r="FV144" s="51">
        <f t="shared" si="680"/>
        <v>833.33333333333337</v>
      </c>
      <c r="FW144" s="51">
        <f t="shared" si="681"/>
        <v>130833.33333333254</v>
      </c>
      <c r="FX144" s="153">
        <f t="shared" si="931"/>
        <v>139999.9999999993</v>
      </c>
      <c r="FY144" s="468">
        <f t="shared" si="866"/>
        <v>-893.98333333333335</v>
      </c>
      <c r="FZ144" s="46">
        <f t="shared" si="867"/>
        <v>-1075.95</v>
      </c>
      <c r="GA144" s="46">
        <f t="shared" si="682"/>
        <v>-1011.77</v>
      </c>
      <c r="GB144" s="48"/>
      <c r="GD144" s="45">
        <v>83</v>
      </c>
      <c r="GE144" s="46">
        <f t="shared" si="906"/>
        <v>1060.0875939185617</v>
      </c>
      <c r="GF144" s="128">
        <f t="shared" si="932"/>
        <v>64.44</v>
      </c>
      <c r="GG144" s="128">
        <f t="shared" si="683"/>
        <v>995.6475939185616</v>
      </c>
      <c r="GH144" s="46">
        <f t="shared" si="684"/>
        <v>235.3166120885875</v>
      </c>
      <c r="GI144" s="46">
        <f t="shared" si="685"/>
        <v>760.33098182997412</v>
      </c>
      <c r="GJ144" s="51">
        <f t="shared" si="686"/>
        <v>140429.63627132255</v>
      </c>
      <c r="GK144" s="51">
        <f t="shared" si="933"/>
        <v>148724.04220635575</v>
      </c>
      <c r="GL144" s="153">
        <f t="shared" si="868"/>
        <v>10000</v>
      </c>
      <c r="GM144" s="45">
        <v>83</v>
      </c>
      <c r="GN144" s="46">
        <f t="shared" si="687"/>
        <v>1060.0899999999999</v>
      </c>
      <c r="GO144" s="46">
        <f t="shared" si="907"/>
        <v>64.44</v>
      </c>
      <c r="GP144" s="128">
        <f t="shared" si="869"/>
        <v>995.65</v>
      </c>
      <c r="GQ144" s="46">
        <f t="shared" si="688"/>
        <v>235.31626004152818</v>
      </c>
      <c r="GR144" s="46">
        <f t="shared" si="689"/>
        <v>760.33373995847182</v>
      </c>
      <c r="GS144" s="51">
        <f t="shared" si="690"/>
        <v>140429.42228495845</v>
      </c>
      <c r="GT144" s="57">
        <f t="shared" si="934"/>
        <v>148723.85830825308</v>
      </c>
      <c r="GU144" s="58">
        <f t="shared" si="691"/>
        <v>876.92633333333197</v>
      </c>
      <c r="GV144" s="52">
        <f t="shared" si="908"/>
        <v>61.010000000000005</v>
      </c>
      <c r="GW144" s="51">
        <f t="shared" si="870"/>
        <v>815.91633333333198</v>
      </c>
      <c r="GX144" s="57">
        <f t="shared" si="692"/>
        <v>131826.90433333334</v>
      </c>
      <c r="GY144" s="57">
        <f t="shared" si="935"/>
        <v>140801.98399999994</v>
      </c>
      <c r="GZ144" s="153">
        <f t="shared" si="871"/>
        <v>10000</v>
      </c>
      <c r="HA144" s="469">
        <f t="shared" si="693"/>
        <v>-876.92633333333197</v>
      </c>
      <c r="HB144" s="46">
        <f t="shared" si="694"/>
        <v>-1060.0899999999999</v>
      </c>
      <c r="HC144" s="46">
        <f t="shared" si="695"/>
        <v>-995.65</v>
      </c>
      <c r="HD144" s="48"/>
      <c r="HF144" s="45">
        <v>83</v>
      </c>
      <c r="HG144" s="46">
        <f t="shared" si="696"/>
        <v>1123.8775326810628</v>
      </c>
      <c r="HH144" s="46">
        <f t="shared" si="697"/>
        <v>250</v>
      </c>
      <c r="HI144" s="46">
        <f t="shared" si="698"/>
        <v>873.8775326810628</v>
      </c>
      <c r="HJ144" s="46">
        <f t="shared" si="699"/>
        <v>254.24332716342647</v>
      </c>
      <c r="HK144" s="46">
        <f t="shared" si="700"/>
        <v>619.63420551763636</v>
      </c>
      <c r="HL144" s="51">
        <f t="shared" si="701"/>
        <v>151926.36209253824</v>
      </c>
      <c r="HM144" s="153">
        <f t="shared" si="872"/>
        <v>10000</v>
      </c>
      <c r="HN144" s="58">
        <f t="shared" si="702"/>
        <v>933.33333333333724</v>
      </c>
      <c r="HO144" s="52">
        <f t="shared" si="703"/>
        <v>250</v>
      </c>
      <c r="HP144" s="51">
        <f t="shared" si="704"/>
        <v>683.33333333333724</v>
      </c>
      <c r="HQ144" s="57">
        <f t="shared" si="705"/>
        <v>143283.33333333253</v>
      </c>
      <c r="HR144" s="153">
        <f t="shared" si="873"/>
        <v>10000</v>
      </c>
      <c r="HS144" s="468">
        <f t="shared" si="706"/>
        <v>-933.33333333333724</v>
      </c>
      <c r="HT144" s="46">
        <f t="shared" si="707"/>
        <v>-1123.8775326810628</v>
      </c>
      <c r="HU144" s="46">
        <f t="shared" si="708"/>
        <v>-873.8775326810628</v>
      </c>
      <c r="HV144" s="48"/>
      <c r="HW144" s="29"/>
      <c r="HX144" s="45">
        <v>83</v>
      </c>
      <c r="HY144" s="128">
        <f t="shared" si="709"/>
        <v>1124.3399999999999</v>
      </c>
      <c r="HZ144" s="46">
        <f t="shared" si="710"/>
        <v>220.48</v>
      </c>
      <c r="IA144" s="46">
        <f t="shared" si="711"/>
        <v>903.86</v>
      </c>
      <c r="IB144" s="46">
        <f t="shared" si="712"/>
        <v>255.17767543258671</v>
      </c>
      <c r="IC144" s="46">
        <f t="shared" si="713"/>
        <v>648.68232456741327</v>
      </c>
      <c r="ID144" s="51">
        <f t="shared" si="714"/>
        <v>152457.92293498461</v>
      </c>
      <c r="IE144" s="153">
        <f t="shared" si="874"/>
        <v>10000</v>
      </c>
      <c r="IF144" s="58">
        <f t="shared" si="715"/>
        <v>930.14625019664186</v>
      </c>
      <c r="IG144" s="52">
        <f t="shared" si="716"/>
        <v>207.58</v>
      </c>
      <c r="IH144" s="51">
        <f t="shared" si="717"/>
        <v>722.56625019664182</v>
      </c>
      <c r="II144" s="57">
        <f t="shared" si="875"/>
        <v>143429.6212336788</v>
      </c>
      <c r="IJ144" s="153">
        <f t="shared" si="876"/>
        <v>10000</v>
      </c>
      <c r="IK144" s="468">
        <f t="shared" si="718"/>
        <v>-930.14625019664186</v>
      </c>
      <c r="IL144" s="46">
        <f t="shared" si="719"/>
        <v>-1124.3399999999999</v>
      </c>
      <c r="IM144" s="46">
        <f t="shared" si="720"/>
        <v>-903.86</v>
      </c>
      <c r="IN144" s="48"/>
      <c r="IO144" s="53">
        <f t="shared" si="721"/>
        <v>220.48636567284188</v>
      </c>
      <c r="IQ144" s="45">
        <v>83</v>
      </c>
      <c r="IR144" s="128">
        <f t="shared" si="722"/>
        <v>1126.4568749999989</v>
      </c>
      <c r="IS144" s="128">
        <f t="shared" si="723"/>
        <v>224.76</v>
      </c>
      <c r="IT144" s="128">
        <f t="shared" si="724"/>
        <v>901.69687499999895</v>
      </c>
      <c r="IU144" s="46">
        <f t="shared" si="902"/>
        <v>255.56</v>
      </c>
      <c r="IV144" s="46">
        <f t="shared" si="725"/>
        <v>646.13687499999901</v>
      </c>
      <c r="IW144" s="51">
        <f t="shared" si="726"/>
        <v>152692.67937500018</v>
      </c>
      <c r="IX144" s="199">
        <f t="shared" si="877"/>
        <v>10000</v>
      </c>
      <c r="IY144" s="128">
        <f t="shared" si="727"/>
        <v>220.66654110530814</v>
      </c>
      <c r="IZ144" s="408">
        <f t="shared" si="728"/>
        <v>0</v>
      </c>
      <c r="JA144" s="58">
        <f t="shared" si="729"/>
        <v>931.95916666666494</v>
      </c>
      <c r="JB144" s="52">
        <f t="shared" si="730"/>
        <v>211.64</v>
      </c>
      <c r="JC144" s="51">
        <f t="shared" si="731"/>
        <v>720.31916666666496</v>
      </c>
      <c r="JD144" s="57">
        <f t="shared" si="732"/>
        <v>143663.00916666674</v>
      </c>
      <c r="JE144" s="280">
        <f t="shared" si="733"/>
        <v>10000</v>
      </c>
      <c r="JF144" s="280">
        <f t="shared" si="734"/>
        <v>0</v>
      </c>
      <c r="JG144" s="468">
        <f t="shared" si="735"/>
        <v>-931.95916666666494</v>
      </c>
      <c r="JH144" s="46">
        <f t="shared" si="736"/>
        <v>-1126.4568749999989</v>
      </c>
      <c r="JI144" s="46">
        <f t="shared" si="737"/>
        <v>-901.69687499999895</v>
      </c>
      <c r="JJ144" s="48"/>
      <c r="JL144" s="45">
        <v>83</v>
      </c>
      <c r="JM144" s="46">
        <f t="shared" si="738"/>
        <v>1124.4930833333331</v>
      </c>
      <c r="JN144" s="46">
        <f t="shared" si="739"/>
        <v>217.82</v>
      </c>
      <c r="JO144" s="128">
        <f t="shared" si="740"/>
        <v>906.67308333333312</v>
      </c>
      <c r="JP144" s="46">
        <f t="shared" si="878"/>
        <v>255.4</v>
      </c>
      <c r="JQ144" s="46">
        <f t="shared" si="741"/>
        <v>651.27308333333315</v>
      </c>
      <c r="JR144" s="51">
        <f t="shared" si="742"/>
        <v>152586.26408333328</v>
      </c>
      <c r="JS144" s="51">
        <f t="shared" si="936"/>
        <v>148146.71949307629</v>
      </c>
      <c r="JT144" s="199">
        <f t="shared" si="879"/>
        <v>10000</v>
      </c>
      <c r="JU144" s="128">
        <f t="shared" si="743"/>
        <v>217.81099358987197</v>
      </c>
      <c r="JV144" s="408">
        <f t="shared" si="744"/>
        <v>0</v>
      </c>
      <c r="JW144" s="58">
        <f t="shared" si="745"/>
        <v>930.37233333333074</v>
      </c>
      <c r="JX144" s="52">
        <f t="shared" si="746"/>
        <v>205.84</v>
      </c>
      <c r="JY144" s="51">
        <f t="shared" si="747"/>
        <v>724.53233333333071</v>
      </c>
      <c r="JZ144" s="51">
        <f t="shared" si="748"/>
        <v>143568.93633333355</v>
      </c>
      <c r="KA144" s="199">
        <f t="shared" si="937"/>
        <v>139999.9999999993</v>
      </c>
      <c r="KB144" s="128">
        <f t="shared" si="880"/>
        <v>10000</v>
      </c>
      <c r="KC144" s="204">
        <f t="shared" si="749"/>
        <v>0</v>
      </c>
      <c r="KD144" s="468">
        <f t="shared" si="881"/>
        <v>-930.37233333333074</v>
      </c>
      <c r="KE144" s="46">
        <f t="shared" si="750"/>
        <v>-1124.4930833333331</v>
      </c>
      <c r="KF144" s="46">
        <f t="shared" si="751"/>
        <v>-906.67308333333312</v>
      </c>
      <c r="KG144" s="48"/>
      <c r="KI144" s="45">
        <v>83</v>
      </c>
      <c r="KJ144" s="46">
        <f t="shared" si="752"/>
        <v>1124.4890404061762</v>
      </c>
      <c r="KK144" s="46">
        <f t="shared" si="753"/>
        <v>220.6</v>
      </c>
      <c r="KL144" s="128">
        <f t="shared" si="754"/>
        <v>903.88904040617615</v>
      </c>
      <c r="KM144" s="46">
        <f t="shared" si="755"/>
        <v>255.31549243209767</v>
      </c>
      <c r="KN144" s="46">
        <f t="shared" si="756"/>
        <v>648.57354797407845</v>
      </c>
      <c r="KO144" s="51">
        <f t="shared" si="757"/>
        <v>152540.72191128452</v>
      </c>
      <c r="KP144" s="199">
        <f t="shared" si="938"/>
        <v>152127.63783534622</v>
      </c>
      <c r="KQ144" s="199">
        <f t="shared" si="882"/>
        <v>10000</v>
      </c>
      <c r="KR144" s="128">
        <f t="shared" si="758"/>
        <v>286.05649991235242</v>
      </c>
      <c r="KS144" s="408">
        <f t="shared" si="759"/>
        <v>0</v>
      </c>
      <c r="KT144" s="45">
        <v>83</v>
      </c>
      <c r="KU144" s="46">
        <f t="shared" si="883"/>
        <v>1124.49</v>
      </c>
      <c r="KV144" s="46">
        <f t="shared" si="760"/>
        <v>220.6</v>
      </c>
      <c r="KW144" s="128">
        <f t="shared" si="761"/>
        <v>903.89</v>
      </c>
      <c r="KX144" s="46">
        <f t="shared" si="762"/>
        <v>255.31535202862713</v>
      </c>
      <c r="KY144" s="46">
        <f t="shared" si="763"/>
        <v>648.57464797137288</v>
      </c>
      <c r="KZ144" s="51">
        <f t="shared" si="764"/>
        <v>152540.63656920491</v>
      </c>
      <c r="LA144" s="153">
        <f t="shared" si="939"/>
        <v>152127.63783534622</v>
      </c>
      <c r="LB144" s="58">
        <f t="shared" si="765"/>
        <v>930.59633333333579</v>
      </c>
      <c r="LC144" s="52">
        <f t="shared" si="766"/>
        <v>209.26</v>
      </c>
      <c r="LD144" s="51">
        <f t="shared" si="767"/>
        <v>721.3363333333358</v>
      </c>
      <c r="LE144" s="51">
        <f t="shared" si="768"/>
        <v>143550.7643333333</v>
      </c>
      <c r="LF144" s="51">
        <f t="shared" si="940"/>
        <v>144306.53599999996</v>
      </c>
      <c r="LG144" s="128">
        <f t="shared" si="769"/>
        <v>10000</v>
      </c>
      <c r="LH144" s="204">
        <f t="shared" si="770"/>
        <v>0</v>
      </c>
      <c r="LI144" s="479">
        <f t="shared" si="771"/>
        <v>-930.59633333333579</v>
      </c>
      <c r="LJ144" s="46">
        <f t="shared" si="884"/>
        <v>-1124.49</v>
      </c>
      <c r="LK144" s="46">
        <f t="shared" si="885"/>
        <v>-903.89</v>
      </c>
      <c r="LL144" s="48"/>
      <c r="LN144" s="45">
        <v>83</v>
      </c>
      <c r="LO144" s="46">
        <f t="shared" si="772"/>
        <v>1123.1238136873469</v>
      </c>
      <c r="LP144" s="46">
        <f t="shared" si="909"/>
        <v>286.66000000000003</v>
      </c>
      <c r="LQ144" s="46">
        <f t="shared" si="773"/>
        <v>836.46381368734683</v>
      </c>
      <c r="LR144" s="46">
        <f t="shared" si="774"/>
        <v>252.82977108695471</v>
      </c>
      <c r="LS144" s="46">
        <f t="shared" si="775"/>
        <v>583.63404260039215</v>
      </c>
      <c r="LT144" s="51">
        <f t="shared" si="776"/>
        <v>151114.22860957243</v>
      </c>
      <c r="LU144" s="199">
        <f t="shared" si="886"/>
        <v>10000</v>
      </c>
      <c r="LV144" s="58">
        <f t="shared" si="777"/>
        <v>933.33033333333128</v>
      </c>
      <c r="LW144" s="52">
        <f t="shared" si="910"/>
        <v>286.66000000000003</v>
      </c>
      <c r="LX144" s="51">
        <f t="shared" si="778"/>
        <v>646.6703333333312</v>
      </c>
      <c r="LY144" s="51">
        <f t="shared" si="779"/>
        <v>142566.28233333296</v>
      </c>
      <c r="LZ144" s="46">
        <f t="shared" si="887"/>
        <v>286.66000000000003</v>
      </c>
      <c r="MA144" s="199">
        <f t="shared" si="888"/>
        <v>10000</v>
      </c>
      <c r="MB144" s="468">
        <f t="shared" si="780"/>
        <v>-933.33033333333128</v>
      </c>
      <c r="MC144" s="46">
        <f t="shared" si="781"/>
        <v>-1123.1238136873469</v>
      </c>
      <c r="MD144" s="46">
        <f t="shared" si="782"/>
        <v>-836.46381368734683</v>
      </c>
      <c r="ME144" s="48"/>
      <c r="MG144" s="45">
        <v>83</v>
      </c>
      <c r="MH144" s="46">
        <f t="shared" si="783"/>
        <v>1076.608661999408</v>
      </c>
      <c r="MI144" s="46">
        <f t="shared" si="911"/>
        <v>159.42000000000002</v>
      </c>
      <c r="MJ144" s="46">
        <f t="shared" si="784"/>
        <v>917.18866199940794</v>
      </c>
      <c r="MK144" s="46">
        <f t="shared" si="785"/>
        <v>245.27006833531649</v>
      </c>
      <c r="ML144" s="46">
        <f t="shared" si="786"/>
        <v>671.91859366409142</v>
      </c>
      <c r="MM144" s="51">
        <f t="shared" si="787"/>
        <v>146490.12240752578</v>
      </c>
      <c r="MN144" s="199">
        <f t="shared" si="889"/>
        <v>10000</v>
      </c>
      <c r="MO144" s="58">
        <f t="shared" si="788"/>
        <v>889.32945707741396</v>
      </c>
      <c r="MP144" s="52">
        <f t="shared" si="912"/>
        <v>149.87</v>
      </c>
      <c r="MQ144" s="51">
        <f t="shared" si="789"/>
        <v>739.45945707741396</v>
      </c>
      <c r="MR144" s="57">
        <f t="shared" si="790"/>
        <v>137615.90506257463</v>
      </c>
      <c r="MS144" s="199">
        <f t="shared" si="890"/>
        <v>10000</v>
      </c>
      <c r="MT144" s="468">
        <f t="shared" si="891"/>
        <v>-889.32945707741396</v>
      </c>
      <c r="MU144" s="46">
        <f t="shared" si="791"/>
        <v>-1076.608661999408</v>
      </c>
      <c r="MV144" s="46">
        <f t="shared" si="792"/>
        <v>-917.18866199940794</v>
      </c>
      <c r="MW144" s="48"/>
      <c r="MY144" s="45">
        <v>83</v>
      </c>
      <c r="MZ144" s="46">
        <f t="shared" si="793"/>
        <v>1076.608661999408</v>
      </c>
      <c r="NA144" s="46">
        <f t="shared" si="913"/>
        <v>159.42000000000002</v>
      </c>
      <c r="NB144" s="128">
        <f t="shared" si="794"/>
        <v>917.18866199940794</v>
      </c>
      <c r="NC144" s="46">
        <f t="shared" si="795"/>
        <v>245.27006833531649</v>
      </c>
      <c r="ND144" s="46">
        <f t="shared" si="796"/>
        <v>671.91859366409142</v>
      </c>
      <c r="NE144" s="51">
        <f t="shared" si="797"/>
        <v>146490.12240752578</v>
      </c>
      <c r="NF144" s="153">
        <f t="shared" si="892"/>
        <v>10000</v>
      </c>
      <c r="NG144" s="45">
        <v>83</v>
      </c>
      <c r="NH144" s="46">
        <f t="shared" si="798"/>
        <v>1076.6099999999999</v>
      </c>
      <c r="NI144" s="46">
        <f t="shared" si="914"/>
        <v>159.42000000000002</v>
      </c>
      <c r="NJ144" s="128">
        <f t="shared" si="893"/>
        <v>917.19</v>
      </c>
      <c r="NK144" s="46">
        <f t="shared" si="894"/>
        <v>245.26985556199034</v>
      </c>
      <c r="NL144" s="46">
        <f t="shared" si="799"/>
        <v>671.92014443800974</v>
      </c>
      <c r="NM144" s="51">
        <f t="shared" si="800"/>
        <v>146489.9931927562</v>
      </c>
      <c r="NN144" s="58">
        <f t="shared" si="801"/>
        <v>888.78037499999857</v>
      </c>
      <c r="NO144" s="52">
        <f t="shared" si="915"/>
        <v>149.93</v>
      </c>
      <c r="NP144" s="51">
        <f t="shared" si="802"/>
        <v>738.85037499999862</v>
      </c>
      <c r="NQ144" s="57">
        <f t="shared" si="803"/>
        <v>137663.28887500017</v>
      </c>
      <c r="NR144" s="153">
        <f t="shared" si="895"/>
        <v>10000</v>
      </c>
      <c r="NS144" s="469">
        <f t="shared" si="804"/>
        <v>-888.78037499999857</v>
      </c>
      <c r="NT144" s="46">
        <f t="shared" si="805"/>
        <v>-1076.6099999999999</v>
      </c>
      <c r="NU144" s="46">
        <f t="shared" si="806"/>
        <v>-917.19</v>
      </c>
      <c r="NV144" s="48"/>
      <c r="NX144" s="45">
        <v>83</v>
      </c>
      <c r="NY144" s="46">
        <f t="shared" si="807"/>
        <v>1076.6456011701148</v>
      </c>
      <c r="NZ144" s="46">
        <f t="shared" si="916"/>
        <v>160.47999999999999</v>
      </c>
      <c r="OA144" s="46">
        <f t="shared" si="808"/>
        <v>916.16560117011477</v>
      </c>
      <c r="OB144" s="46">
        <f t="shared" si="809"/>
        <v>245.3489693318754</v>
      </c>
      <c r="OC144" s="46">
        <f t="shared" si="810"/>
        <v>670.81663183823935</v>
      </c>
      <c r="OD144" s="51">
        <f t="shared" si="811"/>
        <v>146538.56496728698</v>
      </c>
      <c r="OE144" s="57">
        <f t="shared" si="941"/>
        <v>148146.71949307629</v>
      </c>
      <c r="OF144" s="153">
        <f t="shared" si="896"/>
        <v>10000</v>
      </c>
      <c r="OG144" s="58">
        <f t="shared" si="812"/>
        <v>889.48383333333379</v>
      </c>
      <c r="OH144" s="241">
        <f t="shared" si="942"/>
        <v>151.64999999999998</v>
      </c>
      <c r="OI144" s="51">
        <f t="shared" si="813"/>
        <v>737.83383333333381</v>
      </c>
      <c r="OJ144" s="51">
        <f t="shared" si="814"/>
        <v>137677.51183333329</v>
      </c>
      <c r="OK144" s="153">
        <f t="shared" si="943"/>
        <v>139999.9999999993</v>
      </c>
      <c r="OL144" s="153">
        <f t="shared" si="897"/>
        <v>10000</v>
      </c>
      <c r="OM144" s="468">
        <f t="shared" si="898"/>
        <v>-889.48383333333379</v>
      </c>
      <c r="ON144" s="46">
        <f t="shared" si="899"/>
        <v>-1076.6456011701148</v>
      </c>
      <c r="OO144" s="46">
        <f t="shared" si="815"/>
        <v>-916.16560117011477</v>
      </c>
      <c r="OP144" s="48"/>
      <c r="OR144" s="45">
        <v>83</v>
      </c>
      <c r="OS144" s="46">
        <f t="shared" si="816"/>
        <v>1076.765700416463</v>
      </c>
      <c r="OT144" s="46">
        <f t="shared" si="917"/>
        <v>161.11000000000001</v>
      </c>
      <c r="OU144" s="128">
        <f t="shared" si="817"/>
        <v>915.65570041646299</v>
      </c>
      <c r="OV144" s="46">
        <f t="shared" si="818"/>
        <v>245.35651734606583</v>
      </c>
      <c r="OW144" s="46">
        <f t="shared" si="819"/>
        <v>670.29918307039713</v>
      </c>
      <c r="OX144" s="51">
        <f t="shared" si="820"/>
        <v>146543.61122456909</v>
      </c>
      <c r="OY144" s="51">
        <f t="shared" si="944"/>
        <v>148724.04220635575</v>
      </c>
      <c r="OZ144" s="153">
        <f t="shared" si="900"/>
        <v>10000</v>
      </c>
      <c r="PA144" s="45">
        <v>83</v>
      </c>
      <c r="PB144" s="46">
        <f t="shared" si="821"/>
        <v>1076.765700416463</v>
      </c>
      <c r="PC144" s="46">
        <f t="shared" si="945"/>
        <v>161.11000000000001</v>
      </c>
      <c r="PD144" s="128">
        <f t="shared" si="822"/>
        <v>915.65570041646299</v>
      </c>
      <c r="PE144" s="46">
        <f t="shared" si="823"/>
        <v>245.35651734606583</v>
      </c>
      <c r="PF144" s="46">
        <f t="shared" si="824"/>
        <v>670.29918307039713</v>
      </c>
      <c r="PG144" s="51">
        <f t="shared" si="825"/>
        <v>146543.61122456909</v>
      </c>
      <c r="PH144" s="57">
        <f t="shared" si="946"/>
        <v>148723.85830825308</v>
      </c>
      <c r="PI144" s="688">
        <f t="shared" si="826"/>
        <v>889.6533333333341</v>
      </c>
      <c r="PJ144" s="52">
        <f t="shared" si="947"/>
        <v>152.53</v>
      </c>
      <c r="PK144" s="51">
        <f t="shared" si="827"/>
        <v>737.12333333333413</v>
      </c>
      <c r="PL144" s="57">
        <f t="shared" si="828"/>
        <v>137688.96333333364</v>
      </c>
      <c r="PM144" s="57">
        <f t="shared" si="948"/>
        <v>140801.98399999994</v>
      </c>
      <c r="PN144" s="153">
        <f t="shared" si="901"/>
        <v>10000</v>
      </c>
      <c r="PO144" s="469">
        <f t="shared" si="829"/>
        <v>-889.6533333333341</v>
      </c>
      <c r="PP144" s="46">
        <f t="shared" si="830"/>
        <v>-1076.765700416463</v>
      </c>
      <c r="PQ144" s="46">
        <f t="shared" si="831"/>
        <v>-915.65570041646299</v>
      </c>
      <c r="PR144" s="48"/>
    </row>
    <row r="145" spans="2:434" hidden="1" x14ac:dyDescent="0.3">
      <c r="B145" s="45">
        <v>84</v>
      </c>
      <c r="C145" s="46">
        <f t="shared" si="596"/>
        <v>1111.77</v>
      </c>
      <c r="D145" s="46">
        <f t="shared" si="597"/>
        <v>100</v>
      </c>
      <c r="E145" s="46">
        <f t="shared" si="598"/>
        <v>1011.77</v>
      </c>
      <c r="F145" s="46">
        <f t="shared" si="599"/>
        <v>232.77134815914906</v>
      </c>
      <c r="G145" s="46">
        <f t="shared" si="600"/>
        <v>778.99865184085093</v>
      </c>
      <c r="H145" s="51">
        <f t="shared" si="601"/>
        <v>138883.81024364859</v>
      </c>
      <c r="I145" s="58">
        <f t="shared" si="602"/>
        <v>933.33333333333337</v>
      </c>
      <c r="J145" s="52">
        <f t="shared" si="603"/>
        <v>100</v>
      </c>
      <c r="K145" s="51">
        <f t="shared" si="604"/>
        <v>833.33333333333337</v>
      </c>
      <c r="L145" s="57">
        <f t="shared" si="605"/>
        <v>129999.99999999921</v>
      </c>
      <c r="M145" s="468">
        <f t="shared" si="832"/>
        <v>-933.33333333333337</v>
      </c>
      <c r="N145" s="46">
        <f t="shared" si="833"/>
        <v>-1111.77</v>
      </c>
      <c r="O145" s="47"/>
      <c r="P145" s="46">
        <f t="shared" si="834"/>
        <v>-1011.77</v>
      </c>
      <c r="Q145" s="48"/>
      <c r="R145" s="29"/>
      <c r="S145" s="29"/>
      <c r="T145" s="45">
        <v>84</v>
      </c>
      <c r="U145" s="46">
        <f t="shared" si="606"/>
        <v>1142.23</v>
      </c>
      <c r="V145" s="46">
        <f t="shared" si="607"/>
        <v>130.46</v>
      </c>
      <c r="W145" s="46">
        <f t="shared" si="835"/>
        <v>1011.77</v>
      </c>
      <c r="X145" s="46">
        <f t="shared" si="608"/>
        <v>232.77134815914906</v>
      </c>
      <c r="Y145" s="46">
        <f t="shared" si="609"/>
        <v>778.99865184085093</v>
      </c>
      <c r="Z145" s="51">
        <f t="shared" si="610"/>
        <v>138883.81024364859</v>
      </c>
      <c r="AA145" s="58">
        <f t="shared" si="611"/>
        <v>955.5533333333334</v>
      </c>
      <c r="AB145" s="52">
        <f t="shared" si="612"/>
        <v>122.22</v>
      </c>
      <c r="AC145" s="51">
        <f t="shared" si="613"/>
        <v>833.33333333333337</v>
      </c>
      <c r="AD145" s="57">
        <f t="shared" si="614"/>
        <v>129999.99999999921</v>
      </c>
      <c r="AE145" s="468">
        <f t="shared" si="836"/>
        <v>-955.5533333333334</v>
      </c>
      <c r="AF145" s="46">
        <f t="shared" si="615"/>
        <v>-1142.23</v>
      </c>
      <c r="AG145" s="47"/>
      <c r="AH145" s="46">
        <f t="shared" si="837"/>
        <v>-1011.77</v>
      </c>
      <c r="AI145" s="48"/>
      <c r="AJ145" s="29"/>
      <c r="AK145" s="45">
        <v>84</v>
      </c>
      <c r="AL145" s="46">
        <f t="shared" si="616"/>
        <v>1117.72</v>
      </c>
      <c r="AM145" s="46"/>
      <c r="AN145" s="46"/>
      <c r="AO145" s="46">
        <f t="shared" si="617"/>
        <v>130.4</v>
      </c>
      <c r="AP145" s="128">
        <f t="shared" si="618"/>
        <v>987.32</v>
      </c>
      <c r="AQ145" s="128"/>
      <c r="AR145" s="128"/>
      <c r="AS145" s="46">
        <f t="shared" si="619"/>
        <v>240.3962187848102</v>
      </c>
      <c r="AT145" s="46">
        <f t="shared" si="620"/>
        <v>746.92378121518982</v>
      </c>
      <c r="AU145" s="51"/>
      <c r="AV145" s="51"/>
      <c r="AW145" s="51">
        <f t="shared" si="621"/>
        <v>143490.80748967093</v>
      </c>
      <c r="AX145" s="58">
        <f t="shared" si="622"/>
        <v>927.38215694565588</v>
      </c>
      <c r="AY145" s="52"/>
      <c r="AZ145" s="52"/>
      <c r="BA145" s="52">
        <f t="shared" si="623"/>
        <v>122.66</v>
      </c>
      <c r="BB145" s="51">
        <f t="shared" si="624"/>
        <v>804.72215694565591</v>
      </c>
      <c r="BC145" s="51"/>
      <c r="BD145" s="51"/>
      <c r="BE145" s="57">
        <f t="shared" si="625"/>
        <v>134876.65881656489</v>
      </c>
      <c r="BF145" s="468">
        <f t="shared" si="626"/>
        <v>-927.38215694565588</v>
      </c>
      <c r="BG145" s="46">
        <f t="shared" si="627"/>
        <v>-1117.72</v>
      </c>
      <c r="BH145" s="46">
        <f t="shared" si="628"/>
        <v>-987.32</v>
      </c>
      <c r="BI145" s="48"/>
      <c r="BJ145" s="12"/>
      <c r="BK145" s="45">
        <v>84</v>
      </c>
      <c r="BL145" s="46">
        <f t="shared" si="838"/>
        <v>1144.49</v>
      </c>
      <c r="BM145" s="46">
        <f t="shared" si="839"/>
        <v>132.72</v>
      </c>
      <c r="BN145" s="46">
        <f t="shared" si="840"/>
        <v>1011.77</v>
      </c>
      <c r="BO145" s="46">
        <f t="shared" si="629"/>
        <v>232.77134815914906</v>
      </c>
      <c r="BP145" s="46">
        <f t="shared" si="630"/>
        <v>778.99865184085093</v>
      </c>
      <c r="BQ145" s="149">
        <f t="shared" si="631"/>
        <v>138883.81024364859</v>
      </c>
      <c r="BR145" s="57">
        <f t="shared" si="918"/>
        <v>148146.71949307629</v>
      </c>
      <c r="BS145" s="58">
        <f t="shared" si="632"/>
        <v>958.75333333333333</v>
      </c>
      <c r="BT145" s="52">
        <f t="shared" si="841"/>
        <v>125.42</v>
      </c>
      <c r="BU145" s="51">
        <f t="shared" si="633"/>
        <v>833.33333333333337</v>
      </c>
      <c r="BV145" s="149">
        <f t="shared" si="634"/>
        <v>129999.99999999921</v>
      </c>
      <c r="BW145" s="153">
        <f t="shared" si="919"/>
        <v>139999.9999999993</v>
      </c>
      <c r="BX145" s="468">
        <f t="shared" si="842"/>
        <v>-958.75333333333333</v>
      </c>
      <c r="BY145" s="46">
        <f t="shared" si="843"/>
        <v>-1144.49</v>
      </c>
      <c r="BZ145" s="46">
        <f t="shared" si="635"/>
        <v>-1011.77</v>
      </c>
      <c r="CA145" s="48"/>
      <c r="CB145" s="29"/>
      <c r="CC145" s="45">
        <v>84</v>
      </c>
      <c r="CD145" s="239">
        <f t="shared" si="636"/>
        <v>1117.6300000000001</v>
      </c>
      <c r="CE145" s="239">
        <f t="shared" si="844"/>
        <v>132.6</v>
      </c>
      <c r="CF145" s="128">
        <f t="shared" si="637"/>
        <v>985.03</v>
      </c>
      <c r="CG145" s="46">
        <f t="shared" si="845"/>
        <v>240.0232090852445</v>
      </c>
      <c r="CH145" s="46">
        <f t="shared" si="638"/>
        <v>745.00679091475547</v>
      </c>
      <c r="CI145" s="149">
        <f t="shared" si="639"/>
        <v>143268.91866023195</v>
      </c>
      <c r="CJ145" s="199">
        <f t="shared" si="920"/>
        <v>152127.63783534622</v>
      </c>
      <c r="CK145" s="153">
        <f t="shared" si="846"/>
        <v>10000</v>
      </c>
      <c r="CL145" s="45">
        <v>84</v>
      </c>
      <c r="CM145" s="46">
        <f t="shared" si="847"/>
        <v>1117.6300000000001</v>
      </c>
      <c r="CN145" s="239">
        <f t="shared" si="640"/>
        <v>132.6</v>
      </c>
      <c r="CO145" s="128">
        <f t="shared" si="641"/>
        <v>985.03</v>
      </c>
      <c r="CP145" s="46">
        <f t="shared" si="642"/>
        <v>240.0232090852445</v>
      </c>
      <c r="CQ145" s="46">
        <f t="shared" si="643"/>
        <v>745.00679091475547</v>
      </c>
      <c r="CR145" s="149">
        <f t="shared" si="644"/>
        <v>143268.91866023195</v>
      </c>
      <c r="CS145" s="153">
        <f t="shared" si="921"/>
        <v>152127.63783534622</v>
      </c>
      <c r="CT145" s="58">
        <f t="shared" si="645"/>
        <v>927.86033333333398</v>
      </c>
      <c r="CU145" s="52">
        <f t="shared" si="848"/>
        <v>125.78</v>
      </c>
      <c r="CV145" s="51">
        <f t="shared" si="849"/>
        <v>802.08033333333401</v>
      </c>
      <c r="CW145" s="149">
        <f t="shared" si="646"/>
        <v>134681.57199999981</v>
      </c>
      <c r="CX145" s="57">
        <f t="shared" si="922"/>
        <v>144306.53599999996</v>
      </c>
      <c r="CY145" s="153">
        <f t="shared" si="850"/>
        <v>10000</v>
      </c>
      <c r="CZ145" s="479">
        <f t="shared" si="647"/>
        <v>-927.86033333333398</v>
      </c>
      <c r="DA145" s="46">
        <f t="shared" si="851"/>
        <v>-1117.6300000000001</v>
      </c>
      <c r="DB145" s="46">
        <f t="shared" si="852"/>
        <v>-985.03</v>
      </c>
      <c r="DC145" s="48"/>
      <c r="DE145" s="237">
        <v>84</v>
      </c>
      <c r="DF145" s="46">
        <f t="shared" si="648"/>
        <v>1098.43</v>
      </c>
      <c r="DG145" s="239">
        <f t="shared" si="923"/>
        <v>86.66</v>
      </c>
      <c r="DH145" s="46">
        <f t="shared" si="649"/>
        <v>1011.77</v>
      </c>
      <c r="DI145" s="46">
        <f t="shared" si="650"/>
        <v>232.77134815914906</v>
      </c>
      <c r="DJ145" s="46">
        <f t="shared" si="651"/>
        <v>778.99865184085093</v>
      </c>
      <c r="DK145" s="51">
        <f t="shared" si="652"/>
        <v>138883.81024364859</v>
      </c>
      <c r="DL145" s="58">
        <f t="shared" si="653"/>
        <v>919.99333333333334</v>
      </c>
      <c r="DM145" s="240">
        <f t="shared" si="924"/>
        <v>86.66</v>
      </c>
      <c r="DN145" s="51">
        <f t="shared" si="654"/>
        <v>833.33333333333337</v>
      </c>
      <c r="DO145" s="57">
        <f t="shared" si="655"/>
        <v>129999.99999999921</v>
      </c>
      <c r="DP145" s="468">
        <f t="shared" si="853"/>
        <v>-919.99333333333334</v>
      </c>
      <c r="DQ145" s="46">
        <f t="shared" si="854"/>
        <v>-1098.43</v>
      </c>
      <c r="DR145" s="47"/>
      <c r="DS145" s="46">
        <f t="shared" si="855"/>
        <v>-1011.77</v>
      </c>
      <c r="DT145" s="48"/>
      <c r="DU145" s="29"/>
      <c r="DV145" s="237">
        <v>84</v>
      </c>
      <c r="DW145" s="46">
        <f t="shared" si="856"/>
        <v>1072.28</v>
      </c>
      <c r="DX145" s="239">
        <f t="shared" si="925"/>
        <v>60.51</v>
      </c>
      <c r="DY145" s="46">
        <f t="shared" si="857"/>
        <v>1011.77</v>
      </c>
      <c r="DZ145" s="46">
        <f t="shared" si="656"/>
        <v>232.77134815914906</v>
      </c>
      <c r="EA145" s="46">
        <f t="shared" si="657"/>
        <v>778.99865184085093</v>
      </c>
      <c r="EB145" s="51">
        <f t="shared" si="658"/>
        <v>138883.81024364859</v>
      </c>
      <c r="EC145" s="58">
        <f t="shared" si="659"/>
        <v>890.01333333333332</v>
      </c>
      <c r="ED145" s="240">
        <f t="shared" si="926"/>
        <v>56.68</v>
      </c>
      <c r="EE145" s="51">
        <f t="shared" si="660"/>
        <v>833.33333333333337</v>
      </c>
      <c r="EF145" s="57">
        <f t="shared" si="661"/>
        <v>129999.99999999921</v>
      </c>
      <c r="EG145" s="468">
        <f t="shared" si="858"/>
        <v>-890.01333333333332</v>
      </c>
      <c r="EH145" s="46">
        <f t="shared" si="859"/>
        <v>-1072.28</v>
      </c>
      <c r="EI145" s="47"/>
      <c r="EJ145" s="46">
        <f t="shared" si="860"/>
        <v>-1011.77</v>
      </c>
      <c r="EK145" s="48"/>
      <c r="EL145" s="29"/>
      <c r="EM145" s="237">
        <v>84</v>
      </c>
      <c r="EN145" s="239">
        <f t="shared" si="903"/>
        <v>1058.0868689014749</v>
      </c>
      <c r="EO145" s="239">
        <f t="shared" si="927"/>
        <v>60.870000000000005</v>
      </c>
      <c r="EP145" s="128">
        <f t="shared" si="662"/>
        <v>997.21686890147487</v>
      </c>
      <c r="EQ145" s="46">
        <f t="shared" si="663"/>
        <v>234.15779973625922</v>
      </c>
      <c r="ER145" s="46">
        <f t="shared" si="664"/>
        <v>763.05906916521565</v>
      </c>
      <c r="ES145" s="51">
        <f t="shared" si="665"/>
        <v>139731.62077259034</v>
      </c>
      <c r="ET145" s="153">
        <f t="shared" si="861"/>
        <v>10000</v>
      </c>
      <c r="EU145" s="237">
        <v>84</v>
      </c>
      <c r="EV145" s="46">
        <f t="shared" si="666"/>
        <v>1058.0899999999999</v>
      </c>
      <c r="EW145" s="239">
        <f t="shared" si="928"/>
        <v>60.870000000000005</v>
      </c>
      <c r="EX145" s="128">
        <f t="shared" si="667"/>
        <v>997.22</v>
      </c>
      <c r="EY145" s="46">
        <f t="shared" si="668"/>
        <v>234.15731859449147</v>
      </c>
      <c r="EZ145" s="46">
        <f t="shared" si="669"/>
        <v>763.06268140550856</v>
      </c>
      <c r="FA145" s="51">
        <f t="shared" si="670"/>
        <v>139731.32847528937</v>
      </c>
      <c r="FB145" s="58">
        <f t="shared" si="671"/>
        <v>874.86920833333363</v>
      </c>
      <c r="FC145" s="240">
        <f t="shared" si="929"/>
        <v>57.14</v>
      </c>
      <c r="FD145" s="51">
        <f t="shared" si="862"/>
        <v>817.72920833333364</v>
      </c>
      <c r="FE145" s="57">
        <f t="shared" si="672"/>
        <v>131057.78649999984</v>
      </c>
      <c r="FF145" s="153">
        <f t="shared" si="863"/>
        <v>10000</v>
      </c>
      <c r="FG145" s="469">
        <f t="shared" si="673"/>
        <v>-874.86920833333363</v>
      </c>
      <c r="FH145" s="46">
        <f t="shared" si="674"/>
        <v>-1058.0899999999999</v>
      </c>
      <c r="FI145" s="46">
        <f t="shared" si="675"/>
        <v>-997.22</v>
      </c>
      <c r="FJ145" s="48"/>
      <c r="FL145" s="237">
        <v>84</v>
      </c>
      <c r="FM145" s="46">
        <f t="shared" si="864"/>
        <v>1075.95</v>
      </c>
      <c r="FN145" s="239">
        <f t="shared" si="904"/>
        <v>64.180000000000007</v>
      </c>
      <c r="FO145" s="46">
        <f t="shared" si="865"/>
        <v>1011.77</v>
      </c>
      <c r="FP145" s="46">
        <f t="shared" si="676"/>
        <v>232.77134815914906</v>
      </c>
      <c r="FQ145" s="46">
        <f t="shared" si="677"/>
        <v>778.99865184085093</v>
      </c>
      <c r="FR145" s="149">
        <f t="shared" si="678"/>
        <v>138883.81024364859</v>
      </c>
      <c r="FS145" s="57">
        <f t="shared" si="930"/>
        <v>148146.71949307629</v>
      </c>
      <c r="FT145" s="58">
        <f t="shared" si="679"/>
        <v>893.98333333333335</v>
      </c>
      <c r="FU145" s="240">
        <f t="shared" si="905"/>
        <v>60.649999999999991</v>
      </c>
      <c r="FV145" s="51">
        <f t="shared" si="680"/>
        <v>833.33333333333337</v>
      </c>
      <c r="FW145" s="149">
        <f t="shared" si="681"/>
        <v>129999.99999999921</v>
      </c>
      <c r="FX145" s="153">
        <f t="shared" si="931"/>
        <v>139999.9999999993</v>
      </c>
      <c r="FY145" s="468">
        <f t="shared" si="866"/>
        <v>-893.98333333333335</v>
      </c>
      <c r="FZ145" s="46">
        <f t="shared" si="867"/>
        <v>-1075.95</v>
      </c>
      <c r="GA145" s="46">
        <f t="shared" si="682"/>
        <v>-1011.77</v>
      </c>
      <c r="GB145" s="48"/>
      <c r="GD145" s="237">
        <v>84</v>
      </c>
      <c r="GE145" s="239">
        <f t="shared" si="906"/>
        <v>1060.0875939185617</v>
      </c>
      <c r="GF145" s="239">
        <f t="shared" si="932"/>
        <v>64.44</v>
      </c>
      <c r="GG145" s="128">
        <f t="shared" si="683"/>
        <v>995.6475939185616</v>
      </c>
      <c r="GH145" s="46">
        <f t="shared" si="684"/>
        <v>234.0493937855376</v>
      </c>
      <c r="GI145" s="46">
        <f t="shared" si="685"/>
        <v>761.59820013302397</v>
      </c>
      <c r="GJ145" s="149">
        <f t="shared" si="686"/>
        <v>139668.03807118954</v>
      </c>
      <c r="GK145" s="51">
        <f t="shared" si="933"/>
        <v>148724.04220635575</v>
      </c>
      <c r="GL145" s="153">
        <f t="shared" si="868"/>
        <v>10000</v>
      </c>
      <c r="GM145" s="237">
        <v>84</v>
      </c>
      <c r="GN145" s="46">
        <f t="shared" si="687"/>
        <v>1060.0899999999999</v>
      </c>
      <c r="GO145" s="239">
        <f t="shared" si="907"/>
        <v>64.44</v>
      </c>
      <c r="GP145" s="128">
        <f t="shared" si="869"/>
        <v>995.65</v>
      </c>
      <c r="GQ145" s="46">
        <f t="shared" si="688"/>
        <v>234.04903714159741</v>
      </c>
      <c r="GR145" s="46">
        <f t="shared" si="689"/>
        <v>761.60096285840257</v>
      </c>
      <c r="GS145" s="149">
        <f t="shared" si="690"/>
        <v>139667.82132210003</v>
      </c>
      <c r="GT145" s="57">
        <f t="shared" si="934"/>
        <v>148723.85830825308</v>
      </c>
      <c r="GU145" s="58">
        <f t="shared" si="691"/>
        <v>876.92633333333197</v>
      </c>
      <c r="GV145" s="322">
        <f t="shared" si="908"/>
        <v>61.010000000000005</v>
      </c>
      <c r="GW145" s="51">
        <f t="shared" si="870"/>
        <v>815.91633333333198</v>
      </c>
      <c r="GX145" s="150">
        <f t="shared" si="692"/>
        <v>131010.98800000001</v>
      </c>
      <c r="GY145" s="57">
        <f t="shared" si="935"/>
        <v>140801.98399999994</v>
      </c>
      <c r="GZ145" s="153">
        <f t="shared" si="871"/>
        <v>10000</v>
      </c>
      <c r="HA145" s="469">
        <f t="shared" si="693"/>
        <v>-876.92633333333197</v>
      </c>
      <c r="HB145" s="46">
        <f t="shared" si="694"/>
        <v>-1060.0899999999999</v>
      </c>
      <c r="HC145" s="46">
        <f t="shared" si="695"/>
        <v>-995.65</v>
      </c>
      <c r="HD145" s="48"/>
      <c r="HF145" s="45">
        <v>84</v>
      </c>
      <c r="HG145" s="46">
        <f t="shared" si="696"/>
        <v>1123.8775326810628</v>
      </c>
      <c r="HH145" s="46">
        <f t="shared" si="697"/>
        <v>250</v>
      </c>
      <c r="HI145" s="46">
        <f t="shared" si="698"/>
        <v>873.8775326810628</v>
      </c>
      <c r="HJ145" s="46">
        <f t="shared" si="699"/>
        <v>253.21060348756373</v>
      </c>
      <c r="HK145" s="46">
        <f t="shared" si="700"/>
        <v>620.66692919349907</v>
      </c>
      <c r="HL145" s="51">
        <f t="shared" si="701"/>
        <v>151305.69516334473</v>
      </c>
      <c r="HM145" s="153">
        <f t="shared" si="872"/>
        <v>10000</v>
      </c>
      <c r="HN145" s="58">
        <f t="shared" si="702"/>
        <v>933.33333333333724</v>
      </c>
      <c r="HO145" s="52">
        <f t="shared" si="703"/>
        <v>250</v>
      </c>
      <c r="HP145" s="51">
        <f t="shared" si="704"/>
        <v>683.33333333333724</v>
      </c>
      <c r="HQ145" s="57">
        <f t="shared" si="705"/>
        <v>142599.99999999919</v>
      </c>
      <c r="HR145" s="153">
        <f t="shared" si="873"/>
        <v>10000</v>
      </c>
      <c r="HS145" s="468">
        <f t="shared" si="706"/>
        <v>-933.33333333333724</v>
      </c>
      <c r="HT145" s="46">
        <f t="shared" si="707"/>
        <v>-1123.8775326810628</v>
      </c>
      <c r="HU145" s="46">
        <f t="shared" si="708"/>
        <v>-873.8775326810628</v>
      </c>
      <c r="HV145" s="48"/>
      <c r="HW145" s="29"/>
      <c r="HX145" s="45">
        <v>84</v>
      </c>
      <c r="HY145" s="128">
        <f t="shared" si="709"/>
        <v>1124.3399999999999</v>
      </c>
      <c r="HZ145" s="46">
        <f t="shared" si="710"/>
        <v>219.54</v>
      </c>
      <c r="IA145" s="46">
        <f t="shared" si="711"/>
        <v>904.8</v>
      </c>
      <c r="IB145" s="46">
        <f t="shared" si="712"/>
        <v>254.09653822497435</v>
      </c>
      <c r="IC145" s="46">
        <f t="shared" si="713"/>
        <v>650.70346177502563</v>
      </c>
      <c r="ID145" s="51">
        <f t="shared" si="714"/>
        <v>151807.21947320958</v>
      </c>
      <c r="IE145" s="153">
        <f t="shared" si="874"/>
        <v>10000</v>
      </c>
      <c r="IF145" s="58">
        <f t="shared" si="715"/>
        <v>930.14625019664186</v>
      </c>
      <c r="IG145" s="52">
        <f t="shared" si="716"/>
        <v>206.54</v>
      </c>
      <c r="IH145" s="51">
        <f t="shared" si="717"/>
        <v>723.60625019664189</v>
      </c>
      <c r="II145" s="57">
        <f t="shared" si="875"/>
        <v>142706.01498348216</v>
      </c>
      <c r="IJ145" s="153">
        <f t="shared" si="876"/>
        <v>10000</v>
      </c>
      <c r="IK145" s="468">
        <f t="shared" si="718"/>
        <v>-930.14625019664186</v>
      </c>
      <c r="IL145" s="46">
        <f t="shared" si="719"/>
        <v>-1124.3399999999999</v>
      </c>
      <c r="IM145" s="46">
        <f t="shared" si="720"/>
        <v>-904.8</v>
      </c>
      <c r="IN145" s="48"/>
      <c r="IO145" s="53">
        <f t="shared" si="721"/>
        <v>219.55220866519605</v>
      </c>
      <c r="IQ145" s="45">
        <v>84</v>
      </c>
      <c r="IR145" s="128">
        <f t="shared" si="722"/>
        <v>1126.4568749999989</v>
      </c>
      <c r="IS145" s="128">
        <f t="shared" si="723"/>
        <v>223.82</v>
      </c>
      <c r="IT145" s="128">
        <f t="shared" si="724"/>
        <v>902.63687499999901</v>
      </c>
      <c r="IU145" s="46">
        <f t="shared" si="902"/>
        <v>254.49</v>
      </c>
      <c r="IV145" s="46">
        <f t="shared" si="725"/>
        <v>648.146874999999</v>
      </c>
      <c r="IW145" s="51">
        <f t="shared" si="726"/>
        <v>152044.53250000018</v>
      </c>
      <c r="IX145" s="199">
        <f t="shared" si="877"/>
        <v>10000</v>
      </c>
      <c r="IY145" s="128">
        <f t="shared" si="727"/>
        <v>219.73669964198041</v>
      </c>
      <c r="IZ145" s="408">
        <f t="shared" si="728"/>
        <v>0</v>
      </c>
      <c r="JA145" s="58">
        <f t="shared" si="729"/>
        <v>931.95916666666494</v>
      </c>
      <c r="JB145" s="52">
        <f t="shared" si="730"/>
        <v>210.58</v>
      </c>
      <c r="JC145" s="51">
        <f t="shared" si="731"/>
        <v>721.3791666666649</v>
      </c>
      <c r="JD145" s="57">
        <f t="shared" si="732"/>
        <v>142941.63000000009</v>
      </c>
      <c r="JE145" s="280">
        <f t="shared" si="733"/>
        <v>10000</v>
      </c>
      <c r="JF145" s="280">
        <f t="shared" si="734"/>
        <v>0</v>
      </c>
      <c r="JG145" s="468">
        <f t="shared" si="735"/>
        <v>-931.95916666666494</v>
      </c>
      <c r="JH145" s="46">
        <f t="shared" si="736"/>
        <v>-1126.4568749999989</v>
      </c>
      <c r="JI145" s="46">
        <f t="shared" si="737"/>
        <v>-902.63687499999901</v>
      </c>
      <c r="JJ145" s="48"/>
      <c r="JL145" s="45">
        <v>84</v>
      </c>
      <c r="JM145" s="46">
        <f t="shared" si="738"/>
        <v>1124.4930833333331</v>
      </c>
      <c r="JN145" s="46">
        <f t="shared" si="739"/>
        <v>217.82</v>
      </c>
      <c r="JO145" s="128">
        <f t="shared" si="740"/>
        <v>906.67308333333312</v>
      </c>
      <c r="JP145" s="46">
        <f t="shared" si="878"/>
        <v>254.31</v>
      </c>
      <c r="JQ145" s="46">
        <f t="shared" si="741"/>
        <v>652.36308333333318</v>
      </c>
      <c r="JR145" s="149">
        <f t="shared" si="742"/>
        <v>151933.90099999995</v>
      </c>
      <c r="JS145" s="51">
        <f t="shared" si="936"/>
        <v>148146.71949307629</v>
      </c>
      <c r="JT145" s="199">
        <f t="shared" si="879"/>
        <v>10000</v>
      </c>
      <c r="JU145" s="128">
        <f t="shared" si="743"/>
        <v>217.81099358987197</v>
      </c>
      <c r="JV145" s="408">
        <f t="shared" si="744"/>
        <v>0</v>
      </c>
      <c r="JW145" s="58">
        <f t="shared" si="745"/>
        <v>930.37233333333074</v>
      </c>
      <c r="JX145" s="52">
        <f t="shared" si="746"/>
        <v>205.84</v>
      </c>
      <c r="JY145" s="51">
        <f t="shared" si="747"/>
        <v>724.53233333333071</v>
      </c>
      <c r="JZ145" s="149">
        <f t="shared" si="748"/>
        <v>142844.40400000021</v>
      </c>
      <c r="KA145" s="199">
        <f t="shared" si="937"/>
        <v>139999.9999999993</v>
      </c>
      <c r="KB145" s="128">
        <f t="shared" si="880"/>
        <v>10000</v>
      </c>
      <c r="KC145" s="204">
        <f t="shared" si="749"/>
        <v>0</v>
      </c>
      <c r="KD145" s="468">
        <f t="shared" si="881"/>
        <v>-930.37233333333074</v>
      </c>
      <c r="KE145" s="46">
        <f t="shared" si="750"/>
        <v>-1124.4930833333331</v>
      </c>
      <c r="KF145" s="46">
        <f t="shared" si="751"/>
        <v>-906.67308333333312</v>
      </c>
      <c r="KG145" s="48"/>
      <c r="KI145" s="45">
        <v>84</v>
      </c>
      <c r="KJ145" s="46">
        <f t="shared" si="752"/>
        <v>1124.4890404061762</v>
      </c>
      <c r="KK145" s="46">
        <f t="shared" si="753"/>
        <v>220.6</v>
      </c>
      <c r="KL145" s="128">
        <f t="shared" si="754"/>
        <v>903.88904040617615</v>
      </c>
      <c r="KM145" s="46">
        <f t="shared" si="755"/>
        <v>254.23453651880754</v>
      </c>
      <c r="KN145" s="46">
        <f t="shared" si="756"/>
        <v>649.65450388736861</v>
      </c>
      <c r="KO145" s="149">
        <f t="shared" si="757"/>
        <v>151891.06740739715</v>
      </c>
      <c r="KP145" s="199">
        <f t="shared" si="938"/>
        <v>152127.63783534622</v>
      </c>
      <c r="KQ145" s="199">
        <f t="shared" si="882"/>
        <v>10000</v>
      </c>
      <c r="KR145" s="128">
        <f t="shared" si="758"/>
        <v>286.05649991235242</v>
      </c>
      <c r="KS145" s="408">
        <f t="shared" si="759"/>
        <v>0</v>
      </c>
      <c r="KT145" s="45">
        <v>84</v>
      </c>
      <c r="KU145" s="46">
        <f t="shared" si="883"/>
        <v>1124.49</v>
      </c>
      <c r="KV145" s="46">
        <f t="shared" si="760"/>
        <v>220.6</v>
      </c>
      <c r="KW145" s="128">
        <f t="shared" si="761"/>
        <v>903.89</v>
      </c>
      <c r="KX145" s="46">
        <f t="shared" si="762"/>
        <v>254.2343942820082</v>
      </c>
      <c r="KY145" s="46">
        <f t="shared" si="763"/>
        <v>649.65560571799176</v>
      </c>
      <c r="KZ145" s="149">
        <f t="shared" si="764"/>
        <v>151890.98096348692</v>
      </c>
      <c r="LA145" s="153">
        <f t="shared" si="939"/>
        <v>152127.63783534622</v>
      </c>
      <c r="LB145" s="58">
        <f t="shared" si="765"/>
        <v>930.59633333333579</v>
      </c>
      <c r="LC145" s="52">
        <f t="shared" si="766"/>
        <v>209.26</v>
      </c>
      <c r="LD145" s="51">
        <f t="shared" si="767"/>
        <v>721.3363333333358</v>
      </c>
      <c r="LE145" s="149">
        <f t="shared" si="768"/>
        <v>142829.42799999996</v>
      </c>
      <c r="LF145" s="51">
        <f t="shared" si="940"/>
        <v>144306.53599999996</v>
      </c>
      <c r="LG145" s="128">
        <f t="shared" si="769"/>
        <v>10000</v>
      </c>
      <c r="LH145" s="204">
        <f t="shared" si="770"/>
        <v>0</v>
      </c>
      <c r="LI145" s="479">
        <f t="shared" si="771"/>
        <v>-930.59633333333579</v>
      </c>
      <c r="LJ145" s="46">
        <f t="shared" si="884"/>
        <v>-1124.49</v>
      </c>
      <c r="LK145" s="46">
        <f t="shared" si="885"/>
        <v>-903.89</v>
      </c>
      <c r="LL145" s="48"/>
      <c r="LN145" s="237">
        <v>84</v>
      </c>
      <c r="LO145" s="46">
        <f t="shared" si="772"/>
        <v>1123.1238136873469</v>
      </c>
      <c r="LP145" s="239">
        <f t="shared" si="909"/>
        <v>286.66000000000003</v>
      </c>
      <c r="LQ145" s="46">
        <f t="shared" si="773"/>
        <v>836.46381368734683</v>
      </c>
      <c r="LR145" s="46">
        <f t="shared" si="774"/>
        <v>251.85704768262073</v>
      </c>
      <c r="LS145" s="46">
        <f t="shared" si="775"/>
        <v>584.60676600472607</v>
      </c>
      <c r="LT145" s="51">
        <f t="shared" si="776"/>
        <v>150529.6218435677</v>
      </c>
      <c r="LU145" s="199">
        <f t="shared" si="886"/>
        <v>10000</v>
      </c>
      <c r="LV145" s="58">
        <f t="shared" si="777"/>
        <v>933.33033333333128</v>
      </c>
      <c r="LW145" s="240">
        <f t="shared" si="910"/>
        <v>286.66000000000003</v>
      </c>
      <c r="LX145" s="51">
        <f t="shared" si="778"/>
        <v>646.6703333333312</v>
      </c>
      <c r="LY145" s="51">
        <f t="shared" si="779"/>
        <v>141919.61199999962</v>
      </c>
      <c r="LZ145" s="46">
        <f t="shared" si="887"/>
        <v>286.66000000000003</v>
      </c>
      <c r="MA145" s="199">
        <f t="shared" si="888"/>
        <v>10000</v>
      </c>
      <c r="MB145" s="468">
        <f t="shared" si="780"/>
        <v>-933.33033333333128</v>
      </c>
      <c r="MC145" s="46">
        <f t="shared" si="781"/>
        <v>-1123.1238136873469</v>
      </c>
      <c r="MD145" s="46">
        <f t="shared" si="782"/>
        <v>-836.46381368734683</v>
      </c>
      <c r="ME145" s="48"/>
      <c r="MG145" s="237">
        <v>84</v>
      </c>
      <c r="MH145" s="46">
        <f t="shared" si="783"/>
        <v>1076.608661999408</v>
      </c>
      <c r="MI145" s="239">
        <f t="shared" si="911"/>
        <v>158.69</v>
      </c>
      <c r="MJ145" s="46">
        <f t="shared" si="784"/>
        <v>917.91866199940796</v>
      </c>
      <c r="MK145" s="46">
        <f t="shared" si="785"/>
        <v>244.15020401254299</v>
      </c>
      <c r="ML145" s="46">
        <f t="shared" si="786"/>
        <v>673.76845798686497</v>
      </c>
      <c r="MM145" s="51">
        <f t="shared" si="787"/>
        <v>145816.35394953893</v>
      </c>
      <c r="MN145" s="199">
        <f t="shared" si="889"/>
        <v>10000</v>
      </c>
      <c r="MO145" s="58">
        <f t="shared" si="788"/>
        <v>889.32945707741396</v>
      </c>
      <c r="MP145" s="240">
        <f t="shared" si="912"/>
        <v>149.07</v>
      </c>
      <c r="MQ145" s="51">
        <f t="shared" si="789"/>
        <v>740.25945707741403</v>
      </c>
      <c r="MR145" s="57">
        <f t="shared" si="790"/>
        <v>136875.64560549721</v>
      </c>
      <c r="MS145" s="199">
        <f t="shared" si="890"/>
        <v>10000</v>
      </c>
      <c r="MT145" s="468">
        <f t="shared" si="891"/>
        <v>-889.32945707741396</v>
      </c>
      <c r="MU145" s="46">
        <f t="shared" si="791"/>
        <v>-1076.608661999408</v>
      </c>
      <c r="MV145" s="46">
        <f t="shared" si="792"/>
        <v>-917.91866199940796</v>
      </c>
      <c r="MW145" s="48"/>
      <c r="MY145" s="237">
        <v>84</v>
      </c>
      <c r="MZ145" s="46">
        <f t="shared" si="793"/>
        <v>1076.608661999408</v>
      </c>
      <c r="NA145" s="239">
        <f t="shared" si="913"/>
        <v>158.69</v>
      </c>
      <c r="NB145" s="128">
        <f t="shared" si="794"/>
        <v>917.91866199940796</v>
      </c>
      <c r="NC145" s="46">
        <f t="shared" si="795"/>
        <v>244.15020401254299</v>
      </c>
      <c r="ND145" s="46">
        <f t="shared" si="796"/>
        <v>673.76845798686497</v>
      </c>
      <c r="NE145" s="51">
        <f t="shared" si="797"/>
        <v>145816.35394953893</v>
      </c>
      <c r="NF145" s="153">
        <f t="shared" si="892"/>
        <v>10000</v>
      </c>
      <c r="NG145" s="237">
        <v>84</v>
      </c>
      <c r="NH145" s="46">
        <f t="shared" si="798"/>
        <v>1076.6099999999999</v>
      </c>
      <c r="NI145" s="239">
        <f t="shared" si="914"/>
        <v>158.69</v>
      </c>
      <c r="NJ145" s="128">
        <f t="shared" si="893"/>
        <v>917.92</v>
      </c>
      <c r="NK145" s="46">
        <f t="shared" si="894"/>
        <v>244.14998865459367</v>
      </c>
      <c r="NL145" s="46">
        <f t="shared" si="799"/>
        <v>673.77001134540626</v>
      </c>
      <c r="NM145" s="51">
        <f t="shared" si="800"/>
        <v>145816.22318141078</v>
      </c>
      <c r="NN145" s="58">
        <f t="shared" si="801"/>
        <v>888.78037499999857</v>
      </c>
      <c r="NO145" s="240">
        <f t="shared" si="915"/>
        <v>149.13</v>
      </c>
      <c r="NP145" s="51">
        <f t="shared" si="802"/>
        <v>739.65037499999858</v>
      </c>
      <c r="NQ145" s="57">
        <f t="shared" si="803"/>
        <v>136923.63850000018</v>
      </c>
      <c r="NR145" s="153">
        <f t="shared" si="895"/>
        <v>10000</v>
      </c>
      <c r="NS145" s="469">
        <f t="shared" si="804"/>
        <v>-888.78037499999857</v>
      </c>
      <c r="NT145" s="46">
        <f t="shared" si="805"/>
        <v>-1076.6099999999999</v>
      </c>
      <c r="NU145" s="46">
        <f t="shared" si="806"/>
        <v>-917.92</v>
      </c>
      <c r="NV145" s="48"/>
      <c r="NX145" s="237">
        <v>84</v>
      </c>
      <c r="NY145" s="46">
        <f t="shared" si="807"/>
        <v>1076.6456011701148</v>
      </c>
      <c r="NZ145" s="239">
        <f t="shared" si="916"/>
        <v>160.47999999999999</v>
      </c>
      <c r="OA145" s="46">
        <f t="shared" si="808"/>
        <v>916.16560117011477</v>
      </c>
      <c r="OB145" s="46">
        <f t="shared" si="809"/>
        <v>244.23094161214496</v>
      </c>
      <c r="OC145" s="46">
        <f t="shared" si="810"/>
        <v>671.93465955796978</v>
      </c>
      <c r="OD145" s="149">
        <f t="shared" si="811"/>
        <v>145866.63030772901</v>
      </c>
      <c r="OE145" s="57">
        <f t="shared" si="941"/>
        <v>148146.71949307629</v>
      </c>
      <c r="OF145" s="153">
        <f t="shared" si="896"/>
        <v>10000</v>
      </c>
      <c r="OG145" s="58">
        <f t="shared" si="812"/>
        <v>889.48383333333379</v>
      </c>
      <c r="OH145" s="240">
        <f t="shared" si="942"/>
        <v>151.64999999999998</v>
      </c>
      <c r="OI145" s="51">
        <f t="shared" si="813"/>
        <v>737.83383333333381</v>
      </c>
      <c r="OJ145" s="149">
        <f t="shared" si="814"/>
        <v>136939.67799999996</v>
      </c>
      <c r="OK145" s="153">
        <f t="shared" si="943"/>
        <v>139999.9999999993</v>
      </c>
      <c r="OL145" s="153">
        <f t="shared" si="897"/>
        <v>10000</v>
      </c>
      <c r="OM145" s="468">
        <f t="shared" si="898"/>
        <v>-889.48383333333379</v>
      </c>
      <c r="ON145" s="46">
        <f t="shared" si="899"/>
        <v>-1076.6456011701148</v>
      </c>
      <c r="OO145" s="46">
        <f t="shared" si="815"/>
        <v>-916.16560117011477</v>
      </c>
      <c r="OP145" s="48"/>
      <c r="OR145" s="237">
        <v>84</v>
      </c>
      <c r="OS145" s="46">
        <f t="shared" si="816"/>
        <v>1076.765700416463</v>
      </c>
      <c r="OT145" s="239">
        <f t="shared" si="917"/>
        <v>161.11000000000001</v>
      </c>
      <c r="OU145" s="128">
        <f t="shared" si="817"/>
        <v>915.65570041646299</v>
      </c>
      <c r="OV145" s="46">
        <f t="shared" si="818"/>
        <v>244.23935204094849</v>
      </c>
      <c r="OW145" s="46">
        <f t="shared" si="819"/>
        <v>671.41634837551453</v>
      </c>
      <c r="OX145" s="149">
        <f t="shared" si="820"/>
        <v>145872.19487619356</v>
      </c>
      <c r="OY145" s="51">
        <f t="shared" si="944"/>
        <v>148724.04220635575</v>
      </c>
      <c r="OZ145" s="153">
        <f t="shared" si="900"/>
        <v>10000</v>
      </c>
      <c r="PA145" s="237">
        <v>84</v>
      </c>
      <c r="PB145" s="46">
        <f t="shared" si="821"/>
        <v>1076.765700416463</v>
      </c>
      <c r="PC145" s="239">
        <f t="shared" si="945"/>
        <v>161.11000000000001</v>
      </c>
      <c r="PD145" s="128">
        <f t="shared" si="822"/>
        <v>915.65570041646299</v>
      </c>
      <c r="PE145" s="46">
        <f t="shared" si="823"/>
        <v>244.23935204094849</v>
      </c>
      <c r="PF145" s="46">
        <f t="shared" si="824"/>
        <v>671.41634837551453</v>
      </c>
      <c r="PG145" s="149">
        <f t="shared" si="825"/>
        <v>145872.19487619356</v>
      </c>
      <c r="PH145" s="57">
        <f t="shared" si="946"/>
        <v>148723.85830825308</v>
      </c>
      <c r="PI145" s="688">
        <f t="shared" si="826"/>
        <v>889.6533333333341</v>
      </c>
      <c r="PJ145" s="240">
        <f t="shared" si="947"/>
        <v>152.53</v>
      </c>
      <c r="PK145" s="51">
        <f t="shared" si="827"/>
        <v>737.12333333333413</v>
      </c>
      <c r="PL145" s="150">
        <f t="shared" si="828"/>
        <v>136951.84000000032</v>
      </c>
      <c r="PM145" s="57">
        <f t="shared" si="948"/>
        <v>140801.98399999994</v>
      </c>
      <c r="PN145" s="153">
        <f t="shared" si="901"/>
        <v>10000</v>
      </c>
      <c r="PO145" s="469">
        <f t="shared" si="829"/>
        <v>-889.6533333333341</v>
      </c>
      <c r="PP145" s="46">
        <f t="shared" si="830"/>
        <v>-1076.765700416463</v>
      </c>
      <c r="PQ145" s="46">
        <f t="shared" si="831"/>
        <v>-915.65570041646299</v>
      </c>
      <c r="PR145" s="48"/>
    </row>
    <row r="146" spans="2:434" hidden="1" x14ac:dyDescent="0.3">
      <c r="B146" s="45">
        <v>85</v>
      </c>
      <c r="C146" s="46">
        <f t="shared" si="596"/>
        <v>1111.77</v>
      </c>
      <c r="D146" s="46">
        <f t="shared" si="597"/>
        <v>100</v>
      </c>
      <c r="E146" s="46">
        <f t="shared" si="598"/>
        <v>1011.77</v>
      </c>
      <c r="F146" s="46">
        <f t="shared" si="599"/>
        <v>231.47301707274767</v>
      </c>
      <c r="G146" s="46">
        <f t="shared" si="600"/>
        <v>780.29698292725232</v>
      </c>
      <c r="H146" s="51">
        <f t="shared" si="601"/>
        <v>138103.51326072135</v>
      </c>
      <c r="I146" s="58">
        <f t="shared" si="602"/>
        <v>933.33333333333337</v>
      </c>
      <c r="J146" s="52">
        <f t="shared" si="603"/>
        <v>100</v>
      </c>
      <c r="K146" s="51">
        <f t="shared" si="604"/>
        <v>833.33333333333337</v>
      </c>
      <c r="L146" s="57">
        <f t="shared" si="605"/>
        <v>129166.66666666589</v>
      </c>
      <c r="M146" s="468">
        <f t="shared" si="832"/>
        <v>-933.33333333333337</v>
      </c>
      <c r="N146" s="46">
        <f t="shared" si="833"/>
        <v>-1111.77</v>
      </c>
      <c r="O146" s="47"/>
      <c r="P146" s="46">
        <f t="shared" si="834"/>
        <v>-1011.77</v>
      </c>
      <c r="Q146" s="48"/>
      <c r="R146" s="29"/>
      <c r="S146" s="29"/>
      <c r="T146" s="45">
        <v>85</v>
      </c>
      <c r="U146" s="46">
        <f t="shared" si="606"/>
        <v>1141.51</v>
      </c>
      <c r="V146" s="46">
        <f t="shared" si="607"/>
        <v>129.74</v>
      </c>
      <c r="W146" s="46">
        <f t="shared" si="835"/>
        <v>1011.77</v>
      </c>
      <c r="X146" s="46">
        <f t="shared" si="608"/>
        <v>231.47301707274767</v>
      </c>
      <c r="Y146" s="46">
        <f t="shared" si="609"/>
        <v>780.29698292725232</v>
      </c>
      <c r="Z146" s="51">
        <f t="shared" si="610"/>
        <v>138103.51326072135</v>
      </c>
      <c r="AA146" s="58">
        <f t="shared" si="611"/>
        <v>954.77333333333331</v>
      </c>
      <c r="AB146" s="52">
        <f t="shared" si="612"/>
        <v>121.44</v>
      </c>
      <c r="AC146" s="51">
        <f t="shared" si="613"/>
        <v>833.33333333333337</v>
      </c>
      <c r="AD146" s="57">
        <f t="shared" si="614"/>
        <v>129166.66666666589</v>
      </c>
      <c r="AE146" s="468">
        <f t="shared" si="836"/>
        <v>-954.77333333333331</v>
      </c>
      <c r="AF146" s="46">
        <f t="shared" si="615"/>
        <v>-1141.51</v>
      </c>
      <c r="AG146" s="47"/>
      <c r="AH146" s="46">
        <f t="shared" si="837"/>
        <v>-1011.77</v>
      </c>
      <c r="AI146" s="48"/>
      <c r="AJ146" s="29"/>
      <c r="AK146" s="45">
        <v>85</v>
      </c>
      <c r="AL146" s="46">
        <f t="shared" si="616"/>
        <v>1117.72</v>
      </c>
      <c r="AM146" s="46"/>
      <c r="AN146" s="46"/>
      <c r="AO146" s="46">
        <f t="shared" si="617"/>
        <v>129.72</v>
      </c>
      <c r="AP146" s="128">
        <f t="shared" si="618"/>
        <v>988</v>
      </c>
      <c r="AQ146" s="128"/>
      <c r="AR146" s="128"/>
      <c r="AS146" s="46">
        <f t="shared" si="619"/>
        <v>239.15134581611824</v>
      </c>
      <c r="AT146" s="46">
        <f t="shared" si="620"/>
        <v>748.84865418388176</v>
      </c>
      <c r="AU146" s="51"/>
      <c r="AV146" s="51"/>
      <c r="AW146" s="51">
        <f t="shared" si="621"/>
        <v>142741.95883548705</v>
      </c>
      <c r="AX146" s="58">
        <f t="shared" si="622"/>
        <v>927.38215694565588</v>
      </c>
      <c r="AY146" s="52"/>
      <c r="AZ146" s="52"/>
      <c r="BA146" s="52">
        <f t="shared" si="623"/>
        <v>121.94</v>
      </c>
      <c r="BB146" s="51">
        <f t="shared" si="624"/>
        <v>805.44215694565582</v>
      </c>
      <c r="BC146" s="51"/>
      <c r="BD146" s="51"/>
      <c r="BE146" s="57">
        <f t="shared" si="625"/>
        <v>134071.21665961924</v>
      </c>
      <c r="BF146" s="468">
        <f t="shared" si="626"/>
        <v>-927.38215694565588</v>
      </c>
      <c r="BG146" s="46">
        <f t="shared" si="627"/>
        <v>-1117.72</v>
      </c>
      <c r="BH146" s="46">
        <f t="shared" si="628"/>
        <v>-988</v>
      </c>
      <c r="BI146" s="48"/>
      <c r="BJ146" s="12"/>
      <c r="BK146" s="45">
        <v>85</v>
      </c>
      <c r="BL146" s="46">
        <f t="shared" si="838"/>
        <v>1136.19</v>
      </c>
      <c r="BM146" s="46">
        <f t="shared" si="839"/>
        <v>124.42</v>
      </c>
      <c r="BN146" s="46">
        <f t="shared" si="840"/>
        <v>1011.77</v>
      </c>
      <c r="BO146" s="46">
        <f t="shared" si="629"/>
        <v>231.47301707274767</v>
      </c>
      <c r="BP146" s="46">
        <f t="shared" si="630"/>
        <v>780.29698292725232</v>
      </c>
      <c r="BQ146" s="51">
        <f t="shared" si="631"/>
        <v>138103.51326072135</v>
      </c>
      <c r="BR146" s="150">
        <f>$BQ$145</f>
        <v>138883.81024364859</v>
      </c>
      <c r="BS146" s="58">
        <f t="shared" si="632"/>
        <v>949.79333333333341</v>
      </c>
      <c r="BT146" s="52">
        <f t="shared" si="841"/>
        <v>116.46</v>
      </c>
      <c r="BU146" s="51">
        <f t="shared" si="633"/>
        <v>833.33333333333337</v>
      </c>
      <c r="BV146" s="51">
        <f t="shared" si="634"/>
        <v>129166.66666666589</v>
      </c>
      <c r="BW146" s="150">
        <f>$BV$145</f>
        <v>129999.99999999921</v>
      </c>
      <c r="BX146" s="468">
        <f t="shared" si="842"/>
        <v>-949.79333333333341</v>
      </c>
      <c r="BY146" s="46">
        <f t="shared" si="843"/>
        <v>-1136.19</v>
      </c>
      <c r="BZ146" s="46">
        <f t="shared" si="635"/>
        <v>-1011.77</v>
      </c>
      <c r="CA146" s="48"/>
      <c r="CB146" s="29"/>
      <c r="CC146" s="45">
        <v>85</v>
      </c>
      <c r="CD146" s="128">
        <f t="shared" si="636"/>
        <v>1117.6300000000001</v>
      </c>
      <c r="CE146" s="46">
        <f t="shared" si="844"/>
        <v>124.88</v>
      </c>
      <c r="CF146" s="128">
        <f t="shared" si="637"/>
        <v>992.75</v>
      </c>
      <c r="CG146" s="46">
        <f t="shared" si="845"/>
        <v>238.78153110038659</v>
      </c>
      <c r="CH146" s="46">
        <f t="shared" si="638"/>
        <v>753.96846889961341</v>
      </c>
      <c r="CI146" s="51">
        <f t="shared" si="639"/>
        <v>142514.95019133235</v>
      </c>
      <c r="CJ146" s="149">
        <f>$CR$145</f>
        <v>143268.91866023195</v>
      </c>
      <c r="CK146" s="153">
        <f t="shared" si="846"/>
        <v>10000</v>
      </c>
      <c r="CL146" s="45">
        <v>85</v>
      </c>
      <c r="CM146" s="46">
        <f t="shared" si="847"/>
        <v>1117.6300000000001</v>
      </c>
      <c r="CN146" s="128">
        <f t="shared" si="640"/>
        <v>124.88</v>
      </c>
      <c r="CO146" s="128">
        <f t="shared" si="641"/>
        <v>992.75</v>
      </c>
      <c r="CP146" s="46">
        <f t="shared" si="642"/>
        <v>238.78153110038659</v>
      </c>
      <c r="CQ146" s="46">
        <f t="shared" si="643"/>
        <v>753.96846889961341</v>
      </c>
      <c r="CR146" s="51">
        <f t="shared" si="644"/>
        <v>142514.95019133235</v>
      </c>
      <c r="CS146" s="150">
        <f>$CR$145</f>
        <v>143268.91866023195</v>
      </c>
      <c r="CT146" s="58">
        <f t="shared" si="645"/>
        <v>927.86033333333398</v>
      </c>
      <c r="CU146" s="52">
        <f t="shared" si="848"/>
        <v>117.38</v>
      </c>
      <c r="CV146" s="51">
        <f t="shared" si="849"/>
        <v>810.48033333333399</v>
      </c>
      <c r="CW146" s="51">
        <f t="shared" si="646"/>
        <v>133871.09166666647</v>
      </c>
      <c r="CX146" s="57">
        <f>$CW$145</f>
        <v>134681.57199999981</v>
      </c>
      <c r="CY146" s="153">
        <f t="shared" si="850"/>
        <v>10000</v>
      </c>
      <c r="CZ146" s="479">
        <f t="shared" si="647"/>
        <v>-927.86033333333398</v>
      </c>
      <c r="DA146" s="46">
        <f t="shared" si="851"/>
        <v>-1117.6300000000001</v>
      </c>
      <c r="DB146" s="46">
        <f t="shared" si="852"/>
        <v>-992.75</v>
      </c>
      <c r="DC146" s="48"/>
      <c r="DE146" s="45">
        <v>85</v>
      </c>
      <c r="DF146" s="46">
        <f t="shared" si="648"/>
        <v>1105.0999999999999</v>
      </c>
      <c r="DG146" s="46">
        <f>IF(AND($H$7="Oui",DE146&gt;$I$7),0,IF(DE146&gt;$B$7,0,(TRUNC($C$7*$P$34*$L$7/12,2))+(TRUNC($C$7*$Q$34*$M$7/12,2))))</f>
        <v>93.33</v>
      </c>
      <c r="DH146" s="46">
        <f t="shared" si="649"/>
        <v>1011.77</v>
      </c>
      <c r="DI146" s="46">
        <f t="shared" si="650"/>
        <v>231.47301707274767</v>
      </c>
      <c r="DJ146" s="46">
        <f t="shared" si="651"/>
        <v>780.29698292725232</v>
      </c>
      <c r="DK146" s="51">
        <f t="shared" si="652"/>
        <v>138103.51326072135</v>
      </c>
      <c r="DL146" s="58">
        <f t="shared" si="653"/>
        <v>926.66333333333341</v>
      </c>
      <c r="DM146" s="52">
        <f>IF(AND($H$7="Oui",DE146&gt;$I$7),0,IF(DE146&gt;$B$7,0,(TRUNC($C$7*$P$34/12,2))+(TRUNC($C$7*$Q$34/12,2))))</f>
        <v>93.33</v>
      </c>
      <c r="DN146" s="51">
        <f t="shared" si="654"/>
        <v>833.33333333333337</v>
      </c>
      <c r="DO146" s="57">
        <f t="shared" si="655"/>
        <v>129166.66666666589</v>
      </c>
      <c r="DP146" s="468">
        <f t="shared" si="853"/>
        <v>-926.66333333333341</v>
      </c>
      <c r="DQ146" s="46">
        <f t="shared" si="854"/>
        <v>-1105.0999999999999</v>
      </c>
      <c r="DR146" s="47"/>
      <c r="DS146" s="46">
        <f t="shared" si="855"/>
        <v>-1011.77</v>
      </c>
      <c r="DT146" s="48"/>
      <c r="DU146" s="29"/>
      <c r="DV146" s="45">
        <v>85</v>
      </c>
      <c r="DW146" s="46">
        <f t="shared" si="856"/>
        <v>1076.58</v>
      </c>
      <c r="DX146" s="46">
        <f>IF(AND($H$7="Oui",DV146&gt;$I$7),0,IF(DV146&gt;$B$7,0,(TRUNC(EB145*$R$34*$L$7/12,2))+(TRUNC(EB145*$S$34*$M$7/12,2))))</f>
        <v>64.81</v>
      </c>
      <c r="DY146" s="46">
        <f t="shared" si="857"/>
        <v>1011.77</v>
      </c>
      <c r="DZ146" s="46">
        <f t="shared" si="656"/>
        <v>231.47301707274767</v>
      </c>
      <c r="EA146" s="46">
        <f t="shared" si="657"/>
        <v>780.29698292725232</v>
      </c>
      <c r="EB146" s="51">
        <f t="shared" si="658"/>
        <v>138103.51326072135</v>
      </c>
      <c r="EC146" s="58">
        <f t="shared" si="659"/>
        <v>893.98333333333335</v>
      </c>
      <c r="ED146" s="52">
        <f>IF(AND($H$7="Oui",DV146&gt;$I$7),0,IF(DV146&gt;$B$7,0,(TRUNC(EF145*$R$34/12,2))+(TRUNC(EF145*$S$34/12,2))))</f>
        <v>60.650000000000006</v>
      </c>
      <c r="EE146" s="51">
        <f t="shared" si="660"/>
        <v>833.33333333333337</v>
      </c>
      <c r="EF146" s="57">
        <f t="shared" si="661"/>
        <v>129166.66666666589</v>
      </c>
      <c r="EG146" s="468">
        <f t="shared" si="858"/>
        <v>-893.98333333333335</v>
      </c>
      <c r="EH146" s="46">
        <f t="shared" si="859"/>
        <v>-1076.58</v>
      </c>
      <c r="EI146" s="47"/>
      <c r="EJ146" s="46">
        <f t="shared" si="860"/>
        <v>-1011.77</v>
      </c>
      <c r="EK146" s="48"/>
      <c r="EL146" s="29"/>
      <c r="EM146" s="45">
        <v>85</v>
      </c>
      <c r="EN146" s="46">
        <f t="shared" ref="EN146:EN157" si="949">IF(AND($H$7="Oui",EM146=$I$7),EP146+EO146,IF(EM146&gt;$B$7,0,IF($F$10="Paliers",ROUND(-PMT(($D$7+($T$34*$L$7)+($U$34*$M$7))/12,$B$7-EM145,ES145,0,0),2),IF(AND($H$7="Oui",EM146=$I$7),EP146+EO146,IF(AND($H$7="Oui",EM146&gt;$I$7),0,IF(EM146&gt;$B$7,0,$EN$60))))))</f>
        <v>1058.0868689014749</v>
      </c>
      <c r="EO146" s="46">
        <f>IF(EM146&gt;$B$7,0,(TRUNC(ES145*$T$34*$L$7/12,2))+(TRUNC(ES145*$U$34*$M$7/12,2)))</f>
        <v>65.2</v>
      </c>
      <c r="EP146" s="128">
        <f t="shared" si="662"/>
        <v>992.88686890147483</v>
      </c>
      <c r="EQ146" s="46">
        <f t="shared" si="663"/>
        <v>232.88603462098391</v>
      </c>
      <c r="ER146" s="46">
        <f t="shared" si="664"/>
        <v>760.00083428049095</v>
      </c>
      <c r="ES146" s="51">
        <f t="shared" si="665"/>
        <v>138971.61993830986</v>
      </c>
      <c r="ET146" s="153">
        <f t="shared" si="861"/>
        <v>10000</v>
      </c>
      <c r="EU146" s="45">
        <v>85</v>
      </c>
      <c r="EV146" s="46">
        <f t="shared" si="666"/>
        <v>1058.0899999999999</v>
      </c>
      <c r="EW146" s="46">
        <f>IF(EU146&gt;$B$7,0,(TRUNC(FA145*$T$34*$L$7/12,2))+(TRUNC(FA145*$U$34*$M$7/12,2)))</f>
        <v>65.2</v>
      </c>
      <c r="EX146" s="128">
        <f t="shared" si="667"/>
        <v>992.89</v>
      </c>
      <c r="EY146" s="46">
        <f t="shared" si="668"/>
        <v>232.88554745881561</v>
      </c>
      <c r="EZ146" s="46">
        <f t="shared" si="669"/>
        <v>760.00445254118438</v>
      </c>
      <c r="FA146" s="51">
        <f t="shared" si="670"/>
        <v>138971.32402274819</v>
      </c>
      <c r="FB146" s="58">
        <f t="shared" si="671"/>
        <v>874.86920833333363</v>
      </c>
      <c r="FC146" s="52">
        <f>IF(AND($H$7="Oui",EU146&gt;$I$7),0,IF(EU146&gt;$B$7,0,(TRUNC(FE145*$T$34/12,2))+(TRUNC(FE145*$U$34/12,2))))</f>
        <v>61.15</v>
      </c>
      <c r="FD146" s="51">
        <f t="shared" si="862"/>
        <v>813.71920833333365</v>
      </c>
      <c r="FE146" s="57">
        <f t="shared" si="672"/>
        <v>130244.06729166651</v>
      </c>
      <c r="FF146" s="153">
        <f t="shared" si="863"/>
        <v>10000</v>
      </c>
      <c r="FG146" s="469">
        <f t="shared" si="673"/>
        <v>-874.86920833333363</v>
      </c>
      <c r="FH146" s="46">
        <f t="shared" si="674"/>
        <v>-1058.0899999999999</v>
      </c>
      <c r="FI146" s="46">
        <f t="shared" si="675"/>
        <v>-992.89</v>
      </c>
      <c r="FJ146" s="48"/>
      <c r="FL146" s="45">
        <v>85</v>
      </c>
      <c r="FM146" s="46">
        <f t="shared" si="864"/>
        <v>1076.58</v>
      </c>
      <c r="FN146" s="46">
        <f t="shared" ref="FN146:FN157" si="950">IF(AND($H$7="Oui",FL146&gt;$I$7),0,IF(FL146&gt;$B$7,0,(TRUNC(FS146*$V$34*$L$7/12,2))+(TRUNC(FS146*$W$34*$M$7/12,2))))</f>
        <v>64.81</v>
      </c>
      <c r="FO146" s="46">
        <f t="shared" si="865"/>
        <v>1011.77</v>
      </c>
      <c r="FP146" s="46">
        <f t="shared" si="676"/>
        <v>231.47301707274767</v>
      </c>
      <c r="FQ146" s="46">
        <f t="shared" si="677"/>
        <v>780.29698292725232</v>
      </c>
      <c r="FR146" s="51">
        <f t="shared" si="678"/>
        <v>138103.51326072135</v>
      </c>
      <c r="FS146" s="150">
        <f>$BQ$145</f>
        <v>138883.81024364859</v>
      </c>
      <c r="FT146" s="58">
        <f t="shared" si="679"/>
        <v>893.98333333333335</v>
      </c>
      <c r="FU146" s="241">
        <f t="shared" ref="FU146:FU157" si="951">IF(AND($H$7="Oui",FL146&gt;$I$7),0,IF(FL146&gt;$B$7,0,(TRUNC(FX146*$V$34/12,2))+(TRUNC(FX146*$W$34/12,2))))</f>
        <v>60.650000000000006</v>
      </c>
      <c r="FV146" s="51">
        <f t="shared" si="680"/>
        <v>833.33333333333337</v>
      </c>
      <c r="FW146" s="51">
        <f t="shared" si="681"/>
        <v>129166.66666666589</v>
      </c>
      <c r="FX146" s="150">
        <f>$BV$145</f>
        <v>129999.99999999921</v>
      </c>
      <c r="FY146" s="468">
        <f t="shared" si="866"/>
        <v>-893.98333333333335</v>
      </c>
      <c r="FZ146" s="46">
        <f t="shared" si="867"/>
        <v>-1076.58</v>
      </c>
      <c r="GA146" s="46">
        <f t="shared" si="682"/>
        <v>-1011.77</v>
      </c>
      <c r="GB146" s="48"/>
      <c r="GD146" s="45">
        <v>85</v>
      </c>
      <c r="GE146" s="46">
        <f t="shared" ref="GE146:GE157" si="952">IF(AND($H$7="Oui",GD146=$I$7),GG146+GF146,IF(GD146&gt;$B$7,0,IF($F$10="Paliers",ROUND(-PMT(($D$7+($X$34*$L$7)+($Y$34*$M$7))/12,$B$7-GD145,GJ145,0,0),2),IF(AND($H$7="Oui",GD146=$I$7),GG146+GF146,IF(AND($H$7="Oui",GD146&gt;$I$7),0,IF(GD146&gt;$B$7,0,$GE$60))))))</f>
        <v>1060.0875939185617</v>
      </c>
      <c r="GF146" s="128">
        <f>IF(AND($H$7="Oui",GD146&gt;$I$7),0,IF(GD146&gt;$B$7,0,(TRUNC(GK146*$X$34*$L$7/12,2))+(TRUNC(GK146*$Y$34*$M$7/12,2))))</f>
        <v>65.17</v>
      </c>
      <c r="GG146" s="128">
        <f t="shared" si="683"/>
        <v>994.91759391856169</v>
      </c>
      <c r="GH146" s="46">
        <f t="shared" si="684"/>
        <v>232.78006345198256</v>
      </c>
      <c r="GI146" s="46">
        <f t="shared" si="685"/>
        <v>762.13753046657916</v>
      </c>
      <c r="GJ146" s="51">
        <f t="shared" si="686"/>
        <v>138905.90054072297</v>
      </c>
      <c r="GK146" s="149">
        <f>$GJ$145</f>
        <v>139668.03807118954</v>
      </c>
      <c r="GL146" s="153">
        <f t="shared" si="868"/>
        <v>10000</v>
      </c>
      <c r="GM146" s="45">
        <v>85</v>
      </c>
      <c r="GN146" s="46">
        <f t="shared" si="687"/>
        <v>1060.0899999999999</v>
      </c>
      <c r="GO146" s="46">
        <f t="shared" ref="GO146:GO157" si="953">IF(GM146&gt;$B$7,0,(TRUNC(GT146*$X$34*$L$7/12,2))+(TRUNC(GT146*$Y$34*$M$7/12,2)))</f>
        <v>65.17</v>
      </c>
      <c r="GP146" s="128">
        <f t="shared" si="869"/>
        <v>994.92</v>
      </c>
      <c r="GQ146" s="46">
        <f t="shared" si="688"/>
        <v>232.77970220350005</v>
      </c>
      <c r="GR146" s="46">
        <f t="shared" si="689"/>
        <v>762.14029779649991</v>
      </c>
      <c r="GS146" s="51">
        <f t="shared" si="690"/>
        <v>138905.68102430354</v>
      </c>
      <c r="GT146" s="150">
        <f>$GS$145</f>
        <v>139667.82132210003</v>
      </c>
      <c r="GU146" s="58">
        <f t="shared" si="691"/>
        <v>876.92633333333197</v>
      </c>
      <c r="GV146" s="52">
        <f t="shared" ref="GV146:GV157" si="954">IF(AND($H$7="Oui",GM146&gt;$I$7),0,IF(GM146&gt;$B$7,0,(TRUNC(GY146*$X$34/12,2))+(TRUNC(GY146*$Y$34/12,2))))</f>
        <v>61.129999999999995</v>
      </c>
      <c r="GW146" s="51">
        <f t="shared" si="870"/>
        <v>815.79633333333197</v>
      </c>
      <c r="GX146" s="57">
        <f t="shared" si="692"/>
        <v>130195.19166666668</v>
      </c>
      <c r="GY146" s="150">
        <f>$GX$145</f>
        <v>131010.98800000001</v>
      </c>
      <c r="GZ146" s="153">
        <f t="shared" si="871"/>
        <v>10000</v>
      </c>
      <c r="HA146" s="469">
        <f t="shared" si="693"/>
        <v>-876.92633333333197</v>
      </c>
      <c r="HB146" s="46">
        <f t="shared" si="694"/>
        <v>-1060.0899999999999</v>
      </c>
      <c r="HC146" s="46">
        <f t="shared" si="695"/>
        <v>-994.92</v>
      </c>
      <c r="HD146" s="48"/>
      <c r="HF146" s="45">
        <v>85</v>
      </c>
      <c r="HG146" s="46">
        <f t="shared" si="696"/>
        <v>1123.8775326810628</v>
      </c>
      <c r="HH146" s="46">
        <f t="shared" si="697"/>
        <v>250</v>
      </c>
      <c r="HI146" s="46">
        <f t="shared" si="698"/>
        <v>873.8775326810628</v>
      </c>
      <c r="HJ146" s="46">
        <f t="shared" si="699"/>
        <v>252.17615860557456</v>
      </c>
      <c r="HK146" s="46">
        <f t="shared" si="700"/>
        <v>621.70137407548827</v>
      </c>
      <c r="HL146" s="51">
        <f t="shared" si="701"/>
        <v>150683.99378926924</v>
      </c>
      <c r="HM146" s="153">
        <f t="shared" si="872"/>
        <v>10000</v>
      </c>
      <c r="HN146" s="58">
        <f t="shared" si="702"/>
        <v>933.33333333333724</v>
      </c>
      <c r="HO146" s="52">
        <f t="shared" si="703"/>
        <v>250</v>
      </c>
      <c r="HP146" s="51">
        <f t="shared" si="704"/>
        <v>683.33333333333724</v>
      </c>
      <c r="HQ146" s="57">
        <f t="shared" si="705"/>
        <v>141916.66666666584</v>
      </c>
      <c r="HR146" s="153">
        <f t="shared" si="873"/>
        <v>10000</v>
      </c>
      <c r="HS146" s="468">
        <f t="shared" si="706"/>
        <v>-933.33333333333724</v>
      </c>
      <c r="HT146" s="46">
        <f t="shared" si="707"/>
        <v>-1123.8775326810628</v>
      </c>
      <c r="HU146" s="46">
        <f t="shared" si="708"/>
        <v>-873.8775326810628</v>
      </c>
      <c r="HV146" s="48"/>
      <c r="HW146" s="29"/>
      <c r="HX146" s="45">
        <v>85</v>
      </c>
      <c r="HY146" s="128">
        <f t="shared" si="709"/>
        <v>1124.3399999999999</v>
      </c>
      <c r="HZ146" s="46">
        <f t="shared" si="710"/>
        <v>218.6</v>
      </c>
      <c r="IA146" s="46">
        <f t="shared" si="711"/>
        <v>905.74</v>
      </c>
      <c r="IB146" s="46">
        <f t="shared" si="712"/>
        <v>253.0120324553493</v>
      </c>
      <c r="IC146" s="46">
        <f t="shared" si="713"/>
        <v>652.72796754465071</v>
      </c>
      <c r="ID146" s="51">
        <f t="shared" si="714"/>
        <v>151154.49150566492</v>
      </c>
      <c r="IE146" s="153">
        <f t="shared" si="874"/>
        <v>10000</v>
      </c>
      <c r="IF146" s="58">
        <f t="shared" si="715"/>
        <v>930.14625019664186</v>
      </c>
      <c r="IG146" s="52">
        <f t="shared" si="716"/>
        <v>205.5</v>
      </c>
      <c r="IH146" s="51">
        <f t="shared" si="717"/>
        <v>724.64625019664186</v>
      </c>
      <c r="II146" s="57">
        <f t="shared" si="875"/>
        <v>141981.36873328552</v>
      </c>
      <c r="IJ146" s="153">
        <f t="shared" si="876"/>
        <v>10000</v>
      </c>
      <c r="IK146" s="468">
        <f t="shared" si="718"/>
        <v>-930.14625019664186</v>
      </c>
      <c r="IL146" s="46">
        <f t="shared" si="719"/>
        <v>-1124.3399999999999</v>
      </c>
      <c r="IM146" s="46">
        <f t="shared" si="720"/>
        <v>-905.74</v>
      </c>
      <c r="IN146" s="48"/>
      <c r="IO146" s="53">
        <f t="shared" si="721"/>
        <v>218.61514105028618</v>
      </c>
      <c r="IQ146" s="45">
        <v>85</v>
      </c>
      <c r="IR146" s="128">
        <f t="shared" si="722"/>
        <v>1126.4568749999989</v>
      </c>
      <c r="IS146" s="128">
        <f t="shared" si="723"/>
        <v>222.86</v>
      </c>
      <c r="IT146" s="128">
        <f t="shared" si="724"/>
        <v>903.59687499999893</v>
      </c>
      <c r="IU146" s="46">
        <f t="shared" si="902"/>
        <v>253.41</v>
      </c>
      <c r="IV146" s="46">
        <f t="shared" si="725"/>
        <v>650.18687499999896</v>
      </c>
      <c r="IW146" s="51">
        <f t="shared" si="726"/>
        <v>151394.34562500019</v>
      </c>
      <c r="IX146" s="199">
        <f t="shared" si="877"/>
        <v>10000</v>
      </c>
      <c r="IY146" s="128">
        <f t="shared" si="727"/>
        <v>218.80396563155682</v>
      </c>
      <c r="IZ146" s="408">
        <f t="shared" si="728"/>
        <v>0</v>
      </c>
      <c r="JA146" s="58">
        <f t="shared" si="729"/>
        <v>931.95916666666494</v>
      </c>
      <c r="JB146" s="52">
        <f t="shared" si="730"/>
        <v>209.52</v>
      </c>
      <c r="JC146" s="51">
        <f t="shared" si="731"/>
        <v>722.43916666666496</v>
      </c>
      <c r="JD146" s="57">
        <f t="shared" si="732"/>
        <v>142219.19083333341</v>
      </c>
      <c r="JE146" s="280">
        <f t="shared" si="733"/>
        <v>10000</v>
      </c>
      <c r="JF146" s="280">
        <f t="shared" si="734"/>
        <v>0</v>
      </c>
      <c r="JG146" s="468">
        <f t="shared" si="735"/>
        <v>-931.95916666666494</v>
      </c>
      <c r="JH146" s="46">
        <f t="shared" si="736"/>
        <v>-1126.4568749999989</v>
      </c>
      <c r="JI146" s="46">
        <f t="shared" si="737"/>
        <v>-903.59687499999893</v>
      </c>
      <c r="JJ146" s="48"/>
      <c r="JL146" s="45">
        <v>85</v>
      </c>
      <c r="JM146" s="46">
        <f t="shared" si="738"/>
        <v>1124.4930833333331</v>
      </c>
      <c r="JN146" s="46">
        <f t="shared" si="739"/>
        <v>204.2</v>
      </c>
      <c r="JO146" s="128">
        <f t="shared" si="740"/>
        <v>920.29308333333302</v>
      </c>
      <c r="JP146" s="46">
        <f t="shared" si="878"/>
        <v>253.22</v>
      </c>
      <c r="JQ146" s="46">
        <f t="shared" si="741"/>
        <v>667.07308333333299</v>
      </c>
      <c r="JR146" s="51">
        <f t="shared" si="742"/>
        <v>151266.82791666663</v>
      </c>
      <c r="JS146" s="149">
        <f>$BQ$145</f>
        <v>138883.81024364859</v>
      </c>
      <c r="JT146" s="199">
        <f t="shared" si="879"/>
        <v>10000</v>
      </c>
      <c r="JU146" s="128">
        <f t="shared" si="743"/>
        <v>204.19230885588465</v>
      </c>
      <c r="JV146" s="408">
        <f t="shared" si="744"/>
        <v>0</v>
      </c>
      <c r="JW146" s="58">
        <f t="shared" si="745"/>
        <v>930.37233333333074</v>
      </c>
      <c r="JX146" s="52">
        <f t="shared" si="746"/>
        <v>191.14</v>
      </c>
      <c r="JY146" s="51">
        <f t="shared" si="747"/>
        <v>739.23233333333076</v>
      </c>
      <c r="JZ146" s="51">
        <f t="shared" si="748"/>
        <v>142105.17166666689</v>
      </c>
      <c r="KA146" s="149">
        <f>$BV$145</f>
        <v>129999.99999999921</v>
      </c>
      <c r="KB146" s="128">
        <f t="shared" si="880"/>
        <v>10000</v>
      </c>
      <c r="KC146" s="204">
        <f t="shared" si="749"/>
        <v>0</v>
      </c>
      <c r="KD146" s="468">
        <f t="shared" si="881"/>
        <v>-930.37233333333074</v>
      </c>
      <c r="KE146" s="46">
        <f t="shared" si="750"/>
        <v>-1124.4930833333331</v>
      </c>
      <c r="KF146" s="46">
        <f t="shared" si="751"/>
        <v>-920.29308333333302</v>
      </c>
      <c r="KG146" s="48"/>
      <c r="KI146" s="45">
        <v>85</v>
      </c>
      <c r="KJ146" s="46">
        <f t="shared" si="752"/>
        <v>1124.4890404061762</v>
      </c>
      <c r="KK146" s="46">
        <f t="shared" si="753"/>
        <v>207.76</v>
      </c>
      <c r="KL146" s="128">
        <f t="shared" si="754"/>
        <v>916.72904040617618</v>
      </c>
      <c r="KM146" s="46">
        <f t="shared" si="755"/>
        <v>253.15177901232857</v>
      </c>
      <c r="KN146" s="46">
        <f t="shared" si="756"/>
        <v>663.57726139384761</v>
      </c>
      <c r="KO146" s="51">
        <f t="shared" si="757"/>
        <v>151227.49014600329</v>
      </c>
      <c r="KP146" s="149">
        <f>$CR$145</f>
        <v>143268.91866023195</v>
      </c>
      <c r="KQ146" s="199">
        <f t="shared" si="882"/>
        <v>10000</v>
      </c>
      <c r="KR146" s="128">
        <f t="shared" si="758"/>
        <v>269.39881537193793</v>
      </c>
      <c r="KS146" s="408">
        <f t="shared" si="759"/>
        <v>0</v>
      </c>
      <c r="KT146" s="45">
        <v>85</v>
      </c>
      <c r="KU146" s="46">
        <f t="shared" si="883"/>
        <v>1124.49</v>
      </c>
      <c r="KV146" s="46">
        <f t="shared" si="760"/>
        <v>207.76</v>
      </c>
      <c r="KW146" s="128">
        <f t="shared" si="761"/>
        <v>916.73</v>
      </c>
      <c r="KX146" s="46">
        <f t="shared" si="762"/>
        <v>253.15163493914486</v>
      </c>
      <c r="KY146" s="46">
        <f t="shared" si="763"/>
        <v>663.57836506085516</v>
      </c>
      <c r="KZ146" s="51">
        <f t="shared" si="764"/>
        <v>151227.40259842607</v>
      </c>
      <c r="LA146" s="150">
        <f>$CR$145</f>
        <v>143268.91866023195</v>
      </c>
      <c r="LB146" s="58">
        <f t="shared" si="765"/>
        <v>930.59633333333579</v>
      </c>
      <c r="LC146" s="52">
        <f t="shared" si="766"/>
        <v>195.3</v>
      </c>
      <c r="LD146" s="51">
        <f t="shared" si="767"/>
        <v>735.29633333333572</v>
      </c>
      <c r="LE146" s="51">
        <f t="shared" si="768"/>
        <v>142094.13166666662</v>
      </c>
      <c r="LF146" s="51">
        <f>$CW$145</f>
        <v>134681.57199999981</v>
      </c>
      <c r="LG146" s="128">
        <f t="shared" si="769"/>
        <v>10000</v>
      </c>
      <c r="LH146" s="204">
        <f t="shared" si="770"/>
        <v>0</v>
      </c>
      <c r="LI146" s="479">
        <f t="shared" si="771"/>
        <v>-930.59633333333579</v>
      </c>
      <c r="LJ146" s="46">
        <f t="shared" si="884"/>
        <v>-1124.49</v>
      </c>
      <c r="LK146" s="46">
        <f t="shared" si="885"/>
        <v>-916.73</v>
      </c>
      <c r="LL146" s="48"/>
      <c r="LN146" s="45">
        <v>85</v>
      </c>
      <c r="LO146" s="46">
        <f t="shared" si="772"/>
        <v>1123.1238136873469</v>
      </c>
      <c r="LP146" s="46">
        <f t="shared" ref="LP146:LP157" si="955">IF(LN146&gt;$BD$10,0,IF(AND($H$7="Oui",LN146&gt;$I$7),0,IF(LN146&gt;$B$7,0,(TRUNC($C$7*$AL$34*$L$7/12,2))+(TRUNC($C$7*$AN$34*$M$7/12,2)))))</f>
        <v>306.66000000000003</v>
      </c>
      <c r="LQ146" s="46">
        <f t="shared" si="773"/>
        <v>816.46381368734683</v>
      </c>
      <c r="LR146" s="46">
        <f t="shared" si="774"/>
        <v>250.88270307261283</v>
      </c>
      <c r="LS146" s="46">
        <f t="shared" si="775"/>
        <v>565.58111061473403</v>
      </c>
      <c r="LT146" s="51">
        <f t="shared" si="776"/>
        <v>149964.04073295297</v>
      </c>
      <c r="LU146" s="199">
        <f t="shared" si="886"/>
        <v>10000</v>
      </c>
      <c r="LV146" s="58">
        <f t="shared" si="777"/>
        <v>933.33033333333128</v>
      </c>
      <c r="LW146" s="52">
        <f t="shared" ref="LW146:LW157" si="956">IF(LN146&gt;$BD$10,0,IF(AND($H$7="Oui",LN146&gt;$I$7),0,IF(LN146&gt;$B$7,0,(TRUNC($C$7*$AL$34/12,2))+(TRUNC($C$7*$AN$34/12,2)))))</f>
        <v>306.66000000000003</v>
      </c>
      <c r="LX146" s="51">
        <f t="shared" si="778"/>
        <v>626.6703333333312</v>
      </c>
      <c r="LY146" s="51">
        <f t="shared" si="779"/>
        <v>141292.94166666627</v>
      </c>
      <c r="LZ146" s="46">
        <f t="shared" si="887"/>
        <v>306.66000000000003</v>
      </c>
      <c r="MA146" s="199">
        <f t="shared" si="888"/>
        <v>10000</v>
      </c>
      <c r="MB146" s="468">
        <f t="shared" si="780"/>
        <v>-933.33033333333128</v>
      </c>
      <c r="MC146" s="46">
        <f t="shared" si="781"/>
        <v>-1123.1238136873469</v>
      </c>
      <c r="MD146" s="46">
        <f t="shared" si="782"/>
        <v>-816.46381368734683</v>
      </c>
      <c r="ME146" s="48"/>
      <c r="MG146" s="45">
        <v>85</v>
      </c>
      <c r="MH146" s="46">
        <f t="shared" si="783"/>
        <v>1076.608661999408</v>
      </c>
      <c r="MI146" s="46">
        <f t="shared" ref="MI146:MI157" si="957">IF(MG146&gt;$BD$10,0,IF(AND($H$7="Oui",MG146&gt;$I$7),0,IF(MG146&gt;$B$7,0,(TRUNC(MM145*$AP$34*$L$7/12,2))+(TRUNC(MM145*$AR$34*$M$7/12,2)))))</f>
        <v>170.11</v>
      </c>
      <c r="MJ146" s="46">
        <f t="shared" si="784"/>
        <v>906.498661999408</v>
      </c>
      <c r="MK146" s="46">
        <f t="shared" si="785"/>
        <v>243.02725658256489</v>
      </c>
      <c r="ML146" s="46">
        <f t="shared" si="786"/>
        <v>663.47140541684314</v>
      </c>
      <c r="MM146" s="51">
        <f t="shared" si="787"/>
        <v>145152.88254412208</v>
      </c>
      <c r="MN146" s="199">
        <f t="shared" si="889"/>
        <v>10000</v>
      </c>
      <c r="MO146" s="58">
        <f t="shared" si="788"/>
        <v>889.32945707741396</v>
      </c>
      <c r="MP146" s="52">
        <f t="shared" ref="MP146:MP157" si="958">IF(MG146&gt;$BD$10,0,IF(AND($H$7="Oui",MG146&gt;$I$7),0,IF(MG146&gt;$B$7,0,(TRUNC(MR145*$AP$34/12,2))+(TRUNC(MR145*$AR$34/12,2)))))</f>
        <v>159.68</v>
      </c>
      <c r="MQ146" s="51">
        <f t="shared" si="789"/>
        <v>729.6494570774139</v>
      </c>
      <c r="MR146" s="57">
        <f t="shared" si="790"/>
        <v>136145.9961484198</v>
      </c>
      <c r="MS146" s="199">
        <f t="shared" si="890"/>
        <v>10000</v>
      </c>
      <c r="MT146" s="468">
        <f t="shared" si="891"/>
        <v>-889.32945707741396</v>
      </c>
      <c r="MU146" s="46">
        <f t="shared" si="791"/>
        <v>-1076.608661999408</v>
      </c>
      <c r="MV146" s="46">
        <f t="shared" si="792"/>
        <v>-906.498661999408</v>
      </c>
      <c r="MW146" s="48"/>
      <c r="MY146" s="45">
        <v>85</v>
      </c>
      <c r="MZ146" s="46">
        <f t="shared" si="793"/>
        <v>1076.608661999408</v>
      </c>
      <c r="NA146" s="46">
        <f t="shared" ref="NA146:NA157" si="959">IF(MY146&gt;$BD$10,0,IF(MY146&gt;$B$7,0,(TRUNC(NE145*$AT$34*$L$7/12,2))+(TRUNC(NE145*$AV$34*$M$7/12,2))))</f>
        <v>170.11</v>
      </c>
      <c r="NB146" s="128">
        <f t="shared" si="794"/>
        <v>906.498661999408</v>
      </c>
      <c r="NC146" s="46">
        <f t="shared" si="795"/>
        <v>243.02725658256489</v>
      </c>
      <c r="ND146" s="46">
        <f t="shared" si="796"/>
        <v>663.47140541684314</v>
      </c>
      <c r="NE146" s="51">
        <f t="shared" si="797"/>
        <v>145152.88254412208</v>
      </c>
      <c r="NF146" s="153">
        <f t="shared" si="892"/>
        <v>10000</v>
      </c>
      <c r="NG146" s="45">
        <v>85</v>
      </c>
      <c r="NH146" s="46">
        <f t="shared" si="798"/>
        <v>1076.6099999999999</v>
      </c>
      <c r="NI146" s="46">
        <f t="shared" ref="NI146:NI157" si="960">IF(NG146&gt;$BD$10,0,IF(NG146&gt;$B$7,0,(TRUNC(NM145*$AT$34*$L$7/12,2))+(TRUNC(NM145*$AV$34*$M$7/12,2))))</f>
        <v>170.11</v>
      </c>
      <c r="NJ146" s="128">
        <f t="shared" si="893"/>
        <v>906.5</v>
      </c>
      <c r="NK146" s="46">
        <f t="shared" si="894"/>
        <v>243.02703863568465</v>
      </c>
      <c r="NL146" s="46">
        <f t="shared" si="799"/>
        <v>663.47296136431532</v>
      </c>
      <c r="NM146" s="51">
        <f t="shared" si="800"/>
        <v>145152.75022004647</v>
      </c>
      <c r="NN146" s="58">
        <f t="shared" si="801"/>
        <v>888.78037499999857</v>
      </c>
      <c r="NO146" s="52">
        <f t="shared" ref="NO146:NO157" si="961">IF(NG146&gt;$BD$10,0,IF(AND($H$7="Oui",NG146&gt;$I$7),0,IF(NG146&gt;$B$7,0,(TRUNC(NQ145*$AT$34/12,2))+(TRUNC(NQ145*$AV$34/12,2)))))</f>
        <v>159.72999999999999</v>
      </c>
      <c r="NP146" s="51">
        <f t="shared" si="802"/>
        <v>729.05037499999855</v>
      </c>
      <c r="NQ146" s="57">
        <f t="shared" si="803"/>
        <v>136194.58812500018</v>
      </c>
      <c r="NR146" s="153">
        <f t="shared" si="895"/>
        <v>10000</v>
      </c>
      <c r="NS146" s="469">
        <f t="shared" si="804"/>
        <v>-888.78037499999857</v>
      </c>
      <c r="NT146" s="46">
        <f t="shared" si="805"/>
        <v>-1076.6099999999999</v>
      </c>
      <c r="NU146" s="46">
        <f t="shared" si="806"/>
        <v>-906.5</v>
      </c>
      <c r="NV146" s="48"/>
      <c r="NX146" s="45">
        <v>85</v>
      </c>
      <c r="NY146" s="46">
        <f t="shared" si="807"/>
        <v>1076.6456011701148</v>
      </c>
      <c r="NZ146" s="46">
        <f t="shared" ref="NZ146:NZ157" si="962">IF(NX146&gt;$BD$10,0,IF(AND($H$7="Oui",NX146&gt;$I$7),0,IF(NX146&gt;$B$7,0,(TRUNC(OE146*$AX$34*$L$7/12,2))+(TRUNC(OE146*$AZ$34*$M$7/12,2)))))</f>
        <v>162.01999999999998</v>
      </c>
      <c r="OA146" s="46">
        <f t="shared" si="808"/>
        <v>914.62560117011481</v>
      </c>
      <c r="OB146" s="46">
        <f t="shared" si="809"/>
        <v>243.11105051288169</v>
      </c>
      <c r="OC146" s="46">
        <f t="shared" si="810"/>
        <v>671.51455065723314</v>
      </c>
      <c r="OD146" s="51">
        <f t="shared" si="811"/>
        <v>145195.11575707176</v>
      </c>
      <c r="OE146" s="150">
        <f>$BQ$145</f>
        <v>138883.81024364859</v>
      </c>
      <c r="OF146" s="153">
        <f t="shared" si="896"/>
        <v>10000</v>
      </c>
      <c r="OG146" s="58">
        <f t="shared" si="812"/>
        <v>889.48383333333379</v>
      </c>
      <c r="OH146" s="241">
        <f>IF(AND($H$7="Oui",NX146&gt;$I$7),0,IF(NX146&gt;$B$7,0,(TRUNC(OK146*$AX$34/12,2))+(TRUNC(OK146*$AZ$34/12,2))))</f>
        <v>151.64999999999998</v>
      </c>
      <c r="OI146" s="51">
        <f t="shared" si="813"/>
        <v>737.83383333333381</v>
      </c>
      <c r="OJ146" s="51">
        <f t="shared" si="814"/>
        <v>136201.84416666662</v>
      </c>
      <c r="OK146" s="150">
        <f>$BV$145</f>
        <v>129999.99999999921</v>
      </c>
      <c r="OL146" s="153">
        <f t="shared" si="897"/>
        <v>10000</v>
      </c>
      <c r="OM146" s="468">
        <f t="shared" si="898"/>
        <v>-889.48383333333379</v>
      </c>
      <c r="ON146" s="46">
        <f t="shared" si="899"/>
        <v>-1076.6456011701148</v>
      </c>
      <c r="OO146" s="46">
        <f t="shared" si="815"/>
        <v>-914.62560117011481</v>
      </c>
      <c r="OP146" s="48"/>
      <c r="OR146" s="45">
        <v>85</v>
      </c>
      <c r="OS146" s="46">
        <f t="shared" si="816"/>
        <v>1076.765700416463</v>
      </c>
      <c r="OT146" s="46">
        <f t="shared" ref="OT146:OT157" si="963">IF(OR146&gt;$BD$10,0,IF(OR146&gt;$B$7,0,(TRUNC(OY146*$BB$34*$L$7/12,2))+(TRUNC(OY146*$BD$34*$M$7/12,2))))</f>
        <v>162.94</v>
      </c>
      <c r="OU146" s="128">
        <f t="shared" si="817"/>
        <v>913.82570041646295</v>
      </c>
      <c r="OV146" s="46">
        <f t="shared" si="818"/>
        <v>243.12032479365595</v>
      </c>
      <c r="OW146" s="46">
        <f t="shared" si="819"/>
        <v>670.70537562280697</v>
      </c>
      <c r="OX146" s="51">
        <f t="shared" si="820"/>
        <v>145201.48950057075</v>
      </c>
      <c r="OY146" s="149">
        <f>$GJ$145</f>
        <v>139668.03807118954</v>
      </c>
      <c r="OZ146" s="153">
        <f t="shared" si="900"/>
        <v>10000</v>
      </c>
      <c r="PA146" s="45">
        <v>85</v>
      </c>
      <c r="PB146" s="46">
        <f t="shared" si="821"/>
        <v>1076.765700416463</v>
      </c>
      <c r="PC146" s="46">
        <f>IF(PA146&gt;$B$7,0,(TRUNC(PH146*$BB$34*$L$7/12,2))+(TRUNC(PH146*$BD$34*$M$7/12,2)))</f>
        <v>162.94</v>
      </c>
      <c r="PD146" s="128">
        <f t="shared" si="822"/>
        <v>913.82570041646295</v>
      </c>
      <c r="PE146" s="46">
        <f t="shared" si="823"/>
        <v>243.12032479365595</v>
      </c>
      <c r="PF146" s="46">
        <f t="shared" si="824"/>
        <v>670.70537562280697</v>
      </c>
      <c r="PG146" s="51">
        <f t="shared" si="825"/>
        <v>145201.48950057075</v>
      </c>
      <c r="PH146" s="150">
        <f>$GS$145</f>
        <v>139667.82132210003</v>
      </c>
      <c r="PI146" s="688">
        <f t="shared" si="826"/>
        <v>889.6533333333341</v>
      </c>
      <c r="PJ146" s="52">
        <f>IF(AND($H$7="Oui",PA146&gt;$I$7),0,IF(PA146&gt;$B$7,0,(TRUNC(PM146*$BB$34/12,2))+(TRUNC(PM146*$BD$34/12,2))))</f>
        <v>152.83999999999997</v>
      </c>
      <c r="PK146" s="51">
        <f t="shared" si="827"/>
        <v>736.81333333333419</v>
      </c>
      <c r="PL146" s="57">
        <f t="shared" si="828"/>
        <v>136215.02666666699</v>
      </c>
      <c r="PM146" s="150">
        <f>$GX$145</f>
        <v>131010.98800000001</v>
      </c>
      <c r="PN146" s="153">
        <f t="shared" si="901"/>
        <v>10000</v>
      </c>
      <c r="PO146" s="469">
        <f t="shared" si="829"/>
        <v>-889.6533333333341</v>
      </c>
      <c r="PP146" s="46">
        <f t="shared" si="830"/>
        <v>-1076.765700416463</v>
      </c>
      <c r="PQ146" s="46">
        <f t="shared" si="831"/>
        <v>-913.82570041646295</v>
      </c>
      <c r="PR146" s="48"/>
    </row>
    <row r="147" spans="2:434" hidden="1" x14ac:dyDescent="0.3">
      <c r="B147" s="45">
        <v>86</v>
      </c>
      <c r="C147" s="46">
        <f t="shared" si="596"/>
        <v>1111.77</v>
      </c>
      <c r="D147" s="46">
        <f t="shared" si="597"/>
        <v>100</v>
      </c>
      <c r="E147" s="46">
        <f t="shared" si="598"/>
        <v>1011.77</v>
      </c>
      <c r="F147" s="46">
        <f t="shared" si="599"/>
        <v>230.17252210120225</v>
      </c>
      <c r="G147" s="46">
        <f t="shared" si="600"/>
        <v>781.59747789879771</v>
      </c>
      <c r="H147" s="51">
        <f t="shared" si="601"/>
        <v>137321.91578282256</v>
      </c>
      <c r="I147" s="58">
        <f t="shared" si="602"/>
        <v>933.33333333333337</v>
      </c>
      <c r="J147" s="52">
        <f t="shared" si="603"/>
        <v>100</v>
      </c>
      <c r="K147" s="51">
        <f t="shared" si="604"/>
        <v>833.33333333333337</v>
      </c>
      <c r="L147" s="57">
        <f t="shared" si="605"/>
        <v>128333.33333333256</v>
      </c>
      <c r="M147" s="468">
        <f t="shared" si="832"/>
        <v>-933.33333333333337</v>
      </c>
      <c r="N147" s="46">
        <f t="shared" si="833"/>
        <v>-1111.77</v>
      </c>
      <c r="O147" s="47"/>
      <c r="P147" s="46">
        <f t="shared" si="834"/>
        <v>-1011.77</v>
      </c>
      <c r="Q147" s="48"/>
      <c r="R147" s="29"/>
      <c r="S147" s="29"/>
      <c r="T147" s="45">
        <v>86</v>
      </c>
      <c r="U147" s="46">
        <f t="shared" si="606"/>
        <v>1140.77</v>
      </c>
      <c r="V147" s="46">
        <f t="shared" si="607"/>
        <v>129</v>
      </c>
      <c r="W147" s="46">
        <f t="shared" si="835"/>
        <v>1011.77</v>
      </c>
      <c r="X147" s="46">
        <f t="shared" si="608"/>
        <v>230.17252210120225</v>
      </c>
      <c r="Y147" s="46">
        <f t="shared" si="609"/>
        <v>781.59747789879771</v>
      </c>
      <c r="Z147" s="51">
        <f t="shared" si="610"/>
        <v>137321.91578282256</v>
      </c>
      <c r="AA147" s="58">
        <f t="shared" si="611"/>
        <v>953.99333333333334</v>
      </c>
      <c r="AB147" s="52">
        <f t="shared" si="612"/>
        <v>120.66</v>
      </c>
      <c r="AC147" s="51">
        <f t="shared" si="613"/>
        <v>833.33333333333337</v>
      </c>
      <c r="AD147" s="57">
        <f t="shared" si="614"/>
        <v>128333.33333333256</v>
      </c>
      <c r="AE147" s="468">
        <f t="shared" si="836"/>
        <v>-953.99333333333334</v>
      </c>
      <c r="AF147" s="46">
        <f t="shared" si="615"/>
        <v>-1140.77</v>
      </c>
      <c r="AG147" s="47"/>
      <c r="AH147" s="46">
        <f t="shared" si="837"/>
        <v>-1011.77</v>
      </c>
      <c r="AI147" s="48"/>
      <c r="AJ147" s="29"/>
      <c r="AK147" s="45">
        <v>86</v>
      </c>
      <c r="AL147" s="46">
        <f t="shared" si="616"/>
        <v>1117.72</v>
      </c>
      <c r="AM147" s="46"/>
      <c r="AN147" s="46"/>
      <c r="AO147" s="46">
        <f t="shared" si="617"/>
        <v>129.06</v>
      </c>
      <c r="AP147" s="128">
        <f t="shared" si="618"/>
        <v>988.66</v>
      </c>
      <c r="AQ147" s="128"/>
      <c r="AR147" s="128"/>
      <c r="AS147" s="46">
        <f t="shared" si="619"/>
        <v>237.90326472581174</v>
      </c>
      <c r="AT147" s="46">
        <f t="shared" si="620"/>
        <v>750.75673527418826</v>
      </c>
      <c r="AU147" s="51"/>
      <c r="AV147" s="51"/>
      <c r="AW147" s="51">
        <f t="shared" si="621"/>
        <v>141991.20210021286</v>
      </c>
      <c r="AX147" s="58">
        <f t="shared" si="622"/>
        <v>927.38215694565588</v>
      </c>
      <c r="AY147" s="52"/>
      <c r="AZ147" s="52"/>
      <c r="BA147" s="52">
        <f t="shared" si="623"/>
        <v>121.22</v>
      </c>
      <c r="BB147" s="51">
        <f t="shared" si="624"/>
        <v>806.16215694565585</v>
      </c>
      <c r="BC147" s="51"/>
      <c r="BD147" s="51"/>
      <c r="BE147" s="57">
        <f t="shared" si="625"/>
        <v>133265.05450267359</v>
      </c>
      <c r="BF147" s="468">
        <f t="shared" si="626"/>
        <v>-927.38215694565588</v>
      </c>
      <c r="BG147" s="46">
        <f t="shared" si="627"/>
        <v>-1117.72</v>
      </c>
      <c r="BH147" s="46">
        <f t="shared" si="628"/>
        <v>-988.66</v>
      </c>
      <c r="BI147" s="48"/>
      <c r="BJ147" s="12"/>
      <c r="BK147" s="45">
        <v>86</v>
      </c>
      <c r="BL147" s="46">
        <f t="shared" si="838"/>
        <v>1136.19</v>
      </c>
      <c r="BM147" s="46">
        <f t="shared" si="839"/>
        <v>124.42</v>
      </c>
      <c r="BN147" s="46">
        <f t="shared" si="840"/>
        <v>1011.77</v>
      </c>
      <c r="BO147" s="46">
        <f t="shared" si="629"/>
        <v>230.17252210120225</v>
      </c>
      <c r="BP147" s="46">
        <f t="shared" si="630"/>
        <v>781.59747789879771</v>
      </c>
      <c r="BQ147" s="51">
        <f t="shared" si="631"/>
        <v>137321.91578282256</v>
      </c>
      <c r="BR147" s="57">
        <f t="shared" ref="BR147:BR157" si="964">$BQ$145</f>
        <v>138883.81024364859</v>
      </c>
      <c r="BS147" s="58">
        <f t="shared" si="632"/>
        <v>949.79333333333341</v>
      </c>
      <c r="BT147" s="52">
        <f t="shared" si="841"/>
        <v>116.46</v>
      </c>
      <c r="BU147" s="51">
        <f t="shared" si="633"/>
        <v>833.33333333333337</v>
      </c>
      <c r="BV147" s="51">
        <f t="shared" si="634"/>
        <v>128333.33333333256</v>
      </c>
      <c r="BW147" s="153">
        <f t="shared" ref="BW147:BW157" si="965">$BV$145</f>
        <v>129999.99999999921</v>
      </c>
      <c r="BX147" s="468">
        <f t="shared" si="842"/>
        <v>-949.79333333333341</v>
      </c>
      <c r="BY147" s="46">
        <f t="shared" si="843"/>
        <v>-1136.19</v>
      </c>
      <c r="BZ147" s="46">
        <f t="shared" si="635"/>
        <v>-1011.77</v>
      </c>
      <c r="CA147" s="48"/>
      <c r="CB147" s="29"/>
      <c r="CC147" s="45">
        <v>86</v>
      </c>
      <c r="CD147" s="128">
        <f t="shared" si="636"/>
        <v>1117.6300000000001</v>
      </c>
      <c r="CE147" s="46">
        <f t="shared" si="844"/>
        <v>124.88</v>
      </c>
      <c r="CF147" s="128">
        <f t="shared" si="637"/>
        <v>992.75</v>
      </c>
      <c r="CG147" s="46">
        <f t="shared" si="845"/>
        <v>237.52491698555392</v>
      </c>
      <c r="CH147" s="46">
        <f t="shared" si="638"/>
        <v>755.22508301444611</v>
      </c>
      <c r="CI147" s="51">
        <f t="shared" si="639"/>
        <v>141759.72510831791</v>
      </c>
      <c r="CJ147" s="199">
        <f t="shared" ref="CJ147:CJ157" si="966">$CR$145</f>
        <v>143268.91866023195</v>
      </c>
      <c r="CK147" s="153">
        <f t="shared" si="846"/>
        <v>10000</v>
      </c>
      <c r="CL147" s="45">
        <v>86</v>
      </c>
      <c r="CM147" s="46">
        <f t="shared" si="847"/>
        <v>1117.6300000000001</v>
      </c>
      <c r="CN147" s="128">
        <f t="shared" si="640"/>
        <v>124.88</v>
      </c>
      <c r="CO147" s="128">
        <f t="shared" si="641"/>
        <v>992.75</v>
      </c>
      <c r="CP147" s="46">
        <f t="shared" si="642"/>
        <v>237.52491698555392</v>
      </c>
      <c r="CQ147" s="46">
        <f t="shared" si="643"/>
        <v>755.22508301444611</v>
      </c>
      <c r="CR147" s="51">
        <f t="shared" si="644"/>
        <v>141759.72510831791</v>
      </c>
      <c r="CS147" s="153">
        <f t="shared" ref="CS147:CS157" si="967">$CR$145</f>
        <v>143268.91866023195</v>
      </c>
      <c r="CT147" s="58">
        <f t="shared" si="645"/>
        <v>927.86033333333398</v>
      </c>
      <c r="CU147" s="52">
        <f t="shared" si="848"/>
        <v>117.38</v>
      </c>
      <c r="CV147" s="51">
        <f t="shared" si="849"/>
        <v>810.48033333333399</v>
      </c>
      <c r="CW147" s="51">
        <f t="shared" si="646"/>
        <v>133060.61133333313</v>
      </c>
      <c r="CX147" s="150">
        <f t="shared" ref="CX147:CX157" si="968">$CW$145</f>
        <v>134681.57199999981</v>
      </c>
      <c r="CY147" s="153">
        <f t="shared" si="850"/>
        <v>10000</v>
      </c>
      <c r="CZ147" s="479">
        <f t="shared" si="647"/>
        <v>-927.86033333333398</v>
      </c>
      <c r="DA147" s="46">
        <f t="shared" si="851"/>
        <v>-1117.6300000000001</v>
      </c>
      <c r="DB147" s="46">
        <f t="shared" si="852"/>
        <v>-992.75</v>
      </c>
      <c r="DC147" s="48"/>
      <c r="DE147" s="45">
        <v>86</v>
      </c>
      <c r="DF147" s="46">
        <f t="shared" si="648"/>
        <v>1105.0999999999999</v>
      </c>
      <c r="DG147" s="46">
        <f t="shared" ref="DG147:DG157" si="969">IF(AND($H$7="Oui",DE147&gt;$I$7),0,IF(DE147&gt;$B$7,0,(TRUNC($C$7*$P$34*$L$7/12,2))+(TRUNC($C$7*$Q$34*$M$7/12,2))))</f>
        <v>93.33</v>
      </c>
      <c r="DH147" s="46">
        <f t="shared" si="649"/>
        <v>1011.77</v>
      </c>
      <c r="DI147" s="46">
        <f t="shared" si="650"/>
        <v>230.17252210120225</v>
      </c>
      <c r="DJ147" s="46">
        <f t="shared" si="651"/>
        <v>781.59747789879771</v>
      </c>
      <c r="DK147" s="51">
        <f t="shared" si="652"/>
        <v>137321.91578282256</v>
      </c>
      <c r="DL147" s="58">
        <f t="shared" si="653"/>
        <v>926.66333333333341</v>
      </c>
      <c r="DM147" s="52">
        <f t="shared" ref="DM147:DM157" si="970">IF(AND($H$7="Oui",DE147&gt;$I$7),0,IF(DE147&gt;$B$7,0,(TRUNC($C$7*$P$34/12,2))+(TRUNC($C$7*$Q$34/12,2))))</f>
        <v>93.33</v>
      </c>
      <c r="DN147" s="51">
        <f t="shared" si="654"/>
        <v>833.33333333333337</v>
      </c>
      <c r="DO147" s="57">
        <f t="shared" si="655"/>
        <v>128333.33333333256</v>
      </c>
      <c r="DP147" s="468">
        <f t="shared" si="853"/>
        <v>-926.66333333333341</v>
      </c>
      <c r="DQ147" s="46">
        <f t="shared" si="854"/>
        <v>-1105.0999999999999</v>
      </c>
      <c r="DR147" s="47"/>
      <c r="DS147" s="46">
        <f t="shared" si="855"/>
        <v>-1011.77</v>
      </c>
      <c r="DT147" s="48"/>
      <c r="DU147" s="29"/>
      <c r="DV147" s="45">
        <v>86</v>
      </c>
      <c r="DW147" s="46">
        <f t="shared" si="856"/>
        <v>1076.21</v>
      </c>
      <c r="DX147" s="46">
        <f t="shared" ref="DX147:DX157" si="971">IF(AND($H$7="Oui",DV147&gt;$I$7),0,IF(DV147&gt;$B$7,0,(TRUNC(EB146*$R$34*$L$7/12,2))+(TRUNC(EB146*$S$34*$M$7/12,2))))</f>
        <v>64.44</v>
      </c>
      <c r="DY147" s="46">
        <f t="shared" si="857"/>
        <v>1011.77</v>
      </c>
      <c r="DZ147" s="46">
        <f t="shared" si="656"/>
        <v>230.17252210120225</v>
      </c>
      <c r="EA147" s="46">
        <f t="shared" si="657"/>
        <v>781.59747789879771</v>
      </c>
      <c r="EB147" s="51">
        <f t="shared" si="658"/>
        <v>137321.91578282256</v>
      </c>
      <c r="EC147" s="58">
        <f t="shared" si="659"/>
        <v>893.60333333333335</v>
      </c>
      <c r="ED147" s="52">
        <f t="shared" ref="ED147:ED157" si="972">IF(AND($H$7="Oui",DV147&gt;$I$7),0,IF(DV147&gt;$B$7,0,(TRUNC(EF146*$R$34/12,2))+(TRUNC(EF146*$S$34/12,2))))</f>
        <v>60.269999999999996</v>
      </c>
      <c r="EE147" s="51">
        <f t="shared" si="660"/>
        <v>833.33333333333337</v>
      </c>
      <c r="EF147" s="57">
        <f t="shared" si="661"/>
        <v>128333.33333333256</v>
      </c>
      <c r="EG147" s="468">
        <f t="shared" si="858"/>
        <v>-893.60333333333335</v>
      </c>
      <c r="EH147" s="46">
        <f t="shared" si="859"/>
        <v>-1076.21</v>
      </c>
      <c r="EI147" s="47"/>
      <c r="EJ147" s="46">
        <f t="shared" si="860"/>
        <v>-1011.77</v>
      </c>
      <c r="EK147" s="48"/>
      <c r="EL147" s="29"/>
      <c r="EM147" s="45">
        <v>86</v>
      </c>
      <c r="EN147" s="46">
        <f t="shared" si="949"/>
        <v>1058.0868689014749</v>
      </c>
      <c r="EO147" s="46">
        <f t="shared" ref="EO147:EO157" si="973">IF(EM147&gt;$B$7,0,(TRUNC(ES146*$T$34*$L$7/12,2))+(TRUNC(ES146*$U$34*$M$7/12,2)))</f>
        <v>64.849999999999994</v>
      </c>
      <c r="EP147" s="128">
        <f t="shared" si="662"/>
        <v>993.23686890147485</v>
      </c>
      <c r="EQ147" s="46">
        <f t="shared" si="663"/>
        <v>231.61936656384978</v>
      </c>
      <c r="ER147" s="46">
        <f t="shared" si="664"/>
        <v>761.61750233762507</v>
      </c>
      <c r="ES147" s="51">
        <f t="shared" si="665"/>
        <v>138210.00243597224</v>
      </c>
      <c r="ET147" s="153">
        <f t="shared" si="861"/>
        <v>10000</v>
      </c>
      <c r="EU147" s="45">
        <v>86</v>
      </c>
      <c r="EV147" s="46">
        <f t="shared" si="666"/>
        <v>1058.0899999999999</v>
      </c>
      <c r="EW147" s="46">
        <f t="shared" ref="EW147:EW157" si="974">IF(EU147&gt;$B$7,0,(TRUNC(FA146*$T$34*$L$7/12,2))+(TRUNC(FA146*$U$34*$M$7/12,2)))</f>
        <v>64.849999999999994</v>
      </c>
      <c r="EX147" s="128">
        <f t="shared" si="667"/>
        <v>993.24</v>
      </c>
      <c r="EY147" s="46">
        <f t="shared" si="668"/>
        <v>231.61887337124699</v>
      </c>
      <c r="EZ147" s="46">
        <f t="shared" si="669"/>
        <v>761.62112662875302</v>
      </c>
      <c r="FA147" s="51">
        <f t="shared" si="670"/>
        <v>138209.70289611944</v>
      </c>
      <c r="FB147" s="58">
        <f t="shared" si="671"/>
        <v>874.86920833333363</v>
      </c>
      <c r="FC147" s="52">
        <f t="shared" ref="FC147:FC157" si="975">IF(AND($H$7="Oui",EU147&gt;$I$7),0,IF(EU147&gt;$B$7,0,(TRUNC(FE146*$T$34/12,2))+(TRUNC(FE146*$U$34/12,2))))</f>
        <v>60.77</v>
      </c>
      <c r="FD147" s="51">
        <f t="shared" si="862"/>
        <v>814.09920833333365</v>
      </c>
      <c r="FE147" s="57">
        <f t="shared" si="672"/>
        <v>129429.96808333317</v>
      </c>
      <c r="FF147" s="153">
        <f t="shared" si="863"/>
        <v>10000</v>
      </c>
      <c r="FG147" s="469">
        <f t="shared" si="673"/>
        <v>-874.86920833333363</v>
      </c>
      <c r="FH147" s="46">
        <f t="shared" si="674"/>
        <v>-1058.0899999999999</v>
      </c>
      <c r="FI147" s="46">
        <f t="shared" si="675"/>
        <v>-993.24</v>
      </c>
      <c r="FJ147" s="48"/>
      <c r="FL147" s="45">
        <v>86</v>
      </c>
      <c r="FM147" s="46">
        <f t="shared" si="864"/>
        <v>1076.58</v>
      </c>
      <c r="FN147" s="46">
        <f t="shared" si="950"/>
        <v>64.81</v>
      </c>
      <c r="FO147" s="46">
        <f t="shared" si="865"/>
        <v>1011.77</v>
      </c>
      <c r="FP147" s="46">
        <f t="shared" si="676"/>
        <v>230.17252210120225</v>
      </c>
      <c r="FQ147" s="46">
        <f t="shared" si="677"/>
        <v>781.59747789879771</v>
      </c>
      <c r="FR147" s="51">
        <f t="shared" si="678"/>
        <v>137321.91578282256</v>
      </c>
      <c r="FS147" s="57">
        <f t="shared" ref="FS147:FS157" si="976">$BQ$145</f>
        <v>138883.81024364859</v>
      </c>
      <c r="FT147" s="58">
        <f t="shared" si="679"/>
        <v>893.98333333333335</v>
      </c>
      <c r="FU147" s="241">
        <f t="shared" si="951"/>
        <v>60.650000000000006</v>
      </c>
      <c r="FV147" s="51">
        <f t="shared" si="680"/>
        <v>833.33333333333337</v>
      </c>
      <c r="FW147" s="51">
        <f t="shared" si="681"/>
        <v>128333.33333333256</v>
      </c>
      <c r="FX147" s="153">
        <f t="shared" ref="FX147:FX157" si="977">$BV$145</f>
        <v>129999.99999999921</v>
      </c>
      <c r="FY147" s="468">
        <f t="shared" si="866"/>
        <v>-893.98333333333335</v>
      </c>
      <c r="FZ147" s="46">
        <f t="shared" si="867"/>
        <v>-1076.58</v>
      </c>
      <c r="GA147" s="46">
        <f t="shared" si="682"/>
        <v>-1011.77</v>
      </c>
      <c r="GB147" s="48"/>
      <c r="GD147" s="45">
        <v>86</v>
      </c>
      <c r="GE147" s="46">
        <f t="shared" si="952"/>
        <v>1060.0875939185617</v>
      </c>
      <c r="GF147" s="128">
        <f t="shared" ref="GF147:GF157" si="978">IF(AND($H$7="Oui",GD147&gt;$I$7),0,IF(GD147&gt;$B$7,0,(TRUNC(GK147*$X$34*$L$7/12,2))+(TRUNC(GK147*$Y$34*$M$7/12,2))))</f>
        <v>65.17</v>
      </c>
      <c r="GG147" s="128">
        <f t="shared" si="683"/>
        <v>994.91759391856169</v>
      </c>
      <c r="GH147" s="46">
        <f t="shared" si="684"/>
        <v>231.50983423453829</v>
      </c>
      <c r="GI147" s="46">
        <f t="shared" si="685"/>
        <v>763.4077596840234</v>
      </c>
      <c r="GJ147" s="51">
        <f t="shared" si="686"/>
        <v>138142.49278103895</v>
      </c>
      <c r="GK147" s="51">
        <f t="shared" ref="GK147:GK157" si="979">$GJ$145</f>
        <v>139668.03807118954</v>
      </c>
      <c r="GL147" s="153">
        <f t="shared" si="868"/>
        <v>10000</v>
      </c>
      <c r="GM147" s="45">
        <v>86</v>
      </c>
      <c r="GN147" s="46">
        <f t="shared" si="687"/>
        <v>1060.0899999999999</v>
      </c>
      <c r="GO147" s="46">
        <f t="shared" si="953"/>
        <v>65.17</v>
      </c>
      <c r="GP147" s="128">
        <f t="shared" si="869"/>
        <v>994.92</v>
      </c>
      <c r="GQ147" s="46">
        <f t="shared" si="688"/>
        <v>231.50946837383924</v>
      </c>
      <c r="GR147" s="46">
        <f t="shared" si="689"/>
        <v>763.41053162616072</v>
      </c>
      <c r="GS147" s="51">
        <f t="shared" si="690"/>
        <v>138142.27049267737</v>
      </c>
      <c r="GT147" s="57">
        <f t="shared" ref="GT147:GT157" si="980">$GS$145</f>
        <v>139667.82132210003</v>
      </c>
      <c r="GU147" s="58">
        <f t="shared" si="691"/>
        <v>876.92633333333197</v>
      </c>
      <c r="GV147" s="52">
        <f t="shared" si="954"/>
        <v>61.129999999999995</v>
      </c>
      <c r="GW147" s="51">
        <f t="shared" si="870"/>
        <v>815.79633333333197</v>
      </c>
      <c r="GX147" s="57">
        <f t="shared" si="692"/>
        <v>129379.39533333335</v>
      </c>
      <c r="GY147" s="57">
        <f t="shared" ref="GY147:GY157" si="981">$GX$145</f>
        <v>131010.98800000001</v>
      </c>
      <c r="GZ147" s="153">
        <f t="shared" si="871"/>
        <v>10000</v>
      </c>
      <c r="HA147" s="469">
        <f t="shared" si="693"/>
        <v>-876.92633333333197</v>
      </c>
      <c r="HB147" s="46">
        <f t="shared" si="694"/>
        <v>-1060.0899999999999</v>
      </c>
      <c r="HC147" s="46">
        <f t="shared" si="695"/>
        <v>-994.92</v>
      </c>
      <c r="HD147" s="48"/>
      <c r="HF147" s="45">
        <v>86</v>
      </c>
      <c r="HG147" s="46">
        <f t="shared" si="696"/>
        <v>1123.8775326810628</v>
      </c>
      <c r="HH147" s="46">
        <f t="shared" si="697"/>
        <v>250</v>
      </c>
      <c r="HI147" s="46">
        <f t="shared" si="698"/>
        <v>873.8775326810628</v>
      </c>
      <c r="HJ147" s="46">
        <f t="shared" si="699"/>
        <v>251.13998964878206</v>
      </c>
      <c r="HK147" s="46">
        <f t="shared" si="700"/>
        <v>622.73754303228077</v>
      </c>
      <c r="HL147" s="51">
        <f t="shared" si="701"/>
        <v>150061.25624623697</v>
      </c>
      <c r="HM147" s="153">
        <f t="shared" si="872"/>
        <v>10000</v>
      </c>
      <c r="HN147" s="58">
        <f t="shared" si="702"/>
        <v>933.33333333333724</v>
      </c>
      <c r="HO147" s="52">
        <f t="shared" si="703"/>
        <v>250</v>
      </c>
      <c r="HP147" s="51">
        <f t="shared" si="704"/>
        <v>683.33333333333724</v>
      </c>
      <c r="HQ147" s="57">
        <f t="shared" si="705"/>
        <v>141233.3333333325</v>
      </c>
      <c r="HR147" s="153">
        <f t="shared" si="873"/>
        <v>10000</v>
      </c>
      <c r="HS147" s="468">
        <f t="shared" si="706"/>
        <v>-933.33333333333724</v>
      </c>
      <c r="HT147" s="46">
        <f t="shared" si="707"/>
        <v>-1123.8775326810628</v>
      </c>
      <c r="HU147" s="46">
        <f t="shared" si="708"/>
        <v>-873.8775326810628</v>
      </c>
      <c r="HV147" s="48"/>
      <c r="HW147" s="29"/>
      <c r="HX147" s="45">
        <v>86</v>
      </c>
      <c r="HY147" s="128">
        <f t="shared" si="709"/>
        <v>1124.3399999999999</v>
      </c>
      <c r="HZ147" s="46">
        <f t="shared" si="710"/>
        <v>217.66</v>
      </c>
      <c r="IA147" s="46">
        <f t="shared" si="711"/>
        <v>906.68</v>
      </c>
      <c r="IB147" s="46">
        <f t="shared" si="712"/>
        <v>251.92415250944154</v>
      </c>
      <c r="IC147" s="46">
        <f t="shared" si="713"/>
        <v>654.75584749055838</v>
      </c>
      <c r="ID147" s="51">
        <f t="shared" si="714"/>
        <v>150499.73565817435</v>
      </c>
      <c r="IE147" s="153">
        <f t="shared" si="874"/>
        <v>10000</v>
      </c>
      <c r="IF147" s="58">
        <f t="shared" si="715"/>
        <v>930.14625019664186</v>
      </c>
      <c r="IG147" s="52">
        <f t="shared" si="716"/>
        <v>204.46</v>
      </c>
      <c r="IH147" s="51">
        <f t="shared" si="717"/>
        <v>725.68625019664182</v>
      </c>
      <c r="II147" s="57">
        <f t="shared" si="875"/>
        <v>141255.68248308887</v>
      </c>
      <c r="IJ147" s="153">
        <f t="shared" si="876"/>
        <v>10000</v>
      </c>
      <c r="IK147" s="468">
        <f t="shared" si="718"/>
        <v>-930.14625019664186</v>
      </c>
      <c r="IL147" s="46">
        <f t="shared" si="719"/>
        <v>-1124.3399999999999</v>
      </c>
      <c r="IM147" s="46">
        <f t="shared" si="720"/>
        <v>-906.68</v>
      </c>
      <c r="IN147" s="48"/>
      <c r="IO147" s="53">
        <f t="shared" si="721"/>
        <v>217.67515797710021</v>
      </c>
      <c r="IQ147" s="45">
        <v>86</v>
      </c>
      <c r="IR147" s="128">
        <f t="shared" si="722"/>
        <v>1126.4568749999989</v>
      </c>
      <c r="IS147" s="128">
        <f t="shared" si="723"/>
        <v>221.9</v>
      </c>
      <c r="IT147" s="128">
        <f t="shared" si="724"/>
        <v>904.55687499999897</v>
      </c>
      <c r="IU147" s="46">
        <f t="shared" si="902"/>
        <v>252.32</v>
      </c>
      <c r="IV147" s="46">
        <f t="shared" si="725"/>
        <v>652.23687499999892</v>
      </c>
      <c r="IW147" s="51">
        <f t="shared" si="726"/>
        <v>150742.10875000019</v>
      </c>
      <c r="IX147" s="199">
        <f t="shared" si="877"/>
        <v>10000</v>
      </c>
      <c r="IY147" s="128">
        <f t="shared" si="727"/>
        <v>217.86829590169273</v>
      </c>
      <c r="IZ147" s="408">
        <f t="shared" si="728"/>
        <v>0</v>
      </c>
      <c r="JA147" s="58">
        <f t="shared" si="729"/>
        <v>931.95916666666494</v>
      </c>
      <c r="JB147" s="52">
        <f t="shared" si="730"/>
        <v>208.46</v>
      </c>
      <c r="JC147" s="51">
        <f t="shared" si="731"/>
        <v>723.49916666666491</v>
      </c>
      <c r="JD147" s="57">
        <f t="shared" si="732"/>
        <v>141495.69166666674</v>
      </c>
      <c r="JE147" s="280">
        <f t="shared" si="733"/>
        <v>10000</v>
      </c>
      <c r="JF147" s="280">
        <f t="shared" si="734"/>
        <v>0</v>
      </c>
      <c r="JG147" s="468">
        <f t="shared" si="735"/>
        <v>-931.95916666666494</v>
      </c>
      <c r="JH147" s="46">
        <f t="shared" si="736"/>
        <v>-1126.4568749999989</v>
      </c>
      <c r="JI147" s="46">
        <f t="shared" si="737"/>
        <v>-904.55687499999897</v>
      </c>
      <c r="JJ147" s="48"/>
      <c r="JL147" s="45">
        <v>86</v>
      </c>
      <c r="JM147" s="46">
        <f t="shared" si="738"/>
        <v>1124.4930833333331</v>
      </c>
      <c r="JN147" s="46">
        <f t="shared" si="739"/>
        <v>204.2</v>
      </c>
      <c r="JO147" s="128">
        <f t="shared" si="740"/>
        <v>920.29308333333302</v>
      </c>
      <c r="JP147" s="46">
        <f t="shared" si="878"/>
        <v>252.11</v>
      </c>
      <c r="JQ147" s="46">
        <f t="shared" si="741"/>
        <v>668.183083333333</v>
      </c>
      <c r="JR147" s="51">
        <f t="shared" si="742"/>
        <v>150598.6448333333</v>
      </c>
      <c r="JS147" s="51">
        <f t="shared" ref="JS147:JS157" si="982">$BQ$145</f>
        <v>138883.81024364859</v>
      </c>
      <c r="JT147" s="199">
        <f t="shared" si="879"/>
        <v>10000</v>
      </c>
      <c r="JU147" s="128">
        <f t="shared" si="743"/>
        <v>204.19230885588465</v>
      </c>
      <c r="JV147" s="408">
        <f t="shared" si="744"/>
        <v>0</v>
      </c>
      <c r="JW147" s="58">
        <f t="shared" si="745"/>
        <v>930.37233333333074</v>
      </c>
      <c r="JX147" s="52">
        <f t="shared" si="746"/>
        <v>191.14</v>
      </c>
      <c r="JY147" s="51">
        <f t="shared" si="747"/>
        <v>739.23233333333076</v>
      </c>
      <c r="JZ147" s="51">
        <f t="shared" si="748"/>
        <v>141365.93933333358</v>
      </c>
      <c r="KA147" s="199">
        <f t="shared" ref="KA147:KA157" si="983">$BV$145</f>
        <v>129999.99999999921</v>
      </c>
      <c r="KB147" s="128">
        <f t="shared" si="880"/>
        <v>10000</v>
      </c>
      <c r="KC147" s="204">
        <f t="shared" si="749"/>
        <v>0</v>
      </c>
      <c r="KD147" s="468">
        <f t="shared" si="881"/>
        <v>-930.37233333333074</v>
      </c>
      <c r="KE147" s="46">
        <f t="shared" si="750"/>
        <v>-1124.4930833333331</v>
      </c>
      <c r="KF147" s="46">
        <f t="shared" si="751"/>
        <v>-920.29308333333302</v>
      </c>
      <c r="KG147" s="48"/>
      <c r="KI147" s="45">
        <v>86</v>
      </c>
      <c r="KJ147" s="46">
        <f t="shared" si="752"/>
        <v>1124.4890404061762</v>
      </c>
      <c r="KK147" s="46">
        <f t="shared" si="753"/>
        <v>207.76</v>
      </c>
      <c r="KL147" s="128">
        <f t="shared" si="754"/>
        <v>916.72904040617618</v>
      </c>
      <c r="KM147" s="46">
        <f t="shared" si="755"/>
        <v>252.04581691000547</v>
      </c>
      <c r="KN147" s="46">
        <f t="shared" si="756"/>
        <v>664.68322349617074</v>
      </c>
      <c r="KO147" s="51">
        <f t="shared" si="757"/>
        <v>150562.80692250712</v>
      </c>
      <c r="KP147" s="199">
        <f t="shared" ref="KP147:KP157" si="984">$CR$145</f>
        <v>143268.91866023195</v>
      </c>
      <c r="KQ147" s="199">
        <f t="shared" si="882"/>
        <v>10000</v>
      </c>
      <c r="KR147" s="128">
        <f t="shared" si="758"/>
        <v>269.39881537193793</v>
      </c>
      <c r="KS147" s="408">
        <f t="shared" si="759"/>
        <v>0</v>
      </c>
      <c r="KT147" s="45">
        <v>86</v>
      </c>
      <c r="KU147" s="46">
        <f t="shared" si="883"/>
        <v>1124.49</v>
      </c>
      <c r="KV147" s="46">
        <f t="shared" si="760"/>
        <v>207.76</v>
      </c>
      <c r="KW147" s="128">
        <f t="shared" si="761"/>
        <v>916.73</v>
      </c>
      <c r="KX147" s="46">
        <f t="shared" si="762"/>
        <v>252.04567099737679</v>
      </c>
      <c r="KY147" s="46">
        <f t="shared" si="763"/>
        <v>664.68432900262326</v>
      </c>
      <c r="KZ147" s="51">
        <f t="shared" si="764"/>
        <v>150562.71826942344</v>
      </c>
      <c r="LA147" s="153">
        <f t="shared" ref="LA147:LA157" si="985">$CR$145</f>
        <v>143268.91866023195</v>
      </c>
      <c r="LB147" s="58">
        <f t="shared" si="765"/>
        <v>930.59633333333579</v>
      </c>
      <c r="LC147" s="52">
        <f t="shared" si="766"/>
        <v>195.3</v>
      </c>
      <c r="LD147" s="51">
        <f t="shared" si="767"/>
        <v>735.29633333333572</v>
      </c>
      <c r="LE147" s="51">
        <f t="shared" si="768"/>
        <v>141358.83533333329</v>
      </c>
      <c r="LF147" s="149">
        <f t="shared" ref="LF147:LF157" si="986">$CW$145</f>
        <v>134681.57199999981</v>
      </c>
      <c r="LG147" s="128">
        <f t="shared" si="769"/>
        <v>10000</v>
      </c>
      <c r="LH147" s="204">
        <f t="shared" si="770"/>
        <v>0</v>
      </c>
      <c r="LI147" s="479">
        <f t="shared" si="771"/>
        <v>-930.59633333333579</v>
      </c>
      <c r="LJ147" s="46">
        <f t="shared" si="884"/>
        <v>-1124.49</v>
      </c>
      <c r="LK147" s="46">
        <f t="shared" si="885"/>
        <v>-916.73</v>
      </c>
      <c r="LL147" s="48"/>
      <c r="LN147" s="45">
        <v>86</v>
      </c>
      <c r="LO147" s="46">
        <f t="shared" si="772"/>
        <v>1123.1238136873469</v>
      </c>
      <c r="LP147" s="46">
        <f t="shared" si="955"/>
        <v>306.66000000000003</v>
      </c>
      <c r="LQ147" s="46">
        <f t="shared" si="773"/>
        <v>816.46381368734683</v>
      </c>
      <c r="LR147" s="46">
        <f t="shared" si="774"/>
        <v>249.94006788825496</v>
      </c>
      <c r="LS147" s="46">
        <f t="shared" si="775"/>
        <v>566.5237457990919</v>
      </c>
      <c r="LT147" s="51">
        <f t="shared" si="776"/>
        <v>149397.51698715388</v>
      </c>
      <c r="LU147" s="199">
        <f t="shared" si="886"/>
        <v>10000</v>
      </c>
      <c r="LV147" s="58">
        <f t="shared" si="777"/>
        <v>933.33033333333128</v>
      </c>
      <c r="LW147" s="52">
        <f t="shared" si="956"/>
        <v>306.66000000000003</v>
      </c>
      <c r="LX147" s="51">
        <f t="shared" si="778"/>
        <v>626.6703333333312</v>
      </c>
      <c r="LY147" s="51">
        <f t="shared" si="779"/>
        <v>140666.27133333293</v>
      </c>
      <c r="LZ147" s="46">
        <f t="shared" si="887"/>
        <v>306.66000000000003</v>
      </c>
      <c r="MA147" s="199">
        <f t="shared" si="888"/>
        <v>10000</v>
      </c>
      <c r="MB147" s="468">
        <f t="shared" si="780"/>
        <v>-933.33033333333128</v>
      </c>
      <c r="MC147" s="46">
        <f t="shared" si="781"/>
        <v>-1123.1238136873469</v>
      </c>
      <c r="MD147" s="46">
        <f t="shared" si="782"/>
        <v>-816.46381368734683</v>
      </c>
      <c r="ME147" s="48"/>
      <c r="MG147" s="45">
        <v>86</v>
      </c>
      <c r="MH147" s="46">
        <f t="shared" si="783"/>
        <v>1076.608661999408</v>
      </c>
      <c r="MI147" s="46">
        <f t="shared" si="957"/>
        <v>169.34</v>
      </c>
      <c r="MJ147" s="46">
        <f t="shared" si="784"/>
        <v>907.26866199940798</v>
      </c>
      <c r="MK147" s="46">
        <f t="shared" si="785"/>
        <v>241.92147090687013</v>
      </c>
      <c r="ML147" s="46">
        <f t="shared" si="786"/>
        <v>665.34719109253786</v>
      </c>
      <c r="MM147" s="51">
        <f t="shared" si="787"/>
        <v>144487.53535302955</v>
      </c>
      <c r="MN147" s="199">
        <f t="shared" si="889"/>
        <v>10000</v>
      </c>
      <c r="MO147" s="58">
        <f t="shared" si="788"/>
        <v>889.32945707741396</v>
      </c>
      <c r="MP147" s="52">
        <f t="shared" si="958"/>
        <v>158.82999999999998</v>
      </c>
      <c r="MQ147" s="51">
        <f t="shared" si="789"/>
        <v>730.49945707741404</v>
      </c>
      <c r="MR147" s="57">
        <f t="shared" si="790"/>
        <v>135415.49669134239</v>
      </c>
      <c r="MS147" s="199">
        <f t="shared" si="890"/>
        <v>10000</v>
      </c>
      <c r="MT147" s="468">
        <f t="shared" si="891"/>
        <v>-889.32945707741396</v>
      </c>
      <c r="MU147" s="46">
        <f t="shared" si="791"/>
        <v>-1076.608661999408</v>
      </c>
      <c r="MV147" s="46">
        <f t="shared" si="792"/>
        <v>-907.26866199940798</v>
      </c>
      <c r="MW147" s="48"/>
      <c r="MY147" s="45">
        <v>86</v>
      </c>
      <c r="MZ147" s="46">
        <f t="shared" si="793"/>
        <v>1076.608661999408</v>
      </c>
      <c r="NA147" s="46">
        <f t="shared" si="959"/>
        <v>169.34</v>
      </c>
      <c r="NB147" s="128">
        <f t="shared" si="794"/>
        <v>907.26866199940798</v>
      </c>
      <c r="NC147" s="46">
        <f t="shared" si="795"/>
        <v>241.92147090687013</v>
      </c>
      <c r="ND147" s="46">
        <f t="shared" si="796"/>
        <v>665.34719109253786</v>
      </c>
      <c r="NE147" s="51">
        <f t="shared" si="797"/>
        <v>144487.53535302955</v>
      </c>
      <c r="NF147" s="153">
        <f t="shared" si="892"/>
        <v>10000</v>
      </c>
      <c r="NG147" s="45">
        <v>86</v>
      </c>
      <c r="NH147" s="46">
        <f t="shared" si="798"/>
        <v>1076.6099999999999</v>
      </c>
      <c r="NI147" s="46">
        <f t="shared" si="960"/>
        <v>169.34</v>
      </c>
      <c r="NJ147" s="128">
        <f t="shared" si="893"/>
        <v>907.27</v>
      </c>
      <c r="NK147" s="46">
        <f t="shared" si="894"/>
        <v>241.92125036674409</v>
      </c>
      <c r="NL147" s="46">
        <f t="shared" si="799"/>
        <v>665.34874963325592</v>
      </c>
      <c r="NM147" s="51">
        <f t="shared" si="800"/>
        <v>144487.4014704132</v>
      </c>
      <c r="NN147" s="58">
        <f t="shared" si="801"/>
        <v>888.78037499999857</v>
      </c>
      <c r="NO147" s="52">
        <f t="shared" si="961"/>
        <v>158.88999999999999</v>
      </c>
      <c r="NP147" s="51">
        <f t="shared" si="802"/>
        <v>729.89037499999858</v>
      </c>
      <c r="NQ147" s="57">
        <f t="shared" si="803"/>
        <v>135464.6977500002</v>
      </c>
      <c r="NR147" s="153">
        <f t="shared" si="895"/>
        <v>10000</v>
      </c>
      <c r="NS147" s="469">
        <f t="shared" si="804"/>
        <v>-888.78037499999857</v>
      </c>
      <c r="NT147" s="46">
        <f t="shared" si="805"/>
        <v>-1076.6099999999999</v>
      </c>
      <c r="NU147" s="46">
        <f t="shared" si="806"/>
        <v>-907.27</v>
      </c>
      <c r="NV147" s="48"/>
      <c r="NX147" s="45">
        <v>86</v>
      </c>
      <c r="NY147" s="46">
        <f t="shared" si="807"/>
        <v>1076.6456011701148</v>
      </c>
      <c r="NZ147" s="46">
        <f t="shared" si="962"/>
        <v>162.01999999999998</v>
      </c>
      <c r="OA147" s="46">
        <f t="shared" si="808"/>
        <v>914.62560117011481</v>
      </c>
      <c r="OB147" s="46">
        <f t="shared" si="809"/>
        <v>241.99185959511962</v>
      </c>
      <c r="OC147" s="46">
        <f t="shared" si="810"/>
        <v>672.63374157499516</v>
      </c>
      <c r="OD147" s="51">
        <f t="shared" si="811"/>
        <v>144522.48201549676</v>
      </c>
      <c r="OE147" s="57">
        <f t="shared" ref="OE147:OE157" si="987">$BQ$145</f>
        <v>138883.81024364859</v>
      </c>
      <c r="OF147" s="153">
        <f t="shared" si="896"/>
        <v>10000</v>
      </c>
      <c r="OG147" s="58">
        <f t="shared" si="812"/>
        <v>889.48383333333379</v>
      </c>
      <c r="OH147" s="241">
        <f t="shared" ref="OH147:OH157" si="988">IF(AND($H$7="Oui",NX147&gt;$I$7),0,IF(NX147&gt;$B$7,0,(TRUNC(OK147*$AX$34/12,2))+(TRUNC(OK147*$AZ$34/12,2))))</f>
        <v>151.64999999999998</v>
      </c>
      <c r="OI147" s="51">
        <f t="shared" si="813"/>
        <v>737.83383333333381</v>
      </c>
      <c r="OJ147" s="51">
        <f t="shared" si="814"/>
        <v>135464.01033333328</v>
      </c>
      <c r="OK147" s="153">
        <f t="shared" ref="OK147:OK157" si="989">$BV$145</f>
        <v>129999.99999999921</v>
      </c>
      <c r="OL147" s="153">
        <f t="shared" si="897"/>
        <v>10000</v>
      </c>
      <c r="OM147" s="468">
        <f t="shared" si="898"/>
        <v>-889.48383333333379</v>
      </c>
      <c r="ON147" s="46">
        <f t="shared" si="899"/>
        <v>-1076.6456011701148</v>
      </c>
      <c r="OO147" s="46">
        <f t="shared" si="815"/>
        <v>-914.62560117011481</v>
      </c>
      <c r="OP147" s="48"/>
      <c r="OR147" s="45">
        <v>86</v>
      </c>
      <c r="OS147" s="46">
        <f t="shared" si="816"/>
        <v>1076.765700416463</v>
      </c>
      <c r="OT147" s="46">
        <f t="shared" si="963"/>
        <v>162.94</v>
      </c>
      <c r="OU147" s="128">
        <f t="shared" si="817"/>
        <v>913.82570041646295</v>
      </c>
      <c r="OV147" s="46">
        <f t="shared" si="818"/>
        <v>242.00248250095126</v>
      </c>
      <c r="OW147" s="46">
        <f t="shared" si="819"/>
        <v>671.82321791551169</v>
      </c>
      <c r="OX147" s="51">
        <f t="shared" si="820"/>
        <v>144529.66628265523</v>
      </c>
      <c r="OY147" s="51">
        <f t="shared" ref="OY147:OY157" si="990">$GJ$145</f>
        <v>139668.03807118954</v>
      </c>
      <c r="OZ147" s="153">
        <f t="shared" si="900"/>
        <v>10000</v>
      </c>
      <c r="PA147" s="45">
        <v>86</v>
      </c>
      <c r="PB147" s="46">
        <f t="shared" si="821"/>
        <v>1076.765700416463</v>
      </c>
      <c r="PC147" s="46">
        <f t="shared" ref="PC147:PC157" si="991">IF(PA147&gt;$B$7,0,(TRUNC(PH147*$BB$34*$L$7/12,2))+(TRUNC(PH147*$BD$34*$M$7/12,2)))</f>
        <v>162.94</v>
      </c>
      <c r="PD147" s="128">
        <f t="shared" si="822"/>
        <v>913.82570041646295</v>
      </c>
      <c r="PE147" s="46">
        <f t="shared" si="823"/>
        <v>242.00248250095126</v>
      </c>
      <c r="PF147" s="46">
        <f t="shared" si="824"/>
        <v>671.82321791551169</v>
      </c>
      <c r="PG147" s="51">
        <f t="shared" si="825"/>
        <v>144529.66628265523</v>
      </c>
      <c r="PH147" s="57">
        <f t="shared" ref="PH147:PH157" si="992">$GS$145</f>
        <v>139667.82132210003</v>
      </c>
      <c r="PI147" s="688">
        <f t="shared" si="826"/>
        <v>889.6533333333341</v>
      </c>
      <c r="PJ147" s="52">
        <f t="shared" ref="PJ147:PJ157" si="993">IF(AND($H$7="Oui",PA147&gt;$I$7),0,IF(PA147&gt;$B$7,0,(TRUNC(PM147*$BB$34/12,2))+(TRUNC(PM147*$BD$34/12,2))))</f>
        <v>152.83999999999997</v>
      </c>
      <c r="PK147" s="51">
        <f t="shared" si="827"/>
        <v>736.81333333333419</v>
      </c>
      <c r="PL147" s="57">
        <f t="shared" si="828"/>
        <v>135478.21333333367</v>
      </c>
      <c r="PM147" s="57">
        <f t="shared" ref="PM147:PM157" si="994">$GX$145</f>
        <v>131010.98800000001</v>
      </c>
      <c r="PN147" s="153">
        <f t="shared" si="901"/>
        <v>10000</v>
      </c>
      <c r="PO147" s="469">
        <f t="shared" si="829"/>
        <v>-889.6533333333341</v>
      </c>
      <c r="PP147" s="46">
        <f t="shared" si="830"/>
        <v>-1076.765700416463</v>
      </c>
      <c r="PQ147" s="46">
        <f t="shared" si="831"/>
        <v>-913.82570041646295</v>
      </c>
      <c r="PR147" s="48"/>
    </row>
    <row r="148" spans="2:434" hidden="1" x14ac:dyDescent="0.3">
      <c r="B148" s="45">
        <v>87</v>
      </c>
      <c r="C148" s="46">
        <f t="shared" si="596"/>
        <v>1111.77</v>
      </c>
      <c r="D148" s="46">
        <f t="shared" si="597"/>
        <v>100</v>
      </c>
      <c r="E148" s="46">
        <f t="shared" si="598"/>
        <v>1011.77</v>
      </c>
      <c r="F148" s="46">
        <f t="shared" si="599"/>
        <v>228.86985963803761</v>
      </c>
      <c r="G148" s="46">
        <f t="shared" si="600"/>
        <v>782.90014036196237</v>
      </c>
      <c r="H148" s="51">
        <f t="shared" si="601"/>
        <v>136539.01564246058</v>
      </c>
      <c r="I148" s="58">
        <f t="shared" si="602"/>
        <v>933.33333333333337</v>
      </c>
      <c r="J148" s="52">
        <f t="shared" si="603"/>
        <v>100</v>
      </c>
      <c r="K148" s="51">
        <f t="shared" si="604"/>
        <v>833.33333333333337</v>
      </c>
      <c r="L148" s="57">
        <f t="shared" si="605"/>
        <v>127499.99999999923</v>
      </c>
      <c r="M148" s="468">
        <f t="shared" si="832"/>
        <v>-933.33333333333337</v>
      </c>
      <c r="N148" s="46">
        <f t="shared" si="833"/>
        <v>-1111.77</v>
      </c>
      <c r="O148" s="47"/>
      <c r="P148" s="46">
        <f t="shared" si="834"/>
        <v>-1011.77</v>
      </c>
      <c r="Q148" s="48"/>
      <c r="R148" s="29"/>
      <c r="S148" s="29"/>
      <c r="T148" s="45">
        <v>87</v>
      </c>
      <c r="U148" s="46">
        <f t="shared" si="606"/>
        <v>1140.05</v>
      </c>
      <c r="V148" s="46">
        <f t="shared" si="607"/>
        <v>128.28</v>
      </c>
      <c r="W148" s="46">
        <f t="shared" si="835"/>
        <v>1011.77</v>
      </c>
      <c r="X148" s="46">
        <f t="shared" si="608"/>
        <v>228.86985963803761</v>
      </c>
      <c r="Y148" s="46">
        <f t="shared" si="609"/>
        <v>782.90014036196237</v>
      </c>
      <c r="Z148" s="51">
        <f t="shared" si="610"/>
        <v>136539.01564246058</v>
      </c>
      <c r="AA148" s="58">
        <f t="shared" si="611"/>
        <v>953.21333333333337</v>
      </c>
      <c r="AB148" s="52">
        <f t="shared" si="612"/>
        <v>119.88</v>
      </c>
      <c r="AC148" s="51">
        <f t="shared" si="613"/>
        <v>833.33333333333337</v>
      </c>
      <c r="AD148" s="57">
        <f t="shared" si="614"/>
        <v>127499.99999999923</v>
      </c>
      <c r="AE148" s="468">
        <f t="shared" si="836"/>
        <v>-953.21333333333337</v>
      </c>
      <c r="AF148" s="46">
        <f t="shared" si="615"/>
        <v>-1140.05</v>
      </c>
      <c r="AG148" s="47"/>
      <c r="AH148" s="46">
        <f t="shared" si="837"/>
        <v>-1011.77</v>
      </c>
      <c r="AI148" s="48"/>
      <c r="AJ148" s="29"/>
      <c r="AK148" s="45">
        <v>87</v>
      </c>
      <c r="AL148" s="46">
        <f t="shared" si="616"/>
        <v>1117.72</v>
      </c>
      <c r="AM148" s="46"/>
      <c r="AN148" s="46"/>
      <c r="AO148" s="46">
        <f t="shared" si="617"/>
        <v>128.38</v>
      </c>
      <c r="AP148" s="128">
        <f t="shared" si="618"/>
        <v>989.34</v>
      </c>
      <c r="AQ148" s="128"/>
      <c r="AR148" s="128"/>
      <c r="AS148" s="46">
        <f t="shared" si="619"/>
        <v>236.65200350035477</v>
      </c>
      <c r="AT148" s="46">
        <f t="shared" si="620"/>
        <v>752.68799649964524</v>
      </c>
      <c r="AU148" s="51"/>
      <c r="AV148" s="51"/>
      <c r="AW148" s="51">
        <f t="shared" si="621"/>
        <v>141238.51410371321</v>
      </c>
      <c r="AX148" s="58">
        <f t="shared" si="622"/>
        <v>927.38215694565588</v>
      </c>
      <c r="AY148" s="52"/>
      <c r="AZ148" s="52"/>
      <c r="BA148" s="52">
        <f t="shared" si="623"/>
        <v>120.48</v>
      </c>
      <c r="BB148" s="51">
        <f t="shared" si="624"/>
        <v>806.90215694565586</v>
      </c>
      <c r="BC148" s="51"/>
      <c r="BD148" s="51"/>
      <c r="BE148" s="57">
        <f t="shared" si="625"/>
        <v>132458.15234572793</v>
      </c>
      <c r="BF148" s="468">
        <f t="shared" si="626"/>
        <v>-927.38215694565588</v>
      </c>
      <c r="BG148" s="46">
        <f t="shared" si="627"/>
        <v>-1117.72</v>
      </c>
      <c r="BH148" s="46">
        <f t="shared" si="628"/>
        <v>-989.34</v>
      </c>
      <c r="BI148" s="48"/>
      <c r="BJ148" s="12"/>
      <c r="BK148" s="45">
        <v>87</v>
      </c>
      <c r="BL148" s="46">
        <f t="shared" si="838"/>
        <v>1136.19</v>
      </c>
      <c r="BM148" s="46">
        <f t="shared" si="839"/>
        <v>124.42</v>
      </c>
      <c r="BN148" s="46">
        <f t="shared" si="840"/>
        <v>1011.77</v>
      </c>
      <c r="BO148" s="46">
        <f t="shared" si="629"/>
        <v>228.86985963803761</v>
      </c>
      <c r="BP148" s="46">
        <f t="shared" si="630"/>
        <v>782.90014036196237</v>
      </c>
      <c r="BQ148" s="51">
        <f t="shared" si="631"/>
        <v>136539.01564246058</v>
      </c>
      <c r="BR148" s="57">
        <f t="shared" si="964"/>
        <v>138883.81024364859</v>
      </c>
      <c r="BS148" s="58">
        <f t="shared" si="632"/>
        <v>949.79333333333341</v>
      </c>
      <c r="BT148" s="52">
        <f t="shared" si="841"/>
        <v>116.46</v>
      </c>
      <c r="BU148" s="51">
        <f t="shared" si="633"/>
        <v>833.33333333333337</v>
      </c>
      <c r="BV148" s="51">
        <f t="shared" si="634"/>
        <v>127499.99999999923</v>
      </c>
      <c r="BW148" s="153">
        <f t="shared" si="965"/>
        <v>129999.99999999921</v>
      </c>
      <c r="BX148" s="468">
        <f t="shared" si="842"/>
        <v>-949.79333333333341</v>
      </c>
      <c r="BY148" s="46">
        <f t="shared" si="843"/>
        <v>-1136.19</v>
      </c>
      <c r="BZ148" s="46">
        <f t="shared" si="635"/>
        <v>-1011.77</v>
      </c>
      <c r="CA148" s="48"/>
      <c r="CB148" s="29"/>
      <c r="CC148" s="45">
        <v>87</v>
      </c>
      <c r="CD148" s="128">
        <f t="shared" si="636"/>
        <v>1117.6300000000001</v>
      </c>
      <c r="CE148" s="46">
        <f t="shared" si="844"/>
        <v>124.88</v>
      </c>
      <c r="CF148" s="128">
        <f t="shared" si="637"/>
        <v>992.75</v>
      </c>
      <c r="CG148" s="46">
        <f t="shared" si="845"/>
        <v>236.26620851386318</v>
      </c>
      <c r="CH148" s="46">
        <f t="shared" si="638"/>
        <v>756.48379148613685</v>
      </c>
      <c r="CI148" s="51">
        <f t="shared" si="639"/>
        <v>141003.24131683179</v>
      </c>
      <c r="CJ148" s="199">
        <f t="shared" si="966"/>
        <v>143268.91866023195</v>
      </c>
      <c r="CK148" s="153">
        <f t="shared" si="846"/>
        <v>10000</v>
      </c>
      <c r="CL148" s="45">
        <v>87</v>
      </c>
      <c r="CM148" s="46">
        <f t="shared" si="847"/>
        <v>1117.6300000000001</v>
      </c>
      <c r="CN148" s="128">
        <f t="shared" si="640"/>
        <v>124.88</v>
      </c>
      <c r="CO148" s="128">
        <f t="shared" si="641"/>
        <v>992.75</v>
      </c>
      <c r="CP148" s="46">
        <f t="shared" si="642"/>
        <v>236.26620851386318</v>
      </c>
      <c r="CQ148" s="46">
        <f t="shared" si="643"/>
        <v>756.48379148613685</v>
      </c>
      <c r="CR148" s="51">
        <f t="shared" si="644"/>
        <v>141003.24131683179</v>
      </c>
      <c r="CS148" s="153">
        <f t="shared" si="967"/>
        <v>143268.91866023195</v>
      </c>
      <c r="CT148" s="58">
        <f t="shared" si="645"/>
        <v>927.86033333333398</v>
      </c>
      <c r="CU148" s="52">
        <f t="shared" si="848"/>
        <v>117.38</v>
      </c>
      <c r="CV148" s="51">
        <f t="shared" si="849"/>
        <v>810.48033333333399</v>
      </c>
      <c r="CW148" s="51">
        <f t="shared" si="646"/>
        <v>132250.13099999979</v>
      </c>
      <c r="CX148" s="57">
        <f t="shared" si="968"/>
        <v>134681.57199999981</v>
      </c>
      <c r="CY148" s="153">
        <f t="shared" si="850"/>
        <v>10000</v>
      </c>
      <c r="CZ148" s="479">
        <f t="shared" si="647"/>
        <v>-927.86033333333398</v>
      </c>
      <c r="DA148" s="46">
        <f t="shared" si="851"/>
        <v>-1117.6300000000001</v>
      </c>
      <c r="DB148" s="46">
        <f t="shared" si="852"/>
        <v>-992.75</v>
      </c>
      <c r="DC148" s="48"/>
      <c r="DE148" s="45">
        <v>87</v>
      </c>
      <c r="DF148" s="46">
        <f t="shared" si="648"/>
        <v>1105.0999999999999</v>
      </c>
      <c r="DG148" s="46">
        <f t="shared" si="969"/>
        <v>93.33</v>
      </c>
      <c r="DH148" s="46">
        <f t="shared" si="649"/>
        <v>1011.77</v>
      </c>
      <c r="DI148" s="46">
        <f t="shared" si="650"/>
        <v>228.86985963803761</v>
      </c>
      <c r="DJ148" s="46">
        <f t="shared" si="651"/>
        <v>782.90014036196237</v>
      </c>
      <c r="DK148" s="51">
        <f t="shared" si="652"/>
        <v>136539.01564246058</v>
      </c>
      <c r="DL148" s="58">
        <f t="shared" si="653"/>
        <v>926.66333333333341</v>
      </c>
      <c r="DM148" s="52">
        <f t="shared" si="970"/>
        <v>93.33</v>
      </c>
      <c r="DN148" s="51">
        <f t="shared" si="654"/>
        <v>833.33333333333337</v>
      </c>
      <c r="DO148" s="57">
        <f t="shared" si="655"/>
        <v>127499.99999999923</v>
      </c>
      <c r="DP148" s="468">
        <f t="shared" si="853"/>
        <v>-926.66333333333341</v>
      </c>
      <c r="DQ148" s="46">
        <f t="shared" si="854"/>
        <v>-1105.0999999999999</v>
      </c>
      <c r="DR148" s="47"/>
      <c r="DS148" s="46">
        <f t="shared" si="855"/>
        <v>-1011.77</v>
      </c>
      <c r="DT148" s="48"/>
      <c r="DU148" s="29"/>
      <c r="DV148" s="45">
        <v>87</v>
      </c>
      <c r="DW148" s="46">
        <f t="shared" si="856"/>
        <v>1075.8499999999999</v>
      </c>
      <c r="DX148" s="46">
        <f t="shared" si="971"/>
        <v>64.08</v>
      </c>
      <c r="DY148" s="46">
        <f t="shared" si="857"/>
        <v>1011.77</v>
      </c>
      <c r="DZ148" s="46">
        <f t="shared" si="656"/>
        <v>228.86985963803761</v>
      </c>
      <c r="EA148" s="46">
        <f t="shared" si="657"/>
        <v>782.90014036196237</v>
      </c>
      <c r="EB148" s="51">
        <f t="shared" si="658"/>
        <v>136539.01564246058</v>
      </c>
      <c r="EC148" s="58">
        <f t="shared" si="659"/>
        <v>893.21333333333337</v>
      </c>
      <c r="ED148" s="52">
        <f t="shared" si="972"/>
        <v>59.879999999999995</v>
      </c>
      <c r="EE148" s="51">
        <f t="shared" si="660"/>
        <v>833.33333333333337</v>
      </c>
      <c r="EF148" s="57">
        <f t="shared" si="661"/>
        <v>127499.99999999923</v>
      </c>
      <c r="EG148" s="468">
        <f t="shared" si="858"/>
        <v>-893.21333333333337</v>
      </c>
      <c r="EH148" s="46">
        <f t="shared" si="859"/>
        <v>-1075.8499999999999</v>
      </c>
      <c r="EI148" s="47"/>
      <c r="EJ148" s="46">
        <f t="shared" si="860"/>
        <v>-1011.77</v>
      </c>
      <c r="EK148" s="48"/>
      <c r="EL148" s="29"/>
      <c r="EM148" s="45">
        <v>87</v>
      </c>
      <c r="EN148" s="46">
        <f t="shared" si="949"/>
        <v>1058.0868689014749</v>
      </c>
      <c r="EO148" s="46">
        <f t="shared" si="973"/>
        <v>64.489999999999995</v>
      </c>
      <c r="EP148" s="128">
        <f t="shared" si="662"/>
        <v>993.59686890147486</v>
      </c>
      <c r="EQ148" s="46">
        <f t="shared" si="663"/>
        <v>230.35000405995376</v>
      </c>
      <c r="ER148" s="46">
        <f t="shared" si="664"/>
        <v>763.24686484152107</v>
      </c>
      <c r="ES148" s="51">
        <f t="shared" si="665"/>
        <v>137446.75557113072</v>
      </c>
      <c r="ET148" s="153">
        <f t="shared" si="861"/>
        <v>10000</v>
      </c>
      <c r="EU148" s="45">
        <v>87</v>
      </c>
      <c r="EV148" s="46">
        <f t="shared" si="666"/>
        <v>1058.0899999999999</v>
      </c>
      <c r="EW148" s="46">
        <f t="shared" si="974"/>
        <v>64.489999999999995</v>
      </c>
      <c r="EX148" s="128">
        <f t="shared" si="667"/>
        <v>993.6</v>
      </c>
      <c r="EY148" s="46">
        <f t="shared" si="668"/>
        <v>230.34950482686574</v>
      </c>
      <c r="EZ148" s="46">
        <f t="shared" si="669"/>
        <v>763.25049517313425</v>
      </c>
      <c r="FA148" s="51">
        <f t="shared" si="670"/>
        <v>137446.45240094632</v>
      </c>
      <c r="FB148" s="58">
        <f t="shared" si="671"/>
        <v>874.86920833333363</v>
      </c>
      <c r="FC148" s="52">
        <f t="shared" si="975"/>
        <v>60.39</v>
      </c>
      <c r="FD148" s="51">
        <f t="shared" si="862"/>
        <v>814.47920833333364</v>
      </c>
      <c r="FE148" s="57">
        <f t="shared" si="672"/>
        <v>128615.48887499984</v>
      </c>
      <c r="FF148" s="153">
        <f t="shared" si="863"/>
        <v>10000</v>
      </c>
      <c r="FG148" s="469">
        <f t="shared" si="673"/>
        <v>-874.86920833333363</v>
      </c>
      <c r="FH148" s="46">
        <f t="shared" si="674"/>
        <v>-1058.0899999999999</v>
      </c>
      <c r="FI148" s="46">
        <f t="shared" si="675"/>
        <v>-993.6</v>
      </c>
      <c r="FJ148" s="48"/>
      <c r="FL148" s="45">
        <v>87</v>
      </c>
      <c r="FM148" s="46">
        <f t="shared" si="864"/>
        <v>1076.58</v>
      </c>
      <c r="FN148" s="46">
        <f t="shared" si="950"/>
        <v>64.81</v>
      </c>
      <c r="FO148" s="46">
        <f t="shared" si="865"/>
        <v>1011.77</v>
      </c>
      <c r="FP148" s="46">
        <f t="shared" si="676"/>
        <v>228.86985963803761</v>
      </c>
      <c r="FQ148" s="46">
        <f t="shared" si="677"/>
        <v>782.90014036196237</v>
      </c>
      <c r="FR148" s="51">
        <f t="shared" si="678"/>
        <v>136539.01564246058</v>
      </c>
      <c r="FS148" s="57">
        <f t="shared" si="976"/>
        <v>138883.81024364859</v>
      </c>
      <c r="FT148" s="58">
        <f t="shared" si="679"/>
        <v>893.98333333333335</v>
      </c>
      <c r="FU148" s="241">
        <f t="shared" si="951"/>
        <v>60.650000000000006</v>
      </c>
      <c r="FV148" s="51">
        <f t="shared" si="680"/>
        <v>833.33333333333337</v>
      </c>
      <c r="FW148" s="51">
        <f t="shared" si="681"/>
        <v>127499.99999999923</v>
      </c>
      <c r="FX148" s="153">
        <f t="shared" si="977"/>
        <v>129999.99999999921</v>
      </c>
      <c r="FY148" s="468">
        <f t="shared" si="866"/>
        <v>-893.98333333333335</v>
      </c>
      <c r="FZ148" s="46">
        <f t="shared" si="867"/>
        <v>-1076.58</v>
      </c>
      <c r="GA148" s="46">
        <f t="shared" si="682"/>
        <v>-1011.77</v>
      </c>
      <c r="GB148" s="48"/>
      <c r="GD148" s="45">
        <v>87</v>
      </c>
      <c r="GE148" s="46">
        <f t="shared" si="952"/>
        <v>1060.0875939185617</v>
      </c>
      <c r="GF148" s="128">
        <f t="shared" si="978"/>
        <v>65.17</v>
      </c>
      <c r="GG148" s="128">
        <f t="shared" si="683"/>
        <v>994.91759391856169</v>
      </c>
      <c r="GH148" s="46">
        <f t="shared" si="684"/>
        <v>230.23748796839826</v>
      </c>
      <c r="GI148" s="46">
        <f t="shared" si="685"/>
        <v>764.68010595016347</v>
      </c>
      <c r="GJ148" s="51">
        <f t="shared" si="686"/>
        <v>137377.81267508879</v>
      </c>
      <c r="GK148" s="51">
        <f t="shared" si="979"/>
        <v>139668.03807118954</v>
      </c>
      <c r="GL148" s="153">
        <f t="shared" si="868"/>
        <v>10000</v>
      </c>
      <c r="GM148" s="45">
        <v>87</v>
      </c>
      <c r="GN148" s="46">
        <f t="shared" si="687"/>
        <v>1060.0899999999999</v>
      </c>
      <c r="GO148" s="46">
        <f t="shared" si="953"/>
        <v>65.17</v>
      </c>
      <c r="GP148" s="128">
        <f t="shared" si="869"/>
        <v>994.92</v>
      </c>
      <c r="GQ148" s="46">
        <f t="shared" si="688"/>
        <v>230.23711748779564</v>
      </c>
      <c r="GR148" s="46">
        <f t="shared" si="689"/>
        <v>764.68288251220429</v>
      </c>
      <c r="GS148" s="51">
        <f t="shared" si="690"/>
        <v>137377.58761016518</v>
      </c>
      <c r="GT148" s="57">
        <f t="shared" si="980"/>
        <v>139667.82132210003</v>
      </c>
      <c r="GU148" s="58">
        <f t="shared" si="691"/>
        <v>876.92633333333197</v>
      </c>
      <c r="GV148" s="52">
        <f t="shared" si="954"/>
        <v>61.129999999999995</v>
      </c>
      <c r="GW148" s="51">
        <f t="shared" si="870"/>
        <v>815.79633333333197</v>
      </c>
      <c r="GX148" s="57">
        <f t="shared" si="692"/>
        <v>128563.59900000002</v>
      </c>
      <c r="GY148" s="57">
        <f t="shared" si="981"/>
        <v>131010.98800000001</v>
      </c>
      <c r="GZ148" s="153">
        <f t="shared" si="871"/>
        <v>10000</v>
      </c>
      <c r="HA148" s="469">
        <f t="shared" si="693"/>
        <v>-876.92633333333197</v>
      </c>
      <c r="HB148" s="46">
        <f t="shared" si="694"/>
        <v>-1060.0899999999999</v>
      </c>
      <c r="HC148" s="46">
        <f t="shared" si="695"/>
        <v>-994.92</v>
      </c>
      <c r="HD148" s="48"/>
      <c r="HF148" s="45">
        <v>87</v>
      </c>
      <c r="HG148" s="46">
        <f t="shared" si="696"/>
        <v>1123.8775326810628</v>
      </c>
      <c r="HH148" s="46">
        <f t="shared" si="697"/>
        <v>250</v>
      </c>
      <c r="HI148" s="46">
        <f t="shared" si="698"/>
        <v>873.8775326810628</v>
      </c>
      <c r="HJ148" s="46">
        <f t="shared" si="699"/>
        <v>250.10209374372826</v>
      </c>
      <c r="HK148" s="46">
        <f t="shared" si="700"/>
        <v>623.77543893733457</v>
      </c>
      <c r="HL148" s="51">
        <f t="shared" si="701"/>
        <v>149437.48080729964</v>
      </c>
      <c r="HM148" s="153">
        <f t="shared" si="872"/>
        <v>10000</v>
      </c>
      <c r="HN148" s="58">
        <f t="shared" si="702"/>
        <v>933.33333333333724</v>
      </c>
      <c r="HO148" s="52">
        <f t="shared" si="703"/>
        <v>250</v>
      </c>
      <c r="HP148" s="51">
        <f t="shared" si="704"/>
        <v>683.33333333333724</v>
      </c>
      <c r="HQ148" s="57">
        <f t="shared" si="705"/>
        <v>140549.99999999916</v>
      </c>
      <c r="HR148" s="153">
        <f t="shared" si="873"/>
        <v>10000</v>
      </c>
      <c r="HS148" s="468">
        <f t="shared" si="706"/>
        <v>-933.33333333333724</v>
      </c>
      <c r="HT148" s="46">
        <f t="shared" si="707"/>
        <v>-1123.8775326810628</v>
      </c>
      <c r="HU148" s="46">
        <f t="shared" si="708"/>
        <v>-873.8775326810628</v>
      </c>
      <c r="HV148" s="48"/>
      <c r="HW148" s="29"/>
      <c r="HX148" s="45">
        <v>87</v>
      </c>
      <c r="HY148" s="128">
        <f t="shared" si="709"/>
        <v>1124.3399999999999</v>
      </c>
      <c r="HZ148" s="46">
        <f t="shared" si="710"/>
        <v>216.72</v>
      </c>
      <c r="IA148" s="46">
        <f t="shared" si="711"/>
        <v>907.62</v>
      </c>
      <c r="IB148" s="46">
        <f t="shared" si="712"/>
        <v>250.83289276362393</v>
      </c>
      <c r="IC148" s="46">
        <f t="shared" si="713"/>
        <v>656.78710723637607</v>
      </c>
      <c r="ID148" s="51">
        <f t="shared" si="714"/>
        <v>149842.94855093799</v>
      </c>
      <c r="IE148" s="153">
        <f t="shared" si="874"/>
        <v>10000</v>
      </c>
      <c r="IF148" s="58">
        <f t="shared" si="715"/>
        <v>930.14625019664186</v>
      </c>
      <c r="IG148" s="52">
        <f t="shared" si="716"/>
        <v>203.42</v>
      </c>
      <c r="IH148" s="51">
        <f t="shared" si="717"/>
        <v>726.7262501966419</v>
      </c>
      <c r="II148" s="57">
        <f t="shared" si="875"/>
        <v>140528.95623289223</v>
      </c>
      <c r="IJ148" s="153">
        <f t="shared" si="876"/>
        <v>10000</v>
      </c>
      <c r="IK148" s="468">
        <f t="shared" si="718"/>
        <v>-930.14625019664186</v>
      </c>
      <c r="IL148" s="46">
        <f t="shared" si="719"/>
        <v>-1124.3399999999999</v>
      </c>
      <c r="IM148" s="46">
        <f t="shared" si="720"/>
        <v>-907.62</v>
      </c>
      <c r="IN148" s="48"/>
      <c r="IO148" s="53">
        <f t="shared" si="721"/>
        <v>216.73225458654102</v>
      </c>
      <c r="IQ148" s="45">
        <v>87</v>
      </c>
      <c r="IR148" s="128">
        <f t="shared" si="722"/>
        <v>1126.4568749999989</v>
      </c>
      <c r="IS148" s="128">
        <f t="shared" si="723"/>
        <v>220.96</v>
      </c>
      <c r="IT148" s="128">
        <f t="shared" si="724"/>
        <v>905.49687499999891</v>
      </c>
      <c r="IU148" s="46">
        <f t="shared" si="902"/>
        <v>251.24</v>
      </c>
      <c r="IV148" s="46">
        <f t="shared" si="725"/>
        <v>654.2568749999989</v>
      </c>
      <c r="IW148" s="51">
        <f t="shared" si="726"/>
        <v>150087.8518750002</v>
      </c>
      <c r="IX148" s="199">
        <f t="shared" si="877"/>
        <v>10000</v>
      </c>
      <c r="IY148" s="128">
        <f t="shared" si="727"/>
        <v>216.92967606160653</v>
      </c>
      <c r="IZ148" s="408">
        <f t="shared" si="728"/>
        <v>0</v>
      </c>
      <c r="JA148" s="58">
        <f t="shared" si="729"/>
        <v>931.95916666666494</v>
      </c>
      <c r="JB148" s="52">
        <f t="shared" si="730"/>
        <v>207.4</v>
      </c>
      <c r="JC148" s="51">
        <f t="shared" si="731"/>
        <v>724.55916666666496</v>
      </c>
      <c r="JD148" s="57">
        <f t="shared" si="732"/>
        <v>140771.13250000007</v>
      </c>
      <c r="JE148" s="280">
        <f t="shared" si="733"/>
        <v>10000</v>
      </c>
      <c r="JF148" s="280">
        <f t="shared" si="734"/>
        <v>0</v>
      </c>
      <c r="JG148" s="468">
        <f t="shared" si="735"/>
        <v>-931.95916666666494</v>
      </c>
      <c r="JH148" s="46">
        <f t="shared" si="736"/>
        <v>-1126.4568749999989</v>
      </c>
      <c r="JI148" s="46">
        <f t="shared" si="737"/>
        <v>-905.49687499999891</v>
      </c>
      <c r="JJ148" s="48"/>
      <c r="JL148" s="45">
        <v>87</v>
      </c>
      <c r="JM148" s="46">
        <f t="shared" si="738"/>
        <v>1124.4930833333331</v>
      </c>
      <c r="JN148" s="46">
        <f t="shared" si="739"/>
        <v>204.2</v>
      </c>
      <c r="JO148" s="128">
        <f t="shared" si="740"/>
        <v>920.29308333333302</v>
      </c>
      <c r="JP148" s="46">
        <f t="shared" si="878"/>
        <v>251</v>
      </c>
      <c r="JQ148" s="46">
        <f t="shared" si="741"/>
        <v>669.29308333333302</v>
      </c>
      <c r="JR148" s="51">
        <f t="shared" si="742"/>
        <v>149929.35174999997</v>
      </c>
      <c r="JS148" s="51">
        <f t="shared" si="982"/>
        <v>138883.81024364859</v>
      </c>
      <c r="JT148" s="199">
        <f t="shared" si="879"/>
        <v>10000</v>
      </c>
      <c r="JU148" s="128">
        <f t="shared" si="743"/>
        <v>204.19230885588465</v>
      </c>
      <c r="JV148" s="408">
        <f t="shared" si="744"/>
        <v>0</v>
      </c>
      <c r="JW148" s="58">
        <f t="shared" si="745"/>
        <v>930.37233333333074</v>
      </c>
      <c r="JX148" s="52">
        <f t="shared" si="746"/>
        <v>191.14</v>
      </c>
      <c r="JY148" s="51">
        <f t="shared" si="747"/>
        <v>739.23233333333076</v>
      </c>
      <c r="JZ148" s="51">
        <f t="shared" si="748"/>
        <v>140626.70700000026</v>
      </c>
      <c r="KA148" s="199">
        <f t="shared" si="983"/>
        <v>129999.99999999921</v>
      </c>
      <c r="KB148" s="128">
        <f t="shared" si="880"/>
        <v>10000</v>
      </c>
      <c r="KC148" s="204">
        <f t="shared" si="749"/>
        <v>0</v>
      </c>
      <c r="KD148" s="468">
        <f t="shared" si="881"/>
        <v>-930.37233333333074</v>
      </c>
      <c r="KE148" s="46">
        <f t="shared" si="750"/>
        <v>-1124.4930833333331</v>
      </c>
      <c r="KF148" s="46">
        <f t="shared" si="751"/>
        <v>-920.29308333333302</v>
      </c>
      <c r="KG148" s="48"/>
      <c r="KI148" s="45">
        <v>87</v>
      </c>
      <c r="KJ148" s="46">
        <f t="shared" si="752"/>
        <v>1124.4890404061762</v>
      </c>
      <c r="KK148" s="46">
        <f t="shared" si="753"/>
        <v>207.76</v>
      </c>
      <c r="KL148" s="128">
        <f t="shared" si="754"/>
        <v>916.72904040617618</v>
      </c>
      <c r="KM148" s="46">
        <f t="shared" si="755"/>
        <v>250.93801153751187</v>
      </c>
      <c r="KN148" s="46">
        <f t="shared" si="756"/>
        <v>665.79102886866428</v>
      </c>
      <c r="KO148" s="51">
        <f t="shared" si="757"/>
        <v>149897.01589363845</v>
      </c>
      <c r="KP148" s="199">
        <f t="shared" si="984"/>
        <v>143268.91866023195</v>
      </c>
      <c r="KQ148" s="199">
        <f t="shared" si="882"/>
        <v>10000</v>
      </c>
      <c r="KR148" s="128">
        <f t="shared" si="758"/>
        <v>269.39881537193793</v>
      </c>
      <c r="KS148" s="408">
        <f t="shared" si="759"/>
        <v>0</v>
      </c>
      <c r="KT148" s="45">
        <v>87</v>
      </c>
      <c r="KU148" s="46">
        <f t="shared" si="883"/>
        <v>1124.49</v>
      </c>
      <c r="KV148" s="46">
        <f t="shared" si="760"/>
        <v>207.76</v>
      </c>
      <c r="KW148" s="128">
        <f t="shared" si="761"/>
        <v>916.73</v>
      </c>
      <c r="KX148" s="46">
        <f t="shared" si="762"/>
        <v>250.93786378237237</v>
      </c>
      <c r="KY148" s="46">
        <f t="shared" si="763"/>
        <v>665.79213621762767</v>
      </c>
      <c r="KZ148" s="51">
        <f t="shared" si="764"/>
        <v>149896.92613320579</v>
      </c>
      <c r="LA148" s="153">
        <f t="shared" si="985"/>
        <v>143268.91866023195</v>
      </c>
      <c r="LB148" s="58">
        <f t="shared" ref="LB148:LB211" si="995">IF(AND($H$7="Oui",KT148&gt;$I$7),0,IF(AND($H$7="Oui",KT148=$I$7),LD148+LC148,IF(KT148&gt;$B$7,0,IF($F$10="Lissage",$LB$60,IF(KT148&gt;$B$7,0,IF(KT148&gt;$BD$10,$LH$422/($B$7-$BD$10),IF(KT148&gt;$BD$10,LH425/($B$7-$BD$10),IF(AND($H$7="Oui",KT148=$I$7),LD148+LC148,IF(KI148&gt;$B$7,0,IF(AND($H$7="Oui",KT148&gt;$I$7),0,$LB$60))))))))))</f>
        <v>930.59633333333579</v>
      </c>
      <c r="LC148" s="52">
        <f t="shared" si="766"/>
        <v>195.3</v>
      </c>
      <c r="LD148" s="51">
        <f t="shared" si="767"/>
        <v>735.29633333333572</v>
      </c>
      <c r="LE148" s="51">
        <f t="shared" si="768"/>
        <v>140623.53899999996</v>
      </c>
      <c r="LF148" s="51">
        <f t="shared" si="986"/>
        <v>134681.57199999981</v>
      </c>
      <c r="LG148" s="128">
        <f t="shared" si="769"/>
        <v>10000</v>
      </c>
      <c r="LH148" s="204">
        <f t="shared" si="770"/>
        <v>0</v>
      </c>
      <c r="LI148" s="479">
        <f t="shared" si="771"/>
        <v>-930.59633333333579</v>
      </c>
      <c r="LJ148" s="46">
        <f t="shared" si="884"/>
        <v>-1124.49</v>
      </c>
      <c r="LK148" s="46">
        <f t="shared" si="885"/>
        <v>-916.73</v>
      </c>
      <c r="LL148" s="48"/>
      <c r="LN148" s="45">
        <v>87</v>
      </c>
      <c r="LO148" s="46">
        <f t="shared" si="772"/>
        <v>1123.1238136873469</v>
      </c>
      <c r="LP148" s="46">
        <f t="shared" si="955"/>
        <v>306.66000000000003</v>
      </c>
      <c r="LQ148" s="46">
        <f t="shared" si="773"/>
        <v>816.46381368734683</v>
      </c>
      <c r="LR148" s="46">
        <f t="shared" si="774"/>
        <v>248.99586164525647</v>
      </c>
      <c r="LS148" s="46">
        <f t="shared" si="775"/>
        <v>567.46795204209036</v>
      </c>
      <c r="LT148" s="51">
        <f t="shared" si="776"/>
        <v>148830.04903511179</v>
      </c>
      <c r="LU148" s="199">
        <f t="shared" si="886"/>
        <v>10000</v>
      </c>
      <c r="LV148" s="58">
        <f t="shared" si="777"/>
        <v>933.33033333333128</v>
      </c>
      <c r="LW148" s="52">
        <f t="shared" si="956"/>
        <v>306.66000000000003</v>
      </c>
      <c r="LX148" s="51">
        <f t="shared" si="778"/>
        <v>626.6703333333312</v>
      </c>
      <c r="LY148" s="51">
        <f t="shared" si="779"/>
        <v>140039.60099999959</v>
      </c>
      <c r="LZ148" s="46">
        <f t="shared" si="887"/>
        <v>306.66000000000003</v>
      </c>
      <c r="MA148" s="199">
        <f t="shared" si="888"/>
        <v>10000</v>
      </c>
      <c r="MB148" s="468">
        <f t="shared" si="780"/>
        <v>-933.33033333333128</v>
      </c>
      <c r="MC148" s="46">
        <f t="shared" si="781"/>
        <v>-1123.1238136873469</v>
      </c>
      <c r="MD148" s="46">
        <f t="shared" si="782"/>
        <v>-816.46381368734683</v>
      </c>
      <c r="ME148" s="48"/>
      <c r="MG148" s="45">
        <v>87</v>
      </c>
      <c r="MH148" s="46">
        <f t="shared" si="783"/>
        <v>1076.608661999408</v>
      </c>
      <c r="MI148" s="46">
        <f t="shared" si="957"/>
        <v>168.56</v>
      </c>
      <c r="MJ148" s="46">
        <f t="shared" si="784"/>
        <v>908.04866199940807</v>
      </c>
      <c r="MK148" s="46">
        <f t="shared" si="785"/>
        <v>240.81255892171592</v>
      </c>
      <c r="ML148" s="46">
        <f t="shared" si="786"/>
        <v>667.23610307769218</v>
      </c>
      <c r="MM148" s="51">
        <f t="shared" si="787"/>
        <v>143820.29924995187</v>
      </c>
      <c r="MN148" s="199">
        <f t="shared" si="889"/>
        <v>10000</v>
      </c>
      <c r="MO148" s="58">
        <f t="shared" si="788"/>
        <v>889.32945707741396</v>
      </c>
      <c r="MP148" s="52">
        <f t="shared" si="958"/>
        <v>157.97999999999999</v>
      </c>
      <c r="MQ148" s="51">
        <f t="shared" si="789"/>
        <v>731.34945707741394</v>
      </c>
      <c r="MR148" s="57">
        <f t="shared" si="790"/>
        <v>134684.14723426496</v>
      </c>
      <c r="MS148" s="199">
        <f t="shared" si="890"/>
        <v>10000</v>
      </c>
      <c r="MT148" s="468">
        <f t="shared" si="891"/>
        <v>-889.32945707741396</v>
      </c>
      <c r="MU148" s="46">
        <f t="shared" si="791"/>
        <v>-1076.608661999408</v>
      </c>
      <c r="MV148" s="46">
        <f t="shared" si="792"/>
        <v>-908.04866199940807</v>
      </c>
      <c r="MW148" s="48"/>
      <c r="MY148" s="45">
        <v>87</v>
      </c>
      <c r="MZ148" s="46">
        <f t="shared" si="793"/>
        <v>1076.608661999408</v>
      </c>
      <c r="NA148" s="46">
        <f t="shared" si="959"/>
        <v>168.56</v>
      </c>
      <c r="NB148" s="128">
        <f t="shared" si="794"/>
        <v>908.04866199940807</v>
      </c>
      <c r="NC148" s="46">
        <f t="shared" si="795"/>
        <v>240.81255892171592</v>
      </c>
      <c r="ND148" s="46">
        <f t="shared" si="796"/>
        <v>667.23610307769218</v>
      </c>
      <c r="NE148" s="51">
        <f t="shared" si="797"/>
        <v>143820.29924995187</v>
      </c>
      <c r="NF148" s="153">
        <f t="shared" si="892"/>
        <v>10000</v>
      </c>
      <c r="NG148" s="45">
        <v>87</v>
      </c>
      <c r="NH148" s="46">
        <f t="shared" si="798"/>
        <v>1076.6099999999999</v>
      </c>
      <c r="NI148" s="46">
        <f t="shared" si="960"/>
        <v>168.56</v>
      </c>
      <c r="NJ148" s="128">
        <f t="shared" si="893"/>
        <v>908.05</v>
      </c>
      <c r="NK148" s="46">
        <f t="shared" si="894"/>
        <v>240.812335784022</v>
      </c>
      <c r="NL148" s="46">
        <f t="shared" si="799"/>
        <v>667.23766421597793</v>
      </c>
      <c r="NM148" s="51">
        <f t="shared" si="800"/>
        <v>143820.16380619723</v>
      </c>
      <c r="NN148" s="58">
        <f t="shared" si="801"/>
        <v>888.78037499999857</v>
      </c>
      <c r="NO148" s="52">
        <f t="shared" si="961"/>
        <v>158.03</v>
      </c>
      <c r="NP148" s="51">
        <f t="shared" si="802"/>
        <v>730.7503749999986</v>
      </c>
      <c r="NQ148" s="57">
        <f t="shared" si="803"/>
        <v>134733.94737500019</v>
      </c>
      <c r="NR148" s="153">
        <f t="shared" si="895"/>
        <v>10000</v>
      </c>
      <c r="NS148" s="469">
        <f t="shared" si="804"/>
        <v>-888.78037499999857</v>
      </c>
      <c r="NT148" s="46">
        <f t="shared" si="805"/>
        <v>-1076.6099999999999</v>
      </c>
      <c r="NU148" s="46">
        <f t="shared" si="806"/>
        <v>-908.05</v>
      </c>
      <c r="NV148" s="48"/>
      <c r="NX148" s="45">
        <v>87</v>
      </c>
      <c r="NY148" s="46">
        <f t="shared" si="807"/>
        <v>1076.6456011701148</v>
      </c>
      <c r="NZ148" s="46">
        <f t="shared" si="962"/>
        <v>162.01999999999998</v>
      </c>
      <c r="OA148" s="46">
        <f t="shared" si="808"/>
        <v>914.62560117011481</v>
      </c>
      <c r="OB148" s="46">
        <f t="shared" si="809"/>
        <v>240.87080335916127</v>
      </c>
      <c r="OC148" s="46">
        <f t="shared" si="810"/>
        <v>673.75479781095351</v>
      </c>
      <c r="OD148" s="51">
        <f t="shared" si="811"/>
        <v>143848.72721768581</v>
      </c>
      <c r="OE148" s="57">
        <f t="shared" si="987"/>
        <v>138883.81024364859</v>
      </c>
      <c r="OF148" s="153">
        <f t="shared" si="896"/>
        <v>10000</v>
      </c>
      <c r="OG148" s="58">
        <f t="shared" si="812"/>
        <v>889.48383333333379</v>
      </c>
      <c r="OH148" s="241">
        <f t="shared" si="988"/>
        <v>151.64999999999998</v>
      </c>
      <c r="OI148" s="51">
        <f t="shared" si="813"/>
        <v>737.83383333333381</v>
      </c>
      <c r="OJ148" s="51">
        <f t="shared" si="814"/>
        <v>134726.17649999994</v>
      </c>
      <c r="OK148" s="153">
        <f t="shared" si="989"/>
        <v>129999.99999999921</v>
      </c>
      <c r="OL148" s="153">
        <f t="shared" si="897"/>
        <v>10000</v>
      </c>
      <c r="OM148" s="468">
        <f t="shared" si="898"/>
        <v>-889.48383333333379</v>
      </c>
      <c r="ON148" s="46">
        <f t="shared" si="899"/>
        <v>-1076.6456011701148</v>
      </c>
      <c r="OO148" s="46">
        <f t="shared" si="815"/>
        <v>-914.62560117011481</v>
      </c>
      <c r="OP148" s="48"/>
      <c r="OR148" s="45">
        <v>87</v>
      </c>
      <c r="OS148" s="46">
        <f t="shared" si="816"/>
        <v>1076.765700416463</v>
      </c>
      <c r="OT148" s="46">
        <f t="shared" si="963"/>
        <v>162.94</v>
      </c>
      <c r="OU148" s="128">
        <f t="shared" si="817"/>
        <v>913.82570041646295</v>
      </c>
      <c r="OV148" s="46">
        <f t="shared" si="818"/>
        <v>240.88277713775872</v>
      </c>
      <c r="OW148" s="46">
        <f t="shared" si="819"/>
        <v>672.94292327870426</v>
      </c>
      <c r="OX148" s="51">
        <f t="shared" si="820"/>
        <v>143856.72335937654</v>
      </c>
      <c r="OY148" s="51">
        <f t="shared" si="990"/>
        <v>139668.03807118954</v>
      </c>
      <c r="OZ148" s="153">
        <f t="shared" si="900"/>
        <v>10000</v>
      </c>
      <c r="PA148" s="45">
        <v>87</v>
      </c>
      <c r="PB148" s="46">
        <f t="shared" si="821"/>
        <v>1076.765700416463</v>
      </c>
      <c r="PC148" s="46">
        <f t="shared" si="991"/>
        <v>162.94</v>
      </c>
      <c r="PD148" s="128">
        <f t="shared" si="822"/>
        <v>913.82570041646295</v>
      </c>
      <c r="PE148" s="46">
        <f t="shared" si="823"/>
        <v>240.88277713775872</v>
      </c>
      <c r="PF148" s="46">
        <f t="shared" si="824"/>
        <v>672.94292327870426</v>
      </c>
      <c r="PG148" s="51">
        <f t="shared" si="825"/>
        <v>143856.72335937654</v>
      </c>
      <c r="PH148" s="57">
        <f t="shared" si="992"/>
        <v>139667.82132210003</v>
      </c>
      <c r="PI148" s="688">
        <f t="shared" si="826"/>
        <v>889.6533333333341</v>
      </c>
      <c r="PJ148" s="52">
        <f t="shared" si="993"/>
        <v>152.83999999999997</v>
      </c>
      <c r="PK148" s="51">
        <f t="shared" si="827"/>
        <v>736.81333333333419</v>
      </c>
      <c r="PL148" s="57">
        <f t="shared" si="828"/>
        <v>134741.40000000034</v>
      </c>
      <c r="PM148" s="57">
        <f t="shared" si="994"/>
        <v>131010.98800000001</v>
      </c>
      <c r="PN148" s="153">
        <f t="shared" si="901"/>
        <v>10000</v>
      </c>
      <c r="PO148" s="469">
        <f t="shared" si="829"/>
        <v>-889.6533333333341</v>
      </c>
      <c r="PP148" s="46">
        <f t="shared" si="830"/>
        <v>-1076.765700416463</v>
      </c>
      <c r="PQ148" s="46">
        <f t="shared" si="831"/>
        <v>-913.82570041646295</v>
      </c>
      <c r="PR148" s="48"/>
    </row>
    <row r="149" spans="2:434" hidden="1" x14ac:dyDescent="0.3">
      <c r="B149" s="45">
        <v>88</v>
      </c>
      <c r="C149" s="46">
        <f t="shared" si="596"/>
        <v>1111.77</v>
      </c>
      <c r="D149" s="46">
        <f t="shared" si="597"/>
        <v>100</v>
      </c>
      <c r="E149" s="46">
        <f t="shared" si="598"/>
        <v>1011.77</v>
      </c>
      <c r="F149" s="46">
        <f t="shared" si="599"/>
        <v>227.56502607076766</v>
      </c>
      <c r="G149" s="46">
        <f t="shared" si="600"/>
        <v>784.20497392923232</v>
      </c>
      <c r="H149" s="51">
        <f t="shared" si="601"/>
        <v>135754.81066853134</v>
      </c>
      <c r="I149" s="58">
        <f t="shared" si="602"/>
        <v>933.33333333333337</v>
      </c>
      <c r="J149" s="52">
        <f t="shared" si="603"/>
        <v>100</v>
      </c>
      <c r="K149" s="51">
        <f t="shared" si="604"/>
        <v>833.33333333333337</v>
      </c>
      <c r="L149" s="57">
        <f t="shared" si="605"/>
        <v>126666.6666666659</v>
      </c>
      <c r="M149" s="468">
        <f t="shared" si="832"/>
        <v>-933.33333333333337</v>
      </c>
      <c r="N149" s="46">
        <f t="shared" si="833"/>
        <v>-1111.77</v>
      </c>
      <c r="O149" s="47"/>
      <c r="P149" s="46">
        <f t="shared" si="834"/>
        <v>-1011.77</v>
      </c>
      <c r="Q149" s="48"/>
      <c r="R149" s="29"/>
      <c r="S149" s="29"/>
      <c r="T149" s="45">
        <v>88</v>
      </c>
      <c r="U149" s="46">
        <f t="shared" si="606"/>
        <v>1139.31</v>
      </c>
      <c r="V149" s="46">
        <f t="shared" si="607"/>
        <v>127.54</v>
      </c>
      <c r="W149" s="46">
        <f t="shared" si="835"/>
        <v>1011.77</v>
      </c>
      <c r="X149" s="46">
        <f t="shared" si="608"/>
        <v>227.56502607076766</v>
      </c>
      <c r="Y149" s="46">
        <f t="shared" si="609"/>
        <v>784.20497392923232</v>
      </c>
      <c r="Z149" s="51">
        <f t="shared" si="610"/>
        <v>135754.81066853134</v>
      </c>
      <c r="AA149" s="58">
        <f t="shared" si="611"/>
        <v>952.43333333333339</v>
      </c>
      <c r="AB149" s="52">
        <f t="shared" si="612"/>
        <v>119.1</v>
      </c>
      <c r="AC149" s="51">
        <f t="shared" si="613"/>
        <v>833.33333333333337</v>
      </c>
      <c r="AD149" s="57">
        <f t="shared" si="614"/>
        <v>126666.6666666659</v>
      </c>
      <c r="AE149" s="468">
        <f t="shared" si="836"/>
        <v>-952.43333333333339</v>
      </c>
      <c r="AF149" s="46">
        <f t="shared" si="615"/>
        <v>-1139.31</v>
      </c>
      <c r="AG149" s="47"/>
      <c r="AH149" s="46">
        <f t="shared" si="837"/>
        <v>-1011.77</v>
      </c>
      <c r="AI149" s="48"/>
      <c r="AJ149" s="29"/>
      <c r="AK149" s="45">
        <v>88</v>
      </c>
      <c r="AL149" s="46">
        <f t="shared" si="616"/>
        <v>1117.72</v>
      </c>
      <c r="AM149" s="46"/>
      <c r="AN149" s="46"/>
      <c r="AO149" s="46">
        <f t="shared" si="617"/>
        <v>127.7</v>
      </c>
      <c r="AP149" s="128">
        <f t="shared" si="618"/>
        <v>990.02</v>
      </c>
      <c r="AQ149" s="128"/>
      <c r="AR149" s="128"/>
      <c r="AS149" s="46">
        <f t="shared" si="619"/>
        <v>235.39752350618869</v>
      </c>
      <c r="AT149" s="46">
        <f t="shared" si="620"/>
        <v>754.62247649381129</v>
      </c>
      <c r="AU149" s="51"/>
      <c r="AV149" s="51"/>
      <c r="AW149" s="51">
        <f t="shared" si="621"/>
        <v>140483.89162721939</v>
      </c>
      <c r="AX149" s="58">
        <f t="shared" si="622"/>
        <v>927.38215694565588</v>
      </c>
      <c r="AY149" s="52"/>
      <c r="AZ149" s="52"/>
      <c r="BA149" s="52">
        <f t="shared" si="623"/>
        <v>119.76</v>
      </c>
      <c r="BB149" s="51">
        <f t="shared" si="624"/>
        <v>807.62215694565589</v>
      </c>
      <c r="BC149" s="51"/>
      <c r="BD149" s="51"/>
      <c r="BE149" s="57">
        <f t="shared" si="625"/>
        <v>131650.53018878226</v>
      </c>
      <c r="BF149" s="468">
        <f t="shared" si="626"/>
        <v>-927.38215694565588</v>
      </c>
      <c r="BG149" s="46">
        <f t="shared" si="627"/>
        <v>-1117.72</v>
      </c>
      <c r="BH149" s="46">
        <f t="shared" si="628"/>
        <v>-990.02</v>
      </c>
      <c r="BI149" s="48"/>
      <c r="BJ149" s="12"/>
      <c r="BK149" s="45">
        <v>88</v>
      </c>
      <c r="BL149" s="46">
        <f t="shared" si="838"/>
        <v>1136.19</v>
      </c>
      <c r="BM149" s="46">
        <f t="shared" si="839"/>
        <v>124.42</v>
      </c>
      <c r="BN149" s="46">
        <f t="shared" si="840"/>
        <v>1011.77</v>
      </c>
      <c r="BO149" s="46">
        <f t="shared" si="629"/>
        <v>227.56502607076766</v>
      </c>
      <c r="BP149" s="46">
        <f t="shared" si="630"/>
        <v>784.20497392923232</v>
      </c>
      <c r="BQ149" s="51">
        <f t="shared" si="631"/>
        <v>135754.81066853134</v>
      </c>
      <c r="BR149" s="57">
        <f t="shared" si="964"/>
        <v>138883.81024364859</v>
      </c>
      <c r="BS149" s="58">
        <f t="shared" si="632"/>
        <v>949.79333333333341</v>
      </c>
      <c r="BT149" s="52">
        <f t="shared" si="841"/>
        <v>116.46</v>
      </c>
      <c r="BU149" s="51">
        <f t="shared" si="633"/>
        <v>833.33333333333337</v>
      </c>
      <c r="BV149" s="51">
        <f t="shared" si="634"/>
        <v>126666.6666666659</v>
      </c>
      <c r="BW149" s="153">
        <f t="shared" si="965"/>
        <v>129999.99999999921</v>
      </c>
      <c r="BX149" s="468">
        <f t="shared" si="842"/>
        <v>-949.79333333333341</v>
      </c>
      <c r="BY149" s="46">
        <f t="shared" si="843"/>
        <v>-1136.19</v>
      </c>
      <c r="BZ149" s="46">
        <f t="shared" si="635"/>
        <v>-1011.77</v>
      </c>
      <c r="CA149" s="48"/>
      <c r="CB149" s="29"/>
      <c r="CC149" s="45">
        <v>88</v>
      </c>
      <c r="CD149" s="128">
        <f t="shared" si="636"/>
        <v>1117.6300000000001</v>
      </c>
      <c r="CE149" s="46">
        <f t="shared" si="844"/>
        <v>124.88</v>
      </c>
      <c r="CF149" s="128">
        <f t="shared" si="637"/>
        <v>992.75</v>
      </c>
      <c r="CG149" s="46">
        <f t="shared" si="845"/>
        <v>235.00540219471964</v>
      </c>
      <c r="CH149" s="46">
        <f t="shared" si="638"/>
        <v>757.74459780528036</v>
      </c>
      <c r="CI149" s="51">
        <f t="shared" si="639"/>
        <v>140245.4967190265</v>
      </c>
      <c r="CJ149" s="199">
        <f t="shared" si="966"/>
        <v>143268.91866023195</v>
      </c>
      <c r="CK149" s="153">
        <f t="shared" si="846"/>
        <v>10000</v>
      </c>
      <c r="CL149" s="45">
        <v>88</v>
      </c>
      <c r="CM149" s="46">
        <f t="shared" si="847"/>
        <v>1117.6300000000001</v>
      </c>
      <c r="CN149" s="128">
        <f t="shared" si="640"/>
        <v>124.88</v>
      </c>
      <c r="CO149" s="128">
        <f t="shared" si="641"/>
        <v>992.75</v>
      </c>
      <c r="CP149" s="46">
        <f t="shared" si="642"/>
        <v>235.00540219471964</v>
      </c>
      <c r="CQ149" s="46">
        <f t="shared" si="643"/>
        <v>757.74459780528036</v>
      </c>
      <c r="CR149" s="51">
        <f t="shared" si="644"/>
        <v>140245.4967190265</v>
      </c>
      <c r="CS149" s="153">
        <f t="shared" si="967"/>
        <v>143268.91866023195</v>
      </c>
      <c r="CT149" s="58">
        <f t="shared" si="645"/>
        <v>927.86033333333398</v>
      </c>
      <c r="CU149" s="52">
        <f t="shared" si="848"/>
        <v>117.38</v>
      </c>
      <c r="CV149" s="51">
        <f t="shared" si="849"/>
        <v>810.48033333333399</v>
      </c>
      <c r="CW149" s="51">
        <f t="shared" si="646"/>
        <v>131439.65066666645</v>
      </c>
      <c r="CX149" s="57">
        <f t="shared" si="968"/>
        <v>134681.57199999981</v>
      </c>
      <c r="CY149" s="153">
        <f t="shared" si="850"/>
        <v>10000</v>
      </c>
      <c r="CZ149" s="479">
        <f t="shared" si="647"/>
        <v>-927.86033333333398</v>
      </c>
      <c r="DA149" s="46">
        <f t="shared" si="851"/>
        <v>-1117.6300000000001</v>
      </c>
      <c r="DB149" s="46">
        <f t="shared" si="852"/>
        <v>-992.75</v>
      </c>
      <c r="DC149" s="48"/>
      <c r="DE149" s="45">
        <v>88</v>
      </c>
      <c r="DF149" s="46">
        <f t="shared" si="648"/>
        <v>1105.0999999999999</v>
      </c>
      <c r="DG149" s="46">
        <f t="shared" si="969"/>
        <v>93.33</v>
      </c>
      <c r="DH149" s="46">
        <f t="shared" si="649"/>
        <v>1011.77</v>
      </c>
      <c r="DI149" s="46">
        <f t="shared" si="650"/>
        <v>227.56502607076766</v>
      </c>
      <c r="DJ149" s="46">
        <f t="shared" si="651"/>
        <v>784.20497392923232</v>
      </c>
      <c r="DK149" s="51">
        <f t="shared" si="652"/>
        <v>135754.81066853134</v>
      </c>
      <c r="DL149" s="58">
        <f t="shared" si="653"/>
        <v>926.66333333333341</v>
      </c>
      <c r="DM149" s="52">
        <f t="shared" si="970"/>
        <v>93.33</v>
      </c>
      <c r="DN149" s="51">
        <f t="shared" si="654"/>
        <v>833.33333333333337</v>
      </c>
      <c r="DO149" s="57">
        <f t="shared" si="655"/>
        <v>126666.6666666659</v>
      </c>
      <c r="DP149" s="468">
        <f t="shared" si="853"/>
        <v>-926.66333333333341</v>
      </c>
      <c r="DQ149" s="46">
        <f t="shared" si="854"/>
        <v>-1105.0999999999999</v>
      </c>
      <c r="DR149" s="47"/>
      <c r="DS149" s="46">
        <f t="shared" si="855"/>
        <v>-1011.77</v>
      </c>
      <c r="DT149" s="48"/>
      <c r="DU149" s="29"/>
      <c r="DV149" s="45">
        <v>88</v>
      </c>
      <c r="DW149" s="46">
        <f t="shared" si="856"/>
        <v>1075.48</v>
      </c>
      <c r="DX149" s="46">
        <f t="shared" si="971"/>
        <v>63.71</v>
      </c>
      <c r="DY149" s="46">
        <f t="shared" si="857"/>
        <v>1011.77</v>
      </c>
      <c r="DZ149" s="46">
        <f t="shared" si="656"/>
        <v>227.56502607076766</v>
      </c>
      <c r="EA149" s="46">
        <f t="shared" si="657"/>
        <v>784.20497392923232</v>
      </c>
      <c r="EB149" s="51">
        <f t="shared" si="658"/>
        <v>135754.81066853134</v>
      </c>
      <c r="EC149" s="58">
        <f t="shared" si="659"/>
        <v>892.82333333333338</v>
      </c>
      <c r="ED149" s="52">
        <f t="shared" si="972"/>
        <v>59.49</v>
      </c>
      <c r="EE149" s="51">
        <f t="shared" si="660"/>
        <v>833.33333333333337</v>
      </c>
      <c r="EF149" s="57">
        <f t="shared" si="661"/>
        <v>126666.6666666659</v>
      </c>
      <c r="EG149" s="468">
        <f t="shared" si="858"/>
        <v>-892.82333333333338</v>
      </c>
      <c r="EH149" s="46">
        <f t="shared" si="859"/>
        <v>-1075.48</v>
      </c>
      <c r="EI149" s="47"/>
      <c r="EJ149" s="46">
        <f t="shared" si="860"/>
        <v>-1011.77</v>
      </c>
      <c r="EK149" s="48"/>
      <c r="EL149" s="29"/>
      <c r="EM149" s="45">
        <v>88</v>
      </c>
      <c r="EN149" s="46">
        <f t="shared" si="949"/>
        <v>1058.0868689014749</v>
      </c>
      <c r="EO149" s="46">
        <f t="shared" si="973"/>
        <v>64.14</v>
      </c>
      <c r="EP149" s="128">
        <f t="shared" si="662"/>
        <v>993.94686890147489</v>
      </c>
      <c r="EQ149" s="46">
        <f t="shared" si="663"/>
        <v>229.07792595188457</v>
      </c>
      <c r="ER149" s="46">
        <f t="shared" si="664"/>
        <v>764.86894294959029</v>
      </c>
      <c r="ES149" s="51">
        <f t="shared" si="665"/>
        <v>136681.88662818112</v>
      </c>
      <c r="ET149" s="153">
        <f t="shared" si="861"/>
        <v>10000</v>
      </c>
      <c r="EU149" s="45">
        <v>88</v>
      </c>
      <c r="EV149" s="46">
        <f t="shared" si="666"/>
        <v>1058.0899999999999</v>
      </c>
      <c r="EW149" s="46">
        <f t="shared" si="974"/>
        <v>64.14</v>
      </c>
      <c r="EX149" s="128">
        <f t="shared" si="667"/>
        <v>993.95</v>
      </c>
      <c r="EY149" s="46">
        <f t="shared" si="668"/>
        <v>229.07742066824389</v>
      </c>
      <c r="EZ149" s="46">
        <f t="shared" si="669"/>
        <v>764.87257933175613</v>
      </c>
      <c r="FA149" s="51">
        <f t="shared" si="670"/>
        <v>136681.57982161458</v>
      </c>
      <c r="FB149" s="58">
        <f t="shared" si="671"/>
        <v>874.86920833333363</v>
      </c>
      <c r="FC149" s="52">
        <f t="shared" si="975"/>
        <v>60.01</v>
      </c>
      <c r="FD149" s="51">
        <f t="shared" si="862"/>
        <v>814.85920833333364</v>
      </c>
      <c r="FE149" s="57">
        <f t="shared" si="672"/>
        <v>127800.6296666665</v>
      </c>
      <c r="FF149" s="153">
        <f t="shared" si="863"/>
        <v>10000</v>
      </c>
      <c r="FG149" s="469">
        <f t="shared" si="673"/>
        <v>-874.86920833333363</v>
      </c>
      <c r="FH149" s="46">
        <f t="shared" si="674"/>
        <v>-1058.0899999999999</v>
      </c>
      <c r="FI149" s="46">
        <f t="shared" si="675"/>
        <v>-993.95</v>
      </c>
      <c r="FJ149" s="48"/>
      <c r="FL149" s="45">
        <v>88</v>
      </c>
      <c r="FM149" s="46">
        <f t="shared" si="864"/>
        <v>1076.58</v>
      </c>
      <c r="FN149" s="46">
        <f t="shared" si="950"/>
        <v>64.81</v>
      </c>
      <c r="FO149" s="46">
        <f t="shared" si="865"/>
        <v>1011.77</v>
      </c>
      <c r="FP149" s="46">
        <f t="shared" si="676"/>
        <v>227.56502607076766</v>
      </c>
      <c r="FQ149" s="46">
        <f t="shared" si="677"/>
        <v>784.20497392923232</v>
      </c>
      <c r="FR149" s="51">
        <f t="shared" si="678"/>
        <v>135754.81066853134</v>
      </c>
      <c r="FS149" s="57">
        <f t="shared" si="976"/>
        <v>138883.81024364859</v>
      </c>
      <c r="FT149" s="58">
        <f t="shared" si="679"/>
        <v>893.98333333333335</v>
      </c>
      <c r="FU149" s="241">
        <f t="shared" si="951"/>
        <v>60.650000000000006</v>
      </c>
      <c r="FV149" s="51">
        <f t="shared" si="680"/>
        <v>833.33333333333337</v>
      </c>
      <c r="FW149" s="51">
        <f t="shared" si="681"/>
        <v>126666.6666666659</v>
      </c>
      <c r="FX149" s="153">
        <f t="shared" si="977"/>
        <v>129999.99999999921</v>
      </c>
      <c r="FY149" s="468">
        <f t="shared" si="866"/>
        <v>-893.98333333333335</v>
      </c>
      <c r="FZ149" s="46">
        <f t="shared" si="867"/>
        <v>-1076.58</v>
      </c>
      <c r="GA149" s="46">
        <f t="shared" si="682"/>
        <v>-1011.77</v>
      </c>
      <c r="GB149" s="48"/>
      <c r="GD149" s="45">
        <v>88</v>
      </c>
      <c r="GE149" s="46">
        <f t="shared" si="952"/>
        <v>1060.0875939185617</v>
      </c>
      <c r="GF149" s="128">
        <f t="shared" si="978"/>
        <v>65.17</v>
      </c>
      <c r="GG149" s="128">
        <f t="shared" si="683"/>
        <v>994.91759391856169</v>
      </c>
      <c r="GH149" s="46">
        <f t="shared" si="684"/>
        <v>228.96302112514797</v>
      </c>
      <c r="GI149" s="46">
        <f t="shared" si="685"/>
        <v>765.95457279341372</v>
      </c>
      <c r="GJ149" s="51">
        <f t="shared" si="686"/>
        <v>136611.85810229537</v>
      </c>
      <c r="GK149" s="51">
        <f t="shared" si="979"/>
        <v>139668.03807118954</v>
      </c>
      <c r="GL149" s="153">
        <f t="shared" si="868"/>
        <v>10000</v>
      </c>
      <c r="GM149" s="45">
        <v>88</v>
      </c>
      <c r="GN149" s="46">
        <f t="shared" si="687"/>
        <v>1060.0899999999999</v>
      </c>
      <c r="GO149" s="46">
        <f t="shared" si="953"/>
        <v>65.17</v>
      </c>
      <c r="GP149" s="128">
        <f t="shared" si="869"/>
        <v>994.92</v>
      </c>
      <c r="GQ149" s="46">
        <f t="shared" si="688"/>
        <v>228.96264601694199</v>
      </c>
      <c r="GR149" s="46">
        <f t="shared" si="689"/>
        <v>765.95735398305794</v>
      </c>
      <c r="GS149" s="51">
        <f t="shared" si="690"/>
        <v>136611.63025618214</v>
      </c>
      <c r="GT149" s="57">
        <f t="shared" si="980"/>
        <v>139667.82132210003</v>
      </c>
      <c r="GU149" s="58">
        <f t="shared" si="691"/>
        <v>876.92633333333197</v>
      </c>
      <c r="GV149" s="52">
        <f t="shared" si="954"/>
        <v>61.129999999999995</v>
      </c>
      <c r="GW149" s="51">
        <f t="shared" si="870"/>
        <v>815.79633333333197</v>
      </c>
      <c r="GX149" s="57">
        <f t="shared" si="692"/>
        <v>127747.80266666668</v>
      </c>
      <c r="GY149" s="57">
        <f t="shared" si="981"/>
        <v>131010.98800000001</v>
      </c>
      <c r="GZ149" s="153">
        <f t="shared" si="871"/>
        <v>10000</v>
      </c>
      <c r="HA149" s="469">
        <f t="shared" si="693"/>
        <v>-876.92633333333197</v>
      </c>
      <c r="HB149" s="46">
        <f t="shared" si="694"/>
        <v>-1060.0899999999999</v>
      </c>
      <c r="HC149" s="46">
        <f t="shared" si="695"/>
        <v>-994.92</v>
      </c>
      <c r="HD149" s="48"/>
      <c r="HF149" s="45">
        <v>88</v>
      </c>
      <c r="HG149" s="46">
        <f t="shared" si="696"/>
        <v>1123.8775326810628</v>
      </c>
      <c r="HH149" s="46">
        <f t="shared" si="697"/>
        <v>250</v>
      </c>
      <c r="HI149" s="46">
        <f t="shared" si="698"/>
        <v>873.8775326810628</v>
      </c>
      <c r="HJ149" s="46">
        <f t="shared" si="699"/>
        <v>249.06246801216605</v>
      </c>
      <c r="HK149" s="46">
        <f t="shared" si="700"/>
        <v>624.81506466889675</v>
      </c>
      <c r="HL149" s="51">
        <f t="shared" si="701"/>
        <v>148812.66574263075</v>
      </c>
      <c r="HM149" s="153">
        <f t="shared" si="872"/>
        <v>10000</v>
      </c>
      <c r="HN149" s="58">
        <f t="shared" si="702"/>
        <v>933.33333333333724</v>
      </c>
      <c r="HO149" s="52">
        <f t="shared" si="703"/>
        <v>250</v>
      </c>
      <c r="HP149" s="51">
        <f t="shared" si="704"/>
        <v>683.33333333333724</v>
      </c>
      <c r="HQ149" s="57">
        <f t="shared" si="705"/>
        <v>139866.66666666581</v>
      </c>
      <c r="HR149" s="153">
        <f t="shared" si="873"/>
        <v>10000</v>
      </c>
      <c r="HS149" s="468">
        <f t="shared" si="706"/>
        <v>-933.33333333333724</v>
      </c>
      <c r="HT149" s="46">
        <f t="shared" si="707"/>
        <v>-1123.8775326810628</v>
      </c>
      <c r="HU149" s="46">
        <f t="shared" si="708"/>
        <v>-873.8775326810628</v>
      </c>
      <c r="HV149" s="48"/>
      <c r="HW149" s="29"/>
      <c r="HX149" s="45">
        <v>88</v>
      </c>
      <c r="HY149" s="128">
        <f t="shared" si="709"/>
        <v>1124.3399999999999</v>
      </c>
      <c r="HZ149" s="46">
        <f t="shared" si="710"/>
        <v>215.78</v>
      </c>
      <c r="IA149" s="46">
        <f t="shared" si="711"/>
        <v>908.56</v>
      </c>
      <c r="IB149" s="46">
        <f t="shared" si="712"/>
        <v>249.73824758489664</v>
      </c>
      <c r="IC149" s="46">
        <f t="shared" si="713"/>
        <v>658.82175241510333</v>
      </c>
      <c r="ID149" s="51">
        <f t="shared" si="714"/>
        <v>149184.12679852289</v>
      </c>
      <c r="IE149" s="153">
        <f t="shared" si="874"/>
        <v>10000</v>
      </c>
      <c r="IF149" s="58">
        <f t="shared" si="715"/>
        <v>930.14625019664186</v>
      </c>
      <c r="IG149" s="52">
        <f t="shared" si="716"/>
        <v>202.36</v>
      </c>
      <c r="IH149" s="51">
        <f t="shared" si="717"/>
        <v>727.78625019664184</v>
      </c>
      <c r="II149" s="57">
        <f t="shared" si="875"/>
        <v>139801.1699826956</v>
      </c>
      <c r="IJ149" s="153">
        <f t="shared" si="876"/>
        <v>10000</v>
      </c>
      <c r="IK149" s="468">
        <f t="shared" si="718"/>
        <v>-930.14625019664186</v>
      </c>
      <c r="IL149" s="46">
        <f t="shared" si="719"/>
        <v>-1124.3399999999999</v>
      </c>
      <c r="IM149" s="46">
        <f t="shared" si="720"/>
        <v>-908.56</v>
      </c>
      <c r="IN149" s="48"/>
      <c r="IO149" s="53">
        <f t="shared" si="721"/>
        <v>215.78642601141306</v>
      </c>
      <c r="IQ149" s="45">
        <v>88</v>
      </c>
      <c r="IR149" s="128">
        <f t="shared" si="722"/>
        <v>1126.4568749999989</v>
      </c>
      <c r="IS149" s="128">
        <f t="shared" si="723"/>
        <v>220</v>
      </c>
      <c r="IT149" s="128">
        <f t="shared" si="724"/>
        <v>906.45687499999894</v>
      </c>
      <c r="IU149" s="46">
        <f t="shared" si="902"/>
        <v>250.15</v>
      </c>
      <c r="IV149" s="46">
        <f t="shared" si="725"/>
        <v>656.30687499999897</v>
      </c>
      <c r="IW149" s="51">
        <f t="shared" si="726"/>
        <v>149431.54500000019</v>
      </c>
      <c r="IX149" s="199">
        <f t="shared" si="877"/>
        <v>10000</v>
      </c>
      <c r="IY149" s="128">
        <f t="shared" si="727"/>
        <v>215.98814928364291</v>
      </c>
      <c r="IZ149" s="408">
        <f t="shared" si="728"/>
        <v>0</v>
      </c>
      <c r="JA149" s="58">
        <f t="shared" si="729"/>
        <v>931.95916666666494</v>
      </c>
      <c r="JB149" s="52">
        <f t="shared" si="730"/>
        <v>206.34</v>
      </c>
      <c r="JC149" s="51">
        <f t="shared" si="731"/>
        <v>725.61916666666491</v>
      </c>
      <c r="JD149" s="57">
        <f t="shared" si="732"/>
        <v>140045.51333333339</v>
      </c>
      <c r="JE149" s="280">
        <f t="shared" si="733"/>
        <v>10000</v>
      </c>
      <c r="JF149" s="280">
        <f t="shared" si="734"/>
        <v>0</v>
      </c>
      <c r="JG149" s="468">
        <f t="shared" si="735"/>
        <v>-931.95916666666494</v>
      </c>
      <c r="JH149" s="46">
        <f t="shared" si="736"/>
        <v>-1126.4568749999989</v>
      </c>
      <c r="JI149" s="46">
        <f t="shared" si="737"/>
        <v>-906.45687499999894</v>
      </c>
      <c r="JJ149" s="48"/>
      <c r="JL149" s="45">
        <v>88</v>
      </c>
      <c r="JM149" s="46">
        <f t="shared" si="738"/>
        <v>1124.4930833333331</v>
      </c>
      <c r="JN149" s="46">
        <f t="shared" si="739"/>
        <v>204.2</v>
      </c>
      <c r="JO149" s="128">
        <f t="shared" si="740"/>
        <v>920.29308333333302</v>
      </c>
      <c r="JP149" s="46">
        <f t="shared" si="878"/>
        <v>249.88</v>
      </c>
      <c r="JQ149" s="46">
        <f t="shared" si="741"/>
        <v>670.41308333333302</v>
      </c>
      <c r="JR149" s="51">
        <f t="shared" si="742"/>
        <v>149258.93866666663</v>
      </c>
      <c r="JS149" s="51">
        <f t="shared" si="982"/>
        <v>138883.81024364859</v>
      </c>
      <c r="JT149" s="199">
        <f t="shared" si="879"/>
        <v>10000</v>
      </c>
      <c r="JU149" s="128">
        <f t="shared" si="743"/>
        <v>204.19230885588465</v>
      </c>
      <c r="JV149" s="408">
        <f t="shared" si="744"/>
        <v>0</v>
      </c>
      <c r="JW149" s="58">
        <f t="shared" si="745"/>
        <v>930.37233333333074</v>
      </c>
      <c r="JX149" s="52">
        <f t="shared" si="746"/>
        <v>191.14</v>
      </c>
      <c r="JY149" s="51">
        <f t="shared" si="747"/>
        <v>739.23233333333076</v>
      </c>
      <c r="JZ149" s="51">
        <f t="shared" si="748"/>
        <v>139887.47466666694</v>
      </c>
      <c r="KA149" s="199">
        <f t="shared" si="983"/>
        <v>129999.99999999921</v>
      </c>
      <c r="KB149" s="128">
        <f t="shared" si="880"/>
        <v>10000</v>
      </c>
      <c r="KC149" s="204">
        <f t="shared" si="749"/>
        <v>0</v>
      </c>
      <c r="KD149" s="468">
        <f t="shared" si="881"/>
        <v>-930.37233333333074</v>
      </c>
      <c r="KE149" s="46">
        <f t="shared" si="750"/>
        <v>-1124.4930833333331</v>
      </c>
      <c r="KF149" s="46">
        <f t="shared" si="751"/>
        <v>-920.29308333333302</v>
      </c>
      <c r="KG149" s="48"/>
      <c r="KI149" s="45">
        <v>88</v>
      </c>
      <c r="KJ149" s="46">
        <f t="shared" si="752"/>
        <v>1124.4890404061762</v>
      </c>
      <c r="KK149" s="46">
        <f t="shared" si="753"/>
        <v>207.76</v>
      </c>
      <c r="KL149" s="128">
        <f t="shared" si="754"/>
        <v>916.72904040617618</v>
      </c>
      <c r="KM149" s="46">
        <f t="shared" si="755"/>
        <v>249.82835982273079</v>
      </c>
      <c r="KN149" s="46">
        <f t="shared" si="756"/>
        <v>666.90068058344536</v>
      </c>
      <c r="KO149" s="51">
        <f t="shared" si="757"/>
        <v>149230.11521305502</v>
      </c>
      <c r="KP149" s="199">
        <f t="shared" si="984"/>
        <v>143268.91866023195</v>
      </c>
      <c r="KQ149" s="199">
        <f t="shared" si="882"/>
        <v>10000</v>
      </c>
      <c r="KR149" s="128">
        <f t="shared" si="758"/>
        <v>269.39881537193793</v>
      </c>
      <c r="KS149" s="408">
        <f t="shared" si="759"/>
        <v>0</v>
      </c>
      <c r="KT149" s="45">
        <v>88</v>
      </c>
      <c r="KU149" s="46">
        <f t="shared" si="883"/>
        <v>1124.49</v>
      </c>
      <c r="KV149" s="46">
        <f t="shared" si="760"/>
        <v>207.76</v>
      </c>
      <c r="KW149" s="128">
        <f t="shared" si="761"/>
        <v>916.73</v>
      </c>
      <c r="KX149" s="46">
        <f t="shared" si="762"/>
        <v>249.82821022200969</v>
      </c>
      <c r="KY149" s="46">
        <f t="shared" si="763"/>
        <v>666.9017897779903</v>
      </c>
      <c r="KZ149" s="51">
        <f t="shared" si="764"/>
        <v>149230.02434342779</v>
      </c>
      <c r="LA149" s="153">
        <f t="shared" si="985"/>
        <v>143268.91866023195</v>
      </c>
      <c r="LB149" s="58">
        <f t="shared" si="995"/>
        <v>930.59633333333579</v>
      </c>
      <c r="LC149" s="52">
        <f t="shared" si="766"/>
        <v>195.3</v>
      </c>
      <c r="LD149" s="51">
        <f t="shared" si="767"/>
        <v>735.29633333333572</v>
      </c>
      <c r="LE149" s="51">
        <f t="shared" si="768"/>
        <v>139888.24266666663</v>
      </c>
      <c r="LF149" s="51">
        <f t="shared" si="986"/>
        <v>134681.57199999981</v>
      </c>
      <c r="LG149" s="128">
        <f t="shared" si="769"/>
        <v>10000</v>
      </c>
      <c r="LH149" s="204">
        <f t="shared" si="770"/>
        <v>0</v>
      </c>
      <c r="LI149" s="479">
        <f t="shared" si="771"/>
        <v>-930.59633333333579</v>
      </c>
      <c r="LJ149" s="46">
        <f t="shared" si="884"/>
        <v>-1124.49</v>
      </c>
      <c r="LK149" s="46">
        <f t="shared" si="885"/>
        <v>-916.73</v>
      </c>
      <c r="LL149" s="48"/>
      <c r="LN149" s="45">
        <v>88</v>
      </c>
      <c r="LO149" s="46">
        <f t="shared" si="772"/>
        <v>1123.1238136873469</v>
      </c>
      <c r="LP149" s="46">
        <f t="shared" si="955"/>
        <v>306.66000000000003</v>
      </c>
      <c r="LQ149" s="46">
        <f t="shared" si="773"/>
        <v>816.46381368734683</v>
      </c>
      <c r="LR149" s="46">
        <f t="shared" si="774"/>
        <v>248.05008172518635</v>
      </c>
      <c r="LS149" s="46">
        <f t="shared" si="775"/>
        <v>568.41373196216045</v>
      </c>
      <c r="LT149" s="51">
        <f t="shared" si="776"/>
        <v>148261.63530314964</v>
      </c>
      <c r="LU149" s="199">
        <f t="shared" si="886"/>
        <v>10000</v>
      </c>
      <c r="LV149" s="58">
        <f t="shared" si="777"/>
        <v>933.33033333333128</v>
      </c>
      <c r="LW149" s="52">
        <f t="shared" si="956"/>
        <v>306.66000000000003</v>
      </c>
      <c r="LX149" s="51">
        <f t="shared" si="778"/>
        <v>626.6703333333312</v>
      </c>
      <c r="LY149" s="51">
        <f t="shared" si="779"/>
        <v>139412.93066666625</v>
      </c>
      <c r="LZ149" s="46">
        <f t="shared" si="887"/>
        <v>306.66000000000003</v>
      </c>
      <c r="MA149" s="199">
        <f t="shared" si="888"/>
        <v>10000</v>
      </c>
      <c r="MB149" s="468">
        <f t="shared" si="780"/>
        <v>-933.33033333333128</v>
      </c>
      <c r="MC149" s="46">
        <f t="shared" si="781"/>
        <v>-1123.1238136873469</v>
      </c>
      <c r="MD149" s="46">
        <f t="shared" si="782"/>
        <v>-816.46381368734683</v>
      </c>
      <c r="ME149" s="48"/>
      <c r="MG149" s="45">
        <v>88</v>
      </c>
      <c r="MH149" s="46">
        <f t="shared" si="783"/>
        <v>1076.608661999408</v>
      </c>
      <c r="MI149" s="46">
        <f t="shared" si="957"/>
        <v>167.78</v>
      </c>
      <c r="MJ149" s="46">
        <f t="shared" si="784"/>
        <v>908.82866199940804</v>
      </c>
      <c r="MK149" s="46">
        <f t="shared" si="785"/>
        <v>239.7004987499198</v>
      </c>
      <c r="ML149" s="46">
        <f t="shared" si="786"/>
        <v>669.12816324948824</v>
      </c>
      <c r="MM149" s="51">
        <f t="shared" si="787"/>
        <v>143151.17108670238</v>
      </c>
      <c r="MN149" s="199">
        <f t="shared" si="889"/>
        <v>10000</v>
      </c>
      <c r="MO149" s="58">
        <f t="shared" si="788"/>
        <v>889.32945707741396</v>
      </c>
      <c r="MP149" s="52">
        <f t="shared" si="958"/>
        <v>157.12</v>
      </c>
      <c r="MQ149" s="51">
        <f t="shared" si="789"/>
        <v>732.20945707741396</v>
      </c>
      <c r="MR149" s="57">
        <f t="shared" si="790"/>
        <v>133951.93777718756</v>
      </c>
      <c r="MS149" s="199">
        <f t="shared" si="890"/>
        <v>10000</v>
      </c>
      <c r="MT149" s="468">
        <f t="shared" si="891"/>
        <v>-889.32945707741396</v>
      </c>
      <c r="MU149" s="46">
        <f t="shared" si="791"/>
        <v>-1076.608661999408</v>
      </c>
      <c r="MV149" s="46">
        <f t="shared" si="792"/>
        <v>-908.82866199940804</v>
      </c>
      <c r="MW149" s="48"/>
      <c r="MY149" s="45">
        <v>88</v>
      </c>
      <c r="MZ149" s="46">
        <f t="shared" si="793"/>
        <v>1076.608661999408</v>
      </c>
      <c r="NA149" s="46">
        <f t="shared" si="959"/>
        <v>167.78</v>
      </c>
      <c r="NB149" s="128">
        <f t="shared" si="794"/>
        <v>908.82866199940804</v>
      </c>
      <c r="NC149" s="46">
        <f t="shared" si="795"/>
        <v>239.7004987499198</v>
      </c>
      <c r="ND149" s="46">
        <f t="shared" si="796"/>
        <v>669.12816324948824</v>
      </c>
      <c r="NE149" s="51">
        <f t="shared" si="797"/>
        <v>143151.17108670238</v>
      </c>
      <c r="NF149" s="153">
        <f t="shared" si="892"/>
        <v>10000</v>
      </c>
      <c r="NG149" s="45">
        <v>88</v>
      </c>
      <c r="NH149" s="46">
        <f t="shared" si="798"/>
        <v>1076.6099999999999</v>
      </c>
      <c r="NI149" s="46">
        <f t="shared" si="960"/>
        <v>167.78</v>
      </c>
      <c r="NJ149" s="128">
        <f t="shared" si="893"/>
        <v>908.83</v>
      </c>
      <c r="NK149" s="46">
        <f t="shared" si="894"/>
        <v>239.70027301032871</v>
      </c>
      <c r="NL149" s="46">
        <f t="shared" si="799"/>
        <v>669.12972698967133</v>
      </c>
      <c r="NM149" s="51">
        <f t="shared" si="800"/>
        <v>143151.03407920757</v>
      </c>
      <c r="NN149" s="58">
        <f t="shared" si="801"/>
        <v>888.78037499999857</v>
      </c>
      <c r="NO149" s="52">
        <f t="shared" si="961"/>
        <v>157.18</v>
      </c>
      <c r="NP149" s="51">
        <f t="shared" si="802"/>
        <v>731.60037499999862</v>
      </c>
      <c r="NQ149" s="57">
        <f t="shared" si="803"/>
        <v>134002.34700000018</v>
      </c>
      <c r="NR149" s="153">
        <f t="shared" si="895"/>
        <v>10000</v>
      </c>
      <c r="NS149" s="469">
        <f t="shared" si="804"/>
        <v>-888.78037499999857</v>
      </c>
      <c r="NT149" s="46">
        <f t="shared" si="805"/>
        <v>-1076.6099999999999</v>
      </c>
      <c r="NU149" s="46">
        <f t="shared" si="806"/>
        <v>-908.83</v>
      </c>
      <c r="NV149" s="48"/>
      <c r="NX149" s="45">
        <v>88</v>
      </c>
      <c r="NY149" s="46">
        <f t="shared" si="807"/>
        <v>1076.6456011701148</v>
      </c>
      <c r="NZ149" s="46">
        <f t="shared" si="962"/>
        <v>162.01999999999998</v>
      </c>
      <c r="OA149" s="46">
        <f t="shared" si="808"/>
        <v>914.62560117011481</v>
      </c>
      <c r="OB149" s="46">
        <f t="shared" si="809"/>
        <v>239.74787869614303</v>
      </c>
      <c r="OC149" s="46">
        <f t="shared" si="810"/>
        <v>674.87772247397174</v>
      </c>
      <c r="OD149" s="51">
        <f t="shared" si="811"/>
        <v>143173.84949521185</v>
      </c>
      <c r="OE149" s="57">
        <f t="shared" si="987"/>
        <v>138883.81024364859</v>
      </c>
      <c r="OF149" s="153">
        <f t="shared" si="896"/>
        <v>10000</v>
      </c>
      <c r="OG149" s="58">
        <f t="shared" si="812"/>
        <v>889.48383333333379</v>
      </c>
      <c r="OH149" s="241">
        <f t="shared" si="988"/>
        <v>151.64999999999998</v>
      </c>
      <c r="OI149" s="51">
        <f t="shared" si="813"/>
        <v>737.83383333333381</v>
      </c>
      <c r="OJ149" s="51">
        <f t="shared" si="814"/>
        <v>133988.34266666661</v>
      </c>
      <c r="OK149" s="153">
        <f t="shared" si="989"/>
        <v>129999.99999999921</v>
      </c>
      <c r="OL149" s="153">
        <f t="shared" si="897"/>
        <v>10000</v>
      </c>
      <c r="OM149" s="468">
        <f t="shared" si="898"/>
        <v>-889.48383333333379</v>
      </c>
      <c r="ON149" s="46">
        <f t="shared" si="899"/>
        <v>-1076.6456011701148</v>
      </c>
      <c r="OO149" s="46">
        <f t="shared" si="815"/>
        <v>-914.62560117011481</v>
      </c>
      <c r="OP149" s="48"/>
      <c r="OR149" s="45">
        <v>88</v>
      </c>
      <c r="OS149" s="46">
        <f t="shared" si="816"/>
        <v>1076.765700416463</v>
      </c>
      <c r="OT149" s="46">
        <f t="shared" si="963"/>
        <v>162.94</v>
      </c>
      <c r="OU149" s="128">
        <f t="shared" si="817"/>
        <v>913.82570041646295</v>
      </c>
      <c r="OV149" s="46">
        <f t="shared" si="818"/>
        <v>239.76120559896091</v>
      </c>
      <c r="OW149" s="46">
        <f t="shared" si="819"/>
        <v>674.06449481750201</v>
      </c>
      <c r="OX149" s="51">
        <f t="shared" si="820"/>
        <v>143182.65886455905</v>
      </c>
      <c r="OY149" s="51">
        <f t="shared" si="990"/>
        <v>139668.03807118954</v>
      </c>
      <c r="OZ149" s="153">
        <f t="shared" si="900"/>
        <v>10000</v>
      </c>
      <c r="PA149" s="45">
        <v>88</v>
      </c>
      <c r="PB149" s="46">
        <f t="shared" si="821"/>
        <v>1076.765700416463</v>
      </c>
      <c r="PC149" s="46">
        <f t="shared" si="991"/>
        <v>162.94</v>
      </c>
      <c r="PD149" s="128">
        <f t="shared" si="822"/>
        <v>913.82570041646295</v>
      </c>
      <c r="PE149" s="46">
        <f t="shared" si="823"/>
        <v>239.76120559896091</v>
      </c>
      <c r="PF149" s="46">
        <f t="shared" si="824"/>
        <v>674.06449481750201</v>
      </c>
      <c r="PG149" s="51">
        <f t="shared" si="825"/>
        <v>143182.65886455905</v>
      </c>
      <c r="PH149" s="57">
        <f t="shared" si="992"/>
        <v>139667.82132210003</v>
      </c>
      <c r="PI149" s="688">
        <f t="shared" si="826"/>
        <v>889.6533333333341</v>
      </c>
      <c r="PJ149" s="52">
        <f t="shared" si="993"/>
        <v>152.83999999999997</v>
      </c>
      <c r="PK149" s="51">
        <f t="shared" si="827"/>
        <v>736.81333333333419</v>
      </c>
      <c r="PL149" s="57">
        <f t="shared" si="828"/>
        <v>134004.58666666702</v>
      </c>
      <c r="PM149" s="57">
        <f t="shared" si="994"/>
        <v>131010.98800000001</v>
      </c>
      <c r="PN149" s="153">
        <f t="shared" si="901"/>
        <v>10000</v>
      </c>
      <c r="PO149" s="469">
        <f t="shared" si="829"/>
        <v>-889.6533333333341</v>
      </c>
      <c r="PP149" s="46">
        <f t="shared" si="830"/>
        <v>-1076.765700416463</v>
      </c>
      <c r="PQ149" s="46">
        <f t="shared" si="831"/>
        <v>-913.82570041646295</v>
      </c>
      <c r="PR149" s="48"/>
    </row>
    <row r="150" spans="2:434" hidden="1" x14ac:dyDescent="0.3">
      <c r="B150" s="45">
        <v>89</v>
      </c>
      <c r="C150" s="46">
        <f t="shared" si="596"/>
        <v>1111.77</v>
      </c>
      <c r="D150" s="46">
        <f t="shared" si="597"/>
        <v>100</v>
      </c>
      <c r="E150" s="46">
        <f t="shared" si="598"/>
        <v>1011.77</v>
      </c>
      <c r="F150" s="46">
        <f t="shared" si="599"/>
        <v>226.25801778088555</v>
      </c>
      <c r="G150" s="46">
        <f t="shared" si="600"/>
        <v>785.51198221911443</v>
      </c>
      <c r="H150" s="51">
        <f t="shared" si="601"/>
        <v>134969.29868631222</v>
      </c>
      <c r="I150" s="58">
        <f t="shared" si="602"/>
        <v>933.33333333333337</v>
      </c>
      <c r="J150" s="52">
        <f t="shared" si="603"/>
        <v>100</v>
      </c>
      <c r="K150" s="51">
        <f t="shared" si="604"/>
        <v>833.33333333333337</v>
      </c>
      <c r="L150" s="57">
        <f t="shared" si="605"/>
        <v>125833.33333333257</v>
      </c>
      <c r="M150" s="468">
        <f t="shared" si="832"/>
        <v>-933.33333333333337</v>
      </c>
      <c r="N150" s="46">
        <f t="shared" si="833"/>
        <v>-1111.77</v>
      </c>
      <c r="O150" s="47"/>
      <c r="P150" s="46">
        <f t="shared" si="834"/>
        <v>-1011.77</v>
      </c>
      <c r="Q150" s="48"/>
      <c r="R150" s="29"/>
      <c r="S150" s="29"/>
      <c r="T150" s="45">
        <v>89</v>
      </c>
      <c r="U150" s="46">
        <f t="shared" si="606"/>
        <v>1138.57</v>
      </c>
      <c r="V150" s="46">
        <f t="shared" si="607"/>
        <v>126.8</v>
      </c>
      <c r="W150" s="46">
        <f t="shared" si="835"/>
        <v>1011.77</v>
      </c>
      <c r="X150" s="46">
        <f t="shared" si="608"/>
        <v>226.25801778088555</v>
      </c>
      <c r="Y150" s="46">
        <f t="shared" si="609"/>
        <v>785.51198221911443</v>
      </c>
      <c r="Z150" s="51">
        <f t="shared" si="610"/>
        <v>134969.29868631222</v>
      </c>
      <c r="AA150" s="58">
        <f t="shared" si="611"/>
        <v>951.65333333333342</v>
      </c>
      <c r="AB150" s="52">
        <f t="shared" si="612"/>
        <v>118.32</v>
      </c>
      <c r="AC150" s="51">
        <f t="shared" si="613"/>
        <v>833.33333333333337</v>
      </c>
      <c r="AD150" s="57">
        <f t="shared" si="614"/>
        <v>125833.33333333257</v>
      </c>
      <c r="AE150" s="468">
        <f t="shared" si="836"/>
        <v>-951.65333333333342</v>
      </c>
      <c r="AF150" s="46">
        <f t="shared" si="615"/>
        <v>-1138.57</v>
      </c>
      <c r="AG150" s="47"/>
      <c r="AH150" s="46">
        <f t="shared" si="837"/>
        <v>-1011.77</v>
      </c>
      <c r="AI150" s="48"/>
      <c r="AJ150" s="29"/>
      <c r="AK150" s="45">
        <v>89</v>
      </c>
      <c r="AL150" s="46">
        <f t="shared" si="616"/>
        <v>1117.72</v>
      </c>
      <c r="AM150" s="46"/>
      <c r="AN150" s="46"/>
      <c r="AO150" s="46">
        <f t="shared" si="617"/>
        <v>127.02</v>
      </c>
      <c r="AP150" s="128">
        <f t="shared" si="618"/>
        <v>990.7</v>
      </c>
      <c r="AQ150" s="128"/>
      <c r="AR150" s="128"/>
      <c r="AS150" s="46">
        <f t="shared" si="619"/>
        <v>234.139819378699</v>
      </c>
      <c r="AT150" s="46">
        <f t="shared" si="620"/>
        <v>756.56018062130101</v>
      </c>
      <c r="AU150" s="51"/>
      <c r="AV150" s="51"/>
      <c r="AW150" s="51">
        <f t="shared" si="621"/>
        <v>139727.33144659808</v>
      </c>
      <c r="AX150" s="58">
        <f t="shared" si="622"/>
        <v>927.38215694565588</v>
      </c>
      <c r="AY150" s="52"/>
      <c r="AZ150" s="52"/>
      <c r="BA150" s="52">
        <f t="shared" si="623"/>
        <v>119.02</v>
      </c>
      <c r="BB150" s="51">
        <f t="shared" si="624"/>
        <v>808.3621569456559</v>
      </c>
      <c r="BC150" s="51"/>
      <c r="BD150" s="51"/>
      <c r="BE150" s="57">
        <f t="shared" si="625"/>
        <v>130842.1680318366</v>
      </c>
      <c r="BF150" s="468">
        <f t="shared" si="626"/>
        <v>-927.38215694565588</v>
      </c>
      <c r="BG150" s="46">
        <f t="shared" si="627"/>
        <v>-1117.72</v>
      </c>
      <c r="BH150" s="46">
        <f t="shared" si="628"/>
        <v>-990.7</v>
      </c>
      <c r="BI150" s="48"/>
      <c r="BJ150" s="12"/>
      <c r="BK150" s="45">
        <v>89</v>
      </c>
      <c r="BL150" s="46">
        <f t="shared" si="838"/>
        <v>1136.19</v>
      </c>
      <c r="BM150" s="46">
        <f t="shared" si="839"/>
        <v>124.42</v>
      </c>
      <c r="BN150" s="46">
        <f t="shared" si="840"/>
        <v>1011.77</v>
      </c>
      <c r="BO150" s="46">
        <f t="shared" si="629"/>
        <v>226.25801778088555</v>
      </c>
      <c r="BP150" s="46">
        <f t="shared" si="630"/>
        <v>785.51198221911443</v>
      </c>
      <c r="BQ150" s="51">
        <f t="shared" si="631"/>
        <v>134969.29868631222</v>
      </c>
      <c r="BR150" s="57">
        <f t="shared" si="964"/>
        <v>138883.81024364859</v>
      </c>
      <c r="BS150" s="58">
        <f t="shared" si="632"/>
        <v>949.79333333333341</v>
      </c>
      <c r="BT150" s="52">
        <f t="shared" si="841"/>
        <v>116.46</v>
      </c>
      <c r="BU150" s="51">
        <f t="shared" si="633"/>
        <v>833.33333333333337</v>
      </c>
      <c r="BV150" s="51">
        <f t="shared" si="634"/>
        <v>125833.33333333257</v>
      </c>
      <c r="BW150" s="153">
        <f t="shared" si="965"/>
        <v>129999.99999999921</v>
      </c>
      <c r="BX150" s="468">
        <f t="shared" si="842"/>
        <v>-949.79333333333341</v>
      </c>
      <c r="BY150" s="46">
        <f t="shared" si="843"/>
        <v>-1136.19</v>
      </c>
      <c r="BZ150" s="46">
        <f t="shared" si="635"/>
        <v>-1011.77</v>
      </c>
      <c r="CA150" s="48"/>
      <c r="CB150" s="29"/>
      <c r="CC150" s="45">
        <v>89</v>
      </c>
      <c r="CD150" s="128">
        <f t="shared" si="636"/>
        <v>1117.6300000000001</v>
      </c>
      <c r="CE150" s="46">
        <f t="shared" si="844"/>
        <v>124.88</v>
      </c>
      <c r="CF150" s="128">
        <f t="shared" si="637"/>
        <v>992.75</v>
      </c>
      <c r="CG150" s="46">
        <f t="shared" si="845"/>
        <v>233.74249453171083</v>
      </c>
      <c r="CH150" s="46">
        <f t="shared" si="638"/>
        <v>759.0075054682892</v>
      </c>
      <c r="CI150" s="51">
        <f t="shared" si="639"/>
        <v>139486.4892135582</v>
      </c>
      <c r="CJ150" s="199">
        <f t="shared" si="966"/>
        <v>143268.91866023195</v>
      </c>
      <c r="CK150" s="153">
        <f t="shared" si="846"/>
        <v>10000</v>
      </c>
      <c r="CL150" s="45">
        <v>89</v>
      </c>
      <c r="CM150" s="46">
        <f t="shared" si="847"/>
        <v>1117.6300000000001</v>
      </c>
      <c r="CN150" s="128">
        <f t="shared" si="640"/>
        <v>124.88</v>
      </c>
      <c r="CO150" s="128">
        <f t="shared" si="641"/>
        <v>992.75</v>
      </c>
      <c r="CP150" s="46">
        <f t="shared" si="642"/>
        <v>233.74249453171083</v>
      </c>
      <c r="CQ150" s="46">
        <f t="shared" si="643"/>
        <v>759.0075054682892</v>
      </c>
      <c r="CR150" s="51">
        <f t="shared" si="644"/>
        <v>139486.4892135582</v>
      </c>
      <c r="CS150" s="153">
        <f t="shared" si="967"/>
        <v>143268.91866023195</v>
      </c>
      <c r="CT150" s="58">
        <f t="shared" si="645"/>
        <v>927.86033333333398</v>
      </c>
      <c r="CU150" s="52">
        <f t="shared" si="848"/>
        <v>117.38</v>
      </c>
      <c r="CV150" s="51">
        <f t="shared" si="849"/>
        <v>810.48033333333399</v>
      </c>
      <c r="CW150" s="51">
        <f t="shared" si="646"/>
        <v>130629.17033333311</v>
      </c>
      <c r="CX150" s="57">
        <f t="shared" si="968"/>
        <v>134681.57199999981</v>
      </c>
      <c r="CY150" s="153">
        <f t="shared" si="850"/>
        <v>10000</v>
      </c>
      <c r="CZ150" s="479">
        <f t="shared" si="647"/>
        <v>-927.86033333333398</v>
      </c>
      <c r="DA150" s="46">
        <f t="shared" si="851"/>
        <v>-1117.6300000000001</v>
      </c>
      <c r="DB150" s="46">
        <f t="shared" si="852"/>
        <v>-992.75</v>
      </c>
      <c r="DC150" s="48"/>
      <c r="DE150" s="45">
        <v>89</v>
      </c>
      <c r="DF150" s="46">
        <f t="shared" si="648"/>
        <v>1105.0999999999999</v>
      </c>
      <c r="DG150" s="46">
        <f t="shared" si="969"/>
        <v>93.33</v>
      </c>
      <c r="DH150" s="46">
        <f t="shared" si="649"/>
        <v>1011.77</v>
      </c>
      <c r="DI150" s="46">
        <f t="shared" si="650"/>
        <v>226.25801778088555</v>
      </c>
      <c r="DJ150" s="46">
        <f t="shared" si="651"/>
        <v>785.51198221911443</v>
      </c>
      <c r="DK150" s="51">
        <f t="shared" si="652"/>
        <v>134969.29868631222</v>
      </c>
      <c r="DL150" s="58">
        <f t="shared" si="653"/>
        <v>926.66333333333341</v>
      </c>
      <c r="DM150" s="52">
        <f t="shared" si="970"/>
        <v>93.33</v>
      </c>
      <c r="DN150" s="51">
        <f t="shared" si="654"/>
        <v>833.33333333333337</v>
      </c>
      <c r="DO150" s="57">
        <f t="shared" si="655"/>
        <v>125833.33333333257</v>
      </c>
      <c r="DP150" s="468">
        <f t="shared" si="853"/>
        <v>-926.66333333333341</v>
      </c>
      <c r="DQ150" s="46">
        <f t="shared" si="854"/>
        <v>-1105.0999999999999</v>
      </c>
      <c r="DR150" s="47"/>
      <c r="DS150" s="46">
        <f t="shared" si="855"/>
        <v>-1011.77</v>
      </c>
      <c r="DT150" s="48"/>
      <c r="DU150" s="29"/>
      <c r="DV150" s="45">
        <v>89</v>
      </c>
      <c r="DW150" s="46">
        <f t="shared" si="856"/>
        <v>1075.1099999999999</v>
      </c>
      <c r="DX150" s="46">
        <f t="shared" si="971"/>
        <v>63.34</v>
      </c>
      <c r="DY150" s="46">
        <f t="shared" si="857"/>
        <v>1011.77</v>
      </c>
      <c r="DZ150" s="46">
        <f t="shared" si="656"/>
        <v>226.25801778088555</v>
      </c>
      <c r="EA150" s="46">
        <f t="shared" si="657"/>
        <v>785.51198221911443</v>
      </c>
      <c r="EB150" s="51">
        <f t="shared" si="658"/>
        <v>134969.29868631222</v>
      </c>
      <c r="EC150" s="58">
        <f t="shared" si="659"/>
        <v>892.43333333333339</v>
      </c>
      <c r="ED150" s="52">
        <f t="shared" si="972"/>
        <v>59.1</v>
      </c>
      <c r="EE150" s="51">
        <f t="shared" si="660"/>
        <v>833.33333333333337</v>
      </c>
      <c r="EF150" s="57">
        <f t="shared" si="661"/>
        <v>125833.33333333257</v>
      </c>
      <c r="EG150" s="468">
        <f t="shared" si="858"/>
        <v>-892.43333333333339</v>
      </c>
      <c r="EH150" s="46">
        <f t="shared" si="859"/>
        <v>-1075.1099999999999</v>
      </c>
      <c r="EI150" s="47"/>
      <c r="EJ150" s="46">
        <f t="shared" si="860"/>
        <v>-1011.77</v>
      </c>
      <c r="EK150" s="48"/>
      <c r="EL150" s="29"/>
      <c r="EM150" s="45">
        <v>89</v>
      </c>
      <c r="EN150" s="46">
        <f t="shared" si="949"/>
        <v>1058.0868689014749</v>
      </c>
      <c r="EO150" s="46">
        <f t="shared" si="973"/>
        <v>63.78</v>
      </c>
      <c r="EP150" s="128">
        <f t="shared" si="662"/>
        <v>994.3068689014749</v>
      </c>
      <c r="EQ150" s="46">
        <f t="shared" si="663"/>
        <v>227.80314438030189</v>
      </c>
      <c r="ER150" s="46">
        <f t="shared" si="664"/>
        <v>766.50372452117301</v>
      </c>
      <c r="ES150" s="51">
        <f t="shared" si="665"/>
        <v>135915.38290365995</v>
      </c>
      <c r="ET150" s="153">
        <f t="shared" si="861"/>
        <v>10000</v>
      </c>
      <c r="EU150" s="45">
        <v>89</v>
      </c>
      <c r="EV150" s="46">
        <f t="shared" si="666"/>
        <v>1058.0899999999999</v>
      </c>
      <c r="EW150" s="46">
        <f t="shared" si="974"/>
        <v>63.78</v>
      </c>
      <c r="EX150" s="128">
        <f t="shared" si="667"/>
        <v>994.31</v>
      </c>
      <c r="EY150" s="46">
        <f t="shared" si="668"/>
        <v>227.8026330360243</v>
      </c>
      <c r="EZ150" s="46">
        <f t="shared" si="669"/>
        <v>766.50736696397564</v>
      </c>
      <c r="FA150" s="51">
        <f t="shared" si="670"/>
        <v>135915.0724546506</v>
      </c>
      <c r="FB150" s="58">
        <f t="shared" si="671"/>
        <v>874.86920833333363</v>
      </c>
      <c r="FC150" s="52">
        <f t="shared" si="975"/>
        <v>59.64</v>
      </c>
      <c r="FD150" s="51">
        <f t="shared" si="862"/>
        <v>815.22920833333364</v>
      </c>
      <c r="FE150" s="57">
        <f t="shared" si="672"/>
        <v>126985.40045833317</v>
      </c>
      <c r="FF150" s="153">
        <f t="shared" si="863"/>
        <v>10000</v>
      </c>
      <c r="FG150" s="469">
        <f t="shared" si="673"/>
        <v>-874.86920833333363</v>
      </c>
      <c r="FH150" s="46">
        <f t="shared" si="674"/>
        <v>-1058.0899999999999</v>
      </c>
      <c r="FI150" s="46">
        <f t="shared" si="675"/>
        <v>-994.31</v>
      </c>
      <c r="FJ150" s="48"/>
      <c r="FL150" s="45">
        <v>89</v>
      </c>
      <c r="FM150" s="46">
        <f t="shared" si="864"/>
        <v>1076.58</v>
      </c>
      <c r="FN150" s="46">
        <f t="shared" si="950"/>
        <v>64.81</v>
      </c>
      <c r="FO150" s="46">
        <f t="shared" si="865"/>
        <v>1011.77</v>
      </c>
      <c r="FP150" s="46">
        <f t="shared" si="676"/>
        <v>226.25801778088555</v>
      </c>
      <c r="FQ150" s="46">
        <f t="shared" si="677"/>
        <v>785.51198221911443</v>
      </c>
      <c r="FR150" s="51">
        <f t="shared" si="678"/>
        <v>134969.29868631222</v>
      </c>
      <c r="FS150" s="57">
        <f t="shared" si="976"/>
        <v>138883.81024364859</v>
      </c>
      <c r="FT150" s="58">
        <f t="shared" si="679"/>
        <v>893.98333333333335</v>
      </c>
      <c r="FU150" s="241">
        <f t="shared" si="951"/>
        <v>60.650000000000006</v>
      </c>
      <c r="FV150" s="51">
        <f t="shared" si="680"/>
        <v>833.33333333333337</v>
      </c>
      <c r="FW150" s="51">
        <f t="shared" si="681"/>
        <v>125833.33333333257</v>
      </c>
      <c r="FX150" s="153">
        <f t="shared" si="977"/>
        <v>129999.99999999921</v>
      </c>
      <c r="FY150" s="468">
        <f t="shared" si="866"/>
        <v>-893.98333333333335</v>
      </c>
      <c r="FZ150" s="46">
        <f t="shared" si="867"/>
        <v>-1076.58</v>
      </c>
      <c r="GA150" s="46">
        <f t="shared" si="682"/>
        <v>-1011.77</v>
      </c>
      <c r="GB150" s="48"/>
      <c r="GD150" s="45">
        <v>89</v>
      </c>
      <c r="GE150" s="46">
        <f t="shared" si="952"/>
        <v>1060.0875939185617</v>
      </c>
      <c r="GF150" s="128">
        <f t="shared" si="978"/>
        <v>65.17</v>
      </c>
      <c r="GG150" s="128">
        <f t="shared" si="683"/>
        <v>994.91759391856169</v>
      </c>
      <c r="GH150" s="46">
        <f t="shared" si="684"/>
        <v>227.68643017049229</v>
      </c>
      <c r="GI150" s="46">
        <f t="shared" si="685"/>
        <v>767.23116374806943</v>
      </c>
      <c r="GJ150" s="51">
        <f t="shared" si="686"/>
        <v>135844.6269385473</v>
      </c>
      <c r="GK150" s="51">
        <f t="shared" si="979"/>
        <v>139668.03807118954</v>
      </c>
      <c r="GL150" s="153">
        <f t="shared" si="868"/>
        <v>10000</v>
      </c>
      <c r="GM150" s="45">
        <v>89</v>
      </c>
      <c r="GN150" s="46">
        <f t="shared" si="687"/>
        <v>1060.0899999999999</v>
      </c>
      <c r="GO150" s="46">
        <f t="shared" si="953"/>
        <v>65.17</v>
      </c>
      <c r="GP150" s="128">
        <f t="shared" si="869"/>
        <v>994.92</v>
      </c>
      <c r="GQ150" s="46">
        <f t="shared" si="688"/>
        <v>227.68605042697024</v>
      </c>
      <c r="GR150" s="46">
        <f t="shared" si="689"/>
        <v>767.23394957302969</v>
      </c>
      <c r="GS150" s="51">
        <f t="shared" si="690"/>
        <v>135844.39630660909</v>
      </c>
      <c r="GT150" s="57">
        <f t="shared" si="980"/>
        <v>139667.82132210003</v>
      </c>
      <c r="GU150" s="58">
        <f t="shared" si="691"/>
        <v>876.92633333333197</v>
      </c>
      <c r="GV150" s="52">
        <f t="shared" si="954"/>
        <v>61.129999999999995</v>
      </c>
      <c r="GW150" s="51">
        <f t="shared" si="870"/>
        <v>815.79633333333197</v>
      </c>
      <c r="GX150" s="57">
        <f t="shared" si="692"/>
        <v>126932.00633333335</v>
      </c>
      <c r="GY150" s="57">
        <f t="shared" si="981"/>
        <v>131010.98800000001</v>
      </c>
      <c r="GZ150" s="153">
        <f t="shared" si="871"/>
        <v>10000</v>
      </c>
      <c r="HA150" s="469">
        <f t="shared" si="693"/>
        <v>-876.92633333333197</v>
      </c>
      <c r="HB150" s="46">
        <f t="shared" si="694"/>
        <v>-1060.0899999999999</v>
      </c>
      <c r="HC150" s="46">
        <f t="shared" si="695"/>
        <v>-994.92</v>
      </c>
      <c r="HD150" s="48"/>
      <c r="HF150" s="45">
        <v>89</v>
      </c>
      <c r="HG150" s="46">
        <f t="shared" si="696"/>
        <v>1123.8775326810628</v>
      </c>
      <c r="HH150" s="46">
        <f t="shared" si="697"/>
        <v>250</v>
      </c>
      <c r="HI150" s="46">
        <f t="shared" si="698"/>
        <v>873.8775326810628</v>
      </c>
      <c r="HJ150" s="46">
        <f t="shared" si="699"/>
        <v>248.02110957105126</v>
      </c>
      <c r="HK150" s="46">
        <f t="shared" si="700"/>
        <v>625.85642311001152</v>
      </c>
      <c r="HL150" s="51">
        <f t="shared" si="701"/>
        <v>148186.80931952075</v>
      </c>
      <c r="HM150" s="153">
        <f t="shared" si="872"/>
        <v>10000</v>
      </c>
      <c r="HN150" s="58">
        <f t="shared" si="702"/>
        <v>933.33333333333724</v>
      </c>
      <c r="HO150" s="52">
        <f t="shared" si="703"/>
        <v>250</v>
      </c>
      <c r="HP150" s="51">
        <f t="shared" si="704"/>
        <v>683.33333333333724</v>
      </c>
      <c r="HQ150" s="57">
        <f t="shared" si="705"/>
        <v>139183.33333333247</v>
      </c>
      <c r="HR150" s="153">
        <f t="shared" si="873"/>
        <v>10000</v>
      </c>
      <c r="HS150" s="468">
        <f t="shared" si="706"/>
        <v>-933.33333333333724</v>
      </c>
      <c r="HT150" s="46">
        <f t="shared" si="707"/>
        <v>-1123.8775326810628</v>
      </c>
      <c r="HU150" s="46">
        <f t="shared" si="708"/>
        <v>-873.8775326810628</v>
      </c>
      <c r="HV150" s="48"/>
      <c r="HW150" s="29"/>
      <c r="HX150" s="45">
        <v>89</v>
      </c>
      <c r="HY150" s="128">
        <f t="shared" si="709"/>
        <v>1124.3399999999999</v>
      </c>
      <c r="HZ150" s="46">
        <f t="shared" si="710"/>
        <v>214.82</v>
      </c>
      <c r="IA150" s="46">
        <f t="shared" si="711"/>
        <v>909.52</v>
      </c>
      <c r="IB150" s="46">
        <f t="shared" si="712"/>
        <v>248.64021133087149</v>
      </c>
      <c r="IC150" s="46">
        <f t="shared" si="713"/>
        <v>660.87978866912852</v>
      </c>
      <c r="ID150" s="51">
        <f t="shared" si="714"/>
        <v>148523.24700985377</v>
      </c>
      <c r="IE150" s="153">
        <f t="shared" si="874"/>
        <v>10000</v>
      </c>
      <c r="IF150" s="58">
        <f t="shared" si="715"/>
        <v>930.14625019664186</v>
      </c>
      <c r="IG150" s="52">
        <f t="shared" si="716"/>
        <v>201.32</v>
      </c>
      <c r="IH150" s="51">
        <f t="shared" si="717"/>
        <v>728.82625019664192</v>
      </c>
      <c r="II150" s="57">
        <f t="shared" si="875"/>
        <v>139072.34373249896</v>
      </c>
      <c r="IJ150" s="153">
        <f t="shared" si="876"/>
        <v>10000</v>
      </c>
      <c r="IK150" s="468">
        <f t="shared" si="718"/>
        <v>-930.14625019664186</v>
      </c>
      <c r="IL150" s="46">
        <f t="shared" si="719"/>
        <v>-1124.3399999999999</v>
      </c>
      <c r="IM150" s="46">
        <f t="shared" si="720"/>
        <v>-909.52</v>
      </c>
      <c r="IN150" s="48"/>
      <c r="IO150" s="53">
        <f t="shared" si="721"/>
        <v>214.8376673764086</v>
      </c>
      <c r="IQ150" s="45">
        <v>89</v>
      </c>
      <c r="IR150" s="128">
        <f t="shared" si="722"/>
        <v>1126.4568749999989</v>
      </c>
      <c r="IS150" s="128">
        <f t="shared" si="723"/>
        <v>219.04</v>
      </c>
      <c r="IT150" s="128">
        <f t="shared" si="724"/>
        <v>907.41687499999898</v>
      </c>
      <c r="IU150" s="46">
        <f t="shared" si="902"/>
        <v>249.05</v>
      </c>
      <c r="IV150" s="46">
        <f t="shared" si="725"/>
        <v>658.36687499999903</v>
      </c>
      <c r="IW150" s="51">
        <f t="shared" si="726"/>
        <v>148773.17812500018</v>
      </c>
      <c r="IX150" s="199">
        <f t="shared" si="877"/>
        <v>10000</v>
      </c>
      <c r="IY150" s="128">
        <f t="shared" si="727"/>
        <v>215.04367239545718</v>
      </c>
      <c r="IZ150" s="408">
        <f t="shared" si="728"/>
        <v>0</v>
      </c>
      <c r="JA150" s="58">
        <f t="shared" si="729"/>
        <v>931.95916666666494</v>
      </c>
      <c r="JB150" s="52">
        <f t="shared" si="730"/>
        <v>205.28</v>
      </c>
      <c r="JC150" s="51">
        <f t="shared" si="731"/>
        <v>726.67916666666497</v>
      </c>
      <c r="JD150" s="57">
        <f t="shared" si="732"/>
        <v>139318.83416666673</v>
      </c>
      <c r="JE150" s="280">
        <f t="shared" si="733"/>
        <v>10000</v>
      </c>
      <c r="JF150" s="280">
        <f t="shared" si="734"/>
        <v>0</v>
      </c>
      <c r="JG150" s="468">
        <f t="shared" si="735"/>
        <v>-931.95916666666494</v>
      </c>
      <c r="JH150" s="46">
        <f t="shared" si="736"/>
        <v>-1126.4568749999989</v>
      </c>
      <c r="JI150" s="46">
        <f t="shared" si="737"/>
        <v>-907.41687499999898</v>
      </c>
      <c r="JJ150" s="48"/>
      <c r="JL150" s="45">
        <v>89</v>
      </c>
      <c r="JM150" s="46">
        <f t="shared" si="738"/>
        <v>1124.4930833333331</v>
      </c>
      <c r="JN150" s="46">
        <f t="shared" si="739"/>
        <v>204.2</v>
      </c>
      <c r="JO150" s="128">
        <f t="shared" si="740"/>
        <v>920.29308333333302</v>
      </c>
      <c r="JP150" s="46">
        <f t="shared" si="878"/>
        <v>248.76</v>
      </c>
      <c r="JQ150" s="46">
        <f t="shared" si="741"/>
        <v>671.53308333333302</v>
      </c>
      <c r="JR150" s="51">
        <f t="shared" si="742"/>
        <v>148587.40558333328</v>
      </c>
      <c r="JS150" s="51">
        <f t="shared" si="982"/>
        <v>138883.81024364859</v>
      </c>
      <c r="JT150" s="199">
        <f t="shared" si="879"/>
        <v>10000</v>
      </c>
      <c r="JU150" s="128">
        <f t="shared" si="743"/>
        <v>204.19230885588465</v>
      </c>
      <c r="JV150" s="408">
        <f t="shared" si="744"/>
        <v>0</v>
      </c>
      <c r="JW150" s="58">
        <f t="shared" si="745"/>
        <v>930.37233333333074</v>
      </c>
      <c r="JX150" s="52">
        <f t="shared" si="746"/>
        <v>191.14</v>
      </c>
      <c r="JY150" s="51">
        <f t="shared" si="747"/>
        <v>739.23233333333076</v>
      </c>
      <c r="JZ150" s="51">
        <f t="shared" si="748"/>
        <v>139148.24233333362</v>
      </c>
      <c r="KA150" s="199">
        <f t="shared" si="983"/>
        <v>129999.99999999921</v>
      </c>
      <c r="KB150" s="128">
        <f t="shared" si="880"/>
        <v>10000</v>
      </c>
      <c r="KC150" s="204">
        <f t="shared" si="749"/>
        <v>0</v>
      </c>
      <c r="KD150" s="468">
        <f t="shared" si="881"/>
        <v>-930.37233333333074</v>
      </c>
      <c r="KE150" s="46">
        <f t="shared" si="750"/>
        <v>-1124.4930833333331</v>
      </c>
      <c r="KF150" s="46">
        <f t="shared" si="751"/>
        <v>-920.29308333333302</v>
      </c>
      <c r="KG150" s="48"/>
      <c r="KI150" s="45">
        <v>89</v>
      </c>
      <c r="KJ150" s="46">
        <f t="shared" si="752"/>
        <v>1124.4890404061762</v>
      </c>
      <c r="KK150" s="46">
        <f t="shared" si="753"/>
        <v>207.76</v>
      </c>
      <c r="KL150" s="128">
        <f t="shared" si="754"/>
        <v>916.72904040617618</v>
      </c>
      <c r="KM150" s="46">
        <f t="shared" si="755"/>
        <v>248.71685868842505</v>
      </c>
      <c r="KN150" s="46">
        <f t="shared" si="756"/>
        <v>668.0121817177511</v>
      </c>
      <c r="KO150" s="51">
        <f t="shared" si="757"/>
        <v>148562.10303133726</v>
      </c>
      <c r="KP150" s="199">
        <f t="shared" si="984"/>
        <v>143268.91866023195</v>
      </c>
      <c r="KQ150" s="199">
        <f t="shared" si="882"/>
        <v>10000</v>
      </c>
      <c r="KR150" s="128">
        <f t="shared" si="758"/>
        <v>269.39881537193793</v>
      </c>
      <c r="KS150" s="408">
        <f t="shared" si="759"/>
        <v>0</v>
      </c>
      <c r="KT150" s="45">
        <v>89</v>
      </c>
      <c r="KU150" s="46">
        <f t="shared" si="883"/>
        <v>1124.49</v>
      </c>
      <c r="KV150" s="46">
        <f t="shared" si="760"/>
        <v>207.76</v>
      </c>
      <c r="KW150" s="128">
        <f t="shared" si="761"/>
        <v>916.73</v>
      </c>
      <c r="KX150" s="46">
        <f t="shared" si="762"/>
        <v>248.71670723904631</v>
      </c>
      <c r="KY150" s="46">
        <f t="shared" si="763"/>
        <v>668.01329276095373</v>
      </c>
      <c r="KZ150" s="51">
        <f t="shared" si="764"/>
        <v>148562.01105066683</v>
      </c>
      <c r="LA150" s="153">
        <f t="shared" si="985"/>
        <v>143268.91866023195</v>
      </c>
      <c r="LB150" s="58">
        <f t="shared" si="995"/>
        <v>930.59633333333579</v>
      </c>
      <c r="LC150" s="52">
        <f t="shared" si="766"/>
        <v>195.3</v>
      </c>
      <c r="LD150" s="51">
        <f t="shared" si="767"/>
        <v>735.29633333333572</v>
      </c>
      <c r="LE150" s="51">
        <f t="shared" si="768"/>
        <v>139152.9463333333</v>
      </c>
      <c r="LF150" s="51">
        <f t="shared" si="986"/>
        <v>134681.57199999981</v>
      </c>
      <c r="LG150" s="128">
        <f t="shared" si="769"/>
        <v>10000</v>
      </c>
      <c r="LH150" s="204">
        <f t="shared" si="770"/>
        <v>0</v>
      </c>
      <c r="LI150" s="479">
        <f t="shared" si="771"/>
        <v>-930.59633333333579</v>
      </c>
      <c r="LJ150" s="46">
        <f t="shared" si="884"/>
        <v>-1124.49</v>
      </c>
      <c r="LK150" s="46">
        <f t="shared" si="885"/>
        <v>-916.73</v>
      </c>
      <c r="LL150" s="48"/>
      <c r="LN150" s="45">
        <v>89</v>
      </c>
      <c r="LO150" s="46">
        <f t="shared" si="772"/>
        <v>1123.1238136873469</v>
      </c>
      <c r="LP150" s="46">
        <f t="shared" si="955"/>
        <v>306.66000000000003</v>
      </c>
      <c r="LQ150" s="46">
        <f t="shared" si="773"/>
        <v>816.46381368734683</v>
      </c>
      <c r="LR150" s="46">
        <f t="shared" si="774"/>
        <v>247.1027255052494</v>
      </c>
      <c r="LS150" s="46">
        <f t="shared" si="775"/>
        <v>569.36108818209743</v>
      </c>
      <c r="LT150" s="51">
        <f t="shared" si="776"/>
        <v>147692.27421496753</v>
      </c>
      <c r="LU150" s="199">
        <f t="shared" si="886"/>
        <v>10000</v>
      </c>
      <c r="LV150" s="58">
        <f t="shared" si="777"/>
        <v>933.33033333333128</v>
      </c>
      <c r="LW150" s="52">
        <f t="shared" si="956"/>
        <v>306.66000000000003</v>
      </c>
      <c r="LX150" s="51">
        <f t="shared" si="778"/>
        <v>626.6703333333312</v>
      </c>
      <c r="LY150" s="51">
        <f t="shared" si="779"/>
        <v>138786.2603333329</v>
      </c>
      <c r="LZ150" s="46">
        <f t="shared" si="887"/>
        <v>306.66000000000003</v>
      </c>
      <c r="MA150" s="199">
        <f t="shared" si="888"/>
        <v>10000</v>
      </c>
      <c r="MB150" s="468">
        <f t="shared" si="780"/>
        <v>-933.33033333333128</v>
      </c>
      <c r="MC150" s="46">
        <f t="shared" si="781"/>
        <v>-1123.1238136873469</v>
      </c>
      <c r="MD150" s="46">
        <f t="shared" si="782"/>
        <v>-816.46381368734683</v>
      </c>
      <c r="ME150" s="48"/>
      <c r="MG150" s="45">
        <v>89</v>
      </c>
      <c r="MH150" s="46">
        <f t="shared" si="783"/>
        <v>1076.608661999408</v>
      </c>
      <c r="MI150" s="46">
        <f t="shared" si="957"/>
        <v>167</v>
      </c>
      <c r="MJ150" s="46">
        <f t="shared" si="784"/>
        <v>909.60866199940801</v>
      </c>
      <c r="MK150" s="46">
        <f t="shared" si="785"/>
        <v>238.58528514450396</v>
      </c>
      <c r="ML150" s="46">
        <f t="shared" si="786"/>
        <v>671.02337685490409</v>
      </c>
      <c r="MM150" s="51">
        <f t="shared" si="787"/>
        <v>142480.14770984749</v>
      </c>
      <c r="MN150" s="199">
        <f t="shared" si="889"/>
        <v>10000</v>
      </c>
      <c r="MO150" s="58">
        <f t="shared" si="788"/>
        <v>889.32945707741396</v>
      </c>
      <c r="MP150" s="52">
        <f t="shared" si="958"/>
        <v>156.26</v>
      </c>
      <c r="MQ150" s="51">
        <f t="shared" si="789"/>
        <v>733.06945707741397</v>
      </c>
      <c r="MR150" s="57">
        <f t="shared" si="790"/>
        <v>133218.86832011014</v>
      </c>
      <c r="MS150" s="199">
        <f t="shared" si="890"/>
        <v>10000</v>
      </c>
      <c r="MT150" s="468">
        <f t="shared" si="891"/>
        <v>-889.32945707741396</v>
      </c>
      <c r="MU150" s="46">
        <f t="shared" si="791"/>
        <v>-1076.608661999408</v>
      </c>
      <c r="MV150" s="46">
        <f t="shared" si="792"/>
        <v>-909.60866199940801</v>
      </c>
      <c r="MW150" s="48"/>
      <c r="MY150" s="45">
        <v>89</v>
      </c>
      <c r="MZ150" s="46">
        <f t="shared" si="793"/>
        <v>1076.608661999408</v>
      </c>
      <c r="NA150" s="46">
        <f t="shared" si="959"/>
        <v>167</v>
      </c>
      <c r="NB150" s="128">
        <f t="shared" si="794"/>
        <v>909.60866199940801</v>
      </c>
      <c r="NC150" s="46">
        <f t="shared" si="795"/>
        <v>238.58528514450396</v>
      </c>
      <c r="ND150" s="46">
        <f t="shared" si="796"/>
        <v>671.02337685490409</v>
      </c>
      <c r="NE150" s="51">
        <f t="shared" si="797"/>
        <v>142480.14770984749</v>
      </c>
      <c r="NF150" s="153">
        <f t="shared" si="892"/>
        <v>10000</v>
      </c>
      <c r="NG150" s="45">
        <v>89</v>
      </c>
      <c r="NH150" s="46">
        <f t="shared" si="798"/>
        <v>1076.6099999999999</v>
      </c>
      <c r="NI150" s="46">
        <f t="shared" si="960"/>
        <v>167</v>
      </c>
      <c r="NJ150" s="128">
        <f t="shared" si="893"/>
        <v>909.61</v>
      </c>
      <c r="NK150" s="46">
        <f t="shared" si="894"/>
        <v>238.58505679867929</v>
      </c>
      <c r="NL150" s="46">
        <f t="shared" si="799"/>
        <v>671.02494320132075</v>
      </c>
      <c r="NM150" s="51">
        <f t="shared" si="800"/>
        <v>142480.00913600627</v>
      </c>
      <c r="NN150" s="58">
        <f t="shared" si="801"/>
        <v>888.78037499999857</v>
      </c>
      <c r="NO150" s="52">
        <f t="shared" si="961"/>
        <v>156.32999999999998</v>
      </c>
      <c r="NP150" s="51">
        <f t="shared" si="802"/>
        <v>732.45037499999853</v>
      </c>
      <c r="NQ150" s="57">
        <f t="shared" si="803"/>
        <v>133269.8966250002</v>
      </c>
      <c r="NR150" s="153">
        <f t="shared" si="895"/>
        <v>10000</v>
      </c>
      <c r="NS150" s="469">
        <f t="shared" si="804"/>
        <v>-888.78037499999857</v>
      </c>
      <c r="NT150" s="46">
        <f t="shared" si="805"/>
        <v>-1076.6099999999999</v>
      </c>
      <c r="NU150" s="46">
        <f t="shared" si="806"/>
        <v>-909.61</v>
      </c>
      <c r="NV150" s="48"/>
      <c r="NX150" s="45">
        <v>89</v>
      </c>
      <c r="NY150" s="46">
        <f t="shared" si="807"/>
        <v>1076.6456011701148</v>
      </c>
      <c r="NZ150" s="46">
        <f t="shared" si="962"/>
        <v>162.01999999999998</v>
      </c>
      <c r="OA150" s="46">
        <f t="shared" si="808"/>
        <v>914.62560117011481</v>
      </c>
      <c r="OB150" s="46">
        <f t="shared" si="809"/>
        <v>238.62308249201976</v>
      </c>
      <c r="OC150" s="46">
        <f t="shared" si="810"/>
        <v>676.00251867809504</v>
      </c>
      <c r="OD150" s="51">
        <f t="shared" si="811"/>
        <v>142497.84697653376</v>
      </c>
      <c r="OE150" s="57">
        <f t="shared" si="987"/>
        <v>138883.81024364859</v>
      </c>
      <c r="OF150" s="153">
        <f t="shared" si="896"/>
        <v>10000</v>
      </c>
      <c r="OG150" s="58">
        <f t="shared" si="812"/>
        <v>889.48383333333379</v>
      </c>
      <c r="OH150" s="241">
        <f t="shared" si="988"/>
        <v>151.64999999999998</v>
      </c>
      <c r="OI150" s="51">
        <f t="shared" si="813"/>
        <v>737.83383333333381</v>
      </c>
      <c r="OJ150" s="51">
        <f t="shared" si="814"/>
        <v>133250.50883333327</v>
      </c>
      <c r="OK150" s="153">
        <f t="shared" si="989"/>
        <v>129999.99999999921</v>
      </c>
      <c r="OL150" s="153">
        <f t="shared" si="897"/>
        <v>10000</v>
      </c>
      <c r="OM150" s="468">
        <f t="shared" si="898"/>
        <v>-889.48383333333379</v>
      </c>
      <c r="ON150" s="46">
        <f t="shared" si="899"/>
        <v>-1076.6456011701148</v>
      </c>
      <c r="OO150" s="46">
        <f t="shared" si="815"/>
        <v>-914.62560117011481</v>
      </c>
      <c r="OP150" s="48"/>
      <c r="OR150" s="45">
        <v>89</v>
      </c>
      <c r="OS150" s="46">
        <f t="shared" si="816"/>
        <v>1076.765700416463</v>
      </c>
      <c r="OT150" s="46">
        <f t="shared" si="963"/>
        <v>162.94</v>
      </c>
      <c r="OU150" s="128">
        <f t="shared" si="817"/>
        <v>913.82570041646295</v>
      </c>
      <c r="OV150" s="46">
        <f t="shared" si="818"/>
        <v>238.63776477426509</v>
      </c>
      <c r="OW150" s="46">
        <f t="shared" si="819"/>
        <v>675.18793564219789</v>
      </c>
      <c r="OX150" s="51">
        <f t="shared" si="820"/>
        <v>142507.47092891685</v>
      </c>
      <c r="OY150" s="51">
        <f t="shared" si="990"/>
        <v>139668.03807118954</v>
      </c>
      <c r="OZ150" s="153">
        <f t="shared" si="900"/>
        <v>10000</v>
      </c>
      <c r="PA150" s="45">
        <v>89</v>
      </c>
      <c r="PB150" s="46">
        <f t="shared" si="821"/>
        <v>1076.765700416463</v>
      </c>
      <c r="PC150" s="46">
        <f t="shared" si="991"/>
        <v>162.94</v>
      </c>
      <c r="PD150" s="128">
        <f t="shared" si="822"/>
        <v>913.82570041646295</v>
      </c>
      <c r="PE150" s="46">
        <f t="shared" si="823"/>
        <v>238.63776477426509</v>
      </c>
      <c r="PF150" s="46">
        <f t="shared" si="824"/>
        <v>675.18793564219789</v>
      </c>
      <c r="PG150" s="51">
        <f t="shared" si="825"/>
        <v>142507.47092891685</v>
      </c>
      <c r="PH150" s="57">
        <f t="shared" si="992"/>
        <v>139667.82132210003</v>
      </c>
      <c r="PI150" s="688">
        <f t="shared" si="826"/>
        <v>889.6533333333341</v>
      </c>
      <c r="PJ150" s="52">
        <f t="shared" si="993"/>
        <v>152.83999999999997</v>
      </c>
      <c r="PK150" s="51">
        <f t="shared" si="827"/>
        <v>736.81333333333419</v>
      </c>
      <c r="PL150" s="57">
        <f t="shared" si="828"/>
        <v>133267.77333333369</v>
      </c>
      <c r="PM150" s="57">
        <f t="shared" si="994"/>
        <v>131010.98800000001</v>
      </c>
      <c r="PN150" s="153">
        <f t="shared" si="901"/>
        <v>10000</v>
      </c>
      <c r="PO150" s="469">
        <f t="shared" si="829"/>
        <v>-889.6533333333341</v>
      </c>
      <c r="PP150" s="46">
        <f t="shared" si="830"/>
        <v>-1076.765700416463</v>
      </c>
      <c r="PQ150" s="46">
        <f t="shared" si="831"/>
        <v>-913.82570041646295</v>
      </c>
      <c r="PR150" s="48"/>
    </row>
    <row r="151" spans="2:434" hidden="1" x14ac:dyDescent="0.3">
      <c r="B151" s="45">
        <v>90</v>
      </c>
      <c r="C151" s="46">
        <f t="shared" si="596"/>
        <v>1111.77</v>
      </c>
      <c r="D151" s="46">
        <f t="shared" si="597"/>
        <v>100</v>
      </c>
      <c r="E151" s="46">
        <f t="shared" si="598"/>
        <v>1011.77</v>
      </c>
      <c r="F151" s="46">
        <f t="shared" si="599"/>
        <v>224.94883114385371</v>
      </c>
      <c r="G151" s="46">
        <f t="shared" si="600"/>
        <v>786.8211688561463</v>
      </c>
      <c r="H151" s="51">
        <f t="shared" si="601"/>
        <v>134182.47751745608</v>
      </c>
      <c r="I151" s="58">
        <f t="shared" si="602"/>
        <v>933.33333333333337</v>
      </c>
      <c r="J151" s="52">
        <f t="shared" si="603"/>
        <v>100</v>
      </c>
      <c r="K151" s="51">
        <f t="shared" si="604"/>
        <v>833.33333333333337</v>
      </c>
      <c r="L151" s="57">
        <f t="shared" si="605"/>
        <v>124999.99999999924</v>
      </c>
      <c r="M151" s="468">
        <f t="shared" si="832"/>
        <v>-933.33333333333337</v>
      </c>
      <c r="N151" s="46">
        <f t="shared" si="833"/>
        <v>-1111.77</v>
      </c>
      <c r="O151" s="47"/>
      <c r="P151" s="46">
        <f t="shared" si="834"/>
        <v>-1011.77</v>
      </c>
      <c r="Q151" s="48"/>
      <c r="R151" s="29"/>
      <c r="S151" s="29"/>
      <c r="T151" s="45">
        <v>90</v>
      </c>
      <c r="U151" s="46">
        <f t="shared" si="606"/>
        <v>1137.8499999999999</v>
      </c>
      <c r="V151" s="46">
        <f t="shared" si="607"/>
        <v>126.08</v>
      </c>
      <c r="W151" s="46">
        <f t="shared" si="835"/>
        <v>1011.77</v>
      </c>
      <c r="X151" s="46">
        <f t="shared" si="608"/>
        <v>224.94883114385371</v>
      </c>
      <c r="Y151" s="46">
        <f t="shared" si="609"/>
        <v>786.8211688561463</v>
      </c>
      <c r="Z151" s="51">
        <f t="shared" si="610"/>
        <v>134182.47751745608</v>
      </c>
      <c r="AA151" s="58">
        <f t="shared" si="611"/>
        <v>950.87333333333333</v>
      </c>
      <c r="AB151" s="52">
        <f t="shared" si="612"/>
        <v>117.54</v>
      </c>
      <c r="AC151" s="51">
        <f t="shared" si="613"/>
        <v>833.33333333333337</v>
      </c>
      <c r="AD151" s="57">
        <f t="shared" si="614"/>
        <v>124999.99999999924</v>
      </c>
      <c r="AE151" s="468">
        <f t="shared" si="836"/>
        <v>-950.87333333333333</v>
      </c>
      <c r="AF151" s="46">
        <f t="shared" si="615"/>
        <v>-1137.8499999999999</v>
      </c>
      <c r="AG151" s="47"/>
      <c r="AH151" s="46">
        <f t="shared" si="837"/>
        <v>-1011.77</v>
      </c>
      <c r="AI151" s="48"/>
      <c r="AJ151" s="29"/>
      <c r="AK151" s="45">
        <v>90</v>
      </c>
      <c r="AL151" s="46">
        <f t="shared" si="616"/>
        <v>1117.72</v>
      </c>
      <c r="AM151" s="46"/>
      <c r="AN151" s="46"/>
      <c r="AO151" s="46">
        <f t="shared" si="617"/>
        <v>126.32</v>
      </c>
      <c r="AP151" s="128">
        <f t="shared" si="618"/>
        <v>991.4</v>
      </c>
      <c r="AQ151" s="128"/>
      <c r="AR151" s="128"/>
      <c r="AS151" s="46">
        <f t="shared" si="619"/>
        <v>232.87888574433012</v>
      </c>
      <c r="AT151" s="46">
        <f t="shared" si="620"/>
        <v>758.52111425566989</v>
      </c>
      <c r="AU151" s="51"/>
      <c r="AV151" s="51"/>
      <c r="AW151" s="51">
        <f t="shared" si="621"/>
        <v>138968.8103323424</v>
      </c>
      <c r="AX151" s="58">
        <f t="shared" si="622"/>
        <v>927.38215694565588</v>
      </c>
      <c r="AY151" s="52"/>
      <c r="AZ151" s="52"/>
      <c r="BA151" s="52">
        <f t="shared" si="623"/>
        <v>118.3</v>
      </c>
      <c r="BB151" s="51">
        <f t="shared" si="624"/>
        <v>809.08215694565592</v>
      </c>
      <c r="BC151" s="51"/>
      <c r="BD151" s="51"/>
      <c r="BE151" s="57">
        <f t="shared" si="625"/>
        <v>130033.08587489094</v>
      </c>
      <c r="BF151" s="468">
        <f t="shared" si="626"/>
        <v>-927.38215694565588</v>
      </c>
      <c r="BG151" s="46">
        <f t="shared" si="627"/>
        <v>-1117.72</v>
      </c>
      <c r="BH151" s="46">
        <f t="shared" si="628"/>
        <v>-991.4</v>
      </c>
      <c r="BI151" s="48"/>
      <c r="BJ151" s="12"/>
      <c r="BK151" s="45">
        <v>90</v>
      </c>
      <c r="BL151" s="46">
        <f t="shared" si="838"/>
        <v>1136.19</v>
      </c>
      <c r="BM151" s="46">
        <f t="shared" si="839"/>
        <v>124.42</v>
      </c>
      <c r="BN151" s="46">
        <f t="shared" si="840"/>
        <v>1011.77</v>
      </c>
      <c r="BO151" s="46">
        <f t="shared" si="629"/>
        <v>224.94883114385371</v>
      </c>
      <c r="BP151" s="46">
        <f t="shared" si="630"/>
        <v>786.8211688561463</v>
      </c>
      <c r="BQ151" s="51">
        <f t="shared" si="631"/>
        <v>134182.47751745608</v>
      </c>
      <c r="BR151" s="57">
        <f t="shared" si="964"/>
        <v>138883.81024364859</v>
      </c>
      <c r="BS151" s="58">
        <f t="shared" si="632"/>
        <v>949.79333333333341</v>
      </c>
      <c r="BT151" s="52">
        <f t="shared" si="841"/>
        <v>116.46</v>
      </c>
      <c r="BU151" s="51">
        <f t="shared" si="633"/>
        <v>833.33333333333337</v>
      </c>
      <c r="BV151" s="51">
        <f t="shared" si="634"/>
        <v>124999.99999999924</v>
      </c>
      <c r="BW151" s="153">
        <f t="shared" si="965"/>
        <v>129999.99999999921</v>
      </c>
      <c r="BX151" s="468">
        <f t="shared" si="842"/>
        <v>-949.79333333333341</v>
      </c>
      <c r="BY151" s="46">
        <f t="shared" si="843"/>
        <v>-1136.19</v>
      </c>
      <c r="BZ151" s="46">
        <f t="shared" si="635"/>
        <v>-1011.77</v>
      </c>
      <c r="CA151" s="48"/>
      <c r="CB151" s="29"/>
      <c r="CC151" s="45">
        <v>90</v>
      </c>
      <c r="CD151" s="128">
        <f t="shared" si="636"/>
        <v>1117.6300000000001</v>
      </c>
      <c r="CE151" s="46">
        <f t="shared" si="844"/>
        <v>124.88</v>
      </c>
      <c r="CF151" s="128">
        <f t="shared" si="637"/>
        <v>992.75</v>
      </c>
      <c r="CG151" s="46">
        <f t="shared" si="845"/>
        <v>232.477482022597</v>
      </c>
      <c r="CH151" s="46">
        <f t="shared" si="638"/>
        <v>760.27251797740303</v>
      </c>
      <c r="CI151" s="51">
        <f t="shared" si="639"/>
        <v>138726.21669558081</v>
      </c>
      <c r="CJ151" s="199">
        <f t="shared" si="966"/>
        <v>143268.91866023195</v>
      </c>
      <c r="CK151" s="153">
        <f t="shared" si="846"/>
        <v>10000</v>
      </c>
      <c r="CL151" s="45">
        <v>90</v>
      </c>
      <c r="CM151" s="46">
        <f t="shared" si="847"/>
        <v>1117.6300000000001</v>
      </c>
      <c r="CN151" s="128">
        <f t="shared" si="640"/>
        <v>124.88</v>
      </c>
      <c r="CO151" s="128">
        <f t="shared" si="641"/>
        <v>992.75</v>
      </c>
      <c r="CP151" s="46">
        <f t="shared" si="642"/>
        <v>232.477482022597</v>
      </c>
      <c r="CQ151" s="46">
        <f t="shared" si="643"/>
        <v>760.27251797740303</v>
      </c>
      <c r="CR151" s="51">
        <f t="shared" si="644"/>
        <v>138726.21669558081</v>
      </c>
      <c r="CS151" s="153">
        <f t="shared" si="967"/>
        <v>143268.91866023195</v>
      </c>
      <c r="CT151" s="58">
        <f t="shared" si="645"/>
        <v>927.86033333333398</v>
      </c>
      <c r="CU151" s="52">
        <f t="shared" si="848"/>
        <v>117.38</v>
      </c>
      <c r="CV151" s="51">
        <f t="shared" si="849"/>
        <v>810.48033333333399</v>
      </c>
      <c r="CW151" s="51">
        <f t="shared" si="646"/>
        <v>129818.68999999977</v>
      </c>
      <c r="CX151" s="57">
        <f t="shared" si="968"/>
        <v>134681.57199999981</v>
      </c>
      <c r="CY151" s="153">
        <f t="shared" si="850"/>
        <v>10000</v>
      </c>
      <c r="CZ151" s="479">
        <f t="shared" si="647"/>
        <v>-927.86033333333398</v>
      </c>
      <c r="DA151" s="46">
        <f t="shared" si="851"/>
        <v>-1117.6300000000001</v>
      </c>
      <c r="DB151" s="46">
        <f t="shared" si="852"/>
        <v>-992.75</v>
      </c>
      <c r="DC151" s="48"/>
      <c r="DE151" s="45">
        <v>90</v>
      </c>
      <c r="DF151" s="46">
        <f t="shared" si="648"/>
        <v>1105.0999999999999</v>
      </c>
      <c r="DG151" s="46">
        <f t="shared" si="969"/>
        <v>93.33</v>
      </c>
      <c r="DH151" s="46">
        <f t="shared" si="649"/>
        <v>1011.77</v>
      </c>
      <c r="DI151" s="46">
        <f t="shared" si="650"/>
        <v>224.94883114385371</v>
      </c>
      <c r="DJ151" s="46">
        <f t="shared" si="651"/>
        <v>786.8211688561463</v>
      </c>
      <c r="DK151" s="51">
        <f t="shared" si="652"/>
        <v>134182.47751745608</v>
      </c>
      <c r="DL151" s="58">
        <f t="shared" si="653"/>
        <v>926.66333333333341</v>
      </c>
      <c r="DM151" s="52">
        <f t="shared" si="970"/>
        <v>93.33</v>
      </c>
      <c r="DN151" s="51">
        <f t="shared" si="654"/>
        <v>833.33333333333337</v>
      </c>
      <c r="DO151" s="57">
        <f t="shared" si="655"/>
        <v>124999.99999999924</v>
      </c>
      <c r="DP151" s="468">
        <f t="shared" si="853"/>
        <v>-926.66333333333341</v>
      </c>
      <c r="DQ151" s="46">
        <f t="shared" si="854"/>
        <v>-1105.0999999999999</v>
      </c>
      <c r="DR151" s="47"/>
      <c r="DS151" s="46">
        <f t="shared" si="855"/>
        <v>-1011.77</v>
      </c>
      <c r="DT151" s="48"/>
      <c r="DU151" s="29"/>
      <c r="DV151" s="45">
        <v>90</v>
      </c>
      <c r="DW151" s="46">
        <f t="shared" si="856"/>
        <v>1074.75</v>
      </c>
      <c r="DX151" s="46">
        <f t="shared" si="971"/>
        <v>62.980000000000004</v>
      </c>
      <c r="DY151" s="46">
        <f t="shared" si="857"/>
        <v>1011.77</v>
      </c>
      <c r="DZ151" s="46">
        <f t="shared" si="656"/>
        <v>224.94883114385371</v>
      </c>
      <c r="EA151" s="46">
        <f t="shared" si="657"/>
        <v>786.8211688561463</v>
      </c>
      <c r="EB151" s="51">
        <f t="shared" si="658"/>
        <v>134182.47751745608</v>
      </c>
      <c r="EC151" s="58">
        <f t="shared" si="659"/>
        <v>892.04333333333341</v>
      </c>
      <c r="ED151" s="52">
        <f t="shared" si="972"/>
        <v>58.71</v>
      </c>
      <c r="EE151" s="51">
        <f t="shared" si="660"/>
        <v>833.33333333333337</v>
      </c>
      <c r="EF151" s="57">
        <f t="shared" si="661"/>
        <v>124999.99999999924</v>
      </c>
      <c r="EG151" s="468">
        <f t="shared" si="858"/>
        <v>-892.04333333333341</v>
      </c>
      <c r="EH151" s="46">
        <f t="shared" si="859"/>
        <v>-1074.75</v>
      </c>
      <c r="EI151" s="47"/>
      <c r="EJ151" s="46">
        <f t="shared" si="860"/>
        <v>-1011.77</v>
      </c>
      <c r="EK151" s="48"/>
      <c r="EL151" s="29"/>
      <c r="EM151" s="45">
        <v>90</v>
      </c>
      <c r="EN151" s="46">
        <f t="shared" si="949"/>
        <v>1058.0868689014749</v>
      </c>
      <c r="EO151" s="46">
        <f t="shared" si="973"/>
        <v>63.41</v>
      </c>
      <c r="EP151" s="128">
        <f t="shared" si="662"/>
        <v>994.6768689014749</v>
      </c>
      <c r="EQ151" s="46">
        <f t="shared" si="663"/>
        <v>226.52563817276658</v>
      </c>
      <c r="ER151" s="46">
        <f t="shared" si="664"/>
        <v>768.15123072870836</v>
      </c>
      <c r="ES151" s="51">
        <f t="shared" si="665"/>
        <v>135147.23167293123</v>
      </c>
      <c r="ET151" s="153">
        <f t="shared" si="861"/>
        <v>10000</v>
      </c>
      <c r="EU151" s="45">
        <v>90</v>
      </c>
      <c r="EV151" s="46">
        <f t="shared" si="666"/>
        <v>1058.0899999999999</v>
      </c>
      <c r="EW151" s="46">
        <f t="shared" si="974"/>
        <v>63.41</v>
      </c>
      <c r="EX151" s="128">
        <f t="shared" si="667"/>
        <v>994.68</v>
      </c>
      <c r="EY151" s="46">
        <f t="shared" si="668"/>
        <v>226.52512075775098</v>
      </c>
      <c r="EZ151" s="46">
        <f t="shared" si="669"/>
        <v>768.15487924224897</v>
      </c>
      <c r="FA151" s="51">
        <f t="shared" si="670"/>
        <v>135146.91757540836</v>
      </c>
      <c r="FB151" s="58">
        <f t="shared" si="671"/>
        <v>874.86920833333363</v>
      </c>
      <c r="FC151" s="52">
        <f t="shared" si="975"/>
        <v>59.25</v>
      </c>
      <c r="FD151" s="51">
        <f t="shared" si="862"/>
        <v>815.61920833333363</v>
      </c>
      <c r="FE151" s="57">
        <f t="shared" si="672"/>
        <v>126169.78124999984</v>
      </c>
      <c r="FF151" s="153">
        <f t="shared" si="863"/>
        <v>10000</v>
      </c>
      <c r="FG151" s="469">
        <f t="shared" si="673"/>
        <v>-874.86920833333363</v>
      </c>
      <c r="FH151" s="46">
        <f t="shared" si="674"/>
        <v>-1058.0899999999999</v>
      </c>
      <c r="FI151" s="46">
        <f t="shared" si="675"/>
        <v>-994.68</v>
      </c>
      <c r="FJ151" s="48"/>
      <c r="FL151" s="45">
        <v>90</v>
      </c>
      <c r="FM151" s="46">
        <f t="shared" si="864"/>
        <v>1076.58</v>
      </c>
      <c r="FN151" s="46">
        <f t="shared" si="950"/>
        <v>64.81</v>
      </c>
      <c r="FO151" s="46">
        <f t="shared" si="865"/>
        <v>1011.77</v>
      </c>
      <c r="FP151" s="46">
        <f t="shared" si="676"/>
        <v>224.94883114385371</v>
      </c>
      <c r="FQ151" s="46">
        <f t="shared" si="677"/>
        <v>786.8211688561463</v>
      </c>
      <c r="FR151" s="51">
        <f t="shared" si="678"/>
        <v>134182.47751745608</v>
      </c>
      <c r="FS151" s="57">
        <f t="shared" si="976"/>
        <v>138883.81024364859</v>
      </c>
      <c r="FT151" s="58">
        <f t="shared" si="679"/>
        <v>893.98333333333335</v>
      </c>
      <c r="FU151" s="241">
        <f t="shared" si="951"/>
        <v>60.650000000000006</v>
      </c>
      <c r="FV151" s="51">
        <f t="shared" si="680"/>
        <v>833.33333333333337</v>
      </c>
      <c r="FW151" s="51">
        <f t="shared" si="681"/>
        <v>124999.99999999924</v>
      </c>
      <c r="FX151" s="153">
        <f t="shared" si="977"/>
        <v>129999.99999999921</v>
      </c>
      <c r="FY151" s="468">
        <f t="shared" si="866"/>
        <v>-893.98333333333335</v>
      </c>
      <c r="FZ151" s="46">
        <f t="shared" si="867"/>
        <v>-1076.58</v>
      </c>
      <c r="GA151" s="46">
        <f t="shared" si="682"/>
        <v>-1011.77</v>
      </c>
      <c r="GB151" s="48"/>
      <c r="GD151" s="45">
        <v>90</v>
      </c>
      <c r="GE151" s="46">
        <f t="shared" si="952"/>
        <v>1060.0875939185617</v>
      </c>
      <c r="GF151" s="128">
        <f t="shared" si="978"/>
        <v>65.17</v>
      </c>
      <c r="GG151" s="128">
        <f t="shared" si="683"/>
        <v>994.91759391856169</v>
      </c>
      <c r="GH151" s="46">
        <f t="shared" si="684"/>
        <v>226.40771156424549</v>
      </c>
      <c r="GI151" s="46">
        <f t="shared" si="685"/>
        <v>768.50988235431623</v>
      </c>
      <c r="GJ151" s="51">
        <f t="shared" si="686"/>
        <v>135076.11705619298</v>
      </c>
      <c r="GK151" s="51">
        <f t="shared" si="979"/>
        <v>139668.03807118954</v>
      </c>
      <c r="GL151" s="153">
        <f t="shared" si="868"/>
        <v>10000</v>
      </c>
      <c r="GM151" s="45">
        <v>90</v>
      </c>
      <c r="GN151" s="46">
        <f t="shared" si="687"/>
        <v>1060.0899999999999</v>
      </c>
      <c r="GO151" s="46">
        <f t="shared" si="953"/>
        <v>65.17</v>
      </c>
      <c r="GP151" s="128">
        <f t="shared" si="869"/>
        <v>994.92</v>
      </c>
      <c r="GQ151" s="46">
        <f t="shared" si="688"/>
        <v>226.40732717768182</v>
      </c>
      <c r="GR151" s="46">
        <f t="shared" si="689"/>
        <v>768.51267282231811</v>
      </c>
      <c r="GS151" s="51">
        <f t="shared" si="690"/>
        <v>135075.88363378678</v>
      </c>
      <c r="GT151" s="57">
        <f t="shared" si="980"/>
        <v>139667.82132210003</v>
      </c>
      <c r="GU151" s="58">
        <f t="shared" si="691"/>
        <v>876.92633333333197</v>
      </c>
      <c r="GV151" s="52">
        <f t="shared" si="954"/>
        <v>61.129999999999995</v>
      </c>
      <c r="GW151" s="51">
        <f t="shared" si="870"/>
        <v>815.79633333333197</v>
      </c>
      <c r="GX151" s="57">
        <f t="shared" si="692"/>
        <v>126116.21000000002</v>
      </c>
      <c r="GY151" s="57">
        <f t="shared" si="981"/>
        <v>131010.98800000001</v>
      </c>
      <c r="GZ151" s="153">
        <f t="shared" si="871"/>
        <v>10000</v>
      </c>
      <c r="HA151" s="469">
        <f t="shared" si="693"/>
        <v>-876.92633333333197</v>
      </c>
      <c r="HB151" s="46">
        <f t="shared" si="694"/>
        <v>-1060.0899999999999</v>
      </c>
      <c r="HC151" s="46">
        <f t="shared" si="695"/>
        <v>-994.92</v>
      </c>
      <c r="HD151" s="48"/>
      <c r="HF151" s="45">
        <v>90</v>
      </c>
      <c r="HG151" s="46">
        <f t="shared" si="696"/>
        <v>1123.8775326810628</v>
      </c>
      <c r="HH151" s="46">
        <f t="shared" si="697"/>
        <v>250</v>
      </c>
      <c r="HI151" s="46">
        <f t="shared" si="698"/>
        <v>873.8775326810628</v>
      </c>
      <c r="HJ151" s="46">
        <f t="shared" si="699"/>
        <v>246.97801553253456</v>
      </c>
      <c r="HK151" s="46">
        <f t="shared" si="700"/>
        <v>626.89951714852828</v>
      </c>
      <c r="HL151" s="51">
        <f t="shared" si="701"/>
        <v>147559.90980237222</v>
      </c>
      <c r="HM151" s="153">
        <f t="shared" si="872"/>
        <v>10000</v>
      </c>
      <c r="HN151" s="58">
        <f t="shared" si="702"/>
        <v>933.33333333333724</v>
      </c>
      <c r="HO151" s="52">
        <f t="shared" si="703"/>
        <v>250</v>
      </c>
      <c r="HP151" s="51">
        <f t="shared" si="704"/>
        <v>683.33333333333724</v>
      </c>
      <c r="HQ151" s="57">
        <f t="shared" si="705"/>
        <v>138499.99999999913</v>
      </c>
      <c r="HR151" s="153">
        <f t="shared" si="873"/>
        <v>10000</v>
      </c>
      <c r="HS151" s="468">
        <f t="shared" si="706"/>
        <v>-933.33333333333724</v>
      </c>
      <c r="HT151" s="46">
        <f t="shared" si="707"/>
        <v>-1123.8775326810628</v>
      </c>
      <c r="HU151" s="46">
        <f t="shared" si="708"/>
        <v>-873.8775326810628</v>
      </c>
      <c r="HV151" s="48"/>
      <c r="HW151" s="29"/>
      <c r="HX151" s="45">
        <v>90</v>
      </c>
      <c r="HY151" s="128">
        <f t="shared" si="709"/>
        <v>1124.3399999999999</v>
      </c>
      <c r="HZ151" s="46">
        <f t="shared" si="710"/>
        <v>213.88</v>
      </c>
      <c r="IA151" s="46">
        <f t="shared" si="711"/>
        <v>910.46</v>
      </c>
      <c r="IB151" s="46">
        <f t="shared" si="712"/>
        <v>247.53874501642295</v>
      </c>
      <c r="IC151" s="46">
        <f t="shared" si="713"/>
        <v>662.92125498357711</v>
      </c>
      <c r="ID151" s="51">
        <f t="shared" si="714"/>
        <v>147860.32575487019</v>
      </c>
      <c r="IE151" s="153">
        <f t="shared" si="874"/>
        <v>10000</v>
      </c>
      <c r="IF151" s="58">
        <f t="shared" si="715"/>
        <v>930.14625019664186</v>
      </c>
      <c r="IG151" s="52">
        <f t="shared" si="716"/>
        <v>200.26</v>
      </c>
      <c r="IH151" s="51">
        <f t="shared" si="717"/>
        <v>729.88625019664187</v>
      </c>
      <c r="II151" s="57">
        <f t="shared" si="875"/>
        <v>138342.45748230233</v>
      </c>
      <c r="IJ151" s="153">
        <f t="shared" si="876"/>
        <v>10000</v>
      </c>
      <c r="IK151" s="468">
        <f t="shared" si="718"/>
        <v>-930.14625019664186</v>
      </c>
      <c r="IL151" s="46">
        <f t="shared" si="719"/>
        <v>-1124.3399999999999</v>
      </c>
      <c r="IM151" s="46">
        <f t="shared" si="720"/>
        <v>-910.46</v>
      </c>
      <c r="IN151" s="48"/>
      <c r="IO151" s="53">
        <f t="shared" si="721"/>
        <v>213.88594499641547</v>
      </c>
      <c r="IQ151" s="45">
        <v>90</v>
      </c>
      <c r="IR151" s="128">
        <f t="shared" si="722"/>
        <v>1126.4568749999989</v>
      </c>
      <c r="IS151" s="128">
        <f t="shared" si="723"/>
        <v>218.06</v>
      </c>
      <c r="IT151" s="128">
        <f t="shared" si="724"/>
        <v>908.396874999999</v>
      </c>
      <c r="IU151" s="46">
        <f t="shared" si="902"/>
        <v>247.96</v>
      </c>
      <c r="IV151" s="46">
        <f t="shared" si="725"/>
        <v>660.43687499999896</v>
      </c>
      <c r="IW151" s="51">
        <f t="shared" si="726"/>
        <v>148112.7412500002</v>
      </c>
      <c r="IX151" s="199">
        <f t="shared" si="877"/>
        <v>10000</v>
      </c>
      <c r="IY151" s="128">
        <f t="shared" si="727"/>
        <v>214.09623100626774</v>
      </c>
      <c r="IZ151" s="408">
        <f t="shared" si="728"/>
        <v>0</v>
      </c>
      <c r="JA151" s="58">
        <f t="shared" si="729"/>
        <v>931.95916666666494</v>
      </c>
      <c r="JB151" s="52">
        <f t="shared" si="730"/>
        <v>204.2</v>
      </c>
      <c r="JC151" s="51">
        <f t="shared" si="731"/>
        <v>727.7591666666649</v>
      </c>
      <c r="JD151" s="57">
        <f t="shared" si="732"/>
        <v>138591.07500000007</v>
      </c>
      <c r="JE151" s="280">
        <f t="shared" si="733"/>
        <v>10000</v>
      </c>
      <c r="JF151" s="280">
        <f t="shared" si="734"/>
        <v>0</v>
      </c>
      <c r="JG151" s="468">
        <f t="shared" si="735"/>
        <v>-931.95916666666494</v>
      </c>
      <c r="JH151" s="46">
        <f t="shared" si="736"/>
        <v>-1126.4568749999989</v>
      </c>
      <c r="JI151" s="46">
        <f t="shared" si="737"/>
        <v>-908.396874999999</v>
      </c>
      <c r="JJ151" s="48"/>
      <c r="JL151" s="45">
        <v>90</v>
      </c>
      <c r="JM151" s="46">
        <f t="shared" si="738"/>
        <v>1124.4930833333331</v>
      </c>
      <c r="JN151" s="46">
        <f t="shared" si="739"/>
        <v>204.2</v>
      </c>
      <c r="JO151" s="128">
        <f t="shared" si="740"/>
        <v>920.29308333333302</v>
      </c>
      <c r="JP151" s="46">
        <f t="shared" si="878"/>
        <v>247.65</v>
      </c>
      <c r="JQ151" s="46">
        <f t="shared" si="741"/>
        <v>672.64308333333304</v>
      </c>
      <c r="JR151" s="51">
        <f t="shared" si="742"/>
        <v>147914.76249999995</v>
      </c>
      <c r="JS151" s="51">
        <f t="shared" si="982"/>
        <v>138883.81024364859</v>
      </c>
      <c r="JT151" s="199">
        <f t="shared" si="879"/>
        <v>10000</v>
      </c>
      <c r="JU151" s="128">
        <f t="shared" si="743"/>
        <v>204.19230885588465</v>
      </c>
      <c r="JV151" s="408">
        <f t="shared" si="744"/>
        <v>0</v>
      </c>
      <c r="JW151" s="58">
        <f t="shared" si="745"/>
        <v>930.37233333333074</v>
      </c>
      <c r="JX151" s="52">
        <f t="shared" si="746"/>
        <v>191.14</v>
      </c>
      <c r="JY151" s="51">
        <f t="shared" si="747"/>
        <v>739.23233333333076</v>
      </c>
      <c r="JZ151" s="51">
        <f t="shared" si="748"/>
        <v>138409.0100000003</v>
      </c>
      <c r="KA151" s="199">
        <f t="shared" si="983"/>
        <v>129999.99999999921</v>
      </c>
      <c r="KB151" s="128">
        <f t="shared" si="880"/>
        <v>10000</v>
      </c>
      <c r="KC151" s="204">
        <f t="shared" si="749"/>
        <v>0</v>
      </c>
      <c r="KD151" s="468">
        <f t="shared" si="881"/>
        <v>-930.37233333333074</v>
      </c>
      <c r="KE151" s="46">
        <f t="shared" si="750"/>
        <v>-1124.4930833333331</v>
      </c>
      <c r="KF151" s="46">
        <f t="shared" si="751"/>
        <v>-920.29308333333302</v>
      </c>
      <c r="KG151" s="48"/>
      <c r="KI151" s="45">
        <v>90</v>
      </c>
      <c r="KJ151" s="46">
        <f t="shared" si="752"/>
        <v>1124.4890404061762</v>
      </c>
      <c r="KK151" s="46">
        <f t="shared" si="753"/>
        <v>207.76</v>
      </c>
      <c r="KL151" s="128">
        <f t="shared" si="754"/>
        <v>916.72904040617618</v>
      </c>
      <c r="KM151" s="46">
        <f t="shared" si="755"/>
        <v>247.60350505222877</v>
      </c>
      <c r="KN151" s="46">
        <f t="shared" si="756"/>
        <v>669.12553535394738</v>
      </c>
      <c r="KO151" s="51">
        <f t="shared" si="757"/>
        <v>147892.9774959833</v>
      </c>
      <c r="KP151" s="199">
        <f t="shared" si="984"/>
        <v>143268.91866023195</v>
      </c>
      <c r="KQ151" s="199">
        <f t="shared" si="882"/>
        <v>10000</v>
      </c>
      <c r="KR151" s="128">
        <f t="shared" si="758"/>
        <v>269.39881537193793</v>
      </c>
      <c r="KS151" s="408">
        <f t="shared" si="759"/>
        <v>0</v>
      </c>
      <c r="KT151" s="45">
        <v>90</v>
      </c>
      <c r="KU151" s="46">
        <f t="shared" si="883"/>
        <v>1124.49</v>
      </c>
      <c r="KV151" s="46">
        <f t="shared" si="760"/>
        <v>207.76</v>
      </c>
      <c r="KW151" s="128">
        <f t="shared" si="761"/>
        <v>916.73</v>
      </c>
      <c r="KX151" s="46">
        <f t="shared" si="762"/>
        <v>247.60335175111138</v>
      </c>
      <c r="KY151" s="46">
        <f t="shared" si="763"/>
        <v>669.12664824888861</v>
      </c>
      <c r="KZ151" s="51">
        <f t="shared" si="764"/>
        <v>147892.88440241793</v>
      </c>
      <c r="LA151" s="153">
        <f t="shared" si="985"/>
        <v>143268.91866023195</v>
      </c>
      <c r="LB151" s="58">
        <f t="shared" si="995"/>
        <v>930.59633333333579</v>
      </c>
      <c r="LC151" s="52">
        <f t="shared" si="766"/>
        <v>195.3</v>
      </c>
      <c r="LD151" s="51">
        <f t="shared" si="767"/>
        <v>735.29633333333572</v>
      </c>
      <c r="LE151" s="51">
        <f t="shared" si="768"/>
        <v>138417.64999999997</v>
      </c>
      <c r="LF151" s="51">
        <f t="shared" si="986"/>
        <v>134681.57199999981</v>
      </c>
      <c r="LG151" s="128">
        <f t="shared" si="769"/>
        <v>10000</v>
      </c>
      <c r="LH151" s="204">
        <f t="shared" si="770"/>
        <v>0</v>
      </c>
      <c r="LI151" s="479">
        <f t="shared" si="771"/>
        <v>-930.59633333333579</v>
      </c>
      <c r="LJ151" s="46">
        <f t="shared" si="884"/>
        <v>-1124.49</v>
      </c>
      <c r="LK151" s="46">
        <f t="shared" si="885"/>
        <v>-916.73</v>
      </c>
      <c r="LL151" s="48"/>
      <c r="LN151" s="45">
        <v>90</v>
      </c>
      <c r="LO151" s="46">
        <f t="shared" si="772"/>
        <v>1123.1238136873469</v>
      </c>
      <c r="LP151" s="46">
        <f t="shared" si="955"/>
        <v>306.66000000000003</v>
      </c>
      <c r="LQ151" s="46">
        <f t="shared" si="773"/>
        <v>816.46381368734683</v>
      </c>
      <c r="LR151" s="46">
        <f t="shared" si="774"/>
        <v>246.15379035827922</v>
      </c>
      <c r="LS151" s="46">
        <f t="shared" si="775"/>
        <v>570.31002332906758</v>
      </c>
      <c r="LT151" s="51">
        <f t="shared" si="776"/>
        <v>147121.96419163846</v>
      </c>
      <c r="LU151" s="199">
        <f t="shared" si="886"/>
        <v>10000</v>
      </c>
      <c r="LV151" s="58">
        <f t="shared" si="777"/>
        <v>933.33033333333128</v>
      </c>
      <c r="LW151" s="52">
        <f t="shared" si="956"/>
        <v>306.66000000000003</v>
      </c>
      <c r="LX151" s="51">
        <f t="shared" si="778"/>
        <v>626.6703333333312</v>
      </c>
      <c r="LY151" s="51">
        <f t="shared" si="779"/>
        <v>138159.58999999956</v>
      </c>
      <c r="LZ151" s="46">
        <f t="shared" si="887"/>
        <v>306.66000000000003</v>
      </c>
      <c r="MA151" s="199">
        <f t="shared" si="888"/>
        <v>10000</v>
      </c>
      <c r="MB151" s="468">
        <f t="shared" si="780"/>
        <v>-933.33033333333128</v>
      </c>
      <c r="MC151" s="46">
        <f t="shared" si="781"/>
        <v>-1123.1238136873469</v>
      </c>
      <c r="MD151" s="46">
        <f t="shared" si="782"/>
        <v>-816.46381368734683</v>
      </c>
      <c r="ME151" s="48"/>
      <c r="MG151" s="45">
        <v>90</v>
      </c>
      <c r="MH151" s="46">
        <f t="shared" si="783"/>
        <v>1076.608661999408</v>
      </c>
      <c r="MI151" s="46">
        <f t="shared" si="957"/>
        <v>166.22</v>
      </c>
      <c r="MJ151" s="46">
        <f t="shared" si="784"/>
        <v>910.38866199940799</v>
      </c>
      <c r="MK151" s="46">
        <f t="shared" si="785"/>
        <v>237.4669128497458</v>
      </c>
      <c r="ML151" s="46">
        <f t="shared" si="786"/>
        <v>672.92174914966222</v>
      </c>
      <c r="MM151" s="51">
        <f t="shared" si="787"/>
        <v>141807.22596069783</v>
      </c>
      <c r="MN151" s="199">
        <f t="shared" si="889"/>
        <v>10000</v>
      </c>
      <c r="MO151" s="58">
        <f t="shared" si="788"/>
        <v>889.32945707741396</v>
      </c>
      <c r="MP151" s="52">
        <f t="shared" si="958"/>
        <v>155.42000000000002</v>
      </c>
      <c r="MQ151" s="51">
        <f t="shared" si="789"/>
        <v>733.90945707741389</v>
      </c>
      <c r="MR151" s="57">
        <f t="shared" si="790"/>
        <v>132484.95886303272</v>
      </c>
      <c r="MS151" s="199">
        <f t="shared" si="890"/>
        <v>10000</v>
      </c>
      <c r="MT151" s="468">
        <f t="shared" si="891"/>
        <v>-889.32945707741396</v>
      </c>
      <c r="MU151" s="46">
        <f t="shared" si="791"/>
        <v>-1076.608661999408</v>
      </c>
      <c r="MV151" s="46">
        <f t="shared" si="792"/>
        <v>-910.38866199940799</v>
      </c>
      <c r="MW151" s="48"/>
      <c r="MY151" s="45">
        <v>90</v>
      </c>
      <c r="MZ151" s="46">
        <f t="shared" si="793"/>
        <v>1076.608661999408</v>
      </c>
      <c r="NA151" s="46">
        <f t="shared" si="959"/>
        <v>166.22</v>
      </c>
      <c r="NB151" s="128">
        <f t="shared" si="794"/>
        <v>910.38866199940799</v>
      </c>
      <c r="NC151" s="46">
        <f t="shared" si="795"/>
        <v>237.4669128497458</v>
      </c>
      <c r="ND151" s="46">
        <f t="shared" si="796"/>
        <v>672.92174914966222</v>
      </c>
      <c r="NE151" s="51">
        <f t="shared" si="797"/>
        <v>141807.22596069783</v>
      </c>
      <c r="NF151" s="153">
        <f t="shared" si="892"/>
        <v>10000</v>
      </c>
      <c r="NG151" s="45">
        <v>90</v>
      </c>
      <c r="NH151" s="46">
        <f t="shared" si="798"/>
        <v>1076.6099999999999</v>
      </c>
      <c r="NI151" s="46">
        <f t="shared" si="960"/>
        <v>166.22</v>
      </c>
      <c r="NJ151" s="128">
        <f t="shared" si="893"/>
        <v>910.39</v>
      </c>
      <c r="NK151" s="46">
        <f t="shared" si="894"/>
        <v>237.46668189334378</v>
      </c>
      <c r="NL151" s="46">
        <f t="shared" si="799"/>
        <v>672.92331810665621</v>
      </c>
      <c r="NM151" s="51">
        <f t="shared" si="800"/>
        <v>141807.08581789961</v>
      </c>
      <c r="NN151" s="58">
        <f t="shared" si="801"/>
        <v>888.78037499999857</v>
      </c>
      <c r="NO151" s="52">
        <f t="shared" si="961"/>
        <v>155.47000000000003</v>
      </c>
      <c r="NP151" s="51">
        <f t="shared" si="802"/>
        <v>733.31037499999854</v>
      </c>
      <c r="NQ151" s="57">
        <f t="shared" si="803"/>
        <v>132536.5862500002</v>
      </c>
      <c r="NR151" s="153">
        <f t="shared" si="895"/>
        <v>10000</v>
      </c>
      <c r="NS151" s="469">
        <f t="shared" si="804"/>
        <v>-888.78037499999857</v>
      </c>
      <c r="NT151" s="46">
        <f t="shared" si="805"/>
        <v>-1076.6099999999999</v>
      </c>
      <c r="NU151" s="46">
        <f t="shared" si="806"/>
        <v>-910.39</v>
      </c>
      <c r="NV151" s="48"/>
      <c r="NX151" s="45">
        <v>90</v>
      </c>
      <c r="NY151" s="46">
        <f t="shared" si="807"/>
        <v>1076.6456011701148</v>
      </c>
      <c r="NZ151" s="46">
        <f t="shared" si="962"/>
        <v>162.01999999999998</v>
      </c>
      <c r="OA151" s="46">
        <f t="shared" si="808"/>
        <v>914.62560117011481</v>
      </c>
      <c r="OB151" s="46">
        <f t="shared" si="809"/>
        <v>237.49641162755628</v>
      </c>
      <c r="OC151" s="46">
        <f t="shared" si="810"/>
        <v>677.12918954255849</v>
      </c>
      <c r="OD151" s="51">
        <f t="shared" si="811"/>
        <v>141820.71778699121</v>
      </c>
      <c r="OE151" s="57">
        <f t="shared" si="987"/>
        <v>138883.81024364859</v>
      </c>
      <c r="OF151" s="153">
        <f t="shared" si="896"/>
        <v>10000</v>
      </c>
      <c r="OG151" s="58">
        <f t="shared" si="812"/>
        <v>889.48383333333379</v>
      </c>
      <c r="OH151" s="241">
        <f t="shared" si="988"/>
        <v>151.64999999999998</v>
      </c>
      <c r="OI151" s="51">
        <f t="shared" si="813"/>
        <v>737.83383333333381</v>
      </c>
      <c r="OJ151" s="51">
        <f t="shared" si="814"/>
        <v>132512.67499999993</v>
      </c>
      <c r="OK151" s="153">
        <f t="shared" si="989"/>
        <v>129999.99999999921</v>
      </c>
      <c r="OL151" s="153">
        <f t="shared" si="897"/>
        <v>10000</v>
      </c>
      <c r="OM151" s="468">
        <f t="shared" si="898"/>
        <v>-889.48383333333379</v>
      </c>
      <c r="ON151" s="46">
        <f t="shared" si="899"/>
        <v>-1076.6456011701148</v>
      </c>
      <c r="OO151" s="46">
        <f t="shared" si="815"/>
        <v>-914.62560117011481</v>
      </c>
      <c r="OP151" s="48"/>
      <c r="OR151" s="45">
        <v>90</v>
      </c>
      <c r="OS151" s="46">
        <f t="shared" si="816"/>
        <v>1076.765700416463</v>
      </c>
      <c r="OT151" s="46">
        <f t="shared" si="963"/>
        <v>162.94</v>
      </c>
      <c r="OU151" s="128">
        <f t="shared" si="817"/>
        <v>913.82570041646295</v>
      </c>
      <c r="OV151" s="46">
        <f t="shared" si="818"/>
        <v>237.51245154819478</v>
      </c>
      <c r="OW151" s="46">
        <f t="shared" si="819"/>
        <v>676.31324886826815</v>
      </c>
      <c r="OX151" s="51">
        <f t="shared" si="820"/>
        <v>141831.15768004858</v>
      </c>
      <c r="OY151" s="51">
        <f t="shared" si="990"/>
        <v>139668.03807118954</v>
      </c>
      <c r="OZ151" s="153">
        <f t="shared" si="900"/>
        <v>10000</v>
      </c>
      <c r="PA151" s="45">
        <v>90</v>
      </c>
      <c r="PB151" s="46">
        <f t="shared" si="821"/>
        <v>1076.765700416463</v>
      </c>
      <c r="PC151" s="46">
        <f t="shared" si="991"/>
        <v>162.94</v>
      </c>
      <c r="PD151" s="128">
        <f t="shared" si="822"/>
        <v>913.82570041646295</v>
      </c>
      <c r="PE151" s="46">
        <f t="shared" si="823"/>
        <v>237.51245154819478</v>
      </c>
      <c r="PF151" s="46">
        <f t="shared" si="824"/>
        <v>676.31324886826815</v>
      </c>
      <c r="PG151" s="51">
        <f t="shared" si="825"/>
        <v>141831.15768004858</v>
      </c>
      <c r="PH151" s="57">
        <f t="shared" si="992"/>
        <v>139667.82132210003</v>
      </c>
      <c r="PI151" s="688">
        <f t="shared" si="826"/>
        <v>889.6533333333341</v>
      </c>
      <c r="PJ151" s="52">
        <f t="shared" si="993"/>
        <v>152.83999999999997</v>
      </c>
      <c r="PK151" s="51">
        <f t="shared" si="827"/>
        <v>736.81333333333419</v>
      </c>
      <c r="PL151" s="57">
        <f t="shared" si="828"/>
        <v>132530.96000000037</v>
      </c>
      <c r="PM151" s="57">
        <f t="shared" si="994"/>
        <v>131010.98800000001</v>
      </c>
      <c r="PN151" s="153">
        <f t="shared" si="901"/>
        <v>10000</v>
      </c>
      <c r="PO151" s="469">
        <f t="shared" si="829"/>
        <v>-889.6533333333341</v>
      </c>
      <c r="PP151" s="46">
        <f t="shared" si="830"/>
        <v>-1076.765700416463</v>
      </c>
      <c r="PQ151" s="46">
        <f t="shared" si="831"/>
        <v>-913.82570041646295</v>
      </c>
      <c r="PR151" s="48"/>
    </row>
    <row r="152" spans="2:434" hidden="1" x14ac:dyDescent="0.3">
      <c r="B152" s="45">
        <v>91</v>
      </c>
      <c r="C152" s="46">
        <f t="shared" si="596"/>
        <v>1111.77</v>
      </c>
      <c r="D152" s="46">
        <f t="shared" si="597"/>
        <v>100</v>
      </c>
      <c r="E152" s="46">
        <f t="shared" si="598"/>
        <v>1011.77</v>
      </c>
      <c r="F152" s="46">
        <f t="shared" si="599"/>
        <v>223.63746252909345</v>
      </c>
      <c r="G152" s="46">
        <f t="shared" si="600"/>
        <v>788.13253747090653</v>
      </c>
      <c r="H152" s="51">
        <f t="shared" si="601"/>
        <v>133394.34497998518</v>
      </c>
      <c r="I152" s="58">
        <f t="shared" si="602"/>
        <v>933.33333333333337</v>
      </c>
      <c r="J152" s="52">
        <f t="shared" si="603"/>
        <v>100</v>
      </c>
      <c r="K152" s="51">
        <f t="shared" si="604"/>
        <v>833.33333333333337</v>
      </c>
      <c r="L152" s="57">
        <f t="shared" si="605"/>
        <v>124166.66666666591</v>
      </c>
      <c r="M152" s="468">
        <f t="shared" si="832"/>
        <v>-933.33333333333337</v>
      </c>
      <c r="N152" s="46">
        <f t="shared" si="833"/>
        <v>-1111.77</v>
      </c>
      <c r="O152" s="47"/>
      <c r="P152" s="46">
        <f t="shared" si="834"/>
        <v>-1011.77</v>
      </c>
      <c r="Q152" s="48"/>
      <c r="R152" s="29"/>
      <c r="S152" s="29"/>
      <c r="T152" s="45">
        <v>91</v>
      </c>
      <c r="U152" s="46">
        <f t="shared" si="606"/>
        <v>1137.1099999999999</v>
      </c>
      <c r="V152" s="46">
        <f t="shared" si="607"/>
        <v>125.34</v>
      </c>
      <c r="W152" s="46">
        <f t="shared" si="835"/>
        <v>1011.77</v>
      </c>
      <c r="X152" s="46">
        <f t="shared" si="608"/>
        <v>223.63746252909345</v>
      </c>
      <c r="Y152" s="46">
        <f t="shared" si="609"/>
        <v>788.13253747090653</v>
      </c>
      <c r="Z152" s="51">
        <f t="shared" si="610"/>
        <v>133394.34497998518</v>
      </c>
      <c r="AA152" s="58">
        <f t="shared" si="611"/>
        <v>950.09333333333336</v>
      </c>
      <c r="AB152" s="52">
        <f t="shared" si="612"/>
        <v>116.76</v>
      </c>
      <c r="AC152" s="51">
        <f t="shared" si="613"/>
        <v>833.33333333333337</v>
      </c>
      <c r="AD152" s="57">
        <f t="shared" si="614"/>
        <v>124166.66666666591</v>
      </c>
      <c r="AE152" s="468">
        <f t="shared" si="836"/>
        <v>-950.09333333333336</v>
      </c>
      <c r="AF152" s="46">
        <f t="shared" si="615"/>
        <v>-1137.1099999999999</v>
      </c>
      <c r="AG152" s="47"/>
      <c r="AH152" s="46">
        <f t="shared" si="837"/>
        <v>-1011.77</v>
      </c>
      <c r="AI152" s="48"/>
      <c r="AJ152" s="29"/>
      <c r="AK152" s="45">
        <v>91</v>
      </c>
      <c r="AL152" s="46">
        <f t="shared" si="616"/>
        <v>1117.72</v>
      </c>
      <c r="AM152" s="46"/>
      <c r="AN152" s="46"/>
      <c r="AO152" s="46">
        <f t="shared" si="617"/>
        <v>125.64</v>
      </c>
      <c r="AP152" s="128">
        <f t="shared" si="618"/>
        <v>992.08</v>
      </c>
      <c r="AQ152" s="128"/>
      <c r="AR152" s="128"/>
      <c r="AS152" s="46">
        <f t="shared" si="619"/>
        <v>231.61468388723733</v>
      </c>
      <c r="AT152" s="46">
        <f t="shared" si="620"/>
        <v>760.46531611276271</v>
      </c>
      <c r="AU152" s="51"/>
      <c r="AV152" s="51"/>
      <c r="AW152" s="51">
        <f t="shared" si="621"/>
        <v>138208.34501622964</v>
      </c>
      <c r="AX152" s="58">
        <f t="shared" si="622"/>
        <v>927.38215694565588</v>
      </c>
      <c r="AY152" s="52"/>
      <c r="AZ152" s="52"/>
      <c r="BA152" s="52">
        <f t="shared" si="623"/>
        <v>117.56</v>
      </c>
      <c r="BB152" s="51">
        <f t="shared" si="624"/>
        <v>809.82215694565593</v>
      </c>
      <c r="BC152" s="51"/>
      <c r="BD152" s="51"/>
      <c r="BE152" s="57">
        <f t="shared" si="625"/>
        <v>129223.26371794529</v>
      </c>
      <c r="BF152" s="468">
        <f t="shared" si="626"/>
        <v>-927.38215694565588</v>
      </c>
      <c r="BG152" s="46">
        <f t="shared" si="627"/>
        <v>-1117.72</v>
      </c>
      <c r="BH152" s="46">
        <f t="shared" si="628"/>
        <v>-992.08</v>
      </c>
      <c r="BI152" s="48"/>
      <c r="BJ152" s="12"/>
      <c r="BK152" s="45">
        <v>91</v>
      </c>
      <c r="BL152" s="46">
        <f t="shared" si="838"/>
        <v>1136.19</v>
      </c>
      <c r="BM152" s="46">
        <f t="shared" si="839"/>
        <v>124.42</v>
      </c>
      <c r="BN152" s="46">
        <f t="shared" si="840"/>
        <v>1011.77</v>
      </c>
      <c r="BO152" s="46">
        <f t="shared" si="629"/>
        <v>223.63746252909345</v>
      </c>
      <c r="BP152" s="46">
        <f t="shared" si="630"/>
        <v>788.13253747090653</v>
      </c>
      <c r="BQ152" s="51">
        <f t="shared" si="631"/>
        <v>133394.34497998518</v>
      </c>
      <c r="BR152" s="57">
        <f t="shared" si="964"/>
        <v>138883.81024364859</v>
      </c>
      <c r="BS152" s="58">
        <f t="shared" si="632"/>
        <v>949.79333333333341</v>
      </c>
      <c r="BT152" s="52">
        <f t="shared" si="841"/>
        <v>116.46</v>
      </c>
      <c r="BU152" s="51">
        <f t="shared" si="633"/>
        <v>833.33333333333337</v>
      </c>
      <c r="BV152" s="51">
        <f t="shared" si="634"/>
        <v>124166.66666666591</v>
      </c>
      <c r="BW152" s="153">
        <f t="shared" si="965"/>
        <v>129999.99999999921</v>
      </c>
      <c r="BX152" s="468">
        <f t="shared" si="842"/>
        <v>-949.79333333333341</v>
      </c>
      <c r="BY152" s="46">
        <f t="shared" si="843"/>
        <v>-1136.19</v>
      </c>
      <c r="BZ152" s="46">
        <f t="shared" si="635"/>
        <v>-1011.77</v>
      </c>
      <c r="CA152" s="48"/>
      <c r="CB152" s="29"/>
      <c r="CC152" s="45">
        <v>91</v>
      </c>
      <c r="CD152" s="128">
        <f t="shared" si="636"/>
        <v>1117.6300000000001</v>
      </c>
      <c r="CE152" s="46">
        <f t="shared" si="844"/>
        <v>124.88</v>
      </c>
      <c r="CF152" s="128">
        <f t="shared" si="637"/>
        <v>992.75</v>
      </c>
      <c r="CG152" s="46">
        <f t="shared" si="845"/>
        <v>231.21036115930136</v>
      </c>
      <c r="CH152" s="46">
        <f t="shared" si="638"/>
        <v>761.53963884069867</v>
      </c>
      <c r="CI152" s="51">
        <f t="shared" si="639"/>
        <v>137964.6770567401</v>
      </c>
      <c r="CJ152" s="199">
        <f t="shared" si="966"/>
        <v>143268.91866023195</v>
      </c>
      <c r="CK152" s="153">
        <f t="shared" si="846"/>
        <v>10000</v>
      </c>
      <c r="CL152" s="45">
        <v>91</v>
      </c>
      <c r="CM152" s="46">
        <f t="shared" si="847"/>
        <v>1117.6300000000001</v>
      </c>
      <c r="CN152" s="128">
        <f t="shared" si="640"/>
        <v>124.88</v>
      </c>
      <c r="CO152" s="128">
        <f t="shared" si="641"/>
        <v>992.75</v>
      </c>
      <c r="CP152" s="46">
        <f t="shared" si="642"/>
        <v>231.21036115930136</v>
      </c>
      <c r="CQ152" s="46">
        <f t="shared" si="643"/>
        <v>761.53963884069867</v>
      </c>
      <c r="CR152" s="51">
        <f t="shared" si="644"/>
        <v>137964.6770567401</v>
      </c>
      <c r="CS152" s="153">
        <f t="shared" si="967"/>
        <v>143268.91866023195</v>
      </c>
      <c r="CT152" s="58">
        <f t="shared" si="645"/>
        <v>927.86033333333398</v>
      </c>
      <c r="CU152" s="52">
        <f t="shared" si="848"/>
        <v>117.38</v>
      </c>
      <c r="CV152" s="51">
        <f t="shared" si="849"/>
        <v>810.48033333333399</v>
      </c>
      <c r="CW152" s="51">
        <f t="shared" si="646"/>
        <v>129008.20966666643</v>
      </c>
      <c r="CX152" s="57">
        <f t="shared" si="968"/>
        <v>134681.57199999981</v>
      </c>
      <c r="CY152" s="153">
        <f t="shared" si="850"/>
        <v>10000</v>
      </c>
      <c r="CZ152" s="479">
        <f t="shared" si="647"/>
        <v>-927.86033333333398</v>
      </c>
      <c r="DA152" s="46">
        <f t="shared" si="851"/>
        <v>-1117.6300000000001</v>
      </c>
      <c r="DB152" s="46">
        <f t="shared" si="852"/>
        <v>-992.75</v>
      </c>
      <c r="DC152" s="48"/>
      <c r="DE152" s="45">
        <v>91</v>
      </c>
      <c r="DF152" s="46">
        <f t="shared" si="648"/>
        <v>1105.0999999999999</v>
      </c>
      <c r="DG152" s="46">
        <f t="shared" si="969"/>
        <v>93.33</v>
      </c>
      <c r="DH152" s="46">
        <f t="shared" si="649"/>
        <v>1011.77</v>
      </c>
      <c r="DI152" s="46">
        <f t="shared" si="650"/>
        <v>223.63746252909345</v>
      </c>
      <c r="DJ152" s="46">
        <f t="shared" si="651"/>
        <v>788.13253747090653</v>
      </c>
      <c r="DK152" s="51">
        <f t="shared" si="652"/>
        <v>133394.34497998518</v>
      </c>
      <c r="DL152" s="58">
        <f t="shared" si="653"/>
        <v>926.66333333333341</v>
      </c>
      <c r="DM152" s="52">
        <f t="shared" si="970"/>
        <v>93.33</v>
      </c>
      <c r="DN152" s="51">
        <f t="shared" si="654"/>
        <v>833.33333333333337</v>
      </c>
      <c r="DO152" s="57">
        <f t="shared" si="655"/>
        <v>124166.66666666591</v>
      </c>
      <c r="DP152" s="468">
        <f t="shared" si="853"/>
        <v>-926.66333333333341</v>
      </c>
      <c r="DQ152" s="46">
        <f t="shared" si="854"/>
        <v>-1105.0999999999999</v>
      </c>
      <c r="DR152" s="47"/>
      <c r="DS152" s="46">
        <f t="shared" si="855"/>
        <v>-1011.77</v>
      </c>
      <c r="DT152" s="48"/>
      <c r="DU152" s="29"/>
      <c r="DV152" s="45">
        <v>91</v>
      </c>
      <c r="DW152" s="46">
        <f t="shared" si="856"/>
        <v>1074.3800000000001</v>
      </c>
      <c r="DX152" s="46">
        <f t="shared" si="971"/>
        <v>62.61</v>
      </c>
      <c r="DY152" s="46">
        <f t="shared" si="857"/>
        <v>1011.77</v>
      </c>
      <c r="DZ152" s="46">
        <f t="shared" si="656"/>
        <v>223.63746252909345</v>
      </c>
      <c r="EA152" s="46">
        <f t="shared" si="657"/>
        <v>788.13253747090653</v>
      </c>
      <c r="EB152" s="51">
        <f t="shared" si="658"/>
        <v>133394.34497998518</v>
      </c>
      <c r="EC152" s="58">
        <f t="shared" si="659"/>
        <v>891.65333333333342</v>
      </c>
      <c r="ED152" s="52">
        <f t="shared" si="972"/>
        <v>58.319999999999993</v>
      </c>
      <c r="EE152" s="51">
        <f t="shared" si="660"/>
        <v>833.33333333333337</v>
      </c>
      <c r="EF152" s="57">
        <f t="shared" si="661"/>
        <v>124166.66666666591</v>
      </c>
      <c r="EG152" s="468">
        <f t="shared" si="858"/>
        <v>-891.65333333333342</v>
      </c>
      <c r="EH152" s="46">
        <f t="shared" si="859"/>
        <v>-1074.3800000000001</v>
      </c>
      <c r="EI152" s="47"/>
      <c r="EJ152" s="46">
        <f t="shared" si="860"/>
        <v>-1011.77</v>
      </c>
      <c r="EK152" s="48"/>
      <c r="EL152" s="29"/>
      <c r="EM152" s="45">
        <v>91</v>
      </c>
      <c r="EN152" s="46">
        <f t="shared" si="949"/>
        <v>1058.0868689014749</v>
      </c>
      <c r="EO152" s="46">
        <f t="shared" si="973"/>
        <v>63.06</v>
      </c>
      <c r="EP152" s="128">
        <f t="shared" si="662"/>
        <v>995.02686890147493</v>
      </c>
      <c r="EQ152" s="46">
        <f t="shared" si="663"/>
        <v>225.24538612155206</v>
      </c>
      <c r="ER152" s="46">
        <f t="shared" si="664"/>
        <v>769.78148277992284</v>
      </c>
      <c r="ES152" s="51">
        <f t="shared" si="665"/>
        <v>134377.45019015131</v>
      </c>
      <c r="ET152" s="153">
        <f t="shared" si="861"/>
        <v>10000</v>
      </c>
      <c r="EU152" s="45">
        <v>91</v>
      </c>
      <c r="EV152" s="46">
        <f t="shared" si="666"/>
        <v>1058.0899999999999</v>
      </c>
      <c r="EW152" s="46">
        <f t="shared" si="974"/>
        <v>63.06</v>
      </c>
      <c r="EX152" s="128">
        <f t="shared" si="667"/>
        <v>995.03</v>
      </c>
      <c r="EY152" s="46">
        <f t="shared" si="668"/>
        <v>225.24486262568061</v>
      </c>
      <c r="EZ152" s="46">
        <f t="shared" si="669"/>
        <v>769.78513737431933</v>
      </c>
      <c r="FA152" s="51">
        <f t="shared" si="670"/>
        <v>134377.13243803402</v>
      </c>
      <c r="FB152" s="58">
        <f t="shared" si="671"/>
        <v>874.86920833333363</v>
      </c>
      <c r="FC152" s="52">
        <f t="shared" si="975"/>
        <v>58.87</v>
      </c>
      <c r="FD152" s="51">
        <f t="shared" si="862"/>
        <v>815.99920833333363</v>
      </c>
      <c r="FE152" s="57">
        <f t="shared" si="672"/>
        <v>125353.78204166651</v>
      </c>
      <c r="FF152" s="153">
        <f t="shared" si="863"/>
        <v>10000</v>
      </c>
      <c r="FG152" s="469">
        <f t="shared" si="673"/>
        <v>-874.86920833333363</v>
      </c>
      <c r="FH152" s="46">
        <f t="shared" si="674"/>
        <v>-1058.0899999999999</v>
      </c>
      <c r="FI152" s="46">
        <f t="shared" si="675"/>
        <v>-995.03</v>
      </c>
      <c r="FJ152" s="48"/>
      <c r="FL152" s="45">
        <v>91</v>
      </c>
      <c r="FM152" s="46">
        <f t="shared" si="864"/>
        <v>1076.58</v>
      </c>
      <c r="FN152" s="46">
        <f t="shared" si="950"/>
        <v>64.81</v>
      </c>
      <c r="FO152" s="46">
        <f t="shared" si="865"/>
        <v>1011.77</v>
      </c>
      <c r="FP152" s="46">
        <f t="shared" si="676"/>
        <v>223.63746252909345</v>
      </c>
      <c r="FQ152" s="46">
        <f t="shared" si="677"/>
        <v>788.13253747090653</v>
      </c>
      <c r="FR152" s="51">
        <f t="shared" si="678"/>
        <v>133394.34497998518</v>
      </c>
      <c r="FS152" s="57">
        <f t="shared" si="976"/>
        <v>138883.81024364859</v>
      </c>
      <c r="FT152" s="58">
        <f t="shared" si="679"/>
        <v>893.98333333333335</v>
      </c>
      <c r="FU152" s="241">
        <f t="shared" si="951"/>
        <v>60.650000000000006</v>
      </c>
      <c r="FV152" s="51">
        <f t="shared" si="680"/>
        <v>833.33333333333337</v>
      </c>
      <c r="FW152" s="51">
        <f t="shared" si="681"/>
        <v>124166.66666666591</v>
      </c>
      <c r="FX152" s="153">
        <f t="shared" si="977"/>
        <v>129999.99999999921</v>
      </c>
      <c r="FY152" s="468">
        <f t="shared" si="866"/>
        <v>-893.98333333333335</v>
      </c>
      <c r="FZ152" s="46">
        <f t="shared" si="867"/>
        <v>-1076.58</v>
      </c>
      <c r="GA152" s="46">
        <f t="shared" si="682"/>
        <v>-1011.77</v>
      </c>
      <c r="GB152" s="48"/>
      <c r="GD152" s="45">
        <v>91</v>
      </c>
      <c r="GE152" s="46">
        <f t="shared" si="952"/>
        <v>1060.0875939185617</v>
      </c>
      <c r="GF152" s="128">
        <f t="shared" si="978"/>
        <v>65.17</v>
      </c>
      <c r="GG152" s="128">
        <f t="shared" si="683"/>
        <v>994.91759391856169</v>
      </c>
      <c r="GH152" s="46">
        <f t="shared" si="684"/>
        <v>225.12686176032162</v>
      </c>
      <c r="GI152" s="46">
        <f t="shared" si="685"/>
        <v>769.79073215824008</v>
      </c>
      <c r="GJ152" s="51">
        <f t="shared" si="686"/>
        <v>134306.32632403474</v>
      </c>
      <c r="GK152" s="51">
        <f t="shared" si="979"/>
        <v>139668.03807118954</v>
      </c>
      <c r="GL152" s="153">
        <f t="shared" si="868"/>
        <v>10000</v>
      </c>
      <c r="GM152" s="45">
        <v>91</v>
      </c>
      <c r="GN152" s="46">
        <f t="shared" si="687"/>
        <v>1060.0899999999999</v>
      </c>
      <c r="GO152" s="46">
        <f t="shared" si="953"/>
        <v>65.17</v>
      </c>
      <c r="GP152" s="128">
        <f t="shared" si="869"/>
        <v>994.92</v>
      </c>
      <c r="GQ152" s="46">
        <f t="shared" si="688"/>
        <v>225.12647272297798</v>
      </c>
      <c r="GR152" s="46">
        <f t="shared" si="689"/>
        <v>769.79352727702201</v>
      </c>
      <c r="GS152" s="51">
        <f t="shared" si="690"/>
        <v>134306.09010650977</v>
      </c>
      <c r="GT152" s="57">
        <f t="shared" si="980"/>
        <v>139667.82132210003</v>
      </c>
      <c r="GU152" s="58">
        <f t="shared" si="691"/>
        <v>876.92633333333197</v>
      </c>
      <c r="GV152" s="52">
        <f t="shared" si="954"/>
        <v>61.129999999999995</v>
      </c>
      <c r="GW152" s="51">
        <f t="shared" si="870"/>
        <v>815.79633333333197</v>
      </c>
      <c r="GX152" s="57">
        <f t="shared" si="692"/>
        <v>125300.41366666669</v>
      </c>
      <c r="GY152" s="57">
        <f t="shared" si="981"/>
        <v>131010.98800000001</v>
      </c>
      <c r="GZ152" s="153">
        <f t="shared" si="871"/>
        <v>10000</v>
      </c>
      <c r="HA152" s="469">
        <f t="shared" si="693"/>
        <v>-876.92633333333197</v>
      </c>
      <c r="HB152" s="46">
        <f t="shared" si="694"/>
        <v>-1060.0899999999999</v>
      </c>
      <c r="HC152" s="46">
        <f t="shared" si="695"/>
        <v>-994.92</v>
      </c>
      <c r="HD152" s="48"/>
      <c r="HF152" s="45">
        <v>91</v>
      </c>
      <c r="HG152" s="46">
        <f t="shared" si="696"/>
        <v>1123.8775326810628</v>
      </c>
      <c r="HH152" s="46">
        <f t="shared" si="697"/>
        <v>250</v>
      </c>
      <c r="HI152" s="46">
        <f t="shared" si="698"/>
        <v>873.8775326810628</v>
      </c>
      <c r="HJ152" s="46">
        <f t="shared" si="699"/>
        <v>245.9331830039537</v>
      </c>
      <c r="HK152" s="46">
        <f t="shared" si="700"/>
        <v>627.94434967710913</v>
      </c>
      <c r="HL152" s="51">
        <f t="shared" si="701"/>
        <v>146931.96545269512</v>
      </c>
      <c r="HM152" s="153">
        <f t="shared" si="872"/>
        <v>10000</v>
      </c>
      <c r="HN152" s="58">
        <f t="shared" si="702"/>
        <v>933.33333333333724</v>
      </c>
      <c r="HO152" s="52">
        <f t="shared" si="703"/>
        <v>250</v>
      </c>
      <c r="HP152" s="51">
        <f t="shared" si="704"/>
        <v>683.33333333333724</v>
      </c>
      <c r="HQ152" s="57">
        <f t="shared" si="705"/>
        <v>137816.66666666578</v>
      </c>
      <c r="HR152" s="153">
        <f t="shared" si="873"/>
        <v>10000</v>
      </c>
      <c r="HS152" s="468">
        <f t="shared" si="706"/>
        <v>-933.33333333333724</v>
      </c>
      <c r="HT152" s="46">
        <f t="shared" si="707"/>
        <v>-1123.8775326810628</v>
      </c>
      <c r="HU152" s="46">
        <f t="shared" si="708"/>
        <v>-873.8775326810628</v>
      </c>
      <c r="HV152" s="48"/>
      <c r="HW152" s="29"/>
      <c r="HX152" s="45">
        <v>91</v>
      </c>
      <c r="HY152" s="128">
        <f t="shared" si="709"/>
        <v>1124.3399999999999</v>
      </c>
      <c r="HZ152" s="46">
        <f t="shared" si="710"/>
        <v>212.92</v>
      </c>
      <c r="IA152" s="46">
        <f t="shared" si="711"/>
        <v>911.42</v>
      </c>
      <c r="IB152" s="46">
        <f t="shared" si="712"/>
        <v>246.43387625811701</v>
      </c>
      <c r="IC152" s="46">
        <f t="shared" si="713"/>
        <v>664.98612374188292</v>
      </c>
      <c r="ID152" s="51">
        <f t="shared" si="714"/>
        <v>147195.3396311283</v>
      </c>
      <c r="IE152" s="153">
        <f t="shared" si="874"/>
        <v>10000</v>
      </c>
      <c r="IF152" s="58">
        <f t="shared" si="715"/>
        <v>930.14625019664186</v>
      </c>
      <c r="IG152" s="52">
        <f t="shared" si="716"/>
        <v>199.22</v>
      </c>
      <c r="IH152" s="51">
        <f t="shared" si="717"/>
        <v>730.92625019664183</v>
      </c>
      <c r="II152" s="57">
        <f t="shared" si="875"/>
        <v>137611.53123210568</v>
      </c>
      <c r="IJ152" s="153">
        <f t="shared" si="876"/>
        <v>10000</v>
      </c>
      <c r="IK152" s="468">
        <f t="shared" si="718"/>
        <v>-930.14625019664186</v>
      </c>
      <c r="IL152" s="46">
        <f t="shared" si="719"/>
        <v>-1124.3399999999999</v>
      </c>
      <c r="IM152" s="46">
        <f t="shared" si="720"/>
        <v>-911.42</v>
      </c>
      <c r="IN152" s="48"/>
      <c r="IO152" s="53">
        <f t="shared" si="721"/>
        <v>212.93128273353776</v>
      </c>
      <c r="IQ152" s="45">
        <v>91</v>
      </c>
      <c r="IR152" s="128">
        <f t="shared" si="722"/>
        <v>1126.4568749999989</v>
      </c>
      <c r="IS152" s="128">
        <f t="shared" si="723"/>
        <v>217.1</v>
      </c>
      <c r="IT152" s="128">
        <f t="shared" si="724"/>
        <v>909.35687499999892</v>
      </c>
      <c r="IU152" s="46">
        <f t="shared" si="902"/>
        <v>246.85</v>
      </c>
      <c r="IV152" s="46">
        <f t="shared" si="725"/>
        <v>662.5068749999989</v>
      </c>
      <c r="IW152" s="51">
        <f t="shared" si="726"/>
        <v>147450.2343750002</v>
      </c>
      <c r="IX152" s="199">
        <f t="shared" si="877"/>
        <v>10000</v>
      </c>
      <c r="IY152" s="128">
        <f t="shared" si="727"/>
        <v>213.1458107252931</v>
      </c>
      <c r="IZ152" s="408">
        <f t="shared" si="728"/>
        <v>0</v>
      </c>
      <c r="JA152" s="58">
        <f t="shared" si="729"/>
        <v>931.95916666666494</v>
      </c>
      <c r="JB152" s="52">
        <f t="shared" si="730"/>
        <v>203.14</v>
      </c>
      <c r="JC152" s="51">
        <f t="shared" si="731"/>
        <v>728.81916666666496</v>
      </c>
      <c r="JD152" s="57">
        <f t="shared" si="732"/>
        <v>137862.25583333342</v>
      </c>
      <c r="JE152" s="280">
        <f t="shared" si="733"/>
        <v>10000</v>
      </c>
      <c r="JF152" s="280">
        <f t="shared" si="734"/>
        <v>0</v>
      </c>
      <c r="JG152" s="468">
        <f t="shared" si="735"/>
        <v>-931.95916666666494</v>
      </c>
      <c r="JH152" s="46">
        <f t="shared" si="736"/>
        <v>-1126.4568749999989</v>
      </c>
      <c r="JI152" s="46">
        <f t="shared" si="737"/>
        <v>-909.35687499999892</v>
      </c>
      <c r="JJ152" s="48"/>
      <c r="JL152" s="45">
        <v>91</v>
      </c>
      <c r="JM152" s="46">
        <f t="shared" si="738"/>
        <v>1124.4930833333331</v>
      </c>
      <c r="JN152" s="46">
        <f t="shared" si="739"/>
        <v>204.2</v>
      </c>
      <c r="JO152" s="128">
        <f t="shared" si="740"/>
        <v>920.29308333333302</v>
      </c>
      <c r="JP152" s="46">
        <f t="shared" si="878"/>
        <v>246.52</v>
      </c>
      <c r="JQ152" s="46">
        <f t="shared" si="741"/>
        <v>673.77308333333303</v>
      </c>
      <c r="JR152" s="51">
        <f t="shared" si="742"/>
        <v>147240.98941666662</v>
      </c>
      <c r="JS152" s="51">
        <f t="shared" si="982"/>
        <v>138883.81024364859</v>
      </c>
      <c r="JT152" s="199">
        <f t="shared" si="879"/>
        <v>10000</v>
      </c>
      <c r="JU152" s="128">
        <f t="shared" si="743"/>
        <v>204.19230885588465</v>
      </c>
      <c r="JV152" s="408">
        <f t="shared" si="744"/>
        <v>0</v>
      </c>
      <c r="JW152" s="58">
        <f t="shared" si="745"/>
        <v>930.37233333333074</v>
      </c>
      <c r="JX152" s="52">
        <f t="shared" si="746"/>
        <v>191.14</v>
      </c>
      <c r="JY152" s="51">
        <f t="shared" si="747"/>
        <v>739.23233333333076</v>
      </c>
      <c r="JZ152" s="51">
        <f t="shared" si="748"/>
        <v>137669.77766666698</v>
      </c>
      <c r="KA152" s="199">
        <f t="shared" si="983"/>
        <v>129999.99999999921</v>
      </c>
      <c r="KB152" s="128">
        <f t="shared" si="880"/>
        <v>10000</v>
      </c>
      <c r="KC152" s="204">
        <f t="shared" si="749"/>
        <v>0</v>
      </c>
      <c r="KD152" s="468">
        <f t="shared" si="881"/>
        <v>-930.37233333333074</v>
      </c>
      <c r="KE152" s="46">
        <f t="shared" si="750"/>
        <v>-1124.4930833333331</v>
      </c>
      <c r="KF152" s="46">
        <f t="shared" si="751"/>
        <v>-920.29308333333302</v>
      </c>
      <c r="KG152" s="48"/>
      <c r="KI152" s="45">
        <v>91</v>
      </c>
      <c r="KJ152" s="46">
        <f t="shared" si="752"/>
        <v>1124.4890404061762</v>
      </c>
      <c r="KK152" s="46">
        <f t="shared" si="753"/>
        <v>207.76</v>
      </c>
      <c r="KL152" s="128">
        <f t="shared" si="754"/>
        <v>916.72904040617618</v>
      </c>
      <c r="KM152" s="46">
        <f t="shared" si="755"/>
        <v>246.48829582663885</v>
      </c>
      <c r="KN152" s="46">
        <f t="shared" si="756"/>
        <v>670.24074457953736</v>
      </c>
      <c r="KO152" s="51">
        <f t="shared" si="757"/>
        <v>147222.73675140378</v>
      </c>
      <c r="KP152" s="199">
        <f t="shared" si="984"/>
        <v>143268.91866023195</v>
      </c>
      <c r="KQ152" s="199">
        <f t="shared" si="882"/>
        <v>10000</v>
      </c>
      <c r="KR152" s="128">
        <f t="shared" si="758"/>
        <v>269.39881537193793</v>
      </c>
      <c r="KS152" s="408">
        <f t="shared" si="759"/>
        <v>0</v>
      </c>
      <c r="KT152" s="45">
        <v>91</v>
      </c>
      <c r="KU152" s="46">
        <f t="shared" si="883"/>
        <v>1124.49</v>
      </c>
      <c r="KV152" s="46">
        <f t="shared" si="760"/>
        <v>207.76</v>
      </c>
      <c r="KW152" s="128">
        <f t="shared" si="761"/>
        <v>916.73</v>
      </c>
      <c r="KX152" s="46">
        <f t="shared" si="762"/>
        <v>246.48814067069657</v>
      </c>
      <c r="KY152" s="46">
        <f t="shared" si="763"/>
        <v>670.24185932930345</v>
      </c>
      <c r="KZ152" s="51">
        <f t="shared" si="764"/>
        <v>147222.64254308862</v>
      </c>
      <c r="LA152" s="153">
        <f t="shared" si="985"/>
        <v>143268.91866023195</v>
      </c>
      <c r="LB152" s="58">
        <f t="shared" si="995"/>
        <v>930.59633333333579</v>
      </c>
      <c r="LC152" s="52">
        <f t="shared" si="766"/>
        <v>195.3</v>
      </c>
      <c r="LD152" s="51">
        <f t="shared" si="767"/>
        <v>735.29633333333572</v>
      </c>
      <c r="LE152" s="51">
        <f t="shared" si="768"/>
        <v>137682.35366666663</v>
      </c>
      <c r="LF152" s="51">
        <f t="shared" si="986"/>
        <v>134681.57199999981</v>
      </c>
      <c r="LG152" s="128">
        <f t="shared" si="769"/>
        <v>10000</v>
      </c>
      <c r="LH152" s="204">
        <f t="shared" si="770"/>
        <v>0</v>
      </c>
      <c r="LI152" s="479">
        <f t="shared" si="771"/>
        <v>-930.59633333333579</v>
      </c>
      <c r="LJ152" s="46">
        <f t="shared" si="884"/>
        <v>-1124.49</v>
      </c>
      <c r="LK152" s="46">
        <f t="shared" si="885"/>
        <v>-916.73</v>
      </c>
      <c r="LL152" s="48"/>
      <c r="LN152" s="45">
        <v>91</v>
      </c>
      <c r="LO152" s="46">
        <f t="shared" si="772"/>
        <v>1123.1238136873469</v>
      </c>
      <c r="LP152" s="46">
        <f t="shared" si="955"/>
        <v>306.66000000000003</v>
      </c>
      <c r="LQ152" s="46">
        <f t="shared" si="773"/>
        <v>816.46381368734683</v>
      </c>
      <c r="LR152" s="46">
        <f t="shared" si="774"/>
        <v>245.20327365273076</v>
      </c>
      <c r="LS152" s="46">
        <f t="shared" si="775"/>
        <v>571.26054003461604</v>
      </c>
      <c r="LT152" s="51">
        <f t="shared" si="776"/>
        <v>146550.70365160384</v>
      </c>
      <c r="LU152" s="199">
        <f t="shared" si="886"/>
        <v>10000</v>
      </c>
      <c r="LV152" s="58">
        <f t="shared" si="777"/>
        <v>933.33033333333128</v>
      </c>
      <c r="LW152" s="52">
        <f t="shared" si="956"/>
        <v>306.66000000000003</v>
      </c>
      <c r="LX152" s="51">
        <f t="shared" si="778"/>
        <v>626.6703333333312</v>
      </c>
      <c r="LY152" s="51">
        <f t="shared" si="779"/>
        <v>137532.91966666622</v>
      </c>
      <c r="LZ152" s="46">
        <f t="shared" si="887"/>
        <v>306.66000000000003</v>
      </c>
      <c r="MA152" s="199">
        <f t="shared" si="888"/>
        <v>10000</v>
      </c>
      <c r="MB152" s="468">
        <f t="shared" si="780"/>
        <v>-933.33033333333128</v>
      </c>
      <c r="MC152" s="46">
        <f t="shared" si="781"/>
        <v>-1123.1238136873469</v>
      </c>
      <c r="MD152" s="46">
        <f t="shared" si="782"/>
        <v>-816.46381368734683</v>
      </c>
      <c r="ME152" s="48"/>
      <c r="MG152" s="45">
        <v>91</v>
      </c>
      <c r="MH152" s="46">
        <f t="shared" si="783"/>
        <v>1076.608661999408</v>
      </c>
      <c r="MI152" s="46">
        <f t="shared" si="957"/>
        <v>165.43</v>
      </c>
      <c r="MJ152" s="46">
        <f t="shared" si="784"/>
        <v>911.17866199940795</v>
      </c>
      <c r="MK152" s="46">
        <f t="shared" si="785"/>
        <v>236.34537660116305</v>
      </c>
      <c r="ML152" s="46">
        <f t="shared" si="786"/>
        <v>674.83328539824493</v>
      </c>
      <c r="MM152" s="51">
        <f t="shared" si="787"/>
        <v>141132.39267529958</v>
      </c>
      <c r="MN152" s="199">
        <f t="shared" si="889"/>
        <v>10000</v>
      </c>
      <c r="MO152" s="58">
        <f t="shared" si="788"/>
        <v>889.32945707741396</v>
      </c>
      <c r="MP152" s="52">
        <f t="shared" si="958"/>
        <v>154.56</v>
      </c>
      <c r="MQ152" s="51">
        <f t="shared" si="789"/>
        <v>734.76945707741402</v>
      </c>
      <c r="MR152" s="57">
        <f t="shared" si="790"/>
        <v>131750.18940595532</v>
      </c>
      <c r="MS152" s="199">
        <f t="shared" si="890"/>
        <v>10000</v>
      </c>
      <c r="MT152" s="468">
        <f t="shared" si="891"/>
        <v>-889.32945707741396</v>
      </c>
      <c r="MU152" s="46">
        <f t="shared" si="791"/>
        <v>-1076.608661999408</v>
      </c>
      <c r="MV152" s="46">
        <f t="shared" si="792"/>
        <v>-911.17866199940795</v>
      </c>
      <c r="MW152" s="48"/>
      <c r="MY152" s="45">
        <v>91</v>
      </c>
      <c r="MZ152" s="46">
        <f t="shared" si="793"/>
        <v>1076.608661999408</v>
      </c>
      <c r="NA152" s="46">
        <f t="shared" si="959"/>
        <v>165.43</v>
      </c>
      <c r="NB152" s="128">
        <f t="shared" si="794"/>
        <v>911.17866199940795</v>
      </c>
      <c r="NC152" s="46">
        <f t="shared" si="795"/>
        <v>236.34537660116305</v>
      </c>
      <c r="ND152" s="46">
        <f t="shared" si="796"/>
        <v>674.83328539824493</v>
      </c>
      <c r="NE152" s="51">
        <f t="shared" si="797"/>
        <v>141132.39267529958</v>
      </c>
      <c r="NF152" s="153">
        <f t="shared" si="892"/>
        <v>10000</v>
      </c>
      <c r="NG152" s="45">
        <v>91</v>
      </c>
      <c r="NH152" s="46">
        <f t="shared" si="798"/>
        <v>1076.6099999999999</v>
      </c>
      <c r="NI152" s="46">
        <f t="shared" si="960"/>
        <v>165.43</v>
      </c>
      <c r="NJ152" s="128">
        <f t="shared" si="893"/>
        <v>911.18</v>
      </c>
      <c r="NK152" s="46">
        <f t="shared" si="894"/>
        <v>236.34514302983268</v>
      </c>
      <c r="NL152" s="46">
        <f t="shared" si="799"/>
        <v>674.83485697016727</v>
      </c>
      <c r="NM152" s="51">
        <f t="shared" si="800"/>
        <v>141132.25096092944</v>
      </c>
      <c r="NN152" s="58">
        <f t="shared" si="801"/>
        <v>888.78037499999857</v>
      </c>
      <c r="NO152" s="52">
        <f t="shared" si="961"/>
        <v>154.62</v>
      </c>
      <c r="NP152" s="51">
        <f t="shared" si="802"/>
        <v>734.16037499999857</v>
      </c>
      <c r="NQ152" s="57">
        <f t="shared" si="803"/>
        <v>131802.42587500019</v>
      </c>
      <c r="NR152" s="153">
        <f t="shared" si="895"/>
        <v>10000</v>
      </c>
      <c r="NS152" s="469">
        <f t="shared" si="804"/>
        <v>-888.78037499999857</v>
      </c>
      <c r="NT152" s="46">
        <f t="shared" si="805"/>
        <v>-1076.6099999999999</v>
      </c>
      <c r="NU152" s="46">
        <f t="shared" si="806"/>
        <v>-911.18</v>
      </c>
      <c r="NV152" s="48"/>
      <c r="NX152" s="45">
        <v>91</v>
      </c>
      <c r="NY152" s="46">
        <f t="shared" si="807"/>
        <v>1076.6456011701148</v>
      </c>
      <c r="NZ152" s="46">
        <f t="shared" si="962"/>
        <v>162.01999999999998</v>
      </c>
      <c r="OA152" s="46">
        <f t="shared" si="808"/>
        <v>914.62560117011481</v>
      </c>
      <c r="OB152" s="46">
        <f t="shared" si="809"/>
        <v>236.3678629783187</v>
      </c>
      <c r="OC152" s="46">
        <f t="shared" si="810"/>
        <v>678.25773819179608</v>
      </c>
      <c r="OD152" s="51">
        <f t="shared" si="811"/>
        <v>141142.4600487994</v>
      </c>
      <c r="OE152" s="57">
        <f t="shared" si="987"/>
        <v>138883.81024364859</v>
      </c>
      <c r="OF152" s="153">
        <f t="shared" si="896"/>
        <v>10000</v>
      </c>
      <c r="OG152" s="58">
        <f t="shared" si="812"/>
        <v>889.48383333333379</v>
      </c>
      <c r="OH152" s="241">
        <f t="shared" si="988"/>
        <v>151.64999999999998</v>
      </c>
      <c r="OI152" s="51">
        <f t="shared" si="813"/>
        <v>737.83383333333381</v>
      </c>
      <c r="OJ152" s="51">
        <f t="shared" si="814"/>
        <v>131774.84116666659</v>
      </c>
      <c r="OK152" s="153">
        <f t="shared" si="989"/>
        <v>129999.99999999921</v>
      </c>
      <c r="OL152" s="153">
        <f t="shared" si="897"/>
        <v>10000</v>
      </c>
      <c r="OM152" s="468">
        <f t="shared" si="898"/>
        <v>-889.48383333333379</v>
      </c>
      <c r="ON152" s="46">
        <f t="shared" si="899"/>
        <v>-1076.6456011701148</v>
      </c>
      <c r="OO152" s="46">
        <f t="shared" si="815"/>
        <v>-914.62560117011481</v>
      </c>
      <c r="OP152" s="48"/>
      <c r="OR152" s="45">
        <v>91</v>
      </c>
      <c r="OS152" s="46">
        <f t="shared" si="816"/>
        <v>1076.765700416463</v>
      </c>
      <c r="OT152" s="46">
        <f t="shared" si="963"/>
        <v>162.94</v>
      </c>
      <c r="OU152" s="128">
        <f t="shared" si="817"/>
        <v>913.82570041646295</v>
      </c>
      <c r="OV152" s="46">
        <f t="shared" si="818"/>
        <v>236.38526280008099</v>
      </c>
      <c r="OW152" s="46">
        <f t="shared" si="819"/>
        <v>677.44043761638193</v>
      </c>
      <c r="OX152" s="51">
        <f t="shared" si="820"/>
        <v>141153.71724243221</v>
      </c>
      <c r="OY152" s="51">
        <f t="shared" si="990"/>
        <v>139668.03807118954</v>
      </c>
      <c r="OZ152" s="153">
        <f t="shared" si="900"/>
        <v>10000</v>
      </c>
      <c r="PA152" s="45">
        <v>91</v>
      </c>
      <c r="PB152" s="46">
        <f t="shared" si="821"/>
        <v>1076.765700416463</v>
      </c>
      <c r="PC152" s="46">
        <f t="shared" si="991"/>
        <v>162.94</v>
      </c>
      <c r="PD152" s="128">
        <f t="shared" si="822"/>
        <v>913.82570041646295</v>
      </c>
      <c r="PE152" s="46">
        <f t="shared" si="823"/>
        <v>236.38526280008099</v>
      </c>
      <c r="PF152" s="46">
        <f t="shared" si="824"/>
        <v>677.44043761638193</v>
      </c>
      <c r="PG152" s="51">
        <f t="shared" si="825"/>
        <v>141153.71724243221</v>
      </c>
      <c r="PH152" s="57">
        <f t="shared" si="992"/>
        <v>139667.82132210003</v>
      </c>
      <c r="PI152" s="688">
        <f t="shared" si="826"/>
        <v>889.6533333333341</v>
      </c>
      <c r="PJ152" s="52">
        <f t="shared" si="993"/>
        <v>152.83999999999997</v>
      </c>
      <c r="PK152" s="51">
        <f t="shared" si="827"/>
        <v>736.81333333333419</v>
      </c>
      <c r="PL152" s="57">
        <f t="shared" si="828"/>
        <v>131794.14666666705</v>
      </c>
      <c r="PM152" s="57">
        <f t="shared" si="994"/>
        <v>131010.98800000001</v>
      </c>
      <c r="PN152" s="153">
        <f t="shared" si="901"/>
        <v>10000</v>
      </c>
      <c r="PO152" s="469">
        <f t="shared" si="829"/>
        <v>-889.6533333333341</v>
      </c>
      <c r="PP152" s="46">
        <f t="shared" si="830"/>
        <v>-1076.765700416463</v>
      </c>
      <c r="PQ152" s="46">
        <f t="shared" si="831"/>
        <v>-913.82570041646295</v>
      </c>
      <c r="PR152" s="48"/>
    </row>
    <row r="153" spans="2:434" hidden="1" x14ac:dyDescent="0.3">
      <c r="B153" s="45">
        <v>92</v>
      </c>
      <c r="C153" s="46">
        <f t="shared" si="596"/>
        <v>1111.77</v>
      </c>
      <c r="D153" s="46">
        <f t="shared" si="597"/>
        <v>100</v>
      </c>
      <c r="E153" s="46">
        <f t="shared" si="598"/>
        <v>1011.77</v>
      </c>
      <c r="F153" s="46">
        <f t="shared" si="599"/>
        <v>222.3239082999753</v>
      </c>
      <c r="G153" s="46">
        <f t="shared" si="600"/>
        <v>789.44609170002468</v>
      </c>
      <c r="H153" s="51">
        <f t="shared" si="601"/>
        <v>132604.89888828516</v>
      </c>
      <c r="I153" s="58">
        <f t="shared" si="602"/>
        <v>933.33333333333337</v>
      </c>
      <c r="J153" s="52">
        <f t="shared" si="603"/>
        <v>100</v>
      </c>
      <c r="K153" s="51">
        <f t="shared" si="604"/>
        <v>833.33333333333337</v>
      </c>
      <c r="L153" s="57">
        <f t="shared" si="605"/>
        <v>123333.33333333259</v>
      </c>
      <c r="M153" s="468">
        <f t="shared" si="832"/>
        <v>-933.33333333333337</v>
      </c>
      <c r="N153" s="46">
        <f t="shared" si="833"/>
        <v>-1111.77</v>
      </c>
      <c r="O153" s="47"/>
      <c r="P153" s="46">
        <f t="shared" si="834"/>
        <v>-1011.77</v>
      </c>
      <c r="Q153" s="48"/>
      <c r="R153" s="29"/>
      <c r="S153" s="29"/>
      <c r="T153" s="45">
        <v>92</v>
      </c>
      <c r="U153" s="46">
        <f t="shared" si="606"/>
        <v>1136.3699999999999</v>
      </c>
      <c r="V153" s="46">
        <f t="shared" si="607"/>
        <v>124.6</v>
      </c>
      <c r="W153" s="46">
        <f t="shared" si="835"/>
        <v>1011.77</v>
      </c>
      <c r="X153" s="46">
        <f t="shared" si="608"/>
        <v>222.3239082999753</v>
      </c>
      <c r="Y153" s="46">
        <f t="shared" si="609"/>
        <v>789.44609170002468</v>
      </c>
      <c r="Z153" s="51">
        <f t="shared" si="610"/>
        <v>132604.89888828516</v>
      </c>
      <c r="AA153" s="58">
        <f t="shared" si="611"/>
        <v>949.31333333333339</v>
      </c>
      <c r="AB153" s="52">
        <f t="shared" si="612"/>
        <v>115.98</v>
      </c>
      <c r="AC153" s="51">
        <f t="shared" si="613"/>
        <v>833.33333333333337</v>
      </c>
      <c r="AD153" s="57">
        <f t="shared" si="614"/>
        <v>123333.33333333259</v>
      </c>
      <c r="AE153" s="468">
        <f t="shared" si="836"/>
        <v>-949.31333333333339</v>
      </c>
      <c r="AF153" s="46">
        <f t="shared" si="615"/>
        <v>-1136.3699999999999</v>
      </c>
      <c r="AG153" s="47"/>
      <c r="AH153" s="46">
        <f t="shared" si="837"/>
        <v>-1011.77</v>
      </c>
      <c r="AI153" s="48"/>
      <c r="AJ153" s="29"/>
      <c r="AK153" s="45">
        <v>92</v>
      </c>
      <c r="AL153" s="46">
        <f t="shared" si="616"/>
        <v>1117.72</v>
      </c>
      <c r="AM153" s="46"/>
      <c r="AN153" s="46"/>
      <c r="AO153" s="46">
        <f t="shared" si="617"/>
        <v>124.96</v>
      </c>
      <c r="AP153" s="128">
        <f t="shared" si="618"/>
        <v>992.76</v>
      </c>
      <c r="AQ153" s="128"/>
      <c r="AR153" s="128"/>
      <c r="AS153" s="46">
        <f t="shared" si="619"/>
        <v>230.34724169371609</v>
      </c>
      <c r="AT153" s="46">
        <f t="shared" si="620"/>
        <v>762.41275830628388</v>
      </c>
      <c r="AU153" s="51"/>
      <c r="AV153" s="51"/>
      <c r="AW153" s="51">
        <f t="shared" si="621"/>
        <v>137445.93225792336</v>
      </c>
      <c r="AX153" s="58">
        <f t="shared" si="622"/>
        <v>927.38215694565588</v>
      </c>
      <c r="AY153" s="52"/>
      <c r="AZ153" s="52"/>
      <c r="BA153" s="52">
        <f t="shared" si="623"/>
        <v>116.82</v>
      </c>
      <c r="BB153" s="51">
        <f t="shared" si="624"/>
        <v>810.56215694565594</v>
      </c>
      <c r="BC153" s="51"/>
      <c r="BD153" s="51"/>
      <c r="BE153" s="57">
        <f t="shared" si="625"/>
        <v>128412.70156099963</v>
      </c>
      <c r="BF153" s="468">
        <f t="shared" si="626"/>
        <v>-927.38215694565588</v>
      </c>
      <c r="BG153" s="46">
        <f t="shared" si="627"/>
        <v>-1117.72</v>
      </c>
      <c r="BH153" s="46">
        <f t="shared" si="628"/>
        <v>-992.76</v>
      </c>
      <c r="BI153" s="48"/>
      <c r="BJ153" s="12"/>
      <c r="BK153" s="45">
        <v>92</v>
      </c>
      <c r="BL153" s="46">
        <f t="shared" si="838"/>
        <v>1136.19</v>
      </c>
      <c r="BM153" s="46">
        <f t="shared" si="839"/>
        <v>124.42</v>
      </c>
      <c r="BN153" s="46">
        <f t="shared" si="840"/>
        <v>1011.77</v>
      </c>
      <c r="BO153" s="46">
        <f t="shared" si="629"/>
        <v>222.3239082999753</v>
      </c>
      <c r="BP153" s="46">
        <f t="shared" si="630"/>
        <v>789.44609170002468</v>
      </c>
      <c r="BQ153" s="51">
        <f t="shared" si="631"/>
        <v>132604.89888828516</v>
      </c>
      <c r="BR153" s="57">
        <f t="shared" si="964"/>
        <v>138883.81024364859</v>
      </c>
      <c r="BS153" s="58">
        <f t="shared" si="632"/>
        <v>949.79333333333341</v>
      </c>
      <c r="BT153" s="52">
        <f t="shared" si="841"/>
        <v>116.46</v>
      </c>
      <c r="BU153" s="51">
        <f t="shared" si="633"/>
        <v>833.33333333333337</v>
      </c>
      <c r="BV153" s="51">
        <f t="shared" si="634"/>
        <v>123333.33333333259</v>
      </c>
      <c r="BW153" s="153">
        <f t="shared" si="965"/>
        <v>129999.99999999921</v>
      </c>
      <c r="BX153" s="468">
        <f t="shared" si="842"/>
        <v>-949.79333333333341</v>
      </c>
      <c r="BY153" s="46">
        <f t="shared" si="843"/>
        <v>-1136.19</v>
      </c>
      <c r="BZ153" s="46">
        <f t="shared" si="635"/>
        <v>-1011.77</v>
      </c>
      <c r="CA153" s="48"/>
      <c r="CB153" s="29"/>
      <c r="CC153" s="45">
        <v>92</v>
      </c>
      <c r="CD153" s="128">
        <f t="shared" si="636"/>
        <v>1117.6300000000001</v>
      </c>
      <c r="CE153" s="46">
        <f t="shared" si="844"/>
        <v>124.88</v>
      </c>
      <c r="CF153" s="128">
        <f t="shared" si="637"/>
        <v>992.75</v>
      </c>
      <c r="CG153" s="46">
        <f t="shared" si="845"/>
        <v>229.94112842790017</v>
      </c>
      <c r="CH153" s="46">
        <f t="shared" si="638"/>
        <v>762.80887157209986</v>
      </c>
      <c r="CI153" s="51">
        <f t="shared" si="639"/>
        <v>137201.86818516799</v>
      </c>
      <c r="CJ153" s="199">
        <f t="shared" si="966"/>
        <v>143268.91866023195</v>
      </c>
      <c r="CK153" s="153">
        <f t="shared" si="846"/>
        <v>10000</v>
      </c>
      <c r="CL153" s="45">
        <v>92</v>
      </c>
      <c r="CM153" s="46">
        <f t="shared" si="847"/>
        <v>1117.6300000000001</v>
      </c>
      <c r="CN153" s="128">
        <f t="shared" si="640"/>
        <v>124.88</v>
      </c>
      <c r="CO153" s="128">
        <f t="shared" si="641"/>
        <v>992.75</v>
      </c>
      <c r="CP153" s="46">
        <f t="shared" si="642"/>
        <v>229.94112842790017</v>
      </c>
      <c r="CQ153" s="46">
        <f t="shared" si="643"/>
        <v>762.80887157209986</v>
      </c>
      <c r="CR153" s="51">
        <f t="shared" si="644"/>
        <v>137201.86818516799</v>
      </c>
      <c r="CS153" s="153">
        <f t="shared" si="967"/>
        <v>143268.91866023195</v>
      </c>
      <c r="CT153" s="58">
        <f t="shared" si="645"/>
        <v>927.86033333333398</v>
      </c>
      <c r="CU153" s="52">
        <f t="shared" si="848"/>
        <v>117.38</v>
      </c>
      <c r="CV153" s="51">
        <f t="shared" si="849"/>
        <v>810.48033333333399</v>
      </c>
      <c r="CW153" s="51">
        <f t="shared" si="646"/>
        <v>128197.72933333309</v>
      </c>
      <c r="CX153" s="57">
        <f t="shared" si="968"/>
        <v>134681.57199999981</v>
      </c>
      <c r="CY153" s="153">
        <f t="shared" si="850"/>
        <v>10000</v>
      </c>
      <c r="CZ153" s="479">
        <f t="shared" si="647"/>
        <v>-927.86033333333398</v>
      </c>
      <c r="DA153" s="46">
        <f t="shared" si="851"/>
        <v>-1117.6300000000001</v>
      </c>
      <c r="DB153" s="46">
        <f t="shared" si="852"/>
        <v>-992.75</v>
      </c>
      <c r="DC153" s="48"/>
      <c r="DE153" s="45">
        <v>92</v>
      </c>
      <c r="DF153" s="46">
        <f t="shared" si="648"/>
        <v>1105.0999999999999</v>
      </c>
      <c r="DG153" s="46">
        <f t="shared" si="969"/>
        <v>93.33</v>
      </c>
      <c r="DH153" s="46">
        <f t="shared" si="649"/>
        <v>1011.77</v>
      </c>
      <c r="DI153" s="46">
        <f t="shared" si="650"/>
        <v>222.3239082999753</v>
      </c>
      <c r="DJ153" s="46">
        <f t="shared" si="651"/>
        <v>789.44609170002468</v>
      </c>
      <c r="DK153" s="51">
        <f t="shared" si="652"/>
        <v>132604.89888828516</v>
      </c>
      <c r="DL153" s="58">
        <f t="shared" si="653"/>
        <v>926.66333333333341</v>
      </c>
      <c r="DM153" s="52">
        <f t="shared" si="970"/>
        <v>93.33</v>
      </c>
      <c r="DN153" s="51">
        <f t="shared" si="654"/>
        <v>833.33333333333337</v>
      </c>
      <c r="DO153" s="57">
        <f t="shared" si="655"/>
        <v>123333.33333333259</v>
      </c>
      <c r="DP153" s="468">
        <f t="shared" si="853"/>
        <v>-926.66333333333341</v>
      </c>
      <c r="DQ153" s="46">
        <f t="shared" si="854"/>
        <v>-1105.0999999999999</v>
      </c>
      <c r="DR153" s="47"/>
      <c r="DS153" s="46">
        <f t="shared" si="855"/>
        <v>-1011.77</v>
      </c>
      <c r="DT153" s="48"/>
      <c r="DU153" s="29"/>
      <c r="DV153" s="45">
        <v>92</v>
      </c>
      <c r="DW153" s="46">
        <f t="shared" si="856"/>
        <v>1074.01</v>
      </c>
      <c r="DX153" s="46">
        <f t="shared" si="971"/>
        <v>62.24</v>
      </c>
      <c r="DY153" s="46">
        <f t="shared" si="857"/>
        <v>1011.77</v>
      </c>
      <c r="DZ153" s="46">
        <f t="shared" si="656"/>
        <v>222.3239082999753</v>
      </c>
      <c r="EA153" s="46">
        <f t="shared" si="657"/>
        <v>789.44609170002468</v>
      </c>
      <c r="EB153" s="51">
        <f t="shared" si="658"/>
        <v>132604.89888828516</v>
      </c>
      <c r="EC153" s="58">
        <f t="shared" si="659"/>
        <v>891.27333333333331</v>
      </c>
      <c r="ED153" s="52">
        <f t="shared" si="972"/>
        <v>57.94</v>
      </c>
      <c r="EE153" s="51">
        <f t="shared" si="660"/>
        <v>833.33333333333337</v>
      </c>
      <c r="EF153" s="57">
        <f t="shared" si="661"/>
        <v>123333.33333333259</v>
      </c>
      <c r="EG153" s="468">
        <f t="shared" si="858"/>
        <v>-891.27333333333331</v>
      </c>
      <c r="EH153" s="46">
        <f t="shared" si="859"/>
        <v>-1074.01</v>
      </c>
      <c r="EI153" s="47"/>
      <c r="EJ153" s="46">
        <f t="shared" si="860"/>
        <v>-1011.77</v>
      </c>
      <c r="EK153" s="48"/>
      <c r="EL153" s="29"/>
      <c r="EM153" s="45">
        <v>92</v>
      </c>
      <c r="EN153" s="46">
        <f t="shared" si="949"/>
        <v>1058.0868689014749</v>
      </c>
      <c r="EO153" s="46">
        <f t="shared" si="973"/>
        <v>62.7</v>
      </c>
      <c r="EP153" s="128">
        <f t="shared" si="662"/>
        <v>995.38686890147483</v>
      </c>
      <c r="EQ153" s="46">
        <f t="shared" si="663"/>
        <v>223.96241698358551</v>
      </c>
      <c r="ER153" s="46">
        <f t="shared" si="664"/>
        <v>771.42445191788931</v>
      </c>
      <c r="ES153" s="51">
        <f t="shared" si="665"/>
        <v>133606.02573823344</v>
      </c>
      <c r="ET153" s="153">
        <f t="shared" si="861"/>
        <v>10000</v>
      </c>
      <c r="EU153" s="45">
        <v>92</v>
      </c>
      <c r="EV153" s="46">
        <f t="shared" si="666"/>
        <v>1058.0899999999999</v>
      </c>
      <c r="EW153" s="46">
        <f t="shared" si="974"/>
        <v>62.7</v>
      </c>
      <c r="EX153" s="128">
        <f t="shared" si="667"/>
        <v>995.39</v>
      </c>
      <c r="EY153" s="46">
        <f t="shared" si="668"/>
        <v>223.96188739672337</v>
      </c>
      <c r="EZ153" s="46">
        <f t="shared" si="669"/>
        <v>771.42811260327665</v>
      </c>
      <c r="FA153" s="51">
        <f t="shared" si="670"/>
        <v>133605.70432543074</v>
      </c>
      <c r="FB153" s="58">
        <f t="shared" si="671"/>
        <v>874.86920833333363</v>
      </c>
      <c r="FC153" s="52">
        <f t="shared" si="975"/>
        <v>58.48</v>
      </c>
      <c r="FD153" s="51">
        <f t="shared" si="862"/>
        <v>816.38920833333361</v>
      </c>
      <c r="FE153" s="57">
        <f t="shared" si="672"/>
        <v>124537.39283333317</v>
      </c>
      <c r="FF153" s="153">
        <f t="shared" si="863"/>
        <v>10000</v>
      </c>
      <c r="FG153" s="469">
        <f t="shared" si="673"/>
        <v>-874.86920833333363</v>
      </c>
      <c r="FH153" s="46">
        <f t="shared" si="674"/>
        <v>-1058.0899999999999</v>
      </c>
      <c r="FI153" s="46">
        <f t="shared" si="675"/>
        <v>-995.39</v>
      </c>
      <c r="FJ153" s="48"/>
      <c r="FL153" s="45">
        <v>92</v>
      </c>
      <c r="FM153" s="46">
        <f t="shared" si="864"/>
        <v>1076.58</v>
      </c>
      <c r="FN153" s="46">
        <f t="shared" si="950"/>
        <v>64.81</v>
      </c>
      <c r="FO153" s="46">
        <f t="shared" si="865"/>
        <v>1011.77</v>
      </c>
      <c r="FP153" s="46">
        <f t="shared" si="676"/>
        <v>222.3239082999753</v>
      </c>
      <c r="FQ153" s="46">
        <f t="shared" si="677"/>
        <v>789.44609170002468</v>
      </c>
      <c r="FR153" s="51">
        <f t="shared" si="678"/>
        <v>132604.89888828516</v>
      </c>
      <c r="FS153" s="57">
        <f t="shared" si="976"/>
        <v>138883.81024364859</v>
      </c>
      <c r="FT153" s="58">
        <f t="shared" si="679"/>
        <v>893.98333333333335</v>
      </c>
      <c r="FU153" s="241">
        <f t="shared" si="951"/>
        <v>60.650000000000006</v>
      </c>
      <c r="FV153" s="51">
        <f t="shared" si="680"/>
        <v>833.33333333333337</v>
      </c>
      <c r="FW153" s="51">
        <f t="shared" si="681"/>
        <v>123333.33333333259</v>
      </c>
      <c r="FX153" s="153">
        <f t="shared" si="977"/>
        <v>129999.99999999921</v>
      </c>
      <c r="FY153" s="468">
        <f t="shared" si="866"/>
        <v>-893.98333333333335</v>
      </c>
      <c r="FZ153" s="46">
        <f t="shared" si="867"/>
        <v>-1076.58</v>
      </c>
      <c r="GA153" s="46">
        <f t="shared" si="682"/>
        <v>-1011.77</v>
      </c>
      <c r="GB153" s="48"/>
      <c r="GD153" s="45">
        <v>92</v>
      </c>
      <c r="GE153" s="46">
        <f t="shared" si="952"/>
        <v>1060.0875939185617</v>
      </c>
      <c r="GF153" s="128">
        <f t="shared" si="978"/>
        <v>65.17</v>
      </c>
      <c r="GG153" s="128">
        <f t="shared" si="683"/>
        <v>994.91759391856169</v>
      </c>
      <c r="GH153" s="46">
        <f t="shared" si="684"/>
        <v>223.84387720672456</v>
      </c>
      <c r="GI153" s="46">
        <f t="shared" si="685"/>
        <v>771.07371671183716</v>
      </c>
      <c r="GJ153" s="51">
        <f t="shared" si="686"/>
        <v>133535.25260732291</v>
      </c>
      <c r="GK153" s="51">
        <f t="shared" si="979"/>
        <v>139668.03807118954</v>
      </c>
      <c r="GL153" s="153">
        <f t="shared" si="868"/>
        <v>10000</v>
      </c>
      <c r="GM153" s="45">
        <v>92</v>
      </c>
      <c r="GN153" s="46">
        <f t="shared" si="687"/>
        <v>1060.0899999999999</v>
      </c>
      <c r="GO153" s="46">
        <f t="shared" si="953"/>
        <v>65.17</v>
      </c>
      <c r="GP153" s="128">
        <f t="shared" si="869"/>
        <v>994.92</v>
      </c>
      <c r="GQ153" s="46">
        <f t="shared" si="688"/>
        <v>223.84348351084964</v>
      </c>
      <c r="GR153" s="46">
        <f t="shared" si="689"/>
        <v>771.07651648915032</v>
      </c>
      <c r="GS153" s="51">
        <f t="shared" si="690"/>
        <v>133535.01359002062</v>
      </c>
      <c r="GT153" s="57">
        <f t="shared" si="980"/>
        <v>139667.82132210003</v>
      </c>
      <c r="GU153" s="58">
        <f t="shared" si="691"/>
        <v>876.92633333333197</v>
      </c>
      <c r="GV153" s="52">
        <f t="shared" si="954"/>
        <v>61.129999999999995</v>
      </c>
      <c r="GW153" s="51">
        <f t="shared" si="870"/>
        <v>815.79633333333197</v>
      </c>
      <c r="GX153" s="57">
        <f t="shared" si="692"/>
        <v>124484.61733333336</v>
      </c>
      <c r="GY153" s="57">
        <f t="shared" si="981"/>
        <v>131010.98800000001</v>
      </c>
      <c r="GZ153" s="153">
        <f t="shared" si="871"/>
        <v>10000</v>
      </c>
      <c r="HA153" s="469">
        <f t="shared" si="693"/>
        <v>-876.92633333333197</v>
      </c>
      <c r="HB153" s="46">
        <f t="shared" si="694"/>
        <v>-1060.0899999999999</v>
      </c>
      <c r="HC153" s="46">
        <f t="shared" si="695"/>
        <v>-994.92</v>
      </c>
      <c r="HD153" s="48"/>
      <c r="HF153" s="45">
        <v>92</v>
      </c>
      <c r="HG153" s="46">
        <f t="shared" si="696"/>
        <v>1123.8775326810628</v>
      </c>
      <c r="HH153" s="46">
        <f t="shared" si="697"/>
        <v>250</v>
      </c>
      <c r="HI153" s="46">
        <f t="shared" si="698"/>
        <v>873.8775326810628</v>
      </c>
      <c r="HJ153" s="46">
        <f t="shared" si="699"/>
        <v>244.88660908782518</v>
      </c>
      <c r="HK153" s="46">
        <f t="shared" si="700"/>
        <v>628.99092359323765</v>
      </c>
      <c r="HL153" s="51">
        <f t="shared" si="701"/>
        <v>146302.97452910189</v>
      </c>
      <c r="HM153" s="153">
        <f t="shared" si="872"/>
        <v>10000</v>
      </c>
      <c r="HN153" s="58">
        <f t="shared" si="702"/>
        <v>933.33333333333724</v>
      </c>
      <c r="HO153" s="52">
        <f t="shared" si="703"/>
        <v>250</v>
      </c>
      <c r="HP153" s="51">
        <f t="shared" si="704"/>
        <v>683.33333333333724</v>
      </c>
      <c r="HQ153" s="57">
        <f t="shared" si="705"/>
        <v>137133.33333333244</v>
      </c>
      <c r="HR153" s="153">
        <f t="shared" si="873"/>
        <v>10000</v>
      </c>
      <c r="HS153" s="468">
        <f t="shared" si="706"/>
        <v>-933.33333333333724</v>
      </c>
      <c r="HT153" s="46">
        <f t="shared" si="707"/>
        <v>-1123.8775326810628</v>
      </c>
      <c r="HU153" s="46">
        <f t="shared" si="708"/>
        <v>-873.8775326810628</v>
      </c>
      <c r="HV153" s="48"/>
      <c r="HW153" s="29"/>
      <c r="HX153" s="45">
        <v>92</v>
      </c>
      <c r="HY153" s="128">
        <f t="shared" si="709"/>
        <v>1124.3399999999999</v>
      </c>
      <c r="HZ153" s="46">
        <f t="shared" si="710"/>
        <v>211.96</v>
      </c>
      <c r="IA153" s="46">
        <f t="shared" si="711"/>
        <v>912.38</v>
      </c>
      <c r="IB153" s="46">
        <f t="shared" si="712"/>
        <v>245.32556605188051</v>
      </c>
      <c r="IC153" s="46">
        <f t="shared" si="713"/>
        <v>667.05443394811948</v>
      </c>
      <c r="ID153" s="51">
        <f t="shared" si="714"/>
        <v>146528.28519718017</v>
      </c>
      <c r="IE153" s="153">
        <f t="shared" si="874"/>
        <v>10000</v>
      </c>
      <c r="IF153" s="58">
        <f t="shared" si="715"/>
        <v>930.14625019664186</v>
      </c>
      <c r="IG153" s="52">
        <f t="shared" si="716"/>
        <v>198.16</v>
      </c>
      <c r="IH153" s="51">
        <f t="shared" si="717"/>
        <v>731.98625019664189</v>
      </c>
      <c r="II153" s="57">
        <f t="shared" si="875"/>
        <v>136879.54498190904</v>
      </c>
      <c r="IJ153" s="153">
        <f t="shared" si="876"/>
        <v>10000</v>
      </c>
      <c r="IK153" s="468">
        <f t="shared" si="718"/>
        <v>-930.14625019664186</v>
      </c>
      <c r="IL153" s="46">
        <f t="shared" si="719"/>
        <v>-1124.3399999999999</v>
      </c>
      <c r="IM153" s="46">
        <f t="shared" si="720"/>
        <v>-912.38</v>
      </c>
      <c r="IN153" s="48"/>
      <c r="IO153" s="53">
        <f t="shared" si="721"/>
        <v>211.97364688629156</v>
      </c>
      <c r="IQ153" s="45">
        <v>92</v>
      </c>
      <c r="IR153" s="128">
        <f t="shared" si="722"/>
        <v>1126.4568749999989</v>
      </c>
      <c r="IS153" s="128">
        <f t="shared" si="723"/>
        <v>216.12</v>
      </c>
      <c r="IT153" s="128">
        <f t="shared" si="724"/>
        <v>910.33687499999894</v>
      </c>
      <c r="IU153" s="46">
        <f t="shared" si="902"/>
        <v>245.75</v>
      </c>
      <c r="IV153" s="46">
        <f t="shared" si="725"/>
        <v>664.58687499999894</v>
      </c>
      <c r="IW153" s="51">
        <f t="shared" si="726"/>
        <v>146785.6475000002</v>
      </c>
      <c r="IX153" s="199">
        <f t="shared" si="877"/>
        <v>10000</v>
      </c>
      <c r="IY153" s="128">
        <f t="shared" si="727"/>
        <v>212.19241155253317</v>
      </c>
      <c r="IZ153" s="408">
        <f t="shared" si="728"/>
        <v>0</v>
      </c>
      <c r="JA153" s="58">
        <f t="shared" si="729"/>
        <v>931.95916666666494</v>
      </c>
      <c r="JB153" s="52">
        <f t="shared" si="730"/>
        <v>202.08</v>
      </c>
      <c r="JC153" s="51">
        <f t="shared" si="731"/>
        <v>729.8791666666649</v>
      </c>
      <c r="JD153" s="57">
        <f t="shared" si="732"/>
        <v>137132.37666666677</v>
      </c>
      <c r="JE153" s="280">
        <f t="shared" si="733"/>
        <v>10000</v>
      </c>
      <c r="JF153" s="280">
        <f t="shared" si="734"/>
        <v>0</v>
      </c>
      <c r="JG153" s="468">
        <f t="shared" si="735"/>
        <v>-931.95916666666494</v>
      </c>
      <c r="JH153" s="46">
        <f t="shared" si="736"/>
        <v>-1126.4568749999989</v>
      </c>
      <c r="JI153" s="46">
        <f t="shared" si="737"/>
        <v>-910.33687499999894</v>
      </c>
      <c r="JJ153" s="48"/>
      <c r="JL153" s="45">
        <v>92</v>
      </c>
      <c r="JM153" s="46">
        <f t="shared" si="738"/>
        <v>1124.4930833333331</v>
      </c>
      <c r="JN153" s="46">
        <f t="shared" si="739"/>
        <v>204.2</v>
      </c>
      <c r="JO153" s="128">
        <f t="shared" si="740"/>
        <v>920.29308333333302</v>
      </c>
      <c r="JP153" s="46">
        <f t="shared" si="878"/>
        <v>245.4</v>
      </c>
      <c r="JQ153" s="46">
        <f t="shared" si="741"/>
        <v>674.89308333333304</v>
      </c>
      <c r="JR153" s="51">
        <f t="shared" si="742"/>
        <v>146566.09633333329</v>
      </c>
      <c r="JS153" s="51">
        <f t="shared" si="982"/>
        <v>138883.81024364859</v>
      </c>
      <c r="JT153" s="199">
        <f t="shared" si="879"/>
        <v>10000</v>
      </c>
      <c r="JU153" s="128">
        <f t="shared" si="743"/>
        <v>204.19230885588465</v>
      </c>
      <c r="JV153" s="408">
        <f t="shared" si="744"/>
        <v>0</v>
      </c>
      <c r="JW153" s="58">
        <f t="shared" si="745"/>
        <v>930.37233333333074</v>
      </c>
      <c r="JX153" s="52">
        <f t="shared" si="746"/>
        <v>191.14</v>
      </c>
      <c r="JY153" s="51">
        <f t="shared" si="747"/>
        <v>739.23233333333076</v>
      </c>
      <c r="JZ153" s="51">
        <f t="shared" si="748"/>
        <v>136930.54533333366</v>
      </c>
      <c r="KA153" s="199">
        <f t="shared" si="983"/>
        <v>129999.99999999921</v>
      </c>
      <c r="KB153" s="128">
        <f t="shared" si="880"/>
        <v>10000</v>
      </c>
      <c r="KC153" s="204">
        <f t="shared" si="749"/>
        <v>0</v>
      </c>
      <c r="KD153" s="468">
        <f t="shared" si="881"/>
        <v>-930.37233333333074</v>
      </c>
      <c r="KE153" s="46">
        <f t="shared" si="750"/>
        <v>-1124.4930833333331</v>
      </c>
      <c r="KF153" s="46">
        <f t="shared" si="751"/>
        <v>-920.29308333333302</v>
      </c>
      <c r="KG153" s="48"/>
      <c r="KI153" s="45">
        <v>92</v>
      </c>
      <c r="KJ153" s="46">
        <f t="shared" si="752"/>
        <v>1124.4890404061762</v>
      </c>
      <c r="KK153" s="46">
        <f t="shared" si="753"/>
        <v>207.76</v>
      </c>
      <c r="KL153" s="128">
        <f t="shared" si="754"/>
        <v>916.72904040617618</v>
      </c>
      <c r="KM153" s="46">
        <f t="shared" si="755"/>
        <v>245.37122791900629</v>
      </c>
      <c r="KN153" s="46">
        <f t="shared" si="756"/>
        <v>671.35781248716989</v>
      </c>
      <c r="KO153" s="51">
        <f t="shared" si="757"/>
        <v>146551.3789389166</v>
      </c>
      <c r="KP153" s="199">
        <f t="shared" si="984"/>
        <v>143268.91866023195</v>
      </c>
      <c r="KQ153" s="199">
        <f t="shared" si="882"/>
        <v>10000</v>
      </c>
      <c r="KR153" s="128">
        <f t="shared" si="758"/>
        <v>269.39881537193793</v>
      </c>
      <c r="KS153" s="408">
        <f t="shared" si="759"/>
        <v>0</v>
      </c>
      <c r="KT153" s="45">
        <v>92</v>
      </c>
      <c r="KU153" s="46">
        <f t="shared" si="883"/>
        <v>1124.49</v>
      </c>
      <c r="KV153" s="46">
        <f t="shared" si="760"/>
        <v>207.76</v>
      </c>
      <c r="KW153" s="128">
        <f t="shared" si="761"/>
        <v>916.73</v>
      </c>
      <c r="KX153" s="46">
        <f t="shared" si="762"/>
        <v>245.37107090514769</v>
      </c>
      <c r="KY153" s="46">
        <f t="shared" si="763"/>
        <v>671.35892909485233</v>
      </c>
      <c r="KZ153" s="51">
        <f t="shared" si="764"/>
        <v>146551.28361399376</v>
      </c>
      <c r="LA153" s="153">
        <f t="shared" si="985"/>
        <v>143268.91866023195</v>
      </c>
      <c r="LB153" s="58">
        <f t="shared" si="995"/>
        <v>930.59633333333579</v>
      </c>
      <c r="LC153" s="52">
        <f t="shared" si="766"/>
        <v>195.3</v>
      </c>
      <c r="LD153" s="51">
        <f t="shared" si="767"/>
        <v>735.29633333333572</v>
      </c>
      <c r="LE153" s="51">
        <f t="shared" si="768"/>
        <v>136947.0573333333</v>
      </c>
      <c r="LF153" s="51">
        <f t="shared" si="986"/>
        <v>134681.57199999981</v>
      </c>
      <c r="LG153" s="128">
        <f t="shared" si="769"/>
        <v>10000</v>
      </c>
      <c r="LH153" s="204">
        <f t="shared" si="770"/>
        <v>0</v>
      </c>
      <c r="LI153" s="479">
        <f t="shared" si="771"/>
        <v>-930.59633333333579</v>
      </c>
      <c r="LJ153" s="46">
        <f t="shared" si="884"/>
        <v>-1124.49</v>
      </c>
      <c r="LK153" s="46">
        <f t="shared" si="885"/>
        <v>-916.73</v>
      </c>
      <c r="LL153" s="48"/>
      <c r="LN153" s="45">
        <v>92</v>
      </c>
      <c r="LO153" s="46">
        <f t="shared" si="772"/>
        <v>1123.1238136873469</v>
      </c>
      <c r="LP153" s="46">
        <f t="shared" si="955"/>
        <v>306.66000000000003</v>
      </c>
      <c r="LQ153" s="46">
        <f t="shared" si="773"/>
        <v>816.46381368734683</v>
      </c>
      <c r="LR153" s="46">
        <f t="shared" si="774"/>
        <v>244.25117275267306</v>
      </c>
      <c r="LS153" s="46">
        <f t="shared" si="775"/>
        <v>572.2126409346738</v>
      </c>
      <c r="LT153" s="51">
        <f t="shared" si="776"/>
        <v>145978.49101066915</v>
      </c>
      <c r="LU153" s="199">
        <f t="shared" si="886"/>
        <v>10000</v>
      </c>
      <c r="LV153" s="58">
        <f t="shared" si="777"/>
        <v>933.33033333333128</v>
      </c>
      <c r="LW153" s="52">
        <f t="shared" si="956"/>
        <v>306.66000000000003</v>
      </c>
      <c r="LX153" s="51">
        <f t="shared" si="778"/>
        <v>626.6703333333312</v>
      </c>
      <c r="LY153" s="51">
        <f t="shared" si="779"/>
        <v>136906.24933333287</v>
      </c>
      <c r="LZ153" s="46">
        <f t="shared" si="887"/>
        <v>306.66000000000003</v>
      </c>
      <c r="MA153" s="199">
        <f t="shared" si="888"/>
        <v>10000</v>
      </c>
      <c r="MB153" s="468">
        <f t="shared" si="780"/>
        <v>-933.33033333333128</v>
      </c>
      <c r="MC153" s="46">
        <f t="shared" si="781"/>
        <v>-1123.1238136873469</v>
      </c>
      <c r="MD153" s="46">
        <f t="shared" si="782"/>
        <v>-816.46381368734683</v>
      </c>
      <c r="ME153" s="48"/>
      <c r="MG153" s="45">
        <v>92</v>
      </c>
      <c r="MH153" s="46">
        <f t="shared" si="783"/>
        <v>1076.608661999408</v>
      </c>
      <c r="MI153" s="46">
        <f t="shared" si="957"/>
        <v>164.64</v>
      </c>
      <c r="MJ153" s="46">
        <f t="shared" si="784"/>
        <v>911.96866199940803</v>
      </c>
      <c r="MK153" s="46">
        <f t="shared" si="785"/>
        <v>235.22065445883263</v>
      </c>
      <c r="ML153" s="46">
        <f t="shared" si="786"/>
        <v>676.74800754057537</v>
      </c>
      <c r="MM153" s="51">
        <f t="shared" si="787"/>
        <v>140455.64466775901</v>
      </c>
      <c r="MN153" s="199">
        <f t="shared" si="889"/>
        <v>10000</v>
      </c>
      <c r="MO153" s="58">
        <f t="shared" si="788"/>
        <v>889.32945707741396</v>
      </c>
      <c r="MP153" s="52">
        <f t="shared" si="958"/>
        <v>153.69999999999999</v>
      </c>
      <c r="MQ153" s="51">
        <f t="shared" si="789"/>
        <v>735.62945707741392</v>
      </c>
      <c r="MR153" s="57">
        <f t="shared" si="790"/>
        <v>131014.5599488779</v>
      </c>
      <c r="MS153" s="199">
        <f t="shared" si="890"/>
        <v>10000</v>
      </c>
      <c r="MT153" s="468">
        <f t="shared" si="891"/>
        <v>-889.32945707741396</v>
      </c>
      <c r="MU153" s="46">
        <f t="shared" si="791"/>
        <v>-1076.608661999408</v>
      </c>
      <c r="MV153" s="46">
        <f t="shared" si="792"/>
        <v>-911.96866199940803</v>
      </c>
      <c r="MW153" s="48"/>
      <c r="MY153" s="45">
        <v>92</v>
      </c>
      <c r="MZ153" s="46">
        <f t="shared" si="793"/>
        <v>1076.608661999408</v>
      </c>
      <c r="NA153" s="46">
        <f t="shared" si="959"/>
        <v>164.64</v>
      </c>
      <c r="NB153" s="128">
        <f t="shared" si="794"/>
        <v>911.96866199940803</v>
      </c>
      <c r="NC153" s="46">
        <f t="shared" si="795"/>
        <v>235.22065445883263</v>
      </c>
      <c r="ND153" s="46">
        <f t="shared" si="796"/>
        <v>676.74800754057537</v>
      </c>
      <c r="NE153" s="51">
        <f t="shared" si="797"/>
        <v>140455.64466775901</v>
      </c>
      <c r="NF153" s="153">
        <f t="shared" si="892"/>
        <v>10000</v>
      </c>
      <c r="NG153" s="45">
        <v>92</v>
      </c>
      <c r="NH153" s="46">
        <f t="shared" si="798"/>
        <v>1076.6099999999999</v>
      </c>
      <c r="NI153" s="46">
        <f t="shared" si="960"/>
        <v>164.64</v>
      </c>
      <c r="NJ153" s="128">
        <f t="shared" si="893"/>
        <v>911.97</v>
      </c>
      <c r="NK153" s="46">
        <f t="shared" si="894"/>
        <v>235.22041826821575</v>
      </c>
      <c r="NL153" s="46">
        <f t="shared" si="799"/>
        <v>676.74958173178425</v>
      </c>
      <c r="NM153" s="51">
        <f t="shared" si="800"/>
        <v>140455.50137919764</v>
      </c>
      <c r="NN153" s="58">
        <f t="shared" si="801"/>
        <v>888.78037499999857</v>
      </c>
      <c r="NO153" s="52">
        <f t="shared" si="961"/>
        <v>153.76</v>
      </c>
      <c r="NP153" s="51">
        <f t="shared" si="802"/>
        <v>735.02037499999858</v>
      </c>
      <c r="NQ153" s="57">
        <f t="shared" si="803"/>
        <v>131067.4055000002</v>
      </c>
      <c r="NR153" s="153">
        <f t="shared" si="895"/>
        <v>10000</v>
      </c>
      <c r="NS153" s="469">
        <f t="shared" si="804"/>
        <v>-888.78037499999857</v>
      </c>
      <c r="NT153" s="46">
        <f t="shared" si="805"/>
        <v>-1076.6099999999999</v>
      </c>
      <c r="NU153" s="46">
        <f t="shared" si="806"/>
        <v>-911.97</v>
      </c>
      <c r="NV153" s="48"/>
      <c r="NX153" s="45">
        <v>92</v>
      </c>
      <c r="NY153" s="46">
        <f t="shared" si="807"/>
        <v>1076.6456011701148</v>
      </c>
      <c r="NZ153" s="46">
        <f t="shared" si="962"/>
        <v>162.01999999999998</v>
      </c>
      <c r="OA153" s="46">
        <f t="shared" si="808"/>
        <v>914.62560117011481</v>
      </c>
      <c r="OB153" s="46">
        <f t="shared" si="809"/>
        <v>235.23743341466567</v>
      </c>
      <c r="OC153" s="46">
        <f t="shared" si="810"/>
        <v>679.3881677554491</v>
      </c>
      <c r="OD153" s="51">
        <f t="shared" si="811"/>
        <v>140463.07188104396</v>
      </c>
      <c r="OE153" s="57">
        <f t="shared" si="987"/>
        <v>138883.81024364859</v>
      </c>
      <c r="OF153" s="153">
        <f t="shared" si="896"/>
        <v>10000</v>
      </c>
      <c r="OG153" s="58">
        <f t="shared" si="812"/>
        <v>889.48383333333379</v>
      </c>
      <c r="OH153" s="241">
        <f t="shared" si="988"/>
        <v>151.64999999999998</v>
      </c>
      <c r="OI153" s="51">
        <f t="shared" si="813"/>
        <v>737.83383333333381</v>
      </c>
      <c r="OJ153" s="51">
        <f t="shared" si="814"/>
        <v>131037.00733333325</v>
      </c>
      <c r="OK153" s="153">
        <f t="shared" si="989"/>
        <v>129999.99999999921</v>
      </c>
      <c r="OL153" s="153">
        <f t="shared" si="897"/>
        <v>10000</v>
      </c>
      <c r="OM153" s="468">
        <f t="shared" si="898"/>
        <v>-889.48383333333379</v>
      </c>
      <c r="ON153" s="46">
        <f t="shared" si="899"/>
        <v>-1076.6456011701148</v>
      </c>
      <c r="OO153" s="46">
        <f t="shared" si="815"/>
        <v>-914.62560117011481</v>
      </c>
      <c r="OP153" s="48"/>
      <c r="OR153" s="45">
        <v>92</v>
      </c>
      <c r="OS153" s="46">
        <f t="shared" si="816"/>
        <v>1076.765700416463</v>
      </c>
      <c r="OT153" s="46">
        <f t="shared" si="963"/>
        <v>162.94</v>
      </c>
      <c r="OU153" s="128">
        <f t="shared" si="817"/>
        <v>913.82570041646295</v>
      </c>
      <c r="OV153" s="46">
        <f t="shared" si="818"/>
        <v>235.25619540405367</v>
      </c>
      <c r="OW153" s="46">
        <f t="shared" si="819"/>
        <v>678.56950501240931</v>
      </c>
      <c r="OX153" s="51">
        <f t="shared" si="820"/>
        <v>140475.14773741979</v>
      </c>
      <c r="OY153" s="51">
        <f t="shared" si="990"/>
        <v>139668.03807118954</v>
      </c>
      <c r="OZ153" s="153">
        <f t="shared" si="900"/>
        <v>10000</v>
      </c>
      <c r="PA153" s="45">
        <v>92</v>
      </c>
      <c r="PB153" s="46">
        <f t="shared" si="821"/>
        <v>1076.765700416463</v>
      </c>
      <c r="PC153" s="46">
        <f t="shared" si="991"/>
        <v>162.94</v>
      </c>
      <c r="PD153" s="128">
        <f t="shared" si="822"/>
        <v>913.82570041646295</v>
      </c>
      <c r="PE153" s="46">
        <f t="shared" si="823"/>
        <v>235.25619540405367</v>
      </c>
      <c r="PF153" s="46">
        <f t="shared" si="824"/>
        <v>678.56950501240931</v>
      </c>
      <c r="PG153" s="51">
        <f t="shared" si="825"/>
        <v>140475.14773741979</v>
      </c>
      <c r="PH153" s="57">
        <f t="shared" si="992"/>
        <v>139667.82132210003</v>
      </c>
      <c r="PI153" s="688">
        <f t="shared" si="826"/>
        <v>889.6533333333341</v>
      </c>
      <c r="PJ153" s="52">
        <f t="shared" si="993"/>
        <v>152.83999999999997</v>
      </c>
      <c r="PK153" s="51">
        <f t="shared" si="827"/>
        <v>736.81333333333419</v>
      </c>
      <c r="PL153" s="57">
        <f t="shared" si="828"/>
        <v>131057.33333333371</v>
      </c>
      <c r="PM153" s="57">
        <f t="shared" si="994"/>
        <v>131010.98800000001</v>
      </c>
      <c r="PN153" s="153">
        <f t="shared" si="901"/>
        <v>10000</v>
      </c>
      <c r="PO153" s="469">
        <f t="shared" si="829"/>
        <v>-889.6533333333341</v>
      </c>
      <c r="PP153" s="46">
        <f t="shared" si="830"/>
        <v>-1076.765700416463</v>
      </c>
      <c r="PQ153" s="46">
        <f t="shared" si="831"/>
        <v>-913.82570041646295</v>
      </c>
      <c r="PR153" s="48"/>
    </row>
    <row r="154" spans="2:434" hidden="1" x14ac:dyDescent="0.3">
      <c r="B154" s="45">
        <v>93</v>
      </c>
      <c r="C154" s="46">
        <f t="shared" si="596"/>
        <v>1111.77</v>
      </c>
      <c r="D154" s="46">
        <f t="shared" si="597"/>
        <v>100</v>
      </c>
      <c r="E154" s="46">
        <f t="shared" si="598"/>
        <v>1011.77</v>
      </c>
      <c r="F154" s="46">
        <f t="shared" si="599"/>
        <v>221.00816481380858</v>
      </c>
      <c r="G154" s="46">
        <f t="shared" si="600"/>
        <v>790.76183518619143</v>
      </c>
      <c r="H154" s="51">
        <f t="shared" si="601"/>
        <v>131814.13705309897</v>
      </c>
      <c r="I154" s="58">
        <f t="shared" si="602"/>
        <v>933.33333333333337</v>
      </c>
      <c r="J154" s="52">
        <f t="shared" si="603"/>
        <v>100</v>
      </c>
      <c r="K154" s="51">
        <f t="shared" si="604"/>
        <v>833.33333333333337</v>
      </c>
      <c r="L154" s="57">
        <f t="shared" si="605"/>
        <v>122499.99999999926</v>
      </c>
      <c r="M154" s="468">
        <f t="shared" si="832"/>
        <v>-933.33333333333337</v>
      </c>
      <c r="N154" s="46">
        <f t="shared" si="833"/>
        <v>-1111.77</v>
      </c>
      <c r="O154" s="47"/>
      <c r="P154" s="46">
        <f t="shared" si="834"/>
        <v>-1011.77</v>
      </c>
      <c r="Q154" s="48"/>
      <c r="R154" s="29"/>
      <c r="S154" s="29"/>
      <c r="T154" s="45">
        <v>93</v>
      </c>
      <c r="U154" s="46">
        <f t="shared" si="606"/>
        <v>1135.6300000000001</v>
      </c>
      <c r="V154" s="46">
        <f t="shared" si="607"/>
        <v>123.86</v>
      </c>
      <c r="W154" s="46">
        <f t="shared" si="835"/>
        <v>1011.77</v>
      </c>
      <c r="X154" s="46">
        <f t="shared" si="608"/>
        <v>221.00816481380858</v>
      </c>
      <c r="Y154" s="46">
        <f t="shared" si="609"/>
        <v>790.76183518619143</v>
      </c>
      <c r="Z154" s="51">
        <f t="shared" si="610"/>
        <v>131814.13705309897</v>
      </c>
      <c r="AA154" s="58">
        <f t="shared" si="611"/>
        <v>948.53333333333342</v>
      </c>
      <c r="AB154" s="52">
        <f t="shared" si="612"/>
        <v>115.2</v>
      </c>
      <c r="AC154" s="51">
        <f t="shared" si="613"/>
        <v>833.33333333333337</v>
      </c>
      <c r="AD154" s="57">
        <f t="shared" si="614"/>
        <v>122499.99999999926</v>
      </c>
      <c r="AE154" s="468">
        <f t="shared" si="836"/>
        <v>-948.53333333333342</v>
      </c>
      <c r="AF154" s="46">
        <f t="shared" si="615"/>
        <v>-1135.6300000000001</v>
      </c>
      <c r="AG154" s="47"/>
      <c r="AH154" s="46">
        <f t="shared" si="837"/>
        <v>-1011.77</v>
      </c>
      <c r="AI154" s="48"/>
      <c r="AJ154" s="29"/>
      <c r="AK154" s="45">
        <v>93</v>
      </c>
      <c r="AL154" s="46">
        <f t="shared" si="616"/>
        <v>1117.72</v>
      </c>
      <c r="AM154" s="46"/>
      <c r="AN154" s="46"/>
      <c r="AO154" s="46">
        <f t="shared" si="617"/>
        <v>124.26</v>
      </c>
      <c r="AP154" s="128">
        <f t="shared" si="618"/>
        <v>993.46</v>
      </c>
      <c r="AQ154" s="128"/>
      <c r="AR154" s="128"/>
      <c r="AS154" s="46">
        <f t="shared" si="619"/>
        <v>229.07655376320562</v>
      </c>
      <c r="AT154" s="46">
        <f t="shared" si="620"/>
        <v>764.38344623679438</v>
      </c>
      <c r="AU154" s="51"/>
      <c r="AV154" s="51"/>
      <c r="AW154" s="51">
        <f t="shared" si="621"/>
        <v>136681.54881168657</v>
      </c>
      <c r="AX154" s="58">
        <f t="shared" si="622"/>
        <v>927.38215694565588</v>
      </c>
      <c r="AY154" s="52"/>
      <c r="AZ154" s="52"/>
      <c r="BA154" s="52">
        <f t="shared" si="623"/>
        <v>116.1</v>
      </c>
      <c r="BB154" s="51">
        <f t="shared" si="624"/>
        <v>811.28215694565586</v>
      </c>
      <c r="BC154" s="51"/>
      <c r="BD154" s="51"/>
      <c r="BE154" s="57">
        <f t="shared" si="625"/>
        <v>127601.41940405397</v>
      </c>
      <c r="BF154" s="468">
        <f t="shared" si="626"/>
        <v>-927.38215694565588</v>
      </c>
      <c r="BG154" s="46">
        <f t="shared" si="627"/>
        <v>-1117.72</v>
      </c>
      <c r="BH154" s="46">
        <f t="shared" si="628"/>
        <v>-993.46</v>
      </c>
      <c r="BI154" s="48"/>
      <c r="BJ154" s="12"/>
      <c r="BK154" s="45">
        <v>93</v>
      </c>
      <c r="BL154" s="46">
        <f t="shared" si="838"/>
        <v>1136.19</v>
      </c>
      <c r="BM154" s="46">
        <f t="shared" si="839"/>
        <v>124.42</v>
      </c>
      <c r="BN154" s="46">
        <f t="shared" si="840"/>
        <v>1011.77</v>
      </c>
      <c r="BO154" s="46">
        <f t="shared" si="629"/>
        <v>221.00816481380858</v>
      </c>
      <c r="BP154" s="46">
        <f t="shared" si="630"/>
        <v>790.76183518619143</v>
      </c>
      <c r="BQ154" s="51">
        <f t="shared" si="631"/>
        <v>131814.13705309897</v>
      </c>
      <c r="BR154" s="57">
        <f t="shared" si="964"/>
        <v>138883.81024364859</v>
      </c>
      <c r="BS154" s="58">
        <f t="shared" si="632"/>
        <v>949.79333333333341</v>
      </c>
      <c r="BT154" s="52">
        <f t="shared" si="841"/>
        <v>116.46</v>
      </c>
      <c r="BU154" s="51">
        <f t="shared" si="633"/>
        <v>833.33333333333337</v>
      </c>
      <c r="BV154" s="51">
        <f t="shared" si="634"/>
        <v>122499.99999999926</v>
      </c>
      <c r="BW154" s="153">
        <f t="shared" si="965"/>
        <v>129999.99999999921</v>
      </c>
      <c r="BX154" s="468">
        <f t="shared" si="842"/>
        <v>-949.79333333333341</v>
      </c>
      <c r="BY154" s="46">
        <f t="shared" si="843"/>
        <v>-1136.19</v>
      </c>
      <c r="BZ154" s="46">
        <f t="shared" si="635"/>
        <v>-1011.77</v>
      </c>
      <c r="CA154" s="48"/>
      <c r="CB154" s="29"/>
      <c r="CC154" s="45">
        <v>93</v>
      </c>
      <c r="CD154" s="128">
        <f t="shared" si="636"/>
        <v>1117.6300000000001</v>
      </c>
      <c r="CE154" s="46">
        <f t="shared" si="844"/>
        <v>124.88</v>
      </c>
      <c r="CF154" s="128">
        <f t="shared" si="637"/>
        <v>992.75</v>
      </c>
      <c r="CG154" s="46">
        <f t="shared" si="845"/>
        <v>228.66978030861333</v>
      </c>
      <c r="CH154" s="46">
        <f t="shared" si="638"/>
        <v>764.08021969138667</v>
      </c>
      <c r="CI154" s="51">
        <f t="shared" si="639"/>
        <v>136437.7879654766</v>
      </c>
      <c r="CJ154" s="199">
        <f t="shared" si="966"/>
        <v>143268.91866023195</v>
      </c>
      <c r="CK154" s="153">
        <f t="shared" si="846"/>
        <v>10000</v>
      </c>
      <c r="CL154" s="45">
        <v>93</v>
      </c>
      <c r="CM154" s="46">
        <f t="shared" si="847"/>
        <v>1117.6300000000001</v>
      </c>
      <c r="CN154" s="128">
        <f t="shared" si="640"/>
        <v>124.88</v>
      </c>
      <c r="CO154" s="128">
        <f t="shared" si="641"/>
        <v>992.75</v>
      </c>
      <c r="CP154" s="46">
        <f t="shared" si="642"/>
        <v>228.66978030861333</v>
      </c>
      <c r="CQ154" s="46">
        <f t="shared" si="643"/>
        <v>764.08021969138667</v>
      </c>
      <c r="CR154" s="51">
        <f t="shared" si="644"/>
        <v>136437.7879654766</v>
      </c>
      <c r="CS154" s="153">
        <f t="shared" si="967"/>
        <v>143268.91866023195</v>
      </c>
      <c r="CT154" s="58">
        <f t="shared" si="645"/>
        <v>927.86033333333398</v>
      </c>
      <c r="CU154" s="52">
        <f t="shared" si="848"/>
        <v>117.38</v>
      </c>
      <c r="CV154" s="51">
        <f t="shared" si="849"/>
        <v>810.48033333333399</v>
      </c>
      <c r="CW154" s="51">
        <f t="shared" si="646"/>
        <v>127387.24899999975</v>
      </c>
      <c r="CX154" s="57">
        <f t="shared" si="968"/>
        <v>134681.57199999981</v>
      </c>
      <c r="CY154" s="153">
        <f t="shared" si="850"/>
        <v>10000</v>
      </c>
      <c r="CZ154" s="479">
        <f t="shared" si="647"/>
        <v>-927.86033333333398</v>
      </c>
      <c r="DA154" s="46">
        <f t="shared" si="851"/>
        <v>-1117.6300000000001</v>
      </c>
      <c r="DB154" s="46">
        <f t="shared" si="852"/>
        <v>-992.75</v>
      </c>
      <c r="DC154" s="48"/>
      <c r="DE154" s="45">
        <v>93</v>
      </c>
      <c r="DF154" s="46">
        <f t="shared" si="648"/>
        <v>1105.0999999999999</v>
      </c>
      <c r="DG154" s="46">
        <f t="shared" si="969"/>
        <v>93.33</v>
      </c>
      <c r="DH154" s="46">
        <f t="shared" si="649"/>
        <v>1011.77</v>
      </c>
      <c r="DI154" s="46">
        <f t="shared" si="650"/>
        <v>221.00816481380858</v>
      </c>
      <c r="DJ154" s="46">
        <f t="shared" si="651"/>
        <v>790.76183518619143</v>
      </c>
      <c r="DK154" s="51">
        <f t="shared" si="652"/>
        <v>131814.13705309897</v>
      </c>
      <c r="DL154" s="58">
        <f t="shared" si="653"/>
        <v>926.66333333333341</v>
      </c>
      <c r="DM154" s="52">
        <f t="shared" si="970"/>
        <v>93.33</v>
      </c>
      <c r="DN154" s="51">
        <f t="shared" si="654"/>
        <v>833.33333333333337</v>
      </c>
      <c r="DO154" s="57">
        <f t="shared" si="655"/>
        <v>122499.99999999926</v>
      </c>
      <c r="DP154" s="468">
        <f t="shared" si="853"/>
        <v>-926.66333333333341</v>
      </c>
      <c r="DQ154" s="46">
        <f t="shared" si="854"/>
        <v>-1105.0999999999999</v>
      </c>
      <c r="DR154" s="47"/>
      <c r="DS154" s="46">
        <f t="shared" si="855"/>
        <v>-1011.77</v>
      </c>
      <c r="DT154" s="48"/>
      <c r="DU154" s="29"/>
      <c r="DV154" s="45">
        <v>93</v>
      </c>
      <c r="DW154" s="46">
        <f t="shared" si="856"/>
        <v>1073.6500000000001</v>
      </c>
      <c r="DX154" s="46">
        <f t="shared" si="971"/>
        <v>61.879999999999995</v>
      </c>
      <c r="DY154" s="46">
        <f t="shared" si="857"/>
        <v>1011.77</v>
      </c>
      <c r="DZ154" s="46">
        <f t="shared" si="656"/>
        <v>221.00816481380858</v>
      </c>
      <c r="EA154" s="46">
        <f t="shared" si="657"/>
        <v>790.76183518619143</v>
      </c>
      <c r="EB154" s="51">
        <f t="shared" si="658"/>
        <v>131814.13705309897</v>
      </c>
      <c r="EC154" s="58">
        <f t="shared" si="659"/>
        <v>890.88333333333333</v>
      </c>
      <c r="ED154" s="52">
        <f t="shared" si="972"/>
        <v>57.55</v>
      </c>
      <c r="EE154" s="51">
        <f t="shared" si="660"/>
        <v>833.33333333333337</v>
      </c>
      <c r="EF154" s="57">
        <f t="shared" si="661"/>
        <v>122499.99999999926</v>
      </c>
      <c r="EG154" s="468">
        <f t="shared" si="858"/>
        <v>-890.88333333333333</v>
      </c>
      <c r="EH154" s="46">
        <f t="shared" si="859"/>
        <v>-1073.6500000000001</v>
      </c>
      <c r="EI154" s="47"/>
      <c r="EJ154" s="46">
        <f t="shared" si="860"/>
        <v>-1011.77</v>
      </c>
      <c r="EK154" s="48"/>
      <c r="EL154" s="29"/>
      <c r="EM154" s="45">
        <v>93</v>
      </c>
      <c r="EN154" s="46">
        <f t="shared" si="949"/>
        <v>1058.0868689014749</v>
      </c>
      <c r="EO154" s="46">
        <f t="shared" si="973"/>
        <v>62.34</v>
      </c>
      <c r="EP154" s="128">
        <f t="shared" si="662"/>
        <v>995.74686890147484</v>
      </c>
      <c r="EQ154" s="46">
        <f t="shared" si="663"/>
        <v>222.6767095637224</v>
      </c>
      <c r="ER154" s="46">
        <f t="shared" si="664"/>
        <v>773.07015933775244</v>
      </c>
      <c r="ES154" s="51">
        <f t="shared" si="665"/>
        <v>132832.95557889569</v>
      </c>
      <c r="ET154" s="153">
        <f t="shared" si="861"/>
        <v>10000</v>
      </c>
      <c r="EU154" s="45">
        <v>93</v>
      </c>
      <c r="EV154" s="46">
        <f t="shared" si="666"/>
        <v>1058.0899999999999</v>
      </c>
      <c r="EW154" s="46">
        <f t="shared" si="974"/>
        <v>62.34</v>
      </c>
      <c r="EX154" s="128">
        <f t="shared" si="667"/>
        <v>995.75</v>
      </c>
      <c r="EY154" s="46">
        <f t="shared" si="668"/>
        <v>222.67617387571792</v>
      </c>
      <c r="EZ154" s="46">
        <f t="shared" si="669"/>
        <v>773.07382612428205</v>
      </c>
      <c r="FA154" s="51">
        <f t="shared" si="670"/>
        <v>132832.63049930646</v>
      </c>
      <c r="FB154" s="58">
        <f t="shared" si="671"/>
        <v>874.86920833333363</v>
      </c>
      <c r="FC154" s="52">
        <f t="shared" si="975"/>
        <v>58.11</v>
      </c>
      <c r="FD154" s="51">
        <f t="shared" si="862"/>
        <v>816.75920833333362</v>
      </c>
      <c r="FE154" s="57">
        <f t="shared" si="672"/>
        <v>123720.63362499984</v>
      </c>
      <c r="FF154" s="153">
        <f t="shared" si="863"/>
        <v>10000</v>
      </c>
      <c r="FG154" s="469">
        <f t="shared" si="673"/>
        <v>-874.86920833333363</v>
      </c>
      <c r="FH154" s="46">
        <f t="shared" si="674"/>
        <v>-1058.0899999999999</v>
      </c>
      <c r="FI154" s="46">
        <f t="shared" si="675"/>
        <v>-995.75</v>
      </c>
      <c r="FJ154" s="48"/>
      <c r="FL154" s="45">
        <v>93</v>
      </c>
      <c r="FM154" s="46">
        <f t="shared" si="864"/>
        <v>1076.58</v>
      </c>
      <c r="FN154" s="46">
        <f t="shared" si="950"/>
        <v>64.81</v>
      </c>
      <c r="FO154" s="46">
        <f t="shared" si="865"/>
        <v>1011.77</v>
      </c>
      <c r="FP154" s="46">
        <f t="shared" si="676"/>
        <v>221.00816481380858</v>
      </c>
      <c r="FQ154" s="46">
        <f t="shared" si="677"/>
        <v>790.76183518619143</v>
      </c>
      <c r="FR154" s="51">
        <f t="shared" si="678"/>
        <v>131814.13705309897</v>
      </c>
      <c r="FS154" s="57">
        <f t="shared" si="976"/>
        <v>138883.81024364859</v>
      </c>
      <c r="FT154" s="58">
        <f t="shared" si="679"/>
        <v>893.98333333333335</v>
      </c>
      <c r="FU154" s="241">
        <f t="shared" si="951"/>
        <v>60.650000000000006</v>
      </c>
      <c r="FV154" s="51">
        <f t="shared" si="680"/>
        <v>833.33333333333337</v>
      </c>
      <c r="FW154" s="51">
        <f t="shared" si="681"/>
        <v>122499.99999999926</v>
      </c>
      <c r="FX154" s="153">
        <f t="shared" si="977"/>
        <v>129999.99999999921</v>
      </c>
      <c r="FY154" s="468">
        <f t="shared" si="866"/>
        <v>-893.98333333333335</v>
      </c>
      <c r="FZ154" s="46">
        <f t="shared" si="867"/>
        <v>-1076.58</v>
      </c>
      <c r="GA154" s="46">
        <f t="shared" si="682"/>
        <v>-1011.77</v>
      </c>
      <c r="GB154" s="48"/>
      <c r="GD154" s="45">
        <v>93</v>
      </c>
      <c r="GE154" s="46">
        <f t="shared" si="952"/>
        <v>1060.0875939185617</v>
      </c>
      <c r="GF154" s="128">
        <f t="shared" si="978"/>
        <v>65.17</v>
      </c>
      <c r="GG154" s="128">
        <f t="shared" si="683"/>
        <v>994.91759391856169</v>
      </c>
      <c r="GH154" s="46">
        <f t="shared" si="684"/>
        <v>222.5587543455382</v>
      </c>
      <c r="GI154" s="46">
        <f t="shared" si="685"/>
        <v>772.35883957302349</v>
      </c>
      <c r="GJ154" s="51">
        <f t="shared" si="686"/>
        <v>132762.89376774989</v>
      </c>
      <c r="GK154" s="51">
        <f t="shared" si="979"/>
        <v>139668.03807118954</v>
      </c>
      <c r="GL154" s="153">
        <f t="shared" si="868"/>
        <v>10000</v>
      </c>
      <c r="GM154" s="45">
        <v>93</v>
      </c>
      <c r="GN154" s="46">
        <f t="shared" si="687"/>
        <v>1060.0899999999999</v>
      </c>
      <c r="GO154" s="46">
        <f t="shared" si="953"/>
        <v>65.17</v>
      </c>
      <c r="GP154" s="128">
        <f t="shared" si="869"/>
        <v>994.92</v>
      </c>
      <c r="GQ154" s="46">
        <f t="shared" si="688"/>
        <v>222.5583559833677</v>
      </c>
      <c r="GR154" s="46">
        <f t="shared" si="689"/>
        <v>772.36164401663223</v>
      </c>
      <c r="GS154" s="51">
        <f t="shared" si="690"/>
        <v>132762.65194600399</v>
      </c>
      <c r="GT154" s="57">
        <f t="shared" si="980"/>
        <v>139667.82132210003</v>
      </c>
      <c r="GU154" s="58">
        <f t="shared" si="691"/>
        <v>876.92633333333197</v>
      </c>
      <c r="GV154" s="52">
        <f t="shared" si="954"/>
        <v>61.129999999999995</v>
      </c>
      <c r="GW154" s="51">
        <f t="shared" si="870"/>
        <v>815.79633333333197</v>
      </c>
      <c r="GX154" s="57">
        <f t="shared" si="692"/>
        <v>123668.82100000003</v>
      </c>
      <c r="GY154" s="57">
        <f t="shared" si="981"/>
        <v>131010.98800000001</v>
      </c>
      <c r="GZ154" s="153">
        <f t="shared" si="871"/>
        <v>10000</v>
      </c>
      <c r="HA154" s="469">
        <f t="shared" si="693"/>
        <v>-876.92633333333197</v>
      </c>
      <c r="HB154" s="46">
        <f t="shared" si="694"/>
        <v>-1060.0899999999999</v>
      </c>
      <c r="HC154" s="46">
        <f t="shared" si="695"/>
        <v>-994.92</v>
      </c>
      <c r="HD154" s="48"/>
      <c r="HF154" s="45">
        <v>93</v>
      </c>
      <c r="HG154" s="46">
        <f t="shared" si="696"/>
        <v>1123.8775326810628</v>
      </c>
      <c r="HH154" s="46">
        <f t="shared" si="697"/>
        <v>250</v>
      </c>
      <c r="HI154" s="46">
        <f t="shared" si="698"/>
        <v>873.8775326810628</v>
      </c>
      <c r="HJ154" s="46">
        <f t="shared" si="699"/>
        <v>243.83829088183651</v>
      </c>
      <c r="HK154" s="46">
        <f t="shared" si="700"/>
        <v>630.03924179922626</v>
      </c>
      <c r="HL154" s="51">
        <f t="shared" si="701"/>
        <v>145672.93528730265</v>
      </c>
      <c r="HM154" s="153">
        <f t="shared" si="872"/>
        <v>10000</v>
      </c>
      <c r="HN154" s="58">
        <f t="shared" si="702"/>
        <v>933.33333333333724</v>
      </c>
      <c r="HO154" s="52">
        <f t="shared" si="703"/>
        <v>250</v>
      </c>
      <c r="HP154" s="51">
        <f t="shared" si="704"/>
        <v>683.33333333333724</v>
      </c>
      <c r="HQ154" s="57">
        <f t="shared" si="705"/>
        <v>136449.9999999991</v>
      </c>
      <c r="HR154" s="153">
        <f t="shared" si="873"/>
        <v>10000</v>
      </c>
      <c r="HS154" s="468">
        <f t="shared" si="706"/>
        <v>-933.33333333333724</v>
      </c>
      <c r="HT154" s="46">
        <f t="shared" si="707"/>
        <v>-1123.8775326810628</v>
      </c>
      <c r="HU154" s="46">
        <f t="shared" si="708"/>
        <v>-873.8775326810628</v>
      </c>
      <c r="HV154" s="48"/>
      <c r="HW154" s="29"/>
      <c r="HX154" s="45">
        <v>93</v>
      </c>
      <c r="HY154" s="128">
        <f t="shared" si="709"/>
        <v>1124.3399999999999</v>
      </c>
      <c r="HZ154" s="46">
        <f t="shared" si="710"/>
        <v>211</v>
      </c>
      <c r="IA154" s="46">
        <f t="shared" si="711"/>
        <v>913.34</v>
      </c>
      <c r="IB154" s="46">
        <f t="shared" si="712"/>
        <v>244.21380866196697</v>
      </c>
      <c r="IC154" s="46">
        <f t="shared" si="713"/>
        <v>669.1261913380331</v>
      </c>
      <c r="ID154" s="51">
        <f t="shared" si="714"/>
        <v>145859.15900584214</v>
      </c>
      <c r="IE154" s="153">
        <f t="shared" si="874"/>
        <v>10000</v>
      </c>
      <c r="IF154" s="58">
        <f t="shared" si="715"/>
        <v>930.14625019664186</v>
      </c>
      <c r="IG154" s="52">
        <f t="shared" si="716"/>
        <v>197.1</v>
      </c>
      <c r="IH154" s="51">
        <f t="shared" si="717"/>
        <v>733.04625019664184</v>
      </c>
      <c r="II154" s="57">
        <f t="shared" si="875"/>
        <v>136146.4987317124</v>
      </c>
      <c r="IJ154" s="153">
        <f t="shared" si="876"/>
        <v>10000</v>
      </c>
      <c r="IK154" s="468">
        <f t="shared" si="718"/>
        <v>-930.14625019664186</v>
      </c>
      <c r="IL154" s="46">
        <f t="shared" si="719"/>
        <v>-1124.3399999999999</v>
      </c>
      <c r="IM154" s="46">
        <f t="shared" si="720"/>
        <v>-913.34</v>
      </c>
      <c r="IN154" s="48"/>
      <c r="IO154" s="53">
        <f t="shared" si="721"/>
        <v>211.01303249870293</v>
      </c>
      <c r="IQ154" s="45">
        <v>93</v>
      </c>
      <c r="IR154" s="128">
        <f t="shared" si="722"/>
        <v>1126.4568749999989</v>
      </c>
      <c r="IS154" s="128">
        <f t="shared" si="723"/>
        <v>215.16</v>
      </c>
      <c r="IT154" s="128">
        <f t="shared" si="724"/>
        <v>911.29687499999898</v>
      </c>
      <c r="IU154" s="46">
        <f t="shared" si="902"/>
        <v>244.64</v>
      </c>
      <c r="IV154" s="46">
        <f t="shared" si="725"/>
        <v>666.65687499999899</v>
      </c>
      <c r="IW154" s="51">
        <f t="shared" si="726"/>
        <v>146118.99062500021</v>
      </c>
      <c r="IX154" s="199">
        <f t="shared" si="877"/>
        <v>10000</v>
      </c>
      <c r="IY154" s="128">
        <f t="shared" si="727"/>
        <v>211.23601909720639</v>
      </c>
      <c r="IZ154" s="408">
        <f t="shared" si="728"/>
        <v>0</v>
      </c>
      <c r="JA154" s="58">
        <f t="shared" si="729"/>
        <v>931.95916666666494</v>
      </c>
      <c r="JB154" s="52">
        <f t="shared" si="730"/>
        <v>201</v>
      </c>
      <c r="JC154" s="51">
        <f t="shared" si="731"/>
        <v>730.95916666666494</v>
      </c>
      <c r="JD154" s="57">
        <f t="shared" si="732"/>
        <v>136401.4175000001</v>
      </c>
      <c r="JE154" s="280">
        <f t="shared" si="733"/>
        <v>10000</v>
      </c>
      <c r="JF154" s="280">
        <f t="shared" si="734"/>
        <v>0</v>
      </c>
      <c r="JG154" s="468">
        <f t="shared" si="735"/>
        <v>-931.95916666666494</v>
      </c>
      <c r="JH154" s="46">
        <f t="shared" si="736"/>
        <v>-1126.4568749999989</v>
      </c>
      <c r="JI154" s="46">
        <f t="shared" si="737"/>
        <v>-911.29687499999898</v>
      </c>
      <c r="JJ154" s="48"/>
      <c r="JL154" s="45">
        <v>93</v>
      </c>
      <c r="JM154" s="46">
        <f t="shared" si="738"/>
        <v>1124.4930833333331</v>
      </c>
      <c r="JN154" s="46">
        <f t="shared" si="739"/>
        <v>204.2</v>
      </c>
      <c r="JO154" s="128">
        <f t="shared" si="740"/>
        <v>920.29308333333302</v>
      </c>
      <c r="JP154" s="46">
        <f t="shared" si="878"/>
        <v>244.28</v>
      </c>
      <c r="JQ154" s="46">
        <f t="shared" si="741"/>
        <v>676.01308333333304</v>
      </c>
      <c r="JR154" s="51">
        <f t="shared" si="742"/>
        <v>145890.08324999997</v>
      </c>
      <c r="JS154" s="51">
        <f t="shared" si="982"/>
        <v>138883.81024364859</v>
      </c>
      <c r="JT154" s="199">
        <f t="shared" si="879"/>
        <v>10000</v>
      </c>
      <c r="JU154" s="128">
        <f t="shared" si="743"/>
        <v>204.19230885588465</v>
      </c>
      <c r="JV154" s="408">
        <f t="shared" si="744"/>
        <v>0</v>
      </c>
      <c r="JW154" s="58">
        <f t="shared" si="745"/>
        <v>930.37233333333074</v>
      </c>
      <c r="JX154" s="52">
        <f t="shared" si="746"/>
        <v>191.14</v>
      </c>
      <c r="JY154" s="51">
        <f t="shared" si="747"/>
        <v>739.23233333333076</v>
      </c>
      <c r="JZ154" s="51">
        <f t="shared" si="748"/>
        <v>136191.31300000034</v>
      </c>
      <c r="KA154" s="199">
        <f t="shared" si="983"/>
        <v>129999.99999999921</v>
      </c>
      <c r="KB154" s="128">
        <f t="shared" si="880"/>
        <v>10000</v>
      </c>
      <c r="KC154" s="204">
        <f t="shared" si="749"/>
        <v>0</v>
      </c>
      <c r="KD154" s="468">
        <f t="shared" si="881"/>
        <v>-930.37233333333074</v>
      </c>
      <c r="KE154" s="46">
        <f t="shared" si="750"/>
        <v>-1124.4930833333331</v>
      </c>
      <c r="KF154" s="46">
        <f t="shared" si="751"/>
        <v>-920.29308333333302</v>
      </c>
      <c r="KG154" s="48"/>
      <c r="KI154" s="45">
        <v>93</v>
      </c>
      <c r="KJ154" s="46">
        <f t="shared" si="752"/>
        <v>1124.4890404061762</v>
      </c>
      <c r="KK154" s="46">
        <f t="shared" si="753"/>
        <v>207.76</v>
      </c>
      <c r="KL154" s="128">
        <f t="shared" si="754"/>
        <v>916.72904040617618</v>
      </c>
      <c r="KM154" s="46">
        <f t="shared" si="755"/>
        <v>244.25229823152767</v>
      </c>
      <c r="KN154" s="46">
        <f t="shared" si="756"/>
        <v>672.47674217464851</v>
      </c>
      <c r="KO154" s="51">
        <f t="shared" si="757"/>
        <v>145878.90219674195</v>
      </c>
      <c r="KP154" s="199">
        <f t="shared" si="984"/>
        <v>143268.91866023195</v>
      </c>
      <c r="KQ154" s="199">
        <f t="shared" si="882"/>
        <v>10000</v>
      </c>
      <c r="KR154" s="128">
        <f t="shared" si="758"/>
        <v>269.39881537193793</v>
      </c>
      <c r="KS154" s="408">
        <f t="shared" si="759"/>
        <v>0</v>
      </c>
      <c r="KT154" s="45">
        <v>93</v>
      </c>
      <c r="KU154" s="46">
        <f t="shared" si="883"/>
        <v>1124.49</v>
      </c>
      <c r="KV154" s="46">
        <f t="shared" si="760"/>
        <v>207.76</v>
      </c>
      <c r="KW154" s="128">
        <f t="shared" si="761"/>
        <v>916.73</v>
      </c>
      <c r="KX154" s="46">
        <f t="shared" si="762"/>
        <v>244.25213935665627</v>
      </c>
      <c r="KY154" s="46">
        <f t="shared" si="763"/>
        <v>672.47786064334377</v>
      </c>
      <c r="KZ154" s="51">
        <f t="shared" si="764"/>
        <v>145878.8057533504</v>
      </c>
      <c r="LA154" s="153">
        <f t="shared" si="985"/>
        <v>143268.91866023195</v>
      </c>
      <c r="LB154" s="58">
        <f t="shared" si="995"/>
        <v>930.59633333333579</v>
      </c>
      <c r="LC154" s="52">
        <f t="shared" si="766"/>
        <v>195.3</v>
      </c>
      <c r="LD154" s="51">
        <f t="shared" si="767"/>
        <v>735.29633333333572</v>
      </c>
      <c r="LE154" s="51">
        <f t="shared" si="768"/>
        <v>136211.76099999997</v>
      </c>
      <c r="LF154" s="51">
        <f t="shared" si="986"/>
        <v>134681.57199999981</v>
      </c>
      <c r="LG154" s="128">
        <f t="shared" si="769"/>
        <v>10000</v>
      </c>
      <c r="LH154" s="204">
        <f t="shared" si="770"/>
        <v>0</v>
      </c>
      <c r="LI154" s="479">
        <f t="shared" si="771"/>
        <v>-930.59633333333579</v>
      </c>
      <c r="LJ154" s="46">
        <f t="shared" si="884"/>
        <v>-1124.49</v>
      </c>
      <c r="LK154" s="46">
        <f t="shared" si="885"/>
        <v>-916.73</v>
      </c>
      <c r="LL154" s="48"/>
      <c r="LN154" s="45">
        <v>93</v>
      </c>
      <c r="LO154" s="46">
        <f t="shared" si="772"/>
        <v>1123.1238136873469</v>
      </c>
      <c r="LP154" s="46">
        <f t="shared" si="955"/>
        <v>306.66000000000003</v>
      </c>
      <c r="LQ154" s="46">
        <f t="shared" si="773"/>
        <v>816.46381368734683</v>
      </c>
      <c r="LR154" s="46">
        <f t="shared" si="774"/>
        <v>243.29748501778192</v>
      </c>
      <c r="LS154" s="46">
        <f t="shared" si="775"/>
        <v>573.1663286695649</v>
      </c>
      <c r="LT154" s="51">
        <f t="shared" si="776"/>
        <v>145405.3246819996</v>
      </c>
      <c r="LU154" s="199">
        <f t="shared" si="886"/>
        <v>10000</v>
      </c>
      <c r="LV154" s="58">
        <f t="shared" si="777"/>
        <v>933.33033333333128</v>
      </c>
      <c r="LW154" s="52">
        <f t="shared" si="956"/>
        <v>306.66000000000003</v>
      </c>
      <c r="LX154" s="51">
        <f t="shared" si="778"/>
        <v>626.6703333333312</v>
      </c>
      <c r="LY154" s="51">
        <f t="shared" si="779"/>
        <v>136279.57899999953</v>
      </c>
      <c r="LZ154" s="46">
        <f t="shared" si="887"/>
        <v>306.66000000000003</v>
      </c>
      <c r="MA154" s="199">
        <f t="shared" si="888"/>
        <v>10000</v>
      </c>
      <c r="MB154" s="468">
        <f t="shared" si="780"/>
        <v>-933.33033333333128</v>
      </c>
      <c r="MC154" s="46">
        <f t="shared" si="781"/>
        <v>-1123.1238136873469</v>
      </c>
      <c r="MD154" s="46">
        <f t="shared" si="782"/>
        <v>-816.46381368734683</v>
      </c>
      <c r="ME154" s="48"/>
      <c r="MG154" s="45">
        <v>93</v>
      </c>
      <c r="MH154" s="46">
        <f t="shared" si="783"/>
        <v>1076.608661999408</v>
      </c>
      <c r="MI154" s="46">
        <f t="shared" si="957"/>
        <v>163.86</v>
      </c>
      <c r="MJ154" s="46">
        <f t="shared" si="784"/>
        <v>912.748661999408</v>
      </c>
      <c r="MK154" s="46">
        <f t="shared" si="785"/>
        <v>234.09274111293169</v>
      </c>
      <c r="ML154" s="46">
        <f t="shared" si="786"/>
        <v>678.65592088647634</v>
      </c>
      <c r="MM154" s="51">
        <f t="shared" si="787"/>
        <v>139776.98874687255</v>
      </c>
      <c r="MN154" s="199">
        <f t="shared" si="889"/>
        <v>10000</v>
      </c>
      <c r="MO154" s="58">
        <f t="shared" si="788"/>
        <v>889.32945707741396</v>
      </c>
      <c r="MP154" s="52">
        <f t="shared" si="958"/>
        <v>152.83999999999997</v>
      </c>
      <c r="MQ154" s="51">
        <f t="shared" si="789"/>
        <v>736.48945707741404</v>
      </c>
      <c r="MR154" s="57">
        <f t="shared" si="790"/>
        <v>130278.07049180048</v>
      </c>
      <c r="MS154" s="199">
        <f t="shared" si="890"/>
        <v>10000</v>
      </c>
      <c r="MT154" s="468">
        <f t="shared" si="891"/>
        <v>-889.32945707741396</v>
      </c>
      <c r="MU154" s="46">
        <f t="shared" si="791"/>
        <v>-1076.608661999408</v>
      </c>
      <c r="MV154" s="46">
        <f t="shared" si="792"/>
        <v>-912.748661999408</v>
      </c>
      <c r="MW154" s="48"/>
      <c r="MY154" s="45">
        <v>93</v>
      </c>
      <c r="MZ154" s="46">
        <f t="shared" si="793"/>
        <v>1076.608661999408</v>
      </c>
      <c r="NA154" s="46">
        <f t="shared" si="959"/>
        <v>163.86</v>
      </c>
      <c r="NB154" s="128">
        <f t="shared" si="794"/>
        <v>912.748661999408</v>
      </c>
      <c r="NC154" s="46">
        <f t="shared" si="795"/>
        <v>234.09274111293169</v>
      </c>
      <c r="ND154" s="46">
        <f t="shared" si="796"/>
        <v>678.65592088647634</v>
      </c>
      <c r="NE154" s="51">
        <f t="shared" si="797"/>
        <v>139776.98874687255</v>
      </c>
      <c r="NF154" s="153">
        <f t="shared" si="892"/>
        <v>10000</v>
      </c>
      <c r="NG154" s="45">
        <v>93</v>
      </c>
      <c r="NH154" s="46">
        <f t="shared" si="798"/>
        <v>1076.6099999999999</v>
      </c>
      <c r="NI154" s="46">
        <f t="shared" si="960"/>
        <v>163.86</v>
      </c>
      <c r="NJ154" s="128">
        <f t="shared" si="893"/>
        <v>912.75</v>
      </c>
      <c r="NK154" s="46">
        <f t="shared" si="894"/>
        <v>234.09250229866271</v>
      </c>
      <c r="NL154" s="46">
        <f t="shared" si="799"/>
        <v>678.65749770133732</v>
      </c>
      <c r="NM154" s="51">
        <f t="shared" si="800"/>
        <v>139776.84388149629</v>
      </c>
      <c r="NN154" s="58">
        <f t="shared" si="801"/>
        <v>888.78037499999857</v>
      </c>
      <c r="NO154" s="52">
        <f t="shared" si="961"/>
        <v>152.89999999999998</v>
      </c>
      <c r="NP154" s="51">
        <f t="shared" si="802"/>
        <v>735.88037499999859</v>
      </c>
      <c r="NQ154" s="57">
        <f t="shared" si="803"/>
        <v>130331.5251250002</v>
      </c>
      <c r="NR154" s="153">
        <f t="shared" si="895"/>
        <v>10000</v>
      </c>
      <c r="NS154" s="469">
        <f t="shared" si="804"/>
        <v>-888.78037499999857</v>
      </c>
      <c r="NT154" s="46">
        <f t="shared" si="805"/>
        <v>-1076.6099999999999</v>
      </c>
      <c r="NU154" s="46">
        <f t="shared" si="806"/>
        <v>-912.75</v>
      </c>
      <c r="NV154" s="48"/>
      <c r="NX154" s="45">
        <v>93</v>
      </c>
      <c r="NY154" s="46">
        <f t="shared" si="807"/>
        <v>1076.6456011701148</v>
      </c>
      <c r="NZ154" s="46">
        <f t="shared" si="962"/>
        <v>162.01999999999998</v>
      </c>
      <c r="OA154" s="46">
        <f t="shared" si="808"/>
        <v>914.62560117011481</v>
      </c>
      <c r="OB154" s="46">
        <f t="shared" si="809"/>
        <v>234.10511980173996</v>
      </c>
      <c r="OC154" s="46">
        <f t="shared" si="810"/>
        <v>680.52048136837482</v>
      </c>
      <c r="OD154" s="51">
        <f t="shared" si="811"/>
        <v>139782.55139967558</v>
      </c>
      <c r="OE154" s="57">
        <f t="shared" si="987"/>
        <v>138883.81024364859</v>
      </c>
      <c r="OF154" s="153">
        <f t="shared" si="896"/>
        <v>10000</v>
      </c>
      <c r="OG154" s="58">
        <f t="shared" si="812"/>
        <v>889.48383333333379</v>
      </c>
      <c r="OH154" s="241">
        <f t="shared" si="988"/>
        <v>151.64999999999998</v>
      </c>
      <c r="OI154" s="51">
        <f t="shared" si="813"/>
        <v>737.83383333333381</v>
      </c>
      <c r="OJ154" s="51">
        <f t="shared" si="814"/>
        <v>130299.17349999992</v>
      </c>
      <c r="OK154" s="153">
        <f t="shared" si="989"/>
        <v>129999.99999999921</v>
      </c>
      <c r="OL154" s="153">
        <f t="shared" si="897"/>
        <v>10000</v>
      </c>
      <c r="OM154" s="468">
        <f t="shared" si="898"/>
        <v>-889.48383333333379</v>
      </c>
      <c r="ON154" s="46">
        <f t="shared" si="899"/>
        <v>-1076.6456011701148</v>
      </c>
      <c r="OO154" s="46">
        <f t="shared" si="815"/>
        <v>-914.62560117011481</v>
      </c>
      <c r="OP154" s="48"/>
      <c r="OR154" s="45">
        <v>93</v>
      </c>
      <c r="OS154" s="46">
        <f t="shared" si="816"/>
        <v>1076.765700416463</v>
      </c>
      <c r="OT154" s="46">
        <f t="shared" si="963"/>
        <v>162.94</v>
      </c>
      <c r="OU154" s="128">
        <f t="shared" si="817"/>
        <v>913.82570041646295</v>
      </c>
      <c r="OV154" s="46">
        <f t="shared" si="818"/>
        <v>234.125246229033</v>
      </c>
      <c r="OW154" s="46">
        <f t="shared" si="819"/>
        <v>679.70045418742995</v>
      </c>
      <c r="OX154" s="51">
        <f t="shared" si="820"/>
        <v>139795.44728323235</v>
      </c>
      <c r="OY154" s="51">
        <f t="shared" si="990"/>
        <v>139668.03807118954</v>
      </c>
      <c r="OZ154" s="153">
        <f t="shared" si="900"/>
        <v>10000</v>
      </c>
      <c r="PA154" s="45">
        <v>93</v>
      </c>
      <c r="PB154" s="46">
        <f t="shared" si="821"/>
        <v>1076.765700416463</v>
      </c>
      <c r="PC154" s="46">
        <f t="shared" si="991"/>
        <v>162.94</v>
      </c>
      <c r="PD154" s="128">
        <f t="shared" si="822"/>
        <v>913.82570041646295</v>
      </c>
      <c r="PE154" s="46">
        <f t="shared" si="823"/>
        <v>234.125246229033</v>
      </c>
      <c r="PF154" s="46">
        <f t="shared" si="824"/>
        <v>679.70045418742995</v>
      </c>
      <c r="PG154" s="51">
        <f t="shared" si="825"/>
        <v>139795.44728323235</v>
      </c>
      <c r="PH154" s="57">
        <f t="shared" si="992"/>
        <v>139667.82132210003</v>
      </c>
      <c r="PI154" s="688">
        <f t="shared" si="826"/>
        <v>889.6533333333341</v>
      </c>
      <c r="PJ154" s="52">
        <f t="shared" si="993"/>
        <v>152.83999999999997</v>
      </c>
      <c r="PK154" s="51">
        <f t="shared" si="827"/>
        <v>736.81333333333419</v>
      </c>
      <c r="PL154" s="57">
        <f t="shared" si="828"/>
        <v>130320.52000000037</v>
      </c>
      <c r="PM154" s="57">
        <f t="shared" si="994"/>
        <v>131010.98800000001</v>
      </c>
      <c r="PN154" s="153">
        <f t="shared" si="901"/>
        <v>10000</v>
      </c>
      <c r="PO154" s="469">
        <f t="shared" si="829"/>
        <v>-889.6533333333341</v>
      </c>
      <c r="PP154" s="46">
        <f t="shared" si="830"/>
        <v>-1076.765700416463</v>
      </c>
      <c r="PQ154" s="46">
        <f t="shared" si="831"/>
        <v>-913.82570041646295</v>
      </c>
      <c r="PR154" s="48"/>
    </row>
    <row r="155" spans="2:434" hidden="1" x14ac:dyDescent="0.3">
      <c r="B155" s="45">
        <v>94</v>
      </c>
      <c r="C155" s="46">
        <f t="shared" si="596"/>
        <v>1111.77</v>
      </c>
      <c r="D155" s="46">
        <f t="shared" si="597"/>
        <v>100</v>
      </c>
      <c r="E155" s="46">
        <f t="shared" si="598"/>
        <v>1011.77</v>
      </c>
      <c r="F155" s="46">
        <f t="shared" si="599"/>
        <v>219.69022842183162</v>
      </c>
      <c r="G155" s="46">
        <f t="shared" si="600"/>
        <v>792.07977157816833</v>
      </c>
      <c r="H155" s="51">
        <f t="shared" si="601"/>
        <v>131022.0572815208</v>
      </c>
      <c r="I155" s="58">
        <f t="shared" si="602"/>
        <v>933.33333333333337</v>
      </c>
      <c r="J155" s="52">
        <f t="shared" si="603"/>
        <v>100</v>
      </c>
      <c r="K155" s="51">
        <f t="shared" si="604"/>
        <v>833.33333333333337</v>
      </c>
      <c r="L155" s="57">
        <f t="shared" si="605"/>
        <v>121666.66666666593</v>
      </c>
      <c r="M155" s="468">
        <f t="shared" si="832"/>
        <v>-933.33333333333337</v>
      </c>
      <c r="N155" s="46">
        <f t="shared" si="833"/>
        <v>-1111.77</v>
      </c>
      <c r="O155" s="47"/>
      <c r="P155" s="46">
        <f t="shared" si="834"/>
        <v>-1011.77</v>
      </c>
      <c r="Q155" s="48"/>
      <c r="R155" s="29"/>
      <c r="S155" s="29"/>
      <c r="T155" s="45">
        <v>94</v>
      </c>
      <c r="U155" s="46">
        <f t="shared" si="606"/>
        <v>1134.8900000000001</v>
      </c>
      <c r="V155" s="46">
        <f t="shared" si="607"/>
        <v>123.12</v>
      </c>
      <c r="W155" s="46">
        <f t="shared" si="835"/>
        <v>1011.77</v>
      </c>
      <c r="X155" s="46">
        <f t="shared" si="608"/>
        <v>219.69022842183162</v>
      </c>
      <c r="Y155" s="46">
        <f t="shared" si="609"/>
        <v>792.07977157816833</v>
      </c>
      <c r="Z155" s="51">
        <f t="shared" si="610"/>
        <v>131022.0572815208</v>
      </c>
      <c r="AA155" s="58">
        <f t="shared" si="611"/>
        <v>947.75333333333333</v>
      </c>
      <c r="AB155" s="52">
        <f t="shared" si="612"/>
        <v>114.42</v>
      </c>
      <c r="AC155" s="51">
        <f t="shared" si="613"/>
        <v>833.33333333333337</v>
      </c>
      <c r="AD155" s="57">
        <f t="shared" si="614"/>
        <v>121666.66666666593</v>
      </c>
      <c r="AE155" s="468">
        <f t="shared" si="836"/>
        <v>-947.75333333333333</v>
      </c>
      <c r="AF155" s="46">
        <f t="shared" si="615"/>
        <v>-1134.8900000000001</v>
      </c>
      <c r="AG155" s="47"/>
      <c r="AH155" s="46">
        <f t="shared" si="837"/>
        <v>-1011.77</v>
      </c>
      <c r="AI155" s="48"/>
      <c r="AJ155" s="29"/>
      <c r="AK155" s="45">
        <v>94</v>
      </c>
      <c r="AL155" s="46">
        <f t="shared" si="616"/>
        <v>1117.72</v>
      </c>
      <c r="AM155" s="46"/>
      <c r="AN155" s="46"/>
      <c r="AO155" s="46">
        <f t="shared" si="617"/>
        <v>123.58</v>
      </c>
      <c r="AP155" s="128">
        <f t="shared" si="618"/>
        <v>994.14</v>
      </c>
      <c r="AQ155" s="128"/>
      <c r="AR155" s="128"/>
      <c r="AS155" s="46">
        <f t="shared" si="619"/>
        <v>227.80258135281096</v>
      </c>
      <c r="AT155" s="46">
        <f t="shared" si="620"/>
        <v>766.337418647189</v>
      </c>
      <c r="AU155" s="51"/>
      <c r="AV155" s="51"/>
      <c r="AW155" s="51">
        <f t="shared" si="621"/>
        <v>135915.21139303938</v>
      </c>
      <c r="AX155" s="58">
        <f t="shared" si="622"/>
        <v>927.38215694565588</v>
      </c>
      <c r="AY155" s="52"/>
      <c r="AZ155" s="52"/>
      <c r="BA155" s="52">
        <f t="shared" si="623"/>
        <v>115.36</v>
      </c>
      <c r="BB155" s="51">
        <f t="shared" si="624"/>
        <v>812.02215694565587</v>
      </c>
      <c r="BC155" s="51"/>
      <c r="BD155" s="51"/>
      <c r="BE155" s="57">
        <f t="shared" si="625"/>
        <v>126789.39724710831</v>
      </c>
      <c r="BF155" s="468">
        <f t="shared" si="626"/>
        <v>-927.38215694565588</v>
      </c>
      <c r="BG155" s="46">
        <f t="shared" si="627"/>
        <v>-1117.72</v>
      </c>
      <c r="BH155" s="46">
        <f t="shared" si="628"/>
        <v>-994.14</v>
      </c>
      <c r="BI155" s="48"/>
      <c r="BJ155" s="12"/>
      <c r="BK155" s="45">
        <v>94</v>
      </c>
      <c r="BL155" s="46">
        <f t="shared" si="838"/>
        <v>1136.19</v>
      </c>
      <c r="BM155" s="46">
        <f t="shared" si="839"/>
        <v>124.42</v>
      </c>
      <c r="BN155" s="46">
        <f t="shared" si="840"/>
        <v>1011.77</v>
      </c>
      <c r="BO155" s="46">
        <f t="shared" si="629"/>
        <v>219.69022842183162</v>
      </c>
      <c r="BP155" s="46">
        <f t="shared" si="630"/>
        <v>792.07977157816833</v>
      </c>
      <c r="BQ155" s="51">
        <f t="shared" si="631"/>
        <v>131022.0572815208</v>
      </c>
      <c r="BR155" s="57">
        <f t="shared" si="964"/>
        <v>138883.81024364859</v>
      </c>
      <c r="BS155" s="58">
        <f t="shared" si="632"/>
        <v>949.79333333333341</v>
      </c>
      <c r="BT155" s="52">
        <f t="shared" si="841"/>
        <v>116.46</v>
      </c>
      <c r="BU155" s="51">
        <f t="shared" si="633"/>
        <v>833.33333333333337</v>
      </c>
      <c r="BV155" s="51">
        <f t="shared" si="634"/>
        <v>121666.66666666593</v>
      </c>
      <c r="BW155" s="153">
        <f t="shared" si="965"/>
        <v>129999.99999999921</v>
      </c>
      <c r="BX155" s="468">
        <f t="shared" si="842"/>
        <v>-949.79333333333341</v>
      </c>
      <c r="BY155" s="46">
        <f t="shared" si="843"/>
        <v>-1136.19</v>
      </c>
      <c r="BZ155" s="46">
        <f t="shared" si="635"/>
        <v>-1011.77</v>
      </c>
      <c r="CA155" s="48"/>
      <c r="CB155" s="29"/>
      <c r="CC155" s="45">
        <v>94</v>
      </c>
      <c r="CD155" s="128">
        <f t="shared" si="636"/>
        <v>1117.6300000000001</v>
      </c>
      <c r="CE155" s="46">
        <f t="shared" si="844"/>
        <v>124.88</v>
      </c>
      <c r="CF155" s="128">
        <f t="shared" si="637"/>
        <v>992.75</v>
      </c>
      <c r="CG155" s="46">
        <f t="shared" si="845"/>
        <v>227.39631327579434</v>
      </c>
      <c r="CH155" s="46">
        <f t="shared" si="638"/>
        <v>765.35368672420566</v>
      </c>
      <c r="CI155" s="51">
        <f t="shared" si="639"/>
        <v>135672.43427875239</v>
      </c>
      <c r="CJ155" s="199">
        <f t="shared" si="966"/>
        <v>143268.91866023195</v>
      </c>
      <c r="CK155" s="153">
        <f t="shared" si="846"/>
        <v>10000</v>
      </c>
      <c r="CL155" s="45">
        <v>94</v>
      </c>
      <c r="CM155" s="46">
        <f t="shared" si="847"/>
        <v>1117.6300000000001</v>
      </c>
      <c r="CN155" s="128">
        <f t="shared" si="640"/>
        <v>124.88</v>
      </c>
      <c r="CO155" s="128">
        <f t="shared" si="641"/>
        <v>992.75</v>
      </c>
      <c r="CP155" s="46">
        <f t="shared" si="642"/>
        <v>227.39631327579434</v>
      </c>
      <c r="CQ155" s="46">
        <f t="shared" si="643"/>
        <v>765.35368672420566</v>
      </c>
      <c r="CR155" s="51">
        <f t="shared" si="644"/>
        <v>135672.43427875239</v>
      </c>
      <c r="CS155" s="153">
        <f t="shared" si="967"/>
        <v>143268.91866023195</v>
      </c>
      <c r="CT155" s="58">
        <f t="shared" si="645"/>
        <v>927.86033333333398</v>
      </c>
      <c r="CU155" s="52">
        <f t="shared" si="848"/>
        <v>117.38</v>
      </c>
      <c r="CV155" s="51">
        <f t="shared" si="849"/>
        <v>810.48033333333399</v>
      </c>
      <c r="CW155" s="51">
        <f t="shared" si="646"/>
        <v>126576.76866666641</v>
      </c>
      <c r="CX155" s="57">
        <f t="shared" si="968"/>
        <v>134681.57199999981</v>
      </c>
      <c r="CY155" s="153">
        <f t="shared" si="850"/>
        <v>10000</v>
      </c>
      <c r="CZ155" s="479">
        <f t="shared" si="647"/>
        <v>-927.86033333333398</v>
      </c>
      <c r="DA155" s="46">
        <f t="shared" si="851"/>
        <v>-1117.6300000000001</v>
      </c>
      <c r="DB155" s="46">
        <f t="shared" si="852"/>
        <v>-992.75</v>
      </c>
      <c r="DC155" s="48"/>
      <c r="DE155" s="45">
        <v>94</v>
      </c>
      <c r="DF155" s="46">
        <f t="shared" si="648"/>
        <v>1105.0999999999999</v>
      </c>
      <c r="DG155" s="46">
        <f t="shared" si="969"/>
        <v>93.33</v>
      </c>
      <c r="DH155" s="46">
        <f t="shared" si="649"/>
        <v>1011.77</v>
      </c>
      <c r="DI155" s="46">
        <f t="shared" si="650"/>
        <v>219.69022842183162</v>
      </c>
      <c r="DJ155" s="46">
        <f t="shared" si="651"/>
        <v>792.07977157816833</v>
      </c>
      <c r="DK155" s="51">
        <f t="shared" si="652"/>
        <v>131022.0572815208</v>
      </c>
      <c r="DL155" s="58">
        <f t="shared" si="653"/>
        <v>926.66333333333341</v>
      </c>
      <c r="DM155" s="52">
        <f t="shared" si="970"/>
        <v>93.33</v>
      </c>
      <c r="DN155" s="51">
        <f t="shared" si="654"/>
        <v>833.33333333333337</v>
      </c>
      <c r="DO155" s="57">
        <f t="shared" si="655"/>
        <v>121666.66666666593</v>
      </c>
      <c r="DP155" s="468">
        <f t="shared" si="853"/>
        <v>-926.66333333333341</v>
      </c>
      <c r="DQ155" s="46">
        <f t="shared" si="854"/>
        <v>-1105.0999999999999</v>
      </c>
      <c r="DR155" s="47"/>
      <c r="DS155" s="46">
        <f t="shared" si="855"/>
        <v>-1011.77</v>
      </c>
      <c r="DT155" s="48"/>
      <c r="DU155" s="29"/>
      <c r="DV155" s="45">
        <v>94</v>
      </c>
      <c r="DW155" s="46">
        <f t="shared" si="856"/>
        <v>1073.27</v>
      </c>
      <c r="DX155" s="46">
        <f t="shared" si="971"/>
        <v>61.5</v>
      </c>
      <c r="DY155" s="46">
        <f t="shared" si="857"/>
        <v>1011.77</v>
      </c>
      <c r="DZ155" s="46">
        <f t="shared" si="656"/>
        <v>219.69022842183162</v>
      </c>
      <c r="EA155" s="46">
        <f t="shared" si="657"/>
        <v>792.07977157816833</v>
      </c>
      <c r="EB155" s="51">
        <f t="shared" si="658"/>
        <v>131022.0572815208</v>
      </c>
      <c r="EC155" s="58">
        <f t="shared" si="659"/>
        <v>890.49333333333334</v>
      </c>
      <c r="ED155" s="52">
        <f t="shared" si="972"/>
        <v>57.16</v>
      </c>
      <c r="EE155" s="51">
        <f t="shared" si="660"/>
        <v>833.33333333333337</v>
      </c>
      <c r="EF155" s="57">
        <f t="shared" si="661"/>
        <v>121666.66666666593</v>
      </c>
      <c r="EG155" s="468">
        <f t="shared" si="858"/>
        <v>-890.49333333333334</v>
      </c>
      <c r="EH155" s="46">
        <f t="shared" si="859"/>
        <v>-1073.27</v>
      </c>
      <c r="EI155" s="47"/>
      <c r="EJ155" s="46">
        <f t="shared" si="860"/>
        <v>-1011.77</v>
      </c>
      <c r="EK155" s="48"/>
      <c r="EL155" s="29"/>
      <c r="EM155" s="45">
        <v>94</v>
      </c>
      <c r="EN155" s="46">
        <f t="shared" si="949"/>
        <v>1058.0868689014749</v>
      </c>
      <c r="EO155" s="46">
        <f t="shared" si="973"/>
        <v>61.980000000000004</v>
      </c>
      <c r="EP155" s="128">
        <f t="shared" si="662"/>
        <v>996.10686890147485</v>
      </c>
      <c r="EQ155" s="46">
        <f t="shared" si="663"/>
        <v>221.38825929815948</v>
      </c>
      <c r="ER155" s="46">
        <f t="shared" si="664"/>
        <v>774.71860960331537</v>
      </c>
      <c r="ES155" s="51">
        <f t="shared" si="665"/>
        <v>132058.23696929237</v>
      </c>
      <c r="ET155" s="153">
        <f t="shared" si="861"/>
        <v>10000</v>
      </c>
      <c r="EU155" s="45">
        <v>94</v>
      </c>
      <c r="EV155" s="46">
        <f t="shared" si="666"/>
        <v>1058.0899999999999</v>
      </c>
      <c r="EW155" s="46">
        <f t="shared" si="974"/>
        <v>61.980000000000004</v>
      </c>
      <c r="EX155" s="128">
        <f t="shared" si="667"/>
        <v>996.11</v>
      </c>
      <c r="EY155" s="46">
        <f t="shared" si="668"/>
        <v>221.38771749884407</v>
      </c>
      <c r="EZ155" s="46">
        <f t="shared" si="669"/>
        <v>774.72228250115597</v>
      </c>
      <c r="FA155" s="51">
        <f t="shared" si="670"/>
        <v>132057.90821680528</v>
      </c>
      <c r="FB155" s="58">
        <f t="shared" si="671"/>
        <v>874.86920833333363</v>
      </c>
      <c r="FC155" s="52">
        <f t="shared" si="975"/>
        <v>57.730000000000004</v>
      </c>
      <c r="FD155" s="51">
        <f t="shared" si="862"/>
        <v>817.13920833333361</v>
      </c>
      <c r="FE155" s="57">
        <f t="shared" si="672"/>
        <v>122903.49441666651</v>
      </c>
      <c r="FF155" s="153">
        <f t="shared" si="863"/>
        <v>10000</v>
      </c>
      <c r="FG155" s="469">
        <f t="shared" si="673"/>
        <v>-874.86920833333363</v>
      </c>
      <c r="FH155" s="46">
        <f t="shared" si="674"/>
        <v>-1058.0899999999999</v>
      </c>
      <c r="FI155" s="46">
        <f t="shared" si="675"/>
        <v>-996.11</v>
      </c>
      <c r="FJ155" s="48"/>
      <c r="FL155" s="45">
        <v>94</v>
      </c>
      <c r="FM155" s="46">
        <f t="shared" si="864"/>
        <v>1076.58</v>
      </c>
      <c r="FN155" s="46">
        <f t="shared" si="950"/>
        <v>64.81</v>
      </c>
      <c r="FO155" s="46">
        <f t="shared" si="865"/>
        <v>1011.77</v>
      </c>
      <c r="FP155" s="46">
        <f t="shared" si="676"/>
        <v>219.69022842183162</v>
      </c>
      <c r="FQ155" s="46">
        <f t="shared" si="677"/>
        <v>792.07977157816833</v>
      </c>
      <c r="FR155" s="51">
        <f t="shared" si="678"/>
        <v>131022.0572815208</v>
      </c>
      <c r="FS155" s="57">
        <f t="shared" si="976"/>
        <v>138883.81024364859</v>
      </c>
      <c r="FT155" s="58">
        <f t="shared" si="679"/>
        <v>893.98333333333335</v>
      </c>
      <c r="FU155" s="241">
        <f t="shared" si="951"/>
        <v>60.650000000000006</v>
      </c>
      <c r="FV155" s="51">
        <f t="shared" si="680"/>
        <v>833.33333333333337</v>
      </c>
      <c r="FW155" s="51">
        <f t="shared" si="681"/>
        <v>121666.66666666593</v>
      </c>
      <c r="FX155" s="153">
        <f t="shared" si="977"/>
        <v>129999.99999999921</v>
      </c>
      <c r="FY155" s="468">
        <f t="shared" si="866"/>
        <v>-893.98333333333335</v>
      </c>
      <c r="FZ155" s="46">
        <f t="shared" si="867"/>
        <v>-1076.58</v>
      </c>
      <c r="GA155" s="46">
        <f t="shared" si="682"/>
        <v>-1011.77</v>
      </c>
      <c r="GB155" s="48"/>
      <c r="GD155" s="45">
        <v>94</v>
      </c>
      <c r="GE155" s="46">
        <f t="shared" si="952"/>
        <v>1060.0875939185617</v>
      </c>
      <c r="GF155" s="128">
        <f t="shared" si="978"/>
        <v>65.17</v>
      </c>
      <c r="GG155" s="128">
        <f t="shared" si="683"/>
        <v>994.91759391856169</v>
      </c>
      <c r="GH155" s="46">
        <f t="shared" si="684"/>
        <v>221.2714896129165</v>
      </c>
      <c r="GI155" s="46">
        <f t="shared" si="685"/>
        <v>773.64610430564517</v>
      </c>
      <c r="GJ155" s="51">
        <f t="shared" si="686"/>
        <v>131989.24766344426</v>
      </c>
      <c r="GK155" s="51">
        <f t="shared" si="979"/>
        <v>139668.03807118954</v>
      </c>
      <c r="GL155" s="153">
        <f t="shared" si="868"/>
        <v>10000</v>
      </c>
      <c r="GM155" s="45">
        <v>94</v>
      </c>
      <c r="GN155" s="46">
        <f t="shared" si="687"/>
        <v>1060.0899999999999</v>
      </c>
      <c r="GO155" s="46">
        <f t="shared" si="953"/>
        <v>65.17</v>
      </c>
      <c r="GP155" s="128">
        <f t="shared" si="869"/>
        <v>994.92</v>
      </c>
      <c r="GQ155" s="46">
        <f t="shared" si="688"/>
        <v>221.2710865766733</v>
      </c>
      <c r="GR155" s="46">
        <f t="shared" si="689"/>
        <v>773.64891342332669</v>
      </c>
      <c r="GS155" s="51">
        <f t="shared" si="690"/>
        <v>131989.00303258066</v>
      </c>
      <c r="GT155" s="57">
        <f t="shared" si="980"/>
        <v>139667.82132210003</v>
      </c>
      <c r="GU155" s="58">
        <f t="shared" si="691"/>
        <v>876.92633333333197</v>
      </c>
      <c r="GV155" s="52">
        <f t="shared" si="954"/>
        <v>61.129999999999995</v>
      </c>
      <c r="GW155" s="51">
        <f t="shared" si="870"/>
        <v>815.79633333333197</v>
      </c>
      <c r="GX155" s="57">
        <f t="shared" si="692"/>
        <v>122853.02466666669</v>
      </c>
      <c r="GY155" s="57">
        <f t="shared" si="981"/>
        <v>131010.98800000001</v>
      </c>
      <c r="GZ155" s="153">
        <f t="shared" si="871"/>
        <v>10000</v>
      </c>
      <c r="HA155" s="469">
        <f t="shared" si="693"/>
        <v>-876.92633333333197</v>
      </c>
      <c r="HB155" s="46">
        <f t="shared" si="694"/>
        <v>-1060.0899999999999</v>
      </c>
      <c r="HC155" s="46">
        <f t="shared" si="695"/>
        <v>-994.92</v>
      </c>
      <c r="HD155" s="48"/>
      <c r="HF155" s="45">
        <v>94</v>
      </c>
      <c r="HG155" s="46">
        <f t="shared" si="696"/>
        <v>1123.8775326810628</v>
      </c>
      <c r="HH155" s="46">
        <f t="shared" si="697"/>
        <v>250</v>
      </c>
      <c r="HI155" s="46">
        <f t="shared" si="698"/>
        <v>873.8775326810628</v>
      </c>
      <c r="HJ155" s="46">
        <f t="shared" si="699"/>
        <v>242.78822547883775</v>
      </c>
      <c r="HK155" s="46">
        <f t="shared" si="700"/>
        <v>631.08930720222509</v>
      </c>
      <c r="HL155" s="51">
        <f t="shared" si="701"/>
        <v>145041.84598010042</v>
      </c>
      <c r="HM155" s="153">
        <f t="shared" si="872"/>
        <v>10000</v>
      </c>
      <c r="HN155" s="58">
        <f t="shared" si="702"/>
        <v>933.33333333333724</v>
      </c>
      <c r="HO155" s="52">
        <f t="shared" si="703"/>
        <v>250</v>
      </c>
      <c r="HP155" s="51">
        <f t="shared" si="704"/>
        <v>683.33333333333724</v>
      </c>
      <c r="HQ155" s="57">
        <f t="shared" si="705"/>
        <v>135766.66666666575</v>
      </c>
      <c r="HR155" s="153">
        <f t="shared" si="873"/>
        <v>10000</v>
      </c>
      <c r="HS155" s="468">
        <f t="shared" si="706"/>
        <v>-933.33333333333724</v>
      </c>
      <c r="HT155" s="46">
        <f t="shared" si="707"/>
        <v>-1123.8775326810628</v>
      </c>
      <c r="HU155" s="46">
        <f t="shared" si="708"/>
        <v>-873.8775326810628</v>
      </c>
      <c r="HV155" s="48"/>
      <c r="HW155" s="29"/>
      <c r="HX155" s="45">
        <v>94</v>
      </c>
      <c r="HY155" s="128">
        <f t="shared" si="709"/>
        <v>1124.3399999999999</v>
      </c>
      <c r="HZ155" s="46">
        <f t="shared" si="710"/>
        <v>210.04</v>
      </c>
      <c r="IA155" s="46">
        <f t="shared" si="711"/>
        <v>914.3</v>
      </c>
      <c r="IB155" s="46">
        <f t="shared" si="712"/>
        <v>243.09859834307022</v>
      </c>
      <c r="IC155" s="46">
        <f t="shared" si="713"/>
        <v>671.20140165692976</v>
      </c>
      <c r="ID155" s="51">
        <f t="shared" si="714"/>
        <v>145187.95760418521</v>
      </c>
      <c r="IE155" s="153">
        <f t="shared" si="874"/>
        <v>10000</v>
      </c>
      <c r="IF155" s="58">
        <f t="shared" si="715"/>
        <v>930.14625019664186</v>
      </c>
      <c r="IG155" s="52">
        <f t="shared" si="716"/>
        <v>196.06</v>
      </c>
      <c r="IH155" s="51">
        <f t="shared" si="717"/>
        <v>734.08625019664191</v>
      </c>
      <c r="II155" s="57">
        <f t="shared" si="875"/>
        <v>135412.41248151576</v>
      </c>
      <c r="IJ155" s="153">
        <f t="shared" si="876"/>
        <v>10000</v>
      </c>
      <c r="IK155" s="468">
        <f t="shared" si="718"/>
        <v>-930.14625019664186</v>
      </c>
      <c r="IL155" s="46">
        <f t="shared" si="719"/>
        <v>-1124.3399999999999</v>
      </c>
      <c r="IM155" s="46">
        <f t="shared" si="720"/>
        <v>-914.3</v>
      </c>
      <c r="IN155" s="48"/>
      <c r="IO155" s="53">
        <f t="shared" si="721"/>
        <v>210.04943460653803</v>
      </c>
      <c r="IQ155" s="45">
        <v>94</v>
      </c>
      <c r="IR155" s="128">
        <f t="shared" si="722"/>
        <v>1126.4568749999989</v>
      </c>
      <c r="IS155" s="128">
        <f t="shared" si="723"/>
        <v>214.18</v>
      </c>
      <c r="IT155" s="128">
        <f t="shared" si="724"/>
        <v>912.27687499999888</v>
      </c>
      <c r="IU155" s="46">
        <f t="shared" si="902"/>
        <v>243.53</v>
      </c>
      <c r="IV155" s="46">
        <f t="shared" si="725"/>
        <v>668.74687499999891</v>
      </c>
      <c r="IW155" s="51">
        <f t="shared" si="726"/>
        <v>145450.2437500002</v>
      </c>
      <c r="IX155" s="199">
        <f t="shared" si="877"/>
        <v>10000</v>
      </c>
      <c r="IY155" s="128">
        <f t="shared" si="727"/>
        <v>210.27664775009441</v>
      </c>
      <c r="IZ155" s="408">
        <f t="shared" si="728"/>
        <v>0</v>
      </c>
      <c r="JA155" s="58">
        <f t="shared" si="729"/>
        <v>931.95916666666494</v>
      </c>
      <c r="JB155" s="52">
        <f t="shared" si="730"/>
        <v>199.94</v>
      </c>
      <c r="JC155" s="51">
        <f t="shared" si="731"/>
        <v>732.01916666666489</v>
      </c>
      <c r="JD155" s="57">
        <f t="shared" si="732"/>
        <v>135669.39833333343</v>
      </c>
      <c r="JE155" s="280">
        <f t="shared" si="733"/>
        <v>10000</v>
      </c>
      <c r="JF155" s="280">
        <f t="shared" si="734"/>
        <v>0</v>
      </c>
      <c r="JG155" s="468">
        <f t="shared" si="735"/>
        <v>-931.95916666666494</v>
      </c>
      <c r="JH155" s="46">
        <f t="shared" si="736"/>
        <v>-1126.4568749999989</v>
      </c>
      <c r="JI155" s="46">
        <f t="shared" si="737"/>
        <v>-912.27687499999888</v>
      </c>
      <c r="JJ155" s="48"/>
      <c r="JL155" s="45">
        <v>94</v>
      </c>
      <c r="JM155" s="46">
        <f t="shared" si="738"/>
        <v>1124.4930833333331</v>
      </c>
      <c r="JN155" s="46">
        <f t="shared" si="739"/>
        <v>204.2</v>
      </c>
      <c r="JO155" s="128">
        <f t="shared" si="740"/>
        <v>920.29308333333302</v>
      </c>
      <c r="JP155" s="46">
        <f t="shared" si="878"/>
        <v>243.15</v>
      </c>
      <c r="JQ155" s="46">
        <f t="shared" si="741"/>
        <v>677.14308333333304</v>
      </c>
      <c r="JR155" s="51">
        <f t="shared" si="742"/>
        <v>145212.94016666664</v>
      </c>
      <c r="JS155" s="51">
        <f t="shared" si="982"/>
        <v>138883.81024364859</v>
      </c>
      <c r="JT155" s="199">
        <f t="shared" si="879"/>
        <v>10000</v>
      </c>
      <c r="JU155" s="128">
        <f t="shared" si="743"/>
        <v>204.19230885588465</v>
      </c>
      <c r="JV155" s="408">
        <f t="shared" si="744"/>
        <v>0</v>
      </c>
      <c r="JW155" s="58">
        <f t="shared" si="745"/>
        <v>930.37233333333074</v>
      </c>
      <c r="JX155" s="52">
        <f t="shared" si="746"/>
        <v>191.14</v>
      </c>
      <c r="JY155" s="51">
        <f t="shared" si="747"/>
        <v>739.23233333333076</v>
      </c>
      <c r="JZ155" s="51">
        <f t="shared" si="748"/>
        <v>135452.08066666703</v>
      </c>
      <c r="KA155" s="199">
        <f t="shared" si="983"/>
        <v>129999.99999999921</v>
      </c>
      <c r="KB155" s="128">
        <f t="shared" si="880"/>
        <v>10000</v>
      </c>
      <c r="KC155" s="204">
        <f t="shared" si="749"/>
        <v>0</v>
      </c>
      <c r="KD155" s="468">
        <f t="shared" si="881"/>
        <v>-930.37233333333074</v>
      </c>
      <c r="KE155" s="46">
        <f t="shared" si="750"/>
        <v>-1124.4930833333331</v>
      </c>
      <c r="KF155" s="46">
        <f t="shared" si="751"/>
        <v>-920.29308333333302</v>
      </c>
      <c r="KG155" s="48"/>
      <c r="KI155" s="45">
        <v>94</v>
      </c>
      <c r="KJ155" s="46">
        <f t="shared" si="752"/>
        <v>1124.4890404061762</v>
      </c>
      <c r="KK155" s="46">
        <f t="shared" si="753"/>
        <v>207.76</v>
      </c>
      <c r="KL155" s="128">
        <f t="shared" si="754"/>
        <v>916.72904040617618</v>
      </c>
      <c r="KM155" s="46">
        <f t="shared" si="755"/>
        <v>243.13150366123659</v>
      </c>
      <c r="KN155" s="46">
        <f t="shared" si="756"/>
        <v>673.59753674493959</v>
      </c>
      <c r="KO155" s="51">
        <f t="shared" si="757"/>
        <v>145205.30465999703</v>
      </c>
      <c r="KP155" s="199">
        <f t="shared" si="984"/>
        <v>143268.91866023195</v>
      </c>
      <c r="KQ155" s="199">
        <f t="shared" si="882"/>
        <v>10000</v>
      </c>
      <c r="KR155" s="128">
        <f t="shared" si="758"/>
        <v>269.39881537193793</v>
      </c>
      <c r="KS155" s="408">
        <f t="shared" si="759"/>
        <v>0</v>
      </c>
      <c r="KT155" s="45">
        <v>94</v>
      </c>
      <c r="KU155" s="46">
        <f t="shared" si="883"/>
        <v>1124.49</v>
      </c>
      <c r="KV155" s="46">
        <f t="shared" si="760"/>
        <v>207.76</v>
      </c>
      <c r="KW155" s="128">
        <f t="shared" si="761"/>
        <v>916.73</v>
      </c>
      <c r="KX155" s="46">
        <f t="shared" si="762"/>
        <v>243.1313429222507</v>
      </c>
      <c r="KY155" s="46">
        <f t="shared" si="763"/>
        <v>673.59865707774929</v>
      </c>
      <c r="KZ155" s="51">
        <f t="shared" si="764"/>
        <v>145205.20709627264</v>
      </c>
      <c r="LA155" s="153">
        <f t="shared" si="985"/>
        <v>143268.91866023195</v>
      </c>
      <c r="LB155" s="58">
        <f t="shared" si="995"/>
        <v>930.59633333333579</v>
      </c>
      <c r="LC155" s="52">
        <f t="shared" si="766"/>
        <v>195.3</v>
      </c>
      <c r="LD155" s="51">
        <f t="shared" si="767"/>
        <v>735.29633333333572</v>
      </c>
      <c r="LE155" s="51">
        <f t="shared" si="768"/>
        <v>135476.46466666664</v>
      </c>
      <c r="LF155" s="51">
        <f t="shared" si="986"/>
        <v>134681.57199999981</v>
      </c>
      <c r="LG155" s="128">
        <f t="shared" si="769"/>
        <v>10000</v>
      </c>
      <c r="LH155" s="204">
        <f t="shared" si="770"/>
        <v>0</v>
      </c>
      <c r="LI155" s="479">
        <f t="shared" si="771"/>
        <v>-930.59633333333579</v>
      </c>
      <c r="LJ155" s="46">
        <f t="shared" si="884"/>
        <v>-1124.49</v>
      </c>
      <c r="LK155" s="46">
        <f t="shared" si="885"/>
        <v>-916.73</v>
      </c>
      <c r="LL155" s="48"/>
      <c r="LN155" s="45">
        <v>94</v>
      </c>
      <c r="LO155" s="46">
        <f t="shared" si="772"/>
        <v>1123.1238136873469</v>
      </c>
      <c r="LP155" s="46">
        <f t="shared" si="955"/>
        <v>306.66000000000003</v>
      </c>
      <c r="LQ155" s="46">
        <f t="shared" si="773"/>
        <v>816.46381368734683</v>
      </c>
      <c r="LR155" s="46">
        <f t="shared" si="774"/>
        <v>242.34220780333268</v>
      </c>
      <c r="LS155" s="46">
        <f t="shared" si="775"/>
        <v>574.12160588401412</v>
      </c>
      <c r="LT155" s="51">
        <f t="shared" si="776"/>
        <v>144831.20307611558</v>
      </c>
      <c r="LU155" s="199">
        <f t="shared" si="886"/>
        <v>10000</v>
      </c>
      <c r="LV155" s="58">
        <f t="shared" si="777"/>
        <v>933.33033333333128</v>
      </c>
      <c r="LW155" s="52">
        <f t="shared" si="956"/>
        <v>306.66000000000003</v>
      </c>
      <c r="LX155" s="51">
        <f t="shared" si="778"/>
        <v>626.6703333333312</v>
      </c>
      <c r="LY155" s="51">
        <f t="shared" si="779"/>
        <v>135652.90866666619</v>
      </c>
      <c r="LZ155" s="46">
        <f t="shared" si="887"/>
        <v>306.66000000000003</v>
      </c>
      <c r="MA155" s="199">
        <f t="shared" si="888"/>
        <v>10000</v>
      </c>
      <c r="MB155" s="468">
        <f t="shared" si="780"/>
        <v>-933.33033333333128</v>
      </c>
      <c r="MC155" s="46">
        <f t="shared" si="781"/>
        <v>-1123.1238136873469</v>
      </c>
      <c r="MD155" s="46">
        <f t="shared" si="782"/>
        <v>-816.46381368734683</v>
      </c>
      <c r="ME155" s="48"/>
      <c r="MG155" s="45">
        <v>94</v>
      </c>
      <c r="MH155" s="46">
        <f t="shared" si="783"/>
        <v>1076.608661999408</v>
      </c>
      <c r="MI155" s="46">
        <f t="shared" si="957"/>
        <v>163.07</v>
      </c>
      <c r="MJ155" s="46">
        <f t="shared" si="784"/>
        <v>913.53866199940808</v>
      </c>
      <c r="MK155" s="46">
        <f t="shared" si="785"/>
        <v>232.96164791145426</v>
      </c>
      <c r="ML155" s="46">
        <f t="shared" si="786"/>
        <v>680.57701408795378</v>
      </c>
      <c r="MM155" s="51">
        <f t="shared" si="787"/>
        <v>139096.41173278459</v>
      </c>
      <c r="MN155" s="199">
        <f t="shared" si="889"/>
        <v>10000</v>
      </c>
      <c r="MO155" s="58">
        <f t="shared" si="788"/>
        <v>889.32945707741396</v>
      </c>
      <c r="MP155" s="52">
        <f t="shared" si="958"/>
        <v>151.98000000000002</v>
      </c>
      <c r="MQ155" s="51">
        <f t="shared" si="789"/>
        <v>737.34945707741394</v>
      </c>
      <c r="MR155" s="57">
        <f t="shared" si="790"/>
        <v>129540.72103472306</v>
      </c>
      <c r="MS155" s="199">
        <f t="shared" si="890"/>
        <v>10000</v>
      </c>
      <c r="MT155" s="468">
        <f t="shared" si="891"/>
        <v>-889.32945707741396</v>
      </c>
      <c r="MU155" s="46">
        <f t="shared" si="791"/>
        <v>-1076.608661999408</v>
      </c>
      <c r="MV155" s="46">
        <f t="shared" si="792"/>
        <v>-913.53866199940808</v>
      </c>
      <c r="MW155" s="48"/>
      <c r="MY155" s="45">
        <v>94</v>
      </c>
      <c r="MZ155" s="46">
        <f t="shared" si="793"/>
        <v>1076.608661999408</v>
      </c>
      <c r="NA155" s="46">
        <f t="shared" si="959"/>
        <v>163.07</v>
      </c>
      <c r="NB155" s="128">
        <f t="shared" si="794"/>
        <v>913.53866199940808</v>
      </c>
      <c r="NC155" s="46">
        <f t="shared" si="795"/>
        <v>232.96164791145426</v>
      </c>
      <c r="ND155" s="46">
        <f t="shared" si="796"/>
        <v>680.57701408795378</v>
      </c>
      <c r="NE155" s="51">
        <f t="shared" si="797"/>
        <v>139096.41173278459</v>
      </c>
      <c r="NF155" s="153">
        <f t="shared" si="892"/>
        <v>10000</v>
      </c>
      <c r="NG155" s="45">
        <v>94</v>
      </c>
      <c r="NH155" s="46">
        <f t="shared" si="798"/>
        <v>1076.6099999999999</v>
      </c>
      <c r="NI155" s="46">
        <f t="shared" si="960"/>
        <v>163.07</v>
      </c>
      <c r="NJ155" s="128">
        <f t="shared" si="893"/>
        <v>913.54</v>
      </c>
      <c r="NK155" s="46">
        <f t="shared" si="894"/>
        <v>232.96140646916047</v>
      </c>
      <c r="NL155" s="46">
        <f t="shared" si="799"/>
        <v>680.5785935308395</v>
      </c>
      <c r="NM155" s="51">
        <f t="shared" si="800"/>
        <v>139096.26528796545</v>
      </c>
      <c r="NN155" s="58">
        <f t="shared" si="801"/>
        <v>888.78037499999857</v>
      </c>
      <c r="NO155" s="52">
        <f t="shared" si="961"/>
        <v>152.04000000000002</v>
      </c>
      <c r="NP155" s="51">
        <f t="shared" si="802"/>
        <v>736.74037499999849</v>
      </c>
      <c r="NQ155" s="57">
        <f t="shared" si="803"/>
        <v>129594.78475000021</v>
      </c>
      <c r="NR155" s="153">
        <f t="shared" si="895"/>
        <v>10000</v>
      </c>
      <c r="NS155" s="469">
        <f t="shared" si="804"/>
        <v>-888.78037499999857</v>
      </c>
      <c r="NT155" s="46">
        <f t="shared" si="805"/>
        <v>-1076.6099999999999</v>
      </c>
      <c r="NU155" s="46">
        <f t="shared" si="806"/>
        <v>-913.54</v>
      </c>
      <c r="NV155" s="48"/>
      <c r="NX155" s="45">
        <v>94</v>
      </c>
      <c r="NY155" s="46">
        <f t="shared" si="807"/>
        <v>1076.6456011701148</v>
      </c>
      <c r="NZ155" s="46">
        <f t="shared" si="962"/>
        <v>162.01999999999998</v>
      </c>
      <c r="OA155" s="46">
        <f t="shared" si="808"/>
        <v>914.62560117011481</v>
      </c>
      <c r="OB155" s="46">
        <f t="shared" si="809"/>
        <v>232.97091899945929</v>
      </c>
      <c r="OC155" s="46">
        <f t="shared" si="810"/>
        <v>681.65468217065552</v>
      </c>
      <c r="OD155" s="51">
        <f t="shared" si="811"/>
        <v>139100.89671750492</v>
      </c>
      <c r="OE155" s="57">
        <f t="shared" si="987"/>
        <v>138883.81024364859</v>
      </c>
      <c r="OF155" s="153">
        <f t="shared" si="896"/>
        <v>10000</v>
      </c>
      <c r="OG155" s="58">
        <f t="shared" si="812"/>
        <v>889.48383333333379</v>
      </c>
      <c r="OH155" s="241">
        <f t="shared" si="988"/>
        <v>151.64999999999998</v>
      </c>
      <c r="OI155" s="51">
        <f t="shared" si="813"/>
        <v>737.83383333333381</v>
      </c>
      <c r="OJ155" s="51">
        <f t="shared" si="814"/>
        <v>129561.33966666658</v>
      </c>
      <c r="OK155" s="153">
        <f t="shared" si="989"/>
        <v>129999.99999999921</v>
      </c>
      <c r="OL155" s="153">
        <f t="shared" si="897"/>
        <v>10000</v>
      </c>
      <c r="OM155" s="468">
        <f t="shared" si="898"/>
        <v>-889.48383333333379</v>
      </c>
      <c r="ON155" s="46">
        <f t="shared" si="899"/>
        <v>-1076.6456011701148</v>
      </c>
      <c r="OO155" s="46">
        <f t="shared" si="815"/>
        <v>-914.62560117011481</v>
      </c>
      <c r="OP155" s="48"/>
      <c r="OR155" s="45">
        <v>94</v>
      </c>
      <c r="OS155" s="46">
        <f t="shared" si="816"/>
        <v>1076.765700416463</v>
      </c>
      <c r="OT155" s="46">
        <f t="shared" si="963"/>
        <v>162.94</v>
      </c>
      <c r="OU155" s="128">
        <f t="shared" si="817"/>
        <v>913.82570041646295</v>
      </c>
      <c r="OV155" s="46">
        <f t="shared" si="818"/>
        <v>232.9924121387206</v>
      </c>
      <c r="OW155" s="46">
        <f t="shared" si="819"/>
        <v>680.83328827774233</v>
      </c>
      <c r="OX155" s="51">
        <f t="shared" si="820"/>
        <v>139114.61399495462</v>
      </c>
      <c r="OY155" s="51">
        <f t="shared" si="990"/>
        <v>139668.03807118954</v>
      </c>
      <c r="OZ155" s="153">
        <f t="shared" si="900"/>
        <v>10000</v>
      </c>
      <c r="PA155" s="45">
        <v>94</v>
      </c>
      <c r="PB155" s="46">
        <f t="shared" si="821"/>
        <v>1076.765700416463</v>
      </c>
      <c r="PC155" s="46">
        <f t="shared" si="991"/>
        <v>162.94</v>
      </c>
      <c r="PD155" s="128">
        <f t="shared" si="822"/>
        <v>913.82570041646295</v>
      </c>
      <c r="PE155" s="46">
        <f t="shared" si="823"/>
        <v>232.9924121387206</v>
      </c>
      <c r="PF155" s="46">
        <f t="shared" si="824"/>
        <v>680.83328827774233</v>
      </c>
      <c r="PG155" s="51">
        <f t="shared" si="825"/>
        <v>139114.61399495462</v>
      </c>
      <c r="PH155" s="57">
        <f t="shared" si="992"/>
        <v>139667.82132210003</v>
      </c>
      <c r="PI155" s="688">
        <f t="shared" si="826"/>
        <v>889.6533333333341</v>
      </c>
      <c r="PJ155" s="52">
        <f t="shared" si="993"/>
        <v>152.83999999999997</v>
      </c>
      <c r="PK155" s="51">
        <f t="shared" si="827"/>
        <v>736.81333333333419</v>
      </c>
      <c r="PL155" s="57">
        <f t="shared" si="828"/>
        <v>129583.70666666703</v>
      </c>
      <c r="PM155" s="57">
        <f t="shared" si="994"/>
        <v>131010.98800000001</v>
      </c>
      <c r="PN155" s="153">
        <f t="shared" si="901"/>
        <v>10000</v>
      </c>
      <c r="PO155" s="469">
        <f t="shared" si="829"/>
        <v>-889.6533333333341</v>
      </c>
      <c r="PP155" s="46">
        <f t="shared" si="830"/>
        <v>-1076.765700416463</v>
      </c>
      <c r="PQ155" s="46">
        <f t="shared" si="831"/>
        <v>-913.82570041646295</v>
      </c>
      <c r="PR155" s="48"/>
    </row>
    <row r="156" spans="2:434" hidden="1" x14ac:dyDescent="0.3">
      <c r="B156" s="45">
        <v>95</v>
      </c>
      <c r="C156" s="46">
        <f t="shared" si="596"/>
        <v>1111.77</v>
      </c>
      <c r="D156" s="46">
        <f t="shared" si="597"/>
        <v>100</v>
      </c>
      <c r="E156" s="46">
        <f t="shared" si="598"/>
        <v>1011.77</v>
      </c>
      <c r="F156" s="46">
        <f t="shared" si="599"/>
        <v>218.37009546920135</v>
      </c>
      <c r="G156" s="46">
        <f t="shared" si="600"/>
        <v>793.39990453079861</v>
      </c>
      <c r="H156" s="51">
        <f t="shared" si="601"/>
        <v>130228.65737699</v>
      </c>
      <c r="I156" s="58">
        <f t="shared" si="602"/>
        <v>933.33333333333337</v>
      </c>
      <c r="J156" s="52">
        <f t="shared" si="603"/>
        <v>100</v>
      </c>
      <c r="K156" s="51">
        <f t="shared" si="604"/>
        <v>833.33333333333337</v>
      </c>
      <c r="L156" s="57">
        <f t="shared" si="605"/>
        <v>120833.3333333326</v>
      </c>
      <c r="M156" s="468">
        <f t="shared" si="832"/>
        <v>-933.33333333333337</v>
      </c>
      <c r="N156" s="46">
        <f t="shared" si="833"/>
        <v>-1111.77</v>
      </c>
      <c r="O156" s="47"/>
      <c r="P156" s="46">
        <f t="shared" si="834"/>
        <v>-1011.77</v>
      </c>
      <c r="Q156" s="48"/>
      <c r="R156" s="29"/>
      <c r="S156" s="29"/>
      <c r="T156" s="45">
        <v>95</v>
      </c>
      <c r="U156" s="46">
        <f t="shared" si="606"/>
        <v>1134.1500000000001</v>
      </c>
      <c r="V156" s="46">
        <f t="shared" si="607"/>
        <v>122.38</v>
      </c>
      <c r="W156" s="46">
        <f t="shared" si="835"/>
        <v>1011.77</v>
      </c>
      <c r="X156" s="46">
        <f t="shared" si="608"/>
        <v>218.37009546920135</v>
      </c>
      <c r="Y156" s="46">
        <f t="shared" si="609"/>
        <v>793.39990453079861</v>
      </c>
      <c r="Z156" s="51">
        <f t="shared" si="610"/>
        <v>130228.65737699</v>
      </c>
      <c r="AA156" s="58">
        <f t="shared" si="611"/>
        <v>946.97333333333336</v>
      </c>
      <c r="AB156" s="52">
        <f t="shared" si="612"/>
        <v>113.64</v>
      </c>
      <c r="AC156" s="51">
        <f t="shared" si="613"/>
        <v>833.33333333333337</v>
      </c>
      <c r="AD156" s="57">
        <f t="shared" si="614"/>
        <v>120833.3333333326</v>
      </c>
      <c r="AE156" s="468">
        <f t="shared" si="836"/>
        <v>-946.97333333333336</v>
      </c>
      <c r="AF156" s="46">
        <f t="shared" si="615"/>
        <v>-1134.1500000000001</v>
      </c>
      <c r="AG156" s="47"/>
      <c r="AH156" s="46">
        <f t="shared" si="837"/>
        <v>-1011.77</v>
      </c>
      <c r="AI156" s="48"/>
      <c r="AJ156" s="29"/>
      <c r="AK156" s="45">
        <v>95</v>
      </c>
      <c r="AL156" s="46">
        <f t="shared" si="616"/>
        <v>1117.72</v>
      </c>
      <c r="AM156" s="46"/>
      <c r="AN156" s="46"/>
      <c r="AO156" s="46">
        <f t="shared" si="617"/>
        <v>122.88</v>
      </c>
      <c r="AP156" s="128">
        <f t="shared" si="618"/>
        <v>994.84</v>
      </c>
      <c r="AQ156" s="128"/>
      <c r="AR156" s="128"/>
      <c r="AS156" s="46">
        <f t="shared" si="619"/>
        <v>226.5253523217323</v>
      </c>
      <c r="AT156" s="46">
        <f t="shared" si="620"/>
        <v>768.31464767826776</v>
      </c>
      <c r="AU156" s="51"/>
      <c r="AV156" s="51"/>
      <c r="AW156" s="51">
        <f t="shared" si="621"/>
        <v>135146.89674536113</v>
      </c>
      <c r="AX156" s="58">
        <f t="shared" si="622"/>
        <v>927.38215694565588</v>
      </c>
      <c r="AY156" s="52"/>
      <c r="AZ156" s="52"/>
      <c r="BA156" s="52">
        <f t="shared" si="623"/>
        <v>114.62</v>
      </c>
      <c r="BB156" s="51">
        <f t="shared" si="624"/>
        <v>812.76215694565587</v>
      </c>
      <c r="BC156" s="51"/>
      <c r="BD156" s="51"/>
      <c r="BE156" s="57">
        <f t="shared" si="625"/>
        <v>125976.63509016266</v>
      </c>
      <c r="BF156" s="468">
        <f t="shared" si="626"/>
        <v>-927.38215694565588</v>
      </c>
      <c r="BG156" s="46">
        <f t="shared" si="627"/>
        <v>-1117.72</v>
      </c>
      <c r="BH156" s="46">
        <f t="shared" si="628"/>
        <v>-994.84</v>
      </c>
      <c r="BI156" s="48"/>
      <c r="BJ156" s="12"/>
      <c r="BK156" s="45">
        <v>95</v>
      </c>
      <c r="BL156" s="46">
        <f t="shared" si="838"/>
        <v>1136.19</v>
      </c>
      <c r="BM156" s="46">
        <f t="shared" si="839"/>
        <v>124.42</v>
      </c>
      <c r="BN156" s="46">
        <f t="shared" si="840"/>
        <v>1011.77</v>
      </c>
      <c r="BO156" s="46">
        <f t="shared" si="629"/>
        <v>218.37009546920135</v>
      </c>
      <c r="BP156" s="46">
        <f t="shared" si="630"/>
        <v>793.39990453079861</v>
      </c>
      <c r="BQ156" s="51">
        <f t="shared" si="631"/>
        <v>130228.65737699</v>
      </c>
      <c r="BR156" s="57">
        <f t="shared" si="964"/>
        <v>138883.81024364859</v>
      </c>
      <c r="BS156" s="58">
        <f t="shared" si="632"/>
        <v>949.79333333333341</v>
      </c>
      <c r="BT156" s="52">
        <f t="shared" si="841"/>
        <v>116.46</v>
      </c>
      <c r="BU156" s="51">
        <f t="shared" si="633"/>
        <v>833.33333333333337</v>
      </c>
      <c r="BV156" s="51">
        <f t="shared" si="634"/>
        <v>120833.3333333326</v>
      </c>
      <c r="BW156" s="153">
        <f t="shared" si="965"/>
        <v>129999.99999999921</v>
      </c>
      <c r="BX156" s="468">
        <f t="shared" si="842"/>
        <v>-949.79333333333341</v>
      </c>
      <c r="BY156" s="46">
        <f t="shared" si="843"/>
        <v>-1136.19</v>
      </c>
      <c r="BZ156" s="46">
        <f t="shared" si="635"/>
        <v>-1011.77</v>
      </c>
      <c r="CA156" s="48"/>
      <c r="CB156" s="29"/>
      <c r="CC156" s="45">
        <v>95</v>
      </c>
      <c r="CD156" s="128">
        <f t="shared" si="636"/>
        <v>1117.6300000000001</v>
      </c>
      <c r="CE156" s="128">
        <f t="shared" si="844"/>
        <v>124.88</v>
      </c>
      <c r="CF156" s="128">
        <f t="shared" si="637"/>
        <v>992.75</v>
      </c>
      <c r="CG156" s="46">
        <f t="shared" si="845"/>
        <v>226.12072379792065</v>
      </c>
      <c r="CH156" s="46">
        <f t="shared" si="638"/>
        <v>766.62927620207938</v>
      </c>
      <c r="CI156" s="51">
        <f t="shared" si="639"/>
        <v>134905.8050025503</v>
      </c>
      <c r="CJ156" s="199">
        <f t="shared" si="966"/>
        <v>143268.91866023195</v>
      </c>
      <c r="CK156" s="153">
        <f t="shared" si="846"/>
        <v>10000</v>
      </c>
      <c r="CL156" s="45">
        <v>95</v>
      </c>
      <c r="CM156" s="46">
        <f t="shared" si="847"/>
        <v>1117.6300000000001</v>
      </c>
      <c r="CN156" s="128">
        <f t="shared" si="640"/>
        <v>124.88</v>
      </c>
      <c r="CO156" s="128">
        <f t="shared" si="641"/>
        <v>992.75</v>
      </c>
      <c r="CP156" s="46">
        <f t="shared" si="642"/>
        <v>226.12072379792065</v>
      </c>
      <c r="CQ156" s="46">
        <f t="shared" si="643"/>
        <v>766.62927620207938</v>
      </c>
      <c r="CR156" s="51">
        <f t="shared" si="644"/>
        <v>134905.8050025503</v>
      </c>
      <c r="CS156" s="153">
        <f t="shared" si="967"/>
        <v>143268.91866023195</v>
      </c>
      <c r="CT156" s="58">
        <f t="shared" si="645"/>
        <v>927.86033333333398</v>
      </c>
      <c r="CU156" s="52">
        <f t="shared" si="848"/>
        <v>117.38</v>
      </c>
      <c r="CV156" s="51">
        <f t="shared" si="849"/>
        <v>810.48033333333399</v>
      </c>
      <c r="CW156" s="51">
        <f t="shared" si="646"/>
        <v>125766.28833333307</v>
      </c>
      <c r="CX156" s="57">
        <f t="shared" si="968"/>
        <v>134681.57199999981</v>
      </c>
      <c r="CY156" s="153">
        <f t="shared" si="850"/>
        <v>10000</v>
      </c>
      <c r="CZ156" s="479">
        <f t="shared" si="647"/>
        <v>-927.86033333333398</v>
      </c>
      <c r="DA156" s="46">
        <f t="shared" si="851"/>
        <v>-1117.6300000000001</v>
      </c>
      <c r="DB156" s="46">
        <f t="shared" si="852"/>
        <v>-992.75</v>
      </c>
      <c r="DC156" s="48"/>
      <c r="DE156" s="45">
        <v>95</v>
      </c>
      <c r="DF156" s="46">
        <f t="shared" si="648"/>
        <v>1105.0999999999999</v>
      </c>
      <c r="DG156" s="46">
        <f t="shared" si="969"/>
        <v>93.33</v>
      </c>
      <c r="DH156" s="46">
        <f t="shared" si="649"/>
        <v>1011.77</v>
      </c>
      <c r="DI156" s="46">
        <f t="shared" si="650"/>
        <v>218.37009546920135</v>
      </c>
      <c r="DJ156" s="46">
        <f t="shared" si="651"/>
        <v>793.39990453079861</v>
      </c>
      <c r="DK156" s="51">
        <f t="shared" si="652"/>
        <v>130228.65737699</v>
      </c>
      <c r="DL156" s="58">
        <f t="shared" si="653"/>
        <v>926.66333333333341</v>
      </c>
      <c r="DM156" s="52">
        <f t="shared" si="970"/>
        <v>93.33</v>
      </c>
      <c r="DN156" s="51">
        <f t="shared" si="654"/>
        <v>833.33333333333337</v>
      </c>
      <c r="DO156" s="57">
        <f t="shared" si="655"/>
        <v>120833.3333333326</v>
      </c>
      <c r="DP156" s="468">
        <f t="shared" si="853"/>
        <v>-926.66333333333341</v>
      </c>
      <c r="DQ156" s="46">
        <f t="shared" si="854"/>
        <v>-1105.0999999999999</v>
      </c>
      <c r="DR156" s="47"/>
      <c r="DS156" s="46">
        <f t="shared" si="855"/>
        <v>-1011.77</v>
      </c>
      <c r="DT156" s="48"/>
      <c r="DU156" s="29"/>
      <c r="DV156" s="45">
        <v>95</v>
      </c>
      <c r="DW156" s="46">
        <f t="shared" si="856"/>
        <v>1072.9000000000001</v>
      </c>
      <c r="DX156" s="46">
        <f t="shared" si="971"/>
        <v>61.129999999999995</v>
      </c>
      <c r="DY156" s="46">
        <f t="shared" si="857"/>
        <v>1011.77</v>
      </c>
      <c r="DZ156" s="46">
        <f t="shared" si="656"/>
        <v>218.37009546920135</v>
      </c>
      <c r="EA156" s="46">
        <f t="shared" si="657"/>
        <v>793.39990453079861</v>
      </c>
      <c r="EB156" s="51">
        <f t="shared" si="658"/>
        <v>130228.65737699</v>
      </c>
      <c r="EC156" s="58">
        <f t="shared" si="659"/>
        <v>890.10333333333335</v>
      </c>
      <c r="ED156" s="52">
        <f t="shared" si="972"/>
        <v>56.769999999999996</v>
      </c>
      <c r="EE156" s="51">
        <f t="shared" si="660"/>
        <v>833.33333333333337</v>
      </c>
      <c r="EF156" s="57">
        <f t="shared" si="661"/>
        <v>120833.3333333326</v>
      </c>
      <c r="EG156" s="468">
        <f t="shared" si="858"/>
        <v>-890.10333333333335</v>
      </c>
      <c r="EH156" s="46">
        <f t="shared" si="859"/>
        <v>-1072.9000000000001</v>
      </c>
      <c r="EI156" s="47"/>
      <c r="EJ156" s="46">
        <f t="shared" si="860"/>
        <v>-1011.77</v>
      </c>
      <c r="EK156" s="48"/>
      <c r="EL156" s="29"/>
      <c r="EM156" s="45">
        <v>95</v>
      </c>
      <c r="EN156" s="46">
        <f t="shared" si="949"/>
        <v>1058.0868689014749</v>
      </c>
      <c r="EO156" s="46">
        <f t="shared" si="973"/>
        <v>61.62</v>
      </c>
      <c r="EP156" s="128">
        <f t="shared" si="662"/>
        <v>996.46686890147487</v>
      </c>
      <c r="EQ156" s="46">
        <f t="shared" si="663"/>
        <v>220.09706161548729</v>
      </c>
      <c r="ER156" s="46">
        <f t="shared" si="664"/>
        <v>776.36980728598758</v>
      </c>
      <c r="ES156" s="51">
        <f t="shared" si="665"/>
        <v>131281.86716200638</v>
      </c>
      <c r="ET156" s="153">
        <f t="shared" si="861"/>
        <v>10000</v>
      </c>
      <c r="EU156" s="45">
        <v>95</v>
      </c>
      <c r="EV156" s="46">
        <f t="shared" si="666"/>
        <v>1058.0899999999999</v>
      </c>
      <c r="EW156" s="46">
        <f t="shared" si="974"/>
        <v>61.62</v>
      </c>
      <c r="EX156" s="128">
        <f t="shared" si="667"/>
        <v>996.47</v>
      </c>
      <c r="EY156" s="46">
        <f t="shared" si="668"/>
        <v>220.09651369467545</v>
      </c>
      <c r="EZ156" s="46">
        <f t="shared" si="669"/>
        <v>776.3734863053246</v>
      </c>
      <c r="FA156" s="51">
        <f t="shared" si="670"/>
        <v>131281.53473049996</v>
      </c>
      <c r="FB156" s="58">
        <f t="shared" si="671"/>
        <v>874.86920833333363</v>
      </c>
      <c r="FC156" s="52">
        <f t="shared" si="975"/>
        <v>57.34</v>
      </c>
      <c r="FD156" s="51">
        <f t="shared" si="862"/>
        <v>817.5292083333336</v>
      </c>
      <c r="FE156" s="57">
        <f t="shared" si="672"/>
        <v>122085.96520833317</v>
      </c>
      <c r="FF156" s="153">
        <f t="shared" si="863"/>
        <v>10000</v>
      </c>
      <c r="FG156" s="469">
        <f t="shared" si="673"/>
        <v>-874.86920833333363</v>
      </c>
      <c r="FH156" s="46">
        <f t="shared" si="674"/>
        <v>-1058.0899999999999</v>
      </c>
      <c r="FI156" s="46">
        <f t="shared" si="675"/>
        <v>-996.47</v>
      </c>
      <c r="FJ156" s="48"/>
      <c r="FL156" s="45">
        <v>95</v>
      </c>
      <c r="FM156" s="46">
        <f t="shared" si="864"/>
        <v>1076.58</v>
      </c>
      <c r="FN156" s="46">
        <f t="shared" si="950"/>
        <v>64.81</v>
      </c>
      <c r="FO156" s="46">
        <f t="shared" si="865"/>
        <v>1011.77</v>
      </c>
      <c r="FP156" s="46">
        <f t="shared" si="676"/>
        <v>218.37009546920135</v>
      </c>
      <c r="FQ156" s="46">
        <f t="shared" si="677"/>
        <v>793.39990453079861</v>
      </c>
      <c r="FR156" s="51">
        <f t="shared" si="678"/>
        <v>130228.65737699</v>
      </c>
      <c r="FS156" s="57">
        <f t="shared" si="976"/>
        <v>138883.81024364859</v>
      </c>
      <c r="FT156" s="58">
        <f t="shared" si="679"/>
        <v>893.98333333333335</v>
      </c>
      <c r="FU156" s="241">
        <f t="shared" si="951"/>
        <v>60.650000000000006</v>
      </c>
      <c r="FV156" s="51">
        <f t="shared" si="680"/>
        <v>833.33333333333337</v>
      </c>
      <c r="FW156" s="51">
        <f t="shared" si="681"/>
        <v>120833.3333333326</v>
      </c>
      <c r="FX156" s="153">
        <f t="shared" si="977"/>
        <v>129999.99999999921</v>
      </c>
      <c r="FY156" s="468">
        <f t="shared" si="866"/>
        <v>-893.98333333333335</v>
      </c>
      <c r="FZ156" s="46">
        <f t="shared" si="867"/>
        <v>-1076.58</v>
      </c>
      <c r="GA156" s="46">
        <f t="shared" si="682"/>
        <v>-1011.77</v>
      </c>
      <c r="GB156" s="48"/>
      <c r="GD156" s="45">
        <v>95</v>
      </c>
      <c r="GE156" s="46">
        <f t="shared" si="952"/>
        <v>1060.0875939185617</v>
      </c>
      <c r="GF156" s="128">
        <f t="shared" si="978"/>
        <v>65.17</v>
      </c>
      <c r="GG156" s="128">
        <f t="shared" si="683"/>
        <v>994.91759391856169</v>
      </c>
      <c r="GH156" s="46">
        <f t="shared" si="684"/>
        <v>219.98207943907377</v>
      </c>
      <c r="GI156" s="46">
        <f t="shared" si="685"/>
        <v>774.93551447948789</v>
      </c>
      <c r="GJ156" s="51">
        <f t="shared" si="686"/>
        <v>131214.31214896476</v>
      </c>
      <c r="GK156" s="51">
        <f t="shared" si="979"/>
        <v>139668.03807118954</v>
      </c>
      <c r="GL156" s="153">
        <f t="shared" si="868"/>
        <v>10000</v>
      </c>
      <c r="GM156" s="45">
        <v>95</v>
      </c>
      <c r="GN156" s="46">
        <f t="shared" si="687"/>
        <v>1060.0899999999999</v>
      </c>
      <c r="GO156" s="46">
        <f t="shared" si="953"/>
        <v>65.17</v>
      </c>
      <c r="GP156" s="128">
        <f t="shared" si="869"/>
        <v>994.92</v>
      </c>
      <c r="GQ156" s="46">
        <f t="shared" si="688"/>
        <v>219.9816717209678</v>
      </c>
      <c r="GR156" s="46">
        <f t="shared" si="689"/>
        <v>774.93832827903213</v>
      </c>
      <c r="GS156" s="51">
        <f t="shared" si="690"/>
        <v>131214.06470430162</v>
      </c>
      <c r="GT156" s="57">
        <f t="shared" si="980"/>
        <v>139667.82132210003</v>
      </c>
      <c r="GU156" s="58">
        <f t="shared" si="691"/>
        <v>876.92633333333197</v>
      </c>
      <c r="GV156" s="52">
        <f t="shared" si="954"/>
        <v>61.129999999999995</v>
      </c>
      <c r="GW156" s="51">
        <f t="shared" si="870"/>
        <v>815.79633333333197</v>
      </c>
      <c r="GX156" s="57">
        <f t="shared" si="692"/>
        <v>122037.22833333336</v>
      </c>
      <c r="GY156" s="57">
        <f t="shared" si="981"/>
        <v>131010.98800000001</v>
      </c>
      <c r="GZ156" s="153">
        <f t="shared" si="871"/>
        <v>10000</v>
      </c>
      <c r="HA156" s="469">
        <f t="shared" si="693"/>
        <v>-876.92633333333197</v>
      </c>
      <c r="HB156" s="46">
        <f t="shared" si="694"/>
        <v>-1060.0899999999999</v>
      </c>
      <c r="HC156" s="46">
        <f t="shared" si="695"/>
        <v>-994.92</v>
      </c>
      <c r="HD156" s="48"/>
      <c r="HF156" s="45">
        <v>95</v>
      </c>
      <c r="HG156" s="46">
        <f t="shared" si="696"/>
        <v>1123.8775326810628</v>
      </c>
      <c r="HH156" s="46">
        <f t="shared" si="697"/>
        <v>250</v>
      </c>
      <c r="HI156" s="46">
        <f t="shared" si="698"/>
        <v>873.8775326810628</v>
      </c>
      <c r="HJ156" s="46">
        <f t="shared" si="699"/>
        <v>241.73640996683403</v>
      </c>
      <c r="HK156" s="46">
        <f t="shared" si="700"/>
        <v>632.1411227142288</v>
      </c>
      <c r="HL156" s="51">
        <f t="shared" si="701"/>
        <v>144409.70485738618</v>
      </c>
      <c r="HM156" s="153">
        <f t="shared" si="872"/>
        <v>10000</v>
      </c>
      <c r="HN156" s="58">
        <f t="shared" si="702"/>
        <v>933.33333333333724</v>
      </c>
      <c r="HO156" s="52">
        <f t="shared" si="703"/>
        <v>250</v>
      </c>
      <c r="HP156" s="51">
        <f t="shared" si="704"/>
        <v>683.33333333333724</v>
      </c>
      <c r="HQ156" s="57">
        <f t="shared" si="705"/>
        <v>135083.33333333241</v>
      </c>
      <c r="HR156" s="153">
        <f t="shared" si="873"/>
        <v>10000</v>
      </c>
      <c r="HS156" s="468">
        <f t="shared" si="706"/>
        <v>-933.33333333333724</v>
      </c>
      <c r="HT156" s="46">
        <f t="shared" si="707"/>
        <v>-1123.8775326810628</v>
      </c>
      <c r="HU156" s="46">
        <f t="shared" si="708"/>
        <v>-873.8775326810628</v>
      </c>
      <c r="HV156" s="48"/>
      <c r="HW156" s="29"/>
      <c r="HX156" s="45">
        <v>95</v>
      </c>
      <c r="HY156" s="128">
        <f t="shared" si="709"/>
        <v>1124.3399999999999</v>
      </c>
      <c r="HZ156" s="46">
        <f t="shared" si="710"/>
        <v>209.08</v>
      </c>
      <c r="IA156" s="46">
        <f t="shared" si="711"/>
        <v>915.26</v>
      </c>
      <c r="IB156" s="46">
        <f t="shared" si="712"/>
        <v>241.9799293403087</v>
      </c>
      <c r="IC156" s="46">
        <f t="shared" si="713"/>
        <v>673.28007065969132</v>
      </c>
      <c r="ID156" s="51">
        <f t="shared" si="714"/>
        <v>144514.67753352551</v>
      </c>
      <c r="IE156" s="153">
        <f t="shared" si="874"/>
        <v>10000</v>
      </c>
      <c r="IF156" s="58">
        <f t="shared" si="715"/>
        <v>930.14625019664186</v>
      </c>
      <c r="IG156" s="52">
        <f t="shared" si="716"/>
        <v>195</v>
      </c>
      <c r="IH156" s="51">
        <f t="shared" si="717"/>
        <v>735.14625019664186</v>
      </c>
      <c r="II156" s="57">
        <f t="shared" si="875"/>
        <v>134677.26623131911</v>
      </c>
      <c r="IJ156" s="153">
        <f t="shared" si="876"/>
        <v>10000</v>
      </c>
      <c r="IK156" s="468">
        <f t="shared" si="718"/>
        <v>-930.14625019664186</v>
      </c>
      <c r="IL156" s="46">
        <f t="shared" si="719"/>
        <v>-1124.3399999999999</v>
      </c>
      <c r="IM156" s="46">
        <f t="shared" si="720"/>
        <v>-915.26</v>
      </c>
      <c r="IN156" s="48"/>
      <c r="IO156" s="53">
        <f t="shared" si="721"/>
        <v>209.08284823728911</v>
      </c>
      <c r="IQ156" s="45">
        <v>95</v>
      </c>
      <c r="IR156" s="128">
        <f t="shared" si="722"/>
        <v>1126.4568749999989</v>
      </c>
      <c r="IS156" s="128">
        <f t="shared" si="723"/>
        <v>213.2</v>
      </c>
      <c r="IT156" s="128">
        <f t="shared" si="724"/>
        <v>913.2568749999989</v>
      </c>
      <c r="IU156" s="46">
        <f t="shared" si="902"/>
        <v>242.42</v>
      </c>
      <c r="IV156" s="46">
        <f t="shared" si="725"/>
        <v>670.83687499999894</v>
      </c>
      <c r="IW156" s="51">
        <f t="shared" si="726"/>
        <v>144779.40687500019</v>
      </c>
      <c r="IX156" s="199">
        <f t="shared" si="877"/>
        <v>10000</v>
      </c>
      <c r="IY156" s="128">
        <f t="shared" si="727"/>
        <v>209.31426872963399</v>
      </c>
      <c r="IZ156" s="408">
        <f t="shared" si="728"/>
        <v>0</v>
      </c>
      <c r="JA156" s="58">
        <f t="shared" si="729"/>
        <v>931.95916666666494</v>
      </c>
      <c r="JB156" s="52">
        <f t="shared" si="730"/>
        <v>198.86</v>
      </c>
      <c r="JC156" s="51">
        <f t="shared" si="731"/>
        <v>733.09916666666493</v>
      </c>
      <c r="JD156" s="57">
        <f t="shared" si="732"/>
        <v>134936.29916666678</v>
      </c>
      <c r="JE156" s="280">
        <f t="shared" si="733"/>
        <v>10000</v>
      </c>
      <c r="JF156" s="280">
        <f t="shared" si="734"/>
        <v>0</v>
      </c>
      <c r="JG156" s="468">
        <f t="shared" si="735"/>
        <v>-931.95916666666494</v>
      </c>
      <c r="JH156" s="46">
        <f t="shared" si="736"/>
        <v>-1126.4568749999989</v>
      </c>
      <c r="JI156" s="46">
        <f t="shared" si="737"/>
        <v>-913.2568749999989</v>
      </c>
      <c r="JJ156" s="48"/>
      <c r="JL156" s="45">
        <v>95</v>
      </c>
      <c r="JM156" s="46">
        <f t="shared" si="738"/>
        <v>1124.4930833333331</v>
      </c>
      <c r="JN156" s="46">
        <f t="shared" si="739"/>
        <v>204.2</v>
      </c>
      <c r="JO156" s="128">
        <f t="shared" si="740"/>
        <v>920.29308333333302</v>
      </c>
      <c r="JP156" s="46">
        <f t="shared" si="878"/>
        <v>242.02</v>
      </c>
      <c r="JQ156" s="46">
        <f t="shared" si="741"/>
        <v>678.27308333333303</v>
      </c>
      <c r="JR156" s="51">
        <f t="shared" si="742"/>
        <v>144534.6670833333</v>
      </c>
      <c r="JS156" s="51">
        <f t="shared" si="982"/>
        <v>138883.81024364859</v>
      </c>
      <c r="JT156" s="199">
        <f t="shared" si="879"/>
        <v>10000</v>
      </c>
      <c r="JU156" s="128">
        <f t="shared" si="743"/>
        <v>204.19230885588465</v>
      </c>
      <c r="JV156" s="408">
        <f t="shared" si="744"/>
        <v>0</v>
      </c>
      <c r="JW156" s="58">
        <f t="shared" si="745"/>
        <v>930.37233333333074</v>
      </c>
      <c r="JX156" s="52">
        <f t="shared" si="746"/>
        <v>191.14</v>
      </c>
      <c r="JY156" s="51">
        <f t="shared" si="747"/>
        <v>739.23233333333076</v>
      </c>
      <c r="JZ156" s="51">
        <f t="shared" si="748"/>
        <v>134712.84833333371</v>
      </c>
      <c r="KA156" s="199">
        <f t="shared" si="983"/>
        <v>129999.99999999921</v>
      </c>
      <c r="KB156" s="128">
        <f t="shared" si="880"/>
        <v>10000</v>
      </c>
      <c r="KC156" s="204">
        <f t="shared" si="749"/>
        <v>0</v>
      </c>
      <c r="KD156" s="468">
        <f t="shared" si="881"/>
        <v>-930.37233333333074</v>
      </c>
      <c r="KE156" s="46">
        <f t="shared" si="750"/>
        <v>-1124.4930833333331</v>
      </c>
      <c r="KF156" s="46">
        <f t="shared" si="751"/>
        <v>-920.29308333333302</v>
      </c>
      <c r="KG156" s="48"/>
      <c r="KI156" s="45">
        <v>95</v>
      </c>
      <c r="KJ156" s="46">
        <f t="shared" si="752"/>
        <v>1124.4890404061762</v>
      </c>
      <c r="KK156" s="46">
        <f t="shared" si="753"/>
        <v>207.76</v>
      </c>
      <c r="KL156" s="128">
        <f t="shared" si="754"/>
        <v>916.72904040617618</v>
      </c>
      <c r="KM156" s="46">
        <f t="shared" si="755"/>
        <v>242.00884109999504</v>
      </c>
      <c r="KN156" s="46">
        <f t="shared" si="756"/>
        <v>674.72019930618114</v>
      </c>
      <c r="KO156" s="51">
        <f t="shared" si="757"/>
        <v>144530.58446069085</v>
      </c>
      <c r="KP156" s="199">
        <f t="shared" si="984"/>
        <v>143268.91866023195</v>
      </c>
      <c r="KQ156" s="199">
        <f t="shared" si="882"/>
        <v>10000</v>
      </c>
      <c r="KR156" s="128">
        <f t="shared" si="758"/>
        <v>269.39881537193793</v>
      </c>
      <c r="KS156" s="408">
        <f t="shared" si="759"/>
        <v>0</v>
      </c>
      <c r="KT156" s="45">
        <v>95</v>
      </c>
      <c r="KU156" s="46">
        <f t="shared" si="883"/>
        <v>1124.49</v>
      </c>
      <c r="KV156" s="46">
        <f t="shared" si="760"/>
        <v>207.76</v>
      </c>
      <c r="KW156" s="128">
        <f t="shared" si="761"/>
        <v>916.73</v>
      </c>
      <c r="KX156" s="46">
        <f t="shared" si="762"/>
        <v>242.00867849378776</v>
      </c>
      <c r="KY156" s="46">
        <f t="shared" si="763"/>
        <v>674.72132150621223</v>
      </c>
      <c r="KZ156" s="51">
        <f t="shared" si="764"/>
        <v>144530.48577476642</v>
      </c>
      <c r="LA156" s="153">
        <f t="shared" si="985"/>
        <v>143268.91866023195</v>
      </c>
      <c r="LB156" s="58">
        <f t="shared" si="995"/>
        <v>930.59633333333579</v>
      </c>
      <c r="LC156" s="52">
        <f t="shared" si="766"/>
        <v>195.3</v>
      </c>
      <c r="LD156" s="51">
        <f t="shared" si="767"/>
        <v>735.29633333333572</v>
      </c>
      <c r="LE156" s="51">
        <f t="shared" si="768"/>
        <v>134741.16833333331</v>
      </c>
      <c r="LF156" s="51">
        <f t="shared" si="986"/>
        <v>134681.57199999981</v>
      </c>
      <c r="LG156" s="128">
        <f t="shared" si="769"/>
        <v>10000</v>
      </c>
      <c r="LH156" s="204">
        <f t="shared" si="770"/>
        <v>0</v>
      </c>
      <c r="LI156" s="479">
        <f t="shared" si="771"/>
        <v>-930.59633333333579</v>
      </c>
      <c r="LJ156" s="46">
        <f t="shared" si="884"/>
        <v>-1124.49</v>
      </c>
      <c r="LK156" s="46">
        <f t="shared" si="885"/>
        <v>-916.73</v>
      </c>
      <c r="LL156" s="48"/>
      <c r="LN156" s="45">
        <v>95</v>
      </c>
      <c r="LO156" s="46">
        <f t="shared" si="772"/>
        <v>1123.1238136873469</v>
      </c>
      <c r="LP156" s="46">
        <f t="shared" si="955"/>
        <v>306.66000000000003</v>
      </c>
      <c r="LQ156" s="46">
        <f t="shared" si="773"/>
        <v>816.46381368734683</v>
      </c>
      <c r="LR156" s="46">
        <f t="shared" si="774"/>
        <v>241.38533846019263</v>
      </c>
      <c r="LS156" s="46">
        <f t="shared" si="775"/>
        <v>575.07847522715417</v>
      </c>
      <c r="LT156" s="51">
        <f t="shared" si="776"/>
        <v>144256.12460088843</v>
      </c>
      <c r="LU156" s="199">
        <f t="shared" si="886"/>
        <v>10000</v>
      </c>
      <c r="LV156" s="58">
        <f t="shared" si="777"/>
        <v>933.33033333333128</v>
      </c>
      <c r="LW156" s="52">
        <f t="shared" si="956"/>
        <v>306.66000000000003</v>
      </c>
      <c r="LX156" s="51">
        <f t="shared" si="778"/>
        <v>626.6703333333312</v>
      </c>
      <c r="LY156" s="51">
        <f t="shared" si="779"/>
        <v>135026.23833333285</v>
      </c>
      <c r="LZ156" s="46">
        <f t="shared" si="887"/>
        <v>306.66000000000003</v>
      </c>
      <c r="MA156" s="199">
        <f t="shared" si="888"/>
        <v>10000</v>
      </c>
      <c r="MB156" s="468">
        <f t="shared" si="780"/>
        <v>-933.33033333333128</v>
      </c>
      <c r="MC156" s="46">
        <f t="shared" si="781"/>
        <v>-1123.1238136873469</v>
      </c>
      <c r="MD156" s="46">
        <f t="shared" si="782"/>
        <v>-816.46381368734683</v>
      </c>
      <c r="ME156" s="48"/>
      <c r="MG156" s="45">
        <v>95</v>
      </c>
      <c r="MH156" s="46">
        <f t="shared" si="783"/>
        <v>1076.608661999408</v>
      </c>
      <c r="MI156" s="46">
        <f t="shared" si="957"/>
        <v>162.27000000000001</v>
      </c>
      <c r="MJ156" s="46">
        <f t="shared" si="784"/>
        <v>914.33866199940803</v>
      </c>
      <c r="MK156" s="46">
        <f t="shared" si="785"/>
        <v>231.82735288797434</v>
      </c>
      <c r="ML156" s="46">
        <f t="shared" si="786"/>
        <v>682.51130911143366</v>
      </c>
      <c r="MM156" s="51">
        <f t="shared" si="787"/>
        <v>138413.90042367316</v>
      </c>
      <c r="MN156" s="199">
        <f t="shared" si="889"/>
        <v>10000</v>
      </c>
      <c r="MO156" s="58">
        <f t="shared" si="788"/>
        <v>889.32945707741396</v>
      </c>
      <c r="MP156" s="52">
        <f t="shared" si="958"/>
        <v>151.12</v>
      </c>
      <c r="MQ156" s="51">
        <f t="shared" si="789"/>
        <v>738.20945707741396</v>
      </c>
      <c r="MR156" s="57">
        <f t="shared" si="790"/>
        <v>128802.51157764564</v>
      </c>
      <c r="MS156" s="199">
        <f t="shared" si="890"/>
        <v>10000</v>
      </c>
      <c r="MT156" s="468">
        <f t="shared" si="891"/>
        <v>-889.32945707741396</v>
      </c>
      <c r="MU156" s="46">
        <f t="shared" si="791"/>
        <v>-1076.608661999408</v>
      </c>
      <c r="MV156" s="46">
        <f t="shared" si="792"/>
        <v>-914.33866199940803</v>
      </c>
      <c r="MW156" s="48"/>
      <c r="MY156" s="45">
        <v>95</v>
      </c>
      <c r="MZ156" s="46">
        <f t="shared" si="793"/>
        <v>1076.608661999408</v>
      </c>
      <c r="NA156" s="46">
        <f t="shared" si="959"/>
        <v>162.27000000000001</v>
      </c>
      <c r="NB156" s="128">
        <f t="shared" si="794"/>
        <v>914.33866199940803</v>
      </c>
      <c r="NC156" s="46">
        <f t="shared" si="795"/>
        <v>231.82735288797434</v>
      </c>
      <c r="ND156" s="46">
        <f t="shared" si="796"/>
        <v>682.51130911143366</v>
      </c>
      <c r="NE156" s="51">
        <f t="shared" si="797"/>
        <v>138413.90042367316</v>
      </c>
      <c r="NF156" s="153">
        <f t="shared" si="892"/>
        <v>10000</v>
      </c>
      <c r="NG156" s="45">
        <v>95</v>
      </c>
      <c r="NH156" s="46">
        <f t="shared" si="798"/>
        <v>1076.6099999999999</v>
      </c>
      <c r="NI156" s="46">
        <f t="shared" si="960"/>
        <v>162.27000000000001</v>
      </c>
      <c r="NJ156" s="128">
        <f t="shared" si="893"/>
        <v>914.34</v>
      </c>
      <c r="NK156" s="46">
        <f t="shared" si="894"/>
        <v>231.82710881327577</v>
      </c>
      <c r="NL156" s="46">
        <f t="shared" si="799"/>
        <v>682.51289118672423</v>
      </c>
      <c r="NM156" s="51">
        <f t="shared" si="800"/>
        <v>138413.75239677873</v>
      </c>
      <c r="NN156" s="58">
        <f t="shared" si="801"/>
        <v>888.78037499999857</v>
      </c>
      <c r="NO156" s="52">
        <f t="shared" si="961"/>
        <v>151.18</v>
      </c>
      <c r="NP156" s="51">
        <f t="shared" si="802"/>
        <v>737.60037499999862</v>
      </c>
      <c r="NQ156" s="57">
        <f t="shared" si="803"/>
        <v>128857.18437500022</v>
      </c>
      <c r="NR156" s="153">
        <f t="shared" si="895"/>
        <v>10000</v>
      </c>
      <c r="NS156" s="469">
        <f t="shared" si="804"/>
        <v>-888.78037499999857</v>
      </c>
      <c r="NT156" s="46">
        <f t="shared" si="805"/>
        <v>-1076.6099999999999</v>
      </c>
      <c r="NU156" s="46">
        <f t="shared" si="806"/>
        <v>-914.34</v>
      </c>
      <c r="NV156" s="48"/>
      <c r="NX156" s="45">
        <v>95</v>
      </c>
      <c r="NY156" s="46">
        <f t="shared" si="807"/>
        <v>1076.6456011701148</v>
      </c>
      <c r="NZ156" s="46">
        <f t="shared" si="962"/>
        <v>162.01999999999998</v>
      </c>
      <c r="OA156" s="46">
        <f t="shared" si="808"/>
        <v>914.62560117011481</v>
      </c>
      <c r="OB156" s="46">
        <f t="shared" si="809"/>
        <v>231.83482786250821</v>
      </c>
      <c r="OC156" s="46">
        <f t="shared" si="810"/>
        <v>682.79077330760663</v>
      </c>
      <c r="OD156" s="51">
        <f t="shared" si="811"/>
        <v>138418.1059441973</v>
      </c>
      <c r="OE156" s="57">
        <f t="shared" si="987"/>
        <v>138883.81024364859</v>
      </c>
      <c r="OF156" s="153">
        <f t="shared" si="896"/>
        <v>10000</v>
      </c>
      <c r="OG156" s="58">
        <f t="shared" si="812"/>
        <v>889.48383333333379</v>
      </c>
      <c r="OH156" s="241">
        <f t="shared" si="988"/>
        <v>151.64999999999998</v>
      </c>
      <c r="OI156" s="51">
        <f t="shared" si="813"/>
        <v>737.83383333333381</v>
      </c>
      <c r="OJ156" s="51">
        <f t="shared" si="814"/>
        <v>128823.50583333324</v>
      </c>
      <c r="OK156" s="153">
        <f t="shared" si="989"/>
        <v>129999.99999999921</v>
      </c>
      <c r="OL156" s="153">
        <f t="shared" si="897"/>
        <v>10000</v>
      </c>
      <c r="OM156" s="468">
        <f t="shared" si="898"/>
        <v>-889.48383333333379</v>
      </c>
      <c r="ON156" s="46">
        <f t="shared" si="899"/>
        <v>-1076.6456011701148</v>
      </c>
      <c r="OO156" s="46">
        <f t="shared" si="815"/>
        <v>-914.62560117011481</v>
      </c>
      <c r="OP156" s="48"/>
      <c r="OR156" s="45">
        <v>95</v>
      </c>
      <c r="OS156" s="46">
        <f t="shared" si="816"/>
        <v>1076.765700416463</v>
      </c>
      <c r="OT156" s="46">
        <f t="shared" si="963"/>
        <v>162.94</v>
      </c>
      <c r="OU156" s="128">
        <f t="shared" si="817"/>
        <v>913.82570041646295</v>
      </c>
      <c r="OV156" s="46">
        <f t="shared" si="818"/>
        <v>231.85768999159106</v>
      </c>
      <c r="OW156" s="46">
        <f t="shared" si="819"/>
        <v>681.96801042487186</v>
      </c>
      <c r="OX156" s="51">
        <f t="shared" si="820"/>
        <v>138432.64598452975</v>
      </c>
      <c r="OY156" s="51">
        <f t="shared" si="990"/>
        <v>139668.03807118954</v>
      </c>
      <c r="OZ156" s="153">
        <f t="shared" si="900"/>
        <v>10000</v>
      </c>
      <c r="PA156" s="45">
        <v>95</v>
      </c>
      <c r="PB156" s="46">
        <f t="shared" si="821"/>
        <v>1076.765700416463</v>
      </c>
      <c r="PC156" s="46">
        <f t="shared" si="991"/>
        <v>162.94</v>
      </c>
      <c r="PD156" s="128">
        <f t="shared" si="822"/>
        <v>913.82570041646295</v>
      </c>
      <c r="PE156" s="46">
        <f t="shared" si="823"/>
        <v>231.85768999159106</v>
      </c>
      <c r="PF156" s="46">
        <f t="shared" si="824"/>
        <v>681.96801042487186</v>
      </c>
      <c r="PG156" s="51">
        <f t="shared" si="825"/>
        <v>138432.64598452975</v>
      </c>
      <c r="PH156" s="57">
        <f t="shared" si="992"/>
        <v>139667.82132210003</v>
      </c>
      <c r="PI156" s="688">
        <f t="shared" si="826"/>
        <v>889.6533333333341</v>
      </c>
      <c r="PJ156" s="52">
        <f t="shared" si="993"/>
        <v>152.83999999999997</v>
      </c>
      <c r="PK156" s="51">
        <f t="shared" si="827"/>
        <v>736.81333333333419</v>
      </c>
      <c r="PL156" s="57">
        <f t="shared" si="828"/>
        <v>128846.89333333369</v>
      </c>
      <c r="PM156" s="57">
        <f t="shared" si="994"/>
        <v>131010.98800000001</v>
      </c>
      <c r="PN156" s="153">
        <f t="shared" si="901"/>
        <v>10000</v>
      </c>
      <c r="PO156" s="469">
        <f t="shared" si="829"/>
        <v>-889.6533333333341</v>
      </c>
      <c r="PP156" s="46">
        <f t="shared" si="830"/>
        <v>-1076.765700416463</v>
      </c>
      <c r="PQ156" s="46">
        <f t="shared" si="831"/>
        <v>-913.82570041646295</v>
      </c>
      <c r="PR156" s="48"/>
    </row>
    <row r="157" spans="2:434" hidden="1" x14ac:dyDescent="0.3">
      <c r="B157" s="45">
        <v>96</v>
      </c>
      <c r="C157" s="46">
        <f t="shared" si="596"/>
        <v>1111.77</v>
      </c>
      <c r="D157" s="46">
        <f t="shared" si="597"/>
        <v>100</v>
      </c>
      <c r="E157" s="46">
        <f t="shared" si="598"/>
        <v>1011.77</v>
      </c>
      <c r="F157" s="46">
        <f t="shared" si="599"/>
        <v>217.04776229498336</v>
      </c>
      <c r="G157" s="46">
        <f t="shared" si="600"/>
        <v>794.7222377050166</v>
      </c>
      <c r="H157" s="51">
        <f t="shared" si="601"/>
        <v>129433.93513928498</v>
      </c>
      <c r="I157" s="58">
        <f t="shared" si="602"/>
        <v>933.33333333333337</v>
      </c>
      <c r="J157" s="52">
        <f t="shared" si="603"/>
        <v>100</v>
      </c>
      <c r="K157" s="51">
        <f t="shared" si="604"/>
        <v>833.33333333333337</v>
      </c>
      <c r="L157" s="57">
        <f t="shared" si="605"/>
        <v>119999.99999999927</v>
      </c>
      <c r="M157" s="468">
        <f t="shared" si="832"/>
        <v>-933.33333333333337</v>
      </c>
      <c r="N157" s="46">
        <f t="shared" si="833"/>
        <v>-1111.77</v>
      </c>
      <c r="O157" s="47"/>
      <c r="P157" s="46">
        <f t="shared" si="834"/>
        <v>-1011.77</v>
      </c>
      <c r="Q157" s="48"/>
      <c r="R157" s="29"/>
      <c r="S157" s="29"/>
      <c r="T157" s="45">
        <v>96</v>
      </c>
      <c r="U157" s="46">
        <f t="shared" si="606"/>
        <v>1133.4100000000001</v>
      </c>
      <c r="V157" s="46">
        <f t="shared" si="607"/>
        <v>121.64</v>
      </c>
      <c r="W157" s="46">
        <f t="shared" si="835"/>
        <v>1011.77</v>
      </c>
      <c r="X157" s="46">
        <f t="shared" si="608"/>
        <v>217.04776229498336</v>
      </c>
      <c r="Y157" s="46">
        <f t="shared" si="609"/>
        <v>794.7222377050166</v>
      </c>
      <c r="Z157" s="51">
        <f t="shared" si="610"/>
        <v>129433.93513928498</v>
      </c>
      <c r="AA157" s="58">
        <f t="shared" si="611"/>
        <v>946.19333333333338</v>
      </c>
      <c r="AB157" s="52">
        <f t="shared" si="612"/>
        <v>112.86</v>
      </c>
      <c r="AC157" s="51">
        <f t="shared" si="613"/>
        <v>833.33333333333337</v>
      </c>
      <c r="AD157" s="57">
        <f t="shared" si="614"/>
        <v>119999.99999999927</v>
      </c>
      <c r="AE157" s="468">
        <f t="shared" si="836"/>
        <v>-946.19333333333338</v>
      </c>
      <c r="AF157" s="46">
        <f t="shared" si="615"/>
        <v>-1133.4100000000001</v>
      </c>
      <c r="AG157" s="47"/>
      <c r="AH157" s="46">
        <f t="shared" si="837"/>
        <v>-1011.77</v>
      </c>
      <c r="AI157" s="48"/>
      <c r="AJ157" s="29"/>
      <c r="AK157" s="45">
        <v>96</v>
      </c>
      <c r="AL157" s="46">
        <f t="shared" si="616"/>
        <v>1117.72</v>
      </c>
      <c r="AM157" s="46"/>
      <c r="AN157" s="46"/>
      <c r="AO157" s="46">
        <f t="shared" si="617"/>
        <v>122.18</v>
      </c>
      <c r="AP157" s="128">
        <f t="shared" si="618"/>
        <v>995.54</v>
      </c>
      <c r="AQ157" s="128"/>
      <c r="AR157" s="128"/>
      <c r="AS157" s="46">
        <f t="shared" si="619"/>
        <v>225.24482790893521</v>
      </c>
      <c r="AT157" s="46">
        <f t="shared" si="620"/>
        <v>770.29517209106473</v>
      </c>
      <c r="AU157" s="51"/>
      <c r="AV157" s="51"/>
      <c r="AW157" s="51">
        <f t="shared" si="621"/>
        <v>134376.60157327005</v>
      </c>
      <c r="AX157" s="58">
        <f t="shared" si="622"/>
        <v>927.38215694565588</v>
      </c>
      <c r="AY157" s="52"/>
      <c r="AZ157" s="52"/>
      <c r="BA157" s="52">
        <f t="shared" si="623"/>
        <v>113.9</v>
      </c>
      <c r="BB157" s="51">
        <f t="shared" si="624"/>
        <v>813.4821569456559</v>
      </c>
      <c r="BC157" s="51"/>
      <c r="BD157" s="51"/>
      <c r="BE157" s="57">
        <f t="shared" si="625"/>
        <v>125163.152933217</v>
      </c>
      <c r="BF157" s="468">
        <f t="shared" si="626"/>
        <v>-927.38215694565588</v>
      </c>
      <c r="BG157" s="46">
        <f t="shared" si="627"/>
        <v>-1117.72</v>
      </c>
      <c r="BH157" s="46">
        <f t="shared" si="628"/>
        <v>-995.54</v>
      </c>
      <c r="BI157" s="48"/>
      <c r="BJ157" s="12"/>
      <c r="BK157" s="45">
        <v>96</v>
      </c>
      <c r="BL157" s="46">
        <f t="shared" si="838"/>
        <v>1136.19</v>
      </c>
      <c r="BM157" s="46">
        <f t="shared" si="839"/>
        <v>124.42</v>
      </c>
      <c r="BN157" s="46">
        <f t="shared" si="840"/>
        <v>1011.77</v>
      </c>
      <c r="BO157" s="46">
        <f t="shared" si="629"/>
        <v>217.04776229498336</v>
      </c>
      <c r="BP157" s="46">
        <f t="shared" si="630"/>
        <v>794.7222377050166</v>
      </c>
      <c r="BQ157" s="149">
        <f t="shared" si="631"/>
        <v>129433.93513928498</v>
      </c>
      <c r="BR157" s="57">
        <f t="shared" si="964"/>
        <v>138883.81024364859</v>
      </c>
      <c r="BS157" s="58">
        <f t="shared" si="632"/>
        <v>949.79333333333341</v>
      </c>
      <c r="BT157" s="52">
        <f t="shared" si="841"/>
        <v>116.46</v>
      </c>
      <c r="BU157" s="51">
        <f t="shared" si="633"/>
        <v>833.33333333333337</v>
      </c>
      <c r="BV157" s="149">
        <f t="shared" si="634"/>
        <v>119999.99999999927</v>
      </c>
      <c r="BW157" s="153">
        <f t="shared" si="965"/>
        <v>129999.99999999921</v>
      </c>
      <c r="BX157" s="468">
        <f t="shared" si="842"/>
        <v>-949.79333333333341</v>
      </c>
      <c r="BY157" s="46">
        <f t="shared" si="843"/>
        <v>-1136.19</v>
      </c>
      <c r="BZ157" s="46">
        <f t="shared" si="635"/>
        <v>-1011.77</v>
      </c>
      <c r="CA157" s="48"/>
      <c r="CB157" s="29"/>
      <c r="CC157" s="45">
        <v>96</v>
      </c>
      <c r="CD157" s="239">
        <f t="shared" si="636"/>
        <v>1117.6300000000001</v>
      </c>
      <c r="CE157" s="239">
        <f t="shared" si="844"/>
        <v>124.88</v>
      </c>
      <c r="CF157" s="128">
        <f t="shared" si="637"/>
        <v>992.75</v>
      </c>
      <c r="CG157" s="46">
        <f t="shared" si="845"/>
        <v>224.84300833758383</v>
      </c>
      <c r="CH157" s="46">
        <f t="shared" si="638"/>
        <v>767.9069916624162</v>
      </c>
      <c r="CI157" s="149">
        <f t="shared" si="639"/>
        <v>134137.89801088787</v>
      </c>
      <c r="CJ157" s="199">
        <f t="shared" si="966"/>
        <v>143268.91866023195</v>
      </c>
      <c r="CK157" s="153">
        <f t="shared" si="846"/>
        <v>10000</v>
      </c>
      <c r="CL157" s="45">
        <v>96</v>
      </c>
      <c r="CM157" s="46">
        <f t="shared" si="847"/>
        <v>1117.6300000000001</v>
      </c>
      <c r="CN157" s="239">
        <f t="shared" si="640"/>
        <v>124.88</v>
      </c>
      <c r="CO157" s="128">
        <f t="shared" si="641"/>
        <v>992.75</v>
      </c>
      <c r="CP157" s="46">
        <f t="shared" si="642"/>
        <v>224.84300833758383</v>
      </c>
      <c r="CQ157" s="46">
        <f t="shared" si="643"/>
        <v>767.9069916624162</v>
      </c>
      <c r="CR157" s="149">
        <f t="shared" si="644"/>
        <v>134137.89801088787</v>
      </c>
      <c r="CS157" s="153">
        <f t="shared" si="967"/>
        <v>143268.91866023195</v>
      </c>
      <c r="CT157" s="58">
        <f t="shared" si="645"/>
        <v>927.86033333333398</v>
      </c>
      <c r="CU157" s="52">
        <f t="shared" si="848"/>
        <v>117.38</v>
      </c>
      <c r="CV157" s="51">
        <f t="shared" si="849"/>
        <v>810.48033333333399</v>
      </c>
      <c r="CW157" s="149">
        <f t="shared" si="646"/>
        <v>124955.80799999973</v>
      </c>
      <c r="CX157" s="57">
        <f t="shared" si="968"/>
        <v>134681.57199999981</v>
      </c>
      <c r="CY157" s="153">
        <f t="shared" si="850"/>
        <v>10000</v>
      </c>
      <c r="CZ157" s="479">
        <f t="shared" si="647"/>
        <v>-927.86033333333398</v>
      </c>
      <c r="DA157" s="46">
        <f t="shared" si="851"/>
        <v>-1117.6300000000001</v>
      </c>
      <c r="DB157" s="46">
        <f t="shared" si="852"/>
        <v>-992.75</v>
      </c>
      <c r="DC157" s="48"/>
      <c r="DE157" s="237">
        <v>96</v>
      </c>
      <c r="DF157" s="46">
        <f t="shared" si="648"/>
        <v>1105.0999999999999</v>
      </c>
      <c r="DG157" s="239">
        <f t="shared" si="969"/>
        <v>93.33</v>
      </c>
      <c r="DH157" s="46">
        <f t="shared" si="649"/>
        <v>1011.77</v>
      </c>
      <c r="DI157" s="46">
        <f t="shared" si="650"/>
        <v>217.04776229498336</v>
      </c>
      <c r="DJ157" s="46">
        <f t="shared" si="651"/>
        <v>794.7222377050166</v>
      </c>
      <c r="DK157" s="51">
        <f t="shared" si="652"/>
        <v>129433.93513928498</v>
      </c>
      <c r="DL157" s="58">
        <f t="shared" si="653"/>
        <v>926.66333333333341</v>
      </c>
      <c r="DM157" s="240">
        <f t="shared" si="970"/>
        <v>93.33</v>
      </c>
      <c r="DN157" s="51">
        <f t="shared" si="654"/>
        <v>833.33333333333337</v>
      </c>
      <c r="DO157" s="57">
        <f t="shared" si="655"/>
        <v>119999.99999999927</v>
      </c>
      <c r="DP157" s="468">
        <f t="shared" si="853"/>
        <v>-926.66333333333341</v>
      </c>
      <c r="DQ157" s="46">
        <f t="shared" si="854"/>
        <v>-1105.0999999999999</v>
      </c>
      <c r="DR157" s="47"/>
      <c r="DS157" s="46">
        <f t="shared" si="855"/>
        <v>-1011.77</v>
      </c>
      <c r="DT157" s="48"/>
      <c r="DU157" s="29"/>
      <c r="DV157" s="237">
        <v>96</v>
      </c>
      <c r="DW157" s="46">
        <f t="shared" si="856"/>
        <v>1072.53</v>
      </c>
      <c r="DX157" s="239">
        <f t="shared" si="971"/>
        <v>60.76</v>
      </c>
      <c r="DY157" s="46">
        <f t="shared" si="857"/>
        <v>1011.77</v>
      </c>
      <c r="DZ157" s="46">
        <f t="shared" si="656"/>
        <v>217.04776229498336</v>
      </c>
      <c r="EA157" s="46">
        <f t="shared" si="657"/>
        <v>794.7222377050166</v>
      </c>
      <c r="EB157" s="51">
        <f t="shared" si="658"/>
        <v>129433.93513928498</v>
      </c>
      <c r="EC157" s="58">
        <f t="shared" si="659"/>
        <v>889.71333333333337</v>
      </c>
      <c r="ED157" s="240">
        <f t="shared" si="972"/>
        <v>56.379999999999995</v>
      </c>
      <c r="EE157" s="51">
        <f t="shared" si="660"/>
        <v>833.33333333333337</v>
      </c>
      <c r="EF157" s="57">
        <f t="shared" si="661"/>
        <v>119999.99999999927</v>
      </c>
      <c r="EG157" s="468">
        <f t="shared" si="858"/>
        <v>-889.71333333333337</v>
      </c>
      <c r="EH157" s="46">
        <f t="shared" si="859"/>
        <v>-1072.53</v>
      </c>
      <c r="EI157" s="47"/>
      <c r="EJ157" s="46">
        <f t="shared" si="860"/>
        <v>-1011.77</v>
      </c>
      <c r="EK157" s="48"/>
      <c r="EL157" s="29"/>
      <c r="EM157" s="237">
        <v>96</v>
      </c>
      <c r="EN157" s="239">
        <f t="shared" si="949"/>
        <v>1058.0868689014749</v>
      </c>
      <c r="EO157" s="239">
        <f t="shared" si="973"/>
        <v>61.260000000000005</v>
      </c>
      <c r="EP157" s="128">
        <f t="shared" si="662"/>
        <v>996.82686890147488</v>
      </c>
      <c r="EQ157" s="46">
        <f t="shared" si="663"/>
        <v>218.80311193667731</v>
      </c>
      <c r="ER157" s="46">
        <f t="shared" si="664"/>
        <v>778.0237569647976</v>
      </c>
      <c r="ES157" s="51">
        <f t="shared" si="665"/>
        <v>130503.84340504158</v>
      </c>
      <c r="ET157" s="153">
        <f t="shared" si="861"/>
        <v>10000</v>
      </c>
      <c r="EU157" s="237">
        <v>96</v>
      </c>
      <c r="EV157" s="46">
        <f t="shared" si="666"/>
        <v>1058.0899999999999</v>
      </c>
      <c r="EW157" s="239">
        <f t="shared" si="974"/>
        <v>61.260000000000005</v>
      </c>
      <c r="EX157" s="128">
        <f t="shared" si="667"/>
        <v>996.83</v>
      </c>
      <c r="EY157" s="46">
        <f t="shared" si="668"/>
        <v>218.80255788416662</v>
      </c>
      <c r="EZ157" s="46">
        <f t="shared" si="669"/>
        <v>778.02744211583342</v>
      </c>
      <c r="FA157" s="51">
        <f t="shared" si="670"/>
        <v>130503.50728838412</v>
      </c>
      <c r="FB157" s="58">
        <f t="shared" si="671"/>
        <v>874.86920833333363</v>
      </c>
      <c r="FC157" s="240">
        <f t="shared" si="975"/>
        <v>56.97</v>
      </c>
      <c r="FD157" s="51">
        <f t="shared" si="862"/>
        <v>817.8992083333336</v>
      </c>
      <c r="FE157" s="57">
        <f t="shared" si="672"/>
        <v>121268.06599999985</v>
      </c>
      <c r="FF157" s="153">
        <f t="shared" si="863"/>
        <v>10000</v>
      </c>
      <c r="FG157" s="469">
        <f t="shared" si="673"/>
        <v>-874.86920833333363</v>
      </c>
      <c r="FH157" s="46">
        <f t="shared" si="674"/>
        <v>-1058.0899999999999</v>
      </c>
      <c r="FI157" s="46">
        <f t="shared" si="675"/>
        <v>-996.83</v>
      </c>
      <c r="FJ157" s="48"/>
      <c r="FL157" s="237">
        <v>96</v>
      </c>
      <c r="FM157" s="46">
        <f t="shared" si="864"/>
        <v>1076.58</v>
      </c>
      <c r="FN157" s="239">
        <f t="shared" si="950"/>
        <v>64.81</v>
      </c>
      <c r="FO157" s="46">
        <f t="shared" si="865"/>
        <v>1011.77</v>
      </c>
      <c r="FP157" s="46">
        <f t="shared" si="676"/>
        <v>217.04776229498336</v>
      </c>
      <c r="FQ157" s="46">
        <f t="shared" si="677"/>
        <v>794.7222377050166</v>
      </c>
      <c r="FR157" s="149">
        <f t="shared" si="678"/>
        <v>129433.93513928498</v>
      </c>
      <c r="FS157" s="57">
        <f t="shared" si="976"/>
        <v>138883.81024364859</v>
      </c>
      <c r="FT157" s="58">
        <f t="shared" si="679"/>
        <v>893.98333333333335</v>
      </c>
      <c r="FU157" s="240">
        <f t="shared" si="951"/>
        <v>60.650000000000006</v>
      </c>
      <c r="FV157" s="51">
        <f t="shared" si="680"/>
        <v>833.33333333333337</v>
      </c>
      <c r="FW157" s="149">
        <f t="shared" si="681"/>
        <v>119999.99999999927</v>
      </c>
      <c r="FX157" s="153">
        <f t="shared" si="977"/>
        <v>129999.99999999921</v>
      </c>
      <c r="FY157" s="468">
        <f t="shared" si="866"/>
        <v>-893.98333333333335</v>
      </c>
      <c r="FZ157" s="46">
        <f t="shared" si="867"/>
        <v>-1076.58</v>
      </c>
      <c r="GA157" s="46">
        <f t="shared" si="682"/>
        <v>-1011.77</v>
      </c>
      <c r="GB157" s="48"/>
      <c r="GD157" s="237">
        <v>96</v>
      </c>
      <c r="GE157" s="239">
        <f t="shared" si="952"/>
        <v>1060.0875939185617</v>
      </c>
      <c r="GF157" s="239">
        <f t="shared" si="978"/>
        <v>65.17</v>
      </c>
      <c r="GG157" s="128">
        <f t="shared" si="683"/>
        <v>994.91759391856169</v>
      </c>
      <c r="GH157" s="46">
        <f t="shared" si="684"/>
        <v>218.69052024827462</v>
      </c>
      <c r="GI157" s="46">
        <f t="shared" si="685"/>
        <v>776.22707367028704</v>
      </c>
      <c r="GJ157" s="149">
        <f t="shared" si="686"/>
        <v>130438.08507529447</v>
      </c>
      <c r="GK157" s="51">
        <f t="shared" si="979"/>
        <v>139668.03807118954</v>
      </c>
      <c r="GL157" s="153">
        <f t="shared" si="868"/>
        <v>10000</v>
      </c>
      <c r="GM157" s="237">
        <v>96</v>
      </c>
      <c r="GN157" s="46">
        <f t="shared" si="687"/>
        <v>1060.0899999999999</v>
      </c>
      <c r="GO157" s="239">
        <f t="shared" si="953"/>
        <v>65.17</v>
      </c>
      <c r="GP157" s="128">
        <f t="shared" si="869"/>
        <v>994.92</v>
      </c>
      <c r="GQ157" s="46">
        <f t="shared" si="688"/>
        <v>218.69010784050272</v>
      </c>
      <c r="GR157" s="46">
        <f t="shared" si="689"/>
        <v>776.22989215949724</v>
      </c>
      <c r="GS157" s="149">
        <f t="shared" si="690"/>
        <v>130437.83481214213</v>
      </c>
      <c r="GT157" s="57">
        <f t="shared" si="980"/>
        <v>139667.82132210003</v>
      </c>
      <c r="GU157" s="58">
        <f t="shared" si="691"/>
        <v>876.92633333333197</v>
      </c>
      <c r="GV157" s="322">
        <f t="shared" si="954"/>
        <v>61.129999999999995</v>
      </c>
      <c r="GW157" s="51">
        <f t="shared" si="870"/>
        <v>815.79633333333197</v>
      </c>
      <c r="GX157" s="150">
        <f t="shared" si="692"/>
        <v>121221.43200000003</v>
      </c>
      <c r="GY157" s="57">
        <f t="shared" si="981"/>
        <v>131010.98800000001</v>
      </c>
      <c r="GZ157" s="153">
        <f t="shared" si="871"/>
        <v>10000</v>
      </c>
      <c r="HA157" s="469">
        <f t="shared" si="693"/>
        <v>-876.92633333333197</v>
      </c>
      <c r="HB157" s="46">
        <f t="shared" si="694"/>
        <v>-1060.0899999999999</v>
      </c>
      <c r="HC157" s="46">
        <f t="shared" si="695"/>
        <v>-994.92</v>
      </c>
      <c r="HD157" s="48"/>
      <c r="HF157" s="45">
        <v>96</v>
      </c>
      <c r="HG157" s="46">
        <f t="shared" si="696"/>
        <v>1123.8775326810628</v>
      </c>
      <c r="HH157" s="46">
        <f t="shared" si="697"/>
        <v>250</v>
      </c>
      <c r="HI157" s="46">
        <f t="shared" si="698"/>
        <v>873.8775326810628</v>
      </c>
      <c r="HJ157" s="46">
        <f t="shared" si="699"/>
        <v>240.68284142897699</v>
      </c>
      <c r="HK157" s="46">
        <f t="shared" si="700"/>
        <v>633.19469125208582</v>
      </c>
      <c r="HL157" s="51">
        <f t="shared" si="701"/>
        <v>143776.5101661341</v>
      </c>
      <c r="HM157" s="153">
        <f t="shared" si="872"/>
        <v>10000</v>
      </c>
      <c r="HN157" s="58">
        <f t="shared" si="702"/>
        <v>933.33333333333724</v>
      </c>
      <c r="HO157" s="52">
        <f t="shared" si="703"/>
        <v>250</v>
      </c>
      <c r="HP157" s="51">
        <f t="shared" si="704"/>
        <v>683.33333333333724</v>
      </c>
      <c r="HQ157" s="57">
        <f t="shared" si="705"/>
        <v>134399.99999999907</v>
      </c>
      <c r="HR157" s="153">
        <f t="shared" si="873"/>
        <v>10000</v>
      </c>
      <c r="HS157" s="468">
        <f t="shared" si="706"/>
        <v>-933.33333333333724</v>
      </c>
      <c r="HT157" s="46">
        <f t="shared" si="707"/>
        <v>-1123.8775326810628</v>
      </c>
      <c r="HU157" s="46">
        <f t="shared" si="708"/>
        <v>-873.8775326810628</v>
      </c>
      <c r="HV157" s="48"/>
      <c r="HW157" s="29"/>
      <c r="HX157" s="45">
        <v>96</v>
      </c>
      <c r="HY157" s="128">
        <f t="shared" si="709"/>
        <v>1124.3399999999999</v>
      </c>
      <c r="HZ157" s="46">
        <f t="shared" si="710"/>
        <v>208.1</v>
      </c>
      <c r="IA157" s="46">
        <f t="shared" si="711"/>
        <v>916.24</v>
      </c>
      <c r="IB157" s="46">
        <f t="shared" si="712"/>
        <v>240.8577958892092</v>
      </c>
      <c r="IC157" s="46">
        <f t="shared" si="713"/>
        <v>675.38220411079078</v>
      </c>
      <c r="ID157" s="51">
        <f t="shared" si="714"/>
        <v>143839.29532941472</v>
      </c>
      <c r="IE157" s="153">
        <f t="shared" si="874"/>
        <v>10000</v>
      </c>
      <c r="IF157" s="58">
        <f t="shared" si="715"/>
        <v>930.14625019664186</v>
      </c>
      <c r="IG157" s="52">
        <f t="shared" si="716"/>
        <v>193.94</v>
      </c>
      <c r="IH157" s="51">
        <f t="shared" si="717"/>
        <v>736.2062501966418</v>
      </c>
      <c r="II157" s="57">
        <f t="shared" si="875"/>
        <v>133941.05998112247</v>
      </c>
      <c r="IJ157" s="153">
        <f t="shared" si="876"/>
        <v>10000</v>
      </c>
      <c r="IK157" s="468">
        <f t="shared" si="718"/>
        <v>-930.14625019664186</v>
      </c>
      <c r="IL157" s="46">
        <f t="shared" si="719"/>
        <v>-1124.3399999999999</v>
      </c>
      <c r="IM157" s="46">
        <f t="shared" si="720"/>
        <v>-916.24</v>
      </c>
      <c r="IN157" s="48"/>
      <c r="IO157" s="53">
        <f t="shared" si="721"/>
        <v>208.11326841016111</v>
      </c>
      <c r="IQ157" s="45">
        <v>96</v>
      </c>
      <c r="IR157" s="128">
        <f t="shared" si="722"/>
        <v>1126.4568749999989</v>
      </c>
      <c r="IS157" s="128">
        <f t="shared" si="723"/>
        <v>212.22</v>
      </c>
      <c r="IT157" s="128">
        <f t="shared" si="724"/>
        <v>914.23687499999892</v>
      </c>
      <c r="IU157" s="46">
        <f t="shared" si="902"/>
        <v>241.3</v>
      </c>
      <c r="IV157" s="46">
        <f t="shared" si="725"/>
        <v>672.93687499999896</v>
      </c>
      <c r="IW157" s="51">
        <f t="shared" si="726"/>
        <v>144106.4700000002</v>
      </c>
      <c r="IX157" s="199">
        <f t="shared" si="877"/>
        <v>10000</v>
      </c>
      <c r="IY157" s="128">
        <f t="shared" si="727"/>
        <v>208.3488820358252</v>
      </c>
      <c r="IZ157" s="408">
        <f t="shared" si="728"/>
        <v>144106.4700000002</v>
      </c>
      <c r="JA157" s="58">
        <f t="shared" si="729"/>
        <v>931.95916666666494</v>
      </c>
      <c r="JB157" s="52">
        <f t="shared" si="730"/>
        <v>197.78</v>
      </c>
      <c r="JC157" s="51">
        <f t="shared" si="731"/>
        <v>734.17916666666497</v>
      </c>
      <c r="JD157" s="57">
        <f t="shared" si="732"/>
        <v>134202.12000000011</v>
      </c>
      <c r="JE157" s="280">
        <f t="shared" si="733"/>
        <v>10000</v>
      </c>
      <c r="JF157" s="280">
        <f t="shared" si="734"/>
        <v>134202.12000000011</v>
      </c>
      <c r="JG157" s="468">
        <f t="shared" si="735"/>
        <v>-931.95916666666494</v>
      </c>
      <c r="JH157" s="46">
        <f t="shared" si="736"/>
        <v>-1126.4568749999989</v>
      </c>
      <c r="JI157" s="46">
        <f t="shared" si="737"/>
        <v>-914.23687499999892</v>
      </c>
      <c r="JJ157" s="48"/>
      <c r="JL157" s="45">
        <v>96</v>
      </c>
      <c r="JM157" s="46">
        <f t="shared" si="738"/>
        <v>1124.4930833333331</v>
      </c>
      <c r="JN157" s="46">
        <f t="shared" si="739"/>
        <v>204.2</v>
      </c>
      <c r="JO157" s="128">
        <f t="shared" si="740"/>
        <v>920.29308333333302</v>
      </c>
      <c r="JP157" s="46">
        <f t="shared" si="878"/>
        <v>240.89</v>
      </c>
      <c r="JQ157" s="46">
        <f t="shared" si="741"/>
        <v>679.40308333333303</v>
      </c>
      <c r="JR157" s="149">
        <f t="shared" si="742"/>
        <v>143855.26399999997</v>
      </c>
      <c r="JS157" s="51">
        <f t="shared" si="982"/>
        <v>138883.81024364859</v>
      </c>
      <c r="JT157" s="199">
        <f t="shared" si="879"/>
        <v>10000</v>
      </c>
      <c r="JU157" s="128">
        <f t="shared" si="743"/>
        <v>204.19230885588465</v>
      </c>
      <c r="JV157" s="408">
        <f t="shared" si="744"/>
        <v>143855.26399999997</v>
      </c>
      <c r="JW157" s="58">
        <f t="shared" si="745"/>
        <v>930.37233333333074</v>
      </c>
      <c r="JX157" s="52">
        <f t="shared" si="746"/>
        <v>191.14</v>
      </c>
      <c r="JY157" s="51">
        <f t="shared" si="747"/>
        <v>739.23233333333076</v>
      </c>
      <c r="JZ157" s="149">
        <f t="shared" si="748"/>
        <v>133973.61600000039</v>
      </c>
      <c r="KA157" s="199">
        <f t="shared" si="983"/>
        <v>129999.99999999921</v>
      </c>
      <c r="KB157" s="128">
        <f t="shared" si="880"/>
        <v>10000</v>
      </c>
      <c r="KC157" s="204">
        <f t="shared" si="749"/>
        <v>133973.61600000039</v>
      </c>
      <c r="KD157" s="468">
        <f t="shared" si="881"/>
        <v>-930.37233333333074</v>
      </c>
      <c r="KE157" s="46">
        <f t="shared" si="750"/>
        <v>-1124.4930833333331</v>
      </c>
      <c r="KF157" s="46">
        <f t="shared" si="751"/>
        <v>-920.29308333333302</v>
      </c>
      <c r="KG157" s="48"/>
      <c r="KI157" s="45">
        <v>96</v>
      </c>
      <c r="KJ157" s="46">
        <f t="shared" si="752"/>
        <v>1124.4890404061762</v>
      </c>
      <c r="KK157" s="46">
        <f t="shared" si="753"/>
        <v>207.76</v>
      </c>
      <c r="KL157" s="128">
        <f t="shared" si="754"/>
        <v>916.72904040617618</v>
      </c>
      <c r="KM157" s="46">
        <f t="shared" si="755"/>
        <v>240.88430743448475</v>
      </c>
      <c r="KN157" s="46">
        <f t="shared" si="756"/>
        <v>675.84473297169143</v>
      </c>
      <c r="KO157" s="149">
        <f t="shared" si="757"/>
        <v>143854.73972771916</v>
      </c>
      <c r="KP157" s="199">
        <f t="shared" si="984"/>
        <v>143268.91866023195</v>
      </c>
      <c r="KQ157" s="199">
        <f t="shared" si="882"/>
        <v>10000</v>
      </c>
      <c r="KR157" s="128">
        <f t="shared" si="758"/>
        <v>269.39881537193793</v>
      </c>
      <c r="KS157" s="408">
        <f t="shared" si="759"/>
        <v>143854.73972771916</v>
      </c>
      <c r="KT157" s="45">
        <v>96</v>
      </c>
      <c r="KU157" s="46">
        <f t="shared" si="883"/>
        <v>1124.49</v>
      </c>
      <c r="KV157" s="46">
        <f t="shared" si="760"/>
        <v>207.76</v>
      </c>
      <c r="KW157" s="128">
        <f t="shared" si="761"/>
        <v>916.73</v>
      </c>
      <c r="KX157" s="46">
        <f t="shared" si="762"/>
        <v>240.88414295794405</v>
      </c>
      <c r="KY157" s="46">
        <f t="shared" si="763"/>
        <v>675.84585704205597</v>
      </c>
      <c r="KZ157" s="149">
        <f t="shared" si="764"/>
        <v>143854.63991772436</v>
      </c>
      <c r="LA157" s="153">
        <f t="shared" si="985"/>
        <v>143268.91866023195</v>
      </c>
      <c r="LB157" s="58">
        <f t="shared" si="995"/>
        <v>930.59633333333579</v>
      </c>
      <c r="LC157" s="52">
        <f t="shared" si="766"/>
        <v>195.3</v>
      </c>
      <c r="LD157" s="51">
        <f t="shared" si="767"/>
        <v>735.29633333333572</v>
      </c>
      <c r="LE157" s="149">
        <f t="shared" si="768"/>
        <v>134005.87199999997</v>
      </c>
      <c r="LF157" s="51">
        <f t="shared" si="986"/>
        <v>134681.57199999981</v>
      </c>
      <c r="LG157" s="128">
        <f t="shared" si="769"/>
        <v>10000</v>
      </c>
      <c r="LH157" s="204">
        <f t="shared" si="770"/>
        <v>134005.87199999997</v>
      </c>
      <c r="LI157" s="479">
        <f t="shared" si="771"/>
        <v>-930.59633333333579</v>
      </c>
      <c r="LJ157" s="46">
        <f t="shared" si="884"/>
        <v>-1124.49</v>
      </c>
      <c r="LK157" s="46">
        <f t="shared" si="885"/>
        <v>-916.73</v>
      </c>
      <c r="LL157" s="48"/>
      <c r="LN157" s="237">
        <v>96</v>
      </c>
      <c r="LO157" s="46">
        <f t="shared" si="772"/>
        <v>1123.1238136873469</v>
      </c>
      <c r="LP157" s="239">
        <f t="shared" si="955"/>
        <v>306.66000000000003</v>
      </c>
      <c r="LQ157" s="46">
        <f t="shared" si="773"/>
        <v>816.46381368734683</v>
      </c>
      <c r="LR157" s="46">
        <f t="shared" si="774"/>
        <v>240.42687433481407</v>
      </c>
      <c r="LS157" s="46">
        <f t="shared" si="775"/>
        <v>576.03693935253273</v>
      </c>
      <c r="LT157" s="51">
        <f t="shared" si="776"/>
        <v>143680.08766153589</v>
      </c>
      <c r="LU157" s="199">
        <f t="shared" si="886"/>
        <v>10000</v>
      </c>
      <c r="LV157" s="58">
        <f t="shared" si="777"/>
        <v>933.33033333333128</v>
      </c>
      <c r="LW157" s="240">
        <f t="shared" si="956"/>
        <v>306.66000000000003</v>
      </c>
      <c r="LX157" s="51">
        <f t="shared" si="778"/>
        <v>626.6703333333312</v>
      </c>
      <c r="LY157" s="51">
        <f t="shared" si="779"/>
        <v>134399.5679999995</v>
      </c>
      <c r="LZ157" s="46">
        <f t="shared" si="887"/>
        <v>306.66000000000003</v>
      </c>
      <c r="MA157" s="199">
        <f t="shared" si="888"/>
        <v>10000</v>
      </c>
      <c r="MB157" s="468">
        <f t="shared" si="780"/>
        <v>-933.33033333333128</v>
      </c>
      <c r="MC157" s="46">
        <f t="shared" si="781"/>
        <v>-1123.1238136873469</v>
      </c>
      <c r="MD157" s="46">
        <f t="shared" si="782"/>
        <v>-816.46381368734683</v>
      </c>
      <c r="ME157" s="48"/>
      <c r="MG157" s="237">
        <v>96</v>
      </c>
      <c r="MH157" s="46">
        <f t="shared" si="783"/>
        <v>1076.608661999408</v>
      </c>
      <c r="MI157" s="239">
        <f t="shared" si="957"/>
        <v>161.47</v>
      </c>
      <c r="MJ157" s="46">
        <f t="shared" si="784"/>
        <v>915.13866199940799</v>
      </c>
      <c r="MK157" s="46">
        <f t="shared" si="785"/>
        <v>230.68983403945526</v>
      </c>
      <c r="ML157" s="46">
        <f t="shared" si="786"/>
        <v>684.44882795995272</v>
      </c>
      <c r="MM157" s="51">
        <f t="shared" si="787"/>
        <v>137729.45159571321</v>
      </c>
      <c r="MN157" s="199">
        <f t="shared" si="889"/>
        <v>10000</v>
      </c>
      <c r="MO157" s="58">
        <f t="shared" si="788"/>
        <v>889.32945707741396</v>
      </c>
      <c r="MP157" s="240">
        <f t="shared" si="958"/>
        <v>150.26</v>
      </c>
      <c r="MQ157" s="51">
        <f t="shared" si="789"/>
        <v>739.06945707741397</v>
      </c>
      <c r="MR157" s="57">
        <f t="shared" si="790"/>
        <v>128063.44212056822</v>
      </c>
      <c r="MS157" s="199">
        <f t="shared" si="890"/>
        <v>10000</v>
      </c>
      <c r="MT157" s="468">
        <f t="shared" si="891"/>
        <v>-889.32945707741396</v>
      </c>
      <c r="MU157" s="46">
        <f t="shared" si="791"/>
        <v>-1076.608661999408</v>
      </c>
      <c r="MV157" s="46">
        <f t="shared" si="792"/>
        <v>-915.13866199940799</v>
      </c>
      <c r="MW157" s="48"/>
      <c r="MY157" s="237">
        <v>96</v>
      </c>
      <c r="MZ157" s="46">
        <f t="shared" si="793"/>
        <v>1076.608661999408</v>
      </c>
      <c r="NA157" s="239">
        <f t="shared" si="959"/>
        <v>161.47</v>
      </c>
      <c r="NB157" s="128">
        <f t="shared" si="794"/>
        <v>915.13866199940799</v>
      </c>
      <c r="NC157" s="46">
        <f t="shared" si="795"/>
        <v>230.68983403945526</v>
      </c>
      <c r="ND157" s="46">
        <f t="shared" si="796"/>
        <v>684.44882795995272</v>
      </c>
      <c r="NE157" s="51">
        <f t="shared" si="797"/>
        <v>137729.45159571321</v>
      </c>
      <c r="NF157" s="153">
        <f t="shared" si="892"/>
        <v>10000</v>
      </c>
      <c r="NG157" s="237">
        <v>96</v>
      </c>
      <c r="NH157" s="46">
        <f t="shared" si="798"/>
        <v>1076.6099999999999</v>
      </c>
      <c r="NI157" s="239">
        <f t="shared" si="960"/>
        <v>161.47</v>
      </c>
      <c r="NJ157" s="128">
        <f t="shared" si="893"/>
        <v>915.14</v>
      </c>
      <c r="NK157" s="46">
        <f t="shared" si="894"/>
        <v>230.68958732796455</v>
      </c>
      <c r="NL157" s="46">
        <f t="shared" si="799"/>
        <v>684.45041267203544</v>
      </c>
      <c r="NM157" s="51">
        <f t="shared" si="800"/>
        <v>137729.30198410669</v>
      </c>
      <c r="NN157" s="58">
        <f t="shared" si="801"/>
        <v>888.78037499999857</v>
      </c>
      <c r="NO157" s="240">
        <f t="shared" si="961"/>
        <v>150.32</v>
      </c>
      <c r="NP157" s="51">
        <f t="shared" si="802"/>
        <v>738.46037499999852</v>
      </c>
      <c r="NQ157" s="57">
        <f t="shared" si="803"/>
        <v>128118.72400000022</v>
      </c>
      <c r="NR157" s="153">
        <f t="shared" si="895"/>
        <v>10000</v>
      </c>
      <c r="NS157" s="469">
        <f t="shared" si="804"/>
        <v>-888.78037499999857</v>
      </c>
      <c r="NT157" s="46">
        <f t="shared" si="805"/>
        <v>-1076.6099999999999</v>
      </c>
      <c r="NU157" s="46">
        <f t="shared" si="806"/>
        <v>-915.14</v>
      </c>
      <c r="NV157" s="48"/>
      <c r="NX157" s="237">
        <v>96</v>
      </c>
      <c r="NY157" s="46">
        <f t="shared" si="807"/>
        <v>1076.6456011701148</v>
      </c>
      <c r="NZ157" s="239">
        <f t="shared" si="962"/>
        <v>162.01999999999998</v>
      </c>
      <c r="OA157" s="46">
        <f t="shared" si="808"/>
        <v>914.62560117011481</v>
      </c>
      <c r="OB157" s="46">
        <f t="shared" si="809"/>
        <v>230.69684324032883</v>
      </c>
      <c r="OC157" s="46">
        <f t="shared" si="810"/>
        <v>683.928757929786</v>
      </c>
      <c r="OD157" s="149">
        <f t="shared" si="811"/>
        <v>137734.17718626751</v>
      </c>
      <c r="OE157" s="57">
        <f t="shared" si="987"/>
        <v>138883.81024364859</v>
      </c>
      <c r="OF157" s="153">
        <f t="shared" si="896"/>
        <v>10000</v>
      </c>
      <c r="OG157" s="58">
        <f t="shared" si="812"/>
        <v>889.48383333333379</v>
      </c>
      <c r="OH157" s="240">
        <f t="shared" si="988"/>
        <v>151.64999999999998</v>
      </c>
      <c r="OI157" s="51">
        <f t="shared" si="813"/>
        <v>737.83383333333381</v>
      </c>
      <c r="OJ157" s="149">
        <f t="shared" si="814"/>
        <v>128085.6719999999</v>
      </c>
      <c r="OK157" s="153">
        <f t="shared" si="989"/>
        <v>129999.99999999921</v>
      </c>
      <c r="OL157" s="153">
        <f t="shared" si="897"/>
        <v>10000</v>
      </c>
      <c r="OM157" s="468">
        <f t="shared" si="898"/>
        <v>-889.48383333333379</v>
      </c>
      <c r="ON157" s="46">
        <f t="shared" si="899"/>
        <v>-1076.6456011701148</v>
      </c>
      <c r="OO157" s="46">
        <f t="shared" si="815"/>
        <v>-914.62560117011481</v>
      </c>
      <c r="OP157" s="48"/>
      <c r="OR157" s="237">
        <v>96</v>
      </c>
      <c r="OS157" s="46">
        <f t="shared" si="816"/>
        <v>1076.765700416463</v>
      </c>
      <c r="OT157" s="239">
        <f t="shared" si="963"/>
        <v>162.94</v>
      </c>
      <c r="OU157" s="128">
        <f t="shared" si="817"/>
        <v>913.82570041646295</v>
      </c>
      <c r="OV157" s="46">
        <f t="shared" si="818"/>
        <v>230.7210766408829</v>
      </c>
      <c r="OW157" s="46">
        <f t="shared" si="819"/>
        <v>683.10462377558008</v>
      </c>
      <c r="OX157" s="149">
        <f t="shared" si="820"/>
        <v>137749.54136075417</v>
      </c>
      <c r="OY157" s="51">
        <f t="shared" si="990"/>
        <v>139668.03807118954</v>
      </c>
      <c r="OZ157" s="153">
        <f t="shared" si="900"/>
        <v>10000</v>
      </c>
      <c r="PA157" s="237">
        <v>96</v>
      </c>
      <c r="PB157" s="46">
        <f t="shared" si="821"/>
        <v>1076.765700416463</v>
      </c>
      <c r="PC157" s="239">
        <f t="shared" si="991"/>
        <v>162.94</v>
      </c>
      <c r="PD157" s="128">
        <f t="shared" si="822"/>
        <v>913.82570041646295</v>
      </c>
      <c r="PE157" s="46">
        <f t="shared" si="823"/>
        <v>230.7210766408829</v>
      </c>
      <c r="PF157" s="46">
        <f t="shared" si="824"/>
        <v>683.10462377558008</v>
      </c>
      <c r="PG157" s="149">
        <f t="shared" si="825"/>
        <v>137749.54136075417</v>
      </c>
      <c r="PH157" s="57">
        <f t="shared" si="992"/>
        <v>139667.82132210003</v>
      </c>
      <c r="PI157" s="688">
        <f t="shared" si="826"/>
        <v>889.6533333333341</v>
      </c>
      <c r="PJ157" s="240">
        <f t="shared" si="993"/>
        <v>152.83999999999997</v>
      </c>
      <c r="PK157" s="51">
        <f t="shared" si="827"/>
        <v>736.81333333333419</v>
      </c>
      <c r="PL157" s="150">
        <f t="shared" si="828"/>
        <v>128110.08000000035</v>
      </c>
      <c r="PM157" s="57">
        <f t="shared" si="994"/>
        <v>131010.98800000001</v>
      </c>
      <c r="PN157" s="153">
        <f t="shared" si="901"/>
        <v>10000</v>
      </c>
      <c r="PO157" s="469">
        <f t="shared" si="829"/>
        <v>-889.6533333333341</v>
      </c>
      <c r="PP157" s="46">
        <f t="shared" si="830"/>
        <v>-1076.765700416463</v>
      </c>
      <c r="PQ157" s="46">
        <f t="shared" si="831"/>
        <v>-913.82570041646295</v>
      </c>
      <c r="PR157" s="48"/>
    </row>
    <row r="158" spans="2:434" hidden="1" x14ac:dyDescent="0.3">
      <c r="B158" s="45">
        <v>97</v>
      </c>
      <c r="C158" s="46">
        <f t="shared" si="596"/>
        <v>1111.77</v>
      </c>
      <c r="D158" s="46">
        <f t="shared" si="597"/>
        <v>100</v>
      </c>
      <c r="E158" s="46">
        <f t="shared" si="598"/>
        <v>1011.77</v>
      </c>
      <c r="F158" s="46">
        <f t="shared" si="599"/>
        <v>215.72322523214163</v>
      </c>
      <c r="G158" s="46">
        <f t="shared" si="600"/>
        <v>796.04677476785832</v>
      </c>
      <c r="H158" s="51">
        <f t="shared" si="601"/>
        <v>128637.88836451712</v>
      </c>
      <c r="I158" s="58">
        <f t="shared" si="602"/>
        <v>933.33333333333337</v>
      </c>
      <c r="J158" s="52">
        <f t="shared" si="603"/>
        <v>100</v>
      </c>
      <c r="K158" s="51">
        <f t="shared" si="604"/>
        <v>833.33333333333337</v>
      </c>
      <c r="L158" s="57">
        <f t="shared" si="605"/>
        <v>119166.66666666594</v>
      </c>
      <c r="M158" s="468">
        <f t="shared" si="832"/>
        <v>-933.33333333333337</v>
      </c>
      <c r="N158" s="46">
        <f t="shared" si="833"/>
        <v>-1111.77</v>
      </c>
      <c r="O158" s="47"/>
      <c r="P158" s="46">
        <f t="shared" si="834"/>
        <v>-1011.77</v>
      </c>
      <c r="Q158" s="48"/>
      <c r="R158" s="29"/>
      <c r="S158" s="29"/>
      <c r="T158" s="45">
        <v>97</v>
      </c>
      <c r="U158" s="46">
        <f t="shared" si="606"/>
        <v>1132.67</v>
      </c>
      <c r="V158" s="46">
        <f t="shared" si="607"/>
        <v>120.9</v>
      </c>
      <c r="W158" s="46">
        <f t="shared" si="835"/>
        <v>1011.77</v>
      </c>
      <c r="X158" s="46">
        <f t="shared" si="608"/>
        <v>215.72322523214163</v>
      </c>
      <c r="Y158" s="46">
        <f t="shared" si="609"/>
        <v>796.04677476785832</v>
      </c>
      <c r="Z158" s="51">
        <f t="shared" si="610"/>
        <v>128637.88836451712</v>
      </c>
      <c r="AA158" s="58">
        <f t="shared" si="611"/>
        <v>945.41333333333341</v>
      </c>
      <c r="AB158" s="52">
        <f t="shared" si="612"/>
        <v>112.08</v>
      </c>
      <c r="AC158" s="51">
        <f t="shared" si="613"/>
        <v>833.33333333333337</v>
      </c>
      <c r="AD158" s="57">
        <f t="shared" si="614"/>
        <v>119166.66666666594</v>
      </c>
      <c r="AE158" s="468">
        <f t="shared" si="836"/>
        <v>-945.41333333333341</v>
      </c>
      <c r="AF158" s="46">
        <f t="shared" si="615"/>
        <v>-1132.67</v>
      </c>
      <c r="AG158" s="47"/>
      <c r="AH158" s="46">
        <f t="shared" si="837"/>
        <v>-1011.77</v>
      </c>
      <c r="AI158" s="48"/>
      <c r="AJ158" s="29"/>
      <c r="AK158" s="45">
        <v>97</v>
      </c>
      <c r="AL158" s="46">
        <f t="shared" si="616"/>
        <v>1117.72</v>
      </c>
      <c r="AM158" s="46"/>
      <c r="AN158" s="46"/>
      <c r="AO158" s="46">
        <f t="shared" si="617"/>
        <v>121.48</v>
      </c>
      <c r="AP158" s="128">
        <f t="shared" si="618"/>
        <v>996.24</v>
      </c>
      <c r="AQ158" s="128"/>
      <c r="AR158" s="128"/>
      <c r="AS158" s="46">
        <f t="shared" si="619"/>
        <v>223.96100262211675</v>
      </c>
      <c r="AT158" s="46">
        <f t="shared" si="620"/>
        <v>772.27899737788323</v>
      </c>
      <c r="AU158" s="51"/>
      <c r="AV158" s="51"/>
      <c r="AW158" s="51">
        <f t="shared" si="621"/>
        <v>133604.32257589218</v>
      </c>
      <c r="AX158" s="58">
        <f t="shared" si="622"/>
        <v>927.38215694565588</v>
      </c>
      <c r="AY158" s="52"/>
      <c r="AZ158" s="52"/>
      <c r="BA158" s="52">
        <f t="shared" si="623"/>
        <v>113.16</v>
      </c>
      <c r="BB158" s="51">
        <f t="shared" si="624"/>
        <v>814.22215694565591</v>
      </c>
      <c r="BC158" s="51"/>
      <c r="BD158" s="51"/>
      <c r="BE158" s="57">
        <f t="shared" si="625"/>
        <v>124348.93077627134</v>
      </c>
      <c r="BF158" s="468">
        <f t="shared" si="626"/>
        <v>-927.38215694565588</v>
      </c>
      <c r="BG158" s="46">
        <f t="shared" si="627"/>
        <v>-1117.72</v>
      </c>
      <c r="BH158" s="46">
        <f t="shared" si="628"/>
        <v>-996.24</v>
      </c>
      <c r="BI158" s="48"/>
      <c r="BJ158" s="12"/>
      <c r="BK158" s="45">
        <v>97</v>
      </c>
      <c r="BL158" s="46">
        <f t="shared" si="838"/>
        <v>1127.73</v>
      </c>
      <c r="BM158" s="46">
        <f t="shared" si="839"/>
        <v>115.96</v>
      </c>
      <c r="BN158" s="46">
        <f t="shared" si="840"/>
        <v>1011.77</v>
      </c>
      <c r="BO158" s="46">
        <f t="shared" si="629"/>
        <v>215.72322523214163</v>
      </c>
      <c r="BP158" s="46">
        <f t="shared" si="630"/>
        <v>796.04677476785832</v>
      </c>
      <c r="BQ158" s="51">
        <f t="shared" si="631"/>
        <v>128637.88836451712</v>
      </c>
      <c r="BR158" s="150">
        <f>$BQ$157</f>
        <v>129433.93513928498</v>
      </c>
      <c r="BS158" s="58">
        <f t="shared" si="632"/>
        <v>940.83333333333337</v>
      </c>
      <c r="BT158" s="52">
        <f t="shared" si="841"/>
        <v>107.5</v>
      </c>
      <c r="BU158" s="51">
        <f t="shared" si="633"/>
        <v>833.33333333333337</v>
      </c>
      <c r="BV158" s="51">
        <f t="shared" si="634"/>
        <v>119166.66666666594</v>
      </c>
      <c r="BW158" s="150">
        <f>$BV$157</f>
        <v>119999.99999999927</v>
      </c>
      <c r="BX158" s="468">
        <f t="shared" si="842"/>
        <v>-940.83333333333337</v>
      </c>
      <c r="BY158" s="46">
        <f t="shared" si="843"/>
        <v>-1127.73</v>
      </c>
      <c r="BZ158" s="46">
        <f t="shared" si="635"/>
        <v>-1011.77</v>
      </c>
      <c r="CA158" s="48"/>
      <c r="CB158" s="29"/>
      <c r="CC158" s="45">
        <v>97</v>
      </c>
      <c r="CD158" s="128">
        <f t="shared" si="636"/>
        <v>1117.6300000000001</v>
      </c>
      <c r="CE158" s="46">
        <f t="shared" si="844"/>
        <v>116.92</v>
      </c>
      <c r="CF158" s="128">
        <f t="shared" si="637"/>
        <v>1000.71</v>
      </c>
      <c r="CG158" s="46">
        <f t="shared" si="845"/>
        <v>223.5631633514798</v>
      </c>
      <c r="CH158" s="46">
        <f t="shared" si="638"/>
        <v>777.14683664852021</v>
      </c>
      <c r="CI158" s="51">
        <f t="shared" si="639"/>
        <v>133360.75117423935</v>
      </c>
      <c r="CJ158" s="149">
        <f>$CR$157</f>
        <v>134137.89801088787</v>
      </c>
      <c r="CK158" s="153">
        <f t="shared" si="846"/>
        <v>10000</v>
      </c>
      <c r="CL158" s="45">
        <v>97</v>
      </c>
      <c r="CM158" s="46">
        <f t="shared" si="847"/>
        <v>1117.6300000000001</v>
      </c>
      <c r="CN158" s="128">
        <f t="shared" si="640"/>
        <v>116.92</v>
      </c>
      <c r="CO158" s="128">
        <f t="shared" si="641"/>
        <v>1000.71</v>
      </c>
      <c r="CP158" s="46">
        <f t="shared" si="642"/>
        <v>223.5631633514798</v>
      </c>
      <c r="CQ158" s="46">
        <f t="shared" si="643"/>
        <v>777.14683664852021</v>
      </c>
      <c r="CR158" s="51">
        <f t="shared" si="644"/>
        <v>133360.75117423935</v>
      </c>
      <c r="CS158" s="150">
        <f>$CR$157</f>
        <v>134137.89801088787</v>
      </c>
      <c r="CT158" s="58">
        <f t="shared" si="645"/>
        <v>927.86033333333398</v>
      </c>
      <c r="CU158" s="52">
        <f t="shared" si="848"/>
        <v>108.9</v>
      </c>
      <c r="CV158" s="51">
        <f t="shared" si="849"/>
        <v>818.96033333333401</v>
      </c>
      <c r="CW158" s="51">
        <f t="shared" si="646"/>
        <v>124136.84766666639</v>
      </c>
      <c r="CX158" s="57">
        <f>$CW$157</f>
        <v>124955.80799999973</v>
      </c>
      <c r="CY158" s="153">
        <f t="shared" si="850"/>
        <v>10000</v>
      </c>
      <c r="CZ158" s="479">
        <f t="shared" si="647"/>
        <v>-927.86033333333398</v>
      </c>
      <c r="DA158" s="46">
        <f t="shared" si="851"/>
        <v>-1117.6300000000001</v>
      </c>
      <c r="DB158" s="46">
        <f t="shared" si="852"/>
        <v>-1000.71</v>
      </c>
      <c r="DC158" s="48"/>
      <c r="DE158" s="45">
        <v>97</v>
      </c>
      <c r="DF158" s="46">
        <f t="shared" si="648"/>
        <v>1110.0899999999999</v>
      </c>
      <c r="DG158" s="46">
        <f>IF(AND($H$7="Oui",DE158&gt;$I$7),0,IF(DE158&gt;$B$7,0,(TRUNC($C$7*$P$35*$L$7/12,2))+(TRUNC($C$7*$Q$35*$M$7/12,2))))</f>
        <v>98.32</v>
      </c>
      <c r="DH158" s="46">
        <f t="shared" si="649"/>
        <v>1011.77</v>
      </c>
      <c r="DI158" s="46">
        <f t="shared" si="650"/>
        <v>215.72322523214163</v>
      </c>
      <c r="DJ158" s="46">
        <f t="shared" si="651"/>
        <v>796.04677476785832</v>
      </c>
      <c r="DK158" s="51">
        <f t="shared" si="652"/>
        <v>128637.88836451712</v>
      </c>
      <c r="DL158" s="58">
        <f t="shared" si="653"/>
        <v>931.65333333333342</v>
      </c>
      <c r="DM158" s="52">
        <f>IF(AND($H$7="Oui",DE158&gt;$I$7),0,IF(DE158&gt;$B$7,0,(TRUNC($C$7*$P$35/12,2))+(TRUNC($C$7*$Q$35/12,2))))</f>
        <v>98.32</v>
      </c>
      <c r="DN158" s="51">
        <f t="shared" si="654"/>
        <v>833.33333333333337</v>
      </c>
      <c r="DO158" s="57">
        <f t="shared" si="655"/>
        <v>119166.66666666594</v>
      </c>
      <c r="DP158" s="468">
        <f t="shared" si="853"/>
        <v>-931.65333333333342</v>
      </c>
      <c r="DQ158" s="46">
        <f t="shared" si="854"/>
        <v>-1110.0899999999999</v>
      </c>
      <c r="DR158" s="47"/>
      <c r="DS158" s="46">
        <f t="shared" si="855"/>
        <v>-1011.77</v>
      </c>
      <c r="DT158" s="48"/>
      <c r="DU158" s="29"/>
      <c r="DV158" s="45">
        <v>97</v>
      </c>
      <c r="DW158" s="46">
        <f t="shared" si="856"/>
        <v>1075.4000000000001</v>
      </c>
      <c r="DX158" s="46">
        <f>IF(AND($H$7="Oui",DV158&gt;$I$7),0,IF(DV158&gt;$B$7,0,(TRUNC(EB157*$R$35*$L$7/12,2))+(TRUNC(EB157*$S$35*$M$7/12,2))))</f>
        <v>63.629999999999995</v>
      </c>
      <c r="DY158" s="46">
        <f t="shared" si="857"/>
        <v>1011.77</v>
      </c>
      <c r="DZ158" s="46">
        <f t="shared" si="656"/>
        <v>215.72322523214163</v>
      </c>
      <c r="EA158" s="46">
        <f t="shared" si="657"/>
        <v>796.04677476785832</v>
      </c>
      <c r="EB158" s="51">
        <f t="shared" si="658"/>
        <v>128637.88836451712</v>
      </c>
      <c r="EC158" s="58">
        <f t="shared" si="659"/>
        <v>892.31333333333339</v>
      </c>
      <c r="ED158" s="52">
        <f>IF(AND($H$7="Oui",DV158&gt;$I$7),0,IF(DV158&gt;$B$7,0,(TRUNC(EF157*$R$35/12,2))+(TRUNC(EF157*$S$35/12,2))))</f>
        <v>58.98</v>
      </c>
      <c r="EE158" s="51">
        <f t="shared" si="660"/>
        <v>833.33333333333337</v>
      </c>
      <c r="EF158" s="57">
        <f t="shared" si="661"/>
        <v>119166.66666666594</v>
      </c>
      <c r="EG158" s="468">
        <f t="shared" si="858"/>
        <v>-892.31333333333339</v>
      </c>
      <c r="EH158" s="46">
        <f t="shared" si="859"/>
        <v>-1075.4000000000001</v>
      </c>
      <c r="EI158" s="47"/>
      <c r="EJ158" s="46">
        <f t="shared" si="860"/>
        <v>-1011.77</v>
      </c>
      <c r="EK158" s="48"/>
      <c r="EL158" s="29"/>
      <c r="EM158" s="45">
        <v>97</v>
      </c>
      <c r="EN158" s="46">
        <f t="shared" ref="EN158:EN169" si="996">IF(AND($H$7="Oui",EM158=$I$7),EP158+EO158,IF(EM158&gt;$B$7,0,IF($F$10="Paliers",ROUND(-PMT(($D$7+($T$35*$L$7)+($U$35*$M$7))/12,$B$7-EM157,ES157,0,0),2),IF(AND($H$7="Oui",EM158=$I$7),EP158+EO158,IF(AND($H$7="Oui",EM158&gt;$I$7),0,IF(EM158&gt;$B$7,0,$EN$60))))))</f>
        <v>1058.0868689014749</v>
      </c>
      <c r="EO158" s="46">
        <f>IF(EM158&gt;$B$7,0,(TRUNC(ES157*$T$35*$L$7/12,2))+(TRUNC(ES157*$U$35*$M$7/12,2)))</f>
        <v>64.16</v>
      </c>
      <c r="EP158" s="128">
        <f t="shared" si="662"/>
        <v>993.9268689014749</v>
      </c>
      <c r="EQ158" s="46">
        <f t="shared" si="663"/>
        <v>217.50640567506932</v>
      </c>
      <c r="ER158" s="46">
        <f t="shared" si="664"/>
        <v>776.42046322640556</v>
      </c>
      <c r="ES158" s="51">
        <f t="shared" si="665"/>
        <v>129727.42294181518</v>
      </c>
      <c r="ET158" s="153">
        <f t="shared" si="861"/>
        <v>10000</v>
      </c>
      <c r="EU158" s="45">
        <v>97</v>
      </c>
      <c r="EV158" s="46">
        <f t="shared" si="666"/>
        <v>1058.0899999999999</v>
      </c>
      <c r="EW158" s="46">
        <f>IF(EU158&gt;$B$7,0,(TRUNC(FA157*$T$35*$L$7/12,2))+(TRUNC(FA157*$U$35*$M$7/12,2)))</f>
        <v>64.16</v>
      </c>
      <c r="EX158" s="128">
        <f t="shared" si="667"/>
        <v>993.93</v>
      </c>
      <c r="EY158" s="46">
        <f t="shared" si="668"/>
        <v>217.5058454806402</v>
      </c>
      <c r="EZ158" s="46">
        <f t="shared" si="669"/>
        <v>776.42415451935972</v>
      </c>
      <c r="FA158" s="51">
        <f t="shared" si="670"/>
        <v>129727.08313386475</v>
      </c>
      <c r="FB158" s="58">
        <f t="shared" si="671"/>
        <v>874.86920833333363</v>
      </c>
      <c r="FC158" s="52">
        <f>IF(AND($H$7="Oui",EU158&gt;$I$7),0,IF(EU158&gt;$B$7,0,(TRUNC(FE157*$T$35/12,2))+(TRUNC(FE157*$U$35/12,2))))</f>
        <v>59.61</v>
      </c>
      <c r="FD158" s="51">
        <f t="shared" si="862"/>
        <v>815.25920833333362</v>
      </c>
      <c r="FE158" s="57">
        <f t="shared" si="672"/>
        <v>120452.80679166652</v>
      </c>
      <c r="FF158" s="153">
        <f t="shared" si="863"/>
        <v>10000</v>
      </c>
      <c r="FG158" s="469">
        <f t="shared" si="673"/>
        <v>-874.86920833333363</v>
      </c>
      <c r="FH158" s="46">
        <f t="shared" si="674"/>
        <v>-1058.0899999999999</v>
      </c>
      <c r="FI158" s="46">
        <f t="shared" si="675"/>
        <v>-993.93</v>
      </c>
      <c r="FJ158" s="48"/>
      <c r="FL158" s="45">
        <v>97</v>
      </c>
      <c r="FM158" s="46">
        <f t="shared" si="864"/>
        <v>1075.4000000000001</v>
      </c>
      <c r="FN158" s="46">
        <f t="shared" ref="FN158:FN169" si="997">IF(AND($H$7="Oui",FL158&gt;$I$7),0,IF(FL158&gt;$B$7,0,(TRUNC(FS158*$V$35*$L$7/12,2))+(TRUNC(FS158*$W$35*$M$7/12,2))))</f>
        <v>63.629999999999995</v>
      </c>
      <c r="FO158" s="46">
        <f t="shared" si="865"/>
        <v>1011.77</v>
      </c>
      <c r="FP158" s="46">
        <f t="shared" si="676"/>
        <v>215.72322523214163</v>
      </c>
      <c r="FQ158" s="46">
        <f t="shared" si="677"/>
        <v>796.04677476785832</v>
      </c>
      <c r="FR158" s="51">
        <f t="shared" si="678"/>
        <v>128637.88836451712</v>
      </c>
      <c r="FS158" s="150">
        <f>$BQ$157</f>
        <v>129433.93513928498</v>
      </c>
      <c r="FT158" s="58">
        <f t="shared" si="679"/>
        <v>892.31333333333339</v>
      </c>
      <c r="FU158" s="241">
        <f t="shared" ref="FU158:FU169" si="998">IF(AND($H$7="Oui",FL158&gt;$I$7),0,IF(FL158&gt;$B$7,0,(TRUNC(FX158*$V$35/12,2))+(TRUNC(FX158*$W$35/12,2))))</f>
        <v>58.98</v>
      </c>
      <c r="FV158" s="51">
        <f t="shared" si="680"/>
        <v>833.33333333333337</v>
      </c>
      <c r="FW158" s="51">
        <f t="shared" si="681"/>
        <v>119166.66666666594</v>
      </c>
      <c r="FX158" s="150">
        <f>$BV$157</f>
        <v>119999.99999999927</v>
      </c>
      <c r="FY158" s="468">
        <f t="shared" si="866"/>
        <v>-892.31333333333339</v>
      </c>
      <c r="FZ158" s="46">
        <f t="shared" si="867"/>
        <v>-1075.4000000000001</v>
      </c>
      <c r="GA158" s="46">
        <f t="shared" si="682"/>
        <v>-1011.77</v>
      </c>
      <c r="GB158" s="48"/>
      <c r="GD158" s="45">
        <v>97</v>
      </c>
      <c r="GE158" s="46">
        <f t="shared" ref="GE158:GE169" si="999">IF(AND($H$7="Oui",GD158=$I$7),GG158+GF158,IF(GD158&gt;$B$7,0,IF($F$10="Paliers",ROUND(-PMT(($D$7+($X$35*$L$7)+($Y$35*$M$7))/12,$B$7-GD157,GJ157,0,0),2),IF(AND($H$7="Oui",GD158=$I$7),GG158+GF158,IF(AND($H$7="Oui",GD158&gt;$I$7),0,IF(GD158&gt;$B$7,0,$GE$60))))))</f>
        <v>1060.0875939185617</v>
      </c>
      <c r="GF158" s="128">
        <f>IF(AND($H$7="Oui",GD158&gt;$I$7),0,IF(GD158&gt;$B$7,0,(TRUNC(GK158*$X$35*$L$7/12,2))+(TRUNC(GK158*$Y$35*$M$7/12,2))))</f>
        <v>64.12</v>
      </c>
      <c r="GG158" s="128">
        <f t="shared" si="683"/>
        <v>995.96759391856165</v>
      </c>
      <c r="GH158" s="46">
        <f t="shared" si="684"/>
        <v>217.39680845882413</v>
      </c>
      <c r="GI158" s="46">
        <f t="shared" si="685"/>
        <v>778.57078545973752</v>
      </c>
      <c r="GJ158" s="51">
        <f t="shared" si="686"/>
        <v>129659.51428983473</v>
      </c>
      <c r="GK158" s="149">
        <f>$GJ$157</f>
        <v>130438.08507529447</v>
      </c>
      <c r="GL158" s="153">
        <f t="shared" si="868"/>
        <v>10000</v>
      </c>
      <c r="GM158" s="45">
        <v>97</v>
      </c>
      <c r="GN158" s="46">
        <f t="shared" si="687"/>
        <v>1060.0899999999999</v>
      </c>
      <c r="GO158" s="46">
        <f t="shared" ref="GO158:GO169" si="1000">IF(GM158&gt;$B$7,0,(TRUNC(GT158*$X$35*$L$7/12,2))+(TRUNC(GT158*$Y$35*$M$7/12,2)))</f>
        <v>64.12</v>
      </c>
      <c r="GP158" s="128">
        <f t="shared" si="869"/>
        <v>995.97</v>
      </c>
      <c r="GQ158" s="46">
        <f t="shared" si="688"/>
        <v>217.39639135357024</v>
      </c>
      <c r="GR158" s="46">
        <f t="shared" si="689"/>
        <v>778.57360864642976</v>
      </c>
      <c r="GS158" s="51">
        <f t="shared" si="690"/>
        <v>129659.2612034957</v>
      </c>
      <c r="GT158" s="150">
        <f>$GS$157</f>
        <v>130437.83481214213</v>
      </c>
      <c r="GU158" s="58">
        <f t="shared" si="691"/>
        <v>876.92633333333197</v>
      </c>
      <c r="GV158" s="52">
        <f t="shared" ref="GV158:GV169" si="1001">IF(AND($H$7="Oui",GM158&gt;$I$7),0,IF(GM158&gt;$B$7,0,(TRUNC(GY158*$X$35/12,2))+(TRUNC(GY158*$Y$35/12,2))))</f>
        <v>59.59</v>
      </c>
      <c r="GW158" s="51">
        <f t="shared" si="870"/>
        <v>817.33633333333194</v>
      </c>
      <c r="GX158" s="57">
        <f t="shared" si="692"/>
        <v>120404.0956666667</v>
      </c>
      <c r="GY158" s="150">
        <f>$GX$157</f>
        <v>121221.43200000003</v>
      </c>
      <c r="GZ158" s="153">
        <f t="shared" si="871"/>
        <v>10000</v>
      </c>
      <c r="HA158" s="469">
        <f t="shared" si="693"/>
        <v>-876.92633333333197</v>
      </c>
      <c r="HB158" s="46">
        <f t="shared" si="694"/>
        <v>-1060.0899999999999</v>
      </c>
      <c r="HC158" s="46">
        <f t="shared" si="695"/>
        <v>-995.97</v>
      </c>
      <c r="HD158" s="48"/>
      <c r="HF158" s="45">
        <v>97</v>
      </c>
      <c r="HG158" s="46">
        <f t="shared" si="696"/>
        <v>1123.8775326810628</v>
      </c>
      <c r="HH158" s="46">
        <f t="shared" si="697"/>
        <v>0</v>
      </c>
      <c r="HI158" s="46">
        <f t="shared" si="698"/>
        <v>1123.8775326810628</v>
      </c>
      <c r="HJ158" s="46">
        <f t="shared" si="699"/>
        <v>239.62751694355686</v>
      </c>
      <c r="HK158" s="46">
        <f t="shared" si="700"/>
        <v>884.25001573750592</v>
      </c>
      <c r="HL158" s="51">
        <f t="shared" si="701"/>
        <v>142892.26015039659</v>
      </c>
      <c r="HM158" s="153">
        <f t="shared" si="872"/>
        <v>10000</v>
      </c>
      <c r="HN158" s="58">
        <f t="shared" si="702"/>
        <v>933.33333333333724</v>
      </c>
      <c r="HO158" s="52">
        <f t="shared" si="703"/>
        <v>0</v>
      </c>
      <c r="HP158" s="51">
        <f t="shared" si="704"/>
        <v>933.33333333333724</v>
      </c>
      <c r="HQ158" s="57">
        <f t="shared" si="705"/>
        <v>133466.66666666573</v>
      </c>
      <c r="HR158" s="153">
        <f t="shared" si="873"/>
        <v>10000</v>
      </c>
      <c r="HS158" s="468">
        <f t="shared" si="706"/>
        <v>-933.33333333333724</v>
      </c>
      <c r="HT158" s="46">
        <f t="shared" si="707"/>
        <v>-1123.8775326810628</v>
      </c>
      <c r="HU158" s="46">
        <f t="shared" si="708"/>
        <v>-1123.8775326810628</v>
      </c>
      <c r="HV158" s="48"/>
      <c r="HW158" s="29"/>
      <c r="HX158" s="45">
        <v>97</v>
      </c>
      <c r="HY158" s="128">
        <f t="shared" si="709"/>
        <v>1124.3399999999999</v>
      </c>
      <c r="HZ158" s="46">
        <f t="shared" si="710"/>
        <v>0</v>
      </c>
      <c r="IA158" s="46">
        <f t="shared" si="711"/>
        <v>1124.3399999999999</v>
      </c>
      <c r="IB158" s="46">
        <f t="shared" si="712"/>
        <v>239.73215888235788</v>
      </c>
      <c r="IC158" s="46">
        <f t="shared" si="713"/>
        <v>884.60784111764201</v>
      </c>
      <c r="ID158" s="51">
        <f t="shared" si="714"/>
        <v>142954.68748829709</v>
      </c>
      <c r="IE158" s="153">
        <f t="shared" si="874"/>
        <v>10000</v>
      </c>
      <c r="IF158" s="58">
        <f t="shared" si="715"/>
        <v>930.14625019664186</v>
      </c>
      <c r="IG158" s="52">
        <f t="shared" si="716"/>
        <v>0</v>
      </c>
      <c r="IH158" s="51">
        <f t="shared" si="717"/>
        <v>930.14625019664186</v>
      </c>
      <c r="II158" s="57">
        <f t="shared" si="875"/>
        <v>133010.91373092582</v>
      </c>
      <c r="IJ158" s="153">
        <f t="shared" si="876"/>
        <v>10000</v>
      </c>
      <c r="IK158" s="468">
        <f t="shared" si="718"/>
        <v>-930.14625019664186</v>
      </c>
      <c r="IL158" s="46">
        <f t="shared" si="719"/>
        <v>-1124.3399999999999</v>
      </c>
      <c r="IM158" s="46">
        <f t="shared" si="720"/>
        <v>-1124.3399999999999</v>
      </c>
      <c r="IN158" s="48"/>
      <c r="IO158" s="53">
        <f t="shared" si="721"/>
        <v>0</v>
      </c>
      <c r="IQ158" s="45">
        <v>97</v>
      </c>
      <c r="IR158" s="128">
        <f t="shared" si="722"/>
        <v>1126.4568749999989</v>
      </c>
      <c r="IS158" s="128">
        <f t="shared" si="723"/>
        <v>0</v>
      </c>
      <c r="IT158" s="128">
        <f t="shared" si="724"/>
        <v>1126.4568749999989</v>
      </c>
      <c r="IU158" s="46">
        <f t="shared" si="902"/>
        <v>240.18</v>
      </c>
      <c r="IV158" s="46">
        <f t="shared" si="725"/>
        <v>886.27687499999888</v>
      </c>
      <c r="IW158" s="51">
        <f t="shared" si="726"/>
        <v>143220.19312500019</v>
      </c>
      <c r="IX158" s="199">
        <f t="shared" si="877"/>
        <v>10000</v>
      </c>
      <c r="IY158" s="128">
        <f t="shared" si="727"/>
        <v>0</v>
      </c>
      <c r="IZ158" s="408">
        <f t="shared" si="728"/>
        <v>0</v>
      </c>
      <c r="JA158" s="58">
        <f t="shared" si="729"/>
        <v>931.95916666666494</v>
      </c>
      <c r="JB158" s="52">
        <f t="shared" si="730"/>
        <v>0</v>
      </c>
      <c r="JC158" s="51">
        <f t="shared" si="731"/>
        <v>931.95916666666494</v>
      </c>
      <c r="JD158" s="57">
        <f t="shared" si="732"/>
        <v>133270.16083333344</v>
      </c>
      <c r="JE158" s="280">
        <f t="shared" si="733"/>
        <v>10000</v>
      </c>
      <c r="JF158" s="280">
        <f t="shared" si="734"/>
        <v>0</v>
      </c>
      <c r="JG158" s="468">
        <f t="shared" si="735"/>
        <v>-931.95916666666494</v>
      </c>
      <c r="JH158" s="46">
        <f t="shared" si="736"/>
        <v>-1126.4568749999989</v>
      </c>
      <c r="JI158" s="46">
        <f t="shared" si="737"/>
        <v>-1126.4568749999989</v>
      </c>
      <c r="JJ158" s="48"/>
      <c r="JL158" s="45">
        <v>97</v>
      </c>
      <c r="JM158" s="46">
        <f t="shared" si="738"/>
        <v>1124.4930833333331</v>
      </c>
      <c r="JN158" s="46">
        <f t="shared" si="739"/>
        <v>0</v>
      </c>
      <c r="JO158" s="128">
        <f t="shared" si="740"/>
        <v>1124.4930833333331</v>
      </c>
      <c r="JP158" s="46">
        <f t="shared" si="878"/>
        <v>239.76</v>
      </c>
      <c r="JQ158" s="46">
        <f t="shared" si="741"/>
        <v>884.73308333333307</v>
      </c>
      <c r="JR158" s="51">
        <f t="shared" si="742"/>
        <v>142970.53091666664</v>
      </c>
      <c r="JS158" s="149">
        <f>$BQ$157</f>
        <v>129433.93513928498</v>
      </c>
      <c r="JT158" s="199">
        <f t="shared" si="879"/>
        <v>10000</v>
      </c>
      <c r="JU158" s="128">
        <f t="shared" si="743"/>
        <v>0</v>
      </c>
      <c r="JV158" s="408">
        <f t="shared" si="744"/>
        <v>0</v>
      </c>
      <c r="JW158" s="58">
        <f t="shared" si="745"/>
        <v>930.37233333333074</v>
      </c>
      <c r="JX158" s="52">
        <f t="shared" si="746"/>
        <v>0</v>
      </c>
      <c r="JY158" s="51">
        <f t="shared" si="747"/>
        <v>930.37233333333074</v>
      </c>
      <c r="JZ158" s="51">
        <f t="shared" si="748"/>
        <v>133043.24366666705</v>
      </c>
      <c r="KA158" s="149">
        <f>$BV$157</f>
        <v>119999.99999999927</v>
      </c>
      <c r="KB158" s="128">
        <f t="shared" si="880"/>
        <v>10000</v>
      </c>
      <c r="KC158" s="204">
        <f t="shared" si="749"/>
        <v>0</v>
      </c>
      <c r="KD158" s="468">
        <f t="shared" si="881"/>
        <v>-930.37233333333074</v>
      </c>
      <c r="KE158" s="46">
        <f t="shared" si="750"/>
        <v>-1124.4930833333331</v>
      </c>
      <c r="KF158" s="46">
        <f t="shared" si="751"/>
        <v>-1124.4930833333331</v>
      </c>
      <c r="KG158" s="48"/>
      <c r="KI158" s="45">
        <v>97</v>
      </c>
      <c r="KJ158" s="46">
        <f t="shared" si="752"/>
        <v>1124.4890404061762</v>
      </c>
      <c r="KK158" s="46">
        <f t="shared" si="753"/>
        <v>0</v>
      </c>
      <c r="KL158" s="128">
        <f t="shared" si="754"/>
        <v>1124.4890404061762</v>
      </c>
      <c r="KM158" s="46">
        <f t="shared" si="755"/>
        <v>239.75789954619862</v>
      </c>
      <c r="KN158" s="46">
        <f t="shared" si="756"/>
        <v>884.73114085997759</v>
      </c>
      <c r="KO158" s="51">
        <f t="shared" si="757"/>
        <v>142970.00858685919</v>
      </c>
      <c r="KP158" s="149">
        <f>$CR$157</f>
        <v>134137.89801088787</v>
      </c>
      <c r="KQ158" s="199">
        <f t="shared" si="882"/>
        <v>10000</v>
      </c>
      <c r="KR158" s="128">
        <f t="shared" si="758"/>
        <v>0</v>
      </c>
      <c r="KS158" s="408">
        <f t="shared" si="759"/>
        <v>0</v>
      </c>
      <c r="KT158" s="45">
        <v>97</v>
      </c>
      <c r="KU158" s="46">
        <f t="shared" si="883"/>
        <v>1124.49</v>
      </c>
      <c r="KV158" s="46">
        <f t="shared" si="760"/>
        <v>0</v>
      </c>
      <c r="KW158" s="128">
        <f t="shared" si="761"/>
        <v>1124.49</v>
      </c>
      <c r="KX158" s="46">
        <f t="shared" si="762"/>
        <v>239.75773319620725</v>
      </c>
      <c r="KY158" s="46">
        <f t="shared" si="763"/>
        <v>884.73226680379275</v>
      </c>
      <c r="KZ158" s="51">
        <f t="shared" si="764"/>
        <v>142969.90765092056</v>
      </c>
      <c r="LA158" s="150">
        <f>$CR$157</f>
        <v>134137.89801088787</v>
      </c>
      <c r="LB158" s="58">
        <f t="shared" si="995"/>
        <v>930.59633333333579</v>
      </c>
      <c r="LC158" s="52">
        <f t="shared" si="766"/>
        <v>0</v>
      </c>
      <c r="LD158" s="51">
        <f t="shared" si="767"/>
        <v>930.59633333333579</v>
      </c>
      <c r="LE158" s="51">
        <f t="shared" si="768"/>
        <v>133075.27566666662</v>
      </c>
      <c r="LF158" s="51">
        <f>$CW$157</f>
        <v>124955.80799999973</v>
      </c>
      <c r="LG158" s="128">
        <f t="shared" si="769"/>
        <v>10000</v>
      </c>
      <c r="LH158" s="204">
        <f t="shared" si="770"/>
        <v>0</v>
      </c>
      <c r="LI158" s="479">
        <f t="shared" si="771"/>
        <v>-930.59633333333579</v>
      </c>
      <c r="LJ158" s="46">
        <f t="shared" si="884"/>
        <v>-1124.49</v>
      </c>
      <c r="LK158" s="46">
        <f t="shared" si="885"/>
        <v>-1124.49</v>
      </c>
      <c r="LL158" s="48"/>
      <c r="LN158" s="45">
        <v>97</v>
      </c>
      <c r="LO158" s="46">
        <f t="shared" si="772"/>
        <v>1123.1238136873469</v>
      </c>
      <c r="LP158" s="46">
        <f t="shared" ref="LP158:LP169" si="1002">IF(LN158&gt;$BD$10,0,IF(AND($H$7="Oui",LN158&gt;$I$7),0,IF(LN158&gt;$B$7,0,(TRUNC($C$7*$AL$35*$L$7/12,2))+(TRUNC($C$7*$AN$35*$M$7/12,2)))))</f>
        <v>0</v>
      </c>
      <c r="LQ158" s="46">
        <f t="shared" si="773"/>
        <v>1123.1238136873469</v>
      </c>
      <c r="LR158" s="46">
        <f t="shared" si="774"/>
        <v>239.46681276922649</v>
      </c>
      <c r="LS158" s="46">
        <f t="shared" si="775"/>
        <v>883.65700091812039</v>
      </c>
      <c r="LT158" s="51">
        <f t="shared" si="776"/>
        <v>142796.43066061777</v>
      </c>
      <c r="LU158" s="199">
        <f t="shared" si="886"/>
        <v>10000</v>
      </c>
      <c r="LV158" s="58">
        <f t="shared" si="777"/>
        <v>933.33033333333128</v>
      </c>
      <c r="LW158" s="52">
        <f t="shared" ref="LW158:LW169" si="1003">IF(LN158&gt;$BD$10,0,IF(AND($H$7="Oui",LN158&gt;$I$7),0,IF(LN158&gt;$B$7,0,(TRUNC($C$7*$AL$35/12,2))+(TRUNC($C$7*$AN$35/12,2)))))</f>
        <v>0</v>
      </c>
      <c r="LX158" s="51">
        <f t="shared" si="778"/>
        <v>933.33033333333128</v>
      </c>
      <c r="LY158" s="51">
        <f t="shared" si="779"/>
        <v>133466.23766666619</v>
      </c>
      <c r="LZ158" s="46">
        <f t="shared" si="887"/>
        <v>0</v>
      </c>
      <c r="MA158" s="199">
        <f t="shared" si="888"/>
        <v>10000</v>
      </c>
      <c r="MB158" s="468">
        <f t="shared" si="780"/>
        <v>-933.33033333333128</v>
      </c>
      <c r="MC158" s="46">
        <f t="shared" si="781"/>
        <v>-1123.1238136873469</v>
      </c>
      <c r="MD158" s="46">
        <f t="shared" si="782"/>
        <v>-1123.1238136873469</v>
      </c>
      <c r="ME158" s="48"/>
      <c r="MG158" s="45">
        <v>97</v>
      </c>
      <c r="MH158" s="46">
        <f t="shared" si="783"/>
        <v>1076.608661999408</v>
      </c>
      <c r="MI158" s="46">
        <f t="shared" ref="MI158:MI169" si="1004">IF(MG158&gt;$BD$10,0,IF(AND($H$7="Oui",MG158&gt;$I$7),0,IF(MG158&gt;$B$7,0,(TRUNC(MM157*$AP$35*$L$7/12,2))+(TRUNC(MM157*$AR$35*$M$7/12,2)))))</f>
        <v>0</v>
      </c>
      <c r="MJ158" s="46">
        <f t="shared" si="784"/>
        <v>1076.608661999408</v>
      </c>
      <c r="MK158" s="46">
        <f t="shared" si="785"/>
        <v>229.54908599285534</v>
      </c>
      <c r="ML158" s="46">
        <f t="shared" si="786"/>
        <v>847.05957600655267</v>
      </c>
      <c r="MM158" s="51">
        <f t="shared" si="787"/>
        <v>136882.39201970666</v>
      </c>
      <c r="MN158" s="199">
        <f t="shared" si="889"/>
        <v>10000</v>
      </c>
      <c r="MO158" s="58">
        <f t="shared" si="788"/>
        <v>889.32945707741396</v>
      </c>
      <c r="MP158" s="52">
        <f t="shared" ref="MP158:MP169" si="1005">IF(MG158&gt;$BD$10,0,IF(AND($H$7="Oui",MG158&gt;$I$7),0,IF(MG158&gt;$B$7,0,(TRUNC(MR157*$AP$35/12,2))+(TRUNC(MR157*$AR$35/12,2)))))</f>
        <v>0</v>
      </c>
      <c r="MQ158" s="51">
        <f t="shared" si="789"/>
        <v>889.32945707741396</v>
      </c>
      <c r="MR158" s="57">
        <f t="shared" si="790"/>
        <v>127174.1126634908</v>
      </c>
      <c r="MS158" s="199">
        <f t="shared" si="890"/>
        <v>10000</v>
      </c>
      <c r="MT158" s="468">
        <f t="shared" si="891"/>
        <v>-889.32945707741396</v>
      </c>
      <c r="MU158" s="46">
        <f t="shared" si="791"/>
        <v>-1076.608661999408</v>
      </c>
      <c r="MV158" s="46">
        <f t="shared" si="792"/>
        <v>-1076.608661999408</v>
      </c>
      <c r="MW158" s="48"/>
      <c r="MY158" s="45">
        <v>97</v>
      </c>
      <c r="MZ158" s="46">
        <f t="shared" si="793"/>
        <v>1076.608661999408</v>
      </c>
      <c r="NA158" s="46">
        <f t="shared" ref="NA158:NA169" si="1006">IF(MY158&gt;$BD$10,0,IF(MY158&gt;$B$7,0,(TRUNC(NE157*$AT$35*$L$7/12,2))+(TRUNC(NE157*$AV$35*$M$7/12,2))))</f>
        <v>0</v>
      </c>
      <c r="NB158" s="128">
        <f t="shared" si="794"/>
        <v>1076.608661999408</v>
      </c>
      <c r="NC158" s="46">
        <f t="shared" si="795"/>
        <v>229.54908599285534</v>
      </c>
      <c r="ND158" s="46">
        <f t="shared" si="796"/>
        <v>847.05957600655267</v>
      </c>
      <c r="NE158" s="51">
        <f t="shared" si="797"/>
        <v>136882.39201970666</v>
      </c>
      <c r="NF158" s="153">
        <f t="shared" si="892"/>
        <v>10000</v>
      </c>
      <c r="NG158" s="45">
        <v>97</v>
      </c>
      <c r="NH158" s="46">
        <f t="shared" si="798"/>
        <v>1076.6099999999999</v>
      </c>
      <c r="NI158" s="46">
        <f t="shared" ref="NI158:NI169" si="1007">IF(NG158&gt;$BD$10,0,IF(NG158&gt;$B$7,0,(TRUNC(NM157*$AT$35*$L$7/12,2))+(TRUNC(NM157*$AV$35*$M$7/12,2))))</f>
        <v>0</v>
      </c>
      <c r="NJ158" s="128">
        <f t="shared" si="893"/>
        <v>1076.6099999999999</v>
      </c>
      <c r="NK158" s="46">
        <f t="shared" si="894"/>
        <v>229.5488366401778</v>
      </c>
      <c r="NL158" s="46">
        <f t="shared" si="799"/>
        <v>847.0611633598221</v>
      </c>
      <c r="NM158" s="51">
        <f t="shared" si="800"/>
        <v>136882.24082074687</v>
      </c>
      <c r="NN158" s="58">
        <f t="shared" si="801"/>
        <v>888.78037499999857</v>
      </c>
      <c r="NO158" s="52">
        <f t="shared" ref="NO158:NO169" si="1008">IF(NG158&gt;$BD$10,0,IF(AND($H$7="Oui",NG158&gt;$I$7),0,IF(NG158&gt;$B$7,0,(TRUNC(NQ157*$AT$35/12,2))+(TRUNC(NQ157*$AV$35/12,2)))))</f>
        <v>0</v>
      </c>
      <c r="NP158" s="51">
        <f t="shared" si="802"/>
        <v>888.78037499999857</v>
      </c>
      <c r="NQ158" s="57">
        <f t="shared" si="803"/>
        <v>127229.94362500022</v>
      </c>
      <c r="NR158" s="153">
        <f t="shared" si="895"/>
        <v>10000</v>
      </c>
      <c r="NS158" s="469">
        <f t="shared" si="804"/>
        <v>-888.78037499999857</v>
      </c>
      <c r="NT158" s="46">
        <f t="shared" si="805"/>
        <v>-1076.6099999999999</v>
      </c>
      <c r="NU158" s="46">
        <f t="shared" si="806"/>
        <v>-1076.6099999999999</v>
      </c>
      <c r="NV158" s="48"/>
      <c r="NX158" s="45">
        <v>97</v>
      </c>
      <c r="NY158" s="46">
        <f t="shared" si="807"/>
        <v>1076.6456011701148</v>
      </c>
      <c r="NZ158" s="46">
        <f t="shared" ref="NZ158:NZ169" si="1009">IF(NX158&gt;$BD$10,0,IF(AND($H$7="Oui",NX158&gt;$I$7),0,IF(NX158&gt;$B$7,0,(TRUNC(OE158*$AX$35*$L$7/12,2))+(TRUNC(OE158*$AZ$35*$M$7/12,2)))))</f>
        <v>0</v>
      </c>
      <c r="OA158" s="46">
        <f t="shared" si="808"/>
        <v>1076.6456011701148</v>
      </c>
      <c r="OB158" s="46">
        <f t="shared" si="809"/>
        <v>229.55696197711254</v>
      </c>
      <c r="OC158" s="46">
        <f t="shared" si="810"/>
        <v>847.08863919300222</v>
      </c>
      <c r="OD158" s="51">
        <f t="shared" si="811"/>
        <v>136887.0885470745</v>
      </c>
      <c r="OE158" s="150">
        <f>$BQ$157</f>
        <v>129433.93513928498</v>
      </c>
      <c r="OF158" s="153">
        <f t="shared" si="896"/>
        <v>10000</v>
      </c>
      <c r="OG158" s="58">
        <f t="shared" si="812"/>
        <v>889.48383333333379</v>
      </c>
      <c r="OH158" s="241">
        <f>IF(AND($H$7="Oui",NX158&gt;$I$7),0,IF(NX158&gt;$B$7,0,(TRUNC(OK158*$AX$35/12,2))+(TRUNC(OK158*$AZ$35/12,2))))</f>
        <v>0</v>
      </c>
      <c r="OI158" s="51">
        <f t="shared" si="813"/>
        <v>889.48383333333379</v>
      </c>
      <c r="OJ158" s="51">
        <f t="shared" si="814"/>
        <v>127196.18816666657</v>
      </c>
      <c r="OK158" s="150">
        <f>$BV$157</f>
        <v>119999.99999999927</v>
      </c>
      <c r="OL158" s="153">
        <f t="shared" si="897"/>
        <v>10000</v>
      </c>
      <c r="OM158" s="468">
        <f t="shared" si="898"/>
        <v>-889.48383333333379</v>
      </c>
      <c r="ON158" s="46">
        <f t="shared" si="899"/>
        <v>-1076.6456011701148</v>
      </c>
      <c r="OO158" s="46">
        <f t="shared" si="815"/>
        <v>-1076.6456011701148</v>
      </c>
      <c r="OP158" s="48"/>
      <c r="OR158" s="45">
        <v>97</v>
      </c>
      <c r="OS158" s="46">
        <f t="shared" si="816"/>
        <v>1076.765700416463</v>
      </c>
      <c r="OT158" s="128">
        <f t="shared" ref="OT158:OT169" si="1010">IF(OR158&gt;$BD$10,0,IF(OR158&gt;$B$7,0,(TRUNC(OY158*$BB$35*$L$7/12,2))+(TRUNC(OY158*$BD$35*$M$7/12,2))))</f>
        <v>0</v>
      </c>
      <c r="OU158" s="128">
        <f t="shared" si="817"/>
        <v>1076.765700416463</v>
      </c>
      <c r="OV158" s="46">
        <f t="shared" si="818"/>
        <v>229.58256893459028</v>
      </c>
      <c r="OW158" s="46">
        <f t="shared" si="819"/>
        <v>847.18313148187269</v>
      </c>
      <c r="OX158" s="51">
        <f t="shared" si="820"/>
        <v>136902.3582292723</v>
      </c>
      <c r="OY158" s="149">
        <f>$GJ$157</f>
        <v>130438.08507529447</v>
      </c>
      <c r="OZ158" s="153">
        <f t="shared" si="900"/>
        <v>10000</v>
      </c>
      <c r="PA158" s="45">
        <v>97</v>
      </c>
      <c r="PB158" s="46">
        <f t="shared" si="821"/>
        <v>1076.765700416463</v>
      </c>
      <c r="PC158" s="46">
        <f>IF(PA158&gt;$B$7,0,(TRUNC(PH158*$BB$35*$L$7/12,2))+(TRUNC(PH158*$BD$35*$M$7/12,2)))</f>
        <v>0</v>
      </c>
      <c r="PD158" s="128">
        <f t="shared" si="822"/>
        <v>1076.765700416463</v>
      </c>
      <c r="PE158" s="46">
        <f t="shared" si="823"/>
        <v>229.58256893459028</v>
      </c>
      <c r="PF158" s="46">
        <f t="shared" si="824"/>
        <v>847.18313148187269</v>
      </c>
      <c r="PG158" s="51">
        <f t="shared" si="825"/>
        <v>136902.3582292723</v>
      </c>
      <c r="PH158" s="150">
        <f>$GS$157</f>
        <v>130437.83481214213</v>
      </c>
      <c r="PI158" s="688">
        <f t="shared" si="826"/>
        <v>889.6533333333341</v>
      </c>
      <c r="PJ158" s="52">
        <f>IF(AND($H$7="Oui",PA158&gt;$I$7),0,IF(PA158&gt;$B$7,0,(TRUNC(PM158*$BB$35/12,2))+(TRUNC(PM158*$BD$35/12,2))))</f>
        <v>0</v>
      </c>
      <c r="PK158" s="51">
        <f t="shared" si="827"/>
        <v>889.6533333333341</v>
      </c>
      <c r="PL158" s="57">
        <f t="shared" si="828"/>
        <v>127220.42666666702</v>
      </c>
      <c r="PM158" s="150">
        <f>$GX$157</f>
        <v>121221.43200000003</v>
      </c>
      <c r="PN158" s="153">
        <f t="shared" si="901"/>
        <v>10000</v>
      </c>
      <c r="PO158" s="469">
        <f t="shared" si="829"/>
        <v>-889.6533333333341</v>
      </c>
      <c r="PP158" s="46">
        <f t="shared" si="830"/>
        <v>-1076.765700416463</v>
      </c>
      <c r="PQ158" s="46">
        <f t="shared" si="831"/>
        <v>-1076.765700416463</v>
      </c>
      <c r="PR158" s="48"/>
    </row>
    <row r="159" spans="2:434" hidden="1" x14ac:dyDescent="0.3">
      <c r="B159" s="45">
        <v>98</v>
      </c>
      <c r="C159" s="46">
        <f t="shared" si="596"/>
        <v>1111.77</v>
      </c>
      <c r="D159" s="46">
        <f t="shared" si="597"/>
        <v>100</v>
      </c>
      <c r="E159" s="46">
        <f t="shared" si="598"/>
        <v>1011.77</v>
      </c>
      <c r="F159" s="46">
        <f t="shared" si="599"/>
        <v>214.3964806075285</v>
      </c>
      <c r="G159" s="46">
        <f t="shared" si="600"/>
        <v>797.37351939247151</v>
      </c>
      <c r="H159" s="51">
        <f t="shared" si="601"/>
        <v>127840.51484512465</v>
      </c>
      <c r="I159" s="58">
        <f t="shared" si="602"/>
        <v>933.33333333333337</v>
      </c>
      <c r="J159" s="52">
        <f t="shared" si="603"/>
        <v>100</v>
      </c>
      <c r="K159" s="51">
        <f t="shared" si="604"/>
        <v>833.33333333333337</v>
      </c>
      <c r="L159" s="57">
        <f t="shared" si="605"/>
        <v>118333.33333333262</v>
      </c>
      <c r="M159" s="468">
        <f t="shared" si="832"/>
        <v>-933.33333333333337</v>
      </c>
      <c r="N159" s="46">
        <f t="shared" si="833"/>
        <v>-1111.77</v>
      </c>
      <c r="O159" s="47"/>
      <c r="P159" s="46">
        <f t="shared" si="834"/>
        <v>-1011.77</v>
      </c>
      <c r="Q159" s="48"/>
      <c r="R159" s="29"/>
      <c r="S159" s="29"/>
      <c r="T159" s="45">
        <v>98</v>
      </c>
      <c r="U159" s="46">
        <f t="shared" si="606"/>
        <v>1131.93</v>
      </c>
      <c r="V159" s="46">
        <f t="shared" si="607"/>
        <v>120.16</v>
      </c>
      <c r="W159" s="46">
        <f t="shared" si="835"/>
        <v>1011.77</v>
      </c>
      <c r="X159" s="46">
        <f t="shared" si="608"/>
        <v>214.3964806075285</v>
      </c>
      <c r="Y159" s="46">
        <f t="shared" si="609"/>
        <v>797.37351939247151</v>
      </c>
      <c r="Z159" s="51">
        <f t="shared" si="610"/>
        <v>127840.51484512465</v>
      </c>
      <c r="AA159" s="58">
        <f t="shared" si="611"/>
        <v>944.65333333333342</v>
      </c>
      <c r="AB159" s="52">
        <f t="shared" si="612"/>
        <v>111.32</v>
      </c>
      <c r="AC159" s="51">
        <f t="shared" si="613"/>
        <v>833.33333333333337</v>
      </c>
      <c r="AD159" s="57">
        <f t="shared" si="614"/>
        <v>118333.33333333262</v>
      </c>
      <c r="AE159" s="468">
        <f t="shared" si="836"/>
        <v>-944.65333333333342</v>
      </c>
      <c r="AF159" s="46">
        <f t="shared" si="615"/>
        <v>-1131.93</v>
      </c>
      <c r="AG159" s="47"/>
      <c r="AH159" s="46">
        <f t="shared" si="837"/>
        <v>-1011.77</v>
      </c>
      <c r="AI159" s="48"/>
      <c r="AJ159" s="29"/>
      <c r="AK159" s="45">
        <v>98</v>
      </c>
      <c r="AL159" s="46">
        <f t="shared" si="616"/>
        <v>1117.72</v>
      </c>
      <c r="AM159" s="46"/>
      <c r="AN159" s="46"/>
      <c r="AO159" s="46">
        <f t="shared" si="617"/>
        <v>120.8</v>
      </c>
      <c r="AP159" s="128">
        <f t="shared" si="618"/>
        <v>996.92</v>
      </c>
      <c r="AQ159" s="128"/>
      <c r="AR159" s="128"/>
      <c r="AS159" s="46">
        <f t="shared" si="619"/>
        <v>222.67387095982031</v>
      </c>
      <c r="AT159" s="46">
        <f t="shared" si="620"/>
        <v>774.24612904017965</v>
      </c>
      <c r="AU159" s="51"/>
      <c r="AV159" s="51"/>
      <c r="AW159" s="51">
        <f t="shared" si="621"/>
        <v>132830.07644685201</v>
      </c>
      <c r="AX159" s="58">
        <f t="shared" si="622"/>
        <v>927.38215694565588</v>
      </c>
      <c r="AY159" s="52"/>
      <c r="AZ159" s="52"/>
      <c r="BA159" s="52">
        <f t="shared" si="623"/>
        <v>112.42</v>
      </c>
      <c r="BB159" s="51">
        <f t="shared" si="624"/>
        <v>814.96215694565592</v>
      </c>
      <c r="BC159" s="51"/>
      <c r="BD159" s="51"/>
      <c r="BE159" s="57">
        <f t="shared" si="625"/>
        <v>123533.96861932569</v>
      </c>
      <c r="BF159" s="468">
        <f t="shared" si="626"/>
        <v>-927.38215694565588</v>
      </c>
      <c r="BG159" s="46">
        <f t="shared" si="627"/>
        <v>-1117.72</v>
      </c>
      <c r="BH159" s="46">
        <f t="shared" si="628"/>
        <v>-996.92</v>
      </c>
      <c r="BI159" s="48"/>
      <c r="BJ159" s="12"/>
      <c r="BK159" s="45">
        <v>98</v>
      </c>
      <c r="BL159" s="46">
        <f t="shared" si="838"/>
        <v>1127.73</v>
      </c>
      <c r="BM159" s="46">
        <f t="shared" si="839"/>
        <v>115.96</v>
      </c>
      <c r="BN159" s="46">
        <f t="shared" si="840"/>
        <v>1011.77</v>
      </c>
      <c r="BO159" s="46">
        <f t="shared" si="629"/>
        <v>214.3964806075285</v>
      </c>
      <c r="BP159" s="46">
        <f t="shared" si="630"/>
        <v>797.37351939247151</v>
      </c>
      <c r="BQ159" s="51">
        <f t="shared" si="631"/>
        <v>127840.51484512465</v>
      </c>
      <c r="BR159" s="57">
        <f t="shared" ref="BR159:BR169" si="1011">$BQ$157</f>
        <v>129433.93513928498</v>
      </c>
      <c r="BS159" s="58">
        <f t="shared" si="632"/>
        <v>940.83333333333337</v>
      </c>
      <c r="BT159" s="52">
        <f t="shared" si="841"/>
        <v>107.5</v>
      </c>
      <c r="BU159" s="51">
        <f t="shared" si="633"/>
        <v>833.33333333333337</v>
      </c>
      <c r="BV159" s="51">
        <f t="shared" si="634"/>
        <v>118333.33333333262</v>
      </c>
      <c r="BW159" s="153">
        <f t="shared" ref="BW159:BW169" si="1012">$BV$157</f>
        <v>119999.99999999927</v>
      </c>
      <c r="BX159" s="468">
        <f t="shared" si="842"/>
        <v>-940.83333333333337</v>
      </c>
      <c r="BY159" s="46">
        <f t="shared" si="843"/>
        <v>-1127.73</v>
      </c>
      <c r="BZ159" s="46">
        <f t="shared" si="635"/>
        <v>-1011.77</v>
      </c>
      <c r="CA159" s="48"/>
      <c r="CB159" s="29"/>
      <c r="CC159" s="45">
        <v>98</v>
      </c>
      <c r="CD159" s="128">
        <f t="shared" si="636"/>
        <v>1117.6300000000001</v>
      </c>
      <c r="CE159" s="46">
        <f t="shared" si="844"/>
        <v>116.92</v>
      </c>
      <c r="CF159" s="128">
        <f t="shared" si="637"/>
        <v>1000.71</v>
      </c>
      <c r="CG159" s="46">
        <f t="shared" si="845"/>
        <v>222.26791862373227</v>
      </c>
      <c r="CH159" s="46">
        <f t="shared" si="638"/>
        <v>778.44208137626777</v>
      </c>
      <c r="CI159" s="51">
        <f t="shared" si="639"/>
        <v>132582.30909286308</v>
      </c>
      <c r="CJ159" s="199">
        <f t="shared" ref="CJ159:CJ169" si="1013">$CR$157</f>
        <v>134137.89801088787</v>
      </c>
      <c r="CK159" s="153">
        <f t="shared" si="846"/>
        <v>10000</v>
      </c>
      <c r="CL159" s="45">
        <v>98</v>
      </c>
      <c r="CM159" s="46">
        <f t="shared" si="847"/>
        <v>1117.6300000000001</v>
      </c>
      <c r="CN159" s="128">
        <f t="shared" si="640"/>
        <v>116.92</v>
      </c>
      <c r="CO159" s="128">
        <f t="shared" si="641"/>
        <v>1000.71</v>
      </c>
      <c r="CP159" s="46">
        <f t="shared" si="642"/>
        <v>222.26791862373227</v>
      </c>
      <c r="CQ159" s="46">
        <f t="shared" si="643"/>
        <v>778.44208137626777</v>
      </c>
      <c r="CR159" s="51">
        <f t="shared" si="644"/>
        <v>132582.30909286308</v>
      </c>
      <c r="CS159" s="153">
        <f t="shared" ref="CS159:CS169" si="1014">$CR$157</f>
        <v>134137.89801088787</v>
      </c>
      <c r="CT159" s="58">
        <f t="shared" si="645"/>
        <v>927.86033333333398</v>
      </c>
      <c r="CU159" s="52">
        <f t="shared" si="848"/>
        <v>108.9</v>
      </c>
      <c r="CV159" s="51">
        <f t="shared" si="849"/>
        <v>818.96033333333401</v>
      </c>
      <c r="CW159" s="51">
        <f t="shared" si="646"/>
        <v>123317.88733333306</v>
      </c>
      <c r="CX159" s="57">
        <f t="shared" ref="CX159:CX169" si="1015">$CW$157</f>
        <v>124955.80799999973</v>
      </c>
      <c r="CY159" s="153">
        <f t="shared" si="850"/>
        <v>10000</v>
      </c>
      <c r="CZ159" s="479">
        <f t="shared" si="647"/>
        <v>-927.86033333333398</v>
      </c>
      <c r="DA159" s="46">
        <f t="shared" si="851"/>
        <v>-1117.6300000000001</v>
      </c>
      <c r="DB159" s="46">
        <f t="shared" si="852"/>
        <v>-1000.71</v>
      </c>
      <c r="DC159" s="48"/>
      <c r="DE159" s="45">
        <v>98</v>
      </c>
      <c r="DF159" s="46">
        <f t="shared" si="648"/>
        <v>1110.0899999999999</v>
      </c>
      <c r="DG159" s="46">
        <f t="shared" ref="DG159:DG169" si="1016">IF(AND($H$7="Oui",DE159&gt;$I$7),0,IF(DE159&gt;$B$7,0,(TRUNC($C$7*$P$35*$L$7/12,2))+(TRUNC($C$7*$Q$35*$M$7/12,2))))</f>
        <v>98.32</v>
      </c>
      <c r="DH159" s="46">
        <f t="shared" si="649"/>
        <v>1011.77</v>
      </c>
      <c r="DI159" s="46">
        <f t="shared" si="650"/>
        <v>214.3964806075285</v>
      </c>
      <c r="DJ159" s="46">
        <f t="shared" si="651"/>
        <v>797.37351939247151</v>
      </c>
      <c r="DK159" s="51">
        <f t="shared" si="652"/>
        <v>127840.51484512465</v>
      </c>
      <c r="DL159" s="58">
        <f t="shared" si="653"/>
        <v>931.65333333333342</v>
      </c>
      <c r="DM159" s="52">
        <f t="shared" ref="DM159:DM169" si="1017">IF(AND($H$7="Oui",DE159&gt;$I$7),0,IF(DE159&gt;$B$7,0,(TRUNC($C$7*$P$35/12,2))+(TRUNC($C$7*$Q$35/12,2))))</f>
        <v>98.32</v>
      </c>
      <c r="DN159" s="51">
        <f t="shared" si="654"/>
        <v>833.33333333333337</v>
      </c>
      <c r="DO159" s="57">
        <f t="shared" si="655"/>
        <v>118333.33333333262</v>
      </c>
      <c r="DP159" s="468">
        <f t="shared" si="853"/>
        <v>-931.65333333333342</v>
      </c>
      <c r="DQ159" s="46">
        <f t="shared" si="854"/>
        <v>-1110.0899999999999</v>
      </c>
      <c r="DR159" s="47"/>
      <c r="DS159" s="46">
        <f t="shared" si="855"/>
        <v>-1011.77</v>
      </c>
      <c r="DT159" s="48"/>
      <c r="DU159" s="29"/>
      <c r="DV159" s="45">
        <v>98</v>
      </c>
      <c r="DW159" s="46">
        <f t="shared" si="856"/>
        <v>1075.01</v>
      </c>
      <c r="DX159" s="46">
        <f t="shared" ref="DX159:DX169" si="1018">IF(AND($H$7="Oui",DV159&gt;$I$7),0,IF(DV159&gt;$B$7,0,(TRUNC(EB158*$R$35*$L$7/12,2))+(TRUNC(EB158*$S$35*$M$7/12,2))))</f>
        <v>63.239999999999995</v>
      </c>
      <c r="DY159" s="46">
        <f t="shared" si="857"/>
        <v>1011.77</v>
      </c>
      <c r="DZ159" s="46">
        <f t="shared" si="656"/>
        <v>214.3964806075285</v>
      </c>
      <c r="EA159" s="46">
        <f t="shared" si="657"/>
        <v>797.37351939247151</v>
      </c>
      <c r="EB159" s="51">
        <f t="shared" si="658"/>
        <v>127840.51484512465</v>
      </c>
      <c r="EC159" s="58">
        <f t="shared" si="659"/>
        <v>891.91333333333341</v>
      </c>
      <c r="ED159" s="52">
        <f t="shared" ref="ED159:ED169" si="1019">IF(AND($H$7="Oui",DV159&gt;$I$7),0,IF(DV159&gt;$B$7,0,(TRUNC(EF158*$R$35/12,2))+(TRUNC(EF158*$S$35/12,2))))</f>
        <v>58.58</v>
      </c>
      <c r="EE159" s="51">
        <f t="shared" si="660"/>
        <v>833.33333333333337</v>
      </c>
      <c r="EF159" s="57">
        <f t="shared" si="661"/>
        <v>118333.33333333262</v>
      </c>
      <c r="EG159" s="468">
        <f t="shared" si="858"/>
        <v>-891.91333333333341</v>
      </c>
      <c r="EH159" s="46">
        <f t="shared" si="859"/>
        <v>-1075.01</v>
      </c>
      <c r="EI159" s="47"/>
      <c r="EJ159" s="46">
        <f t="shared" si="860"/>
        <v>-1011.77</v>
      </c>
      <c r="EK159" s="48"/>
      <c r="EL159" s="29"/>
      <c r="EM159" s="45">
        <v>98</v>
      </c>
      <c r="EN159" s="46">
        <f t="shared" si="996"/>
        <v>1058.0868689014749</v>
      </c>
      <c r="EO159" s="46">
        <f t="shared" ref="EO159:EO169" si="1020">IF(EM159&gt;$B$7,0,(TRUNC(ES158*$T$35*$L$7/12,2))+(TRUNC(ES158*$U$35*$M$7/12,2)))</f>
        <v>63.769999999999996</v>
      </c>
      <c r="EP159" s="128">
        <f t="shared" si="662"/>
        <v>994.31686890147489</v>
      </c>
      <c r="EQ159" s="46">
        <f t="shared" si="663"/>
        <v>216.21237156969198</v>
      </c>
      <c r="ER159" s="46">
        <f t="shared" si="664"/>
        <v>778.10449733178291</v>
      </c>
      <c r="ES159" s="51">
        <f t="shared" si="665"/>
        <v>128949.3184444834</v>
      </c>
      <c r="ET159" s="153">
        <f t="shared" si="861"/>
        <v>10000</v>
      </c>
      <c r="EU159" s="45">
        <v>98</v>
      </c>
      <c r="EV159" s="46">
        <f t="shared" si="666"/>
        <v>1058.0899999999999</v>
      </c>
      <c r="EW159" s="46">
        <f t="shared" ref="EW159:EW169" si="1021">IF(EU159&gt;$B$7,0,(TRUNC(FA158*$T$35*$L$7/12,2))+(TRUNC(FA158*$U$35*$M$7/12,2)))</f>
        <v>63.769999999999996</v>
      </c>
      <c r="EX159" s="128">
        <f t="shared" si="667"/>
        <v>994.32</v>
      </c>
      <c r="EY159" s="46">
        <f t="shared" si="668"/>
        <v>216.21180522310794</v>
      </c>
      <c r="EZ159" s="46">
        <f t="shared" si="669"/>
        <v>778.10819477689211</v>
      </c>
      <c r="FA159" s="51">
        <f t="shared" si="670"/>
        <v>128948.97493908786</v>
      </c>
      <c r="FB159" s="58">
        <f t="shared" si="671"/>
        <v>874.86920833333363</v>
      </c>
      <c r="FC159" s="52">
        <f t="shared" ref="FC159:FC169" si="1022">IF(AND($H$7="Oui",EU159&gt;$I$7),0,IF(EU159&gt;$B$7,0,(TRUNC(FE158*$T$35/12,2))+(TRUNC(FE158*$U$35/12,2))))</f>
        <v>59.21</v>
      </c>
      <c r="FD159" s="51">
        <f t="shared" si="862"/>
        <v>815.65920833333359</v>
      </c>
      <c r="FE159" s="57">
        <f t="shared" si="672"/>
        <v>119637.14758333318</v>
      </c>
      <c r="FF159" s="153">
        <f t="shared" si="863"/>
        <v>10000</v>
      </c>
      <c r="FG159" s="469">
        <f t="shared" si="673"/>
        <v>-874.86920833333363</v>
      </c>
      <c r="FH159" s="46">
        <f t="shared" si="674"/>
        <v>-1058.0899999999999</v>
      </c>
      <c r="FI159" s="46">
        <f t="shared" si="675"/>
        <v>-994.32</v>
      </c>
      <c r="FJ159" s="48"/>
      <c r="FL159" s="45">
        <v>98</v>
      </c>
      <c r="FM159" s="46">
        <f t="shared" si="864"/>
        <v>1075.4000000000001</v>
      </c>
      <c r="FN159" s="46">
        <f t="shared" si="997"/>
        <v>63.629999999999995</v>
      </c>
      <c r="FO159" s="46">
        <f t="shared" si="865"/>
        <v>1011.77</v>
      </c>
      <c r="FP159" s="46">
        <f t="shared" si="676"/>
        <v>214.3964806075285</v>
      </c>
      <c r="FQ159" s="46">
        <f t="shared" si="677"/>
        <v>797.37351939247151</v>
      </c>
      <c r="FR159" s="51">
        <f t="shared" si="678"/>
        <v>127840.51484512465</v>
      </c>
      <c r="FS159" s="57">
        <f t="shared" ref="FS159:FS169" si="1023">$BQ$157</f>
        <v>129433.93513928498</v>
      </c>
      <c r="FT159" s="58">
        <f t="shared" si="679"/>
        <v>892.31333333333339</v>
      </c>
      <c r="FU159" s="241">
        <f t="shared" si="998"/>
        <v>58.98</v>
      </c>
      <c r="FV159" s="51">
        <f t="shared" si="680"/>
        <v>833.33333333333337</v>
      </c>
      <c r="FW159" s="51">
        <f t="shared" si="681"/>
        <v>118333.33333333262</v>
      </c>
      <c r="FX159" s="153">
        <f t="shared" ref="FX159:FX169" si="1024">$BV$157</f>
        <v>119999.99999999927</v>
      </c>
      <c r="FY159" s="468">
        <f t="shared" si="866"/>
        <v>-892.31333333333339</v>
      </c>
      <c r="FZ159" s="46">
        <f t="shared" si="867"/>
        <v>-1075.4000000000001</v>
      </c>
      <c r="GA159" s="46">
        <f t="shared" si="682"/>
        <v>-1011.77</v>
      </c>
      <c r="GB159" s="48"/>
      <c r="GD159" s="45">
        <v>98</v>
      </c>
      <c r="GE159" s="46">
        <f t="shared" si="999"/>
        <v>1060.0875939185617</v>
      </c>
      <c r="GF159" s="128">
        <f t="shared" ref="GF159:GF169" si="1025">IF(AND($H$7="Oui",GD159&gt;$I$7),0,IF(GD159&gt;$B$7,0,(TRUNC(GK159*$X$35*$L$7/12,2))+(TRUNC(GK159*$Y$35*$M$7/12,2))))</f>
        <v>64.12</v>
      </c>
      <c r="GG159" s="128">
        <f t="shared" si="683"/>
        <v>995.96759391856165</v>
      </c>
      <c r="GH159" s="46">
        <f t="shared" si="684"/>
        <v>216.0991904830579</v>
      </c>
      <c r="GI159" s="46">
        <f t="shared" si="685"/>
        <v>779.86840343550375</v>
      </c>
      <c r="GJ159" s="51">
        <f t="shared" si="686"/>
        <v>128879.64588639922</v>
      </c>
      <c r="GK159" s="51">
        <f t="shared" ref="GK159:GK169" si="1026">$GJ$157</f>
        <v>130438.08507529447</v>
      </c>
      <c r="GL159" s="153">
        <f t="shared" si="868"/>
        <v>10000</v>
      </c>
      <c r="GM159" s="45">
        <v>98</v>
      </c>
      <c r="GN159" s="46">
        <f t="shared" si="687"/>
        <v>1060.0899999999999</v>
      </c>
      <c r="GO159" s="46">
        <f t="shared" si="1000"/>
        <v>64.12</v>
      </c>
      <c r="GP159" s="128">
        <f t="shared" si="869"/>
        <v>995.97</v>
      </c>
      <c r="GQ159" s="46">
        <f t="shared" si="688"/>
        <v>216.09876867249284</v>
      </c>
      <c r="GR159" s="46">
        <f t="shared" si="689"/>
        <v>779.87123132750719</v>
      </c>
      <c r="GS159" s="51">
        <f t="shared" si="690"/>
        <v>128879.3899721682</v>
      </c>
      <c r="GT159" s="57">
        <f t="shared" ref="GT159:GT169" si="1027">$GS$157</f>
        <v>130437.83481214213</v>
      </c>
      <c r="GU159" s="58">
        <f t="shared" si="691"/>
        <v>876.92633333333197</v>
      </c>
      <c r="GV159" s="52">
        <f t="shared" si="1001"/>
        <v>59.59</v>
      </c>
      <c r="GW159" s="51">
        <f t="shared" si="870"/>
        <v>817.33633333333194</v>
      </c>
      <c r="GX159" s="57">
        <f t="shared" si="692"/>
        <v>119586.75933333338</v>
      </c>
      <c r="GY159" s="57">
        <f t="shared" ref="GY159:GY169" si="1028">$GX$157</f>
        <v>121221.43200000003</v>
      </c>
      <c r="GZ159" s="153">
        <f t="shared" si="871"/>
        <v>10000</v>
      </c>
      <c r="HA159" s="469">
        <f t="shared" si="693"/>
        <v>-876.92633333333197</v>
      </c>
      <c r="HB159" s="46">
        <f t="shared" si="694"/>
        <v>-1060.0899999999999</v>
      </c>
      <c r="HC159" s="46">
        <f t="shared" si="695"/>
        <v>-995.97</v>
      </c>
      <c r="HD159" s="48"/>
      <c r="HF159" s="45">
        <v>98</v>
      </c>
      <c r="HG159" s="46">
        <f t="shared" si="696"/>
        <v>1123.8775326810628</v>
      </c>
      <c r="HH159" s="46">
        <f t="shared" si="697"/>
        <v>0</v>
      </c>
      <c r="HI159" s="46">
        <f t="shared" si="698"/>
        <v>1123.8775326810628</v>
      </c>
      <c r="HJ159" s="46">
        <f t="shared" si="699"/>
        <v>238.15376691732763</v>
      </c>
      <c r="HK159" s="46">
        <f t="shared" si="700"/>
        <v>885.72376576373517</v>
      </c>
      <c r="HL159" s="51">
        <f t="shared" si="701"/>
        <v>142006.53638463284</v>
      </c>
      <c r="HM159" s="153">
        <f t="shared" si="872"/>
        <v>10000</v>
      </c>
      <c r="HN159" s="58">
        <f t="shared" si="702"/>
        <v>933.33333333333724</v>
      </c>
      <c r="HO159" s="52">
        <f t="shared" si="703"/>
        <v>0</v>
      </c>
      <c r="HP159" s="51">
        <f t="shared" si="704"/>
        <v>933.33333333333724</v>
      </c>
      <c r="HQ159" s="57">
        <f t="shared" si="705"/>
        <v>132533.33333333238</v>
      </c>
      <c r="HR159" s="153">
        <f t="shared" si="873"/>
        <v>10000</v>
      </c>
      <c r="HS159" s="468">
        <f t="shared" si="706"/>
        <v>-933.33333333333724</v>
      </c>
      <c r="HT159" s="46">
        <f t="shared" si="707"/>
        <v>-1123.8775326810628</v>
      </c>
      <c r="HU159" s="46">
        <f t="shared" si="708"/>
        <v>-1123.8775326810628</v>
      </c>
      <c r="HV159" s="48"/>
      <c r="HW159" s="29"/>
      <c r="HX159" s="45">
        <v>98</v>
      </c>
      <c r="HY159" s="128">
        <f t="shared" si="709"/>
        <v>1124.3399999999999</v>
      </c>
      <c r="HZ159" s="46">
        <f t="shared" si="710"/>
        <v>0</v>
      </c>
      <c r="IA159" s="46">
        <f t="shared" si="711"/>
        <v>1124.3399999999999</v>
      </c>
      <c r="IB159" s="46">
        <f t="shared" si="712"/>
        <v>238.25781248049518</v>
      </c>
      <c r="IC159" s="46">
        <f t="shared" si="713"/>
        <v>886.08218751950471</v>
      </c>
      <c r="ID159" s="51">
        <f t="shared" si="714"/>
        <v>142068.60530077759</v>
      </c>
      <c r="IE159" s="153">
        <f t="shared" si="874"/>
        <v>10000</v>
      </c>
      <c r="IF159" s="58">
        <f t="shared" si="715"/>
        <v>930.14625019664186</v>
      </c>
      <c r="IG159" s="52">
        <f t="shared" si="716"/>
        <v>0</v>
      </c>
      <c r="IH159" s="51">
        <f t="shared" si="717"/>
        <v>930.14625019664186</v>
      </c>
      <c r="II159" s="57">
        <f t="shared" si="875"/>
        <v>132080.76748072918</v>
      </c>
      <c r="IJ159" s="153">
        <f t="shared" si="876"/>
        <v>10000</v>
      </c>
      <c r="IK159" s="468">
        <f t="shared" si="718"/>
        <v>-930.14625019664186</v>
      </c>
      <c r="IL159" s="46">
        <f t="shared" si="719"/>
        <v>-1124.3399999999999</v>
      </c>
      <c r="IM159" s="46">
        <f t="shared" si="720"/>
        <v>-1124.3399999999999</v>
      </c>
      <c r="IN159" s="48"/>
      <c r="IO159" s="53">
        <f t="shared" si="721"/>
        <v>0</v>
      </c>
      <c r="IQ159" s="45">
        <v>98</v>
      </c>
      <c r="IR159" s="128">
        <f t="shared" si="722"/>
        <v>1126.4568749999989</v>
      </c>
      <c r="IS159" s="128">
        <f t="shared" si="723"/>
        <v>0</v>
      </c>
      <c r="IT159" s="128">
        <f t="shared" si="724"/>
        <v>1126.4568749999989</v>
      </c>
      <c r="IU159" s="46">
        <f t="shared" si="902"/>
        <v>238.7</v>
      </c>
      <c r="IV159" s="46">
        <f t="shared" si="725"/>
        <v>887.7568749999989</v>
      </c>
      <c r="IW159" s="51">
        <f t="shared" si="726"/>
        <v>142332.4362500002</v>
      </c>
      <c r="IX159" s="199">
        <f t="shared" si="877"/>
        <v>10000</v>
      </c>
      <c r="IY159" s="128">
        <f t="shared" si="727"/>
        <v>0</v>
      </c>
      <c r="IZ159" s="408">
        <f t="shared" si="728"/>
        <v>0</v>
      </c>
      <c r="JA159" s="58">
        <f t="shared" si="729"/>
        <v>931.95916666666494</v>
      </c>
      <c r="JB159" s="52">
        <f t="shared" si="730"/>
        <v>0</v>
      </c>
      <c r="JC159" s="51">
        <f t="shared" si="731"/>
        <v>931.95916666666494</v>
      </c>
      <c r="JD159" s="57">
        <f t="shared" si="732"/>
        <v>132338.20166666678</v>
      </c>
      <c r="JE159" s="280">
        <f t="shared" si="733"/>
        <v>10000</v>
      </c>
      <c r="JF159" s="280">
        <f t="shared" si="734"/>
        <v>0</v>
      </c>
      <c r="JG159" s="468">
        <f t="shared" si="735"/>
        <v>-931.95916666666494</v>
      </c>
      <c r="JH159" s="46">
        <f t="shared" si="736"/>
        <v>-1126.4568749999989</v>
      </c>
      <c r="JI159" s="46">
        <f t="shared" si="737"/>
        <v>-1126.4568749999989</v>
      </c>
      <c r="JJ159" s="48"/>
      <c r="JL159" s="45">
        <v>98</v>
      </c>
      <c r="JM159" s="46">
        <f t="shared" si="738"/>
        <v>1124.4930833333331</v>
      </c>
      <c r="JN159" s="46">
        <f t="shared" si="739"/>
        <v>0</v>
      </c>
      <c r="JO159" s="128">
        <f t="shared" si="740"/>
        <v>1124.4930833333331</v>
      </c>
      <c r="JP159" s="46">
        <f t="shared" si="878"/>
        <v>238.28</v>
      </c>
      <c r="JQ159" s="46">
        <f t="shared" si="741"/>
        <v>886.21308333333309</v>
      </c>
      <c r="JR159" s="51">
        <f t="shared" si="742"/>
        <v>142084.31783333331</v>
      </c>
      <c r="JS159" s="51">
        <f t="shared" ref="JS159:JS169" si="1029">$BQ$157</f>
        <v>129433.93513928498</v>
      </c>
      <c r="JT159" s="199">
        <f t="shared" si="879"/>
        <v>10000</v>
      </c>
      <c r="JU159" s="128">
        <f t="shared" si="743"/>
        <v>0</v>
      </c>
      <c r="JV159" s="408">
        <f t="shared" si="744"/>
        <v>0</v>
      </c>
      <c r="JW159" s="58">
        <f t="shared" si="745"/>
        <v>930.37233333333074</v>
      </c>
      <c r="JX159" s="52">
        <f t="shared" si="746"/>
        <v>0</v>
      </c>
      <c r="JY159" s="51">
        <f t="shared" si="747"/>
        <v>930.37233333333074</v>
      </c>
      <c r="JZ159" s="51">
        <f t="shared" si="748"/>
        <v>132112.87133333372</v>
      </c>
      <c r="KA159" s="199">
        <f t="shared" ref="KA159:KA169" si="1030">$BV$157</f>
        <v>119999.99999999927</v>
      </c>
      <c r="KB159" s="128">
        <f t="shared" si="880"/>
        <v>10000</v>
      </c>
      <c r="KC159" s="204">
        <f t="shared" si="749"/>
        <v>0</v>
      </c>
      <c r="KD159" s="468">
        <f t="shared" si="881"/>
        <v>-930.37233333333074</v>
      </c>
      <c r="KE159" s="46">
        <f t="shared" si="750"/>
        <v>-1124.4930833333331</v>
      </c>
      <c r="KF159" s="46">
        <f t="shared" si="751"/>
        <v>-1124.4930833333331</v>
      </c>
      <c r="KG159" s="48"/>
      <c r="KI159" s="45">
        <v>98</v>
      </c>
      <c r="KJ159" s="46">
        <f t="shared" si="752"/>
        <v>1124.4890404061762</v>
      </c>
      <c r="KK159" s="46">
        <f t="shared" si="753"/>
        <v>0</v>
      </c>
      <c r="KL159" s="128">
        <f t="shared" si="754"/>
        <v>1124.4890404061762</v>
      </c>
      <c r="KM159" s="46">
        <f t="shared" si="755"/>
        <v>238.28334764476531</v>
      </c>
      <c r="KN159" s="46">
        <f t="shared" si="756"/>
        <v>886.20569276141089</v>
      </c>
      <c r="KO159" s="51">
        <f t="shared" si="757"/>
        <v>142083.80289409778</v>
      </c>
      <c r="KP159" s="199">
        <f t="shared" ref="KP159:KP169" si="1031">$CR$157</f>
        <v>134137.89801088787</v>
      </c>
      <c r="KQ159" s="199">
        <f t="shared" si="882"/>
        <v>10000</v>
      </c>
      <c r="KR159" s="128">
        <f t="shared" si="758"/>
        <v>0</v>
      </c>
      <c r="KS159" s="408">
        <f t="shared" si="759"/>
        <v>0</v>
      </c>
      <c r="KT159" s="45">
        <v>98</v>
      </c>
      <c r="KU159" s="46">
        <f t="shared" si="883"/>
        <v>1124.49</v>
      </c>
      <c r="KV159" s="46">
        <f t="shared" si="760"/>
        <v>0</v>
      </c>
      <c r="KW159" s="128">
        <f t="shared" si="761"/>
        <v>1124.49</v>
      </c>
      <c r="KX159" s="46">
        <f t="shared" si="762"/>
        <v>238.28317941820094</v>
      </c>
      <c r="KY159" s="46">
        <f t="shared" si="763"/>
        <v>886.20682058179909</v>
      </c>
      <c r="KZ159" s="51">
        <f t="shared" si="764"/>
        <v>142083.70083033876</v>
      </c>
      <c r="LA159" s="153">
        <f t="shared" ref="LA159:LA169" si="1032">$CR$157</f>
        <v>134137.89801088787</v>
      </c>
      <c r="LB159" s="58">
        <f t="shared" si="995"/>
        <v>930.59633333333579</v>
      </c>
      <c r="LC159" s="52">
        <f t="shared" si="766"/>
        <v>0</v>
      </c>
      <c r="LD159" s="51">
        <f t="shared" si="767"/>
        <v>930.59633333333579</v>
      </c>
      <c r="LE159" s="51">
        <f t="shared" si="768"/>
        <v>132144.67933333328</v>
      </c>
      <c r="LF159" s="51">
        <f t="shared" ref="LF159:LF169" si="1033">$CW$157</f>
        <v>124955.80799999973</v>
      </c>
      <c r="LG159" s="128">
        <f t="shared" si="769"/>
        <v>10000</v>
      </c>
      <c r="LH159" s="204">
        <f t="shared" si="770"/>
        <v>0</v>
      </c>
      <c r="LI159" s="479">
        <f t="shared" si="771"/>
        <v>-930.59633333333579</v>
      </c>
      <c r="LJ159" s="46">
        <f t="shared" si="884"/>
        <v>-1124.49</v>
      </c>
      <c r="LK159" s="46">
        <f t="shared" si="885"/>
        <v>-1124.49</v>
      </c>
      <c r="LL159" s="48"/>
      <c r="LN159" s="45">
        <v>98</v>
      </c>
      <c r="LO159" s="46">
        <f t="shared" si="772"/>
        <v>1123.1238136873469</v>
      </c>
      <c r="LP159" s="46">
        <f t="shared" si="1002"/>
        <v>0</v>
      </c>
      <c r="LQ159" s="46">
        <f t="shared" si="773"/>
        <v>1123.1238136873469</v>
      </c>
      <c r="LR159" s="46">
        <f t="shared" si="774"/>
        <v>237.99405110102964</v>
      </c>
      <c r="LS159" s="46">
        <f t="shared" si="775"/>
        <v>885.12976258631727</v>
      </c>
      <c r="LT159" s="51">
        <f t="shared" si="776"/>
        <v>141911.30089803145</v>
      </c>
      <c r="LU159" s="199">
        <f t="shared" si="886"/>
        <v>10000</v>
      </c>
      <c r="LV159" s="58">
        <f t="shared" si="777"/>
        <v>933.33033333333128</v>
      </c>
      <c r="LW159" s="52">
        <f t="shared" si="1003"/>
        <v>0</v>
      </c>
      <c r="LX159" s="51">
        <f t="shared" si="778"/>
        <v>933.33033333333128</v>
      </c>
      <c r="LY159" s="51">
        <f t="shared" si="779"/>
        <v>132532.90733333287</v>
      </c>
      <c r="LZ159" s="46">
        <f t="shared" si="887"/>
        <v>0</v>
      </c>
      <c r="MA159" s="199">
        <f t="shared" si="888"/>
        <v>10000</v>
      </c>
      <c r="MB159" s="468">
        <f t="shared" si="780"/>
        <v>-933.33033333333128</v>
      </c>
      <c r="MC159" s="46">
        <f t="shared" si="781"/>
        <v>-1123.1238136873469</v>
      </c>
      <c r="MD159" s="46">
        <f t="shared" si="782"/>
        <v>-1123.1238136873469</v>
      </c>
      <c r="ME159" s="48"/>
      <c r="MG159" s="45">
        <v>98</v>
      </c>
      <c r="MH159" s="46">
        <f t="shared" si="783"/>
        <v>1076.608661999408</v>
      </c>
      <c r="MI159" s="46">
        <f t="shared" si="1004"/>
        <v>0</v>
      </c>
      <c r="MJ159" s="46">
        <f t="shared" si="784"/>
        <v>1076.608661999408</v>
      </c>
      <c r="MK159" s="46">
        <f t="shared" si="785"/>
        <v>228.13732003284443</v>
      </c>
      <c r="ML159" s="46">
        <f t="shared" si="786"/>
        <v>848.47134196656361</v>
      </c>
      <c r="MM159" s="51">
        <f t="shared" si="787"/>
        <v>136033.9206777401</v>
      </c>
      <c r="MN159" s="199">
        <f t="shared" si="889"/>
        <v>10000</v>
      </c>
      <c r="MO159" s="58">
        <f t="shared" si="788"/>
        <v>889.32945707741396</v>
      </c>
      <c r="MP159" s="52">
        <f t="shared" si="1005"/>
        <v>0</v>
      </c>
      <c r="MQ159" s="51">
        <f t="shared" si="789"/>
        <v>889.32945707741396</v>
      </c>
      <c r="MR159" s="57">
        <f t="shared" si="790"/>
        <v>126284.78320641338</v>
      </c>
      <c r="MS159" s="199">
        <f t="shared" si="890"/>
        <v>10000</v>
      </c>
      <c r="MT159" s="468">
        <f t="shared" si="891"/>
        <v>-889.32945707741396</v>
      </c>
      <c r="MU159" s="46">
        <f t="shared" si="791"/>
        <v>-1076.608661999408</v>
      </c>
      <c r="MV159" s="46">
        <f t="shared" si="792"/>
        <v>-1076.608661999408</v>
      </c>
      <c r="MW159" s="48"/>
      <c r="MY159" s="45">
        <v>98</v>
      </c>
      <c r="MZ159" s="46">
        <f t="shared" si="793"/>
        <v>1076.608661999408</v>
      </c>
      <c r="NA159" s="46">
        <f t="shared" si="1006"/>
        <v>0</v>
      </c>
      <c r="NB159" s="128">
        <f t="shared" si="794"/>
        <v>1076.608661999408</v>
      </c>
      <c r="NC159" s="46">
        <f t="shared" si="795"/>
        <v>228.13732003284443</v>
      </c>
      <c r="ND159" s="46">
        <f t="shared" si="796"/>
        <v>848.47134196656361</v>
      </c>
      <c r="NE159" s="51">
        <f t="shared" si="797"/>
        <v>136033.9206777401</v>
      </c>
      <c r="NF159" s="153">
        <f t="shared" si="892"/>
        <v>10000</v>
      </c>
      <c r="NG159" s="45">
        <v>98</v>
      </c>
      <c r="NH159" s="46">
        <f t="shared" si="798"/>
        <v>1076.6099999999999</v>
      </c>
      <c r="NI159" s="46">
        <f t="shared" si="1007"/>
        <v>0</v>
      </c>
      <c r="NJ159" s="128">
        <f t="shared" si="893"/>
        <v>1076.6099999999999</v>
      </c>
      <c r="NK159" s="46">
        <f t="shared" si="894"/>
        <v>228.13706803457811</v>
      </c>
      <c r="NL159" s="46">
        <f t="shared" si="799"/>
        <v>848.47293196542182</v>
      </c>
      <c r="NM159" s="51">
        <f t="shared" si="800"/>
        <v>136033.76788878144</v>
      </c>
      <c r="NN159" s="58">
        <f t="shared" si="801"/>
        <v>888.78037499999857</v>
      </c>
      <c r="NO159" s="52">
        <f t="shared" si="1008"/>
        <v>0</v>
      </c>
      <c r="NP159" s="51">
        <f t="shared" si="802"/>
        <v>888.78037499999857</v>
      </c>
      <c r="NQ159" s="57">
        <f t="shared" si="803"/>
        <v>126341.16325000022</v>
      </c>
      <c r="NR159" s="153">
        <f t="shared" si="895"/>
        <v>10000</v>
      </c>
      <c r="NS159" s="469">
        <f t="shared" si="804"/>
        <v>-888.78037499999857</v>
      </c>
      <c r="NT159" s="46">
        <f t="shared" si="805"/>
        <v>-1076.6099999999999</v>
      </c>
      <c r="NU159" s="46">
        <f t="shared" si="806"/>
        <v>-1076.6099999999999</v>
      </c>
      <c r="NV159" s="48"/>
      <c r="NX159" s="45">
        <v>98</v>
      </c>
      <c r="NY159" s="46">
        <f t="shared" si="807"/>
        <v>1076.6456011701148</v>
      </c>
      <c r="NZ159" s="46">
        <f t="shared" si="1009"/>
        <v>0</v>
      </c>
      <c r="OA159" s="46">
        <f t="shared" si="808"/>
        <v>1076.6456011701148</v>
      </c>
      <c r="OB159" s="46">
        <f t="shared" si="809"/>
        <v>228.14514757845748</v>
      </c>
      <c r="OC159" s="46">
        <f t="shared" si="810"/>
        <v>848.50045359165733</v>
      </c>
      <c r="OD159" s="51">
        <f t="shared" si="811"/>
        <v>136038.58809348283</v>
      </c>
      <c r="OE159" s="57">
        <f t="shared" ref="OE159:OE169" si="1034">$BQ$157</f>
        <v>129433.93513928498</v>
      </c>
      <c r="OF159" s="153">
        <f t="shared" si="896"/>
        <v>10000</v>
      </c>
      <c r="OG159" s="58">
        <f t="shared" si="812"/>
        <v>889.48383333333379</v>
      </c>
      <c r="OH159" s="241">
        <f t="shared" ref="OH159:OH169" si="1035">IF(AND($H$7="Oui",NX159&gt;$I$7),0,IF(NX159&gt;$B$7,0,(TRUNC(OK159*$AX$35/12,2))+(TRUNC(OK159*$AZ$35/12,2))))</f>
        <v>0</v>
      </c>
      <c r="OI159" s="51">
        <f t="shared" si="813"/>
        <v>889.48383333333379</v>
      </c>
      <c r="OJ159" s="51">
        <f t="shared" si="814"/>
        <v>126306.70433333324</v>
      </c>
      <c r="OK159" s="153">
        <f t="shared" ref="OK159:OK169" si="1036">$BV$157</f>
        <v>119999.99999999927</v>
      </c>
      <c r="OL159" s="153">
        <f t="shared" si="897"/>
        <v>10000</v>
      </c>
      <c r="OM159" s="468">
        <f t="shared" si="898"/>
        <v>-889.48383333333379</v>
      </c>
      <c r="ON159" s="46">
        <f t="shared" si="899"/>
        <v>-1076.6456011701148</v>
      </c>
      <c r="OO159" s="46">
        <f t="shared" si="815"/>
        <v>-1076.6456011701148</v>
      </c>
      <c r="OP159" s="48"/>
      <c r="OR159" s="45">
        <v>98</v>
      </c>
      <c r="OS159" s="46">
        <f t="shared" si="816"/>
        <v>1076.765700416463</v>
      </c>
      <c r="OT159" s="128">
        <f t="shared" si="1010"/>
        <v>0</v>
      </c>
      <c r="OU159" s="128">
        <f t="shared" si="817"/>
        <v>1076.765700416463</v>
      </c>
      <c r="OV159" s="46">
        <f t="shared" si="818"/>
        <v>228.17059704878716</v>
      </c>
      <c r="OW159" s="46">
        <f t="shared" si="819"/>
        <v>848.59510336767585</v>
      </c>
      <c r="OX159" s="51">
        <f t="shared" si="820"/>
        <v>136053.76312590463</v>
      </c>
      <c r="OY159" s="51">
        <f t="shared" ref="OY159:OY169" si="1037">$GJ$157</f>
        <v>130438.08507529447</v>
      </c>
      <c r="OZ159" s="153">
        <f t="shared" si="900"/>
        <v>10000</v>
      </c>
      <c r="PA159" s="45">
        <v>98</v>
      </c>
      <c r="PB159" s="46">
        <f t="shared" si="821"/>
        <v>1076.765700416463</v>
      </c>
      <c r="PC159" s="46">
        <f t="shared" ref="PC159:PC169" si="1038">IF(PA159&gt;$B$7,0,(TRUNC(PH159*$BB$35*$L$7/12,2))+(TRUNC(PH159*$BD$35*$M$7/12,2)))</f>
        <v>0</v>
      </c>
      <c r="PD159" s="128">
        <f t="shared" si="822"/>
        <v>1076.765700416463</v>
      </c>
      <c r="PE159" s="46">
        <f t="shared" si="823"/>
        <v>228.17059704878716</v>
      </c>
      <c r="PF159" s="46">
        <f t="shared" si="824"/>
        <v>848.59510336767585</v>
      </c>
      <c r="PG159" s="51">
        <f t="shared" si="825"/>
        <v>136053.76312590463</v>
      </c>
      <c r="PH159" s="57">
        <f t="shared" ref="PH159:PH169" si="1039">$GS$157</f>
        <v>130437.83481214213</v>
      </c>
      <c r="PI159" s="688">
        <f t="shared" si="826"/>
        <v>889.6533333333341</v>
      </c>
      <c r="PJ159" s="52">
        <f t="shared" ref="PJ159:PJ169" si="1040">IF(AND($H$7="Oui",PA159&gt;$I$7),0,IF(PA159&gt;$B$7,0,(TRUNC(PM159*$BB$35/12,2))+(TRUNC(PM159*$BD$35/12,2))))</f>
        <v>0</v>
      </c>
      <c r="PK159" s="51">
        <f t="shared" si="827"/>
        <v>889.6533333333341</v>
      </c>
      <c r="PL159" s="57">
        <f t="shared" si="828"/>
        <v>126330.77333333368</v>
      </c>
      <c r="PM159" s="57">
        <f t="shared" ref="PM159:PM169" si="1041">$GX$157</f>
        <v>121221.43200000003</v>
      </c>
      <c r="PN159" s="153">
        <f t="shared" si="901"/>
        <v>10000</v>
      </c>
      <c r="PO159" s="469">
        <f t="shared" si="829"/>
        <v>-889.6533333333341</v>
      </c>
      <c r="PP159" s="46">
        <f t="shared" si="830"/>
        <v>-1076.765700416463</v>
      </c>
      <c r="PQ159" s="46">
        <f t="shared" si="831"/>
        <v>-1076.765700416463</v>
      </c>
      <c r="PR159" s="48"/>
    </row>
    <row r="160" spans="2:434" hidden="1" x14ac:dyDescent="0.3">
      <c r="B160" s="45">
        <v>99</v>
      </c>
      <c r="C160" s="46">
        <f t="shared" si="596"/>
        <v>1111.77</v>
      </c>
      <c r="D160" s="46">
        <f t="shared" si="597"/>
        <v>100</v>
      </c>
      <c r="E160" s="46">
        <f t="shared" si="598"/>
        <v>1011.77</v>
      </c>
      <c r="F160" s="46">
        <f t="shared" si="599"/>
        <v>213.06752474187442</v>
      </c>
      <c r="G160" s="46">
        <f t="shared" si="600"/>
        <v>798.70247525812556</v>
      </c>
      <c r="H160" s="51">
        <f t="shared" si="601"/>
        <v>127041.81236986653</v>
      </c>
      <c r="I160" s="58">
        <f t="shared" si="602"/>
        <v>933.33333333333337</v>
      </c>
      <c r="J160" s="52">
        <f t="shared" si="603"/>
        <v>100</v>
      </c>
      <c r="K160" s="51">
        <f t="shared" si="604"/>
        <v>833.33333333333337</v>
      </c>
      <c r="L160" s="57">
        <f t="shared" si="605"/>
        <v>117499.99999999929</v>
      </c>
      <c r="M160" s="468">
        <f t="shared" si="832"/>
        <v>-933.33333333333337</v>
      </c>
      <c r="N160" s="46">
        <f t="shared" si="833"/>
        <v>-1111.77</v>
      </c>
      <c r="O160" s="47"/>
      <c r="P160" s="46">
        <f t="shared" si="834"/>
        <v>-1011.77</v>
      </c>
      <c r="Q160" s="48"/>
      <c r="R160" s="29"/>
      <c r="S160" s="29"/>
      <c r="T160" s="45">
        <v>99</v>
      </c>
      <c r="U160" s="46">
        <f t="shared" si="606"/>
        <v>1131.19</v>
      </c>
      <c r="V160" s="46">
        <f t="shared" si="607"/>
        <v>119.42</v>
      </c>
      <c r="W160" s="46">
        <f t="shared" si="835"/>
        <v>1011.77</v>
      </c>
      <c r="X160" s="46">
        <f t="shared" si="608"/>
        <v>213.06752474187442</v>
      </c>
      <c r="Y160" s="46">
        <f t="shared" si="609"/>
        <v>798.70247525812556</v>
      </c>
      <c r="Z160" s="51">
        <f t="shared" si="610"/>
        <v>127041.81236986653</v>
      </c>
      <c r="AA160" s="58">
        <f t="shared" si="611"/>
        <v>943.87333333333333</v>
      </c>
      <c r="AB160" s="52">
        <f t="shared" si="612"/>
        <v>110.54</v>
      </c>
      <c r="AC160" s="51">
        <f t="shared" si="613"/>
        <v>833.33333333333337</v>
      </c>
      <c r="AD160" s="57">
        <f t="shared" si="614"/>
        <v>117499.99999999929</v>
      </c>
      <c r="AE160" s="468">
        <f t="shared" si="836"/>
        <v>-943.87333333333333</v>
      </c>
      <c r="AF160" s="46">
        <f t="shared" si="615"/>
        <v>-1131.19</v>
      </c>
      <c r="AG160" s="47"/>
      <c r="AH160" s="46">
        <f t="shared" si="837"/>
        <v>-1011.77</v>
      </c>
      <c r="AI160" s="48"/>
      <c r="AJ160" s="29"/>
      <c r="AK160" s="45">
        <v>99</v>
      </c>
      <c r="AL160" s="46">
        <f t="shared" si="616"/>
        <v>1117.72</v>
      </c>
      <c r="AM160" s="46"/>
      <c r="AN160" s="46"/>
      <c r="AO160" s="46">
        <f t="shared" si="617"/>
        <v>120.1</v>
      </c>
      <c r="AP160" s="128">
        <f t="shared" si="618"/>
        <v>997.62</v>
      </c>
      <c r="AQ160" s="128"/>
      <c r="AR160" s="128"/>
      <c r="AS160" s="46">
        <f t="shared" si="619"/>
        <v>221.38346074475336</v>
      </c>
      <c r="AT160" s="46">
        <f t="shared" si="620"/>
        <v>776.23653925524661</v>
      </c>
      <c r="AU160" s="51"/>
      <c r="AV160" s="51"/>
      <c r="AW160" s="51">
        <f t="shared" si="621"/>
        <v>132053.83990759676</v>
      </c>
      <c r="AX160" s="58">
        <f t="shared" si="622"/>
        <v>927.38215694565588</v>
      </c>
      <c r="AY160" s="52"/>
      <c r="AZ160" s="52"/>
      <c r="BA160" s="52">
        <f t="shared" si="623"/>
        <v>111.68</v>
      </c>
      <c r="BB160" s="51">
        <f t="shared" si="624"/>
        <v>815.70215694565582</v>
      </c>
      <c r="BC160" s="51"/>
      <c r="BD160" s="51"/>
      <c r="BE160" s="57">
        <f t="shared" si="625"/>
        <v>122718.26646238004</v>
      </c>
      <c r="BF160" s="468">
        <f t="shared" si="626"/>
        <v>-927.38215694565588</v>
      </c>
      <c r="BG160" s="46">
        <f t="shared" si="627"/>
        <v>-1117.72</v>
      </c>
      <c r="BH160" s="46">
        <f t="shared" si="628"/>
        <v>-997.62</v>
      </c>
      <c r="BI160" s="48"/>
      <c r="BJ160" s="12"/>
      <c r="BK160" s="45">
        <v>99</v>
      </c>
      <c r="BL160" s="46">
        <f t="shared" si="838"/>
        <v>1127.73</v>
      </c>
      <c r="BM160" s="46">
        <f t="shared" si="839"/>
        <v>115.96</v>
      </c>
      <c r="BN160" s="46">
        <f t="shared" si="840"/>
        <v>1011.77</v>
      </c>
      <c r="BO160" s="46">
        <f t="shared" si="629"/>
        <v>213.06752474187442</v>
      </c>
      <c r="BP160" s="46">
        <f t="shared" si="630"/>
        <v>798.70247525812556</v>
      </c>
      <c r="BQ160" s="51">
        <f t="shared" si="631"/>
        <v>127041.81236986653</v>
      </c>
      <c r="BR160" s="57">
        <f t="shared" si="1011"/>
        <v>129433.93513928498</v>
      </c>
      <c r="BS160" s="58">
        <f t="shared" si="632"/>
        <v>940.83333333333337</v>
      </c>
      <c r="BT160" s="52">
        <f t="shared" si="841"/>
        <v>107.5</v>
      </c>
      <c r="BU160" s="51">
        <f t="shared" si="633"/>
        <v>833.33333333333337</v>
      </c>
      <c r="BV160" s="51">
        <f t="shared" si="634"/>
        <v>117499.99999999929</v>
      </c>
      <c r="BW160" s="153">
        <f t="shared" si="1012"/>
        <v>119999.99999999927</v>
      </c>
      <c r="BX160" s="468">
        <f t="shared" si="842"/>
        <v>-940.83333333333337</v>
      </c>
      <c r="BY160" s="46">
        <f t="shared" si="843"/>
        <v>-1127.73</v>
      </c>
      <c r="BZ160" s="46">
        <f t="shared" si="635"/>
        <v>-1011.77</v>
      </c>
      <c r="CA160" s="48"/>
      <c r="CB160" s="29"/>
      <c r="CC160" s="45">
        <v>99</v>
      </c>
      <c r="CD160" s="128">
        <f t="shared" si="636"/>
        <v>1117.6300000000001</v>
      </c>
      <c r="CE160" s="46">
        <f t="shared" si="844"/>
        <v>116.92</v>
      </c>
      <c r="CF160" s="128">
        <f t="shared" si="637"/>
        <v>1000.71</v>
      </c>
      <c r="CG160" s="46">
        <f t="shared" si="845"/>
        <v>220.97051515477179</v>
      </c>
      <c r="CH160" s="46">
        <f t="shared" si="638"/>
        <v>779.73948484522828</v>
      </c>
      <c r="CI160" s="51">
        <f t="shared" si="639"/>
        <v>131802.56960801786</v>
      </c>
      <c r="CJ160" s="199">
        <f t="shared" si="1013"/>
        <v>134137.89801088787</v>
      </c>
      <c r="CK160" s="153">
        <f t="shared" si="846"/>
        <v>10000</v>
      </c>
      <c r="CL160" s="45">
        <v>99</v>
      </c>
      <c r="CM160" s="46">
        <f t="shared" si="847"/>
        <v>1117.6300000000001</v>
      </c>
      <c r="CN160" s="128">
        <f t="shared" si="640"/>
        <v>116.92</v>
      </c>
      <c r="CO160" s="128">
        <f t="shared" si="641"/>
        <v>1000.71</v>
      </c>
      <c r="CP160" s="46">
        <f t="shared" si="642"/>
        <v>220.97051515477179</v>
      </c>
      <c r="CQ160" s="46">
        <f t="shared" si="643"/>
        <v>779.73948484522828</v>
      </c>
      <c r="CR160" s="51">
        <f t="shared" si="644"/>
        <v>131802.56960801786</v>
      </c>
      <c r="CS160" s="153">
        <f t="shared" si="1014"/>
        <v>134137.89801088787</v>
      </c>
      <c r="CT160" s="58">
        <f t="shared" si="645"/>
        <v>927.86033333333398</v>
      </c>
      <c r="CU160" s="52">
        <f t="shared" si="848"/>
        <v>108.9</v>
      </c>
      <c r="CV160" s="51">
        <f t="shared" si="849"/>
        <v>818.96033333333401</v>
      </c>
      <c r="CW160" s="51">
        <f t="shared" si="646"/>
        <v>122498.92699999972</v>
      </c>
      <c r="CX160" s="57">
        <f t="shared" si="1015"/>
        <v>124955.80799999973</v>
      </c>
      <c r="CY160" s="153">
        <f t="shared" si="850"/>
        <v>10000</v>
      </c>
      <c r="CZ160" s="479">
        <f t="shared" si="647"/>
        <v>-927.86033333333398</v>
      </c>
      <c r="DA160" s="46">
        <f t="shared" si="851"/>
        <v>-1117.6300000000001</v>
      </c>
      <c r="DB160" s="46">
        <f t="shared" si="852"/>
        <v>-1000.71</v>
      </c>
      <c r="DC160" s="48"/>
      <c r="DE160" s="45">
        <v>99</v>
      </c>
      <c r="DF160" s="46">
        <f t="shared" si="648"/>
        <v>1110.0899999999999</v>
      </c>
      <c r="DG160" s="46">
        <f t="shared" si="1016"/>
        <v>98.32</v>
      </c>
      <c r="DH160" s="46">
        <f t="shared" si="649"/>
        <v>1011.77</v>
      </c>
      <c r="DI160" s="46">
        <f t="shared" si="650"/>
        <v>213.06752474187442</v>
      </c>
      <c r="DJ160" s="46">
        <f t="shared" si="651"/>
        <v>798.70247525812556</v>
      </c>
      <c r="DK160" s="51">
        <f t="shared" si="652"/>
        <v>127041.81236986653</v>
      </c>
      <c r="DL160" s="58">
        <f t="shared" si="653"/>
        <v>931.65333333333342</v>
      </c>
      <c r="DM160" s="52">
        <f t="shared" si="1017"/>
        <v>98.32</v>
      </c>
      <c r="DN160" s="51">
        <f t="shared" si="654"/>
        <v>833.33333333333337</v>
      </c>
      <c r="DO160" s="57">
        <f t="shared" si="655"/>
        <v>117499.99999999929</v>
      </c>
      <c r="DP160" s="468">
        <f t="shared" si="853"/>
        <v>-931.65333333333342</v>
      </c>
      <c r="DQ160" s="46">
        <f t="shared" si="854"/>
        <v>-1110.0899999999999</v>
      </c>
      <c r="DR160" s="47"/>
      <c r="DS160" s="46">
        <f t="shared" si="855"/>
        <v>-1011.77</v>
      </c>
      <c r="DT160" s="48"/>
      <c r="DU160" s="29"/>
      <c r="DV160" s="45">
        <v>99</v>
      </c>
      <c r="DW160" s="46">
        <f t="shared" si="856"/>
        <v>1074.6099999999999</v>
      </c>
      <c r="DX160" s="46">
        <f t="shared" si="1018"/>
        <v>62.84</v>
      </c>
      <c r="DY160" s="46">
        <f t="shared" si="857"/>
        <v>1011.77</v>
      </c>
      <c r="DZ160" s="46">
        <f t="shared" si="656"/>
        <v>213.06752474187442</v>
      </c>
      <c r="EA160" s="46">
        <f t="shared" si="657"/>
        <v>798.70247525812556</v>
      </c>
      <c r="EB160" s="51">
        <f t="shared" si="658"/>
        <v>127041.81236986653</v>
      </c>
      <c r="EC160" s="58">
        <f t="shared" si="659"/>
        <v>891.50333333333333</v>
      </c>
      <c r="ED160" s="52">
        <f t="shared" si="1019"/>
        <v>58.17</v>
      </c>
      <c r="EE160" s="51">
        <f t="shared" si="660"/>
        <v>833.33333333333337</v>
      </c>
      <c r="EF160" s="57">
        <f t="shared" si="661"/>
        <v>117499.99999999929</v>
      </c>
      <c r="EG160" s="468">
        <f t="shared" si="858"/>
        <v>-891.50333333333333</v>
      </c>
      <c r="EH160" s="46">
        <f t="shared" si="859"/>
        <v>-1074.6099999999999</v>
      </c>
      <c r="EI160" s="47"/>
      <c r="EJ160" s="46">
        <f t="shared" si="860"/>
        <v>-1011.77</v>
      </c>
      <c r="EK160" s="48"/>
      <c r="EL160" s="29"/>
      <c r="EM160" s="45">
        <v>99</v>
      </c>
      <c r="EN160" s="46">
        <f t="shared" si="996"/>
        <v>1058.0868689014749</v>
      </c>
      <c r="EO160" s="46">
        <f t="shared" si="1020"/>
        <v>63.39</v>
      </c>
      <c r="EP160" s="128">
        <f t="shared" si="662"/>
        <v>994.69686890147489</v>
      </c>
      <c r="EQ160" s="46">
        <f t="shared" si="663"/>
        <v>214.91553074080568</v>
      </c>
      <c r="ER160" s="46">
        <f t="shared" si="664"/>
        <v>779.78133816066918</v>
      </c>
      <c r="ES160" s="51">
        <f t="shared" si="665"/>
        <v>128169.53710632274</v>
      </c>
      <c r="ET160" s="153">
        <f t="shared" si="861"/>
        <v>10000</v>
      </c>
      <c r="EU160" s="45">
        <v>99</v>
      </c>
      <c r="EV160" s="46">
        <f t="shared" si="666"/>
        <v>1058.0899999999999</v>
      </c>
      <c r="EW160" s="46">
        <f t="shared" si="1021"/>
        <v>63.39</v>
      </c>
      <c r="EX160" s="128">
        <f t="shared" si="667"/>
        <v>994.7</v>
      </c>
      <c r="EY160" s="46">
        <f t="shared" si="668"/>
        <v>214.9149582318131</v>
      </c>
      <c r="EZ160" s="46">
        <f t="shared" si="669"/>
        <v>779.78504176818694</v>
      </c>
      <c r="FA160" s="51">
        <f t="shared" si="670"/>
        <v>128169.18989731967</v>
      </c>
      <c r="FB160" s="58">
        <f t="shared" si="671"/>
        <v>874.86920833333363</v>
      </c>
      <c r="FC160" s="52">
        <f t="shared" si="1022"/>
        <v>58.81</v>
      </c>
      <c r="FD160" s="51">
        <f t="shared" si="862"/>
        <v>816.05920833333357</v>
      </c>
      <c r="FE160" s="57">
        <f t="shared" si="672"/>
        <v>118821.08837499985</v>
      </c>
      <c r="FF160" s="153">
        <f t="shared" si="863"/>
        <v>10000</v>
      </c>
      <c r="FG160" s="469">
        <f t="shared" si="673"/>
        <v>-874.86920833333363</v>
      </c>
      <c r="FH160" s="46">
        <f t="shared" si="674"/>
        <v>-1058.0899999999999</v>
      </c>
      <c r="FI160" s="46">
        <f t="shared" si="675"/>
        <v>-994.7</v>
      </c>
      <c r="FJ160" s="48"/>
      <c r="FL160" s="45">
        <v>99</v>
      </c>
      <c r="FM160" s="46">
        <f t="shared" si="864"/>
        <v>1075.4000000000001</v>
      </c>
      <c r="FN160" s="46">
        <f t="shared" si="997"/>
        <v>63.629999999999995</v>
      </c>
      <c r="FO160" s="46">
        <f t="shared" si="865"/>
        <v>1011.77</v>
      </c>
      <c r="FP160" s="46">
        <f t="shared" si="676"/>
        <v>213.06752474187442</v>
      </c>
      <c r="FQ160" s="46">
        <f t="shared" si="677"/>
        <v>798.70247525812556</v>
      </c>
      <c r="FR160" s="51">
        <f t="shared" si="678"/>
        <v>127041.81236986653</v>
      </c>
      <c r="FS160" s="57">
        <f t="shared" si="1023"/>
        <v>129433.93513928498</v>
      </c>
      <c r="FT160" s="58">
        <f t="shared" si="679"/>
        <v>892.31333333333339</v>
      </c>
      <c r="FU160" s="241">
        <f t="shared" si="998"/>
        <v>58.98</v>
      </c>
      <c r="FV160" s="51">
        <f t="shared" si="680"/>
        <v>833.33333333333337</v>
      </c>
      <c r="FW160" s="51">
        <f t="shared" si="681"/>
        <v>117499.99999999929</v>
      </c>
      <c r="FX160" s="153">
        <f t="shared" si="1024"/>
        <v>119999.99999999927</v>
      </c>
      <c r="FY160" s="468">
        <f t="shared" si="866"/>
        <v>-892.31333333333339</v>
      </c>
      <c r="FZ160" s="46">
        <f t="shared" si="867"/>
        <v>-1075.4000000000001</v>
      </c>
      <c r="GA160" s="46">
        <f t="shared" si="682"/>
        <v>-1011.77</v>
      </c>
      <c r="GB160" s="48"/>
      <c r="GD160" s="45">
        <v>99</v>
      </c>
      <c r="GE160" s="46">
        <f t="shared" si="999"/>
        <v>1060.0875939185617</v>
      </c>
      <c r="GF160" s="128">
        <f t="shared" si="1025"/>
        <v>64.12</v>
      </c>
      <c r="GG160" s="128">
        <f t="shared" si="683"/>
        <v>995.96759391856165</v>
      </c>
      <c r="GH160" s="46">
        <f t="shared" si="684"/>
        <v>214.79940981066537</v>
      </c>
      <c r="GI160" s="46">
        <f t="shared" si="685"/>
        <v>781.16818410789631</v>
      </c>
      <c r="GJ160" s="51">
        <f t="shared" si="686"/>
        <v>128098.47770229132</v>
      </c>
      <c r="GK160" s="51">
        <f t="shared" si="1026"/>
        <v>130438.08507529447</v>
      </c>
      <c r="GL160" s="153">
        <f t="shared" si="868"/>
        <v>10000</v>
      </c>
      <c r="GM160" s="45">
        <v>99</v>
      </c>
      <c r="GN160" s="46">
        <f t="shared" si="687"/>
        <v>1060.0899999999999</v>
      </c>
      <c r="GO160" s="46">
        <f t="shared" si="1000"/>
        <v>64.12</v>
      </c>
      <c r="GP160" s="128">
        <f t="shared" si="869"/>
        <v>995.97</v>
      </c>
      <c r="GQ160" s="46">
        <f t="shared" si="688"/>
        <v>214.79898328694699</v>
      </c>
      <c r="GR160" s="46">
        <f t="shared" si="689"/>
        <v>781.17101671305306</v>
      </c>
      <c r="GS160" s="51">
        <f t="shared" si="690"/>
        <v>128098.21895545514</v>
      </c>
      <c r="GT160" s="57">
        <f t="shared" si="1027"/>
        <v>130437.83481214213</v>
      </c>
      <c r="GU160" s="58">
        <f t="shared" si="691"/>
        <v>876.92633333333197</v>
      </c>
      <c r="GV160" s="52">
        <f t="shared" si="1001"/>
        <v>59.59</v>
      </c>
      <c r="GW160" s="51">
        <f t="shared" si="870"/>
        <v>817.33633333333194</v>
      </c>
      <c r="GX160" s="57">
        <f t="shared" si="692"/>
        <v>118769.42300000005</v>
      </c>
      <c r="GY160" s="57">
        <f t="shared" si="1028"/>
        <v>121221.43200000003</v>
      </c>
      <c r="GZ160" s="153">
        <f t="shared" si="871"/>
        <v>10000</v>
      </c>
      <c r="HA160" s="469">
        <f t="shared" si="693"/>
        <v>-876.92633333333197</v>
      </c>
      <c r="HB160" s="46">
        <f t="shared" si="694"/>
        <v>-1060.0899999999999</v>
      </c>
      <c r="HC160" s="46">
        <f t="shared" si="695"/>
        <v>-995.97</v>
      </c>
      <c r="HD160" s="48"/>
      <c r="HF160" s="45">
        <v>99</v>
      </c>
      <c r="HG160" s="46">
        <f t="shared" si="696"/>
        <v>1123.8775326810628</v>
      </c>
      <c r="HH160" s="46">
        <f t="shared" si="697"/>
        <v>0</v>
      </c>
      <c r="HI160" s="46">
        <f t="shared" si="698"/>
        <v>1123.8775326810628</v>
      </c>
      <c r="HJ160" s="46">
        <f t="shared" si="699"/>
        <v>236.67756064105473</v>
      </c>
      <c r="HK160" s="46">
        <f t="shared" si="700"/>
        <v>887.19997204000811</v>
      </c>
      <c r="HL160" s="51">
        <f t="shared" si="701"/>
        <v>141119.33641259282</v>
      </c>
      <c r="HM160" s="153">
        <f t="shared" si="872"/>
        <v>10000</v>
      </c>
      <c r="HN160" s="58">
        <f t="shared" si="702"/>
        <v>933.33333333333724</v>
      </c>
      <c r="HO160" s="52">
        <f t="shared" si="703"/>
        <v>0</v>
      </c>
      <c r="HP160" s="51">
        <f t="shared" si="704"/>
        <v>933.33333333333724</v>
      </c>
      <c r="HQ160" s="57">
        <f t="shared" si="705"/>
        <v>131599.99999999904</v>
      </c>
      <c r="HR160" s="153">
        <f t="shared" si="873"/>
        <v>10000</v>
      </c>
      <c r="HS160" s="468">
        <f t="shared" si="706"/>
        <v>-933.33333333333724</v>
      </c>
      <c r="HT160" s="46">
        <f t="shared" si="707"/>
        <v>-1123.8775326810628</v>
      </c>
      <c r="HU160" s="46">
        <f t="shared" si="708"/>
        <v>-1123.8775326810628</v>
      </c>
      <c r="HV160" s="48"/>
      <c r="HW160" s="29"/>
      <c r="HX160" s="45">
        <v>99</v>
      </c>
      <c r="HY160" s="128">
        <f t="shared" si="709"/>
        <v>1124.3399999999999</v>
      </c>
      <c r="HZ160" s="46">
        <f t="shared" si="710"/>
        <v>0</v>
      </c>
      <c r="IA160" s="46">
        <f t="shared" si="711"/>
        <v>1124.3399999999999</v>
      </c>
      <c r="IB160" s="46">
        <f t="shared" si="712"/>
        <v>236.78100883462932</v>
      </c>
      <c r="IC160" s="46">
        <f t="shared" si="713"/>
        <v>887.55899116537057</v>
      </c>
      <c r="ID160" s="51">
        <f t="shared" si="714"/>
        <v>141181.04630961223</v>
      </c>
      <c r="IE160" s="153">
        <f t="shared" si="874"/>
        <v>10000</v>
      </c>
      <c r="IF160" s="58">
        <f t="shared" si="715"/>
        <v>930.14625019664186</v>
      </c>
      <c r="IG160" s="52">
        <f t="shared" si="716"/>
        <v>0</v>
      </c>
      <c r="IH160" s="51">
        <f t="shared" si="717"/>
        <v>930.14625019664186</v>
      </c>
      <c r="II160" s="57">
        <f t="shared" si="875"/>
        <v>131150.62123053253</v>
      </c>
      <c r="IJ160" s="153">
        <f t="shared" si="876"/>
        <v>10000</v>
      </c>
      <c r="IK160" s="468">
        <f t="shared" si="718"/>
        <v>-930.14625019664186</v>
      </c>
      <c r="IL160" s="46">
        <f t="shared" si="719"/>
        <v>-1124.3399999999999</v>
      </c>
      <c r="IM160" s="46">
        <f t="shared" si="720"/>
        <v>-1124.3399999999999</v>
      </c>
      <c r="IN160" s="48"/>
      <c r="IO160" s="53">
        <f t="shared" si="721"/>
        <v>0</v>
      </c>
      <c r="IQ160" s="45">
        <v>99</v>
      </c>
      <c r="IR160" s="128">
        <f t="shared" si="722"/>
        <v>1126.4568749999989</v>
      </c>
      <c r="IS160" s="128">
        <f t="shared" si="723"/>
        <v>0</v>
      </c>
      <c r="IT160" s="128">
        <f t="shared" si="724"/>
        <v>1126.4568749999989</v>
      </c>
      <c r="IU160" s="46">
        <f t="shared" si="902"/>
        <v>237.22</v>
      </c>
      <c r="IV160" s="46">
        <f t="shared" si="725"/>
        <v>889.23687499999892</v>
      </c>
      <c r="IW160" s="51">
        <f t="shared" si="726"/>
        <v>141443.1993750002</v>
      </c>
      <c r="IX160" s="199">
        <f t="shared" si="877"/>
        <v>10000</v>
      </c>
      <c r="IY160" s="128">
        <f t="shared" si="727"/>
        <v>0</v>
      </c>
      <c r="IZ160" s="408">
        <f t="shared" si="728"/>
        <v>0</v>
      </c>
      <c r="JA160" s="58">
        <f t="shared" si="729"/>
        <v>931.95916666666494</v>
      </c>
      <c r="JB160" s="52">
        <f t="shared" si="730"/>
        <v>0</v>
      </c>
      <c r="JC160" s="51">
        <f t="shared" si="731"/>
        <v>931.95916666666494</v>
      </c>
      <c r="JD160" s="57">
        <f t="shared" si="732"/>
        <v>131406.24250000011</v>
      </c>
      <c r="JE160" s="280">
        <f t="shared" si="733"/>
        <v>10000</v>
      </c>
      <c r="JF160" s="280">
        <f t="shared" si="734"/>
        <v>0</v>
      </c>
      <c r="JG160" s="468">
        <f t="shared" si="735"/>
        <v>-931.95916666666494</v>
      </c>
      <c r="JH160" s="46">
        <f t="shared" si="736"/>
        <v>-1126.4568749999989</v>
      </c>
      <c r="JI160" s="46">
        <f t="shared" si="737"/>
        <v>-1126.4568749999989</v>
      </c>
      <c r="JJ160" s="48"/>
      <c r="JL160" s="45">
        <v>99</v>
      </c>
      <c r="JM160" s="46">
        <f t="shared" si="738"/>
        <v>1124.4930833333331</v>
      </c>
      <c r="JN160" s="46">
        <f t="shared" si="739"/>
        <v>0</v>
      </c>
      <c r="JO160" s="128">
        <f t="shared" si="740"/>
        <v>1124.4930833333331</v>
      </c>
      <c r="JP160" s="46">
        <f t="shared" si="878"/>
        <v>236.81</v>
      </c>
      <c r="JQ160" s="46">
        <f t="shared" si="741"/>
        <v>887.68308333333312</v>
      </c>
      <c r="JR160" s="51">
        <f t="shared" si="742"/>
        <v>141196.63474999997</v>
      </c>
      <c r="JS160" s="51">
        <f t="shared" si="1029"/>
        <v>129433.93513928498</v>
      </c>
      <c r="JT160" s="199">
        <f t="shared" si="879"/>
        <v>10000</v>
      </c>
      <c r="JU160" s="128">
        <f t="shared" si="743"/>
        <v>0</v>
      </c>
      <c r="JV160" s="408">
        <f t="shared" si="744"/>
        <v>0</v>
      </c>
      <c r="JW160" s="58">
        <f t="shared" si="745"/>
        <v>930.37233333333074</v>
      </c>
      <c r="JX160" s="52">
        <f t="shared" si="746"/>
        <v>0</v>
      </c>
      <c r="JY160" s="51">
        <f t="shared" si="747"/>
        <v>930.37233333333074</v>
      </c>
      <c r="JZ160" s="51">
        <f t="shared" si="748"/>
        <v>131182.49900000039</v>
      </c>
      <c r="KA160" s="199">
        <f t="shared" si="1030"/>
        <v>119999.99999999927</v>
      </c>
      <c r="KB160" s="128">
        <f t="shared" si="880"/>
        <v>10000</v>
      </c>
      <c r="KC160" s="204">
        <f t="shared" si="749"/>
        <v>0</v>
      </c>
      <c r="KD160" s="468">
        <f t="shared" si="881"/>
        <v>-930.37233333333074</v>
      </c>
      <c r="KE160" s="46">
        <f t="shared" si="750"/>
        <v>-1124.4930833333331</v>
      </c>
      <c r="KF160" s="46">
        <f t="shared" si="751"/>
        <v>-1124.4930833333331</v>
      </c>
      <c r="KG160" s="48"/>
      <c r="KI160" s="45">
        <v>99</v>
      </c>
      <c r="KJ160" s="46">
        <f t="shared" si="752"/>
        <v>1124.4890404061762</v>
      </c>
      <c r="KK160" s="46">
        <f t="shared" si="753"/>
        <v>0</v>
      </c>
      <c r="KL160" s="128">
        <f t="shared" si="754"/>
        <v>1124.4890404061762</v>
      </c>
      <c r="KM160" s="46">
        <f t="shared" si="755"/>
        <v>236.80633815682964</v>
      </c>
      <c r="KN160" s="46">
        <f t="shared" si="756"/>
        <v>887.68270224934656</v>
      </c>
      <c r="KO160" s="51">
        <f t="shared" si="757"/>
        <v>141196.12019184843</v>
      </c>
      <c r="KP160" s="199">
        <f t="shared" si="1031"/>
        <v>134137.89801088787</v>
      </c>
      <c r="KQ160" s="199">
        <f t="shared" si="882"/>
        <v>10000</v>
      </c>
      <c r="KR160" s="128">
        <f t="shared" si="758"/>
        <v>0</v>
      </c>
      <c r="KS160" s="408">
        <f t="shared" si="759"/>
        <v>0</v>
      </c>
      <c r="KT160" s="45">
        <v>99</v>
      </c>
      <c r="KU160" s="46">
        <f t="shared" si="883"/>
        <v>1124.49</v>
      </c>
      <c r="KV160" s="46">
        <f t="shared" si="760"/>
        <v>0</v>
      </c>
      <c r="KW160" s="128">
        <f t="shared" si="761"/>
        <v>1124.49</v>
      </c>
      <c r="KX160" s="46">
        <f t="shared" si="762"/>
        <v>236.80616805056459</v>
      </c>
      <c r="KY160" s="46">
        <f t="shared" si="763"/>
        <v>887.68383194943544</v>
      </c>
      <c r="KZ160" s="51">
        <f t="shared" si="764"/>
        <v>141196.01699838933</v>
      </c>
      <c r="LA160" s="153">
        <f t="shared" si="1032"/>
        <v>134137.89801088787</v>
      </c>
      <c r="LB160" s="58">
        <f t="shared" si="995"/>
        <v>930.59633333333579</v>
      </c>
      <c r="LC160" s="52">
        <f t="shared" si="766"/>
        <v>0</v>
      </c>
      <c r="LD160" s="51">
        <f t="shared" si="767"/>
        <v>930.59633333333579</v>
      </c>
      <c r="LE160" s="51">
        <f t="shared" si="768"/>
        <v>131214.08299999993</v>
      </c>
      <c r="LF160" s="51">
        <f t="shared" si="1033"/>
        <v>124955.80799999973</v>
      </c>
      <c r="LG160" s="128">
        <f t="shared" si="769"/>
        <v>10000</v>
      </c>
      <c r="LH160" s="204">
        <f t="shared" si="770"/>
        <v>0</v>
      </c>
      <c r="LI160" s="479">
        <f t="shared" si="771"/>
        <v>-930.59633333333579</v>
      </c>
      <c r="LJ160" s="46">
        <f t="shared" si="884"/>
        <v>-1124.49</v>
      </c>
      <c r="LK160" s="46">
        <f t="shared" si="885"/>
        <v>-1124.49</v>
      </c>
      <c r="LL160" s="48"/>
      <c r="LN160" s="45">
        <v>99</v>
      </c>
      <c r="LO160" s="46">
        <f t="shared" si="772"/>
        <v>1123.1238136873469</v>
      </c>
      <c r="LP160" s="46">
        <f t="shared" si="1002"/>
        <v>0</v>
      </c>
      <c r="LQ160" s="46">
        <f t="shared" si="773"/>
        <v>1123.1238136873469</v>
      </c>
      <c r="LR160" s="46">
        <f t="shared" si="774"/>
        <v>236.51883483005244</v>
      </c>
      <c r="LS160" s="46">
        <f t="shared" si="775"/>
        <v>886.60497885729444</v>
      </c>
      <c r="LT160" s="51">
        <f t="shared" si="776"/>
        <v>141024.69591917415</v>
      </c>
      <c r="LU160" s="199">
        <f t="shared" si="886"/>
        <v>10000</v>
      </c>
      <c r="LV160" s="58">
        <f t="shared" si="777"/>
        <v>933.33033333333128</v>
      </c>
      <c r="LW160" s="52">
        <f t="shared" si="1003"/>
        <v>0</v>
      </c>
      <c r="LX160" s="51">
        <f t="shared" si="778"/>
        <v>933.33033333333128</v>
      </c>
      <c r="LY160" s="51">
        <f t="shared" si="779"/>
        <v>131599.57699999955</v>
      </c>
      <c r="LZ160" s="46">
        <f t="shared" si="887"/>
        <v>0</v>
      </c>
      <c r="MA160" s="199">
        <f t="shared" si="888"/>
        <v>10000</v>
      </c>
      <c r="MB160" s="468">
        <f t="shared" si="780"/>
        <v>-933.33033333333128</v>
      </c>
      <c r="MC160" s="46">
        <f t="shared" si="781"/>
        <v>-1123.1238136873469</v>
      </c>
      <c r="MD160" s="46">
        <f t="shared" si="782"/>
        <v>-1123.1238136873469</v>
      </c>
      <c r="ME160" s="48"/>
      <c r="MG160" s="45">
        <v>99</v>
      </c>
      <c r="MH160" s="46">
        <f t="shared" si="783"/>
        <v>1076.608661999408</v>
      </c>
      <c r="MI160" s="46">
        <f t="shared" si="1004"/>
        <v>0</v>
      </c>
      <c r="MJ160" s="46">
        <f t="shared" si="784"/>
        <v>1076.608661999408</v>
      </c>
      <c r="MK160" s="46">
        <f t="shared" si="785"/>
        <v>226.72320112956683</v>
      </c>
      <c r="ML160" s="46">
        <f t="shared" si="786"/>
        <v>849.88546086984115</v>
      </c>
      <c r="MM160" s="51">
        <f t="shared" si="787"/>
        <v>135184.03521687025</v>
      </c>
      <c r="MN160" s="199">
        <f t="shared" si="889"/>
        <v>10000</v>
      </c>
      <c r="MO160" s="58">
        <f t="shared" si="788"/>
        <v>889.32945707741396</v>
      </c>
      <c r="MP160" s="52">
        <f t="shared" si="1005"/>
        <v>0</v>
      </c>
      <c r="MQ160" s="51">
        <f t="shared" si="789"/>
        <v>889.32945707741396</v>
      </c>
      <c r="MR160" s="57">
        <f t="shared" si="790"/>
        <v>125395.45374933597</v>
      </c>
      <c r="MS160" s="199">
        <f t="shared" si="890"/>
        <v>10000</v>
      </c>
      <c r="MT160" s="468">
        <f t="shared" si="891"/>
        <v>-889.32945707741396</v>
      </c>
      <c r="MU160" s="46">
        <f t="shared" si="791"/>
        <v>-1076.608661999408</v>
      </c>
      <c r="MV160" s="46">
        <f t="shared" si="792"/>
        <v>-1076.608661999408</v>
      </c>
      <c r="MW160" s="48"/>
      <c r="MY160" s="45">
        <v>99</v>
      </c>
      <c r="MZ160" s="46">
        <f t="shared" si="793"/>
        <v>1076.608661999408</v>
      </c>
      <c r="NA160" s="46">
        <f t="shared" si="1006"/>
        <v>0</v>
      </c>
      <c r="NB160" s="128">
        <f t="shared" si="794"/>
        <v>1076.608661999408</v>
      </c>
      <c r="NC160" s="46">
        <f t="shared" si="795"/>
        <v>226.72320112956683</v>
      </c>
      <c r="ND160" s="46">
        <f t="shared" si="796"/>
        <v>849.88546086984115</v>
      </c>
      <c r="NE160" s="51">
        <f t="shared" si="797"/>
        <v>135184.03521687025</v>
      </c>
      <c r="NF160" s="153">
        <f t="shared" si="892"/>
        <v>10000</v>
      </c>
      <c r="NG160" s="45">
        <v>99</v>
      </c>
      <c r="NH160" s="46">
        <f t="shared" si="798"/>
        <v>1076.6099999999999</v>
      </c>
      <c r="NI160" s="46">
        <f t="shared" si="1007"/>
        <v>0</v>
      </c>
      <c r="NJ160" s="128">
        <f t="shared" si="893"/>
        <v>1076.6099999999999</v>
      </c>
      <c r="NK160" s="46">
        <f t="shared" si="894"/>
        <v>226.72294648130242</v>
      </c>
      <c r="NL160" s="46">
        <f t="shared" si="799"/>
        <v>849.88705351869748</v>
      </c>
      <c r="NM160" s="51">
        <f t="shared" si="800"/>
        <v>135183.88083526274</v>
      </c>
      <c r="NN160" s="58">
        <f t="shared" si="801"/>
        <v>888.78037499999857</v>
      </c>
      <c r="NO160" s="52">
        <f t="shared" si="1008"/>
        <v>0</v>
      </c>
      <c r="NP160" s="51">
        <f t="shared" si="802"/>
        <v>888.78037499999857</v>
      </c>
      <c r="NQ160" s="57">
        <f t="shared" si="803"/>
        <v>125452.38287500021</v>
      </c>
      <c r="NR160" s="153">
        <f t="shared" si="895"/>
        <v>10000</v>
      </c>
      <c r="NS160" s="469">
        <f t="shared" si="804"/>
        <v>-888.78037499999857</v>
      </c>
      <c r="NT160" s="46">
        <f t="shared" si="805"/>
        <v>-1076.6099999999999</v>
      </c>
      <c r="NU160" s="46">
        <f t="shared" si="806"/>
        <v>-1076.6099999999999</v>
      </c>
      <c r="NV160" s="48"/>
      <c r="NX160" s="45">
        <v>99</v>
      </c>
      <c r="NY160" s="46">
        <f t="shared" si="807"/>
        <v>1076.6456011701148</v>
      </c>
      <c r="NZ160" s="46">
        <f t="shared" si="1009"/>
        <v>0</v>
      </c>
      <c r="OA160" s="46">
        <f t="shared" si="808"/>
        <v>1076.6456011701148</v>
      </c>
      <c r="OB160" s="46">
        <f t="shared" si="809"/>
        <v>226.7309801558047</v>
      </c>
      <c r="OC160" s="46">
        <f t="shared" si="810"/>
        <v>849.91462101431011</v>
      </c>
      <c r="OD160" s="51">
        <f t="shared" si="811"/>
        <v>135188.67347246851</v>
      </c>
      <c r="OE160" s="57">
        <f t="shared" si="1034"/>
        <v>129433.93513928498</v>
      </c>
      <c r="OF160" s="153">
        <f t="shared" si="896"/>
        <v>10000</v>
      </c>
      <c r="OG160" s="58">
        <f t="shared" si="812"/>
        <v>889.48383333333379</v>
      </c>
      <c r="OH160" s="241">
        <f t="shared" si="1035"/>
        <v>0</v>
      </c>
      <c r="OI160" s="51">
        <f t="shared" si="813"/>
        <v>889.48383333333379</v>
      </c>
      <c r="OJ160" s="51">
        <f t="shared" si="814"/>
        <v>125417.22049999991</v>
      </c>
      <c r="OK160" s="153">
        <f t="shared" si="1036"/>
        <v>119999.99999999927</v>
      </c>
      <c r="OL160" s="153">
        <f t="shared" si="897"/>
        <v>10000</v>
      </c>
      <c r="OM160" s="468">
        <f t="shared" si="898"/>
        <v>-889.48383333333379</v>
      </c>
      <c r="ON160" s="46">
        <f t="shared" si="899"/>
        <v>-1076.6456011701148</v>
      </c>
      <c r="OO160" s="46">
        <f t="shared" si="815"/>
        <v>-1076.6456011701148</v>
      </c>
      <c r="OP160" s="48"/>
      <c r="OR160" s="45">
        <v>99</v>
      </c>
      <c r="OS160" s="46">
        <f t="shared" si="816"/>
        <v>1076.765700416463</v>
      </c>
      <c r="OT160" s="128">
        <f t="shared" si="1010"/>
        <v>0</v>
      </c>
      <c r="OU160" s="128">
        <f t="shared" si="817"/>
        <v>1076.765700416463</v>
      </c>
      <c r="OV160" s="46">
        <f t="shared" si="818"/>
        <v>226.75627187650772</v>
      </c>
      <c r="OW160" s="46">
        <f t="shared" si="819"/>
        <v>850.00942853995525</v>
      </c>
      <c r="OX160" s="51">
        <f t="shared" si="820"/>
        <v>135203.75369736468</v>
      </c>
      <c r="OY160" s="51">
        <f t="shared" si="1037"/>
        <v>130438.08507529447</v>
      </c>
      <c r="OZ160" s="153">
        <f t="shared" si="900"/>
        <v>10000</v>
      </c>
      <c r="PA160" s="45">
        <v>99</v>
      </c>
      <c r="PB160" s="46">
        <f t="shared" si="821"/>
        <v>1076.765700416463</v>
      </c>
      <c r="PC160" s="46">
        <f t="shared" si="1038"/>
        <v>0</v>
      </c>
      <c r="PD160" s="128">
        <f t="shared" si="822"/>
        <v>1076.765700416463</v>
      </c>
      <c r="PE160" s="46">
        <f t="shared" si="823"/>
        <v>226.75627187650772</v>
      </c>
      <c r="PF160" s="46">
        <f t="shared" si="824"/>
        <v>850.00942853995525</v>
      </c>
      <c r="PG160" s="51">
        <f t="shared" si="825"/>
        <v>135203.75369736468</v>
      </c>
      <c r="PH160" s="57">
        <f t="shared" si="1039"/>
        <v>130437.83481214213</v>
      </c>
      <c r="PI160" s="688">
        <f t="shared" si="826"/>
        <v>889.6533333333341</v>
      </c>
      <c r="PJ160" s="52">
        <f t="shared" si="1040"/>
        <v>0</v>
      </c>
      <c r="PK160" s="51">
        <f t="shared" si="827"/>
        <v>889.6533333333341</v>
      </c>
      <c r="PL160" s="57">
        <f t="shared" si="828"/>
        <v>125441.12000000034</v>
      </c>
      <c r="PM160" s="57">
        <f t="shared" si="1041"/>
        <v>121221.43200000003</v>
      </c>
      <c r="PN160" s="153">
        <f t="shared" si="901"/>
        <v>10000</v>
      </c>
      <c r="PO160" s="469">
        <f t="shared" si="829"/>
        <v>-889.6533333333341</v>
      </c>
      <c r="PP160" s="46">
        <f t="shared" si="830"/>
        <v>-1076.765700416463</v>
      </c>
      <c r="PQ160" s="46">
        <f t="shared" si="831"/>
        <v>-1076.765700416463</v>
      </c>
      <c r="PR160" s="48"/>
    </row>
    <row r="161" spans="2:434" hidden="1" x14ac:dyDescent="0.3">
      <c r="B161" s="45">
        <v>100</v>
      </c>
      <c r="C161" s="46">
        <f t="shared" si="596"/>
        <v>1111.77</v>
      </c>
      <c r="D161" s="46">
        <f t="shared" si="597"/>
        <v>100</v>
      </c>
      <c r="E161" s="46">
        <f t="shared" si="598"/>
        <v>1011.77</v>
      </c>
      <c r="F161" s="46">
        <f t="shared" si="599"/>
        <v>211.73635394977757</v>
      </c>
      <c r="G161" s="46">
        <f t="shared" si="600"/>
        <v>800.03364605022239</v>
      </c>
      <c r="H161" s="51">
        <f t="shared" si="601"/>
        <v>126241.7787238163</v>
      </c>
      <c r="I161" s="58">
        <f t="shared" si="602"/>
        <v>933.33333333333337</v>
      </c>
      <c r="J161" s="52">
        <f t="shared" si="603"/>
        <v>100</v>
      </c>
      <c r="K161" s="51">
        <f t="shared" si="604"/>
        <v>833.33333333333337</v>
      </c>
      <c r="L161" s="57">
        <f t="shared" si="605"/>
        <v>116666.66666666596</v>
      </c>
      <c r="M161" s="468">
        <f t="shared" si="832"/>
        <v>-933.33333333333337</v>
      </c>
      <c r="N161" s="46">
        <f t="shared" si="833"/>
        <v>-1111.77</v>
      </c>
      <c r="O161" s="47"/>
      <c r="P161" s="46">
        <f t="shared" si="834"/>
        <v>-1011.77</v>
      </c>
      <c r="Q161" s="48"/>
      <c r="R161" s="29"/>
      <c r="S161" s="29"/>
      <c r="T161" s="45">
        <v>100</v>
      </c>
      <c r="U161" s="46">
        <f t="shared" si="606"/>
        <v>1130.43</v>
      </c>
      <c r="V161" s="46">
        <f t="shared" si="607"/>
        <v>118.66</v>
      </c>
      <c r="W161" s="46">
        <f t="shared" si="835"/>
        <v>1011.77</v>
      </c>
      <c r="X161" s="46">
        <f t="shared" si="608"/>
        <v>211.73635394977757</v>
      </c>
      <c r="Y161" s="46">
        <f t="shared" si="609"/>
        <v>800.03364605022239</v>
      </c>
      <c r="Z161" s="51">
        <f t="shared" si="610"/>
        <v>126241.7787238163</v>
      </c>
      <c r="AA161" s="58">
        <f t="shared" si="611"/>
        <v>943.09333333333336</v>
      </c>
      <c r="AB161" s="52">
        <f t="shared" si="612"/>
        <v>109.76</v>
      </c>
      <c r="AC161" s="51">
        <f t="shared" si="613"/>
        <v>833.33333333333337</v>
      </c>
      <c r="AD161" s="57">
        <f t="shared" si="614"/>
        <v>116666.66666666596</v>
      </c>
      <c r="AE161" s="468">
        <f t="shared" si="836"/>
        <v>-943.09333333333336</v>
      </c>
      <c r="AF161" s="46">
        <f t="shared" si="615"/>
        <v>-1130.43</v>
      </c>
      <c r="AG161" s="47"/>
      <c r="AH161" s="46">
        <f t="shared" si="837"/>
        <v>-1011.77</v>
      </c>
      <c r="AI161" s="48"/>
      <c r="AJ161" s="29"/>
      <c r="AK161" s="45">
        <v>100</v>
      </c>
      <c r="AL161" s="46">
        <f t="shared" si="616"/>
        <v>1117.72</v>
      </c>
      <c r="AM161" s="46"/>
      <c r="AN161" s="46"/>
      <c r="AO161" s="46">
        <f t="shared" si="617"/>
        <v>119.38</v>
      </c>
      <c r="AP161" s="128">
        <f t="shared" si="618"/>
        <v>998.34</v>
      </c>
      <c r="AQ161" s="128"/>
      <c r="AR161" s="128"/>
      <c r="AS161" s="46">
        <f t="shared" si="619"/>
        <v>220.08973317932794</v>
      </c>
      <c r="AT161" s="46">
        <f t="shared" si="620"/>
        <v>778.2502668206721</v>
      </c>
      <c r="AU161" s="51"/>
      <c r="AV161" s="51"/>
      <c r="AW161" s="51">
        <f t="shared" si="621"/>
        <v>131275.5896407761</v>
      </c>
      <c r="AX161" s="58">
        <f t="shared" si="622"/>
        <v>927.38215694565588</v>
      </c>
      <c r="AY161" s="52"/>
      <c r="AZ161" s="52"/>
      <c r="BA161" s="52">
        <f t="shared" si="623"/>
        <v>110.94</v>
      </c>
      <c r="BB161" s="51">
        <f t="shared" si="624"/>
        <v>816.44215694565582</v>
      </c>
      <c r="BC161" s="51"/>
      <c r="BD161" s="51"/>
      <c r="BE161" s="57">
        <f t="shared" si="625"/>
        <v>121901.82430543438</v>
      </c>
      <c r="BF161" s="468">
        <f t="shared" si="626"/>
        <v>-927.38215694565588</v>
      </c>
      <c r="BG161" s="46">
        <f t="shared" si="627"/>
        <v>-1117.72</v>
      </c>
      <c r="BH161" s="46">
        <f t="shared" si="628"/>
        <v>-998.34</v>
      </c>
      <c r="BI161" s="48"/>
      <c r="BJ161" s="12"/>
      <c r="BK161" s="45">
        <v>100</v>
      </c>
      <c r="BL161" s="46">
        <f t="shared" si="838"/>
        <v>1127.73</v>
      </c>
      <c r="BM161" s="46">
        <f t="shared" si="839"/>
        <v>115.96</v>
      </c>
      <c r="BN161" s="46">
        <f t="shared" si="840"/>
        <v>1011.77</v>
      </c>
      <c r="BO161" s="46">
        <f t="shared" si="629"/>
        <v>211.73635394977757</v>
      </c>
      <c r="BP161" s="46">
        <f t="shared" si="630"/>
        <v>800.03364605022239</v>
      </c>
      <c r="BQ161" s="51">
        <f t="shared" si="631"/>
        <v>126241.7787238163</v>
      </c>
      <c r="BR161" s="57">
        <f t="shared" si="1011"/>
        <v>129433.93513928498</v>
      </c>
      <c r="BS161" s="58">
        <f t="shared" si="632"/>
        <v>940.83333333333337</v>
      </c>
      <c r="BT161" s="52">
        <f t="shared" si="841"/>
        <v>107.5</v>
      </c>
      <c r="BU161" s="51">
        <f t="shared" si="633"/>
        <v>833.33333333333337</v>
      </c>
      <c r="BV161" s="51">
        <f t="shared" si="634"/>
        <v>116666.66666666596</v>
      </c>
      <c r="BW161" s="153">
        <f t="shared" si="1012"/>
        <v>119999.99999999927</v>
      </c>
      <c r="BX161" s="468">
        <f t="shared" si="842"/>
        <v>-940.83333333333337</v>
      </c>
      <c r="BY161" s="46">
        <f t="shared" si="843"/>
        <v>-1127.73</v>
      </c>
      <c r="BZ161" s="46">
        <f t="shared" si="635"/>
        <v>-1011.77</v>
      </c>
      <c r="CA161" s="48"/>
      <c r="CB161" s="29"/>
      <c r="CC161" s="45">
        <v>100</v>
      </c>
      <c r="CD161" s="128">
        <f t="shared" si="636"/>
        <v>1117.6300000000001</v>
      </c>
      <c r="CE161" s="46">
        <f t="shared" si="844"/>
        <v>116.92</v>
      </c>
      <c r="CF161" s="128">
        <f t="shared" si="637"/>
        <v>1000.71</v>
      </c>
      <c r="CG161" s="46">
        <f t="shared" si="845"/>
        <v>219.67094934669646</v>
      </c>
      <c r="CH161" s="46">
        <f t="shared" si="638"/>
        <v>781.03905065330355</v>
      </c>
      <c r="CI161" s="51">
        <f t="shared" si="639"/>
        <v>131021.53055736456</v>
      </c>
      <c r="CJ161" s="199">
        <f t="shared" si="1013"/>
        <v>134137.89801088787</v>
      </c>
      <c r="CK161" s="153">
        <f t="shared" si="846"/>
        <v>10000</v>
      </c>
      <c r="CL161" s="45">
        <v>100</v>
      </c>
      <c r="CM161" s="46">
        <f t="shared" si="847"/>
        <v>1117.6300000000001</v>
      </c>
      <c r="CN161" s="128">
        <f t="shared" si="640"/>
        <v>116.92</v>
      </c>
      <c r="CO161" s="128">
        <f t="shared" si="641"/>
        <v>1000.71</v>
      </c>
      <c r="CP161" s="46">
        <f t="shared" si="642"/>
        <v>219.67094934669646</v>
      </c>
      <c r="CQ161" s="46">
        <f t="shared" si="643"/>
        <v>781.03905065330355</v>
      </c>
      <c r="CR161" s="51">
        <f t="shared" si="644"/>
        <v>131021.53055736456</v>
      </c>
      <c r="CS161" s="153">
        <f t="shared" si="1014"/>
        <v>134137.89801088787</v>
      </c>
      <c r="CT161" s="58">
        <f t="shared" si="645"/>
        <v>927.86033333333398</v>
      </c>
      <c r="CU161" s="52">
        <f t="shared" si="848"/>
        <v>108.9</v>
      </c>
      <c r="CV161" s="51">
        <f t="shared" si="849"/>
        <v>818.96033333333401</v>
      </c>
      <c r="CW161" s="51">
        <f t="shared" si="646"/>
        <v>121679.96666666638</v>
      </c>
      <c r="CX161" s="57">
        <f t="shared" si="1015"/>
        <v>124955.80799999973</v>
      </c>
      <c r="CY161" s="153">
        <f t="shared" si="850"/>
        <v>10000</v>
      </c>
      <c r="CZ161" s="479">
        <f t="shared" si="647"/>
        <v>-927.86033333333398</v>
      </c>
      <c r="DA161" s="46">
        <f t="shared" si="851"/>
        <v>-1117.6300000000001</v>
      </c>
      <c r="DB161" s="46">
        <f t="shared" si="852"/>
        <v>-1000.71</v>
      </c>
      <c r="DC161" s="48"/>
      <c r="DE161" s="45">
        <v>100</v>
      </c>
      <c r="DF161" s="46">
        <f t="shared" si="648"/>
        <v>1110.0899999999999</v>
      </c>
      <c r="DG161" s="46">
        <f t="shared" si="1016"/>
        <v>98.32</v>
      </c>
      <c r="DH161" s="46">
        <f t="shared" si="649"/>
        <v>1011.77</v>
      </c>
      <c r="DI161" s="46">
        <f t="shared" si="650"/>
        <v>211.73635394977757</v>
      </c>
      <c r="DJ161" s="46">
        <f t="shared" si="651"/>
        <v>800.03364605022239</v>
      </c>
      <c r="DK161" s="51">
        <f t="shared" si="652"/>
        <v>126241.7787238163</v>
      </c>
      <c r="DL161" s="58">
        <f t="shared" si="653"/>
        <v>931.65333333333342</v>
      </c>
      <c r="DM161" s="52">
        <f t="shared" si="1017"/>
        <v>98.32</v>
      </c>
      <c r="DN161" s="51">
        <f t="shared" si="654"/>
        <v>833.33333333333337</v>
      </c>
      <c r="DO161" s="57">
        <f t="shared" si="655"/>
        <v>116666.66666666596</v>
      </c>
      <c r="DP161" s="468">
        <f t="shared" si="853"/>
        <v>-931.65333333333342</v>
      </c>
      <c r="DQ161" s="46">
        <f t="shared" si="854"/>
        <v>-1110.0899999999999</v>
      </c>
      <c r="DR161" s="47"/>
      <c r="DS161" s="46">
        <f t="shared" si="855"/>
        <v>-1011.77</v>
      </c>
      <c r="DT161" s="48"/>
      <c r="DU161" s="29"/>
      <c r="DV161" s="45">
        <v>100</v>
      </c>
      <c r="DW161" s="46">
        <f t="shared" si="856"/>
        <v>1074.22</v>
      </c>
      <c r="DX161" s="46">
        <f t="shared" si="1018"/>
        <v>62.45</v>
      </c>
      <c r="DY161" s="46">
        <f t="shared" si="857"/>
        <v>1011.77</v>
      </c>
      <c r="DZ161" s="46">
        <f t="shared" si="656"/>
        <v>211.73635394977757</v>
      </c>
      <c r="EA161" s="46">
        <f t="shared" si="657"/>
        <v>800.03364605022239</v>
      </c>
      <c r="EB161" s="51">
        <f t="shared" si="658"/>
        <v>126241.7787238163</v>
      </c>
      <c r="EC161" s="58">
        <f t="shared" si="659"/>
        <v>891.09333333333336</v>
      </c>
      <c r="ED161" s="52">
        <f t="shared" si="1019"/>
        <v>57.760000000000005</v>
      </c>
      <c r="EE161" s="51">
        <f t="shared" si="660"/>
        <v>833.33333333333337</v>
      </c>
      <c r="EF161" s="57">
        <f t="shared" si="661"/>
        <v>116666.66666666596</v>
      </c>
      <c r="EG161" s="468">
        <f t="shared" si="858"/>
        <v>-891.09333333333336</v>
      </c>
      <c r="EH161" s="46">
        <f t="shared" si="859"/>
        <v>-1074.22</v>
      </c>
      <c r="EI161" s="47"/>
      <c r="EJ161" s="46">
        <f t="shared" si="860"/>
        <v>-1011.77</v>
      </c>
      <c r="EK161" s="48"/>
      <c r="EL161" s="29"/>
      <c r="EM161" s="45">
        <v>100</v>
      </c>
      <c r="EN161" s="46">
        <f t="shared" si="996"/>
        <v>1058.0868689014749</v>
      </c>
      <c r="EO161" s="46">
        <f t="shared" si="1020"/>
        <v>63.01</v>
      </c>
      <c r="EP161" s="128">
        <f t="shared" si="662"/>
        <v>995.07686890147488</v>
      </c>
      <c r="EQ161" s="46">
        <f t="shared" si="663"/>
        <v>213.61589517720458</v>
      </c>
      <c r="ER161" s="46">
        <f t="shared" si="664"/>
        <v>781.46097372427027</v>
      </c>
      <c r="ES161" s="51">
        <f t="shared" si="665"/>
        <v>127388.07613259846</v>
      </c>
      <c r="ET161" s="153">
        <f t="shared" si="861"/>
        <v>10000</v>
      </c>
      <c r="EU161" s="45">
        <v>100</v>
      </c>
      <c r="EV161" s="46">
        <f t="shared" si="666"/>
        <v>1058.0899999999999</v>
      </c>
      <c r="EW161" s="46">
        <f t="shared" si="1021"/>
        <v>63.01</v>
      </c>
      <c r="EX161" s="128">
        <f t="shared" si="667"/>
        <v>995.08</v>
      </c>
      <c r="EY161" s="46">
        <f t="shared" si="668"/>
        <v>213.61531649553277</v>
      </c>
      <c r="EZ161" s="46">
        <f t="shared" si="669"/>
        <v>781.4646835044673</v>
      </c>
      <c r="FA161" s="51">
        <f t="shared" si="670"/>
        <v>127387.7252138152</v>
      </c>
      <c r="FB161" s="58">
        <f t="shared" si="671"/>
        <v>874.86920833333363</v>
      </c>
      <c r="FC161" s="52">
        <f t="shared" si="1022"/>
        <v>58.41</v>
      </c>
      <c r="FD161" s="51">
        <f t="shared" si="862"/>
        <v>816.45920833333366</v>
      </c>
      <c r="FE161" s="57">
        <f t="shared" si="672"/>
        <v>118004.62916666651</v>
      </c>
      <c r="FF161" s="153">
        <f t="shared" si="863"/>
        <v>10000</v>
      </c>
      <c r="FG161" s="469">
        <f t="shared" si="673"/>
        <v>-874.86920833333363</v>
      </c>
      <c r="FH161" s="46">
        <f t="shared" si="674"/>
        <v>-1058.0899999999999</v>
      </c>
      <c r="FI161" s="46">
        <f t="shared" si="675"/>
        <v>-995.08</v>
      </c>
      <c r="FJ161" s="48"/>
      <c r="FL161" s="45">
        <v>100</v>
      </c>
      <c r="FM161" s="46">
        <f t="shared" si="864"/>
        <v>1075.4000000000001</v>
      </c>
      <c r="FN161" s="46">
        <f t="shared" si="997"/>
        <v>63.629999999999995</v>
      </c>
      <c r="FO161" s="46">
        <f t="shared" si="865"/>
        <v>1011.77</v>
      </c>
      <c r="FP161" s="46">
        <f t="shared" si="676"/>
        <v>211.73635394977757</v>
      </c>
      <c r="FQ161" s="46">
        <f t="shared" si="677"/>
        <v>800.03364605022239</v>
      </c>
      <c r="FR161" s="51">
        <f t="shared" si="678"/>
        <v>126241.7787238163</v>
      </c>
      <c r="FS161" s="57">
        <f t="shared" si="1023"/>
        <v>129433.93513928498</v>
      </c>
      <c r="FT161" s="58">
        <f t="shared" si="679"/>
        <v>892.31333333333339</v>
      </c>
      <c r="FU161" s="241">
        <f t="shared" si="998"/>
        <v>58.98</v>
      </c>
      <c r="FV161" s="51">
        <f t="shared" si="680"/>
        <v>833.33333333333337</v>
      </c>
      <c r="FW161" s="51">
        <f t="shared" si="681"/>
        <v>116666.66666666596</v>
      </c>
      <c r="FX161" s="153">
        <f t="shared" si="1024"/>
        <v>119999.99999999927</v>
      </c>
      <c r="FY161" s="468">
        <f t="shared" si="866"/>
        <v>-892.31333333333339</v>
      </c>
      <c r="FZ161" s="46">
        <f t="shared" si="867"/>
        <v>-1075.4000000000001</v>
      </c>
      <c r="GA161" s="46">
        <f t="shared" si="682"/>
        <v>-1011.77</v>
      </c>
      <c r="GB161" s="48"/>
      <c r="GD161" s="45">
        <v>100</v>
      </c>
      <c r="GE161" s="46">
        <f t="shared" si="999"/>
        <v>1060.0875939185617</v>
      </c>
      <c r="GF161" s="128">
        <f t="shared" si="1025"/>
        <v>64.12</v>
      </c>
      <c r="GG161" s="128">
        <f>IF(AND($H$7="Oui",GD161=$I$7),GI161+GH161,GE161-GF161)</f>
        <v>995.96759391856165</v>
      </c>
      <c r="GH161" s="46">
        <f t="shared" si="684"/>
        <v>213.4974628371522</v>
      </c>
      <c r="GI161" s="46">
        <f t="shared" si="685"/>
        <v>782.47013108140948</v>
      </c>
      <c r="GJ161" s="51">
        <f t="shared" si="686"/>
        <v>127316.00757120991</v>
      </c>
      <c r="GK161" s="51">
        <f t="shared" si="1026"/>
        <v>130438.08507529447</v>
      </c>
      <c r="GL161" s="153">
        <f t="shared" si="868"/>
        <v>10000</v>
      </c>
      <c r="GM161" s="45">
        <v>100</v>
      </c>
      <c r="GN161" s="46">
        <f t="shared" si="687"/>
        <v>1060.0899999999999</v>
      </c>
      <c r="GO161" s="46">
        <f t="shared" si="1000"/>
        <v>64.12</v>
      </c>
      <c r="GP161" s="128">
        <f t="shared" si="869"/>
        <v>995.97</v>
      </c>
      <c r="GQ161" s="46">
        <f t="shared" si="688"/>
        <v>213.49703159242526</v>
      </c>
      <c r="GR161" s="46">
        <f t="shared" si="689"/>
        <v>782.47296840757474</v>
      </c>
      <c r="GS161" s="51">
        <f t="shared" si="690"/>
        <v>127315.74598704757</v>
      </c>
      <c r="GT161" s="57">
        <f t="shared" si="1027"/>
        <v>130437.83481214213</v>
      </c>
      <c r="GU161" s="58">
        <f t="shared" si="691"/>
        <v>876.92633333333197</v>
      </c>
      <c r="GV161" s="52">
        <f t="shared" si="1001"/>
        <v>59.59</v>
      </c>
      <c r="GW161" s="51">
        <f t="shared" si="870"/>
        <v>817.33633333333194</v>
      </c>
      <c r="GX161" s="57">
        <f t="shared" si="692"/>
        <v>117952.08666666673</v>
      </c>
      <c r="GY161" s="57">
        <f t="shared" si="1028"/>
        <v>121221.43200000003</v>
      </c>
      <c r="GZ161" s="153">
        <f t="shared" si="871"/>
        <v>10000</v>
      </c>
      <c r="HA161" s="469">
        <f t="shared" si="693"/>
        <v>-876.92633333333197</v>
      </c>
      <c r="HB161" s="46">
        <f t="shared" si="694"/>
        <v>-1060.0899999999999</v>
      </c>
      <c r="HC161" s="46">
        <f t="shared" si="695"/>
        <v>-995.97</v>
      </c>
      <c r="HD161" s="48"/>
      <c r="HF161" s="45">
        <v>100</v>
      </c>
      <c r="HG161" s="46">
        <f t="shared" si="696"/>
        <v>1123.8775326810628</v>
      </c>
      <c r="HH161" s="46">
        <f t="shared" si="697"/>
        <v>0</v>
      </c>
      <c r="HI161" s="46">
        <f t="shared" si="698"/>
        <v>1123.8775326810628</v>
      </c>
      <c r="HJ161" s="46">
        <f t="shared" si="699"/>
        <v>235.19889402098804</v>
      </c>
      <c r="HK161" s="46">
        <f t="shared" si="700"/>
        <v>888.67863866007474</v>
      </c>
      <c r="HL161" s="51">
        <f t="shared" si="701"/>
        <v>140230.65777393273</v>
      </c>
      <c r="HM161" s="153">
        <f t="shared" si="872"/>
        <v>10000</v>
      </c>
      <c r="HN161" s="58">
        <f t="shared" si="702"/>
        <v>933.33333333333724</v>
      </c>
      <c r="HO161" s="52">
        <f t="shared" si="703"/>
        <v>0</v>
      </c>
      <c r="HP161" s="51">
        <f t="shared" si="704"/>
        <v>933.33333333333724</v>
      </c>
      <c r="HQ161" s="57">
        <f t="shared" si="705"/>
        <v>130666.6666666657</v>
      </c>
      <c r="HR161" s="153">
        <f t="shared" si="873"/>
        <v>10000</v>
      </c>
      <c r="HS161" s="468">
        <f t="shared" si="706"/>
        <v>-933.33333333333724</v>
      </c>
      <c r="HT161" s="46">
        <f t="shared" si="707"/>
        <v>-1123.8775326810628</v>
      </c>
      <c r="HU161" s="46">
        <f t="shared" si="708"/>
        <v>-1123.8775326810628</v>
      </c>
      <c r="HV161" s="48"/>
      <c r="HW161" s="29"/>
      <c r="HX161" s="45">
        <v>100</v>
      </c>
      <c r="HY161" s="128">
        <f t="shared" si="709"/>
        <v>1124.3399999999999</v>
      </c>
      <c r="HZ161" s="46">
        <f t="shared" si="710"/>
        <v>0</v>
      </c>
      <c r="IA161" s="46">
        <f t="shared" si="711"/>
        <v>1124.3399999999999</v>
      </c>
      <c r="IB161" s="46">
        <f t="shared" si="712"/>
        <v>235.3017438493537</v>
      </c>
      <c r="IC161" s="46">
        <f t="shared" si="713"/>
        <v>889.03825615064625</v>
      </c>
      <c r="ID161" s="51">
        <f t="shared" si="714"/>
        <v>140292.00805346158</v>
      </c>
      <c r="IE161" s="153">
        <f t="shared" si="874"/>
        <v>10000</v>
      </c>
      <c r="IF161" s="58">
        <f t="shared" si="715"/>
        <v>930.14625019664186</v>
      </c>
      <c r="IG161" s="52">
        <f t="shared" si="716"/>
        <v>0</v>
      </c>
      <c r="IH161" s="51">
        <f t="shared" si="717"/>
        <v>930.14625019664186</v>
      </c>
      <c r="II161" s="57">
        <f t="shared" si="875"/>
        <v>130220.47498033589</v>
      </c>
      <c r="IJ161" s="153">
        <f t="shared" si="876"/>
        <v>10000</v>
      </c>
      <c r="IK161" s="468">
        <f t="shared" si="718"/>
        <v>-930.14625019664186</v>
      </c>
      <c r="IL161" s="46">
        <f t="shared" si="719"/>
        <v>-1124.3399999999999</v>
      </c>
      <c r="IM161" s="46">
        <f t="shared" si="720"/>
        <v>-1124.3399999999999</v>
      </c>
      <c r="IN161" s="48"/>
      <c r="IO161" s="53">
        <f t="shared" si="721"/>
        <v>0</v>
      </c>
      <c r="IQ161" s="45">
        <v>100</v>
      </c>
      <c r="IR161" s="128">
        <f t="shared" si="722"/>
        <v>1126.4568749999989</v>
      </c>
      <c r="IS161" s="128">
        <f t="shared" si="723"/>
        <v>0</v>
      </c>
      <c r="IT161" s="128">
        <f t="shared" si="724"/>
        <v>1126.4568749999989</v>
      </c>
      <c r="IU161" s="46">
        <f t="shared" si="902"/>
        <v>235.74</v>
      </c>
      <c r="IV161" s="46">
        <f t="shared" si="725"/>
        <v>890.71687499999894</v>
      </c>
      <c r="IW161" s="51">
        <f t="shared" si="726"/>
        <v>140552.48250000019</v>
      </c>
      <c r="IX161" s="199">
        <f t="shared" si="877"/>
        <v>10000</v>
      </c>
      <c r="IY161" s="128">
        <f t="shared" si="727"/>
        <v>0</v>
      </c>
      <c r="IZ161" s="408">
        <f t="shared" si="728"/>
        <v>0</v>
      </c>
      <c r="JA161" s="58">
        <f t="shared" si="729"/>
        <v>931.95916666666494</v>
      </c>
      <c r="JB161" s="52">
        <f t="shared" si="730"/>
        <v>0</v>
      </c>
      <c r="JC161" s="51">
        <f t="shared" si="731"/>
        <v>931.95916666666494</v>
      </c>
      <c r="JD161" s="57">
        <f t="shared" si="732"/>
        <v>130474.28333333344</v>
      </c>
      <c r="JE161" s="280">
        <f t="shared" si="733"/>
        <v>10000</v>
      </c>
      <c r="JF161" s="280">
        <f t="shared" si="734"/>
        <v>0</v>
      </c>
      <c r="JG161" s="468">
        <f t="shared" si="735"/>
        <v>-931.95916666666494</v>
      </c>
      <c r="JH161" s="46">
        <f t="shared" si="736"/>
        <v>-1126.4568749999989</v>
      </c>
      <c r="JI161" s="46">
        <f t="shared" si="737"/>
        <v>-1126.4568749999989</v>
      </c>
      <c r="JJ161" s="48"/>
      <c r="JL161" s="45">
        <v>100</v>
      </c>
      <c r="JM161" s="46">
        <f t="shared" si="738"/>
        <v>1124.4930833333331</v>
      </c>
      <c r="JN161" s="46">
        <f t="shared" si="739"/>
        <v>0</v>
      </c>
      <c r="JO161" s="128">
        <f t="shared" si="740"/>
        <v>1124.4930833333331</v>
      </c>
      <c r="JP161" s="46">
        <f t="shared" si="878"/>
        <v>235.33</v>
      </c>
      <c r="JQ161" s="46">
        <f t="shared" si="741"/>
        <v>889.16308333333302</v>
      </c>
      <c r="JR161" s="51">
        <f t="shared" si="742"/>
        <v>140307.47166666662</v>
      </c>
      <c r="JS161" s="51">
        <f t="shared" si="1029"/>
        <v>129433.93513928498</v>
      </c>
      <c r="JT161" s="199">
        <f t="shared" si="879"/>
        <v>10000</v>
      </c>
      <c r="JU161" s="128">
        <f t="shared" si="743"/>
        <v>0</v>
      </c>
      <c r="JV161" s="408">
        <f t="shared" si="744"/>
        <v>0</v>
      </c>
      <c r="JW161" s="58">
        <f t="shared" si="745"/>
        <v>930.37233333333074</v>
      </c>
      <c r="JX161" s="52">
        <f t="shared" si="746"/>
        <v>0</v>
      </c>
      <c r="JY161" s="51">
        <f t="shared" si="747"/>
        <v>930.37233333333074</v>
      </c>
      <c r="JZ161" s="51">
        <f t="shared" si="748"/>
        <v>130252.12666666706</v>
      </c>
      <c r="KA161" s="199">
        <f t="shared" si="1030"/>
        <v>119999.99999999927</v>
      </c>
      <c r="KB161" s="128">
        <f t="shared" si="880"/>
        <v>10000</v>
      </c>
      <c r="KC161" s="204">
        <f t="shared" si="749"/>
        <v>0</v>
      </c>
      <c r="KD161" s="468">
        <f t="shared" si="881"/>
        <v>-930.37233333333074</v>
      </c>
      <c r="KE161" s="46">
        <f t="shared" si="750"/>
        <v>-1124.4930833333331</v>
      </c>
      <c r="KF161" s="46">
        <f t="shared" si="751"/>
        <v>-1124.4930833333331</v>
      </c>
      <c r="KG161" s="48"/>
      <c r="KI161" s="45">
        <v>100</v>
      </c>
      <c r="KJ161" s="46">
        <f t="shared" si="752"/>
        <v>1124.4890404061762</v>
      </c>
      <c r="KK161" s="46">
        <f t="shared" si="753"/>
        <v>0</v>
      </c>
      <c r="KL161" s="128">
        <f t="shared" si="754"/>
        <v>1124.4890404061762</v>
      </c>
      <c r="KM161" s="46">
        <f t="shared" si="755"/>
        <v>235.32686698641405</v>
      </c>
      <c r="KN161" s="46">
        <f t="shared" si="756"/>
        <v>889.1621734197621</v>
      </c>
      <c r="KO161" s="51">
        <f t="shared" si="757"/>
        <v>140306.95801842868</v>
      </c>
      <c r="KP161" s="199">
        <f t="shared" si="1031"/>
        <v>134137.89801088787</v>
      </c>
      <c r="KQ161" s="199">
        <f t="shared" si="882"/>
        <v>10000</v>
      </c>
      <c r="KR161" s="128">
        <f t="shared" si="758"/>
        <v>0</v>
      </c>
      <c r="KS161" s="408">
        <f t="shared" si="759"/>
        <v>0</v>
      </c>
      <c r="KT161" s="45">
        <v>100</v>
      </c>
      <c r="KU161" s="46">
        <f t="shared" si="883"/>
        <v>1124.49</v>
      </c>
      <c r="KV161" s="46">
        <f t="shared" si="760"/>
        <v>0</v>
      </c>
      <c r="KW161" s="128">
        <f t="shared" si="761"/>
        <v>1124.49</v>
      </c>
      <c r="KX161" s="46">
        <f t="shared" si="762"/>
        <v>235.32669499731557</v>
      </c>
      <c r="KY161" s="46">
        <f t="shared" si="763"/>
        <v>889.16330500268441</v>
      </c>
      <c r="KZ161" s="51">
        <f t="shared" si="764"/>
        <v>140306.85369338666</v>
      </c>
      <c r="LA161" s="153">
        <f t="shared" si="1032"/>
        <v>134137.89801088787</v>
      </c>
      <c r="LB161" s="58">
        <f t="shared" si="995"/>
        <v>930.59633333333579</v>
      </c>
      <c r="LC161" s="52">
        <f t="shared" si="766"/>
        <v>0</v>
      </c>
      <c r="LD161" s="51">
        <f t="shared" si="767"/>
        <v>930.59633333333579</v>
      </c>
      <c r="LE161" s="51">
        <f t="shared" si="768"/>
        <v>130283.48666666659</v>
      </c>
      <c r="LF161" s="51">
        <f t="shared" si="1033"/>
        <v>124955.80799999973</v>
      </c>
      <c r="LG161" s="128">
        <f t="shared" si="769"/>
        <v>10000</v>
      </c>
      <c r="LH161" s="204">
        <f t="shared" si="770"/>
        <v>0</v>
      </c>
      <c r="LI161" s="479">
        <f t="shared" si="771"/>
        <v>-930.59633333333579</v>
      </c>
      <c r="LJ161" s="46">
        <f t="shared" si="884"/>
        <v>-1124.49</v>
      </c>
      <c r="LK161" s="46">
        <f t="shared" si="885"/>
        <v>-1124.49</v>
      </c>
      <c r="LL161" s="48"/>
      <c r="LN161" s="45">
        <v>100</v>
      </c>
      <c r="LO161" s="46">
        <f t="shared" si="772"/>
        <v>1123.1238136873469</v>
      </c>
      <c r="LP161" s="46">
        <f t="shared" si="1002"/>
        <v>0</v>
      </c>
      <c r="LQ161" s="46">
        <f t="shared" si="773"/>
        <v>1123.1238136873469</v>
      </c>
      <c r="LR161" s="46">
        <f t="shared" si="774"/>
        <v>235.04115986529027</v>
      </c>
      <c r="LS161" s="46">
        <f t="shared" si="775"/>
        <v>888.08265382205661</v>
      </c>
      <c r="LT161" s="51">
        <f t="shared" si="776"/>
        <v>140136.61326535209</v>
      </c>
      <c r="LU161" s="199">
        <f t="shared" si="886"/>
        <v>10000</v>
      </c>
      <c r="LV161" s="58">
        <f t="shared" si="777"/>
        <v>933.33033333333128</v>
      </c>
      <c r="LW161" s="52">
        <f t="shared" si="1003"/>
        <v>0</v>
      </c>
      <c r="LX161" s="51">
        <f t="shared" si="778"/>
        <v>933.33033333333128</v>
      </c>
      <c r="LY161" s="51">
        <f t="shared" si="779"/>
        <v>130666.24666666622</v>
      </c>
      <c r="LZ161" s="46">
        <f t="shared" si="887"/>
        <v>0</v>
      </c>
      <c r="MA161" s="199">
        <f t="shared" si="888"/>
        <v>10000</v>
      </c>
      <c r="MB161" s="468">
        <f t="shared" si="780"/>
        <v>-933.33033333333128</v>
      </c>
      <c r="MC161" s="46">
        <f t="shared" si="781"/>
        <v>-1123.1238136873469</v>
      </c>
      <c r="MD161" s="46">
        <f t="shared" si="782"/>
        <v>-1123.1238136873469</v>
      </c>
      <c r="ME161" s="48"/>
      <c r="MG161" s="45">
        <v>100</v>
      </c>
      <c r="MH161" s="46">
        <f t="shared" si="783"/>
        <v>1076.608661999408</v>
      </c>
      <c r="MI161" s="46">
        <f t="shared" si="1004"/>
        <v>0</v>
      </c>
      <c r="MJ161" s="46">
        <f t="shared" si="784"/>
        <v>1076.608661999408</v>
      </c>
      <c r="MK161" s="46">
        <f t="shared" si="785"/>
        <v>225.30672536145042</v>
      </c>
      <c r="ML161" s="46">
        <f t="shared" si="786"/>
        <v>851.30193663795762</v>
      </c>
      <c r="MM161" s="51">
        <f t="shared" si="787"/>
        <v>134332.73328023229</v>
      </c>
      <c r="MN161" s="199">
        <f t="shared" si="889"/>
        <v>10000</v>
      </c>
      <c r="MO161" s="58">
        <f t="shared" si="788"/>
        <v>889.32945707741396</v>
      </c>
      <c r="MP161" s="52">
        <f t="shared" si="1005"/>
        <v>0</v>
      </c>
      <c r="MQ161" s="51">
        <f t="shared" si="789"/>
        <v>889.32945707741396</v>
      </c>
      <c r="MR161" s="57">
        <f t="shared" si="790"/>
        <v>124506.12429225855</v>
      </c>
      <c r="MS161" s="199">
        <f t="shared" si="890"/>
        <v>10000</v>
      </c>
      <c r="MT161" s="468">
        <f t="shared" si="891"/>
        <v>-889.32945707741396</v>
      </c>
      <c r="MU161" s="46">
        <f t="shared" si="791"/>
        <v>-1076.608661999408</v>
      </c>
      <c r="MV161" s="46">
        <f t="shared" si="792"/>
        <v>-1076.608661999408</v>
      </c>
      <c r="MW161" s="48"/>
      <c r="MY161" s="45">
        <v>100</v>
      </c>
      <c r="MZ161" s="46">
        <f t="shared" si="793"/>
        <v>1076.608661999408</v>
      </c>
      <c r="NA161" s="46">
        <f t="shared" si="1006"/>
        <v>0</v>
      </c>
      <c r="NB161" s="128">
        <f t="shared" si="794"/>
        <v>1076.608661999408</v>
      </c>
      <c r="NC161" s="46">
        <f t="shared" si="795"/>
        <v>225.30672536145042</v>
      </c>
      <c r="ND161" s="46">
        <f t="shared" si="796"/>
        <v>851.30193663795762</v>
      </c>
      <c r="NE161" s="51">
        <f t="shared" si="797"/>
        <v>134332.73328023229</v>
      </c>
      <c r="NF161" s="153">
        <f t="shared" si="892"/>
        <v>10000</v>
      </c>
      <c r="NG161" s="45">
        <v>100</v>
      </c>
      <c r="NH161" s="46">
        <f t="shared" si="798"/>
        <v>1076.6099999999999</v>
      </c>
      <c r="NI161" s="46">
        <f t="shared" si="1007"/>
        <v>0</v>
      </c>
      <c r="NJ161" s="128">
        <f t="shared" si="893"/>
        <v>1076.6099999999999</v>
      </c>
      <c r="NK161" s="46">
        <f t="shared" si="894"/>
        <v>225.30646805877123</v>
      </c>
      <c r="NL161" s="46">
        <f t="shared" si="799"/>
        <v>851.3035319412287</v>
      </c>
      <c r="NM161" s="51">
        <f t="shared" si="800"/>
        <v>134332.57730332151</v>
      </c>
      <c r="NN161" s="58">
        <f t="shared" si="801"/>
        <v>888.78037499999857</v>
      </c>
      <c r="NO161" s="52">
        <f t="shared" si="1008"/>
        <v>0</v>
      </c>
      <c r="NP161" s="51">
        <f t="shared" si="802"/>
        <v>888.78037499999857</v>
      </c>
      <c r="NQ161" s="57">
        <f t="shared" si="803"/>
        <v>124563.60250000021</v>
      </c>
      <c r="NR161" s="153">
        <f t="shared" si="895"/>
        <v>10000</v>
      </c>
      <c r="NS161" s="469">
        <f t="shared" si="804"/>
        <v>-888.78037499999857</v>
      </c>
      <c r="NT161" s="46">
        <f t="shared" si="805"/>
        <v>-1076.6099999999999</v>
      </c>
      <c r="NU161" s="46">
        <f t="shared" si="806"/>
        <v>-1076.6099999999999</v>
      </c>
      <c r="NV161" s="48"/>
      <c r="NX161" s="45">
        <v>100</v>
      </c>
      <c r="NY161" s="46">
        <f t="shared" si="807"/>
        <v>1076.6456011701148</v>
      </c>
      <c r="NZ161" s="46">
        <f t="shared" si="1009"/>
        <v>0</v>
      </c>
      <c r="OA161" s="46">
        <f t="shared" si="808"/>
        <v>1076.6456011701148</v>
      </c>
      <c r="OB161" s="46">
        <f t="shared" si="809"/>
        <v>225.31445578744751</v>
      </c>
      <c r="OC161" s="46">
        <f t="shared" si="810"/>
        <v>851.33114538266727</v>
      </c>
      <c r="OD161" s="51">
        <f t="shared" si="811"/>
        <v>134337.34232708585</v>
      </c>
      <c r="OE161" s="57">
        <f t="shared" si="1034"/>
        <v>129433.93513928498</v>
      </c>
      <c r="OF161" s="153">
        <f t="shared" si="896"/>
        <v>10000</v>
      </c>
      <c r="OG161" s="58">
        <f t="shared" si="812"/>
        <v>889.48383333333379</v>
      </c>
      <c r="OH161" s="241">
        <f t="shared" si="1035"/>
        <v>0</v>
      </c>
      <c r="OI161" s="51">
        <f t="shared" si="813"/>
        <v>889.48383333333379</v>
      </c>
      <c r="OJ161" s="51">
        <f t="shared" si="814"/>
        <v>124527.73666666658</v>
      </c>
      <c r="OK161" s="153">
        <f t="shared" si="1036"/>
        <v>119999.99999999927</v>
      </c>
      <c r="OL161" s="153">
        <f t="shared" si="897"/>
        <v>10000</v>
      </c>
      <c r="OM161" s="468">
        <f t="shared" si="898"/>
        <v>-889.48383333333379</v>
      </c>
      <c r="ON161" s="46">
        <f t="shared" si="899"/>
        <v>-1076.6456011701148</v>
      </c>
      <c r="OO161" s="46">
        <f t="shared" si="815"/>
        <v>-1076.6456011701148</v>
      </c>
      <c r="OP161" s="48"/>
      <c r="OR161" s="45">
        <v>100</v>
      </c>
      <c r="OS161" s="46">
        <f t="shared" si="816"/>
        <v>1076.765700416463</v>
      </c>
      <c r="OT161" s="128">
        <f t="shared" si="1010"/>
        <v>0</v>
      </c>
      <c r="OU161" s="128">
        <f t="shared" si="817"/>
        <v>1076.765700416463</v>
      </c>
      <c r="OV161" s="46">
        <f t="shared" si="818"/>
        <v>225.33958949560781</v>
      </c>
      <c r="OW161" s="46">
        <f t="shared" si="819"/>
        <v>851.42611092085519</v>
      </c>
      <c r="OX161" s="51">
        <f t="shared" si="820"/>
        <v>134352.32758644383</v>
      </c>
      <c r="OY161" s="51">
        <f t="shared" si="1037"/>
        <v>130438.08507529447</v>
      </c>
      <c r="OZ161" s="153">
        <f t="shared" si="900"/>
        <v>10000</v>
      </c>
      <c r="PA161" s="45">
        <v>100</v>
      </c>
      <c r="PB161" s="46">
        <f t="shared" si="821"/>
        <v>1076.765700416463</v>
      </c>
      <c r="PC161" s="46">
        <f t="shared" si="1038"/>
        <v>0</v>
      </c>
      <c r="PD161" s="128">
        <f t="shared" si="822"/>
        <v>1076.765700416463</v>
      </c>
      <c r="PE161" s="46">
        <f t="shared" si="823"/>
        <v>225.33958949560781</v>
      </c>
      <c r="PF161" s="46">
        <f t="shared" si="824"/>
        <v>851.42611092085519</v>
      </c>
      <c r="PG161" s="51">
        <f t="shared" si="825"/>
        <v>134352.32758644383</v>
      </c>
      <c r="PH161" s="57">
        <f t="shared" si="1039"/>
        <v>130437.83481214213</v>
      </c>
      <c r="PI161" s="688">
        <f t="shared" si="826"/>
        <v>889.6533333333341</v>
      </c>
      <c r="PJ161" s="52">
        <f t="shared" si="1040"/>
        <v>0</v>
      </c>
      <c r="PK161" s="51">
        <f t="shared" si="827"/>
        <v>889.6533333333341</v>
      </c>
      <c r="PL161" s="57">
        <f t="shared" si="828"/>
        <v>124551.46666666701</v>
      </c>
      <c r="PM161" s="57">
        <f t="shared" si="1041"/>
        <v>121221.43200000003</v>
      </c>
      <c r="PN161" s="153">
        <f t="shared" si="901"/>
        <v>10000</v>
      </c>
      <c r="PO161" s="469">
        <f t="shared" si="829"/>
        <v>-889.6533333333341</v>
      </c>
      <c r="PP161" s="46">
        <f t="shared" si="830"/>
        <v>-1076.765700416463</v>
      </c>
      <c r="PQ161" s="46">
        <f t="shared" si="831"/>
        <v>-1076.765700416463</v>
      </c>
      <c r="PR161" s="48"/>
    </row>
    <row r="162" spans="2:434" hidden="1" x14ac:dyDescent="0.3">
      <c r="B162" s="45">
        <v>101</v>
      </c>
      <c r="C162" s="46">
        <f t="shared" si="596"/>
        <v>1111.77</v>
      </c>
      <c r="D162" s="46">
        <f t="shared" si="597"/>
        <v>100</v>
      </c>
      <c r="E162" s="46">
        <f t="shared" si="598"/>
        <v>1011.77</v>
      </c>
      <c r="F162" s="46">
        <f t="shared" si="599"/>
        <v>210.40296453969384</v>
      </c>
      <c r="G162" s="46">
        <f t="shared" si="600"/>
        <v>801.36703546030617</v>
      </c>
      <c r="H162" s="51">
        <f t="shared" si="601"/>
        <v>125440.41168835599</v>
      </c>
      <c r="I162" s="58">
        <f t="shared" si="602"/>
        <v>933.33333333333337</v>
      </c>
      <c r="J162" s="52">
        <f t="shared" si="603"/>
        <v>100</v>
      </c>
      <c r="K162" s="51">
        <f t="shared" si="604"/>
        <v>833.33333333333337</v>
      </c>
      <c r="L162" s="57">
        <f t="shared" si="605"/>
        <v>115833.33333333263</v>
      </c>
      <c r="M162" s="468">
        <f t="shared" si="832"/>
        <v>-933.33333333333337</v>
      </c>
      <c r="N162" s="46">
        <f t="shared" si="833"/>
        <v>-1111.77</v>
      </c>
      <c r="O162" s="47"/>
      <c r="P162" s="46">
        <f t="shared" si="834"/>
        <v>-1011.77</v>
      </c>
      <c r="Q162" s="48"/>
      <c r="R162" s="29"/>
      <c r="S162" s="29"/>
      <c r="T162" s="45">
        <v>101</v>
      </c>
      <c r="U162" s="46">
        <f t="shared" si="606"/>
        <v>1129.69</v>
      </c>
      <c r="V162" s="46">
        <f t="shared" si="607"/>
        <v>117.92</v>
      </c>
      <c r="W162" s="46">
        <f t="shared" si="835"/>
        <v>1011.77</v>
      </c>
      <c r="X162" s="46">
        <f t="shared" si="608"/>
        <v>210.40296453969384</v>
      </c>
      <c r="Y162" s="46">
        <f t="shared" si="609"/>
        <v>801.36703546030617</v>
      </c>
      <c r="Z162" s="51">
        <f t="shared" si="610"/>
        <v>125440.41168835599</v>
      </c>
      <c r="AA162" s="58">
        <f t="shared" si="611"/>
        <v>942.31333333333339</v>
      </c>
      <c r="AB162" s="52">
        <f t="shared" si="612"/>
        <v>108.98</v>
      </c>
      <c r="AC162" s="51">
        <f t="shared" si="613"/>
        <v>833.33333333333337</v>
      </c>
      <c r="AD162" s="57">
        <f t="shared" si="614"/>
        <v>115833.33333333263</v>
      </c>
      <c r="AE162" s="468">
        <f t="shared" si="836"/>
        <v>-942.31333333333339</v>
      </c>
      <c r="AF162" s="46">
        <f t="shared" si="615"/>
        <v>-1129.69</v>
      </c>
      <c r="AG162" s="47"/>
      <c r="AH162" s="46">
        <f t="shared" si="837"/>
        <v>-1011.77</v>
      </c>
      <c r="AI162" s="48"/>
      <c r="AJ162" s="29"/>
      <c r="AK162" s="45">
        <v>101</v>
      </c>
      <c r="AL162" s="46">
        <f t="shared" si="616"/>
        <v>1117.72</v>
      </c>
      <c r="AM162" s="46"/>
      <c r="AN162" s="46"/>
      <c r="AO162" s="46">
        <f t="shared" si="617"/>
        <v>118.68</v>
      </c>
      <c r="AP162" s="128">
        <f t="shared" si="618"/>
        <v>999.04</v>
      </c>
      <c r="AQ162" s="128"/>
      <c r="AR162" s="128"/>
      <c r="AS162" s="46">
        <f t="shared" si="619"/>
        <v>218.79264940129352</v>
      </c>
      <c r="AT162" s="46">
        <f t="shared" si="620"/>
        <v>780.24735059870648</v>
      </c>
      <c r="AU162" s="51"/>
      <c r="AV162" s="51"/>
      <c r="AW162" s="51">
        <f t="shared" si="621"/>
        <v>130495.3422901774</v>
      </c>
      <c r="AX162" s="58">
        <f t="shared" si="622"/>
        <v>927.38215694565588</v>
      </c>
      <c r="AY162" s="52"/>
      <c r="AZ162" s="52"/>
      <c r="BA162" s="52">
        <f t="shared" si="623"/>
        <v>110.2</v>
      </c>
      <c r="BB162" s="51">
        <f t="shared" si="624"/>
        <v>817.18215694565583</v>
      </c>
      <c r="BC162" s="51"/>
      <c r="BD162" s="51"/>
      <c r="BE162" s="57">
        <f t="shared" si="625"/>
        <v>121084.64214848873</v>
      </c>
      <c r="BF162" s="468">
        <f t="shared" si="626"/>
        <v>-927.38215694565588</v>
      </c>
      <c r="BG162" s="46">
        <f t="shared" si="627"/>
        <v>-1117.72</v>
      </c>
      <c r="BH162" s="46">
        <f t="shared" si="628"/>
        <v>-999.04</v>
      </c>
      <c r="BI162" s="48"/>
      <c r="BJ162" s="12"/>
      <c r="BK162" s="45">
        <v>101</v>
      </c>
      <c r="BL162" s="46">
        <f t="shared" si="838"/>
        <v>1127.73</v>
      </c>
      <c r="BM162" s="46">
        <f t="shared" si="839"/>
        <v>115.96</v>
      </c>
      <c r="BN162" s="46">
        <f t="shared" si="840"/>
        <v>1011.77</v>
      </c>
      <c r="BO162" s="46">
        <f t="shared" si="629"/>
        <v>210.40296453969384</v>
      </c>
      <c r="BP162" s="46">
        <f t="shared" si="630"/>
        <v>801.36703546030617</v>
      </c>
      <c r="BQ162" s="51">
        <f t="shared" si="631"/>
        <v>125440.41168835599</v>
      </c>
      <c r="BR162" s="57">
        <f t="shared" si="1011"/>
        <v>129433.93513928498</v>
      </c>
      <c r="BS162" s="58">
        <f t="shared" si="632"/>
        <v>940.83333333333337</v>
      </c>
      <c r="BT162" s="52">
        <f t="shared" si="841"/>
        <v>107.5</v>
      </c>
      <c r="BU162" s="51">
        <f t="shared" si="633"/>
        <v>833.33333333333337</v>
      </c>
      <c r="BV162" s="51">
        <f t="shared" si="634"/>
        <v>115833.33333333263</v>
      </c>
      <c r="BW162" s="153">
        <f t="shared" si="1012"/>
        <v>119999.99999999927</v>
      </c>
      <c r="BX162" s="468">
        <f t="shared" si="842"/>
        <v>-940.83333333333337</v>
      </c>
      <c r="BY162" s="46">
        <f t="shared" si="843"/>
        <v>-1127.73</v>
      </c>
      <c r="BZ162" s="46">
        <f t="shared" si="635"/>
        <v>-1011.77</v>
      </c>
      <c r="CA162" s="48"/>
      <c r="CB162" s="29"/>
      <c r="CC162" s="45">
        <v>101</v>
      </c>
      <c r="CD162" s="128">
        <f t="shared" si="636"/>
        <v>1117.6300000000001</v>
      </c>
      <c r="CE162" s="46">
        <f t="shared" si="844"/>
        <v>116.92</v>
      </c>
      <c r="CF162" s="128">
        <f t="shared" si="637"/>
        <v>1000.71</v>
      </c>
      <c r="CG162" s="46">
        <f t="shared" si="845"/>
        <v>218.36921759560758</v>
      </c>
      <c r="CH162" s="46">
        <f t="shared" si="638"/>
        <v>782.34078240439248</v>
      </c>
      <c r="CI162" s="51">
        <f t="shared" si="639"/>
        <v>130239.18977496016</v>
      </c>
      <c r="CJ162" s="199">
        <f t="shared" si="1013"/>
        <v>134137.89801088787</v>
      </c>
      <c r="CK162" s="153">
        <f t="shared" si="846"/>
        <v>10000</v>
      </c>
      <c r="CL162" s="45">
        <v>101</v>
      </c>
      <c r="CM162" s="46">
        <f t="shared" si="847"/>
        <v>1117.6300000000001</v>
      </c>
      <c r="CN162" s="128">
        <f t="shared" si="640"/>
        <v>116.92</v>
      </c>
      <c r="CO162" s="128">
        <f t="shared" si="641"/>
        <v>1000.71</v>
      </c>
      <c r="CP162" s="46">
        <f t="shared" si="642"/>
        <v>218.36921759560758</v>
      </c>
      <c r="CQ162" s="46">
        <f t="shared" si="643"/>
        <v>782.34078240439248</v>
      </c>
      <c r="CR162" s="51">
        <f t="shared" si="644"/>
        <v>130239.18977496016</v>
      </c>
      <c r="CS162" s="153">
        <f t="shared" si="1014"/>
        <v>134137.89801088787</v>
      </c>
      <c r="CT162" s="58">
        <f t="shared" si="645"/>
        <v>927.86033333333398</v>
      </c>
      <c r="CU162" s="52">
        <f t="shared" si="848"/>
        <v>108.9</v>
      </c>
      <c r="CV162" s="51">
        <f t="shared" si="849"/>
        <v>818.96033333333401</v>
      </c>
      <c r="CW162" s="51">
        <f t="shared" si="646"/>
        <v>120861.00633333305</v>
      </c>
      <c r="CX162" s="57">
        <f t="shared" si="1015"/>
        <v>124955.80799999973</v>
      </c>
      <c r="CY162" s="153">
        <f t="shared" si="850"/>
        <v>10000</v>
      </c>
      <c r="CZ162" s="479">
        <f t="shared" si="647"/>
        <v>-927.86033333333398</v>
      </c>
      <c r="DA162" s="46">
        <f t="shared" si="851"/>
        <v>-1117.6300000000001</v>
      </c>
      <c r="DB162" s="46">
        <f t="shared" si="852"/>
        <v>-1000.71</v>
      </c>
      <c r="DC162" s="48"/>
      <c r="DE162" s="45">
        <v>101</v>
      </c>
      <c r="DF162" s="46">
        <f t="shared" si="648"/>
        <v>1110.0899999999999</v>
      </c>
      <c r="DG162" s="46">
        <f t="shared" si="1016"/>
        <v>98.32</v>
      </c>
      <c r="DH162" s="46">
        <f t="shared" si="649"/>
        <v>1011.77</v>
      </c>
      <c r="DI162" s="46">
        <f t="shared" si="650"/>
        <v>210.40296453969384</v>
      </c>
      <c r="DJ162" s="46">
        <f t="shared" si="651"/>
        <v>801.36703546030617</v>
      </c>
      <c r="DK162" s="51">
        <f t="shared" si="652"/>
        <v>125440.41168835599</v>
      </c>
      <c r="DL162" s="58">
        <f t="shared" si="653"/>
        <v>931.65333333333342</v>
      </c>
      <c r="DM162" s="52">
        <f t="shared" si="1017"/>
        <v>98.32</v>
      </c>
      <c r="DN162" s="51">
        <f t="shared" si="654"/>
        <v>833.33333333333337</v>
      </c>
      <c r="DO162" s="57">
        <f t="shared" si="655"/>
        <v>115833.33333333263</v>
      </c>
      <c r="DP162" s="468">
        <f t="shared" si="853"/>
        <v>-931.65333333333342</v>
      </c>
      <c r="DQ162" s="46">
        <f t="shared" si="854"/>
        <v>-1110.0899999999999</v>
      </c>
      <c r="DR162" s="47"/>
      <c r="DS162" s="46">
        <f t="shared" si="855"/>
        <v>-1011.77</v>
      </c>
      <c r="DT162" s="48"/>
      <c r="DU162" s="29"/>
      <c r="DV162" s="45">
        <v>101</v>
      </c>
      <c r="DW162" s="46">
        <f t="shared" si="856"/>
        <v>1073.83</v>
      </c>
      <c r="DX162" s="46">
        <f t="shared" si="1018"/>
        <v>62.06</v>
      </c>
      <c r="DY162" s="46">
        <f t="shared" si="857"/>
        <v>1011.77</v>
      </c>
      <c r="DZ162" s="46">
        <f t="shared" si="656"/>
        <v>210.40296453969384</v>
      </c>
      <c r="EA162" s="46">
        <f t="shared" si="657"/>
        <v>801.36703546030617</v>
      </c>
      <c r="EB162" s="51">
        <f t="shared" si="658"/>
        <v>125440.41168835599</v>
      </c>
      <c r="EC162" s="58">
        <f t="shared" si="659"/>
        <v>890.68333333333339</v>
      </c>
      <c r="ED162" s="52">
        <f t="shared" si="1019"/>
        <v>57.349999999999994</v>
      </c>
      <c r="EE162" s="51">
        <f t="shared" si="660"/>
        <v>833.33333333333337</v>
      </c>
      <c r="EF162" s="57">
        <f t="shared" si="661"/>
        <v>115833.33333333263</v>
      </c>
      <c r="EG162" s="468">
        <f t="shared" si="858"/>
        <v>-890.68333333333339</v>
      </c>
      <c r="EH162" s="46">
        <f t="shared" si="859"/>
        <v>-1073.83</v>
      </c>
      <c r="EI162" s="47"/>
      <c r="EJ162" s="46">
        <f t="shared" si="860"/>
        <v>-1011.77</v>
      </c>
      <c r="EK162" s="48"/>
      <c r="EL162" s="29"/>
      <c r="EM162" s="45">
        <v>101</v>
      </c>
      <c r="EN162" s="46">
        <f t="shared" si="996"/>
        <v>1058.0868689014749</v>
      </c>
      <c r="EO162" s="46">
        <f t="shared" si="1020"/>
        <v>62.62</v>
      </c>
      <c r="EP162" s="128">
        <f t="shared" si="662"/>
        <v>995.46686890147487</v>
      </c>
      <c r="EQ162" s="46">
        <f t="shared" si="663"/>
        <v>212.31346022099743</v>
      </c>
      <c r="ER162" s="46">
        <f t="shared" si="664"/>
        <v>783.15340868047747</v>
      </c>
      <c r="ES162" s="51">
        <f t="shared" si="665"/>
        <v>126604.92272391799</v>
      </c>
      <c r="ET162" s="153">
        <f t="shared" si="861"/>
        <v>10000</v>
      </c>
      <c r="EU162" s="45">
        <v>101</v>
      </c>
      <c r="EV162" s="46">
        <f t="shared" si="666"/>
        <v>1058.0899999999999</v>
      </c>
      <c r="EW162" s="46">
        <f t="shared" si="1021"/>
        <v>62.62</v>
      </c>
      <c r="EX162" s="128">
        <f t="shared" si="667"/>
        <v>995.47</v>
      </c>
      <c r="EY162" s="46">
        <f t="shared" si="668"/>
        <v>212.31287535635866</v>
      </c>
      <c r="EZ162" s="46">
        <f t="shared" si="669"/>
        <v>783.1571246436414</v>
      </c>
      <c r="FA162" s="51">
        <f t="shared" si="670"/>
        <v>126604.56808917156</v>
      </c>
      <c r="FB162" s="58">
        <f t="shared" si="671"/>
        <v>874.86920833333363</v>
      </c>
      <c r="FC162" s="52">
        <f t="shared" si="1022"/>
        <v>58.010000000000005</v>
      </c>
      <c r="FD162" s="51">
        <f t="shared" si="862"/>
        <v>816.85920833333364</v>
      </c>
      <c r="FE162" s="57">
        <f t="shared" si="672"/>
        <v>117187.76995833317</v>
      </c>
      <c r="FF162" s="153">
        <f t="shared" si="863"/>
        <v>10000</v>
      </c>
      <c r="FG162" s="469">
        <f t="shared" si="673"/>
        <v>-874.86920833333363</v>
      </c>
      <c r="FH162" s="46">
        <f t="shared" si="674"/>
        <v>-1058.0899999999999</v>
      </c>
      <c r="FI162" s="46">
        <f t="shared" si="675"/>
        <v>-995.47</v>
      </c>
      <c r="FJ162" s="48"/>
      <c r="FL162" s="45">
        <v>101</v>
      </c>
      <c r="FM162" s="46">
        <f t="shared" si="864"/>
        <v>1075.4000000000001</v>
      </c>
      <c r="FN162" s="46">
        <f t="shared" si="997"/>
        <v>63.629999999999995</v>
      </c>
      <c r="FO162" s="46">
        <f t="shared" si="865"/>
        <v>1011.77</v>
      </c>
      <c r="FP162" s="46">
        <f t="shared" si="676"/>
        <v>210.40296453969384</v>
      </c>
      <c r="FQ162" s="46">
        <f t="shared" si="677"/>
        <v>801.36703546030617</v>
      </c>
      <c r="FR162" s="51">
        <f t="shared" si="678"/>
        <v>125440.41168835599</v>
      </c>
      <c r="FS162" s="57">
        <f t="shared" si="1023"/>
        <v>129433.93513928498</v>
      </c>
      <c r="FT162" s="58">
        <f t="shared" si="679"/>
        <v>892.31333333333339</v>
      </c>
      <c r="FU162" s="241">
        <f t="shared" si="998"/>
        <v>58.98</v>
      </c>
      <c r="FV162" s="51">
        <f t="shared" si="680"/>
        <v>833.33333333333337</v>
      </c>
      <c r="FW162" s="51">
        <f t="shared" si="681"/>
        <v>115833.33333333263</v>
      </c>
      <c r="FX162" s="153">
        <f t="shared" si="1024"/>
        <v>119999.99999999927</v>
      </c>
      <c r="FY162" s="468">
        <f t="shared" si="866"/>
        <v>-892.31333333333339</v>
      </c>
      <c r="FZ162" s="46">
        <f t="shared" si="867"/>
        <v>-1075.4000000000001</v>
      </c>
      <c r="GA162" s="46">
        <f t="shared" si="682"/>
        <v>-1011.77</v>
      </c>
      <c r="GB162" s="48"/>
      <c r="GD162" s="45">
        <v>101</v>
      </c>
      <c r="GE162" s="46">
        <f t="shared" si="999"/>
        <v>1060.0875939185617</v>
      </c>
      <c r="GF162" s="128">
        <f t="shared" si="1025"/>
        <v>64.12</v>
      </c>
      <c r="GG162" s="128">
        <f t="shared" ref="GG162:GG225" si="1042">IF(AND($H$7="Oui",GD162=$I$7),GI162+GH162,GE162-GF162)</f>
        <v>995.96759391856165</v>
      </c>
      <c r="GH162" s="46">
        <f t="shared" si="684"/>
        <v>212.19334595201653</v>
      </c>
      <c r="GI162" s="46">
        <f t="shared" si="685"/>
        <v>783.77424796654509</v>
      </c>
      <c r="GJ162" s="51">
        <f t="shared" si="686"/>
        <v>126532.23332324336</v>
      </c>
      <c r="GK162" s="51">
        <f t="shared" si="1026"/>
        <v>130438.08507529447</v>
      </c>
      <c r="GL162" s="153">
        <f t="shared" si="868"/>
        <v>10000</v>
      </c>
      <c r="GM162" s="45">
        <v>101</v>
      </c>
      <c r="GN162" s="46">
        <f t="shared" si="687"/>
        <v>1060.0899999999999</v>
      </c>
      <c r="GO162" s="46">
        <f t="shared" si="1000"/>
        <v>64.12</v>
      </c>
      <c r="GP162" s="128">
        <f t="shared" si="869"/>
        <v>995.97</v>
      </c>
      <c r="GQ162" s="46">
        <f t="shared" si="688"/>
        <v>212.19290997841264</v>
      </c>
      <c r="GR162" s="46">
        <f t="shared" si="689"/>
        <v>783.77709002158736</v>
      </c>
      <c r="GS162" s="51">
        <f t="shared" si="690"/>
        <v>126531.96889702599</v>
      </c>
      <c r="GT162" s="57">
        <f t="shared" si="1027"/>
        <v>130437.83481214213</v>
      </c>
      <c r="GU162" s="58">
        <f t="shared" si="691"/>
        <v>876.92633333333197</v>
      </c>
      <c r="GV162" s="52">
        <f t="shared" si="1001"/>
        <v>59.59</v>
      </c>
      <c r="GW162" s="51">
        <f t="shared" si="870"/>
        <v>817.33633333333194</v>
      </c>
      <c r="GX162" s="57">
        <f t="shared" si="692"/>
        <v>117134.7503333334</v>
      </c>
      <c r="GY162" s="57">
        <f t="shared" si="1028"/>
        <v>121221.43200000003</v>
      </c>
      <c r="GZ162" s="153">
        <f t="shared" si="871"/>
        <v>10000</v>
      </c>
      <c r="HA162" s="469">
        <f t="shared" si="693"/>
        <v>-876.92633333333197</v>
      </c>
      <c r="HB162" s="46">
        <f t="shared" si="694"/>
        <v>-1060.0899999999999</v>
      </c>
      <c r="HC162" s="46">
        <f t="shared" si="695"/>
        <v>-995.97</v>
      </c>
      <c r="HD162" s="48"/>
      <c r="HF162" s="45">
        <v>101</v>
      </c>
      <c r="HG162" s="46">
        <f t="shared" si="696"/>
        <v>1123.8775326810628</v>
      </c>
      <c r="HH162" s="46">
        <f t="shared" si="697"/>
        <v>0</v>
      </c>
      <c r="HI162" s="46">
        <f t="shared" si="698"/>
        <v>1123.8775326810628</v>
      </c>
      <c r="HJ162" s="46">
        <f t="shared" si="699"/>
        <v>233.71776295655457</v>
      </c>
      <c r="HK162" s="46">
        <f t="shared" si="700"/>
        <v>890.15976972450824</v>
      </c>
      <c r="HL162" s="51">
        <f t="shared" si="701"/>
        <v>139340.49800420823</v>
      </c>
      <c r="HM162" s="153">
        <f t="shared" si="872"/>
        <v>10000</v>
      </c>
      <c r="HN162" s="58">
        <f t="shared" si="702"/>
        <v>933.33333333333724</v>
      </c>
      <c r="HO162" s="52">
        <f t="shared" si="703"/>
        <v>0</v>
      </c>
      <c r="HP162" s="51">
        <f t="shared" si="704"/>
        <v>933.33333333333724</v>
      </c>
      <c r="HQ162" s="57">
        <f t="shared" si="705"/>
        <v>129733.33333333235</v>
      </c>
      <c r="HR162" s="153">
        <f t="shared" si="873"/>
        <v>10000</v>
      </c>
      <c r="HS162" s="468">
        <f t="shared" si="706"/>
        <v>-933.33333333333724</v>
      </c>
      <c r="HT162" s="46">
        <f t="shared" si="707"/>
        <v>-1123.8775326810628</v>
      </c>
      <c r="HU162" s="46">
        <f t="shared" si="708"/>
        <v>-1123.8775326810628</v>
      </c>
      <c r="HV162" s="48"/>
      <c r="HW162" s="29"/>
      <c r="HX162" s="45">
        <v>101</v>
      </c>
      <c r="HY162" s="128">
        <f t="shared" si="709"/>
        <v>1124.3399999999999</v>
      </c>
      <c r="HZ162" s="46">
        <f t="shared" si="710"/>
        <v>0</v>
      </c>
      <c r="IA162" s="46">
        <f t="shared" si="711"/>
        <v>1124.3399999999999</v>
      </c>
      <c r="IB162" s="46">
        <f t="shared" si="712"/>
        <v>233.82001342243598</v>
      </c>
      <c r="IC162" s="46">
        <f t="shared" si="713"/>
        <v>890.51998657756394</v>
      </c>
      <c r="ID162" s="51">
        <f t="shared" si="714"/>
        <v>139401.48806688402</v>
      </c>
      <c r="IE162" s="153">
        <f t="shared" si="874"/>
        <v>10000</v>
      </c>
      <c r="IF162" s="58">
        <f t="shared" si="715"/>
        <v>930.14625019664186</v>
      </c>
      <c r="IG162" s="52">
        <f t="shared" si="716"/>
        <v>0</v>
      </c>
      <c r="IH162" s="51">
        <f t="shared" si="717"/>
        <v>930.14625019664186</v>
      </c>
      <c r="II162" s="57">
        <f t="shared" si="875"/>
        <v>129290.32873013924</v>
      </c>
      <c r="IJ162" s="153">
        <f t="shared" si="876"/>
        <v>10000</v>
      </c>
      <c r="IK162" s="468">
        <f t="shared" si="718"/>
        <v>-930.14625019664186</v>
      </c>
      <c r="IL162" s="46">
        <f t="shared" si="719"/>
        <v>-1124.3399999999999</v>
      </c>
      <c r="IM162" s="46">
        <f t="shared" si="720"/>
        <v>-1124.3399999999999</v>
      </c>
      <c r="IN162" s="48"/>
      <c r="IO162" s="53">
        <f t="shared" si="721"/>
        <v>0</v>
      </c>
      <c r="IQ162" s="45">
        <v>101</v>
      </c>
      <c r="IR162" s="128">
        <f t="shared" si="722"/>
        <v>1126.4568749999989</v>
      </c>
      <c r="IS162" s="128">
        <f t="shared" si="723"/>
        <v>0</v>
      </c>
      <c r="IT162" s="128">
        <f t="shared" si="724"/>
        <v>1126.4568749999989</v>
      </c>
      <c r="IU162" s="46">
        <f t="shared" si="902"/>
        <v>234.25</v>
      </c>
      <c r="IV162" s="46">
        <f t="shared" si="725"/>
        <v>892.20687499999894</v>
      </c>
      <c r="IW162" s="51">
        <f t="shared" si="726"/>
        <v>139660.27562500018</v>
      </c>
      <c r="IX162" s="199">
        <f t="shared" si="877"/>
        <v>10000</v>
      </c>
      <c r="IY162" s="128">
        <f t="shared" si="727"/>
        <v>0</v>
      </c>
      <c r="IZ162" s="408">
        <f t="shared" si="728"/>
        <v>0</v>
      </c>
      <c r="JA162" s="58">
        <f t="shared" si="729"/>
        <v>931.95916666666494</v>
      </c>
      <c r="JB162" s="52">
        <f t="shared" si="730"/>
        <v>0</v>
      </c>
      <c r="JC162" s="51">
        <f t="shared" si="731"/>
        <v>931.95916666666494</v>
      </c>
      <c r="JD162" s="57">
        <f t="shared" si="732"/>
        <v>129542.32416666677</v>
      </c>
      <c r="JE162" s="280">
        <f t="shared" si="733"/>
        <v>10000</v>
      </c>
      <c r="JF162" s="280">
        <f t="shared" si="734"/>
        <v>0</v>
      </c>
      <c r="JG162" s="468">
        <f t="shared" si="735"/>
        <v>-931.95916666666494</v>
      </c>
      <c r="JH162" s="46">
        <f t="shared" si="736"/>
        <v>-1126.4568749999989</v>
      </c>
      <c r="JI162" s="46">
        <f t="shared" si="737"/>
        <v>-1126.4568749999989</v>
      </c>
      <c r="JJ162" s="48"/>
      <c r="JL162" s="45">
        <v>101</v>
      </c>
      <c r="JM162" s="46">
        <f t="shared" si="738"/>
        <v>1124.4930833333331</v>
      </c>
      <c r="JN162" s="46">
        <f t="shared" si="739"/>
        <v>0</v>
      </c>
      <c r="JO162" s="128">
        <f t="shared" si="740"/>
        <v>1124.4930833333331</v>
      </c>
      <c r="JP162" s="46">
        <f t="shared" si="878"/>
        <v>233.85</v>
      </c>
      <c r="JQ162" s="46">
        <f t="shared" si="741"/>
        <v>890.64308333333304</v>
      </c>
      <c r="JR162" s="51">
        <f t="shared" si="742"/>
        <v>139416.82858333329</v>
      </c>
      <c r="JS162" s="51">
        <f t="shared" si="1029"/>
        <v>129433.93513928498</v>
      </c>
      <c r="JT162" s="199">
        <f t="shared" si="879"/>
        <v>10000</v>
      </c>
      <c r="JU162" s="128">
        <f t="shared" si="743"/>
        <v>0</v>
      </c>
      <c r="JV162" s="408">
        <f t="shared" si="744"/>
        <v>0</v>
      </c>
      <c r="JW162" s="58">
        <f t="shared" si="745"/>
        <v>930.37233333333074</v>
      </c>
      <c r="JX162" s="52">
        <f t="shared" si="746"/>
        <v>0</v>
      </c>
      <c r="JY162" s="51">
        <f t="shared" si="747"/>
        <v>930.37233333333074</v>
      </c>
      <c r="JZ162" s="51">
        <f t="shared" si="748"/>
        <v>129321.75433333372</v>
      </c>
      <c r="KA162" s="199">
        <f t="shared" si="1030"/>
        <v>119999.99999999927</v>
      </c>
      <c r="KB162" s="128">
        <f t="shared" si="880"/>
        <v>10000</v>
      </c>
      <c r="KC162" s="204">
        <f t="shared" si="749"/>
        <v>0</v>
      </c>
      <c r="KD162" s="468">
        <f t="shared" si="881"/>
        <v>-930.37233333333074</v>
      </c>
      <c r="KE162" s="46">
        <f t="shared" si="750"/>
        <v>-1124.4930833333331</v>
      </c>
      <c r="KF162" s="46">
        <f t="shared" si="751"/>
        <v>-1124.4930833333331</v>
      </c>
      <c r="KG162" s="48"/>
      <c r="KI162" s="45">
        <v>101</v>
      </c>
      <c r="KJ162" s="46">
        <f t="shared" si="752"/>
        <v>1124.4890404061762</v>
      </c>
      <c r="KK162" s="46">
        <f t="shared" si="753"/>
        <v>0</v>
      </c>
      <c r="KL162" s="128">
        <f t="shared" si="754"/>
        <v>1124.4890404061762</v>
      </c>
      <c r="KM162" s="46">
        <f t="shared" si="755"/>
        <v>233.84493003071444</v>
      </c>
      <c r="KN162" s="46">
        <f t="shared" si="756"/>
        <v>890.64411037546176</v>
      </c>
      <c r="KO162" s="51">
        <f t="shared" si="757"/>
        <v>139416.31390805321</v>
      </c>
      <c r="KP162" s="199">
        <f t="shared" si="1031"/>
        <v>134137.89801088787</v>
      </c>
      <c r="KQ162" s="199">
        <f t="shared" si="882"/>
        <v>10000</v>
      </c>
      <c r="KR162" s="128">
        <f t="shared" si="758"/>
        <v>0</v>
      </c>
      <c r="KS162" s="408">
        <f t="shared" si="759"/>
        <v>0</v>
      </c>
      <c r="KT162" s="45">
        <v>101</v>
      </c>
      <c r="KU162" s="46">
        <f t="shared" si="883"/>
        <v>1124.49</v>
      </c>
      <c r="KV162" s="46">
        <f t="shared" si="760"/>
        <v>0</v>
      </c>
      <c r="KW162" s="128">
        <f t="shared" si="761"/>
        <v>1124.49</v>
      </c>
      <c r="KX162" s="46">
        <f t="shared" si="762"/>
        <v>233.84475615564443</v>
      </c>
      <c r="KY162" s="46">
        <f t="shared" si="763"/>
        <v>890.6452438443556</v>
      </c>
      <c r="KZ162" s="51">
        <f t="shared" si="764"/>
        <v>139416.20844954229</v>
      </c>
      <c r="LA162" s="153">
        <f t="shared" si="1032"/>
        <v>134137.89801088787</v>
      </c>
      <c r="LB162" s="58">
        <f t="shared" si="995"/>
        <v>930.59633333333579</v>
      </c>
      <c r="LC162" s="52">
        <f t="shared" si="766"/>
        <v>0</v>
      </c>
      <c r="LD162" s="51">
        <f t="shared" si="767"/>
        <v>930.59633333333579</v>
      </c>
      <c r="LE162" s="51">
        <f t="shared" si="768"/>
        <v>129352.89033333326</v>
      </c>
      <c r="LF162" s="51">
        <f t="shared" si="1033"/>
        <v>124955.80799999973</v>
      </c>
      <c r="LG162" s="128">
        <f t="shared" si="769"/>
        <v>10000</v>
      </c>
      <c r="LH162" s="204">
        <f t="shared" si="770"/>
        <v>0</v>
      </c>
      <c r="LI162" s="479">
        <f t="shared" si="771"/>
        <v>-930.59633333333579</v>
      </c>
      <c r="LJ162" s="46">
        <f t="shared" si="884"/>
        <v>-1124.49</v>
      </c>
      <c r="LK162" s="46">
        <f t="shared" si="885"/>
        <v>-1124.49</v>
      </c>
      <c r="LL162" s="48"/>
      <c r="LN162" s="45">
        <v>101</v>
      </c>
      <c r="LO162" s="46">
        <f t="shared" si="772"/>
        <v>1123.1238136873469</v>
      </c>
      <c r="LP162" s="46">
        <f t="shared" si="1002"/>
        <v>0</v>
      </c>
      <c r="LQ162" s="46">
        <f t="shared" si="773"/>
        <v>1123.1238136873469</v>
      </c>
      <c r="LR162" s="46">
        <f t="shared" si="774"/>
        <v>233.56102210892016</v>
      </c>
      <c r="LS162" s="46">
        <f t="shared" si="775"/>
        <v>889.56279157842675</v>
      </c>
      <c r="LT162" s="51">
        <f t="shared" si="776"/>
        <v>139247.05047377368</v>
      </c>
      <c r="LU162" s="199">
        <f t="shared" si="886"/>
        <v>10000</v>
      </c>
      <c r="LV162" s="58">
        <f t="shared" si="777"/>
        <v>933.33033333333128</v>
      </c>
      <c r="LW162" s="52">
        <f t="shared" si="1003"/>
        <v>0</v>
      </c>
      <c r="LX162" s="51">
        <f t="shared" si="778"/>
        <v>933.33033333333128</v>
      </c>
      <c r="LY162" s="51">
        <f t="shared" si="779"/>
        <v>129732.91633333289</v>
      </c>
      <c r="LZ162" s="46">
        <f t="shared" si="887"/>
        <v>0</v>
      </c>
      <c r="MA162" s="199">
        <f t="shared" si="888"/>
        <v>10000</v>
      </c>
      <c r="MB162" s="468">
        <f t="shared" si="780"/>
        <v>-933.33033333333128</v>
      </c>
      <c r="MC162" s="46">
        <f t="shared" si="781"/>
        <v>-1123.1238136873469</v>
      </c>
      <c r="MD162" s="46">
        <f t="shared" si="782"/>
        <v>-1123.1238136873469</v>
      </c>
      <c r="ME162" s="48"/>
      <c r="MG162" s="45">
        <v>101</v>
      </c>
      <c r="MH162" s="46">
        <f t="shared" si="783"/>
        <v>1076.608661999408</v>
      </c>
      <c r="MI162" s="46">
        <f t="shared" si="1004"/>
        <v>0</v>
      </c>
      <c r="MJ162" s="46">
        <f t="shared" si="784"/>
        <v>1076.608661999408</v>
      </c>
      <c r="MK162" s="46">
        <f t="shared" si="785"/>
        <v>223.88788880038715</v>
      </c>
      <c r="ML162" s="46">
        <f t="shared" si="786"/>
        <v>852.72077319902087</v>
      </c>
      <c r="MM162" s="51">
        <f t="shared" si="787"/>
        <v>133480.01250703327</v>
      </c>
      <c r="MN162" s="199">
        <f t="shared" si="889"/>
        <v>10000</v>
      </c>
      <c r="MO162" s="58">
        <f t="shared" si="788"/>
        <v>889.32945707741396</v>
      </c>
      <c r="MP162" s="52">
        <f t="shared" si="1005"/>
        <v>0</v>
      </c>
      <c r="MQ162" s="51">
        <f t="shared" si="789"/>
        <v>889.32945707741396</v>
      </c>
      <c r="MR162" s="57">
        <f t="shared" si="790"/>
        <v>123616.79483518114</v>
      </c>
      <c r="MS162" s="199">
        <f t="shared" si="890"/>
        <v>10000</v>
      </c>
      <c r="MT162" s="468">
        <f t="shared" si="891"/>
        <v>-889.32945707741396</v>
      </c>
      <c r="MU162" s="46">
        <f t="shared" si="791"/>
        <v>-1076.608661999408</v>
      </c>
      <c r="MV162" s="46">
        <f t="shared" si="792"/>
        <v>-1076.608661999408</v>
      </c>
      <c r="MW162" s="48"/>
      <c r="MY162" s="45">
        <v>101</v>
      </c>
      <c r="MZ162" s="46">
        <f t="shared" si="793"/>
        <v>1076.608661999408</v>
      </c>
      <c r="NA162" s="46">
        <f t="shared" si="1006"/>
        <v>0</v>
      </c>
      <c r="NB162" s="128">
        <f t="shared" si="794"/>
        <v>1076.608661999408</v>
      </c>
      <c r="NC162" s="46">
        <f t="shared" si="795"/>
        <v>223.88788880038715</v>
      </c>
      <c r="ND162" s="46">
        <f t="shared" si="796"/>
        <v>852.72077319902087</v>
      </c>
      <c r="NE162" s="51">
        <f t="shared" si="797"/>
        <v>133480.01250703327</v>
      </c>
      <c r="NF162" s="153">
        <f t="shared" si="892"/>
        <v>10000</v>
      </c>
      <c r="NG162" s="45">
        <v>101</v>
      </c>
      <c r="NH162" s="46">
        <f t="shared" si="798"/>
        <v>1076.6099999999999</v>
      </c>
      <c r="NI162" s="46">
        <f t="shared" si="1007"/>
        <v>0</v>
      </c>
      <c r="NJ162" s="128">
        <f t="shared" si="893"/>
        <v>1076.6099999999999</v>
      </c>
      <c r="NK162" s="46">
        <f t="shared" si="894"/>
        <v>223.88762883886918</v>
      </c>
      <c r="NL162" s="46">
        <f t="shared" si="799"/>
        <v>852.7223711611307</v>
      </c>
      <c r="NM162" s="51">
        <f t="shared" si="800"/>
        <v>133479.85493216038</v>
      </c>
      <c r="NN162" s="58">
        <f t="shared" si="801"/>
        <v>888.78037499999857</v>
      </c>
      <c r="NO162" s="52">
        <f t="shared" si="1008"/>
        <v>0</v>
      </c>
      <c r="NP162" s="51">
        <f t="shared" si="802"/>
        <v>888.78037499999857</v>
      </c>
      <c r="NQ162" s="57">
        <f t="shared" si="803"/>
        <v>123674.82212500021</v>
      </c>
      <c r="NR162" s="153">
        <f t="shared" si="895"/>
        <v>10000</v>
      </c>
      <c r="NS162" s="469">
        <f t="shared" si="804"/>
        <v>-888.78037499999857</v>
      </c>
      <c r="NT162" s="46">
        <f t="shared" si="805"/>
        <v>-1076.6099999999999</v>
      </c>
      <c r="NU162" s="46">
        <f t="shared" si="806"/>
        <v>-1076.6099999999999</v>
      </c>
      <c r="NV162" s="48"/>
      <c r="NX162" s="45">
        <v>101</v>
      </c>
      <c r="NY162" s="46">
        <f t="shared" si="807"/>
        <v>1076.6456011701148</v>
      </c>
      <c r="NZ162" s="46">
        <f t="shared" si="1009"/>
        <v>0</v>
      </c>
      <c r="OA162" s="46">
        <f t="shared" si="808"/>
        <v>1076.6456011701148</v>
      </c>
      <c r="OB162" s="46">
        <f t="shared" si="809"/>
        <v>223.89557054514307</v>
      </c>
      <c r="OC162" s="46">
        <f t="shared" si="810"/>
        <v>852.75003062497171</v>
      </c>
      <c r="OD162" s="51">
        <f t="shared" si="811"/>
        <v>133484.59229646088</v>
      </c>
      <c r="OE162" s="57">
        <f t="shared" si="1034"/>
        <v>129433.93513928498</v>
      </c>
      <c r="OF162" s="153">
        <f t="shared" si="896"/>
        <v>10000</v>
      </c>
      <c r="OG162" s="58">
        <f t="shared" si="812"/>
        <v>889.48383333333379</v>
      </c>
      <c r="OH162" s="241">
        <f t="shared" si="1035"/>
        <v>0</v>
      </c>
      <c r="OI162" s="51">
        <f t="shared" si="813"/>
        <v>889.48383333333379</v>
      </c>
      <c r="OJ162" s="51">
        <f t="shared" si="814"/>
        <v>123638.25283333324</v>
      </c>
      <c r="OK162" s="153">
        <f t="shared" si="1036"/>
        <v>119999.99999999927</v>
      </c>
      <c r="OL162" s="153">
        <f t="shared" si="897"/>
        <v>10000</v>
      </c>
      <c r="OM162" s="468">
        <f t="shared" si="898"/>
        <v>-889.48383333333379</v>
      </c>
      <c r="ON162" s="46">
        <f t="shared" si="899"/>
        <v>-1076.6456011701148</v>
      </c>
      <c r="OO162" s="46">
        <f t="shared" si="815"/>
        <v>-1076.6456011701148</v>
      </c>
      <c r="OP162" s="48"/>
      <c r="OR162" s="45">
        <v>101</v>
      </c>
      <c r="OS162" s="46">
        <f t="shared" si="816"/>
        <v>1076.765700416463</v>
      </c>
      <c r="OT162" s="128">
        <f t="shared" si="1010"/>
        <v>0</v>
      </c>
      <c r="OU162" s="128">
        <f t="shared" si="817"/>
        <v>1076.765700416463</v>
      </c>
      <c r="OV162" s="46">
        <f t="shared" si="818"/>
        <v>223.92054597740639</v>
      </c>
      <c r="OW162" s="46">
        <f t="shared" si="819"/>
        <v>852.84515443905661</v>
      </c>
      <c r="OX162" s="51">
        <f t="shared" si="820"/>
        <v>133499.48243200476</v>
      </c>
      <c r="OY162" s="51">
        <f t="shared" si="1037"/>
        <v>130438.08507529447</v>
      </c>
      <c r="OZ162" s="153">
        <f t="shared" si="900"/>
        <v>10000</v>
      </c>
      <c r="PA162" s="45">
        <v>101</v>
      </c>
      <c r="PB162" s="46">
        <f t="shared" si="821"/>
        <v>1076.765700416463</v>
      </c>
      <c r="PC162" s="46">
        <f t="shared" si="1038"/>
        <v>0</v>
      </c>
      <c r="PD162" s="128">
        <f t="shared" si="822"/>
        <v>1076.765700416463</v>
      </c>
      <c r="PE162" s="46">
        <f t="shared" si="823"/>
        <v>223.92054597740639</v>
      </c>
      <c r="PF162" s="46">
        <f t="shared" si="824"/>
        <v>852.84515443905661</v>
      </c>
      <c r="PG162" s="51">
        <f t="shared" si="825"/>
        <v>133499.48243200476</v>
      </c>
      <c r="PH162" s="57">
        <f t="shared" si="1039"/>
        <v>130437.83481214213</v>
      </c>
      <c r="PI162" s="688">
        <f t="shared" si="826"/>
        <v>889.6533333333341</v>
      </c>
      <c r="PJ162" s="52">
        <f t="shared" si="1040"/>
        <v>0</v>
      </c>
      <c r="PK162" s="51">
        <f t="shared" si="827"/>
        <v>889.6533333333341</v>
      </c>
      <c r="PL162" s="57">
        <f t="shared" si="828"/>
        <v>123661.81333333367</v>
      </c>
      <c r="PM162" s="57">
        <f t="shared" si="1041"/>
        <v>121221.43200000003</v>
      </c>
      <c r="PN162" s="153">
        <f t="shared" si="901"/>
        <v>10000</v>
      </c>
      <c r="PO162" s="469">
        <f t="shared" si="829"/>
        <v>-889.6533333333341</v>
      </c>
      <c r="PP162" s="46">
        <f t="shared" si="830"/>
        <v>-1076.765700416463</v>
      </c>
      <c r="PQ162" s="46">
        <f t="shared" si="831"/>
        <v>-1076.765700416463</v>
      </c>
      <c r="PR162" s="48"/>
    </row>
    <row r="163" spans="2:434" hidden="1" x14ac:dyDescent="0.3">
      <c r="B163" s="45">
        <v>102</v>
      </c>
      <c r="C163" s="46">
        <f t="shared" si="596"/>
        <v>1111.77</v>
      </c>
      <c r="D163" s="46">
        <f t="shared" si="597"/>
        <v>100</v>
      </c>
      <c r="E163" s="46">
        <f t="shared" si="598"/>
        <v>1011.77</v>
      </c>
      <c r="F163" s="46">
        <f t="shared" si="599"/>
        <v>209.06735281392665</v>
      </c>
      <c r="G163" s="46">
        <f t="shared" si="600"/>
        <v>802.70264718607336</v>
      </c>
      <c r="H163" s="51">
        <f t="shared" si="601"/>
        <v>124637.70904116992</v>
      </c>
      <c r="I163" s="58">
        <f t="shared" si="602"/>
        <v>933.33333333333337</v>
      </c>
      <c r="J163" s="52">
        <f t="shared" si="603"/>
        <v>100</v>
      </c>
      <c r="K163" s="51">
        <f t="shared" si="604"/>
        <v>833.33333333333337</v>
      </c>
      <c r="L163" s="57">
        <f t="shared" si="605"/>
        <v>114999.9999999993</v>
      </c>
      <c r="M163" s="468">
        <f t="shared" si="832"/>
        <v>-933.33333333333337</v>
      </c>
      <c r="N163" s="46">
        <f t="shared" si="833"/>
        <v>-1111.77</v>
      </c>
      <c r="O163" s="47"/>
      <c r="P163" s="46">
        <f t="shared" si="834"/>
        <v>-1011.77</v>
      </c>
      <c r="Q163" s="48"/>
      <c r="R163" s="29"/>
      <c r="S163" s="29"/>
      <c r="T163" s="45">
        <v>102</v>
      </c>
      <c r="U163" s="46">
        <f t="shared" si="606"/>
        <v>1128.95</v>
      </c>
      <c r="V163" s="46">
        <f t="shared" si="607"/>
        <v>117.18</v>
      </c>
      <c r="W163" s="46">
        <f t="shared" si="835"/>
        <v>1011.77</v>
      </c>
      <c r="X163" s="46">
        <f t="shared" si="608"/>
        <v>209.06735281392665</v>
      </c>
      <c r="Y163" s="46">
        <f t="shared" si="609"/>
        <v>802.70264718607336</v>
      </c>
      <c r="Z163" s="51">
        <f t="shared" si="610"/>
        <v>124637.70904116992</v>
      </c>
      <c r="AA163" s="58">
        <f t="shared" si="611"/>
        <v>941.53333333333342</v>
      </c>
      <c r="AB163" s="52">
        <f t="shared" si="612"/>
        <v>108.2</v>
      </c>
      <c r="AC163" s="51">
        <f t="shared" si="613"/>
        <v>833.33333333333337</v>
      </c>
      <c r="AD163" s="57">
        <f t="shared" si="614"/>
        <v>114999.9999999993</v>
      </c>
      <c r="AE163" s="468">
        <f t="shared" si="836"/>
        <v>-941.53333333333342</v>
      </c>
      <c r="AF163" s="46">
        <f t="shared" si="615"/>
        <v>-1128.95</v>
      </c>
      <c r="AG163" s="47"/>
      <c r="AH163" s="46">
        <f t="shared" si="837"/>
        <v>-1011.77</v>
      </c>
      <c r="AI163" s="48"/>
      <c r="AJ163" s="29"/>
      <c r="AK163" s="45">
        <v>102</v>
      </c>
      <c r="AL163" s="46">
        <f t="shared" si="616"/>
        <v>1117.72</v>
      </c>
      <c r="AM163" s="46"/>
      <c r="AN163" s="46"/>
      <c r="AO163" s="46">
        <f t="shared" si="617"/>
        <v>117.98</v>
      </c>
      <c r="AP163" s="128">
        <f t="shared" si="618"/>
        <v>999.74</v>
      </c>
      <c r="AQ163" s="128"/>
      <c r="AR163" s="128"/>
      <c r="AS163" s="46">
        <f t="shared" si="619"/>
        <v>217.49223715029567</v>
      </c>
      <c r="AT163" s="46">
        <f t="shared" si="620"/>
        <v>782.24776284970437</v>
      </c>
      <c r="AU163" s="51"/>
      <c r="AV163" s="51"/>
      <c r="AW163" s="51">
        <f t="shared" si="621"/>
        <v>129713.0945273277</v>
      </c>
      <c r="AX163" s="58">
        <f t="shared" si="622"/>
        <v>927.38215694565588</v>
      </c>
      <c r="AY163" s="52"/>
      <c r="AZ163" s="52"/>
      <c r="BA163" s="52">
        <f t="shared" si="623"/>
        <v>109.48</v>
      </c>
      <c r="BB163" s="51">
        <f t="shared" si="624"/>
        <v>817.90215694565586</v>
      </c>
      <c r="BC163" s="51"/>
      <c r="BD163" s="51"/>
      <c r="BE163" s="57">
        <f t="shared" si="625"/>
        <v>120266.73999154307</v>
      </c>
      <c r="BF163" s="468">
        <f t="shared" si="626"/>
        <v>-927.38215694565588</v>
      </c>
      <c r="BG163" s="46">
        <f t="shared" si="627"/>
        <v>-1117.72</v>
      </c>
      <c r="BH163" s="46">
        <f t="shared" si="628"/>
        <v>-999.74</v>
      </c>
      <c r="BI163" s="48"/>
      <c r="BJ163" s="12"/>
      <c r="BK163" s="45">
        <v>102</v>
      </c>
      <c r="BL163" s="46">
        <f t="shared" si="838"/>
        <v>1127.73</v>
      </c>
      <c r="BM163" s="46">
        <f t="shared" si="839"/>
        <v>115.96</v>
      </c>
      <c r="BN163" s="46">
        <f t="shared" si="840"/>
        <v>1011.77</v>
      </c>
      <c r="BO163" s="46">
        <f t="shared" si="629"/>
        <v>209.06735281392665</v>
      </c>
      <c r="BP163" s="46">
        <f t="shared" si="630"/>
        <v>802.70264718607336</v>
      </c>
      <c r="BQ163" s="51">
        <f t="shared" si="631"/>
        <v>124637.70904116992</v>
      </c>
      <c r="BR163" s="57">
        <f t="shared" si="1011"/>
        <v>129433.93513928498</v>
      </c>
      <c r="BS163" s="58">
        <f t="shared" si="632"/>
        <v>940.83333333333337</v>
      </c>
      <c r="BT163" s="52">
        <f t="shared" si="841"/>
        <v>107.5</v>
      </c>
      <c r="BU163" s="51">
        <f t="shared" si="633"/>
        <v>833.33333333333337</v>
      </c>
      <c r="BV163" s="51">
        <f t="shared" si="634"/>
        <v>114999.9999999993</v>
      </c>
      <c r="BW163" s="153">
        <f t="shared" si="1012"/>
        <v>119999.99999999927</v>
      </c>
      <c r="BX163" s="468">
        <f t="shared" si="842"/>
        <v>-940.83333333333337</v>
      </c>
      <c r="BY163" s="46">
        <f t="shared" si="843"/>
        <v>-1127.73</v>
      </c>
      <c r="BZ163" s="46">
        <f t="shared" si="635"/>
        <v>-1011.77</v>
      </c>
      <c r="CA163" s="48"/>
      <c r="CB163" s="29"/>
      <c r="CC163" s="45">
        <v>102</v>
      </c>
      <c r="CD163" s="128">
        <f t="shared" si="636"/>
        <v>1117.6300000000001</v>
      </c>
      <c r="CE163" s="46">
        <f t="shared" si="844"/>
        <v>116.92</v>
      </c>
      <c r="CF163" s="128">
        <f t="shared" si="637"/>
        <v>1000.71</v>
      </c>
      <c r="CG163" s="46">
        <f t="shared" si="845"/>
        <v>217.06531629160028</v>
      </c>
      <c r="CH163" s="46">
        <f t="shared" si="638"/>
        <v>783.64468370839973</v>
      </c>
      <c r="CI163" s="51">
        <f t="shared" si="639"/>
        <v>129455.54509125177</v>
      </c>
      <c r="CJ163" s="199">
        <f t="shared" si="1013"/>
        <v>134137.89801088787</v>
      </c>
      <c r="CK163" s="153">
        <f t="shared" si="846"/>
        <v>10000</v>
      </c>
      <c r="CL163" s="45">
        <v>102</v>
      </c>
      <c r="CM163" s="46">
        <f t="shared" si="847"/>
        <v>1117.6300000000001</v>
      </c>
      <c r="CN163" s="128">
        <f t="shared" si="640"/>
        <v>116.92</v>
      </c>
      <c r="CO163" s="128">
        <f t="shared" si="641"/>
        <v>1000.71</v>
      </c>
      <c r="CP163" s="46">
        <f t="shared" si="642"/>
        <v>217.06531629160028</v>
      </c>
      <c r="CQ163" s="46">
        <f t="shared" si="643"/>
        <v>783.64468370839973</v>
      </c>
      <c r="CR163" s="51">
        <f t="shared" si="644"/>
        <v>129455.54509125177</v>
      </c>
      <c r="CS163" s="153">
        <f t="shared" si="1014"/>
        <v>134137.89801088787</v>
      </c>
      <c r="CT163" s="58">
        <f t="shared" si="645"/>
        <v>927.86033333333398</v>
      </c>
      <c r="CU163" s="52">
        <f t="shared" si="848"/>
        <v>108.9</v>
      </c>
      <c r="CV163" s="51">
        <f t="shared" si="849"/>
        <v>818.96033333333401</v>
      </c>
      <c r="CW163" s="51">
        <f t="shared" si="646"/>
        <v>120042.04599999971</v>
      </c>
      <c r="CX163" s="57">
        <f t="shared" si="1015"/>
        <v>124955.80799999973</v>
      </c>
      <c r="CY163" s="153">
        <f t="shared" si="850"/>
        <v>10000</v>
      </c>
      <c r="CZ163" s="479">
        <f t="shared" si="647"/>
        <v>-927.86033333333398</v>
      </c>
      <c r="DA163" s="46">
        <f t="shared" si="851"/>
        <v>-1117.6300000000001</v>
      </c>
      <c r="DB163" s="46">
        <f t="shared" si="852"/>
        <v>-1000.71</v>
      </c>
      <c r="DC163" s="48"/>
      <c r="DE163" s="45">
        <v>102</v>
      </c>
      <c r="DF163" s="46">
        <f t="shared" si="648"/>
        <v>1110.0899999999999</v>
      </c>
      <c r="DG163" s="46">
        <f t="shared" si="1016"/>
        <v>98.32</v>
      </c>
      <c r="DH163" s="46">
        <f t="shared" si="649"/>
        <v>1011.77</v>
      </c>
      <c r="DI163" s="46">
        <f t="shared" si="650"/>
        <v>209.06735281392665</v>
      </c>
      <c r="DJ163" s="46">
        <f t="shared" si="651"/>
        <v>802.70264718607336</v>
      </c>
      <c r="DK163" s="51">
        <f t="shared" si="652"/>
        <v>124637.70904116992</v>
      </c>
      <c r="DL163" s="58">
        <f t="shared" si="653"/>
        <v>931.65333333333342</v>
      </c>
      <c r="DM163" s="52">
        <f t="shared" si="1017"/>
        <v>98.32</v>
      </c>
      <c r="DN163" s="51">
        <f t="shared" si="654"/>
        <v>833.33333333333337</v>
      </c>
      <c r="DO163" s="57">
        <f t="shared" si="655"/>
        <v>114999.9999999993</v>
      </c>
      <c r="DP163" s="468">
        <f t="shared" si="853"/>
        <v>-931.65333333333342</v>
      </c>
      <c r="DQ163" s="46">
        <f t="shared" si="854"/>
        <v>-1110.0899999999999</v>
      </c>
      <c r="DR163" s="47"/>
      <c r="DS163" s="46">
        <f t="shared" si="855"/>
        <v>-1011.77</v>
      </c>
      <c r="DT163" s="48"/>
      <c r="DU163" s="29"/>
      <c r="DV163" s="45">
        <v>102</v>
      </c>
      <c r="DW163" s="46">
        <f t="shared" si="856"/>
        <v>1073.43</v>
      </c>
      <c r="DX163" s="46">
        <f t="shared" si="1018"/>
        <v>61.66</v>
      </c>
      <c r="DY163" s="46">
        <f t="shared" si="857"/>
        <v>1011.77</v>
      </c>
      <c r="DZ163" s="46">
        <f t="shared" si="656"/>
        <v>209.06735281392665</v>
      </c>
      <c r="EA163" s="46">
        <f t="shared" si="657"/>
        <v>802.70264718607336</v>
      </c>
      <c r="EB163" s="51">
        <f t="shared" si="658"/>
        <v>124637.70904116992</v>
      </c>
      <c r="EC163" s="58">
        <f t="shared" si="659"/>
        <v>890.27333333333331</v>
      </c>
      <c r="ED163" s="52">
        <f t="shared" si="1019"/>
        <v>56.94</v>
      </c>
      <c r="EE163" s="51">
        <f t="shared" si="660"/>
        <v>833.33333333333337</v>
      </c>
      <c r="EF163" s="57">
        <f t="shared" si="661"/>
        <v>114999.9999999993</v>
      </c>
      <c r="EG163" s="468">
        <f t="shared" si="858"/>
        <v>-890.27333333333331</v>
      </c>
      <c r="EH163" s="46">
        <f t="shared" si="859"/>
        <v>-1073.43</v>
      </c>
      <c r="EI163" s="47"/>
      <c r="EJ163" s="46">
        <f t="shared" si="860"/>
        <v>-1011.77</v>
      </c>
      <c r="EK163" s="48"/>
      <c r="EL163" s="29"/>
      <c r="EM163" s="45">
        <v>102</v>
      </c>
      <c r="EN163" s="46">
        <f t="shared" si="996"/>
        <v>1058.0868689014749</v>
      </c>
      <c r="EO163" s="46">
        <f t="shared" si="1020"/>
        <v>62.24</v>
      </c>
      <c r="EP163" s="128">
        <f t="shared" si="662"/>
        <v>995.84686890147486</v>
      </c>
      <c r="EQ163" s="46">
        <f t="shared" si="663"/>
        <v>211.00820453986333</v>
      </c>
      <c r="ER163" s="46">
        <f t="shared" si="664"/>
        <v>784.83866436161156</v>
      </c>
      <c r="ES163" s="51">
        <f t="shared" si="665"/>
        <v>125820.08405955638</v>
      </c>
      <c r="ET163" s="153">
        <f t="shared" si="861"/>
        <v>10000</v>
      </c>
      <c r="EU163" s="45">
        <v>102</v>
      </c>
      <c r="EV163" s="46">
        <f t="shared" si="666"/>
        <v>1058.0899999999999</v>
      </c>
      <c r="EW163" s="46">
        <f t="shared" si="1021"/>
        <v>62.24</v>
      </c>
      <c r="EX163" s="128">
        <f t="shared" si="667"/>
        <v>995.85</v>
      </c>
      <c r="EY163" s="46">
        <f t="shared" si="668"/>
        <v>211.0076134819526</v>
      </c>
      <c r="EZ163" s="46">
        <f t="shared" si="669"/>
        <v>784.84238651804742</v>
      </c>
      <c r="FA163" s="51">
        <f t="shared" si="670"/>
        <v>125819.72570265351</v>
      </c>
      <c r="FB163" s="58">
        <f t="shared" si="671"/>
        <v>874.86920833333363</v>
      </c>
      <c r="FC163" s="52">
        <f t="shared" si="1022"/>
        <v>57.61</v>
      </c>
      <c r="FD163" s="51">
        <f t="shared" si="862"/>
        <v>817.25920833333362</v>
      </c>
      <c r="FE163" s="57">
        <f t="shared" si="672"/>
        <v>116370.51074999984</v>
      </c>
      <c r="FF163" s="153">
        <f t="shared" si="863"/>
        <v>10000</v>
      </c>
      <c r="FG163" s="469">
        <f t="shared" si="673"/>
        <v>-874.86920833333363</v>
      </c>
      <c r="FH163" s="46">
        <f t="shared" si="674"/>
        <v>-1058.0899999999999</v>
      </c>
      <c r="FI163" s="46">
        <f t="shared" si="675"/>
        <v>-995.85</v>
      </c>
      <c r="FJ163" s="48"/>
      <c r="FL163" s="45">
        <v>102</v>
      </c>
      <c r="FM163" s="46">
        <f t="shared" si="864"/>
        <v>1075.4000000000001</v>
      </c>
      <c r="FN163" s="46">
        <f t="shared" si="997"/>
        <v>63.629999999999995</v>
      </c>
      <c r="FO163" s="46">
        <f t="shared" si="865"/>
        <v>1011.77</v>
      </c>
      <c r="FP163" s="46">
        <f t="shared" si="676"/>
        <v>209.06735281392665</v>
      </c>
      <c r="FQ163" s="46">
        <f t="shared" si="677"/>
        <v>802.70264718607336</v>
      </c>
      <c r="FR163" s="51">
        <f t="shared" si="678"/>
        <v>124637.70904116992</v>
      </c>
      <c r="FS163" s="57">
        <f t="shared" si="1023"/>
        <v>129433.93513928498</v>
      </c>
      <c r="FT163" s="58">
        <f t="shared" si="679"/>
        <v>892.31333333333339</v>
      </c>
      <c r="FU163" s="241">
        <f t="shared" si="998"/>
        <v>58.98</v>
      </c>
      <c r="FV163" s="51">
        <f t="shared" si="680"/>
        <v>833.33333333333337</v>
      </c>
      <c r="FW163" s="51">
        <f t="shared" si="681"/>
        <v>114999.9999999993</v>
      </c>
      <c r="FX163" s="153">
        <f t="shared" si="1024"/>
        <v>119999.99999999927</v>
      </c>
      <c r="FY163" s="468">
        <f t="shared" si="866"/>
        <v>-892.31333333333339</v>
      </c>
      <c r="FZ163" s="46">
        <f t="shared" si="867"/>
        <v>-1075.4000000000001</v>
      </c>
      <c r="GA163" s="46">
        <f t="shared" si="682"/>
        <v>-1011.77</v>
      </c>
      <c r="GB163" s="48"/>
      <c r="GD163" s="45">
        <v>102</v>
      </c>
      <c r="GE163" s="46">
        <f t="shared" si="999"/>
        <v>1060.0875939185617</v>
      </c>
      <c r="GF163" s="128">
        <f t="shared" si="1025"/>
        <v>64.12</v>
      </c>
      <c r="GG163" s="128">
        <f t="shared" si="1042"/>
        <v>995.96759391856165</v>
      </c>
      <c r="GH163" s="46">
        <f t="shared" si="684"/>
        <v>210.88705553873896</v>
      </c>
      <c r="GI163" s="46">
        <f t="shared" si="685"/>
        <v>785.08053837982266</v>
      </c>
      <c r="GJ163" s="51">
        <f t="shared" si="686"/>
        <v>125747.15278486353</v>
      </c>
      <c r="GK163" s="51">
        <f t="shared" si="1026"/>
        <v>130438.08507529447</v>
      </c>
      <c r="GL163" s="153">
        <f t="shared" si="868"/>
        <v>10000</v>
      </c>
      <c r="GM163" s="45">
        <v>102</v>
      </c>
      <c r="GN163" s="46">
        <f t="shared" si="687"/>
        <v>1060.0899999999999</v>
      </c>
      <c r="GO163" s="46">
        <f t="shared" si="1000"/>
        <v>64.12</v>
      </c>
      <c r="GP163" s="128">
        <f t="shared" si="869"/>
        <v>995.97</v>
      </c>
      <c r="GQ163" s="46">
        <f t="shared" si="688"/>
        <v>210.88661482837665</v>
      </c>
      <c r="GR163" s="46">
        <f t="shared" si="689"/>
        <v>785.08338517162338</v>
      </c>
      <c r="GS163" s="51">
        <f t="shared" si="690"/>
        <v>125746.88551185437</v>
      </c>
      <c r="GT163" s="57">
        <f t="shared" si="1027"/>
        <v>130437.83481214213</v>
      </c>
      <c r="GU163" s="58">
        <f t="shared" si="691"/>
        <v>876.92633333333197</v>
      </c>
      <c r="GV163" s="52">
        <f t="shared" si="1001"/>
        <v>59.59</v>
      </c>
      <c r="GW163" s="51">
        <f t="shared" si="870"/>
        <v>817.33633333333194</v>
      </c>
      <c r="GX163" s="57">
        <f t="shared" si="692"/>
        <v>116317.41400000008</v>
      </c>
      <c r="GY163" s="57">
        <f t="shared" si="1028"/>
        <v>121221.43200000003</v>
      </c>
      <c r="GZ163" s="153">
        <f t="shared" si="871"/>
        <v>10000</v>
      </c>
      <c r="HA163" s="469">
        <f t="shared" si="693"/>
        <v>-876.92633333333197</v>
      </c>
      <c r="HB163" s="46">
        <f t="shared" si="694"/>
        <v>-1060.0899999999999</v>
      </c>
      <c r="HC163" s="46">
        <f t="shared" si="695"/>
        <v>-995.97</v>
      </c>
      <c r="HD163" s="48"/>
      <c r="HF163" s="45">
        <v>102</v>
      </c>
      <c r="HG163" s="46">
        <f t="shared" si="696"/>
        <v>1123.8775326810628</v>
      </c>
      <c r="HH163" s="46">
        <f t="shared" si="697"/>
        <v>0</v>
      </c>
      <c r="HI163" s="46">
        <f t="shared" si="698"/>
        <v>1123.8775326810628</v>
      </c>
      <c r="HJ163" s="46">
        <f t="shared" si="699"/>
        <v>232.23416334034707</v>
      </c>
      <c r="HK163" s="46">
        <f t="shared" si="700"/>
        <v>891.64336934071571</v>
      </c>
      <c r="HL163" s="51">
        <f t="shared" si="701"/>
        <v>138448.85463486752</v>
      </c>
      <c r="HM163" s="153">
        <f t="shared" si="872"/>
        <v>10000</v>
      </c>
      <c r="HN163" s="58">
        <f t="shared" si="702"/>
        <v>933.33333333333724</v>
      </c>
      <c r="HO163" s="52">
        <f t="shared" si="703"/>
        <v>0</v>
      </c>
      <c r="HP163" s="51">
        <f t="shared" si="704"/>
        <v>933.33333333333724</v>
      </c>
      <c r="HQ163" s="57">
        <f t="shared" si="705"/>
        <v>128799.99999999901</v>
      </c>
      <c r="HR163" s="153">
        <f t="shared" si="873"/>
        <v>10000</v>
      </c>
      <c r="HS163" s="468">
        <f t="shared" si="706"/>
        <v>-933.33333333333724</v>
      </c>
      <c r="HT163" s="46">
        <f t="shared" si="707"/>
        <v>-1123.8775326810628</v>
      </c>
      <c r="HU163" s="46">
        <f t="shared" si="708"/>
        <v>-1123.8775326810628</v>
      </c>
      <c r="HV163" s="48"/>
      <c r="HW163" s="29"/>
      <c r="HX163" s="45">
        <v>102</v>
      </c>
      <c r="HY163" s="128">
        <f t="shared" si="709"/>
        <v>1124.3399999999999</v>
      </c>
      <c r="HZ163" s="46">
        <f t="shared" si="710"/>
        <v>0</v>
      </c>
      <c r="IA163" s="46">
        <f t="shared" si="711"/>
        <v>1124.3399999999999</v>
      </c>
      <c r="IB163" s="46">
        <f t="shared" si="712"/>
        <v>232.33581344480672</v>
      </c>
      <c r="IC163" s="46">
        <f t="shared" si="713"/>
        <v>892.0041865551932</v>
      </c>
      <c r="ID163" s="51">
        <f t="shared" si="714"/>
        <v>138509.48388032883</v>
      </c>
      <c r="IE163" s="153">
        <f t="shared" si="874"/>
        <v>10000</v>
      </c>
      <c r="IF163" s="58">
        <f t="shared" si="715"/>
        <v>930.14625019664186</v>
      </c>
      <c r="IG163" s="52">
        <f t="shared" si="716"/>
        <v>0</v>
      </c>
      <c r="IH163" s="51">
        <f t="shared" si="717"/>
        <v>930.14625019664186</v>
      </c>
      <c r="II163" s="57">
        <f t="shared" si="875"/>
        <v>128360.1824799426</v>
      </c>
      <c r="IJ163" s="153">
        <f t="shared" si="876"/>
        <v>10000</v>
      </c>
      <c r="IK163" s="468">
        <f t="shared" si="718"/>
        <v>-930.14625019664186</v>
      </c>
      <c r="IL163" s="46">
        <f t="shared" si="719"/>
        <v>-1124.3399999999999</v>
      </c>
      <c r="IM163" s="46">
        <f t="shared" si="720"/>
        <v>-1124.3399999999999</v>
      </c>
      <c r="IN163" s="48"/>
      <c r="IO163" s="53">
        <f t="shared" si="721"/>
        <v>0</v>
      </c>
      <c r="IQ163" s="45">
        <v>102</v>
      </c>
      <c r="IR163" s="128">
        <f t="shared" si="722"/>
        <v>1126.4568749999989</v>
      </c>
      <c r="IS163" s="128">
        <f t="shared" si="723"/>
        <v>0</v>
      </c>
      <c r="IT163" s="128">
        <f t="shared" si="724"/>
        <v>1126.4568749999989</v>
      </c>
      <c r="IU163" s="46">
        <f t="shared" si="902"/>
        <v>232.77</v>
      </c>
      <c r="IV163" s="46">
        <f t="shared" si="725"/>
        <v>893.68687499999896</v>
      </c>
      <c r="IW163" s="51">
        <f t="shared" si="726"/>
        <v>138766.5887500002</v>
      </c>
      <c r="IX163" s="199">
        <f t="shared" si="877"/>
        <v>10000</v>
      </c>
      <c r="IY163" s="128">
        <f t="shared" si="727"/>
        <v>0</v>
      </c>
      <c r="IZ163" s="408">
        <f t="shared" si="728"/>
        <v>0</v>
      </c>
      <c r="JA163" s="58">
        <f t="shared" si="729"/>
        <v>931.95916666666494</v>
      </c>
      <c r="JB163" s="52">
        <f t="shared" si="730"/>
        <v>0</v>
      </c>
      <c r="JC163" s="51">
        <f t="shared" si="731"/>
        <v>931.95916666666494</v>
      </c>
      <c r="JD163" s="57">
        <f t="shared" si="732"/>
        <v>128610.36500000011</v>
      </c>
      <c r="JE163" s="280">
        <f t="shared" si="733"/>
        <v>10000</v>
      </c>
      <c r="JF163" s="280">
        <f t="shared" si="734"/>
        <v>0</v>
      </c>
      <c r="JG163" s="468">
        <f t="shared" si="735"/>
        <v>-931.95916666666494</v>
      </c>
      <c r="JH163" s="46">
        <f t="shared" si="736"/>
        <v>-1126.4568749999989</v>
      </c>
      <c r="JI163" s="46">
        <f t="shared" si="737"/>
        <v>-1126.4568749999989</v>
      </c>
      <c r="JJ163" s="48"/>
      <c r="JL163" s="45">
        <v>102</v>
      </c>
      <c r="JM163" s="46">
        <f t="shared" si="738"/>
        <v>1124.4930833333331</v>
      </c>
      <c r="JN163" s="46">
        <f t="shared" si="739"/>
        <v>0</v>
      </c>
      <c r="JO163" s="128">
        <f t="shared" si="740"/>
        <v>1124.4930833333331</v>
      </c>
      <c r="JP163" s="46">
        <f t="shared" si="878"/>
        <v>232.36</v>
      </c>
      <c r="JQ163" s="46">
        <f t="shared" si="741"/>
        <v>892.13308333333305</v>
      </c>
      <c r="JR163" s="51">
        <f t="shared" si="742"/>
        <v>138524.69549999997</v>
      </c>
      <c r="JS163" s="51">
        <f t="shared" si="1029"/>
        <v>129433.93513928498</v>
      </c>
      <c r="JT163" s="199">
        <f t="shared" si="879"/>
        <v>10000</v>
      </c>
      <c r="JU163" s="128">
        <f t="shared" si="743"/>
        <v>0</v>
      </c>
      <c r="JV163" s="408">
        <f t="shared" si="744"/>
        <v>0</v>
      </c>
      <c r="JW163" s="58">
        <f t="shared" si="745"/>
        <v>930.37233333333074</v>
      </c>
      <c r="JX163" s="52">
        <f t="shared" si="746"/>
        <v>0</v>
      </c>
      <c r="JY163" s="51">
        <f t="shared" si="747"/>
        <v>930.37233333333074</v>
      </c>
      <c r="JZ163" s="51">
        <f t="shared" si="748"/>
        <v>128391.38200000039</v>
      </c>
      <c r="KA163" s="199">
        <f t="shared" si="1030"/>
        <v>119999.99999999927</v>
      </c>
      <c r="KB163" s="128">
        <f t="shared" si="880"/>
        <v>10000</v>
      </c>
      <c r="KC163" s="204">
        <f t="shared" si="749"/>
        <v>0</v>
      </c>
      <c r="KD163" s="468">
        <f t="shared" si="881"/>
        <v>-930.37233333333074</v>
      </c>
      <c r="KE163" s="46">
        <f t="shared" si="750"/>
        <v>-1124.4930833333331</v>
      </c>
      <c r="KF163" s="46">
        <f t="shared" si="751"/>
        <v>-1124.4930833333331</v>
      </c>
      <c r="KG163" s="48"/>
      <c r="KI163" s="45">
        <v>102</v>
      </c>
      <c r="KJ163" s="46">
        <f t="shared" si="752"/>
        <v>1124.4890404061762</v>
      </c>
      <c r="KK163" s="46">
        <f t="shared" si="753"/>
        <v>0</v>
      </c>
      <c r="KL163" s="128">
        <f t="shared" si="754"/>
        <v>1124.4890404061762</v>
      </c>
      <c r="KM163" s="46">
        <f t="shared" si="755"/>
        <v>232.36052318008868</v>
      </c>
      <c r="KN163" s="46">
        <f t="shared" si="756"/>
        <v>892.12851722608752</v>
      </c>
      <c r="KO163" s="51">
        <f t="shared" si="757"/>
        <v>138524.18539082713</v>
      </c>
      <c r="KP163" s="199">
        <f t="shared" si="1031"/>
        <v>134137.89801088787</v>
      </c>
      <c r="KQ163" s="199">
        <f t="shared" si="882"/>
        <v>10000</v>
      </c>
      <c r="KR163" s="128">
        <f t="shared" si="758"/>
        <v>0</v>
      </c>
      <c r="KS163" s="408">
        <f t="shared" si="759"/>
        <v>0</v>
      </c>
      <c r="KT163" s="45">
        <v>102</v>
      </c>
      <c r="KU163" s="46">
        <f t="shared" si="883"/>
        <v>1124.49</v>
      </c>
      <c r="KV163" s="46">
        <f t="shared" si="760"/>
        <v>0</v>
      </c>
      <c r="KW163" s="128">
        <f t="shared" si="761"/>
        <v>1124.49</v>
      </c>
      <c r="KX163" s="46">
        <f t="shared" si="762"/>
        <v>232.36034741590382</v>
      </c>
      <c r="KY163" s="46">
        <f t="shared" si="763"/>
        <v>892.12965258409622</v>
      </c>
      <c r="KZ163" s="51">
        <f t="shared" si="764"/>
        <v>138524.0787969582</v>
      </c>
      <c r="LA163" s="153">
        <f t="shared" si="1032"/>
        <v>134137.89801088787</v>
      </c>
      <c r="LB163" s="58">
        <f t="shared" si="995"/>
        <v>930.59633333333579</v>
      </c>
      <c r="LC163" s="52">
        <f t="shared" si="766"/>
        <v>0</v>
      </c>
      <c r="LD163" s="51">
        <f t="shared" si="767"/>
        <v>930.59633333333579</v>
      </c>
      <c r="LE163" s="51">
        <f t="shared" si="768"/>
        <v>128422.29399999992</v>
      </c>
      <c r="LF163" s="51">
        <f t="shared" si="1033"/>
        <v>124955.80799999973</v>
      </c>
      <c r="LG163" s="128">
        <f t="shared" si="769"/>
        <v>10000</v>
      </c>
      <c r="LH163" s="204">
        <f t="shared" si="770"/>
        <v>0</v>
      </c>
      <c r="LI163" s="479">
        <f t="shared" si="771"/>
        <v>-930.59633333333579</v>
      </c>
      <c r="LJ163" s="46">
        <f t="shared" si="884"/>
        <v>-1124.49</v>
      </c>
      <c r="LK163" s="46">
        <f t="shared" si="885"/>
        <v>-1124.49</v>
      </c>
      <c r="LL163" s="48"/>
      <c r="LN163" s="45">
        <v>102</v>
      </c>
      <c r="LO163" s="46">
        <f t="shared" si="772"/>
        <v>1123.1238136873469</v>
      </c>
      <c r="LP163" s="46">
        <f t="shared" si="1002"/>
        <v>0</v>
      </c>
      <c r="LQ163" s="46">
        <f t="shared" si="773"/>
        <v>1123.1238136873469</v>
      </c>
      <c r="LR163" s="46">
        <f t="shared" si="774"/>
        <v>232.07841745628946</v>
      </c>
      <c r="LS163" s="46">
        <f t="shared" si="775"/>
        <v>891.04539623105745</v>
      </c>
      <c r="LT163" s="51">
        <f t="shared" si="776"/>
        <v>138356.00507754262</v>
      </c>
      <c r="LU163" s="199">
        <f t="shared" si="886"/>
        <v>10000</v>
      </c>
      <c r="LV163" s="58">
        <f t="shared" si="777"/>
        <v>933.33033333333128</v>
      </c>
      <c r="LW163" s="52">
        <f t="shared" si="1003"/>
        <v>0</v>
      </c>
      <c r="LX163" s="51">
        <f t="shared" si="778"/>
        <v>933.33033333333128</v>
      </c>
      <c r="LY163" s="51">
        <f t="shared" si="779"/>
        <v>128799.58599999956</v>
      </c>
      <c r="LZ163" s="46">
        <f t="shared" si="887"/>
        <v>0</v>
      </c>
      <c r="MA163" s="199">
        <f t="shared" si="888"/>
        <v>10000</v>
      </c>
      <c r="MB163" s="468">
        <f t="shared" si="780"/>
        <v>-933.33033333333128</v>
      </c>
      <c r="MC163" s="46">
        <f t="shared" si="781"/>
        <v>-1123.1238136873469</v>
      </c>
      <c r="MD163" s="46">
        <f t="shared" si="782"/>
        <v>-1123.1238136873469</v>
      </c>
      <c r="ME163" s="48"/>
      <c r="MG163" s="45">
        <v>102</v>
      </c>
      <c r="MH163" s="46">
        <f t="shared" si="783"/>
        <v>1076.608661999408</v>
      </c>
      <c r="MI163" s="46">
        <f t="shared" si="1004"/>
        <v>0</v>
      </c>
      <c r="MJ163" s="46">
        <f t="shared" si="784"/>
        <v>1076.608661999408</v>
      </c>
      <c r="MK163" s="46">
        <f t="shared" si="785"/>
        <v>222.46668751172214</v>
      </c>
      <c r="ML163" s="46">
        <f t="shared" si="786"/>
        <v>854.14197448768584</v>
      </c>
      <c r="MM163" s="51">
        <f t="shared" si="787"/>
        <v>132625.87053254558</v>
      </c>
      <c r="MN163" s="199">
        <f t="shared" si="889"/>
        <v>10000</v>
      </c>
      <c r="MO163" s="58">
        <f t="shared" si="788"/>
        <v>889.32945707741396</v>
      </c>
      <c r="MP163" s="52">
        <f t="shared" si="1005"/>
        <v>0</v>
      </c>
      <c r="MQ163" s="51">
        <f t="shared" si="789"/>
        <v>889.32945707741396</v>
      </c>
      <c r="MR163" s="57">
        <f t="shared" si="790"/>
        <v>122727.46537810372</v>
      </c>
      <c r="MS163" s="199">
        <f t="shared" si="890"/>
        <v>10000</v>
      </c>
      <c r="MT163" s="468">
        <f t="shared" si="891"/>
        <v>-889.32945707741396</v>
      </c>
      <c r="MU163" s="46">
        <f t="shared" si="791"/>
        <v>-1076.608661999408</v>
      </c>
      <c r="MV163" s="46">
        <f t="shared" si="792"/>
        <v>-1076.608661999408</v>
      </c>
      <c r="MW163" s="48"/>
      <c r="MY163" s="45">
        <v>102</v>
      </c>
      <c r="MZ163" s="46">
        <f t="shared" si="793"/>
        <v>1076.608661999408</v>
      </c>
      <c r="NA163" s="46">
        <f t="shared" si="1006"/>
        <v>0</v>
      </c>
      <c r="NB163" s="128">
        <f t="shared" si="794"/>
        <v>1076.608661999408</v>
      </c>
      <c r="NC163" s="46">
        <f t="shared" si="795"/>
        <v>222.46668751172214</v>
      </c>
      <c r="ND163" s="46">
        <f t="shared" si="796"/>
        <v>854.14197448768584</v>
      </c>
      <c r="NE163" s="51">
        <f t="shared" si="797"/>
        <v>132625.87053254558</v>
      </c>
      <c r="NF163" s="153">
        <f t="shared" si="892"/>
        <v>10000</v>
      </c>
      <c r="NG163" s="45">
        <v>102</v>
      </c>
      <c r="NH163" s="46">
        <f t="shared" si="798"/>
        <v>1076.6099999999999</v>
      </c>
      <c r="NI163" s="46">
        <f t="shared" si="1007"/>
        <v>0</v>
      </c>
      <c r="NJ163" s="128">
        <f t="shared" si="893"/>
        <v>1076.6099999999999</v>
      </c>
      <c r="NK163" s="46">
        <f t="shared" si="894"/>
        <v>222.46642488693396</v>
      </c>
      <c r="NL163" s="46">
        <f t="shared" si="799"/>
        <v>854.14357511306594</v>
      </c>
      <c r="NM163" s="51">
        <f t="shared" si="800"/>
        <v>132625.71135704732</v>
      </c>
      <c r="NN163" s="58">
        <f t="shared" si="801"/>
        <v>888.78037499999857</v>
      </c>
      <c r="NO163" s="52">
        <f t="shared" si="1008"/>
        <v>0</v>
      </c>
      <c r="NP163" s="51">
        <f t="shared" si="802"/>
        <v>888.78037499999857</v>
      </c>
      <c r="NQ163" s="57">
        <f t="shared" si="803"/>
        <v>122786.04175000021</v>
      </c>
      <c r="NR163" s="153">
        <f t="shared" si="895"/>
        <v>10000</v>
      </c>
      <c r="NS163" s="469">
        <f t="shared" si="804"/>
        <v>-888.78037499999857</v>
      </c>
      <c r="NT163" s="46">
        <f t="shared" si="805"/>
        <v>-1076.6099999999999</v>
      </c>
      <c r="NU163" s="46">
        <f t="shared" si="806"/>
        <v>-1076.6099999999999</v>
      </c>
      <c r="NV163" s="48"/>
      <c r="NX163" s="45">
        <v>102</v>
      </c>
      <c r="NY163" s="46">
        <f t="shared" si="807"/>
        <v>1076.6456011701148</v>
      </c>
      <c r="NZ163" s="46">
        <f t="shared" si="1009"/>
        <v>0</v>
      </c>
      <c r="OA163" s="46">
        <f t="shared" si="808"/>
        <v>1076.6456011701148</v>
      </c>
      <c r="OB163" s="46">
        <f t="shared" si="809"/>
        <v>222.47432049410145</v>
      </c>
      <c r="OC163" s="46">
        <f t="shared" si="810"/>
        <v>854.17128067601334</v>
      </c>
      <c r="OD163" s="51">
        <f t="shared" si="811"/>
        <v>132630.42101578487</v>
      </c>
      <c r="OE163" s="57">
        <f t="shared" si="1034"/>
        <v>129433.93513928498</v>
      </c>
      <c r="OF163" s="153">
        <f t="shared" si="896"/>
        <v>10000</v>
      </c>
      <c r="OG163" s="58">
        <f t="shared" si="812"/>
        <v>889.48383333333379</v>
      </c>
      <c r="OH163" s="241">
        <f t="shared" si="1035"/>
        <v>0</v>
      </c>
      <c r="OI163" s="51">
        <f t="shared" si="813"/>
        <v>889.48383333333379</v>
      </c>
      <c r="OJ163" s="51">
        <f t="shared" si="814"/>
        <v>122748.76899999991</v>
      </c>
      <c r="OK163" s="153">
        <f t="shared" si="1036"/>
        <v>119999.99999999927</v>
      </c>
      <c r="OL163" s="153">
        <f t="shared" si="897"/>
        <v>10000</v>
      </c>
      <c r="OM163" s="468">
        <f t="shared" si="898"/>
        <v>-889.48383333333379</v>
      </c>
      <c r="ON163" s="46">
        <f t="shared" si="899"/>
        <v>-1076.6456011701148</v>
      </c>
      <c r="OO163" s="46">
        <f t="shared" si="815"/>
        <v>-1076.6456011701148</v>
      </c>
      <c r="OP163" s="48"/>
      <c r="OR163" s="45">
        <v>102</v>
      </c>
      <c r="OS163" s="46">
        <f t="shared" si="816"/>
        <v>1076.765700416463</v>
      </c>
      <c r="OT163" s="128">
        <f t="shared" si="1010"/>
        <v>0</v>
      </c>
      <c r="OU163" s="128">
        <f t="shared" si="817"/>
        <v>1076.765700416463</v>
      </c>
      <c r="OV163" s="46">
        <f t="shared" si="818"/>
        <v>222.49913738667462</v>
      </c>
      <c r="OW163" s="46">
        <f t="shared" si="819"/>
        <v>854.26656302978836</v>
      </c>
      <c r="OX163" s="51">
        <f t="shared" si="820"/>
        <v>132645.21586897498</v>
      </c>
      <c r="OY163" s="51">
        <f t="shared" si="1037"/>
        <v>130438.08507529447</v>
      </c>
      <c r="OZ163" s="153">
        <f t="shared" si="900"/>
        <v>10000</v>
      </c>
      <c r="PA163" s="45">
        <v>102</v>
      </c>
      <c r="PB163" s="46">
        <f t="shared" si="821"/>
        <v>1076.765700416463</v>
      </c>
      <c r="PC163" s="46">
        <f t="shared" si="1038"/>
        <v>0</v>
      </c>
      <c r="PD163" s="128">
        <f t="shared" si="822"/>
        <v>1076.765700416463</v>
      </c>
      <c r="PE163" s="46">
        <f t="shared" si="823"/>
        <v>222.49913738667462</v>
      </c>
      <c r="PF163" s="46">
        <f t="shared" si="824"/>
        <v>854.26656302978836</v>
      </c>
      <c r="PG163" s="51">
        <f t="shared" si="825"/>
        <v>132645.21586897498</v>
      </c>
      <c r="PH163" s="57">
        <f t="shared" si="1039"/>
        <v>130437.83481214213</v>
      </c>
      <c r="PI163" s="688">
        <f t="shared" si="826"/>
        <v>889.6533333333341</v>
      </c>
      <c r="PJ163" s="52">
        <f t="shared" si="1040"/>
        <v>0</v>
      </c>
      <c r="PK163" s="51">
        <f t="shared" si="827"/>
        <v>889.6533333333341</v>
      </c>
      <c r="PL163" s="57">
        <f t="shared" si="828"/>
        <v>122772.16000000034</v>
      </c>
      <c r="PM163" s="57">
        <f t="shared" si="1041"/>
        <v>121221.43200000003</v>
      </c>
      <c r="PN163" s="153">
        <f t="shared" si="901"/>
        <v>10000</v>
      </c>
      <c r="PO163" s="469">
        <f t="shared" si="829"/>
        <v>-889.6533333333341</v>
      </c>
      <c r="PP163" s="46">
        <f t="shared" si="830"/>
        <v>-1076.765700416463</v>
      </c>
      <c r="PQ163" s="46">
        <f t="shared" si="831"/>
        <v>-1076.765700416463</v>
      </c>
      <c r="PR163" s="48"/>
    </row>
    <row r="164" spans="2:434" hidden="1" x14ac:dyDescent="0.3">
      <c r="B164" s="45">
        <v>103</v>
      </c>
      <c r="C164" s="46">
        <f t="shared" si="596"/>
        <v>1111.77</v>
      </c>
      <c r="D164" s="46">
        <f t="shared" si="597"/>
        <v>100</v>
      </c>
      <c r="E164" s="46">
        <f t="shared" si="598"/>
        <v>1011.77</v>
      </c>
      <c r="F164" s="46">
        <f t="shared" si="599"/>
        <v>207.72951506861651</v>
      </c>
      <c r="G164" s="46">
        <f t="shared" si="600"/>
        <v>804.0404849313835</v>
      </c>
      <c r="H164" s="51">
        <f t="shared" si="601"/>
        <v>123833.66855623854</v>
      </c>
      <c r="I164" s="58">
        <f t="shared" si="602"/>
        <v>933.33333333333337</v>
      </c>
      <c r="J164" s="52">
        <f t="shared" si="603"/>
        <v>100</v>
      </c>
      <c r="K164" s="51">
        <f t="shared" si="604"/>
        <v>833.33333333333337</v>
      </c>
      <c r="L164" s="57">
        <f t="shared" si="605"/>
        <v>114166.66666666597</v>
      </c>
      <c r="M164" s="468">
        <f t="shared" si="832"/>
        <v>-933.33333333333337</v>
      </c>
      <c r="N164" s="46">
        <f t="shared" si="833"/>
        <v>-1111.77</v>
      </c>
      <c r="O164" s="47"/>
      <c r="P164" s="46">
        <f t="shared" si="834"/>
        <v>-1011.77</v>
      </c>
      <c r="Q164" s="48"/>
      <c r="R164" s="29"/>
      <c r="S164" s="29"/>
      <c r="T164" s="45">
        <v>103</v>
      </c>
      <c r="U164" s="46">
        <f t="shared" si="606"/>
        <v>1128.19</v>
      </c>
      <c r="V164" s="46">
        <f t="shared" si="607"/>
        <v>116.42</v>
      </c>
      <c r="W164" s="46">
        <f t="shared" si="835"/>
        <v>1011.77</v>
      </c>
      <c r="X164" s="46">
        <f t="shared" si="608"/>
        <v>207.72951506861651</v>
      </c>
      <c r="Y164" s="46">
        <f t="shared" si="609"/>
        <v>804.0404849313835</v>
      </c>
      <c r="Z164" s="51">
        <f t="shared" si="610"/>
        <v>123833.66855623854</v>
      </c>
      <c r="AA164" s="58">
        <f t="shared" si="611"/>
        <v>940.75333333333333</v>
      </c>
      <c r="AB164" s="52">
        <f t="shared" si="612"/>
        <v>107.42</v>
      </c>
      <c r="AC164" s="51">
        <f t="shared" si="613"/>
        <v>833.33333333333337</v>
      </c>
      <c r="AD164" s="57">
        <f t="shared" si="614"/>
        <v>114166.66666666597</v>
      </c>
      <c r="AE164" s="468">
        <f t="shared" si="836"/>
        <v>-940.75333333333333</v>
      </c>
      <c r="AF164" s="46">
        <f t="shared" si="615"/>
        <v>-1128.19</v>
      </c>
      <c r="AG164" s="47"/>
      <c r="AH164" s="46">
        <f t="shared" si="837"/>
        <v>-1011.77</v>
      </c>
      <c r="AI164" s="48"/>
      <c r="AJ164" s="29"/>
      <c r="AK164" s="45">
        <v>103</v>
      </c>
      <c r="AL164" s="46">
        <f t="shared" si="616"/>
        <v>1117.72</v>
      </c>
      <c r="AM164" s="46"/>
      <c r="AN164" s="46"/>
      <c r="AO164" s="46">
        <f t="shared" si="617"/>
        <v>117.28</v>
      </c>
      <c r="AP164" s="128">
        <f t="shared" si="618"/>
        <v>1000.44</v>
      </c>
      <c r="AQ164" s="128"/>
      <c r="AR164" s="128"/>
      <c r="AS164" s="46">
        <f t="shared" si="619"/>
        <v>216.18849087887952</v>
      </c>
      <c r="AT164" s="46">
        <f t="shared" si="620"/>
        <v>784.25150912112053</v>
      </c>
      <c r="AU164" s="51"/>
      <c r="AV164" s="51"/>
      <c r="AW164" s="51">
        <f t="shared" si="621"/>
        <v>128928.84301820658</v>
      </c>
      <c r="AX164" s="58">
        <f t="shared" si="622"/>
        <v>927.38215694565588</v>
      </c>
      <c r="AY164" s="52"/>
      <c r="AZ164" s="52"/>
      <c r="BA164" s="52">
        <f t="shared" si="623"/>
        <v>108.74</v>
      </c>
      <c r="BB164" s="51">
        <f t="shared" si="624"/>
        <v>818.64215694565587</v>
      </c>
      <c r="BC164" s="51"/>
      <c r="BD164" s="51"/>
      <c r="BE164" s="57">
        <f t="shared" si="625"/>
        <v>119448.09783459741</v>
      </c>
      <c r="BF164" s="468">
        <f t="shared" si="626"/>
        <v>-927.38215694565588</v>
      </c>
      <c r="BG164" s="46">
        <f t="shared" si="627"/>
        <v>-1117.72</v>
      </c>
      <c r="BH164" s="46">
        <f t="shared" si="628"/>
        <v>-1000.44</v>
      </c>
      <c r="BI164" s="48"/>
      <c r="BJ164" s="12"/>
      <c r="BK164" s="45">
        <v>103</v>
      </c>
      <c r="BL164" s="46">
        <f t="shared" si="838"/>
        <v>1127.73</v>
      </c>
      <c r="BM164" s="46">
        <f t="shared" si="839"/>
        <v>115.96</v>
      </c>
      <c r="BN164" s="46">
        <f t="shared" si="840"/>
        <v>1011.77</v>
      </c>
      <c r="BO164" s="46">
        <f t="shared" si="629"/>
        <v>207.72951506861651</v>
      </c>
      <c r="BP164" s="46">
        <f t="shared" si="630"/>
        <v>804.0404849313835</v>
      </c>
      <c r="BQ164" s="51">
        <f t="shared" si="631"/>
        <v>123833.66855623854</v>
      </c>
      <c r="BR164" s="57">
        <f t="shared" si="1011"/>
        <v>129433.93513928498</v>
      </c>
      <c r="BS164" s="58">
        <f t="shared" si="632"/>
        <v>940.83333333333337</v>
      </c>
      <c r="BT164" s="52">
        <f t="shared" si="841"/>
        <v>107.5</v>
      </c>
      <c r="BU164" s="51">
        <f t="shared" si="633"/>
        <v>833.33333333333337</v>
      </c>
      <c r="BV164" s="51">
        <f t="shared" si="634"/>
        <v>114166.66666666597</v>
      </c>
      <c r="BW164" s="153">
        <f t="shared" si="1012"/>
        <v>119999.99999999927</v>
      </c>
      <c r="BX164" s="468">
        <f t="shared" si="842"/>
        <v>-940.83333333333337</v>
      </c>
      <c r="BY164" s="46">
        <f t="shared" si="843"/>
        <v>-1127.73</v>
      </c>
      <c r="BZ164" s="46">
        <f t="shared" si="635"/>
        <v>-1011.77</v>
      </c>
      <c r="CA164" s="48"/>
      <c r="CB164" s="29"/>
      <c r="CC164" s="45">
        <v>103</v>
      </c>
      <c r="CD164" s="128">
        <f t="shared" si="636"/>
        <v>1117.6300000000001</v>
      </c>
      <c r="CE164" s="46">
        <f t="shared" si="844"/>
        <v>116.92</v>
      </c>
      <c r="CF164" s="128">
        <f t="shared" si="637"/>
        <v>1000.71</v>
      </c>
      <c r="CG164" s="46">
        <f t="shared" si="845"/>
        <v>215.75924181875294</v>
      </c>
      <c r="CH164" s="46">
        <f t="shared" si="638"/>
        <v>784.95075818124712</v>
      </c>
      <c r="CI164" s="51">
        <f t="shared" si="639"/>
        <v>128670.59433307052</v>
      </c>
      <c r="CJ164" s="199">
        <f t="shared" si="1013"/>
        <v>134137.89801088787</v>
      </c>
      <c r="CK164" s="153">
        <f t="shared" si="846"/>
        <v>10000</v>
      </c>
      <c r="CL164" s="45">
        <v>103</v>
      </c>
      <c r="CM164" s="46">
        <f t="shared" si="847"/>
        <v>1117.6300000000001</v>
      </c>
      <c r="CN164" s="128">
        <f t="shared" si="640"/>
        <v>116.92</v>
      </c>
      <c r="CO164" s="128">
        <f t="shared" si="641"/>
        <v>1000.71</v>
      </c>
      <c r="CP164" s="46">
        <f t="shared" si="642"/>
        <v>215.75924181875294</v>
      </c>
      <c r="CQ164" s="46">
        <f t="shared" si="643"/>
        <v>784.95075818124712</v>
      </c>
      <c r="CR164" s="51">
        <f t="shared" si="644"/>
        <v>128670.59433307052</v>
      </c>
      <c r="CS164" s="153">
        <f t="shared" si="1014"/>
        <v>134137.89801088787</v>
      </c>
      <c r="CT164" s="58">
        <f t="shared" si="645"/>
        <v>927.86033333333398</v>
      </c>
      <c r="CU164" s="52">
        <f t="shared" si="848"/>
        <v>108.9</v>
      </c>
      <c r="CV164" s="51">
        <f t="shared" si="849"/>
        <v>818.96033333333401</v>
      </c>
      <c r="CW164" s="51">
        <f t="shared" si="646"/>
        <v>119223.08566666637</v>
      </c>
      <c r="CX164" s="57">
        <f t="shared" si="1015"/>
        <v>124955.80799999973</v>
      </c>
      <c r="CY164" s="153">
        <f t="shared" si="850"/>
        <v>10000</v>
      </c>
      <c r="CZ164" s="479">
        <f t="shared" si="647"/>
        <v>-927.86033333333398</v>
      </c>
      <c r="DA164" s="46">
        <f t="shared" si="851"/>
        <v>-1117.6300000000001</v>
      </c>
      <c r="DB164" s="46">
        <f t="shared" si="852"/>
        <v>-1000.71</v>
      </c>
      <c r="DC164" s="48"/>
      <c r="DE164" s="45">
        <v>103</v>
      </c>
      <c r="DF164" s="46">
        <f t="shared" si="648"/>
        <v>1110.0899999999999</v>
      </c>
      <c r="DG164" s="46">
        <f t="shared" si="1016"/>
        <v>98.32</v>
      </c>
      <c r="DH164" s="46">
        <f t="shared" si="649"/>
        <v>1011.77</v>
      </c>
      <c r="DI164" s="46">
        <f t="shared" si="650"/>
        <v>207.72951506861651</v>
      </c>
      <c r="DJ164" s="46">
        <f t="shared" si="651"/>
        <v>804.0404849313835</v>
      </c>
      <c r="DK164" s="51">
        <f t="shared" si="652"/>
        <v>123833.66855623854</v>
      </c>
      <c r="DL164" s="58">
        <f t="shared" si="653"/>
        <v>931.65333333333342</v>
      </c>
      <c r="DM164" s="52">
        <f t="shared" si="1017"/>
        <v>98.32</v>
      </c>
      <c r="DN164" s="51">
        <f t="shared" si="654"/>
        <v>833.33333333333337</v>
      </c>
      <c r="DO164" s="57">
        <f t="shared" si="655"/>
        <v>114166.66666666597</v>
      </c>
      <c r="DP164" s="468">
        <f t="shared" si="853"/>
        <v>-931.65333333333342</v>
      </c>
      <c r="DQ164" s="46">
        <f t="shared" si="854"/>
        <v>-1110.0899999999999</v>
      </c>
      <c r="DR164" s="47"/>
      <c r="DS164" s="46">
        <f t="shared" si="855"/>
        <v>-1011.77</v>
      </c>
      <c r="DT164" s="48"/>
      <c r="DU164" s="29"/>
      <c r="DV164" s="45">
        <v>103</v>
      </c>
      <c r="DW164" s="46">
        <f t="shared" si="856"/>
        <v>1073.04</v>
      </c>
      <c r="DX164" s="46">
        <f t="shared" si="1018"/>
        <v>61.269999999999996</v>
      </c>
      <c r="DY164" s="46">
        <f t="shared" si="857"/>
        <v>1011.77</v>
      </c>
      <c r="DZ164" s="46">
        <f t="shared" si="656"/>
        <v>207.72951506861651</v>
      </c>
      <c r="EA164" s="46">
        <f t="shared" si="657"/>
        <v>804.0404849313835</v>
      </c>
      <c r="EB164" s="51">
        <f t="shared" si="658"/>
        <v>123833.66855623854</v>
      </c>
      <c r="EC164" s="58">
        <f t="shared" si="659"/>
        <v>889.86333333333334</v>
      </c>
      <c r="ED164" s="52">
        <f t="shared" si="1019"/>
        <v>56.53</v>
      </c>
      <c r="EE164" s="51">
        <f t="shared" si="660"/>
        <v>833.33333333333337</v>
      </c>
      <c r="EF164" s="57">
        <f t="shared" si="661"/>
        <v>114166.66666666597</v>
      </c>
      <c r="EG164" s="468">
        <f t="shared" si="858"/>
        <v>-889.86333333333334</v>
      </c>
      <c r="EH164" s="46">
        <f t="shared" si="859"/>
        <v>-1073.04</v>
      </c>
      <c r="EI164" s="47"/>
      <c r="EJ164" s="46">
        <f t="shared" si="860"/>
        <v>-1011.77</v>
      </c>
      <c r="EK164" s="48"/>
      <c r="EL164" s="29"/>
      <c r="EM164" s="45">
        <v>103</v>
      </c>
      <c r="EN164" s="46">
        <f t="shared" si="996"/>
        <v>1058.0868689014749</v>
      </c>
      <c r="EO164" s="46">
        <f t="shared" si="1020"/>
        <v>61.85</v>
      </c>
      <c r="EP164" s="128">
        <f t="shared" si="662"/>
        <v>996.23686890147485</v>
      </c>
      <c r="EQ164" s="46">
        <f t="shared" si="663"/>
        <v>209.70014009926061</v>
      </c>
      <c r="ER164" s="46">
        <f t="shared" si="664"/>
        <v>786.53672880221427</v>
      </c>
      <c r="ES164" s="51">
        <f t="shared" si="665"/>
        <v>125033.54733075417</v>
      </c>
      <c r="ET164" s="153">
        <f t="shared" si="861"/>
        <v>10000</v>
      </c>
      <c r="EU164" s="45">
        <v>103</v>
      </c>
      <c r="EV164" s="46">
        <f t="shared" si="666"/>
        <v>1058.0899999999999</v>
      </c>
      <c r="EW164" s="46">
        <f t="shared" si="1021"/>
        <v>61.85</v>
      </c>
      <c r="EX164" s="128">
        <f t="shared" si="667"/>
        <v>996.24</v>
      </c>
      <c r="EY164" s="46">
        <f t="shared" si="668"/>
        <v>209.69954283775584</v>
      </c>
      <c r="EZ164" s="46">
        <f t="shared" si="669"/>
        <v>786.54045716224414</v>
      </c>
      <c r="FA164" s="51">
        <f t="shared" si="670"/>
        <v>125033.18524549126</v>
      </c>
      <c r="FB164" s="58">
        <f t="shared" si="671"/>
        <v>874.86920833333363</v>
      </c>
      <c r="FC164" s="52">
        <f t="shared" si="1022"/>
        <v>57.209999999999994</v>
      </c>
      <c r="FD164" s="51">
        <f t="shared" si="862"/>
        <v>817.65920833333359</v>
      </c>
      <c r="FE164" s="57">
        <f t="shared" si="672"/>
        <v>115552.8515416665</v>
      </c>
      <c r="FF164" s="153">
        <f t="shared" si="863"/>
        <v>10000</v>
      </c>
      <c r="FG164" s="469">
        <f t="shared" si="673"/>
        <v>-874.86920833333363</v>
      </c>
      <c r="FH164" s="46">
        <f t="shared" si="674"/>
        <v>-1058.0899999999999</v>
      </c>
      <c r="FI164" s="46">
        <f t="shared" si="675"/>
        <v>-996.24</v>
      </c>
      <c r="FJ164" s="48"/>
      <c r="FL164" s="45">
        <v>103</v>
      </c>
      <c r="FM164" s="46">
        <f t="shared" si="864"/>
        <v>1075.4000000000001</v>
      </c>
      <c r="FN164" s="46">
        <f t="shared" si="997"/>
        <v>63.629999999999995</v>
      </c>
      <c r="FO164" s="46">
        <f t="shared" si="865"/>
        <v>1011.77</v>
      </c>
      <c r="FP164" s="46">
        <f t="shared" si="676"/>
        <v>207.72951506861651</v>
      </c>
      <c r="FQ164" s="46">
        <f t="shared" si="677"/>
        <v>804.0404849313835</v>
      </c>
      <c r="FR164" s="51">
        <f t="shared" si="678"/>
        <v>123833.66855623854</v>
      </c>
      <c r="FS164" s="57">
        <f t="shared" si="1023"/>
        <v>129433.93513928498</v>
      </c>
      <c r="FT164" s="58">
        <f t="shared" si="679"/>
        <v>892.31333333333339</v>
      </c>
      <c r="FU164" s="241">
        <f t="shared" si="998"/>
        <v>58.98</v>
      </c>
      <c r="FV164" s="51">
        <f t="shared" si="680"/>
        <v>833.33333333333337</v>
      </c>
      <c r="FW164" s="51">
        <f t="shared" si="681"/>
        <v>114166.66666666597</v>
      </c>
      <c r="FX164" s="153">
        <f t="shared" si="1024"/>
        <v>119999.99999999927</v>
      </c>
      <c r="FY164" s="468">
        <f t="shared" si="866"/>
        <v>-892.31333333333339</v>
      </c>
      <c r="FZ164" s="46">
        <f t="shared" si="867"/>
        <v>-1075.4000000000001</v>
      </c>
      <c r="GA164" s="46">
        <f t="shared" si="682"/>
        <v>-1011.77</v>
      </c>
      <c r="GB164" s="48"/>
      <c r="GD164" s="45">
        <v>103</v>
      </c>
      <c r="GE164" s="46">
        <f t="shared" si="999"/>
        <v>1060.0875939185617</v>
      </c>
      <c r="GF164" s="128">
        <f t="shared" si="1025"/>
        <v>64.12</v>
      </c>
      <c r="GG164" s="128">
        <f t="shared" si="1042"/>
        <v>995.96759391856165</v>
      </c>
      <c r="GH164" s="46">
        <f t="shared" si="684"/>
        <v>209.57858797477255</v>
      </c>
      <c r="GI164" s="46">
        <f t="shared" si="685"/>
        <v>786.38900594378913</v>
      </c>
      <c r="GJ164" s="51">
        <f t="shared" si="686"/>
        <v>124960.76377891975</v>
      </c>
      <c r="GK164" s="51">
        <f t="shared" si="1026"/>
        <v>130438.08507529447</v>
      </c>
      <c r="GL164" s="153">
        <f t="shared" si="868"/>
        <v>10000</v>
      </c>
      <c r="GM164" s="45">
        <v>103</v>
      </c>
      <c r="GN164" s="46">
        <f t="shared" si="687"/>
        <v>1060.0899999999999</v>
      </c>
      <c r="GO164" s="46">
        <f t="shared" si="1000"/>
        <v>64.12</v>
      </c>
      <c r="GP164" s="128">
        <f t="shared" si="869"/>
        <v>995.97</v>
      </c>
      <c r="GQ164" s="46">
        <f t="shared" si="688"/>
        <v>209.57814251975731</v>
      </c>
      <c r="GR164" s="46">
        <f t="shared" si="689"/>
        <v>786.39185748024272</v>
      </c>
      <c r="GS164" s="51">
        <f t="shared" si="690"/>
        <v>124960.49365437414</v>
      </c>
      <c r="GT164" s="57">
        <f t="shared" si="1027"/>
        <v>130437.83481214213</v>
      </c>
      <c r="GU164" s="58">
        <f t="shared" si="691"/>
        <v>876.92633333333197</v>
      </c>
      <c r="GV164" s="52">
        <f t="shared" si="1001"/>
        <v>59.59</v>
      </c>
      <c r="GW164" s="51">
        <f t="shared" si="870"/>
        <v>817.33633333333194</v>
      </c>
      <c r="GX164" s="57">
        <f t="shared" si="692"/>
        <v>115500.07766666675</v>
      </c>
      <c r="GY164" s="57">
        <f t="shared" si="1028"/>
        <v>121221.43200000003</v>
      </c>
      <c r="GZ164" s="153">
        <f t="shared" si="871"/>
        <v>10000</v>
      </c>
      <c r="HA164" s="469">
        <f t="shared" si="693"/>
        <v>-876.92633333333197</v>
      </c>
      <c r="HB164" s="46">
        <f t="shared" si="694"/>
        <v>-1060.0899999999999</v>
      </c>
      <c r="HC164" s="46">
        <f t="shared" si="695"/>
        <v>-995.97</v>
      </c>
      <c r="HD164" s="48"/>
      <c r="HF164" s="45">
        <v>103</v>
      </c>
      <c r="HG164" s="46">
        <f t="shared" si="696"/>
        <v>1123.8775326810628</v>
      </c>
      <c r="HH164" s="46">
        <f t="shared" si="697"/>
        <v>0</v>
      </c>
      <c r="HI164" s="46">
        <f t="shared" si="698"/>
        <v>1123.8775326810628</v>
      </c>
      <c r="HJ164" s="46">
        <f t="shared" si="699"/>
        <v>230.74809105811252</v>
      </c>
      <c r="HK164" s="46">
        <f t="shared" si="700"/>
        <v>893.12944162295025</v>
      </c>
      <c r="HL164" s="51">
        <f t="shared" si="701"/>
        <v>137555.72519324458</v>
      </c>
      <c r="HM164" s="153">
        <f t="shared" si="872"/>
        <v>10000</v>
      </c>
      <c r="HN164" s="58">
        <f t="shared" si="702"/>
        <v>933.33333333333724</v>
      </c>
      <c r="HO164" s="52">
        <f t="shared" si="703"/>
        <v>0</v>
      </c>
      <c r="HP164" s="51">
        <f t="shared" si="704"/>
        <v>933.33333333333724</v>
      </c>
      <c r="HQ164" s="57">
        <f t="shared" si="705"/>
        <v>127866.66666666567</v>
      </c>
      <c r="HR164" s="153">
        <f t="shared" si="873"/>
        <v>10000</v>
      </c>
      <c r="HS164" s="468">
        <f t="shared" si="706"/>
        <v>-933.33333333333724</v>
      </c>
      <c r="HT164" s="46">
        <f t="shared" si="707"/>
        <v>-1123.8775326810628</v>
      </c>
      <c r="HU164" s="46">
        <f t="shared" si="708"/>
        <v>-1123.8775326810628</v>
      </c>
      <c r="HV164" s="48"/>
      <c r="HW164" s="29"/>
      <c r="HX164" s="45">
        <v>103</v>
      </c>
      <c r="HY164" s="128">
        <f t="shared" si="709"/>
        <v>1124.3399999999999</v>
      </c>
      <c r="HZ164" s="46">
        <f t="shared" si="710"/>
        <v>0</v>
      </c>
      <c r="IA164" s="46">
        <f t="shared" si="711"/>
        <v>1124.3399999999999</v>
      </c>
      <c r="IB164" s="46">
        <f t="shared" si="712"/>
        <v>230.84913980054804</v>
      </c>
      <c r="IC164" s="46">
        <f t="shared" si="713"/>
        <v>893.49086019945184</v>
      </c>
      <c r="ID164" s="51">
        <f t="shared" si="714"/>
        <v>137615.99302012939</v>
      </c>
      <c r="IE164" s="153">
        <f t="shared" si="874"/>
        <v>10000</v>
      </c>
      <c r="IF164" s="58">
        <f t="shared" si="715"/>
        <v>930.14625019664186</v>
      </c>
      <c r="IG164" s="52">
        <f t="shared" si="716"/>
        <v>0</v>
      </c>
      <c r="IH164" s="51">
        <f t="shared" si="717"/>
        <v>930.14625019664186</v>
      </c>
      <c r="II164" s="57">
        <f t="shared" si="875"/>
        <v>127430.03622974595</v>
      </c>
      <c r="IJ164" s="153">
        <f t="shared" si="876"/>
        <v>10000</v>
      </c>
      <c r="IK164" s="468">
        <f t="shared" si="718"/>
        <v>-930.14625019664186</v>
      </c>
      <c r="IL164" s="46">
        <f t="shared" si="719"/>
        <v>-1124.3399999999999</v>
      </c>
      <c r="IM164" s="46">
        <f t="shared" si="720"/>
        <v>-1124.3399999999999</v>
      </c>
      <c r="IN164" s="48"/>
      <c r="IO164" s="53">
        <f t="shared" si="721"/>
        <v>0</v>
      </c>
      <c r="IQ164" s="45">
        <v>103</v>
      </c>
      <c r="IR164" s="128">
        <f t="shared" si="722"/>
        <v>1126.4568749999989</v>
      </c>
      <c r="IS164" s="128">
        <f t="shared" si="723"/>
        <v>0</v>
      </c>
      <c r="IT164" s="128">
        <f t="shared" si="724"/>
        <v>1126.4568749999989</v>
      </c>
      <c r="IU164" s="46">
        <f t="shared" si="902"/>
        <v>231.28</v>
      </c>
      <c r="IV164" s="46">
        <f t="shared" si="725"/>
        <v>895.17687499999897</v>
      </c>
      <c r="IW164" s="51">
        <f t="shared" si="726"/>
        <v>137871.41187500019</v>
      </c>
      <c r="IX164" s="199">
        <f t="shared" si="877"/>
        <v>10000</v>
      </c>
      <c r="IY164" s="128">
        <f t="shared" si="727"/>
        <v>0</v>
      </c>
      <c r="IZ164" s="408">
        <f t="shared" si="728"/>
        <v>0</v>
      </c>
      <c r="JA164" s="58">
        <f t="shared" si="729"/>
        <v>931.95916666666494</v>
      </c>
      <c r="JB164" s="52">
        <f t="shared" si="730"/>
        <v>0</v>
      </c>
      <c r="JC164" s="51">
        <f t="shared" si="731"/>
        <v>931.95916666666494</v>
      </c>
      <c r="JD164" s="57">
        <f t="shared" si="732"/>
        <v>127678.40583333344</v>
      </c>
      <c r="JE164" s="280">
        <f t="shared" si="733"/>
        <v>10000</v>
      </c>
      <c r="JF164" s="280">
        <f t="shared" si="734"/>
        <v>0</v>
      </c>
      <c r="JG164" s="468">
        <f t="shared" si="735"/>
        <v>-931.95916666666494</v>
      </c>
      <c r="JH164" s="46">
        <f t="shared" si="736"/>
        <v>-1126.4568749999989</v>
      </c>
      <c r="JI164" s="46">
        <f t="shared" si="737"/>
        <v>-1126.4568749999989</v>
      </c>
      <c r="JJ164" s="48"/>
      <c r="JL164" s="45">
        <v>103</v>
      </c>
      <c r="JM164" s="46">
        <f t="shared" si="738"/>
        <v>1124.4930833333331</v>
      </c>
      <c r="JN164" s="46">
        <f t="shared" si="739"/>
        <v>0</v>
      </c>
      <c r="JO164" s="128">
        <f t="shared" si="740"/>
        <v>1124.4930833333331</v>
      </c>
      <c r="JP164" s="46">
        <f t="shared" si="878"/>
        <v>230.87</v>
      </c>
      <c r="JQ164" s="46">
        <f t="shared" si="741"/>
        <v>893.62308333333306</v>
      </c>
      <c r="JR164" s="51">
        <f t="shared" si="742"/>
        <v>137631.07241666663</v>
      </c>
      <c r="JS164" s="51">
        <f t="shared" si="1029"/>
        <v>129433.93513928498</v>
      </c>
      <c r="JT164" s="199">
        <f t="shared" si="879"/>
        <v>10000</v>
      </c>
      <c r="JU164" s="128">
        <f t="shared" si="743"/>
        <v>0</v>
      </c>
      <c r="JV164" s="408">
        <f t="shared" si="744"/>
        <v>0</v>
      </c>
      <c r="JW164" s="58">
        <f t="shared" si="745"/>
        <v>930.37233333333074</v>
      </c>
      <c r="JX164" s="52">
        <f t="shared" si="746"/>
        <v>0</v>
      </c>
      <c r="JY164" s="51">
        <f t="shared" si="747"/>
        <v>930.37233333333074</v>
      </c>
      <c r="JZ164" s="51">
        <f t="shared" si="748"/>
        <v>127461.00966666706</v>
      </c>
      <c r="KA164" s="199">
        <f t="shared" si="1030"/>
        <v>119999.99999999927</v>
      </c>
      <c r="KB164" s="128">
        <f t="shared" si="880"/>
        <v>10000</v>
      </c>
      <c r="KC164" s="204">
        <f t="shared" si="749"/>
        <v>0</v>
      </c>
      <c r="KD164" s="468">
        <f t="shared" si="881"/>
        <v>-930.37233333333074</v>
      </c>
      <c r="KE164" s="46">
        <f t="shared" si="750"/>
        <v>-1124.4930833333331</v>
      </c>
      <c r="KF164" s="46">
        <f t="shared" si="751"/>
        <v>-1124.4930833333331</v>
      </c>
      <c r="KG164" s="48"/>
      <c r="KI164" s="45">
        <v>103</v>
      </c>
      <c r="KJ164" s="46">
        <f t="shared" si="752"/>
        <v>1124.4890404061762</v>
      </c>
      <c r="KK164" s="46">
        <f t="shared" si="753"/>
        <v>0</v>
      </c>
      <c r="KL164" s="128">
        <f t="shared" si="754"/>
        <v>1124.4890404061762</v>
      </c>
      <c r="KM164" s="46">
        <f t="shared" si="755"/>
        <v>230.87364231804523</v>
      </c>
      <c r="KN164" s="46">
        <f t="shared" si="756"/>
        <v>893.61539808813097</v>
      </c>
      <c r="KO164" s="51">
        <f t="shared" si="757"/>
        <v>137630.56999273901</v>
      </c>
      <c r="KP164" s="199">
        <f t="shared" si="1031"/>
        <v>134137.89801088787</v>
      </c>
      <c r="KQ164" s="199">
        <f t="shared" si="882"/>
        <v>10000</v>
      </c>
      <c r="KR164" s="128">
        <f t="shared" si="758"/>
        <v>0</v>
      </c>
      <c r="KS164" s="408">
        <f t="shared" si="759"/>
        <v>0</v>
      </c>
      <c r="KT164" s="45">
        <v>103</v>
      </c>
      <c r="KU164" s="46">
        <f t="shared" si="883"/>
        <v>1124.49</v>
      </c>
      <c r="KV164" s="46">
        <f t="shared" si="760"/>
        <v>0</v>
      </c>
      <c r="KW164" s="128">
        <f t="shared" si="761"/>
        <v>1124.49</v>
      </c>
      <c r="KX164" s="46">
        <f t="shared" si="762"/>
        <v>230.87346466159701</v>
      </c>
      <c r="KY164" s="46">
        <f t="shared" si="763"/>
        <v>893.61653533840297</v>
      </c>
      <c r="KZ164" s="51">
        <f t="shared" si="764"/>
        <v>137630.4622616198</v>
      </c>
      <c r="LA164" s="153">
        <f t="shared" si="1032"/>
        <v>134137.89801088787</v>
      </c>
      <c r="LB164" s="58">
        <f t="shared" si="995"/>
        <v>930.59633333333579</v>
      </c>
      <c r="LC164" s="52">
        <f t="shared" si="766"/>
        <v>0</v>
      </c>
      <c r="LD164" s="51">
        <f t="shared" si="767"/>
        <v>930.59633333333579</v>
      </c>
      <c r="LE164" s="51">
        <f t="shared" si="768"/>
        <v>127491.69766666659</v>
      </c>
      <c r="LF164" s="51">
        <f t="shared" si="1033"/>
        <v>124955.80799999973</v>
      </c>
      <c r="LG164" s="128">
        <f t="shared" si="769"/>
        <v>10000</v>
      </c>
      <c r="LH164" s="204">
        <f t="shared" si="770"/>
        <v>0</v>
      </c>
      <c r="LI164" s="479">
        <f t="shared" si="771"/>
        <v>-930.59633333333579</v>
      </c>
      <c r="LJ164" s="46">
        <f t="shared" si="884"/>
        <v>-1124.49</v>
      </c>
      <c r="LK164" s="46">
        <f t="shared" si="885"/>
        <v>-1124.49</v>
      </c>
      <c r="LL164" s="48"/>
      <c r="LN164" s="45">
        <v>103</v>
      </c>
      <c r="LO164" s="46">
        <f t="shared" si="772"/>
        <v>1123.1238136873469</v>
      </c>
      <c r="LP164" s="46">
        <f t="shared" si="1002"/>
        <v>0</v>
      </c>
      <c r="LQ164" s="46">
        <f t="shared" si="773"/>
        <v>1123.1238136873469</v>
      </c>
      <c r="LR164" s="46">
        <f t="shared" si="774"/>
        <v>230.59334179590437</v>
      </c>
      <c r="LS164" s="46">
        <f t="shared" si="775"/>
        <v>892.53047189144252</v>
      </c>
      <c r="LT164" s="51">
        <f t="shared" si="776"/>
        <v>137463.47460565116</v>
      </c>
      <c r="LU164" s="199">
        <f t="shared" si="886"/>
        <v>10000</v>
      </c>
      <c r="LV164" s="58">
        <f t="shared" si="777"/>
        <v>933.33033333333128</v>
      </c>
      <c r="LW164" s="52">
        <f t="shared" si="1003"/>
        <v>0</v>
      </c>
      <c r="LX164" s="51">
        <f t="shared" si="778"/>
        <v>933.33033333333128</v>
      </c>
      <c r="LY164" s="51">
        <f t="shared" si="779"/>
        <v>127866.25566666623</v>
      </c>
      <c r="LZ164" s="46">
        <f t="shared" si="887"/>
        <v>0</v>
      </c>
      <c r="MA164" s="199">
        <f t="shared" si="888"/>
        <v>10000</v>
      </c>
      <c r="MB164" s="468">
        <f t="shared" si="780"/>
        <v>-933.33033333333128</v>
      </c>
      <c r="MC164" s="46">
        <f t="shared" si="781"/>
        <v>-1123.1238136873469</v>
      </c>
      <c r="MD164" s="46">
        <f t="shared" si="782"/>
        <v>-1123.1238136873469</v>
      </c>
      <c r="ME164" s="48"/>
      <c r="MG164" s="45">
        <v>103</v>
      </c>
      <c r="MH164" s="46">
        <f t="shared" si="783"/>
        <v>1076.608661999408</v>
      </c>
      <c r="MI164" s="46">
        <f t="shared" si="1004"/>
        <v>0</v>
      </c>
      <c r="MJ164" s="46">
        <f t="shared" si="784"/>
        <v>1076.608661999408</v>
      </c>
      <c r="MK164" s="46">
        <f t="shared" si="785"/>
        <v>221.04311755424263</v>
      </c>
      <c r="ML164" s="46">
        <f t="shared" si="786"/>
        <v>855.56554444516541</v>
      </c>
      <c r="MM164" s="51">
        <f t="shared" si="787"/>
        <v>131770.30498810043</v>
      </c>
      <c r="MN164" s="199">
        <f t="shared" si="889"/>
        <v>10000</v>
      </c>
      <c r="MO164" s="58">
        <f t="shared" si="788"/>
        <v>889.32945707741396</v>
      </c>
      <c r="MP164" s="52">
        <f t="shared" si="1005"/>
        <v>0</v>
      </c>
      <c r="MQ164" s="51">
        <f t="shared" si="789"/>
        <v>889.32945707741396</v>
      </c>
      <c r="MR164" s="57">
        <f t="shared" si="790"/>
        <v>121838.1359210263</v>
      </c>
      <c r="MS164" s="199">
        <f t="shared" si="890"/>
        <v>10000</v>
      </c>
      <c r="MT164" s="468">
        <f t="shared" si="891"/>
        <v>-889.32945707741396</v>
      </c>
      <c r="MU164" s="46">
        <f t="shared" si="791"/>
        <v>-1076.608661999408</v>
      </c>
      <c r="MV164" s="46">
        <f t="shared" si="792"/>
        <v>-1076.608661999408</v>
      </c>
      <c r="MW164" s="48"/>
      <c r="MY164" s="45">
        <v>103</v>
      </c>
      <c r="MZ164" s="46">
        <f t="shared" si="793"/>
        <v>1076.608661999408</v>
      </c>
      <c r="NA164" s="46">
        <f t="shared" si="1006"/>
        <v>0</v>
      </c>
      <c r="NB164" s="128">
        <f t="shared" si="794"/>
        <v>1076.608661999408</v>
      </c>
      <c r="NC164" s="46">
        <f t="shared" si="795"/>
        <v>221.04311755424263</v>
      </c>
      <c r="ND164" s="46">
        <f t="shared" si="796"/>
        <v>855.56554444516541</v>
      </c>
      <c r="NE164" s="51">
        <f t="shared" si="797"/>
        <v>131770.30498810043</v>
      </c>
      <c r="NF164" s="153">
        <f t="shared" si="892"/>
        <v>10000</v>
      </c>
      <c r="NG164" s="45">
        <v>103</v>
      </c>
      <c r="NH164" s="46">
        <f t="shared" si="798"/>
        <v>1076.6099999999999</v>
      </c>
      <c r="NI164" s="46">
        <f t="shared" si="1007"/>
        <v>0</v>
      </c>
      <c r="NJ164" s="128">
        <f t="shared" si="893"/>
        <v>1076.6099999999999</v>
      </c>
      <c r="NK164" s="46">
        <f t="shared" si="894"/>
        <v>221.04285226174554</v>
      </c>
      <c r="NL164" s="46">
        <f t="shared" si="799"/>
        <v>855.56714773825433</v>
      </c>
      <c r="NM164" s="51">
        <f t="shared" si="800"/>
        <v>131770.14420930907</v>
      </c>
      <c r="NN164" s="58">
        <f t="shared" si="801"/>
        <v>888.78037499999857</v>
      </c>
      <c r="NO164" s="52">
        <f t="shared" si="1008"/>
        <v>0</v>
      </c>
      <c r="NP164" s="51">
        <f t="shared" si="802"/>
        <v>888.78037499999857</v>
      </c>
      <c r="NQ164" s="57">
        <f t="shared" si="803"/>
        <v>121897.26137500021</v>
      </c>
      <c r="NR164" s="153">
        <f t="shared" si="895"/>
        <v>10000</v>
      </c>
      <c r="NS164" s="469">
        <f t="shared" si="804"/>
        <v>-888.78037499999857</v>
      </c>
      <c r="NT164" s="46">
        <f t="shared" si="805"/>
        <v>-1076.6099999999999</v>
      </c>
      <c r="NU164" s="46">
        <f t="shared" si="806"/>
        <v>-1076.6099999999999</v>
      </c>
      <c r="NV164" s="48"/>
      <c r="NX164" s="45">
        <v>103</v>
      </c>
      <c r="NY164" s="46">
        <f t="shared" si="807"/>
        <v>1076.6456011701148</v>
      </c>
      <c r="NZ164" s="46">
        <f t="shared" si="1009"/>
        <v>0</v>
      </c>
      <c r="OA164" s="46">
        <f t="shared" si="808"/>
        <v>1076.6456011701148</v>
      </c>
      <c r="OB164" s="46">
        <f t="shared" si="809"/>
        <v>221.0507016929748</v>
      </c>
      <c r="OC164" s="46">
        <f t="shared" si="810"/>
        <v>855.59489947713996</v>
      </c>
      <c r="OD164" s="51">
        <f t="shared" si="811"/>
        <v>131774.82611630773</v>
      </c>
      <c r="OE164" s="57">
        <f t="shared" si="1034"/>
        <v>129433.93513928498</v>
      </c>
      <c r="OF164" s="153">
        <f t="shared" si="896"/>
        <v>10000</v>
      </c>
      <c r="OG164" s="58">
        <f t="shared" si="812"/>
        <v>889.48383333333379</v>
      </c>
      <c r="OH164" s="241">
        <f t="shared" si="1035"/>
        <v>0</v>
      </c>
      <c r="OI164" s="51">
        <f t="shared" si="813"/>
        <v>889.48383333333379</v>
      </c>
      <c r="OJ164" s="51">
        <f t="shared" si="814"/>
        <v>121859.28516666658</v>
      </c>
      <c r="OK164" s="153">
        <f t="shared" si="1036"/>
        <v>119999.99999999927</v>
      </c>
      <c r="OL164" s="153">
        <f t="shared" si="897"/>
        <v>10000</v>
      </c>
      <c r="OM164" s="468">
        <f t="shared" si="898"/>
        <v>-889.48383333333379</v>
      </c>
      <c r="ON164" s="46">
        <f t="shared" si="899"/>
        <v>-1076.6456011701148</v>
      </c>
      <c r="OO164" s="46">
        <f t="shared" si="815"/>
        <v>-1076.6456011701148</v>
      </c>
      <c r="OP164" s="48"/>
      <c r="OR164" s="45">
        <v>103</v>
      </c>
      <c r="OS164" s="46">
        <f t="shared" si="816"/>
        <v>1076.765700416463</v>
      </c>
      <c r="OT164" s="128">
        <f t="shared" si="1010"/>
        <v>0</v>
      </c>
      <c r="OU164" s="128">
        <f t="shared" si="817"/>
        <v>1076.765700416463</v>
      </c>
      <c r="OV164" s="46">
        <f t="shared" si="818"/>
        <v>221.07535978162494</v>
      </c>
      <c r="OW164" s="46">
        <f t="shared" si="819"/>
        <v>855.69034063483809</v>
      </c>
      <c r="OX164" s="51">
        <f t="shared" si="820"/>
        <v>131789.52552834013</v>
      </c>
      <c r="OY164" s="51">
        <f t="shared" si="1037"/>
        <v>130438.08507529447</v>
      </c>
      <c r="OZ164" s="153">
        <f t="shared" si="900"/>
        <v>10000</v>
      </c>
      <c r="PA164" s="45">
        <v>103</v>
      </c>
      <c r="PB164" s="46">
        <f t="shared" si="821"/>
        <v>1076.765700416463</v>
      </c>
      <c r="PC164" s="46">
        <f t="shared" si="1038"/>
        <v>0</v>
      </c>
      <c r="PD164" s="128">
        <f t="shared" si="822"/>
        <v>1076.765700416463</v>
      </c>
      <c r="PE164" s="46">
        <f t="shared" si="823"/>
        <v>221.07535978162494</v>
      </c>
      <c r="PF164" s="46">
        <f t="shared" si="824"/>
        <v>855.69034063483809</v>
      </c>
      <c r="PG164" s="51">
        <f t="shared" si="825"/>
        <v>131789.52552834013</v>
      </c>
      <c r="PH164" s="57">
        <f t="shared" si="1039"/>
        <v>130437.83481214213</v>
      </c>
      <c r="PI164" s="688">
        <f t="shared" si="826"/>
        <v>889.6533333333341</v>
      </c>
      <c r="PJ164" s="52">
        <f t="shared" si="1040"/>
        <v>0</v>
      </c>
      <c r="PK164" s="51">
        <f t="shared" si="827"/>
        <v>889.6533333333341</v>
      </c>
      <c r="PL164" s="57">
        <f t="shared" si="828"/>
        <v>121882.506666667</v>
      </c>
      <c r="PM164" s="57">
        <f t="shared" si="1041"/>
        <v>121221.43200000003</v>
      </c>
      <c r="PN164" s="153">
        <f t="shared" si="901"/>
        <v>10000</v>
      </c>
      <c r="PO164" s="469">
        <f t="shared" si="829"/>
        <v>-889.6533333333341</v>
      </c>
      <c r="PP164" s="46">
        <f t="shared" si="830"/>
        <v>-1076.765700416463</v>
      </c>
      <c r="PQ164" s="46">
        <f t="shared" si="831"/>
        <v>-1076.765700416463</v>
      </c>
      <c r="PR164" s="48"/>
    </row>
    <row r="165" spans="2:434" hidden="1" x14ac:dyDescent="0.3">
      <c r="B165" s="45">
        <v>104</v>
      </c>
      <c r="C165" s="46">
        <f t="shared" si="596"/>
        <v>1111.77</v>
      </c>
      <c r="D165" s="46">
        <f t="shared" si="597"/>
        <v>100</v>
      </c>
      <c r="E165" s="46">
        <f t="shared" si="598"/>
        <v>1011.77</v>
      </c>
      <c r="F165" s="46">
        <f t="shared" si="599"/>
        <v>206.38944759373089</v>
      </c>
      <c r="G165" s="46">
        <f t="shared" si="600"/>
        <v>805.38055240626909</v>
      </c>
      <c r="H165" s="51">
        <f t="shared" si="601"/>
        <v>123028.28800383228</v>
      </c>
      <c r="I165" s="58">
        <f t="shared" si="602"/>
        <v>933.33333333333337</v>
      </c>
      <c r="J165" s="52">
        <f t="shared" si="603"/>
        <v>100</v>
      </c>
      <c r="K165" s="51">
        <f t="shared" si="604"/>
        <v>833.33333333333337</v>
      </c>
      <c r="L165" s="57">
        <f t="shared" si="605"/>
        <v>113333.33333333264</v>
      </c>
      <c r="M165" s="468">
        <f t="shared" si="832"/>
        <v>-933.33333333333337</v>
      </c>
      <c r="N165" s="46">
        <f t="shared" si="833"/>
        <v>-1111.77</v>
      </c>
      <c r="O165" s="47"/>
      <c r="P165" s="46">
        <f t="shared" si="834"/>
        <v>-1011.77</v>
      </c>
      <c r="Q165" s="48"/>
      <c r="R165" s="29"/>
      <c r="S165" s="29"/>
      <c r="T165" s="45">
        <v>104</v>
      </c>
      <c r="U165" s="46">
        <f t="shared" si="606"/>
        <v>1127.45</v>
      </c>
      <c r="V165" s="46">
        <f t="shared" si="607"/>
        <v>115.68</v>
      </c>
      <c r="W165" s="46">
        <f t="shared" si="835"/>
        <v>1011.77</v>
      </c>
      <c r="X165" s="46">
        <f t="shared" si="608"/>
        <v>206.38944759373089</v>
      </c>
      <c r="Y165" s="46">
        <f t="shared" si="609"/>
        <v>805.38055240626909</v>
      </c>
      <c r="Z165" s="51">
        <f t="shared" si="610"/>
        <v>123028.28800383228</v>
      </c>
      <c r="AA165" s="58">
        <f t="shared" si="611"/>
        <v>939.97333333333336</v>
      </c>
      <c r="AB165" s="52">
        <f t="shared" si="612"/>
        <v>106.64</v>
      </c>
      <c r="AC165" s="51">
        <f t="shared" si="613"/>
        <v>833.33333333333337</v>
      </c>
      <c r="AD165" s="57">
        <f t="shared" si="614"/>
        <v>113333.33333333264</v>
      </c>
      <c r="AE165" s="468">
        <f t="shared" si="836"/>
        <v>-939.97333333333336</v>
      </c>
      <c r="AF165" s="46">
        <f t="shared" si="615"/>
        <v>-1127.45</v>
      </c>
      <c r="AG165" s="47"/>
      <c r="AH165" s="46">
        <f t="shared" si="837"/>
        <v>-1011.77</v>
      </c>
      <c r="AI165" s="48"/>
      <c r="AJ165" s="29"/>
      <c r="AK165" s="45">
        <v>104</v>
      </c>
      <c r="AL165" s="46">
        <f t="shared" si="616"/>
        <v>1117.72</v>
      </c>
      <c r="AM165" s="46"/>
      <c r="AN165" s="46"/>
      <c r="AO165" s="46">
        <f t="shared" si="617"/>
        <v>116.56</v>
      </c>
      <c r="AP165" s="128">
        <f t="shared" si="618"/>
        <v>1001.16</v>
      </c>
      <c r="AQ165" s="128"/>
      <c r="AR165" s="128"/>
      <c r="AS165" s="46">
        <f t="shared" si="619"/>
        <v>214.88140503034433</v>
      </c>
      <c r="AT165" s="46">
        <f t="shared" si="620"/>
        <v>786.27859496965561</v>
      </c>
      <c r="AU165" s="51"/>
      <c r="AV165" s="51"/>
      <c r="AW165" s="51">
        <f t="shared" si="621"/>
        <v>128142.56442323692</v>
      </c>
      <c r="AX165" s="58">
        <f t="shared" si="622"/>
        <v>927.38215694565588</v>
      </c>
      <c r="AY165" s="52"/>
      <c r="AZ165" s="52"/>
      <c r="BA165" s="52">
        <f t="shared" si="623"/>
        <v>108</v>
      </c>
      <c r="BB165" s="51">
        <f t="shared" si="624"/>
        <v>819.38215694565588</v>
      </c>
      <c r="BC165" s="51"/>
      <c r="BD165" s="51"/>
      <c r="BE165" s="57">
        <f t="shared" si="625"/>
        <v>118628.71567765175</v>
      </c>
      <c r="BF165" s="468">
        <f t="shared" si="626"/>
        <v>-927.38215694565588</v>
      </c>
      <c r="BG165" s="46">
        <f t="shared" si="627"/>
        <v>-1117.72</v>
      </c>
      <c r="BH165" s="46">
        <f t="shared" si="628"/>
        <v>-1001.16</v>
      </c>
      <c r="BI165" s="48"/>
      <c r="BJ165" s="12"/>
      <c r="BK165" s="45">
        <v>104</v>
      </c>
      <c r="BL165" s="46">
        <f t="shared" si="838"/>
        <v>1127.73</v>
      </c>
      <c r="BM165" s="46">
        <f t="shared" si="839"/>
        <v>115.96</v>
      </c>
      <c r="BN165" s="46">
        <f t="shared" si="840"/>
        <v>1011.77</v>
      </c>
      <c r="BO165" s="46">
        <f t="shared" si="629"/>
        <v>206.38944759373089</v>
      </c>
      <c r="BP165" s="46">
        <f t="shared" si="630"/>
        <v>805.38055240626909</v>
      </c>
      <c r="BQ165" s="51">
        <f t="shared" si="631"/>
        <v>123028.28800383228</v>
      </c>
      <c r="BR165" s="57">
        <f t="shared" si="1011"/>
        <v>129433.93513928498</v>
      </c>
      <c r="BS165" s="58">
        <f t="shared" si="632"/>
        <v>940.83333333333337</v>
      </c>
      <c r="BT165" s="52">
        <f t="shared" si="841"/>
        <v>107.5</v>
      </c>
      <c r="BU165" s="51">
        <f t="shared" si="633"/>
        <v>833.33333333333337</v>
      </c>
      <c r="BV165" s="51">
        <f t="shared" si="634"/>
        <v>113333.33333333264</v>
      </c>
      <c r="BW165" s="153">
        <f t="shared" si="1012"/>
        <v>119999.99999999927</v>
      </c>
      <c r="BX165" s="468">
        <f t="shared" si="842"/>
        <v>-940.83333333333337</v>
      </c>
      <c r="BY165" s="46">
        <f t="shared" si="843"/>
        <v>-1127.73</v>
      </c>
      <c r="BZ165" s="46">
        <f t="shared" si="635"/>
        <v>-1011.77</v>
      </c>
      <c r="CA165" s="48"/>
      <c r="CB165" s="29"/>
      <c r="CC165" s="45">
        <v>104</v>
      </c>
      <c r="CD165" s="128">
        <f t="shared" si="636"/>
        <v>1117.6300000000001</v>
      </c>
      <c r="CE165" s="46">
        <f t="shared" si="844"/>
        <v>116.92</v>
      </c>
      <c r="CF165" s="128">
        <f t="shared" si="637"/>
        <v>1000.71</v>
      </c>
      <c r="CG165" s="46">
        <f t="shared" si="845"/>
        <v>214.45099055511753</v>
      </c>
      <c r="CH165" s="46">
        <f t="shared" si="638"/>
        <v>786.25900944488251</v>
      </c>
      <c r="CI165" s="51">
        <f t="shared" si="639"/>
        <v>127884.33532362564</v>
      </c>
      <c r="CJ165" s="199">
        <f t="shared" si="1013"/>
        <v>134137.89801088787</v>
      </c>
      <c r="CK165" s="153">
        <f t="shared" si="846"/>
        <v>10000</v>
      </c>
      <c r="CL165" s="45">
        <v>104</v>
      </c>
      <c r="CM165" s="46">
        <f t="shared" si="847"/>
        <v>1117.6300000000001</v>
      </c>
      <c r="CN165" s="128">
        <f t="shared" si="640"/>
        <v>116.92</v>
      </c>
      <c r="CO165" s="128">
        <f t="shared" si="641"/>
        <v>1000.71</v>
      </c>
      <c r="CP165" s="46">
        <f t="shared" si="642"/>
        <v>214.45099055511753</v>
      </c>
      <c r="CQ165" s="46">
        <f t="shared" si="643"/>
        <v>786.25900944488251</v>
      </c>
      <c r="CR165" s="51">
        <f t="shared" si="644"/>
        <v>127884.33532362564</v>
      </c>
      <c r="CS165" s="153">
        <f t="shared" si="1014"/>
        <v>134137.89801088787</v>
      </c>
      <c r="CT165" s="58">
        <f t="shared" si="645"/>
        <v>927.86033333333398</v>
      </c>
      <c r="CU165" s="52">
        <f t="shared" si="848"/>
        <v>108.9</v>
      </c>
      <c r="CV165" s="51">
        <f t="shared" si="849"/>
        <v>818.96033333333401</v>
      </c>
      <c r="CW165" s="51">
        <f t="shared" si="646"/>
        <v>118404.12533333304</v>
      </c>
      <c r="CX165" s="57">
        <f t="shared" si="1015"/>
        <v>124955.80799999973</v>
      </c>
      <c r="CY165" s="153">
        <f t="shared" si="850"/>
        <v>10000</v>
      </c>
      <c r="CZ165" s="479">
        <f t="shared" si="647"/>
        <v>-927.86033333333398</v>
      </c>
      <c r="DA165" s="46">
        <f t="shared" si="851"/>
        <v>-1117.6300000000001</v>
      </c>
      <c r="DB165" s="46">
        <f t="shared" si="852"/>
        <v>-1000.71</v>
      </c>
      <c r="DC165" s="48"/>
      <c r="DE165" s="45">
        <v>104</v>
      </c>
      <c r="DF165" s="46">
        <f t="shared" si="648"/>
        <v>1110.0899999999999</v>
      </c>
      <c r="DG165" s="46">
        <f t="shared" si="1016"/>
        <v>98.32</v>
      </c>
      <c r="DH165" s="46">
        <f t="shared" si="649"/>
        <v>1011.77</v>
      </c>
      <c r="DI165" s="46">
        <f t="shared" si="650"/>
        <v>206.38944759373089</v>
      </c>
      <c r="DJ165" s="46">
        <f t="shared" si="651"/>
        <v>805.38055240626909</v>
      </c>
      <c r="DK165" s="51">
        <f t="shared" si="652"/>
        <v>123028.28800383228</v>
      </c>
      <c r="DL165" s="58">
        <f t="shared" si="653"/>
        <v>931.65333333333342</v>
      </c>
      <c r="DM165" s="52">
        <f t="shared" si="1017"/>
        <v>98.32</v>
      </c>
      <c r="DN165" s="51">
        <f t="shared" si="654"/>
        <v>833.33333333333337</v>
      </c>
      <c r="DO165" s="57">
        <f t="shared" si="655"/>
        <v>113333.33333333264</v>
      </c>
      <c r="DP165" s="468">
        <f t="shared" si="853"/>
        <v>-931.65333333333342</v>
      </c>
      <c r="DQ165" s="46">
        <f t="shared" si="854"/>
        <v>-1110.0899999999999</v>
      </c>
      <c r="DR165" s="47"/>
      <c r="DS165" s="46">
        <f t="shared" si="855"/>
        <v>-1011.77</v>
      </c>
      <c r="DT165" s="48"/>
      <c r="DU165" s="29"/>
      <c r="DV165" s="45">
        <v>104</v>
      </c>
      <c r="DW165" s="46">
        <f t="shared" si="856"/>
        <v>1072.6500000000001</v>
      </c>
      <c r="DX165" s="46">
        <f t="shared" si="1018"/>
        <v>60.879999999999995</v>
      </c>
      <c r="DY165" s="46">
        <f t="shared" si="857"/>
        <v>1011.77</v>
      </c>
      <c r="DZ165" s="46">
        <f t="shared" si="656"/>
        <v>206.38944759373089</v>
      </c>
      <c r="EA165" s="46">
        <f t="shared" si="657"/>
        <v>805.38055240626909</v>
      </c>
      <c r="EB165" s="51">
        <f t="shared" si="658"/>
        <v>123028.28800383228</v>
      </c>
      <c r="EC165" s="58">
        <f t="shared" si="659"/>
        <v>889.45333333333338</v>
      </c>
      <c r="ED165" s="52">
        <f t="shared" si="1019"/>
        <v>56.12</v>
      </c>
      <c r="EE165" s="51">
        <f t="shared" si="660"/>
        <v>833.33333333333337</v>
      </c>
      <c r="EF165" s="57">
        <f t="shared" si="661"/>
        <v>113333.33333333264</v>
      </c>
      <c r="EG165" s="468">
        <f t="shared" si="858"/>
        <v>-889.45333333333338</v>
      </c>
      <c r="EH165" s="46">
        <f t="shared" si="859"/>
        <v>-1072.6500000000001</v>
      </c>
      <c r="EI165" s="47"/>
      <c r="EJ165" s="46">
        <f t="shared" si="860"/>
        <v>-1011.77</v>
      </c>
      <c r="EK165" s="48"/>
      <c r="EL165" s="29"/>
      <c r="EM165" s="45">
        <v>104</v>
      </c>
      <c r="EN165" s="46">
        <f t="shared" si="996"/>
        <v>1058.0868689014749</v>
      </c>
      <c r="EO165" s="46">
        <f t="shared" si="1020"/>
        <v>61.47</v>
      </c>
      <c r="EP165" s="128">
        <f t="shared" si="662"/>
        <v>996.61686890147485</v>
      </c>
      <c r="EQ165" s="46">
        <f t="shared" si="663"/>
        <v>208.38924555125695</v>
      </c>
      <c r="ER165" s="46">
        <f t="shared" si="664"/>
        <v>788.22762335021787</v>
      </c>
      <c r="ES165" s="51">
        <f t="shared" si="665"/>
        <v>124245.31970740395</v>
      </c>
      <c r="ET165" s="153">
        <f t="shared" si="861"/>
        <v>10000</v>
      </c>
      <c r="EU165" s="45">
        <v>104</v>
      </c>
      <c r="EV165" s="46">
        <f t="shared" si="666"/>
        <v>1058.0899999999999</v>
      </c>
      <c r="EW165" s="46">
        <f t="shared" si="1021"/>
        <v>61.47</v>
      </c>
      <c r="EX165" s="128">
        <f t="shared" si="667"/>
        <v>996.62</v>
      </c>
      <c r="EY165" s="46">
        <f t="shared" si="668"/>
        <v>208.38864207581878</v>
      </c>
      <c r="EZ165" s="46">
        <f t="shared" si="669"/>
        <v>788.23135792418122</v>
      </c>
      <c r="FA165" s="51">
        <f t="shared" si="670"/>
        <v>124244.95388756708</v>
      </c>
      <c r="FB165" s="58">
        <f t="shared" si="671"/>
        <v>874.86920833333363</v>
      </c>
      <c r="FC165" s="52">
        <f t="shared" si="1022"/>
        <v>56.81</v>
      </c>
      <c r="FD165" s="51">
        <f t="shared" si="862"/>
        <v>818.05920833333357</v>
      </c>
      <c r="FE165" s="57">
        <f t="shared" si="672"/>
        <v>114734.79233333317</v>
      </c>
      <c r="FF165" s="153">
        <f t="shared" si="863"/>
        <v>10000</v>
      </c>
      <c r="FG165" s="469">
        <f t="shared" si="673"/>
        <v>-874.86920833333363</v>
      </c>
      <c r="FH165" s="46">
        <f t="shared" si="674"/>
        <v>-1058.0899999999999</v>
      </c>
      <c r="FI165" s="46">
        <f t="shared" si="675"/>
        <v>-996.62</v>
      </c>
      <c r="FJ165" s="48"/>
      <c r="FL165" s="45">
        <v>104</v>
      </c>
      <c r="FM165" s="46">
        <f t="shared" si="864"/>
        <v>1075.4000000000001</v>
      </c>
      <c r="FN165" s="46">
        <f t="shared" si="997"/>
        <v>63.629999999999995</v>
      </c>
      <c r="FO165" s="46">
        <f t="shared" si="865"/>
        <v>1011.77</v>
      </c>
      <c r="FP165" s="46">
        <f t="shared" si="676"/>
        <v>206.38944759373089</v>
      </c>
      <c r="FQ165" s="46">
        <f t="shared" si="677"/>
        <v>805.38055240626909</v>
      </c>
      <c r="FR165" s="51">
        <f t="shared" si="678"/>
        <v>123028.28800383228</v>
      </c>
      <c r="FS165" s="57">
        <f t="shared" si="1023"/>
        <v>129433.93513928498</v>
      </c>
      <c r="FT165" s="58">
        <f t="shared" si="679"/>
        <v>892.31333333333339</v>
      </c>
      <c r="FU165" s="241">
        <f t="shared" si="998"/>
        <v>58.98</v>
      </c>
      <c r="FV165" s="51">
        <f t="shared" si="680"/>
        <v>833.33333333333337</v>
      </c>
      <c r="FW165" s="51">
        <f t="shared" si="681"/>
        <v>113333.33333333264</v>
      </c>
      <c r="FX165" s="153">
        <f t="shared" si="1024"/>
        <v>119999.99999999927</v>
      </c>
      <c r="FY165" s="468">
        <f t="shared" si="866"/>
        <v>-892.31333333333339</v>
      </c>
      <c r="FZ165" s="46">
        <f t="shared" si="867"/>
        <v>-1075.4000000000001</v>
      </c>
      <c r="GA165" s="46">
        <f t="shared" si="682"/>
        <v>-1011.77</v>
      </c>
      <c r="GB165" s="48"/>
      <c r="GD165" s="45">
        <v>104</v>
      </c>
      <c r="GE165" s="46">
        <f t="shared" si="999"/>
        <v>1060.0875939185617</v>
      </c>
      <c r="GF165" s="128">
        <f t="shared" si="1025"/>
        <v>64.12</v>
      </c>
      <c r="GG165" s="128">
        <f t="shared" si="1042"/>
        <v>995.96759391856165</v>
      </c>
      <c r="GH165" s="46">
        <f t="shared" si="684"/>
        <v>208.26793963153293</v>
      </c>
      <c r="GI165" s="46">
        <f t="shared" si="685"/>
        <v>787.69965428702869</v>
      </c>
      <c r="GJ165" s="51">
        <f t="shared" si="686"/>
        <v>124173.06412463271</v>
      </c>
      <c r="GK165" s="51">
        <f t="shared" si="1026"/>
        <v>130438.08507529447</v>
      </c>
      <c r="GL165" s="153">
        <f t="shared" si="868"/>
        <v>10000</v>
      </c>
      <c r="GM165" s="45">
        <v>104</v>
      </c>
      <c r="GN165" s="46">
        <f t="shared" si="687"/>
        <v>1060.0899999999999</v>
      </c>
      <c r="GO165" s="46">
        <f t="shared" si="1000"/>
        <v>64.12</v>
      </c>
      <c r="GP165" s="128">
        <f t="shared" si="869"/>
        <v>995.97</v>
      </c>
      <c r="GQ165" s="46">
        <f t="shared" si="688"/>
        <v>208.2674894239569</v>
      </c>
      <c r="GR165" s="46">
        <f t="shared" si="689"/>
        <v>787.7025105760431</v>
      </c>
      <c r="GS165" s="51">
        <f t="shared" si="690"/>
        <v>124172.79114379809</v>
      </c>
      <c r="GT165" s="57">
        <f t="shared" si="1027"/>
        <v>130437.83481214213</v>
      </c>
      <c r="GU165" s="58">
        <f t="shared" si="691"/>
        <v>876.92633333333197</v>
      </c>
      <c r="GV165" s="52">
        <f t="shared" si="1001"/>
        <v>59.59</v>
      </c>
      <c r="GW165" s="51">
        <f t="shared" si="870"/>
        <v>817.33633333333194</v>
      </c>
      <c r="GX165" s="57">
        <f t="shared" si="692"/>
        <v>114682.74133333343</v>
      </c>
      <c r="GY165" s="57">
        <f t="shared" si="1028"/>
        <v>121221.43200000003</v>
      </c>
      <c r="GZ165" s="153">
        <f t="shared" si="871"/>
        <v>10000</v>
      </c>
      <c r="HA165" s="469">
        <f t="shared" si="693"/>
        <v>-876.92633333333197</v>
      </c>
      <c r="HB165" s="46">
        <f t="shared" si="694"/>
        <v>-1060.0899999999999</v>
      </c>
      <c r="HC165" s="46">
        <f t="shared" si="695"/>
        <v>-995.97</v>
      </c>
      <c r="HD165" s="48"/>
      <c r="HF165" s="45">
        <v>104</v>
      </c>
      <c r="HG165" s="46">
        <f t="shared" si="696"/>
        <v>1123.8775326810628</v>
      </c>
      <c r="HH165" s="46">
        <f t="shared" si="697"/>
        <v>0</v>
      </c>
      <c r="HI165" s="46">
        <f t="shared" si="698"/>
        <v>1123.8775326810628</v>
      </c>
      <c r="HJ165" s="46">
        <f t="shared" si="699"/>
        <v>229.25954198874095</v>
      </c>
      <c r="HK165" s="46">
        <f t="shared" si="700"/>
        <v>894.61799069232188</v>
      </c>
      <c r="HL165" s="51">
        <f t="shared" si="701"/>
        <v>136661.10720255226</v>
      </c>
      <c r="HM165" s="153">
        <f t="shared" si="872"/>
        <v>10000</v>
      </c>
      <c r="HN165" s="58">
        <f t="shared" si="702"/>
        <v>933.33333333333724</v>
      </c>
      <c r="HO165" s="52">
        <f t="shared" si="703"/>
        <v>0</v>
      </c>
      <c r="HP165" s="51">
        <f t="shared" si="704"/>
        <v>933.33333333333724</v>
      </c>
      <c r="HQ165" s="57">
        <f t="shared" si="705"/>
        <v>126933.33333333232</v>
      </c>
      <c r="HR165" s="153">
        <f t="shared" si="873"/>
        <v>10000</v>
      </c>
      <c r="HS165" s="468">
        <f t="shared" si="706"/>
        <v>-933.33333333333724</v>
      </c>
      <c r="HT165" s="46">
        <f t="shared" si="707"/>
        <v>-1123.8775326810628</v>
      </c>
      <c r="HU165" s="46">
        <f t="shared" si="708"/>
        <v>-1123.8775326810628</v>
      </c>
      <c r="HV165" s="48"/>
      <c r="HW165" s="29"/>
      <c r="HX165" s="45">
        <v>104</v>
      </c>
      <c r="HY165" s="128">
        <f t="shared" si="709"/>
        <v>1124.3399999999999</v>
      </c>
      <c r="HZ165" s="46">
        <f t="shared" si="710"/>
        <v>0</v>
      </c>
      <c r="IA165" s="46">
        <f t="shared" si="711"/>
        <v>1124.3399999999999</v>
      </c>
      <c r="IB165" s="46">
        <f t="shared" si="712"/>
        <v>229.35998836688233</v>
      </c>
      <c r="IC165" s="46">
        <f t="shared" si="713"/>
        <v>894.98001163311756</v>
      </c>
      <c r="ID165" s="51">
        <f t="shared" si="714"/>
        <v>136721.01300849626</v>
      </c>
      <c r="IE165" s="153">
        <f t="shared" si="874"/>
        <v>10000</v>
      </c>
      <c r="IF165" s="58">
        <f t="shared" si="715"/>
        <v>930.14625019664186</v>
      </c>
      <c r="IG165" s="52">
        <f t="shared" si="716"/>
        <v>0</v>
      </c>
      <c r="IH165" s="51">
        <f t="shared" si="717"/>
        <v>930.14625019664186</v>
      </c>
      <c r="II165" s="57">
        <f t="shared" si="875"/>
        <v>126499.88997954931</v>
      </c>
      <c r="IJ165" s="153">
        <f t="shared" si="876"/>
        <v>10000</v>
      </c>
      <c r="IK165" s="468">
        <f t="shared" si="718"/>
        <v>-930.14625019664186</v>
      </c>
      <c r="IL165" s="46">
        <f t="shared" si="719"/>
        <v>-1124.3399999999999</v>
      </c>
      <c r="IM165" s="46">
        <f t="shared" si="720"/>
        <v>-1124.3399999999999</v>
      </c>
      <c r="IN165" s="48"/>
      <c r="IO165" s="53">
        <f t="shared" si="721"/>
        <v>0</v>
      </c>
      <c r="IQ165" s="45">
        <v>104</v>
      </c>
      <c r="IR165" s="128">
        <f t="shared" si="722"/>
        <v>1126.4568749999989</v>
      </c>
      <c r="IS165" s="128">
        <f t="shared" si="723"/>
        <v>0</v>
      </c>
      <c r="IT165" s="128">
        <f t="shared" si="724"/>
        <v>1126.4568749999989</v>
      </c>
      <c r="IU165" s="46">
        <f t="shared" si="902"/>
        <v>229.79</v>
      </c>
      <c r="IV165" s="46">
        <f t="shared" si="725"/>
        <v>896.66687499999898</v>
      </c>
      <c r="IW165" s="51">
        <f t="shared" si="726"/>
        <v>136974.7450000002</v>
      </c>
      <c r="IX165" s="199">
        <f t="shared" si="877"/>
        <v>10000</v>
      </c>
      <c r="IY165" s="128">
        <f t="shared" si="727"/>
        <v>0</v>
      </c>
      <c r="IZ165" s="408">
        <f t="shared" si="728"/>
        <v>0</v>
      </c>
      <c r="JA165" s="58">
        <f t="shared" si="729"/>
        <v>931.95916666666494</v>
      </c>
      <c r="JB165" s="52">
        <f t="shared" si="730"/>
        <v>0</v>
      </c>
      <c r="JC165" s="51">
        <f t="shared" si="731"/>
        <v>931.95916666666494</v>
      </c>
      <c r="JD165" s="57">
        <f t="shared" si="732"/>
        <v>126746.44666666677</v>
      </c>
      <c r="JE165" s="280">
        <f t="shared" si="733"/>
        <v>10000</v>
      </c>
      <c r="JF165" s="280">
        <f t="shared" si="734"/>
        <v>0</v>
      </c>
      <c r="JG165" s="468">
        <f t="shared" si="735"/>
        <v>-931.95916666666494</v>
      </c>
      <c r="JH165" s="46">
        <f t="shared" si="736"/>
        <v>-1126.4568749999989</v>
      </c>
      <c r="JI165" s="46">
        <f t="shared" si="737"/>
        <v>-1126.4568749999989</v>
      </c>
      <c r="JJ165" s="48"/>
      <c r="JL165" s="45">
        <v>104</v>
      </c>
      <c r="JM165" s="46">
        <f t="shared" si="738"/>
        <v>1124.4930833333331</v>
      </c>
      <c r="JN165" s="46">
        <f t="shared" si="739"/>
        <v>0</v>
      </c>
      <c r="JO165" s="128">
        <f t="shared" si="740"/>
        <v>1124.4930833333331</v>
      </c>
      <c r="JP165" s="46">
        <f t="shared" si="878"/>
        <v>229.39</v>
      </c>
      <c r="JQ165" s="46">
        <f t="shared" si="741"/>
        <v>895.10308333333307</v>
      </c>
      <c r="JR165" s="51">
        <f t="shared" si="742"/>
        <v>136735.96933333331</v>
      </c>
      <c r="JS165" s="51">
        <f t="shared" si="1029"/>
        <v>129433.93513928498</v>
      </c>
      <c r="JT165" s="199">
        <f t="shared" si="879"/>
        <v>10000</v>
      </c>
      <c r="JU165" s="128">
        <f t="shared" si="743"/>
        <v>0</v>
      </c>
      <c r="JV165" s="408">
        <f t="shared" si="744"/>
        <v>0</v>
      </c>
      <c r="JW165" s="58">
        <f t="shared" si="745"/>
        <v>930.37233333333074</v>
      </c>
      <c r="JX165" s="52">
        <f t="shared" si="746"/>
        <v>0</v>
      </c>
      <c r="JY165" s="51">
        <f t="shared" si="747"/>
        <v>930.37233333333074</v>
      </c>
      <c r="JZ165" s="51">
        <f t="shared" si="748"/>
        <v>126530.63733333373</v>
      </c>
      <c r="KA165" s="199">
        <f t="shared" si="1030"/>
        <v>119999.99999999927</v>
      </c>
      <c r="KB165" s="128">
        <f t="shared" si="880"/>
        <v>10000</v>
      </c>
      <c r="KC165" s="204">
        <f t="shared" si="749"/>
        <v>0</v>
      </c>
      <c r="KD165" s="468">
        <f t="shared" si="881"/>
        <v>-930.37233333333074</v>
      </c>
      <c r="KE165" s="46">
        <f t="shared" si="750"/>
        <v>-1124.4930833333331</v>
      </c>
      <c r="KF165" s="46">
        <f t="shared" si="751"/>
        <v>-1124.4930833333331</v>
      </c>
      <c r="KG165" s="48"/>
      <c r="KI165" s="45">
        <v>104</v>
      </c>
      <c r="KJ165" s="46">
        <f t="shared" si="752"/>
        <v>1124.4890404061762</v>
      </c>
      <c r="KK165" s="46">
        <f t="shared" si="753"/>
        <v>0</v>
      </c>
      <c r="KL165" s="128">
        <f t="shared" si="754"/>
        <v>1124.4890404061762</v>
      </c>
      <c r="KM165" s="46">
        <f t="shared" si="755"/>
        <v>229.38428332123169</v>
      </c>
      <c r="KN165" s="46">
        <f t="shared" si="756"/>
        <v>895.10475708494448</v>
      </c>
      <c r="KO165" s="51">
        <f t="shared" si="757"/>
        <v>136735.46523565406</v>
      </c>
      <c r="KP165" s="199">
        <f t="shared" si="1031"/>
        <v>134137.89801088787</v>
      </c>
      <c r="KQ165" s="199">
        <f t="shared" si="882"/>
        <v>10000</v>
      </c>
      <c r="KR165" s="128">
        <f t="shared" si="758"/>
        <v>0</v>
      </c>
      <c r="KS165" s="408">
        <f t="shared" si="759"/>
        <v>0</v>
      </c>
      <c r="KT165" s="45">
        <v>104</v>
      </c>
      <c r="KU165" s="46">
        <f t="shared" si="883"/>
        <v>1124.49</v>
      </c>
      <c r="KV165" s="46">
        <f t="shared" si="760"/>
        <v>0</v>
      </c>
      <c r="KW165" s="128">
        <f t="shared" si="761"/>
        <v>1124.49</v>
      </c>
      <c r="KX165" s="46">
        <f t="shared" si="762"/>
        <v>229.38410376936633</v>
      </c>
      <c r="KY165" s="46">
        <f t="shared" si="763"/>
        <v>895.10589623063368</v>
      </c>
      <c r="KZ165" s="51">
        <f t="shared" si="764"/>
        <v>136735.35636538916</v>
      </c>
      <c r="LA165" s="153">
        <f t="shared" si="1032"/>
        <v>134137.89801088787</v>
      </c>
      <c r="LB165" s="58">
        <f t="shared" si="995"/>
        <v>930.59633333333579</v>
      </c>
      <c r="LC165" s="52">
        <f t="shared" si="766"/>
        <v>0</v>
      </c>
      <c r="LD165" s="51">
        <f t="shared" si="767"/>
        <v>930.59633333333579</v>
      </c>
      <c r="LE165" s="51">
        <f t="shared" si="768"/>
        <v>126561.10133333325</v>
      </c>
      <c r="LF165" s="51">
        <f t="shared" si="1033"/>
        <v>124955.80799999973</v>
      </c>
      <c r="LG165" s="128">
        <f t="shared" si="769"/>
        <v>10000</v>
      </c>
      <c r="LH165" s="204">
        <f t="shared" si="770"/>
        <v>0</v>
      </c>
      <c r="LI165" s="479">
        <f t="shared" si="771"/>
        <v>-930.59633333333579</v>
      </c>
      <c r="LJ165" s="46">
        <f t="shared" si="884"/>
        <v>-1124.49</v>
      </c>
      <c r="LK165" s="46">
        <f t="shared" si="885"/>
        <v>-1124.49</v>
      </c>
      <c r="LL165" s="48"/>
      <c r="LN165" s="45">
        <v>104</v>
      </c>
      <c r="LO165" s="46">
        <f t="shared" si="772"/>
        <v>1123.1238136873469</v>
      </c>
      <c r="LP165" s="46">
        <f t="shared" si="1002"/>
        <v>0</v>
      </c>
      <c r="LQ165" s="46">
        <f t="shared" si="773"/>
        <v>1123.1238136873469</v>
      </c>
      <c r="LR165" s="46">
        <f t="shared" si="774"/>
        <v>229.1057910094186</v>
      </c>
      <c r="LS165" s="46">
        <f t="shared" si="775"/>
        <v>894.01802267792834</v>
      </c>
      <c r="LT165" s="51">
        <f t="shared" si="776"/>
        <v>136569.45658297325</v>
      </c>
      <c r="LU165" s="199">
        <f t="shared" si="886"/>
        <v>10000</v>
      </c>
      <c r="LV165" s="58">
        <f t="shared" si="777"/>
        <v>933.33033333333128</v>
      </c>
      <c r="LW165" s="52">
        <f t="shared" si="1003"/>
        <v>0</v>
      </c>
      <c r="LX165" s="51">
        <f t="shared" si="778"/>
        <v>933.33033333333128</v>
      </c>
      <c r="LY165" s="51">
        <f t="shared" si="779"/>
        <v>126932.9253333329</v>
      </c>
      <c r="LZ165" s="46">
        <f t="shared" si="887"/>
        <v>0</v>
      </c>
      <c r="MA165" s="199">
        <f t="shared" si="888"/>
        <v>10000</v>
      </c>
      <c r="MB165" s="468">
        <f t="shared" si="780"/>
        <v>-933.33033333333128</v>
      </c>
      <c r="MC165" s="46">
        <f t="shared" si="781"/>
        <v>-1123.1238136873469</v>
      </c>
      <c r="MD165" s="46">
        <f t="shared" si="782"/>
        <v>-1123.1238136873469</v>
      </c>
      <c r="ME165" s="48"/>
      <c r="MG165" s="45">
        <v>104</v>
      </c>
      <c r="MH165" s="46">
        <f t="shared" si="783"/>
        <v>1076.608661999408</v>
      </c>
      <c r="MI165" s="46">
        <f t="shared" si="1004"/>
        <v>0</v>
      </c>
      <c r="MJ165" s="46">
        <f t="shared" si="784"/>
        <v>1076.608661999408</v>
      </c>
      <c r="MK165" s="46">
        <f t="shared" si="785"/>
        <v>219.61717498016739</v>
      </c>
      <c r="ML165" s="46">
        <f t="shared" si="786"/>
        <v>856.99148701924059</v>
      </c>
      <c r="MM165" s="51">
        <f t="shared" si="787"/>
        <v>130913.31350108118</v>
      </c>
      <c r="MN165" s="199">
        <f t="shared" si="889"/>
        <v>10000</v>
      </c>
      <c r="MO165" s="58">
        <f t="shared" si="788"/>
        <v>889.32945707741396</v>
      </c>
      <c r="MP165" s="52">
        <f t="shared" si="1005"/>
        <v>0</v>
      </c>
      <c r="MQ165" s="51">
        <f t="shared" si="789"/>
        <v>889.32945707741396</v>
      </c>
      <c r="MR165" s="57">
        <f t="shared" si="790"/>
        <v>120948.80646394889</v>
      </c>
      <c r="MS165" s="199">
        <f t="shared" si="890"/>
        <v>10000</v>
      </c>
      <c r="MT165" s="468">
        <f t="shared" si="891"/>
        <v>-889.32945707741396</v>
      </c>
      <c r="MU165" s="46">
        <f t="shared" si="791"/>
        <v>-1076.608661999408</v>
      </c>
      <c r="MV165" s="46">
        <f t="shared" si="792"/>
        <v>-1076.608661999408</v>
      </c>
      <c r="MW165" s="48"/>
      <c r="MY165" s="45">
        <v>104</v>
      </c>
      <c r="MZ165" s="46">
        <f t="shared" si="793"/>
        <v>1076.608661999408</v>
      </c>
      <c r="NA165" s="46">
        <f t="shared" si="1006"/>
        <v>0</v>
      </c>
      <c r="NB165" s="128">
        <f t="shared" si="794"/>
        <v>1076.608661999408</v>
      </c>
      <c r="NC165" s="46">
        <f t="shared" si="795"/>
        <v>219.61717498016739</v>
      </c>
      <c r="ND165" s="46">
        <f t="shared" si="796"/>
        <v>856.99148701924059</v>
      </c>
      <c r="NE165" s="51">
        <f t="shared" si="797"/>
        <v>130913.31350108118</v>
      </c>
      <c r="NF165" s="153">
        <f t="shared" si="892"/>
        <v>10000</v>
      </c>
      <c r="NG165" s="45">
        <v>104</v>
      </c>
      <c r="NH165" s="46">
        <f t="shared" si="798"/>
        <v>1076.6099999999999</v>
      </c>
      <c r="NI165" s="46">
        <f t="shared" si="1007"/>
        <v>0</v>
      </c>
      <c r="NJ165" s="128">
        <f t="shared" si="893"/>
        <v>1076.6099999999999</v>
      </c>
      <c r="NK165" s="46">
        <f t="shared" si="894"/>
        <v>219.61690701551512</v>
      </c>
      <c r="NL165" s="46">
        <f t="shared" si="799"/>
        <v>856.99309298448475</v>
      </c>
      <c r="NM165" s="51">
        <f t="shared" si="800"/>
        <v>130913.15111632459</v>
      </c>
      <c r="NN165" s="58">
        <f t="shared" si="801"/>
        <v>888.78037499999857</v>
      </c>
      <c r="NO165" s="52">
        <f t="shared" si="1008"/>
        <v>0</v>
      </c>
      <c r="NP165" s="51">
        <f t="shared" si="802"/>
        <v>888.78037499999857</v>
      </c>
      <c r="NQ165" s="57">
        <f t="shared" si="803"/>
        <v>121008.4810000002</v>
      </c>
      <c r="NR165" s="153">
        <f t="shared" si="895"/>
        <v>10000</v>
      </c>
      <c r="NS165" s="469">
        <f t="shared" si="804"/>
        <v>-888.78037499999857</v>
      </c>
      <c r="NT165" s="46">
        <f t="shared" si="805"/>
        <v>-1076.6099999999999</v>
      </c>
      <c r="NU165" s="46">
        <f t="shared" si="806"/>
        <v>-1076.6099999999999</v>
      </c>
      <c r="NV165" s="48"/>
      <c r="NX165" s="45">
        <v>104</v>
      </c>
      <c r="NY165" s="46">
        <f t="shared" si="807"/>
        <v>1076.6456011701148</v>
      </c>
      <c r="NZ165" s="46">
        <f t="shared" si="1009"/>
        <v>0</v>
      </c>
      <c r="OA165" s="46">
        <f t="shared" si="808"/>
        <v>1076.6456011701148</v>
      </c>
      <c r="OB165" s="46">
        <f t="shared" si="809"/>
        <v>219.62471019384623</v>
      </c>
      <c r="OC165" s="46">
        <f t="shared" si="810"/>
        <v>857.02089097626856</v>
      </c>
      <c r="OD165" s="51">
        <f t="shared" si="811"/>
        <v>130917.80522533145</v>
      </c>
      <c r="OE165" s="57">
        <f t="shared" si="1034"/>
        <v>129433.93513928498</v>
      </c>
      <c r="OF165" s="153">
        <f t="shared" si="896"/>
        <v>10000</v>
      </c>
      <c r="OG165" s="58">
        <f t="shared" si="812"/>
        <v>889.48383333333379</v>
      </c>
      <c r="OH165" s="241">
        <f t="shared" si="1035"/>
        <v>0</v>
      </c>
      <c r="OI165" s="51">
        <f t="shared" si="813"/>
        <v>889.48383333333379</v>
      </c>
      <c r="OJ165" s="51">
        <f t="shared" si="814"/>
        <v>120969.80133333325</v>
      </c>
      <c r="OK165" s="153">
        <f t="shared" si="1036"/>
        <v>119999.99999999927</v>
      </c>
      <c r="OL165" s="153">
        <f t="shared" si="897"/>
        <v>10000</v>
      </c>
      <c r="OM165" s="468">
        <f t="shared" si="898"/>
        <v>-889.48383333333379</v>
      </c>
      <c r="ON165" s="46">
        <f t="shared" si="899"/>
        <v>-1076.6456011701148</v>
      </c>
      <c r="OO165" s="46">
        <f t="shared" si="815"/>
        <v>-1076.6456011701148</v>
      </c>
      <c r="OP165" s="48"/>
      <c r="OR165" s="45">
        <v>104</v>
      </c>
      <c r="OS165" s="46">
        <f t="shared" si="816"/>
        <v>1076.765700416463</v>
      </c>
      <c r="OT165" s="128">
        <f t="shared" si="1010"/>
        <v>0</v>
      </c>
      <c r="OU165" s="128">
        <f t="shared" si="817"/>
        <v>1076.765700416463</v>
      </c>
      <c r="OV165" s="46">
        <f t="shared" si="818"/>
        <v>219.64920921390024</v>
      </c>
      <c r="OW165" s="46">
        <f t="shared" si="819"/>
        <v>857.11649120256277</v>
      </c>
      <c r="OX165" s="51">
        <f t="shared" si="820"/>
        <v>130932.40903713758</v>
      </c>
      <c r="OY165" s="51">
        <f t="shared" si="1037"/>
        <v>130438.08507529447</v>
      </c>
      <c r="OZ165" s="153">
        <f t="shared" si="900"/>
        <v>10000</v>
      </c>
      <c r="PA165" s="45">
        <v>104</v>
      </c>
      <c r="PB165" s="46">
        <f t="shared" si="821"/>
        <v>1076.765700416463</v>
      </c>
      <c r="PC165" s="46">
        <f t="shared" si="1038"/>
        <v>0</v>
      </c>
      <c r="PD165" s="128">
        <f t="shared" si="822"/>
        <v>1076.765700416463</v>
      </c>
      <c r="PE165" s="46">
        <f t="shared" si="823"/>
        <v>219.64920921390024</v>
      </c>
      <c r="PF165" s="46">
        <f t="shared" si="824"/>
        <v>857.11649120256277</v>
      </c>
      <c r="PG165" s="51">
        <f t="shared" si="825"/>
        <v>130932.40903713758</v>
      </c>
      <c r="PH165" s="57">
        <f t="shared" si="1039"/>
        <v>130437.83481214213</v>
      </c>
      <c r="PI165" s="688">
        <f t="shared" si="826"/>
        <v>889.6533333333341</v>
      </c>
      <c r="PJ165" s="52">
        <f t="shared" si="1040"/>
        <v>0</v>
      </c>
      <c r="PK165" s="51">
        <f t="shared" si="827"/>
        <v>889.6533333333341</v>
      </c>
      <c r="PL165" s="57">
        <f t="shared" si="828"/>
        <v>120992.85333333367</v>
      </c>
      <c r="PM165" s="57">
        <f t="shared" si="1041"/>
        <v>121221.43200000003</v>
      </c>
      <c r="PN165" s="153">
        <f t="shared" si="901"/>
        <v>10000</v>
      </c>
      <c r="PO165" s="469">
        <f t="shared" si="829"/>
        <v>-889.6533333333341</v>
      </c>
      <c r="PP165" s="46">
        <f t="shared" si="830"/>
        <v>-1076.765700416463</v>
      </c>
      <c r="PQ165" s="46">
        <f t="shared" si="831"/>
        <v>-1076.765700416463</v>
      </c>
      <c r="PR165" s="48"/>
    </row>
    <row r="166" spans="2:434" hidden="1" x14ac:dyDescent="0.3">
      <c r="B166" s="45">
        <v>105</v>
      </c>
      <c r="C166" s="46">
        <f t="shared" si="596"/>
        <v>1111.77</v>
      </c>
      <c r="D166" s="46">
        <f t="shared" si="597"/>
        <v>100</v>
      </c>
      <c r="E166" s="46">
        <f t="shared" si="598"/>
        <v>1011.77</v>
      </c>
      <c r="F166" s="46">
        <f t="shared" si="599"/>
        <v>205.04714667305382</v>
      </c>
      <c r="G166" s="46">
        <f t="shared" si="600"/>
        <v>806.72285332694616</v>
      </c>
      <c r="H166" s="51">
        <f t="shared" si="601"/>
        <v>122221.56515050532</v>
      </c>
      <c r="I166" s="58">
        <f t="shared" si="602"/>
        <v>933.33333333333337</v>
      </c>
      <c r="J166" s="52">
        <f t="shared" si="603"/>
        <v>100</v>
      </c>
      <c r="K166" s="51">
        <f t="shared" si="604"/>
        <v>833.33333333333337</v>
      </c>
      <c r="L166" s="57">
        <f t="shared" si="605"/>
        <v>112499.99999999932</v>
      </c>
      <c r="M166" s="468">
        <f t="shared" si="832"/>
        <v>-933.33333333333337</v>
      </c>
      <c r="N166" s="46">
        <f t="shared" si="833"/>
        <v>-1111.77</v>
      </c>
      <c r="O166" s="47"/>
      <c r="P166" s="46">
        <f t="shared" si="834"/>
        <v>-1011.77</v>
      </c>
      <c r="Q166" s="48"/>
      <c r="R166" s="29"/>
      <c r="S166" s="29"/>
      <c r="T166" s="45">
        <v>105</v>
      </c>
      <c r="U166" s="46">
        <f t="shared" si="606"/>
        <v>1126.69</v>
      </c>
      <c r="V166" s="46">
        <f t="shared" si="607"/>
        <v>114.92</v>
      </c>
      <c r="W166" s="46">
        <f t="shared" si="835"/>
        <v>1011.77</v>
      </c>
      <c r="X166" s="46">
        <f t="shared" si="608"/>
        <v>205.04714667305382</v>
      </c>
      <c r="Y166" s="46">
        <f t="shared" si="609"/>
        <v>806.72285332694616</v>
      </c>
      <c r="Z166" s="51">
        <f t="shared" si="610"/>
        <v>122221.56515050532</v>
      </c>
      <c r="AA166" s="58">
        <f t="shared" si="611"/>
        <v>939.19333333333338</v>
      </c>
      <c r="AB166" s="52">
        <f t="shared" si="612"/>
        <v>105.86</v>
      </c>
      <c r="AC166" s="51">
        <f t="shared" si="613"/>
        <v>833.33333333333337</v>
      </c>
      <c r="AD166" s="57">
        <f t="shared" si="614"/>
        <v>112499.99999999932</v>
      </c>
      <c r="AE166" s="468">
        <f t="shared" si="836"/>
        <v>-939.19333333333338</v>
      </c>
      <c r="AF166" s="46">
        <f t="shared" si="615"/>
        <v>-1126.69</v>
      </c>
      <c r="AG166" s="47"/>
      <c r="AH166" s="46">
        <f t="shared" si="837"/>
        <v>-1011.77</v>
      </c>
      <c r="AI166" s="48"/>
      <c r="AJ166" s="29"/>
      <c r="AK166" s="45">
        <v>105</v>
      </c>
      <c r="AL166" s="46">
        <f t="shared" si="616"/>
        <v>1117.72</v>
      </c>
      <c r="AM166" s="46"/>
      <c r="AN166" s="46"/>
      <c r="AO166" s="46">
        <f t="shared" si="617"/>
        <v>115.86</v>
      </c>
      <c r="AP166" s="128">
        <f t="shared" si="618"/>
        <v>1001.86</v>
      </c>
      <c r="AQ166" s="128"/>
      <c r="AR166" s="128"/>
      <c r="AS166" s="46">
        <f t="shared" si="619"/>
        <v>213.57094070539486</v>
      </c>
      <c r="AT166" s="46">
        <f t="shared" si="620"/>
        <v>788.28905929460518</v>
      </c>
      <c r="AU166" s="51"/>
      <c r="AV166" s="51"/>
      <c r="AW166" s="51">
        <f t="shared" si="621"/>
        <v>127354.27536394232</v>
      </c>
      <c r="AX166" s="58">
        <f t="shared" si="622"/>
        <v>927.38215694565588</v>
      </c>
      <c r="AY166" s="52"/>
      <c r="AZ166" s="52"/>
      <c r="BA166" s="52">
        <f t="shared" si="623"/>
        <v>107.26</v>
      </c>
      <c r="BB166" s="51">
        <f t="shared" si="624"/>
        <v>820.12215694565589</v>
      </c>
      <c r="BC166" s="51"/>
      <c r="BD166" s="51"/>
      <c r="BE166" s="57">
        <f t="shared" si="625"/>
        <v>117808.5935207061</v>
      </c>
      <c r="BF166" s="468">
        <f t="shared" si="626"/>
        <v>-927.38215694565588</v>
      </c>
      <c r="BG166" s="46">
        <f t="shared" si="627"/>
        <v>-1117.72</v>
      </c>
      <c r="BH166" s="46">
        <f t="shared" si="628"/>
        <v>-1001.86</v>
      </c>
      <c r="BI166" s="48"/>
      <c r="BJ166" s="12"/>
      <c r="BK166" s="45">
        <v>105</v>
      </c>
      <c r="BL166" s="46">
        <f t="shared" si="838"/>
        <v>1127.73</v>
      </c>
      <c r="BM166" s="46">
        <f t="shared" si="839"/>
        <v>115.96</v>
      </c>
      <c r="BN166" s="46">
        <f t="shared" si="840"/>
        <v>1011.77</v>
      </c>
      <c r="BO166" s="46">
        <f t="shared" si="629"/>
        <v>205.04714667305382</v>
      </c>
      <c r="BP166" s="46">
        <f t="shared" si="630"/>
        <v>806.72285332694616</v>
      </c>
      <c r="BQ166" s="51">
        <f t="shared" si="631"/>
        <v>122221.56515050532</v>
      </c>
      <c r="BR166" s="57">
        <f t="shared" si="1011"/>
        <v>129433.93513928498</v>
      </c>
      <c r="BS166" s="58">
        <f t="shared" si="632"/>
        <v>940.83333333333337</v>
      </c>
      <c r="BT166" s="52">
        <f t="shared" si="841"/>
        <v>107.5</v>
      </c>
      <c r="BU166" s="51">
        <f t="shared" si="633"/>
        <v>833.33333333333337</v>
      </c>
      <c r="BV166" s="51">
        <f t="shared" si="634"/>
        <v>112499.99999999932</v>
      </c>
      <c r="BW166" s="153">
        <f t="shared" si="1012"/>
        <v>119999.99999999927</v>
      </c>
      <c r="BX166" s="468">
        <f t="shared" si="842"/>
        <v>-940.83333333333337</v>
      </c>
      <c r="BY166" s="46">
        <f t="shared" si="843"/>
        <v>-1127.73</v>
      </c>
      <c r="BZ166" s="46">
        <f t="shared" si="635"/>
        <v>-1011.77</v>
      </c>
      <c r="CA166" s="48"/>
      <c r="CB166" s="29"/>
      <c r="CC166" s="45">
        <v>105</v>
      </c>
      <c r="CD166" s="128">
        <f t="shared" si="636"/>
        <v>1117.6300000000001</v>
      </c>
      <c r="CE166" s="46">
        <f t="shared" si="844"/>
        <v>116.92</v>
      </c>
      <c r="CF166" s="128">
        <f t="shared" si="637"/>
        <v>1000.71</v>
      </c>
      <c r="CG166" s="46">
        <f t="shared" si="845"/>
        <v>213.14055887270942</v>
      </c>
      <c r="CH166" s="46">
        <f t="shared" si="638"/>
        <v>787.56944112729059</v>
      </c>
      <c r="CI166" s="51">
        <f t="shared" si="639"/>
        <v>127096.76588249835</v>
      </c>
      <c r="CJ166" s="199">
        <f t="shared" si="1013"/>
        <v>134137.89801088787</v>
      </c>
      <c r="CK166" s="153">
        <f t="shared" si="846"/>
        <v>10000</v>
      </c>
      <c r="CL166" s="45">
        <v>105</v>
      </c>
      <c r="CM166" s="46">
        <f t="shared" si="847"/>
        <v>1117.6300000000001</v>
      </c>
      <c r="CN166" s="128">
        <f t="shared" si="640"/>
        <v>116.92</v>
      </c>
      <c r="CO166" s="128">
        <f t="shared" si="641"/>
        <v>1000.71</v>
      </c>
      <c r="CP166" s="46">
        <f t="shared" si="642"/>
        <v>213.14055887270942</v>
      </c>
      <c r="CQ166" s="46">
        <f t="shared" si="643"/>
        <v>787.56944112729059</v>
      </c>
      <c r="CR166" s="51">
        <f t="shared" si="644"/>
        <v>127096.76588249835</v>
      </c>
      <c r="CS166" s="153">
        <f t="shared" si="1014"/>
        <v>134137.89801088787</v>
      </c>
      <c r="CT166" s="58">
        <f t="shared" si="645"/>
        <v>927.86033333333398</v>
      </c>
      <c r="CU166" s="52">
        <f t="shared" si="848"/>
        <v>108.9</v>
      </c>
      <c r="CV166" s="51">
        <f t="shared" si="849"/>
        <v>818.96033333333401</v>
      </c>
      <c r="CW166" s="51">
        <f t="shared" si="646"/>
        <v>117585.1649999997</v>
      </c>
      <c r="CX166" s="57">
        <f t="shared" si="1015"/>
        <v>124955.80799999973</v>
      </c>
      <c r="CY166" s="153">
        <f t="shared" si="850"/>
        <v>10000</v>
      </c>
      <c r="CZ166" s="479">
        <f t="shared" si="647"/>
        <v>-927.86033333333398</v>
      </c>
      <c r="DA166" s="46">
        <f t="shared" si="851"/>
        <v>-1117.6300000000001</v>
      </c>
      <c r="DB166" s="46">
        <f t="shared" si="852"/>
        <v>-1000.71</v>
      </c>
      <c r="DC166" s="48"/>
      <c r="DE166" s="45">
        <v>105</v>
      </c>
      <c r="DF166" s="46">
        <f t="shared" si="648"/>
        <v>1110.0899999999999</v>
      </c>
      <c r="DG166" s="46">
        <f t="shared" si="1016"/>
        <v>98.32</v>
      </c>
      <c r="DH166" s="46">
        <f t="shared" si="649"/>
        <v>1011.77</v>
      </c>
      <c r="DI166" s="46">
        <f t="shared" si="650"/>
        <v>205.04714667305382</v>
      </c>
      <c r="DJ166" s="46">
        <f t="shared" si="651"/>
        <v>806.72285332694616</v>
      </c>
      <c r="DK166" s="51">
        <f t="shared" si="652"/>
        <v>122221.56515050532</v>
      </c>
      <c r="DL166" s="58">
        <f t="shared" si="653"/>
        <v>931.65333333333342</v>
      </c>
      <c r="DM166" s="52">
        <f t="shared" si="1017"/>
        <v>98.32</v>
      </c>
      <c r="DN166" s="51">
        <f t="shared" si="654"/>
        <v>833.33333333333337</v>
      </c>
      <c r="DO166" s="57">
        <f t="shared" si="655"/>
        <v>112499.99999999932</v>
      </c>
      <c r="DP166" s="468">
        <f t="shared" si="853"/>
        <v>-931.65333333333342</v>
      </c>
      <c r="DQ166" s="46">
        <f t="shared" si="854"/>
        <v>-1110.0899999999999</v>
      </c>
      <c r="DR166" s="47"/>
      <c r="DS166" s="46">
        <f t="shared" si="855"/>
        <v>-1011.77</v>
      </c>
      <c r="DT166" s="48"/>
      <c r="DU166" s="29"/>
      <c r="DV166" s="45">
        <v>105</v>
      </c>
      <c r="DW166" s="46">
        <f t="shared" si="856"/>
        <v>1072.25</v>
      </c>
      <c r="DX166" s="46">
        <f t="shared" si="1018"/>
        <v>60.480000000000004</v>
      </c>
      <c r="DY166" s="46">
        <f t="shared" si="857"/>
        <v>1011.77</v>
      </c>
      <c r="DZ166" s="46">
        <f t="shared" si="656"/>
        <v>205.04714667305382</v>
      </c>
      <c r="EA166" s="46">
        <f t="shared" si="657"/>
        <v>806.72285332694616</v>
      </c>
      <c r="EB166" s="51">
        <f t="shared" si="658"/>
        <v>122221.56515050532</v>
      </c>
      <c r="EC166" s="58">
        <f t="shared" si="659"/>
        <v>889.04333333333341</v>
      </c>
      <c r="ED166" s="52">
        <f t="shared" si="1019"/>
        <v>55.71</v>
      </c>
      <c r="EE166" s="51">
        <f t="shared" si="660"/>
        <v>833.33333333333337</v>
      </c>
      <c r="EF166" s="57">
        <f t="shared" si="661"/>
        <v>112499.99999999932</v>
      </c>
      <c r="EG166" s="468">
        <f t="shared" si="858"/>
        <v>-889.04333333333341</v>
      </c>
      <c r="EH166" s="46">
        <f t="shared" si="859"/>
        <v>-1072.25</v>
      </c>
      <c r="EI166" s="47"/>
      <c r="EJ166" s="46">
        <f t="shared" si="860"/>
        <v>-1011.77</v>
      </c>
      <c r="EK166" s="48"/>
      <c r="EL166" s="29"/>
      <c r="EM166" s="45">
        <v>105</v>
      </c>
      <c r="EN166" s="46">
        <f t="shared" si="996"/>
        <v>1058.0868689014749</v>
      </c>
      <c r="EO166" s="46">
        <f t="shared" si="1020"/>
        <v>61.08</v>
      </c>
      <c r="EP166" s="128">
        <f t="shared" si="662"/>
        <v>997.00686890147483</v>
      </c>
      <c r="EQ166" s="46">
        <f t="shared" si="663"/>
        <v>207.07553284567325</v>
      </c>
      <c r="ER166" s="46">
        <f t="shared" si="664"/>
        <v>789.93133605580158</v>
      </c>
      <c r="ES166" s="51">
        <f t="shared" si="665"/>
        <v>123455.38837134815</v>
      </c>
      <c r="ET166" s="153">
        <f t="shared" si="861"/>
        <v>10000</v>
      </c>
      <c r="EU166" s="45">
        <v>105</v>
      </c>
      <c r="EV166" s="46">
        <f t="shared" si="666"/>
        <v>1058.0899999999999</v>
      </c>
      <c r="EW166" s="46">
        <f t="shared" si="1021"/>
        <v>61.08</v>
      </c>
      <c r="EX166" s="128">
        <f t="shared" si="667"/>
        <v>997.01</v>
      </c>
      <c r="EY166" s="46">
        <f t="shared" si="668"/>
        <v>207.07492314594515</v>
      </c>
      <c r="EZ166" s="46">
        <f t="shared" si="669"/>
        <v>789.93507685405484</v>
      </c>
      <c r="FA166" s="51">
        <f t="shared" si="670"/>
        <v>123455.01881071302</v>
      </c>
      <c r="FB166" s="58">
        <f t="shared" si="671"/>
        <v>874.86920833333363</v>
      </c>
      <c r="FC166" s="52">
        <f t="shared" si="1022"/>
        <v>56.4</v>
      </c>
      <c r="FD166" s="51">
        <f t="shared" si="862"/>
        <v>818.46920833333365</v>
      </c>
      <c r="FE166" s="57">
        <f t="shared" si="672"/>
        <v>113916.32312499984</v>
      </c>
      <c r="FF166" s="153">
        <f t="shared" si="863"/>
        <v>10000</v>
      </c>
      <c r="FG166" s="469">
        <f t="shared" si="673"/>
        <v>-874.86920833333363</v>
      </c>
      <c r="FH166" s="46">
        <f t="shared" si="674"/>
        <v>-1058.0899999999999</v>
      </c>
      <c r="FI166" s="46">
        <f t="shared" si="675"/>
        <v>-997.01</v>
      </c>
      <c r="FJ166" s="48"/>
      <c r="FL166" s="45">
        <v>105</v>
      </c>
      <c r="FM166" s="46">
        <f t="shared" si="864"/>
        <v>1075.4000000000001</v>
      </c>
      <c r="FN166" s="46">
        <f t="shared" si="997"/>
        <v>63.629999999999995</v>
      </c>
      <c r="FO166" s="46">
        <f t="shared" si="865"/>
        <v>1011.77</v>
      </c>
      <c r="FP166" s="46">
        <f t="shared" si="676"/>
        <v>205.04714667305382</v>
      </c>
      <c r="FQ166" s="46">
        <f t="shared" si="677"/>
        <v>806.72285332694616</v>
      </c>
      <c r="FR166" s="51">
        <f t="shared" si="678"/>
        <v>122221.56515050532</v>
      </c>
      <c r="FS166" s="57">
        <f t="shared" si="1023"/>
        <v>129433.93513928498</v>
      </c>
      <c r="FT166" s="58">
        <f t="shared" si="679"/>
        <v>892.31333333333339</v>
      </c>
      <c r="FU166" s="241">
        <f t="shared" si="998"/>
        <v>58.98</v>
      </c>
      <c r="FV166" s="51">
        <f t="shared" si="680"/>
        <v>833.33333333333337</v>
      </c>
      <c r="FW166" s="51">
        <f t="shared" si="681"/>
        <v>112499.99999999932</v>
      </c>
      <c r="FX166" s="153">
        <f t="shared" si="1024"/>
        <v>119999.99999999927</v>
      </c>
      <c r="FY166" s="468">
        <f t="shared" si="866"/>
        <v>-892.31333333333339</v>
      </c>
      <c r="FZ166" s="46">
        <f t="shared" si="867"/>
        <v>-1075.4000000000001</v>
      </c>
      <c r="GA166" s="46">
        <f t="shared" si="682"/>
        <v>-1011.77</v>
      </c>
      <c r="GB166" s="48"/>
      <c r="GD166" s="45">
        <v>105</v>
      </c>
      <c r="GE166" s="46">
        <f t="shared" si="999"/>
        <v>1060.0875939185617</v>
      </c>
      <c r="GF166" s="128">
        <f t="shared" si="1025"/>
        <v>64.12</v>
      </c>
      <c r="GG166" s="128">
        <f t="shared" si="1042"/>
        <v>995.96759391856165</v>
      </c>
      <c r="GH166" s="46">
        <f t="shared" si="684"/>
        <v>206.95510687438787</v>
      </c>
      <c r="GI166" s="46">
        <f t="shared" si="685"/>
        <v>789.01248704417378</v>
      </c>
      <c r="GJ166" s="51">
        <f t="shared" si="686"/>
        <v>123384.05163758853</v>
      </c>
      <c r="GK166" s="51">
        <f t="shared" si="1026"/>
        <v>130438.08507529447</v>
      </c>
      <c r="GL166" s="153">
        <f t="shared" si="868"/>
        <v>10000</v>
      </c>
      <c r="GM166" s="45">
        <v>105</v>
      </c>
      <c r="GN166" s="46">
        <f t="shared" si="687"/>
        <v>1060.0899999999999</v>
      </c>
      <c r="GO166" s="46">
        <f t="shared" si="1000"/>
        <v>64.12</v>
      </c>
      <c r="GP166" s="128">
        <f t="shared" si="869"/>
        <v>995.97</v>
      </c>
      <c r="GQ166" s="46">
        <f t="shared" si="688"/>
        <v>206.95465190633016</v>
      </c>
      <c r="GR166" s="46">
        <f t="shared" si="689"/>
        <v>789.0153480936699</v>
      </c>
      <c r="GS166" s="51">
        <f t="shared" si="690"/>
        <v>123383.77579570442</v>
      </c>
      <c r="GT166" s="57">
        <f t="shared" si="1027"/>
        <v>130437.83481214213</v>
      </c>
      <c r="GU166" s="58">
        <f t="shared" si="691"/>
        <v>876.92633333333197</v>
      </c>
      <c r="GV166" s="52">
        <f t="shared" si="1001"/>
        <v>59.59</v>
      </c>
      <c r="GW166" s="51">
        <f t="shared" si="870"/>
        <v>817.33633333333194</v>
      </c>
      <c r="GX166" s="57">
        <f t="shared" si="692"/>
        <v>113865.4050000001</v>
      </c>
      <c r="GY166" s="57">
        <f t="shared" si="1028"/>
        <v>121221.43200000003</v>
      </c>
      <c r="GZ166" s="153">
        <f t="shared" si="871"/>
        <v>10000</v>
      </c>
      <c r="HA166" s="469">
        <f t="shared" si="693"/>
        <v>-876.92633333333197</v>
      </c>
      <c r="HB166" s="46">
        <f t="shared" si="694"/>
        <v>-1060.0899999999999</v>
      </c>
      <c r="HC166" s="46">
        <f t="shared" si="695"/>
        <v>-995.97</v>
      </c>
      <c r="HD166" s="48"/>
      <c r="HF166" s="45">
        <v>105</v>
      </c>
      <c r="HG166" s="46">
        <f t="shared" si="696"/>
        <v>1123.8775326810628</v>
      </c>
      <c r="HH166" s="46">
        <f t="shared" si="697"/>
        <v>0</v>
      </c>
      <c r="HI166" s="46">
        <f t="shared" si="698"/>
        <v>1123.8775326810628</v>
      </c>
      <c r="HJ166" s="46">
        <f t="shared" si="699"/>
        <v>227.76851200425378</v>
      </c>
      <c r="HK166" s="46">
        <f t="shared" si="700"/>
        <v>896.109020676809</v>
      </c>
      <c r="HL166" s="51">
        <f t="shared" si="701"/>
        <v>135764.99818187545</v>
      </c>
      <c r="HM166" s="153">
        <f t="shared" si="872"/>
        <v>10000</v>
      </c>
      <c r="HN166" s="58">
        <f t="shared" si="702"/>
        <v>933.33333333333724</v>
      </c>
      <c r="HO166" s="52">
        <f t="shared" si="703"/>
        <v>0</v>
      </c>
      <c r="HP166" s="51">
        <f t="shared" si="704"/>
        <v>933.33333333333724</v>
      </c>
      <c r="HQ166" s="57">
        <f t="shared" si="705"/>
        <v>125999.99999999898</v>
      </c>
      <c r="HR166" s="153">
        <f t="shared" si="873"/>
        <v>10000</v>
      </c>
      <c r="HS166" s="468">
        <f t="shared" si="706"/>
        <v>-933.33333333333724</v>
      </c>
      <c r="HT166" s="46">
        <f t="shared" si="707"/>
        <v>-1123.8775326810628</v>
      </c>
      <c r="HU166" s="46">
        <f t="shared" si="708"/>
        <v>-1123.8775326810628</v>
      </c>
      <c r="HV166" s="48"/>
      <c r="HW166" s="29"/>
      <c r="HX166" s="45">
        <v>105</v>
      </c>
      <c r="HY166" s="128">
        <f t="shared" si="709"/>
        <v>1124.3399999999999</v>
      </c>
      <c r="HZ166" s="46">
        <f t="shared" si="710"/>
        <v>0</v>
      </c>
      <c r="IA166" s="46">
        <f t="shared" si="711"/>
        <v>1124.3399999999999</v>
      </c>
      <c r="IB166" s="46">
        <f t="shared" si="712"/>
        <v>227.86835501416044</v>
      </c>
      <c r="IC166" s="46">
        <f t="shared" si="713"/>
        <v>896.47164498583948</v>
      </c>
      <c r="ID166" s="51">
        <f t="shared" si="714"/>
        <v>135824.54136351042</v>
      </c>
      <c r="IE166" s="153">
        <f t="shared" si="874"/>
        <v>10000</v>
      </c>
      <c r="IF166" s="58">
        <f t="shared" si="715"/>
        <v>930.14625019664186</v>
      </c>
      <c r="IG166" s="52">
        <f t="shared" si="716"/>
        <v>0</v>
      </c>
      <c r="IH166" s="51">
        <f t="shared" si="717"/>
        <v>930.14625019664186</v>
      </c>
      <c r="II166" s="57">
        <f t="shared" si="875"/>
        <v>125569.74372935266</v>
      </c>
      <c r="IJ166" s="153">
        <f t="shared" si="876"/>
        <v>10000</v>
      </c>
      <c r="IK166" s="468">
        <f t="shared" si="718"/>
        <v>-930.14625019664186</v>
      </c>
      <c r="IL166" s="46">
        <f t="shared" si="719"/>
        <v>-1124.3399999999999</v>
      </c>
      <c r="IM166" s="46">
        <f t="shared" si="720"/>
        <v>-1124.3399999999999</v>
      </c>
      <c r="IN166" s="48"/>
      <c r="IO166" s="53">
        <f t="shared" si="721"/>
        <v>0</v>
      </c>
      <c r="IQ166" s="45">
        <v>105</v>
      </c>
      <c r="IR166" s="128">
        <f t="shared" si="722"/>
        <v>1126.4568749999989</v>
      </c>
      <c r="IS166" s="128">
        <f t="shared" si="723"/>
        <v>0</v>
      </c>
      <c r="IT166" s="128">
        <f t="shared" si="724"/>
        <v>1126.4568749999989</v>
      </c>
      <c r="IU166" s="46">
        <f t="shared" si="902"/>
        <v>228.29</v>
      </c>
      <c r="IV166" s="46">
        <f t="shared" si="725"/>
        <v>898.16687499999898</v>
      </c>
      <c r="IW166" s="51">
        <f t="shared" si="726"/>
        <v>136076.5781250002</v>
      </c>
      <c r="IX166" s="199">
        <f t="shared" si="877"/>
        <v>10000</v>
      </c>
      <c r="IY166" s="128">
        <f t="shared" si="727"/>
        <v>0</v>
      </c>
      <c r="IZ166" s="408">
        <f t="shared" si="728"/>
        <v>0</v>
      </c>
      <c r="JA166" s="58">
        <f t="shared" si="729"/>
        <v>931.95916666666494</v>
      </c>
      <c r="JB166" s="52">
        <f t="shared" si="730"/>
        <v>0</v>
      </c>
      <c r="JC166" s="51">
        <f t="shared" si="731"/>
        <v>931.95916666666494</v>
      </c>
      <c r="JD166" s="57">
        <f t="shared" si="732"/>
        <v>125814.4875000001</v>
      </c>
      <c r="JE166" s="280">
        <f t="shared" si="733"/>
        <v>10000</v>
      </c>
      <c r="JF166" s="280">
        <f t="shared" si="734"/>
        <v>0</v>
      </c>
      <c r="JG166" s="468">
        <f t="shared" si="735"/>
        <v>-931.95916666666494</v>
      </c>
      <c r="JH166" s="46">
        <f t="shared" si="736"/>
        <v>-1126.4568749999989</v>
      </c>
      <c r="JI166" s="46">
        <f t="shared" si="737"/>
        <v>-1126.4568749999989</v>
      </c>
      <c r="JJ166" s="48"/>
      <c r="JL166" s="45">
        <v>105</v>
      </c>
      <c r="JM166" s="46">
        <f t="shared" si="738"/>
        <v>1124.4930833333331</v>
      </c>
      <c r="JN166" s="46">
        <f t="shared" si="739"/>
        <v>0</v>
      </c>
      <c r="JO166" s="128">
        <f t="shared" si="740"/>
        <v>1124.4930833333331</v>
      </c>
      <c r="JP166" s="46">
        <f t="shared" si="878"/>
        <v>227.89</v>
      </c>
      <c r="JQ166" s="46">
        <f t="shared" si="741"/>
        <v>896.60308333333307</v>
      </c>
      <c r="JR166" s="51">
        <f t="shared" si="742"/>
        <v>135839.36624999999</v>
      </c>
      <c r="JS166" s="51">
        <f t="shared" si="1029"/>
        <v>129433.93513928498</v>
      </c>
      <c r="JT166" s="199">
        <f t="shared" si="879"/>
        <v>10000</v>
      </c>
      <c r="JU166" s="128">
        <f t="shared" si="743"/>
        <v>0</v>
      </c>
      <c r="JV166" s="408">
        <f t="shared" si="744"/>
        <v>0</v>
      </c>
      <c r="JW166" s="58">
        <f t="shared" si="745"/>
        <v>930.37233333333074</v>
      </c>
      <c r="JX166" s="52">
        <f t="shared" si="746"/>
        <v>0</v>
      </c>
      <c r="JY166" s="51">
        <f t="shared" si="747"/>
        <v>930.37233333333074</v>
      </c>
      <c r="JZ166" s="51">
        <f t="shared" si="748"/>
        <v>125600.26500000039</v>
      </c>
      <c r="KA166" s="199">
        <f t="shared" si="1030"/>
        <v>119999.99999999927</v>
      </c>
      <c r="KB166" s="128">
        <f t="shared" si="880"/>
        <v>10000</v>
      </c>
      <c r="KC166" s="204">
        <f t="shared" si="749"/>
        <v>0</v>
      </c>
      <c r="KD166" s="468">
        <f t="shared" si="881"/>
        <v>-930.37233333333074</v>
      </c>
      <c r="KE166" s="46">
        <f t="shared" si="750"/>
        <v>-1124.4930833333331</v>
      </c>
      <c r="KF166" s="46">
        <f t="shared" si="751"/>
        <v>-1124.4930833333331</v>
      </c>
      <c r="KG166" s="48"/>
      <c r="KI166" s="45">
        <v>105</v>
      </c>
      <c r="KJ166" s="46">
        <f t="shared" si="752"/>
        <v>1124.4890404061762</v>
      </c>
      <c r="KK166" s="46">
        <f t="shared" si="753"/>
        <v>0</v>
      </c>
      <c r="KL166" s="128">
        <f t="shared" si="754"/>
        <v>1124.4890404061762</v>
      </c>
      <c r="KM166" s="46">
        <f t="shared" si="755"/>
        <v>227.89244205942342</v>
      </c>
      <c r="KN166" s="46">
        <f t="shared" si="756"/>
        <v>896.59659834675278</v>
      </c>
      <c r="KO166" s="51">
        <f t="shared" si="757"/>
        <v>135838.86863730731</v>
      </c>
      <c r="KP166" s="199">
        <f t="shared" si="1031"/>
        <v>134137.89801088787</v>
      </c>
      <c r="KQ166" s="199">
        <f t="shared" si="882"/>
        <v>10000</v>
      </c>
      <c r="KR166" s="128">
        <f t="shared" si="758"/>
        <v>0</v>
      </c>
      <c r="KS166" s="408">
        <f t="shared" si="759"/>
        <v>0</v>
      </c>
      <c r="KT166" s="45">
        <v>105</v>
      </c>
      <c r="KU166" s="46">
        <f t="shared" si="883"/>
        <v>1124.49</v>
      </c>
      <c r="KV166" s="46">
        <f t="shared" si="760"/>
        <v>0</v>
      </c>
      <c r="KW166" s="128">
        <f t="shared" si="761"/>
        <v>1124.49</v>
      </c>
      <c r="KX166" s="46">
        <f t="shared" si="762"/>
        <v>227.89226060898193</v>
      </c>
      <c r="KY166" s="46">
        <f t="shared" si="763"/>
        <v>896.59773939101808</v>
      </c>
      <c r="KZ166" s="51">
        <f t="shared" si="764"/>
        <v>135838.75862599813</v>
      </c>
      <c r="LA166" s="153">
        <f t="shared" si="1032"/>
        <v>134137.89801088787</v>
      </c>
      <c r="LB166" s="58">
        <f t="shared" si="995"/>
        <v>930.59633333333579</v>
      </c>
      <c r="LC166" s="52">
        <f t="shared" si="766"/>
        <v>0</v>
      </c>
      <c r="LD166" s="51">
        <f t="shared" si="767"/>
        <v>930.59633333333579</v>
      </c>
      <c r="LE166" s="51">
        <f t="shared" si="768"/>
        <v>125630.50499999992</v>
      </c>
      <c r="LF166" s="51">
        <f t="shared" si="1033"/>
        <v>124955.80799999973</v>
      </c>
      <c r="LG166" s="128">
        <f t="shared" si="769"/>
        <v>10000</v>
      </c>
      <c r="LH166" s="204">
        <f t="shared" si="770"/>
        <v>0</v>
      </c>
      <c r="LI166" s="479">
        <f t="shared" si="771"/>
        <v>-930.59633333333579</v>
      </c>
      <c r="LJ166" s="46">
        <f t="shared" si="884"/>
        <v>-1124.49</v>
      </c>
      <c r="LK166" s="46">
        <f t="shared" si="885"/>
        <v>-1124.49</v>
      </c>
      <c r="LL166" s="48"/>
      <c r="LN166" s="45">
        <v>105</v>
      </c>
      <c r="LO166" s="46">
        <f t="shared" si="772"/>
        <v>1123.1238136873469</v>
      </c>
      <c r="LP166" s="46">
        <f t="shared" si="1002"/>
        <v>0</v>
      </c>
      <c r="LQ166" s="46">
        <f t="shared" si="773"/>
        <v>1123.1238136873469</v>
      </c>
      <c r="LR166" s="46">
        <f t="shared" si="774"/>
        <v>227.61576097162208</v>
      </c>
      <c r="LS166" s="46">
        <f t="shared" si="775"/>
        <v>895.50805271572483</v>
      </c>
      <c r="LT166" s="51">
        <f t="shared" si="776"/>
        <v>135673.94853025753</v>
      </c>
      <c r="LU166" s="199">
        <f t="shared" si="886"/>
        <v>10000</v>
      </c>
      <c r="LV166" s="58">
        <f t="shared" si="777"/>
        <v>933.33033333333128</v>
      </c>
      <c r="LW166" s="52">
        <f t="shared" si="1003"/>
        <v>0</v>
      </c>
      <c r="LX166" s="51">
        <f t="shared" si="778"/>
        <v>933.33033333333128</v>
      </c>
      <c r="LY166" s="51">
        <f t="shared" si="779"/>
        <v>125999.59499999956</v>
      </c>
      <c r="LZ166" s="46">
        <f t="shared" si="887"/>
        <v>0</v>
      </c>
      <c r="MA166" s="199">
        <f t="shared" si="888"/>
        <v>10000</v>
      </c>
      <c r="MB166" s="468">
        <f t="shared" si="780"/>
        <v>-933.33033333333128</v>
      </c>
      <c r="MC166" s="46">
        <f t="shared" si="781"/>
        <v>-1123.1238136873469</v>
      </c>
      <c r="MD166" s="46">
        <f t="shared" si="782"/>
        <v>-1123.1238136873469</v>
      </c>
      <c r="ME166" s="48"/>
      <c r="MG166" s="45">
        <v>105</v>
      </c>
      <c r="MH166" s="46">
        <f t="shared" si="783"/>
        <v>1076.608661999408</v>
      </c>
      <c r="MI166" s="46">
        <f t="shared" si="1004"/>
        <v>0</v>
      </c>
      <c r="MJ166" s="46">
        <f t="shared" si="784"/>
        <v>1076.608661999408</v>
      </c>
      <c r="MK166" s="46">
        <f t="shared" si="785"/>
        <v>218.18885583513531</v>
      </c>
      <c r="ML166" s="46">
        <f t="shared" si="786"/>
        <v>858.4198061642727</v>
      </c>
      <c r="MM166" s="51">
        <f t="shared" si="787"/>
        <v>130054.89369491691</v>
      </c>
      <c r="MN166" s="199">
        <f t="shared" si="889"/>
        <v>10000</v>
      </c>
      <c r="MO166" s="58">
        <f t="shared" si="788"/>
        <v>889.32945707741396</v>
      </c>
      <c r="MP166" s="52">
        <f t="shared" si="1005"/>
        <v>0</v>
      </c>
      <c r="MQ166" s="51">
        <f t="shared" si="789"/>
        <v>889.32945707741396</v>
      </c>
      <c r="MR166" s="57">
        <f t="shared" si="790"/>
        <v>120059.47700687147</v>
      </c>
      <c r="MS166" s="199">
        <f t="shared" si="890"/>
        <v>10000</v>
      </c>
      <c r="MT166" s="468">
        <f t="shared" si="891"/>
        <v>-889.32945707741396</v>
      </c>
      <c r="MU166" s="46">
        <f t="shared" si="791"/>
        <v>-1076.608661999408</v>
      </c>
      <c r="MV166" s="46">
        <f t="shared" si="792"/>
        <v>-1076.608661999408</v>
      </c>
      <c r="MW166" s="48"/>
      <c r="MY166" s="45">
        <v>105</v>
      </c>
      <c r="MZ166" s="46">
        <f t="shared" si="793"/>
        <v>1076.608661999408</v>
      </c>
      <c r="NA166" s="46">
        <f t="shared" si="1006"/>
        <v>0</v>
      </c>
      <c r="NB166" s="128">
        <f t="shared" si="794"/>
        <v>1076.608661999408</v>
      </c>
      <c r="NC166" s="46">
        <f t="shared" si="795"/>
        <v>218.18885583513531</v>
      </c>
      <c r="ND166" s="46">
        <f t="shared" si="796"/>
        <v>858.4198061642727</v>
      </c>
      <c r="NE166" s="51">
        <f t="shared" si="797"/>
        <v>130054.89369491691</v>
      </c>
      <c r="NF166" s="153">
        <f t="shared" si="892"/>
        <v>10000</v>
      </c>
      <c r="NG166" s="45">
        <v>105</v>
      </c>
      <c r="NH166" s="46">
        <f t="shared" si="798"/>
        <v>1076.6099999999999</v>
      </c>
      <c r="NI166" s="46">
        <f t="shared" si="1007"/>
        <v>0</v>
      </c>
      <c r="NJ166" s="128">
        <f t="shared" si="893"/>
        <v>1076.6099999999999</v>
      </c>
      <c r="NK166" s="46">
        <f t="shared" si="894"/>
        <v>218.18858519387433</v>
      </c>
      <c r="NL166" s="46">
        <f t="shared" si="799"/>
        <v>858.42141480612554</v>
      </c>
      <c r="NM166" s="51">
        <f t="shared" si="800"/>
        <v>130054.72970151846</v>
      </c>
      <c r="NN166" s="58">
        <f t="shared" si="801"/>
        <v>888.78037499999857</v>
      </c>
      <c r="NO166" s="52">
        <f t="shared" si="1008"/>
        <v>0</v>
      </c>
      <c r="NP166" s="51">
        <f t="shared" si="802"/>
        <v>888.78037499999857</v>
      </c>
      <c r="NQ166" s="57">
        <f t="shared" si="803"/>
        <v>120119.7006250002</v>
      </c>
      <c r="NR166" s="153">
        <f t="shared" si="895"/>
        <v>10000</v>
      </c>
      <c r="NS166" s="469">
        <f t="shared" si="804"/>
        <v>-888.78037499999857</v>
      </c>
      <c r="NT166" s="46">
        <f t="shared" si="805"/>
        <v>-1076.6099999999999</v>
      </c>
      <c r="NU166" s="46">
        <f t="shared" si="806"/>
        <v>-1076.6099999999999</v>
      </c>
      <c r="NV166" s="48"/>
      <c r="NX166" s="45">
        <v>105</v>
      </c>
      <c r="NY166" s="46">
        <f t="shared" si="807"/>
        <v>1076.6456011701148</v>
      </c>
      <c r="NZ166" s="46">
        <f t="shared" si="1009"/>
        <v>0</v>
      </c>
      <c r="OA166" s="46">
        <f t="shared" si="808"/>
        <v>1076.6456011701148</v>
      </c>
      <c r="OB166" s="46">
        <f t="shared" si="809"/>
        <v>218.19634204221907</v>
      </c>
      <c r="OC166" s="46">
        <f t="shared" si="810"/>
        <v>858.44925912789574</v>
      </c>
      <c r="OD166" s="51">
        <f t="shared" si="811"/>
        <v>130059.35596620355</v>
      </c>
      <c r="OE166" s="57">
        <f t="shared" si="1034"/>
        <v>129433.93513928498</v>
      </c>
      <c r="OF166" s="153">
        <f t="shared" si="896"/>
        <v>10000</v>
      </c>
      <c r="OG166" s="58">
        <f t="shared" si="812"/>
        <v>889.48383333333379</v>
      </c>
      <c r="OH166" s="241">
        <f t="shared" si="1035"/>
        <v>0</v>
      </c>
      <c r="OI166" s="51">
        <f t="shared" si="813"/>
        <v>889.48383333333379</v>
      </c>
      <c r="OJ166" s="51">
        <f t="shared" si="814"/>
        <v>120080.31749999992</v>
      </c>
      <c r="OK166" s="153">
        <f t="shared" si="1036"/>
        <v>119999.99999999927</v>
      </c>
      <c r="OL166" s="153">
        <f t="shared" si="897"/>
        <v>10000</v>
      </c>
      <c r="OM166" s="468">
        <f t="shared" si="898"/>
        <v>-889.48383333333379</v>
      </c>
      <c r="ON166" s="46">
        <f t="shared" si="899"/>
        <v>-1076.6456011701148</v>
      </c>
      <c r="OO166" s="46">
        <f t="shared" si="815"/>
        <v>-1076.6456011701148</v>
      </c>
      <c r="OP166" s="48"/>
      <c r="OR166" s="45">
        <v>105</v>
      </c>
      <c r="OS166" s="46">
        <f t="shared" si="816"/>
        <v>1076.765700416463</v>
      </c>
      <c r="OT166" s="128">
        <f t="shared" si="1010"/>
        <v>0</v>
      </c>
      <c r="OU166" s="128">
        <f t="shared" si="817"/>
        <v>1076.765700416463</v>
      </c>
      <c r="OV166" s="46">
        <f t="shared" si="818"/>
        <v>218.22068172856265</v>
      </c>
      <c r="OW166" s="46">
        <f t="shared" si="819"/>
        <v>858.54501868790032</v>
      </c>
      <c r="OX166" s="51">
        <f t="shared" si="820"/>
        <v>130073.86401844968</v>
      </c>
      <c r="OY166" s="51">
        <f t="shared" si="1037"/>
        <v>130438.08507529447</v>
      </c>
      <c r="OZ166" s="153">
        <f t="shared" si="900"/>
        <v>10000</v>
      </c>
      <c r="PA166" s="45">
        <v>105</v>
      </c>
      <c r="PB166" s="46">
        <f t="shared" si="821"/>
        <v>1076.765700416463</v>
      </c>
      <c r="PC166" s="46">
        <f t="shared" si="1038"/>
        <v>0</v>
      </c>
      <c r="PD166" s="128">
        <f t="shared" si="822"/>
        <v>1076.765700416463</v>
      </c>
      <c r="PE166" s="46">
        <f t="shared" si="823"/>
        <v>218.22068172856265</v>
      </c>
      <c r="PF166" s="46">
        <f t="shared" si="824"/>
        <v>858.54501868790032</v>
      </c>
      <c r="PG166" s="51">
        <f t="shared" si="825"/>
        <v>130073.86401844968</v>
      </c>
      <c r="PH166" s="57">
        <f t="shared" si="1039"/>
        <v>130437.83481214213</v>
      </c>
      <c r="PI166" s="688">
        <f t="shared" si="826"/>
        <v>889.6533333333341</v>
      </c>
      <c r="PJ166" s="52">
        <f t="shared" si="1040"/>
        <v>0</v>
      </c>
      <c r="PK166" s="51">
        <f t="shared" si="827"/>
        <v>889.6533333333341</v>
      </c>
      <c r="PL166" s="57">
        <f t="shared" si="828"/>
        <v>120103.20000000033</v>
      </c>
      <c r="PM166" s="57">
        <f t="shared" si="1041"/>
        <v>121221.43200000003</v>
      </c>
      <c r="PN166" s="153">
        <f t="shared" si="901"/>
        <v>10000</v>
      </c>
      <c r="PO166" s="469">
        <f t="shared" si="829"/>
        <v>-889.6533333333341</v>
      </c>
      <c r="PP166" s="46">
        <f t="shared" si="830"/>
        <v>-1076.765700416463</v>
      </c>
      <c r="PQ166" s="46">
        <f t="shared" si="831"/>
        <v>-1076.765700416463</v>
      </c>
      <c r="PR166" s="48"/>
    </row>
    <row r="167" spans="2:434" hidden="1" x14ac:dyDescent="0.3">
      <c r="B167" s="45">
        <v>106</v>
      </c>
      <c r="C167" s="46">
        <f t="shared" si="596"/>
        <v>1111.77</v>
      </c>
      <c r="D167" s="46">
        <f t="shared" si="597"/>
        <v>100</v>
      </c>
      <c r="E167" s="46">
        <f t="shared" si="598"/>
        <v>1011.77</v>
      </c>
      <c r="F167" s="46">
        <f t="shared" si="599"/>
        <v>203.70260858417555</v>
      </c>
      <c r="G167" s="46">
        <f t="shared" si="600"/>
        <v>808.06739141582443</v>
      </c>
      <c r="H167" s="51">
        <f t="shared" si="601"/>
        <v>121413.4977590895</v>
      </c>
      <c r="I167" s="58">
        <f t="shared" si="602"/>
        <v>933.33333333333337</v>
      </c>
      <c r="J167" s="52">
        <f t="shared" si="603"/>
        <v>100</v>
      </c>
      <c r="K167" s="51">
        <f t="shared" si="604"/>
        <v>833.33333333333337</v>
      </c>
      <c r="L167" s="57">
        <f t="shared" si="605"/>
        <v>111666.66666666599</v>
      </c>
      <c r="M167" s="468">
        <f t="shared" si="832"/>
        <v>-933.33333333333337</v>
      </c>
      <c r="N167" s="46">
        <f t="shared" si="833"/>
        <v>-1111.77</v>
      </c>
      <c r="O167" s="47"/>
      <c r="P167" s="46">
        <f t="shared" si="834"/>
        <v>-1011.77</v>
      </c>
      <c r="Q167" s="48"/>
      <c r="R167" s="29"/>
      <c r="S167" s="29"/>
      <c r="T167" s="45">
        <v>106</v>
      </c>
      <c r="U167" s="46">
        <f t="shared" si="606"/>
        <v>1125.93</v>
      </c>
      <c r="V167" s="46">
        <f t="shared" si="607"/>
        <v>114.16</v>
      </c>
      <c r="W167" s="46">
        <f t="shared" si="835"/>
        <v>1011.77</v>
      </c>
      <c r="X167" s="46">
        <f t="shared" si="608"/>
        <v>203.70260858417555</v>
      </c>
      <c r="Y167" s="46">
        <f t="shared" si="609"/>
        <v>808.06739141582443</v>
      </c>
      <c r="Z167" s="51">
        <f t="shared" si="610"/>
        <v>121413.4977590895</v>
      </c>
      <c r="AA167" s="58">
        <f t="shared" si="611"/>
        <v>938.41333333333341</v>
      </c>
      <c r="AB167" s="52">
        <f t="shared" si="612"/>
        <v>105.08</v>
      </c>
      <c r="AC167" s="51">
        <f t="shared" si="613"/>
        <v>833.33333333333337</v>
      </c>
      <c r="AD167" s="57">
        <f t="shared" si="614"/>
        <v>111666.66666666599</v>
      </c>
      <c r="AE167" s="468">
        <f t="shared" si="836"/>
        <v>-938.41333333333341</v>
      </c>
      <c r="AF167" s="46">
        <f t="shared" si="615"/>
        <v>-1125.93</v>
      </c>
      <c r="AG167" s="47"/>
      <c r="AH167" s="46">
        <f t="shared" si="837"/>
        <v>-1011.77</v>
      </c>
      <c r="AI167" s="48"/>
      <c r="AJ167" s="29"/>
      <c r="AK167" s="45">
        <v>106</v>
      </c>
      <c r="AL167" s="46">
        <f t="shared" si="616"/>
        <v>1117.72</v>
      </c>
      <c r="AM167" s="46"/>
      <c r="AN167" s="46"/>
      <c r="AO167" s="46">
        <f t="shared" si="617"/>
        <v>115.14</v>
      </c>
      <c r="AP167" s="128">
        <f t="shared" si="618"/>
        <v>1002.58</v>
      </c>
      <c r="AQ167" s="128"/>
      <c r="AR167" s="128"/>
      <c r="AS167" s="46">
        <f t="shared" si="619"/>
        <v>212.25712560657053</v>
      </c>
      <c r="AT167" s="46">
        <f t="shared" si="620"/>
        <v>790.32287439342952</v>
      </c>
      <c r="AU167" s="51"/>
      <c r="AV167" s="51"/>
      <c r="AW167" s="51">
        <f t="shared" si="621"/>
        <v>126563.95248954889</v>
      </c>
      <c r="AX167" s="58">
        <f t="shared" si="622"/>
        <v>927.38215694565588</v>
      </c>
      <c r="AY167" s="52"/>
      <c r="AZ167" s="52"/>
      <c r="BA167" s="52">
        <f t="shared" si="623"/>
        <v>106.5</v>
      </c>
      <c r="BB167" s="51">
        <f t="shared" si="624"/>
        <v>820.88215694565588</v>
      </c>
      <c r="BC167" s="51"/>
      <c r="BD167" s="51"/>
      <c r="BE167" s="57">
        <f t="shared" si="625"/>
        <v>116987.71136376043</v>
      </c>
      <c r="BF167" s="468">
        <f t="shared" si="626"/>
        <v>-927.38215694565588</v>
      </c>
      <c r="BG167" s="46">
        <f t="shared" si="627"/>
        <v>-1117.72</v>
      </c>
      <c r="BH167" s="46">
        <f t="shared" si="628"/>
        <v>-1002.58</v>
      </c>
      <c r="BI167" s="48"/>
      <c r="BJ167" s="12"/>
      <c r="BK167" s="45">
        <v>106</v>
      </c>
      <c r="BL167" s="46">
        <f t="shared" si="838"/>
        <v>1127.73</v>
      </c>
      <c r="BM167" s="46">
        <f t="shared" si="839"/>
        <v>115.96</v>
      </c>
      <c r="BN167" s="46">
        <f t="shared" si="840"/>
        <v>1011.77</v>
      </c>
      <c r="BO167" s="46">
        <f t="shared" si="629"/>
        <v>203.70260858417555</v>
      </c>
      <c r="BP167" s="46">
        <f t="shared" si="630"/>
        <v>808.06739141582443</v>
      </c>
      <c r="BQ167" s="51">
        <f t="shared" si="631"/>
        <v>121413.4977590895</v>
      </c>
      <c r="BR167" s="57">
        <f t="shared" si="1011"/>
        <v>129433.93513928498</v>
      </c>
      <c r="BS167" s="58">
        <f t="shared" si="632"/>
        <v>940.83333333333337</v>
      </c>
      <c r="BT167" s="52">
        <f t="shared" si="841"/>
        <v>107.5</v>
      </c>
      <c r="BU167" s="51">
        <f t="shared" si="633"/>
        <v>833.33333333333337</v>
      </c>
      <c r="BV167" s="51">
        <f t="shared" si="634"/>
        <v>111666.66666666599</v>
      </c>
      <c r="BW167" s="153">
        <f t="shared" si="1012"/>
        <v>119999.99999999927</v>
      </c>
      <c r="BX167" s="468">
        <f t="shared" si="842"/>
        <v>-940.83333333333337</v>
      </c>
      <c r="BY167" s="46">
        <f t="shared" si="843"/>
        <v>-1127.73</v>
      </c>
      <c r="BZ167" s="46">
        <f t="shared" si="635"/>
        <v>-1011.77</v>
      </c>
      <c r="CA167" s="48"/>
      <c r="CB167" s="29"/>
      <c r="CC167" s="45">
        <v>106</v>
      </c>
      <c r="CD167" s="128">
        <f t="shared" si="636"/>
        <v>1117.6300000000001</v>
      </c>
      <c r="CE167" s="46">
        <f t="shared" si="844"/>
        <v>116.92</v>
      </c>
      <c r="CF167" s="128">
        <f t="shared" si="637"/>
        <v>1000.71</v>
      </c>
      <c r="CG167" s="46">
        <f t="shared" si="845"/>
        <v>211.82794313749727</v>
      </c>
      <c r="CH167" s="46">
        <f t="shared" si="638"/>
        <v>788.88205686250274</v>
      </c>
      <c r="CI167" s="51">
        <f t="shared" si="639"/>
        <v>126307.88382563584</v>
      </c>
      <c r="CJ167" s="199">
        <f t="shared" si="1013"/>
        <v>134137.89801088787</v>
      </c>
      <c r="CK167" s="153">
        <f t="shared" si="846"/>
        <v>10000</v>
      </c>
      <c r="CL167" s="45">
        <v>106</v>
      </c>
      <c r="CM167" s="46">
        <f t="shared" si="847"/>
        <v>1117.6300000000001</v>
      </c>
      <c r="CN167" s="128">
        <f t="shared" si="640"/>
        <v>116.92</v>
      </c>
      <c r="CO167" s="128">
        <f t="shared" si="641"/>
        <v>1000.71</v>
      </c>
      <c r="CP167" s="46">
        <f t="shared" si="642"/>
        <v>211.82794313749727</v>
      </c>
      <c r="CQ167" s="46">
        <f t="shared" si="643"/>
        <v>788.88205686250274</v>
      </c>
      <c r="CR167" s="51">
        <f t="shared" si="644"/>
        <v>126307.88382563584</v>
      </c>
      <c r="CS167" s="153">
        <f t="shared" si="1014"/>
        <v>134137.89801088787</v>
      </c>
      <c r="CT167" s="58">
        <f t="shared" si="645"/>
        <v>927.86033333333398</v>
      </c>
      <c r="CU167" s="52">
        <f t="shared" si="848"/>
        <v>108.9</v>
      </c>
      <c r="CV167" s="51">
        <f t="shared" si="849"/>
        <v>818.96033333333401</v>
      </c>
      <c r="CW167" s="51">
        <f t="shared" si="646"/>
        <v>116766.20466666637</v>
      </c>
      <c r="CX167" s="57">
        <f t="shared" si="1015"/>
        <v>124955.80799999973</v>
      </c>
      <c r="CY167" s="153">
        <f t="shared" si="850"/>
        <v>10000</v>
      </c>
      <c r="CZ167" s="479">
        <f t="shared" si="647"/>
        <v>-927.86033333333398</v>
      </c>
      <c r="DA167" s="46">
        <f t="shared" si="851"/>
        <v>-1117.6300000000001</v>
      </c>
      <c r="DB167" s="46">
        <f t="shared" si="852"/>
        <v>-1000.71</v>
      </c>
      <c r="DC167" s="48"/>
      <c r="DE167" s="45">
        <v>106</v>
      </c>
      <c r="DF167" s="46">
        <f t="shared" si="648"/>
        <v>1110.0899999999999</v>
      </c>
      <c r="DG167" s="46">
        <f t="shared" si="1016"/>
        <v>98.32</v>
      </c>
      <c r="DH167" s="46">
        <f t="shared" si="649"/>
        <v>1011.77</v>
      </c>
      <c r="DI167" s="46">
        <f t="shared" si="650"/>
        <v>203.70260858417555</v>
      </c>
      <c r="DJ167" s="46">
        <f t="shared" si="651"/>
        <v>808.06739141582443</v>
      </c>
      <c r="DK167" s="51">
        <f t="shared" si="652"/>
        <v>121413.4977590895</v>
      </c>
      <c r="DL167" s="58">
        <f t="shared" si="653"/>
        <v>931.65333333333342</v>
      </c>
      <c r="DM167" s="52">
        <f t="shared" si="1017"/>
        <v>98.32</v>
      </c>
      <c r="DN167" s="51">
        <f t="shared" si="654"/>
        <v>833.33333333333337</v>
      </c>
      <c r="DO167" s="57">
        <f t="shared" si="655"/>
        <v>111666.66666666599</v>
      </c>
      <c r="DP167" s="468">
        <f t="shared" si="853"/>
        <v>-931.65333333333342</v>
      </c>
      <c r="DQ167" s="46">
        <f t="shared" si="854"/>
        <v>-1110.0899999999999</v>
      </c>
      <c r="DR167" s="47"/>
      <c r="DS167" s="46">
        <f t="shared" si="855"/>
        <v>-1011.77</v>
      </c>
      <c r="DT167" s="48"/>
      <c r="DU167" s="29"/>
      <c r="DV167" s="45">
        <v>106</v>
      </c>
      <c r="DW167" s="46">
        <f t="shared" si="856"/>
        <v>1071.8499999999999</v>
      </c>
      <c r="DX167" s="46">
        <f t="shared" si="1018"/>
        <v>60.08</v>
      </c>
      <c r="DY167" s="46">
        <f t="shared" si="857"/>
        <v>1011.77</v>
      </c>
      <c r="DZ167" s="46">
        <f t="shared" si="656"/>
        <v>203.70260858417555</v>
      </c>
      <c r="EA167" s="46">
        <f t="shared" si="657"/>
        <v>808.06739141582443</v>
      </c>
      <c r="EB167" s="51">
        <f t="shared" si="658"/>
        <v>121413.4977590895</v>
      </c>
      <c r="EC167" s="58">
        <f t="shared" si="659"/>
        <v>888.63333333333333</v>
      </c>
      <c r="ED167" s="52">
        <f t="shared" si="1019"/>
        <v>55.3</v>
      </c>
      <c r="EE167" s="51">
        <f t="shared" si="660"/>
        <v>833.33333333333337</v>
      </c>
      <c r="EF167" s="57">
        <f t="shared" si="661"/>
        <v>111666.66666666599</v>
      </c>
      <c r="EG167" s="468">
        <f t="shared" si="858"/>
        <v>-888.63333333333333</v>
      </c>
      <c r="EH167" s="46">
        <f t="shared" si="859"/>
        <v>-1071.8499999999999</v>
      </c>
      <c r="EI167" s="47"/>
      <c r="EJ167" s="46">
        <f t="shared" si="860"/>
        <v>-1011.77</v>
      </c>
      <c r="EK167" s="48"/>
      <c r="EL167" s="29"/>
      <c r="EM167" s="45">
        <v>106</v>
      </c>
      <c r="EN167" s="46">
        <f t="shared" si="996"/>
        <v>1058.0868689014749</v>
      </c>
      <c r="EO167" s="46">
        <f t="shared" si="1020"/>
        <v>60.69</v>
      </c>
      <c r="EP167" s="128">
        <f t="shared" si="662"/>
        <v>997.39686890147482</v>
      </c>
      <c r="EQ167" s="46">
        <f t="shared" si="663"/>
        <v>205.7589806189136</v>
      </c>
      <c r="ER167" s="46">
        <f t="shared" si="664"/>
        <v>791.63788828256122</v>
      </c>
      <c r="ES167" s="51">
        <f t="shared" si="665"/>
        <v>122663.75048306558</v>
      </c>
      <c r="ET167" s="153">
        <f t="shared" si="861"/>
        <v>10000</v>
      </c>
      <c r="EU167" s="45">
        <v>106</v>
      </c>
      <c r="EV167" s="46">
        <f t="shared" si="666"/>
        <v>1058.0899999999999</v>
      </c>
      <c r="EW167" s="46">
        <f t="shared" si="1021"/>
        <v>60.69</v>
      </c>
      <c r="EX167" s="128">
        <f t="shared" si="667"/>
        <v>997.4</v>
      </c>
      <c r="EY167" s="46">
        <f t="shared" si="668"/>
        <v>205.75836468452169</v>
      </c>
      <c r="EZ167" s="46">
        <f t="shared" si="669"/>
        <v>791.64163531547831</v>
      </c>
      <c r="FA167" s="51">
        <f t="shared" si="670"/>
        <v>122663.37717539755</v>
      </c>
      <c r="FB167" s="58">
        <f t="shared" si="671"/>
        <v>874.86920833333363</v>
      </c>
      <c r="FC167" s="52">
        <f t="shared" si="1022"/>
        <v>56</v>
      </c>
      <c r="FD167" s="51">
        <f t="shared" si="862"/>
        <v>818.86920833333363</v>
      </c>
      <c r="FE167" s="57">
        <f t="shared" si="672"/>
        <v>113097.45391666651</v>
      </c>
      <c r="FF167" s="153">
        <f t="shared" si="863"/>
        <v>10000</v>
      </c>
      <c r="FG167" s="469">
        <f t="shared" si="673"/>
        <v>-874.86920833333363</v>
      </c>
      <c r="FH167" s="46">
        <f t="shared" si="674"/>
        <v>-1058.0899999999999</v>
      </c>
      <c r="FI167" s="46">
        <f t="shared" si="675"/>
        <v>-997.4</v>
      </c>
      <c r="FJ167" s="48"/>
      <c r="FL167" s="45">
        <v>106</v>
      </c>
      <c r="FM167" s="46">
        <f t="shared" si="864"/>
        <v>1075.4000000000001</v>
      </c>
      <c r="FN167" s="46">
        <f t="shared" si="997"/>
        <v>63.629999999999995</v>
      </c>
      <c r="FO167" s="46">
        <f t="shared" si="865"/>
        <v>1011.77</v>
      </c>
      <c r="FP167" s="46">
        <f t="shared" si="676"/>
        <v>203.70260858417555</v>
      </c>
      <c r="FQ167" s="46">
        <f t="shared" si="677"/>
        <v>808.06739141582443</v>
      </c>
      <c r="FR167" s="51">
        <f t="shared" si="678"/>
        <v>121413.4977590895</v>
      </c>
      <c r="FS167" s="57">
        <f t="shared" si="1023"/>
        <v>129433.93513928498</v>
      </c>
      <c r="FT167" s="58">
        <f t="shared" si="679"/>
        <v>892.31333333333339</v>
      </c>
      <c r="FU167" s="241">
        <f t="shared" si="998"/>
        <v>58.98</v>
      </c>
      <c r="FV167" s="51">
        <f t="shared" si="680"/>
        <v>833.33333333333337</v>
      </c>
      <c r="FW167" s="51">
        <f t="shared" si="681"/>
        <v>111666.66666666599</v>
      </c>
      <c r="FX167" s="153">
        <f t="shared" si="1024"/>
        <v>119999.99999999927</v>
      </c>
      <c r="FY167" s="468">
        <f t="shared" si="866"/>
        <v>-892.31333333333339</v>
      </c>
      <c r="FZ167" s="46">
        <f t="shared" si="867"/>
        <v>-1075.4000000000001</v>
      </c>
      <c r="GA167" s="46">
        <f t="shared" si="682"/>
        <v>-1011.77</v>
      </c>
      <c r="GB167" s="48"/>
      <c r="GD167" s="45">
        <v>106</v>
      </c>
      <c r="GE167" s="46">
        <f t="shared" si="999"/>
        <v>1060.0875939185617</v>
      </c>
      <c r="GF167" s="128">
        <f t="shared" si="1025"/>
        <v>64.12</v>
      </c>
      <c r="GG167" s="128">
        <f t="shared" si="1042"/>
        <v>995.96759391856165</v>
      </c>
      <c r="GH167" s="46">
        <f t="shared" si="684"/>
        <v>205.64008606264755</v>
      </c>
      <c r="GI167" s="46">
        <f t="shared" si="685"/>
        <v>790.32750785591406</v>
      </c>
      <c r="GJ167" s="51">
        <f t="shared" si="686"/>
        <v>122593.72412973263</v>
      </c>
      <c r="GK167" s="51">
        <f t="shared" si="1026"/>
        <v>130438.08507529447</v>
      </c>
      <c r="GL167" s="153">
        <f t="shared" si="868"/>
        <v>10000</v>
      </c>
      <c r="GM167" s="45">
        <v>106</v>
      </c>
      <c r="GN167" s="46">
        <f t="shared" si="687"/>
        <v>1060.0899999999999</v>
      </c>
      <c r="GO167" s="46">
        <f t="shared" si="1000"/>
        <v>64.12</v>
      </c>
      <c r="GP167" s="128">
        <f t="shared" si="869"/>
        <v>995.97</v>
      </c>
      <c r="GQ167" s="46">
        <f t="shared" si="688"/>
        <v>205.63962632617404</v>
      </c>
      <c r="GR167" s="46">
        <f t="shared" si="689"/>
        <v>790.33037367382599</v>
      </c>
      <c r="GS167" s="51">
        <f t="shared" si="690"/>
        <v>122593.44542203059</v>
      </c>
      <c r="GT167" s="57">
        <f t="shared" si="1027"/>
        <v>130437.83481214213</v>
      </c>
      <c r="GU167" s="58">
        <f t="shared" si="691"/>
        <v>876.92633333333197</v>
      </c>
      <c r="GV167" s="52">
        <f t="shared" si="1001"/>
        <v>59.59</v>
      </c>
      <c r="GW167" s="51">
        <f t="shared" si="870"/>
        <v>817.33633333333194</v>
      </c>
      <c r="GX167" s="57">
        <f t="shared" si="692"/>
        <v>113048.06866666678</v>
      </c>
      <c r="GY167" s="57">
        <f t="shared" si="1028"/>
        <v>121221.43200000003</v>
      </c>
      <c r="GZ167" s="153">
        <f t="shared" si="871"/>
        <v>10000</v>
      </c>
      <c r="HA167" s="469">
        <f t="shared" si="693"/>
        <v>-876.92633333333197</v>
      </c>
      <c r="HB167" s="46">
        <f t="shared" si="694"/>
        <v>-1060.0899999999999</v>
      </c>
      <c r="HC167" s="46">
        <f t="shared" si="695"/>
        <v>-995.97</v>
      </c>
      <c r="HD167" s="48"/>
      <c r="HF167" s="45">
        <v>106</v>
      </c>
      <c r="HG167" s="46">
        <f t="shared" si="696"/>
        <v>1123.8775326810628</v>
      </c>
      <c r="HH167" s="46">
        <f t="shared" si="697"/>
        <v>0</v>
      </c>
      <c r="HI167" s="46">
        <f t="shared" si="698"/>
        <v>1123.8775326810628</v>
      </c>
      <c r="HJ167" s="46">
        <f t="shared" si="699"/>
        <v>226.2749969697924</v>
      </c>
      <c r="HK167" s="46">
        <f t="shared" si="700"/>
        <v>897.60253571127043</v>
      </c>
      <c r="HL167" s="51">
        <f t="shared" si="701"/>
        <v>134867.39564616416</v>
      </c>
      <c r="HM167" s="153">
        <f t="shared" si="872"/>
        <v>10000</v>
      </c>
      <c r="HN167" s="58">
        <f t="shared" si="702"/>
        <v>933.33333333333724</v>
      </c>
      <c r="HO167" s="52">
        <f t="shared" si="703"/>
        <v>0</v>
      </c>
      <c r="HP167" s="51">
        <f t="shared" si="704"/>
        <v>933.33333333333724</v>
      </c>
      <c r="HQ167" s="57">
        <f t="shared" si="705"/>
        <v>125066.66666666564</v>
      </c>
      <c r="HR167" s="153">
        <f t="shared" si="873"/>
        <v>10000</v>
      </c>
      <c r="HS167" s="468">
        <f t="shared" si="706"/>
        <v>-933.33333333333724</v>
      </c>
      <c r="HT167" s="46">
        <f t="shared" si="707"/>
        <v>-1123.8775326810628</v>
      </c>
      <c r="HU167" s="46">
        <f t="shared" si="708"/>
        <v>-1123.8775326810628</v>
      </c>
      <c r="HV167" s="48"/>
      <c r="HW167" s="29"/>
      <c r="HX167" s="45">
        <v>106</v>
      </c>
      <c r="HY167" s="128">
        <f t="shared" si="709"/>
        <v>1124.3399999999999</v>
      </c>
      <c r="HZ167" s="46">
        <f t="shared" si="710"/>
        <v>0</v>
      </c>
      <c r="IA167" s="46">
        <f t="shared" si="711"/>
        <v>1124.3399999999999</v>
      </c>
      <c r="IB167" s="46">
        <f t="shared" si="712"/>
        <v>226.37423560585069</v>
      </c>
      <c r="IC167" s="46">
        <f t="shared" si="713"/>
        <v>897.96576439414923</v>
      </c>
      <c r="ID167" s="51">
        <f t="shared" si="714"/>
        <v>134926.57559911627</v>
      </c>
      <c r="IE167" s="153">
        <f t="shared" si="874"/>
        <v>10000</v>
      </c>
      <c r="IF167" s="58">
        <f t="shared" si="715"/>
        <v>930.14625019664186</v>
      </c>
      <c r="IG167" s="52">
        <f t="shared" si="716"/>
        <v>0</v>
      </c>
      <c r="IH167" s="51">
        <f t="shared" si="717"/>
        <v>930.14625019664186</v>
      </c>
      <c r="II167" s="57">
        <f t="shared" si="875"/>
        <v>124639.59747915601</v>
      </c>
      <c r="IJ167" s="153">
        <f t="shared" si="876"/>
        <v>10000</v>
      </c>
      <c r="IK167" s="468">
        <f t="shared" si="718"/>
        <v>-930.14625019664186</v>
      </c>
      <c r="IL167" s="46">
        <f t="shared" si="719"/>
        <v>-1124.3399999999999</v>
      </c>
      <c r="IM167" s="46">
        <f t="shared" si="720"/>
        <v>-1124.3399999999999</v>
      </c>
      <c r="IN167" s="48"/>
      <c r="IO167" s="53">
        <f t="shared" si="721"/>
        <v>0</v>
      </c>
      <c r="IQ167" s="45">
        <v>106</v>
      </c>
      <c r="IR167" s="128">
        <f t="shared" si="722"/>
        <v>1126.4568749999989</v>
      </c>
      <c r="IS167" s="128">
        <f t="shared" si="723"/>
        <v>0</v>
      </c>
      <c r="IT167" s="128">
        <f t="shared" si="724"/>
        <v>1126.4568749999989</v>
      </c>
      <c r="IU167" s="46">
        <f t="shared" si="902"/>
        <v>226.79</v>
      </c>
      <c r="IV167" s="46">
        <f t="shared" si="725"/>
        <v>899.66687499999898</v>
      </c>
      <c r="IW167" s="51">
        <f t="shared" si="726"/>
        <v>135176.91125000021</v>
      </c>
      <c r="IX167" s="199">
        <f t="shared" si="877"/>
        <v>10000</v>
      </c>
      <c r="IY167" s="128">
        <f t="shared" si="727"/>
        <v>0</v>
      </c>
      <c r="IZ167" s="408">
        <f t="shared" si="728"/>
        <v>0</v>
      </c>
      <c r="JA167" s="58">
        <f t="shared" si="729"/>
        <v>931.95916666666494</v>
      </c>
      <c r="JB167" s="52">
        <f t="shared" si="730"/>
        <v>0</v>
      </c>
      <c r="JC167" s="51">
        <f t="shared" si="731"/>
        <v>931.95916666666494</v>
      </c>
      <c r="JD167" s="57">
        <f t="shared" si="732"/>
        <v>124882.52833333344</v>
      </c>
      <c r="JE167" s="280">
        <f t="shared" si="733"/>
        <v>10000</v>
      </c>
      <c r="JF167" s="280">
        <f t="shared" si="734"/>
        <v>0</v>
      </c>
      <c r="JG167" s="468">
        <f t="shared" si="735"/>
        <v>-931.95916666666494</v>
      </c>
      <c r="JH167" s="46">
        <f t="shared" si="736"/>
        <v>-1126.4568749999989</v>
      </c>
      <c r="JI167" s="46">
        <f t="shared" si="737"/>
        <v>-1126.4568749999989</v>
      </c>
      <c r="JJ167" s="48"/>
      <c r="JL167" s="45">
        <v>106</v>
      </c>
      <c r="JM167" s="46">
        <f t="shared" si="738"/>
        <v>1124.4930833333331</v>
      </c>
      <c r="JN167" s="46">
        <f t="shared" si="739"/>
        <v>0</v>
      </c>
      <c r="JO167" s="128">
        <f t="shared" si="740"/>
        <v>1124.4930833333331</v>
      </c>
      <c r="JP167" s="46">
        <f t="shared" si="878"/>
        <v>226.4</v>
      </c>
      <c r="JQ167" s="46">
        <f t="shared" si="741"/>
        <v>898.09308333333308</v>
      </c>
      <c r="JR167" s="51">
        <f t="shared" si="742"/>
        <v>134941.27316666665</v>
      </c>
      <c r="JS167" s="51">
        <f t="shared" si="1029"/>
        <v>129433.93513928498</v>
      </c>
      <c r="JT167" s="199">
        <f t="shared" si="879"/>
        <v>10000</v>
      </c>
      <c r="JU167" s="128">
        <f t="shared" si="743"/>
        <v>0</v>
      </c>
      <c r="JV167" s="408">
        <f t="shared" si="744"/>
        <v>0</v>
      </c>
      <c r="JW167" s="58">
        <f t="shared" si="745"/>
        <v>930.37233333333074</v>
      </c>
      <c r="JX167" s="52">
        <f t="shared" si="746"/>
        <v>0</v>
      </c>
      <c r="JY167" s="51">
        <f t="shared" si="747"/>
        <v>930.37233333333074</v>
      </c>
      <c r="JZ167" s="51">
        <f t="shared" si="748"/>
        <v>124669.89266666706</v>
      </c>
      <c r="KA167" s="199">
        <f t="shared" si="1030"/>
        <v>119999.99999999927</v>
      </c>
      <c r="KB167" s="128">
        <f t="shared" si="880"/>
        <v>10000</v>
      </c>
      <c r="KC167" s="204">
        <f t="shared" si="749"/>
        <v>0</v>
      </c>
      <c r="KD167" s="468">
        <f t="shared" si="881"/>
        <v>-930.37233333333074</v>
      </c>
      <c r="KE167" s="46">
        <f t="shared" si="750"/>
        <v>-1124.4930833333331</v>
      </c>
      <c r="KF167" s="46">
        <f t="shared" si="751"/>
        <v>-1124.4930833333331</v>
      </c>
      <c r="KG167" s="48"/>
      <c r="KI167" s="45">
        <v>106</v>
      </c>
      <c r="KJ167" s="46">
        <f t="shared" si="752"/>
        <v>1124.4890404061762</v>
      </c>
      <c r="KK167" s="46">
        <f t="shared" si="753"/>
        <v>0</v>
      </c>
      <c r="KL167" s="128">
        <f t="shared" si="754"/>
        <v>1124.4890404061762</v>
      </c>
      <c r="KM167" s="46">
        <f t="shared" si="755"/>
        <v>226.39811439551218</v>
      </c>
      <c r="KN167" s="46">
        <f t="shared" si="756"/>
        <v>898.09092601066402</v>
      </c>
      <c r="KO167" s="51">
        <f t="shared" si="757"/>
        <v>134940.77771129666</v>
      </c>
      <c r="KP167" s="199">
        <f t="shared" si="1031"/>
        <v>134137.89801088787</v>
      </c>
      <c r="KQ167" s="199">
        <f t="shared" si="882"/>
        <v>10000</v>
      </c>
      <c r="KR167" s="128">
        <f t="shared" si="758"/>
        <v>0</v>
      </c>
      <c r="KS167" s="408">
        <f t="shared" si="759"/>
        <v>0</v>
      </c>
      <c r="KT167" s="45">
        <v>106</v>
      </c>
      <c r="KU167" s="46">
        <f t="shared" si="883"/>
        <v>1124.49</v>
      </c>
      <c r="KV167" s="46">
        <f t="shared" si="760"/>
        <v>0</v>
      </c>
      <c r="KW167" s="128">
        <f t="shared" si="761"/>
        <v>1124.49</v>
      </c>
      <c r="KX167" s="46">
        <f t="shared" si="762"/>
        <v>226.39793104333023</v>
      </c>
      <c r="KY167" s="46">
        <f t="shared" si="763"/>
        <v>898.09206895666978</v>
      </c>
      <c r="KZ167" s="51">
        <f t="shared" si="764"/>
        <v>134940.66655704146</v>
      </c>
      <c r="LA167" s="153">
        <f t="shared" si="1032"/>
        <v>134137.89801088787</v>
      </c>
      <c r="LB167" s="58">
        <f t="shared" si="995"/>
        <v>930.59633333333579</v>
      </c>
      <c r="LC167" s="52">
        <f t="shared" si="766"/>
        <v>0</v>
      </c>
      <c r="LD167" s="51">
        <f t="shared" si="767"/>
        <v>930.59633333333579</v>
      </c>
      <c r="LE167" s="51">
        <f t="shared" si="768"/>
        <v>124699.90866666658</v>
      </c>
      <c r="LF167" s="51">
        <f t="shared" si="1033"/>
        <v>124955.80799999973</v>
      </c>
      <c r="LG167" s="128">
        <f t="shared" si="769"/>
        <v>10000</v>
      </c>
      <c r="LH167" s="204">
        <f t="shared" si="770"/>
        <v>0</v>
      </c>
      <c r="LI167" s="479">
        <f t="shared" si="771"/>
        <v>-930.59633333333579</v>
      </c>
      <c r="LJ167" s="46">
        <f t="shared" si="884"/>
        <v>-1124.49</v>
      </c>
      <c r="LK167" s="46">
        <f t="shared" si="885"/>
        <v>-1124.49</v>
      </c>
      <c r="LL167" s="48"/>
      <c r="LN167" s="45">
        <v>106</v>
      </c>
      <c r="LO167" s="46">
        <f t="shared" si="772"/>
        <v>1123.1238136873469</v>
      </c>
      <c r="LP167" s="46">
        <f t="shared" si="1002"/>
        <v>0</v>
      </c>
      <c r="LQ167" s="46">
        <f t="shared" si="773"/>
        <v>1123.1238136873469</v>
      </c>
      <c r="LR167" s="46">
        <f t="shared" si="774"/>
        <v>226.12324755042923</v>
      </c>
      <c r="LS167" s="46">
        <f t="shared" si="775"/>
        <v>897.00056613691766</v>
      </c>
      <c r="LT167" s="51">
        <f t="shared" si="776"/>
        <v>134776.94796412063</v>
      </c>
      <c r="LU167" s="199">
        <f t="shared" si="886"/>
        <v>10000</v>
      </c>
      <c r="LV167" s="58">
        <f t="shared" si="777"/>
        <v>933.33033333333128</v>
      </c>
      <c r="LW167" s="52">
        <f t="shared" si="1003"/>
        <v>0</v>
      </c>
      <c r="LX167" s="51">
        <f t="shared" si="778"/>
        <v>933.33033333333128</v>
      </c>
      <c r="LY167" s="51">
        <f t="shared" si="779"/>
        <v>125066.26466666623</v>
      </c>
      <c r="LZ167" s="46">
        <f t="shared" si="887"/>
        <v>0</v>
      </c>
      <c r="MA167" s="199">
        <f t="shared" si="888"/>
        <v>10000</v>
      </c>
      <c r="MB167" s="468">
        <f t="shared" si="780"/>
        <v>-933.33033333333128</v>
      </c>
      <c r="MC167" s="46">
        <f t="shared" si="781"/>
        <v>-1123.1238136873469</v>
      </c>
      <c r="MD167" s="46">
        <f t="shared" si="782"/>
        <v>-1123.1238136873469</v>
      </c>
      <c r="ME167" s="48"/>
      <c r="MG167" s="45">
        <v>106</v>
      </c>
      <c r="MH167" s="46">
        <f t="shared" si="783"/>
        <v>1076.608661999408</v>
      </c>
      <c r="MI167" s="46">
        <f t="shared" si="1004"/>
        <v>0</v>
      </c>
      <c r="MJ167" s="46">
        <f t="shared" si="784"/>
        <v>1076.608661999408</v>
      </c>
      <c r="MK167" s="46">
        <f t="shared" si="785"/>
        <v>216.75815615819488</v>
      </c>
      <c r="ML167" s="46">
        <f t="shared" si="786"/>
        <v>859.85050584121313</v>
      </c>
      <c r="MM167" s="51">
        <f t="shared" si="787"/>
        <v>129195.0431890757</v>
      </c>
      <c r="MN167" s="199">
        <f t="shared" si="889"/>
        <v>10000</v>
      </c>
      <c r="MO167" s="58">
        <f t="shared" si="788"/>
        <v>889.32945707741396</v>
      </c>
      <c r="MP167" s="52">
        <f t="shared" si="1005"/>
        <v>0</v>
      </c>
      <c r="MQ167" s="51">
        <f t="shared" si="789"/>
        <v>889.32945707741396</v>
      </c>
      <c r="MR167" s="57">
        <f t="shared" si="790"/>
        <v>119170.14754979406</v>
      </c>
      <c r="MS167" s="199">
        <f t="shared" si="890"/>
        <v>10000</v>
      </c>
      <c r="MT167" s="468">
        <f t="shared" si="891"/>
        <v>-889.32945707741396</v>
      </c>
      <c r="MU167" s="46">
        <f t="shared" si="791"/>
        <v>-1076.608661999408</v>
      </c>
      <c r="MV167" s="46">
        <f t="shared" si="792"/>
        <v>-1076.608661999408</v>
      </c>
      <c r="MW167" s="48"/>
      <c r="MY167" s="45">
        <v>106</v>
      </c>
      <c r="MZ167" s="46">
        <f t="shared" si="793"/>
        <v>1076.608661999408</v>
      </c>
      <c r="NA167" s="46">
        <f t="shared" si="1006"/>
        <v>0</v>
      </c>
      <c r="NB167" s="128">
        <f t="shared" si="794"/>
        <v>1076.608661999408</v>
      </c>
      <c r="NC167" s="46">
        <f t="shared" si="795"/>
        <v>216.75815615819488</v>
      </c>
      <c r="ND167" s="46">
        <f t="shared" si="796"/>
        <v>859.85050584121313</v>
      </c>
      <c r="NE167" s="51">
        <f t="shared" si="797"/>
        <v>129195.0431890757</v>
      </c>
      <c r="NF167" s="153">
        <f t="shared" si="892"/>
        <v>10000</v>
      </c>
      <c r="NG167" s="45">
        <v>106</v>
      </c>
      <c r="NH167" s="46">
        <f t="shared" si="798"/>
        <v>1076.6099999999999</v>
      </c>
      <c r="NI167" s="46">
        <f t="shared" si="1007"/>
        <v>0</v>
      </c>
      <c r="NJ167" s="128">
        <f t="shared" si="893"/>
        <v>1076.6099999999999</v>
      </c>
      <c r="NK167" s="46">
        <f t="shared" si="894"/>
        <v>216.75788283586408</v>
      </c>
      <c r="NL167" s="46">
        <f t="shared" si="799"/>
        <v>859.85211716413585</v>
      </c>
      <c r="NM167" s="51">
        <f t="shared" si="800"/>
        <v>129194.87758435433</v>
      </c>
      <c r="NN167" s="58">
        <f t="shared" si="801"/>
        <v>888.78037499999857</v>
      </c>
      <c r="NO167" s="52">
        <f t="shared" si="1008"/>
        <v>0</v>
      </c>
      <c r="NP167" s="51">
        <f t="shared" si="802"/>
        <v>888.78037499999857</v>
      </c>
      <c r="NQ167" s="57">
        <f t="shared" si="803"/>
        <v>119230.9202500002</v>
      </c>
      <c r="NR167" s="153">
        <f t="shared" si="895"/>
        <v>10000</v>
      </c>
      <c r="NS167" s="469">
        <f t="shared" si="804"/>
        <v>-888.78037499999857</v>
      </c>
      <c r="NT167" s="46">
        <f t="shared" si="805"/>
        <v>-1076.6099999999999</v>
      </c>
      <c r="NU167" s="46">
        <f t="shared" si="806"/>
        <v>-1076.6099999999999</v>
      </c>
      <c r="NV167" s="48"/>
      <c r="NX167" s="45">
        <v>106</v>
      </c>
      <c r="NY167" s="46">
        <f t="shared" si="807"/>
        <v>1076.6456011701148</v>
      </c>
      <c r="NZ167" s="46">
        <f t="shared" si="1009"/>
        <v>0</v>
      </c>
      <c r="OA167" s="46">
        <f t="shared" si="808"/>
        <v>1076.6456011701148</v>
      </c>
      <c r="OB167" s="46">
        <f t="shared" si="809"/>
        <v>216.76559327700593</v>
      </c>
      <c r="OC167" s="46">
        <f t="shared" si="810"/>
        <v>859.88000789310888</v>
      </c>
      <c r="OD167" s="51">
        <f t="shared" si="811"/>
        <v>129199.47595831045</v>
      </c>
      <c r="OE167" s="57">
        <f t="shared" si="1034"/>
        <v>129433.93513928498</v>
      </c>
      <c r="OF167" s="153">
        <f t="shared" si="896"/>
        <v>10000</v>
      </c>
      <c r="OG167" s="58">
        <f t="shared" si="812"/>
        <v>889.48383333333379</v>
      </c>
      <c r="OH167" s="241">
        <f t="shared" si="1035"/>
        <v>0</v>
      </c>
      <c r="OI167" s="51">
        <f t="shared" si="813"/>
        <v>889.48383333333379</v>
      </c>
      <c r="OJ167" s="51">
        <f t="shared" si="814"/>
        <v>119190.83366666659</v>
      </c>
      <c r="OK167" s="153">
        <f t="shared" si="1036"/>
        <v>119999.99999999927</v>
      </c>
      <c r="OL167" s="153">
        <f t="shared" si="897"/>
        <v>10000</v>
      </c>
      <c r="OM167" s="468">
        <f t="shared" si="898"/>
        <v>-889.48383333333379</v>
      </c>
      <c r="ON167" s="46">
        <f t="shared" si="899"/>
        <v>-1076.6456011701148</v>
      </c>
      <c r="OO167" s="46">
        <f t="shared" si="815"/>
        <v>-1076.6456011701148</v>
      </c>
      <c r="OP167" s="48"/>
      <c r="OR167" s="45">
        <v>106</v>
      </c>
      <c r="OS167" s="46">
        <f t="shared" si="816"/>
        <v>1076.765700416463</v>
      </c>
      <c r="OT167" s="128">
        <f t="shared" si="1010"/>
        <v>0</v>
      </c>
      <c r="OU167" s="128">
        <f t="shared" si="817"/>
        <v>1076.765700416463</v>
      </c>
      <c r="OV167" s="46">
        <f t="shared" si="818"/>
        <v>216.78977336408278</v>
      </c>
      <c r="OW167" s="46">
        <f t="shared" si="819"/>
        <v>859.97592705238026</v>
      </c>
      <c r="OX167" s="51">
        <f t="shared" si="820"/>
        <v>129213.8880913973</v>
      </c>
      <c r="OY167" s="51">
        <f t="shared" si="1037"/>
        <v>130438.08507529447</v>
      </c>
      <c r="OZ167" s="153">
        <f t="shared" si="900"/>
        <v>10000</v>
      </c>
      <c r="PA167" s="45">
        <v>106</v>
      </c>
      <c r="PB167" s="46">
        <f t="shared" si="821"/>
        <v>1076.765700416463</v>
      </c>
      <c r="PC167" s="46">
        <f t="shared" si="1038"/>
        <v>0</v>
      </c>
      <c r="PD167" s="128">
        <f t="shared" si="822"/>
        <v>1076.765700416463</v>
      </c>
      <c r="PE167" s="46">
        <f t="shared" si="823"/>
        <v>216.78977336408278</v>
      </c>
      <c r="PF167" s="46">
        <f t="shared" si="824"/>
        <v>859.97592705238026</v>
      </c>
      <c r="PG167" s="51">
        <f t="shared" si="825"/>
        <v>129213.8880913973</v>
      </c>
      <c r="PH167" s="57">
        <f t="shared" si="1039"/>
        <v>130437.83481214213</v>
      </c>
      <c r="PI167" s="688">
        <f t="shared" si="826"/>
        <v>889.6533333333341</v>
      </c>
      <c r="PJ167" s="52">
        <f t="shared" si="1040"/>
        <v>0</v>
      </c>
      <c r="PK167" s="51">
        <f t="shared" si="827"/>
        <v>889.6533333333341</v>
      </c>
      <c r="PL167" s="57">
        <f t="shared" si="828"/>
        <v>119213.546666667</v>
      </c>
      <c r="PM167" s="57">
        <f t="shared" si="1041"/>
        <v>121221.43200000003</v>
      </c>
      <c r="PN167" s="153">
        <f t="shared" si="901"/>
        <v>10000</v>
      </c>
      <c r="PO167" s="469">
        <f t="shared" si="829"/>
        <v>-889.6533333333341</v>
      </c>
      <c r="PP167" s="46">
        <f t="shared" si="830"/>
        <v>-1076.765700416463</v>
      </c>
      <c r="PQ167" s="46">
        <f t="shared" si="831"/>
        <v>-1076.765700416463</v>
      </c>
      <c r="PR167" s="48"/>
    </row>
    <row r="168" spans="2:434" hidden="1" x14ac:dyDescent="0.3">
      <c r="B168" s="45">
        <v>107</v>
      </c>
      <c r="C168" s="46">
        <f t="shared" si="596"/>
        <v>1111.77</v>
      </c>
      <c r="D168" s="46">
        <f t="shared" si="597"/>
        <v>100</v>
      </c>
      <c r="E168" s="46">
        <f t="shared" si="598"/>
        <v>1011.77</v>
      </c>
      <c r="F168" s="46">
        <f t="shared" si="599"/>
        <v>202.3558295984825</v>
      </c>
      <c r="G168" s="46">
        <f t="shared" si="600"/>
        <v>809.41417040151748</v>
      </c>
      <c r="H168" s="51">
        <f t="shared" si="601"/>
        <v>120604.08358868798</v>
      </c>
      <c r="I168" s="58">
        <f t="shared" si="602"/>
        <v>933.33333333333337</v>
      </c>
      <c r="J168" s="52">
        <f t="shared" si="603"/>
        <v>100</v>
      </c>
      <c r="K168" s="51">
        <f t="shared" si="604"/>
        <v>833.33333333333337</v>
      </c>
      <c r="L168" s="57">
        <f t="shared" si="605"/>
        <v>110833.33333333266</v>
      </c>
      <c r="M168" s="468">
        <f t="shared" si="832"/>
        <v>-933.33333333333337</v>
      </c>
      <c r="N168" s="46">
        <f t="shared" si="833"/>
        <v>-1111.77</v>
      </c>
      <c r="O168" s="47"/>
      <c r="P168" s="46">
        <f t="shared" si="834"/>
        <v>-1011.77</v>
      </c>
      <c r="Q168" s="48"/>
      <c r="R168" s="29"/>
      <c r="S168" s="29"/>
      <c r="T168" s="45">
        <v>107</v>
      </c>
      <c r="U168" s="46">
        <f t="shared" si="606"/>
        <v>1125.19</v>
      </c>
      <c r="V168" s="46">
        <f t="shared" si="607"/>
        <v>113.42</v>
      </c>
      <c r="W168" s="46">
        <f t="shared" si="835"/>
        <v>1011.77</v>
      </c>
      <c r="X168" s="46">
        <f t="shared" si="608"/>
        <v>202.3558295984825</v>
      </c>
      <c r="Y168" s="46">
        <f t="shared" si="609"/>
        <v>809.41417040151748</v>
      </c>
      <c r="Z168" s="51">
        <f t="shared" si="610"/>
        <v>120604.08358868798</v>
      </c>
      <c r="AA168" s="58">
        <f t="shared" si="611"/>
        <v>937.63333333333333</v>
      </c>
      <c r="AB168" s="52">
        <f t="shared" si="612"/>
        <v>104.3</v>
      </c>
      <c r="AC168" s="51">
        <f t="shared" si="613"/>
        <v>833.33333333333337</v>
      </c>
      <c r="AD168" s="57">
        <f t="shared" si="614"/>
        <v>110833.33333333266</v>
      </c>
      <c r="AE168" s="468">
        <f t="shared" si="836"/>
        <v>-937.63333333333333</v>
      </c>
      <c r="AF168" s="46">
        <f t="shared" si="615"/>
        <v>-1125.19</v>
      </c>
      <c r="AG168" s="47"/>
      <c r="AH168" s="46">
        <f t="shared" si="837"/>
        <v>-1011.77</v>
      </c>
      <c r="AI168" s="48"/>
      <c r="AJ168" s="29"/>
      <c r="AK168" s="45">
        <v>107</v>
      </c>
      <c r="AL168" s="46">
        <f t="shared" si="616"/>
        <v>1117.72</v>
      </c>
      <c r="AM168" s="46"/>
      <c r="AN168" s="46"/>
      <c r="AO168" s="46">
        <f t="shared" si="617"/>
        <v>114.42</v>
      </c>
      <c r="AP168" s="128">
        <f t="shared" si="618"/>
        <v>1003.3</v>
      </c>
      <c r="AQ168" s="128"/>
      <c r="AR168" s="128"/>
      <c r="AS168" s="46">
        <f t="shared" si="619"/>
        <v>210.9399208159148</v>
      </c>
      <c r="AT168" s="46">
        <f t="shared" si="620"/>
        <v>792.36007918408518</v>
      </c>
      <c r="AU168" s="51"/>
      <c r="AV168" s="51"/>
      <c r="AW168" s="51">
        <f t="shared" si="621"/>
        <v>125771.5924103648</v>
      </c>
      <c r="AX168" s="58">
        <f t="shared" si="622"/>
        <v>927.38215694565588</v>
      </c>
      <c r="AY168" s="52"/>
      <c r="AZ168" s="52"/>
      <c r="BA168" s="52">
        <f t="shared" si="623"/>
        <v>105.76</v>
      </c>
      <c r="BB168" s="51">
        <f t="shared" si="624"/>
        <v>821.62215694565589</v>
      </c>
      <c r="BC168" s="51"/>
      <c r="BD168" s="51"/>
      <c r="BE168" s="57">
        <f t="shared" si="625"/>
        <v>116166.08920681478</v>
      </c>
      <c r="BF168" s="468">
        <f t="shared" si="626"/>
        <v>-927.38215694565588</v>
      </c>
      <c r="BG168" s="46">
        <f t="shared" si="627"/>
        <v>-1117.72</v>
      </c>
      <c r="BH168" s="46">
        <f t="shared" si="628"/>
        <v>-1003.3</v>
      </c>
      <c r="BI168" s="48"/>
      <c r="BJ168" s="12"/>
      <c r="BK168" s="45">
        <v>107</v>
      </c>
      <c r="BL168" s="46">
        <f t="shared" si="838"/>
        <v>1127.73</v>
      </c>
      <c r="BM168" s="46">
        <f t="shared" si="839"/>
        <v>115.96</v>
      </c>
      <c r="BN168" s="46">
        <f t="shared" si="840"/>
        <v>1011.77</v>
      </c>
      <c r="BO168" s="46">
        <f t="shared" si="629"/>
        <v>202.3558295984825</v>
      </c>
      <c r="BP168" s="46">
        <f t="shared" si="630"/>
        <v>809.41417040151748</v>
      </c>
      <c r="BQ168" s="51">
        <f t="shared" si="631"/>
        <v>120604.08358868798</v>
      </c>
      <c r="BR168" s="57">
        <f t="shared" si="1011"/>
        <v>129433.93513928498</v>
      </c>
      <c r="BS168" s="58">
        <f t="shared" si="632"/>
        <v>940.83333333333337</v>
      </c>
      <c r="BT168" s="52">
        <f t="shared" si="841"/>
        <v>107.5</v>
      </c>
      <c r="BU168" s="51">
        <f t="shared" si="633"/>
        <v>833.33333333333337</v>
      </c>
      <c r="BV168" s="51">
        <f t="shared" si="634"/>
        <v>110833.33333333266</v>
      </c>
      <c r="BW168" s="153">
        <f t="shared" si="1012"/>
        <v>119999.99999999927</v>
      </c>
      <c r="BX168" s="468">
        <f t="shared" si="842"/>
        <v>-940.83333333333337</v>
      </c>
      <c r="BY168" s="46">
        <f t="shared" si="843"/>
        <v>-1127.73</v>
      </c>
      <c r="BZ168" s="46">
        <f t="shared" si="635"/>
        <v>-1011.77</v>
      </c>
      <c r="CA168" s="48"/>
      <c r="CB168" s="29"/>
      <c r="CC168" s="45">
        <v>107</v>
      </c>
      <c r="CD168" s="128">
        <f t="shared" si="636"/>
        <v>1117.6300000000001</v>
      </c>
      <c r="CE168" s="46">
        <f t="shared" si="844"/>
        <v>116.92</v>
      </c>
      <c r="CF168" s="128">
        <f t="shared" si="637"/>
        <v>1000.71</v>
      </c>
      <c r="CG168" s="46">
        <f t="shared" si="845"/>
        <v>210.51313970939307</v>
      </c>
      <c r="CH168" s="46">
        <f t="shared" si="638"/>
        <v>790.19686029060699</v>
      </c>
      <c r="CI168" s="51">
        <f t="shared" si="639"/>
        <v>125517.68696534523</v>
      </c>
      <c r="CJ168" s="199">
        <f t="shared" si="1013"/>
        <v>134137.89801088787</v>
      </c>
      <c r="CK168" s="153">
        <f t="shared" si="846"/>
        <v>10000</v>
      </c>
      <c r="CL168" s="45">
        <v>107</v>
      </c>
      <c r="CM168" s="46">
        <f t="shared" si="847"/>
        <v>1117.6300000000001</v>
      </c>
      <c r="CN168" s="128">
        <f t="shared" si="640"/>
        <v>116.92</v>
      </c>
      <c r="CO168" s="128">
        <f t="shared" si="641"/>
        <v>1000.71</v>
      </c>
      <c r="CP168" s="46">
        <f t="shared" si="642"/>
        <v>210.51313970939307</v>
      </c>
      <c r="CQ168" s="46">
        <f t="shared" si="643"/>
        <v>790.19686029060699</v>
      </c>
      <c r="CR168" s="51">
        <f t="shared" si="644"/>
        <v>125517.68696534523</v>
      </c>
      <c r="CS168" s="153">
        <f t="shared" si="1014"/>
        <v>134137.89801088787</v>
      </c>
      <c r="CT168" s="58">
        <f t="shared" si="645"/>
        <v>927.86033333333398</v>
      </c>
      <c r="CU168" s="52">
        <f t="shared" si="848"/>
        <v>108.9</v>
      </c>
      <c r="CV168" s="51">
        <f t="shared" si="849"/>
        <v>818.96033333333401</v>
      </c>
      <c r="CW168" s="51">
        <f t="shared" si="646"/>
        <v>115947.24433333303</v>
      </c>
      <c r="CX168" s="57">
        <f t="shared" si="1015"/>
        <v>124955.80799999973</v>
      </c>
      <c r="CY168" s="153">
        <f t="shared" si="850"/>
        <v>10000</v>
      </c>
      <c r="CZ168" s="479">
        <f t="shared" si="647"/>
        <v>-927.86033333333398</v>
      </c>
      <c r="DA168" s="46">
        <f t="shared" si="851"/>
        <v>-1117.6300000000001</v>
      </c>
      <c r="DB168" s="46">
        <f t="shared" si="852"/>
        <v>-1000.71</v>
      </c>
      <c r="DC168" s="48"/>
      <c r="DE168" s="45">
        <v>107</v>
      </c>
      <c r="DF168" s="46">
        <f t="shared" si="648"/>
        <v>1110.0899999999999</v>
      </c>
      <c r="DG168" s="46">
        <f t="shared" si="1016"/>
        <v>98.32</v>
      </c>
      <c r="DH168" s="46">
        <f t="shared" si="649"/>
        <v>1011.77</v>
      </c>
      <c r="DI168" s="46">
        <f t="shared" si="650"/>
        <v>202.3558295984825</v>
      </c>
      <c r="DJ168" s="46">
        <f t="shared" si="651"/>
        <v>809.41417040151748</v>
      </c>
      <c r="DK168" s="51">
        <f t="shared" si="652"/>
        <v>120604.08358868798</v>
      </c>
      <c r="DL168" s="58">
        <f t="shared" si="653"/>
        <v>931.65333333333342</v>
      </c>
      <c r="DM168" s="52">
        <f t="shared" si="1017"/>
        <v>98.32</v>
      </c>
      <c r="DN168" s="51">
        <f t="shared" si="654"/>
        <v>833.33333333333337</v>
      </c>
      <c r="DO168" s="57">
        <f t="shared" si="655"/>
        <v>110833.33333333266</v>
      </c>
      <c r="DP168" s="468">
        <f t="shared" si="853"/>
        <v>-931.65333333333342</v>
      </c>
      <c r="DQ168" s="46">
        <f t="shared" si="854"/>
        <v>-1110.0899999999999</v>
      </c>
      <c r="DR168" s="47"/>
      <c r="DS168" s="46">
        <f t="shared" si="855"/>
        <v>-1011.77</v>
      </c>
      <c r="DT168" s="48"/>
      <c r="DU168" s="29"/>
      <c r="DV168" s="45">
        <v>107</v>
      </c>
      <c r="DW168" s="46">
        <f t="shared" si="856"/>
        <v>1071.45</v>
      </c>
      <c r="DX168" s="46">
        <f t="shared" si="1018"/>
        <v>59.68</v>
      </c>
      <c r="DY168" s="46">
        <f t="shared" si="857"/>
        <v>1011.77</v>
      </c>
      <c r="DZ168" s="46">
        <f t="shared" si="656"/>
        <v>202.3558295984825</v>
      </c>
      <c r="EA168" s="46">
        <f t="shared" si="657"/>
        <v>809.41417040151748</v>
      </c>
      <c r="EB168" s="51">
        <f t="shared" si="658"/>
        <v>120604.08358868798</v>
      </c>
      <c r="EC168" s="58">
        <f t="shared" si="659"/>
        <v>888.22333333333336</v>
      </c>
      <c r="ED168" s="52">
        <f t="shared" si="1019"/>
        <v>54.89</v>
      </c>
      <c r="EE168" s="51">
        <f t="shared" si="660"/>
        <v>833.33333333333337</v>
      </c>
      <c r="EF168" s="57">
        <f t="shared" si="661"/>
        <v>110833.33333333266</v>
      </c>
      <c r="EG168" s="468">
        <f t="shared" si="858"/>
        <v>-888.22333333333336</v>
      </c>
      <c r="EH168" s="46">
        <f t="shared" si="859"/>
        <v>-1071.45</v>
      </c>
      <c r="EI168" s="47"/>
      <c r="EJ168" s="46">
        <f t="shared" si="860"/>
        <v>-1011.77</v>
      </c>
      <c r="EK168" s="48"/>
      <c r="EL168" s="29"/>
      <c r="EM168" s="45">
        <v>107</v>
      </c>
      <c r="EN168" s="46">
        <f t="shared" si="996"/>
        <v>1058.0868689014749</v>
      </c>
      <c r="EO168" s="46">
        <f t="shared" si="1020"/>
        <v>60.3</v>
      </c>
      <c r="EP168" s="128">
        <f t="shared" si="662"/>
        <v>997.78686890147492</v>
      </c>
      <c r="EQ168" s="46">
        <f t="shared" si="663"/>
        <v>204.43958413844265</v>
      </c>
      <c r="ER168" s="46">
        <f t="shared" si="664"/>
        <v>793.34728476303223</v>
      </c>
      <c r="ES168" s="51">
        <f t="shared" si="665"/>
        <v>121870.40319830255</v>
      </c>
      <c r="ET168" s="153">
        <f t="shared" si="861"/>
        <v>10000</v>
      </c>
      <c r="EU168" s="45">
        <v>107</v>
      </c>
      <c r="EV168" s="46">
        <f t="shared" si="666"/>
        <v>1058.0899999999999</v>
      </c>
      <c r="EW168" s="46">
        <f t="shared" si="1021"/>
        <v>60.3</v>
      </c>
      <c r="EX168" s="128">
        <f t="shared" si="667"/>
        <v>997.79</v>
      </c>
      <c r="EY168" s="46">
        <f t="shared" si="668"/>
        <v>204.43896195899592</v>
      </c>
      <c r="EZ168" s="46">
        <f t="shared" si="669"/>
        <v>793.35103804100402</v>
      </c>
      <c r="FA168" s="51">
        <f t="shared" si="670"/>
        <v>121870.02613735654</v>
      </c>
      <c r="FB168" s="58">
        <f t="shared" si="671"/>
        <v>874.86920833333363</v>
      </c>
      <c r="FC168" s="52">
        <f t="shared" si="1022"/>
        <v>55.59</v>
      </c>
      <c r="FD168" s="51">
        <f t="shared" si="862"/>
        <v>819.2792083333336</v>
      </c>
      <c r="FE168" s="57">
        <f t="shared" si="672"/>
        <v>112278.17470833317</v>
      </c>
      <c r="FF168" s="153">
        <f t="shared" si="863"/>
        <v>10000</v>
      </c>
      <c r="FG168" s="469">
        <f t="shared" si="673"/>
        <v>-874.86920833333363</v>
      </c>
      <c r="FH168" s="46">
        <f t="shared" si="674"/>
        <v>-1058.0899999999999</v>
      </c>
      <c r="FI168" s="46">
        <f t="shared" si="675"/>
        <v>-997.79</v>
      </c>
      <c r="FJ168" s="48"/>
      <c r="FL168" s="45">
        <v>107</v>
      </c>
      <c r="FM168" s="46">
        <f t="shared" si="864"/>
        <v>1075.4000000000001</v>
      </c>
      <c r="FN168" s="46">
        <f t="shared" si="997"/>
        <v>63.629999999999995</v>
      </c>
      <c r="FO168" s="46">
        <f t="shared" si="865"/>
        <v>1011.77</v>
      </c>
      <c r="FP168" s="46">
        <f t="shared" si="676"/>
        <v>202.3558295984825</v>
      </c>
      <c r="FQ168" s="46">
        <f t="shared" si="677"/>
        <v>809.41417040151748</v>
      </c>
      <c r="FR168" s="51">
        <f t="shared" si="678"/>
        <v>120604.08358868798</v>
      </c>
      <c r="FS168" s="57">
        <f t="shared" si="1023"/>
        <v>129433.93513928498</v>
      </c>
      <c r="FT168" s="58">
        <f t="shared" si="679"/>
        <v>892.31333333333339</v>
      </c>
      <c r="FU168" s="241">
        <f t="shared" si="998"/>
        <v>58.98</v>
      </c>
      <c r="FV168" s="51">
        <f t="shared" si="680"/>
        <v>833.33333333333337</v>
      </c>
      <c r="FW168" s="51">
        <f t="shared" si="681"/>
        <v>110833.33333333266</v>
      </c>
      <c r="FX168" s="153">
        <f t="shared" si="1024"/>
        <v>119999.99999999927</v>
      </c>
      <c r="FY168" s="468">
        <f t="shared" si="866"/>
        <v>-892.31333333333339</v>
      </c>
      <c r="FZ168" s="46">
        <f t="shared" si="867"/>
        <v>-1075.4000000000001</v>
      </c>
      <c r="GA168" s="46">
        <f t="shared" si="682"/>
        <v>-1011.77</v>
      </c>
      <c r="GB168" s="48"/>
      <c r="GD168" s="45">
        <v>107</v>
      </c>
      <c r="GE168" s="46">
        <f t="shared" si="999"/>
        <v>1060.0875939185617</v>
      </c>
      <c r="GF168" s="128">
        <f t="shared" si="1025"/>
        <v>64.12</v>
      </c>
      <c r="GG168" s="128">
        <f t="shared" si="1042"/>
        <v>995.96759391856165</v>
      </c>
      <c r="GH168" s="46">
        <f t="shared" si="684"/>
        <v>204.32287354955437</v>
      </c>
      <c r="GI168" s="46">
        <f t="shared" si="685"/>
        <v>791.64472036900725</v>
      </c>
      <c r="GJ168" s="51">
        <f t="shared" si="686"/>
        <v>121802.07940936362</v>
      </c>
      <c r="GK168" s="51">
        <f t="shared" si="1026"/>
        <v>130438.08507529447</v>
      </c>
      <c r="GL168" s="153">
        <f t="shared" si="868"/>
        <v>10000</v>
      </c>
      <c r="GM168" s="45">
        <v>107</v>
      </c>
      <c r="GN168" s="46">
        <f t="shared" si="687"/>
        <v>1060.0899999999999</v>
      </c>
      <c r="GO168" s="46">
        <f t="shared" si="1000"/>
        <v>64.12</v>
      </c>
      <c r="GP168" s="128">
        <f t="shared" si="869"/>
        <v>995.97</v>
      </c>
      <c r="GQ168" s="46">
        <f t="shared" si="688"/>
        <v>204.32240903671766</v>
      </c>
      <c r="GR168" s="46">
        <f t="shared" si="689"/>
        <v>791.64759096328237</v>
      </c>
      <c r="GS168" s="51">
        <f t="shared" si="690"/>
        <v>121801.79783106731</v>
      </c>
      <c r="GT168" s="57">
        <f t="shared" si="1027"/>
        <v>130437.83481214213</v>
      </c>
      <c r="GU168" s="58">
        <f t="shared" si="691"/>
        <v>876.92633333333197</v>
      </c>
      <c r="GV168" s="52">
        <f t="shared" si="1001"/>
        <v>59.59</v>
      </c>
      <c r="GW168" s="51">
        <f t="shared" si="870"/>
        <v>817.33633333333194</v>
      </c>
      <c r="GX168" s="57">
        <f t="shared" si="692"/>
        <v>112230.73233333345</v>
      </c>
      <c r="GY168" s="57">
        <f t="shared" si="1028"/>
        <v>121221.43200000003</v>
      </c>
      <c r="GZ168" s="153">
        <f t="shared" si="871"/>
        <v>10000</v>
      </c>
      <c r="HA168" s="469">
        <f t="shared" si="693"/>
        <v>-876.92633333333197</v>
      </c>
      <c r="HB168" s="46">
        <f t="shared" si="694"/>
        <v>-1060.0899999999999</v>
      </c>
      <c r="HC168" s="46">
        <f t="shared" si="695"/>
        <v>-995.97</v>
      </c>
      <c r="HD168" s="48"/>
      <c r="HF168" s="45">
        <v>107</v>
      </c>
      <c r="HG168" s="46">
        <f t="shared" si="696"/>
        <v>1123.8775326810628</v>
      </c>
      <c r="HH168" s="46">
        <f t="shared" si="697"/>
        <v>0</v>
      </c>
      <c r="HI168" s="46">
        <f t="shared" si="698"/>
        <v>1123.8775326810628</v>
      </c>
      <c r="HJ168" s="46">
        <f t="shared" si="699"/>
        <v>224.77899274360695</v>
      </c>
      <c r="HK168" s="46">
        <f t="shared" si="700"/>
        <v>899.09853993745583</v>
      </c>
      <c r="HL168" s="51">
        <f t="shared" si="701"/>
        <v>133968.2971062267</v>
      </c>
      <c r="HM168" s="153">
        <f t="shared" si="872"/>
        <v>10000</v>
      </c>
      <c r="HN168" s="58">
        <f t="shared" si="702"/>
        <v>933.33333333333724</v>
      </c>
      <c r="HO168" s="52">
        <f t="shared" si="703"/>
        <v>0</v>
      </c>
      <c r="HP168" s="51">
        <f t="shared" si="704"/>
        <v>933.33333333333724</v>
      </c>
      <c r="HQ168" s="57">
        <f t="shared" si="705"/>
        <v>124133.3333333323</v>
      </c>
      <c r="HR168" s="153">
        <f t="shared" si="873"/>
        <v>10000</v>
      </c>
      <c r="HS168" s="468">
        <f t="shared" si="706"/>
        <v>-933.33333333333724</v>
      </c>
      <c r="HT168" s="46">
        <f t="shared" si="707"/>
        <v>-1123.8775326810628</v>
      </c>
      <c r="HU168" s="46">
        <f t="shared" si="708"/>
        <v>-1123.8775326810628</v>
      </c>
      <c r="HV168" s="48"/>
      <c r="HW168" s="29"/>
      <c r="HX168" s="45">
        <v>107</v>
      </c>
      <c r="HY168" s="128">
        <f t="shared" si="709"/>
        <v>1124.3399999999999</v>
      </c>
      <c r="HZ168" s="46">
        <f t="shared" si="710"/>
        <v>0</v>
      </c>
      <c r="IA168" s="46">
        <f t="shared" si="711"/>
        <v>1124.3399999999999</v>
      </c>
      <c r="IB168" s="46">
        <f t="shared" si="712"/>
        <v>224.87762599852712</v>
      </c>
      <c r="IC168" s="46">
        <f t="shared" si="713"/>
        <v>899.46237400147277</v>
      </c>
      <c r="ID168" s="51">
        <f t="shared" si="714"/>
        <v>134027.11322511479</v>
      </c>
      <c r="IE168" s="153">
        <f t="shared" si="874"/>
        <v>10000</v>
      </c>
      <c r="IF168" s="58">
        <f t="shared" si="715"/>
        <v>930.14625019664186</v>
      </c>
      <c r="IG168" s="52">
        <f t="shared" si="716"/>
        <v>0</v>
      </c>
      <c r="IH168" s="51">
        <f t="shared" si="717"/>
        <v>930.14625019664186</v>
      </c>
      <c r="II168" s="57">
        <f t="shared" si="875"/>
        <v>123709.45122895937</v>
      </c>
      <c r="IJ168" s="153">
        <f t="shared" si="876"/>
        <v>10000</v>
      </c>
      <c r="IK168" s="468">
        <f t="shared" si="718"/>
        <v>-930.14625019664186</v>
      </c>
      <c r="IL168" s="46">
        <f t="shared" si="719"/>
        <v>-1124.3399999999999</v>
      </c>
      <c r="IM168" s="46">
        <f t="shared" si="720"/>
        <v>-1124.3399999999999</v>
      </c>
      <c r="IN168" s="48"/>
      <c r="IO168" s="53">
        <f t="shared" si="721"/>
        <v>0</v>
      </c>
      <c r="IQ168" s="45">
        <v>107</v>
      </c>
      <c r="IR168" s="128">
        <f t="shared" si="722"/>
        <v>1126.4568749999989</v>
      </c>
      <c r="IS168" s="128">
        <f t="shared" si="723"/>
        <v>0</v>
      </c>
      <c r="IT168" s="128">
        <f t="shared" si="724"/>
        <v>1126.4568749999989</v>
      </c>
      <c r="IU168" s="46">
        <f t="shared" si="902"/>
        <v>225.29</v>
      </c>
      <c r="IV168" s="46">
        <f t="shared" si="725"/>
        <v>901.16687499999898</v>
      </c>
      <c r="IW168" s="51">
        <f t="shared" si="726"/>
        <v>134275.74437500021</v>
      </c>
      <c r="IX168" s="199">
        <f t="shared" si="877"/>
        <v>10000</v>
      </c>
      <c r="IY168" s="128">
        <f t="shared" si="727"/>
        <v>0</v>
      </c>
      <c r="IZ168" s="408">
        <f t="shared" si="728"/>
        <v>0</v>
      </c>
      <c r="JA168" s="58">
        <f t="shared" si="729"/>
        <v>931.95916666666494</v>
      </c>
      <c r="JB168" s="52">
        <f t="shared" si="730"/>
        <v>0</v>
      </c>
      <c r="JC168" s="51">
        <f t="shared" si="731"/>
        <v>931.95916666666494</v>
      </c>
      <c r="JD168" s="57">
        <f t="shared" si="732"/>
        <v>123950.56916666677</v>
      </c>
      <c r="JE168" s="280">
        <f t="shared" si="733"/>
        <v>10000</v>
      </c>
      <c r="JF168" s="280">
        <f t="shared" si="734"/>
        <v>0</v>
      </c>
      <c r="JG168" s="468">
        <f t="shared" si="735"/>
        <v>-931.95916666666494</v>
      </c>
      <c r="JH168" s="46">
        <f t="shared" si="736"/>
        <v>-1126.4568749999989</v>
      </c>
      <c r="JI168" s="46">
        <f t="shared" si="737"/>
        <v>-1126.4568749999989</v>
      </c>
      <c r="JJ168" s="48"/>
      <c r="JL168" s="45">
        <v>107</v>
      </c>
      <c r="JM168" s="46">
        <f t="shared" si="738"/>
        <v>1124.4930833333331</v>
      </c>
      <c r="JN168" s="46">
        <f t="shared" si="739"/>
        <v>0</v>
      </c>
      <c r="JO168" s="128">
        <f t="shared" si="740"/>
        <v>1124.4930833333331</v>
      </c>
      <c r="JP168" s="46">
        <f t="shared" si="878"/>
        <v>224.9</v>
      </c>
      <c r="JQ168" s="46">
        <f t="shared" si="741"/>
        <v>899.59308333333308</v>
      </c>
      <c r="JR168" s="51">
        <f t="shared" si="742"/>
        <v>134041.68008333331</v>
      </c>
      <c r="JS168" s="51">
        <f t="shared" si="1029"/>
        <v>129433.93513928498</v>
      </c>
      <c r="JT168" s="199">
        <f t="shared" si="879"/>
        <v>10000</v>
      </c>
      <c r="JU168" s="128">
        <f t="shared" si="743"/>
        <v>0</v>
      </c>
      <c r="JV168" s="408">
        <f t="shared" si="744"/>
        <v>0</v>
      </c>
      <c r="JW168" s="58">
        <f t="shared" si="745"/>
        <v>930.37233333333074</v>
      </c>
      <c r="JX168" s="52">
        <f t="shared" si="746"/>
        <v>0</v>
      </c>
      <c r="JY168" s="51">
        <f t="shared" si="747"/>
        <v>930.37233333333074</v>
      </c>
      <c r="JZ168" s="51">
        <f t="shared" si="748"/>
        <v>123739.52033333373</v>
      </c>
      <c r="KA168" s="199">
        <f t="shared" si="1030"/>
        <v>119999.99999999927</v>
      </c>
      <c r="KB168" s="128">
        <f t="shared" si="880"/>
        <v>10000</v>
      </c>
      <c r="KC168" s="204">
        <f t="shared" si="749"/>
        <v>0</v>
      </c>
      <c r="KD168" s="468">
        <f t="shared" si="881"/>
        <v>-930.37233333333074</v>
      </c>
      <c r="KE168" s="46">
        <f t="shared" si="750"/>
        <v>-1124.4930833333331</v>
      </c>
      <c r="KF168" s="46">
        <f t="shared" si="751"/>
        <v>-1124.4930833333331</v>
      </c>
      <c r="KG168" s="48"/>
      <c r="KI168" s="45">
        <v>107</v>
      </c>
      <c r="KJ168" s="46">
        <f t="shared" si="752"/>
        <v>1124.4890404061762</v>
      </c>
      <c r="KK168" s="46">
        <f t="shared" si="753"/>
        <v>0</v>
      </c>
      <c r="KL168" s="128">
        <f t="shared" si="754"/>
        <v>1124.4890404061762</v>
      </c>
      <c r="KM168" s="46">
        <f t="shared" si="755"/>
        <v>224.90129618549443</v>
      </c>
      <c r="KN168" s="46">
        <f t="shared" si="756"/>
        <v>899.58774422068177</v>
      </c>
      <c r="KO168" s="51">
        <f t="shared" si="757"/>
        <v>134041.18996707597</v>
      </c>
      <c r="KP168" s="199">
        <f t="shared" si="1031"/>
        <v>134137.89801088787</v>
      </c>
      <c r="KQ168" s="199">
        <f t="shared" si="882"/>
        <v>10000</v>
      </c>
      <c r="KR168" s="128">
        <f t="shared" si="758"/>
        <v>0</v>
      </c>
      <c r="KS168" s="408">
        <f t="shared" si="759"/>
        <v>0</v>
      </c>
      <c r="KT168" s="45">
        <v>107</v>
      </c>
      <c r="KU168" s="46">
        <f t="shared" si="883"/>
        <v>1124.49</v>
      </c>
      <c r="KV168" s="46">
        <f t="shared" si="760"/>
        <v>0</v>
      </c>
      <c r="KW168" s="128">
        <f t="shared" si="761"/>
        <v>1124.49</v>
      </c>
      <c r="KX168" s="46">
        <f t="shared" si="762"/>
        <v>224.90111092840243</v>
      </c>
      <c r="KY168" s="46">
        <f t="shared" si="763"/>
        <v>899.58888907159758</v>
      </c>
      <c r="KZ168" s="51">
        <f t="shared" si="764"/>
        <v>134041.07766796986</v>
      </c>
      <c r="LA168" s="153">
        <f t="shared" si="1032"/>
        <v>134137.89801088787</v>
      </c>
      <c r="LB168" s="58">
        <f t="shared" si="995"/>
        <v>930.59633333333579</v>
      </c>
      <c r="LC168" s="52">
        <f t="shared" si="766"/>
        <v>0</v>
      </c>
      <c r="LD168" s="51">
        <f t="shared" si="767"/>
        <v>930.59633333333579</v>
      </c>
      <c r="LE168" s="51">
        <f t="shared" si="768"/>
        <v>123769.31233333325</v>
      </c>
      <c r="LF168" s="51">
        <f t="shared" si="1033"/>
        <v>124955.80799999973</v>
      </c>
      <c r="LG168" s="128">
        <f t="shared" si="769"/>
        <v>10000</v>
      </c>
      <c r="LH168" s="204">
        <f t="shared" si="770"/>
        <v>0</v>
      </c>
      <c r="LI168" s="479">
        <f t="shared" si="771"/>
        <v>-930.59633333333579</v>
      </c>
      <c r="LJ168" s="46">
        <f t="shared" si="884"/>
        <v>-1124.49</v>
      </c>
      <c r="LK168" s="46">
        <f t="shared" si="885"/>
        <v>-1124.49</v>
      </c>
      <c r="LL168" s="48"/>
      <c r="LN168" s="45">
        <v>107</v>
      </c>
      <c r="LO168" s="46">
        <f t="shared" si="772"/>
        <v>1123.1238136873469</v>
      </c>
      <c r="LP168" s="46">
        <f t="shared" si="1002"/>
        <v>0</v>
      </c>
      <c r="LQ168" s="46">
        <f t="shared" si="773"/>
        <v>1123.1238136873469</v>
      </c>
      <c r="LR168" s="46">
        <f t="shared" si="774"/>
        <v>224.62824660686772</v>
      </c>
      <c r="LS168" s="46">
        <f t="shared" si="775"/>
        <v>898.49556708047919</v>
      </c>
      <c r="LT168" s="51">
        <f t="shared" si="776"/>
        <v>133878.45239704015</v>
      </c>
      <c r="LU168" s="199">
        <f t="shared" si="886"/>
        <v>10000</v>
      </c>
      <c r="LV168" s="58">
        <f t="shared" si="777"/>
        <v>933.33033333333128</v>
      </c>
      <c r="LW168" s="52">
        <f t="shared" si="1003"/>
        <v>0</v>
      </c>
      <c r="LX168" s="51">
        <f t="shared" si="778"/>
        <v>933.33033333333128</v>
      </c>
      <c r="LY168" s="51">
        <f t="shared" si="779"/>
        <v>124132.9343333329</v>
      </c>
      <c r="LZ168" s="46">
        <f t="shared" si="887"/>
        <v>0</v>
      </c>
      <c r="MA168" s="199">
        <f t="shared" si="888"/>
        <v>10000</v>
      </c>
      <c r="MB168" s="468">
        <f t="shared" si="780"/>
        <v>-933.33033333333128</v>
      </c>
      <c r="MC168" s="46">
        <f t="shared" si="781"/>
        <v>-1123.1238136873469</v>
      </c>
      <c r="MD168" s="46">
        <f t="shared" si="782"/>
        <v>-1123.1238136873469</v>
      </c>
      <c r="ME168" s="48"/>
      <c r="MG168" s="45">
        <v>107</v>
      </c>
      <c r="MH168" s="46">
        <f t="shared" si="783"/>
        <v>1076.608661999408</v>
      </c>
      <c r="MI168" s="46">
        <f t="shared" si="1004"/>
        <v>0</v>
      </c>
      <c r="MJ168" s="46">
        <f t="shared" si="784"/>
        <v>1076.608661999408</v>
      </c>
      <c r="MK168" s="46">
        <f t="shared" si="785"/>
        <v>215.32507198179283</v>
      </c>
      <c r="ML168" s="46">
        <f t="shared" si="786"/>
        <v>861.28359001761521</v>
      </c>
      <c r="MM168" s="51">
        <f t="shared" si="787"/>
        <v>128333.75959905809</v>
      </c>
      <c r="MN168" s="199">
        <f t="shared" si="889"/>
        <v>10000</v>
      </c>
      <c r="MO168" s="58">
        <f t="shared" si="788"/>
        <v>889.32945707741396</v>
      </c>
      <c r="MP168" s="52">
        <f t="shared" si="1005"/>
        <v>0</v>
      </c>
      <c r="MQ168" s="51">
        <f t="shared" si="789"/>
        <v>889.32945707741396</v>
      </c>
      <c r="MR168" s="57">
        <f t="shared" si="790"/>
        <v>118280.81809271664</v>
      </c>
      <c r="MS168" s="199">
        <f t="shared" si="890"/>
        <v>10000</v>
      </c>
      <c r="MT168" s="468">
        <f t="shared" si="891"/>
        <v>-889.32945707741396</v>
      </c>
      <c r="MU168" s="46">
        <f t="shared" si="791"/>
        <v>-1076.608661999408</v>
      </c>
      <c r="MV168" s="46">
        <f t="shared" si="792"/>
        <v>-1076.608661999408</v>
      </c>
      <c r="MW168" s="48"/>
      <c r="MY168" s="45">
        <v>107</v>
      </c>
      <c r="MZ168" s="46">
        <f t="shared" si="793"/>
        <v>1076.608661999408</v>
      </c>
      <c r="NA168" s="46">
        <f t="shared" si="1006"/>
        <v>0</v>
      </c>
      <c r="NB168" s="128">
        <f t="shared" si="794"/>
        <v>1076.608661999408</v>
      </c>
      <c r="NC168" s="46">
        <f t="shared" si="795"/>
        <v>215.32507198179283</v>
      </c>
      <c r="ND168" s="46">
        <f t="shared" si="796"/>
        <v>861.28359001761521</v>
      </c>
      <c r="NE168" s="51">
        <f t="shared" si="797"/>
        <v>128333.75959905809</v>
      </c>
      <c r="NF168" s="153">
        <f t="shared" si="892"/>
        <v>10000</v>
      </c>
      <c r="NG168" s="45">
        <v>107</v>
      </c>
      <c r="NH168" s="46">
        <f t="shared" si="798"/>
        <v>1076.6099999999999</v>
      </c>
      <c r="NI168" s="46">
        <f t="shared" si="1007"/>
        <v>0</v>
      </c>
      <c r="NJ168" s="128">
        <f t="shared" si="893"/>
        <v>1076.6099999999999</v>
      </c>
      <c r="NK168" s="46">
        <f t="shared" si="894"/>
        <v>215.32479597392387</v>
      </c>
      <c r="NL168" s="46">
        <f t="shared" si="799"/>
        <v>861.28520402607603</v>
      </c>
      <c r="NM168" s="51">
        <f t="shared" si="800"/>
        <v>128333.59238032825</v>
      </c>
      <c r="NN168" s="58">
        <f t="shared" si="801"/>
        <v>888.78037499999857</v>
      </c>
      <c r="NO168" s="52">
        <f t="shared" si="1008"/>
        <v>0</v>
      </c>
      <c r="NP168" s="51">
        <f t="shared" si="802"/>
        <v>888.78037499999857</v>
      </c>
      <c r="NQ168" s="57">
        <f t="shared" si="803"/>
        <v>118342.1398750002</v>
      </c>
      <c r="NR168" s="153">
        <f t="shared" si="895"/>
        <v>10000</v>
      </c>
      <c r="NS168" s="469">
        <f t="shared" si="804"/>
        <v>-888.78037499999857</v>
      </c>
      <c r="NT168" s="46">
        <f t="shared" si="805"/>
        <v>-1076.6099999999999</v>
      </c>
      <c r="NU168" s="46">
        <f t="shared" si="806"/>
        <v>-1076.6099999999999</v>
      </c>
      <c r="NV168" s="48"/>
      <c r="NX168" s="45">
        <v>107</v>
      </c>
      <c r="NY168" s="46">
        <f t="shared" si="807"/>
        <v>1076.6456011701148</v>
      </c>
      <c r="NZ168" s="46">
        <f t="shared" si="1009"/>
        <v>0</v>
      </c>
      <c r="OA168" s="46">
        <f t="shared" si="808"/>
        <v>1076.6456011701148</v>
      </c>
      <c r="OB168" s="46">
        <f t="shared" si="809"/>
        <v>215.33245993051742</v>
      </c>
      <c r="OC168" s="46">
        <f t="shared" si="810"/>
        <v>861.31314123959737</v>
      </c>
      <c r="OD168" s="51">
        <f t="shared" si="811"/>
        <v>128338.16281707084</v>
      </c>
      <c r="OE168" s="57">
        <f t="shared" si="1034"/>
        <v>129433.93513928498</v>
      </c>
      <c r="OF168" s="153">
        <f t="shared" si="896"/>
        <v>10000</v>
      </c>
      <c r="OG168" s="58">
        <f t="shared" si="812"/>
        <v>889.48383333333379</v>
      </c>
      <c r="OH168" s="241">
        <f t="shared" si="1035"/>
        <v>0</v>
      </c>
      <c r="OI168" s="51">
        <f t="shared" si="813"/>
        <v>889.48383333333379</v>
      </c>
      <c r="OJ168" s="51">
        <f t="shared" si="814"/>
        <v>118301.34983333325</v>
      </c>
      <c r="OK168" s="153">
        <f t="shared" si="1036"/>
        <v>119999.99999999927</v>
      </c>
      <c r="OL168" s="153">
        <f t="shared" si="897"/>
        <v>10000</v>
      </c>
      <c r="OM168" s="468">
        <f t="shared" si="898"/>
        <v>-889.48383333333379</v>
      </c>
      <c r="ON168" s="46">
        <f t="shared" si="899"/>
        <v>-1076.6456011701148</v>
      </c>
      <c r="OO168" s="46">
        <f t="shared" si="815"/>
        <v>-1076.6456011701148</v>
      </c>
      <c r="OP168" s="48"/>
      <c r="OR168" s="45">
        <v>107</v>
      </c>
      <c r="OS168" s="46">
        <f t="shared" si="816"/>
        <v>1076.765700416463</v>
      </c>
      <c r="OT168" s="128">
        <f t="shared" si="1010"/>
        <v>0</v>
      </c>
      <c r="OU168" s="128">
        <f t="shared" si="817"/>
        <v>1076.765700416463</v>
      </c>
      <c r="OV168" s="46">
        <f t="shared" si="818"/>
        <v>215.35648015232883</v>
      </c>
      <c r="OW168" s="46">
        <f t="shared" si="819"/>
        <v>861.40922026413421</v>
      </c>
      <c r="OX168" s="51">
        <f t="shared" si="820"/>
        <v>128352.47887113316</v>
      </c>
      <c r="OY168" s="51">
        <f t="shared" si="1037"/>
        <v>130438.08507529447</v>
      </c>
      <c r="OZ168" s="153">
        <f t="shared" si="900"/>
        <v>10000</v>
      </c>
      <c r="PA168" s="45">
        <v>107</v>
      </c>
      <c r="PB168" s="46">
        <f t="shared" si="821"/>
        <v>1076.765700416463</v>
      </c>
      <c r="PC168" s="46">
        <f t="shared" si="1038"/>
        <v>0</v>
      </c>
      <c r="PD168" s="128">
        <f t="shared" si="822"/>
        <v>1076.765700416463</v>
      </c>
      <c r="PE168" s="46">
        <f t="shared" si="823"/>
        <v>215.35648015232883</v>
      </c>
      <c r="PF168" s="46">
        <f t="shared" si="824"/>
        <v>861.40922026413421</v>
      </c>
      <c r="PG168" s="51">
        <f t="shared" si="825"/>
        <v>128352.47887113316</v>
      </c>
      <c r="PH168" s="57">
        <f t="shared" si="1039"/>
        <v>130437.83481214213</v>
      </c>
      <c r="PI168" s="688">
        <f t="shared" si="826"/>
        <v>889.6533333333341</v>
      </c>
      <c r="PJ168" s="52">
        <f t="shared" si="1040"/>
        <v>0</v>
      </c>
      <c r="PK168" s="51">
        <f t="shared" si="827"/>
        <v>889.6533333333341</v>
      </c>
      <c r="PL168" s="57">
        <f t="shared" si="828"/>
        <v>118323.89333333366</v>
      </c>
      <c r="PM168" s="57">
        <f t="shared" si="1041"/>
        <v>121221.43200000003</v>
      </c>
      <c r="PN168" s="153">
        <f t="shared" si="901"/>
        <v>10000</v>
      </c>
      <c r="PO168" s="469">
        <f t="shared" si="829"/>
        <v>-889.6533333333341</v>
      </c>
      <c r="PP168" s="46">
        <f t="shared" si="830"/>
        <v>-1076.765700416463</v>
      </c>
      <c r="PQ168" s="46">
        <f t="shared" si="831"/>
        <v>-1076.765700416463</v>
      </c>
      <c r="PR168" s="48"/>
    </row>
    <row r="169" spans="2:434" hidden="1" x14ac:dyDescent="0.3">
      <c r="B169" s="45">
        <v>108</v>
      </c>
      <c r="C169" s="46">
        <f t="shared" si="596"/>
        <v>1111.77</v>
      </c>
      <c r="D169" s="46">
        <f t="shared" si="597"/>
        <v>100</v>
      </c>
      <c r="E169" s="46">
        <f t="shared" si="598"/>
        <v>1011.77</v>
      </c>
      <c r="F169" s="46">
        <f t="shared" si="599"/>
        <v>201.00680598114664</v>
      </c>
      <c r="G169" s="46">
        <f t="shared" si="600"/>
        <v>810.76319401885337</v>
      </c>
      <c r="H169" s="51">
        <f t="shared" si="601"/>
        <v>119793.32039466912</v>
      </c>
      <c r="I169" s="58">
        <f t="shared" si="602"/>
        <v>933.33333333333337</v>
      </c>
      <c r="J169" s="52">
        <f t="shared" si="603"/>
        <v>100</v>
      </c>
      <c r="K169" s="51">
        <f t="shared" si="604"/>
        <v>833.33333333333337</v>
      </c>
      <c r="L169" s="57">
        <f t="shared" si="605"/>
        <v>109999.99999999933</v>
      </c>
      <c r="M169" s="468">
        <f t="shared" si="832"/>
        <v>-933.33333333333337</v>
      </c>
      <c r="N169" s="46">
        <f t="shared" si="833"/>
        <v>-1111.77</v>
      </c>
      <c r="O169" s="47"/>
      <c r="P169" s="46">
        <f t="shared" si="834"/>
        <v>-1011.77</v>
      </c>
      <c r="Q169" s="48"/>
      <c r="R169" s="29"/>
      <c r="S169" s="29"/>
      <c r="T169" s="45">
        <v>108</v>
      </c>
      <c r="U169" s="46">
        <f t="shared" si="606"/>
        <v>1124.43</v>
      </c>
      <c r="V169" s="46">
        <f t="shared" si="607"/>
        <v>112.66</v>
      </c>
      <c r="W169" s="46">
        <f t="shared" si="835"/>
        <v>1011.77</v>
      </c>
      <c r="X169" s="46">
        <f t="shared" si="608"/>
        <v>201.00680598114664</v>
      </c>
      <c r="Y169" s="46">
        <f t="shared" si="609"/>
        <v>810.76319401885337</v>
      </c>
      <c r="Z169" s="51">
        <f t="shared" si="610"/>
        <v>119793.32039466912</v>
      </c>
      <c r="AA169" s="58">
        <f t="shared" si="611"/>
        <v>936.85333333333335</v>
      </c>
      <c r="AB169" s="52">
        <f t="shared" si="612"/>
        <v>103.52</v>
      </c>
      <c r="AC169" s="51">
        <f t="shared" si="613"/>
        <v>833.33333333333337</v>
      </c>
      <c r="AD169" s="57">
        <f t="shared" si="614"/>
        <v>109999.99999999933</v>
      </c>
      <c r="AE169" s="468">
        <f t="shared" si="836"/>
        <v>-936.85333333333335</v>
      </c>
      <c r="AF169" s="46">
        <f t="shared" si="615"/>
        <v>-1124.43</v>
      </c>
      <c r="AG169" s="47"/>
      <c r="AH169" s="46">
        <f t="shared" si="837"/>
        <v>-1011.77</v>
      </c>
      <c r="AI169" s="48"/>
      <c r="AJ169" s="29"/>
      <c r="AK169" s="45">
        <v>108</v>
      </c>
      <c r="AL169" s="46">
        <f t="shared" si="616"/>
        <v>1117.72</v>
      </c>
      <c r="AM169" s="46"/>
      <c r="AN169" s="46"/>
      <c r="AO169" s="46">
        <f t="shared" si="617"/>
        <v>113.7</v>
      </c>
      <c r="AP169" s="128">
        <f t="shared" si="618"/>
        <v>1004.02</v>
      </c>
      <c r="AQ169" s="128"/>
      <c r="AR169" s="128"/>
      <c r="AS169" s="46">
        <f t="shared" si="619"/>
        <v>209.61932068394131</v>
      </c>
      <c r="AT169" s="46">
        <f t="shared" si="620"/>
        <v>794.4006793160587</v>
      </c>
      <c r="AU169" s="51"/>
      <c r="AV169" s="51"/>
      <c r="AW169" s="51">
        <f t="shared" si="621"/>
        <v>124977.19173104875</v>
      </c>
      <c r="AX169" s="58">
        <f t="shared" si="622"/>
        <v>927.38215694565588</v>
      </c>
      <c r="AY169" s="52"/>
      <c r="AZ169" s="52"/>
      <c r="BA169" s="52">
        <f t="shared" si="623"/>
        <v>105.02</v>
      </c>
      <c r="BB169" s="51">
        <f t="shared" si="624"/>
        <v>822.3621569456559</v>
      </c>
      <c r="BC169" s="51"/>
      <c r="BD169" s="51"/>
      <c r="BE169" s="57">
        <f t="shared" si="625"/>
        <v>115343.72704986912</v>
      </c>
      <c r="BF169" s="468">
        <f t="shared" si="626"/>
        <v>-927.38215694565588</v>
      </c>
      <c r="BG169" s="46">
        <f t="shared" si="627"/>
        <v>-1117.72</v>
      </c>
      <c r="BH169" s="46">
        <f t="shared" si="628"/>
        <v>-1004.02</v>
      </c>
      <c r="BI169" s="48"/>
      <c r="BJ169" s="12"/>
      <c r="BK169" s="45">
        <v>108</v>
      </c>
      <c r="BL169" s="46">
        <f t="shared" si="838"/>
        <v>1127.73</v>
      </c>
      <c r="BM169" s="46">
        <f t="shared" si="839"/>
        <v>115.96</v>
      </c>
      <c r="BN169" s="46">
        <f t="shared" si="840"/>
        <v>1011.77</v>
      </c>
      <c r="BO169" s="46">
        <f t="shared" si="629"/>
        <v>201.00680598114664</v>
      </c>
      <c r="BP169" s="46">
        <f t="shared" si="630"/>
        <v>810.76319401885337</v>
      </c>
      <c r="BQ169" s="149">
        <f t="shared" si="631"/>
        <v>119793.32039466912</v>
      </c>
      <c r="BR169" s="57">
        <f t="shared" si="1011"/>
        <v>129433.93513928498</v>
      </c>
      <c r="BS169" s="58">
        <f t="shared" si="632"/>
        <v>940.83333333333337</v>
      </c>
      <c r="BT169" s="52">
        <f t="shared" si="841"/>
        <v>107.5</v>
      </c>
      <c r="BU169" s="51">
        <f t="shared" si="633"/>
        <v>833.33333333333337</v>
      </c>
      <c r="BV169" s="149">
        <f t="shared" si="634"/>
        <v>109999.99999999933</v>
      </c>
      <c r="BW169" s="153">
        <f t="shared" si="1012"/>
        <v>119999.99999999927</v>
      </c>
      <c r="BX169" s="468">
        <f t="shared" si="842"/>
        <v>-940.83333333333337</v>
      </c>
      <c r="BY169" s="46">
        <f t="shared" si="843"/>
        <v>-1127.73</v>
      </c>
      <c r="BZ169" s="46">
        <f t="shared" si="635"/>
        <v>-1011.77</v>
      </c>
      <c r="CA169" s="48"/>
      <c r="CB169" s="29"/>
      <c r="CC169" s="45">
        <v>108</v>
      </c>
      <c r="CD169" s="239">
        <f t="shared" si="636"/>
        <v>1117.6300000000001</v>
      </c>
      <c r="CE169" s="239">
        <f t="shared" si="844"/>
        <v>116.92</v>
      </c>
      <c r="CF169" s="128">
        <f t="shared" si="637"/>
        <v>1000.71</v>
      </c>
      <c r="CG169" s="46">
        <f t="shared" si="845"/>
        <v>209.19614494224206</v>
      </c>
      <c r="CH169" s="46">
        <f t="shared" si="638"/>
        <v>791.51385505775795</v>
      </c>
      <c r="CI169" s="149">
        <f t="shared" si="639"/>
        <v>124726.17311028748</v>
      </c>
      <c r="CJ169" s="199">
        <f t="shared" si="1013"/>
        <v>134137.89801088787</v>
      </c>
      <c r="CK169" s="153">
        <f t="shared" si="846"/>
        <v>10000</v>
      </c>
      <c r="CL169" s="45">
        <v>108</v>
      </c>
      <c r="CM169" s="46">
        <f t="shared" si="847"/>
        <v>1117.6300000000001</v>
      </c>
      <c r="CN169" s="239">
        <f t="shared" si="640"/>
        <v>116.92</v>
      </c>
      <c r="CO169" s="128">
        <f t="shared" si="641"/>
        <v>1000.71</v>
      </c>
      <c r="CP169" s="46">
        <f t="shared" si="642"/>
        <v>209.19614494224206</v>
      </c>
      <c r="CQ169" s="46">
        <f t="shared" si="643"/>
        <v>791.51385505775795</v>
      </c>
      <c r="CR169" s="149">
        <f t="shared" si="644"/>
        <v>124726.17311028748</v>
      </c>
      <c r="CS169" s="153">
        <f t="shared" si="1014"/>
        <v>134137.89801088787</v>
      </c>
      <c r="CT169" s="58">
        <f t="shared" si="645"/>
        <v>927.86033333333398</v>
      </c>
      <c r="CU169" s="52">
        <f t="shared" si="848"/>
        <v>108.9</v>
      </c>
      <c r="CV169" s="51">
        <f t="shared" si="849"/>
        <v>818.96033333333401</v>
      </c>
      <c r="CW169" s="149">
        <f t="shared" si="646"/>
        <v>115128.28399999969</v>
      </c>
      <c r="CX169" s="57">
        <f t="shared" si="1015"/>
        <v>124955.80799999973</v>
      </c>
      <c r="CY169" s="153">
        <f t="shared" si="850"/>
        <v>10000</v>
      </c>
      <c r="CZ169" s="479">
        <f t="shared" si="647"/>
        <v>-927.86033333333398</v>
      </c>
      <c r="DA169" s="46">
        <f t="shared" si="851"/>
        <v>-1117.6300000000001</v>
      </c>
      <c r="DB169" s="46">
        <f t="shared" si="852"/>
        <v>-1000.71</v>
      </c>
      <c r="DC169" s="48"/>
      <c r="DE169" s="237">
        <v>108</v>
      </c>
      <c r="DF169" s="46">
        <f t="shared" si="648"/>
        <v>1110.0899999999999</v>
      </c>
      <c r="DG169" s="239">
        <f t="shared" si="1016"/>
        <v>98.32</v>
      </c>
      <c r="DH169" s="46">
        <f t="shared" si="649"/>
        <v>1011.77</v>
      </c>
      <c r="DI169" s="46">
        <f t="shared" si="650"/>
        <v>201.00680598114664</v>
      </c>
      <c r="DJ169" s="46">
        <f t="shared" si="651"/>
        <v>810.76319401885337</v>
      </c>
      <c r="DK169" s="51">
        <f t="shared" si="652"/>
        <v>119793.32039466912</v>
      </c>
      <c r="DL169" s="58">
        <f t="shared" si="653"/>
        <v>931.65333333333342</v>
      </c>
      <c r="DM169" s="240">
        <f t="shared" si="1017"/>
        <v>98.32</v>
      </c>
      <c r="DN169" s="51">
        <f t="shared" si="654"/>
        <v>833.33333333333337</v>
      </c>
      <c r="DO169" s="57">
        <f t="shared" si="655"/>
        <v>109999.99999999933</v>
      </c>
      <c r="DP169" s="468">
        <f t="shared" si="853"/>
        <v>-931.65333333333342</v>
      </c>
      <c r="DQ169" s="46">
        <f t="shared" si="854"/>
        <v>-1110.0899999999999</v>
      </c>
      <c r="DR169" s="47"/>
      <c r="DS169" s="46">
        <f t="shared" si="855"/>
        <v>-1011.77</v>
      </c>
      <c r="DT169" s="48"/>
      <c r="DU169" s="29"/>
      <c r="DV169" s="237">
        <v>108</v>
      </c>
      <c r="DW169" s="46">
        <f t="shared" si="856"/>
        <v>1071.06</v>
      </c>
      <c r="DX169" s="239">
        <f t="shared" si="1018"/>
        <v>59.29</v>
      </c>
      <c r="DY169" s="46">
        <f t="shared" si="857"/>
        <v>1011.77</v>
      </c>
      <c r="DZ169" s="46">
        <f t="shared" si="656"/>
        <v>201.00680598114664</v>
      </c>
      <c r="EA169" s="46">
        <f t="shared" si="657"/>
        <v>810.76319401885337</v>
      </c>
      <c r="EB169" s="51">
        <f t="shared" si="658"/>
        <v>119793.32039466912</v>
      </c>
      <c r="EC169" s="58">
        <f t="shared" si="659"/>
        <v>887.82333333333338</v>
      </c>
      <c r="ED169" s="240">
        <f t="shared" si="1019"/>
        <v>54.489999999999995</v>
      </c>
      <c r="EE169" s="51">
        <f t="shared" si="660"/>
        <v>833.33333333333337</v>
      </c>
      <c r="EF169" s="57">
        <f t="shared" si="661"/>
        <v>109999.99999999933</v>
      </c>
      <c r="EG169" s="468">
        <f t="shared" si="858"/>
        <v>-887.82333333333338</v>
      </c>
      <c r="EH169" s="46">
        <f t="shared" si="859"/>
        <v>-1071.06</v>
      </c>
      <c r="EI169" s="47"/>
      <c r="EJ169" s="46">
        <f t="shared" si="860"/>
        <v>-1011.77</v>
      </c>
      <c r="EK169" s="48"/>
      <c r="EL169" s="29"/>
      <c r="EM169" s="237">
        <v>108</v>
      </c>
      <c r="EN169" s="239">
        <f t="shared" si="996"/>
        <v>1058.0868689014749</v>
      </c>
      <c r="EO169" s="239">
        <f t="shared" si="1020"/>
        <v>59.91</v>
      </c>
      <c r="EP169" s="128">
        <f t="shared" si="662"/>
        <v>998.1768689014749</v>
      </c>
      <c r="EQ169" s="46">
        <f t="shared" si="663"/>
        <v>203.11733866383759</v>
      </c>
      <c r="ER169" s="46">
        <f t="shared" si="664"/>
        <v>795.05953023763732</v>
      </c>
      <c r="ES169" s="51">
        <f t="shared" si="665"/>
        <v>121075.34366806492</v>
      </c>
      <c r="ET169" s="153">
        <f t="shared" si="861"/>
        <v>10000</v>
      </c>
      <c r="EU169" s="237">
        <v>108</v>
      </c>
      <c r="EV169" s="46">
        <f t="shared" si="666"/>
        <v>1058.0899999999999</v>
      </c>
      <c r="EW169" s="239">
        <f t="shared" si="1021"/>
        <v>59.91</v>
      </c>
      <c r="EX169" s="128">
        <f t="shared" si="667"/>
        <v>998.18</v>
      </c>
      <c r="EY169" s="46">
        <f t="shared" si="668"/>
        <v>203.11671022892759</v>
      </c>
      <c r="EZ169" s="46">
        <f t="shared" si="669"/>
        <v>795.06328977107239</v>
      </c>
      <c r="FA169" s="51">
        <f t="shared" si="670"/>
        <v>121074.96284758547</v>
      </c>
      <c r="FB169" s="58">
        <f t="shared" si="671"/>
        <v>874.86920833333363</v>
      </c>
      <c r="FC169" s="240">
        <f t="shared" si="1022"/>
        <v>55.19</v>
      </c>
      <c r="FD169" s="51">
        <f t="shared" si="862"/>
        <v>819.67920833333369</v>
      </c>
      <c r="FE169" s="57">
        <f t="shared" si="672"/>
        <v>111458.49549999984</v>
      </c>
      <c r="FF169" s="153">
        <f t="shared" si="863"/>
        <v>10000</v>
      </c>
      <c r="FG169" s="469">
        <f t="shared" si="673"/>
        <v>-874.86920833333363</v>
      </c>
      <c r="FH169" s="46">
        <f t="shared" si="674"/>
        <v>-1058.0899999999999</v>
      </c>
      <c r="FI169" s="46">
        <f t="shared" si="675"/>
        <v>-998.18</v>
      </c>
      <c r="FJ169" s="48"/>
      <c r="FL169" s="237">
        <v>108</v>
      </c>
      <c r="FM169" s="46">
        <f t="shared" si="864"/>
        <v>1075.4000000000001</v>
      </c>
      <c r="FN169" s="239">
        <f t="shared" si="997"/>
        <v>63.629999999999995</v>
      </c>
      <c r="FO169" s="46">
        <f t="shared" si="865"/>
        <v>1011.77</v>
      </c>
      <c r="FP169" s="46">
        <f t="shared" si="676"/>
        <v>201.00680598114664</v>
      </c>
      <c r="FQ169" s="46">
        <f t="shared" si="677"/>
        <v>810.76319401885337</v>
      </c>
      <c r="FR169" s="149">
        <f t="shared" si="678"/>
        <v>119793.32039466912</v>
      </c>
      <c r="FS169" s="57">
        <f t="shared" si="1023"/>
        <v>129433.93513928498</v>
      </c>
      <c r="FT169" s="58">
        <f t="shared" si="679"/>
        <v>892.31333333333339</v>
      </c>
      <c r="FU169" s="240">
        <f t="shared" si="998"/>
        <v>58.98</v>
      </c>
      <c r="FV169" s="51">
        <f t="shared" si="680"/>
        <v>833.33333333333337</v>
      </c>
      <c r="FW169" s="149">
        <f t="shared" si="681"/>
        <v>109999.99999999933</v>
      </c>
      <c r="FX169" s="153">
        <f t="shared" si="1024"/>
        <v>119999.99999999927</v>
      </c>
      <c r="FY169" s="468">
        <f t="shared" si="866"/>
        <v>-892.31333333333339</v>
      </c>
      <c r="FZ169" s="46">
        <f t="shared" si="867"/>
        <v>-1075.4000000000001</v>
      </c>
      <c r="GA169" s="46">
        <f t="shared" si="682"/>
        <v>-1011.77</v>
      </c>
      <c r="GB169" s="48"/>
      <c r="GD169" s="237">
        <v>108</v>
      </c>
      <c r="GE169" s="239">
        <f t="shared" si="999"/>
        <v>1060.0875939185617</v>
      </c>
      <c r="GF169" s="239">
        <f t="shared" si="1025"/>
        <v>64.12</v>
      </c>
      <c r="GG169" s="128">
        <f t="shared" si="1042"/>
        <v>995.96759391856165</v>
      </c>
      <c r="GH169" s="46">
        <f t="shared" si="684"/>
        <v>203.00346568227269</v>
      </c>
      <c r="GI169" s="46">
        <f t="shared" si="685"/>
        <v>792.96412823628896</v>
      </c>
      <c r="GJ169" s="149">
        <f t="shared" si="686"/>
        <v>121009.11528112734</v>
      </c>
      <c r="GK169" s="51">
        <f t="shared" si="1026"/>
        <v>130438.08507529447</v>
      </c>
      <c r="GL169" s="153">
        <f t="shared" si="868"/>
        <v>10000</v>
      </c>
      <c r="GM169" s="237">
        <v>108</v>
      </c>
      <c r="GN169" s="46">
        <f t="shared" si="687"/>
        <v>1060.0899999999999</v>
      </c>
      <c r="GO169" s="239">
        <f t="shared" si="1000"/>
        <v>64.12</v>
      </c>
      <c r="GP169" s="128">
        <f t="shared" si="869"/>
        <v>995.97</v>
      </c>
      <c r="GQ169" s="46">
        <f t="shared" si="688"/>
        <v>203.00299638511217</v>
      </c>
      <c r="GR169" s="46">
        <f t="shared" si="689"/>
        <v>792.96700361488786</v>
      </c>
      <c r="GS169" s="149">
        <f t="shared" si="690"/>
        <v>121008.83082745242</v>
      </c>
      <c r="GT169" s="57">
        <f t="shared" si="1027"/>
        <v>130437.83481214213</v>
      </c>
      <c r="GU169" s="58">
        <f t="shared" si="691"/>
        <v>876.92633333333197</v>
      </c>
      <c r="GV169" s="322">
        <f t="shared" si="1001"/>
        <v>59.59</v>
      </c>
      <c r="GW169" s="51">
        <f t="shared" si="870"/>
        <v>817.33633333333194</v>
      </c>
      <c r="GX169" s="150">
        <f t="shared" si="692"/>
        <v>111413.39600000012</v>
      </c>
      <c r="GY169" s="57">
        <f t="shared" si="1028"/>
        <v>121221.43200000003</v>
      </c>
      <c r="GZ169" s="153">
        <f t="shared" si="871"/>
        <v>10000</v>
      </c>
      <c r="HA169" s="469">
        <f t="shared" si="693"/>
        <v>-876.92633333333197</v>
      </c>
      <c r="HB169" s="46">
        <f t="shared" si="694"/>
        <v>-1060.0899999999999</v>
      </c>
      <c r="HC169" s="46">
        <f t="shared" si="695"/>
        <v>-995.97</v>
      </c>
      <c r="HD169" s="48"/>
      <c r="HF169" s="45">
        <v>108</v>
      </c>
      <c r="HG169" s="46">
        <f t="shared" si="696"/>
        <v>1123.8775326810628</v>
      </c>
      <c r="HH169" s="46">
        <f t="shared" si="697"/>
        <v>0</v>
      </c>
      <c r="HI169" s="46">
        <f t="shared" si="698"/>
        <v>1123.8775326810628</v>
      </c>
      <c r="HJ169" s="46">
        <f t="shared" si="699"/>
        <v>223.28049517704451</v>
      </c>
      <c r="HK169" s="46">
        <f t="shared" si="700"/>
        <v>900.59703750401832</v>
      </c>
      <c r="HL169" s="51">
        <f t="shared" si="701"/>
        <v>133067.70006872268</v>
      </c>
      <c r="HM169" s="153">
        <f t="shared" si="872"/>
        <v>10000</v>
      </c>
      <c r="HN169" s="58">
        <f t="shared" si="702"/>
        <v>933.33333333333724</v>
      </c>
      <c r="HO169" s="52">
        <f t="shared" si="703"/>
        <v>0</v>
      </c>
      <c r="HP169" s="51">
        <f t="shared" si="704"/>
        <v>933.33333333333724</v>
      </c>
      <c r="HQ169" s="57">
        <f t="shared" si="705"/>
        <v>123199.99999999895</v>
      </c>
      <c r="HR169" s="153">
        <f t="shared" si="873"/>
        <v>10000</v>
      </c>
      <c r="HS169" s="468">
        <f t="shared" si="706"/>
        <v>-933.33333333333724</v>
      </c>
      <c r="HT169" s="46">
        <f t="shared" si="707"/>
        <v>-1123.8775326810628</v>
      </c>
      <c r="HU169" s="46">
        <f t="shared" si="708"/>
        <v>-1123.8775326810628</v>
      </c>
      <c r="HV169" s="48"/>
      <c r="HW169" s="29"/>
      <c r="HX169" s="45">
        <v>108</v>
      </c>
      <c r="HY169" s="128">
        <f t="shared" si="709"/>
        <v>1124.3399999999999</v>
      </c>
      <c r="HZ169" s="46">
        <f t="shared" si="710"/>
        <v>0</v>
      </c>
      <c r="IA169" s="46">
        <f t="shared" si="711"/>
        <v>1124.3399999999999</v>
      </c>
      <c r="IB169" s="46">
        <f t="shared" si="712"/>
        <v>223.37852204185799</v>
      </c>
      <c r="IC169" s="46">
        <f t="shared" si="713"/>
        <v>900.96147795814193</v>
      </c>
      <c r="ID169" s="51">
        <f t="shared" si="714"/>
        <v>133126.15174715666</v>
      </c>
      <c r="IE169" s="153">
        <f t="shared" si="874"/>
        <v>10000</v>
      </c>
      <c r="IF169" s="58">
        <f t="shared" si="715"/>
        <v>930.14625019664186</v>
      </c>
      <c r="IG169" s="52">
        <f t="shared" si="716"/>
        <v>0</v>
      </c>
      <c r="IH169" s="51">
        <f t="shared" si="717"/>
        <v>930.14625019664186</v>
      </c>
      <c r="II169" s="57">
        <f t="shared" si="875"/>
        <v>122779.30497876272</v>
      </c>
      <c r="IJ169" s="153">
        <f t="shared" si="876"/>
        <v>10000</v>
      </c>
      <c r="IK169" s="468">
        <f t="shared" si="718"/>
        <v>-930.14625019664186</v>
      </c>
      <c r="IL169" s="46">
        <f t="shared" si="719"/>
        <v>-1124.3399999999999</v>
      </c>
      <c r="IM169" s="46">
        <f t="shared" si="720"/>
        <v>-1124.3399999999999</v>
      </c>
      <c r="IN169" s="48"/>
      <c r="IO169" s="53">
        <f t="shared" si="721"/>
        <v>0</v>
      </c>
      <c r="IQ169" s="45">
        <v>108</v>
      </c>
      <c r="IR169" s="128">
        <f t="shared" si="722"/>
        <v>1126.4568749999989</v>
      </c>
      <c r="IS169" s="128">
        <f t="shared" si="723"/>
        <v>0</v>
      </c>
      <c r="IT169" s="128">
        <f t="shared" si="724"/>
        <v>1126.4568749999989</v>
      </c>
      <c r="IU169" s="46">
        <f t="shared" si="902"/>
        <v>223.79</v>
      </c>
      <c r="IV169" s="46">
        <f t="shared" si="725"/>
        <v>902.66687499999898</v>
      </c>
      <c r="IW169" s="51">
        <f t="shared" si="726"/>
        <v>133373.07750000022</v>
      </c>
      <c r="IX169" s="199">
        <f t="shared" si="877"/>
        <v>10000</v>
      </c>
      <c r="IY169" s="128">
        <f t="shared" si="727"/>
        <v>0</v>
      </c>
      <c r="IZ169" s="408">
        <f t="shared" si="728"/>
        <v>0</v>
      </c>
      <c r="JA169" s="58">
        <f t="shared" si="729"/>
        <v>931.95916666666494</v>
      </c>
      <c r="JB169" s="52">
        <f t="shared" si="730"/>
        <v>0</v>
      </c>
      <c r="JC169" s="51">
        <f t="shared" si="731"/>
        <v>931.95916666666494</v>
      </c>
      <c r="JD169" s="57">
        <f t="shared" si="732"/>
        <v>123018.6100000001</v>
      </c>
      <c r="JE169" s="280">
        <f t="shared" si="733"/>
        <v>10000</v>
      </c>
      <c r="JF169" s="280">
        <f t="shared" si="734"/>
        <v>0</v>
      </c>
      <c r="JG169" s="468">
        <f t="shared" si="735"/>
        <v>-931.95916666666494</v>
      </c>
      <c r="JH169" s="46">
        <f t="shared" si="736"/>
        <v>-1126.4568749999989</v>
      </c>
      <c r="JI169" s="46">
        <f t="shared" si="737"/>
        <v>-1126.4568749999989</v>
      </c>
      <c r="JJ169" s="48"/>
      <c r="JL169" s="45">
        <v>108</v>
      </c>
      <c r="JM169" s="46">
        <f t="shared" si="738"/>
        <v>1124.4930833333331</v>
      </c>
      <c r="JN169" s="46">
        <f t="shared" si="739"/>
        <v>0</v>
      </c>
      <c r="JO169" s="128">
        <f t="shared" si="740"/>
        <v>1124.4930833333331</v>
      </c>
      <c r="JP169" s="46">
        <f t="shared" si="878"/>
        <v>223.4</v>
      </c>
      <c r="JQ169" s="46">
        <f t="shared" si="741"/>
        <v>901.09308333333308</v>
      </c>
      <c r="JR169" s="149">
        <f t="shared" si="742"/>
        <v>133140.58699999997</v>
      </c>
      <c r="JS169" s="51">
        <f t="shared" si="1029"/>
        <v>129433.93513928498</v>
      </c>
      <c r="JT169" s="199">
        <f t="shared" si="879"/>
        <v>10000</v>
      </c>
      <c r="JU169" s="128">
        <f t="shared" si="743"/>
        <v>0</v>
      </c>
      <c r="JV169" s="408">
        <f t="shared" si="744"/>
        <v>0</v>
      </c>
      <c r="JW169" s="58">
        <f t="shared" si="745"/>
        <v>930.37233333333074</v>
      </c>
      <c r="JX169" s="52">
        <f t="shared" si="746"/>
        <v>0</v>
      </c>
      <c r="JY169" s="51">
        <f t="shared" si="747"/>
        <v>930.37233333333074</v>
      </c>
      <c r="JZ169" s="149">
        <f t="shared" si="748"/>
        <v>122809.14800000039</v>
      </c>
      <c r="KA169" s="199">
        <f t="shared" si="1030"/>
        <v>119999.99999999927</v>
      </c>
      <c r="KB169" s="128">
        <f t="shared" si="880"/>
        <v>10000</v>
      </c>
      <c r="KC169" s="204">
        <f t="shared" si="749"/>
        <v>0</v>
      </c>
      <c r="KD169" s="468">
        <f t="shared" si="881"/>
        <v>-930.37233333333074</v>
      </c>
      <c r="KE169" s="46">
        <f t="shared" si="750"/>
        <v>-1124.4930833333331</v>
      </c>
      <c r="KF169" s="46">
        <f t="shared" si="751"/>
        <v>-1124.4930833333331</v>
      </c>
      <c r="KG169" s="48"/>
      <c r="KI169" s="45">
        <v>108</v>
      </c>
      <c r="KJ169" s="46">
        <f t="shared" si="752"/>
        <v>1124.4890404061762</v>
      </c>
      <c r="KK169" s="46">
        <f t="shared" si="753"/>
        <v>0</v>
      </c>
      <c r="KL169" s="128">
        <f t="shared" si="754"/>
        <v>1124.4890404061762</v>
      </c>
      <c r="KM169" s="46">
        <f t="shared" si="755"/>
        <v>223.40198327845997</v>
      </c>
      <c r="KN169" s="46">
        <f t="shared" si="756"/>
        <v>901.08705712771621</v>
      </c>
      <c r="KO169" s="149">
        <f t="shared" si="757"/>
        <v>133140.10290994827</v>
      </c>
      <c r="KP169" s="199">
        <f t="shared" si="1031"/>
        <v>134137.89801088787</v>
      </c>
      <c r="KQ169" s="199">
        <f t="shared" si="882"/>
        <v>10000</v>
      </c>
      <c r="KR169" s="128">
        <f t="shared" si="758"/>
        <v>0</v>
      </c>
      <c r="KS169" s="408">
        <f t="shared" si="759"/>
        <v>0</v>
      </c>
      <c r="KT169" s="45">
        <v>108</v>
      </c>
      <c r="KU169" s="46">
        <f t="shared" si="883"/>
        <v>1124.49</v>
      </c>
      <c r="KV169" s="46">
        <f t="shared" si="760"/>
        <v>0</v>
      </c>
      <c r="KW169" s="128">
        <f t="shared" si="761"/>
        <v>1124.49</v>
      </c>
      <c r="KX169" s="46">
        <f t="shared" si="762"/>
        <v>223.4017961132831</v>
      </c>
      <c r="KY169" s="46">
        <f t="shared" si="763"/>
        <v>901.08820388671688</v>
      </c>
      <c r="KZ169" s="149">
        <f t="shared" si="764"/>
        <v>133139.98946408313</v>
      </c>
      <c r="LA169" s="153">
        <f t="shared" si="1032"/>
        <v>134137.89801088787</v>
      </c>
      <c r="LB169" s="58">
        <f t="shared" si="995"/>
        <v>930.59633333333579</v>
      </c>
      <c r="LC169" s="52">
        <f t="shared" si="766"/>
        <v>0</v>
      </c>
      <c r="LD169" s="51">
        <f t="shared" si="767"/>
        <v>930.59633333333579</v>
      </c>
      <c r="LE169" s="149">
        <f t="shared" si="768"/>
        <v>122838.71599999991</v>
      </c>
      <c r="LF169" s="51">
        <f t="shared" si="1033"/>
        <v>124955.80799999973</v>
      </c>
      <c r="LG169" s="128">
        <f t="shared" si="769"/>
        <v>10000</v>
      </c>
      <c r="LH169" s="204">
        <f t="shared" si="770"/>
        <v>0</v>
      </c>
      <c r="LI169" s="479">
        <f t="shared" si="771"/>
        <v>-930.59633333333579</v>
      </c>
      <c r="LJ169" s="46">
        <f t="shared" si="884"/>
        <v>-1124.49</v>
      </c>
      <c r="LK169" s="46">
        <f t="shared" si="885"/>
        <v>-1124.49</v>
      </c>
      <c r="LL169" s="48"/>
      <c r="LN169" s="237">
        <v>108</v>
      </c>
      <c r="LO169" s="46">
        <f t="shared" si="772"/>
        <v>1123.1238136873469</v>
      </c>
      <c r="LP169" s="239">
        <f t="shared" si="1002"/>
        <v>0</v>
      </c>
      <c r="LQ169" s="46">
        <f t="shared" si="773"/>
        <v>1123.1238136873469</v>
      </c>
      <c r="LR169" s="46">
        <f t="shared" si="774"/>
        <v>223.13075399506693</v>
      </c>
      <c r="LS169" s="46">
        <f t="shared" si="775"/>
        <v>899.99305969227999</v>
      </c>
      <c r="LT169" s="51">
        <f t="shared" si="776"/>
        <v>132978.45933734786</v>
      </c>
      <c r="LU169" s="199">
        <f t="shared" si="886"/>
        <v>10000</v>
      </c>
      <c r="LV169" s="58">
        <f t="shared" si="777"/>
        <v>933.33033333333128</v>
      </c>
      <c r="LW169" s="240">
        <f t="shared" si="1003"/>
        <v>0</v>
      </c>
      <c r="LX169" s="51">
        <f t="shared" si="778"/>
        <v>933.33033333333128</v>
      </c>
      <c r="LY169" s="51">
        <f t="shared" si="779"/>
        <v>123199.60399999957</v>
      </c>
      <c r="LZ169" s="46">
        <f t="shared" si="887"/>
        <v>0</v>
      </c>
      <c r="MA169" s="199">
        <f t="shared" si="888"/>
        <v>10000</v>
      </c>
      <c r="MB169" s="468">
        <f t="shared" si="780"/>
        <v>-933.33033333333128</v>
      </c>
      <c r="MC169" s="46">
        <f t="shared" si="781"/>
        <v>-1123.1238136873469</v>
      </c>
      <c r="MD169" s="46">
        <f t="shared" si="782"/>
        <v>-1123.1238136873469</v>
      </c>
      <c r="ME169" s="48"/>
      <c r="MG169" s="237">
        <v>108</v>
      </c>
      <c r="MH169" s="46">
        <f t="shared" si="783"/>
        <v>1076.608661999408</v>
      </c>
      <c r="MI169" s="239">
        <f t="shared" si="1004"/>
        <v>0</v>
      </c>
      <c r="MJ169" s="46">
        <f t="shared" si="784"/>
        <v>1076.608661999408</v>
      </c>
      <c r="MK169" s="46">
        <f t="shared" si="785"/>
        <v>213.88959933176349</v>
      </c>
      <c r="ML169" s="46">
        <f t="shared" si="786"/>
        <v>862.71906266764449</v>
      </c>
      <c r="MM169" s="51">
        <f t="shared" si="787"/>
        <v>127471.04053639044</v>
      </c>
      <c r="MN169" s="199">
        <f t="shared" si="889"/>
        <v>10000</v>
      </c>
      <c r="MO169" s="58">
        <f t="shared" si="788"/>
        <v>889.32945707741396</v>
      </c>
      <c r="MP169" s="240">
        <f t="shared" si="1005"/>
        <v>0</v>
      </c>
      <c r="MQ169" s="51">
        <f t="shared" si="789"/>
        <v>889.32945707741396</v>
      </c>
      <c r="MR169" s="57">
        <f t="shared" si="790"/>
        <v>117391.48863563922</v>
      </c>
      <c r="MS169" s="199">
        <f t="shared" si="890"/>
        <v>10000</v>
      </c>
      <c r="MT169" s="468">
        <f t="shared" si="891"/>
        <v>-889.32945707741396</v>
      </c>
      <c r="MU169" s="46">
        <f t="shared" si="791"/>
        <v>-1076.608661999408</v>
      </c>
      <c r="MV169" s="46">
        <f t="shared" si="792"/>
        <v>-1076.608661999408</v>
      </c>
      <c r="MW169" s="48"/>
      <c r="MY169" s="237">
        <v>108</v>
      </c>
      <c r="MZ169" s="46">
        <f t="shared" si="793"/>
        <v>1076.608661999408</v>
      </c>
      <c r="NA169" s="239">
        <f t="shared" si="1006"/>
        <v>0</v>
      </c>
      <c r="NB169" s="128">
        <f t="shared" si="794"/>
        <v>1076.608661999408</v>
      </c>
      <c r="NC169" s="46">
        <f t="shared" si="795"/>
        <v>213.88959933176349</v>
      </c>
      <c r="ND169" s="46">
        <f t="shared" si="796"/>
        <v>862.71906266764449</v>
      </c>
      <c r="NE169" s="51">
        <f t="shared" si="797"/>
        <v>127471.04053639044</v>
      </c>
      <c r="NF169" s="153">
        <f t="shared" si="892"/>
        <v>10000</v>
      </c>
      <c r="NG169" s="237">
        <v>108</v>
      </c>
      <c r="NH169" s="46">
        <f t="shared" si="798"/>
        <v>1076.6099999999999</v>
      </c>
      <c r="NI169" s="239">
        <f t="shared" si="1007"/>
        <v>0</v>
      </c>
      <c r="NJ169" s="128">
        <f t="shared" si="893"/>
        <v>1076.6099999999999</v>
      </c>
      <c r="NK169" s="46">
        <f t="shared" si="894"/>
        <v>213.8893206338804</v>
      </c>
      <c r="NL169" s="46">
        <f t="shared" si="799"/>
        <v>862.7206793661195</v>
      </c>
      <c r="NM169" s="51">
        <f t="shared" si="800"/>
        <v>127470.87170096213</v>
      </c>
      <c r="NN169" s="58">
        <f t="shared" si="801"/>
        <v>888.78037499999857</v>
      </c>
      <c r="NO169" s="240">
        <f t="shared" si="1008"/>
        <v>0</v>
      </c>
      <c r="NP169" s="51">
        <f t="shared" si="802"/>
        <v>888.78037499999857</v>
      </c>
      <c r="NQ169" s="57">
        <f t="shared" si="803"/>
        <v>117453.3595000002</v>
      </c>
      <c r="NR169" s="153">
        <f t="shared" si="895"/>
        <v>10000</v>
      </c>
      <c r="NS169" s="469">
        <f t="shared" si="804"/>
        <v>-888.78037499999857</v>
      </c>
      <c r="NT169" s="46">
        <f t="shared" si="805"/>
        <v>-1076.6099999999999</v>
      </c>
      <c r="NU169" s="46">
        <f t="shared" si="806"/>
        <v>-1076.6099999999999</v>
      </c>
      <c r="NV169" s="48"/>
      <c r="NX169" s="237">
        <v>108</v>
      </c>
      <c r="NY169" s="46">
        <f t="shared" si="807"/>
        <v>1076.6456011701148</v>
      </c>
      <c r="NZ169" s="239">
        <f t="shared" si="1009"/>
        <v>0</v>
      </c>
      <c r="OA169" s="46">
        <f t="shared" si="808"/>
        <v>1076.6456011701148</v>
      </c>
      <c r="OB169" s="46">
        <f t="shared" si="809"/>
        <v>213.89693802845139</v>
      </c>
      <c r="OC169" s="46">
        <f t="shared" si="810"/>
        <v>862.74866314166343</v>
      </c>
      <c r="OD169" s="149">
        <f t="shared" si="811"/>
        <v>127475.41415392917</v>
      </c>
      <c r="OE169" s="57">
        <f t="shared" si="1034"/>
        <v>129433.93513928498</v>
      </c>
      <c r="OF169" s="153">
        <f t="shared" si="896"/>
        <v>10000</v>
      </c>
      <c r="OG169" s="58">
        <f t="shared" si="812"/>
        <v>889.48383333333379</v>
      </c>
      <c r="OH169" s="240">
        <f t="shared" si="1035"/>
        <v>0</v>
      </c>
      <c r="OI169" s="51">
        <f t="shared" si="813"/>
        <v>889.48383333333379</v>
      </c>
      <c r="OJ169" s="149">
        <f t="shared" si="814"/>
        <v>117411.86599999992</v>
      </c>
      <c r="OK169" s="153">
        <f t="shared" si="1036"/>
        <v>119999.99999999927</v>
      </c>
      <c r="OL169" s="153">
        <f t="shared" si="897"/>
        <v>10000</v>
      </c>
      <c r="OM169" s="468">
        <f t="shared" si="898"/>
        <v>-889.48383333333379</v>
      </c>
      <c r="ON169" s="46">
        <f t="shared" si="899"/>
        <v>-1076.6456011701148</v>
      </c>
      <c r="OO169" s="46">
        <f t="shared" si="815"/>
        <v>-1076.6456011701148</v>
      </c>
      <c r="OP169" s="48"/>
      <c r="OR169" s="237">
        <v>108</v>
      </c>
      <c r="OS169" s="46">
        <f t="shared" si="816"/>
        <v>1076.765700416463</v>
      </c>
      <c r="OT169" s="239">
        <f t="shared" si="1010"/>
        <v>0</v>
      </c>
      <c r="OU169" s="128">
        <f t="shared" si="817"/>
        <v>1076.765700416463</v>
      </c>
      <c r="OV169" s="46">
        <f t="shared" si="818"/>
        <v>213.92079811855527</v>
      </c>
      <c r="OW169" s="46">
        <f t="shared" si="819"/>
        <v>862.84490229790777</v>
      </c>
      <c r="OX169" s="149">
        <f t="shared" si="820"/>
        <v>127489.63396883526</v>
      </c>
      <c r="OY169" s="51">
        <f t="shared" si="1037"/>
        <v>130438.08507529447</v>
      </c>
      <c r="OZ169" s="153">
        <f t="shared" si="900"/>
        <v>10000</v>
      </c>
      <c r="PA169" s="237">
        <v>108</v>
      </c>
      <c r="PB169" s="46">
        <f t="shared" si="821"/>
        <v>1076.765700416463</v>
      </c>
      <c r="PC169" s="239">
        <f t="shared" si="1038"/>
        <v>0</v>
      </c>
      <c r="PD169" s="128">
        <f t="shared" si="822"/>
        <v>1076.765700416463</v>
      </c>
      <c r="PE169" s="46">
        <f t="shared" si="823"/>
        <v>213.92079811855527</v>
      </c>
      <c r="PF169" s="46">
        <f t="shared" si="824"/>
        <v>862.84490229790777</v>
      </c>
      <c r="PG169" s="149">
        <f t="shared" si="825"/>
        <v>127489.63396883526</v>
      </c>
      <c r="PH169" s="57">
        <f t="shared" si="1039"/>
        <v>130437.83481214213</v>
      </c>
      <c r="PI169" s="688">
        <f t="shared" si="826"/>
        <v>889.6533333333341</v>
      </c>
      <c r="PJ169" s="240">
        <f t="shared" si="1040"/>
        <v>0</v>
      </c>
      <c r="PK169" s="51">
        <f t="shared" si="827"/>
        <v>889.6533333333341</v>
      </c>
      <c r="PL169" s="150">
        <f t="shared" si="828"/>
        <v>117434.24000000033</v>
      </c>
      <c r="PM169" s="57">
        <f t="shared" si="1041"/>
        <v>121221.43200000003</v>
      </c>
      <c r="PN169" s="153">
        <f t="shared" si="901"/>
        <v>10000</v>
      </c>
      <c r="PO169" s="469">
        <f t="shared" si="829"/>
        <v>-889.6533333333341</v>
      </c>
      <c r="PP169" s="46">
        <f t="shared" si="830"/>
        <v>-1076.765700416463</v>
      </c>
      <c r="PQ169" s="46">
        <f t="shared" si="831"/>
        <v>-1076.765700416463</v>
      </c>
      <c r="PR169" s="48"/>
    </row>
    <row r="170" spans="2:434" hidden="1" x14ac:dyDescent="0.3">
      <c r="B170" s="45">
        <v>109</v>
      </c>
      <c r="C170" s="46">
        <f t="shared" si="596"/>
        <v>1111.77</v>
      </c>
      <c r="D170" s="46">
        <f t="shared" si="597"/>
        <v>100</v>
      </c>
      <c r="E170" s="46">
        <f t="shared" si="598"/>
        <v>1011.77</v>
      </c>
      <c r="F170" s="46">
        <f t="shared" si="599"/>
        <v>199.65553399111522</v>
      </c>
      <c r="G170" s="46">
        <f t="shared" si="600"/>
        <v>812.11446600888473</v>
      </c>
      <c r="H170" s="51">
        <f t="shared" si="601"/>
        <v>118981.20592866023</v>
      </c>
      <c r="I170" s="58">
        <f t="shared" si="602"/>
        <v>933.33333333333337</v>
      </c>
      <c r="J170" s="52">
        <f t="shared" si="603"/>
        <v>100</v>
      </c>
      <c r="K170" s="51">
        <f t="shared" si="604"/>
        <v>833.33333333333337</v>
      </c>
      <c r="L170" s="57">
        <f t="shared" si="605"/>
        <v>109166.666666666</v>
      </c>
      <c r="M170" s="468">
        <f t="shared" si="832"/>
        <v>-933.33333333333337</v>
      </c>
      <c r="N170" s="46">
        <f t="shared" si="833"/>
        <v>-1111.77</v>
      </c>
      <c r="O170" s="47"/>
      <c r="P170" s="46">
        <f t="shared" si="834"/>
        <v>-1011.77</v>
      </c>
      <c r="Q170" s="48"/>
      <c r="R170" s="29"/>
      <c r="S170" s="29"/>
      <c r="T170" s="45">
        <v>109</v>
      </c>
      <c r="U170" s="46">
        <f t="shared" si="606"/>
        <v>1123.67</v>
      </c>
      <c r="V170" s="46">
        <f t="shared" si="607"/>
        <v>111.9</v>
      </c>
      <c r="W170" s="46">
        <f t="shared" si="835"/>
        <v>1011.77</v>
      </c>
      <c r="X170" s="46">
        <f t="shared" si="608"/>
        <v>199.65553399111522</v>
      </c>
      <c r="Y170" s="46">
        <f t="shared" si="609"/>
        <v>812.11446600888473</v>
      </c>
      <c r="Z170" s="51">
        <f t="shared" si="610"/>
        <v>118981.20592866023</v>
      </c>
      <c r="AA170" s="58">
        <f t="shared" si="611"/>
        <v>936.07333333333338</v>
      </c>
      <c r="AB170" s="52">
        <f t="shared" si="612"/>
        <v>102.74</v>
      </c>
      <c r="AC170" s="51">
        <f t="shared" si="613"/>
        <v>833.33333333333337</v>
      </c>
      <c r="AD170" s="57">
        <f t="shared" si="614"/>
        <v>109166.666666666</v>
      </c>
      <c r="AE170" s="468">
        <f t="shared" si="836"/>
        <v>-936.07333333333338</v>
      </c>
      <c r="AF170" s="46">
        <f t="shared" si="615"/>
        <v>-1123.67</v>
      </c>
      <c r="AG170" s="47"/>
      <c r="AH170" s="46">
        <f t="shared" si="837"/>
        <v>-1011.77</v>
      </c>
      <c r="AI170" s="48"/>
      <c r="AJ170" s="29"/>
      <c r="AK170" s="45">
        <v>109</v>
      </c>
      <c r="AL170" s="46">
        <f t="shared" si="616"/>
        <v>1117.72</v>
      </c>
      <c r="AM170" s="46"/>
      <c r="AN170" s="46"/>
      <c r="AO170" s="46">
        <f t="shared" si="617"/>
        <v>113</v>
      </c>
      <c r="AP170" s="128">
        <f t="shared" si="618"/>
        <v>1004.72</v>
      </c>
      <c r="AQ170" s="128"/>
      <c r="AR170" s="128"/>
      <c r="AS170" s="46">
        <f t="shared" si="619"/>
        <v>208.29531955174789</v>
      </c>
      <c r="AT170" s="46">
        <f t="shared" si="620"/>
        <v>796.42468044825216</v>
      </c>
      <c r="AU170" s="51"/>
      <c r="AV170" s="51"/>
      <c r="AW170" s="51">
        <f t="shared" si="621"/>
        <v>124180.76705060049</v>
      </c>
      <c r="AX170" s="58">
        <f t="shared" si="622"/>
        <v>927.38215694565588</v>
      </c>
      <c r="AY170" s="52"/>
      <c r="AZ170" s="52"/>
      <c r="BA170" s="52">
        <f t="shared" si="623"/>
        <v>104.28</v>
      </c>
      <c r="BB170" s="51">
        <f t="shared" si="624"/>
        <v>823.10215694565591</v>
      </c>
      <c r="BC170" s="51"/>
      <c r="BD170" s="51"/>
      <c r="BE170" s="57">
        <f t="shared" si="625"/>
        <v>114520.62489292347</v>
      </c>
      <c r="BF170" s="468">
        <f t="shared" si="626"/>
        <v>-927.38215694565588</v>
      </c>
      <c r="BG170" s="46">
        <f t="shared" si="627"/>
        <v>-1117.72</v>
      </c>
      <c r="BH170" s="46">
        <f t="shared" si="628"/>
        <v>-1004.72</v>
      </c>
      <c r="BI170" s="48"/>
      <c r="BJ170" s="12"/>
      <c r="BK170" s="45">
        <v>109</v>
      </c>
      <c r="BL170" s="46">
        <f t="shared" si="838"/>
        <v>1119.0899999999999</v>
      </c>
      <c r="BM170" s="46">
        <f t="shared" si="839"/>
        <v>107.32</v>
      </c>
      <c r="BN170" s="46">
        <f t="shared" si="840"/>
        <v>1011.77</v>
      </c>
      <c r="BO170" s="46">
        <f t="shared" si="629"/>
        <v>199.65553399111522</v>
      </c>
      <c r="BP170" s="46">
        <f t="shared" si="630"/>
        <v>812.11446600888473</v>
      </c>
      <c r="BQ170" s="51">
        <f t="shared" si="631"/>
        <v>118981.20592866023</v>
      </c>
      <c r="BR170" s="150">
        <f>$BQ$169</f>
        <v>119793.32039466912</v>
      </c>
      <c r="BS170" s="58">
        <f t="shared" si="632"/>
        <v>931.87333333333333</v>
      </c>
      <c r="BT170" s="52">
        <f t="shared" si="841"/>
        <v>98.54</v>
      </c>
      <c r="BU170" s="51">
        <f t="shared" si="633"/>
        <v>833.33333333333337</v>
      </c>
      <c r="BV170" s="51">
        <f t="shared" si="634"/>
        <v>109166.666666666</v>
      </c>
      <c r="BW170" s="150">
        <f>$BV$169</f>
        <v>109999.99999999933</v>
      </c>
      <c r="BX170" s="468">
        <f t="shared" si="842"/>
        <v>-931.87333333333333</v>
      </c>
      <c r="BY170" s="46">
        <f t="shared" si="843"/>
        <v>-1119.0899999999999</v>
      </c>
      <c r="BZ170" s="46">
        <f t="shared" si="635"/>
        <v>-1011.77</v>
      </c>
      <c r="CA170" s="48"/>
      <c r="CB170" s="29"/>
      <c r="CC170" s="45">
        <v>109</v>
      </c>
      <c r="CD170" s="128">
        <f t="shared" si="636"/>
        <v>1117.6300000000001</v>
      </c>
      <c r="CE170" s="46">
        <f t="shared" si="844"/>
        <v>108.7</v>
      </c>
      <c r="CF170" s="128">
        <f t="shared" si="637"/>
        <v>1008.93</v>
      </c>
      <c r="CG170" s="46">
        <f t="shared" si="845"/>
        <v>207.87695518381247</v>
      </c>
      <c r="CH170" s="46">
        <f t="shared" si="638"/>
        <v>801.05304481618748</v>
      </c>
      <c r="CI170" s="51">
        <f t="shared" si="639"/>
        <v>123925.12006547129</v>
      </c>
      <c r="CJ170" s="149">
        <f>$CR$169</f>
        <v>124726.17311028748</v>
      </c>
      <c r="CK170" s="153">
        <f t="shared" si="846"/>
        <v>10000</v>
      </c>
      <c r="CL170" s="45">
        <v>109</v>
      </c>
      <c r="CM170" s="46">
        <f t="shared" si="847"/>
        <v>1117.6300000000001</v>
      </c>
      <c r="CN170" s="128">
        <f t="shared" si="640"/>
        <v>108.7</v>
      </c>
      <c r="CO170" s="128">
        <f t="shared" si="641"/>
        <v>1008.93</v>
      </c>
      <c r="CP170" s="46">
        <f t="shared" si="642"/>
        <v>207.87695518381247</v>
      </c>
      <c r="CQ170" s="46">
        <f t="shared" si="643"/>
        <v>801.05304481618748</v>
      </c>
      <c r="CR170" s="51">
        <f t="shared" si="644"/>
        <v>123925.12006547129</v>
      </c>
      <c r="CS170" s="150">
        <f>$CR$169</f>
        <v>124726.17311028748</v>
      </c>
      <c r="CT170" s="58">
        <f t="shared" si="645"/>
        <v>927.86033333333398</v>
      </c>
      <c r="CU170" s="52">
        <f t="shared" si="848"/>
        <v>100.34</v>
      </c>
      <c r="CV170" s="51">
        <f t="shared" si="849"/>
        <v>827.52033333333395</v>
      </c>
      <c r="CW170" s="51">
        <f t="shared" si="646"/>
        <v>114300.76366666636</v>
      </c>
      <c r="CX170" s="150">
        <f>$CW$169</f>
        <v>115128.28399999969</v>
      </c>
      <c r="CY170" s="153">
        <f t="shared" si="850"/>
        <v>10000</v>
      </c>
      <c r="CZ170" s="479">
        <f t="shared" si="647"/>
        <v>-927.86033333333398</v>
      </c>
      <c r="DA170" s="46">
        <f t="shared" si="851"/>
        <v>-1117.6300000000001</v>
      </c>
      <c r="DB170" s="46">
        <f t="shared" si="852"/>
        <v>-1008.93</v>
      </c>
      <c r="DC170" s="48"/>
      <c r="DE170" s="45">
        <v>109</v>
      </c>
      <c r="DF170" s="46">
        <f t="shared" si="648"/>
        <v>1115.0999999999999</v>
      </c>
      <c r="DG170" s="46">
        <f>IF(AND($H$7="Oui",DE170&gt;$I$7),0,IF(DE170&gt;$B$7,0,(TRUNC($C$7*$P$36*$L$7/12,2))+(TRUNC($C$7*$Q$36*$M$7/12,2))))</f>
        <v>103.33</v>
      </c>
      <c r="DH170" s="46">
        <f t="shared" si="649"/>
        <v>1011.77</v>
      </c>
      <c r="DI170" s="46">
        <f t="shared" si="650"/>
        <v>199.65553399111522</v>
      </c>
      <c r="DJ170" s="46">
        <f t="shared" si="651"/>
        <v>812.11446600888473</v>
      </c>
      <c r="DK170" s="51">
        <f t="shared" si="652"/>
        <v>118981.20592866023</v>
      </c>
      <c r="DL170" s="58">
        <f t="shared" si="653"/>
        <v>936.66333333333341</v>
      </c>
      <c r="DM170" s="52">
        <f>IF(AND($H$7="Oui",DE170&gt;$I$7),0,IF(DE170&gt;$B$7,0,(TRUNC($C$7*$P$36/12,2))+(TRUNC($C$7*$Q$36/12,2))))</f>
        <v>103.33</v>
      </c>
      <c r="DN170" s="51">
        <f t="shared" si="654"/>
        <v>833.33333333333337</v>
      </c>
      <c r="DO170" s="57">
        <f t="shared" si="655"/>
        <v>109166.666666666</v>
      </c>
      <c r="DP170" s="468">
        <f t="shared" si="853"/>
        <v>-936.66333333333341</v>
      </c>
      <c r="DQ170" s="46">
        <f t="shared" si="854"/>
        <v>-1115.0999999999999</v>
      </c>
      <c r="DR170" s="47"/>
      <c r="DS170" s="46">
        <f t="shared" si="855"/>
        <v>-1011.77</v>
      </c>
      <c r="DT170" s="48"/>
      <c r="DU170" s="29"/>
      <c r="DV170" s="45">
        <v>109</v>
      </c>
      <c r="DW170" s="46">
        <f t="shared" si="856"/>
        <v>1073.6500000000001</v>
      </c>
      <c r="DX170" s="46">
        <f>IF(AND($H$7="Oui",DV170&gt;$I$7),0,IF(DV170&gt;$B$7,0,(TRUNC(EB169*$R$36*$L$7/12,2))+(TRUNC(EB169*$S$36*$M$7/12,2))))</f>
        <v>61.88</v>
      </c>
      <c r="DY170" s="46">
        <f t="shared" si="857"/>
        <v>1011.77</v>
      </c>
      <c r="DZ170" s="46">
        <f t="shared" si="656"/>
        <v>199.65553399111522</v>
      </c>
      <c r="EA170" s="46">
        <f t="shared" si="657"/>
        <v>812.11446600888473</v>
      </c>
      <c r="EB170" s="51">
        <f t="shared" si="658"/>
        <v>118981.20592866023</v>
      </c>
      <c r="EC170" s="58">
        <f t="shared" si="659"/>
        <v>890.15333333333342</v>
      </c>
      <c r="ED170" s="52">
        <f>IF(AND($H$7="Oui",DV170&gt;$I$7),0,IF(DV170&gt;$B$7,0,(TRUNC(EF169*$R$36/12,2))+(TRUNC(EF169*$S$36/12,2))))</f>
        <v>56.819999999999993</v>
      </c>
      <c r="EE170" s="51">
        <f t="shared" si="660"/>
        <v>833.33333333333337</v>
      </c>
      <c r="EF170" s="57">
        <f t="shared" si="661"/>
        <v>109166.666666666</v>
      </c>
      <c r="EG170" s="468">
        <f t="shared" si="858"/>
        <v>-890.15333333333342</v>
      </c>
      <c r="EH170" s="46">
        <f t="shared" si="859"/>
        <v>-1073.6500000000001</v>
      </c>
      <c r="EI170" s="47"/>
      <c r="EJ170" s="46">
        <f t="shared" si="860"/>
        <v>-1011.77</v>
      </c>
      <c r="EK170" s="48"/>
      <c r="EL170" s="29"/>
      <c r="EM170" s="45">
        <v>109</v>
      </c>
      <c r="EN170" s="46">
        <f t="shared" ref="EN170:EN181" si="1043">IF(AND($H$7="Oui",EM170=$I$7),EP170+EO170,IF(EM170&gt;$B$7,0,IF($F$10="Paliers",ROUND(-PMT(($D$7+($T$36*$L$7)+($U$36*$M$7))/12,$B$7-EM169,ES169,0,0),2),IF(AND($H$7="Oui",EM170=$I$7),EP170+EO170,IF(AND($H$7="Oui",EM170&gt;$I$7),0,IF(EM170&gt;$B$7,0,$EN$60))))))</f>
        <v>1058.0868689014749</v>
      </c>
      <c r="EO170" s="46">
        <f>IF(EM170&gt;$B$7,0,(TRUNC(ES169*$T$36*$L$7/12,2))+(TRUNC(ES169*$U$36*$M$7/12,2)))</f>
        <v>62.540000000000006</v>
      </c>
      <c r="EP170" s="128">
        <f t="shared" si="662"/>
        <v>995.54686890147491</v>
      </c>
      <c r="EQ170" s="46">
        <f t="shared" si="663"/>
        <v>201.79223944677486</v>
      </c>
      <c r="ER170" s="46">
        <f t="shared" si="664"/>
        <v>793.75462945470008</v>
      </c>
      <c r="ES170" s="51">
        <f t="shared" si="665"/>
        <v>120281.58903861021</v>
      </c>
      <c r="ET170" s="153">
        <f t="shared" si="861"/>
        <v>10000</v>
      </c>
      <c r="EU170" s="45">
        <v>109</v>
      </c>
      <c r="EV170" s="46">
        <f t="shared" si="666"/>
        <v>1058.0899999999999</v>
      </c>
      <c r="EW170" s="46">
        <f>IF(EU170&gt;$B$7,0,(TRUNC(FA169*$T$36*$L$7/12,2))+(TRUNC(FA169*$U$36*$M$7/12,2)))</f>
        <v>62.540000000000006</v>
      </c>
      <c r="EX170" s="128">
        <f t="shared" si="667"/>
        <v>995.55</v>
      </c>
      <c r="EY170" s="46">
        <f t="shared" si="668"/>
        <v>201.79160474597577</v>
      </c>
      <c r="EZ170" s="46">
        <f t="shared" si="669"/>
        <v>793.75839525402421</v>
      </c>
      <c r="FA170" s="51">
        <f t="shared" si="670"/>
        <v>120281.20445233144</v>
      </c>
      <c r="FB170" s="58">
        <f t="shared" si="671"/>
        <v>874.86920833333363</v>
      </c>
      <c r="FC170" s="52">
        <f>IF(AND($H$7="Oui",EU170&gt;$I$7),0,IF(EU170&gt;$B$7,0,(TRUNC(FE169*$T$36/12,2))+(TRUNC(FE169*$U$36/12,2))))</f>
        <v>57.58</v>
      </c>
      <c r="FD170" s="51">
        <f t="shared" si="862"/>
        <v>817.28920833333359</v>
      </c>
      <c r="FE170" s="57">
        <f t="shared" si="672"/>
        <v>110641.20629166652</v>
      </c>
      <c r="FF170" s="153">
        <f t="shared" si="863"/>
        <v>10000</v>
      </c>
      <c r="FG170" s="469">
        <f t="shared" si="673"/>
        <v>-874.86920833333363</v>
      </c>
      <c r="FH170" s="46">
        <f t="shared" si="674"/>
        <v>-1058.0899999999999</v>
      </c>
      <c r="FI170" s="46">
        <f t="shared" si="675"/>
        <v>-995.55</v>
      </c>
      <c r="FJ170" s="48"/>
      <c r="FL170" s="45">
        <v>109</v>
      </c>
      <c r="FM170" s="46">
        <f t="shared" si="864"/>
        <v>1073.6500000000001</v>
      </c>
      <c r="FN170" s="46">
        <f t="shared" ref="FN170:FN181" si="1044">IF(AND($H$7="Oui",FL170&gt;$I$7),0,IF(FL170&gt;$B$7,0,(TRUNC(FS170*$V$36*$L$7/12,2))+(TRUNC(FS170*$W$36*$M$7/12,2))))</f>
        <v>61.88</v>
      </c>
      <c r="FO170" s="46">
        <f t="shared" si="865"/>
        <v>1011.77</v>
      </c>
      <c r="FP170" s="46">
        <f t="shared" si="676"/>
        <v>199.65553399111522</v>
      </c>
      <c r="FQ170" s="46">
        <f t="shared" si="677"/>
        <v>812.11446600888473</v>
      </c>
      <c r="FR170" s="51">
        <f t="shared" si="678"/>
        <v>118981.20592866023</v>
      </c>
      <c r="FS170" s="150">
        <f>$BQ$169</f>
        <v>119793.32039466912</v>
      </c>
      <c r="FT170" s="58">
        <f t="shared" si="679"/>
        <v>890.15333333333342</v>
      </c>
      <c r="FU170" s="241">
        <f t="shared" ref="FU170:FU181" si="1045">IF(AND($H$7="Oui",FL170&gt;$I$7),0,IF(FL170&gt;$B$7,0,(TRUNC(FX170*$V$36/12,2))+(TRUNC(FX170*$W$36/12,2))))</f>
        <v>56.819999999999993</v>
      </c>
      <c r="FV170" s="51">
        <f t="shared" si="680"/>
        <v>833.33333333333337</v>
      </c>
      <c r="FW170" s="51">
        <f t="shared" si="681"/>
        <v>109166.666666666</v>
      </c>
      <c r="FX170" s="150">
        <f>$BV$169</f>
        <v>109999.99999999933</v>
      </c>
      <c r="FY170" s="468">
        <f t="shared" si="866"/>
        <v>-890.15333333333342</v>
      </c>
      <c r="FZ170" s="46">
        <f t="shared" si="867"/>
        <v>-1073.6500000000001</v>
      </c>
      <c r="GA170" s="46">
        <f t="shared" si="682"/>
        <v>-1011.77</v>
      </c>
      <c r="GB170" s="48"/>
      <c r="GD170" s="45">
        <v>109</v>
      </c>
      <c r="GE170" s="46">
        <f t="shared" ref="GE170:GE181" si="1046">IF(AND($H$7="Oui",GD170=$I$7),GG170+GF170,IF(GD169&gt;$B$7,0,IF($F$10="Paliers",ROUND(-PMT(($D$7+($X$36*$L$7)+($Y$36*$M$7))/12,$B$7-GD169,GJ169,0,0),2),IF(AND($H$7="Oui",GD170=$I$7),GG170+GF170,IF(AND($H$7="Oui",GD170&gt;$I$7),0,IF(GD170&gt;$B$7,0,$GE$60))))))</f>
        <v>1060.0875939185617</v>
      </c>
      <c r="GF170" s="128">
        <f>IF(AND($H$7="Oui",GD170&gt;$I$7),0,IF(GD170&gt;$B$7,0,(TRUNC(GK170*$X$36*$L$7/12,2))+(TRUNC(GK170*$Y$36*$M$7/12,2))))</f>
        <v>62.51</v>
      </c>
      <c r="GG170" s="128">
        <f t="shared" si="1042"/>
        <v>997.57759391856166</v>
      </c>
      <c r="GH170" s="46">
        <f t="shared" si="684"/>
        <v>201.68185880187889</v>
      </c>
      <c r="GI170" s="46">
        <f t="shared" si="685"/>
        <v>795.89573511668277</v>
      </c>
      <c r="GJ170" s="51">
        <f t="shared" si="686"/>
        <v>120213.21954601066</v>
      </c>
      <c r="GK170" s="149">
        <f>$GJ$169</f>
        <v>121009.11528112734</v>
      </c>
      <c r="GL170" s="153">
        <f t="shared" si="868"/>
        <v>10000</v>
      </c>
      <c r="GM170" s="45">
        <v>109</v>
      </c>
      <c r="GN170" s="46">
        <f t="shared" si="687"/>
        <v>1060.0899999999999</v>
      </c>
      <c r="GO170" s="46">
        <f t="shared" ref="GO170:GO181" si="1047">IF(GM170&gt;$B$7,0,(TRUNC(GT170*$X$36*$L$7/12,2))+(TRUNC(GT170*$Y$36*$M$7/12,2)))</f>
        <v>62.51</v>
      </c>
      <c r="GP170" s="128">
        <f t="shared" si="869"/>
        <v>997.58</v>
      </c>
      <c r="GQ170" s="46">
        <f t="shared" si="688"/>
        <v>201.68138471242071</v>
      </c>
      <c r="GR170" s="46">
        <f t="shared" si="689"/>
        <v>795.89861528757933</v>
      </c>
      <c r="GS170" s="51">
        <f t="shared" si="690"/>
        <v>120212.93221216484</v>
      </c>
      <c r="GT170" s="150">
        <f>$GS$169</f>
        <v>121008.83082745242</v>
      </c>
      <c r="GU170" s="58">
        <f t="shared" si="691"/>
        <v>876.92633333333197</v>
      </c>
      <c r="GV170" s="52">
        <f t="shared" ref="GV170:GV181" si="1048">IF(AND($H$7="Oui",GM170&gt;$I$7),0,IF(GM170&gt;$B$7,0,(TRUNC(GY170*$X$36/12,2))+(TRUNC(GY170*$Y$36/12,2))))</f>
        <v>57.56</v>
      </c>
      <c r="GW170" s="51">
        <f t="shared" si="870"/>
        <v>819.36633333333202</v>
      </c>
      <c r="GX170" s="57">
        <f t="shared" si="692"/>
        <v>110594.02966666679</v>
      </c>
      <c r="GY170" s="150">
        <f>$GX$169</f>
        <v>111413.39600000012</v>
      </c>
      <c r="GZ170" s="153">
        <f t="shared" si="871"/>
        <v>10000</v>
      </c>
      <c r="HA170" s="469">
        <f t="shared" si="693"/>
        <v>-876.92633333333197</v>
      </c>
      <c r="HB170" s="46">
        <f t="shared" si="694"/>
        <v>-1060.0899999999999</v>
      </c>
      <c r="HC170" s="46">
        <f t="shared" si="695"/>
        <v>-997.58</v>
      </c>
      <c r="HD170" s="48"/>
      <c r="HF170" s="45">
        <v>109</v>
      </c>
      <c r="HG170" s="46">
        <f t="shared" si="696"/>
        <v>1123.8775326810628</v>
      </c>
      <c r="HH170" s="46">
        <f t="shared" si="697"/>
        <v>0</v>
      </c>
      <c r="HI170" s="46">
        <f t="shared" si="698"/>
        <v>1123.8775326810628</v>
      </c>
      <c r="HJ170" s="46">
        <f t="shared" si="699"/>
        <v>221.7795001145378</v>
      </c>
      <c r="HK170" s="46">
        <f t="shared" si="700"/>
        <v>902.09803256652503</v>
      </c>
      <c r="HL170" s="51">
        <f t="shared" si="701"/>
        <v>132165.60203615617</v>
      </c>
      <c r="HM170" s="153">
        <f t="shared" si="872"/>
        <v>10000</v>
      </c>
      <c r="HN170" s="58">
        <f t="shared" si="702"/>
        <v>933.33333333333724</v>
      </c>
      <c r="HO170" s="52">
        <f t="shared" si="703"/>
        <v>0</v>
      </c>
      <c r="HP170" s="51">
        <f t="shared" si="704"/>
        <v>933.33333333333724</v>
      </c>
      <c r="HQ170" s="57">
        <f t="shared" si="705"/>
        <v>122266.66666666561</v>
      </c>
      <c r="HR170" s="153">
        <f t="shared" si="873"/>
        <v>10000</v>
      </c>
      <c r="HS170" s="468">
        <f t="shared" si="706"/>
        <v>-933.33333333333724</v>
      </c>
      <c r="HT170" s="46">
        <f t="shared" si="707"/>
        <v>-1123.8775326810628</v>
      </c>
      <c r="HU170" s="46">
        <f t="shared" si="708"/>
        <v>-1123.8775326810628</v>
      </c>
      <c r="HV170" s="48"/>
      <c r="HW170" s="29"/>
      <c r="HX170" s="45">
        <v>109</v>
      </c>
      <c r="HY170" s="128">
        <f t="shared" si="709"/>
        <v>1124.3399999999999</v>
      </c>
      <c r="HZ170" s="46">
        <f t="shared" si="710"/>
        <v>0</v>
      </c>
      <c r="IA170" s="46">
        <f t="shared" si="711"/>
        <v>1124.3399999999999</v>
      </c>
      <c r="IB170" s="46">
        <f t="shared" si="712"/>
        <v>221.87691957859442</v>
      </c>
      <c r="IC170" s="46">
        <f t="shared" si="713"/>
        <v>902.46308042140549</v>
      </c>
      <c r="ID170" s="51">
        <f t="shared" si="714"/>
        <v>132223.68866673525</v>
      </c>
      <c r="IE170" s="153">
        <f t="shared" si="874"/>
        <v>10000</v>
      </c>
      <c r="IF170" s="58">
        <f t="shared" si="715"/>
        <v>930.14625019664186</v>
      </c>
      <c r="IG170" s="52">
        <f t="shared" si="716"/>
        <v>0</v>
      </c>
      <c r="IH170" s="51">
        <f t="shared" si="717"/>
        <v>930.14625019664186</v>
      </c>
      <c r="II170" s="57">
        <f t="shared" si="875"/>
        <v>121849.15872856608</v>
      </c>
      <c r="IJ170" s="153">
        <f t="shared" si="876"/>
        <v>10000</v>
      </c>
      <c r="IK170" s="468">
        <f t="shared" si="718"/>
        <v>-930.14625019664186</v>
      </c>
      <c r="IL170" s="46">
        <f t="shared" si="719"/>
        <v>-1124.3399999999999</v>
      </c>
      <c r="IM170" s="46">
        <f t="shared" si="720"/>
        <v>-1124.3399999999999</v>
      </c>
      <c r="IN170" s="48"/>
      <c r="IO170" s="53">
        <f t="shared" si="721"/>
        <v>0</v>
      </c>
      <c r="IQ170" s="45">
        <v>109</v>
      </c>
      <c r="IR170" s="128">
        <f t="shared" si="722"/>
        <v>1126.4568749999989</v>
      </c>
      <c r="IS170" s="128">
        <f t="shared" si="723"/>
        <v>0</v>
      </c>
      <c r="IT170" s="128">
        <f t="shared" si="724"/>
        <v>1126.4568749999989</v>
      </c>
      <c r="IU170" s="46">
        <f t="shared" si="902"/>
        <v>222.29</v>
      </c>
      <c r="IV170" s="46">
        <f t="shared" si="725"/>
        <v>904.16687499999898</v>
      </c>
      <c r="IW170" s="51">
        <f t="shared" si="726"/>
        <v>132468.91062500022</v>
      </c>
      <c r="IX170" s="199">
        <f t="shared" si="877"/>
        <v>10000</v>
      </c>
      <c r="IY170" s="128">
        <f t="shared" si="727"/>
        <v>0</v>
      </c>
      <c r="IZ170" s="408">
        <f t="shared" si="728"/>
        <v>0</v>
      </c>
      <c r="JA170" s="58">
        <f t="shared" si="729"/>
        <v>931.95916666666494</v>
      </c>
      <c r="JB170" s="52">
        <f t="shared" si="730"/>
        <v>0</v>
      </c>
      <c r="JC170" s="51">
        <f t="shared" si="731"/>
        <v>931.95916666666494</v>
      </c>
      <c r="JD170" s="57">
        <f t="shared" si="732"/>
        <v>122086.65083333344</v>
      </c>
      <c r="JE170" s="280">
        <f t="shared" si="733"/>
        <v>10000</v>
      </c>
      <c r="JF170" s="280">
        <f t="shared" si="734"/>
        <v>0</v>
      </c>
      <c r="JG170" s="468">
        <f t="shared" si="735"/>
        <v>-931.95916666666494</v>
      </c>
      <c r="JH170" s="46">
        <f t="shared" si="736"/>
        <v>-1126.4568749999989</v>
      </c>
      <c r="JI170" s="46">
        <f t="shared" si="737"/>
        <v>-1126.4568749999989</v>
      </c>
      <c r="JJ170" s="48"/>
      <c r="JL170" s="45">
        <v>109</v>
      </c>
      <c r="JM170" s="46">
        <f t="shared" si="738"/>
        <v>1124.4930833333331</v>
      </c>
      <c r="JN170" s="46">
        <f t="shared" si="739"/>
        <v>0</v>
      </c>
      <c r="JO170" s="128">
        <f t="shared" si="740"/>
        <v>1124.4930833333331</v>
      </c>
      <c r="JP170" s="46">
        <f t="shared" si="878"/>
        <v>221.9</v>
      </c>
      <c r="JQ170" s="46">
        <f t="shared" si="741"/>
        <v>902.59308333333308</v>
      </c>
      <c r="JR170" s="51">
        <f t="shared" si="742"/>
        <v>132237.99391666663</v>
      </c>
      <c r="JS170" s="149">
        <f>$BQ$169</f>
        <v>119793.32039466912</v>
      </c>
      <c r="JT170" s="199">
        <f t="shared" si="879"/>
        <v>10000</v>
      </c>
      <c r="JU170" s="128">
        <f t="shared" si="743"/>
        <v>0</v>
      </c>
      <c r="JV170" s="408">
        <f t="shared" si="744"/>
        <v>0</v>
      </c>
      <c r="JW170" s="58">
        <f t="shared" si="745"/>
        <v>930.37233333333074</v>
      </c>
      <c r="JX170" s="52">
        <f t="shared" si="746"/>
        <v>0</v>
      </c>
      <c r="JY170" s="51">
        <f t="shared" si="747"/>
        <v>930.37233333333074</v>
      </c>
      <c r="JZ170" s="51">
        <f t="shared" si="748"/>
        <v>121878.77566666706</v>
      </c>
      <c r="KA170" s="149">
        <f>$BV$169</f>
        <v>109999.99999999933</v>
      </c>
      <c r="KB170" s="128">
        <f t="shared" si="880"/>
        <v>10000</v>
      </c>
      <c r="KC170" s="204">
        <f t="shared" si="749"/>
        <v>0</v>
      </c>
      <c r="KD170" s="468">
        <f t="shared" si="881"/>
        <v>-930.37233333333074</v>
      </c>
      <c r="KE170" s="46">
        <f t="shared" si="750"/>
        <v>-1124.4930833333331</v>
      </c>
      <c r="KF170" s="46">
        <f t="shared" si="751"/>
        <v>-1124.4930833333331</v>
      </c>
      <c r="KG170" s="48"/>
      <c r="KI170" s="45">
        <v>109</v>
      </c>
      <c r="KJ170" s="46">
        <f t="shared" si="752"/>
        <v>1124.4890404061762</v>
      </c>
      <c r="KK170" s="46">
        <f t="shared" si="753"/>
        <v>0</v>
      </c>
      <c r="KL170" s="128">
        <f t="shared" si="754"/>
        <v>1124.4890404061762</v>
      </c>
      <c r="KM170" s="46">
        <f t="shared" si="755"/>
        <v>221.90017151658046</v>
      </c>
      <c r="KN170" s="46">
        <f t="shared" si="756"/>
        <v>902.58886888959569</v>
      </c>
      <c r="KO170" s="51">
        <f t="shared" si="757"/>
        <v>132237.51404105866</v>
      </c>
      <c r="KP170" s="149">
        <f>$CR$169</f>
        <v>124726.17311028748</v>
      </c>
      <c r="KQ170" s="199">
        <f t="shared" si="882"/>
        <v>10000</v>
      </c>
      <c r="KR170" s="128">
        <f t="shared" si="758"/>
        <v>0</v>
      </c>
      <c r="KS170" s="408">
        <f t="shared" si="759"/>
        <v>0</v>
      </c>
      <c r="KT170" s="45">
        <v>109</v>
      </c>
      <c r="KU170" s="46">
        <f t="shared" si="883"/>
        <v>1124.49</v>
      </c>
      <c r="KV170" s="46">
        <f t="shared" si="760"/>
        <v>0</v>
      </c>
      <c r="KW170" s="128">
        <f t="shared" si="761"/>
        <v>1124.49</v>
      </c>
      <c r="KX170" s="46">
        <f t="shared" si="762"/>
        <v>221.89998244013859</v>
      </c>
      <c r="KY170" s="46">
        <f t="shared" si="763"/>
        <v>902.59001755986139</v>
      </c>
      <c r="KZ170" s="51">
        <f t="shared" si="764"/>
        <v>132237.39944652328</v>
      </c>
      <c r="LA170" s="150">
        <f>$CR$169</f>
        <v>124726.17311028748</v>
      </c>
      <c r="LB170" s="58">
        <f t="shared" si="995"/>
        <v>930.59633333333579</v>
      </c>
      <c r="LC170" s="52">
        <f t="shared" si="766"/>
        <v>0</v>
      </c>
      <c r="LD170" s="51">
        <f t="shared" si="767"/>
        <v>930.59633333333579</v>
      </c>
      <c r="LE170" s="51">
        <f t="shared" si="768"/>
        <v>121908.11966666658</v>
      </c>
      <c r="LF170" s="149">
        <f>$CW$169</f>
        <v>115128.28399999969</v>
      </c>
      <c r="LG170" s="128">
        <f t="shared" si="769"/>
        <v>10000</v>
      </c>
      <c r="LH170" s="204">
        <f t="shared" si="770"/>
        <v>0</v>
      </c>
      <c r="LI170" s="479">
        <f t="shared" si="771"/>
        <v>-930.59633333333579</v>
      </c>
      <c r="LJ170" s="46">
        <f t="shared" si="884"/>
        <v>-1124.49</v>
      </c>
      <c r="LK170" s="46">
        <f t="shared" si="885"/>
        <v>-1124.49</v>
      </c>
      <c r="LL170" s="48"/>
      <c r="LN170" s="45">
        <v>109</v>
      </c>
      <c r="LO170" s="46">
        <f t="shared" si="772"/>
        <v>1123.1238136873469</v>
      </c>
      <c r="LP170" s="46">
        <f t="shared" ref="LP170:LP181" si="1049">IF(LN170&gt;$BD$10,0,IF(AND($H$7="Oui",LN170&gt;$I$7),0,IF(LN170&gt;$B$7,0,(TRUNC($C$7*$AL$36*$L$7/12,2))+(TRUNC($C$7*$AN$36*$M$7/12,2)))))</f>
        <v>0</v>
      </c>
      <c r="LQ170" s="46">
        <f t="shared" si="773"/>
        <v>1123.1238136873469</v>
      </c>
      <c r="LR170" s="46">
        <f t="shared" si="774"/>
        <v>221.63076556224644</v>
      </c>
      <c r="LS170" s="46">
        <f t="shared" si="775"/>
        <v>901.49304812510047</v>
      </c>
      <c r="LT170" s="51">
        <f t="shared" si="776"/>
        <v>132076.96628922276</v>
      </c>
      <c r="LU170" s="199">
        <f t="shared" si="886"/>
        <v>10000</v>
      </c>
      <c r="LV170" s="58">
        <f t="shared" si="777"/>
        <v>933.33033333333128</v>
      </c>
      <c r="LW170" s="52">
        <f t="shared" ref="LW170:LW181" si="1050">IF(LN170&gt;$BD$10,0,IF(AND($H$7="Oui",LN170&gt;$I$7),0,IF(LN170&gt;$B$7,0,(TRUNC($C$7*$AL$36/12,2))+(TRUNC($C$7*$AN$36/12,2)))))</f>
        <v>0</v>
      </c>
      <c r="LX170" s="51">
        <f t="shared" si="778"/>
        <v>933.33033333333128</v>
      </c>
      <c r="LY170" s="51">
        <f t="shared" si="779"/>
        <v>122266.27366666624</v>
      </c>
      <c r="LZ170" s="46">
        <f t="shared" si="887"/>
        <v>0</v>
      </c>
      <c r="MA170" s="199">
        <f t="shared" si="888"/>
        <v>10000</v>
      </c>
      <c r="MB170" s="468">
        <f t="shared" si="780"/>
        <v>-933.33033333333128</v>
      </c>
      <c r="MC170" s="46">
        <f t="shared" si="781"/>
        <v>-1123.1238136873469</v>
      </c>
      <c r="MD170" s="46">
        <f t="shared" si="782"/>
        <v>-1123.1238136873469</v>
      </c>
      <c r="ME170" s="48"/>
      <c r="MG170" s="45">
        <v>109</v>
      </c>
      <c r="MH170" s="46">
        <f t="shared" si="783"/>
        <v>1076.608661999408</v>
      </c>
      <c r="MI170" s="46">
        <f t="shared" ref="MI170:MI181" si="1051">IF(MG170&gt;$BD$10,0,IF(AND($H$7="Oui",MG170&gt;$I$7),0,IF(MG170&gt;$B$7,0,(TRUNC(MM169*$AP$36*$L$7/12,2))+(TRUNC(MM169*$AR$36*$M$7/12,2)))))</f>
        <v>0</v>
      </c>
      <c r="MJ170" s="46">
        <f t="shared" si="784"/>
        <v>1076.608661999408</v>
      </c>
      <c r="MK170" s="46">
        <f t="shared" si="785"/>
        <v>212.45173422731742</v>
      </c>
      <c r="ML170" s="46">
        <f t="shared" si="786"/>
        <v>864.15692777209063</v>
      </c>
      <c r="MM170" s="51">
        <f t="shared" si="787"/>
        <v>126606.88360861836</v>
      </c>
      <c r="MN170" s="199">
        <f t="shared" si="889"/>
        <v>10000</v>
      </c>
      <c r="MO170" s="58">
        <f t="shared" si="788"/>
        <v>889.32945707741396</v>
      </c>
      <c r="MP170" s="52">
        <f t="shared" ref="MP170:MP181" si="1052">IF(MG170&gt;$BD$10,0,IF(AND($H$7="Oui",MG170&gt;$I$7),0,IF(MG170&gt;$B$7,0,(TRUNC(MR169*$AP$36/12,2))+(TRUNC(MR169*$AR$36/12,2)))))</f>
        <v>0</v>
      </c>
      <c r="MQ170" s="51">
        <f t="shared" si="789"/>
        <v>889.32945707741396</v>
      </c>
      <c r="MR170" s="57">
        <f t="shared" si="790"/>
        <v>116502.15917856181</v>
      </c>
      <c r="MS170" s="199">
        <f t="shared" si="890"/>
        <v>10000</v>
      </c>
      <c r="MT170" s="468">
        <f t="shared" si="891"/>
        <v>-889.32945707741396</v>
      </c>
      <c r="MU170" s="46">
        <f t="shared" si="791"/>
        <v>-1076.608661999408</v>
      </c>
      <c r="MV170" s="46">
        <f t="shared" si="792"/>
        <v>-1076.608661999408</v>
      </c>
      <c r="MW170" s="48"/>
      <c r="MY170" s="45">
        <v>109</v>
      </c>
      <c r="MZ170" s="46">
        <f t="shared" si="793"/>
        <v>1076.608661999408</v>
      </c>
      <c r="NA170" s="46">
        <f t="shared" ref="NA170:NA181" si="1053">IF(MY170&gt;$BD$10,0,IF(MY170&gt;$B$7,0,(TRUNC(NE169*$AT$36*$L$7/12,2))+(TRUNC(NE169*$AV$36*$M$7/12,2))))</f>
        <v>0</v>
      </c>
      <c r="NB170" s="128">
        <f t="shared" si="794"/>
        <v>1076.608661999408</v>
      </c>
      <c r="NC170" s="46">
        <f t="shared" si="795"/>
        <v>212.45173422731742</v>
      </c>
      <c r="ND170" s="46">
        <f t="shared" si="796"/>
        <v>864.15692777209063</v>
      </c>
      <c r="NE170" s="51">
        <f t="shared" si="797"/>
        <v>126606.88360861836</v>
      </c>
      <c r="NF170" s="153">
        <f t="shared" si="892"/>
        <v>10000</v>
      </c>
      <c r="NG170" s="45">
        <v>109</v>
      </c>
      <c r="NH170" s="46">
        <f t="shared" si="798"/>
        <v>1076.6099999999999</v>
      </c>
      <c r="NI170" s="46">
        <f t="shared" ref="NI170:NI181" si="1054">IF(NG170&gt;$BD$10,0,IF(NG170&gt;$B$7,0,(TRUNC(NM169*$AT$36*$L$7/12,2))+(TRUNC(NM169*$AV$36*$M$7/12,2))))</f>
        <v>0</v>
      </c>
      <c r="NJ170" s="128">
        <f t="shared" si="893"/>
        <v>1076.6099999999999</v>
      </c>
      <c r="NK170" s="46">
        <f t="shared" si="894"/>
        <v>212.45145283493687</v>
      </c>
      <c r="NL170" s="46">
        <f t="shared" si="799"/>
        <v>864.15854716506306</v>
      </c>
      <c r="NM170" s="51">
        <f t="shared" si="800"/>
        <v>126606.71315379707</v>
      </c>
      <c r="NN170" s="58">
        <f t="shared" si="801"/>
        <v>888.78037499999857</v>
      </c>
      <c r="NO170" s="52">
        <f t="shared" ref="NO170:NO181" si="1055">IF(NG170&gt;$BD$10,0,IF(AND($H$7="Oui",NG170&gt;$I$7),0,IF(NG170&gt;$B$7,0,(TRUNC(NQ169*$AT$36/12,2))+(TRUNC(NQ169*$AV$36/12,2)))))</f>
        <v>0</v>
      </c>
      <c r="NP170" s="51">
        <f t="shared" si="802"/>
        <v>888.78037499999857</v>
      </c>
      <c r="NQ170" s="57">
        <f t="shared" si="803"/>
        <v>116564.57912500019</v>
      </c>
      <c r="NR170" s="153">
        <f t="shared" si="895"/>
        <v>10000</v>
      </c>
      <c r="NS170" s="469">
        <f t="shared" si="804"/>
        <v>-888.78037499999857</v>
      </c>
      <c r="NT170" s="46">
        <f t="shared" si="805"/>
        <v>-1076.6099999999999</v>
      </c>
      <c r="NU170" s="46">
        <f t="shared" si="806"/>
        <v>-1076.6099999999999</v>
      </c>
      <c r="NV170" s="48"/>
      <c r="NX170" s="45">
        <v>109</v>
      </c>
      <c r="NY170" s="46">
        <f t="shared" si="807"/>
        <v>1076.6456011701148</v>
      </c>
      <c r="NZ170" s="46">
        <f t="shared" ref="NZ170:NZ181" si="1056">IF(NX170&gt;$BD$10,0,IF(AND($H$7="Oui",NX170&gt;$I$7),0,IF(NX170&gt;$B$7,0,(TRUNC(OE170*$AX$36*$L$7/12,2))+(TRUNC(OE170*$AZ$36*$M$7/12,2)))))</f>
        <v>0</v>
      </c>
      <c r="OA170" s="46">
        <f t="shared" si="808"/>
        <v>1076.6456011701148</v>
      </c>
      <c r="OB170" s="46">
        <f t="shared" si="809"/>
        <v>212.45902358988198</v>
      </c>
      <c r="OC170" s="46">
        <f t="shared" si="810"/>
        <v>864.18657758023278</v>
      </c>
      <c r="OD170" s="51">
        <f t="shared" si="811"/>
        <v>126611.22757634895</v>
      </c>
      <c r="OE170" s="150">
        <f>$BQ$169</f>
        <v>119793.32039466912</v>
      </c>
      <c r="OF170" s="153">
        <f t="shared" si="896"/>
        <v>10000</v>
      </c>
      <c r="OG170" s="58">
        <f t="shared" si="812"/>
        <v>889.48383333333379</v>
      </c>
      <c r="OH170" s="241">
        <f>IF(AND($H$7="Oui",NX170&gt;$I$7),0,IF(NX170&gt;$B$7,0,(TRUNC(OK170*$AX$36/12,2))+(TRUNC(OK170*$AZ$36/12,2))))</f>
        <v>0</v>
      </c>
      <c r="OI170" s="51">
        <f t="shared" si="813"/>
        <v>889.48383333333379</v>
      </c>
      <c r="OJ170" s="51">
        <f t="shared" si="814"/>
        <v>116522.38216666659</v>
      </c>
      <c r="OK170" s="150">
        <f>$BV$169</f>
        <v>109999.99999999933</v>
      </c>
      <c r="OL170" s="153">
        <f t="shared" si="897"/>
        <v>10000</v>
      </c>
      <c r="OM170" s="468">
        <f t="shared" si="898"/>
        <v>-889.48383333333379</v>
      </c>
      <c r="ON170" s="46">
        <f t="shared" si="899"/>
        <v>-1076.6456011701148</v>
      </c>
      <c r="OO170" s="46">
        <f t="shared" si="815"/>
        <v>-1076.6456011701148</v>
      </c>
      <c r="OP170" s="48"/>
      <c r="OR170" s="45">
        <v>109</v>
      </c>
      <c r="OS170" s="46">
        <f t="shared" si="816"/>
        <v>1076.765700416463</v>
      </c>
      <c r="OT170" s="46">
        <f t="shared" ref="OT170:OT181" si="1057">IF(OR170&gt;$BD$10,0,IF(OR170&gt;$B$7,0,(TRUNC(OY170*$BB$36*$L$7/12,2))+(TRUNC(OY170*$BD$36*$M$7/12,2))))</f>
        <v>0</v>
      </c>
      <c r="OU170" s="128">
        <f t="shared" si="817"/>
        <v>1076.765700416463</v>
      </c>
      <c r="OV170" s="46">
        <f t="shared" si="818"/>
        <v>212.48272328139208</v>
      </c>
      <c r="OW170" s="46">
        <f t="shared" si="819"/>
        <v>864.28297713507095</v>
      </c>
      <c r="OX170" s="51">
        <f t="shared" si="820"/>
        <v>126625.35099170019</v>
      </c>
      <c r="OY170" s="149">
        <f>$GJ$169</f>
        <v>121009.11528112734</v>
      </c>
      <c r="OZ170" s="153">
        <f t="shared" si="900"/>
        <v>10000</v>
      </c>
      <c r="PA170" s="45">
        <v>109</v>
      </c>
      <c r="PB170" s="46">
        <f t="shared" si="821"/>
        <v>1076.765700416463</v>
      </c>
      <c r="PC170" s="46">
        <f>IF(PA170&gt;$B$7,0,(TRUNC(PH170*$BB$36*$L$7/12,2))+(TRUNC(PH170*$BD$36*$M$7/12,2)))</f>
        <v>0</v>
      </c>
      <c r="PD170" s="128">
        <f t="shared" si="822"/>
        <v>1076.765700416463</v>
      </c>
      <c r="PE170" s="46">
        <f t="shared" si="823"/>
        <v>212.48272328139208</v>
      </c>
      <c r="PF170" s="46">
        <f t="shared" si="824"/>
        <v>864.28297713507095</v>
      </c>
      <c r="PG170" s="51">
        <f t="shared" si="825"/>
        <v>126625.35099170019</v>
      </c>
      <c r="PH170" s="150">
        <f>$GS$169</f>
        <v>121008.83082745242</v>
      </c>
      <c r="PI170" s="688">
        <f t="shared" si="826"/>
        <v>889.6533333333341</v>
      </c>
      <c r="PJ170" s="52">
        <f>IF(AND($H$7="Oui",PA170&gt;$I$7),0,IF(PA170&gt;$B$7,0,(TRUNC(PM170*$BB$36/12,2))+(TRUNC(PM170*$BD$36/12,2))))</f>
        <v>0</v>
      </c>
      <c r="PK170" s="51">
        <f t="shared" si="827"/>
        <v>889.6533333333341</v>
      </c>
      <c r="PL170" s="57">
        <f t="shared" si="828"/>
        <v>116544.58666666699</v>
      </c>
      <c r="PM170" s="150">
        <f>$GX$169</f>
        <v>111413.39600000012</v>
      </c>
      <c r="PN170" s="153">
        <f t="shared" si="901"/>
        <v>10000</v>
      </c>
      <c r="PO170" s="469">
        <f t="shared" si="829"/>
        <v>-889.6533333333341</v>
      </c>
      <c r="PP170" s="46">
        <f t="shared" si="830"/>
        <v>-1076.765700416463</v>
      </c>
      <c r="PQ170" s="46">
        <f t="shared" si="831"/>
        <v>-1076.765700416463</v>
      </c>
      <c r="PR170" s="48"/>
    </row>
    <row r="171" spans="2:434" hidden="1" x14ac:dyDescent="0.3">
      <c r="B171" s="45">
        <v>110</v>
      </c>
      <c r="C171" s="46">
        <f t="shared" si="596"/>
        <v>1111.77</v>
      </c>
      <c r="D171" s="46">
        <f t="shared" si="597"/>
        <v>100</v>
      </c>
      <c r="E171" s="46">
        <f t="shared" si="598"/>
        <v>1011.77</v>
      </c>
      <c r="F171" s="46">
        <f t="shared" si="599"/>
        <v>198.30200988110039</v>
      </c>
      <c r="G171" s="46">
        <f t="shared" si="600"/>
        <v>813.46799011889959</v>
      </c>
      <c r="H171" s="51">
        <f t="shared" si="601"/>
        <v>118167.73793854134</v>
      </c>
      <c r="I171" s="58">
        <f t="shared" si="602"/>
        <v>933.33333333333337</v>
      </c>
      <c r="J171" s="52">
        <f t="shared" si="603"/>
        <v>100</v>
      </c>
      <c r="K171" s="51">
        <f t="shared" si="604"/>
        <v>833.33333333333337</v>
      </c>
      <c r="L171" s="57">
        <f t="shared" si="605"/>
        <v>108333.33333333267</v>
      </c>
      <c r="M171" s="468">
        <f t="shared" si="832"/>
        <v>-933.33333333333337</v>
      </c>
      <c r="N171" s="46">
        <f t="shared" si="833"/>
        <v>-1111.77</v>
      </c>
      <c r="O171" s="47"/>
      <c r="P171" s="46">
        <f t="shared" si="834"/>
        <v>-1011.77</v>
      </c>
      <c r="Q171" s="48"/>
      <c r="R171" s="29"/>
      <c r="S171" s="29"/>
      <c r="T171" s="45">
        <v>110</v>
      </c>
      <c r="U171" s="46">
        <f t="shared" si="606"/>
        <v>1122.9100000000001</v>
      </c>
      <c r="V171" s="46">
        <f t="shared" si="607"/>
        <v>111.14</v>
      </c>
      <c r="W171" s="46">
        <f t="shared" si="835"/>
        <v>1011.77</v>
      </c>
      <c r="X171" s="46">
        <f t="shared" si="608"/>
        <v>198.30200988110039</v>
      </c>
      <c r="Y171" s="46">
        <f t="shared" si="609"/>
        <v>813.46799011889959</v>
      </c>
      <c r="Z171" s="51">
        <f t="shared" si="610"/>
        <v>118167.73793854134</v>
      </c>
      <c r="AA171" s="58">
        <f t="shared" si="611"/>
        <v>935.29333333333341</v>
      </c>
      <c r="AB171" s="52">
        <f t="shared" si="612"/>
        <v>101.96</v>
      </c>
      <c r="AC171" s="51">
        <f t="shared" si="613"/>
        <v>833.33333333333337</v>
      </c>
      <c r="AD171" s="57">
        <f t="shared" si="614"/>
        <v>108333.33333333267</v>
      </c>
      <c r="AE171" s="468">
        <f t="shared" si="836"/>
        <v>-935.29333333333341</v>
      </c>
      <c r="AF171" s="46">
        <f t="shared" si="615"/>
        <v>-1122.9100000000001</v>
      </c>
      <c r="AG171" s="47"/>
      <c r="AH171" s="46">
        <f t="shared" si="837"/>
        <v>-1011.77</v>
      </c>
      <c r="AI171" s="48"/>
      <c r="AJ171" s="29"/>
      <c r="AK171" s="45">
        <v>110</v>
      </c>
      <c r="AL171" s="46">
        <f t="shared" si="616"/>
        <v>1117.72</v>
      </c>
      <c r="AM171" s="46"/>
      <c r="AN171" s="46"/>
      <c r="AO171" s="46">
        <f t="shared" si="617"/>
        <v>112.28</v>
      </c>
      <c r="AP171" s="128">
        <f t="shared" si="618"/>
        <v>1005.44</v>
      </c>
      <c r="AQ171" s="128"/>
      <c r="AR171" s="128"/>
      <c r="AS171" s="46">
        <f t="shared" si="619"/>
        <v>206.96794508433416</v>
      </c>
      <c r="AT171" s="46">
        <f t="shared" si="620"/>
        <v>798.47205491566592</v>
      </c>
      <c r="AU171" s="51"/>
      <c r="AV171" s="51"/>
      <c r="AW171" s="51">
        <f t="shared" si="621"/>
        <v>123382.29499568483</v>
      </c>
      <c r="AX171" s="58">
        <f t="shared" si="622"/>
        <v>927.38215694565588</v>
      </c>
      <c r="AY171" s="52"/>
      <c r="AZ171" s="52"/>
      <c r="BA171" s="52">
        <f t="shared" si="623"/>
        <v>103.54</v>
      </c>
      <c r="BB171" s="51">
        <f t="shared" si="624"/>
        <v>823.84215694565592</v>
      </c>
      <c r="BC171" s="51"/>
      <c r="BD171" s="51"/>
      <c r="BE171" s="57">
        <f t="shared" si="625"/>
        <v>113696.78273597782</v>
      </c>
      <c r="BF171" s="468">
        <f t="shared" si="626"/>
        <v>-927.38215694565588</v>
      </c>
      <c r="BG171" s="46">
        <f t="shared" si="627"/>
        <v>-1117.72</v>
      </c>
      <c r="BH171" s="46">
        <f t="shared" si="628"/>
        <v>-1005.44</v>
      </c>
      <c r="BI171" s="48"/>
      <c r="BJ171" s="12"/>
      <c r="BK171" s="45">
        <v>110</v>
      </c>
      <c r="BL171" s="46">
        <f t="shared" si="838"/>
        <v>1119.0899999999999</v>
      </c>
      <c r="BM171" s="46">
        <f t="shared" si="839"/>
        <v>107.32</v>
      </c>
      <c r="BN171" s="46">
        <f t="shared" si="840"/>
        <v>1011.77</v>
      </c>
      <c r="BO171" s="46">
        <f t="shared" si="629"/>
        <v>198.30200988110039</v>
      </c>
      <c r="BP171" s="46">
        <f t="shared" si="630"/>
        <v>813.46799011889959</v>
      </c>
      <c r="BQ171" s="51">
        <f t="shared" si="631"/>
        <v>118167.73793854134</v>
      </c>
      <c r="BR171" s="57">
        <f t="shared" ref="BR171:BR181" si="1058">$BQ$169</f>
        <v>119793.32039466912</v>
      </c>
      <c r="BS171" s="58">
        <f t="shared" si="632"/>
        <v>931.87333333333333</v>
      </c>
      <c r="BT171" s="52">
        <f t="shared" si="841"/>
        <v>98.54</v>
      </c>
      <c r="BU171" s="51">
        <f t="shared" si="633"/>
        <v>833.33333333333337</v>
      </c>
      <c r="BV171" s="51">
        <f t="shared" si="634"/>
        <v>108333.33333333267</v>
      </c>
      <c r="BW171" s="153">
        <f t="shared" ref="BW171:BW181" si="1059">$BV$169</f>
        <v>109999.99999999933</v>
      </c>
      <c r="BX171" s="468">
        <f t="shared" si="842"/>
        <v>-931.87333333333333</v>
      </c>
      <c r="BY171" s="46">
        <f t="shared" si="843"/>
        <v>-1119.0899999999999</v>
      </c>
      <c r="BZ171" s="46">
        <f t="shared" si="635"/>
        <v>-1011.77</v>
      </c>
      <c r="CA171" s="48"/>
      <c r="CB171" s="29"/>
      <c r="CC171" s="45">
        <v>110</v>
      </c>
      <c r="CD171" s="128">
        <f t="shared" si="636"/>
        <v>1117.6300000000001</v>
      </c>
      <c r="CE171" s="46">
        <f t="shared" si="844"/>
        <v>108.7</v>
      </c>
      <c r="CF171" s="128">
        <f t="shared" si="637"/>
        <v>1008.93</v>
      </c>
      <c r="CG171" s="46">
        <f t="shared" si="845"/>
        <v>206.54186677578548</v>
      </c>
      <c r="CH171" s="46">
        <f t="shared" si="638"/>
        <v>802.38813322421447</v>
      </c>
      <c r="CI171" s="51">
        <f t="shared" si="639"/>
        <v>123122.73193224707</v>
      </c>
      <c r="CJ171" s="199">
        <f t="shared" ref="CJ171:CJ181" si="1060">$CR$169</f>
        <v>124726.17311028748</v>
      </c>
      <c r="CK171" s="153">
        <f t="shared" si="846"/>
        <v>10000</v>
      </c>
      <c r="CL171" s="45">
        <v>110</v>
      </c>
      <c r="CM171" s="46">
        <f t="shared" si="847"/>
        <v>1117.6300000000001</v>
      </c>
      <c r="CN171" s="128">
        <f t="shared" si="640"/>
        <v>108.7</v>
      </c>
      <c r="CO171" s="128">
        <f t="shared" si="641"/>
        <v>1008.93</v>
      </c>
      <c r="CP171" s="46">
        <f t="shared" si="642"/>
        <v>206.54186677578548</v>
      </c>
      <c r="CQ171" s="46">
        <f t="shared" si="643"/>
        <v>802.38813322421447</v>
      </c>
      <c r="CR171" s="51">
        <f t="shared" si="644"/>
        <v>123122.73193224707</v>
      </c>
      <c r="CS171" s="153">
        <f t="shared" ref="CS171:CS181" si="1061">$CR$169</f>
        <v>124726.17311028748</v>
      </c>
      <c r="CT171" s="58">
        <f t="shared" si="645"/>
        <v>927.86033333333398</v>
      </c>
      <c r="CU171" s="52">
        <f t="shared" si="848"/>
        <v>100.34</v>
      </c>
      <c r="CV171" s="51">
        <f t="shared" si="849"/>
        <v>827.52033333333395</v>
      </c>
      <c r="CW171" s="51">
        <f t="shared" si="646"/>
        <v>113473.24333333303</v>
      </c>
      <c r="CX171" s="57">
        <f t="shared" ref="CX171:CX181" si="1062">$CW$169</f>
        <v>115128.28399999969</v>
      </c>
      <c r="CY171" s="153">
        <f t="shared" si="850"/>
        <v>10000</v>
      </c>
      <c r="CZ171" s="479">
        <f t="shared" si="647"/>
        <v>-927.86033333333398</v>
      </c>
      <c r="DA171" s="46">
        <f t="shared" si="851"/>
        <v>-1117.6300000000001</v>
      </c>
      <c r="DB171" s="46">
        <f t="shared" si="852"/>
        <v>-1008.93</v>
      </c>
      <c r="DC171" s="48"/>
      <c r="DE171" s="45">
        <v>110</v>
      </c>
      <c r="DF171" s="46">
        <f t="shared" si="648"/>
        <v>1115.0999999999999</v>
      </c>
      <c r="DG171" s="46">
        <f t="shared" ref="DG171:DG181" si="1063">IF(AND($H$7="Oui",DE171&gt;$I$7),0,IF(DE171&gt;$B$7,0,(TRUNC($C$7*$P$36*$L$7/12,2))+(TRUNC($C$7*$Q$36*$M$7/12,2))))</f>
        <v>103.33</v>
      </c>
      <c r="DH171" s="46">
        <f t="shared" si="649"/>
        <v>1011.77</v>
      </c>
      <c r="DI171" s="46">
        <f t="shared" si="650"/>
        <v>198.30200988110039</v>
      </c>
      <c r="DJ171" s="46">
        <f t="shared" si="651"/>
        <v>813.46799011889959</v>
      </c>
      <c r="DK171" s="51">
        <f t="shared" si="652"/>
        <v>118167.73793854134</v>
      </c>
      <c r="DL171" s="58">
        <f t="shared" si="653"/>
        <v>936.66333333333341</v>
      </c>
      <c r="DM171" s="52">
        <f t="shared" ref="DM171:DM181" si="1064">IF(AND($H$7="Oui",DE171&gt;$I$7),0,IF(DE171&gt;$B$7,0,(TRUNC($C$7*$P$36/12,2))+(TRUNC($C$7*$Q$36/12,2))))</f>
        <v>103.33</v>
      </c>
      <c r="DN171" s="51">
        <f t="shared" si="654"/>
        <v>833.33333333333337</v>
      </c>
      <c r="DO171" s="57">
        <f t="shared" si="655"/>
        <v>108333.33333333267</v>
      </c>
      <c r="DP171" s="468">
        <f t="shared" si="853"/>
        <v>-936.66333333333341</v>
      </c>
      <c r="DQ171" s="46">
        <f t="shared" si="854"/>
        <v>-1115.0999999999999</v>
      </c>
      <c r="DR171" s="47"/>
      <c r="DS171" s="46">
        <f t="shared" si="855"/>
        <v>-1011.77</v>
      </c>
      <c r="DT171" s="48"/>
      <c r="DU171" s="29"/>
      <c r="DV171" s="45">
        <v>110</v>
      </c>
      <c r="DW171" s="46">
        <f t="shared" si="856"/>
        <v>1073.23</v>
      </c>
      <c r="DX171" s="46">
        <f t="shared" ref="DX171:DX181" si="1065">IF(AND($H$7="Oui",DV171&gt;$I$7),0,IF(DV171&gt;$B$7,0,(TRUNC(EB170*$R$36*$L$7/12,2))+(TRUNC(EB170*$S$36*$M$7/12,2))))</f>
        <v>61.459999999999994</v>
      </c>
      <c r="DY171" s="46">
        <f t="shared" si="857"/>
        <v>1011.77</v>
      </c>
      <c r="DZ171" s="46">
        <f t="shared" si="656"/>
        <v>198.30200988110039</v>
      </c>
      <c r="EA171" s="46">
        <f t="shared" si="657"/>
        <v>813.46799011889959</v>
      </c>
      <c r="EB171" s="51">
        <f t="shared" si="658"/>
        <v>118167.73793854134</v>
      </c>
      <c r="EC171" s="58">
        <f t="shared" si="659"/>
        <v>889.73333333333335</v>
      </c>
      <c r="ED171" s="52">
        <f t="shared" ref="ED171:ED181" si="1066">IF(AND($H$7="Oui",DV171&gt;$I$7),0,IF(DV171&gt;$B$7,0,(TRUNC(EF170*$R$36/12,2))+(TRUNC(EF170*$S$36/12,2))))</f>
        <v>56.4</v>
      </c>
      <c r="EE171" s="51">
        <f t="shared" si="660"/>
        <v>833.33333333333337</v>
      </c>
      <c r="EF171" s="57">
        <f t="shared" si="661"/>
        <v>108333.33333333267</v>
      </c>
      <c r="EG171" s="468">
        <f t="shared" si="858"/>
        <v>-889.73333333333335</v>
      </c>
      <c r="EH171" s="46">
        <f t="shared" si="859"/>
        <v>-1073.23</v>
      </c>
      <c r="EI171" s="47"/>
      <c r="EJ171" s="46">
        <f t="shared" si="860"/>
        <v>-1011.77</v>
      </c>
      <c r="EK171" s="48"/>
      <c r="EL171" s="29"/>
      <c r="EM171" s="45">
        <v>110</v>
      </c>
      <c r="EN171" s="46">
        <f t="shared" si="1043"/>
        <v>1058.0868689014749</v>
      </c>
      <c r="EO171" s="46">
        <f t="shared" ref="EO171:EO181" si="1067">IF(EM171&gt;$B$7,0,(TRUNC(ES170*$T$36*$L$7/12,2))+(TRUNC(ES170*$U$36*$M$7/12,2)))</f>
        <v>62.14</v>
      </c>
      <c r="EP171" s="128">
        <f t="shared" si="662"/>
        <v>995.94686890147489</v>
      </c>
      <c r="EQ171" s="46">
        <f t="shared" si="663"/>
        <v>200.46931506435035</v>
      </c>
      <c r="ER171" s="46">
        <f t="shared" si="664"/>
        <v>795.47755383712456</v>
      </c>
      <c r="ES171" s="51">
        <f t="shared" si="665"/>
        <v>119486.11148477309</v>
      </c>
      <c r="ET171" s="153">
        <f t="shared" si="861"/>
        <v>10000</v>
      </c>
      <c r="EU171" s="45">
        <v>110</v>
      </c>
      <c r="EV171" s="46">
        <f t="shared" si="666"/>
        <v>1058.0899999999999</v>
      </c>
      <c r="EW171" s="46">
        <f t="shared" ref="EW171:EW181" si="1068">IF(EU171&gt;$B$7,0,(TRUNC(FA170*$T$36*$L$7/12,2))+(TRUNC(FA170*$U$36*$M$7/12,2)))</f>
        <v>62.14</v>
      </c>
      <c r="EX171" s="128">
        <f t="shared" si="667"/>
        <v>995.95</v>
      </c>
      <c r="EY171" s="46">
        <f t="shared" si="668"/>
        <v>200.46867408721906</v>
      </c>
      <c r="EZ171" s="46">
        <f t="shared" si="669"/>
        <v>795.48132591278102</v>
      </c>
      <c r="FA171" s="51">
        <f t="shared" si="670"/>
        <v>119485.72312641866</v>
      </c>
      <c r="FB171" s="58">
        <f t="shared" si="671"/>
        <v>874.86920833333363</v>
      </c>
      <c r="FC171" s="52">
        <f t="shared" ref="FC171:FC181" si="1069">IF(AND($H$7="Oui",EU171&gt;$I$7),0,IF(EU171&gt;$B$7,0,(TRUNC(FE170*$T$36/12,2))+(TRUNC(FE170*$U$36/12,2))))</f>
        <v>57.16</v>
      </c>
      <c r="FD171" s="51">
        <f t="shared" si="862"/>
        <v>817.70920833333366</v>
      </c>
      <c r="FE171" s="57">
        <f t="shared" si="672"/>
        <v>109823.49708333318</v>
      </c>
      <c r="FF171" s="153">
        <f t="shared" si="863"/>
        <v>10000</v>
      </c>
      <c r="FG171" s="469">
        <f t="shared" si="673"/>
        <v>-874.86920833333363</v>
      </c>
      <c r="FH171" s="46">
        <f t="shared" si="674"/>
        <v>-1058.0899999999999</v>
      </c>
      <c r="FI171" s="46">
        <f t="shared" si="675"/>
        <v>-995.95</v>
      </c>
      <c r="FJ171" s="48"/>
      <c r="FL171" s="45">
        <v>110</v>
      </c>
      <c r="FM171" s="46">
        <f t="shared" si="864"/>
        <v>1073.6500000000001</v>
      </c>
      <c r="FN171" s="46">
        <f t="shared" si="1044"/>
        <v>61.88</v>
      </c>
      <c r="FO171" s="46">
        <f t="shared" si="865"/>
        <v>1011.77</v>
      </c>
      <c r="FP171" s="46">
        <f t="shared" si="676"/>
        <v>198.30200988110039</v>
      </c>
      <c r="FQ171" s="46">
        <f t="shared" si="677"/>
        <v>813.46799011889959</v>
      </c>
      <c r="FR171" s="51">
        <f t="shared" si="678"/>
        <v>118167.73793854134</v>
      </c>
      <c r="FS171" s="57">
        <f t="shared" ref="FS171:FS181" si="1070">$BQ$169</f>
        <v>119793.32039466912</v>
      </c>
      <c r="FT171" s="58">
        <f t="shared" si="679"/>
        <v>890.15333333333342</v>
      </c>
      <c r="FU171" s="241">
        <f t="shared" si="1045"/>
        <v>56.819999999999993</v>
      </c>
      <c r="FV171" s="51">
        <f t="shared" si="680"/>
        <v>833.33333333333337</v>
      </c>
      <c r="FW171" s="51">
        <f t="shared" si="681"/>
        <v>108333.33333333267</v>
      </c>
      <c r="FX171" s="153">
        <f t="shared" ref="FX171:FX181" si="1071">$BV$169</f>
        <v>109999.99999999933</v>
      </c>
      <c r="FY171" s="468">
        <f t="shared" si="866"/>
        <v>-890.15333333333342</v>
      </c>
      <c r="FZ171" s="46">
        <f t="shared" si="867"/>
        <v>-1073.6500000000001</v>
      </c>
      <c r="GA171" s="46">
        <f t="shared" si="682"/>
        <v>-1011.77</v>
      </c>
      <c r="GB171" s="48"/>
      <c r="GD171" s="45">
        <v>110</v>
      </c>
      <c r="GE171" s="46">
        <f t="shared" si="1046"/>
        <v>1060.0875939185617</v>
      </c>
      <c r="GF171" s="128">
        <f t="shared" ref="GF171:GF181" si="1072">IF(AND($H$7="Oui",GD171&gt;$I$7),0,IF(GD171&gt;$B$7,0,(TRUNC(GK171*$X$36*$L$7/12,2))+(TRUNC(GK171*$Y$36*$M$7/12,2))))</f>
        <v>62.51</v>
      </c>
      <c r="GG171" s="128">
        <f t="shared" si="1042"/>
        <v>997.57759391856166</v>
      </c>
      <c r="GH171" s="46">
        <f t="shared" si="684"/>
        <v>200.35536591001778</v>
      </c>
      <c r="GI171" s="46">
        <f t="shared" si="685"/>
        <v>797.22222800854388</v>
      </c>
      <c r="GJ171" s="51">
        <f t="shared" si="686"/>
        <v>119415.99731800212</v>
      </c>
      <c r="GK171" s="51">
        <f t="shared" ref="GK171:GK181" si="1073">$GJ$169</f>
        <v>121009.11528112734</v>
      </c>
      <c r="GL171" s="153">
        <f t="shared" si="868"/>
        <v>10000</v>
      </c>
      <c r="GM171" s="45">
        <v>110</v>
      </c>
      <c r="GN171" s="46">
        <f t="shared" si="687"/>
        <v>1060.0899999999999</v>
      </c>
      <c r="GO171" s="46">
        <f t="shared" si="1047"/>
        <v>62.51</v>
      </c>
      <c r="GP171" s="128">
        <f t="shared" si="869"/>
        <v>997.58</v>
      </c>
      <c r="GQ171" s="46">
        <f t="shared" si="688"/>
        <v>200.35488702027476</v>
      </c>
      <c r="GR171" s="46">
        <f t="shared" si="689"/>
        <v>797.22511297972528</v>
      </c>
      <c r="GS171" s="51">
        <f t="shared" si="690"/>
        <v>119415.70709918512</v>
      </c>
      <c r="GT171" s="57">
        <f t="shared" ref="GT171:GT181" si="1074">$GS$169</f>
        <v>121008.83082745242</v>
      </c>
      <c r="GU171" s="58">
        <f t="shared" si="691"/>
        <v>876.92633333333197</v>
      </c>
      <c r="GV171" s="52">
        <f t="shared" si="1048"/>
        <v>57.56</v>
      </c>
      <c r="GW171" s="51">
        <f t="shared" si="870"/>
        <v>819.36633333333202</v>
      </c>
      <c r="GX171" s="57">
        <f t="shared" si="692"/>
        <v>109774.66333333345</v>
      </c>
      <c r="GY171" s="57">
        <f t="shared" ref="GY171:GY181" si="1075">$GX$169</f>
        <v>111413.39600000012</v>
      </c>
      <c r="GZ171" s="153">
        <f t="shared" si="871"/>
        <v>10000</v>
      </c>
      <c r="HA171" s="469">
        <f t="shared" si="693"/>
        <v>-876.92633333333197</v>
      </c>
      <c r="HB171" s="46">
        <f t="shared" si="694"/>
        <v>-1060.0899999999999</v>
      </c>
      <c r="HC171" s="46">
        <f t="shared" si="695"/>
        <v>-997.58</v>
      </c>
      <c r="HD171" s="48"/>
      <c r="HF171" s="45">
        <v>110</v>
      </c>
      <c r="HG171" s="46">
        <f t="shared" si="696"/>
        <v>1123.8775326810628</v>
      </c>
      <c r="HH171" s="46">
        <f t="shared" si="697"/>
        <v>0</v>
      </c>
      <c r="HI171" s="46">
        <f t="shared" si="698"/>
        <v>1123.8775326810628</v>
      </c>
      <c r="HJ171" s="46">
        <f t="shared" si="699"/>
        <v>220.27600339359364</v>
      </c>
      <c r="HK171" s="46">
        <f t="shared" si="700"/>
        <v>903.60152928746913</v>
      </c>
      <c r="HL171" s="51">
        <f t="shared" si="701"/>
        <v>131262.0005068687</v>
      </c>
      <c r="HM171" s="153">
        <f t="shared" si="872"/>
        <v>10000</v>
      </c>
      <c r="HN171" s="58">
        <f t="shared" si="702"/>
        <v>933.33333333333724</v>
      </c>
      <c r="HO171" s="52">
        <f t="shared" si="703"/>
        <v>0</v>
      </c>
      <c r="HP171" s="51">
        <f t="shared" si="704"/>
        <v>933.33333333333724</v>
      </c>
      <c r="HQ171" s="57">
        <f t="shared" si="705"/>
        <v>121333.33333333227</v>
      </c>
      <c r="HR171" s="153">
        <f t="shared" si="873"/>
        <v>10000</v>
      </c>
      <c r="HS171" s="468">
        <f t="shared" si="706"/>
        <v>-933.33333333333724</v>
      </c>
      <c r="HT171" s="46">
        <f t="shared" si="707"/>
        <v>-1123.8775326810628</v>
      </c>
      <c r="HU171" s="46">
        <f t="shared" si="708"/>
        <v>-1123.8775326810628</v>
      </c>
      <c r="HV171" s="48"/>
      <c r="HW171" s="29"/>
      <c r="HX171" s="45">
        <v>110</v>
      </c>
      <c r="HY171" s="128">
        <f t="shared" si="709"/>
        <v>1124.3399999999999</v>
      </c>
      <c r="HZ171" s="46">
        <f t="shared" si="710"/>
        <v>0</v>
      </c>
      <c r="IA171" s="46">
        <f t="shared" si="711"/>
        <v>1124.3399999999999</v>
      </c>
      <c r="IB171" s="46">
        <f t="shared" si="712"/>
        <v>220.37281444455877</v>
      </c>
      <c r="IC171" s="46">
        <f t="shared" si="713"/>
        <v>903.96718555544112</v>
      </c>
      <c r="ID171" s="51">
        <f t="shared" si="714"/>
        <v>131319.72148117982</v>
      </c>
      <c r="IE171" s="153">
        <f t="shared" si="874"/>
        <v>10000</v>
      </c>
      <c r="IF171" s="58">
        <f t="shared" si="715"/>
        <v>930.14625019664186</v>
      </c>
      <c r="IG171" s="52">
        <f t="shared" si="716"/>
        <v>0</v>
      </c>
      <c r="IH171" s="51">
        <f t="shared" si="717"/>
        <v>930.14625019664186</v>
      </c>
      <c r="II171" s="57">
        <f t="shared" si="875"/>
        <v>120919.01247836943</v>
      </c>
      <c r="IJ171" s="153">
        <f t="shared" si="876"/>
        <v>10000</v>
      </c>
      <c r="IK171" s="468">
        <f t="shared" si="718"/>
        <v>-930.14625019664186</v>
      </c>
      <c r="IL171" s="46">
        <f t="shared" si="719"/>
        <v>-1124.3399999999999</v>
      </c>
      <c r="IM171" s="46">
        <f t="shared" si="720"/>
        <v>-1124.3399999999999</v>
      </c>
      <c r="IN171" s="48"/>
      <c r="IO171" s="53">
        <f t="shared" si="721"/>
        <v>0</v>
      </c>
      <c r="IQ171" s="45">
        <v>110</v>
      </c>
      <c r="IR171" s="128">
        <f t="shared" si="722"/>
        <v>1126.4568749999989</v>
      </c>
      <c r="IS171" s="128">
        <f t="shared" si="723"/>
        <v>0</v>
      </c>
      <c r="IT171" s="128">
        <f t="shared" si="724"/>
        <v>1126.4568749999989</v>
      </c>
      <c r="IU171" s="46">
        <f t="shared" si="902"/>
        <v>220.78</v>
      </c>
      <c r="IV171" s="46">
        <f t="shared" si="725"/>
        <v>905.67687499999897</v>
      </c>
      <c r="IW171" s="51">
        <f t="shared" si="726"/>
        <v>131563.23375000022</v>
      </c>
      <c r="IX171" s="199">
        <f t="shared" si="877"/>
        <v>10000</v>
      </c>
      <c r="IY171" s="128">
        <f t="shared" si="727"/>
        <v>0</v>
      </c>
      <c r="IZ171" s="408">
        <f t="shared" si="728"/>
        <v>0</v>
      </c>
      <c r="JA171" s="58">
        <f t="shared" si="729"/>
        <v>931.95916666666494</v>
      </c>
      <c r="JB171" s="52">
        <f t="shared" si="730"/>
        <v>0</v>
      </c>
      <c r="JC171" s="51">
        <f t="shared" si="731"/>
        <v>931.95916666666494</v>
      </c>
      <c r="JD171" s="57">
        <f t="shared" si="732"/>
        <v>121154.69166666677</v>
      </c>
      <c r="JE171" s="280">
        <f t="shared" si="733"/>
        <v>10000</v>
      </c>
      <c r="JF171" s="280">
        <f t="shared" si="734"/>
        <v>0</v>
      </c>
      <c r="JG171" s="468">
        <f t="shared" si="735"/>
        <v>-931.95916666666494</v>
      </c>
      <c r="JH171" s="46">
        <f t="shared" si="736"/>
        <v>-1126.4568749999989</v>
      </c>
      <c r="JI171" s="46">
        <f t="shared" si="737"/>
        <v>-1126.4568749999989</v>
      </c>
      <c r="JJ171" s="48"/>
      <c r="JL171" s="45">
        <v>110</v>
      </c>
      <c r="JM171" s="46">
        <f t="shared" si="738"/>
        <v>1124.4930833333331</v>
      </c>
      <c r="JN171" s="46">
        <f t="shared" si="739"/>
        <v>0</v>
      </c>
      <c r="JO171" s="128">
        <f t="shared" si="740"/>
        <v>1124.4930833333331</v>
      </c>
      <c r="JP171" s="46">
        <f t="shared" si="878"/>
        <v>220.4</v>
      </c>
      <c r="JQ171" s="46">
        <f t="shared" si="741"/>
        <v>904.09308333333308</v>
      </c>
      <c r="JR171" s="51">
        <f t="shared" si="742"/>
        <v>131333.90083333329</v>
      </c>
      <c r="JS171" s="51">
        <f t="shared" ref="JS171:JS181" si="1076">$BQ$169</f>
        <v>119793.32039466912</v>
      </c>
      <c r="JT171" s="199">
        <f t="shared" si="879"/>
        <v>10000</v>
      </c>
      <c r="JU171" s="128">
        <f t="shared" si="743"/>
        <v>0</v>
      </c>
      <c r="JV171" s="408">
        <f t="shared" si="744"/>
        <v>0</v>
      </c>
      <c r="JW171" s="58">
        <f t="shared" si="745"/>
        <v>930.37233333333074</v>
      </c>
      <c r="JX171" s="52">
        <f t="shared" si="746"/>
        <v>0</v>
      </c>
      <c r="JY171" s="51">
        <f t="shared" si="747"/>
        <v>930.37233333333074</v>
      </c>
      <c r="JZ171" s="51">
        <f t="shared" si="748"/>
        <v>120948.40333333373</v>
      </c>
      <c r="KA171" s="199">
        <f t="shared" ref="KA171:KA181" si="1077">$BV$169</f>
        <v>109999.99999999933</v>
      </c>
      <c r="KB171" s="128">
        <f t="shared" si="880"/>
        <v>10000</v>
      </c>
      <c r="KC171" s="204">
        <f t="shared" si="749"/>
        <v>0</v>
      </c>
      <c r="KD171" s="468">
        <f t="shared" si="881"/>
        <v>-930.37233333333074</v>
      </c>
      <c r="KE171" s="46">
        <f t="shared" si="750"/>
        <v>-1124.4930833333331</v>
      </c>
      <c r="KF171" s="46">
        <f t="shared" si="751"/>
        <v>-1124.4930833333331</v>
      </c>
      <c r="KG171" s="48"/>
      <c r="KI171" s="45">
        <v>110</v>
      </c>
      <c r="KJ171" s="46">
        <f t="shared" si="752"/>
        <v>1124.4890404061762</v>
      </c>
      <c r="KK171" s="46">
        <f t="shared" si="753"/>
        <v>0</v>
      </c>
      <c r="KL171" s="128">
        <f t="shared" si="754"/>
        <v>1124.4890404061762</v>
      </c>
      <c r="KM171" s="46">
        <f t="shared" si="755"/>
        <v>220.39585673509779</v>
      </c>
      <c r="KN171" s="46">
        <f t="shared" si="756"/>
        <v>904.09318367107835</v>
      </c>
      <c r="KO171" s="51">
        <f t="shared" si="757"/>
        <v>131333.42085738759</v>
      </c>
      <c r="KP171" s="199">
        <f t="shared" ref="KP171:KP181" si="1078">$CR$169</f>
        <v>124726.17311028748</v>
      </c>
      <c r="KQ171" s="199">
        <f t="shared" si="882"/>
        <v>10000</v>
      </c>
      <c r="KR171" s="128">
        <f t="shared" si="758"/>
        <v>0</v>
      </c>
      <c r="KS171" s="408">
        <f t="shared" si="759"/>
        <v>0</v>
      </c>
      <c r="KT171" s="45">
        <v>110</v>
      </c>
      <c r="KU171" s="46">
        <f t="shared" si="883"/>
        <v>1124.49</v>
      </c>
      <c r="KV171" s="46">
        <f t="shared" si="760"/>
        <v>0</v>
      </c>
      <c r="KW171" s="128">
        <f t="shared" si="761"/>
        <v>1124.49</v>
      </c>
      <c r="KX171" s="46">
        <f t="shared" si="762"/>
        <v>220.3956657442055</v>
      </c>
      <c r="KY171" s="46">
        <f t="shared" si="763"/>
        <v>904.09433425579448</v>
      </c>
      <c r="KZ171" s="51">
        <f t="shared" si="764"/>
        <v>131333.3051122675</v>
      </c>
      <c r="LA171" s="153">
        <f t="shared" ref="LA171:LA181" si="1079">$CR$169</f>
        <v>124726.17311028748</v>
      </c>
      <c r="LB171" s="58">
        <f t="shared" si="995"/>
        <v>930.59633333333579</v>
      </c>
      <c r="LC171" s="52">
        <f t="shared" si="766"/>
        <v>0</v>
      </c>
      <c r="LD171" s="51">
        <f t="shared" si="767"/>
        <v>930.59633333333579</v>
      </c>
      <c r="LE171" s="51">
        <f t="shared" si="768"/>
        <v>120977.52333333324</v>
      </c>
      <c r="LF171" s="51">
        <f t="shared" ref="LF171:LF181" si="1080">$CW$169</f>
        <v>115128.28399999969</v>
      </c>
      <c r="LG171" s="128">
        <f t="shared" si="769"/>
        <v>10000</v>
      </c>
      <c r="LH171" s="204">
        <f t="shared" si="770"/>
        <v>0</v>
      </c>
      <c r="LI171" s="479">
        <f t="shared" si="771"/>
        <v>-930.59633333333579</v>
      </c>
      <c r="LJ171" s="46">
        <f t="shared" si="884"/>
        <v>-1124.49</v>
      </c>
      <c r="LK171" s="46">
        <f t="shared" si="885"/>
        <v>-1124.49</v>
      </c>
      <c r="LL171" s="48"/>
      <c r="LN171" s="45">
        <v>110</v>
      </c>
      <c r="LO171" s="46">
        <f t="shared" si="772"/>
        <v>1123.1238136873469</v>
      </c>
      <c r="LP171" s="46">
        <f t="shared" si="1049"/>
        <v>0</v>
      </c>
      <c r="LQ171" s="46">
        <f t="shared" si="773"/>
        <v>1123.1238136873469</v>
      </c>
      <c r="LR171" s="46">
        <f t="shared" si="774"/>
        <v>220.1282771487046</v>
      </c>
      <c r="LS171" s="46">
        <f t="shared" si="775"/>
        <v>902.99553653864234</v>
      </c>
      <c r="LT171" s="51">
        <f t="shared" si="776"/>
        <v>131173.97075268411</v>
      </c>
      <c r="LU171" s="199">
        <f t="shared" si="886"/>
        <v>10000</v>
      </c>
      <c r="LV171" s="58">
        <f t="shared" si="777"/>
        <v>933.33033333333128</v>
      </c>
      <c r="LW171" s="52">
        <f t="shared" si="1050"/>
        <v>0</v>
      </c>
      <c r="LX171" s="51">
        <f t="shared" si="778"/>
        <v>933.33033333333128</v>
      </c>
      <c r="LY171" s="51">
        <f t="shared" si="779"/>
        <v>121332.94333333291</v>
      </c>
      <c r="LZ171" s="46">
        <f t="shared" si="887"/>
        <v>0</v>
      </c>
      <c r="MA171" s="199">
        <f t="shared" si="888"/>
        <v>10000</v>
      </c>
      <c r="MB171" s="468">
        <f t="shared" si="780"/>
        <v>-933.33033333333128</v>
      </c>
      <c r="MC171" s="46">
        <f t="shared" si="781"/>
        <v>-1123.1238136873469</v>
      </c>
      <c r="MD171" s="46">
        <f t="shared" si="782"/>
        <v>-1123.1238136873469</v>
      </c>
      <c r="ME171" s="48"/>
      <c r="MG171" s="45">
        <v>110</v>
      </c>
      <c r="MH171" s="46">
        <f t="shared" si="783"/>
        <v>1076.608661999408</v>
      </c>
      <c r="MI171" s="46">
        <f t="shared" si="1051"/>
        <v>0</v>
      </c>
      <c r="MJ171" s="46">
        <f t="shared" si="784"/>
        <v>1076.608661999408</v>
      </c>
      <c r="MK171" s="46">
        <f t="shared" si="785"/>
        <v>211.0114726810306</v>
      </c>
      <c r="ML171" s="46">
        <f t="shared" si="786"/>
        <v>865.59718931837745</v>
      </c>
      <c r="MM171" s="51">
        <f t="shared" si="787"/>
        <v>125741.28641929998</v>
      </c>
      <c r="MN171" s="199">
        <f t="shared" si="889"/>
        <v>10000</v>
      </c>
      <c r="MO171" s="58">
        <f t="shared" si="788"/>
        <v>889.32945707741396</v>
      </c>
      <c r="MP171" s="52">
        <f t="shared" si="1052"/>
        <v>0</v>
      </c>
      <c r="MQ171" s="51">
        <f t="shared" si="789"/>
        <v>889.32945707741396</v>
      </c>
      <c r="MR171" s="57">
        <f t="shared" si="790"/>
        <v>115612.82972148439</v>
      </c>
      <c r="MS171" s="199">
        <f t="shared" si="890"/>
        <v>10000</v>
      </c>
      <c r="MT171" s="468">
        <f t="shared" si="891"/>
        <v>-889.32945707741396</v>
      </c>
      <c r="MU171" s="46">
        <f t="shared" si="791"/>
        <v>-1076.608661999408</v>
      </c>
      <c r="MV171" s="46">
        <f t="shared" si="792"/>
        <v>-1076.608661999408</v>
      </c>
      <c r="MW171" s="48"/>
      <c r="MY171" s="45">
        <v>110</v>
      </c>
      <c r="MZ171" s="46">
        <f t="shared" si="793"/>
        <v>1076.608661999408</v>
      </c>
      <c r="NA171" s="46">
        <f t="shared" si="1053"/>
        <v>0</v>
      </c>
      <c r="NB171" s="128">
        <f t="shared" si="794"/>
        <v>1076.608661999408</v>
      </c>
      <c r="NC171" s="46">
        <f t="shared" si="795"/>
        <v>211.0114726810306</v>
      </c>
      <c r="ND171" s="46">
        <f t="shared" si="796"/>
        <v>865.59718931837745</v>
      </c>
      <c r="NE171" s="51">
        <f t="shared" si="797"/>
        <v>125741.28641929998</v>
      </c>
      <c r="NF171" s="153">
        <f t="shared" si="892"/>
        <v>10000</v>
      </c>
      <c r="NG171" s="45">
        <v>110</v>
      </c>
      <c r="NH171" s="46">
        <f t="shared" si="798"/>
        <v>1076.6099999999999</v>
      </c>
      <c r="NI171" s="46">
        <f t="shared" si="1054"/>
        <v>0</v>
      </c>
      <c r="NJ171" s="128">
        <f t="shared" si="893"/>
        <v>1076.6099999999999</v>
      </c>
      <c r="NK171" s="46">
        <f t="shared" si="894"/>
        <v>211.01118858966177</v>
      </c>
      <c r="NL171" s="46">
        <f t="shared" si="799"/>
        <v>865.59881141033816</v>
      </c>
      <c r="NM171" s="51">
        <f t="shared" si="800"/>
        <v>125741.11434238673</v>
      </c>
      <c r="NN171" s="58">
        <f t="shared" si="801"/>
        <v>888.78037499999857</v>
      </c>
      <c r="NO171" s="52">
        <f t="shared" si="1055"/>
        <v>0</v>
      </c>
      <c r="NP171" s="51">
        <f t="shared" si="802"/>
        <v>888.78037499999857</v>
      </c>
      <c r="NQ171" s="57">
        <f t="shared" si="803"/>
        <v>115675.79875000019</v>
      </c>
      <c r="NR171" s="153">
        <f t="shared" si="895"/>
        <v>10000</v>
      </c>
      <c r="NS171" s="469">
        <f t="shared" si="804"/>
        <v>-888.78037499999857</v>
      </c>
      <c r="NT171" s="46">
        <f t="shared" si="805"/>
        <v>-1076.6099999999999</v>
      </c>
      <c r="NU171" s="46">
        <f t="shared" si="806"/>
        <v>-1076.6099999999999</v>
      </c>
      <c r="NV171" s="48"/>
      <c r="NX171" s="45">
        <v>110</v>
      </c>
      <c r="NY171" s="46">
        <f t="shared" si="807"/>
        <v>1076.6456011701148</v>
      </c>
      <c r="NZ171" s="46">
        <f t="shared" si="1056"/>
        <v>0</v>
      </c>
      <c r="OA171" s="46">
        <f t="shared" si="808"/>
        <v>1076.6456011701148</v>
      </c>
      <c r="OB171" s="46">
        <f t="shared" si="809"/>
        <v>211.01871262724822</v>
      </c>
      <c r="OC171" s="46">
        <f t="shared" si="810"/>
        <v>865.6268885428666</v>
      </c>
      <c r="OD171" s="51">
        <f t="shared" si="811"/>
        <v>125745.60068780607</v>
      </c>
      <c r="OE171" s="57">
        <f t="shared" ref="OE171:OE181" si="1081">$BQ$169</f>
        <v>119793.32039466912</v>
      </c>
      <c r="OF171" s="153">
        <f t="shared" si="896"/>
        <v>10000</v>
      </c>
      <c r="OG171" s="58">
        <f t="shared" si="812"/>
        <v>889.48383333333379</v>
      </c>
      <c r="OH171" s="241">
        <f t="shared" ref="OH171:OH181" si="1082">IF(AND($H$7="Oui",NX171&gt;$I$7),0,IF(NX171&gt;$B$7,0,(TRUNC(OK171*$AX$36/12,2))+(TRUNC(OK171*$AZ$36/12,2))))</f>
        <v>0</v>
      </c>
      <c r="OI171" s="51">
        <f t="shared" si="813"/>
        <v>889.48383333333379</v>
      </c>
      <c r="OJ171" s="51">
        <f t="shared" si="814"/>
        <v>115632.89833333326</v>
      </c>
      <c r="OK171" s="153">
        <f t="shared" ref="OK171:OK181" si="1083">$BV$169</f>
        <v>109999.99999999933</v>
      </c>
      <c r="OL171" s="153">
        <f t="shared" si="897"/>
        <v>10000</v>
      </c>
      <c r="OM171" s="468">
        <f t="shared" si="898"/>
        <v>-889.48383333333379</v>
      </c>
      <c r="ON171" s="46">
        <f t="shared" si="899"/>
        <v>-1076.6456011701148</v>
      </c>
      <c r="OO171" s="46">
        <f t="shared" si="815"/>
        <v>-1076.6456011701148</v>
      </c>
      <c r="OP171" s="48"/>
      <c r="OR171" s="45">
        <v>110</v>
      </c>
      <c r="OS171" s="46">
        <f t="shared" si="816"/>
        <v>1076.765700416463</v>
      </c>
      <c r="OT171" s="46">
        <f t="shared" si="1057"/>
        <v>0</v>
      </c>
      <c r="OU171" s="128">
        <f t="shared" si="817"/>
        <v>1076.765700416463</v>
      </c>
      <c r="OV171" s="46">
        <f t="shared" si="818"/>
        <v>211.04225165283367</v>
      </c>
      <c r="OW171" s="46">
        <f t="shared" si="819"/>
        <v>865.72344876362934</v>
      </c>
      <c r="OX171" s="51">
        <f t="shared" si="820"/>
        <v>125759.62754293656</v>
      </c>
      <c r="OY171" s="51">
        <f t="shared" ref="OY171:OY181" si="1084">$GJ$169</f>
        <v>121009.11528112734</v>
      </c>
      <c r="OZ171" s="153">
        <f t="shared" si="900"/>
        <v>10000</v>
      </c>
      <c r="PA171" s="45">
        <v>110</v>
      </c>
      <c r="PB171" s="46">
        <f t="shared" si="821"/>
        <v>1076.765700416463</v>
      </c>
      <c r="PC171" s="46">
        <f t="shared" ref="PC171:PC181" si="1085">IF(PA171&gt;$B$7,0,(TRUNC(PH171*$BB$36*$L$7/12,2))+(TRUNC(PH171*$BD$36*$M$7/12,2)))</f>
        <v>0</v>
      </c>
      <c r="PD171" s="128">
        <f t="shared" si="822"/>
        <v>1076.765700416463</v>
      </c>
      <c r="PE171" s="46">
        <f t="shared" si="823"/>
        <v>211.04225165283367</v>
      </c>
      <c r="PF171" s="46">
        <f t="shared" si="824"/>
        <v>865.72344876362934</v>
      </c>
      <c r="PG171" s="51">
        <f t="shared" si="825"/>
        <v>125759.62754293656</v>
      </c>
      <c r="PH171" s="57">
        <f t="shared" ref="PH171:PH181" si="1086">$GS$169</f>
        <v>121008.83082745242</v>
      </c>
      <c r="PI171" s="688">
        <f t="shared" si="826"/>
        <v>889.6533333333341</v>
      </c>
      <c r="PJ171" s="52">
        <f t="shared" ref="PJ171:PJ181" si="1087">IF(AND($H$7="Oui",PA171&gt;$I$7),0,IF(PA171&gt;$B$7,0,(TRUNC(PM171*$BB$36/12,2))+(TRUNC(PM171*$BD$36/12,2))))</f>
        <v>0</v>
      </c>
      <c r="PK171" s="51">
        <f t="shared" si="827"/>
        <v>889.6533333333341</v>
      </c>
      <c r="PL171" s="57">
        <f t="shared" si="828"/>
        <v>115654.93333333365</v>
      </c>
      <c r="PM171" s="57">
        <f t="shared" ref="PM171:PM181" si="1088">$GX$169</f>
        <v>111413.39600000012</v>
      </c>
      <c r="PN171" s="153">
        <f t="shared" si="901"/>
        <v>10000</v>
      </c>
      <c r="PO171" s="469">
        <f t="shared" si="829"/>
        <v>-889.6533333333341</v>
      </c>
      <c r="PP171" s="46">
        <f t="shared" si="830"/>
        <v>-1076.765700416463</v>
      </c>
      <c r="PQ171" s="46">
        <f t="shared" si="831"/>
        <v>-1076.765700416463</v>
      </c>
      <c r="PR171" s="48"/>
    </row>
    <row r="172" spans="2:434" hidden="1" x14ac:dyDescent="0.3">
      <c r="B172" s="45">
        <v>111</v>
      </c>
      <c r="C172" s="46">
        <f t="shared" si="596"/>
        <v>1111.77</v>
      </c>
      <c r="D172" s="46">
        <f t="shared" si="597"/>
        <v>100</v>
      </c>
      <c r="E172" s="46">
        <f t="shared" si="598"/>
        <v>1011.77</v>
      </c>
      <c r="F172" s="46">
        <f t="shared" si="599"/>
        <v>196.94622989756888</v>
      </c>
      <c r="G172" s="46">
        <f t="shared" si="600"/>
        <v>814.82377010243113</v>
      </c>
      <c r="H172" s="51">
        <f t="shared" si="601"/>
        <v>117352.9141684389</v>
      </c>
      <c r="I172" s="58">
        <f t="shared" si="602"/>
        <v>933.33333333333337</v>
      </c>
      <c r="J172" s="52">
        <f t="shared" si="603"/>
        <v>100</v>
      </c>
      <c r="K172" s="51">
        <f t="shared" si="604"/>
        <v>833.33333333333337</v>
      </c>
      <c r="L172" s="57">
        <f t="shared" si="605"/>
        <v>107499.99999999935</v>
      </c>
      <c r="M172" s="468">
        <f t="shared" si="832"/>
        <v>-933.33333333333337</v>
      </c>
      <c r="N172" s="46">
        <f t="shared" si="833"/>
        <v>-1111.77</v>
      </c>
      <c r="O172" s="47"/>
      <c r="P172" s="46">
        <f t="shared" si="834"/>
        <v>-1011.77</v>
      </c>
      <c r="Q172" s="48"/>
      <c r="R172" s="29"/>
      <c r="S172" s="29"/>
      <c r="T172" s="45">
        <v>111</v>
      </c>
      <c r="U172" s="46">
        <f t="shared" si="606"/>
        <v>1122.1500000000001</v>
      </c>
      <c r="V172" s="46">
        <f t="shared" si="607"/>
        <v>110.38</v>
      </c>
      <c r="W172" s="46">
        <f t="shared" si="835"/>
        <v>1011.77</v>
      </c>
      <c r="X172" s="46">
        <f t="shared" si="608"/>
        <v>196.94622989756888</v>
      </c>
      <c r="Y172" s="46">
        <f t="shared" si="609"/>
        <v>814.82377010243113</v>
      </c>
      <c r="Z172" s="51">
        <f t="shared" si="610"/>
        <v>117352.9141684389</v>
      </c>
      <c r="AA172" s="58">
        <f t="shared" si="611"/>
        <v>934.53333333333342</v>
      </c>
      <c r="AB172" s="52">
        <f t="shared" si="612"/>
        <v>101.2</v>
      </c>
      <c r="AC172" s="51">
        <f t="shared" si="613"/>
        <v>833.33333333333337</v>
      </c>
      <c r="AD172" s="57">
        <f t="shared" si="614"/>
        <v>107499.99999999935</v>
      </c>
      <c r="AE172" s="468">
        <f t="shared" si="836"/>
        <v>-934.53333333333342</v>
      </c>
      <c r="AF172" s="46">
        <f t="shared" si="615"/>
        <v>-1122.1500000000001</v>
      </c>
      <c r="AG172" s="47"/>
      <c r="AH172" s="46">
        <f t="shared" si="837"/>
        <v>-1011.77</v>
      </c>
      <c r="AI172" s="48"/>
      <c r="AJ172" s="29"/>
      <c r="AK172" s="45">
        <v>111</v>
      </c>
      <c r="AL172" s="46">
        <f t="shared" si="616"/>
        <v>1117.72</v>
      </c>
      <c r="AM172" s="46"/>
      <c r="AN172" s="46"/>
      <c r="AO172" s="46">
        <f t="shared" si="617"/>
        <v>111.54</v>
      </c>
      <c r="AP172" s="128">
        <f t="shared" si="618"/>
        <v>1006.18</v>
      </c>
      <c r="AQ172" s="128"/>
      <c r="AR172" s="128"/>
      <c r="AS172" s="46">
        <f t="shared" si="619"/>
        <v>205.63715832614139</v>
      </c>
      <c r="AT172" s="46">
        <f t="shared" si="620"/>
        <v>800.54284167385856</v>
      </c>
      <c r="AU172" s="51"/>
      <c r="AV172" s="51"/>
      <c r="AW172" s="51">
        <f t="shared" si="621"/>
        <v>122581.75215401097</v>
      </c>
      <c r="AX172" s="58">
        <f t="shared" si="622"/>
        <v>927.38215694565588</v>
      </c>
      <c r="AY172" s="52"/>
      <c r="AZ172" s="52"/>
      <c r="BA172" s="52">
        <f t="shared" si="623"/>
        <v>102.8</v>
      </c>
      <c r="BB172" s="51">
        <f t="shared" si="624"/>
        <v>824.58215694565592</v>
      </c>
      <c r="BC172" s="51"/>
      <c r="BD172" s="51"/>
      <c r="BE172" s="57">
        <f t="shared" si="625"/>
        <v>112872.20057903216</v>
      </c>
      <c r="BF172" s="468">
        <f t="shared" si="626"/>
        <v>-927.38215694565588</v>
      </c>
      <c r="BG172" s="46">
        <f t="shared" si="627"/>
        <v>-1117.72</v>
      </c>
      <c r="BH172" s="46">
        <f t="shared" si="628"/>
        <v>-1006.18</v>
      </c>
      <c r="BI172" s="48"/>
      <c r="BJ172" s="12"/>
      <c r="BK172" s="45">
        <v>111</v>
      </c>
      <c r="BL172" s="46">
        <f t="shared" si="838"/>
        <v>1119.0899999999999</v>
      </c>
      <c r="BM172" s="46">
        <f t="shared" si="839"/>
        <v>107.32</v>
      </c>
      <c r="BN172" s="46">
        <f t="shared" si="840"/>
        <v>1011.77</v>
      </c>
      <c r="BO172" s="46">
        <f t="shared" si="629"/>
        <v>196.94622989756888</v>
      </c>
      <c r="BP172" s="46">
        <f t="shared" si="630"/>
        <v>814.82377010243113</v>
      </c>
      <c r="BQ172" s="51">
        <f t="shared" si="631"/>
        <v>117352.9141684389</v>
      </c>
      <c r="BR172" s="57">
        <f t="shared" si="1058"/>
        <v>119793.32039466912</v>
      </c>
      <c r="BS172" s="58">
        <f t="shared" si="632"/>
        <v>931.87333333333333</v>
      </c>
      <c r="BT172" s="52">
        <f t="shared" si="841"/>
        <v>98.54</v>
      </c>
      <c r="BU172" s="51">
        <f t="shared" si="633"/>
        <v>833.33333333333337</v>
      </c>
      <c r="BV172" s="51">
        <f t="shared" si="634"/>
        <v>107499.99999999935</v>
      </c>
      <c r="BW172" s="153">
        <f t="shared" si="1059"/>
        <v>109999.99999999933</v>
      </c>
      <c r="BX172" s="468">
        <f t="shared" si="842"/>
        <v>-931.87333333333333</v>
      </c>
      <c r="BY172" s="46">
        <f t="shared" si="843"/>
        <v>-1119.0899999999999</v>
      </c>
      <c r="BZ172" s="46">
        <f t="shared" si="635"/>
        <v>-1011.77</v>
      </c>
      <c r="CA172" s="48"/>
      <c r="CB172" s="29"/>
      <c r="CC172" s="45">
        <v>111</v>
      </c>
      <c r="CD172" s="128">
        <f t="shared" si="636"/>
        <v>1117.6300000000001</v>
      </c>
      <c r="CE172" s="46">
        <f t="shared" si="844"/>
        <v>108.7</v>
      </c>
      <c r="CF172" s="128">
        <f t="shared" si="637"/>
        <v>1008.93</v>
      </c>
      <c r="CG172" s="46">
        <f t="shared" si="845"/>
        <v>205.20455322041178</v>
      </c>
      <c r="CH172" s="46">
        <f t="shared" si="638"/>
        <v>803.7254467795882</v>
      </c>
      <c r="CI172" s="51">
        <f t="shared" si="639"/>
        <v>122319.00648546749</v>
      </c>
      <c r="CJ172" s="199">
        <f t="shared" si="1060"/>
        <v>124726.17311028748</v>
      </c>
      <c r="CK172" s="153">
        <f t="shared" si="846"/>
        <v>10000</v>
      </c>
      <c r="CL172" s="45">
        <v>111</v>
      </c>
      <c r="CM172" s="46">
        <f t="shared" si="847"/>
        <v>1117.6300000000001</v>
      </c>
      <c r="CN172" s="128">
        <f t="shared" si="640"/>
        <v>108.7</v>
      </c>
      <c r="CO172" s="128">
        <f t="shared" si="641"/>
        <v>1008.93</v>
      </c>
      <c r="CP172" s="46">
        <f t="shared" si="642"/>
        <v>205.20455322041178</v>
      </c>
      <c r="CQ172" s="46">
        <f t="shared" si="643"/>
        <v>803.7254467795882</v>
      </c>
      <c r="CR172" s="51">
        <f t="shared" si="644"/>
        <v>122319.00648546749</v>
      </c>
      <c r="CS172" s="153">
        <f t="shared" si="1061"/>
        <v>124726.17311028748</v>
      </c>
      <c r="CT172" s="58">
        <f t="shared" si="645"/>
        <v>927.86033333333398</v>
      </c>
      <c r="CU172" s="52">
        <f t="shared" si="848"/>
        <v>100.34</v>
      </c>
      <c r="CV172" s="51">
        <f t="shared" si="849"/>
        <v>827.52033333333395</v>
      </c>
      <c r="CW172" s="51">
        <f t="shared" si="646"/>
        <v>112645.72299999969</v>
      </c>
      <c r="CX172" s="57">
        <f t="shared" si="1062"/>
        <v>115128.28399999969</v>
      </c>
      <c r="CY172" s="153">
        <f t="shared" si="850"/>
        <v>10000</v>
      </c>
      <c r="CZ172" s="479">
        <f t="shared" si="647"/>
        <v>-927.86033333333398</v>
      </c>
      <c r="DA172" s="46">
        <f t="shared" si="851"/>
        <v>-1117.6300000000001</v>
      </c>
      <c r="DB172" s="46">
        <f t="shared" si="852"/>
        <v>-1008.93</v>
      </c>
      <c r="DC172" s="48"/>
      <c r="DE172" s="45">
        <v>111</v>
      </c>
      <c r="DF172" s="46">
        <f t="shared" si="648"/>
        <v>1115.0999999999999</v>
      </c>
      <c r="DG172" s="46">
        <f t="shared" si="1063"/>
        <v>103.33</v>
      </c>
      <c r="DH172" s="46">
        <f t="shared" si="649"/>
        <v>1011.77</v>
      </c>
      <c r="DI172" s="46">
        <f t="shared" si="650"/>
        <v>196.94622989756888</v>
      </c>
      <c r="DJ172" s="46">
        <f t="shared" si="651"/>
        <v>814.82377010243113</v>
      </c>
      <c r="DK172" s="51">
        <f t="shared" si="652"/>
        <v>117352.9141684389</v>
      </c>
      <c r="DL172" s="58">
        <f t="shared" si="653"/>
        <v>936.66333333333341</v>
      </c>
      <c r="DM172" s="52">
        <f t="shared" si="1064"/>
        <v>103.33</v>
      </c>
      <c r="DN172" s="51">
        <f t="shared" si="654"/>
        <v>833.33333333333337</v>
      </c>
      <c r="DO172" s="57">
        <f t="shared" si="655"/>
        <v>107499.99999999935</v>
      </c>
      <c r="DP172" s="468">
        <f t="shared" si="853"/>
        <v>-936.66333333333341</v>
      </c>
      <c r="DQ172" s="46">
        <f t="shared" si="854"/>
        <v>-1115.0999999999999</v>
      </c>
      <c r="DR172" s="47"/>
      <c r="DS172" s="46">
        <f t="shared" si="855"/>
        <v>-1011.77</v>
      </c>
      <c r="DT172" s="48"/>
      <c r="DU172" s="29"/>
      <c r="DV172" s="45">
        <v>111</v>
      </c>
      <c r="DW172" s="46">
        <f t="shared" si="856"/>
        <v>1072.82</v>
      </c>
      <c r="DX172" s="46">
        <f t="shared" si="1065"/>
        <v>61.05</v>
      </c>
      <c r="DY172" s="46">
        <f t="shared" si="857"/>
        <v>1011.77</v>
      </c>
      <c r="DZ172" s="46">
        <f t="shared" si="656"/>
        <v>196.94622989756888</v>
      </c>
      <c r="EA172" s="46">
        <f t="shared" si="657"/>
        <v>814.82377010243113</v>
      </c>
      <c r="EB172" s="51">
        <f t="shared" si="658"/>
        <v>117352.9141684389</v>
      </c>
      <c r="EC172" s="58">
        <f t="shared" si="659"/>
        <v>889.29333333333341</v>
      </c>
      <c r="ED172" s="52">
        <f t="shared" si="1066"/>
        <v>55.959999999999994</v>
      </c>
      <c r="EE172" s="51">
        <f t="shared" si="660"/>
        <v>833.33333333333337</v>
      </c>
      <c r="EF172" s="57">
        <f t="shared" si="661"/>
        <v>107499.99999999935</v>
      </c>
      <c r="EG172" s="468">
        <f t="shared" si="858"/>
        <v>-889.29333333333341</v>
      </c>
      <c r="EH172" s="46">
        <f t="shared" si="859"/>
        <v>-1072.82</v>
      </c>
      <c r="EI172" s="47"/>
      <c r="EJ172" s="46">
        <f t="shared" si="860"/>
        <v>-1011.77</v>
      </c>
      <c r="EK172" s="48"/>
      <c r="EL172" s="29"/>
      <c r="EM172" s="45">
        <v>111</v>
      </c>
      <c r="EN172" s="46">
        <f t="shared" si="1043"/>
        <v>1058.0868689014749</v>
      </c>
      <c r="EO172" s="46">
        <f t="shared" si="1067"/>
        <v>61.730000000000004</v>
      </c>
      <c r="EP172" s="128">
        <f t="shared" si="662"/>
        <v>996.35686890147485</v>
      </c>
      <c r="EQ172" s="46">
        <f t="shared" si="663"/>
        <v>199.14351914128849</v>
      </c>
      <c r="ER172" s="46">
        <f t="shared" si="664"/>
        <v>797.21334976018636</v>
      </c>
      <c r="ES172" s="51">
        <f t="shared" si="665"/>
        <v>118688.8981350129</v>
      </c>
      <c r="ET172" s="153">
        <f t="shared" si="861"/>
        <v>10000</v>
      </c>
      <c r="EU172" s="45">
        <v>111</v>
      </c>
      <c r="EV172" s="46">
        <f t="shared" si="666"/>
        <v>1058.0899999999999</v>
      </c>
      <c r="EW172" s="46">
        <f t="shared" si="1068"/>
        <v>61.730000000000004</v>
      </c>
      <c r="EX172" s="128">
        <f t="shared" si="667"/>
        <v>996.36</v>
      </c>
      <c r="EY172" s="46">
        <f t="shared" si="668"/>
        <v>199.14287187736443</v>
      </c>
      <c r="EZ172" s="46">
        <f t="shared" si="669"/>
        <v>797.21712812263559</v>
      </c>
      <c r="FA172" s="51">
        <f t="shared" si="670"/>
        <v>118688.50599829602</v>
      </c>
      <c r="FB172" s="58">
        <f t="shared" si="671"/>
        <v>874.86920833333363</v>
      </c>
      <c r="FC172" s="52">
        <f t="shared" si="1069"/>
        <v>56.730000000000004</v>
      </c>
      <c r="FD172" s="51">
        <f t="shared" si="862"/>
        <v>818.13920833333361</v>
      </c>
      <c r="FE172" s="57">
        <f t="shared" si="672"/>
        <v>109005.35787499984</v>
      </c>
      <c r="FF172" s="153">
        <f t="shared" si="863"/>
        <v>10000</v>
      </c>
      <c r="FG172" s="469">
        <f t="shared" si="673"/>
        <v>-874.86920833333363</v>
      </c>
      <c r="FH172" s="46">
        <f t="shared" si="674"/>
        <v>-1058.0899999999999</v>
      </c>
      <c r="FI172" s="46">
        <f t="shared" si="675"/>
        <v>-996.36</v>
      </c>
      <c r="FJ172" s="48"/>
      <c r="FL172" s="45">
        <v>111</v>
      </c>
      <c r="FM172" s="46">
        <f t="shared" si="864"/>
        <v>1073.6500000000001</v>
      </c>
      <c r="FN172" s="46">
        <f t="shared" si="1044"/>
        <v>61.88</v>
      </c>
      <c r="FO172" s="46">
        <f t="shared" si="865"/>
        <v>1011.77</v>
      </c>
      <c r="FP172" s="46">
        <f t="shared" si="676"/>
        <v>196.94622989756888</v>
      </c>
      <c r="FQ172" s="46">
        <f t="shared" si="677"/>
        <v>814.82377010243113</v>
      </c>
      <c r="FR172" s="51">
        <f t="shared" si="678"/>
        <v>117352.9141684389</v>
      </c>
      <c r="FS172" s="57">
        <f t="shared" si="1070"/>
        <v>119793.32039466912</v>
      </c>
      <c r="FT172" s="58">
        <f t="shared" si="679"/>
        <v>890.15333333333342</v>
      </c>
      <c r="FU172" s="241">
        <f t="shared" si="1045"/>
        <v>56.819999999999993</v>
      </c>
      <c r="FV172" s="51">
        <f t="shared" si="680"/>
        <v>833.33333333333337</v>
      </c>
      <c r="FW172" s="51">
        <f t="shared" si="681"/>
        <v>107499.99999999935</v>
      </c>
      <c r="FX172" s="153">
        <f t="shared" si="1071"/>
        <v>109999.99999999933</v>
      </c>
      <c r="FY172" s="468">
        <f t="shared" si="866"/>
        <v>-890.15333333333342</v>
      </c>
      <c r="FZ172" s="46">
        <f t="shared" si="867"/>
        <v>-1073.6500000000001</v>
      </c>
      <c r="GA172" s="46">
        <f t="shared" si="682"/>
        <v>-1011.77</v>
      </c>
      <c r="GB172" s="48"/>
      <c r="GD172" s="45">
        <v>111</v>
      </c>
      <c r="GE172" s="46">
        <f t="shared" si="1046"/>
        <v>1060.0875939185617</v>
      </c>
      <c r="GF172" s="128">
        <f t="shared" si="1072"/>
        <v>62.51</v>
      </c>
      <c r="GG172" s="128">
        <f t="shared" si="1042"/>
        <v>997.57759391856166</v>
      </c>
      <c r="GH172" s="46">
        <f t="shared" si="684"/>
        <v>199.02666219667023</v>
      </c>
      <c r="GI172" s="46">
        <f t="shared" si="685"/>
        <v>798.5509317218914</v>
      </c>
      <c r="GJ172" s="51">
        <f t="shared" si="686"/>
        <v>118617.44638628022</v>
      </c>
      <c r="GK172" s="51">
        <f t="shared" si="1073"/>
        <v>121009.11528112734</v>
      </c>
      <c r="GL172" s="153">
        <f t="shared" si="868"/>
        <v>10000</v>
      </c>
      <c r="GM172" s="45">
        <v>111</v>
      </c>
      <c r="GN172" s="46">
        <f t="shared" si="687"/>
        <v>1060.0899999999999</v>
      </c>
      <c r="GO172" s="46">
        <f t="shared" si="1047"/>
        <v>62.51</v>
      </c>
      <c r="GP172" s="128">
        <f t="shared" si="869"/>
        <v>997.58</v>
      </c>
      <c r="GQ172" s="46">
        <f t="shared" si="688"/>
        <v>199.02617849864188</v>
      </c>
      <c r="GR172" s="46">
        <f t="shared" si="689"/>
        <v>798.55382150135813</v>
      </c>
      <c r="GS172" s="51">
        <f t="shared" si="690"/>
        <v>118617.15327768377</v>
      </c>
      <c r="GT172" s="57">
        <f t="shared" si="1074"/>
        <v>121008.83082745242</v>
      </c>
      <c r="GU172" s="58">
        <f t="shared" si="691"/>
        <v>876.92633333333197</v>
      </c>
      <c r="GV172" s="52">
        <f t="shared" si="1048"/>
        <v>57.56</v>
      </c>
      <c r="GW172" s="51">
        <f t="shared" si="870"/>
        <v>819.36633333333202</v>
      </c>
      <c r="GX172" s="57">
        <f t="shared" si="692"/>
        <v>108955.29700000011</v>
      </c>
      <c r="GY172" s="57">
        <f t="shared" si="1075"/>
        <v>111413.39600000012</v>
      </c>
      <c r="GZ172" s="153">
        <f t="shared" si="871"/>
        <v>10000</v>
      </c>
      <c r="HA172" s="469">
        <f t="shared" si="693"/>
        <v>-876.92633333333197</v>
      </c>
      <c r="HB172" s="46">
        <f t="shared" si="694"/>
        <v>-1060.0899999999999</v>
      </c>
      <c r="HC172" s="46">
        <f t="shared" si="695"/>
        <v>-997.58</v>
      </c>
      <c r="HD172" s="48"/>
      <c r="HF172" s="45">
        <v>111</v>
      </c>
      <c r="HG172" s="46">
        <f t="shared" si="696"/>
        <v>1123.8775326810628</v>
      </c>
      <c r="HH172" s="46">
        <f t="shared" si="697"/>
        <v>0</v>
      </c>
      <c r="HI172" s="46">
        <f t="shared" si="698"/>
        <v>1123.8775326810628</v>
      </c>
      <c r="HJ172" s="46">
        <f t="shared" si="699"/>
        <v>218.77000084478118</v>
      </c>
      <c r="HK172" s="46">
        <f t="shared" si="700"/>
        <v>905.10753183628162</v>
      </c>
      <c r="HL172" s="51">
        <f t="shared" si="701"/>
        <v>130356.89297503242</v>
      </c>
      <c r="HM172" s="153">
        <f t="shared" si="872"/>
        <v>10000</v>
      </c>
      <c r="HN172" s="58">
        <f t="shared" si="702"/>
        <v>933.33333333333724</v>
      </c>
      <c r="HO172" s="52">
        <f t="shared" si="703"/>
        <v>0</v>
      </c>
      <c r="HP172" s="51">
        <f t="shared" si="704"/>
        <v>933.33333333333724</v>
      </c>
      <c r="HQ172" s="57">
        <f t="shared" si="705"/>
        <v>120399.99999999892</v>
      </c>
      <c r="HR172" s="153">
        <f t="shared" si="873"/>
        <v>10000</v>
      </c>
      <c r="HS172" s="468">
        <f t="shared" si="706"/>
        <v>-933.33333333333724</v>
      </c>
      <c r="HT172" s="46">
        <f t="shared" si="707"/>
        <v>-1123.8775326810628</v>
      </c>
      <c r="HU172" s="46">
        <f t="shared" si="708"/>
        <v>-1123.8775326810628</v>
      </c>
      <c r="HV172" s="48"/>
      <c r="HW172" s="29"/>
      <c r="HX172" s="45">
        <v>111</v>
      </c>
      <c r="HY172" s="128">
        <f t="shared" si="709"/>
        <v>1124.3399999999999</v>
      </c>
      <c r="HZ172" s="46">
        <f t="shared" si="710"/>
        <v>0</v>
      </c>
      <c r="IA172" s="46">
        <f t="shared" si="711"/>
        <v>1124.3399999999999</v>
      </c>
      <c r="IB172" s="46">
        <f t="shared" si="712"/>
        <v>218.86620246863302</v>
      </c>
      <c r="IC172" s="46">
        <f t="shared" si="713"/>
        <v>905.47379753136693</v>
      </c>
      <c r="ID172" s="51">
        <f t="shared" si="714"/>
        <v>130414.24768364846</v>
      </c>
      <c r="IE172" s="153">
        <f t="shared" si="874"/>
        <v>10000</v>
      </c>
      <c r="IF172" s="58">
        <f t="shared" si="715"/>
        <v>930.14625019664186</v>
      </c>
      <c r="IG172" s="52">
        <f t="shared" si="716"/>
        <v>0</v>
      </c>
      <c r="IH172" s="51">
        <f t="shared" si="717"/>
        <v>930.14625019664186</v>
      </c>
      <c r="II172" s="57">
        <f t="shared" si="875"/>
        <v>119988.86622817279</v>
      </c>
      <c r="IJ172" s="153">
        <f t="shared" si="876"/>
        <v>10000</v>
      </c>
      <c r="IK172" s="468">
        <f t="shared" si="718"/>
        <v>-930.14625019664186</v>
      </c>
      <c r="IL172" s="46">
        <f t="shared" si="719"/>
        <v>-1124.3399999999999</v>
      </c>
      <c r="IM172" s="46">
        <f t="shared" si="720"/>
        <v>-1124.3399999999999</v>
      </c>
      <c r="IN172" s="48"/>
      <c r="IO172" s="53">
        <f t="shared" si="721"/>
        <v>0</v>
      </c>
      <c r="IQ172" s="45">
        <v>111</v>
      </c>
      <c r="IR172" s="128">
        <f t="shared" si="722"/>
        <v>1126.4568749999989</v>
      </c>
      <c r="IS172" s="128">
        <f t="shared" si="723"/>
        <v>0</v>
      </c>
      <c r="IT172" s="128">
        <f t="shared" si="724"/>
        <v>1126.4568749999989</v>
      </c>
      <c r="IU172" s="46">
        <f t="shared" si="902"/>
        <v>219.27</v>
      </c>
      <c r="IV172" s="46">
        <f t="shared" si="725"/>
        <v>907.18687499999896</v>
      </c>
      <c r="IW172" s="51">
        <f t="shared" si="726"/>
        <v>130656.04687500022</v>
      </c>
      <c r="IX172" s="199">
        <f t="shared" si="877"/>
        <v>10000</v>
      </c>
      <c r="IY172" s="128">
        <f t="shared" si="727"/>
        <v>0</v>
      </c>
      <c r="IZ172" s="408">
        <f t="shared" si="728"/>
        <v>0</v>
      </c>
      <c r="JA172" s="58">
        <f t="shared" si="729"/>
        <v>931.95916666666494</v>
      </c>
      <c r="JB172" s="52">
        <f t="shared" si="730"/>
        <v>0</v>
      </c>
      <c r="JC172" s="51">
        <f t="shared" si="731"/>
        <v>931.95916666666494</v>
      </c>
      <c r="JD172" s="57">
        <f t="shared" si="732"/>
        <v>120222.7325000001</v>
      </c>
      <c r="JE172" s="280">
        <f t="shared" si="733"/>
        <v>10000</v>
      </c>
      <c r="JF172" s="280">
        <f t="shared" si="734"/>
        <v>0</v>
      </c>
      <c r="JG172" s="468">
        <f t="shared" si="735"/>
        <v>-931.95916666666494</v>
      </c>
      <c r="JH172" s="46">
        <f t="shared" si="736"/>
        <v>-1126.4568749999989</v>
      </c>
      <c r="JI172" s="46">
        <f t="shared" si="737"/>
        <v>-1126.4568749999989</v>
      </c>
      <c r="JJ172" s="48"/>
      <c r="JL172" s="45">
        <v>111</v>
      </c>
      <c r="JM172" s="46">
        <f t="shared" si="738"/>
        <v>1124.4930833333331</v>
      </c>
      <c r="JN172" s="46">
        <f t="shared" si="739"/>
        <v>0</v>
      </c>
      <c r="JO172" s="128">
        <f t="shared" si="740"/>
        <v>1124.4930833333331</v>
      </c>
      <c r="JP172" s="46">
        <f t="shared" si="878"/>
        <v>218.89</v>
      </c>
      <c r="JQ172" s="46">
        <f t="shared" si="741"/>
        <v>905.60308333333307</v>
      </c>
      <c r="JR172" s="51">
        <f t="shared" si="742"/>
        <v>130428.29774999995</v>
      </c>
      <c r="JS172" s="51">
        <f t="shared" si="1076"/>
        <v>119793.32039466912</v>
      </c>
      <c r="JT172" s="199">
        <f t="shared" si="879"/>
        <v>10000</v>
      </c>
      <c r="JU172" s="128">
        <f t="shared" si="743"/>
        <v>0</v>
      </c>
      <c r="JV172" s="408">
        <f t="shared" si="744"/>
        <v>0</v>
      </c>
      <c r="JW172" s="58">
        <f t="shared" si="745"/>
        <v>930.37233333333074</v>
      </c>
      <c r="JX172" s="52">
        <f t="shared" si="746"/>
        <v>0</v>
      </c>
      <c r="JY172" s="51">
        <f t="shared" si="747"/>
        <v>930.37233333333074</v>
      </c>
      <c r="JZ172" s="51">
        <f t="shared" si="748"/>
        <v>120018.0310000004</v>
      </c>
      <c r="KA172" s="199">
        <f t="shared" si="1077"/>
        <v>109999.99999999933</v>
      </c>
      <c r="KB172" s="128">
        <f t="shared" si="880"/>
        <v>10000</v>
      </c>
      <c r="KC172" s="204">
        <f t="shared" si="749"/>
        <v>0</v>
      </c>
      <c r="KD172" s="468">
        <f t="shared" si="881"/>
        <v>-930.37233333333074</v>
      </c>
      <c r="KE172" s="46">
        <f t="shared" si="750"/>
        <v>-1124.4930833333331</v>
      </c>
      <c r="KF172" s="46">
        <f t="shared" si="751"/>
        <v>-1124.4930833333331</v>
      </c>
      <c r="KG172" s="48"/>
      <c r="KI172" s="45">
        <v>111</v>
      </c>
      <c r="KJ172" s="46">
        <f t="shared" si="752"/>
        <v>1124.4890404061762</v>
      </c>
      <c r="KK172" s="46">
        <f t="shared" si="753"/>
        <v>0</v>
      </c>
      <c r="KL172" s="128">
        <f t="shared" si="754"/>
        <v>1124.4890404061762</v>
      </c>
      <c r="KM172" s="46">
        <f t="shared" si="755"/>
        <v>218.88903476231266</v>
      </c>
      <c r="KN172" s="46">
        <f t="shared" si="756"/>
        <v>905.60000564386348</v>
      </c>
      <c r="KO172" s="51">
        <f t="shared" si="757"/>
        <v>130427.82085174373</v>
      </c>
      <c r="KP172" s="199">
        <f t="shared" si="1078"/>
        <v>124726.17311028748</v>
      </c>
      <c r="KQ172" s="199">
        <f t="shared" si="882"/>
        <v>10000</v>
      </c>
      <c r="KR172" s="128">
        <f t="shared" si="758"/>
        <v>0</v>
      </c>
      <c r="KS172" s="408">
        <f t="shared" si="759"/>
        <v>0</v>
      </c>
      <c r="KT172" s="45">
        <v>111</v>
      </c>
      <c r="KU172" s="46">
        <f t="shared" si="883"/>
        <v>1124.49</v>
      </c>
      <c r="KV172" s="46">
        <f t="shared" si="760"/>
        <v>0</v>
      </c>
      <c r="KW172" s="128">
        <f t="shared" si="761"/>
        <v>1124.49</v>
      </c>
      <c r="KX172" s="46">
        <f t="shared" si="762"/>
        <v>218.88884185377916</v>
      </c>
      <c r="KY172" s="46">
        <f t="shared" si="763"/>
        <v>905.60115814622088</v>
      </c>
      <c r="KZ172" s="51">
        <f t="shared" si="764"/>
        <v>130427.70395412127</v>
      </c>
      <c r="LA172" s="153">
        <f t="shared" si="1079"/>
        <v>124726.17311028748</v>
      </c>
      <c r="LB172" s="58">
        <f t="shared" si="995"/>
        <v>930.59633333333579</v>
      </c>
      <c r="LC172" s="52">
        <f t="shared" si="766"/>
        <v>0</v>
      </c>
      <c r="LD172" s="51">
        <f t="shared" si="767"/>
        <v>930.59633333333579</v>
      </c>
      <c r="LE172" s="51">
        <f t="shared" si="768"/>
        <v>120046.92699999991</v>
      </c>
      <c r="LF172" s="51">
        <f t="shared" si="1080"/>
        <v>115128.28399999969</v>
      </c>
      <c r="LG172" s="128">
        <f t="shared" si="769"/>
        <v>10000</v>
      </c>
      <c r="LH172" s="204">
        <f t="shared" si="770"/>
        <v>0</v>
      </c>
      <c r="LI172" s="479">
        <f t="shared" si="771"/>
        <v>-930.59633333333579</v>
      </c>
      <c r="LJ172" s="46">
        <f t="shared" si="884"/>
        <v>-1124.49</v>
      </c>
      <c r="LK172" s="46">
        <f t="shared" si="885"/>
        <v>-1124.49</v>
      </c>
      <c r="LL172" s="48"/>
      <c r="LN172" s="45">
        <v>111</v>
      </c>
      <c r="LO172" s="46">
        <f t="shared" si="772"/>
        <v>1123.1238136873469</v>
      </c>
      <c r="LP172" s="46">
        <f t="shared" si="1049"/>
        <v>0</v>
      </c>
      <c r="LQ172" s="46">
        <f t="shared" si="773"/>
        <v>1123.1238136873469</v>
      </c>
      <c r="LR172" s="46">
        <f t="shared" si="774"/>
        <v>218.62328458780686</v>
      </c>
      <c r="LS172" s="46">
        <f t="shared" si="775"/>
        <v>904.50052909954002</v>
      </c>
      <c r="LT172" s="51">
        <f t="shared" si="776"/>
        <v>130269.47022358456</v>
      </c>
      <c r="LU172" s="199">
        <f t="shared" si="886"/>
        <v>10000</v>
      </c>
      <c r="LV172" s="58">
        <f t="shared" si="777"/>
        <v>933.33033333333128</v>
      </c>
      <c r="LW172" s="52">
        <f t="shared" si="1050"/>
        <v>0</v>
      </c>
      <c r="LX172" s="51">
        <f t="shared" si="778"/>
        <v>933.33033333333128</v>
      </c>
      <c r="LY172" s="51">
        <f t="shared" si="779"/>
        <v>120399.61299999958</v>
      </c>
      <c r="LZ172" s="46">
        <f t="shared" si="887"/>
        <v>0</v>
      </c>
      <c r="MA172" s="199">
        <f t="shared" si="888"/>
        <v>10000</v>
      </c>
      <c r="MB172" s="468">
        <f t="shared" si="780"/>
        <v>-933.33033333333128</v>
      </c>
      <c r="MC172" s="46">
        <f t="shared" si="781"/>
        <v>-1123.1238136873469</v>
      </c>
      <c r="MD172" s="46">
        <f t="shared" si="782"/>
        <v>-1123.1238136873469</v>
      </c>
      <c r="ME172" s="48"/>
      <c r="MG172" s="45">
        <v>111</v>
      </c>
      <c r="MH172" s="46">
        <f t="shared" si="783"/>
        <v>1076.608661999408</v>
      </c>
      <c r="MI172" s="46">
        <f t="shared" si="1051"/>
        <v>0</v>
      </c>
      <c r="MJ172" s="46">
        <f t="shared" si="784"/>
        <v>1076.608661999408</v>
      </c>
      <c r="MK172" s="46">
        <f t="shared" si="785"/>
        <v>209.56881069883332</v>
      </c>
      <c r="ML172" s="46">
        <f t="shared" si="786"/>
        <v>867.0398513005747</v>
      </c>
      <c r="MM172" s="51">
        <f t="shared" si="787"/>
        <v>124874.24656799941</v>
      </c>
      <c r="MN172" s="199">
        <f t="shared" si="889"/>
        <v>10000</v>
      </c>
      <c r="MO172" s="58">
        <f t="shared" si="788"/>
        <v>889.32945707741396</v>
      </c>
      <c r="MP172" s="52">
        <f t="shared" si="1052"/>
        <v>0</v>
      </c>
      <c r="MQ172" s="51">
        <f t="shared" si="789"/>
        <v>889.32945707741396</v>
      </c>
      <c r="MR172" s="57">
        <f t="shared" si="790"/>
        <v>114723.50026440698</v>
      </c>
      <c r="MS172" s="199">
        <f t="shared" si="890"/>
        <v>10000</v>
      </c>
      <c r="MT172" s="468">
        <f t="shared" si="891"/>
        <v>-889.32945707741396</v>
      </c>
      <c r="MU172" s="46">
        <f t="shared" si="791"/>
        <v>-1076.608661999408</v>
      </c>
      <c r="MV172" s="46">
        <f t="shared" si="792"/>
        <v>-1076.608661999408</v>
      </c>
      <c r="MW172" s="48"/>
      <c r="MY172" s="45">
        <v>111</v>
      </c>
      <c r="MZ172" s="46">
        <f t="shared" si="793"/>
        <v>1076.608661999408</v>
      </c>
      <c r="NA172" s="46">
        <f t="shared" si="1053"/>
        <v>0</v>
      </c>
      <c r="NB172" s="128">
        <f t="shared" si="794"/>
        <v>1076.608661999408</v>
      </c>
      <c r="NC172" s="46">
        <f t="shared" si="795"/>
        <v>209.56881069883332</v>
      </c>
      <c r="ND172" s="46">
        <f t="shared" si="796"/>
        <v>867.0398513005747</v>
      </c>
      <c r="NE172" s="51">
        <f t="shared" si="797"/>
        <v>124874.24656799941</v>
      </c>
      <c r="NF172" s="153">
        <f t="shared" si="892"/>
        <v>10000</v>
      </c>
      <c r="NG172" s="45">
        <v>111</v>
      </c>
      <c r="NH172" s="46">
        <f t="shared" si="798"/>
        <v>1076.6099999999999</v>
      </c>
      <c r="NI172" s="46">
        <f t="shared" si="1054"/>
        <v>0</v>
      </c>
      <c r="NJ172" s="128">
        <f t="shared" si="893"/>
        <v>1076.6099999999999</v>
      </c>
      <c r="NK172" s="46">
        <f t="shared" si="894"/>
        <v>209.56852390397788</v>
      </c>
      <c r="NL172" s="46">
        <f t="shared" si="799"/>
        <v>867.04147609602205</v>
      </c>
      <c r="NM172" s="51">
        <f t="shared" si="800"/>
        <v>124874.07286629071</v>
      </c>
      <c r="NN172" s="58">
        <f t="shared" si="801"/>
        <v>888.78037499999857</v>
      </c>
      <c r="NO172" s="52">
        <f t="shared" si="1055"/>
        <v>0</v>
      </c>
      <c r="NP172" s="51">
        <f t="shared" si="802"/>
        <v>888.78037499999857</v>
      </c>
      <c r="NQ172" s="57">
        <f t="shared" si="803"/>
        <v>114787.01837500019</v>
      </c>
      <c r="NR172" s="153">
        <f t="shared" si="895"/>
        <v>10000</v>
      </c>
      <c r="NS172" s="469">
        <f t="shared" si="804"/>
        <v>-888.78037499999857</v>
      </c>
      <c r="NT172" s="46">
        <f t="shared" si="805"/>
        <v>-1076.6099999999999</v>
      </c>
      <c r="NU172" s="46">
        <f t="shared" si="806"/>
        <v>-1076.6099999999999</v>
      </c>
      <c r="NV172" s="48"/>
      <c r="NX172" s="45">
        <v>111</v>
      </c>
      <c r="NY172" s="46">
        <f t="shared" si="807"/>
        <v>1076.6456011701148</v>
      </c>
      <c r="NZ172" s="46">
        <f t="shared" si="1056"/>
        <v>0</v>
      </c>
      <c r="OA172" s="46">
        <f t="shared" si="808"/>
        <v>1076.6456011701148</v>
      </c>
      <c r="OB172" s="46">
        <f t="shared" si="809"/>
        <v>209.57600114634349</v>
      </c>
      <c r="OC172" s="46">
        <f t="shared" si="810"/>
        <v>867.06960002377127</v>
      </c>
      <c r="OD172" s="51">
        <f t="shared" si="811"/>
        <v>124878.53108778231</v>
      </c>
      <c r="OE172" s="57">
        <f t="shared" si="1081"/>
        <v>119793.32039466912</v>
      </c>
      <c r="OF172" s="153">
        <f t="shared" si="896"/>
        <v>10000</v>
      </c>
      <c r="OG172" s="58">
        <f t="shared" si="812"/>
        <v>889.48383333333379</v>
      </c>
      <c r="OH172" s="241">
        <f t="shared" si="1082"/>
        <v>0</v>
      </c>
      <c r="OI172" s="51">
        <f t="shared" si="813"/>
        <v>889.48383333333379</v>
      </c>
      <c r="OJ172" s="51">
        <f t="shared" si="814"/>
        <v>114743.41449999993</v>
      </c>
      <c r="OK172" s="153">
        <f t="shared" si="1083"/>
        <v>109999.99999999933</v>
      </c>
      <c r="OL172" s="153">
        <f t="shared" si="897"/>
        <v>10000</v>
      </c>
      <c r="OM172" s="468">
        <f t="shared" si="898"/>
        <v>-889.48383333333379</v>
      </c>
      <c r="ON172" s="46">
        <f t="shared" si="899"/>
        <v>-1076.6456011701148</v>
      </c>
      <c r="OO172" s="46">
        <f t="shared" si="815"/>
        <v>-1076.6456011701148</v>
      </c>
      <c r="OP172" s="48"/>
      <c r="OR172" s="45">
        <v>111</v>
      </c>
      <c r="OS172" s="46">
        <f t="shared" si="816"/>
        <v>1076.765700416463</v>
      </c>
      <c r="OT172" s="46">
        <f t="shared" si="1057"/>
        <v>0</v>
      </c>
      <c r="OU172" s="128">
        <f t="shared" si="817"/>
        <v>1076.765700416463</v>
      </c>
      <c r="OV172" s="46">
        <f t="shared" si="818"/>
        <v>209.59937923822761</v>
      </c>
      <c r="OW172" s="46">
        <f t="shared" si="819"/>
        <v>867.16632117823542</v>
      </c>
      <c r="OX172" s="51">
        <f t="shared" si="820"/>
        <v>124892.46122175833</v>
      </c>
      <c r="OY172" s="51">
        <f t="shared" si="1084"/>
        <v>121009.11528112734</v>
      </c>
      <c r="OZ172" s="153">
        <f t="shared" si="900"/>
        <v>10000</v>
      </c>
      <c r="PA172" s="45">
        <v>111</v>
      </c>
      <c r="PB172" s="46">
        <f t="shared" si="821"/>
        <v>1076.765700416463</v>
      </c>
      <c r="PC172" s="46">
        <f t="shared" si="1085"/>
        <v>0</v>
      </c>
      <c r="PD172" s="128">
        <f t="shared" si="822"/>
        <v>1076.765700416463</v>
      </c>
      <c r="PE172" s="46">
        <f t="shared" si="823"/>
        <v>209.59937923822761</v>
      </c>
      <c r="PF172" s="46">
        <f t="shared" si="824"/>
        <v>867.16632117823542</v>
      </c>
      <c r="PG172" s="51">
        <f t="shared" si="825"/>
        <v>124892.46122175833</v>
      </c>
      <c r="PH172" s="57">
        <f t="shared" si="1086"/>
        <v>121008.83082745242</v>
      </c>
      <c r="PI172" s="688">
        <f t="shared" si="826"/>
        <v>889.6533333333341</v>
      </c>
      <c r="PJ172" s="52">
        <f t="shared" si="1087"/>
        <v>0</v>
      </c>
      <c r="PK172" s="51">
        <f t="shared" si="827"/>
        <v>889.6533333333341</v>
      </c>
      <c r="PL172" s="57">
        <f t="shared" si="828"/>
        <v>114765.28000000032</v>
      </c>
      <c r="PM172" s="57">
        <f t="shared" si="1088"/>
        <v>111413.39600000012</v>
      </c>
      <c r="PN172" s="153">
        <f t="shared" si="901"/>
        <v>10000</v>
      </c>
      <c r="PO172" s="469">
        <f t="shared" si="829"/>
        <v>-889.6533333333341</v>
      </c>
      <c r="PP172" s="46">
        <f t="shared" si="830"/>
        <v>-1076.765700416463</v>
      </c>
      <c r="PQ172" s="46">
        <f t="shared" si="831"/>
        <v>-1076.765700416463</v>
      </c>
      <c r="PR172" s="48"/>
    </row>
    <row r="173" spans="2:434" hidden="1" x14ac:dyDescent="0.3">
      <c r="B173" s="45">
        <v>112</v>
      </c>
      <c r="C173" s="46">
        <f t="shared" si="596"/>
        <v>1111.77</v>
      </c>
      <c r="D173" s="46">
        <f t="shared" si="597"/>
        <v>100</v>
      </c>
      <c r="E173" s="46">
        <f t="shared" si="598"/>
        <v>1011.77</v>
      </c>
      <c r="F173" s="46">
        <f t="shared" si="599"/>
        <v>195.58819028073151</v>
      </c>
      <c r="G173" s="46">
        <f t="shared" si="600"/>
        <v>816.18180971926847</v>
      </c>
      <c r="H173" s="51">
        <f t="shared" si="601"/>
        <v>116536.73235871963</v>
      </c>
      <c r="I173" s="58">
        <f t="shared" si="602"/>
        <v>933.33333333333337</v>
      </c>
      <c r="J173" s="52">
        <f t="shared" si="603"/>
        <v>100</v>
      </c>
      <c r="K173" s="51">
        <f t="shared" si="604"/>
        <v>833.33333333333337</v>
      </c>
      <c r="L173" s="57">
        <f t="shared" si="605"/>
        <v>106666.66666666602</v>
      </c>
      <c r="M173" s="468">
        <f t="shared" si="832"/>
        <v>-933.33333333333337</v>
      </c>
      <c r="N173" s="46">
        <f t="shared" si="833"/>
        <v>-1111.77</v>
      </c>
      <c r="O173" s="47"/>
      <c r="P173" s="46">
        <f t="shared" si="834"/>
        <v>-1011.77</v>
      </c>
      <c r="Q173" s="48"/>
      <c r="R173" s="29"/>
      <c r="S173" s="29"/>
      <c r="T173" s="45">
        <v>112</v>
      </c>
      <c r="U173" s="46">
        <f t="shared" si="606"/>
        <v>1121.3900000000001</v>
      </c>
      <c r="V173" s="46">
        <f t="shared" si="607"/>
        <v>109.62</v>
      </c>
      <c r="W173" s="46">
        <f t="shared" si="835"/>
        <v>1011.77</v>
      </c>
      <c r="X173" s="46">
        <f t="shared" si="608"/>
        <v>195.58819028073151</v>
      </c>
      <c r="Y173" s="46">
        <f t="shared" si="609"/>
        <v>816.18180971926847</v>
      </c>
      <c r="Z173" s="51">
        <f t="shared" si="610"/>
        <v>116536.73235871963</v>
      </c>
      <c r="AA173" s="58">
        <f t="shared" si="611"/>
        <v>933.75333333333333</v>
      </c>
      <c r="AB173" s="52">
        <f t="shared" si="612"/>
        <v>100.42</v>
      </c>
      <c r="AC173" s="51">
        <f t="shared" si="613"/>
        <v>833.33333333333337</v>
      </c>
      <c r="AD173" s="57">
        <f t="shared" si="614"/>
        <v>106666.66666666602</v>
      </c>
      <c r="AE173" s="468">
        <f t="shared" si="836"/>
        <v>-933.75333333333333</v>
      </c>
      <c r="AF173" s="46">
        <f t="shared" si="615"/>
        <v>-1121.3900000000001</v>
      </c>
      <c r="AG173" s="47"/>
      <c r="AH173" s="46">
        <f t="shared" si="837"/>
        <v>-1011.77</v>
      </c>
      <c r="AI173" s="48"/>
      <c r="AJ173" s="29"/>
      <c r="AK173" s="45">
        <v>112</v>
      </c>
      <c r="AL173" s="46">
        <f t="shared" si="616"/>
        <v>1117.72</v>
      </c>
      <c r="AM173" s="46"/>
      <c r="AN173" s="46"/>
      <c r="AO173" s="46">
        <f t="shared" si="617"/>
        <v>110.82</v>
      </c>
      <c r="AP173" s="128">
        <f t="shared" si="618"/>
        <v>1006.9</v>
      </c>
      <c r="AQ173" s="128"/>
      <c r="AR173" s="128"/>
      <c r="AS173" s="46">
        <f t="shared" si="619"/>
        <v>204.30292025668496</v>
      </c>
      <c r="AT173" s="46">
        <f t="shared" si="620"/>
        <v>802.59707974331502</v>
      </c>
      <c r="AU173" s="51"/>
      <c r="AV173" s="51"/>
      <c r="AW173" s="51">
        <f t="shared" si="621"/>
        <v>121779.15507426766</v>
      </c>
      <c r="AX173" s="58">
        <f t="shared" si="622"/>
        <v>927.38215694565588</v>
      </c>
      <c r="AY173" s="52"/>
      <c r="AZ173" s="52"/>
      <c r="BA173" s="52">
        <f t="shared" si="623"/>
        <v>102.04</v>
      </c>
      <c r="BB173" s="51">
        <f t="shared" si="624"/>
        <v>825.34215694565592</v>
      </c>
      <c r="BC173" s="51"/>
      <c r="BD173" s="51"/>
      <c r="BE173" s="57">
        <f t="shared" si="625"/>
        <v>112046.8584220865</v>
      </c>
      <c r="BF173" s="468">
        <f t="shared" si="626"/>
        <v>-927.38215694565588</v>
      </c>
      <c r="BG173" s="46">
        <f t="shared" si="627"/>
        <v>-1117.72</v>
      </c>
      <c r="BH173" s="46">
        <f t="shared" si="628"/>
        <v>-1006.9</v>
      </c>
      <c r="BI173" s="48"/>
      <c r="BJ173" s="12"/>
      <c r="BK173" s="45">
        <v>112</v>
      </c>
      <c r="BL173" s="46">
        <f t="shared" si="838"/>
        <v>1119.0899999999999</v>
      </c>
      <c r="BM173" s="46">
        <f t="shared" si="839"/>
        <v>107.32</v>
      </c>
      <c r="BN173" s="46">
        <f t="shared" si="840"/>
        <v>1011.77</v>
      </c>
      <c r="BO173" s="46">
        <f t="shared" si="629"/>
        <v>195.58819028073151</v>
      </c>
      <c r="BP173" s="46">
        <f t="shared" si="630"/>
        <v>816.18180971926847</v>
      </c>
      <c r="BQ173" s="51">
        <f t="shared" si="631"/>
        <v>116536.73235871963</v>
      </c>
      <c r="BR173" s="57">
        <f t="shared" si="1058"/>
        <v>119793.32039466912</v>
      </c>
      <c r="BS173" s="58">
        <f t="shared" si="632"/>
        <v>931.87333333333333</v>
      </c>
      <c r="BT173" s="52">
        <f t="shared" si="841"/>
        <v>98.54</v>
      </c>
      <c r="BU173" s="51">
        <f t="shared" si="633"/>
        <v>833.33333333333337</v>
      </c>
      <c r="BV173" s="51">
        <f t="shared" si="634"/>
        <v>106666.66666666602</v>
      </c>
      <c r="BW173" s="153">
        <f t="shared" si="1059"/>
        <v>109999.99999999933</v>
      </c>
      <c r="BX173" s="468">
        <f t="shared" si="842"/>
        <v>-931.87333333333333</v>
      </c>
      <c r="BY173" s="46">
        <f t="shared" si="843"/>
        <v>-1119.0899999999999</v>
      </c>
      <c r="BZ173" s="46">
        <f t="shared" si="635"/>
        <v>-1011.77</v>
      </c>
      <c r="CA173" s="48"/>
      <c r="CB173" s="29"/>
      <c r="CC173" s="45">
        <v>112</v>
      </c>
      <c r="CD173" s="128">
        <f t="shared" si="636"/>
        <v>1117.6300000000001</v>
      </c>
      <c r="CE173" s="46">
        <f t="shared" si="844"/>
        <v>108.7</v>
      </c>
      <c r="CF173" s="128">
        <f t="shared" si="637"/>
        <v>1008.93</v>
      </c>
      <c r="CG173" s="46">
        <f t="shared" si="845"/>
        <v>203.86501080911248</v>
      </c>
      <c r="CH173" s="46">
        <f t="shared" si="638"/>
        <v>805.06498919088745</v>
      </c>
      <c r="CI173" s="51">
        <f t="shared" si="639"/>
        <v>121513.9414962766</v>
      </c>
      <c r="CJ173" s="199">
        <f t="shared" si="1060"/>
        <v>124726.17311028748</v>
      </c>
      <c r="CK173" s="153">
        <f t="shared" si="846"/>
        <v>10000</v>
      </c>
      <c r="CL173" s="45">
        <v>112</v>
      </c>
      <c r="CM173" s="46">
        <f t="shared" si="847"/>
        <v>1117.6300000000001</v>
      </c>
      <c r="CN173" s="128">
        <f t="shared" si="640"/>
        <v>108.7</v>
      </c>
      <c r="CO173" s="128">
        <f t="shared" si="641"/>
        <v>1008.93</v>
      </c>
      <c r="CP173" s="46">
        <f t="shared" si="642"/>
        <v>203.86501080911248</v>
      </c>
      <c r="CQ173" s="46">
        <f t="shared" si="643"/>
        <v>805.06498919088745</v>
      </c>
      <c r="CR173" s="51">
        <f t="shared" si="644"/>
        <v>121513.9414962766</v>
      </c>
      <c r="CS173" s="153">
        <f t="shared" si="1061"/>
        <v>124726.17311028748</v>
      </c>
      <c r="CT173" s="58">
        <f t="shared" si="645"/>
        <v>927.86033333333398</v>
      </c>
      <c r="CU173" s="52">
        <f t="shared" si="848"/>
        <v>100.34</v>
      </c>
      <c r="CV173" s="51">
        <f t="shared" si="849"/>
        <v>827.52033333333395</v>
      </c>
      <c r="CW173" s="51">
        <f t="shared" si="646"/>
        <v>111818.20266666636</v>
      </c>
      <c r="CX173" s="57">
        <f t="shared" si="1062"/>
        <v>115128.28399999969</v>
      </c>
      <c r="CY173" s="153">
        <f t="shared" si="850"/>
        <v>10000</v>
      </c>
      <c r="CZ173" s="479">
        <f t="shared" si="647"/>
        <v>-927.86033333333398</v>
      </c>
      <c r="DA173" s="46">
        <f t="shared" si="851"/>
        <v>-1117.6300000000001</v>
      </c>
      <c r="DB173" s="46">
        <f t="shared" si="852"/>
        <v>-1008.93</v>
      </c>
      <c r="DC173" s="48"/>
      <c r="DE173" s="45">
        <v>112</v>
      </c>
      <c r="DF173" s="46">
        <f t="shared" si="648"/>
        <v>1115.0999999999999</v>
      </c>
      <c r="DG173" s="46">
        <f t="shared" si="1063"/>
        <v>103.33</v>
      </c>
      <c r="DH173" s="46">
        <f t="shared" si="649"/>
        <v>1011.77</v>
      </c>
      <c r="DI173" s="46">
        <f t="shared" si="650"/>
        <v>195.58819028073151</v>
      </c>
      <c r="DJ173" s="46">
        <f t="shared" si="651"/>
        <v>816.18180971926847</v>
      </c>
      <c r="DK173" s="51">
        <f t="shared" si="652"/>
        <v>116536.73235871963</v>
      </c>
      <c r="DL173" s="58">
        <f t="shared" si="653"/>
        <v>936.66333333333341</v>
      </c>
      <c r="DM173" s="52">
        <f t="shared" si="1064"/>
        <v>103.33</v>
      </c>
      <c r="DN173" s="51">
        <f t="shared" si="654"/>
        <v>833.33333333333337</v>
      </c>
      <c r="DO173" s="57">
        <f t="shared" si="655"/>
        <v>106666.66666666602</v>
      </c>
      <c r="DP173" s="468">
        <f t="shared" si="853"/>
        <v>-936.66333333333341</v>
      </c>
      <c r="DQ173" s="46">
        <f t="shared" si="854"/>
        <v>-1115.0999999999999</v>
      </c>
      <c r="DR173" s="47"/>
      <c r="DS173" s="46">
        <f t="shared" si="855"/>
        <v>-1011.77</v>
      </c>
      <c r="DT173" s="48"/>
      <c r="DU173" s="29"/>
      <c r="DV173" s="45">
        <v>112</v>
      </c>
      <c r="DW173" s="46">
        <f t="shared" si="856"/>
        <v>1072.3900000000001</v>
      </c>
      <c r="DX173" s="46">
        <f t="shared" si="1065"/>
        <v>60.62</v>
      </c>
      <c r="DY173" s="46">
        <f t="shared" si="857"/>
        <v>1011.77</v>
      </c>
      <c r="DZ173" s="46">
        <f t="shared" si="656"/>
        <v>195.58819028073151</v>
      </c>
      <c r="EA173" s="46">
        <f t="shared" si="657"/>
        <v>816.18180971926847</v>
      </c>
      <c r="EB173" s="51">
        <f t="shared" si="658"/>
        <v>116536.73235871963</v>
      </c>
      <c r="EC173" s="58">
        <f t="shared" si="659"/>
        <v>888.86333333333334</v>
      </c>
      <c r="ED173" s="52">
        <f t="shared" si="1066"/>
        <v>55.53</v>
      </c>
      <c r="EE173" s="51">
        <f t="shared" si="660"/>
        <v>833.33333333333337</v>
      </c>
      <c r="EF173" s="57">
        <f t="shared" si="661"/>
        <v>106666.66666666602</v>
      </c>
      <c r="EG173" s="468">
        <f t="shared" si="858"/>
        <v>-888.86333333333334</v>
      </c>
      <c r="EH173" s="46">
        <f t="shared" si="859"/>
        <v>-1072.3900000000001</v>
      </c>
      <c r="EI173" s="47"/>
      <c r="EJ173" s="46">
        <f t="shared" si="860"/>
        <v>-1011.77</v>
      </c>
      <c r="EK173" s="48"/>
      <c r="EL173" s="29"/>
      <c r="EM173" s="45">
        <v>112</v>
      </c>
      <c r="EN173" s="46">
        <f t="shared" si="1043"/>
        <v>1058.0868689014749</v>
      </c>
      <c r="EO173" s="46">
        <f t="shared" si="1067"/>
        <v>61.32</v>
      </c>
      <c r="EP173" s="128">
        <f t="shared" si="662"/>
        <v>996.76686890147482</v>
      </c>
      <c r="EQ173" s="46">
        <f t="shared" si="663"/>
        <v>197.81483022502152</v>
      </c>
      <c r="ER173" s="46">
        <f t="shared" si="664"/>
        <v>798.9520386764533</v>
      </c>
      <c r="ES173" s="51">
        <f t="shared" si="665"/>
        <v>117889.94609633645</v>
      </c>
      <c r="ET173" s="153">
        <f t="shared" si="861"/>
        <v>10000</v>
      </c>
      <c r="EU173" s="45">
        <v>112</v>
      </c>
      <c r="EV173" s="46">
        <f t="shared" si="666"/>
        <v>1058.0899999999999</v>
      </c>
      <c r="EW173" s="46">
        <f t="shared" si="1068"/>
        <v>61.32</v>
      </c>
      <c r="EX173" s="128">
        <f t="shared" si="667"/>
        <v>996.77</v>
      </c>
      <c r="EY173" s="46">
        <f t="shared" si="668"/>
        <v>197.81417666382671</v>
      </c>
      <c r="EZ173" s="46">
        <f t="shared" si="669"/>
        <v>798.95582333617324</v>
      </c>
      <c r="FA173" s="51">
        <f t="shared" si="670"/>
        <v>117889.55017495985</v>
      </c>
      <c r="FB173" s="58">
        <f t="shared" si="671"/>
        <v>874.86920833333363</v>
      </c>
      <c r="FC173" s="52">
        <f t="shared" si="1069"/>
        <v>56.31</v>
      </c>
      <c r="FD173" s="51">
        <f t="shared" si="862"/>
        <v>818.55920833333357</v>
      </c>
      <c r="FE173" s="57">
        <f t="shared" si="672"/>
        <v>108186.79866666651</v>
      </c>
      <c r="FF173" s="153">
        <f t="shared" si="863"/>
        <v>10000</v>
      </c>
      <c r="FG173" s="469">
        <f t="shared" si="673"/>
        <v>-874.86920833333363</v>
      </c>
      <c r="FH173" s="46">
        <f t="shared" si="674"/>
        <v>-1058.0899999999999</v>
      </c>
      <c r="FI173" s="46">
        <f t="shared" si="675"/>
        <v>-996.77</v>
      </c>
      <c r="FJ173" s="48"/>
      <c r="FL173" s="45">
        <v>112</v>
      </c>
      <c r="FM173" s="46">
        <f t="shared" si="864"/>
        <v>1073.6500000000001</v>
      </c>
      <c r="FN173" s="46">
        <f t="shared" si="1044"/>
        <v>61.88</v>
      </c>
      <c r="FO173" s="46">
        <f t="shared" si="865"/>
        <v>1011.77</v>
      </c>
      <c r="FP173" s="46">
        <f t="shared" si="676"/>
        <v>195.58819028073151</v>
      </c>
      <c r="FQ173" s="46">
        <f t="shared" si="677"/>
        <v>816.18180971926847</v>
      </c>
      <c r="FR173" s="51">
        <f t="shared" si="678"/>
        <v>116536.73235871963</v>
      </c>
      <c r="FS173" s="57">
        <f t="shared" si="1070"/>
        <v>119793.32039466912</v>
      </c>
      <c r="FT173" s="58">
        <f t="shared" si="679"/>
        <v>890.15333333333342</v>
      </c>
      <c r="FU173" s="241">
        <f t="shared" si="1045"/>
        <v>56.819999999999993</v>
      </c>
      <c r="FV173" s="51">
        <f t="shared" si="680"/>
        <v>833.33333333333337</v>
      </c>
      <c r="FW173" s="51">
        <f t="shared" si="681"/>
        <v>106666.66666666602</v>
      </c>
      <c r="FX173" s="153">
        <f t="shared" si="1071"/>
        <v>109999.99999999933</v>
      </c>
      <c r="FY173" s="468">
        <f t="shared" si="866"/>
        <v>-890.15333333333342</v>
      </c>
      <c r="FZ173" s="46">
        <f t="shared" si="867"/>
        <v>-1073.6500000000001</v>
      </c>
      <c r="GA173" s="46">
        <f t="shared" si="682"/>
        <v>-1011.77</v>
      </c>
      <c r="GB173" s="48"/>
      <c r="GD173" s="45">
        <v>112</v>
      </c>
      <c r="GE173" s="46">
        <f t="shared" si="1046"/>
        <v>1060.0875939185617</v>
      </c>
      <c r="GF173" s="128">
        <f t="shared" si="1072"/>
        <v>62.51</v>
      </c>
      <c r="GG173" s="128">
        <f t="shared" si="1042"/>
        <v>997.57759391856166</v>
      </c>
      <c r="GH173" s="46">
        <f t="shared" si="684"/>
        <v>197.6957439771337</v>
      </c>
      <c r="GI173" s="46">
        <f t="shared" si="685"/>
        <v>799.88184994142796</v>
      </c>
      <c r="GJ173" s="51">
        <f t="shared" si="686"/>
        <v>117817.56453633879</v>
      </c>
      <c r="GK173" s="51">
        <f t="shared" si="1073"/>
        <v>121009.11528112734</v>
      </c>
      <c r="GL173" s="153">
        <f t="shared" si="868"/>
        <v>10000</v>
      </c>
      <c r="GM173" s="45">
        <v>112</v>
      </c>
      <c r="GN173" s="46">
        <f t="shared" si="687"/>
        <v>1060.0899999999999</v>
      </c>
      <c r="GO173" s="46">
        <f t="shared" si="1047"/>
        <v>62.51</v>
      </c>
      <c r="GP173" s="128">
        <f t="shared" si="869"/>
        <v>997.58</v>
      </c>
      <c r="GQ173" s="46">
        <f t="shared" si="688"/>
        <v>197.69525546280627</v>
      </c>
      <c r="GR173" s="46">
        <f t="shared" si="689"/>
        <v>799.8847445371938</v>
      </c>
      <c r="GS173" s="51">
        <f t="shared" si="690"/>
        <v>117817.26853314658</v>
      </c>
      <c r="GT173" s="57">
        <f t="shared" si="1074"/>
        <v>121008.83082745242</v>
      </c>
      <c r="GU173" s="58">
        <f t="shared" si="691"/>
        <v>876.92633333333197</v>
      </c>
      <c r="GV173" s="52">
        <f t="shared" si="1048"/>
        <v>57.56</v>
      </c>
      <c r="GW173" s="51">
        <f t="shared" si="870"/>
        <v>819.36633333333202</v>
      </c>
      <c r="GX173" s="57">
        <f t="shared" si="692"/>
        <v>108135.93066666677</v>
      </c>
      <c r="GY173" s="57">
        <f t="shared" si="1075"/>
        <v>111413.39600000012</v>
      </c>
      <c r="GZ173" s="153">
        <f t="shared" si="871"/>
        <v>10000</v>
      </c>
      <c r="HA173" s="469">
        <f t="shared" si="693"/>
        <v>-876.92633333333197</v>
      </c>
      <c r="HB173" s="46">
        <f t="shared" si="694"/>
        <v>-1060.0899999999999</v>
      </c>
      <c r="HC173" s="46">
        <f t="shared" si="695"/>
        <v>-997.58</v>
      </c>
      <c r="HD173" s="48"/>
      <c r="HF173" s="45">
        <v>112</v>
      </c>
      <c r="HG173" s="46">
        <f t="shared" si="696"/>
        <v>1123.8775326810628</v>
      </c>
      <c r="HH173" s="46">
        <f t="shared" si="697"/>
        <v>0</v>
      </c>
      <c r="HI173" s="46">
        <f t="shared" si="698"/>
        <v>1123.8775326810628</v>
      </c>
      <c r="HJ173" s="46">
        <f t="shared" si="699"/>
        <v>217.26148829172072</v>
      </c>
      <c r="HK173" s="46">
        <f t="shared" si="700"/>
        <v>906.61604438934205</v>
      </c>
      <c r="HL173" s="51">
        <f t="shared" si="701"/>
        <v>129450.27693064307</v>
      </c>
      <c r="HM173" s="153">
        <f t="shared" si="872"/>
        <v>10000</v>
      </c>
      <c r="HN173" s="58">
        <f t="shared" si="702"/>
        <v>933.33333333333724</v>
      </c>
      <c r="HO173" s="52">
        <f t="shared" si="703"/>
        <v>0</v>
      </c>
      <c r="HP173" s="51">
        <f t="shared" si="704"/>
        <v>933.33333333333724</v>
      </c>
      <c r="HQ173" s="57">
        <f t="shared" si="705"/>
        <v>119466.66666666558</v>
      </c>
      <c r="HR173" s="153">
        <f t="shared" si="873"/>
        <v>10000</v>
      </c>
      <c r="HS173" s="468">
        <f t="shared" si="706"/>
        <v>-933.33333333333724</v>
      </c>
      <c r="HT173" s="46">
        <f t="shared" si="707"/>
        <v>-1123.8775326810628</v>
      </c>
      <c r="HU173" s="46">
        <f t="shared" si="708"/>
        <v>-1123.8775326810628</v>
      </c>
      <c r="HV173" s="48"/>
      <c r="HW173" s="29"/>
      <c r="HX173" s="45">
        <v>112</v>
      </c>
      <c r="HY173" s="128">
        <f t="shared" si="709"/>
        <v>1124.3399999999999</v>
      </c>
      <c r="HZ173" s="46">
        <f t="shared" si="710"/>
        <v>0</v>
      </c>
      <c r="IA173" s="46">
        <f t="shared" si="711"/>
        <v>1124.3399999999999</v>
      </c>
      <c r="IB173" s="46">
        <f t="shared" si="712"/>
        <v>217.35707947274742</v>
      </c>
      <c r="IC173" s="46">
        <f t="shared" si="713"/>
        <v>906.98292052725253</v>
      </c>
      <c r="ID173" s="51">
        <f t="shared" si="714"/>
        <v>129507.2647631212</v>
      </c>
      <c r="IE173" s="153">
        <f t="shared" si="874"/>
        <v>10000</v>
      </c>
      <c r="IF173" s="58">
        <f t="shared" si="715"/>
        <v>930.14625019664186</v>
      </c>
      <c r="IG173" s="52">
        <f t="shared" si="716"/>
        <v>0</v>
      </c>
      <c r="IH173" s="51">
        <f t="shared" si="717"/>
        <v>930.14625019664186</v>
      </c>
      <c r="II173" s="57">
        <f t="shared" si="875"/>
        <v>119058.71997797614</v>
      </c>
      <c r="IJ173" s="153">
        <f t="shared" si="876"/>
        <v>10000</v>
      </c>
      <c r="IK173" s="468">
        <f t="shared" si="718"/>
        <v>-930.14625019664186</v>
      </c>
      <c r="IL173" s="46">
        <f t="shared" si="719"/>
        <v>-1124.3399999999999</v>
      </c>
      <c r="IM173" s="46">
        <f t="shared" si="720"/>
        <v>-1124.3399999999999</v>
      </c>
      <c r="IN173" s="48"/>
      <c r="IO173" s="53">
        <f t="shared" si="721"/>
        <v>0</v>
      </c>
      <c r="IQ173" s="45">
        <v>112</v>
      </c>
      <c r="IR173" s="128">
        <f t="shared" si="722"/>
        <v>1126.4568749999989</v>
      </c>
      <c r="IS173" s="128">
        <f t="shared" si="723"/>
        <v>0</v>
      </c>
      <c r="IT173" s="128">
        <f t="shared" si="724"/>
        <v>1126.4568749999989</v>
      </c>
      <c r="IU173" s="46">
        <f t="shared" si="902"/>
        <v>217.76</v>
      </c>
      <c r="IV173" s="46">
        <f t="shared" si="725"/>
        <v>908.69687499999895</v>
      </c>
      <c r="IW173" s="51">
        <f t="shared" si="726"/>
        <v>129747.35000000022</v>
      </c>
      <c r="IX173" s="199">
        <f t="shared" si="877"/>
        <v>10000</v>
      </c>
      <c r="IY173" s="128">
        <f t="shared" si="727"/>
        <v>0</v>
      </c>
      <c r="IZ173" s="408">
        <f t="shared" si="728"/>
        <v>0</v>
      </c>
      <c r="JA173" s="58">
        <f t="shared" si="729"/>
        <v>931.95916666666494</v>
      </c>
      <c r="JB173" s="52">
        <f t="shared" si="730"/>
        <v>0</v>
      </c>
      <c r="JC173" s="51">
        <f t="shared" si="731"/>
        <v>931.95916666666494</v>
      </c>
      <c r="JD173" s="57">
        <f t="shared" si="732"/>
        <v>119290.77333333343</v>
      </c>
      <c r="JE173" s="280">
        <f t="shared" si="733"/>
        <v>10000</v>
      </c>
      <c r="JF173" s="280">
        <f t="shared" si="734"/>
        <v>0</v>
      </c>
      <c r="JG173" s="468">
        <f t="shared" si="735"/>
        <v>-931.95916666666494</v>
      </c>
      <c r="JH173" s="46">
        <f t="shared" si="736"/>
        <v>-1126.4568749999989</v>
      </c>
      <c r="JI173" s="46">
        <f t="shared" si="737"/>
        <v>-1126.4568749999989</v>
      </c>
      <c r="JJ173" s="48"/>
      <c r="JL173" s="45">
        <v>112</v>
      </c>
      <c r="JM173" s="46">
        <f t="shared" si="738"/>
        <v>1124.4930833333331</v>
      </c>
      <c r="JN173" s="46">
        <f t="shared" si="739"/>
        <v>0</v>
      </c>
      <c r="JO173" s="128">
        <f t="shared" si="740"/>
        <v>1124.4930833333331</v>
      </c>
      <c r="JP173" s="46">
        <f t="shared" si="878"/>
        <v>217.38</v>
      </c>
      <c r="JQ173" s="46">
        <f t="shared" si="741"/>
        <v>907.11308333333307</v>
      </c>
      <c r="JR173" s="51">
        <f t="shared" si="742"/>
        <v>129521.18466666662</v>
      </c>
      <c r="JS173" s="51">
        <f t="shared" si="1076"/>
        <v>119793.32039466912</v>
      </c>
      <c r="JT173" s="199">
        <f t="shared" si="879"/>
        <v>10000</v>
      </c>
      <c r="JU173" s="128">
        <f t="shared" si="743"/>
        <v>0</v>
      </c>
      <c r="JV173" s="408">
        <f t="shared" si="744"/>
        <v>0</v>
      </c>
      <c r="JW173" s="58">
        <f t="shared" si="745"/>
        <v>930.37233333333074</v>
      </c>
      <c r="JX173" s="52">
        <f t="shared" si="746"/>
        <v>0</v>
      </c>
      <c r="JY173" s="51">
        <f t="shared" si="747"/>
        <v>930.37233333333074</v>
      </c>
      <c r="JZ173" s="51">
        <f t="shared" si="748"/>
        <v>119087.65866666706</v>
      </c>
      <c r="KA173" s="199">
        <f t="shared" si="1077"/>
        <v>109999.99999999933</v>
      </c>
      <c r="KB173" s="128">
        <f t="shared" si="880"/>
        <v>10000</v>
      </c>
      <c r="KC173" s="204">
        <f t="shared" si="749"/>
        <v>0</v>
      </c>
      <c r="KD173" s="468">
        <f t="shared" si="881"/>
        <v>-930.37233333333074</v>
      </c>
      <c r="KE173" s="46">
        <f t="shared" si="750"/>
        <v>-1124.4930833333331</v>
      </c>
      <c r="KF173" s="46">
        <f t="shared" si="751"/>
        <v>-1124.4930833333331</v>
      </c>
      <c r="KG173" s="48"/>
      <c r="KI173" s="45">
        <v>112</v>
      </c>
      <c r="KJ173" s="46">
        <f t="shared" si="752"/>
        <v>1124.4890404061762</v>
      </c>
      <c r="KK173" s="46">
        <f t="shared" si="753"/>
        <v>0</v>
      </c>
      <c r="KL173" s="128">
        <f t="shared" si="754"/>
        <v>1124.4890404061762</v>
      </c>
      <c r="KM173" s="46">
        <f t="shared" si="755"/>
        <v>217.37970141957291</v>
      </c>
      <c r="KN173" s="46">
        <f t="shared" si="756"/>
        <v>907.10933898660323</v>
      </c>
      <c r="KO173" s="51">
        <f t="shared" si="757"/>
        <v>129520.71151275713</v>
      </c>
      <c r="KP173" s="199">
        <f t="shared" si="1078"/>
        <v>124726.17311028748</v>
      </c>
      <c r="KQ173" s="199">
        <f t="shared" si="882"/>
        <v>10000</v>
      </c>
      <c r="KR173" s="128">
        <f t="shared" si="758"/>
        <v>0</v>
      </c>
      <c r="KS173" s="408">
        <f t="shared" si="759"/>
        <v>0</v>
      </c>
      <c r="KT173" s="45">
        <v>112</v>
      </c>
      <c r="KU173" s="46">
        <f t="shared" si="883"/>
        <v>1124.49</v>
      </c>
      <c r="KV173" s="46">
        <f t="shared" si="760"/>
        <v>0</v>
      </c>
      <c r="KW173" s="128">
        <f t="shared" si="761"/>
        <v>1124.49</v>
      </c>
      <c r="KX173" s="46">
        <f t="shared" si="762"/>
        <v>217.37950659020214</v>
      </c>
      <c r="KY173" s="46">
        <f t="shared" si="763"/>
        <v>907.11049340979787</v>
      </c>
      <c r="KZ173" s="51">
        <f t="shared" si="764"/>
        <v>129520.59346071148</v>
      </c>
      <c r="LA173" s="153">
        <f t="shared" si="1079"/>
        <v>124726.17311028748</v>
      </c>
      <c r="LB173" s="58">
        <f t="shared" si="995"/>
        <v>930.59633333333579</v>
      </c>
      <c r="LC173" s="52">
        <f t="shared" si="766"/>
        <v>0</v>
      </c>
      <c r="LD173" s="51">
        <f t="shared" si="767"/>
        <v>930.59633333333579</v>
      </c>
      <c r="LE173" s="51">
        <f t="shared" si="768"/>
        <v>119116.33066666657</v>
      </c>
      <c r="LF173" s="51">
        <f t="shared" si="1080"/>
        <v>115128.28399999969</v>
      </c>
      <c r="LG173" s="128">
        <f t="shared" si="769"/>
        <v>10000</v>
      </c>
      <c r="LH173" s="204">
        <f t="shared" si="770"/>
        <v>0</v>
      </c>
      <c r="LI173" s="479">
        <f t="shared" si="771"/>
        <v>-930.59633333333579</v>
      </c>
      <c r="LJ173" s="46">
        <f t="shared" si="884"/>
        <v>-1124.49</v>
      </c>
      <c r="LK173" s="46">
        <f t="shared" si="885"/>
        <v>-1124.49</v>
      </c>
      <c r="LL173" s="48"/>
      <c r="LN173" s="45">
        <v>112</v>
      </c>
      <c r="LO173" s="46">
        <f t="shared" si="772"/>
        <v>1123.1238136873469</v>
      </c>
      <c r="LP173" s="46">
        <f t="shared" si="1049"/>
        <v>0</v>
      </c>
      <c r="LQ173" s="46">
        <f t="shared" si="773"/>
        <v>1123.1238136873469</v>
      </c>
      <c r="LR173" s="46">
        <f t="shared" si="774"/>
        <v>217.11578370597428</v>
      </c>
      <c r="LS173" s="46">
        <f t="shared" si="775"/>
        <v>906.0080299813726</v>
      </c>
      <c r="LT173" s="51">
        <f t="shared" si="776"/>
        <v>129363.46219360319</v>
      </c>
      <c r="LU173" s="199">
        <f t="shared" si="886"/>
        <v>10000</v>
      </c>
      <c r="LV173" s="58">
        <f t="shared" si="777"/>
        <v>933.33033333333128</v>
      </c>
      <c r="LW173" s="52">
        <f t="shared" si="1050"/>
        <v>0</v>
      </c>
      <c r="LX173" s="51">
        <f t="shared" si="778"/>
        <v>933.33033333333128</v>
      </c>
      <c r="LY173" s="51">
        <f t="shared" si="779"/>
        <v>119466.28266666624</v>
      </c>
      <c r="LZ173" s="46">
        <f t="shared" si="887"/>
        <v>0</v>
      </c>
      <c r="MA173" s="199">
        <f t="shared" si="888"/>
        <v>10000</v>
      </c>
      <c r="MB173" s="468">
        <f t="shared" si="780"/>
        <v>-933.33033333333128</v>
      </c>
      <c r="MC173" s="46">
        <f t="shared" si="781"/>
        <v>-1123.1238136873469</v>
      </c>
      <c r="MD173" s="46">
        <f t="shared" si="782"/>
        <v>-1123.1238136873469</v>
      </c>
      <c r="ME173" s="48"/>
      <c r="MG173" s="45">
        <v>112</v>
      </c>
      <c r="MH173" s="46">
        <f t="shared" si="783"/>
        <v>1076.608661999408</v>
      </c>
      <c r="MI173" s="46">
        <f t="shared" si="1051"/>
        <v>0</v>
      </c>
      <c r="MJ173" s="46">
        <f t="shared" si="784"/>
        <v>1076.608661999408</v>
      </c>
      <c r="MK173" s="46">
        <f t="shared" si="785"/>
        <v>208.12374427999899</v>
      </c>
      <c r="ML173" s="46">
        <f t="shared" si="786"/>
        <v>868.48491771940905</v>
      </c>
      <c r="MM173" s="51">
        <f t="shared" si="787"/>
        <v>124005.76165027999</v>
      </c>
      <c r="MN173" s="199">
        <f t="shared" si="889"/>
        <v>10000</v>
      </c>
      <c r="MO173" s="58">
        <f t="shared" si="788"/>
        <v>889.32945707741396</v>
      </c>
      <c r="MP173" s="52">
        <f t="shared" si="1052"/>
        <v>0</v>
      </c>
      <c r="MQ173" s="51">
        <f t="shared" si="789"/>
        <v>889.32945707741396</v>
      </c>
      <c r="MR173" s="57">
        <f t="shared" si="790"/>
        <v>113834.17080732956</v>
      </c>
      <c r="MS173" s="199">
        <f t="shared" si="890"/>
        <v>10000</v>
      </c>
      <c r="MT173" s="468">
        <f t="shared" si="891"/>
        <v>-889.32945707741396</v>
      </c>
      <c r="MU173" s="46">
        <f t="shared" si="791"/>
        <v>-1076.608661999408</v>
      </c>
      <c r="MV173" s="46">
        <f t="shared" si="792"/>
        <v>-1076.608661999408</v>
      </c>
      <c r="MW173" s="48"/>
      <c r="MY173" s="45">
        <v>112</v>
      </c>
      <c r="MZ173" s="46">
        <f t="shared" si="793"/>
        <v>1076.608661999408</v>
      </c>
      <c r="NA173" s="46">
        <f t="shared" si="1053"/>
        <v>0</v>
      </c>
      <c r="NB173" s="128">
        <f t="shared" si="794"/>
        <v>1076.608661999408</v>
      </c>
      <c r="NC173" s="46">
        <f t="shared" si="795"/>
        <v>208.12374427999899</v>
      </c>
      <c r="ND173" s="46">
        <f t="shared" si="796"/>
        <v>868.48491771940905</v>
      </c>
      <c r="NE173" s="51">
        <f t="shared" si="797"/>
        <v>124005.76165027999</v>
      </c>
      <c r="NF173" s="153">
        <f t="shared" si="892"/>
        <v>10000</v>
      </c>
      <c r="NG173" s="45">
        <v>112</v>
      </c>
      <c r="NH173" s="46">
        <f t="shared" si="798"/>
        <v>1076.6099999999999</v>
      </c>
      <c r="NI173" s="46">
        <f t="shared" si="1054"/>
        <v>0</v>
      </c>
      <c r="NJ173" s="128">
        <f t="shared" si="893"/>
        <v>1076.6099999999999</v>
      </c>
      <c r="NK173" s="46">
        <f t="shared" si="894"/>
        <v>208.12345477715118</v>
      </c>
      <c r="NL173" s="46">
        <f t="shared" si="799"/>
        <v>868.48654522284869</v>
      </c>
      <c r="NM173" s="51">
        <f t="shared" si="800"/>
        <v>124005.58632106785</v>
      </c>
      <c r="NN173" s="58">
        <f t="shared" si="801"/>
        <v>888.78037499999857</v>
      </c>
      <c r="NO173" s="52">
        <f t="shared" si="1055"/>
        <v>0</v>
      </c>
      <c r="NP173" s="51">
        <f t="shared" si="802"/>
        <v>888.78037499999857</v>
      </c>
      <c r="NQ173" s="57">
        <f t="shared" si="803"/>
        <v>113898.23800000019</v>
      </c>
      <c r="NR173" s="153">
        <f t="shared" si="895"/>
        <v>10000</v>
      </c>
      <c r="NS173" s="469">
        <f t="shared" si="804"/>
        <v>-888.78037499999857</v>
      </c>
      <c r="NT173" s="46">
        <f t="shared" si="805"/>
        <v>-1076.6099999999999</v>
      </c>
      <c r="NU173" s="46">
        <f t="shared" si="806"/>
        <v>-1076.6099999999999</v>
      </c>
      <c r="NV173" s="48"/>
      <c r="NX173" s="45">
        <v>112</v>
      </c>
      <c r="NY173" s="46">
        <f t="shared" si="807"/>
        <v>1076.6456011701148</v>
      </c>
      <c r="NZ173" s="46">
        <f t="shared" si="1056"/>
        <v>0</v>
      </c>
      <c r="OA173" s="46">
        <f t="shared" si="808"/>
        <v>1076.6456011701148</v>
      </c>
      <c r="OB173" s="46">
        <f t="shared" si="809"/>
        <v>208.13088514630385</v>
      </c>
      <c r="OC173" s="46">
        <f t="shared" si="810"/>
        <v>868.51471602381093</v>
      </c>
      <c r="OD173" s="51">
        <f t="shared" si="811"/>
        <v>124010.01637175849</v>
      </c>
      <c r="OE173" s="57">
        <f t="shared" si="1081"/>
        <v>119793.32039466912</v>
      </c>
      <c r="OF173" s="153">
        <f t="shared" si="896"/>
        <v>10000</v>
      </c>
      <c r="OG173" s="58">
        <f t="shared" si="812"/>
        <v>889.48383333333379</v>
      </c>
      <c r="OH173" s="241">
        <f t="shared" si="1082"/>
        <v>0</v>
      </c>
      <c r="OI173" s="51">
        <f t="shared" si="813"/>
        <v>889.48383333333379</v>
      </c>
      <c r="OJ173" s="51">
        <f t="shared" si="814"/>
        <v>113853.93066666659</v>
      </c>
      <c r="OK173" s="153">
        <f t="shared" si="1083"/>
        <v>109999.99999999933</v>
      </c>
      <c r="OL173" s="153">
        <f t="shared" si="897"/>
        <v>10000</v>
      </c>
      <c r="OM173" s="468">
        <f t="shared" si="898"/>
        <v>-889.48383333333379</v>
      </c>
      <c r="ON173" s="46">
        <f t="shared" si="899"/>
        <v>-1076.6456011701148</v>
      </c>
      <c r="OO173" s="46">
        <f t="shared" si="815"/>
        <v>-1076.6456011701148</v>
      </c>
      <c r="OP173" s="48"/>
      <c r="OR173" s="45">
        <v>112</v>
      </c>
      <c r="OS173" s="46">
        <f t="shared" si="816"/>
        <v>1076.765700416463</v>
      </c>
      <c r="OT173" s="46">
        <f t="shared" si="1057"/>
        <v>0</v>
      </c>
      <c r="OU173" s="128">
        <f t="shared" si="817"/>
        <v>1076.765700416463</v>
      </c>
      <c r="OV173" s="46">
        <f t="shared" si="818"/>
        <v>208.15410203626391</v>
      </c>
      <c r="OW173" s="46">
        <f t="shared" si="819"/>
        <v>868.6115983801991</v>
      </c>
      <c r="OX173" s="51">
        <f t="shared" si="820"/>
        <v>124023.84962337813</v>
      </c>
      <c r="OY173" s="51">
        <f t="shared" si="1084"/>
        <v>121009.11528112734</v>
      </c>
      <c r="OZ173" s="153">
        <f t="shared" si="900"/>
        <v>10000</v>
      </c>
      <c r="PA173" s="45">
        <v>112</v>
      </c>
      <c r="PB173" s="46">
        <f t="shared" si="821"/>
        <v>1076.765700416463</v>
      </c>
      <c r="PC173" s="46">
        <f t="shared" si="1085"/>
        <v>0</v>
      </c>
      <c r="PD173" s="128">
        <f t="shared" si="822"/>
        <v>1076.765700416463</v>
      </c>
      <c r="PE173" s="46">
        <f t="shared" si="823"/>
        <v>208.15410203626391</v>
      </c>
      <c r="PF173" s="46">
        <f t="shared" si="824"/>
        <v>868.6115983801991</v>
      </c>
      <c r="PG173" s="51">
        <f t="shared" si="825"/>
        <v>124023.84962337813</v>
      </c>
      <c r="PH173" s="57">
        <f t="shared" si="1086"/>
        <v>121008.83082745242</v>
      </c>
      <c r="PI173" s="688">
        <f t="shared" si="826"/>
        <v>889.6533333333341</v>
      </c>
      <c r="PJ173" s="52">
        <f t="shared" si="1087"/>
        <v>0</v>
      </c>
      <c r="PK173" s="51">
        <f t="shared" si="827"/>
        <v>889.6533333333341</v>
      </c>
      <c r="PL173" s="57">
        <f t="shared" si="828"/>
        <v>113875.62666666698</v>
      </c>
      <c r="PM173" s="57">
        <f t="shared" si="1088"/>
        <v>111413.39600000012</v>
      </c>
      <c r="PN173" s="153">
        <f t="shared" si="901"/>
        <v>10000</v>
      </c>
      <c r="PO173" s="469">
        <f t="shared" si="829"/>
        <v>-889.6533333333341</v>
      </c>
      <c r="PP173" s="46">
        <f t="shared" si="830"/>
        <v>-1076.765700416463</v>
      </c>
      <c r="PQ173" s="46">
        <f t="shared" si="831"/>
        <v>-1076.765700416463</v>
      </c>
      <c r="PR173" s="48"/>
    </row>
    <row r="174" spans="2:434" hidden="1" x14ac:dyDescent="0.3">
      <c r="B174" s="45">
        <v>113</v>
      </c>
      <c r="C174" s="46">
        <f t="shared" si="596"/>
        <v>1111.77</v>
      </c>
      <c r="D174" s="46">
        <f t="shared" si="597"/>
        <v>100</v>
      </c>
      <c r="E174" s="46">
        <f t="shared" si="598"/>
        <v>1011.77</v>
      </c>
      <c r="F174" s="46">
        <f t="shared" si="599"/>
        <v>194.22788726453271</v>
      </c>
      <c r="G174" s="46">
        <f t="shared" si="600"/>
        <v>817.5421127354673</v>
      </c>
      <c r="H174" s="51">
        <f t="shared" si="601"/>
        <v>115719.19024598417</v>
      </c>
      <c r="I174" s="58">
        <f t="shared" si="602"/>
        <v>933.33333333333337</v>
      </c>
      <c r="J174" s="52">
        <f t="shared" si="603"/>
        <v>100</v>
      </c>
      <c r="K174" s="51">
        <f t="shared" si="604"/>
        <v>833.33333333333337</v>
      </c>
      <c r="L174" s="57">
        <f t="shared" si="605"/>
        <v>105833.33333333269</v>
      </c>
      <c r="M174" s="468">
        <f t="shared" si="832"/>
        <v>-933.33333333333337</v>
      </c>
      <c r="N174" s="46">
        <f t="shared" si="833"/>
        <v>-1111.77</v>
      </c>
      <c r="O174" s="47"/>
      <c r="P174" s="46">
        <f t="shared" si="834"/>
        <v>-1011.77</v>
      </c>
      <c r="Q174" s="48"/>
      <c r="R174" s="29"/>
      <c r="S174" s="29"/>
      <c r="T174" s="45">
        <v>113</v>
      </c>
      <c r="U174" s="46">
        <f t="shared" si="606"/>
        <v>1120.6300000000001</v>
      </c>
      <c r="V174" s="46">
        <f t="shared" si="607"/>
        <v>108.86</v>
      </c>
      <c r="W174" s="46">
        <f t="shared" si="835"/>
        <v>1011.77</v>
      </c>
      <c r="X174" s="46">
        <f t="shared" si="608"/>
        <v>194.22788726453271</v>
      </c>
      <c r="Y174" s="46">
        <f t="shared" si="609"/>
        <v>817.5421127354673</v>
      </c>
      <c r="Z174" s="51">
        <f t="shared" si="610"/>
        <v>115719.19024598417</v>
      </c>
      <c r="AA174" s="58">
        <f t="shared" si="611"/>
        <v>932.97333333333336</v>
      </c>
      <c r="AB174" s="52">
        <f t="shared" si="612"/>
        <v>99.64</v>
      </c>
      <c r="AC174" s="51">
        <f t="shared" si="613"/>
        <v>833.33333333333337</v>
      </c>
      <c r="AD174" s="57">
        <f t="shared" si="614"/>
        <v>105833.33333333269</v>
      </c>
      <c r="AE174" s="468">
        <f t="shared" si="836"/>
        <v>-932.97333333333336</v>
      </c>
      <c r="AF174" s="46">
        <f t="shared" si="615"/>
        <v>-1120.6300000000001</v>
      </c>
      <c r="AG174" s="47"/>
      <c r="AH174" s="46">
        <f t="shared" si="837"/>
        <v>-1011.77</v>
      </c>
      <c r="AI174" s="48"/>
      <c r="AJ174" s="29"/>
      <c r="AK174" s="45">
        <v>113</v>
      </c>
      <c r="AL174" s="46">
        <f t="shared" si="616"/>
        <v>1117.72</v>
      </c>
      <c r="AM174" s="46"/>
      <c r="AN174" s="46"/>
      <c r="AO174" s="46">
        <f t="shared" si="617"/>
        <v>110.1</v>
      </c>
      <c r="AP174" s="128">
        <f t="shared" si="618"/>
        <v>1007.62</v>
      </c>
      <c r="AQ174" s="128"/>
      <c r="AR174" s="128"/>
      <c r="AS174" s="46">
        <f t="shared" si="619"/>
        <v>202.96525845711278</v>
      </c>
      <c r="AT174" s="46">
        <f t="shared" si="620"/>
        <v>804.65474154288722</v>
      </c>
      <c r="AU174" s="51"/>
      <c r="AV174" s="51"/>
      <c r="AW174" s="51">
        <f t="shared" si="621"/>
        <v>120974.50033272477</v>
      </c>
      <c r="AX174" s="58">
        <f t="shared" si="622"/>
        <v>927.38215694565588</v>
      </c>
      <c r="AY174" s="52"/>
      <c r="AZ174" s="52"/>
      <c r="BA174" s="52">
        <f t="shared" si="623"/>
        <v>101.3</v>
      </c>
      <c r="BB174" s="51">
        <f t="shared" si="624"/>
        <v>826.08215694565592</v>
      </c>
      <c r="BC174" s="51"/>
      <c r="BD174" s="51"/>
      <c r="BE174" s="57">
        <f t="shared" si="625"/>
        <v>111220.77626514084</v>
      </c>
      <c r="BF174" s="468">
        <f t="shared" si="626"/>
        <v>-927.38215694565588</v>
      </c>
      <c r="BG174" s="46">
        <f t="shared" si="627"/>
        <v>-1117.72</v>
      </c>
      <c r="BH174" s="46">
        <f t="shared" si="628"/>
        <v>-1007.62</v>
      </c>
      <c r="BI174" s="48"/>
      <c r="BJ174" s="12"/>
      <c r="BK174" s="45">
        <v>113</v>
      </c>
      <c r="BL174" s="46">
        <f t="shared" si="838"/>
        <v>1119.0899999999999</v>
      </c>
      <c r="BM174" s="46">
        <f t="shared" si="839"/>
        <v>107.32</v>
      </c>
      <c r="BN174" s="46">
        <f t="shared" si="840"/>
        <v>1011.77</v>
      </c>
      <c r="BO174" s="46">
        <f t="shared" si="629"/>
        <v>194.22788726453271</v>
      </c>
      <c r="BP174" s="46">
        <f t="shared" si="630"/>
        <v>817.5421127354673</v>
      </c>
      <c r="BQ174" s="51">
        <f t="shared" si="631"/>
        <v>115719.19024598417</v>
      </c>
      <c r="BR174" s="57">
        <f t="shared" si="1058"/>
        <v>119793.32039466912</v>
      </c>
      <c r="BS174" s="58">
        <f t="shared" si="632"/>
        <v>931.87333333333333</v>
      </c>
      <c r="BT174" s="52">
        <f t="shared" si="841"/>
        <v>98.54</v>
      </c>
      <c r="BU174" s="51">
        <f t="shared" si="633"/>
        <v>833.33333333333337</v>
      </c>
      <c r="BV174" s="51">
        <f t="shared" si="634"/>
        <v>105833.33333333269</v>
      </c>
      <c r="BW174" s="153">
        <f t="shared" si="1059"/>
        <v>109999.99999999933</v>
      </c>
      <c r="BX174" s="468">
        <f t="shared" si="842"/>
        <v>-931.87333333333333</v>
      </c>
      <c r="BY174" s="46">
        <f t="shared" si="843"/>
        <v>-1119.0899999999999</v>
      </c>
      <c r="BZ174" s="46">
        <f t="shared" si="635"/>
        <v>-1011.77</v>
      </c>
      <c r="CA174" s="48"/>
      <c r="CB174" s="29"/>
      <c r="CC174" s="45">
        <v>113</v>
      </c>
      <c r="CD174" s="128">
        <f t="shared" si="636"/>
        <v>1117.6300000000001</v>
      </c>
      <c r="CE174" s="46">
        <f t="shared" si="844"/>
        <v>108.7</v>
      </c>
      <c r="CF174" s="128">
        <f t="shared" si="637"/>
        <v>1008.93</v>
      </c>
      <c r="CG174" s="46">
        <f t="shared" si="845"/>
        <v>202.52323582712768</v>
      </c>
      <c r="CH174" s="46">
        <f t="shared" si="638"/>
        <v>806.40676417287227</v>
      </c>
      <c r="CI174" s="51">
        <f t="shared" si="639"/>
        <v>120707.53473210373</v>
      </c>
      <c r="CJ174" s="199">
        <f t="shared" si="1060"/>
        <v>124726.17311028748</v>
      </c>
      <c r="CK174" s="153">
        <f t="shared" si="846"/>
        <v>10000</v>
      </c>
      <c r="CL174" s="45">
        <v>113</v>
      </c>
      <c r="CM174" s="46">
        <f t="shared" si="847"/>
        <v>1117.6300000000001</v>
      </c>
      <c r="CN174" s="128">
        <f t="shared" si="640"/>
        <v>108.7</v>
      </c>
      <c r="CO174" s="128">
        <f t="shared" si="641"/>
        <v>1008.93</v>
      </c>
      <c r="CP174" s="46">
        <f t="shared" si="642"/>
        <v>202.52323582712768</v>
      </c>
      <c r="CQ174" s="46">
        <f t="shared" si="643"/>
        <v>806.40676417287227</v>
      </c>
      <c r="CR174" s="51">
        <f t="shared" si="644"/>
        <v>120707.53473210373</v>
      </c>
      <c r="CS174" s="153">
        <f t="shared" si="1061"/>
        <v>124726.17311028748</v>
      </c>
      <c r="CT174" s="58">
        <f t="shared" si="645"/>
        <v>927.86033333333398</v>
      </c>
      <c r="CU174" s="52">
        <f t="shared" si="848"/>
        <v>100.34</v>
      </c>
      <c r="CV174" s="51">
        <f t="shared" si="849"/>
        <v>827.52033333333395</v>
      </c>
      <c r="CW174" s="51">
        <f t="shared" si="646"/>
        <v>110990.68233333302</v>
      </c>
      <c r="CX174" s="57">
        <f t="shared" si="1062"/>
        <v>115128.28399999969</v>
      </c>
      <c r="CY174" s="153">
        <f t="shared" si="850"/>
        <v>10000</v>
      </c>
      <c r="CZ174" s="479">
        <f t="shared" si="647"/>
        <v>-927.86033333333398</v>
      </c>
      <c r="DA174" s="46">
        <f t="shared" si="851"/>
        <v>-1117.6300000000001</v>
      </c>
      <c r="DB174" s="46">
        <f t="shared" si="852"/>
        <v>-1008.93</v>
      </c>
      <c r="DC174" s="48"/>
      <c r="DE174" s="45">
        <v>113</v>
      </c>
      <c r="DF174" s="46">
        <f t="shared" si="648"/>
        <v>1115.0999999999999</v>
      </c>
      <c r="DG174" s="46">
        <f t="shared" si="1063"/>
        <v>103.33</v>
      </c>
      <c r="DH174" s="46">
        <f t="shared" si="649"/>
        <v>1011.77</v>
      </c>
      <c r="DI174" s="46">
        <f t="shared" si="650"/>
        <v>194.22788726453271</v>
      </c>
      <c r="DJ174" s="46">
        <f t="shared" si="651"/>
        <v>817.5421127354673</v>
      </c>
      <c r="DK174" s="51">
        <f t="shared" si="652"/>
        <v>115719.19024598417</v>
      </c>
      <c r="DL174" s="58">
        <f t="shared" si="653"/>
        <v>936.66333333333341</v>
      </c>
      <c r="DM174" s="52">
        <f t="shared" si="1064"/>
        <v>103.33</v>
      </c>
      <c r="DN174" s="51">
        <f t="shared" si="654"/>
        <v>833.33333333333337</v>
      </c>
      <c r="DO174" s="57">
        <f t="shared" si="655"/>
        <v>105833.33333333269</v>
      </c>
      <c r="DP174" s="468">
        <f t="shared" si="853"/>
        <v>-936.66333333333341</v>
      </c>
      <c r="DQ174" s="46">
        <f t="shared" si="854"/>
        <v>-1115.0999999999999</v>
      </c>
      <c r="DR174" s="47"/>
      <c r="DS174" s="46">
        <f t="shared" si="855"/>
        <v>-1011.77</v>
      </c>
      <c r="DT174" s="48"/>
      <c r="DU174" s="29"/>
      <c r="DV174" s="45">
        <v>113</v>
      </c>
      <c r="DW174" s="46">
        <f t="shared" si="856"/>
        <v>1071.97</v>
      </c>
      <c r="DX174" s="46">
        <f t="shared" si="1065"/>
        <v>60.2</v>
      </c>
      <c r="DY174" s="46">
        <f t="shared" si="857"/>
        <v>1011.77</v>
      </c>
      <c r="DZ174" s="46">
        <f t="shared" si="656"/>
        <v>194.22788726453271</v>
      </c>
      <c r="EA174" s="46">
        <f t="shared" si="657"/>
        <v>817.5421127354673</v>
      </c>
      <c r="EB174" s="51">
        <f t="shared" si="658"/>
        <v>115719.19024598417</v>
      </c>
      <c r="EC174" s="58">
        <f t="shared" si="659"/>
        <v>888.43333333333339</v>
      </c>
      <c r="ED174" s="52">
        <f t="shared" si="1066"/>
        <v>55.1</v>
      </c>
      <c r="EE174" s="51">
        <f t="shared" si="660"/>
        <v>833.33333333333337</v>
      </c>
      <c r="EF174" s="57">
        <f t="shared" si="661"/>
        <v>105833.33333333269</v>
      </c>
      <c r="EG174" s="468">
        <f t="shared" si="858"/>
        <v>-888.43333333333339</v>
      </c>
      <c r="EH174" s="46">
        <f t="shared" si="859"/>
        <v>-1071.97</v>
      </c>
      <c r="EI174" s="47"/>
      <c r="EJ174" s="46">
        <f t="shared" si="860"/>
        <v>-1011.77</v>
      </c>
      <c r="EK174" s="48"/>
      <c r="EL174" s="29"/>
      <c r="EM174" s="45">
        <v>113</v>
      </c>
      <c r="EN174" s="46">
        <f t="shared" si="1043"/>
        <v>1058.0868689014749</v>
      </c>
      <c r="EO174" s="46">
        <f t="shared" si="1067"/>
        <v>60.9</v>
      </c>
      <c r="EP174" s="128">
        <f t="shared" si="662"/>
        <v>997.1868689014749</v>
      </c>
      <c r="EQ174" s="46">
        <f t="shared" si="663"/>
        <v>196.48324349389409</v>
      </c>
      <c r="ER174" s="46">
        <f t="shared" si="664"/>
        <v>800.70362540758083</v>
      </c>
      <c r="ES174" s="51">
        <f t="shared" si="665"/>
        <v>117089.24247092888</v>
      </c>
      <c r="ET174" s="153">
        <f t="shared" si="861"/>
        <v>10000</v>
      </c>
      <c r="EU174" s="45">
        <v>113</v>
      </c>
      <c r="EV174" s="46">
        <f t="shared" si="666"/>
        <v>1058.0899999999999</v>
      </c>
      <c r="EW174" s="46">
        <f t="shared" si="1068"/>
        <v>60.9</v>
      </c>
      <c r="EX174" s="128">
        <f t="shared" si="667"/>
        <v>997.19</v>
      </c>
      <c r="EY174" s="46">
        <f t="shared" si="668"/>
        <v>196.48258362493308</v>
      </c>
      <c r="EZ174" s="46">
        <f t="shared" si="669"/>
        <v>800.70741637506694</v>
      </c>
      <c r="FA174" s="51">
        <f t="shared" si="670"/>
        <v>117088.84275858478</v>
      </c>
      <c r="FB174" s="58">
        <f t="shared" si="671"/>
        <v>874.86920833333363</v>
      </c>
      <c r="FC174" s="52">
        <f t="shared" si="1069"/>
        <v>55.879999999999995</v>
      </c>
      <c r="FD174" s="51">
        <f t="shared" si="862"/>
        <v>818.98920833333364</v>
      </c>
      <c r="FE174" s="57">
        <f t="shared" si="672"/>
        <v>107367.80945833317</v>
      </c>
      <c r="FF174" s="153">
        <f t="shared" si="863"/>
        <v>10000</v>
      </c>
      <c r="FG174" s="469">
        <f t="shared" si="673"/>
        <v>-874.86920833333363</v>
      </c>
      <c r="FH174" s="46">
        <f t="shared" si="674"/>
        <v>-1058.0899999999999</v>
      </c>
      <c r="FI174" s="46">
        <f t="shared" si="675"/>
        <v>-997.19</v>
      </c>
      <c r="FJ174" s="48"/>
      <c r="FL174" s="45">
        <v>113</v>
      </c>
      <c r="FM174" s="46">
        <f t="shared" si="864"/>
        <v>1073.6500000000001</v>
      </c>
      <c r="FN174" s="46">
        <f t="shared" si="1044"/>
        <v>61.88</v>
      </c>
      <c r="FO174" s="46">
        <f t="shared" si="865"/>
        <v>1011.77</v>
      </c>
      <c r="FP174" s="46">
        <f t="shared" si="676"/>
        <v>194.22788726453271</v>
      </c>
      <c r="FQ174" s="46">
        <f t="shared" si="677"/>
        <v>817.5421127354673</v>
      </c>
      <c r="FR174" s="51">
        <f t="shared" si="678"/>
        <v>115719.19024598417</v>
      </c>
      <c r="FS174" s="57">
        <f t="shared" si="1070"/>
        <v>119793.32039466912</v>
      </c>
      <c r="FT174" s="58">
        <f t="shared" si="679"/>
        <v>890.15333333333342</v>
      </c>
      <c r="FU174" s="241">
        <f t="shared" si="1045"/>
        <v>56.819999999999993</v>
      </c>
      <c r="FV174" s="51">
        <f t="shared" si="680"/>
        <v>833.33333333333337</v>
      </c>
      <c r="FW174" s="51">
        <f t="shared" si="681"/>
        <v>105833.33333333269</v>
      </c>
      <c r="FX174" s="153">
        <f t="shared" si="1071"/>
        <v>109999.99999999933</v>
      </c>
      <c r="FY174" s="468">
        <f t="shared" si="866"/>
        <v>-890.15333333333342</v>
      </c>
      <c r="FZ174" s="46">
        <f t="shared" si="867"/>
        <v>-1073.6500000000001</v>
      </c>
      <c r="GA174" s="46">
        <f t="shared" si="682"/>
        <v>-1011.77</v>
      </c>
      <c r="GB174" s="48"/>
      <c r="GD174" s="45">
        <v>113</v>
      </c>
      <c r="GE174" s="46">
        <f t="shared" si="1046"/>
        <v>1060.0875939185617</v>
      </c>
      <c r="GF174" s="128">
        <f t="shared" si="1072"/>
        <v>62.51</v>
      </c>
      <c r="GG174" s="128">
        <f t="shared" si="1042"/>
        <v>997.57759391856166</v>
      </c>
      <c r="GH174" s="46">
        <f t="shared" si="684"/>
        <v>196.36260756056467</v>
      </c>
      <c r="GI174" s="46">
        <f t="shared" si="685"/>
        <v>801.21498635799696</v>
      </c>
      <c r="GJ174" s="51">
        <f t="shared" si="686"/>
        <v>117016.34954998079</v>
      </c>
      <c r="GK174" s="51">
        <f t="shared" si="1073"/>
        <v>121009.11528112734</v>
      </c>
      <c r="GL174" s="153">
        <f t="shared" si="868"/>
        <v>10000</v>
      </c>
      <c r="GM174" s="45">
        <v>113</v>
      </c>
      <c r="GN174" s="46">
        <f t="shared" si="687"/>
        <v>1060.0899999999999</v>
      </c>
      <c r="GO174" s="46">
        <f t="shared" si="1047"/>
        <v>62.51</v>
      </c>
      <c r="GP174" s="128">
        <f t="shared" si="869"/>
        <v>997.58</v>
      </c>
      <c r="GQ174" s="46">
        <f t="shared" si="688"/>
        <v>196.36211422191096</v>
      </c>
      <c r="GR174" s="46">
        <f t="shared" si="689"/>
        <v>801.21788577808911</v>
      </c>
      <c r="GS174" s="51">
        <f t="shared" si="690"/>
        <v>117016.05064736848</v>
      </c>
      <c r="GT174" s="57">
        <f t="shared" si="1074"/>
        <v>121008.83082745242</v>
      </c>
      <c r="GU174" s="58">
        <f t="shared" si="691"/>
        <v>876.92633333333197</v>
      </c>
      <c r="GV174" s="52">
        <f t="shared" si="1048"/>
        <v>57.56</v>
      </c>
      <c r="GW174" s="51">
        <f t="shared" si="870"/>
        <v>819.36633333333202</v>
      </c>
      <c r="GX174" s="57">
        <f t="shared" si="692"/>
        <v>107316.56433333343</v>
      </c>
      <c r="GY174" s="57">
        <f t="shared" si="1075"/>
        <v>111413.39600000012</v>
      </c>
      <c r="GZ174" s="153">
        <f t="shared" si="871"/>
        <v>10000</v>
      </c>
      <c r="HA174" s="469">
        <f t="shared" si="693"/>
        <v>-876.92633333333197</v>
      </c>
      <c r="HB174" s="46">
        <f t="shared" si="694"/>
        <v>-1060.0899999999999</v>
      </c>
      <c r="HC174" s="46">
        <f t="shared" si="695"/>
        <v>-997.58</v>
      </c>
      <c r="HD174" s="48"/>
      <c r="HF174" s="45">
        <v>113</v>
      </c>
      <c r="HG174" s="46">
        <f t="shared" si="696"/>
        <v>1123.8775326810628</v>
      </c>
      <c r="HH174" s="46">
        <f t="shared" si="697"/>
        <v>0</v>
      </c>
      <c r="HI174" s="46">
        <f t="shared" si="698"/>
        <v>1123.8775326810628</v>
      </c>
      <c r="HJ174" s="46">
        <f t="shared" si="699"/>
        <v>215.75046155107179</v>
      </c>
      <c r="HK174" s="46">
        <f t="shared" si="700"/>
        <v>908.12707112999101</v>
      </c>
      <c r="HL174" s="51">
        <f t="shared" si="701"/>
        <v>128542.14985951308</v>
      </c>
      <c r="HM174" s="153">
        <f t="shared" si="872"/>
        <v>10000</v>
      </c>
      <c r="HN174" s="58">
        <f t="shared" si="702"/>
        <v>933.33333333333724</v>
      </c>
      <c r="HO174" s="52">
        <f t="shared" si="703"/>
        <v>0</v>
      </c>
      <c r="HP174" s="51">
        <f t="shared" si="704"/>
        <v>933.33333333333724</v>
      </c>
      <c r="HQ174" s="57">
        <f t="shared" si="705"/>
        <v>118533.33333333224</v>
      </c>
      <c r="HR174" s="153">
        <f t="shared" si="873"/>
        <v>10000</v>
      </c>
      <c r="HS174" s="468">
        <f t="shared" si="706"/>
        <v>-933.33333333333724</v>
      </c>
      <c r="HT174" s="46">
        <f t="shared" si="707"/>
        <v>-1123.8775326810628</v>
      </c>
      <c r="HU174" s="46">
        <f t="shared" si="708"/>
        <v>-1123.8775326810628</v>
      </c>
      <c r="HV174" s="48"/>
      <c r="HW174" s="29"/>
      <c r="HX174" s="45">
        <v>113</v>
      </c>
      <c r="HY174" s="128">
        <f t="shared" si="709"/>
        <v>1124.3399999999999</v>
      </c>
      <c r="HZ174" s="46">
        <f t="shared" si="710"/>
        <v>0</v>
      </c>
      <c r="IA174" s="46">
        <f t="shared" si="711"/>
        <v>1124.3399999999999</v>
      </c>
      <c r="IB174" s="46">
        <f t="shared" si="712"/>
        <v>215.84544127186868</v>
      </c>
      <c r="IC174" s="46">
        <f t="shared" si="713"/>
        <v>908.49455872813121</v>
      </c>
      <c r="ID174" s="51">
        <f t="shared" si="714"/>
        <v>128598.77020439308</v>
      </c>
      <c r="IE174" s="153">
        <f t="shared" si="874"/>
        <v>10000</v>
      </c>
      <c r="IF174" s="58">
        <f t="shared" si="715"/>
        <v>930.14625019664186</v>
      </c>
      <c r="IG174" s="52">
        <f t="shared" si="716"/>
        <v>0</v>
      </c>
      <c r="IH174" s="51">
        <f t="shared" si="717"/>
        <v>930.14625019664186</v>
      </c>
      <c r="II174" s="57">
        <f t="shared" si="875"/>
        <v>118128.5737277795</v>
      </c>
      <c r="IJ174" s="153">
        <f t="shared" si="876"/>
        <v>10000</v>
      </c>
      <c r="IK174" s="468">
        <f t="shared" si="718"/>
        <v>-930.14625019664186</v>
      </c>
      <c r="IL174" s="46">
        <f t="shared" si="719"/>
        <v>-1124.3399999999999</v>
      </c>
      <c r="IM174" s="46">
        <f t="shared" si="720"/>
        <v>-1124.3399999999999</v>
      </c>
      <c r="IN174" s="48"/>
      <c r="IO174" s="53">
        <f t="shared" si="721"/>
        <v>0</v>
      </c>
      <c r="IQ174" s="45">
        <v>113</v>
      </c>
      <c r="IR174" s="128">
        <f t="shared" si="722"/>
        <v>1126.4568749999989</v>
      </c>
      <c r="IS174" s="128">
        <f t="shared" si="723"/>
        <v>0</v>
      </c>
      <c r="IT174" s="128">
        <f t="shared" si="724"/>
        <v>1126.4568749999989</v>
      </c>
      <c r="IU174" s="46">
        <f t="shared" si="902"/>
        <v>216.25</v>
      </c>
      <c r="IV174" s="46">
        <f t="shared" si="725"/>
        <v>910.20687499999894</v>
      </c>
      <c r="IW174" s="51">
        <f t="shared" si="726"/>
        <v>128837.14312500022</v>
      </c>
      <c r="IX174" s="199">
        <f t="shared" si="877"/>
        <v>10000</v>
      </c>
      <c r="IY174" s="128">
        <f t="shared" si="727"/>
        <v>0</v>
      </c>
      <c r="IZ174" s="408">
        <f t="shared" si="728"/>
        <v>0</v>
      </c>
      <c r="JA174" s="58">
        <f t="shared" si="729"/>
        <v>931.95916666666494</v>
      </c>
      <c r="JB174" s="52">
        <f t="shared" si="730"/>
        <v>0</v>
      </c>
      <c r="JC174" s="51">
        <f t="shared" si="731"/>
        <v>931.95916666666494</v>
      </c>
      <c r="JD174" s="57">
        <f t="shared" si="732"/>
        <v>118358.81416666677</v>
      </c>
      <c r="JE174" s="280">
        <f t="shared" si="733"/>
        <v>10000</v>
      </c>
      <c r="JF174" s="280">
        <f t="shared" si="734"/>
        <v>0</v>
      </c>
      <c r="JG174" s="468">
        <f t="shared" si="735"/>
        <v>-931.95916666666494</v>
      </c>
      <c r="JH174" s="46">
        <f t="shared" si="736"/>
        <v>-1126.4568749999989</v>
      </c>
      <c r="JI174" s="46">
        <f t="shared" si="737"/>
        <v>-1126.4568749999989</v>
      </c>
      <c r="JJ174" s="48"/>
      <c r="JL174" s="45">
        <v>113</v>
      </c>
      <c r="JM174" s="46">
        <f t="shared" si="738"/>
        <v>1124.4930833333331</v>
      </c>
      <c r="JN174" s="46">
        <f t="shared" si="739"/>
        <v>0</v>
      </c>
      <c r="JO174" s="128">
        <f t="shared" si="740"/>
        <v>1124.4930833333331</v>
      </c>
      <c r="JP174" s="46">
        <f t="shared" si="878"/>
        <v>215.87</v>
      </c>
      <c r="JQ174" s="46">
        <f t="shared" si="741"/>
        <v>908.62308333333306</v>
      </c>
      <c r="JR174" s="51">
        <f t="shared" si="742"/>
        <v>128612.56158333328</v>
      </c>
      <c r="JS174" s="51">
        <f t="shared" si="1076"/>
        <v>119793.32039466912</v>
      </c>
      <c r="JT174" s="199">
        <f t="shared" si="879"/>
        <v>10000</v>
      </c>
      <c r="JU174" s="128">
        <f t="shared" si="743"/>
        <v>0</v>
      </c>
      <c r="JV174" s="408">
        <f t="shared" si="744"/>
        <v>0</v>
      </c>
      <c r="JW174" s="58">
        <f t="shared" si="745"/>
        <v>930.37233333333074</v>
      </c>
      <c r="JX174" s="52">
        <f t="shared" si="746"/>
        <v>0</v>
      </c>
      <c r="JY174" s="51">
        <f t="shared" si="747"/>
        <v>930.37233333333074</v>
      </c>
      <c r="JZ174" s="51">
        <f t="shared" si="748"/>
        <v>118157.28633333373</v>
      </c>
      <c r="KA174" s="199">
        <f t="shared" si="1077"/>
        <v>109999.99999999933</v>
      </c>
      <c r="KB174" s="128">
        <f t="shared" si="880"/>
        <v>10000</v>
      </c>
      <c r="KC174" s="204">
        <f t="shared" si="749"/>
        <v>0</v>
      </c>
      <c r="KD174" s="468">
        <f t="shared" si="881"/>
        <v>-930.37233333333074</v>
      </c>
      <c r="KE174" s="46">
        <f t="shared" si="750"/>
        <v>-1124.4930833333331</v>
      </c>
      <c r="KF174" s="46">
        <f t="shared" si="751"/>
        <v>-1124.4930833333331</v>
      </c>
      <c r="KG174" s="48"/>
      <c r="KI174" s="45">
        <v>113</v>
      </c>
      <c r="KJ174" s="46">
        <f t="shared" si="752"/>
        <v>1124.4890404061762</v>
      </c>
      <c r="KK174" s="46">
        <f t="shared" si="753"/>
        <v>0</v>
      </c>
      <c r="KL174" s="128">
        <f t="shared" si="754"/>
        <v>1124.4890404061762</v>
      </c>
      <c r="KM174" s="46">
        <f t="shared" si="755"/>
        <v>215.86785252126188</v>
      </c>
      <c r="KN174" s="46">
        <f t="shared" si="756"/>
        <v>908.62118788491432</v>
      </c>
      <c r="KO174" s="51">
        <f t="shared" si="757"/>
        <v>128612.09032487222</v>
      </c>
      <c r="KP174" s="199">
        <f t="shared" si="1078"/>
        <v>124726.17311028748</v>
      </c>
      <c r="KQ174" s="199">
        <f t="shared" si="882"/>
        <v>10000</v>
      </c>
      <c r="KR174" s="128">
        <f t="shared" si="758"/>
        <v>0</v>
      </c>
      <c r="KS174" s="408">
        <f t="shared" si="759"/>
        <v>0</v>
      </c>
      <c r="KT174" s="45">
        <v>113</v>
      </c>
      <c r="KU174" s="46">
        <f t="shared" si="883"/>
        <v>1124.49</v>
      </c>
      <c r="KV174" s="46">
        <f t="shared" si="760"/>
        <v>0</v>
      </c>
      <c r="KW174" s="128">
        <f t="shared" si="761"/>
        <v>1124.49</v>
      </c>
      <c r="KX174" s="46">
        <f t="shared" si="762"/>
        <v>215.86765576785248</v>
      </c>
      <c r="KY174" s="46">
        <f t="shared" si="763"/>
        <v>908.6223442321475</v>
      </c>
      <c r="KZ174" s="51">
        <f t="shared" si="764"/>
        <v>128611.97111647933</v>
      </c>
      <c r="LA174" s="153">
        <f t="shared" si="1079"/>
        <v>124726.17311028748</v>
      </c>
      <c r="LB174" s="58">
        <f t="shared" si="995"/>
        <v>930.59633333333579</v>
      </c>
      <c r="LC174" s="52">
        <f t="shared" si="766"/>
        <v>0</v>
      </c>
      <c r="LD174" s="51">
        <f t="shared" si="767"/>
        <v>930.59633333333579</v>
      </c>
      <c r="LE174" s="51">
        <f t="shared" si="768"/>
        <v>118185.73433333324</v>
      </c>
      <c r="LF174" s="51">
        <f t="shared" si="1080"/>
        <v>115128.28399999969</v>
      </c>
      <c r="LG174" s="128">
        <f t="shared" si="769"/>
        <v>10000</v>
      </c>
      <c r="LH174" s="204">
        <f t="shared" si="770"/>
        <v>0</v>
      </c>
      <c r="LI174" s="479">
        <f t="shared" si="771"/>
        <v>-930.59633333333579</v>
      </c>
      <c r="LJ174" s="46">
        <f t="shared" si="884"/>
        <v>-1124.49</v>
      </c>
      <c r="LK174" s="46">
        <f t="shared" si="885"/>
        <v>-1124.49</v>
      </c>
      <c r="LL174" s="48"/>
      <c r="LN174" s="45">
        <v>113</v>
      </c>
      <c r="LO174" s="46">
        <f t="shared" si="772"/>
        <v>1123.1238136873469</v>
      </c>
      <c r="LP174" s="46">
        <f t="shared" si="1049"/>
        <v>0</v>
      </c>
      <c r="LQ174" s="46">
        <f t="shared" si="773"/>
        <v>1123.1238136873469</v>
      </c>
      <c r="LR174" s="46">
        <f t="shared" si="774"/>
        <v>215.60577032267199</v>
      </c>
      <c r="LS174" s="46">
        <f t="shared" si="775"/>
        <v>907.5180433646749</v>
      </c>
      <c r="LT174" s="51">
        <f t="shared" si="776"/>
        <v>128455.94415023852</v>
      </c>
      <c r="LU174" s="199">
        <f t="shared" si="886"/>
        <v>10000</v>
      </c>
      <c r="LV174" s="58">
        <f t="shared" si="777"/>
        <v>933.33033333333128</v>
      </c>
      <c r="LW174" s="52">
        <f t="shared" si="1050"/>
        <v>0</v>
      </c>
      <c r="LX174" s="51">
        <f t="shared" si="778"/>
        <v>933.33033333333128</v>
      </c>
      <c r="LY174" s="51">
        <f t="shared" si="779"/>
        <v>118532.95233333291</v>
      </c>
      <c r="LZ174" s="46">
        <f t="shared" si="887"/>
        <v>0</v>
      </c>
      <c r="MA174" s="199">
        <f t="shared" si="888"/>
        <v>10000</v>
      </c>
      <c r="MB174" s="468">
        <f t="shared" si="780"/>
        <v>-933.33033333333128</v>
      </c>
      <c r="MC174" s="46">
        <f t="shared" si="781"/>
        <v>-1123.1238136873469</v>
      </c>
      <c r="MD174" s="46">
        <f t="shared" si="782"/>
        <v>-1123.1238136873469</v>
      </c>
      <c r="ME174" s="48"/>
      <c r="MG174" s="45">
        <v>113</v>
      </c>
      <c r="MH174" s="46">
        <f t="shared" si="783"/>
        <v>1076.608661999408</v>
      </c>
      <c r="MI174" s="46">
        <f t="shared" si="1051"/>
        <v>0</v>
      </c>
      <c r="MJ174" s="46">
        <f t="shared" si="784"/>
        <v>1076.608661999408</v>
      </c>
      <c r="MK174" s="46">
        <f t="shared" si="785"/>
        <v>206.67626941713331</v>
      </c>
      <c r="ML174" s="46">
        <f t="shared" si="786"/>
        <v>869.9323925822747</v>
      </c>
      <c r="MM174" s="51">
        <f t="shared" si="787"/>
        <v>123135.82925769773</v>
      </c>
      <c r="MN174" s="199">
        <f t="shared" si="889"/>
        <v>10000</v>
      </c>
      <c r="MO174" s="58">
        <f t="shared" si="788"/>
        <v>889.32945707741396</v>
      </c>
      <c r="MP174" s="52">
        <f t="shared" si="1052"/>
        <v>0</v>
      </c>
      <c r="MQ174" s="51">
        <f t="shared" si="789"/>
        <v>889.32945707741396</v>
      </c>
      <c r="MR174" s="57">
        <f t="shared" si="790"/>
        <v>112944.84135025214</v>
      </c>
      <c r="MS174" s="199">
        <f t="shared" si="890"/>
        <v>10000</v>
      </c>
      <c r="MT174" s="468">
        <f t="shared" si="891"/>
        <v>-889.32945707741396</v>
      </c>
      <c r="MU174" s="46">
        <f t="shared" si="791"/>
        <v>-1076.608661999408</v>
      </c>
      <c r="MV174" s="46">
        <f t="shared" si="792"/>
        <v>-1076.608661999408</v>
      </c>
      <c r="MW174" s="48"/>
      <c r="MY174" s="45">
        <v>113</v>
      </c>
      <c r="MZ174" s="46">
        <f t="shared" si="793"/>
        <v>1076.608661999408</v>
      </c>
      <c r="NA174" s="46">
        <f t="shared" si="1053"/>
        <v>0</v>
      </c>
      <c r="NB174" s="128">
        <f t="shared" si="794"/>
        <v>1076.608661999408</v>
      </c>
      <c r="NC174" s="46">
        <f t="shared" si="795"/>
        <v>206.67626941713331</v>
      </c>
      <c r="ND174" s="46">
        <f t="shared" si="796"/>
        <v>869.9323925822747</v>
      </c>
      <c r="NE174" s="51">
        <f t="shared" si="797"/>
        <v>123135.82925769773</v>
      </c>
      <c r="NF174" s="153">
        <f t="shared" si="892"/>
        <v>10000</v>
      </c>
      <c r="NG174" s="45">
        <v>113</v>
      </c>
      <c r="NH174" s="46">
        <f t="shared" si="798"/>
        <v>1076.6099999999999</v>
      </c>
      <c r="NI174" s="46">
        <f t="shared" si="1054"/>
        <v>0</v>
      </c>
      <c r="NJ174" s="128">
        <f t="shared" si="893"/>
        <v>1076.6099999999999</v>
      </c>
      <c r="NK174" s="46">
        <f t="shared" si="894"/>
        <v>206.67597720177977</v>
      </c>
      <c r="NL174" s="46">
        <f t="shared" si="799"/>
        <v>869.9340227982201</v>
      </c>
      <c r="NM174" s="51">
        <f t="shared" si="800"/>
        <v>123135.65229826963</v>
      </c>
      <c r="NN174" s="58">
        <f t="shared" si="801"/>
        <v>888.78037499999857</v>
      </c>
      <c r="NO174" s="52">
        <f t="shared" si="1055"/>
        <v>0</v>
      </c>
      <c r="NP174" s="51">
        <f t="shared" si="802"/>
        <v>888.78037499999857</v>
      </c>
      <c r="NQ174" s="57">
        <f t="shared" si="803"/>
        <v>113009.45762500018</v>
      </c>
      <c r="NR174" s="153">
        <f t="shared" si="895"/>
        <v>10000</v>
      </c>
      <c r="NS174" s="469">
        <f t="shared" si="804"/>
        <v>-888.78037499999857</v>
      </c>
      <c r="NT174" s="46">
        <f t="shared" si="805"/>
        <v>-1076.6099999999999</v>
      </c>
      <c r="NU174" s="46">
        <f t="shared" si="806"/>
        <v>-1076.6099999999999</v>
      </c>
      <c r="NV174" s="48"/>
      <c r="NX174" s="45">
        <v>113</v>
      </c>
      <c r="NY174" s="46">
        <f t="shared" si="807"/>
        <v>1076.6456011701148</v>
      </c>
      <c r="NZ174" s="46">
        <f t="shared" si="1056"/>
        <v>0</v>
      </c>
      <c r="OA174" s="46">
        <f t="shared" si="808"/>
        <v>1076.6456011701148</v>
      </c>
      <c r="OB174" s="46">
        <f t="shared" si="809"/>
        <v>206.68336061959749</v>
      </c>
      <c r="OC174" s="46">
        <f t="shared" si="810"/>
        <v>869.96224055051732</v>
      </c>
      <c r="OD174" s="51">
        <f t="shared" si="811"/>
        <v>123140.05413120797</v>
      </c>
      <c r="OE174" s="57">
        <f t="shared" si="1081"/>
        <v>119793.32039466912</v>
      </c>
      <c r="OF174" s="153">
        <f t="shared" si="896"/>
        <v>10000</v>
      </c>
      <c r="OG174" s="58">
        <f t="shared" si="812"/>
        <v>889.48383333333379</v>
      </c>
      <c r="OH174" s="241">
        <f t="shared" si="1082"/>
        <v>0</v>
      </c>
      <c r="OI174" s="51">
        <f t="shared" si="813"/>
        <v>889.48383333333379</v>
      </c>
      <c r="OJ174" s="51">
        <f t="shared" si="814"/>
        <v>112964.44683333326</v>
      </c>
      <c r="OK174" s="153">
        <f t="shared" si="1083"/>
        <v>109999.99999999933</v>
      </c>
      <c r="OL174" s="153">
        <f t="shared" si="897"/>
        <v>10000</v>
      </c>
      <c r="OM174" s="468">
        <f t="shared" si="898"/>
        <v>-889.48383333333379</v>
      </c>
      <c r="ON174" s="46">
        <f t="shared" si="899"/>
        <v>-1076.6456011701148</v>
      </c>
      <c r="OO174" s="46">
        <f t="shared" si="815"/>
        <v>-1076.6456011701148</v>
      </c>
      <c r="OP174" s="48"/>
      <c r="OR174" s="45">
        <v>113</v>
      </c>
      <c r="OS174" s="46">
        <f t="shared" si="816"/>
        <v>1076.765700416463</v>
      </c>
      <c r="OT174" s="46">
        <f t="shared" si="1057"/>
        <v>0</v>
      </c>
      <c r="OU174" s="128">
        <f t="shared" si="817"/>
        <v>1076.765700416463</v>
      </c>
      <c r="OV174" s="46">
        <f t="shared" si="818"/>
        <v>206.70641603896357</v>
      </c>
      <c r="OW174" s="46">
        <f t="shared" si="819"/>
        <v>870.05928437749947</v>
      </c>
      <c r="OX174" s="51">
        <f t="shared" si="820"/>
        <v>123153.79033900064</v>
      </c>
      <c r="OY174" s="51">
        <f t="shared" si="1084"/>
        <v>121009.11528112734</v>
      </c>
      <c r="OZ174" s="153">
        <f t="shared" si="900"/>
        <v>10000</v>
      </c>
      <c r="PA174" s="45">
        <v>113</v>
      </c>
      <c r="PB174" s="46">
        <f t="shared" si="821"/>
        <v>1076.765700416463</v>
      </c>
      <c r="PC174" s="46">
        <f t="shared" si="1085"/>
        <v>0</v>
      </c>
      <c r="PD174" s="128">
        <f t="shared" si="822"/>
        <v>1076.765700416463</v>
      </c>
      <c r="PE174" s="46">
        <f t="shared" si="823"/>
        <v>206.70641603896357</v>
      </c>
      <c r="PF174" s="46">
        <f t="shared" si="824"/>
        <v>870.05928437749947</v>
      </c>
      <c r="PG174" s="51">
        <f t="shared" si="825"/>
        <v>123153.79033900064</v>
      </c>
      <c r="PH174" s="57">
        <f t="shared" si="1086"/>
        <v>121008.83082745242</v>
      </c>
      <c r="PI174" s="688">
        <f t="shared" si="826"/>
        <v>889.6533333333341</v>
      </c>
      <c r="PJ174" s="52">
        <f t="shared" si="1087"/>
        <v>0</v>
      </c>
      <c r="PK174" s="51">
        <f t="shared" si="827"/>
        <v>889.6533333333341</v>
      </c>
      <c r="PL174" s="57">
        <f t="shared" si="828"/>
        <v>112985.97333333365</v>
      </c>
      <c r="PM174" s="57">
        <f t="shared" si="1088"/>
        <v>111413.39600000012</v>
      </c>
      <c r="PN174" s="153">
        <f t="shared" si="901"/>
        <v>10000</v>
      </c>
      <c r="PO174" s="469">
        <f t="shared" si="829"/>
        <v>-889.6533333333341</v>
      </c>
      <c r="PP174" s="46">
        <f t="shared" si="830"/>
        <v>-1076.765700416463</v>
      </c>
      <c r="PQ174" s="46">
        <f t="shared" si="831"/>
        <v>-1076.765700416463</v>
      </c>
      <c r="PR174" s="48"/>
    </row>
    <row r="175" spans="2:434" hidden="1" x14ac:dyDescent="0.3">
      <c r="B175" s="45">
        <v>114</v>
      </c>
      <c r="C175" s="46">
        <f t="shared" si="596"/>
        <v>1111.77</v>
      </c>
      <c r="D175" s="46">
        <f t="shared" si="597"/>
        <v>100</v>
      </c>
      <c r="E175" s="46">
        <f t="shared" si="598"/>
        <v>1011.77</v>
      </c>
      <c r="F175" s="46">
        <f t="shared" si="599"/>
        <v>192.86531707664028</v>
      </c>
      <c r="G175" s="46">
        <f t="shared" si="600"/>
        <v>818.9046829233597</v>
      </c>
      <c r="H175" s="51">
        <f t="shared" si="601"/>
        <v>114900.28556306081</v>
      </c>
      <c r="I175" s="58">
        <f t="shared" si="602"/>
        <v>933.33333333333337</v>
      </c>
      <c r="J175" s="52">
        <f t="shared" si="603"/>
        <v>100</v>
      </c>
      <c r="K175" s="51">
        <f t="shared" si="604"/>
        <v>833.33333333333337</v>
      </c>
      <c r="L175" s="57">
        <f t="shared" si="605"/>
        <v>104999.99999999936</v>
      </c>
      <c r="M175" s="468">
        <f t="shared" si="832"/>
        <v>-933.33333333333337</v>
      </c>
      <c r="N175" s="46">
        <f t="shared" si="833"/>
        <v>-1111.77</v>
      </c>
      <c r="O175" s="47"/>
      <c r="P175" s="46">
        <f t="shared" si="834"/>
        <v>-1011.77</v>
      </c>
      <c r="Q175" s="48"/>
      <c r="R175" s="29"/>
      <c r="S175" s="29"/>
      <c r="T175" s="45">
        <v>114</v>
      </c>
      <c r="U175" s="46">
        <f t="shared" si="606"/>
        <v>1119.8699999999999</v>
      </c>
      <c r="V175" s="46">
        <f t="shared" si="607"/>
        <v>108.1</v>
      </c>
      <c r="W175" s="46">
        <f t="shared" si="835"/>
        <v>1011.77</v>
      </c>
      <c r="X175" s="46">
        <f t="shared" si="608"/>
        <v>192.86531707664028</v>
      </c>
      <c r="Y175" s="46">
        <f t="shared" si="609"/>
        <v>818.9046829233597</v>
      </c>
      <c r="Z175" s="51">
        <f t="shared" si="610"/>
        <v>114900.28556306081</v>
      </c>
      <c r="AA175" s="58">
        <f t="shared" si="611"/>
        <v>932.19333333333338</v>
      </c>
      <c r="AB175" s="52">
        <f t="shared" si="612"/>
        <v>98.86</v>
      </c>
      <c r="AC175" s="51">
        <f t="shared" si="613"/>
        <v>833.33333333333337</v>
      </c>
      <c r="AD175" s="57">
        <f t="shared" si="614"/>
        <v>104999.99999999936</v>
      </c>
      <c r="AE175" s="468">
        <f t="shared" si="836"/>
        <v>-932.19333333333338</v>
      </c>
      <c r="AF175" s="46">
        <f t="shared" si="615"/>
        <v>-1119.8699999999999</v>
      </c>
      <c r="AG175" s="47"/>
      <c r="AH175" s="46">
        <f t="shared" si="837"/>
        <v>-1011.77</v>
      </c>
      <c r="AI175" s="48"/>
      <c r="AJ175" s="29"/>
      <c r="AK175" s="45">
        <v>114</v>
      </c>
      <c r="AL175" s="46">
        <f t="shared" si="616"/>
        <v>1117.72</v>
      </c>
      <c r="AM175" s="46"/>
      <c r="AN175" s="46"/>
      <c r="AO175" s="46">
        <f t="shared" si="617"/>
        <v>109.38</v>
      </c>
      <c r="AP175" s="128">
        <f t="shared" si="618"/>
        <v>1008.34</v>
      </c>
      <c r="AQ175" s="128"/>
      <c r="AR175" s="128"/>
      <c r="AS175" s="46">
        <f t="shared" si="619"/>
        <v>201.62416722120795</v>
      </c>
      <c r="AT175" s="46">
        <f t="shared" si="620"/>
        <v>806.71583277879211</v>
      </c>
      <c r="AU175" s="51"/>
      <c r="AV175" s="51"/>
      <c r="AW175" s="51">
        <f t="shared" si="621"/>
        <v>120167.78449994598</v>
      </c>
      <c r="AX175" s="58">
        <f t="shared" si="622"/>
        <v>927.38215694565588</v>
      </c>
      <c r="AY175" s="52"/>
      <c r="AZ175" s="52"/>
      <c r="BA175" s="52">
        <f t="shared" si="623"/>
        <v>100.56</v>
      </c>
      <c r="BB175" s="51">
        <f t="shared" si="624"/>
        <v>826.82215694565593</v>
      </c>
      <c r="BC175" s="51"/>
      <c r="BD175" s="51"/>
      <c r="BE175" s="57">
        <f t="shared" si="625"/>
        <v>110393.95410819519</v>
      </c>
      <c r="BF175" s="468">
        <f t="shared" si="626"/>
        <v>-927.38215694565588</v>
      </c>
      <c r="BG175" s="46">
        <f t="shared" si="627"/>
        <v>-1117.72</v>
      </c>
      <c r="BH175" s="46">
        <f t="shared" si="628"/>
        <v>-1008.34</v>
      </c>
      <c r="BI175" s="48"/>
      <c r="BJ175" s="12"/>
      <c r="BK175" s="45">
        <v>114</v>
      </c>
      <c r="BL175" s="46">
        <f t="shared" si="838"/>
        <v>1119.0899999999999</v>
      </c>
      <c r="BM175" s="46">
        <f t="shared" si="839"/>
        <v>107.32</v>
      </c>
      <c r="BN175" s="46">
        <f t="shared" si="840"/>
        <v>1011.77</v>
      </c>
      <c r="BO175" s="46">
        <f t="shared" si="629"/>
        <v>192.86531707664028</v>
      </c>
      <c r="BP175" s="46">
        <f t="shared" si="630"/>
        <v>818.9046829233597</v>
      </c>
      <c r="BQ175" s="51">
        <f t="shared" si="631"/>
        <v>114900.28556306081</v>
      </c>
      <c r="BR175" s="57">
        <f t="shared" si="1058"/>
        <v>119793.32039466912</v>
      </c>
      <c r="BS175" s="58">
        <f t="shared" si="632"/>
        <v>931.87333333333333</v>
      </c>
      <c r="BT175" s="52">
        <f t="shared" si="841"/>
        <v>98.54</v>
      </c>
      <c r="BU175" s="51">
        <f t="shared" si="633"/>
        <v>833.33333333333337</v>
      </c>
      <c r="BV175" s="51">
        <f t="shared" si="634"/>
        <v>104999.99999999936</v>
      </c>
      <c r="BW175" s="153">
        <f t="shared" si="1059"/>
        <v>109999.99999999933</v>
      </c>
      <c r="BX175" s="468">
        <f t="shared" si="842"/>
        <v>-931.87333333333333</v>
      </c>
      <c r="BY175" s="46">
        <f t="shared" si="843"/>
        <v>-1119.0899999999999</v>
      </c>
      <c r="BZ175" s="46">
        <f t="shared" si="635"/>
        <v>-1011.77</v>
      </c>
      <c r="CA175" s="48"/>
      <c r="CB175" s="29"/>
      <c r="CC175" s="45">
        <v>114</v>
      </c>
      <c r="CD175" s="128">
        <f t="shared" si="636"/>
        <v>1117.6300000000001</v>
      </c>
      <c r="CE175" s="46">
        <f t="shared" si="844"/>
        <v>108.7</v>
      </c>
      <c r="CF175" s="128">
        <f t="shared" si="637"/>
        <v>1008.93</v>
      </c>
      <c r="CG175" s="46">
        <f t="shared" si="845"/>
        <v>201.1792245535062</v>
      </c>
      <c r="CH175" s="46">
        <f t="shared" si="638"/>
        <v>807.75077544649378</v>
      </c>
      <c r="CI175" s="51">
        <f t="shared" si="639"/>
        <v>119899.78395665724</v>
      </c>
      <c r="CJ175" s="199">
        <f t="shared" si="1060"/>
        <v>124726.17311028748</v>
      </c>
      <c r="CK175" s="153">
        <f t="shared" si="846"/>
        <v>10000</v>
      </c>
      <c r="CL175" s="45">
        <v>114</v>
      </c>
      <c r="CM175" s="46">
        <f t="shared" si="847"/>
        <v>1117.6300000000001</v>
      </c>
      <c r="CN175" s="128">
        <f t="shared" si="640"/>
        <v>108.7</v>
      </c>
      <c r="CO175" s="128">
        <f t="shared" si="641"/>
        <v>1008.93</v>
      </c>
      <c r="CP175" s="46">
        <f t="shared" si="642"/>
        <v>201.1792245535062</v>
      </c>
      <c r="CQ175" s="46">
        <f t="shared" si="643"/>
        <v>807.75077544649378</v>
      </c>
      <c r="CR175" s="51">
        <f t="shared" si="644"/>
        <v>119899.78395665724</v>
      </c>
      <c r="CS175" s="153">
        <f t="shared" si="1061"/>
        <v>124726.17311028748</v>
      </c>
      <c r="CT175" s="58">
        <f t="shared" si="645"/>
        <v>927.86033333333398</v>
      </c>
      <c r="CU175" s="52">
        <f t="shared" si="848"/>
        <v>100.34</v>
      </c>
      <c r="CV175" s="51">
        <f t="shared" si="849"/>
        <v>827.52033333333395</v>
      </c>
      <c r="CW175" s="51">
        <f t="shared" si="646"/>
        <v>110163.16199999969</v>
      </c>
      <c r="CX175" s="57">
        <f t="shared" si="1062"/>
        <v>115128.28399999969</v>
      </c>
      <c r="CY175" s="153">
        <f t="shared" si="850"/>
        <v>10000</v>
      </c>
      <c r="CZ175" s="479">
        <f t="shared" si="647"/>
        <v>-927.86033333333398</v>
      </c>
      <c r="DA175" s="46">
        <f t="shared" si="851"/>
        <v>-1117.6300000000001</v>
      </c>
      <c r="DB175" s="46">
        <f t="shared" si="852"/>
        <v>-1008.93</v>
      </c>
      <c r="DC175" s="48"/>
      <c r="DE175" s="45">
        <v>114</v>
      </c>
      <c r="DF175" s="46">
        <f t="shared" si="648"/>
        <v>1115.0999999999999</v>
      </c>
      <c r="DG175" s="46">
        <f t="shared" si="1063"/>
        <v>103.33</v>
      </c>
      <c r="DH175" s="46">
        <f t="shared" si="649"/>
        <v>1011.77</v>
      </c>
      <c r="DI175" s="46">
        <f t="shared" si="650"/>
        <v>192.86531707664028</v>
      </c>
      <c r="DJ175" s="46">
        <f t="shared" si="651"/>
        <v>818.9046829233597</v>
      </c>
      <c r="DK175" s="51">
        <f t="shared" si="652"/>
        <v>114900.28556306081</v>
      </c>
      <c r="DL175" s="58">
        <f t="shared" si="653"/>
        <v>936.66333333333341</v>
      </c>
      <c r="DM175" s="52">
        <f t="shared" si="1064"/>
        <v>103.33</v>
      </c>
      <c r="DN175" s="51">
        <f t="shared" si="654"/>
        <v>833.33333333333337</v>
      </c>
      <c r="DO175" s="57">
        <f t="shared" si="655"/>
        <v>104999.99999999936</v>
      </c>
      <c r="DP175" s="468">
        <f t="shared" si="853"/>
        <v>-936.66333333333341</v>
      </c>
      <c r="DQ175" s="46">
        <f t="shared" si="854"/>
        <v>-1115.0999999999999</v>
      </c>
      <c r="DR175" s="47"/>
      <c r="DS175" s="46">
        <f t="shared" si="855"/>
        <v>-1011.77</v>
      </c>
      <c r="DT175" s="48"/>
      <c r="DU175" s="29"/>
      <c r="DV175" s="45">
        <v>114</v>
      </c>
      <c r="DW175" s="46">
        <f t="shared" si="856"/>
        <v>1071.54</v>
      </c>
      <c r="DX175" s="46">
        <f t="shared" si="1065"/>
        <v>59.77</v>
      </c>
      <c r="DY175" s="46">
        <f t="shared" si="857"/>
        <v>1011.77</v>
      </c>
      <c r="DZ175" s="46">
        <f t="shared" si="656"/>
        <v>192.86531707664028</v>
      </c>
      <c r="EA175" s="46">
        <f t="shared" si="657"/>
        <v>818.9046829233597</v>
      </c>
      <c r="EB175" s="51">
        <f t="shared" si="658"/>
        <v>114900.28556306081</v>
      </c>
      <c r="EC175" s="58">
        <f t="shared" si="659"/>
        <v>888.00333333333333</v>
      </c>
      <c r="ED175" s="52">
        <f t="shared" si="1066"/>
        <v>54.67</v>
      </c>
      <c r="EE175" s="51">
        <f t="shared" si="660"/>
        <v>833.33333333333337</v>
      </c>
      <c r="EF175" s="57">
        <f t="shared" si="661"/>
        <v>104999.99999999936</v>
      </c>
      <c r="EG175" s="468">
        <f t="shared" si="858"/>
        <v>-888.00333333333333</v>
      </c>
      <c r="EH175" s="46">
        <f t="shared" si="859"/>
        <v>-1071.54</v>
      </c>
      <c r="EI175" s="47"/>
      <c r="EJ175" s="46">
        <f t="shared" si="860"/>
        <v>-1011.77</v>
      </c>
      <c r="EK175" s="48"/>
      <c r="EL175" s="29"/>
      <c r="EM175" s="45">
        <v>114</v>
      </c>
      <c r="EN175" s="46">
        <f t="shared" si="1043"/>
        <v>1058.0868689014749</v>
      </c>
      <c r="EO175" s="46">
        <f t="shared" si="1067"/>
        <v>60.489999999999995</v>
      </c>
      <c r="EP175" s="128">
        <f t="shared" si="662"/>
        <v>997.59686890147486</v>
      </c>
      <c r="EQ175" s="46">
        <f t="shared" si="663"/>
        <v>195.14873745154816</v>
      </c>
      <c r="ER175" s="46">
        <f t="shared" si="664"/>
        <v>802.44813144992668</v>
      </c>
      <c r="ES175" s="51">
        <f t="shared" si="665"/>
        <v>116286.79433947895</v>
      </c>
      <c r="ET175" s="153">
        <f t="shared" si="861"/>
        <v>10000</v>
      </c>
      <c r="EU175" s="45">
        <v>114</v>
      </c>
      <c r="EV175" s="46">
        <f t="shared" si="666"/>
        <v>1058.0899999999999</v>
      </c>
      <c r="EW175" s="46">
        <f t="shared" si="1068"/>
        <v>60.489999999999995</v>
      </c>
      <c r="EX175" s="128">
        <f t="shared" si="667"/>
        <v>997.6</v>
      </c>
      <c r="EY175" s="46">
        <f t="shared" si="668"/>
        <v>195.14807126430799</v>
      </c>
      <c r="EZ175" s="46">
        <f t="shared" si="669"/>
        <v>802.45192873569204</v>
      </c>
      <c r="FA175" s="51">
        <f t="shared" si="670"/>
        <v>116286.39082984909</v>
      </c>
      <c r="FB175" s="58">
        <f t="shared" si="671"/>
        <v>874.86920833333363</v>
      </c>
      <c r="FC175" s="52">
        <f t="shared" si="1069"/>
        <v>55.47</v>
      </c>
      <c r="FD175" s="51">
        <f t="shared" si="862"/>
        <v>819.3992083333336</v>
      </c>
      <c r="FE175" s="57">
        <f t="shared" si="672"/>
        <v>106548.41024999984</v>
      </c>
      <c r="FF175" s="153">
        <f t="shared" si="863"/>
        <v>10000</v>
      </c>
      <c r="FG175" s="469">
        <f t="shared" si="673"/>
        <v>-874.86920833333363</v>
      </c>
      <c r="FH175" s="46">
        <f t="shared" si="674"/>
        <v>-1058.0899999999999</v>
      </c>
      <c r="FI175" s="46">
        <f t="shared" si="675"/>
        <v>-997.6</v>
      </c>
      <c r="FJ175" s="48"/>
      <c r="FL175" s="45">
        <v>114</v>
      </c>
      <c r="FM175" s="46">
        <f t="shared" si="864"/>
        <v>1073.6500000000001</v>
      </c>
      <c r="FN175" s="46">
        <f t="shared" si="1044"/>
        <v>61.88</v>
      </c>
      <c r="FO175" s="46">
        <f t="shared" si="865"/>
        <v>1011.77</v>
      </c>
      <c r="FP175" s="46">
        <f t="shared" si="676"/>
        <v>192.86531707664028</v>
      </c>
      <c r="FQ175" s="46">
        <f t="shared" si="677"/>
        <v>818.9046829233597</v>
      </c>
      <c r="FR175" s="51">
        <f t="shared" si="678"/>
        <v>114900.28556306081</v>
      </c>
      <c r="FS175" s="57">
        <f t="shared" si="1070"/>
        <v>119793.32039466912</v>
      </c>
      <c r="FT175" s="58">
        <f t="shared" si="679"/>
        <v>890.15333333333342</v>
      </c>
      <c r="FU175" s="241">
        <f t="shared" si="1045"/>
        <v>56.819999999999993</v>
      </c>
      <c r="FV175" s="51">
        <f t="shared" si="680"/>
        <v>833.33333333333337</v>
      </c>
      <c r="FW175" s="51">
        <f t="shared" si="681"/>
        <v>104999.99999999936</v>
      </c>
      <c r="FX175" s="153">
        <f t="shared" si="1071"/>
        <v>109999.99999999933</v>
      </c>
      <c r="FY175" s="468">
        <f t="shared" si="866"/>
        <v>-890.15333333333342</v>
      </c>
      <c r="FZ175" s="46">
        <f t="shared" si="867"/>
        <v>-1073.6500000000001</v>
      </c>
      <c r="GA175" s="46">
        <f t="shared" si="682"/>
        <v>-1011.77</v>
      </c>
      <c r="GB175" s="48"/>
      <c r="GD175" s="45">
        <v>114</v>
      </c>
      <c r="GE175" s="46">
        <f t="shared" si="1046"/>
        <v>1060.0875939185617</v>
      </c>
      <c r="GF175" s="128">
        <f t="shared" si="1072"/>
        <v>62.51</v>
      </c>
      <c r="GG175" s="128">
        <f t="shared" si="1042"/>
        <v>997.57759391856166</v>
      </c>
      <c r="GH175" s="46">
        <f t="shared" si="684"/>
        <v>195.02724924996798</v>
      </c>
      <c r="GI175" s="46">
        <f t="shared" si="685"/>
        <v>802.55034466859365</v>
      </c>
      <c r="GJ175" s="51">
        <f t="shared" si="686"/>
        <v>116213.7992053122</v>
      </c>
      <c r="GK175" s="51">
        <f t="shared" si="1073"/>
        <v>121009.11528112734</v>
      </c>
      <c r="GL175" s="153">
        <f t="shared" si="868"/>
        <v>10000</v>
      </c>
      <c r="GM175" s="45">
        <v>114</v>
      </c>
      <c r="GN175" s="46">
        <f t="shared" si="687"/>
        <v>1060.0899999999999</v>
      </c>
      <c r="GO175" s="46">
        <f t="shared" si="1047"/>
        <v>62.51</v>
      </c>
      <c r="GP175" s="128">
        <f t="shared" si="869"/>
        <v>997.58</v>
      </c>
      <c r="GQ175" s="46">
        <f t="shared" si="688"/>
        <v>195.02675107894746</v>
      </c>
      <c r="GR175" s="46">
        <f t="shared" si="689"/>
        <v>802.55324892105261</v>
      </c>
      <c r="GS175" s="51">
        <f t="shared" si="690"/>
        <v>116213.49739844743</v>
      </c>
      <c r="GT175" s="57">
        <f t="shared" si="1074"/>
        <v>121008.83082745242</v>
      </c>
      <c r="GU175" s="58">
        <f t="shared" si="691"/>
        <v>876.92633333333197</v>
      </c>
      <c r="GV175" s="52">
        <f t="shared" si="1048"/>
        <v>57.56</v>
      </c>
      <c r="GW175" s="51">
        <f t="shared" si="870"/>
        <v>819.36633333333202</v>
      </c>
      <c r="GX175" s="57">
        <f t="shared" si="692"/>
        <v>106497.19800000009</v>
      </c>
      <c r="GY175" s="57">
        <f t="shared" si="1075"/>
        <v>111413.39600000012</v>
      </c>
      <c r="GZ175" s="153">
        <f t="shared" si="871"/>
        <v>10000</v>
      </c>
      <c r="HA175" s="469">
        <f t="shared" si="693"/>
        <v>-876.92633333333197</v>
      </c>
      <c r="HB175" s="46">
        <f t="shared" si="694"/>
        <v>-1060.0899999999999</v>
      </c>
      <c r="HC175" s="46">
        <f t="shared" si="695"/>
        <v>-997.58</v>
      </c>
      <c r="HD175" s="48"/>
      <c r="HF175" s="45">
        <v>114</v>
      </c>
      <c r="HG175" s="46">
        <f t="shared" si="696"/>
        <v>1123.8775326810628</v>
      </c>
      <c r="HH175" s="46">
        <f t="shared" si="697"/>
        <v>0</v>
      </c>
      <c r="HI175" s="46">
        <f t="shared" si="698"/>
        <v>1123.8775326810628</v>
      </c>
      <c r="HJ175" s="46">
        <f t="shared" si="699"/>
        <v>214.23691643252184</v>
      </c>
      <c r="HK175" s="46">
        <f t="shared" si="700"/>
        <v>909.64061624854094</v>
      </c>
      <c r="HL175" s="51">
        <f t="shared" si="701"/>
        <v>127632.50924326455</v>
      </c>
      <c r="HM175" s="153">
        <f t="shared" si="872"/>
        <v>10000</v>
      </c>
      <c r="HN175" s="58">
        <f t="shared" si="702"/>
        <v>933.33333333333724</v>
      </c>
      <c r="HO175" s="52">
        <f t="shared" si="703"/>
        <v>0</v>
      </c>
      <c r="HP175" s="51">
        <f t="shared" si="704"/>
        <v>933.33333333333724</v>
      </c>
      <c r="HQ175" s="57">
        <f t="shared" si="705"/>
        <v>117599.99999999889</v>
      </c>
      <c r="HR175" s="153">
        <f t="shared" si="873"/>
        <v>10000</v>
      </c>
      <c r="HS175" s="468">
        <f t="shared" si="706"/>
        <v>-933.33333333333724</v>
      </c>
      <c r="HT175" s="46">
        <f t="shared" si="707"/>
        <v>-1123.8775326810628</v>
      </c>
      <c r="HU175" s="46">
        <f t="shared" si="708"/>
        <v>-1123.8775326810628</v>
      </c>
      <c r="HV175" s="48"/>
      <c r="HW175" s="29"/>
      <c r="HX175" s="45">
        <v>114</v>
      </c>
      <c r="HY175" s="128">
        <f t="shared" si="709"/>
        <v>1124.3399999999999</v>
      </c>
      <c r="HZ175" s="46">
        <f t="shared" si="710"/>
        <v>0</v>
      </c>
      <c r="IA175" s="46">
        <f t="shared" si="711"/>
        <v>1124.3399999999999</v>
      </c>
      <c r="IB175" s="46">
        <f t="shared" si="712"/>
        <v>214.33128367398845</v>
      </c>
      <c r="IC175" s="46">
        <f t="shared" si="713"/>
        <v>910.00871632601149</v>
      </c>
      <c r="ID175" s="51">
        <f t="shared" si="714"/>
        <v>127688.76148806706</v>
      </c>
      <c r="IE175" s="153">
        <f t="shared" si="874"/>
        <v>10000</v>
      </c>
      <c r="IF175" s="58">
        <f t="shared" si="715"/>
        <v>930.14625019664186</v>
      </c>
      <c r="IG175" s="52">
        <f t="shared" si="716"/>
        <v>0</v>
      </c>
      <c r="IH175" s="51">
        <f t="shared" si="717"/>
        <v>930.14625019664186</v>
      </c>
      <c r="II175" s="57">
        <f t="shared" si="875"/>
        <v>117198.42747758285</v>
      </c>
      <c r="IJ175" s="153">
        <f t="shared" si="876"/>
        <v>10000</v>
      </c>
      <c r="IK175" s="468">
        <f t="shared" si="718"/>
        <v>-930.14625019664186</v>
      </c>
      <c r="IL175" s="46">
        <f t="shared" si="719"/>
        <v>-1124.3399999999999</v>
      </c>
      <c r="IM175" s="46">
        <f t="shared" si="720"/>
        <v>-1124.3399999999999</v>
      </c>
      <c r="IN175" s="48"/>
      <c r="IO175" s="53">
        <f t="shared" si="721"/>
        <v>0</v>
      </c>
      <c r="IQ175" s="45">
        <v>114</v>
      </c>
      <c r="IR175" s="128">
        <f t="shared" si="722"/>
        <v>1126.4568749999989</v>
      </c>
      <c r="IS175" s="128">
        <f t="shared" si="723"/>
        <v>0</v>
      </c>
      <c r="IT175" s="128">
        <f t="shared" si="724"/>
        <v>1126.4568749999989</v>
      </c>
      <c r="IU175" s="46">
        <f t="shared" si="902"/>
        <v>214.73</v>
      </c>
      <c r="IV175" s="46">
        <f t="shared" si="725"/>
        <v>911.72687499999893</v>
      </c>
      <c r="IW175" s="51">
        <f t="shared" si="726"/>
        <v>127925.41625000023</v>
      </c>
      <c r="IX175" s="199">
        <f t="shared" si="877"/>
        <v>10000</v>
      </c>
      <c r="IY175" s="128">
        <f t="shared" si="727"/>
        <v>0</v>
      </c>
      <c r="IZ175" s="408">
        <f t="shared" si="728"/>
        <v>0</v>
      </c>
      <c r="JA175" s="58">
        <f t="shared" si="729"/>
        <v>931.95916666666494</v>
      </c>
      <c r="JB175" s="52">
        <f t="shared" si="730"/>
        <v>0</v>
      </c>
      <c r="JC175" s="51">
        <f t="shared" si="731"/>
        <v>931.95916666666494</v>
      </c>
      <c r="JD175" s="57">
        <f t="shared" si="732"/>
        <v>117426.8550000001</v>
      </c>
      <c r="JE175" s="280">
        <f t="shared" si="733"/>
        <v>10000</v>
      </c>
      <c r="JF175" s="280">
        <f t="shared" si="734"/>
        <v>0</v>
      </c>
      <c r="JG175" s="468">
        <f t="shared" si="735"/>
        <v>-931.95916666666494</v>
      </c>
      <c r="JH175" s="46">
        <f t="shared" si="736"/>
        <v>-1126.4568749999989</v>
      </c>
      <c r="JI175" s="46">
        <f t="shared" si="737"/>
        <v>-1126.4568749999989</v>
      </c>
      <c r="JJ175" s="48"/>
      <c r="JL175" s="45">
        <v>114</v>
      </c>
      <c r="JM175" s="46">
        <f t="shared" si="738"/>
        <v>1124.4930833333331</v>
      </c>
      <c r="JN175" s="46">
        <f t="shared" si="739"/>
        <v>0</v>
      </c>
      <c r="JO175" s="128">
        <f t="shared" si="740"/>
        <v>1124.4930833333331</v>
      </c>
      <c r="JP175" s="46">
        <f t="shared" si="878"/>
        <v>214.35</v>
      </c>
      <c r="JQ175" s="46">
        <f t="shared" si="741"/>
        <v>910.14308333333304</v>
      </c>
      <c r="JR175" s="51">
        <f t="shared" si="742"/>
        <v>127702.41849999996</v>
      </c>
      <c r="JS175" s="51">
        <f t="shared" si="1076"/>
        <v>119793.32039466912</v>
      </c>
      <c r="JT175" s="199">
        <f t="shared" si="879"/>
        <v>10000</v>
      </c>
      <c r="JU175" s="128">
        <f t="shared" si="743"/>
        <v>0</v>
      </c>
      <c r="JV175" s="408">
        <f t="shared" si="744"/>
        <v>0</v>
      </c>
      <c r="JW175" s="58">
        <f t="shared" si="745"/>
        <v>930.37233333333074</v>
      </c>
      <c r="JX175" s="52">
        <f t="shared" si="746"/>
        <v>0</v>
      </c>
      <c r="JY175" s="51">
        <f t="shared" si="747"/>
        <v>930.37233333333074</v>
      </c>
      <c r="JZ175" s="51">
        <f t="shared" si="748"/>
        <v>117226.9140000004</v>
      </c>
      <c r="KA175" s="199">
        <f t="shared" si="1077"/>
        <v>109999.99999999933</v>
      </c>
      <c r="KB175" s="128">
        <f t="shared" si="880"/>
        <v>10000</v>
      </c>
      <c r="KC175" s="204">
        <f t="shared" si="749"/>
        <v>0</v>
      </c>
      <c r="KD175" s="468">
        <f t="shared" si="881"/>
        <v>-930.37233333333074</v>
      </c>
      <c r="KE175" s="46">
        <f t="shared" si="750"/>
        <v>-1124.4930833333331</v>
      </c>
      <c r="KF175" s="46">
        <f t="shared" si="751"/>
        <v>-1124.4930833333331</v>
      </c>
      <c r="KG175" s="48"/>
      <c r="KI175" s="45">
        <v>114</v>
      </c>
      <c r="KJ175" s="46">
        <f t="shared" si="752"/>
        <v>1124.4890404061762</v>
      </c>
      <c r="KK175" s="46">
        <f t="shared" si="753"/>
        <v>0</v>
      </c>
      <c r="KL175" s="128">
        <f t="shared" si="754"/>
        <v>1124.4890404061762</v>
      </c>
      <c r="KM175" s="46">
        <f t="shared" si="755"/>
        <v>214.35348387478703</v>
      </c>
      <c r="KN175" s="46">
        <f t="shared" si="756"/>
        <v>910.13555653138917</v>
      </c>
      <c r="KO175" s="51">
        <f t="shared" si="757"/>
        <v>127701.95476834083</v>
      </c>
      <c r="KP175" s="199">
        <f t="shared" si="1078"/>
        <v>124726.17311028748</v>
      </c>
      <c r="KQ175" s="199">
        <f t="shared" si="882"/>
        <v>10000</v>
      </c>
      <c r="KR175" s="128">
        <f t="shared" si="758"/>
        <v>0</v>
      </c>
      <c r="KS175" s="408">
        <f t="shared" si="759"/>
        <v>0</v>
      </c>
      <c r="KT175" s="45">
        <v>114</v>
      </c>
      <c r="KU175" s="46">
        <f t="shared" si="883"/>
        <v>1124.49</v>
      </c>
      <c r="KV175" s="46">
        <f t="shared" si="760"/>
        <v>0</v>
      </c>
      <c r="KW175" s="128">
        <f t="shared" si="761"/>
        <v>1124.49</v>
      </c>
      <c r="KX175" s="46">
        <f t="shared" si="762"/>
        <v>214.35328519413221</v>
      </c>
      <c r="KY175" s="46">
        <f t="shared" si="763"/>
        <v>910.13671480586777</v>
      </c>
      <c r="KZ175" s="51">
        <f t="shared" si="764"/>
        <v>127701.83440167346</v>
      </c>
      <c r="LA175" s="153">
        <f t="shared" si="1079"/>
        <v>124726.17311028748</v>
      </c>
      <c r="LB175" s="58">
        <f t="shared" si="995"/>
        <v>930.59633333333579</v>
      </c>
      <c r="LC175" s="52">
        <f t="shared" si="766"/>
        <v>0</v>
      </c>
      <c r="LD175" s="51">
        <f t="shared" si="767"/>
        <v>930.59633333333579</v>
      </c>
      <c r="LE175" s="51">
        <f t="shared" si="768"/>
        <v>117255.1379999999</v>
      </c>
      <c r="LF175" s="51">
        <f t="shared" si="1080"/>
        <v>115128.28399999969</v>
      </c>
      <c r="LG175" s="128">
        <f t="shared" si="769"/>
        <v>10000</v>
      </c>
      <c r="LH175" s="204">
        <f t="shared" si="770"/>
        <v>0</v>
      </c>
      <c r="LI175" s="479">
        <f t="shared" si="771"/>
        <v>-930.59633333333579</v>
      </c>
      <c r="LJ175" s="46">
        <f t="shared" si="884"/>
        <v>-1124.49</v>
      </c>
      <c r="LK175" s="46">
        <f t="shared" si="885"/>
        <v>-1124.49</v>
      </c>
      <c r="LL175" s="48"/>
      <c r="LN175" s="45">
        <v>114</v>
      </c>
      <c r="LO175" s="46">
        <f t="shared" si="772"/>
        <v>1123.1238136873469</v>
      </c>
      <c r="LP175" s="46">
        <f t="shared" si="1049"/>
        <v>0</v>
      </c>
      <c r="LQ175" s="46">
        <f t="shared" si="773"/>
        <v>1123.1238136873469</v>
      </c>
      <c r="LR175" s="46">
        <f t="shared" si="774"/>
        <v>214.09324025039754</v>
      </c>
      <c r="LS175" s="46">
        <f t="shared" si="775"/>
        <v>909.03057343694934</v>
      </c>
      <c r="LT175" s="51">
        <f t="shared" si="776"/>
        <v>127546.91357680157</v>
      </c>
      <c r="LU175" s="199">
        <f t="shared" si="886"/>
        <v>10000</v>
      </c>
      <c r="LV175" s="58">
        <f t="shared" si="777"/>
        <v>933.33033333333128</v>
      </c>
      <c r="LW175" s="52">
        <f t="shared" si="1050"/>
        <v>0</v>
      </c>
      <c r="LX175" s="51">
        <f t="shared" si="778"/>
        <v>933.33033333333128</v>
      </c>
      <c r="LY175" s="51">
        <f t="shared" si="779"/>
        <v>117599.62199999958</v>
      </c>
      <c r="LZ175" s="46">
        <f t="shared" si="887"/>
        <v>0</v>
      </c>
      <c r="MA175" s="199">
        <f t="shared" si="888"/>
        <v>10000</v>
      </c>
      <c r="MB175" s="468">
        <f t="shared" si="780"/>
        <v>-933.33033333333128</v>
      </c>
      <c r="MC175" s="46">
        <f t="shared" si="781"/>
        <v>-1123.1238136873469</v>
      </c>
      <c r="MD175" s="46">
        <f t="shared" si="782"/>
        <v>-1123.1238136873469</v>
      </c>
      <c r="ME175" s="48"/>
      <c r="MG175" s="45">
        <v>114</v>
      </c>
      <c r="MH175" s="46">
        <f t="shared" si="783"/>
        <v>1076.608661999408</v>
      </c>
      <c r="MI175" s="46">
        <f t="shared" si="1051"/>
        <v>0</v>
      </c>
      <c r="MJ175" s="46">
        <f t="shared" si="784"/>
        <v>1076.608661999408</v>
      </c>
      <c r="MK175" s="46">
        <f t="shared" si="785"/>
        <v>205.22638209616287</v>
      </c>
      <c r="ML175" s="46">
        <f t="shared" si="786"/>
        <v>871.38227990324515</v>
      </c>
      <c r="MM175" s="51">
        <f t="shared" si="787"/>
        <v>122264.44697779448</v>
      </c>
      <c r="MN175" s="199">
        <f t="shared" si="889"/>
        <v>10000</v>
      </c>
      <c r="MO175" s="58">
        <f t="shared" si="788"/>
        <v>889.32945707741396</v>
      </c>
      <c r="MP175" s="52">
        <f t="shared" si="1052"/>
        <v>0</v>
      </c>
      <c r="MQ175" s="51">
        <f t="shared" si="789"/>
        <v>889.32945707741396</v>
      </c>
      <c r="MR175" s="57">
        <f t="shared" si="790"/>
        <v>112055.51189317473</v>
      </c>
      <c r="MS175" s="199">
        <f t="shared" si="890"/>
        <v>10000</v>
      </c>
      <c r="MT175" s="468">
        <f t="shared" si="891"/>
        <v>-889.32945707741396</v>
      </c>
      <c r="MU175" s="46">
        <f t="shared" si="791"/>
        <v>-1076.608661999408</v>
      </c>
      <c r="MV175" s="46">
        <f t="shared" si="792"/>
        <v>-1076.608661999408</v>
      </c>
      <c r="MW175" s="48"/>
      <c r="MY175" s="45">
        <v>114</v>
      </c>
      <c r="MZ175" s="46">
        <f t="shared" si="793"/>
        <v>1076.608661999408</v>
      </c>
      <c r="NA175" s="46">
        <f t="shared" si="1053"/>
        <v>0</v>
      </c>
      <c r="NB175" s="128">
        <f t="shared" si="794"/>
        <v>1076.608661999408</v>
      </c>
      <c r="NC175" s="46">
        <f t="shared" si="795"/>
        <v>205.22638209616287</v>
      </c>
      <c r="ND175" s="46">
        <f t="shared" si="796"/>
        <v>871.38227990324515</v>
      </c>
      <c r="NE175" s="51">
        <f t="shared" si="797"/>
        <v>122264.44697779448</v>
      </c>
      <c r="NF175" s="153">
        <f t="shared" si="892"/>
        <v>10000</v>
      </c>
      <c r="NG175" s="45">
        <v>114</v>
      </c>
      <c r="NH175" s="46">
        <f t="shared" si="798"/>
        <v>1076.6099999999999</v>
      </c>
      <c r="NI175" s="46">
        <f t="shared" si="1054"/>
        <v>0</v>
      </c>
      <c r="NJ175" s="128">
        <f t="shared" si="893"/>
        <v>1076.6099999999999</v>
      </c>
      <c r="NK175" s="46">
        <f t="shared" si="894"/>
        <v>205.22608716378272</v>
      </c>
      <c r="NL175" s="46">
        <f t="shared" si="799"/>
        <v>871.38391283621718</v>
      </c>
      <c r="NM175" s="51">
        <f t="shared" si="800"/>
        <v>122264.26838543342</v>
      </c>
      <c r="NN175" s="58">
        <f t="shared" si="801"/>
        <v>888.78037499999857</v>
      </c>
      <c r="NO175" s="52">
        <f t="shared" si="1055"/>
        <v>0</v>
      </c>
      <c r="NP175" s="51">
        <f t="shared" si="802"/>
        <v>888.78037499999857</v>
      </c>
      <c r="NQ175" s="57">
        <f t="shared" si="803"/>
        <v>112120.67725000018</v>
      </c>
      <c r="NR175" s="153">
        <f t="shared" si="895"/>
        <v>10000</v>
      </c>
      <c r="NS175" s="469">
        <f t="shared" si="804"/>
        <v>-888.78037499999857</v>
      </c>
      <c r="NT175" s="46">
        <f t="shared" si="805"/>
        <v>-1076.6099999999999</v>
      </c>
      <c r="NU175" s="46">
        <f t="shared" si="806"/>
        <v>-1076.6099999999999</v>
      </c>
      <c r="NV175" s="48"/>
      <c r="NX175" s="45">
        <v>114</v>
      </c>
      <c r="NY175" s="46">
        <f t="shared" si="807"/>
        <v>1076.6456011701148</v>
      </c>
      <c r="NZ175" s="46">
        <f t="shared" si="1056"/>
        <v>0</v>
      </c>
      <c r="OA175" s="46">
        <f t="shared" si="808"/>
        <v>1076.6456011701148</v>
      </c>
      <c r="OB175" s="46">
        <f t="shared" si="809"/>
        <v>205.23342355201328</v>
      </c>
      <c r="OC175" s="46">
        <f t="shared" si="810"/>
        <v>871.41217761810151</v>
      </c>
      <c r="OD175" s="51">
        <f t="shared" si="811"/>
        <v>122268.64195358987</v>
      </c>
      <c r="OE175" s="57">
        <f t="shared" si="1081"/>
        <v>119793.32039466912</v>
      </c>
      <c r="OF175" s="153">
        <f t="shared" si="896"/>
        <v>10000</v>
      </c>
      <c r="OG175" s="58">
        <f t="shared" si="812"/>
        <v>889.48383333333379</v>
      </c>
      <c r="OH175" s="241">
        <f t="shared" si="1082"/>
        <v>0</v>
      </c>
      <c r="OI175" s="51">
        <f t="shared" si="813"/>
        <v>889.48383333333379</v>
      </c>
      <c r="OJ175" s="51">
        <f t="shared" si="814"/>
        <v>112074.96299999993</v>
      </c>
      <c r="OK175" s="153">
        <f t="shared" si="1083"/>
        <v>109999.99999999933</v>
      </c>
      <c r="OL175" s="153">
        <f t="shared" si="897"/>
        <v>10000</v>
      </c>
      <c r="OM175" s="468">
        <f t="shared" si="898"/>
        <v>-889.48383333333379</v>
      </c>
      <c r="ON175" s="46">
        <f t="shared" si="899"/>
        <v>-1076.6456011701148</v>
      </c>
      <c r="OO175" s="46">
        <f t="shared" si="815"/>
        <v>-1076.6456011701148</v>
      </c>
      <c r="OP175" s="48"/>
      <c r="OR175" s="45">
        <v>114</v>
      </c>
      <c r="OS175" s="46">
        <f t="shared" si="816"/>
        <v>1076.765700416463</v>
      </c>
      <c r="OT175" s="46">
        <f t="shared" si="1057"/>
        <v>0</v>
      </c>
      <c r="OU175" s="128">
        <f t="shared" si="817"/>
        <v>1076.765700416463</v>
      </c>
      <c r="OV175" s="46">
        <f t="shared" si="818"/>
        <v>205.25631723166774</v>
      </c>
      <c r="OW175" s="46">
        <f t="shared" si="819"/>
        <v>871.5093831847953</v>
      </c>
      <c r="OX175" s="51">
        <f t="shared" si="820"/>
        <v>122282.28095581585</v>
      </c>
      <c r="OY175" s="51">
        <f t="shared" si="1084"/>
        <v>121009.11528112734</v>
      </c>
      <c r="OZ175" s="153">
        <f t="shared" si="900"/>
        <v>10000</v>
      </c>
      <c r="PA175" s="45">
        <v>114</v>
      </c>
      <c r="PB175" s="46">
        <f t="shared" si="821"/>
        <v>1076.765700416463</v>
      </c>
      <c r="PC175" s="46">
        <f t="shared" si="1085"/>
        <v>0</v>
      </c>
      <c r="PD175" s="128">
        <f t="shared" si="822"/>
        <v>1076.765700416463</v>
      </c>
      <c r="PE175" s="46">
        <f t="shared" si="823"/>
        <v>205.25631723166774</v>
      </c>
      <c r="PF175" s="46">
        <f t="shared" si="824"/>
        <v>871.5093831847953</v>
      </c>
      <c r="PG175" s="51">
        <f t="shared" si="825"/>
        <v>122282.28095581585</v>
      </c>
      <c r="PH175" s="57">
        <f t="shared" si="1086"/>
        <v>121008.83082745242</v>
      </c>
      <c r="PI175" s="688">
        <f t="shared" si="826"/>
        <v>889.6533333333341</v>
      </c>
      <c r="PJ175" s="52">
        <f t="shared" si="1087"/>
        <v>0</v>
      </c>
      <c r="PK175" s="51">
        <f t="shared" si="827"/>
        <v>889.6533333333341</v>
      </c>
      <c r="PL175" s="57">
        <f t="shared" si="828"/>
        <v>112096.32000000031</v>
      </c>
      <c r="PM175" s="57">
        <f t="shared" si="1088"/>
        <v>111413.39600000012</v>
      </c>
      <c r="PN175" s="153">
        <f t="shared" si="901"/>
        <v>10000</v>
      </c>
      <c r="PO175" s="469">
        <f t="shared" si="829"/>
        <v>-889.6533333333341</v>
      </c>
      <c r="PP175" s="46">
        <f t="shared" si="830"/>
        <v>-1076.765700416463</v>
      </c>
      <c r="PQ175" s="46">
        <f t="shared" si="831"/>
        <v>-1076.765700416463</v>
      </c>
      <c r="PR175" s="48"/>
    </row>
    <row r="176" spans="2:434" hidden="1" x14ac:dyDescent="0.3">
      <c r="B176" s="45">
        <v>115</v>
      </c>
      <c r="C176" s="46">
        <f t="shared" si="596"/>
        <v>1111.77</v>
      </c>
      <c r="D176" s="46">
        <f t="shared" si="597"/>
        <v>100</v>
      </c>
      <c r="E176" s="46">
        <f t="shared" si="598"/>
        <v>1011.77</v>
      </c>
      <c r="F176" s="46">
        <f t="shared" si="599"/>
        <v>191.50047593843468</v>
      </c>
      <c r="G176" s="46">
        <f t="shared" si="600"/>
        <v>820.26952406156533</v>
      </c>
      <c r="H176" s="51">
        <f t="shared" si="601"/>
        <v>114080.01603899924</v>
      </c>
      <c r="I176" s="58">
        <f t="shared" si="602"/>
        <v>933.33333333333337</v>
      </c>
      <c r="J176" s="52">
        <f t="shared" si="603"/>
        <v>100</v>
      </c>
      <c r="K176" s="51">
        <f t="shared" si="604"/>
        <v>833.33333333333337</v>
      </c>
      <c r="L176" s="57">
        <f t="shared" si="605"/>
        <v>104166.66666666603</v>
      </c>
      <c r="M176" s="468">
        <f t="shared" si="832"/>
        <v>-933.33333333333337</v>
      </c>
      <c r="N176" s="46">
        <f t="shared" si="833"/>
        <v>-1111.77</v>
      </c>
      <c r="O176" s="47"/>
      <c r="P176" s="46">
        <f t="shared" si="834"/>
        <v>-1011.77</v>
      </c>
      <c r="Q176" s="48"/>
      <c r="R176" s="29"/>
      <c r="S176" s="29"/>
      <c r="T176" s="45">
        <v>115</v>
      </c>
      <c r="U176" s="46">
        <f t="shared" si="606"/>
        <v>1119.0899999999999</v>
      </c>
      <c r="V176" s="46">
        <f t="shared" si="607"/>
        <v>107.32</v>
      </c>
      <c r="W176" s="46">
        <f t="shared" si="835"/>
        <v>1011.77</v>
      </c>
      <c r="X176" s="46">
        <f t="shared" si="608"/>
        <v>191.50047593843468</v>
      </c>
      <c r="Y176" s="46">
        <f t="shared" si="609"/>
        <v>820.26952406156533</v>
      </c>
      <c r="Z176" s="51">
        <f t="shared" si="610"/>
        <v>114080.01603899924</v>
      </c>
      <c r="AA176" s="58">
        <f t="shared" si="611"/>
        <v>931.41333333333341</v>
      </c>
      <c r="AB176" s="52">
        <f t="shared" si="612"/>
        <v>98.08</v>
      </c>
      <c r="AC176" s="51">
        <f t="shared" si="613"/>
        <v>833.33333333333337</v>
      </c>
      <c r="AD176" s="57">
        <f t="shared" si="614"/>
        <v>104166.66666666603</v>
      </c>
      <c r="AE176" s="468">
        <f t="shared" si="836"/>
        <v>-931.41333333333341</v>
      </c>
      <c r="AF176" s="46">
        <f t="shared" si="615"/>
        <v>-1119.0899999999999</v>
      </c>
      <c r="AG176" s="47"/>
      <c r="AH176" s="46">
        <f t="shared" si="837"/>
        <v>-1011.77</v>
      </c>
      <c r="AI176" s="48"/>
      <c r="AJ176" s="29"/>
      <c r="AK176" s="45">
        <v>115</v>
      </c>
      <c r="AL176" s="46">
        <f t="shared" si="616"/>
        <v>1117.72</v>
      </c>
      <c r="AM176" s="46"/>
      <c r="AN176" s="46"/>
      <c r="AO176" s="46">
        <f t="shared" si="617"/>
        <v>108.64</v>
      </c>
      <c r="AP176" s="128">
        <f t="shared" si="618"/>
        <v>1009.08</v>
      </c>
      <c r="AQ176" s="128"/>
      <c r="AR176" s="128"/>
      <c r="AS176" s="46">
        <f t="shared" si="619"/>
        <v>200.27964083324329</v>
      </c>
      <c r="AT176" s="46">
        <f t="shared" si="620"/>
        <v>808.80035916675672</v>
      </c>
      <c r="AU176" s="51"/>
      <c r="AV176" s="51"/>
      <c r="AW176" s="51">
        <f t="shared" si="621"/>
        <v>119358.98414077923</v>
      </c>
      <c r="AX176" s="58">
        <f t="shared" si="622"/>
        <v>927.38215694565588</v>
      </c>
      <c r="AY176" s="52"/>
      <c r="AZ176" s="52"/>
      <c r="BA176" s="52">
        <f t="shared" si="623"/>
        <v>99.8</v>
      </c>
      <c r="BB176" s="51">
        <f t="shared" si="624"/>
        <v>827.58215694565592</v>
      </c>
      <c r="BC176" s="51"/>
      <c r="BD176" s="51"/>
      <c r="BE176" s="57">
        <f t="shared" si="625"/>
        <v>109566.37195124953</v>
      </c>
      <c r="BF176" s="468">
        <f t="shared" si="626"/>
        <v>-927.38215694565588</v>
      </c>
      <c r="BG176" s="46">
        <f t="shared" si="627"/>
        <v>-1117.72</v>
      </c>
      <c r="BH176" s="46">
        <f t="shared" si="628"/>
        <v>-1009.08</v>
      </c>
      <c r="BI176" s="48"/>
      <c r="BJ176" s="12"/>
      <c r="BK176" s="45">
        <v>115</v>
      </c>
      <c r="BL176" s="46">
        <f t="shared" si="838"/>
        <v>1119.0899999999999</v>
      </c>
      <c r="BM176" s="46">
        <f t="shared" si="839"/>
        <v>107.32</v>
      </c>
      <c r="BN176" s="46">
        <f t="shared" si="840"/>
        <v>1011.77</v>
      </c>
      <c r="BO176" s="46">
        <f t="shared" si="629"/>
        <v>191.50047593843468</v>
      </c>
      <c r="BP176" s="46">
        <f t="shared" si="630"/>
        <v>820.26952406156533</v>
      </c>
      <c r="BQ176" s="51">
        <f t="shared" si="631"/>
        <v>114080.01603899924</v>
      </c>
      <c r="BR176" s="57">
        <f t="shared" si="1058"/>
        <v>119793.32039466912</v>
      </c>
      <c r="BS176" s="58">
        <f t="shared" si="632"/>
        <v>931.87333333333333</v>
      </c>
      <c r="BT176" s="52">
        <f t="shared" si="841"/>
        <v>98.54</v>
      </c>
      <c r="BU176" s="51">
        <f t="shared" si="633"/>
        <v>833.33333333333337</v>
      </c>
      <c r="BV176" s="51">
        <f t="shared" si="634"/>
        <v>104166.66666666603</v>
      </c>
      <c r="BW176" s="153">
        <f t="shared" si="1059"/>
        <v>109999.99999999933</v>
      </c>
      <c r="BX176" s="468">
        <f t="shared" si="842"/>
        <v>-931.87333333333333</v>
      </c>
      <c r="BY176" s="46">
        <f t="shared" si="843"/>
        <v>-1119.0899999999999</v>
      </c>
      <c r="BZ176" s="46">
        <f t="shared" si="635"/>
        <v>-1011.77</v>
      </c>
      <c r="CA176" s="48"/>
      <c r="CB176" s="29"/>
      <c r="CC176" s="45">
        <v>115</v>
      </c>
      <c r="CD176" s="128">
        <f t="shared" si="636"/>
        <v>1117.6300000000001</v>
      </c>
      <c r="CE176" s="46">
        <f t="shared" si="844"/>
        <v>108.7</v>
      </c>
      <c r="CF176" s="128">
        <f t="shared" si="637"/>
        <v>1008.93</v>
      </c>
      <c r="CG176" s="46">
        <f t="shared" si="845"/>
        <v>199.83297326109539</v>
      </c>
      <c r="CH176" s="46">
        <f t="shared" si="638"/>
        <v>809.09702673890456</v>
      </c>
      <c r="CI176" s="51">
        <f t="shared" si="639"/>
        <v>119090.68692991833</v>
      </c>
      <c r="CJ176" s="199">
        <f t="shared" si="1060"/>
        <v>124726.17311028748</v>
      </c>
      <c r="CK176" s="153">
        <f t="shared" si="846"/>
        <v>10000</v>
      </c>
      <c r="CL176" s="45">
        <v>115</v>
      </c>
      <c r="CM176" s="46">
        <f t="shared" si="847"/>
        <v>1117.6300000000001</v>
      </c>
      <c r="CN176" s="128">
        <f t="shared" si="640"/>
        <v>108.7</v>
      </c>
      <c r="CO176" s="128">
        <f t="shared" si="641"/>
        <v>1008.93</v>
      </c>
      <c r="CP176" s="46">
        <f t="shared" si="642"/>
        <v>199.83297326109539</v>
      </c>
      <c r="CQ176" s="46">
        <f t="shared" si="643"/>
        <v>809.09702673890456</v>
      </c>
      <c r="CR176" s="51">
        <f t="shared" si="644"/>
        <v>119090.68692991833</v>
      </c>
      <c r="CS176" s="153">
        <f t="shared" si="1061"/>
        <v>124726.17311028748</v>
      </c>
      <c r="CT176" s="58">
        <f t="shared" si="645"/>
        <v>927.86033333333398</v>
      </c>
      <c r="CU176" s="52">
        <f t="shared" si="848"/>
        <v>100.34</v>
      </c>
      <c r="CV176" s="51">
        <f t="shared" si="849"/>
        <v>827.52033333333395</v>
      </c>
      <c r="CW176" s="51">
        <f t="shared" si="646"/>
        <v>109335.64166666636</v>
      </c>
      <c r="CX176" s="57">
        <f t="shared" si="1062"/>
        <v>115128.28399999969</v>
      </c>
      <c r="CY176" s="153">
        <f t="shared" si="850"/>
        <v>10000</v>
      </c>
      <c r="CZ176" s="479">
        <f t="shared" si="647"/>
        <v>-927.86033333333398</v>
      </c>
      <c r="DA176" s="46">
        <f t="shared" si="851"/>
        <v>-1117.6300000000001</v>
      </c>
      <c r="DB176" s="46">
        <f t="shared" si="852"/>
        <v>-1008.93</v>
      </c>
      <c r="DC176" s="48"/>
      <c r="DE176" s="45">
        <v>115</v>
      </c>
      <c r="DF176" s="46">
        <f t="shared" si="648"/>
        <v>1115.0999999999999</v>
      </c>
      <c r="DG176" s="46">
        <f t="shared" si="1063"/>
        <v>103.33</v>
      </c>
      <c r="DH176" s="46">
        <f t="shared" si="649"/>
        <v>1011.77</v>
      </c>
      <c r="DI176" s="46">
        <f t="shared" si="650"/>
        <v>191.50047593843468</v>
      </c>
      <c r="DJ176" s="46">
        <f t="shared" si="651"/>
        <v>820.26952406156533</v>
      </c>
      <c r="DK176" s="51">
        <f t="shared" si="652"/>
        <v>114080.01603899924</v>
      </c>
      <c r="DL176" s="58">
        <f t="shared" si="653"/>
        <v>936.66333333333341</v>
      </c>
      <c r="DM176" s="52">
        <f t="shared" si="1064"/>
        <v>103.33</v>
      </c>
      <c r="DN176" s="51">
        <f t="shared" si="654"/>
        <v>833.33333333333337</v>
      </c>
      <c r="DO176" s="57">
        <f t="shared" si="655"/>
        <v>104166.66666666603</v>
      </c>
      <c r="DP176" s="468">
        <f t="shared" si="853"/>
        <v>-936.66333333333341</v>
      </c>
      <c r="DQ176" s="46">
        <f t="shared" si="854"/>
        <v>-1115.0999999999999</v>
      </c>
      <c r="DR176" s="47"/>
      <c r="DS176" s="46">
        <f t="shared" si="855"/>
        <v>-1011.77</v>
      </c>
      <c r="DT176" s="48"/>
      <c r="DU176" s="29"/>
      <c r="DV176" s="45">
        <v>115</v>
      </c>
      <c r="DW176" s="46">
        <f t="shared" si="856"/>
        <v>1071.1300000000001</v>
      </c>
      <c r="DX176" s="46">
        <f t="shared" si="1065"/>
        <v>59.36</v>
      </c>
      <c r="DY176" s="46">
        <f t="shared" si="857"/>
        <v>1011.77</v>
      </c>
      <c r="DZ176" s="46">
        <f t="shared" si="656"/>
        <v>191.50047593843468</v>
      </c>
      <c r="EA176" s="46">
        <f t="shared" si="657"/>
        <v>820.26952406156533</v>
      </c>
      <c r="EB176" s="51">
        <f t="shared" si="658"/>
        <v>114080.01603899924</v>
      </c>
      <c r="EC176" s="58">
        <f t="shared" si="659"/>
        <v>887.56333333333339</v>
      </c>
      <c r="ED176" s="52">
        <f t="shared" si="1066"/>
        <v>54.23</v>
      </c>
      <c r="EE176" s="51">
        <f t="shared" si="660"/>
        <v>833.33333333333337</v>
      </c>
      <c r="EF176" s="57">
        <f t="shared" si="661"/>
        <v>104166.66666666603</v>
      </c>
      <c r="EG176" s="468">
        <f t="shared" si="858"/>
        <v>-887.56333333333339</v>
      </c>
      <c r="EH176" s="46">
        <f t="shared" si="859"/>
        <v>-1071.1300000000001</v>
      </c>
      <c r="EI176" s="47"/>
      <c r="EJ176" s="46">
        <f t="shared" si="860"/>
        <v>-1011.77</v>
      </c>
      <c r="EK176" s="48"/>
      <c r="EL176" s="29"/>
      <c r="EM176" s="45">
        <v>115</v>
      </c>
      <c r="EN176" s="46">
        <f t="shared" si="1043"/>
        <v>1058.0868689014749</v>
      </c>
      <c r="EO176" s="46">
        <f t="shared" si="1067"/>
        <v>60.07</v>
      </c>
      <c r="EP176" s="128">
        <f t="shared" si="662"/>
        <v>998.01686890147482</v>
      </c>
      <c r="EQ176" s="46">
        <f t="shared" si="663"/>
        <v>193.81132389913159</v>
      </c>
      <c r="ER176" s="46">
        <f t="shared" si="664"/>
        <v>804.20554500234323</v>
      </c>
      <c r="ES176" s="51">
        <f t="shared" si="665"/>
        <v>115482.5887944766</v>
      </c>
      <c r="ET176" s="153">
        <f t="shared" si="861"/>
        <v>10000</v>
      </c>
      <c r="EU176" s="45">
        <v>115</v>
      </c>
      <c r="EV176" s="46">
        <f t="shared" si="666"/>
        <v>1058.0899999999999</v>
      </c>
      <c r="EW176" s="46">
        <f t="shared" si="1068"/>
        <v>60.07</v>
      </c>
      <c r="EX176" s="128">
        <f t="shared" si="667"/>
        <v>998.02</v>
      </c>
      <c r="EY176" s="46">
        <f t="shared" si="668"/>
        <v>193.81065138308182</v>
      </c>
      <c r="EZ176" s="46">
        <f t="shared" si="669"/>
        <v>804.20934861691819</v>
      </c>
      <c r="FA176" s="51">
        <f t="shared" si="670"/>
        <v>115482.18148123217</v>
      </c>
      <c r="FB176" s="58">
        <f t="shared" si="671"/>
        <v>874.86920833333363</v>
      </c>
      <c r="FC176" s="52">
        <f t="shared" si="1069"/>
        <v>55.04</v>
      </c>
      <c r="FD176" s="51">
        <f t="shared" si="862"/>
        <v>819.82920833333367</v>
      </c>
      <c r="FE176" s="57">
        <f t="shared" si="672"/>
        <v>105728.5810416665</v>
      </c>
      <c r="FF176" s="153">
        <f t="shared" si="863"/>
        <v>10000</v>
      </c>
      <c r="FG176" s="469">
        <f t="shared" si="673"/>
        <v>-874.86920833333363</v>
      </c>
      <c r="FH176" s="46">
        <f t="shared" si="674"/>
        <v>-1058.0899999999999</v>
      </c>
      <c r="FI176" s="46">
        <f t="shared" si="675"/>
        <v>-998.02</v>
      </c>
      <c r="FJ176" s="48"/>
      <c r="FL176" s="45">
        <v>115</v>
      </c>
      <c r="FM176" s="46">
        <f t="shared" si="864"/>
        <v>1073.6500000000001</v>
      </c>
      <c r="FN176" s="46">
        <f t="shared" si="1044"/>
        <v>61.88</v>
      </c>
      <c r="FO176" s="46">
        <f t="shared" si="865"/>
        <v>1011.77</v>
      </c>
      <c r="FP176" s="46">
        <f t="shared" si="676"/>
        <v>191.50047593843468</v>
      </c>
      <c r="FQ176" s="46">
        <f t="shared" si="677"/>
        <v>820.26952406156533</v>
      </c>
      <c r="FR176" s="51">
        <f t="shared" si="678"/>
        <v>114080.01603899924</v>
      </c>
      <c r="FS176" s="57">
        <f t="shared" si="1070"/>
        <v>119793.32039466912</v>
      </c>
      <c r="FT176" s="58">
        <f t="shared" si="679"/>
        <v>890.15333333333342</v>
      </c>
      <c r="FU176" s="241">
        <f t="shared" si="1045"/>
        <v>56.819999999999993</v>
      </c>
      <c r="FV176" s="51">
        <f t="shared" si="680"/>
        <v>833.33333333333337</v>
      </c>
      <c r="FW176" s="51">
        <f t="shared" si="681"/>
        <v>104166.66666666603</v>
      </c>
      <c r="FX176" s="153">
        <f t="shared" si="1071"/>
        <v>109999.99999999933</v>
      </c>
      <c r="FY176" s="468">
        <f t="shared" si="866"/>
        <v>-890.15333333333342</v>
      </c>
      <c r="FZ176" s="46">
        <f t="shared" si="867"/>
        <v>-1073.6500000000001</v>
      </c>
      <c r="GA176" s="46">
        <f t="shared" si="682"/>
        <v>-1011.77</v>
      </c>
      <c r="GB176" s="48"/>
      <c r="GD176" s="45">
        <v>115</v>
      </c>
      <c r="GE176" s="46">
        <f t="shared" si="1046"/>
        <v>1060.0875939185617</v>
      </c>
      <c r="GF176" s="128">
        <f t="shared" si="1072"/>
        <v>62.51</v>
      </c>
      <c r="GG176" s="128">
        <f t="shared" si="1042"/>
        <v>997.57759391856166</v>
      </c>
      <c r="GH176" s="46">
        <f t="shared" si="684"/>
        <v>193.689665342187</v>
      </c>
      <c r="GI176" s="46">
        <f t="shared" si="685"/>
        <v>803.88792857637463</v>
      </c>
      <c r="GJ176" s="51">
        <f t="shared" si="686"/>
        <v>115409.91127673583</v>
      </c>
      <c r="GK176" s="51">
        <f t="shared" si="1073"/>
        <v>121009.11528112734</v>
      </c>
      <c r="GL176" s="153">
        <f t="shared" si="868"/>
        <v>10000</v>
      </c>
      <c r="GM176" s="45">
        <v>115</v>
      </c>
      <c r="GN176" s="46">
        <f t="shared" si="687"/>
        <v>1060.0899999999999</v>
      </c>
      <c r="GO176" s="46">
        <f t="shared" si="1047"/>
        <v>62.51</v>
      </c>
      <c r="GP176" s="128">
        <f t="shared" si="869"/>
        <v>997.58</v>
      </c>
      <c r="GQ176" s="46">
        <f t="shared" si="688"/>
        <v>193.68916233074572</v>
      </c>
      <c r="GR176" s="46">
        <f t="shared" si="689"/>
        <v>803.89083766925432</v>
      </c>
      <c r="GS176" s="51">
        <f t="shared" si="690"/>
        <v>115409.60656077818</v>
      </c>
      <c r="GT176" s="57">
        <f t="shared" si="1074"/>
        <v>121008.83082745242</v>
      </c>
      <c r="GU176" s="58">
        <f t="shared" si="691"/>
        <v>876.92633333333197</v>
      </c>
      <c r="GV176" s="52">
        <f t="shared" si="1048"/>
        <v>57.56</v>
      </c>
      <c r="GW176" s="51">
        <f t="shared" si="870"/>
        <v>819.36633333333202</v>
      </c>
      <c r="GX176" s="57">
        <f t="shared" si="692"/>
        <v>105677.83166666675</v>
      </c>
      <c r="GY176" s="57">
        <f t="shared" si="1075"/>
        <v>111413.39600000012</v>
      </c>
      <c r="GZ176" s="153">
        <f t="shared" si="871"/>
        <v>10000</v>
      </c>
      <c r="HA176" s="469">
        <f t="shared" si="693"/>
        <v>-876.92633333333197</v>
      </c>
      <c r="HB176" s="46">
        <f t="shared" si="694"/>
        <v>-1060.0899999999999</v>
      </c>
      <c r="HC176" s="46">
        <f t="shared" si="695"/>
        <v>-997.58</v>
      </c>
      <c r="HD176" s="48"/>
      <c r="HF176" s="45">
        <v>115</v>
      </c>
      <c r="HG176" s="46">
        <f t="shared" si="696"/>
        <v>1123.8775326810628</v>
      </c>
      <c r="HH176" s="46">
        <f t="shared" si="697"/>
        <v>0</v>
      </c>
      <c r="HI176" s="46">
        <f t="shared" si="698"/>
        <v>1123.8775326810628</v>
      </c>
      <c r="HJ176" s="46">
        <f t="shared" si="699"/>
        <v>212.72084873877427</v>
      </c>
      <c r="HK176" s="46">
        <f t="shared" si="700"/>
        <v>911.15668394228851</v>
      </c>
      <c r="HL176" s="51">
        <f t="shared" si="701"/>
        <v>126721.35255932226</v>
      </c>
      <c r="HM176" s="153">
        <f t="shared" si="872"/>
        <v>10000</v>
      </c>
      <c r="HN176" s="58">
        <f t="shared" si="702"/>
        <v>933.33333333333724</v>
      </c>
      <c r="HO176" s="52">
        <f t="shared" si="703"/>
        <v>0</v>
      </c>
      <c r="HP176" s="51">
        <f t="shared" si="704"/>
        <v>933.33333333333724</v>
      </c>
      <c r="HQ176" s="57">
        <f t="shared" si="705"/>
        <v>116666.66666666555</v>
      </c>
      <c r="HR176" s="153">
        <f t="shared" si="873"/>
        <v>10000</v>
      </c>
      <c r="HS176" s="468">
        <f t="shared" si="706"/>
        <v>-933.33333333333724</v>
      </c>
      <c r="HT176" s="46">
        <f t="shared" si="707"/>
        <v>-1123.8775326810628</v>
      </c>
      <c r="HU176" s="46">
        <f t="shared" si="708"/>
        <v>-1123.8775326810628</v>
      </c>
      <c r="HV176" s="48"/>
      <c r="HW176" s="29"/>
      <c r="HX176" s="45">
        <v>115</v>
      </c>
      <c r="HY176" s="128">
        <f t="shared" si="709"/>
        <v>1124.3399999999999</v>
      </c>
      <c r="HZ176" s="46">
        <f t="shared" si="710"/>
        <v>0</v>
      </c>
      <c r="IA176" s="46">
        <f t="shared" si="711"/>
        <v>1124.3399999999999</v>
      </c>
      <c r="IB176" s="46">
        <f t="shared" si="712"/>
        <v>212.81460248011174</v>
      </c>
      <c r="IC176" s="46">
        <f t="shared" si="713"/>
        <v>911.5253975198882</v>
      </c>
      <c r="ID176" s="51">
        <f t="shared" si="714"/>
        <v>126777.23609054717</v>
      </c>
      <c r="IE176" s="153">
        <f t="shared" si="874"/>
        <v>10000</v>
      </c>
      <c r="IF176" s="58">
        <f t="shared" si="715"/>
        <v>930.14625019664186</v>
      </c>
      <c r="IG176" s="52">
        <f t="shared" si="716"/>
        <v>0</v>
      </c>
      <c r="IH176" s="51">
        <f t="shared" si="717"/>
        <v>930.14625019664186</v>
      </c>
      <c r="II176" s="57">
        <f t="shared" si="875"/>
        <v>116268.28122738621</v>
      </c>
      <c r="IJ176" s="153">
        <f t="shared" si="876"/>
        <v>10000</v>
      </c>
      <c r="IK176" s="468">
        <f t="shared" si="718"/>
        <v>-930.14625019664186</v>
      </c>
      <c r="IL176" s="46">
        <f t="shared" si="719"/>
        <v>-1124.3399999999999</v>
      </c>
      <c r="IM176" s="46">
        <f t="shared" si="720"/>
        <v>-1124.3399999999999</v>
      </c>
      <c r="IN176" s="48"/>
      <c r="IO176" s="53">
        <f t="shared" si="721"/>
        <v>0</v>
      </c>
      <c r="IQ176" s="45">
        <v>115</v>
      </c>
      <c r="IR176" s="128">
        <f t="shared" si="722"/>
        <v>1126.4568749999989</v>
      </c>
      <c r="IS176" s="128">
        <f t="shared" si="723"/>
        <v>0</v>
      </c>
      <c r="IT176" s="128">
        <f t="shared" si="724"/>
        <v>1126.4568749999989</v>
      </c>
      <c r="IU176" s="46">
        <f t="shared" si="902"/>
        <v>213.21</v>
      </c>
      <c r="IV176" s="46">
        <f t="shared" si="725"/>
        <v>913.24687499999891</v>
      </c>
      <c r="IW176" s="51">
        <f t="shared" si="726"/>
        <v>127012.16937500023</v>
      </c>
      <c r="IX176" s="199">
        <f t="shared" si="877"/>
        <v>10000</v>
      </c>
      <c r="IY176" s="128">
        <f t="shared" si="727"/>
        <v>0</v>
      </c>
      <c r="IZ176" s="408">
        <f t="shared" si="728"/>
        <v>0</v>
      </c>
      <c r="JA176" s="58">
        <f t="shared" si="729"/>
        <v>931.95916666666494</v>
      </c>
      <c r="JB176" s="52">
        <f t="shared" si="730"/>
        <v>0</v>
      </c>
      <c r="JC176" s="51">
        <f t="shared" si="731"/>
        <v>931.95916666666494</v>
      </c>
      <c r="JD176" s="57">
        <f t="shared" si="732"/>
        <v>116494.89583333343</v>
      </c>
      <c r="JE176" s="280">
        <f t="shared" si="733"/>
        <v>10000</v>
      </c>
      <c r="JF176" s="280">
        <f t="shared" si="734"/>
        <v>0</v>
      </c>
      <c r="JG176" s="468">
        <f t="shared" si="735"/>
        <v>-931.95916666666494</v>
      </c>
      <c r="JH176" s="46">
        <f t="shared" si="736"/>
        <v>-1126.4568749999989</v>
      </c>
      <c r="JI176" s="46">
        <f t="shared" si="737"/>
        <v>-1126.4568749999989</v>
      </c>
      <c r="JJ176" s="48"/>
      <c r="JL176" s="45">
        <v>115</v>
      </c>
      <c r="JM176" s="46">
        <f t="shared" si="738"/>
        <v>1124.4930833333331</v>
      </c>
      <c r="JN176" s="46">
        <f t="shared" si="739"/>
        <v>0</v>
      </c>
      <c r="JO176" s="128">
        <f t="shared" si="740"/>
        <v>1124.4930833333331</v>
      </c>
      <c r="JP176" s="46">
        <f t="shared" si="878"/>
        <v>212.84</v>
      </c>
      <c r="JQ176" s="46">
        <f t="shared" si="741"/>
        <v>911.65308333333303</v>
      </c>
      <c r="JR176" s="51">
        <f t="shared" si="742"/>
        <v>126790.76541666662</v>
      </c>
      <c r="JS176" s="51">
        <f t="shared" si="1076"/>
        <v>119793.32039466912</v>
      </c>
      <c r="JT176" s="199">
        <f t="shared" si="879"/>
        <v>10000</v>
      </c>
      <c r="JU176" s="128">
        <f t="shared" si="743"/>
        <v>0</v>
      </c>
      <c r="JV176" s="408">
        <f t="shared" si="744"/>
        <v>0</v>
      </c>
      <c r="JW176" s="58">
        <f t="shared" si="745"/>
        <v>930.37233333333074</v>
      </c>
      <c r="JX176" s="52">
        <f t="shared" si="746"/>
        <v>0</v>
      </c>
      <c r="JY176" s="51">
        <f t="shared" si="747"/>
        <v>930.37233333333074</v>
      </c>
      <c r="JZ176" s="51">
        <f t="shared" si="748"/>
        <v>116296.54166666706</v>
      </c>
      <c r="KA176" s="199">
        <f t="shared" si="1077"/>
        <v>109999.99999999933</v>
      </c>
      <c r="KB176" s="128">
        <f t="shared" si="880"/>
        <v>10000</v>
      </c>
      <c r="KC176" s="204">
        <f t="shared" si="749"/>
        <v>0</v>
      </c>
      <c r="KD176" s="468">
        <f t="shared" si="881"/>
        <v>-930.37233333333074</v>
      </c>
      <c r="KE176" s="46">
        <f t="shared" si="750"/>
        <v>-1124.4930833333331</v>
      </c>
      <c r="KF176" s="46">
        <f t="shared" si="751"/>
        <v>-1124.4930833333331</v>
      </c>
      <c r="KG176" s="48"/>
      <c r="KI176" s="45">
        <v>115</v>
      </c>
      <c r="KJ176" s="46">
        <f t="shared" si="752"/>
        <v>1124.4890404061762</v>
      </c>
      <c r="KK176" s="46">
        <f t="shared" si="753"/>
        <v>0</v>
      </c>
      <c r="KL176" s="128">
        <f t="shared" si="754"/>
        <v>1124.4890404061762</v>
      </c>
      <c r="KM176" s="46">
        <f t="shared" si="755"/>
        <v>212.83659128056806</v>
      </c>
      <c r="KN176" s="46">
        <f t="shared" si="756"/>
        <v>911.65244912560809</v>
      </c>
      <c r="KO176" s="51">
        <f t="shared" si="757"/>
        <v>126790.30231921522</v>
      </c>
      <c r="KP176" s="199">
        <f t="shared" si="1078"/>
        <v>124726.17311028748</v>
      </c>
      <c r="KQ176" s="199">
        <f t="shared" si="882"/>
        <v>10000</v>
      </c>
      <c r="KR176" s="128">
        <f t="shared" si="758"/>
        <v>0</v>
      </c>
      <c r="KS176" s="408">
        <f t="shared" si="759"/>
        <v>0</v>
      </c>
      <c r="KT176" s="45">
        <v>115</v>
      </c>
      <c r="KU176" s="46">
        <f t="shared" si="883"/>
        <v>1124.49</v>
      </c>
      <c r="KV176" s="46">
        <f t="shared" si="760"/>
        <v>0</v>
      </c>
      <c r="KW176" s="128">
        <f t="shared" si="761"/>
        <v>1124.49</v>
      </c>
      <c r="KX176" s="46">
        <f t="shared" si="762"/>
        <v>212.83639066945577</v>
      </c>
      <c r="KY176" s="46">
        <f t="shared" si="763"/>
        <v>911.65360933054421</v>
      </c>
      <c r="KZ176" s="51">
        <f t="shared" si="764"/>
        <v>126790.18079234292</v>
      </c>
      <c r="LA176" s="153">
        <f t="shared" si="1079"/>
        <v>124726.17311028748</v>
      </c>
      <c r="LB176" s="58">
        <f t="shared" si="995"/>
        <v>930.59633333333579</v>
      </c>
      <c r="LC176" s="52">
        <f t="shared" si="766"/>
        <v>0</v>
      </c>
      <c r="LD176" s="51">
        <f t="shared" si="767"/>
        <v>930.59633333333579</v>
      </c>
      <c r="LE176" s="51">
        <f t="shared" si="768"/>
        <v>116324.54166666657</v>
      </c>
      <c r="LF176" s="51">
        <f t="shared" si="1080"/>
        <v>115128.28399999969</v>
      </c>
      <c r="LG176" s="128">
        <f t="shared" si="769"/>
        <v>10000</v>
      </c>
      <c r="LH176" s="204">
        <f t="shared" si="770"/>
        <v>0</v>
      </c>
      <c r="LI176" s="479">
        <f t="shared" si="771"/>
        <v>-930.59633333333579</v>
      </c>
      <c r="LJ176" s="46">
        <f t="shared" si="884"/>
        <v>-1124.49</v>
      </c>
      <c r="LK176" s="46">
        <f t="shared" si="885"/>
        <v>-1124.49</v>
      </c>
      <c r="LL176" s="48"/>
      <c r="LN176" s="45">
        <v>115</v>
      </c>
      <c r="LO176" s="46">
        <f t="shared" si="772"/>
        <v>1123.1238136873469</v>
      </c>
      <c r="LP176" s="46">
        <f t="shared" si="1049"/>
        <v>0</v>
      </c>
      <c r="LQ176" s="46">
        <f t="shared" si="773"/>
        <v>1123.1238136873469</v>
      </c>
      <c r="LR176" s="46">
        <f t="shared" si="774"/>
        <v>212.5781892946693</v>
      </c>
      <c r="LS176" s="46">
        <f t="shared" si="775"/>
        <v>910.54562439267761</v>
      </c>
      <c r="LT176" s="51">
        <f t="shared" si="776"/>
        <v>126636.36795240889</v>
      </c>
      <c r="LU176" s="199">
        <f t="shared" si="886"/>
        <v>10000</v>
      </c>
      <c r="LV176" s="58">
        <f t="shared" si="777"/>
        <v>933.33033333333128</v>
      </c>
      <c r="LW176" s="52">
        <f t="shared" si="1050"/>
        <v>0</v>
      </c>
      <c r="LX176" s="51">
        <f t="shared" si="778"/>
        <v>933.33033333333128</v>
      </c>
      <c r="LY176" s="51">
        <f t="shared" si="779"/>
        <v>116666.29166666625</v>
      </c>
      <c r="LZ176" s="46">
        <f t="shared" si="887"/>
        <v>0</v>
      </c>
      <c r="MA176" s="199">
        <f t="shared" si="888"/>
        <v>10000</v>
      </c>
      <c r="MB176" s="468">
        <f t="shared" si="780"/>
        <v>-933.33033333333128</v>
      </c>
      <c r="MC176" s="46">
        <f t="shared" si="781"/>
        <v>-1123.1238136873469</v>
      </c>
      <c r="MD176" s="46">
        <f t="shared" si="782"/>
        <v>-1123.1238136873469</v>
      </c>
      <c r="ME176" s="48"/>
      <c r="MG176" s="45">
        <v>115</v>
      </c>
      <c r="MH176" s="46">
        <f t="shared" si="783"/>
        <v>1076.608661999408</v>
      </c>
      <c r="MI176" s="46">
        <f t="shared" si="1051"/>
        <v>0</v>
      </c>
      <c r="MJ176" s="46">
        <f t="shared" si="784"/>
        <v>1076.608661999408</v>
      </c>
      <c r="MK176" s="46">
        <f t="shared" si="785"/>
        <v>203.77407829632412</v>
      </c>
      <c r="ML176" s="46">
        <f t="shared" si="786"/>
        <v>872.83458370308392</v>
      </c>
      <c r="MM176" s="51">
        <f t="shared" si="787"/>
        <v>121391.6123940914</v>
      </c>
      <c r="MN176" s="199">
        <f t="shared" si="889"/>
        <v>10000</v>
      </c>
      <c r="MO176" s="58">
        <f t="shared" si="788"/>
        <v>889.32945707741396</v>
      </c>
      <c r="MP176" s="52">
        <f t="shared" si="1052"/>
        <v>0</v>
      </c>
      <c r="MQ176" s="51">
        <f t="shared" si="789"/>
        <v>889.32945707741396</v>
      </c>
      <c r="MR176" s="57">
        <f t="shared" si="790"/>
        <v>111166.18243609731</v>
      </c>
      <c r="MS176" s="199">
        <f t="shared" si="890"/>
        <v>10000</v>
      </c>
      <c r="MT176" s="468">
        <f t="shared" si="891"/>
        <v>-889.32945707741396</v>
      </c>
      <c r="MU176" s="46">
        <f t="shared" si="791"/>
        <v>-1076.608661999408</v>
      </c>
      <c r="MV176" s="46">
        <f t="shared" si="792"/>
        <v>-1076.608661999408</v>
      </c>
      <c r="MW176" s="48"/>
      <c r="MY176" s="45">
        <v>115</v>
      </c>
      <c r="MZ176" s="46">
        <f t="shared" si="793"/>
        <v>1076.608661999408</v>
      </c>
      <c r="NA176" s="46">
        <f t="shared" si="1053"/>
        <v>0</v>
      </c>
      <c r="NB176" s="128">
        <f t="shared" si="794"/>
        <v>1076.608661999408</v>
      </c>
      <c r="NC176" s="46">
        <f t="shared" si="795"/>
        <v>203.77407829632412</v>
      </c>
      <c r="ND176" s="46">
        <f t="shared" si="796"/>
        <v>872.83458370308392</v>
      </c>
      <c r="NE176" s="51">
        <f t="shared" si="797"/>
        <v>121391.6123940914</v>
      </c>
      <c r="NF176" s="153">
        <f t="shared" si="892"/>
        <v>10000</v>
      </c>
      <c r="NG176" s="45">
        <v>115</v>
      </c>
      <c r="NH176" s="46">
        <f t="shared" si="798"/>
        <v>1076.6099999999999</v>
      </c>
      <c r="NI176" s="46">
        <f t="shared" si="1054"/>
        <v>0</v>
      </c>
      <c r="NJ176" s="128">
        <f t="shared" si="893"/>
        <v>1076.6099999999999</v>
      </c>
      <c r="NK176" s="46">
        <f t="shared" si="894"/>
        <v>203.77378064238903</v>
      </c>
      <c r="NL176" s="46">
        <f t="shared" si="799"/>
        <v>872.83621935761084</v>
      </c>
      <c r="NM176" s="51">
        <f t="shared" si="800"/>
        <v>121391.4321660758</v>
      </c>
      <c r="NN176" s="58">
        <f t="shared" si="801"/>
        <v>888.78037499999857</v>
      </c>
      <c r="NO176" s="52">
        <f t="shared" si="1055"/>
        <v>0</v>
      </c>
      <c r="NP176" s="51">
        <f t="shared" si="802"/>
        <v>888.78037499999857</v>
      </c>
      <c r="NQ176" s="57">
        <f t="shared" si="803"/>
        <v>111231.89687500018</v>
      </c>
      <c r="NR176" s="153">
        <f t="shared" si="895"/>
        <v>10000</v>
      </c>
      <c r="NS176" s="469">
        <f t="shared" si="804"/>
        <v>-888.78037499999857</v>
      </c>
      <c r="NT176" s="46">
        <f t="shared" si="805"/>
        <v>-1076.6099999999999</v>
      </c>
      <c r="NU176" s="46">
        <f t="shared" si="806"/>
        <v>-1076.6099999999999</v>
      </c>
      <c r="NV176" s="48"/>
      <c r="NX176" s="45">
        <v>115</v>
      </c>
      <c r="NY176" s="46">
        <f t="shared" si="807"/>
        <v>1076.6456011701148</v>
      </c>
      <c r="NZ176" s="46">
        <f t="shared" si="1056"/>
        <v>0</v>
      </c>
      <c r="OA176" s="46">
        <f t="shared" si="808"/>
        <v>1076.6456011701148</v>
      </c>
      <c r="OB176" s="46">
        <f t="shared" si="809"/>
        <v>203.78106992264978</v>
      </c>
      <c r="OC176" s="46">
        <f t="shared" si="810"/>
        <v>872.86453124746504</v>
      </c>
      <c r="OD176" s="51">
        <f t="shared" si="811"/>
        <v>121395.77742234241</v>
      </c>
      <c r="OE176" s="57">
        <f t="shared" si="1081"/>
        <v>119793.32039466912</v>
      </c>
      <c r="OF176" s="153">
        <f t="shared" si="896"/>
        <v>10000</v>
      </c>
      <c r="OG176" s="58">
        <f t="shared" si="812"/>
        <v>889.48383333333379</v>
      </c>
      <c r="OH176" s="241">
        <f t="shared" si="1082"/>
        <v>0</v>
      </c>
      <c r="OI176" s="51">
        <f t="shared" si="813"/>
        <v>889.48383333333379</v>
      </c>
      <c r="OJ176" s="51">
        <f t="shared" si="814"/>
        <v>111185.4791666666</v>
      </c>
      <c r="OK176" s="153">
        <f t="shared" si="1083"/>
        <v>109999.99999999933</v>
      </c>
      <c r="OL176" s="153">
        <f t="shared" si="897"/>
        <v>10000</v>
      </c>
      <c r="OM176" s="468">
        <f t="shared" si="898"/>
        <v>-889.48383333333379</v>
      </c>
      <c r="ON176" s="46">
        <f t="shared" si="899"/>
        <v>-1076.6456011701148</v>
      </c>
      <c r="OO176" s="46">
        <f t="shared" si="815"/>
        <v>-1076.6456011701148</v>
      </c>
      <c r="OP176" s="48"/>
      <c r="OR176" s="45">
        <v>115</v>
      </c>
      <c r="OS176" s="46">
        <f t="shared" si="816"/>
        <v>1076.765700416463</v>
      </c>
      <c r="OT176" s="46">
        <f t="shared" si="1057"/>
        <v>0</v>
      </c>
      <c r="OU176" s="128">
        <f t="shared" si="817"/>
        <v>1076.765700416463</v>
      </c>
      <c r="OV176" s="46">
        <f t="shared" si="818"/>
        <v>203.80380159302641</v>
      </c>
      <c r="OW176" s="46">
        <f t="shared" si="819"/>
        <v>872.96189882343663</v>
      </c>
      <c r="OX176" s="51">
        <f t="shared" si="820"/>
        <v>121409.3190569924</v>
      </c>
      <c r="OY176" s="51">
        <f t="shared" si="1084"/>
        <v>121009.11528112734</v>
      </c>
      <c r="OZ176" s="153">
        <f t="shared" si="900"/>
        <v>10000</v>
      </c>
      <c r="PA176" s="45">
        <v>115</v>
      </c>
      <c r="PB176" s="46">
        <f t="shared" si="821"/>
        <v>1076.765700416463</v>
      </c>
      <c r="PC176" s="46">
        <f t="shared" si="1085"/>
        <v>0</v>
      </c>
      <c r="PD176" s="128">
        <f t="shared" si="822"/>
        <v>1076.765700416463</v>
      </c>
      <c r="PE176" s="46">
        <f t="shared" si="823"/>
        <v>203.80380159302641</v>
      </c>
      <c r="PF176" s="46">
        <f t="shared" si="824"/>
        <v>872.96189882343663</v>
      </c>
      <c r="PG176" s="51">
        <f t="shared" si="825"/>
        <v>121409.3190569924</v>
      </c>
      <c r="PH176" s="57">
        <f t="shared" si="1086"/>
        <v>121008.83082745242</v>
      </c>
      <c r="PI176" s="688">
        <f t="shared" si="826"/>
        <v>889.6533333333341</v>
      </c>
      <c r="PJ176" s="52">
        <f t="shared" si="1087"/>
        <v>0</v>
      </c>
      <c r="PK176" s="51">
        <f t="shared" si="827"/>
        <v>889.6533333333341</v>
      </c>
      <c r="PL176" s="57">
        <f t="shared" si="828"/>
        <v>111206.66666666698</v>
      </c>
      <c r="PM176" s="57">
        <f t="shared" si="1088"/>
        <v>111413.39600000012</v>
      </c>
      <c r="PN176" s="153">
        <f t="shared" si="901"/>
        <v>10000</v>
      </c>
      <c r="PO176" s="469">
        <f t="shared" si="829"/>
        <v>-889.6533333333341</v>
      </c>
      <c r="PP176" s="46">
        <f t="shared" si="830"/>
        <v>-1076.765700416463</v>
      </c>
      <c r="PQ176" s="46">
        <f t="shared" si="831"/>
        <v>-1076.765700416463</v>
      </c>
      <c r="PR176" s="48"/>
    </row>
    <row r="177" spans="2:434" hidden="1" x14ac:dyDescent="0.3">
      <c r="B177" s="45">
        <v>116</v>
      </c>
      <c r="C177" s="46">
        <f t="shared" si="596"/>
        <v>1111.77</v>
      </c>
      <c r="D177" s="46">
        <f t="shared" si="597"/>
        <v>100</v>
      </c>
      <c r="E177" s="46">
        <f t="shared" si="598"/>
        <v>1011.77</v>
      </c>
      <c r="F177" s="46">
        <f t="shared" si="599"/>
        <v>190.13336006499875</v>
      </c>
      <c r="G177" s="46">
        <f t="shared" si="600"/>
        <v>821.6366399350012</v>
      </c>
      <c r="H177" s="51">
        <f t="shared" si="601"/>
        <v>113258.37939906423</v>
      </c>
      <c r="I177" s="58">
        <f t="shared" si="602"/>
        <v>933.33333333333337</v>
      </c>
      <c r="J177" s="52">
        <f t="shared" si="603"/>
        <v>100</v>
      </c>
      <c r="K177" s="51">
        <f t="shared" si="604"/>
        <v>833.33333333333337</v>
      </c>
      <c r="L177" s="57">
        <f t="shared" si="605"/>
        <v>103333.3333333327</v>
      </c>
      <c r="M177" s="468">
        <f t="shared" si="832"/>
        <v>-933.33333333333337</v>
      </c>
      <c r="N177" s="46">
        <f t="shared" si="833"/>
        <v>-1111.77</v>
      </c>
      <c r="O177" s="47"/>
      <c r="P177" s="46">
        <f t="shared" si="834"/>
        <v>-1011.77</v>
      </c>
      <c r="Q177" s="48"/>
      <c r="R177" s="29"/>
      <c r="S177" s="29"/>
      <c r="T177" s="45">
        <v>116</v>
      </c>
      <c r="U177" s="46">
        <f t="shared" si="606"/>
        <v>1118.33</v>
      </c>
      <c r="V177" s="46">
        <f t="shared" si="607"/>
        <v>106.56</v>
      </c>
      <c r="W177" s="46">
        <f t="shared" si="835"/>
        <v>1011.77</v>
      </c>
      <c r="X177" s="46">
        <f t="shared" si="608"/>
        <v>190.13336006499875</v>
      </c>
      <c r="Y177" s="46">
        <f t="shared" si="609"/>
        <v>821.6366399350012</v>
      </c>
      <c r="Z177" s="51">
        <f t="shared" si="610"/>
        <v>113258.37939906423</v>
      </c>
      <c r="AA177" s="58">
        <f t="shared" si="611"/>
        <v>930.63333333333333</v>
      </c>
      <c r="AB177" s="52">
        <f t="shared" si="612"/>
        <v>97.3</v>
      </c>
      <c r="AC177" s="51">
        <f t="shared" si="613"/>
        <v>833.33333333333337</v>
      </c>
      <c r="AD177" s="57">
        <f t="shared" si="614"/>
        <v>103333.3333333327</v>
      </c>
      <c r="AE177" s="468">
        <f t="shared" si="836"/>
        <v>-930.63333333333333</v>
      </c>
      <c r="AF177" s="46">
        <f t="shared" si="615"/>
        <v>-1118.33</v>
      </c>
      <c r="AG177" s="47"/>
      <c r="AH177" s="46">
        <f t="shared" si="837"/>
        <v>-1011.77</v>
      </c>
      <c r="AI177" s="48"/>
      <c r="AJ177" s="29"/>
      <c r="AK177" s="45">
        <v>116</v>
      </c>
      <c r="AL177" s="46">
        <f t="shared" si="616"/>
        <v>1117.72</v>
      </c>
      <c r="AM177" s="46"/>
      <c r="AN177" s="46"/>
      <c r="AO177" s="46">
        <f t="shared" si="617"/>
        <v>107.92</v>
      </c>
      <c r="AP177" s="128">
        <f t="shared" si="618"/>
        <v>1009.8</v>
      </c>
      <c r="AQ177" s="128"/>
      <c r="AR177" s="128"/>
      <c r="AS177" s="46">
        <f t="shared" si="619"/>
        <v>198.93164023463206</v>
      </c>
      <c r="AT177" s="46">
        <f t="shared" si="620"/>
        <v>810.86835976536793</v>
      </c>
      <c r="AU177" s="51"/>
      <c r="AV177" s="51"/>
      <c r="AW177" s="51">
        <f t="shared" si="621"/>
        <v>118548.11578101385</v>
      </c>
      <c r="AX177" s="58">
        <f t="shared" si="622"/>
        <v>927.38215694565588</v>
      </c>
      <c r="AY177" s="52"/>
      <c r="AZ177" s="52"/>
      <c r="BA177" s="52">
        <f t="shared" si="623"/>
        <v>99.06</v>
      </c>
      <c r="BB177" s="51">
        <f t="shared" si="624"/>
        <v>828.32215694565593</v>
      </c>
      <c r="BC177" s="51"/>
      <c r="BD177" s="51"/>
      <c r="BE177" s="57">
        <f t="shared" si="625"/>
        <v>108738.04979430388</v>
      </c>
      <c r="BF177" s="468">
        <f t="shared" si="626"/>
        <v>-927.38215694565588</v>
      </c>
      <c r="BG177" s="46">
        <f t="shared" si="627"/>
        <v>-1117.72</v>
      </c>
      <c r="BH177" s="46">
        <f t="shared" si="628"/>
        <v>-1009.8</v>
      </c>
      <c r="BI177" s="48"/>
      <c r="BJ177" s="12"/>
      <c r="BK177" s="45">
        <v>116</v>
      </c>
      <c r="BL177" s="46">
        <f t="shared" si="838"/>
        <v>1119.0899999999999</v>
      </c>
      <c r="BM177" s="46">
        <f t="shared" si="839"/>
        <v>107.32</v>
      </c>
      <c r="BN177" s="46">
        <f t="shared" si="840"/>
        <v>1011.77</v>
      </c>
      <c r="BO177" s="46">
        <f t="shared" si="629"/>
        <v>190.13336006499875</v>
      </c>
      <c r="BP177" s="46">
        <f t="shared" si="630"/>
        <v>821.6366399350012</v>
      </c>
      <c r="BQ177" s="51">
        <f t="shared" si="631"/>
        <v>113258.37939906423</v>
      </c>
      <c r="BR177" s="57">
        <f t="shared" si="1058"/>
        <v>119793.32039466912</v>
      </c>
      <c r="BS177" s="58">
        <f t="shared" si="632"/>
        <v>931.87333333333333</v>
      </c>
      <c r="BT177" s="52">
        <f t="shared" si="841"/>
        <v>98.54</v>
      </c>
      <c r="BU177" s="51">
        <f t="shared" si="633"/>
        <v>833.33333333333337</v>
      </c>
      <c r="BV177" s="51">
        <f t="shared" si="634"/>
        <v>103333.3333333327</v>
      </c>
      <c r="BW177" s="153">
        <f t="shared" si="1059"/>
        <v>109999.99999999933</v>
      </c>
      <c r="BX177" s="468">
        <f t="shared" si="842"/>
        <v>-931.87333333333333</v>
      </c>
      <c r="BY177" s="46">
        <f t="shared" si="843"/>
        <v>-1119.0899999999999</v>
      </c>
      <c r="BZ177" s="46">
        <f t="shared" si="635"/>
        <v>-1011.77</v>
      </c>
      <c r="CA177" s="48"/>
      <c r="CB177" s="29"/>
      <c r="CC177" s="45">
        <v>116</v>
      </c>
      <c r="CD177" s="128">
        <f t="shared" si="636"/>
        <v>1117.6300000000001</v>
      </c>
      <c r="CE177" s="46">
        <f t="shared" si="844"/>
        <v>108.7</v>
      </c>
      <c r="CF177" s="128">
        <f t="shared" si="637"/>
        <v>1008.93</v>
      </c>
      <c r="CG177" s="46">
        <f t="shared" si="845"/>
        <v>198.48447821653056</v>
      </c>
      <c r="CH177" s="46">
        <f t="shared" si="638"/>
        <v>810.44552178346942</v>
      </c>
      <c r="CI177" s="51">
        <f t="shared" si="639"/>
        <v>118280.24140813485</v>
      </c>
      <c r="CJ177" s="199">
        <f t="shared" si="1060"/>
        <v>124726.17311028748</v>
      </c>
      <c r="CK177" s="153">
        <f t="shared" si="846"/>
        <v>10000</v>
      </c>
      <c r="CL177" s="45">
        <v>116</v>
      </c>
      <c r="CM177" s="46">
        <f t="shared" si="847"/>
        <v>1117.6300000000001</v>
      </c>
      <c r="CN177" s="128">
        <f t="shared" si="640"/>
        <v>108.7</v>
      </c>
      <c r="CO177" s="128">
        <f t="shared" si="641"/>
        <v>1008.93</v>
      </c>
      <c r="CP177" s="46">
        <f t="shared" si="642"/>
        <v>198.48447821653056</v>
      </c>
      <c r="CQ177" s="46">
        <f t="shared" si="643"/>
        <v>810.44552178346942</v>
      </c>
      <c r="CR177" s="51">
        <f t="shared" si="644"/>
        <v>118280.24140813485</v>
      </c>
      <c r="CS177" s="153">
        <f t="shared" si="1061"/>
        <v>124726.17311028748</v>
      </c>
      <c r="CT177" s="58">
        <f t="shared" si="645"/>
        <v>927.86033333333398</v>
      </c>
      <c r="CU177" s="52">
        <f t="shared" si="848"/>
        <v>100.34</v>
      </c>
      <c r="CV177" s="51">
        <f t="shared" si="849"/>
        <v>827.52033333333395</v>
      </c>
      <c r="CW177" s="51">
        <f t="shared" si="646"/>
        <v>108508.12133333302</v>
      </c>
      <c r="CX177" s="57">
        <f t="shared" si="1062"/>
        <v>115128.28399999969</v>
      </c>
      <c r="CY177" s="153">
        <f t="shared" si="850"/>
        <v>10000</v>
      </c>
      <c r="CZ177" s="479">
        <f t="shared" si="647"/>
        <v>-927.86033333333398</v>
      </c>
      <c r="DA177" s="46">
        <f t="shared" si="851"/>
        <v>-1117.6300000000001</v>
      </c>
      <c r="DB177" s="46">
        <f t="shared" si="852"/>
        <v>-1008.93</v>
      </c>
      <c r="DC177" s="48"/>
      <c r="DE177" s="45">
        <v>116</v>
      </c>
      <c r="DF177" s="46">
        <f t="shared" si="648"/>
        <v>1115.0999999999999</v>
      </c>
      <c r="DG177" s="46">
        <f t="shared" si="1063"/>
        <v>103.33</v>
      </c>
      <c r="DH177" s="46">
        <f t="shared" si="649"/>
        <v>1011.77</v>
      </c>
      <c r="DI177" s="46">
        <f t="shared" si="650"/>
        <v>190.13336006499875</v>
      </c>
      <c r="DJ177" s="46">
        <f t="shared" si="651"/>
        <v>821.6366399350012</v>
      </c>
      <c r="DK177" s="51">
        <f t="shared" si="652"/>
        <v>113258.37939906423</v>
      </c>
      <c r="DL177" s="58">
        <f t="shared" si="653"/>
        <v>936.66333333333341</v>
      </c>
      <c r="DM177" s="52">
        <f t="shared" si="1064"/>
        <v>103.33</v>
      </c>
      <c r="DN177" s="51">
        <f t="shared" si="654"/>
        <v>833.33333333333337</v>
      </c>
      <c r="DO177" s="57">
        <f t="shared" si="655"/>
        <v>103333.3333333327</v>
      </c>
      <c r="DP177" s="468">
        <f t="shared" si="853"/>
        <v>-936.66333333333341</v>
      </c>
      <c r="DQ177" s="46">
        <f t="shared" si="854"/>
        <v>-1115.0999999999999</v>
      </c>
      <c r="DR177" s="47"/>
      <c r="DS177" s="46">
        <f t="shared" si="855"/>
        <v>-1011.77</v>
      </c>
      <c r="DT177" s="48"/>
      <c r="DU177" s="29"/>
      <c r="DV177" s="45">
        <v>116</v>
      </c>
      <c r="DW177" s="46">
        <f t="shared" si="856"/>
        <v>1070.71</v>
      </c>
      <c r="DX177" s="46">
        <f t="shared" si="1065"/>
        <v>58.94</v>
      </c>
      <c r="DY177" s="46">
        <f t="shared" si="857"/>
        <v>1011.77</v>
      </c>
      <c r="DZ177" s="46">
        <f t="shared" si="656"/>
        <v>190.13336006499875</v>
      </c>
      <c r="EA177" s="46">
        <f t="shared" si="657"/>
        <v>821.6366399350012</v>
      </c>
      <c r="EB177" s="51">
        <f t="shared" si="658"/>
        <v>113258.37939906423</v>
      </c>
      <c r="EC177" s="58">
        <f t="shared" si="659"/>
        <v>887.14333333333343</v>
      </c>
      <c r="ED177" s="52">
        <f t="shared" si="1066"/>
        <v>53.81</v>
      </c>
      <c r="EE177" s="51">
        <f t="shared" si="660"/>
        <v>833.33333333333337</v>
      </c>
      <c r="EF177" s="57">
        <f t="shared" si="661"/>
        <v>103333.3333333327</v>
      </c>
      <c r="EG177" s="468">
        <f t="shared" si="858"/>
        <v>-887.14333333333343</v>
      </c>
      <c r="EH177" s="46">
        <f t="shared" si="859"/>
        <v>-1070.71</v>
      </c>
      <c r="EI177" s="47"/>
      <c r="EJ177" s="46">
        <f t="shared" si="860"/>
        <v>-1011.77</v>
      </c>
      <c r="EK177" s="48"/>
      <c r="EL177" s="29"/>
      <c r="EM177" s="45">
        <v>116</v>
      </c>
      <c r="EN177" s="46">
        <f t="shared" si="1043"/>
        <v>1058.0868689014749</v>
      </c>
      <c r="EO177" s="46">
        <f t="shared" si="1067"/>
        <v>59.66</v>
      </c>
      <c r="EP177" s="128">
        <f t="shared" si="662"/>
        <v>998.4268689014749</v>
      </c>
      <c r="EQ177" s="46">
        <f t="shared" si="663"/>
        <v>192.47098132412768</v>
      </c>
      <c r="ER177" s="46">
        <f t="shared" si="664"/>
        <v>805.9558875773472</v>
      </c>
      <c r="ES177" s="51">
        <f t="shared" si="665"/>
        <v>114676.63290689925</v>
      </c>
      <c r="ET177" s="153">
        <f t="shared" si="861"/>
        <v>10000</v>
      </c>
      <c r="EU177" s="45">
        <v>116</v>
      </c>
      <c r="EV177" s="46">
        <f t="shared" si="666"/>
        <v>1058.0899999999999</v>
      </c>
      <c r="EW177" s="46">
        <f t="shared" si="1068"/>
        <v>59.66</v>
      </c>
      <c r="EX177" s="128">
        <f t="shared" si="667"/>
        <v>998.43</v>
      </c>
      <c r="EY177" s="46">
        <f t="shared" si="668"/>
        <v>192.47030246872029</v>
      </c>
      <c r="EZ177" s="46">
        <f t="shared" si="669"/>
        <v>805.95969753127963</v>
      </c>
      <c r="FA177" s="51">
        <f t="shared" si="670"/>
        <v>114676.22178370089</v>
      </c>
      <c r="FB177" s="58">
        <f t="shared" si="671"/>
        <v>874.86920833333363</v>
      </c>
      <c r="FC177" s="52">
        <f t="shared" si="1069"/>
        <v>54.620000000000005</v>
      </c>
      <c r="FD177" s="51">
        <f t="shared" si="862"/>
        <v>820.24920833333363</v>
      </c>
      <c r="FE177" s="57">
        <f t="shared" si="672"/>
        <v>104908.33183333317</v>
      </c>
      <c r="FF177" s="153">
        <f t="shared" si="863"/>
        <v>10000</v>
      </c>
      <c r="FG177" s="469">
        <f t="shared" si="673"/>
        <v>-874.86920833333363</v>
      </c>
      <c r="FH177" s="46">
        <f t="shared" si="674"/>
        <v>-1058.0899999999999</v>
      </c>
      <c r="FI177" s="46">
        <f t="shared" si="675"/>
        <v>-998.43</v>
      </c>
      <c r="FJ177" s="48"/>
      <c r="FL177" s="45">
        <v>116</v>
      </c>
      <c r="FM177" s="46">
        <f t="shared" si="864"/>
        <v>1073.6500000000001</v>
      </c>
      <c r="FN177" s="46">
        <f t="shared" si="1044"/>
        <v>61.88</v>
      </c>
      <c r="FO177" s="46">
        <f t="shared" si="865"/>
        <v>1011.77</v>
      </c>
      <c r="FP177" s="46">
        <f t="shared" si="676"/>
        <v>190.13336006499875</v>
      </c>
      <c r="FQ177" s="46">
        <f t="shared" si="677"/>
        <v>821.6366399350012</v>
      </c>
      <c r="FR177" s="51">
        <f t="shared" si="678"/>
        <v>113258.37939906423</v>
      </c>
      <c r="FS177" s="57">
        <f t="shared" si="1070"/>
        <v>119793.32039466912</v>
      </c>
      <c r="FT177" s="58">
        <f t="shared" si="679"/>
        <v>890.15333333333342</v>
      </c>
      <c r="FU177" s="241">
        <f t="shared" si="1045"/>
        <v>56.819999999999993</v>
      </c>
      <c r="FV177" s="51">
        <f t="shared" si="680"/>
        <v>833.33333333333337</v>
      </c>
      <c r="FW177" s="51">
        <f t="shared" si="681"/>
        <v>103333.3333333327</v>
      </c>
      <c r="FX177" s="153">
        <f t="shared" si="1071"/>
        <v>109999.99999999933</v>
      </c>
      <c r="FY177" s="468">
        <f t="shared" si="866"/>
        <v>-890.15333333333342</v>
      </c>
      <c r="FZ177" s="46">
        <f t="shared" si="867"/>
        <v>-1073.6500000000001</v>
      </c>
      <c r="GA177" s="46">
        <f t="shared" si="682"/>
        <v>-1011.77</v>
      </c>
      <c r="GB177" s="48"/>
      <c r="GD177" s="45">
        <v>116</v>
      </c>
      <c r="GE177" s="46">
        <f t="shared" si="1046"/>
        <v>1060.0875939185617</v>
      </c>
      <c r="GF177" s="128">
        <f t="shared" si="1072"/>
        <v>62.51</v>
      </c>
      <c r="GG177" s="128">
        <f t="shared" si="1042"/>
        <v>997.57759391856166</v>
      </c>
      <c r="GH177" s="46">
        <f t="shared" si="684"/>
        <v>192.34985212789306</v>
      </c>
      <c r="GI177" s="46">
        <f t="shared" si="685"/>
        <v>805.22774179066857</v>
      </c>
      <c r="GJ177" s="51">
        <f t="shared" si="686"/>
        <v>114604.68353494516</v>
      </c>
      <c r="GK177" s="51">
        <f t="shared" si="1073"/>
        <v>121009.11528112734</v>
      </c>
      <c r="GL177" s="153">
        <f t="shared" si="868"/>
        <v>10000</v>
      </c>
      <c r="GM177" s="45">
        <v>116</v>
      </c>
      <c r="GN177" s="46">
        <f t="shared" si="687"/>
        <v>1060.0899999999999</v>
      </c>
      <c r="GO177" s="46">
        <f t="shared" si="1047"/>
        <v>62.51</v>
      </c>
      <c r="GP177" s="128">
        <f t="shared" si="869"/>
        <v>997.58</v>
      </c>
      <c r="GQ177" s="46">
        <f t="shared" si="688"/>
        <v>192.34934426796363</v>
      </c>
      <c r="GR177" s="46">
        <f t="shared" si="689"/>
        <v>805.23065573203644</v>
      </c>
      <c r="GS177" s="51">
        <f t="shared" si="690"/>
        <v>114604.37590504614</v>
      </c>
      <c r="GT177" s="57">
        <f t="shared" si="1074"/>
        <v>121008.83082745242</v>
      </c>
      <c r="GU177" s="58">
        <f t="shared" si="691"/>
        <v>876.92633333333197</v>
      </c>
      <c r="GV177" s="52">
        <f t="shared" si="1048"/>
        <v>57.56</v>
      </c>
      <c r="GW177" s="51">
        <f t="shared" si="870"/>
        <v>819.36633333333202</v>
      </c>
      <c r="GX177" s="57">
        <f t="shared" si="692"/>
        <v>104858.46533333341</v>
      </c>
      <c r="GY177" s="57">
        <f t="shared" si="1075"/>
        <v>111413.39600000012</v>
      </c>
      <c r="GZ177" s="153">
        <f t="shared" si="871"/>
        <v>10000</v>
      </c>
      <c r="HA177" s="469">
        <f t="shared" si="693"/>
        <v>-876.92633333333197</v>
      </c>
      <c r="HB177" s="46">
        <f t="shared" si="694"/>
        <v>-1060.0899999999999</v>
      </c>
      <c r="HC177" s="46">
        <f t="shared" si="695"/>
        <v>-997.58</v>
      </c>
      <c r="HD177" s="48"/>
      <c r="HF177" s="45">
        <v>116</v>
      </c>
      <c r="HG177" s="46">
        <f t="shared" si="696"/>
        <v>1123.8775326810628</v>
      </c>
      <c r="HH177" s="46">
        <f t="shared" si="697"/>
        <v>0</v>
      </c>
      <c r="HI177" s="46">
        <f t="shared" si="698"/>
        <v>1123.8775326810628</v>
      </c>
      <c r="HJ177" s="46">
        <f t="shared" si="699"/>
        <v>211.20225426553711</v>
      </c>
      <c r="HK177" s="46">
        <f t="shared" si="700"/>
        <v>912.67527841552567</v>
      </c>
      <c r="HL177" s="51">
        <f t="shared" si="701"/>
        <v>125808.67728090673</v>
      </c>
      <c r="HM177" s="153">
        <f t="shared" si="872"/>
        <v>10000</v>
      </c>
      <c r="HN177" s="58">
        <f t="shared" si="702"/>
        <v>933.33333333333724</v>
      </c>
      <c r="HO177" s="52">
        <f t="shared" si="703"/>
        <v>0</v>
      </c>
      <c r="HP177" s="51">
        <f t="shared" si="704"/>
        <v>933.33333333333724</v>
      </c>
      <c r="HQ177" s="57">
        <f t="shared" si="705"/>
        <v>115733.33333333221</v>
      </c>
      <c r="HR177" s="153">
        <f t="shared" si="873"/>
        <v>10000</v>
      </c>
      <c r="HS177" s="468">
        <f t="shared" si="706"/>
        <v>-933.33333333333724</v>
      </c>
      <c r="HT177" s="46">
        <f t="shared" si="707"/>
        <v>-1123.8775326810628</v>
      </c>
      <c r="HU177" s="46">
        <f t="shared" si="708"/>
        <v>-1123.8775326810628</v>
      </c>
      <c r="HV177" s="48"/>
      <c r="HW177" s="29"/>
      <c r="HX177" s="45">
        <v>116</v>
      </c>
      <c r="HY177" s="128">
        <f t="shared" si="709"/>
        <v>1124.3399999999999</v>
      </c>
      <c r="HZ177" s="46">
        <f t="shared" si="710"/>
        <v>0</v>
      </c>
      <c r="IA177" s="46">
        <f t="shared" si="711"/>
        <v>1124.3399999999999</v>
      </c>
      <c r="IB177" s="46">
        <f t="shared" si="712"/>
        <v>211.2953934842453</v>
      </c>
      <c r="IC177" s="46">
        <f t="shared" si="713"/>
        <v>913.04460651575459</v>
      </c>
      <c r="ID177" s="51">
        <f t="shared" si="714"/>
        <v>125864.19148403141</v>
      </c>
      <c r="IE177" s="153">
        <f t="shared" si="874"/>
        <v>10000</v>
      </c>
      <c r="IF177" s="58">
        <f t="shared" si="715"/>
        <v>930.14625019664186</v>
      </c>
      <c r="IG177" s="52">
        <f t="shared" si="716"/>
        <v>0</v>
      </c>
      <c r="IH177" s="51">
        <f t="shared" si="717"/>
        <v>930.14625019664186</v>
      </c>
      <c r="II177" s="57">
        <f t="shared" si="875"/>
        <v>115338.13497718956</v>
      </c>
      <c r="IJ177" s="153">
        <f t="shared" si="876"/>
        <v>10000</v>
      </c>
      <c r="IK177" s="468">
        <f t="shared" si="718"/>
        <v>-930.14625019664186</v>
      </c>
      <c r="IL177" s="46">
        <f t="shared" si="719"/>
        <v>-1124.3399999999999</v>
      </c>
      <c r="IM177" s="46">
        <f t="shared" si="720"/>
        <v>-1124.3399999999999</v>
      </c>
      <c r="IN177" s="48"/>
      <c r="IO177" s="53">
        <f t="shared" si="721"/>
        <v>0</v>
      </c>
      <c r="IQ177" s="45">
        <v>116</v>
      </c>
      <c r="IR177" s="128">
        <f t="shared" si="722"/>
        <v>1126.4568749999989</v>
      </c>
      <c r="IS177" s="128">
        <f t="shared" si="723"/>
        <v>0</v>
      </c>
      <c r="IT177" s="128">
        <f t="shared" si="724"/>
        <v>1126.4568749999989</v>
      </c>
      <c r="IU177" s="46">
        <f t="shared" si="902"/>
        <v>211.69</v>
      </c>
      <c r="IV177" s="46">
        <f t="shared" si="725"/>
        <v>914.76687499999889</v>
      </c>
      <c r="IW177" s="51">
        <f t="shared" si="726"/>
        <v>126097.40250000023</v>
      </c>
      <c r="IX177" s="199">
        <f t="shared" si="877"/>
        <v>10000</v>
      </c>
      <c r="IY177" s="128">
        <f t="shared" si="727"/>
        <v>0</v>
      </c>
      <c r="IZ177" s="408">
        <f t="shared" si="728"/>
        <v>0</v>
      </c>
      <c r="JA177" s="58">
        <f t="shared" si="729"/>
        <v>931.95916666666494</v>
      </c>
      <c r="JB177" s="52">
        <f t="shared" si="730"/>
        <v>0</v>
      </c>
      <c r="JC177" s="51">
        <f t="shared" si="731"/>
        <v>931.95916666666494</v>
      </c>
      <c r="JD177" s="57">
        <f t="shared" si="732"/>
        <v>115562.93666666676</v>
      </c>
      <c r="JE177" s="280">
        <f t="shared" si="733"/>
        <v>10000</v>
      </c>
      <c r="JF177" s="280">
        <f t="shared" si="734"/>
        <v>0</v>
      </c>
      <c r="JG177" s="468">
        <f t="shared" si="735"/>
        <v>-931.95916666666494</v>
      </c>
      <c r="JH177" s="46">
        <f t="shared" si="736"/>
        <v>-1126.4568749999989</v>
      </c>
      <c r="JI177" s="46">
        <f t="shared" si="737"/>
        <v>-1126.4568749999989</v>
      </c>
      <c r="JJ177" s="48"/>
      <c r="JL177" s="45">
        <v>116</v>
      </c>
      <c r="JM177" s="46">
        <f t="shared" si="738"/>
        <v>1124.4930833333331</v>
      </c>
      <c r="JN177" s="46">
        <f t="shared" si="739"/>
        <v>0</v>
      </c>
      <c r="JO177" s="128">
        <f t="shared" si="740"/>
        <v>1124.4930833333331</v>
      </c>
      <c r="JP177" s="46">
        <f t="shared" si="878"/>
        <v>211.32</v>
      </c>
      <c r="JQ177" s="46">
        <f t="shared" si="741"/>
        <v>913.17308333333312</v>
      </c>
      <c r="JR177" s="51">
        <f t="shared" si="742"/>
        <v>125877.59233333329</v>
      </c>
      <c r="JS177" s="51">
        <f t="shared" si="1076"/>
        <v>119793.32039466912</v>
      </c>
      <c r="JT177" s="199">
        <f t="shared" si="879"/>
        <v>10000</v>
      </c>
      <c r="JU177" s="128">
        <f t="shared" si="743"/>
        <v>0</v>
      </c>
      <c r="JV177" s="408">
        <f t="shared" si="744"/>
        <v>0</v>
      </c>
      <c r="JW177" s="58">
        <f t="shared" si="745"/>
        <v>930.37233333333074</v>
      </c>
      <c r="JX177" s="52">
        <f t="shared" si="746"/>
        <v>0</v>
      </c>
      <c r="JY177" s="51">
        <f t="shared" si="747"/>
        <v>930.37233333333074</v>
      </c>
      <c r="JZ177" s="51">
        <f t="shared" si="748"/>
        <v>115366.16933333373</v>
      </c>
      <c r="KA177" s="199">
        <f t="shared" si="1077"/>
        <v>109999.99999999933</v>
      </c>
      <c r="KB177" s="128">
        <f t="shared" si="880"/>
        <v>10000</v>
      </c>
      <c r="KC177" s="204">
        <f t="shared" si="749"/>
        <v>0</v>
      </c>
      <c r="KD177" s="468">
        <f t="shared" si="881"/>
        <v>-930.37233333333074</v>
      </c>
      <c r="KE177" s="46">
        <f t="shared" si="750"/>
        <v>-1124.4930833333331</v>
      </c>
      <c r="KF177" s="46">
        <f t="shared" si="751"/>
        <v>-1124.4930833333331</v>
      </c>
      <c r="KG177" s="48"/>
      <c r="KI177" s="45">
        <v>116</v>
      </c>
      <c r="KJ177" s="46">
        <f t="shared" si="752"/>
        <v>1124.4890404061762</v>
      </c>
      <c r="KK177" s="46">
        <f t="shared" si="753"/>
        <v>0</v>
      </c>
      <c r="KL177" s="128">
        <f t="shared" si="754"/>
        <v>1124.4890404061762</v>
      </c>
      <c r="KM177" s="46">
        <f t="shared" si="755"/>
        <v>211.31717053202536</v>
      </c>
      <c r="KN177" s="46">
        <f t="shared" si="756"/>
        <v>913.17186987415084</v>
      </c>
      <c r="KO177" s="51">
        <f t="shared" si="757"/>
        <v>125877.13044934107</v>
      </c>
      <c r="KP177" s="199">
        <f t="shared" si="1078"/>
        <v>124726.17311028748</v>
      </c>
      <c r="KQ177" s="199">
        <f t="shared" si="882"/>
        <v>10000</v>
      </c>
      <c r="KR177" s="128">
        <f t="shared" si="758"/>
        <v>0</v>
      </c>
      <c r="KS177" s="408">
        <f t="shared" si="759"/>
        <v>0</v>
      </c>
      <c r="KT177" s="45">
        <v>116</v>
      </c>
      <c r="KU177" s="46">
        <f t="shared" si="883"/>
        <v>1124.49</v>
      </c>
      <c r="KV177" s="46">
        <f t="shared" si="760"/>
        <v>0</v>
      </c>
      <c r="KW177" s="128">
        <f t="shared" si="761"/>
        <v>1124.49</v>
      </c>
      <c r="KX177" s="46">
        <f t="shared" si="762"/>
        <v>211.3169679872382</v>
      </c>
      <c r="KY177" s="46">
        <f t="shared" si="763"/>
        <v>913.17303201276184</v>
      </c>
      <c r="KZ177" s="51">
        <f t="shared" si="764"/>
        <v>125877.00776033015</v>
      </c>
      <c r="LA177" s="153">
        <f t="shared" si="1079"/>
        <v>124726.17311028748</v>
      </c>
      <c r="LB177" s="58">
        <f t="shared" si="995"/>
        <v>930.59633333333579</v>
      </c>
      <c r="LC177" s="52">
        <f t="shared" si="766"/>
        <v>0</v>
      </c>
      <c r="LD177" s="51">
        <f t="shared" si="767"/>
        <v>930.59633333333579</v>
      </c>
      <c r="LE177" s="51">
        <f t="shared" si="768"/>
        <v>115393.94533333323</v>
      </c>
      <c r="LF177" s="51">
        <f t="shared" si="1080"/>
        <v>115128.28399999969</v>
      </c>
      <c r="LG177" s="128">
        <f t="shared" si="769"/>
        <v>10000</v>
      </c>
      <c r="LH177" s="204">
        <f t="shared" si="770"/>
        <v>0</v>
      </c>
      <c r="LI177" s="479">
        <f t="shared" si="771"/>
        <v>-930.59633333333579</v>
      </c>
      <c r="LJ177" s="46">
        <f t="shared" si="884"/>
        <v>-1124.49</v>
      </c>
      <c r="LK177" s="46">
        <f t="shared" si="885"/>
        <v>-1124.49</v>
      </c>
      <c r="LL177" s="48"/>
      <c r="LN177" s="45">
        <v>116</v>
      </c>
      <c r="LO177" s="46">
        <f t="shared" si="772"/>
        <v>1123.1238136873469</v>
      </c>
      <c r="LP177" s="46">
        <f t="shared" si="1049"/>
        <v>0</v>
      </c>
      <c r="LQ177" s="46">
        <f t="shared" si="773"/>
        <v>1123.1238136873469</v>
      </c>
      <c r="LR177" s="46">
        <f t="shared" si="774"/>
        <v>211.06061325401481</v>
      </c>
      <c r="LS177" s="46">
        <f t="shared" si="775"/>
        <v>912.0632004333321</v>
      </c>
      <c r="LT177" s="51">
        <f t="shared" si="776"/>
        <v>125724.30475197556</v>
      </c>
      <c r="LU177" s="199">
        <f t="shared" si="886"/>
        <v>10000</v>
      </c>
      <c r="LV177" s="58">
        <f t="shared" si="777"/>
        <v>933.33033333333128</v>
      </c>
      <c r="LW177" s="52">
        <f t="shared" si="1050"/>
        <v>0</v>
      </c>
      <c r="LX177" s="51">
        <f t="shared" si="778"/>
        <v>933.33033333333128</v>
      </c>
      <c r="LY177" s="51">
        <f t="shared" si="779"/>
        <v>115732.96133333292</v>
      </c>
      <c r="LZ177" s="46">
        <f t="shared" si="887"/>
        <v>0</v>
      </c>
      <c r="MA177" s="199">
        <f t="shared" si="888"/>
        <v>10000</v>
      </c>
      <c r="MB177" s="468">
        <f t="shared" si="780"/>
        <v>-933.33033333333128</v>
      </c>
      <c r="MC177" s="46">
        <f t="shared" si="781"/>
        <v>-1123.1238136873469</v>
      </c>
      <c r="MD177" s="46">
        <f t="shared" si="782"/>
        <v>-1123.1238136873469</v>
      </c>
      <c r="ME177" s="48"/>
      <c r="MG177" s="45">
        <v>116</v>
      </c>
      <c r="MH177" s="46">
        <f t="shared" si="783"/>
        <v>1076.608661999408</v>
      </c>
      <c r="MI177" s="46">
        <f t="shared" si="1051"/>
        <v>0</v>
      </c>
      <c r="MJ177" s="46">
        <f t="shared" si="784"/>
        <v>1076.608661999408</v>
      </c>
      <c r="MK177" s="46">
        <f t="shared" si="785"/>
        <v>202.31935399015234</v>
      </c>
      <c r="ML177" s="46">
        <f t="shared" si="786"/>
        <v>874.28930800925571</v>
      </c>
      <c r="MM177" s="51">
        <f t="shared" si="787"/>
        <v>120517.32308608213</v>
      </c>
      <c r="MN177" s="199">
        <f t="shared" si="889"/>
        <v>10000</v>
      </c>
      <c r="MO177" s="58">
        <f t="shared" si="788"/>
        <v>889.32945707741396</v>
      </c>
      <c r="MP177" s="52">
        <f t="shared" si="1052"/>
        <v>0</v>
      </c>
      <c r="MQ177" s="51">
        <f t="shared" si="789"/>
        <v>889.32945707741396</v>
      </c>
      <c r="MR177" s="57">
        <f t="shared" si="790"/>
        <v>110276.8529790199</v>
      </c>
      <c r="MS177" s="199">
        <f t="shared" si="890"/>
        <v>10000</v>
      </c>
      <c r="MT177" s="468">
        <f t="shared" si="891"/>
        <v>-889.32945707741396</v>
      </c>
      <c r="MU177" s="46">
        <f t="shared" si="791"/>
        <v>-1076.608661999408</v>
      </c>
      <c r="MV177" s="46">
        <f t="shared" si="792"/>
        <v>-1076.608661999408</v>
      </c>
      <c r="MW177" s="48"/>
      <c r="MY177" s="45">
        <v>116</v>
      </c>
      <c r="MZ177" s="46">
        <f t="shared" si="793"/>
        <v>1076.608661999408</v>
      </c>
      <c r="NA177" s="46">
        <f t="shared" si="1053"/>
        <v>0</v>
      </c>
      <c r="NB177" s="128">
        <f t="shared" si="794"/>
        <v>1076.608661999408</v>
      </c>
      <c r="NC177" s="46">
        <f t="shared" si="795"/>
        <v>202.31935399015234</v>
      </c>
      <c r="ND177" s="46">
        <f t="shared" si="796"/>
        <v>874.28930800925571</v>
      </c>
      <c r="NE177" s="51">
        <f t="shared" si="797"/>
        <v>120517.32308608213</v>
      </c>
      <c r="NF177" s="153">
        <f t="shared" si="892"/>
        <v>10000</v>
      </c>
      <c r="NG177" s="45">
        <v>116</v>
      </c>
      <c r="NH177" s="46">
        <f t="shared" si="798"/>
        <v>1076.6099999999999</v>
      </c>
      <c r="NI177" s="46">
        <f t="shared" si="1054"/>
        <v>0</v>
      </c>
      <c r="NJ177" s="128">
        <f t="shared" si="893"/>
        <v>1076.6099999999999</v>
      </c>
      <c r="NK177" s="46">
        <f t="shared" si="894"/>
        <v>202.31905361012636</v>
      </c>
      <c r="NL177" s="46">
        <f t="shared" si="799"/>
        <v>874.29094638987351</v>
      </c>
      <c r="NM177" s="51">
        <f t="shared" si="800"/>
        <v>120517.14121968593</v>
      </c>
      <c r="NN177" s="58">
        <f t="shared" si="801"/>
        <v>888.78037499999857</v>
      </c>
      <c r="NO177" s="52">
        <f t="shared" si="1055"/>
        <v>0</v>
      </c>
      <c r="NP177" s="51">
        <f t="shared" si="802"/>
        <v>888.78037499999857</v>
      </c>
      <c r="NQ177" s="57">
        <f t="shared" si="803"/>
        <v>110343.11650000018</v>
      </c>
      <c r="NR177" s="153">
        <f t="shared" si="895"/>
        <v>10000</v>
      </c>
      <c r="NS177" s="469">
        <f t="shared" si="804"/>
        <v>-888.78037499999857</v>
      </c>
      <c r="NT177" s="46">
        <f t="shared" si="805"/>
        <v>-1076.6099999999999</v>
      </c>
      <c r="NU177" s="46">
        <f t="shared" si="806"/>
        <v>-1076.6099999999999</v>
      </c>
      <c r="NV177" s="48"/>
      <c r="NX177" s="45">
        <v>116</v>
      </c>
      <c r="NY177" s="46">
        <f t="shared" si="807"/>
        <v>1076.6456011701148</v>
      </c>
      <c r="NZ177" s="46">
        <f t="shared" si="1056"/>
        <v>0</v>
      </c>
      <c r="OA177" s="46">
        <f t="shared" si="808"/>
        <v>1076.6456011701148</v>
      </c>
      <c r="OB177" s="46">
        <f t="shared" si="809"/>
        <v>202.32629570390404</v>
      </c>
      <c r="OC177" s="46">
        <f t="shared" si="810"/>
        <v>874.31930546621072</v>
      </c>
      <c r="OD177" s="51">
        <f t="shared" si="811"/>
        <v>120521.45811687619</v>
      </c>
      <c r="OE177" s="57">
        <f t="shared" si="1081"/>
        <v>119793.32039466912</v>
      </c>
      <c r="OF177" s="153">
        <f t="shared" si="896"/>
        <v>10000</v>
      </c>
      <c r="OG177" s="58">
        <f t="shared" si="812"/>
        <v>889.48383333333379</v>
      </c>
      <c r="OH177" s="241">
        <f t="shared" si="1082"/>
        <v>0</v>
      </c>
      <c r="OI177" s="51">
        <f t="shared" si="813"/>
        <v>889.48383333333379</v>
      </c>
      <c r="OJ177" s="51">
        <f t="shared" si="814"/>
        <v>110295.99533333327</v>
      </c>
      <c r="OK177" s="153">
        <f t="shared" si="1083"/>
        <v>109999.99999999933</v>
      </c>
      <c r="OL177" s="153">
        <f t="shared" si="897"/>
        <v>10000</v>
      </c>
      <c r="OM177" s="468">
        <f t="shared" si="898"/>
        <v>-889.48383333333379</v>
      </c>
      <c r="ON177" s="46">
        <f t="shared" si="899"/>
        <v>-1076.6456011701148</v>
      </c>
      <c r="OO177" s="46">
        <f t="shared" si="815"/>
        <v>-1076.6456011701148</v>
      </c>
      <c r="OP177" s="48"/>
      <c r="OR177" s="45">
        <v>116</v>
      </c>
      <c r="OS177" s="46">
        <f t="shared" si="816"/>
        <v>1076.765700416463</v>
      </c>
      <c r="OT177" s="46">
        <f t="shared" si="1057"/>
        <v>0</v>
      </c>
      <c r="OU177" s="128">
        <f t="shared" si="817"/>
        <v>1076.765700416463</v>
      </c>
      <c r="OV177" s="46">
        <f t="shared" si="818"/>
        <v>202.34886509498733</v>
      </c>
      <c r="OW177" s="46">
        <f t="shared" si="819"/>
        <v>874.41683532147567</v>
      </c>
      <c r="OX177" s="51">
        <f t="shared" si="820"/>
        <v>120534.90222167093</v>
      </c>
      <c r="OY177" s="51">
        <f t="shared" si="1084"/>
        <v>121009.11528112734</v>
      </c>
      <c r="OZ177" s="153">
        <f t="shared" si="900"/>
        <v>10000</v>
      </c>
      <c r="PA177" s="45">
        <v>116</v>
      </c>
      <c r="PB177" s="46">
        <f t="shared" si="821"/>
        <v>1076.765700416463</v>
      </c>
      <c r="PC177" s="46">
        <f t="shared" si="1085"/>
        <v>0</v>
      </c>
      <c r="PD177" s="128">
        <f t="shared" si="822"/>
        <v>1076.765700416463</v>
      </c>
      <c r="PE177" s="46">
        <f t="shared" si="823"/>
        <v>202.34886509498733</v>
      </c>
      <c r="PF177" s="46">
        <f t="shared" si="824"/>
        <v>874.41683532147567</v>
      </c>
      <c r="PG177" s="51">
        <f t="shared" si="825"/>
        <v>120534.90222167093</v>
      </c>
      <c r="PH177" s="57">
        <f t="shared" si="1086"/>
        <v>121008.83082745242</v>
      </c>
      <c r="PI177" s="688">
        <f t="shared" si="826"/>
        <v>889.6533333333341</v>
      </c>
      <c r="PJ177" s="52">
        <f t="shared" si="1087"/>
        <v>0</v>
      </c>
      <c r="PK177" s="51">
        <f t="shared" si="827"/>
        <v>889.6533333333341</v>
      </c>
      <c r="PL177" s="57">
        <f t="shared" si="828"/>
        <v>110317.01333333364</v>
      </c>
      <c r="PM177" s="57">
        <f t="shared" si="1088"/>
        <v>111413.39600000012</v>
      </c>
      <c r="PN177" s="153">
        <f t="shared" si="901"/>
        <v>10000</v>
      </c>
      <c r="PO177" s="469">
        <f t="shared" si="829"/>
        <v>-889.6533333333341</v>
      </c>
      <c r="PP177" s="46">
        <f t="shared" si="830"/>
        <v>-1076.765700416463</v>
      </c>
      <c r="PQ177" s="46">
        <f t="shared" si="831"/>
        <v>-1076.765700416463</v>
      </c>
      <c r="PR177" s="48"/>
    </row>
    <row r="178" spans="2:434" hidden="1" x14ac:dyDescent="0.3">
      <c r="B178" s="45">
        <v>117</v>
      </c>
      <c r="C178" s="46">
        <f t="shared" si="596"/>
        <v>1111.77</v>
      </c>
      <c r="D178" s="46">
        <f t="shared" si="597"/>
        <v>100</v>
      </c>
      <c r="E178" s="46">
        <f t="shared" si="598"/>
        <v>1011.77</v>
      </c>
      <c r="F178" s="46">
        <f t="shared" si="599"/>
        <v>188.76396566510707</v>
      </c>
      <c r="G178" s="46">
        <f t="shared" si="600"/>
        <v>823.00603433489289</v>
      </c>
      <c r="H178" s="51">
        <f t="shared" si="601"/>
        <v>112435.37336472934</v>
      </c>
      <c r="I178" s="58">
        <f t="shared" si="602"/>
        <v>933.33333333333337</v>
      </c>
      <c r="J178" s="52">
        <f t="shared" si="603"/>
        <v>100</v>
      </c>
      <c r="K178" s="51">
        <f t="shared" si="604"/>
        <v>833.33333333333337</v>
      </c>
      <c r="L178" s="57">
        <f t="shared" si="605"/>
        <v>102499.99999999937</v>
      </c>
      <c r="M178" s="468">
        <f t="shared" si="832"/>
        <v>-933.33333333333337</v>
      </c>
      <c r="N178" s="46">
        <f t="shared" si="833"/>
        <v>-1111.77</v>
      </c>
      <c r="O178" s="47"/>
      <c r="P178" s="46">
        <f t="shared" si="834"/>
        <v>-1011.77</v>
      </c>
      <c r="Q178" s="48"/>
      <c r="R178" s="29"/>
      <c r="S178" s="29"/>
      <c r="T178" s="45">
        <v>117</v>
      </c>
      <c r="U178" s="46">
        <f t="shared" si="606"/>
        <v>1117.57</v>
      </c>
      <c r="V178" s="46">
        <f t="shared" si="607"/>
        <v>105.8</v>
      </c>
      <c r="W178" s="46">
        <f t="shared" si="835"/>
        <v>1011.77</v>
      </c>
      <c r="X178" s="46">
        <f t="shared" si="608"/>
        <v>188.76396566510707</v>
      </c>
      <c r="Y178" s="46">
        <f t="shared" si="609"/>
        <v>823.00603433489289</v>
      </c>
      <c r="Z178" s="51">
        <f t="shared" si="610"/>
        <v>112435.37336472934</v>
      </c>
      <c r="AA178" s="58">
        <f t="shared" si="611"/>
        <v>929.85333333333335</v>
      </c>
      <c r="AB178" s="52">
        <f t="shared" si="612"/>
        <v>96.52</v>
      </c>
      <c r="AC178" s="51">
        <f t="shared" si="613"/>
        <v>833.33333333333337</v>
      </c>
      <c r="AD178" s="57">
        <f t="shared" si="614"/>
        <v>102499.99999999937</v>
      </c>
      <c r="AE178" s="468">
        <f t="shared" si="836"/>
        <v>-929.85333333333335</v>
      </c>
      <c r="AF178" s="46">
        <f t="shared" si="615"/>
        <v>-1117.57</v>
      </c>
      <c r="AG178" s="47"/>
      <c r="AH178" s="46">
        <f t="shared" si="837"/>
        <v>-1011.77</v>
      </c>
      <c r="AI178" s="48"/>
      <c r="AJ178" s="29"/>
      <c r="AK178" s="45">
        <v>117</v>
      </c>
      <c r="AL178" s="46">
        <f t="shared" si="616"/>
        <v>1117.72</v>
      </c>
      <c r="AM178" s="46"/>
      <c r="AN178" s="46"/>
      <c r="AO178" s="46">
        <f t="shared" si="617"/>
        <v>107.18</v>
      </c>
      <c r="AP178" s="128">
        <f t="shared" si="618"/>
        <v>1010.54</v>
      </c>
      <c r="AQ178" s="128"/>
      <c r="AR178" s="128"/>
      <c r="AS178" s="46">
        <f t="shared" si="619"/>
        <v>197.58019296835641</v>
      </c>
      <c r="AT178" s="46">
        <f t="shared" si="620"/>
        <v>812.95980703164355</v>
      </c>
      <c r="AU178" s="51"/>
      <c r="AV178" s="51"/>
      <c r="AW178" s="51">
        <f t="shared" si="621"/>
        <v>117735.15597398221</v>
      </c>
      <c r="AX178" s="58">
        <f t="shared" si="622"/>
        <v>927.38215694565588</v>
      </c>
      <c r="AY178" s="52"/>
      <c r="AZ178" s="52"/>
      <c r="BA178" s="52">
        <f t="shared" si="623"/>
        <v>98.3</v>
      </c>
      <c r="BB178" s="51">
        <f t="shared" si="624"/>
        <v>829.08215694565592</v>
      </c>
      <c r="BC178" s="51"/>
      <c r="BD178" s="51"/>
      <c r="BE178" s="57">
        <f t="shared" si="625"/>
        <v>107908.96763735822</v>
      </c>
      <c r="BF178" s="468">
        <f t="shared" si="626"/>
        <v>-927.38215694565588</v>
      </c>
      <c r="BG178" s="46">
        <f t="shared" si="627"/>
        <v>-1117.72</v>
      </c>
      <c r="BH178" s="46">
        <f t="shared" si="628"/>
        <v>-1010.54</v>
      </c>
      <c r="BI178" s="48"/>
      <c r="BJ178" s="12"/>
      <c r="BK178" s="45">
        <v>117</v>
      </c>
      <c r="BL178" s="46">
        <f t="shared" si="838"/>
        <v>1119.0899999999999</v>
      </c>
      <c r="BM178" s="46">
        <f t="shared" si="839"/>
        <v>107.32</v>
      </c>
      <c r="BN178" s="46">
        <f t="shared" si="840"/>
        <v>1011.77</v>
      </c>
      <c r="BO178" s="46">
        <f t="shared" si="629"/>
        <v>188.76396566510707</v>
      </c>
      <c r="BP178" s="46">
        <f t="shared" si="630"/>
        <v>823.00603433489289</v>
      </c>
      <c r="BQ178" s="51">
        <f t="shared" si="631"/>
        <v>112435.37336472934</v>
      </c>
      <c r="BR178" s="57">
        <f t="shared" si="1058"/>
        <v>119793.32039466912</v>
      </c>
      <c r="BS178" s="58">
        <f t="shared" si="632"/>
        <v>931.87333333333333</v>
      </c>
      <c r="BT178" s="52">
        <f t="shared" si="841"/>
        <v>98.54</v>
      </c>
      <c r="BU178" s="51">
        <f t="shared" si="633"/>
        <v>833.33333333333337</v>
      </c>
      <c r="BV178" s="51">
        <f t="shared" si="634"/>
        <v>102499.99999999937</v>
      </c>
      <c r="BW178" s="153">
        <f t="shared" si="1059"/>
        <v>109999.99999999933</v>
      </c>
      <c r="BX178" s="468">
        <f t="shared" si="842"/>
        <v>-931.87333333333333</v>
      </c>
      <c r="BY178" s="46">
        <f t="shared" si="843"/>
        <v>-1119.0899999999999</v>
      </c>
      <c r="BZ178" s="46">
        <f t="shared" si="635"/>
        <v>-1011.77</v>
      </c>
      <c r="CA178" s="48"/>
      <c r="CB178" s="29"/>
      <c r="CC178" s="45">
        <v>117</v>
      </c>
      <c r="CD178" s="128">
        <f t="shared" si="636"/>
        <v>1117.6300000000001</v>
      </c>
      <c r="CE178" s="46">
        <f t="shared" si="844"/>
        <v>108.7</v>
      </c>
      <c r="CF178" s="128">
        <f t="shared" si="637"/>
        <v>1008.93</v>
      </c>
      <c r="CG178" s="46">
        <f t="shared" si="845"/>
        <v>197.13373568022476</v>
      </c>
      <c r="CH178" s="46">
        <f t="shared" si="638"/>
        <v>811.79626431977522</v>
      </c>
      <c r="CI178" s="51">
        <f t="shared" si="639"/>
        <v>117468.44514381507</v>
      </c>
      <c r="CJ178" s="199">
        <f t="shared" si="1060"/>
        <v>124726.17311028748</v>
      </c>
      <c r="CK178" s="153">
        <f t="shared" si="846"/>
        <v>10000</v>
      </c>
      <c r="CL178" s="45">
        <v>117</v>
      </c>
      <c r="CM178" s="46">
        <f t="shared" si="847"/>
        <v>1117.6300000000001</v>
      </c>
      <c r="CN178" s="128">
        <f t="shared" si="640"/>
        <v>108.7</v>
      </c>
      <c r="CO178" s="128">
        <f t="shared" si="641"/>
        <v>1008.93</v>
      </c>
      <c r="CP178" s="46">
        <f t="shared" si="642"/>
        <v>197.13373568022476</v>
      </c>
      <c r="CQ178" s="46">
        <f t="shared" si="643"/>
        <v>811.79626431977522</v>
      </c>
      <c r="CR178" s="51">
        <f t="shared" si="644"/>
        <v>117468.44514381507</v>
      </c>
      <c r="CS178" s="153">
        <f t="shared" si="1061"/>
        <v>124726.17311028748</v>
      </c>
      <c r="CT178" s="58">
        <f t="shared" si="645"/>
        <v>927.86033333333398</v>
      </c>
      <c r="CU178" s="52">
        <f t="shared" si="848"/>
        <v>100.34</v>
      </c>
      <c r="CV178" s="51">
        <f t="shared" si="849"/>
        <v>827.52033333333395</v>
      </c>
      <c r="CW178" s="51">
        <f t="shared" si="646"/>
        <v>107680.60099999969</v>
      </c>
      <c r="CX178" s="57">
        <f t="shared" si="1062"/>
        <v>115128.28399999969</v>
      </c>
      <c r="CY178" s="153">
        <f t="shared" si="850"/>
        <v>10000</v>
      </c>
      <c r="CZ178" s="479">
        <f t="shared" si="647"/>
        <v>-927.86033333333398</v>
      </c>
      <c r="DA178" s="46">
        <f t="shared" si="851"/>
        <v>-1117.6300000000001</v>
      </c>
      <c r="DB178" s="46">
        <f t="shared" si="852"/>
        <v>-1008.93</v>
      </c>
      <c r="DC178" s="48"/>
      <c r="DE178" s="45">
        <v>117</v>
      </c>
      <c r="DF178" s="46">
        <f t="shared" si="648"/>
        <v>1115.0999999999999</v>
      </c>
      <c r="DG178" s="46">
        <f t="shared" si="1063"/>
        <v>103.33</v>
      </c>
      <c r="DH178" s="46">
        <f t="shared" si="649"/>
        <v>1011.77</v>
      </c>
      <c r="DI178" s="46">
        <f t="shared" si="650"/>
        <v>188.76396566510707</v>
      </c>
      <c r="DJ178" s="46">
        <f t="shared" si="651"/>
        <v>823.00603433489289</v>
      </c>
      <c r="DK178" s="51">
        <f t="shared" si="652"/>
        <v>112435.37336472934</v>
      </c>
      <c r="DL178" s="58">
        <f t="shared" si="653"/>
        <v>936.66333333333341</v>
      </c>
      <c r="DM178" s="52">
        <f t="shared" si="1064"/>
        <v>103.33</v>
      </c>
      <c r="DN178" s="51">
        <f t="shared" si="654"/>
        <v>833.33333333333337</v>
      </c>
      <c r="DO178" s="57">
        <f t="shared" si="655"/>
        <v>102499.99999999937</v>
      </c>
      <c r="DP178" s="468">
        <f t="shared" si="853"/>
        <v>-936.66333333333341</v>
      </c>
      <c r="DQ178" s="46">
        <f t="shared" si="854"/>
        <v>-1115.0999999999999</v>
      </c>
      <c r="DR178" s="47"/>
      <c r="DS178" s="46">
        <f t="shared" si="855"/>
        <v>-1011.77</v>
      </c>
      <c r="DT178" s="48"/>
      <c r="DU178" s="29"/>
      <c r="DV178" s="45">
        <v>117</v>
      </c>
      <c r="DW178" s="46">
        <f t="shared" si="856"/>
        <v>1070.28</v>
      </c>
      <c r="DX178" s="46">
        <f t="shared" si="1065"/>
        <v>58.51</v>
      </c>
      <c r="DY178" s="46">
        <f t="shared" si="857"/>
        <v>1011.77</v>
      </c>
      <c r="DZ178" s="46">
        <f t="shared" si="656"/>
        <v>188.76396566510707</v>
      </c>
      <c r="EA178" s="46">
        <f t="shared" si="657"/>
        <v>823.00603433489289</v>
      </c>
      <c r="EB178" s="51">
        <f t="shared" si="658"/>
        <v>112435.37336472934</v>
      </c>
      <c r="EC178" s="58">
        <f t="shared" si="659"/>
        <v>886.71333333333337</v>
      </c>
      <c r="ED178" s="52">
        <f t="shared" si="1066"/>
        <v>53.379999999999995</v>
      </c>
      <c r="EE178" s="51">
        <f t="shared" si="660"/>
        <v>833.33333333333337</v>
      </c>
      <c r="EF178" s="57">
        <f t="shared" si="661"/>
        <v>102499.99999999937</v>
      </c>
      <c r="EG178" s="468">
        <f t="shared" si="858"/>
        <v>-886.71333333333337</v>
      </c>
      <c r="EH178" s="46">
        <f t="shared" si="859"/>
        <v>-1070.28</v>
      </c>
      <c r="EI178" s="47"/>
      <c r="EJ178" s="46">
        <f t="shared" si="860"/>
        <v>-1011.77</v>
      </c>
      <c r="EK178" s="48"/>
      <c r="EL178" s="29"/>
      <c r="EM178" s="45">
        <v>117</v>
      </c>
      <c r="EN178" s="46">
        <f t="shared" si="1043"/>
        <v>1058.0868689014749</v>
      </c>
      <c r="EO178" s="46">
        <f t="shared" si="1067"/>
        <v>59.239999999999995</v>
      </c>
      <c r="EP178" s="128">
        <f t="shared" si="662"/>
        <v>998.84686890147486</v>
      </c>
      <c r="EQ178" s="46">
        <f t="shared" si="663"/>
        <v>191.12772151149875</v>
      </c>
      <c r="ER178" s="46">
        <f t="shared" si="664"/>
        <v>807.71914738997611</v>
      </c>
      <c r="ES178" s="51">
        <f t="shared" si="665"/>
        <v>113868.91375950928</v>
      </c>
      <c r="ET178" s="153">
        <f t="shared" si="861"/>
        <v>10000</v>
      </c>
      <c r="EU178" s="45">
        <v>117</v>
      </c>
      <c r="EV178" s="46">
        <f t="shared" si="666"/>
        <v>1058.0899999999999</v>
      </c>
      <c r="EW178" s="46">
        <f t="shared" si="1068"/>
        <v>59.239999999999995</v>
      </c>
      <c r="EX178" s="128">
        <f t="shared" si="667"/>
        <v>998.85</v>
      </c>
      <c r="EY178" s="46">
        <f t="shared" si="668"/>
        <v>191.12703630616818</v>
      </c>
      <c r="EZ178" s="46">
        <f t="shared" si="669"/>
        <v>807.72296369383184</v>
      </c>
      <c r="FA178" s="51">
        <f t="shared" si="670"/>
        <v>113868.49882000707</v>
      </c>
      <c r="FB178" s="58">
        <f t="shared" si="671"/>
        <v>874.86920833333363</v>
      </c>
      <c r="FC178" s="52">
        <f t="shared" si="1069"/>
        <v>54.19</v>
      </c>
      <c r="FD178" s="51">
        <f t="shared" si="862"/>
        <v>820.67920833333369</v>
      </c>
      <c r="FE178" s="57">
        <f t="shared" si="672"/>
        <v>104087.65262499984</v>
      </c>
      <c r="FF178" s="153">
        <f t="shared" si="863"/>
        <v>10000</v>
      </c>
      <c r="FG178" s="469">
        <f t="shared" si="673"/>
        <v>-874.86920833333363</v>
      </c>
      <c r="FH178" s="46">
        <f t="shared" si="674"/>
        <v>-1058.0899999999999</v>
      </c>
      <c r="FI178" s="46">
        <f t="shared" si="675"/>
        <v>-998.85</v>
      </c>
      <c r="FJ178" s="48"/>
      <c r="FL178" s="45">
        <v>117</v>
      </c>
      <c r="FM178" s="46">
        <f t="shared" si="864"/>
        <v>1073.6500000000001</v>
      </c>
      <c r="FN178" s="46">
        <f t="shared" si="1044"/>
        <v>61.88</v>
      </c>
      <c r="FO178" s="46">
        <f t="shared" si="865"/>
        <v>1011.77</v>
      </c>
      <c r="FP178" s="46">
        <f t="shared" si="676"/>
        <v>188.76396566510707</v>
      </c>
      <c r="FQ178" s="46">
        <f t="shared" si="677"/>
        <v>823.00603433489289</v>
      </c>
      <c r="FR178" s="51">
        <f t="shared" si="678"/>
        <v>112435.37336472934</v>
      </c>
      <c r="FS178" s="57">
        <f t="shared" si="1070"/>
        <v>119793.32039466912</v>
      </c>
      <c r="FT178" s="58">
        <f t="shared" si="679"/>
        <v>890.15333333333342</v>
      </c>
      <c r="FU178" s="241">
        <f t="shared" si="1045"/>
        <v>56.819999999999993</v>
      </c>
      <c r="FV178" s="51">
        <f t="shared" si="680"/>
        <v>833.33333333333337</v>
      </c>
      <c r="FW178" s="51">
        <f t="shared" si="681"/>
        <v>102499.99999999937</v>
      </c>
      <c r="FX178" s="153">
        <f t="shared" si="1071"/>
        <v>109999.99999999933</v>
      </c>
      <c r="FY178" s="468">
        <f t="shared" si="866"/>
        <v>-890.15333333333342</v>
      </c>
      <c r="FZ178" s="46">
        <f t="shared" si="867"/>
        <v>-1073.6500000000001</v>
      </c>
      <c r="GA178" s="46">
        <f t="shared" si="682"/>
        <v>-1011.77</v>
      </c>
      <c r="GB178" s="48"/>
      <c r="GD178" s="45">
        <v>117</v>
      </c>
      <c r="GE178" s="46">
        <f t="shared" si="1046"/>
        <v>1060.0875939185617</v>
      </c>
      <c r="GF178" s="128">
        <f t="shared" si="1072"/>
        <v>62.51</v>
      </c>
      <c r="GG178" s="128">
        <f t="shared" si="1042"/>
        <v>997.57759391856166</v>
      </c>
      <c r="GH178" s="46">
        <f t="shared" si="684"/>
        <v>191.00780589157526</v>
      </c>
      <c r="GI178" s="46">
        <f t="shared" si="685"/>
        <v>806.56978802698643</v>
      </c>
      <c r="GJ178" s="51">
        <f t="shared" si="686"/>
        <v>113798.11374691817</v>
      </c>
      <c r="GK178" s="51">
        <f t="shared" si="1073"/>
        <v>121009.11528112734</v>
      </c>
      <c r="GL178" s="153">
        <f t="shared" si="868"/>
        <v>10000</v>
      </c>
      <c r="GM178" s="45">
        <v>117</v>
      </c>
      <c r="GN178" s="46">
        <f t="shared" si="687"/>
        <v>1060.0899999999999</v>
      </c>
      <c r="GO178" s="46">
        <f t="shared" si="1047"/>
        <v>62.51</v>
      </c>
      <c r="GP178" s="128">
        <f t="shared" si="869"/>
        <v>997.58</v>
      </c>
      <c r="GQ178" s="46">
        <f t="shared" si="688"/>
        <v>191.00729317507691</v>
      </c>
      <c r="GR178" s="46">
        <f t="shared" si="689"/>
        <v>806.5727068249231</v>
      </c>
      <c r="GS178" s="51">
        <f t="shared" si="690"/>
        <v>113797.80319822121</v>
      </c>
      <c r="GT178" s="57">
        <f t="shared" si="1074"/>
        <v>121008.83082745242</v>
      </c>
      <c r="GU178" s="58">
        <f t="shared" si="691"/>
        <v>876.92633333333197</v>
      </c>
      <c r="GV178" s="52">
        <f t="shared" si="1048"/>
        <v>57.56</v>
      </c>
      <c r="GW178" s="51">
        <f t="shared" si="870"/>
        <v>819.36633333333202</v>
      </c>
      <c r="GX178" s="57">
        <f t="shared" si="692"/>
        <v>104039.09900000007</v>
      </c>
      <c r="GY178" s="57">
        <f t="shared" si="1075"/>
        <v>111413.39600000012</v>
      </c>
      <c r="GZ178" s="153">
        <f t="shared" si="871"/>
        <v>10000</v>
      </c>
      <c r="HA178" s="469">
        <f t="shared" si="693"/>
        <v>-876.92633333333197</v>
      </c>
      <c r="HB178" s="46">
        <f t="shared" si="694"/>
        <v>-1060.0899999999999</v>
      </c>
      <c r="HC178" s="46">
        <f t="shared" si="695"/>
        <v>-997.58</v>
      </c>
      <c r="HD178" s="48"/>
      <c r="HF178" s="45">
        <v>117</v>
      </c>
      <c r="HG178" s="46">
        <f t="shared" si="696"/>
        <v>1123.8775326810628</v>
      </c>
      <c r="HH178" s="46">
        <f t="shared" si="697"/>
        <v>0</v>
      </c>
      <c r="HI178" s="46">
        <f t="shared" si="698"/>
        <v>1123.8775326810628</v>
      </c>
      <c r="HJ178" s="46">
        <f t="shared" si="699"/>
        <v>209.68112880151122</v>
      </c>
      <c r="HK178" s="46">
        <f t="shared" si="700"/>
        <v>914.19640387955155</v>
      </c>
      <c r="HL178" s="51">
        <f t="shared" si="701"/>
        <v>124894.48087702718</v>
      </c>
      <c r="HM178" s="153">
        <f t="shared" si="872"/>
        <v>10000</v>
      </c>
      <c r="HN178" s="58">
        <f t="shared" si="702"/>
        <v>933.33333333333724</v>
      </c>
      <c r="HO178" s="52">
        <f t="shared" si="703"/>
        <v>0</v>
      </c>
      <c r="HP178" s="51">
        <f t="shared" si="704"/>
        <v>933.33333333333724</v>
      </c>
      <c r="HQ178" s="57">
        <f t="shared" si="705"/>
        <v>114799.99999999886</v>
      </c>
      <c r="HR178" s="153">
        <f t="shared" si="873"/>
        <v>10000</v>
      </c>
      <c r="HS178" s="468">
        <f t="shared" si="706"/>
        <v>-933.33333333333724</v>
      </c>
      <c r="HT178" s="46">
        <f t="shared" si="707"/>
        <v>-1123.8775326810628</v>
      </c>
      <c r="HU178" s="46">
        <f t="shared" si="708"/>
        <v>-1123.8775326810628</v>
      </c>
      <c r="HV178" s="48"/>
      <c r="HW178" s="29"/>
      <c r="HX178" s="45">
        <v>117</v>
      </c>
      <c r="HY178" s="128">
        <f t="shared" si="709"/>
        <v>1124.3399999999999</v>
      </c>
      <c r="HZ178" s="46">
        <f t="shared" si="710"/>
        <v>0</v>
      </c>
      <c r="IA178" s="46">
        <f t="shared" si="711"/>
        <v>1124.3399999999999</v>
      </c>
      <c r="IB178" s="46">
        <f t="shared" si="712"/>
        <v>209.77365247338571</v>
      </c>
      <c r="IC178" s="46">
        <f t="shared" si="713"/>
        <v>914.56634752661421</v>
      </c>
      <c r="ID178" s="51">
        <f t="shared" si="714"/>
        <v>124949.62513650479</v>
      </c>
      <c r="IE178" s="153">
        <f t="shared" si="874"/>
        <v>10000</v>
      </c>
      <c r="IF178" s="58">
        <f t="shared" si="715"/>
        <v>930.14625019664186</v>
      </c>
      <c r="IG178" s="52">
        <f t="shared" si="716"/>
        <v>0</v>
      </c>
      <c r="IH178" s="51">
        <f t="shared" si="717"/>
        <v>930.14625019664186</v>
      </c>
      <c r="II178" s="57">
        <f t="shared" si="875"/>
        <v>114407.98872699292</v>
      </c>
      <c r="IJ178" s="153">
        <f t="shared" si="876"/>
        <v>10000</v>
      </c>
      <c r="IK178" s="468">
        <f t="shared" si="718"/>
        <v>-930.14625019664186</v>
      </c>
      <c r="IL178" s="46">
        <f t="shared" si="719"/>
        <v>-1124.3399999999999</v>
      </c>
      <c r="IM178" s="46">
        <f t="shared" si="720"/>
        <v>-1124.3399999999999</v>
      </c>
      <c r="IN178" s="48"/>
      <c r="IO178" s="53">
        <f t="shared" si="721"/>
        <v>0</v>
      </c>
      <c r="IQ178" s="45">
        <v>117</v>
      </c>
      <c r="IR178" s="128">
        <f t="shared" si="722"/>
        <v>1126.4568749999989</v>
      </c>
      <c r="IS178" s="128">
        <f t="shared" si="723"/>
        <v>0</v>
      </c>
      <c r="IT178" s="128">
        <f t="shared" si="724"/>
        <v>1126.4568749999989</v>
      </c>
      <c r="IU178" s="46">
        <f t="shared" si="902"/>
        <v>210.16</v>
      </c>
      <c r="IV178" s="46">
        <f t="shared" si="725"/>
        <v>916.29687499999898</v>
      </c>
      <c r="IW178" s="51">
        <f t="shared" si="726"/>
        <v>125181.10562500023</v>
      </c>
      <c r="IX178" s="199">
        <f t="shared" si="877"/>
        <v>10000</v>
      </c>
      <c r="IY178" s="128">
        <f t="shared" si="727"/>
        <v>0</v>
      </c>
      <c r="IZ178" s="408">
        <f t="shared" si="728"/>
        <v>0</v>
      </c>
      <c r="JA178" s="58">
        <f t="shared" si="729"/>
        <v>931.95916666666494</v>
      </c>
      <c r="JB178" s="52">
        <f t="shared" si="730"/>
        <v>0</v>
      </c>
      <c r="JC178" s="51">
        <f t="shared" si="731"/>
        <v>931.95916666666494</v>
      </c>
      <c r="JD178" s="57">
        <f t="shared" si="732"/>
        <v>114630.9775000001</v>
      </c>
      <c r="JE178" s="280">
        <f t="shared" si="733"/>
        <v>10000</v>
      </c>
      <c r="JF178" s="280">
        <f t="shared" si="734"/>
        <v>0</v>
      </c>
      <c r="JG178" s="468">
        <f t="shared" si="735"/>
        <v>-931.95916666666494</v>
      </c>
      <c r="JH178" s="46">
        <f t="shared" si="736"/>
        <v>-1126.4568749999989</v>
      </c>
      <c r="JI178" s="46">
        <f t="shared" si="737"/>
        <v>-1126.4568749999989</v>
      </c>
      <c r="JJ178" s="48"/>
      <c r="JL178" s="45">
        <v>117</v>
      </c>
      <c r="JM178" s="46">
        <f t="shared" si="738"/>
        <v>1124.4930833333331</v>
      </c>
      <c r="JN178" s="46">
        <f t="shared" si="739"/>
        <v>0</v>
      </c>
      <c r="JO178" s="128">
        <f t="shared" si="740"/>
        <v>1124.4930833333331</v>
      </c>
      <c r="JP178" s="46">
        <f t="shared" si="878"/>
        <v>209.8</v>
      </c>
      <c r="JQ178" s="46">
        <f t="shared" si="741"/>
        <v>914.69308333333311</v>
      </c>
      <c r="JR178" s="51">
        <f t="shared" si="742"/>
        <v>124962.89924999996</v>
      </c>
      <c r="JS178" s="51">
        <f t="shared" si="1076"/>
        <v>119793.32039466912</v>
      </c>
      <c r="JT178" s="199">
        <f t="shared" si="879"/>
        <v>10000</v>
      </c>
      <c r="JU178" s="128">
        <f t="shared" si="743"/>
        <v>0</v>
      </c>
      <c r="JV178" s="408">
        <f t="shared" si="744"/>
        <v>0</v>
      </c>
      <c r="JW178" s="58">
        <f t="shared" si="745"/>
        <v>930.37233333333074</v>
      </c>
      <c r="JX178" s="52">
        <f t="shared" si="746"/>
        <v>0</v>
      </c>
      <c r="JY178" s="51">
        <f t="shared" si="747"/>
        <v>930.37233333333074</v>
      </c>
      <c r="JZ178" s="51">
        <f t="shared" si="748"/>
        <v>114435.7970000004</v>
      </c>
      <c r="KA178" s="199">
        <f t="shared" si="1077"/>
        <v>109999.99999999933</v>
      </c>
      <c r="KB178" s="128">
        <f t="shared" si="880"/>
        <v>10000</v>
      </c>
      <c r="KC178" s="204">
        <f t="shared" si="749"/>
        <v>0</v>
      </c>
      <c r="KD178" s="468">
        <f t="shared" si="881"/>
        <v>-930.37233333333074</v>
      </c>
      <c r="KE178" s="46">
        <f t="shared" si="750"/>
        <v>-1124.4930833333331</v>
      </c>
      <c r="KF178" s="46">
        <f t="shared" si="751"/>
        <v>-1124.4930833333331</v>
      </c>
      <c r="KG178" s="48"/>
      <c r="KI178" s="45">
        <v>117</v>
      </c>
      <c r="KJ178" s="46">
        <f t="shared" si="752"/>
        <v>1124.4890404061762</v>
      </c>
      <c r="KK178" s="46">
        <f t="shared" si="753"/>
        <v>0</v>
      </c>
      <c r="KL178" s="128">
        <f t="shared" si="754"/>
        <v>1124.4890404061762</v>
      </c>
      <c r="KM178" s="46">
        <f t="shared" si="755"/>
        <v>209.79521741556846</v>
      </c>
      <c r="KN178" s="46">
        <f t="shared" si="756"/>
        <v>914.69382299060771</v>
      </c>
      <c r="KO178" s="51">
        <f t="shared" si="757"/>
        <v>124962.43662635046</v>
      </c>
      <c r="KP178" s="199">
        <f t="shared" si="1078"/>
        <v>124726.17311028748</v>
      </c>
      <c r="KQ178" s="199">
        <f t="shared" si="882"/>
        <v>10000</v>
      </c>
      <c r="KR178" s="128">
        <f t="shared" si="758"/>
        <v>0</v>
      </c>
      <c r="KS178" s="408">
        <f t="shared" si="759"/>
        <v>0</v>
      </c>
      <c r="KT178" s="45">
        <v>117</v>
      </c>
      <c r="KU178" s="46">
        <f t="shared" si="883"/>
        <v>1124.49</v>
      </c>
      <c r="KV178" s="46">
        <f t="shared" si="760"/>
        <v>0</v>
      </c>
      <c r="KW178" s="128">
        <f t="shared" si="761"/>
        <v>1124.49</v>
      </c>
      <c r="KX178" s="46">
        <f t="shared" si="762"/>
        <v>209.79501293388356</v>
      </c>
      <c r="KY178" s="46">
        <f t="shared" si="763"/>
        <v>914.69498706611648</v>
      </c>
      <c r="KZ178" s="51">
        <f t="shared" si="764"/>
        <v>124962.31277326403</v>
      </c>
      <c r="LA178" s="153">
        <f t="shared" si="1079"/>
        <v>124726.17311028748</v>
      </c>
      <c r="LB178" s="58">
        <f t="shared" si="995"/>
        <v>930.59633333333579</v>
      </c>
      <c r="LC178" s="52">
        <f t="shared" si="766"/>
        <v>0</v>
      </c>
      <c r="LD178" s="51">
        <f t="shared" si="767"/>
        <v>930.59633333333579</v>
      </c>
      <c r="LE178" s="51">
        <f t="shared" si="768"/>
        <v>114463.3489999999</v>
      </c>
      <c r="LF178" s="51">
        <f t="shared" si="1080"/>
        <v>115128.28399999969</v>
      </c>
      <c r="LG178" s="128">
        <f t="shared" si="769"/>
        <v>10000</v>
      </c>
      <c r="LH178" s="204">
        <f t="shared" si="770"/>
        <v>0</v>
      </c>
      <c r="LI178" s="479">
        <f t="shared" si="771"/>
        <v>-930.59633333333579</v>
      </c>
      <c r="LJ178" s="46">
        <f t="shared" si="884"/>
        <v>-1124.49</v>
      </c>
      <c r="LK178" s="46">
        <f t="shared" si="885"/>
        <v>-1124.49</v>
      </c>
      <c r="LL178" s="48"/>
      <c r="LN178" s="45">
        <v>117</v>
      </c>
      <c r="LO178" s="46">
        <f t="shared" si="772"/>
        <v>1123.1238136873469</v>
      </c>
      <c r="LP178" s="46">
        <f t="shared" si="1049"/>
        <v>0</v>
      </c>
      <c r="LQ178" s="46">
        <f t="shared" si="773"/>
        <v>1123.1238136873469</v>
      </c>
      <c r="LR178" s="46">
        <f t="shared" si="774"/>
        <v>209.54050791995928</v>
      </c>
      <c r="LS178" s="46">
        <f t="shared" si="775"/>
        <v>913.58330576738763</v>
      </c>
      <c r="LT178" s="51">
        <f t="shared" si="776"/>
        <v>124810.72144620818</v>
      </c>
      <c r="LU178" s="199">
        <f t="shared" si="886"/>
        <v>10000</v>
      </c>
      <c r="LV178" s="58">
        <f t="shared" si="777"/>
        <v>933.33033333333128</v>
      </c>
      <c r="LW178" s="52">
        <f t="shared" si="1050"/>
        <v>0</v>
      </c>
      <c r="LX178" s="51">
        <f t="shared" si="778"/>
        <v>933.33033333333128</v>
      </c>
      <c r="LY178" s="51">
        <f t="shared" si="779"/>
        <v>114799.63099999959</v>
      </c>
      <c r="LZ178" s="46">
        <f t="shared" si="887"/>
        <v>0</v>
      </c>
      <c r="MA178" s="199">
        <f t="shared" si="888"/>
        <v>10000</v>
      </c>
      <c r="MB178" s="468">
        <f t="shared" si="780"/>
        <v>-933.33033333333128</v>
      </c>
      <c r="MC178" s="46">
        <f t="shared" si="781"/>
        <v>-1123.1238136873469</v>
      </c>
      <c r="MD178" s="46">
        <f t="shared" si="782"/>
        <v>-1123.1238136873469</v>
      </c>
      <c r="ME178" s="48"/>
      <c r="MG178" s="45">
        <v>117</v>
      </c>
      <c r="MH178" s="46">
        <f t="shared" si="783"/>
        <v>1076.608661999408</v>
      </c>
      <c r="MI178" s="46">
        <f t="shared" si="1051"/>
        <v>0</v>
      </c>
      <c r="MJ178" s="46">
        <f t="shared" si="784"/>
        <v>1076.608661999408</v>
      </c>
      <c r="MK178" s="46">
        <f t="shared" si="785"/>
        <v>200.86220514347022</v>
      </c>
      <c r="ML178" s="46">
        <f t="shared" si="786"/>
        <v>875.74645685593782</v>
      </c>
      <c r="MM178" s="51">
        <f t="shared" si="787"/>
        <v>119641.5766292262</v>
      </c>
      <c r="MN178" s="199">
        <f t="shared" si="889"/>
        <v>10000</v>
      </c>
      <c r="MO178" s="58">
        <f t="shared" si="788"/>
        <v>889.32945707741396</v>
      </c>
      <c r="MP178" s="52">
        <f t="shared" si="1052"/>
        <v>0</v>
      </c>
      <c r="MQ178" s="51">
        <f t="shared" si="789"/>
        <v>889.32945707741396</v>
      </c>
      <c r="MR178" s="57">
        <f t="shared" si="790"/>
        <v>109387.52352194248</v>
      </c>
      <c r="MS178" s="199">
        <f t="shared" si="890"/>
        <v>10000</v>
      </c>
      <c r="MT178" s="468">
        <f t="shared" si="891"/>
        <v>-889.32945707741396</v>
      </c>
      <c r="MU178" s="46">
        <f t="shared" si="791"/>
        <v>-1076.608661999408</v>
      </c>
      <c r="MV178" s="46">
        <f t="shared" si="792"/>
        <v>-1076.608661999408</v>
      </c>
      <c r="MW178" s="48"/>
      <c r="MY178" s="45">
        <v>117</v>
      </c>
      <c r="MZ178" s="46">
        <f t="shared" si="793"/>
        <v>1076.608661999408</v>
      </c>
      <c r="NA178" s="46">
        <f t="shared" si="1053"/>
        <v>0</v>
      </c>
      <c r="NB178" s="128">
        <f t="shared" si="794"/>
        <v>1076.608661999408</v>
      </c>
      <c r="NC178" s="46">
        <f t="shared" si="795"/>
        <v>200.86220514347022</v>
      </c>
      <c r="ND178" s="46">
        <f t="shared" si="796"/>
        <v>875.74645685593782</v>
      </c>
      <c r="NE178" s="51">
        <f t="shared" si="797"/>
        <v>119641.5766292262</v>
      </c>
      <c r="NF178" s="153">
        <f t="shared" si="892"/>
        <v>10000</v>
      </c>
      <c r="NG178" s="45">
        <v>117</v>
      </c>
      <c r="NH178" s="46">
        <f t="shared" si="798"/>
        <v>1076.6099999999999</v>
      </c>
      <c r="NI178" s="46">
        <f t="shared" si="1054"/>
        <v>0</v>
      </c>
      <c r="NJ178" s="128">
        <f t="shared" si="893"/>
        <v>1076.6099999999999</v>
      </c>
      <c r="NK178" s="46">
        <f t="shared" si="894"/>
        <v>200.86190203280989</v>
      </c>
      <c r="NL178" s="46">
        <f t="shared" si="799"/>
        <v>875.74809796719001</v>
      </c>
      <c r="NM178" s="51">
        <f t="shared" si="800"/>
        <v>119641.39312171873</v>
      </c>
      <c r="NN178" s="58">
        <f t="shared" si="801"/>
        <v>888.78037499999857</v>
      </c>
      <c r="NO178" s="52">
        <f t="shared" si="1055"/>
        <v>0</v>
      </c>
      <c r="NP178" s="51">
        <f t="shared" si="802"/>
        <v>888.78037499999857</v>
      </c>
      <c r="NQ178" s="57">
        <f t="shared" si="803"/>
        <v>109454.33612500018</v>
      </c>
      <c r="NR178" s="153">
        <f t="shared" si="895"/>
        <v>10000</v>
      </c>
      <c r="NS178" s="469">
        <f t="shared" si="804"/>
        <v>-888.78037499999857</v>
      </c>
      <c r="NT178" s="46">
        <f t="shared" si="805"/>
        <v>-1076.6099999999999</v>
      </c>
      <c r="NU178" s="46">
        <f t="shared" si="806"/>
        <v>-1076.6099999999999</v>
      </c>
      <c r="NV178" s="48"/>
      <c r="NX178" s="45">
        <v>117</v>
      </c>
      <c r="NY178" s="46">
        <f t="shared" si="807"/>
        <v>1076.6456011701148</v>
      </c>
      <c r="NZ178" s="46">
        <f t="shared" si="1056"/>
        <v>0</v>
      </c>
      <c r="OA178" s="46">
        <f t="shared" si="808"/>
        <v>1076.6456011701148</v>
      </c>
      <c r="OB178" s="46">
        <f t="shared" si="809"/>
        <v>200.86909686146032</v>
      </c>
      <c r="OC178" s="46">
        <f t="shared" si="810"/>
        <v>875.77650430865447</v>
      </c>
      <c r="OD178" s="51">
        <f t="shared" si="811"/>
        <v>119645.68161256754</v>
      </c>
      <c r="OE178" s="57">
        <f t="shared" si="1081"/>
        <v>119793.32039466912</v>
      </c>
      <c r="OF178" s="153">
        <f t="shared" si="896"/>
        <v>10000</v>
      </c>
      <c r="OG178" s="58">
        <f t="shared" si="812"/>
        <v>889.48383333333379</v>
      </c>
      <c r="OH178" s="241">
        <f t="shared" si="1082"/>
        <v>0</v>
      </c>
      <c r="OI178" s="51">
        <f t="shared" si="813"/>
        <v>889.48383333333379</v>
      </c>
      <c r="OJ178" s="51">
        <f t="shared" si="814"/>
        <v>109406.51149999994</v>
      </c>
      <c r="OK178" s="153">
        <f t="shared" si="1083"/>
        <v>109999.99999999933</v>
      </c>
      <c r="OL178" s="153">
        <f t="shared" si="897"/>
        <v>10000</v>
      </c>
      <c r="OM178" s="468">
        <f t="shared" si="898"/>
        <v>-889.48383333333379</v>
      </c>
      <c r="ON178" s="46">
        <f t="shared" si="899"/>
        <v>-1076.6456011701148</v>
      </c>
      <c r="OO178" s="46">
        <f t="shared" si="815"/>
        <v>-1076.6456011701148</v>
      </c>
      <c r="OP178" s="48"/>
      <c r="OR178" s="45">
        <v>117</v>
      </c>
      <c r="OS178" s="46">
        <f t="shared" si="816"/>
        <v>1076.765700416463</v>
      </c>
      <c r="OT178" s="46">
        <f t="shared" si="1057"/>
        <v>0</v>
      </c>
      <c r="OU178" s="128">
        <f t="shared" si="817"/>
        <v>1076.765700416463</v>
      </c>
      <c r="OV178" s="46">
        <f t="shared" si="818"/>
        <v>200.89150370278489</v>
      </c>
      <c r="OW178" s="46">
        <f t="shared" si="819"/>
        <v>875.87419671367809</v>
      </c>
      <c r="OX178" s="51">
        <f t="shared" si="820"/>
        <v>119659.02802495725</v>
      </c>
      <c r="OY178" s="51">
        <f t="shared" si="1084"/>
        <v>121009.11528112734</v>
      </c>
      <c r="OZ178" s="153">
        <f t="shared" si="900"/>
        <v>10000</v>
      </c>
      <c r="PA178" s="45">
        <v>117</v>
      </c>
      <c r="PB178" s="46">
        <f t="shared" si="821"/>
        <v>1076.765700416463</v>
      </c>
      <c r="PC178" s="46">
        <f t="shared" si="1085"/>
        <v>0</v>
      </c>
      <c r="PD178" s="128">
        <f t="shared" si="822"/>
        <v>1076.765700416463</v>
      </c>
      <c r="PE178" s="46">
        <f t="shared" si="823"/>
        <v>200.89150370278489</v>
      </c>
      <c r="PF178" s="46">
        <f t="shared" si="824"/>
        <v>875.87419671367809</v>
      </c>
      <c r="PG178" s="51">
        <f t="shared" si="825"/>
        <v>119659.02802495725</v>
      </c>
      <c r="PH178" s="57">
        <f t="shared" si="1086"/>
        <v>121008.83082745242</v>
      </c>
      <c r="PI178" s="688">
        <f t="shared" si="826"/>
        <v>889.6533333333341</v>
      </c>
      <c r="PJ178" s="52">
        <f t="shared" si="1087"/>
        <v>0</v>
      </c>
      <c r="PK178" s="51">
        <f t="shared" si="827"/>
        <v>889.6533333333341</v>
      </c>
      <c r="PL178" s="57">
        <f t="shared" si="828"/>
        <v>109427.36000000031</v>
      </c>
      <c r="PM178" s="57">
        <f t="shared" si="1088"/>
        <v>111413.39600000012</v>
      </c>
      <c r="PN178" s="153">
        <f t="shared" si="901"/>
        <v>10000</v>
      </c>
      <c r="PO178" s="469">
        <f t="shared" si="829"/>
        <v>-889.6533333333341</v>
      </c>
      <c r="PP178" s="46">
        <f t="shared" si="830"/>
        <v>-1076.765700416463</v>
      </c>
      <c r="PQ178" s="46">
        <f t="shared" si="831"/>
        <v>-1076.765700416463</v>
      </c>
      <c r="PR178" s="48"/>
    </row>
    <row r="179" spans="2:434" hidden="1" x14ac:dyDescent="0.3">
      <c r="B179" s="45">
        <v>118</v>
      </c>
      <c r="C179" s="46">
        <f t="shared" si="596"/>
        <v>1111.77</v>
      </c>
      <c r="D179" s="46">
        <f t="shared" si="597"/>
        <v>100</v>
      </c>
      <c r="E179" s="46">
        <f t="shared" si="598"/>
        <v>1011.77</v>
      </c>
      <c r="F179" s="46">
        <f t="shared" si="599"/>
        <v>187.39228894121558</v>
      </c>
      <c r="G179" s="46">
        <f t="shared" si="600"/>
        <v>824.37771105878437</v>
      </c>
      <c r="H179" s="51">
        <f t="shared" si="601"/>
        <v>111610.99565367056</v>
      </c>
      <c r="I179" s="58">
        <f t="shared" si="602"/>
        <v>933.33333333333337</v>
      </c>
      <c r="J179" s="52">
        <f t="shared" si="603"/>
        <v>100</v>
      </c>
      <c r="K179" s="51">
        <f t="shared" si="604"/>
        <v>833.33333333333337</v>
      </c>
      <c r="L179" s="57">
        <f t="shared" si="605"/>
        <v>101666.66666666605</v>
      </c>
      <c r="M179" s="468">
        <f t="shared" si="832"/>
        <v>-933.33333333333337</v>
      </c>
      <c r="N179" s="46">
        <f t="shared" si="833"/>
        <v>-1111.77</v>
      </c>
      <c r="O179" s="47"/>
      <c r="P179" s="46">
        <f t="shared" si="834"/>
        <v>-1011.77</v>
      </c>
      <c r="Q179" s="48"/>
      <c r="R179" s="29"/>
      <c r="S179" s="29"/>
      <c r="T179" s="45">
        <v>118</v>
      </c>
      <c r="U179" s="46">
        <f t="shared" si="606"/>
        <v>1116.79</v>
      </c>
      <c r="V179" s="46">
        <f t="shared" si="607"/>
        <v>105.02</v>
      </c>
      <c r="W179" s="46">
        <f t="shared" si="835"/>
        <v>1011.77</v>
      </c>
      <c r="X179" s="46">
        <f t="shared" si="608"/>
        <v>187.39228894121558</v>
      </c>
      <c r="Y179" s="46">
        <f t="shared" si="609"/>
        <v>824.37771105878437</v>
      </c>
      <c r="Z179" s="51">
        <f t="shared" si="610"/>
        <v>111610.99565367056</v>
      </c>
      <c r="AA179" s="58">
        <f t="shared" si="611"/>
        <v>929.07333333333338</v>
      </c>
      <c r="AB179" s="52">
        <f t="shared" si="612"/>
        <v>95.74</v>
      </c>
      <c r="AC179" s="51">
        <f t="shared" si="613"/>
        <v>833.33333333333337</v>
      </c>
      <c r="AD179" s="57">
        <f t="shared" si="614"/>
        <v>101666.66666666605</v>
      </c>
      <c r="AE179" s="468">
        <f t="shared" si="836"/>
        <v>-929.07333333333338</v>
      </c>
      <c r="AF179" s="46">
        <f t="shared" si="615"/>
        <v>-1116.79</v>
      </c>
      <c r="AG179" s="47"/>
      <c r="AH179" s="46">
        <f t="shared" si="837"/>
        <v>-1011.77</v>
      </c>
      <c r="AI179" s="48"/>
      <c r="AJ179" s="29"/>
      <c r="AK179" s="45">
        <v>118</v>
      </c>
      <c r="AL179" s="46">
        <f t="shared" si="616"/>
        <v>1117.72</v>
      </c>
      <c r="AM179" s="46"/>
      <c r="AN179" s="46"/>
      <c r="AO179" s="46">
        <f t="shared" si="617"/>
        <v>106.44</v>
      </c>
      <c r="AP179" s="128">
        <f t="shared" si="618"/>
        <v>1011.28</v>
      </c>
      <c r="AQ179" s="128"/>
      <c r="AR179" s="128"/>
      <c r="AS179" s="46">
        <f t="shared" si="619"/>
        <v>196.22525995663702</v>
      </c>
      <c r="AT179" s="46">
        <f t="shared" si="620"/>
        <v>815.05474004336293</v>
      </c>
      <c r="AU179" s="51"/>
      <c r="AV179" s="51"/>
      <c r="AW179" s="51">
        <f t="shared" si="621"/>
        <v>116920.10123393885</v>
      </c>
      <c r="AX179" s="58">
        <f t="shared" si="622"/>
        <v>927.38215694565588</v>
      </c>
      <c r="AY179" s="52"/>
      <c r="AZ179" s="52"/>
      <c r="BA179" s="52">
        <f t="shared" si="623"/>
        <v>97.56</v>
      </c>
      <c r="BB179" s="51">
        <f t="shared" si="624"/>
        <v>829.82215694565593</v>
      </c>
      <c r="BC179" s="51"/>
      <c r="BD179" s="51"/>
      <c r="BE179" s="57">
        <f t="shared" si="625"/>
        <v>107079.14548041257</v>
      </c>
      <c r="BF179" s="468">
        <f t="shared" si="626"/>
        <v>-927.38215694565588</v>
      </c>
      <c r="BG179" s="46">
        <f t="shared" si="627"/>
        <v>-1117.72</v>
      </c>
      <c r="BH179" s="46">
        <f t="shared" si="628"/>
        <v>-1011.28</v>
      </c>
      <c r="BI179" s="48"/>
      <c r="BJ179" s="12"/>
      <c r="BK179" s="45">
        <v>118</v>
      </c>
      <c r="BL179" s="46">
        <f t="shared" si="838"/>
        <v>1119.0899999999999</v>
      </c>
      <c r="BM179" s="46">
        <f t="shared" si="839"/>
        <v>107.32</v>
      </c>
      <c r="BN179" s="46">
        <f t="shared" si="840"/>
        <v>1011.77</v>
      </c>
      <c r="BO179" s="46">
        <f t="shared" si="629"/>
        <v>187.39228894121558</v>
      </c>
      <c r="BP179" s="46">
        <f t="shared" si="630"/>
        <v>824.37771105878437</v>
      </c>
      <c r="BQ179" s="51">
        <f t="shared" si="631"/>
        <v>111610.99565367056</v>
      </c>
      <c r="BR179" s="57">
        <f t="shared" si="1058"/>
        <v>119793.32039466912</v>
      </c>
      <c r="BS179" s="58">
        <f t="shared" si="632"/>
        <v>931.87333333333333</v>
      </c>
      <c r="BT179" s="52">
        <f t="shared" si="841"/>
        <v>98.54</v>
      </c>
      <c r="BU179" s="51">
        <f t="shared" si="633"/>
        <v>833.33333333333337</v>
      </c>
      <c r="BV179" s="51">
        <f t="shared" si="634"/>
        <v>101666.66666666605</v>
      </c>
      <c r="BW179" s="153">
        <f t="shared" si="1059"/>
        <v>109999.99999999933</v>
      </c>
      <c r="BX179" s="468">
        <f t="shared" si="842"/>
        <v>-931.87333333333333</v>
      </c>
      <c r="BY179" s="46">
        <f t="shared" si="843"/>
        <v>-1119.0899999999999</v>
      </c>
      <c r="BZ179" s="46">
        <f t="shared" si="635"/>
        <v>-1011.77</v>
      </c>
      <c r="CA179" s="48"/>
      <c r="CB179" s="29"/>
      <c r="CC179" s="45">
        <v>118</v>
      </c>
      <c r="CD179" s="128">
        <f t="shared" si="636"/>
        <v>1117.6300000000001</v>
      </c>
      <c r="CE179" s="46">
        <f t="shared" si="844"/>
        <v>108.7</v>
      </c>
      <c r="CF179" s="128">
        <f t="shared" si="637"/>
        <v>1008.93</v>
      </c>
      <c r="CG179" s="46">
        <f t="shared" si="845"/>
        <v>195.78074190635846</v>
      </c>
      <c r="CH179" s="46">
        <f t="shared" si="638"/>
        <v>813.14925809364149</v>
      </c>
      <c r="CI179" s="51">
        <f t="shared" si="639"/>
        <v>116655.29588572143</v>
      </c>
      <c r="CJ179" s="199">
        <f t="shared" si="1060"/>
        <v>124726.17311028748</v>
      </c>
      <c r="CK179" s="153">
        <f t="shared" si="846"/>
        <v>10000</v>
      </c>
      <c r="CL179" s="45">
        <v>118</v>
      </c>
      <c r="CM179" s="46">
        <f t="shared" si="847"/>
        <v>1117.6300000000001</v>
      </c>
      <c r="CN179" s="128">
        <f t="shared" si="640"/>
        <v>108.7</v>
      </c>
      <c r="CO179" s="128">
        <f t="shared" si="641"/>
        <v>1008.93</v>
      </c>
      <c r="CP179" s="46">
        <f t="shared" si="642"/>
        <v>195.78074190635846</v>
      </c>
      <c r="CQ179" s="46">
        <f t="shared" si="643"/>
        <v>813.14925809364149</v>
      </c>
      <c r="CR179" s="51">
        <f t="shared" si="644"/>
        <v>116655.29588572143</v>
      </c>
      <c r="CS179" s="153">
        <f t="shared" si="1061"/>
        <v>124726.17311028748</v>
      </c>
      <c r="CT179" s="58">
        <f t="shared" si="645"/>
        <v>927.86033333333398</v>
      </c>
      <c r="CU179" s="52">
        <f t="shared" si="848"/>
        <v>100.34</v>
      </c>
      <c r="CV179" s="51">
        <f t="shared" si="849"/>
        <v>827.52033333333395</v>
      </c>
      <c r="CW179" s="51">
        <f t="shared" si="646"/>
        <v>106853.08066666636</v>
      </c>
      <c r="CX179" s="57">
        <f t="shared" si="1062"/>
        <v>115128.28399999969</v>
      </c>
      <c r="CY179" s="153">
        <f t="shared" si="850"/>
        <v>10000</v>
      </c>
      <c r="CZ179" s="479">
        <f t="shared" si="647"/>
        <v>-927.86033333333398</v>
      </c>
      <c r="DA179" s="46">
        <f t="shared" si="851"/>
        <v>-1117.6300000000001</v>
      </c>
      <c r="DB179" s="46">
        <f t="shared" si="852"/>
        <v>-1008.93</v>
      </c>
      <c r="DC179" s="48"/>
      <c r="DE179" s="45">
        <v>118</v>
      </c>
      <c r="DF179" s="46">
        <f t="shared" si="648"/>
        <v>1115.0999999999999</v>
      </c>
      <c r="DG179" s="46">
        <f t="shared" si="1063"/>
        <v>103.33</v>
      </c>
      <c r="DH179" s="46">
        <f t="shared" si="649"/>
        <v>1011.77</v>
      </c>
      <c r="DI179" s="46">
        <f t="shared" si="650"/>
        <v>187.39228894121558</v>
      </c>
      <c r="DJ179" s="46">
        <f t="shared" si="651"/>
        <v>824.37771105878437</v>
      </c>
      <c r="DK179" s="51">
        <f t="shared" si="652"/>
        <v>111610.99565367056</v>
      </c>
      <c r="DL179" s="58">
        <f t="shared" si="653"/>
        <v>936.66333333333341</v>
      </c>
      <c r="DM179" s="52">
        <f t="shared" si="1064"/>
        <v>103.33</v>
      </c>
      <c r="DN179" s="51">
        <f t="shared" si="654"/>
        <v>833.33333333333337</v>
      </c>
      <c r="DO179" s="57">
        <f t="shared" si="655"/>
        <v>101666.66666666605</v>
      </c>
      <c r="DP179" s="468">
        <f t="shared" si="853"/>
        <v>-936.66333333333341</v>
      </c>
      <c r="DQ179" s="46">
        <f t="shared" si="854"/>
        <v>-1115.0999999999999</v>
      </c>
      <c r="DR179" s="47"/>
      <c r="DS179" s="46">
        <f t="shared" si="855"/>
        <v>-1011.77</v>
      </c>
      <c r="DT179" s="48"/>
      <c r="DU179" s="29"/>
      <c r="DV179" s="45">
        <v>118</v>
      </c>
      <c r="DW179" s="46">
        <f t="shared" si="856"/>
        <v>1069.8499999999999</v>
      </c>
      <c r="DX179" s="46">
        <f t="shared" si="1065"/>
        <v>58.08</v>
      </c>
      <c r="DY179" s="46">
        <f t="shared" si="857"/>
        <v>1011.77</v>
      </c>
      <c r="DZ179" s="46">
        <f t="shared" si="656"/>
        <v>187.39228894121558</v>
      </c>
      <c r="EA179" s="46">
        <f t="shared" si="657"/>
        <v>824.37771105878437</v>
      </c>
      <c r="EB179" s="51">
        <f t="shared" si="658"/>
        <v>111610.99565367056</v>
      </c>
      <c r="EC179" s="58">
        <f t="shared" si="659"/>
        <v>886.28333333333342</v>
      </c>
      <c r="ED179" s="52">
        <f t="shared" si="1066"/>
        <v>52.95</v>
      </c>
      <c r="EE179" s="51">
        <f t="shared" si="660"/>
        <v>833.33333333333337</v>
      </c>
      <c r="EF179" s="57">
        <f t="shared" si="661"/>
        <v>101666.66666666605</v>
      </c>
      <c r="EG179" s="468">
        <f t="shared" si="858"/>
        <v>-886.28333333333342</v>
      </c>
      <c r="EH179" s="46">
        <f t="shared" si="859"/>
        <v>-1069.8499999999999</v>
      </c>
      <c r="EI179" s="47"/>
      <c r="EJ179" s="46">
        <f t="shared" si="860"/>
        <v>-1011.77</v>
      </c>
      <c r="EK179" s="48"/>
      <c r="EL179" s="29"/>
      <c r="EM179" s="45">
        <v>118</v>
      </c>
      <c r="EN179" s="46">
        <f t="shared" si="1043"/>
        <v>1058.0868689014749</v>
      </c>
      <c r="EO179" s="46">
        <f t="shared" si="1067"/>
        <v>58.82</v>
      </c>
      <c r="EP179" s="128">
        <f t="shared" si="662"/>
        <v>999.26686890147482</v>
      </c>
      <c r="EQ179" s="46">
        <f t="shared" si="663"/>
        <v>189.78152293251546</v>
      </c>
      <c r="ER179" s="46">
        <f t="shared" si="664"/>
        <v>809.48534596895934</v>
      </c>
      <c r="ES179" s="51">
        <f t="shared" si="665"/>
        <v>113059.42841354031</v>
      </c>
      <c r="ET179" s="153">
        <f t="shared" si="861"/>
        <v>10000</v>
      </c>
      <c r="EU179" s="45">
        <v>118</v>
      </c>
      <c r="EV179" s="46">
        <f t="shared" si="666"/>
        <v>1058.0899999999999</v>
      </c>
      <c r="EW179" s="46">
        <f t="shared" si="1068"/>
        <v>58.82</v>
      </c>
      <c r="EX179" s="128">
        <f t="shared" si="667"/>
        <v>999.27</v>
      </c>
      <c r="EY179" s="46">
        <f t="shared" si="668"/>
        <v>189.78083136667843</v>
      </c>
      <c r="EZ179" s="46">
        <f t="shared" si="669"/>
        <v>809.48916863332158</v>
      </c>
      <c r="FA179" s="51">
        <f t="shared" si="670"/>
        <v>113059.00965137374</v>
      </c>
      <c r="FB179" s="58">
        <f t="shared" si="671"/>
        <v>874.86920833333363</v>
      </c>
      <c r="FC179" s="52">
        <f t="shared" si="1069"/>
        <v>53.769999999999996</v>
      </c>
      <c r="FD179" s="51">
        <f t="shared" si="862"/>
        <v>821.09920833333365</v>
      </c>
      <c r="FE179" s="57">
        <f t="shared" si="672"/>
        <v>103266.5534166665</v>
      </c>
      <c r="FF179" s="153">
        <f t="shared" si="863"/>
        <v>10000</v>
      </c>
      <c r="FG179" s="469">
        <f t="shared" si="673"/>
        <v>-874.86920833333363</v>
      </c>
      <c r="FH179" s="46">
        <f t="shared" si="674"/>
        <v>-1058.0899999999999</v>
      </c>
      <c r="FI179" s="46">
        <f t="shared" si="675"/>
        <v>-999.27</v>
      </c>
      <c r="FJ179" s="48"/>
      <c r="FL179" s="45">
        <v>118</v>
      </c>
      <c r="FM179" s="46">
        <f t="shared" si="864"/>
        <v>1073.6500000000001</v>
      </c>
      <c r="FN179" s="46">
        <f t="shared" si="1044"/>
        <v>61.88</v>
      </c>
      <c r="FO179" s="46">
        <f t="shared" si="865"/>
        <v>1011.77</v>
      </c>
      <c r="FP179" s="46">
        <f t="shared" si="676"/>
        <v>187.39228894121558</v>
      </c>
      <c r="FQ179" s="46">
        <f t="shared" si="677"/>
        <v>824.37771105878437</v>
      </c>
      <c r="FR179" s="51">
        <f t="shared" si="678"/>
        <v>111610.99565367056</v>
      </c>
      <c r="FS179" s="57">
        <f t="shared" si="1070"/>
        <v>119793.32039466912</v>
      </c>
      <c r="FT179" s="58">
        <f t="shared" si="679"/>
        <v>890.15333333333342</v>
      </c>
      <c r="FU179" s="241">
        <f t="shared" si="1045"/>
        <v>56.819999999999993</v>
      </c>
      <c r="FV179" s="51">
        <f t="shared" si="680"/>
        <v>833.33333333333337</v>
      </c>
      <c r="FW179" s="51">
        <f t="shared" si="681"/>
        <v>101666.66666666605</v>
      </c>
      <c r="FX179" s="153">
        <f t="shared" si="1071"/>
        <v>109999.99999999933</v>
      </c>
      <c r="FY179" s="468">
        <f t="shared" si="866"/>
        <v>-890.15333333333342</v>
      </c>
      <c r="FZ179" s="46">
        <f t="shared" si="867"/>
        <v>-1073.6500000000001</v>
      </c>
      <c r="GA179" s="46">
        <f t="shared" si="682"/>
        <v>-1011.77</v>
      </c>
      <c r="GB179" s="48"/>
      <c r="GD179" s="45">
        <v>118</v>
      </c>
      <c r="GE179" s="46">
        <f t="shared" si="1046"/>
        <v>1060.0875939185617</v>
      </c>
      <c r="GF179" s="128">
        <f t="shared" si="1072"/>
        <v>62.51</v>
      </c>
      <c r="GG179" s="128">
        <f t="shared" si="1042"/>
        <v>997.57759391856166</v>
      </c>
      <c r="GH179" s="46">
        <f t="shared" si="684"/>
        <v>189.66352291153029</v>
      </c>
      <c r="GI179" s="46">
        <f t="shared" si="685"/>
        <v>807.91407100703134</v>
      </c>
      <c r="GJ179" s="51">
        <f t="shared" si="686"/>
        <v>112990.19967591114</v>
      </c>
      <c r="GK179" s="51">
        <f t="shared" si="1073"/>
        <v>121009.11528112734</v>
      </c>
      <c r="GL179" s="153">
        <f t="shared" si="868"/>
        <v>10000</v>
      </c>
      <c r="GM179" s="45">
        <v>118</v>
      </c>
      <c r="GN179" s="46">
        <f t="shared" si="687"/>
        <v>1060.0899999999999</v>
      </c>
      <c r="GO179" s="46">
        <f t="shared" si="1047"/>
        <v>62.51</v>
      </c>
      <c r="GP179" s="128">
        <f t="shared" si="869"/>
        <v>997.58</v>
      </c>
      <c r="GQ179" s="46">
        <f t="shared" si="688"/>
        <v>189.66300533036869</v>
      </c>
      <c r="GR179" s="46">
        <f t="shared" si="689"/>
        <v>807.91699466963132</v>
      </c>
      <c r="GS179" s="51">
        <f t="shared" si="690"/>
        <v>112989.88620355158</v>
      </c>
      <c r="GT179" s="57">
        <f t="shared" si="1074"/>
        <v>121008.83082745242</v>
      </c>
      <c r="GU179" s="58">
        <f t="shared" si="691"/>
        <v>876.92633333333197</v>
      </c>
      <c r="GV179" s="52">
        <f t="shared" si="1048"/>
        <v>57.56</v>
      </c>
      <c r="GW179" s="51">
        <f t="shared" si="870"/>
        <v>819.36633333333202</v>
      </c>
      <c r="GX179" s="57">
        <f t="shared" si="692"/>
        <v>103219.73266666674</v>
      </c>
      <c r="GY179" s="57">
        <f t="shared" si="1075"/>
        <v>111413.39600000012</v>
      </c>
      <c r="GZ179" s="153">
        <f t="shared" si="871"/>
        <v>10000</v>
      </c>
      <c r="HA179" s="469">
        <f t="shared" si="693"/>
        <v>-876.92633333333197</v>
      </c>
      <c r="HB179" s="46">
        <f t="shared" si="694"/>
        <v>-1060.0899999999999</v>
      </c>
      <c r="HC179" s="46">
        <f t="shared" si="695"/>
        <v>-997.58</v>
      </c>
      <c r="HD179" s="48"/>
      <c r="HF179" s="45">
        <v>118</v>
      </c>
      <c r="HG179" s="46">
        <f t="shared" si="696"/>
        <v>1123.8775326810628</v>
      </c>
      <c r="HH179" s="46">
        <f t="shared" si="697"/>
        <v>0</v>
      </c>
      <c r="HI179" s="46">
        <f t="shared" si="698"/>
        <v>1123.8775326810628</v>
      </c>
      <c r="HJ179" s="46">
        <f t="shared" si="699"/>
        <v>208.15746812837861</v>
      </c>
      <c r="HK179" s="46">
        <f t="shared" si="700"/>
        <v>915.72006455268422</v>
      </c>
      <c r="HL179" s="51">
        <f t="shared" si="701"/>
        <v>123978.76081247449</v>
      </c>
      <c r="HM179" s="153">
        <f t="shared" si="872"/>
        <v>10000</v>
      </c>
      <c r="HN179" s="58">
        <f t="shared" si="702"/>
        <v>933.33333333333724</v>
      </c>
      <c r="HO179" s="52">
        <f t="shared" si="703"/>
        <v>0</v>
      </c>
      <c r="HP179" s="51">
        <f t="shared" si="704"/>
        <v>933.33333333333724</v>
      </c>
      <c r="HQ179" s="57">
        <f t="shared" si="705"/>
        <v>113866.66666666552</v>
      </c>
      <c r="HR179" s="153">
        <f t="shared" si="873"/>
        <v>10000</v>
      </c>
      <c r="HS179" s="468">
        <f t="shared" si="706"/>
        <v>-933.33333333333724</v>
      </c>
      <c r="HT179" s="46">
        <f t="shared" si="707"/>
        <v>-1123.8775326810628</v>
      </c>
      <c r="HU179" s="46">
        <f t="shared" si="708"/>
        <v>-1123.8775326810628</v>
      </c>
      <c r="HV179" s="48"/>
      <c r="HW179" s="29"/>
      <c r="HX179" s="45">
        <v>118</v>
      </c>
      <c r="HY179" s="128">
        <f t="shared" si="709"/>
        <v>1124.3399999999999</v>
      </c>
      <c r="HZ179" s="46">
        <f t="shared" si="710"/>
        <v>0</v>
      </c>
      <c r="IA179" s="46">
        <f t="shared" si="711"/>
        <v>1124.3399999999999</v>
      </c>
      <c r="IB179" s="46">
        <f t="shared" si="712"/>
        <v>208.24937522750801</v>
      </c>
      <c r="IC179" s="46">
        <f t="shared" si="713"/>
        <v>916.09062477249188</v>
      </c>
      <c r="ID179" s="51">
        <f t="shared" si="714"/>
        <v>124033.5345117323</v>
      </c>
      <c r="IE179" s="153">
        <f t="shared" si="874"/>
        <v>10000</v>
      </c>
      <c r="IF179" s="58">
        <f t="shared" si="715"/>
        <v>930.14625019664186</v>
      </c>
      <c r="IG179" s="52">
        <f t="shared" si="716"/>
        <v>0</v>
      </c>
      <c r="IH179" s="51">
        <f t="shared" si="717"/>
        <v>930.14625019664186</v>
      </c>
      <c r="II179" s="57">
        <f t="shared" si="875"/>
        <v>113477.84247679627</v>
      </c>
      <c r="IJ179" s="153">
        <f t="shared" si="876"/>
        <v>10000</v>
      </c>
      <c r="IK179" s="468">
        <f t="shared" si="718"/>
        <v>-930.14625019664186</v>
      </c>
      <c r="IL179" s="46">
        <f t="shared" si="719"/>
        <v>-1124.3399999999999</v>
      </c>
      <c r="IM179" s="46">
        <f t="shared" si="720"/>
        <v>-1124.3399999999999</v>
      </c>
      <c r="IN179" s="48"/>
      <c r="IO179" s="53">
        <f t="shared" si="721"/>
        <v>0</v>
      </c>
      <c r="IQ179" s="45">
        <v>118</v>
      </c>
      <c r="IR179" s="128">
        <f t="shared" si="722"/>
        <v>1126.4568749999989</v>
      </c>
      <c r="IS179" s="128">
        <f t="shared" si="723"/>
        <v>0</v>
      </c>
      <c r="IT179" s="128">
        <f t="shared" si="724"/>
        <v>1126.4568749999989</v>
      </c>
      <c r="IU179" s="46">
        <f t="shared" si="902"/>
        <v>208.64</v>
      </c>
      <c r="IV179" s="46">
        <f t="shared" si="725"/>
        <v>917.81687499999896</v>
      </c>
      <c r="IW179" s="51">
        <f t="shared" si="726"/>
        <v>124263.28875000023</v>
      </c>
      <c r="IX179" s="199">
        <f t="shared" si="877"/>
        <v>10000</v>
      </c>
      <c r="IY179" s="128">
        <f t="shared" si="727"/>
        <v>0</v>
      </c>
      <c r="IZ179" s="408">
        <f t="shared" si="728"/>
        <v>0</v>
      </c>
      <c r="JA179" s="58">
        <f t="shared" si="729"/>
        <v>931.95916666666494</v>
      </c>
      <c r="JB179" s="52">
        <f t="shared" si="730"/>
        <v>0</v>
      </c>
      <c r="JC179" s="51">
        <f t="shared" si="731"/>
        <v>931.95916666666494</v>
      </c>
      <c r="JD179" s="57">
        <f t="shared" si="732"/>
        <v>113699.01833333343</v>
      </c>
      <c r="JE179" s="280">
        <f t="shared" si="733"/>
        <v>10000</v>
      </c>
      <c r="JF179" s="280">
        <f t="shared" si="734"/>
        <v>0</v>
      </c>
      <c r="JG179" s="468">
        <f t="shared" si="735"/>
        <v>-931.95916666666494</v>
      </c>
      <c r="JH179" s="46">
        <f t="shared" si="736"/>
        <v>-1126.4568749999989</v>
      </c>
      <c r="JI179" s="46">
        <f t="shared" si="737"/>
        <v>-1126.4568749999989</v>
      </c>
      <c r="JJ179" s="48"/>
      <c r="JL179" s="45">
        <v>118</v>
      </c>
      <c r="JM179" s="46">
        <f t="shared" si="738"/>
        <v>1124.4930833333331</v>
      </c>
      <c r="JN179" s="46">
        <f t="shared" si="739"/>
        <v>0</v>
      </c>
      <c r="JO179" s="128">
        <f t="shared" si="740"/>
        <v>1124.4930833333331</v>
      </c>
      <c r="JP179" s="46">
        <f t="shared" si="878"/>
        <v>208.27</v>
      </c>
      <c r="JQ179" s="46">
        <f t="shared" si="741"/>
        <v>916.22308333333308</v>
      </c>
      <c r="JR179" s="51">
        <f t="shared" si="742"/>
        <v>124046.67616666663</v>
      </c>
      <c r="JS179" s="51">
        <f t="shared" si="1076"/>
        <v>119793.32039466912</v>
      </c>
      <c r="JT179" s="199">
        <f t="shared" si="879"/>
        <v>10000</v>
      </c>
      <c r="JU179" s="128">
        <f t="shared" si="743"/>
        <v>0</v>
      </c>
      <c r="JV179" s="408">
        <f t="shared" si="744"/>
        <v>0</v>
      </c>
      <c r="JW179" s="58">
        <f t="shared" si="745"/>
        <v>930.37233333333074</v>
      </c>
      <c r="JX179" s="52">
        <f t="shared" si="746"/>
        <v>0</v>
      </c>
      <c r="JY179" s="51">
        <f t="shared" si="747"/>
        <v>930.37233333333074</v>
      </c>
      <c r="JZ179" s="51">
        <f t="shared" si="748"/>
        <v>113505.42466666707</v>
      </c>
      <c r="KA179" s="199">
        <f t="shared" si="1077"/>
        <v>109999.99999999933</v>
      </c>
      <c r="KB179" s="128">
        <f t="shared" si="880"/>
        <v>10000</v>
      </c>
      <c r="KC179" s="204">
        <f t="shared" si="749"/>
        <v>0</v>
      </c>
      <c r="KD179" s="468">
        <f t="shared" si="881"/>
        <v>-930.37233333333074</v>
      </c>
      <c r="KE179" s="46">
        <f t="shared" si="750"/>
        <v>-1124.4930833333331</v>
      </c>
      <c r="KF179" s="46">
        <f t="shared" si="751"/>
        <v>-1124.4930833333331</v>
      </c>
      <c r="KG179" s="48"/>
      <c r="KI179" s="45">
        <v>118</v>
      </c>
      <c r="KJ179" s="46">
        <f t="shared" si="752"/>
        <v>1124.4890404061762</v>
      </c>
      <c r="KK179" s="46">
        <f t="shared" si="753"/>
        <v>0</v>
      </c>
      <c r="KL179" s="128">
        <f t="shared" si="754"/>
        <v>1124.4890404061762</v>
      </c>
      <c r="KM179" s="46">
        <f t="shared" si="755"/>
        <v>208.27072771058411</v>
      </c>
      <c r="KN179" s="46">
        <f t="shared" si="756"/>
        <v>916.21831269559209</v>
      </c>
      <c r="KO179" s="51">
        <f t="shared" si="757"/>
        <v>124046.21831365487</v>
      </c>
      <c r="KP179" s="199">
        <f t="shared" si="1078"/>
        <v>124726.17311028748</v>
      </c>
      <c r="KQ179" s="199">
        <f t="shared" si="882"/>
        <v>10000</v>
      </c>
      <c r="KR179" s="128">
        <f t="shared" si="758"/>
        <v>0</v>
      </c>
      <c r="KS179" s="408">
        <f t="shared" si="759"/>
        <v>0</v>
      </c>
      <c r="KT179" s="45">
        <v>118</v>
      </c>
      <c r="KU179" s="46">
        <f t="shared" si="883"/>
        <v>1124.49</v>
      </c>
      <c r="KV179" s="46">
        <f t="shared" si="760"/>
        <v>0</v>
      </c>
      <c r="KW179" s="128">
        <f t="shared" si="761"/>
        <v>1124.49</v>
      </c>
      <c r="KX179" s="46">
        <f t="shared" si="762"/>
        <v>208.27052128877338</v>
      </c>
      <c r="KY179" s="46">
        <f t="shared" si="763"/>
        <v>916.21947871122666</v>
      </c>
      <c r="KZ179" s="51">
        <f t="shared" si="764"/>
        <v>124046.0932945528</v>
      </c>
      <c r="LA179" s="153">
        <f t="shared" si="1079"/>
        <v>124726.17311028748</v>
      </c>
      <c r="LB179" s="58">
        <f t="shared" si="995"/>
        <v>930.59633333333579</v>
      </c>
      <c r="LC179" s="52">
        <f t="shared" si="766"/>
        <v>0</v>
      </c>
      <c r="LD179" s="51">
        <f t="shared" si="767"/>
        <v>930.59633333333579</v>
      </c>
      <c r="LE179" s="51">
        <f t="shared" si="768"/>
        <v>113532.75266666657</v>
      </c>
      <c r="LF179" s="51">
        <f t="shared" si="1080"/>
        <v>115128.28399999969</v>
      </c>
      <c r="LG179" s="128">
        <f t="shared" si="769"/>
        <v>10000</v>
      </c>
      <c r="LH179" s="204">
        <f t="shared" si="770"/>
        <v>0</v>
      </c>
      <c r="LI179" s="479">
        <f t="shared" si="771"/>
        <v>-930.59633333333579</v>
      </c>
      <c r="LJ179" s="46">
        <f t="shared" si="884"/>
        <v>-1124.49</v>
      </c>
      <c r="LK179" s="46">
        <f t="shared" si="885"/>
        <v>-1124.49</v>
      </c>
      <c r="LL179" s="48"/>
      <c r="LN179" s="45">
        <v>118</v>
      </c>
      <c r="LO179" s="46">
        <f t="shared" si="772"/>
        <v>1123.1238136873469</v>
      </c>
      <c r="LP179" s="46">
        <f t="shared" si="1049"/>
        <v>0</v>
      </c>
      <c r="LQ179" s="46">
        <f t="shared" si="773"/>
        <v>1123.1238136873469</v>
      </c>
      <c r="LR179" s="46">
        <f t="shared" si="774"/>
        <v>208.01786907701364</v>
      </c>
      <c r="LS179" s="46">
        <f t="shared" si="775"/>
        <v>915.10594461033327</v>
      </c>
      <c r="LT179" s="51">
        <f t="shared" si="776"/>
        <v>123895.61550159784</v>
      </c>
      <c r="LU179" s="199">
        <f t="shared" si="886"/>
        <v>10000</v>
      </c>
      <c r="LV179" s="58">
        <f t="shared" si="777"/>
        <v>933.33033333333128</v>
      </c>
      <c r="LW179" s="52">
        <f t="shared" si="1050"/>
        <v>0</v>
      </c>
      <c r="LX179" s="51">
        <f t="shared" si="778"/>
        <v>933.33033333333128</v>
      </c>
      <c r="LY179" s="51">
        <f t="shared" si="779"/>
        <v>113866.30066666625</v>
      </c>
      <c r="LZ179" s="46">
        <f t="shared" si="887"/>
        <v>0</v>
      </c>
      <c r="MA179" s="199">
        <f t="shared" si="888"/>
        <v>10000</v>
      </c>
      <c r="MB179" s="468">
        <f t="shared" si="780"/>
        <v>-933.33033333333128</v>
      </c>
      <c r="MC179" s="46">
        <f t="shared" si="781"/>
        <v>-1123.1238136873469</v>
      </c>
      <c r="MD179" s="46">
        <f t="shared" si="782"/>
        <v>-1123.1238136873469</v>
      </c>
      <c r="ME179" s="48"/>
      <c r="MG179" s="45">
        <v>118</v>
      </c>
      <c r="MH179" s="46">
        <f t="shared" si="783"/>
        <v>1076.608661999408</v>
      </c>
      <c r="MI179" s="46">
        <f t="shared" si="1051"/>
        <v>0</v>
      </c>
      <c r="MJ179" s="46">
        <f t="shared" si="784"/>
        <v>1076.608661999408</v>
      </c>
      <c r="MK179" s="46">
        <f t="shared" si="785"/>
        <v>199.40262771537701</v>
      </c>
      <c r="ML179" s="46">
        <f t="shared" si="786"/>
        <v>877.20603428403103</v>
      </c>
      <c r="MM179" s="51">
        <f t="shared" si="787"/>
        <v>118764.37059494217</v>
      </c>
      <c r="MN179" s="199">
        <f t="shared" si="889"/>
        <v>10000</v>
      </c>
      <c r="MO179" s="58">
        <f t="shared" si="788"/>
        <v>889.32945707741396</v>
      </c>
      <c r="MP179" s="52">
        <f t="shared" si="1052"/>
        <v>0</v>
      </c>
      <c r="MQ179" s="51">
        <f t="shared" si="789"/>
        <v>889.32945707741396</v>
      </c>
      <c r="MR179" s="57">
        <f t="shared" si="790"/>
        <v>108498.19406486506</v>
      </c>
      <c r="MS179" s="199">
        <f t="shared" si="890"/>
        <v>10000</v>
      </c>
      <c r="MT179" s="468">
        <f t="shared" si="891"/>
        <v>-889.32945707741396</v>
      </c>
      <c r="MU179" s="46">
        <f t="shared" si="791"/>
        <v>-1076.608661999408</v>
      </c>
      <c r="MV179" s="46">
        <f t="shared" si="792"/>
        <v>-1076.608661999408</v>
      </c>
      <c r="MW179" s="48"/>
      <c r="MY179" s="45">
        <v>118</v>
      </c>
      <c r="MZ179" s="46">
        <f t="shared" si="793"/>
        <v>1076.608661999408</v>
      </c>
      <c r="NA179" s="46">
        <f t="shared" si="1053"/>
        <v>0</v>
      </c>
      <c r="NB179" s="128">
        <f t="shared" si="794"/>
        <v>1076.608661999408</v>
      </c>
      <c r="NC179" s="46">
        <f t="shared" si="795"/>
        <v>199.40262771537701</v>
      </c>
      <c r="ND179" s="46">
        <f t="shared" si="796"/>
        <v>877.20603428403103</v>
      </c>
      <c r="NE179" s="51">
        <f t="shared" si="797"/>
        <v>118764.37059494217</v>
      </c>
      <c r="NF179" s="153">
        <f t="shared" si="892"/>
        <v>10000</v>
      </c>
      <c r="NG179" s="45">
        <v>118</v>
      </c>
      <c r="NH179" s="46">
        <f t="shared" si="798"/>
        <v>1076.6099999999999</v>
      </c>
      <c r="NI179" s="46">
        <f t="shared" si="1054"/>
        <v>0</v>
      </c>
      <c r="NJ179" s="128">
        <f t="shared" si="893"/>
        <v>1076.6099999999999</v>
      </c>
      <c r="NK179" s="46">
        <f t="shared" si="894"/>
        <v>199.40232186953122</v>
      </c>
      <c r="NL179" s="46">
        <f t="shared" si="799"/>
        <v>877.20767813046871</v>
      </c>
      <c r="NM179" s="51">
        <f t="shared" si="800"/>
        <v>118764.18544358827</v>
      </c>
      <c r="NN179" s="58">
        <f t="shared" si="801"/>
        <v>888.78037499999857</v>
      </c>
      <c r="NO179" s="52">
        <f t="shared" si="1055"/>
        <v>0</v>
      </c>
      <c r="NP179" s="51">
        <f t="shared" si="802"/>
        <v>888.78037499999857</v>
      </c>
      <c r="NQ179" s="57">
        <f t="shared" si="803"/>
        <v>108565.55575000017</v>
      </c>
      <c r="NR179" s="153">
        <f t="shared" si="895"/>
        <v>10000</v>
      </c>
      <c r="NS179" s="469">
        <f t="shared" si="804"/>
        <v>-888.78037499999857</v>
      </c>
      <c r="NT179" s="46">
        <f t="shared" si="805"/>
        <v>-1076.6099999999999</v>
      </c>
      <c r="NU179" s="46">
        <f t="shared" si="806"/>
        <v>-1076.6099999999999</v>
      </c>
      <c r="NV179" s="48"/>
      <c r="NX179" s="45">
        <v>118</v>
      </c>
      <c r="NY179" s="46">
        <f t="shared" si="807"/>
        <v>1076.6456011701148</v>
      </c>
      <c r="NZ179" s="46">
        <f t="shared" si="1056"/>
        <v>0</v>
      </c>
      <c r="OA179" s="46">
        <f t="shared" si="808"/>
        <v>1076.6456011701148</v>
      </c>
      <c r="OB179" s="46">
        <f t="shared" si="809"/>
        <v>199.40946935427925</v>
      </c>
      <c r="OC179" s="46">
        <f t="shared" si="810"/>
        <v>877.23613181583551</v>
      </c>
      <c r="OD179" s="51">
        <f t="shared" si="811"/>
        <v>118768.4454807517</v>
      </c>
      <c r="OE179" s="57">
        <f t="shared" si="1081"/>
        <v>119793.32039466912</v>
      </c>
      <c r="OF179" s="153">
        <f t="shared" si="896"/>
        <v>10000</v>
      </c>
      <c r="OG179" s="58">
        <f t="shared" si="812"/>
        <v>889.48383333333379</v>
      </c>
      <c r="OH179" s="241">
        <f t="shared" si="1082"/>
        <v>0</v>
      </c>
      <c r="OI179" s="51">
        <f t="shared" si="813"/>
        <v>889.48383333333379</v>
      </c>
      <c r="OJ179" s="51">
        <f t="shared" si="814"/>
        <v>108517.0276666666</v>
      </c>
      <c r="OK179" s="153">
        <f t="shared" si="1083"/>
        <v>109999.99999999933</v>
      </c>
      <c r="OL179" s="153">
        <f t="shared" si="897"/>
        <v>10000</v>
      </c>
      <c r="OM179" s="468">
        <f t="shared" si="898"/>
        <v>-889.48383333333379</v>
      </c>
      <c r="ON179" s="46">
        <f t="shared" si="899"/>
        <v>-1076.6456011701148</v>
      </c>
      <c r="OO179" s="46">
        <f t="shared" si="815"/>
        <v>-1076.6456011701148</v>
      </c>
      <c r="OP179" s="48"/>
      <c r="OR179" s="45">
        <v>118</v>
      </c>
      <c r="OS179" s="46">
        <f t="shared" si="816"/>
        <v>1076.765700416463</v>
      </c>
      <c r="OT179" s="46">
        <f t="shared" si="1057"/>
        <v>0</v>
      </c>
      <c r="OU179" s="128">
        <f t="shared" si="817"/>
        <v>1076.765700416463</v>
      </c>
      <c r="OV179" s="46">
        <f t="shared" si="818"/>
        <v>199.43171337492876</v>
      </c>
      <c r="OW179" s="46">
        <f t="shared" si="819"/>
        <v>877.33398704153421</v>
      </c>
      <c r="OX179" s="51">
        <f t="shared" si="820"/>
        <v>118781.69403791572</v>
      </c>
      <c r="OY179" s="51">
        <f t="shared" si="1084"/>
        <v>121009.11528112734</v>
      </c>
      <c r="OZ179" s="153">
        <f t="shared" si="900"/>
        <v>10000</v>
      </c>
      <c r="PA179" s="45">
        <v>118</v>
      </c>
      <c r="PB179" s="46">
        <f t="shared" si="821"/>
        <v>1076.765700416463</v>
      </c>
      <c r="PC179" s="46">
        <f t="shared" si="1085"/>
        <v>0</v>
      </c>
      <c r="PD179" s="128">
        <f t="shared" si="822"/>
        <v>1076.765700416463</v>
      </c>
      <c r="PE179" s="46">
        <f t="shared" si="823"/>
        <v>199.43171337492876</v>
      </c>
      <c r="PF179" s="46">
        <f t="shared" si="824"/>
        <v>877.33398704153421</v>
      </c>
      <c r="PG179" s="51">
        <f t="shared" si="825"/>
        <v>118781.69403791572</v>
      </c>
      <c r="PH179" s="57">
        <f t="shared" si="1086"/>
        <v>121008.83082745242</v>
      </c>
      <c r="PI179" s="688">
        <f t="shared" si="826"/>
        <v>889.6533333333341</v>
      </c>
      <c r="PJ179" s="52">
        <f t="shared" si="1087"/>
        <v>0</v>
      </c>
      <c r="PK179" s="51">
        <f t="shared" si="827"/>
        <v>889.6533333333341</v>
      </c>
      <c r="PL179" s="57">
        <f t="shared" si="828"/>
        <v>108537.70666666697</v>
      </c>
      <c r="PM179" s="57">
        <f t="shared" si="1088"/>
        <v>111413.39600000012</v>
      </c>
      <c r="PN179" s="153">
        <f t="shared" si="901"/>
        <v>10000</v>
      </c>
      <c r="PO179" s="469">
        <f t="shared" si="829"/>
        <v>-889.6533333333341</v>
      </c>
      <c r="PP179" s="46">
        <f t="shared" si="830"/>
        <v>-1076.765700416463</v>
      </c>
      <c r="PQ179" s="46">
        <f t="shared" si="831"/>
        <v>-1076.765700416463</v>
      </c>
      <c r="PR179" s="48"/>
    </row>
    <row r="180" spans="2:434" hidden="1" x14ac:dyDescent="0.3">
      <c r="B180" s="45">
        <v>119</v>
      </c>
      <c r="C180" s="46">
        <f t="shared" si="596"/>
        <v>1111.77</v>
      </c>
      <c r="D180" s="46">
        <f t="shared" si="597"/>
        <v>100</v>
      </c>
      <c r="E180" s="46">
        <f t="shared" si="598"/>
        <v>1011.77</v>
      </c>
      <c r="F180" s="46">
        <f t="shared" si="599"/>
        <v>186.01832608945094</v>
      </c>
      <c r="G180" s="46">
        <f t="shared" si="600"/>
        <v>825.75167391054902</v>
      </c>
      <c r="H180" s="51">
        <f t="shared" si="601"/>
        <v>110785.24397976001</v>
      </c>
      <c r="I180" s="58">
        <f t="shared" si="602"/>
        <v>933.33333333333337</v>
      </c>
      <c r="J180" s="52">
        <f t="shared" si="603"/>
        <v>100</v>
      </c>
      <c r="K180" s="51">
        <f t="shared" si="604"/>
        <v>833.33333333333337</v>
      </c>
      <c r="L180" s="57">
        <f t="shared" si="605"/>
        <v>100833.33333333272</v>
      </c>
      <c r="M180" s="468">
        <f t="shared" si="832"/>
        <v>-933.33333333333337</v>
      </c>
      <c r="N180" s="46">
        <f t="shared" si="833"/>
        <v>-1111.77</v>
      </c>
      <c r="O180" s="47"/>
      <c r="P180" s="46">
        <f t="shared" si="834"/>
        <v>-1011.77</v>
      </c>
      <c r="Q180" s="48"/>
      <c r="R180" s="29"/>
      <c r="S180" s="29"/>
      <c r="T180" s="45">
        <v>119</v>
      </c>
      <c r="U180" s="46">
        <f t="shared" si="606"/>
        <v>1116.03</v>
      </c>
      <c r="V180" s="46">
        <f t="shared" si="607"/>
        <v>104.26</v>
      </c>
      <c r="W180" s="46">
        <f t="shared" si="835"/>
        <v>1011.77</v>
      </c>
      <c r="X180" s="46">
        <f t="shared" si="608"/>
        <v>186.01832608945094</v>
      </c>
      <c r="Y180" s="46">
        <f t="shared" si="609"/>
        <v>825.75167391054902</v>
      </c>
      <c r="Z180" s="51">
        <f t="shared" si="610"/>
        <v>110785.24397976001</v>
      </c>
      <c r="AA180" s="58">
        <f t="shared" si="611"/>
        <v>928.29333333333341</v>
      </c>
      <c r="AB180" s="52">
        <f t="shared" si="612"/>
        <v>94.96</v>
      </c>
      <c r="AC180" s="51">
        <f t="shared" si="613"/>
        <v>833.33333333333337</v>
      </c>
      <c r="AD180" s="57">
        <f t="shared" si="614"/>
        <v>100833.33333333272</v>
      </c>
      <c r="AE180" s="468">
        <f t="shared" si="836"/>
        <v>-928.29333333333341</v>
      </c>
      <c r="AF180" s="46">
        <f t="shared" si="615"/>
        <v>-1116.03</v>
      </c>
      <c r="AG180" s="47"/>
      <c r="AH180" s="46">
        <f t="shared" si="837"/>
        <v>-1011.77</v>
      </c>
      <c r="AI180" s="48"/>
      <c r="AJ180" s="29"/>
      <c r="AK180" s="45">
        <v>119</v>
      </c>
      <c r="AL180" s="46">
        <f t="shared" si="616"/>
        <v>1117.72</v>
      </c>
      <c r="AM180" s="46"/>
      <c r="AN180" s="46"/>
      <c r="AO180" s="46">
        <f t="shared" si="617"/>
        <v>105.7</v>
      </c>
      <c r="AP180" s="128">
        <f t="shared" si="618"/>
        <v>1012.02</v>
      </c>
      <c r="AQ180" s="128"/>
      <c r="AR180" s="128"/>
      <c r="AS180" s="46">
        <f t="shared" si="619"/>
        <v>194.86683538989811</v>
      </c>
      <c r="AT180" s="46">
        <f t="shared" si="620"/>
        <v>817.15316461010184</v>
      </c>
      <c r="AU180" s="51"/>
      <c r="AV180" s="51"/>
      <c r="AW180" s="51">
        <f t="shared" si="621"/>
        <v>116102.94806932875</v>
      </c>
      <c r="AX180" s="58">
        <f t="shared" si="622"/>
        <v>927.38215694565588</v>
      </c>
      <c r="AY180" s="52"/>
      <c r="AZ180" s="52"/>
      <c r="BA180" s="52">
        <f t="shared" si="623"/>
        <v>96.8</v>
      </c>
      <c r="BB180" s="51">
        <f t="shared" si="624"/>
        <v>830.58215694565592</v>
      </c>
      <c r="BC180" s="51"/>
      <c r="BD180" s="51"/>
      <c r="BE180" s="57">
        <f t="shared" si="625"/>
        <v>106248.56332346691</v>
      </c>
      <c r="BF180" s="468">
        <f t="shared" si="626"/>
        <v>-927.38215694565588</v>
      </c>
      <c r="BG180" s="46">
        <f t="shared" si="627"/>
        <v>-1117.72</v>
      </c>
      <c r="BH180" s="46">
        <f t="shared" si="628"/>
        <v>-1012.02</v>
      </c>
      <c r="BI180" s="48"/>
      <c r="BJ180" s="12"/>
      <c r="BK180" s="45">
        <v>119</v>
      </c>
      <c r="BL180" s="46">
        <f t="shared" si="838"/>
        <v>1119.0899999999999</v>
      </c>
      <c r="BM180" s="46">
        <f t="shared" si="839"/>
        <v>107.32</v>
      </c>
      <c r="BN180" s="46">
        <f t="shared" si="840"/>
        <v>1011.77</v>
      </c>
      <c r="BO180" s="46">
        <f t="shared" si="629"/>
        <v>186.01832608945094</v>
      </c>
      <c r="BP180" s="46">
        <f t="shared" si="630"/>
        <v>825.75167391054902</v>
      </c>
      <c r="BQ180" s="51">
        <f t="shared" si="631"/>
        <v>110785.24397976001</v>
      </c>
      <c r="BR180" s="57">
        <f t="shared" si="1058"/>
        <v>119793.32039466912</v>
      </c>
      <c r="BS180" s="58">
        <f t="shared" si="632"/>
        <v>931.87333333333333</v>
      </c>
      <c r="BT180" s="52">
        <f t="shared" si="841"/>
        <v>98.54</v>
      </c>
      <c r="BU180" s="51">
        <f t="shared" si="633"/>
        <v>833.33333333333337</v>
      </c>
      <c r="BV180" s="51">
        <f t="shared" si="634"/>
        <v>100833.33333333272</v>
      </c>
      <c r="BW180" s="153">
        <f t="shared" si="1059"/>
        <v>109999.99999999933</v>
      </c>
      <c r="BX180" s="468">
        <f t="shared" si="842"/>
        <v>-931.87333333333333</v>
      </c>
      <c r="BY180" s="46">
        <f t="shared" si="843"/>
        <v>-1119.0899999999999</v>
      </c>
      <c r="BZ180" s="46">
        <f t="shared" si="635"/>
        <v>-1011.77</v>
      </c>
      <c r="CA180" s="48"/>
      <c r="CB180" s="29"/>
      <c r="CC180" s="45">
        <v>119</v>
      </c>
      <c r="CD180" s="128">
        <f t="shared" si="636"/>
        <v>1117.6300000000001</v>
      </c>
      <c r="CE180" s="46">
        <f t="shared" si="844"/>
        <v>108.7</v>
      </c>
      <c r="CF180" s="128">
        <f t="shared" si="637"/>
        <v>1008.93</v>
      </c>
      <c r="CG180" s="46">
        <f t="shared" si="845"/>
        <v>194.42549314286904</v>
      </c>
      <c r="CH180" s="46">
        <f t="shared" si="638"/>
        <v>814.50450685713088</v>
      </c>
      <c r="CI180" s="51">
        <f t="shared" si="639"/>
        <v>115840.79137886429</v>
      </c>
      <c r="CJ180" s="199">
        <f t="shared" si="1060"/>
        <v>124726.17311028748</v>
      </c>
      <c r="CK180" s="153">
        <f t="shared" si="846"/>
        <v>10000</v>
      </c>
      <c r="CL180" s="45">
        <v>119</v>
      </c>
      <c r="CM180" s="46">
        <f t="shared" si="847"/>
        <v>1117.6300000000001</v>
      </c>
      <c r="CN180" s="128">
        <f t="shared" si="640"/>
        <v>108.7</v>
      </c>
      <c r="CO180" s="128">
        <f t="shared" si="641"/>
        <v>1008.93</v>
      </c>
      <c r="CP180" s="46">
        <f t="shared" si="642"/>
        <v>194.42549314286904</v>
      </c>
      <c r="CQ180" s="46">
        <f t="shared" si="643"/>
        <v>814.50450685713088</v>
      </c>
      <c r="CR180" s="51">
        <f t="shared" si="644"/>
        <v>115840.79137886429</v>
      </c>
      <c r="CS180" s="153">
        <f t="shared" si="1061"/>
        <v>124726.17311028748</v>
      </c>
      <c r="CT180" s="58">
        <f t="shared" si="645"/>
        <v>927.86033333333398</v>
      </c>
      <c r="CU180" s="52">
        <f t="shared" si="848"/>
        <v>100.34</v>
      </c>
      <c r="CV180" s="51">
        <f t="shared" si="849"/>
        <v>827.52033333333395</v>
      </c>
      <c r="CW180" s="51">
        <f t="shared" si="646"/>
        <v>106025.56033333302</v>
      </c>
      <c r="CX180" s="57">
        <f t="shared" si="1062"/>
        <v>115128.28399999969</v>
      </c>
      <c r="CY180" s="153">
        <f t="shared" si="850"/>
        <v>10000</v>
      </c>
      <c r="CZ180" s="479">
        <f t="shared" si="647"/>
        <v>-927.86033333333398</v>
      </c>
      <c r="DA180" s="46">
        <f t="shared" si="851"/>
        <v>-1117.6300000000001</v>
      </c>
      <c r="DB180" s="46">
        <f t="shared" si="852"/>
        <v>-1008.93</v>
      </c>
      <c r="DC180" s="48"/>
      <c r="DE180" s="45">
        <v>119</v>
      </c>
      <c r="DF180" s="46">
        <f t="shared" si="648"/>
        <v>1115.0999999999999</v>
      </c>
      <c r="DG180" s="46">
        <f t="shared" si="1063"/>
        <v>103.33</v>
      </c>
      <c r="DH180" s="46">
        <f t="shared" si="649"/>
        <v>1011.77</v>
      </c>
      <c r="DI180" s="46">
        <f t="shared" si="650"/>
        <v>186.01832608945094</v>
      </c>
      <c r="DJ180" s="46">
        <f t="shared" si="651"/>
        <v>825.75167391054902</v>
      </c>
      <c r="DK180" s="51">
        <f t="shared" si="652"/>
        <v>110785.24397976001</v>
      </c>
      <c r="DL180" s="58">
        <f t="shared" si="653"/>
        <v>936.66333333333341</v>
      </c>
      <c r="DM180" s="52">
        <f t="shared" si="1064"/>
        <v>103.33</v>
      </c>
      <c r="DN180" s="51">
        <f t="shared" si="654"/>
        <v>833.33333333333337</v>
      </c>
      <c r="DO180" s="57">
        <f t="shared" si="655"/>
        <v>100833.33333333272</v>
      </c>
      <c r="DP180" s="468">
        <f t="shared" si="853"/>
        <v>-936.66333333333341</v>
      </c>
      <c r="DQ180" s="46">
        <f t="shared" si="854"/>
        <v>-1115.0999999999999</v>
      </c>
      <c r="DR180" s="47"/>
      <c r="DS180" s="46">
        <f t="shared" si="855"/>
        <v>-1011.77</v>
      </c>
      <c r="DT180" s="48"/>
      <c r="DU180" s="29"/>
      <c r="DV180" s="45">
        <v>119</v>
      </c>
      <c r="DW180" s="46">
        <f t="shared" si="856"/>
        <v>1069.43</v>
      </c>
      <c r="DX180" s="46">
        <f t="shared" si="1065"/>
        <v>57.66</v>
      </c>
      <c r="DY180" s="46">
        <f t="shared" si="857"/>
        <v>1011.77</v>
      </c>
      <c r="DZ180" s="46">
        <f t="shared" si="656"/>
        <v>186.01832608945094</v>
      </c>
      <c r="EA180" s="46">
        <f t="shared" si="657"/>
        <v>825.75167391054902</v>
      </c>
      <c r="EB180" s="51">
        <f t="shared" si="658"/>
        <v>110785.24397976001</v>
      </c>
      <c r="EC180" s="58">
        <f t="shared" si="659"/>
        <v>885.85333333333335</v>
      </c>
      <c r="ED180" s="52">
        <f t="shared" si="1066"/>
        <v>52.519999999999996</v>
      </c>
      <c r="EE180" s="51">
        <f t="shared" si="660"/>
        <v>833.33333333333337</v>
      </c>
      <c r="EF180" s="57">
        <f t="shared" si="661"/>
        <v>100833.33333333272</v>
      </c>
      <c r="EG180" s="468">
        <f t="shared" si="858"/>
        <v>-885.85333333333335</v>
      </c>
      <c r="EH180" s="46">
        <f t="shared" si="859"/>
        <v>-1069.43</v>
      </c>
      <c r="EI180" s="47"/>
      <c r="EJ180" s="46">
        <f t="shared" si="860"/>
        <v>-1011.77</v>
      </c>
      <c r="EK180" s="48"/>
      <c r="EL180" s="29"/>
      <c r="EM180" s="45">
        <v>119</v>
      </c>
      <c r="EN180" s="46">
        <f t="shared" si="1043"/>
        <v>1058.0868689014749</v>
      </c>
      <c r="EO180" s="46">
        <f t="shared" si="1067"/>
        <v>58.400000000000006</v>
      </c>
      <c r="EP180" s="128">
        <f t="shared" si="662"/>
        <v>999.6868689014749</v>
      </c>
      <c r="EQ180" s="46">
        <f t="shared" si="663"/>
        <v>188.43238068923384</v>
      </c>
      <c r="ER180" s="46">
        <f t="shared" si="664"/>
        <v>811.25448821224109</v>
      </c>
      <c r="ES180" s="51">
        <f t="shared" si="665"/>
        <v>112248.17392532807</v>
      </c>
      <c r="ET180" s="153">
        <f t="shared" si="861"/>
        <v>10000</v>
      </c>
      <c r="EU180" s="45">
        <v>119</v>
      </c>
      <c r="EV180" s="46">
        <f t="shared" si="666"/>
        <v>1058.0899999999999</v>
      </c>
      <c r="EW180" s="46">
        <f t="shared" si="1068"/>
        <v>58.400000000000006</v>
      </c>
      <c r="EX180" s="128">
        <f t="shared" si="667"/>
        <v>999.69</v>
      </c>
      <c r="EY180" s="46">
        <f t="shared" si="668"/>
        <v>188.43168275228956</v>
      </c>
      <c r="EZ180" s="46">
        <f t="shared" si="669"/>
        <v>811.25831724771047</v>
      </c>
      <c r="FA180" s="51">
        <f t="shared" si="670"/>
        <v>112247.75133412602</v>
      </c>
      <c r="FB180" s="58">
        <f t="shared" si="671"/>
        <v>874.86920833333363</v>
      </c>
      <c r="FC180" s="52">
        <f t="shared" si="1069"/>
        <v>53.34</v>
      </c>
      <c r="FD180" s="51">
        <f t="shared" si="862"/>
        <v>821.5292083333336</v>
      </c>
      <c r="FE180" s="57">
        <f t="shared" si="672"/>
        <v>102445.02420833317</v>
      </c>
      <c r="FF180" s="153">
        <f t="shared" si="863"/>
        <v>10000</v>
      </c>
      <c r="FG180" s="469">
        <f t="shared" si="673"/>
        <v>-874.86920833333363</v>
      </c>
      <c r="FH180" s="46">
        <f t="shared" si="674"/>
        <v>-1058.0899999999999</v>
      </c>
      <c r="FI180" s="46">
        <f t="shared" si="675"/>
        <v>-999.69</v>
      </c>
      <c r="FJ180" s="48"/>
      <c r="FL180" s="45">
        <v>119</v>
      </c>
      <c r="FM180" s="46">
        <f t="shared" si="864"/>
        <v>1073.6500000000001</v>
      </c>
      <c r="FN180" s="46">
        <f t="shared" si="1044"/>
        <v>61.88</v>
      </c>
      <c r="FO180" s="46">
        <f t="shared" si="865"/>
        <v>1011.77</v>
      </c>
      <c r="FP180" s="46">
        <f t="shared" si="676"/>
        <v>186.01832608945094</v>
      </c>
      <c r="FQ180" s="46">
        <f t="shared" si="677"/>
        <v>825.75167391054902</v>
      </c>
      <c r="FR180" s="51">
        <f t="shared" si="678"/>
        <v>110785.24397976001</v>
      </c>
      <c r="FS180" s="57">
        <f t="shared" si="1070"/>
        <v>119793.32039466912</v>
      </c>
      <c r="FT180" s="58">
        <f t="shared" si="679"/>
        <v>890.15333333333342</v>
      </c>
      <c r="FU180" s="241">
        <f t="shared" si="1045"/>
        <v>56.819999999999993</v>
      </c>
      <c r="FV180" s="51">
        <f t="shared" si="680"/>
        <v>833.33333333333337</v>
      </c>
      <c r="FW180" s="51">
        <f t="shared" si="681"/>
        <v>100833.33333333272</v>
      </c>
      <c r="FX180" s="153">
        <f t="shared" si="1071"/>
        <v>109999.99999999933</v>
      </c>
      <c r="FY180" s="468">
        <f t="shared" si="866"/>
        <v>-890.15333333333342</v>
      </c>
      <c r="FZ180" s="46">
        <f t="shared" si="867"/>
        <v>-1073.6500000000001</v>
      </c>
      <c r="GA180" s="46">
        <f t="shared" si="682"/>
        <v>-1011.77</v>
      </c>
      <c r="GB180" s="48"/>
      <c r="GD180" s="45">
        <v>119</v>
      </c>
      <c r="GE180" s="46">
        <f t="shared" si="1046"/>
        <v>1060.0875939185617</v>
      </c>
      <c r="GF180" s="128">
        <f t="shared" si="1072"/>
        <v>62.51</v>
      </c>
      <c r="GG180" s="128">
        <f t="shared" si="1042"/>
        <v>997.57759391856166</v>
      </c>
      <c r="GH180" s="46">
        <f t="shared" si="684"/>
        <v>188.3169994598519</v>
      </c>
      <c r="GI180" s="46">
        <f t="shared" si="685"/>
        <v>809.26059445870976</v>
      </c>
      <c r="GJ180" s="51">
        <f t="shared" si="686"/>
        <v>112180.93908145242</v>
      </c>
      <c r="GK180" s="51">
        <f t="shared" si="1073"/>
        <v>121009.11528112734</v>
      </c>
      <c r="GL180" s="153">
        <f t="shared" si="868"/>
        <v>10000</v>
      </c>
      <c r="GM180" s="45">
        <v>119</v>
      </c>
      <c r="GN180" s="46">
        <f t="shared" si="687"/>
        <v>1060.0899999999999</v>
      </c>
      <c r="GO180" s="46">
        <f t="shared" si="1047"/>
        <v>62.51</v>
      </c>
      <c r="GP180" s="128">
        <f t="shared" si="869"/>
        <v>997.58</v>
      </c>
      <c r="GQ180" s="46">
        <f t="shared" si="688"/>
        <v>188.3164770059193</v>
      </c>
      <c r="GR180" s="46">
        <f t="shared" si="689"/>
        <v>809.26352299408074</v>
      </c>
      <c r="GS180" s="51">
        <f t="shared" si="690"/>
        <v>112180.6226805575</v>
      </c>
      <c r="GT180" s="57">
        <f t="shared" si="1074"/>
        <v>121008.83082745242</v>
      </c>
      <c r="GU180" s="58">
        <f t="shared" si="691"/>
        <v>876.92633333333197</v>
      </c>
      <c r="GV180" s="52">
        <f t="shared" si="1048"/>
        <v>57.56</v>
      </c>
      <c r="GW180" s="51">
        <f t="shared" si="870"/>
        <v>819.36633333333202</v>
      </c>
      <c r="GX180" s="57">
        <f t="shared" si="692"/>
        <v>102400.3663333334</v>
      </c>
      <c r="GY180" s="57">
        <f t="shared" si="1075"/>
        <v>111413.39600000012</v>
      </c>
      <c r="GZ180" s="153">
        <f t="shared" si="871"/>
        <v>10000</v>
      </c>
      <c r="HA180" s="469">
        <f t="shared" si="693"/>
        <v>-876.92633333333197</v>
      </c>
      <c r="HB180" s="46">
        <f t="shared" si="694"/>
        <v>-1060.0899999999999</v>
      </c>
      <c r="HC180" s="46">
        <f t="shared" si="695"/>
        <v>-997.58</v>
      </c>
      <c r="HD180" s="48"/>
      <c r="HF180" s="45">
        <v>119</v>
      </c>
      <c r="HG180" s="46">
        <f t="shared" si="696"/>
        <v>1123.8775326810628</v>
      </c>
      <c r="HH180" s="46">
        <f t="shared" si="697"/>
        <v>0</v>
      </c>
      <c r="HI180" s="46">
        <f t="shared" si="698"/>
        <v>1123.8775326810628</v>
      </c>
      <c r="HJ180" s="46">
        <f t="shared" si="699"/>
        <v>206.6312680207908</v>
      </c>
      <c r="HK180" s="46">
        <f t="shared" si="700"/>
        <v>917.246264660272</v>
      </c>
      <c r="HL180" s="51">
        <f t="shared" si="701"/>
        <v>123061.51454781422</v>
      </c>
      <c r="HM180" s="153">
        <f t="shared" si="872"/>
        <v>10000</v>
      </c>
      <c r="HN180" s="58">
        <f t="shared" si="702"/>
        <v>933.33333333333724</v>
      </c>
      <c r="HO180" s="52">
        <f t="shared" si="703"/>
        <v>0</v>
      </c>
      <c r="HP180" s="51">
        <f t="shared" si="704"/>
        <v>933.33333333333724</v>
      </c>
      <c r="HQ180" s="57">
        <f t="shared" si="705"/>
        <v>112933.33333333218</v>
      </c>
      <c r="HR180" s="153">
        <f t="shared" si="873"/>
        <v>10000</v>
      </c>
      <c r="HS180" s="468">
        <f t="shared" si="706"/>
        <v>-933.33333333333724</v>
      </c>
      <c r="HT180" s="46">
        <f t="shared" si="707"/>
        <v>-1123.8775326810628</v>
      </c>
      <c r="HU180" s="46">
        <f t="shared" si="708"/>
        <v>-1123.8775326810628</v>
      </c>
      <c r="HV180" s="48"/>
      <c r="HW180" s="29"/>
      <c r="HX180" s="45">
        <v>119</v>
      </c>
      <c r="HY180" s="128">
        <f t="shared" si="709"/>
        <v>1124.3399999999999</v>
      </c>
      <c r="HZ180" s="46">
        <f t="shared" si="710"/>
        <v>0</v>
      </c>
      <c r="IA180" s="46">
        <f t="shared" si="711"/>
        <v>1124.3399999999999</v>
      </c>
      <c r="IB180" s="46">
        <f t="shared" si="712"/>
        <v>206.72255751955382</v>
      </c>
      <c r="IC180" s="46">
        <f t="shared" si="713"/>
        <v>917.61744248044613</v>
      </c>
      <c r="ID180" s="51">
        <f t="shared" si="714"/>
        <v>123115.91706925185</v>
      </c>
      <c r="IE180" s="153">
        <f t="shared" si="874"/>
        <v>10000</v>
      </c>
      <c r="IF180" s="58">
        <f t="shared" si="715"/>
        <v>930.14625019664186</v>
      </c>
      <c r="IG180" s="52">
        <f t="shared" si="716"/>
        <v>0</v>
      </c>
      <c r="IH180" s="51">
        <f t="shared" si="717"/>
        <v>930.14625019664186</v>
      </c>
      <c r="II180" s="57">
        <f t="shared" si="875"/>
        <v>112547.69622659963</v>
      </c>
      <c r="IJ180" s="153">
        <f t="shared" si="876"/>
        <v>10000</v>
      </c>
      <c r="IK180" s="468">
        <f t="shared" si="718"/>
        <v>-930.14625019664186</v>
      </c>
      <c r="IL180" s="46">
        <f t="shared" si="719"/>
        <v>-1124.3399999999999</v>
      </c>
      <c r="IM180" s="46">
        <f t="shared" si="720"/>
        <v>-1124.3399999999999</v>
      </c>
      <c r="IN180" s="48"/>
      <c r="IO180" s="53">
        <f t="shared" si="721"/>
        <v>0</v>
      </c>
      <c r="IQ180" s="45">
        <v>119</v>
      </c>
      <c r="IR180" s="128">
        <f t="shared" si="722"/>
        <v>1126.4568749999989</v>
      </c>
      <c r="IS180" s="128">
        <f t="shared" si="723"/>
        <v>0</v>
      </c>
      <c r="IT180" s="128">
        <f t="shared" si="724"/>
        <v>1126.4568749999989</v>
      </c>
      <c r="IU180" s="46">
        <f t="shared" si="902"/>
        <v>207.11</v>
      </c>
      <c r="IV180" s="46">
        <f t="shared" si="725"/>
        <v>919.34687499999893</v>
      </c>
      <c r="IW180" s="51">
        <f t="shared" si="726"/>
        <v>123343.94187500022</v>
      </c>
      <c r="IX180" s="199">
        <f t="shared" si="877"/>
        <v>10000</v>
      </c>
      <c r="IY180" s="128">
        <f t="shared" si="727"/>
        <v>0</v>
      </c>
      <c r="IZ180" s="408">
        <f t="shared" si="728"/>
        <v>0</v>
      </c>
      <c r="JA180" s="58">
        <f t="shared" si="729"/>
        <v>931.95916666666494</v>
      </c>
      <c r="JB180" s="52">
        <f t="shared" si="730"/>
        <v>0</v>
      </c>
      <c r="JC180" s="51">
        <f t="shared" si="731"/>
        <v>931.95916666666494</v>
      </c>
      <c r="JD180" s="57">
        <f t="shared" si="732"/>
        <v>112767.05916666676</v>
      </c>
      <c r="JE180" s="280">
        <f t="shared" si="733"/>
        <v>10000</v>
      </c>
      <c r="JF180" s="280">
        <f t="shared" si="734"/>
        <v>0</v>
      </c>
      <c r="JG180" s="468">
        <f t="shared" si="735"/>
        <v>-931.95916666666494</v>
      </c>
      <c r="JH180" s="46">
        <f t="shared" si="736"/>
        <v>-1126.4568749999989</v>
      </c>
      <c r="JI180" s="46">
        <f t="shared" si="737"/>
        <v>-1126.4568749999989</v>
      </c>
      <c r="JJ180" s="48"/>
      <c r="JL180" s="45">
        <v>119</v>
      </c>
      <c r="JM180" s="46">
        <f t="shared" si="738"/>
        <v>1124.4930833333331</v>
      </c>
      <c r="JN180" s="46">
        <f t="shared" si="739"/>
        <v>0</v>
      </c>
      <c r="JO180" s="128">
        <f t="shared" si="740"/>
        <v>1124.4930833333331</v>
      </c>
      <c r="JP180" s="46">
        <f t="shared" si="878"/>
        <v>206.74</v>
      </c>
      <c r="JQ180" s="46">
        <f t="shared" si="741"/>
        <v>917.75308333333305</v>
      </c>
      <c r="JR180" s="51">
        <f t="shared" si="742"/>
        <v>123128.9230833333</v>
      </c>
      <c r="JS180" s="51">
        <f t="shared" si="1076"/>
        <v>119793.32039466912</v>
      </c>
      <c r="JT180" s="199">
        <f t="shared" si="879"/>
        <v>10000</v>
      </c>
      <c r="JU180" s="128">
        <f t="shared" si="743"/>
        <v>0</v>
      </c>
      <c r="JV180" s="408">
        <f t="shared" si="744"/>
        <v>0</v>
      </c>
      <c r="JW180" s="58">
        <f t="shared" si="745"/>
        <v>930.37233333333074</v>
      </c>
      <c r="JX180" s="52">
        <f t="shared" si="746"/>
        <v>0</v>
      </c>
      <c r="JY180" s="51">
        <f t="shared" si="747"/>
        <v>930.37233333333074</v>
      </c>
      <c r="JZ180" s="51">
        <f t="shared" si="748"/>
        <v>112575.05233333373</v>
      </c>
      <c r="KA180" s="199">
        <f t="shared" si="1077"/>
        <v>109999.99999999933</v>
      </c>
      <c r="KB180" s="128">
        <f t="shared" si="880"/>
        <v>10000</v>
      </c>
      <c r="KC180" s="204">
        <f t="shared" si="749"/>
        <v>0</v>
      </c>
      <c r="KD180" s="468">
        <f t="shared" si="881"/>
        <v>-930.37233333333074</v>
      </c>
      <c r="KE180" s="46">
        <f t="shared" si="750"/>
        <v>-1124.4930833333331</v>
      </c>
      <c r="KF180" s="46">
        <f t="shared" si="751"/>
        <v>-1124.4930833333331</v>
      </c>
      <c r="KG180" s="48"/>
      <c r="KI180" s="45">
        <v>119</v>
      </c>
      <c r="KJ180" s="46">
        <f t="shared" si="752"/>
        <v>1124.4890404061762</v>
      </c>
      <c r="KK180" s="46">
        <f t="shared" si="753"/>
        <v>0</v>
      </c>
      <c r="KL180" s="128">
        <f t="shared" si="754"/>
        <v>1124.4890404061762</v>
      </c>
      <c r="KM180" s="46">
        <f t="shared" si="755"/>
        <v>206.74369718942478</v>
      </c>
      <c r="KN180" s="46">
        <f t="shared" si="756"/>
        <v>917.74534321675139</v>
      </c>
      <c r="KO180" s="51">
        <f t="shared" si="757"/>
        <v>123128.47297043812</v>
      </c>
      <c r="KP180" s="199">
        <f t="shared" si="1078"/>
        <v>124726.17311028748</v>
      </c>
      <c r="KQ180" s="199">
        <f t="shared" si="882"/>
        <v>10000</v>
      </c>
      <c r="KR180" s="128">
        <f t="shared" si="758"/>
        <v>0</v>
      </c>
      <c r="KS180" s="408">
        <f t="shared" si="759"/>
        <v>0</v>
      </c>
      <c r="KT180" s="45">
        <v>119</v>
      </c>
      <c r="KU180" s="46">
        <f t="shared" si="883"/>
        <v>1124.49</v>
      </c>
      <c r="KV180" s="46">
        <f t="shared" si="760"/>
        <v>0</v>
      </c>
      <c r="KW180" s="128">
        <f t="shared" si="761"/>
        <v>1124.49</v>
      </c>
      <c r="KX180" s="46">
        <f t="shared" si="762"/>
        <v>206.74348882425468</v>
      </c>
      <c r="KY180" s="46">
        <f t="shared" si="763"/>
        <v>917.74651117574535</v>
      </c>
      <c r="KZ180" s="51">
        <f t="shared" si="764"/>
        <v>123128.34678337706</v>
      </c>
      <c r="LA180" s="153">
        <f t="shared" si="1079"/>
        <v>124726.17311028748</v>
      </c>
      <c r="LB180" s="58">
        <f t="shared" si="995"/>
        <v>930.59633333333579</v>
      </c>
      <c r="LC180" s="52">
        <f t="shared" si="766"/>
        <v>0</v>
      </c>
      <c r="LD180" s="51">
        <f t="shared" si="767"/>
        <v>930.59633333333579</v>
      </c>
      <c r="LE180" s="51">
        <f t="shared" si="768"/>
        <v>112602.15633333323</v>
      </c>
      <c r="LF180" s="51">
        <f t="shared" si="1080"/>
        <v>115128.28399999969</v>
      </c>
      <c r="LG180" s="128">
        <f t="shared" si="769"/>
        <v>10000</v>
      </c>
      <c r="LH180" s="204">
        <f t="shared" si="770"/>
        <v>0</v>
      </c>
      <c r="LI180" s="479">
        <f t="shared" si="771"/>
        <v>-930.59633333333579</v>
      </c>
      <c r="LJ180" s="46">
        <f t="shared" si="884"/>
        <v>-1124.49</v>
      </c>
      <c r="LK180" s="46">
        <f t="shared" si="885"/>
        <v>-1124.49</v>
      </c>
      <c r="LL180" s="48"/>
      <c r="LN180" s="45">
        <v>119</v>
      </c>
      <c r="LO180" s="46">
        <f t="shared" si="772"/>
        <v>1123.1238136873469</v>
      </c>
      <c r="LP180" s="46">
        <f t="shared" si="1049"/>
        <v>0</v>
      </c>
      <c r="LQ180" s="46">
        <f t="shared" si="773"/>
        <v>1123.1238136873469</v>
      </c>
      <c r="LR180" s="46">
        <f t="shared" si="774"/>
        <v>206.49269250266309</v>
      </c>
      <c r="LS180" s="46">
        <f t="shared" si="775"/>
        <v>916.63112118468382</v>
      </c>
      <c r="LT180" s="51">
        <f t="shared" si="776"/>
        <v>122978.98438041317</v>
      </c>
      <c r="LU180" s="199">
        <f t="shared" si="886"/>
        <v>10000</v>
      </c>
      <c r="LV180" s="58">
        <f t="shared" si="777"/>
        <v>933.33033333333128</v>
      </c>
      <c r="LW180" s="52">
        <f t="shared" si="1050"/>
        <v>0</v>
      </c>
      <c r="LX180" s="51">
        <f t="shared" si="778"/>
        <v>933.33033333333128</v>
      </c>
      <c r="LY180" s="51">
        <f t="shared" si="779"/>
        <v>112932.97033333292</v>
      </c>
      <c r="LZ180" s="46">
        <f t="shared" si="887"/>
        <v>0</v>
      </c>
      <c r="MA180" s="199">
        <f t="shared" si="888"/>
        <v>10000</v>
      </c>
      <c r="MB180" s="468">
        <f t="shared" si="780"/>
        <v>-933.33033333333128</v>
      </c>
      <c r="MC180" s="46">
        <f t="shared" si="781"/>
        <v>-1123.1238136873469</v>
      </c>
      <c r="MD180" s="46">
        <f t="shared" si="782"/>
        <v>-1123.1238136873469</v>
      </c>
      <c r="ME180" s="48"/>
      <c r="MG180" s="45">
        <v>119</v>
      </c>
      <c r="MH180" s="46">
        <f t="shared" si="783"/>
        <v>1076.608661999408</v>
      </c>
      <c r="MI180" s="46">
        <f t="shared" si="1051"/>
        <v>0</v>
      </c>
      <c r="MJ180" s="46">
        <f t="shared" si="784"/>
        <v>1076.608661999408</v>
      </c>
      <c r="MK180" s="46">
        <f t="shared" si="785"/>
        <v>197.94061765823696</v>
      </c>
      <c r="ML180" s="46">
        <f t="shared" si="786"/>
        <v>878.66804434117103</v>
      </c>
      <c r="MM180" s="51">
        <f t="shared" si="787"/>
        <v>117885.702550601</v>
      </c>
      <c r="MN180" s="199">
        <f t="shared" si="889"/>
        <v>10000</v>
      </c>
      <c r="MO180" s="58">
        <f t="shared" si="788"/>
        <v>889.32945707741396</v>
      </c>
      <c r="MP180" s="52">
        <f t="shared" si="1052"/>
        <v>0</v>
      </c>
      <c r="MQ180" s="51">
        <f t="shared" si="789"/>
        <v>889.32945707741396</v>
      </c>
      <c r="MR180" s="57">
        <f t="shared" si="790"/>
        <v>107608.86460778765</v>
      </c>
      <c r="MS180" s="199">
        <f t="shared" si="890"/>
        <v>10000</v>
      </c>
      <c r="MT180" s="468">
        <f t="shared" si="891"/>
        <v>-889.32945707741396</v>
      </c>
      <c r="MU180" s="46">
        <f t="shared" si="791"/>
        <v>-1076.608661999408</v>
      </c>
      <c r="MV180" s="46">
        <f t="shared" si="792"/>
        <v>-1076.608661999408</v>
      </c>
      <c r="MW180" s="48"/>
      <c r="MY180" s="45">
        <v>119</v>
      </c>
      <c r="MZ180" s="46">
        <f t="shared" si="793"/>
        <v>1076.608661999408</v>
      </c>
      <c r="NA180" s="46">
        <f t="shared" si="1053"/>
        <v>0</v>
      </c>
      <c r="NB180" s="128">
        <f t="shared" si="794"/>
        <v>1076.608661999408</v>
      </c>
      <c r="NC180" s="46">
        <f t="shared" si="795"/>
        <v>197.94061765823696</v>
      </c>
      <c r="ND180" s="46">
        <f t="shared" si="796"/>
        <v>878.66804434117103</v>
      </c>
      <c r="NE180" s="51">
        <f t="shared" si="797"/>
        <v>117885.702550601</v>
      </c>
      <c r="NF180" s="153">
        <f t="shared" si="892"/>
        <v>10000</v>
      </c>
      <c r="NG180" s="45">
        <v>119</v>
      </c>
      <c r="NH180" s="46">
        <f t="shared" si="798"/>
        <v>1076.6099999999999</v>
      </c>
      <c r="NI180" s="46">
        <f t="shared" si="1054"/>
        <v>0</v>
      </c>
      <c r="NJ180" s="128">
        <f t="shared" si="893"/>
        <v>1076.6099999999999</v>
      </c>
      <c r="NK180" s="46">
        <f t="shared" si="894"/>
        <v>197.94030907264712</v>
      </c>
      <c r="NL180" s="46">
        <f t="shared" si="799"/>
        <v>878.6696909273528</v>
      </c>
      <c r="NM180" s="51">
        <f t="shared" si="800"/>
        <v>117885.51575266091</v>
      </c>
      <c r="NN180" s="58">
        <f t="shared" si="801"/>
        <v>888.78037499999857</v>
      </c>
      <c r="NO180" s="52">
        <f t="shared" si="1055"/>
        <v>0</v>
      </c>
      <c r="NP180" s="51">
        <f t="shared" si="802"/>
        <v>888.78037499999857</v>
      </c>
      <c r="NQ180" s="57">
        <f t="shared" si="803"/>
        <v>107676.77537500017</v>
      </c>
      <c r="NR180" s="153">
        <f t="shared" si="895"/>
        <v>10000</v>
      </c>
      <c r="NS180" s="469">
        <f t="shared" si="804"/>
        <v>-888.78037499999857</v>
      </c>
      <c r="NT180" s="46">
        <f t="shared" si="805"/>
        <v>-1076.6099999999999</v>
      </c>
      <c r="NU180" s="46">
        <f t="shared" si="806"/>
        <v>-1076.6099999999999</v>
      </c>
      <c r="NV180" s="48"/>
      <c r="NX180" s="45">
        <v>119</v>
      </c>
      <c r="NY180" s="46">
        <f t="shared" si="807"/>
        <v>1076.6456011701148</v>
      </c>
      <c r="NZ180" s="46">
        <f t="shared" si="1056"/>
        <v>0</v>
      </c>
      <c r="OA180" s="46">
        <f t="shared" si="808"/>
        <v>1076.6456011701148</v>
      </c>
      <c r="OB180" s="46">
        <f t="shared" si="809"/>
        <v>197.9474091345862</v>
      </c>
      <c r="OC180" s="46">
        <f t="shared" si="810"/>
        <v>878.69819203552856</v>
      </c>
      <c r="OD180" s="51">
        <f t="shared" si="811"/>
        <v>117889.74728871617</v>
      </c>
      <c r="OE180" s="57">
        <f t="shared" si="1081"/>
        <v>119793.32039466912</v>
      </c>
      <c r="OF180" s="153">
        <f t="shared" si="896"/>
        <v>10000</v>
      </c>
      <c r="OG180" s="58">
        <f t="shared" si="812"/>
        <v>889.48383333333379</v>
      </c>
      <c r="OH180" s="241">
        <f t="shared" si="1082"/>
        <v>0</v>
      </c>
      <c r="OI180" s="51">
        <f t="shared" si="813"/>
        <v>889.48383333333379</v>
      </c>
      <c r="OJ180" s="51">
        <f t="shared" si="814"/>
        <v>107627.54383333327</v>
      </c>
      <c r="OK180" s="153">
        <f t="shared" si="1083"/>
        <v>109999.99999999933</v>
      </c>
      <c r="OL180" s="153">
        <f t="shared" si="897"/>
        <v>10000</v>
      </c>
      <c r="OM180" s="468">
        <f t="shared" si="898"/>
        <v>-889.48383333333379</v>
      </c>
      <c r="ON180" s="46">
        <f t="shared" si="899"/>
        <v>-1076.6456011701148</v>
      </c>
      <c r="OO180" s="46">
        <f t="shared" si="815"/>
        <v>-1076.6456011701148</v>
      </c>
      <c r="OP180" s="48"/>
      <c r="OR180" s="45">
        <v>119</v>
      </c>
      <c r="OS180" s="46">
        <f t="shared" si="816"/>
        <v>1076.765700416463</v>
      </c>
      <c r="OT180" s="46">
        <f t="shared" si="1057"/>
        <v>0</v>
      </c>
      <c r="OU180" s="128">
        <f t="shared" si="817"/>
        <v>1076.765700416463</v>
      </c>
      <c r="OV180" s="46">
        <f t="shared" si="818"/>
        <v>197.96949006319286</v>
      </c>
      <c r="OW180" s="46">
        <f t="shared" si="819"/>
        <v>878.79621035327011</v>
      </c>
      <c r="OX180" s="51">
        <f t="shared" si="820"/>
        <v>117902.89782756244</v>
      </c>
      <c r="OY180" s="51">
        <f t="shared" si="1084"/>
        <v>121009.11528112734</v>
      </c>
      <c r="OZ180" s="153">
        <f t="shared" si="900"/>
        <v>10000</v>
      </c>
      <c r="PA180" s="45">
        <v>119</v>
      </c>
      <c r="PB180" s="46">
        <f t="shared" si="821"/>
        <v>1076.765700416463</v>
      </c>
      <c r="PC180" s="46">
        <f t="shared" si="1085"/>
        <v>0</v>
      </c>
      <c r="PD180" s="128">
        <f t="shared" si="822"/>
        <v>1076.765700416463</v>
      </c>
      <c r="PE180" s="46">
        <f t="shared" si="823"/>
        <v>197.96949006319286</v>
      </c>
      <c r="PF180" s="46">
        <f t="shared" si="824"/>
        <v>878.79621035327011</v>
      </c>
      <c r="PG180" s="51">
        <f t="shared" si="825"/>
        <v>117902.89782756244</v>
      </c>
      <c r="PH180" s="57">
        <f t="shared" si="1086"/>
        <v>121008.83082745242</v>
      </c>
      <c r="PI180" s="688">
        <f t="shared" si="826"/>
        <v>889.6533333333341</v>
      </c>
      <c r="PJ180" s="52">
        <f t="shared" si="1087"/>
        <v>0</v>
      </c>
      <c r="PK180" s="51">
        <f t="shared" si="827"/>
        <v>889.6533333333341</v>
      </c>
      <c r="PL180" s="57">
        <f t="shared" si="828"/>
        <v>107648.05333333364</v>
      </c>
      <c r="PM180" s="57">
        <f t="shared" si="1088"/>
        <v>111413.39600000012</v>
      </c>
      <c r="PN180" s="153">
        <f t="shared" si="901"/>
        <v>10000</v>
      </c>
      <c r="PO180" s="469">
        <f t="shared" si="829"/>
        <v>-889.6533333333341</v>
      </c>
      <c r="PP180" s="46">
        <f t="shared" si="830"/>
        <v>-1076.765700416463</v>
      </c>
      <c r="PQ180" s="46">
        <f t="shared" si="831"/>
        <v>-1076.765700416463</v>
      </c>
      <c r="PR180" s="48"/>
    </row>
    <row r="181" spans="2:434" hidden="1" x14ac:dyDescent="0.3">
      <c r="B181" s="45">
        <v>120</v>
      </c>
      <c r="C181" s="46">
        <f t="shared" si="596"/>
        <v>1111.77</v>
      </c>
      <c r="D181" s="46">
        <f t="shared" si="597"/>
        <v>100</v>
      </c>
      <c r="E181" s="46">
        <f t="shared" si="598"/>
        <v>1011.77</v>
      </c>
      <c r="F181" s="46">
        <f t="shared" si="599"/>
        <v>184.64207329960001</v>
      </c>
      <c r="G181" s="46">
        <f t="shared" si="600"/>
        <v>827.12792670039994</v>
      </c>
      <c r="H181" s="51">
        <f t="shared" si="601"/>
        <v>109958.11605305961</v>
      </c>
      <c r="I181" s="58">
        <f t="shared" si="602"/>
        <v>933.33333333333337</v>
      </c>
      <c r="J181" s="52">
        <f t="shared" si="603"/>
        <v>100</v>
      </c>
      <c r="K181" s="51">
        <f t="shared" si="604"/>
        <v>833.33333333333337</v>
      </c>
      <c r="L181" s="57">
        <f t="shared" si="605"/>
        <v>99999.999999999389</v>
      </c>
      <c r="M181" s="468">
        <f t="shared" si="832"/>
        <v>-933.33333333333337</v>
      </c>
      <c r="N181" s="46">
        <f t="shared" si="833"/>
        <v>-1111.77</v>
      </c>
      <c r="O181" s="47"/>
      <c r="P181" s="46">
        <f t="shared" si="834"/>
        <v>-1011.77</v>
      </c>
      <c r="Q181" s="48"/>
      <c r="R181" s="29"/>
      <c r="S181" s="29"/>
      <c r="T181" s="45">
        <v>120</v>
      </c>
      <c r="U181" s="46">
        <f t="shared" si="606"/>
        <v>1115.25</v>
      </c>
      <c r="V181" s="46">
        <f t="shared" si="607"/>
        <v>103.48</v>
      </c>
      <c r="W181" s="46">
        <f t="shared" si="835"/>
        <v>1011.77</v>
      </c>
      <c r="X181" s="46">
        <f t="shared" si="608"/>
        <v>184.64207329960001</v>
      </c>
      <c r="Y181" s="46">
        <f t="shared" si="609"/>
        <v>827.12792670039994</v>
      </c>
      <c r="Z181" s="51">
        <f t="shared" si="610"/>
        <v>109958.11605305961</v>
      </c>
      <c r="AA181" s="58">
        <f t="shared" si="611"/>
        <v>927.51333333333332</v>
      </c>
      <c r="AB181" s="52">
        <f t="shared" si="612"/>
        <v>94.18</v>
      </c>
      <c r="AC181" s="51">
        <f t="shared" si="613"/>
        <v>833.33333333333337</v>
      </c>
      <c r="AD181" s="57">
        <f t="shared" si="614"/>
        <v>99999.999999999389</v>
      </c>
      <c r="AE181" s="468">
        <f t="shared" si="836"/>
        <v>-927.51333333333332</v>
      </c>
      <c r="AF181" s="46">
        <f t="shared" si="615"/>
        <v>-1115.25</v>
      </c>
      <c r="AG181" s="47"/>
      <c r="AH181" s="46">
        <f t="shared" si="837"/>
        <v>-1011.77</v>
      </c>
      <c r="AI181" s="48"/>
      <c r="AJ181" s="29"/>
      <c r="AK181" s="45">
        <v>120</v>
      </c>
      <c r="AL181" s="46">
        <f t="shared" si="616"/>
        <v>1117.72</v>
      </c>
      <c r="AM181" s="46"/>
      <c r="AN181" s="46"/>
      <c r="AO181" s="46">
        <f t="shared" si="617"/>
        <v>104.96</v>
      </c>
      <c r="AP181" s="128">
        <f t="shared" si="618"/>
        <v>1012.76</v>
      </c>
      <c r="AQ181" s="128"/>
      <c r="AR181" s="128"/>
      <c r="AS181" s="46">
        <f t="shared" si="619"/>
        <v>193.50491344888124</v>
      </c>
      <c r="AT181" s="46">
        <f t="shared" si="620"/>
        <v>819.25508655111878</v>
      </c>
      <c r="AU181" s="51"/>
      <c r="AV181" s="51"/>
      <c r="AW181" s="51">
        <f t="shared" si="621"/>
        <v>115283.69298277763</v>
      </c>
      <c r="AX181" s="58">
        <f t="shared" si="622"/>
        <v>927.38215694565588</v>
      </c>
      <c r="AY181" s="52"/>
      <c r="AZ181" s="52"/>
      <c r="BA181" s="52">
        <f t="shared" si="623"/>
        <v>96.06</v>
      </c>
      <c r="BB181" s="51">
        <f t="shared" si="624"/>
        <v>831.32215694565593</v>
      </c>
      <c r="BC181" s="51"/>
      <c r="BD181" s="51"/>
      <c r="BE181" s="57">
        <f t="shared" si="625"/>
        <v>105417.24116652126</v>
      </c>
      <c r="BF181" s="468">
        <f t="shared" si="626"/>
        <v>-927.38215694565588</v>
      </c>
      <c r="BG181" s="46">
        <f t="shared" si="627"/>
        <v>-1117.72</v>
      </c>
      <c r="BH181" s="46">
        <f t="shared" si="628"/>
        <v>-1012.76</v>
      </c>
      <c r="BI181" s="48"/>
      <c r="BK181" s="45">
        <v>120</v>
      </c>
      <c r="BL181" s="46">
        <f t="shared" si="838"/>
        <v>1119.0899999999999</v>
      </c>
      <c r="BM181" s="46">
        <f t="shared" si="839"/>
        <v>107.32</v>
      </c>
      <c r="BN181" s="46">
        <f t="shared" si="840"/>
        <v>1011.77</v>
      </c>
      <c r="BO181" s="46">
        <f t="shared" si="629"/>
        <v>184.64207329960001</v>
      </c>
      <c r="BP181" s="46">
        <f t="shared" si="630"/>
        <v>827.12792670039994</v>
      </c>
      <c r="BQ181" s="149">
        <f t="shared" si="631"/>
        <v>109958.11605305961</v>
      </c>
      <c r="BR181" s="57">
        <f t="shared" si="1058"/>
        <v>119793.32039466912</v>
      </c>
      <c r="BS181" s="58">
        <f t="shared" si="632"/>
        <v>931.87333333333333</v>
      </c>
      <c r="BT181" s="52">
        <f t="shared" si="841"/>
        <v>98.54</v>
      </c>
      <c r="BU181" s="51">
        <f t="shared" si="633"/>
        <v>833.33333333333337</v>
      </c>
      <c r="BV181" s="149">
        <f t="shared" si="634"/>
        <v>99999.999999999389</v>
      </c>
      <c r="BW181" s="153">
        <f t="shared" si="1059"/>
        <v>109999.99999999933</v>
      </c>
      <c r="BX181" s="468">
        <f t="shared" si="842"/>
        <v>-931.87333333333333</v>
      </c>
      <c r="BY181" s="46">
        <f t="shared" si="843"/>
        <v>-1119.0899999999999</v>
      </c>
      <c r="BZ181" s="46">
        <f t="shared" si="635"/>
        <v>-1011.77</v>
      </c>
      <c r="CA181" s="48"/>
      <c r="CB181" s="29"/>
      <c r="CC181" s="45">
        <v>120</v>
      </c>
      <c r="CD181" s="239">
        <f t="shared" si="636"/>
        <v>1117.6300000000001</v>
      </c>
      <c r="CE181" s="239">
        <f t="shared" si="844"/>
        <v>108.7</v>
      </c>
      <c r="CF181" s="128">
        <f t="shared" si="637"/>
        <v>1008.93</v>
      </c>
      <c r="CG181" s="46">
        <f t="shared" si="845"/>
        <v>193.06798563144048</v>
      </c>
      <c r="CH181" s="46">
        <f t="shared" si="638"/>
        <v>815.86201436855947</v>
      </c>
      <c r="CI181" s="149">
        <f t="shared" si="639"/>
        <v>115024.92936449574</v>
      </c>
      <c r="CJ181" s="199">
        <f t="shared" si="1060"/>
        <v>124726.17311028748</v>
      </c>
      <c r="CK181" s="153">
        <f t="shared" si="846"/>
        <v>10000</v>
      </c>
      <c r="CL181" s="45">
        <v>120</v>
      </c>
      <c r="CM181" s="46">
        <f t="shared" si="847"/>
        <v>1117.6300000000001</v>
      </c>
      <c r="CN181" s="239">
        <f t="shared" si="640"/>
        <v>108.7</v>
      </c>
      <c r="CO181" s="128">
        <f t="shared" si="641"/>
        <v>1008.93</v>
      </c>
      <c r="CP181" s="46">
        <f t="shared" si="642"/>
        <v>193.06798563144048</v>
      </c>
      <c r="CQ181" s="46">
        <f t="shared" si="643"/>
        <v>815.86201436855947</v>
      </c>
      <c r="CR181" s="149">
        <f t="shared" si="644"/>
        <v>115024.92936449574</v>
      </c>
      <c r="CS181" s="153">
        <f t="shared" si="1061"/>
        <v>124726.17311028748</v>
      </c>
      <c r="CT181" s="58">
        <f t="shared" si="645"/>
        <v>927.86033333333398</v>
      </c>
      <c r="CU181" s="52">
        <f t="shared" si="848"/>
        <v>100.34</v>
      </c>
      <c r="CV181" s="51">
        <f t="shared" si="849"/>
        <v>827.52033333333395</v>
      </c>
      <c r="CW181" s="149">
        <f t="shared" si="646"/>
        <v>105198.03999999969</v>
      </c>
      <c r="CX181" s="57">
        <f t="shared" si="1062"/>
        <v>115128.28399999969</v>
      </c>
      <c r="CY181" s="153">
        <f t="shared" si="850"/>
        <v>10000</v>
      </c>
      <c r="CZ181" s="479">
        <f t="shared" si="647"/>
        <v>-927.86033333333398</v>
      </c>
      <c r="DA181" s="46">
        <f t="shared" si="851"/>
        <v>-1117.6300000000001</v>
      </c>
      <c r="DB181" s="46">
        <f t="shared" si="852"/>
        <v>-1008.93</v>
      </c>
      <c r="DC181" s="48"/>
      <c r="DE181" s="237">
        <v>120</v>
      </c>
      <c r="DF181" s="46">
        <f t="shared" si="648"/>
        <v>1115.0999999999999</v>
      </c>
      <c r="DG181" s="239">
        <f t="shared" si="1063"/>
        <v>103.33</v>
      </c>
      <c r="DH181" s="46">
        <f t="shared" si="649"/>
        <v>1011.77</v>
      </c>
      <c r="DI181" s="46">
        <f t="shared" si="650"/>
        <v>184.64207329960001</v>
      </c>
      <c r="DJ181" s="46">
        <f t="shared" si="651"/>
        <v>827.12792670039994</v>
      </c>
      <c r="DK181" s="51">
        <f t="shared" si="652"/>
        <v>109958.11605305961</v>
      </c>
      <c r="DL181" s="58">
        <f t="shared" si="653"/>
        <v>936.66333333333341</v>
      </c>
      <c r="DM181" s="240">
        <f t="shared" si="1064"/>
        <v>103.33</v>
      </c>
      <c r="DN181" s="51">
        <f t="shared" si="654"/>
        <v>833.33333333333337</v>
      </c>
      <c r="DO181" s="57">
        <f t="shared" si="655"/>
        <v>99999.999999999389</v>
      </c>
      <c r="DP181" s="468">
        <f t="shared" si="853"/>
        <v>-936.66333333333341</v>
      </c>
      <c r="DQ181" s="46">
        <f t="shared" si="854"/>
        <v>-1115.0999999999999</v>
      </c>
      <c r="DR181" s="47"/>
      <c r="DS181" s="46">
        <f t="shared" si="855"/>
        <v>-1011.77</v>
      </c>
      <c r="DT181" s="48"/>
      <c r="DU181" s="29"/>
      <c r="DV181" s="237">
        <v>120</v>
      </c>
      <c r="DW181" s="46">
        <f t="shared" si="856"/>
        <v>1069</v>
      </c>
      <c r="DX181" s="239">
        <f t="shared" si="1065"/>
        <v>57.230000000000004</v>
      </c>
      <c r="DY181" s="46">
        <f t="shared" si="857"/>
        <v>1011.77</v>
      </c>
      <c r="DZ181" s="46">
        <f t="shared" si="656"/>
        <v>184.64207329960001</v>
      </c>
      <c r="EA181" s="46">
        <f t="shared" si="657"/>
        <v>827.12792670039994</v>
      </c>
      <c r="EB181" s="51">
        <f t="shared" si="658"/>
        <v>109958.11605305961</v>
      </c>
      <c r="EC181" s="58">
        <f t="shared" si="659"/>
        <v>885.41333333333341</v>
      </c>
      <c r="ED181" s="240">
        <f t="shared" si="1066"/>
        <v>52.08</v>
      </c>
      <c r="EE181" s="51">
        <f t="shared" si="660"/>
        <v>833.33333333333337</v>
      </c>
      <c r="EF181" s="57">
        <f t="shared" si="661"/>
        <v>99999.999999999389</v>
      </c>
      <c r="EG181" s="468">
        <f t="shared" si="858"/>
        <v>-885.41333333333341</v>
      </c>
      <c r="EH181" s="46">
        <f t="shared" si="859"/>
        <v>-1069</v>
      </c>
      <c r="EI181" s="47"/>
      <c r="EJ181" s="46">
        <f t="shared" si="860"/>
        <v>-1011.77</v>
      </c>
      <c r="EK181" s="48"/>
      <c r="EL181" s="29"/>
      <c r="EM181" s="237">
        <v>120</v>
      </c>
      <c r="EN181" s="239">
        <f t="shared" si="1043"/>
        <v>1058.0868689014749</v>
      </c>
      <c r="EO181" s="239">
        <f t="shared" si="1067"/>
        <v>57.989999999999995</v>
      </c>
      <c r="EP181" s="128">
        <f t="shared" si="662"/>
        <v>1000.0968689014749</v>
      </c>
      <c r="EQ181" s="46">
        <f t="shared" si="663"/>
        <v>187.08028987554678</v>
      </c>
      <c r="ER181" s="46">
        <f t="shared" si="664"/>
        <v>813.01657902592808</v>
      </c>
      <c r="ES181" s="51">
        <f t="shared" si="665"/>
        <v>111435.15734630213</v>
      </c>
      <c r="ET181" s="153">
        <f t="shared" si="861"/>
        <v>10000</v>
      </c>
      <c r="EU181" s="237">
        <v>120</v>
      </c>
      <c r="EV181" s="46">
        <f t="shared" si="666"/>
        <v>1058.0899999999999</v>
      </c>
      <c r="EW181" s="239">
        <f t="shared" si="1068"/>
        <v>57.989999999999995</v>
      </c>
      <c r="EX181" s="128">
        <f t="shared" si="667"/>
        <v>1000.1</v>
      </c>
      <c r="EY181" s="46">
        <f t="shared" si="668"/>
        <v>187.07958555687671</v>
      </c>
      <c r="EZ181" s="46">
        <f t="shared" si="669"/>
        <v>813.02041444312329</v>
      </c>
      <c r="FA181" s="51">
        <f t="shared" si="670"/>
        <v>111434.7309196829</v>
      </c>
      <c r="FB181" s="58">
        <f t="shared" si="671"/>
        <v>874.86920833333363</v>
      </c>
      <c r="FC181" s="240">
        <f t="shared" si="1069"/>
        <v>52.92</v>
      </c>
      <c r="FD181" s="51">
        <f t="shared" si="862"/>
        <v>821.94920833333367</v>
      </c>
      <c r="FE181" s="57">
        <f t="shared" si="672"/>
        <v>101623.07499999984</v>
      </c>
      <c r="FF181" s="153">
        <f t="shared" si="863"/>
        <v>10000</v>
      </c>
      <c r="FG181" s="469">
        <f t="shared" si="673"/>
        <v>-874.86920833333363</v>
      </c>
      <c r="FH181" s="46">
        <f t="shared" si="674"/>
        <v>-1058.0899999999999</v>
      </c>
      <c r="FI181" s="46">
        <f t="shared" si="675"/>
        <v>-1000.1</v>
      </c>
      <c r="FJ181" s="48"/>
      <c r="FL181" s="237">
        <v>120</v>
      </c>
      <c r="FM181" s="46">
        <f t="shared" si="864"/>
        <v>1073.6500000000001</v>
      </c>
      <c r="FN181" s="239">
        <f t="shared" si="1044"/>
        <v>61.88</v>
      </c>
      <c r="FO181" s="46">
        <f t="shared" si="865"/>
        <v>1011.77</v>
      </c>
      <c r="FP181" s="46">
        <f t="shared" si="676"/>
        <v>184.64207329960001</v>
      </c>
      <c r="FQ181" s="46">
        <f t="shared" si="677"/>
        <v>827.12792670039994</v>
      </c>
      <c r="FR181" s="149">
        <f t="shared" si="678"/>
        <v>109958.11605305961</v>
      </c>
      <c r="FS181" s="57">
        <f t="shared" si="1070"/>
        <v>119793.32039466912</v>
      </c>
      <c r="FT181" s="58">
        <f t="shared" si="679"/>
        <v>890.15333333333342</v>
      </c>
      <c r="FU181" s="240">
        <f t="shared" si="1045"/>
        <v>56.819999999999993</v>
      </c>
      <c r="FV181" s="51">
        <f t="shared" si="680"/>
        <v>833.33333333333337</v>
      </c>
      <c r="FW181" s="149">
        <f t="shared" si="681"/>
        <v>99999.999999999389</v>
      </c>
      <c r="FX181" s="153">
        <f t="shared" si="1071"/>
        <v>109999.99999999933</v>
      </c>
      <c r="FY181" s="468">
        <f t="shared" si="866"/>
        <v>-890.15333333333342</v>
      </c>
      <c r="FZ181" s="46">
        <f t="shared" si="867"/>
        <v>-1073.6500000000001</v>
      </c>
      <c r="GA181" s="46">
        <f t="shared" si="682"/>
        <v>-1011.77</v>
      </c>
      <c r="GB181" s="48"/>
      <c r="GD181" s="237">
        <v>120</v>
      </c>
      <c r="GE181" s="239">
        <f t="shared" si="1046"/>
        <v>1060.0875939185617</v>
      </c>
      <c r="GF181" s="239">
        <f t="shared" si="1072"/>
        <v>62.51</v>
      </c>
      <c r="GG181" s="128">
        <f t="shared" si="1042"/>
        <v>997.57759391856166</v>
      </c>
      <c r="GH181" s="46">
        <f t="shared" si="684"/>
        <v>186.96823180242072</v>
      </c>
      <c r="GI181" s="46">
        <f t="shared" si="685"/>
        <v>810.60936211614091</v>
      </c>
      <c r="GJ181" s="149">
        <f t="shared" si="686"/>
        <v>111370.32971933628</v>
      </c>
      <c r="GK181" s="51">
        <f t="shared" si="1073"/>
        <v>121009.11528112734</v>
      </c>
      <c r="GL181" s="153">
        <f t="shared" si="868"/>
        <v>10000</v>
      </c>
      <c r="GM181" s="237">
        <v>120</v>
      </c>
      <c r="GN181" s="46">
        <f t="shared" si="687"/>
        <v>1060.0899999999999</v>
      </c>
      <c r="GO181" s="239">
        <f t="shared" si="1047"/>
        <v>62.51</v>
      </c>
      <c r="GP181" s="128">
        <f t="shared" si="869"/>
        <v>997.58</v>
      </c>
      <c r="GQ181" s="46">
        <f t="shared" si="688"/>
        <v>186.96770446759584</v>
      </c>
      <c r="GR181" s="46">
        <f t="shared" si="689"/>
        <v>810.61229553240423</v>
      </c>
      <c r="GS181" s="149">
        <f t="shared" si="690"/>
        <v>111370.01038502509</v>
      </c>
      <c r="GT181" s="57">
        <f t="shared" si="1074"/>
        <v>121008.83082745242</v>
      </c>
      <c r="GU181" s="58">
        <f t="shared" si="691"/>
        <v>876.92633333333197</v>
      </c>
      <c r="GV181" s="322">
        <f t="shared" si="1048"/>
        <v>57.56</v>
      </c>
      <c r="GW181" s="51">
        <f t="shared" si="870"/>
        <v>819.36633333333202</v>
      </c>
      <c r="GX181" s="150">
        <f t="shared" si="692"/>
        <v>101581.00000000006</v>
      </c>
      <c r="GY181" s="57">
        <f t="shared" si="1075"/>
        <v>111413.39600000012</v>
      </c>
      <c r="GZ181" s="153">
        <f t="shared" si="871"/>
        <v>10000</v>
      </c>
      <c r="HA181" s="469">
        <f t="shared" si="693"/>
        <v>-876.92633333333197</v>
      </c>
      <c r="HB181" s="46">
        <f t="shared" si="694"/>
        <v>-1060.0899999999999</v>
      </c>
      <c r="HC181" s="46">
        <f t="shared" si="695"/>
        <v>-997.58</v>
      </c>
      <c r="HD181" s="48"/>
      <c r="HF181" s="45">
        <v>120</v>
      </c>
      <c r="HG181" s="46">
        <f t="shared" si="696"/>
        <v>1123.8775326810628</v>
      </c>
      <c r="HH181" s="46">
        <f t="shared" si="697"/>
        <v>0</v>
      </c>
      <c r="HI181" s="46">
        <f t="shared" si="698"/>
        <v>1123.8775326810628</v>
      </c>
      <c r="HJ181" s="46">
        <f t="shared" si="699"/>
        <v>205.10252424635704</v>
      </c>
      <c r="HK181" s="46">
        <f t="shared" si="700"/>
        <v>918.7750084347058</v>
      </c>
      <c r="HL181" s="51">
        <f t="shared" si="701"/>
        <v>122142.73953937952</v>
      </c>
      <c r="HM181" s="153">
        <f t="shared" si="872"/>
        <v>10000</v>
      </c>
      <c r="HN181" s="58">
        <f t="shared" si="702"/>
        <v>933.33333333333724</v>
      </c>
      <c r="HO181" s="52">
        <f t="shared" si="703"/>
        <v>0</v>
      </c>
      <c r="HP181" s="51">
        <f t="shared" si="704"/>
        <v>933.33333333333724</v>
      </c>
      <c r="HQ181" s="57">
        <f t="shared" si="705"/>
        <v>111999.99999999884</v>
      </c>
      <c r="HR181" s="153">
        <f t="shared" si="873"/>
        <v>10000</v>
      </c>
      <c r="HS181" s="468">
        <f t="shared" si="706"/>
        <v>-933.33333333333724</v>
      </c>
      <c r="HT181" s="46">
        <f t="shared" si="707"/>
        <v>-1123.8775326810628</v>
      </c>
      <c r="HU181" s="46">
        <f t="shared" si="708"/>
        <v>-1123.8775326810628</v>
      </c>
      <c r="HV181" s="48"/>
      <c r="HW181" s="29"/>
      <c r="HX181" s="45">
        <v>120</v>
      </c>
      <c r="HY181" s="128">
        <f t="shared" si="709"/>
        <v>1124.3399999999999</v>
      </c>
      <c r="HZ181" s="46">
        <f t="shared" si="710"/>
        <v>0</v>
      </c>
      <c r="IA181" s="46">
        <f t="shared" si="711"/>
        <v>1124.3399999999999</v>
      </c>
      <c r="IB181" s="46">
        <f t="shared" si="712"/>
        <v>205.19319511541974</v>
      </c>
      <c r="IC181" s="46">
        <f t="shared" si="713"/>
        <v>919.14680488458021</v>
      </c>
      <c r="ID181" s="51">
        <f t="shared" si="714"/>
        <v>122196.77026436727</v>
      </c>
      <c r="IE181" s="153">
        <f t="shared" si="874"/>
        <v>10000</v>
      </c>
      <c r="IF181" s="58">
        <f t="shared" si="715"/>
        <v>930.14625019664186</v>
      </c>
      <c r="IG181" s="52">
        <f t="shared" si="716"/>
        <v>0</v>
      </c>
      <c r="IH181" s="51">
        <f t="shared" si="717"/>
        <v>930.14625019664186</v>
      </c>
      <c r="II181" s="57">
        <f t="shared" si="875"/>
        <v>111617.54997640298</v>
      </c>
      <c r="IJ181" s="153">
        <f t="shared" si="876"/>
        <v>10000</v>
      </c>
      <c r="IK181" s="468">
        <f t="shared" si="718"/>
        <v>-930.14625019664186</v>
      </c>
      <c r="IL181" s="46">
        <f t="shared" si="719"/>
        <v>-1124.3399999999999</v>
      </c>
      <c r="IM181" s="46">
        <f t="shared" si="720"/>
        <v>-1124.3399999999999</v>
      </c>
      <c r="IN181" s="48"/>
      <c r="IO181" s="53">
        <f t="shared" si="721"/>
        <v>0</v>
      </c>
      <c r="IQ181" s="45">
        <v>120</v>
      </c>
      <c r="IR181" s="128">
        <f t="shared" si="722"/>
        <v>1126.4568749999989</v>
      </c>
      <c r="IS181" s="128">
        <f t="shared" si="723"/>
        <v>0</v>
      </c>
      <c r="IT181" s="128">
        <f t="shared" si="724"/>
        <v>1126.4568749999989</v>
      </c>
      <c r="IU181" s="46">
        <f t="shared" si="902"/>
        <v>205.57</v>
      </c>
      <c r="IV181" s="46">
        <f t="shared" si="725"/>
        <v>920.88687499999901</v>
      </c>
      <c r="IW181" s="51">
        <f t="shared" si="726"/>
        <v>122423.05500000023</v>
      </c>
      <c r="IX181" s="199">
        <f t="shared" si="877"/>
        <v>10000</v>
      </c>
      <c r="IY181" s="128">
        <f t="shared" si="727"/>
        <v>0</v>
      </c>
      <c r="IZ181" s="408">
        <f t="shared" si="728"/>
        <v>0</v>
      </c>
      <c r="JA181" s="58">
        <f t="shared" si="729"/>
        <v>931.95916666666494</v>
      </c>
      <c r="JB181" s="52">
        <f t="shared" si="730"/>
        <v>0</v>
      </c>
      <c r="JC181" s="51">
        <f t="shared" si="731"/>
        <v>931.95916666666494</v>
      </c>
      <c r="JD181" s="57">
        <f t="shared" si="732"/>
        <v>111835.10000000009</v>
      </c>
      <c r="JE181" s="280">
        <f t="shared" si="733"/>
        <v>10000</v>
      </c>
      <c r="JF181" s="280">
        <f t="shared" si="734"/>
        <v>0</v>
      </c>
      <c r="JG181" s="468">
        <f t="shared" si="735"/>
        <v>-931.95916666666494</v>
      </c>
      <c r="JH181" s="46">
        <f t="shared" si="736"/>
        <v>-1126.4568749999989</v>
      </c>
      <c r="JI181" s="46">
        <f t="shared" si="737"/>
        <v>-1126.4568749999989</v>
      </c>
      <c r="JJ181" s="48"/>
      <c r="JL181" s="45">
        <v>120</v>
      </c>
      <c r="JM181" s="46">
        <f t="shared" si="738"/>
        <v>1124.4930833333331</v>
      </c>
      <c r="JN181" s="46">
        <f t="shared" si="739"/>
        <v>0</v>
      </c>
      <c r="JO181" s="128">
        <f t="shared" si="740"/>
        <v>1124.4930833333331</v>
      </c>
      <c r="JP181" s="46">
        <f t="shared" si="878"/>
        <v>205.21</v>
      </c>
      <c r="JQ181" s="46">
        <f t="shared" si="741"/>
        <v>919.28308333333302</v>
      </c>
      <c r="JR181" s="149">
        <f t="shared" si="742"/>
        <v>122209.63999999997</v>
      </c>
      <c r="JS181" s="51">
        <f t="shared" si="1076"/>
        <v>119793.32039466912</v>
      </c>
      <c r="JT181" s="199">
        <f t="shared" si="879"/>
        <v>10000</v>
      </c>
      <c r="JU181" s="128">
        <f t="shared" si="743"/>
        <v>0</v>
      </c>
      <c r="JV181" s="408">
        <f t="shared" si="744"/>
        <v>0</v>
      </c>
      <c r="JW181" s="58">
        <f t="shared" si="745"/>
        <v>930.37233333333074</v>
      </c>
      <c r="JX181" s="52">
        <f t="shared" si="746"/>
        <v>0</v>
      </c>
      <c r="JY181" s="51">
        <f t="shared" si="747"/>
        <v>930.37233333333074</v>
      </c>
      <c r="JZ181" s="149">
        <f t="shared" si="748"/>
        <v>111644.6800000004</v>
      </c>
      <c r="KA181" s="199">
        <f t="shared" si="1077"/>
        <v>109999.99999999933</v>
      </c>
      <c r="KB181" s="128">
        <f t="shared" si="880"/>
        <v>10000</v>
      </c>
      <c r="KC181" s="204">
        <f t="shared" si="749"/>
        <v>0</v>
      </c>
      <c r="KD181" s="468">
        <f t="shared" si="881"/>
        <v>-930.37233333333074</v>
      </c>
      <c r="KE181" s="46">
        <f t="shared" si="750"/>
        <v>-1124.4930833333331</v>
      </c>
      <c r="KF181" s="46">
        <f t="shared" si="751"/>
        <v>-1124.4930833333331</v>
      </c>
      <c r="KG181" s="48"/>
      <c r="KI181" s="45">
        <v>120</v>
      </c>
      <c r="KJ181" s="46">
        <f t="shared" si="752"/>
        <v>1124.4890404061762</v>
      </c>
      <c r="KK181" s="46">
        <f t="shared" si="753"/>
        <v>0</v>
      </c>
      <c r="KL181" s="128">
        <f t="shared" si="754"/>
        <v>1124.4890404061762</v>
      </c>
      <c r="KM181" s="46">
        <f t="shared" si="755"/>
        <v>205.21412161739684</v>
      </c>
      <c r="KN181" s="46">
        <f t="shared" si="756"/>
        <v>919.27491878877936</v>
      </c>
      <c r="KO181" s="149">
        <f t="shared" si="757"/>
        <v>122209.19805164933</v>
      </c>
      <c r="KP181" s="199">
        <f t="shared" si="1078"/>
        <v>124726.17311028748</v>
      </c>
      <c r="KQ181" s="199">
        <f t="shared" si="882"/>
        <v>10000</v>
      </c>
      <c r="KR181" s="128">
        <f t="shared" si="758"/>
        <v>0</v>
      </c>
      <c r="KS181" s="408">
        <f t="shared" si="759"/>
        <v>0</v>
      </c>
      <c r="KT181" s="45">
        <v>120</v>
      </c>
      <c r="KU181" s="46">
        <f t="shared" si="883"/>
        <v>1124.49</v>
      </c>
      <c r="KV181" s="46">
        <f t="shared" si="760"/>
        <v>0</v>
      </c>
      <c r="KW181" s="128">
        <f t="shared" si="761"/>
        <v>1124.49</v>
      </c>
      <c r="KX181" s="46">
        <f t="shared" si="762"/>
        <v>205.21391130562844</v>
      </c>
      <c r="KY181" s="46">
        <f t="shared" si="763"/>
        <v>919.27608869437154</v>
      </c>
      <c r="KZ181" s="149">
        <f t="shared" si="764"/>
        <v>122209.07069468268</v>
      </c>
      <c r="LA181" s="153">
        <f t="shared" si="1079"/>
        <v>124726.17311028748</v>
      </c>
      <c r="LB181" s="58">
        <f t="shared" si="995"/>
        <v>930.59633333333579</v>
      </c>
      <c r="LC181" s="52">
        <f t="shared" si="766"/>
        <v>0</v>
      </c>
      <c r="LD181" s="51">
        <f t="shared" si="767"/>
        <v>930.59633333333579</v>
      </c>
      <c r="LE181" s="149">
        <f t="shared" si="768"/>
        <v>111671.5599999999</v>
      </c>
      <c r="LF181" s="51">
        <f t="shared" si="1080"/>
        <v>115128.28399999969</v>
      </c>
      <c r="LG181" s="128">
        <f t="shared" si="769"/>
        <v>10000</v>
      </c>
      <c r="LH181" s="204">
        <f t="shared" si="770"/>
        <v>0</v>
      </c>
      <c r="LI181" s="479">
        <f t="shared" si="771"/>
        <v>-930.59633333333579</v>
      </c>
      <c r="LJ181" s="46">
        <f t="shared" si="884"/>
        <v>-1124.49</v>
      </c>
      <c r="LK181" s="46">
        <f t="shared" si="885"/>
        <v>-1124.49</v>
      </c>
      <c r="LL181" s="48"/>
      <c r="LN181" s="237">
        <v>120</v>
      </c>
      <c r="LO181" s="46">
        <f t="shared" si="772"/>
        <v>1123.1238136873469</v>
      </c>
      <c r="LP181" s="239">
        <f t="shared" si="1049"/>
        <v>0</v>
      </c>
      <c r="LQ181" s="46">
        <f t="shared" si="773"/>
        <v>1123.1238136873469</v>
      </c>
      <c r="LR181" s="46">
        <f t="shared" si="774"/>
        <v>204.96497396735529</v>
      </c>
      <c r="LS181" s="46">
        <f t="shared" si="775"/>
        <v>918.15883971999165</v>
      </c>
      <c r="LT181" s="51">
        <f t="shared" si="776"/>
        <v>122060.82554069317</v>
      </c>
      <c r="LU181" s="199">
        <f t="shared" si="886"/>
        <v>10000</v>
      </c>
      <c r="LV181" s="58">
        <f t="shared" si="777"/>
        <v>933.33033333333128</v>
      </c>
      <c r="LW181" s="240">
        <f t="shared" si="1050"/>
        <v>0</v>
      </c>
      <c r="LX181" s="51">
        <f t="shared" si="778"/>
        <v>933.33033333333128</v>
      </c>
      <c r="LY181" s="51">
        <f t="shared" si="779"/>
        <v>111999.63999999959</v>
      </c>
      <c r="LZ181" s="46">
        <f t="shared" si="887"/>
        <v>0</v>
      </c>
      <c r="MA181" s="199">
        <f t="shared" si="888"/>
        <v>10000</v>
      </c>
      <c r="MB181" s="468">
        <f t="shared" si="780"/>
        <v>-933.33033333333128</v>
      </c>
      <c r="MC181" s="46">
        <f t="shared" si="781"/>
        <v>-1123.1238136873469</v>
      </c>
      <c r="MD181" s="46">
        <f t="shared" si="782"/>
        <v>-1123.1238136873469</v>
      </c>
      <c r="ME181" s="48"/>
      <c r="MG181" s="237">
        <v>120</v>
      </c>
      <c r="MH181" s="46">
        <f t="shared" si="783"/>
        <v>1076.608661999408</v>
      </c>
      <c r="MI181" s="239">
        <f t="shared" si="1051"/>
        <v>0</v>
      </c>
      <c r="MJ181" s="46">
        <f t="shared" si="784"/>
        <v>1076.608661999408</v>
      </c>
      <c r="MK181" s="46">
        <f t="shared" si="785"/>
        <v>196.47617091766833</v>
      </c>
      <c r="ML181" s="46">
        <f t="shared" si="786"/>
        <v>880.13249108173966</v>
      </c>
      <c r="MM181" s="51">
        <f t="shared" si="787"/>
        <v>117005.57005951926</v>
      </c>
      <c r="MN181" s="199">
        <f t="shared" si="889"/>
        <v>10000</v>
      </c>
      <c r="MO181" s="58">
        <f t="shared" si="788"/>
        <v>889.32945707741396</v>
      </c>
      <c r="MP181" s="240">
        <f t="shared" si="1052"/>
        <v>0</v>
      </c>
      <c r="MQ181" s="51">
        <f t="shared" si="789"/>
        <v>889.32945707741396</v>
      </c>
      <c r="MR181" s="57">
        <f t="shared" si="790"/>
        <v>106719.53515071023</v>
      </c>
      <c r="MS181" s="199">
        <f t="shared" si="890"/>
        <v>10000</v>
      </c>
      <c r="MT181" s="468">
        <f t="shared" si="891"/>
        <v>-889.32945707741396</v>
      </c>
      <c r="MU181" s="46">
        <f t="shared" si="791"/>
        <v>-1076.608661999408</v>
      </c>
      <c r="MV181" s="46">
        <f t="shared" si="792"/>
        <v>-1076.608661999408</v>
      </c>
      <c r="MW181" s="48"/>
      <c r="MY181" s="237">
        <v>120</v>
      </c>
      <c r="MZ181" s="46">
        <f t="shared" si="793"/>
        <v>1076.608661999408</v>
      </c>
      <c r="NA181" s="239">
        <f t="shared" si="1053"/>
        <v>0</v>
      </c>
      <c r="NB181" s="128">
        <f t="shared" si="794"/>
        <v>1076.608661999408</v>
      </c>
      <c r="NC181" s="46">
        <f t="shared" si="795"/>
        <v>196.47617091766833</v>
      </c>
      <c r="ND181" s="46">
        <f t="shared" si="796"/>
        <v>880.13249108173966</v>
      </c>
      <c r="NE181" s="51">
        <f t="shared" si="797"/>
        <v>117005.57005951926</v>
      </c>
      <c r="NF181" s="153">
        <f t="shared" si="892"/>
        <v>10000</v>
      </c>
      <c r="NG181" s="237">
        <v>120</v>
      </c>
      <c r="NH181" s="46">
        <f t="shared" si="798"/>
        <v>1076.6099999999999</v>
      </c>
      <c r="NI181" s="239">
        <f t="shared" si="1054"/>
        <v>0</v>
      </c>
      <c r="NJ181" s="128">
        <f t="shared" si="893"/>
        <v>1076.6099999999999</v>
      </c>
      <c r="NK181" s="46">
        <f t="shared" si="894"/>
        <v>196.47585958776821</v>
      </c>
      <c r="NL181" s="46">
        <f t="shared" si="799"/>
        <v>880.13414041223166</v>
      </c>
      <c r="NM181" s="51">
        <f t="shared" si="800"/>
        <v>117005.38161224868</v>
      </c>
      <c r="NN181" s="58">
        <f t="shared" si="801"/>
        <v>888.78037499999857</v>
      </c>
      <c r="NO181" s="240">
        <f t="shared" si="1055"/>
        <v>0</v>
      </c>
      <c r="NP181" s="51">
        <f t="shared" si="802"/>
        <v>888.78037499999857</v>
      </c>
      <c r="NQ181" s="57">
        <f t="shared" si="803"/>
        <v>106787.99500000017</v>
      </c>
      <c r="NR181" s="153">
        <f t="shared" si="895"/>
        <v>10000</v>
      </c>
      <c r="NS181" s="469">
        <f t="shared" si="804"/>
        <v>-888.78037499999857</v>
      </c>
      <c r="NT181" s="46">
        <f t="shared" si="805"/>
        <v>-1076.6099999999999</v>
      </c>
      <c r="NU181" s="46">
        <f t="shared" si="806"/>
        <v>-1076.6099999999999</v>
      </c>
      <c r="NV181" s="48"/>
      <c r="NX181" s="237">
        <v>120</v>
      </c>
      <c r="NY181" s="46">
        <f t="shared" si="807"/>
        <v>1076.6456011701148</v>
      </c>
      <c r="NZ181" s="239">
        <f t="shared" si="1056"/>
        <v>0</v>
      </c>
      <c r="OA181" s="46">
        <f t="shared" si="808"/>
        <v>1076.6456011701148</v>
      </c>
      <c r="OB181" s="46">
        <f t="shared" si="809"/>
        <v>196.48291214786028</v>
      </c>
      <c r="OC181" s="46">
        <f t="shared" si="810"/>
        <v>880.16268902225454</v>
      </c>
      <c r="OD181" s="149">
        <f t="shared" si="811"/>
        <v>117009.58459969392</v>
      </c>
      <c r="OE181" s="57">
        <f t="shared" si="1081"/>
        <v>119793.32039466912</v>
      </c>
      <c r="OF181" s="153">
        <f t="shared" si="896"/>
        <v>10000</v>
      </c>
      <c r="OG181" s="58">
        <f t="shared" si="812"/>
        <v>889.48383333333379</v>
      </c>
      <c r="OH181" s="240">
        <f t="shared" si="1082"/>
        <v>0</v>
      </c>
      <c r="OI181" s="51">
        <f t="shared" si="813"/>
        <v>889.48383333333379</v>
      </c>
      <c r="OJ181" s="149">
        <f t="shared" si="814"/>
        <v>106738.05999999994</v>
      </c>
      <c r="OK181" s="153">
        <f t="shared" si="1083"/>
        <v>109999.99999999933</v>
      </c>
      <c r="OL181" s="153">
        <f t="shared" si="897"/>
        <v>10000</v>
      </c>
      <c r="OM181" s="468">
        <f t="shared" si="898"/>
        <v>-889.48383333333379</v>
      </c>
      <c r="ON181" s="46">
        <f t="shared" si="899"/>
        <v>-1076.6456011701148</v>
      </c>
      <c r="OO181" s="46">
        <f t="shared" si="815"/>
        <v>-1076.6456011701148</v>
      </c>
      <c r="OP181" s="48"/>
      <c r="OR181" s="237">
        <v>120</v>
      </c>
      <c r="OS181" s="46">
        <f t="shared" si="816"/>
        <v>1076.765700416463</v>
      </c>
      <c r="OT181" s="239">
        <f t="shared" si="1057"/>
        <v>0</v>
      </c>
      <c r="OU181" s="128">
        <f t="shared" si="817"/>
        <v>1076.765700416463</v>
      </c>
      <c r="OV181" s="46">
        <f t="shared" si="818"/>
        <v>196.50482971260408</v>
      </c>
      <c r="OW181" s="46">
        <f t="shared" si="819"/>
        <v>880.26087070385893</v>
      </c>
      <c r="OX181" s="149">
        <f t="shared" si="820"/>
        <v>117022.63695685858</v>
      </c>
      <c r="OY181" s="51">
        <f t="shared" si="1084"/>
        <v>121009.11528112734</v>
      </c>
      <c r="OZ181" s="153">
        <f t="shared" si="900"/>
        <v>10000</v>
      </c>
      <c r="PA181" s="237">
        <v>120</v>
      </c>
      <c r="PB181" s="46">
        <f t="shared" si="821"/>
        <v>1076.765700416463</v>
      </c>
      <c r="PC181" s="239">
        <f t="shared" si="1085"/>
        <v>0</v>
      </c>
      <c r="PD181" s="128">
        <f t="shared" si="822"/>
        <v>1076.765700416463</v>
      </c>
      <c r="PE181" s="46">
        <f t="shared" si="823"/>
        <v>196.50482971260408</v>
      </c>
      <c r="PF181" s="46">
        <f t="shared" si="824"/>
        <v>880.26087070385893</v>
      </c>
      <c r="PG181" s="149">
        <f t="shared" si="825"/>
        <v>117022.63695685858</v>
      </c>
      <c r="PH181" s="57">
        <f t="shared" si="1086"/>
        <v>121008.83082745242</v>
      </c>
      <c r="PI181" s="688">
        <f t="shared" si="826"/>
        <v>889.6533333333341</v>
      </c>
      <c r="PJ181" s="240">
        <f t="shared" si="1087"/>
        <v>0</v>
      </c>
      <c r="PK181" s="51">
        <f t="shared" si="827"/>
        <v>889.6533333333341</v>
      </c>
      <c r="PL181" s="150">
        <f t="shared" si="828"/>
        <v>106758.4000000003</v>
      </c>
      <c r="PM181" s="57">
        <f t="shared" si="1088"/>
        <v>111413.39600000012</v>
      </c>
      <c r="PN181" s="153">
        <f t="shared" si="901"/>
        <v>10000</v>
      </c>
      <c r="PO181" s="469">
        <f t="shared" si="829"/>
        <v>-889.6533333333341</v>
      </c>
      <c r="PP181" s="46">
        <f t="shared" si="830"/>
        <v>-1076.765700416463</v>
      </c>
      <c r="PQ181" s="46">
        <f t="shared" si="831"/>
        <v>-1076.765700416463</v>
      </c>
      <c r="PR181" s="48"/>
    </row>
    <row r="182" spans="2:434" hidden="1" x14ac:dyDescent="0.3">
      <c r="B182" s="45">
        <v>121</v>
      </c>
      <c r="C182" s="46">
        <f>IF(B182&gt;$B$7,0,ROUND(E182+D182,2))</f>
        <v>1111.77</v>
      </c>
      <c r="D182" s="46">
        <f t="shared" si="597"/>
        <v>100</v>
      </c>
      <c r="E182" s="46">
        <f t="shared" si="598"/>
        <v>1011.77</v>
      </c>
      <c r="F182" s="46">
        <f t="shared" si="599"/>
        <v>183.26352675509938</v>
      </c>
      <c r="G182" s="46">
        <f t="shared" si="600"/>
        <v>828.50647324490058</v>
      </c>
      <c r="H182" s="51">
        <f t="shared" si="601"/>
        <v>109129.60957981471</v>
      </c>
      <c r="I182" s="58">
        <f t="shared" si="602"/>
        <v>933.33333333333337</v>
      </c>
      <c r="J182" s="52">
        <f t="shared" si="603"/>
        <v>100</v>
      </c>
      <c r="K182" s="51">
        <f t="shared" si="604"/>
        <v>833.33333333333337</v>
      </c>
      <c r="L182" s="57">
        <f t="shared" si="605"/>
        <v>99166.66666666606</v>
      </c>
      <c r="M182" s="468">
        <f t="shared" si="832"/>
        <v>-933.33333333333337</v>
      </c>
      <c r="N182" s="46">
        <f t="shared" si="833"/>
        <v>-1111.77</v>
      </c>
      <c r="O182" s="47"/>
      <c r="P182" s="46">
        <f t="shared" si="834"/>
        <v>-1011.77</v>
      </c>
      <c r="Q182" s="48"/>
      <c r="R182" s="29"/>
      <c r="S182" s="29"/>
      <c r="T182" s="45">
        <v>121</v>
      </c>
      <c r="U182" s="46">
        <f t="shared" si="606"/>
        <v>1114.47</v>
      </c>
      <c r="V182" s="46">
        <f t="shared" si="607"/>
        <v>102.7</v>
      </c>
      <c r="W182" s="46">
        <f t="shared" si="835"/>
        <v>1011.77</v>
      </c>
      <c r="X182" s="46">
        <f t="shared" si="608"/>
        <v>183.26352675509938</v>
      </c>
      <c r="Y182" s="46">
        <f t="shared" si="609"/>
        <v>828.50647324490058</v>
      </c>
      <c r="Z182" s="51">
        <f t="shared" si="610"/>
        <v>109129.60957981471</v>
      </c>
      <c r="AA182" s="58">
        <f t="shared" si="611"/>
        <v>926.73333333333335</v>
      </c>
      <c r="AB182" s="52">
        <f t="shared" si="612"/>
        <v>93.4</v>
      </c>
      <c r="AC182" s="51">
        <f t="shared" si="613"/>
        <v>833.33333333333337</v>
      </c>
      <c r="AD182" s="57">
        <f t="shared" si="614"/>
        <v>99166.66666666606</v>
      </c>
      <c r="AE182" s="468">
        <f t="shared" si="836"/>
        <v>-926.73333333333335</v>
      </c>
      <c r="AF182" s="46">
        <f t="shared" si="615"/>
        <v>-1114.47</v>
      </c>
      <c r="AG182" s="47"/>
      <c r="AH182" s="46">
        <f t="shared" si="837"/>
        <v>-1011.77</v>
      </c>
      <c r="AI182" s="48"/>
      <c r="AJ182" s="29"/>
      <c r="AK182" s="45">
        <v>121</v>
      </c>
      <c r="AL182" s="46">
        <f t="shared" si="616"/>
        <v>1117.72</v>
      </c>
      <c r="AM182" s="46"/>
      <c r="AN182" s="46"/>
      <c r="AO182" s="46">
        <f t="shared" si="617"/>
        <v>104.22</v>
      </c>
      <c r="AP182" s="128">
        <f t="shared" si="618"/>
        <v>1013.5</v>
      </c>
      <c r="AQ182" s="128"/>
      <c r="AR182" s="128"/>
      <c r="AS182" s="46">
        <f t="shared" si="619"/>
        <v>192.1394883046294</v>
      </c>
      <c r="AT182" s="46">
        <f t="shared" si="620"/>
        <v>821.36051169537063</v>
      </c>
      <c r="AU182" s="51"/>
      <c r="AV182" s="51"/>
      <c r="AW182" s="51">
        <f t="shared" si="621"/>
        <v>114462.33247108226</v>
      </c>
      <c r="AX182" s="58">
        <f t="shared" si="622"/>
        <v>927.38215694565588</v>
      </c>
      <c r="AY182" s="52"/>
      <c r="AZ182" s="52"/>
      <c r="BA182" s="52">
        <f t="shared" si="623"/>
        <v>95.3</v>
      </c>
      <c r="BB182" s="51">
        <f t="shared" si="624"/>
        <v>832.08215694565592</v>
      </c>
      <c r="BC182" s="51"/>
      <c r="BD182" s="51"/>
      <c r="BE182" s="57">
        <f t="shared" si="625"/>
        <v>104585.1590095756</v>
      </c>
      <c r="BF182" s="468">
        <f t="shared" si="626"/>
        <v>-927.38215694565588</v>
      </c>
      <c r="BG182" s="46">
        <f t="shared" si="627"/>
        <v>-1117.72</v>
      </c>
      <c r="BH182" s="46">
        <f t="shared" si="628"/>
        <v>-1013.5</v>
      </c>
      <c r="BI182" s="48"/>
      <c r="BK182" s="45">
        <v>121</v>
      </c>
      <c r="BL182" s="46">
        <f t="shared" si="838"/>
        <v>1110.29</v>
      </c>
      <c r="BM182" s="128">
        <f t="shared" si="839"/>
        <v>98.52</v>
      </c>
      <c r="BN182" s="46">
        <f t="shared" si="840"/>
        <v>1011.77</v>
      </c>
      <c r="BO182" s="46">
        <f t="shared" si="629"/>
        <v>183.26352675509938</v>
      </c>
      <c r="BP182" s="46">
        <f t="shared" si="630"/>
        <v>828.50647324490058</v>
      </c>
      <c r="BQ182" s="51">
        <f t="shared" si="631"/>
        <v>109129.60957981471</v>
      </c>
      <c r="BR182" s="150">
        <f>$BQ$181</f>
        <v>109958.11605305961</v>
      </c>
      <c r="BS182" s="58">
        <f t="shared" si="632"/>
        <v>922.91333333333341</v>
      </c>
      <c r="BT182" s="52">
        <f t="shared" si="841"/>
        <v>89.58</v>
      </c>
      <c r="BU182" s="51">
        <f t="shared" si="633"/>
        <v>833.33333333333337</v>
      </c>
      <c r="BV182" s="51">
        <f t="shared" si="634"/>
        <v>99166.66666666606</v>
      </c>
      <c r="BW182" s="150">
        <f>$BV$181</f>
        <v>99999.999999999389</v>
      </c>
      <c r="BX182" s="468">
        <f t="shared" si="842"/>
        <v>-922.91333333333341</v>
      </c>
      <c r="BY182" s="46">
        <f t="shared" si="843"/>
        <v>-1110.29</v>
      </c>
      <c r="BZ182" s="46">
        <f t="shared" si="635"/>
        <v>-1011.77</v>
      </c>
      <c r="CA182" s="48"/>
      <c r="CB182" s="29"/>
      <c r="CC182" s="45">
        <v>121</v>
      </c>
      <c r="CD182" s="128">
        <f t="shared" si="636"/>
        <v>1117.6300000000001</v>
      </c>
      <c r="CE182" s="46">
        <f t="shared" si="844"/>
        <v>100.26</v>
      </c>
      <c r="CF182" s="128">
        <f t="shared" si="637"/>
        <v>1017.37</v>
      </c>
      <c r="CG182" s="46">
        <f t="shared" si="845"/>
        <v>191.70821560749289</v>
      </c>
      <c r="CH182" s="46">
        <f t="shared" si="638"/>
        <v>825.66178439250712</v>
      </c>
      <c r="CI182" s="51">
        <f t="shared" si="639"/>
        <v>114199.26758010323</v>
      </c>
      <c r="CJ182" s="149">
        <f>$CR$181</f>
        <v>115024.92936449574</v>
      </c>
      <c r="CK182" s="153">
        <f t="shared" si="846"/>
        <v>10000</v>
      </c>
      <c r="CL182" s="45">
        <v>121</v>
      </c>
      <c r="CM182" s="46">
        <f t="shared" si="847"/>
        <v>1117.6300000000001</v>
      </c>
      <c r="CN182" s="128">
        <f t="shared" si="640"/>
        <v>100.26</v>
      </c>
      <c r="CO182" s="128">
        <f t="shared" si="641"/>
        <v>1017.37</v>
      </c>
      <c r="CP182" s="46">
        <f t="shared" si="642"/>
        <v>191.70821560749289</v>
      </c>
      <c r="CQ182" s="46">
        <f t="shared" si="643"/>
        <v>825.66178439250712</v>
      </c>
      <c r="CR182" s="51">
        <f t="shared" si="644"/>
        <v>114199.26758010323</v>
      </c>
      <c r="CS182" s="150">
        <f>$CR$181</f>
        <v>115024.92936449574</v>
      </c>
      <c r="CT182" s="58">
        <f t="shared" si="645"/>
        <v>927.86033333333398</v>
      </c>
      <c r="CU182" s="52">
        <f t="shared" si="848"/>
        <v>91.68</v>
      </c>
      <c r="CV182" s="51">
        <f t="shared" si="849"/>
        <v>836.18033333333392</v>
      </c>
      <c r="CW182" s="51">
        <f t="shared" si="646"/>
        <v>104361.85966666635</v>
      </c>
      <c r="CX182" s="150">
        <f>$CW$181</f>
        <v>105198.03999999969</v>
      </c>
      <c r="CY182" s="153">
        <f t="shared" si="850"/>
        <v>10000</v>
      </c>
      <c r="CZ182" s="479">
        <f t="shared" si="647"/>
        <v>-927.86033333333398</v>
      </c>
      <c r="DA182" s="46">
        <f t="shared" si="851"/>
        <v>-1117.6300000000001</v>
      </c>
      <c r="DB182" s="46">
        <f t="shared" si="852"/>
        <v>-1017.37</v>
      </c>
      <c r="DC182" s="48"/>
      <c r="DE182" s="45">
        <v>121</v>
      </c>
      <c r="DF182" s="46">
        <f t="shared" si="648"/>
        <v>1116.76</v>
      </c>
      <c r="DG182" s="46">
        <f>IF(AND($H$7="Oui",DE182&gt;$I$7),0,IF(DE182&gt;$B$7,0,(TRUNC($C$7*$P$37*$L$7/12,2))+(TRUNC($C$7*$Q$37*$M$7/12,2))))</f>
        <v>104.99</v>
      </c>
      <c r="DH182" s="46">
        <f t="shared" si="649"/>
        <v>1011.77</v>
      </c>
      <c r="DI182" s="46">
        <f t="shared" si="650"/>
        <v>183.26352675509938</v>
      </c>
      <c r="DJ182" s="46">
        <f t="shared" si="651"/>
        <v>828.50647324490058</v>
      </c>
      <c r="DK182" s="51">
        <f t="shared" si="652"/>
        <v>109129.60957981471</v>
      </c>
      <c r="DL182" s="58">
        <f t="shared" si="653"/>
        <v>938.32333333333338</v>
      </c>
      <c r="DM182" s="52">
        <f>IF(AND($H$7="Oui",DE182&gt;$I$7),0,IF(DE182&gt;$B$7,0,(TRUNC($C$7*$P$37/12,2))+(TRUNC($C$7*$Q$37/12,2))))</f>
        <v>104.99</v>
      </c>
      <c r="DN182" s="51">
        <f t="shared" si="654"/>
        <v>833.33333333333337</v>
      </c>
      <c r="DO182" s="57">
        <f t="shared" si="655"/>
        <v>99166.66666666606</v>
      </c>
      <c r="DP182" s="468">
        <f t="shared" si="853"/>
        <v>-938.32333333333338</v>
      </c>
      <c r="DQ182" s="46">
        <f t="shared" si="854"/>
        <v>-1116.76</v>
      </c>
      <c r="DR182" s="47"/>
      <c r="DS182" s="46">
        <f t="shared" si="855"/>
        <v>-1011.77</v>
      </c>
      <c r="DT182" s="48"/>
      <c r="DU182" s="29"/>
      <c r="DV182" s="45">
        <v>121</v>
      </c>
      <c r="DW182" s="46">
        <f t="shared" si="856"/>
        <v>1069.49</v>
      </c>
      <c r="DX182" s="46">
        <f>IF(AND($H$7="Oui",DV182&gt;$I$7),0,IF(DV182&gt;$B$7,0,(TRUNC(EB181*$R$37*$L$7/12,2))+(TRUNC(EB181*$S$37*$M$7/12,2))))</f>
        <v>57.72</v>
      </c>
      <c r="DY182" s="46">
        <f t="shared" si="857"/>
        <v>1011.77</v>
      </c>
      <c r="DZ182" s="46">
        <f t="shared" si="656"/>
        <v>183.26352675509938</v>
      </c>
      <c r="EA182" s="46">
        <f t="shared" si="657"/>
        <v>828.50647324490058</v>
      </c>
      <c r="EB182" s="51">
        <f t="shared" si="658"/>
        <v>109129.60957981471</v>
      </c>
      <c r="EC182" s="58">
        <f t="shared" si="659"/>
        <v>885.82333333333338</v>
      </c>
      <c r="ED182" s="52">
        <f>IF(AND($H$7="Oui",DV182&gt;$I$7),0,IF(DV182&gt;$B$7,0,(TRUNC(EF181*$R$37/12,2))+(TRUNC(EF181*$S$37/12,2))))</f>
        <v>52.489999999999995</v>
      </c>
      <c r="EE182" s="51">
        <f t="shared" si="660"/>
        <v>833.33333333333337</v>
      </c>
      <c r="EF182" s="57">
        <f t="shared" si="661"/>
        <v>99166.66666666606</v>
      </c>
      <c r="EG182" s="468">
        <f t="shared" si="858"/>
        <v>-885.82333333333338</v>
      </c>
      <c r="EH182" s="46">
        <f t="shared" si="859"/>
        <v>-1069.49</v>
      </c>
      <c r="EI182" s="47"/>
      <c r="EJ182" s="46">
        <f t="shared" si="860"/>
        <v>-1011.77</v>
      </c>
      <c r="EK182" s="48"/>
      <c r="EL182" s="29"/>
      <c r="EM182" s="45">
        <v>121</v>
      </c>
      <c r="EN182" s="46">
        <f t="shared" ref="EN182:EN193" si="1089">IF(AND($H$7="Oui",EM182=$I$7),EP182+EO182,IF(EM182&gt;$B$7,0,IF($F$10="Paliers",ROUND(-PMT(($D$7+($T$37*$L$7)+($U$37*$M$7))/12,$B$7-EM181,ES181,0,0),2),IF(AND($H$7="Oui",EM182=$I$7),EP182+EO182,IF(AND($H$7="Oui",EM182&gt;$I$7),0,IF(EM182&gt;$B$7,0,$EN$60))))))</f>
        <v>1058.0868689014749</v>
      </c>
      <c r="EO182" s="46">
        <f>IF(EM182&gt;$B$7,0,(TRUNC(ES181*$T$37*$L$7/12,2))+(TRUNC(ES181*$U$37*$M$7/12,2)))</f>
        <v>58.49</v>
      </c>
      <c r="EP182" s="128">
        <f t="shared" si="662"/>
        <v>999.59686890147486</v>
      </c>
      <c r="EQ182" s="46">
        <f t="shared" si="663"/>
        <v>185.72526224383691</v>
      </c>
      <c r="ER182" s="46">
        <f t="shared" si="664"/>
        <v>813.87160665763793</v>
      </c>
      <c r="ES182" s="51">
        <f t="shared" si="665"/>
        <v>110621.2857396445</v>
      </c>
      <c r="ET182" s="153">
        <f t="shared" si="861"/>
        <v>10000</v>
      </c>
      <c r="EU182" s="45">
        <v>121</v>
      </c>
      <c r="EV182" s="46">
        <f t="shared" si="666"/>
        <v>1058.0899999999999</v>
      </c>
      <c r="EW182" s="46">
        <f>IF(EU182&gt;$B$7,0,(TRUNC(FA181*$T$37*$L$7/12,2))+(TRUNC(FA181*$U$37*$M$7/12,2)))</f>
        <v>58.49</v>
      </c>
      <c r="EX182" s="128">
        <f t="shared" si="667"/>
        <v>999.6</v>
      </c>
      <c r="EY182" s="46">
        <f t="shared" si="668"/>
        <v>185.72455153280484</v>
      </c>
      <c r="EZ182" s="46">
        <f t="shared" si="669"/>
        <v>813.87544846719516</v>
      </c>
      <c r="FA182" s="51">
        <f t="shared" si="670"/>
        <v>110620.85547121571</v>
      </c>
      <c r="FB182" s="58">
        <f t="shared" si="671"/>
        <v>874.86920833333363</v>
      </c>
      <c r="FC182" s="52">
        <f>IF(AND($H$7="Oui",EU182&gt;$I$7),0,IF(EU182&gt;$B$7,0,(TRUNC(FE181*$T$37/12,2))+(TRUNC(FE181*$U$37/12,2))))</f>
        <v>53.34</v>
      </c>
      <c r="FD182" s="51">
        <f t="shared" si="862"/>
        <v>821.5292083333336</v>
      </c>
      <c r="FE182" s="57">
        <f t="shared" si="672"/>
        <v>100801.5457916665</v>
      </c>
      <c r="FF182" s="153">
        <f t="shared" si="863"/>
        <v>10000</v>
      </c>
      <c r="FG182" s="469">
        <f t="shared" si="673"/>
        <v>-874.86920833333363</v>
      </c>
      <c r="FH182" s="46">
        <f t="shared" si="674"/>
        <v>-1058.0899999999999</v>
      </c>
      <c r="FI182" s="46">
        <f t="shared" si="675"/>
        <v>-999.6</v>
      </c>
      <c r="FJ182" s="48"/>
      <c r="FL182" s="45">
        <v>121</v>
      </c>
      <c r="FM182" s="46">
        <f t="shared" si="864"/>
        <v>1069.49</v>
      </c>
      <c r="FN182" s="46">
        <f t="shared" ref="FN182:FN193" si="1090">IF(AND($H$7="Oui",FL182&gt;$I$7),0,IF(FL182&gt;$B$7,0,(TRUNC(FS182*$V$37*$L$7/12,2))+(TRUNC(FS182*$W$37*$M$7/12,2))))</f>
        <v>57.72</v>
      </c>
      <c r="FO182" s="46">
        <f t="shared" si="865"/>
        <v>1011.77</v>
      </c>
      <c r="FP182" s="46">
        <f t="shared" si="676"/>
        <v>183.26352675509938</v>
      </c>
      <c r="FQ182" s="46">
        <f t="shared" si="677"/>
        <v>828.50647324490058</v>
      </c>
      <c r="FR182" s="51">
        <f t="shared" si="678"/>
        <v>109129.60957981471</v>
      </c>
      <c r="FS182" s="150">
        <f>$FR$181</f>
        <v>109958.11605305961</v>
      </c>
      <c r="FT182" s="58">
        <f t="shared" si="679"/>
        <v>885.82333333333338</v>
      </c>
      <c r="FU182" s="241">
        <f t="shared" ref="FU182:FU193" si="1091">IF(AND($H$7="Oui",FL182&gt;$I$7),0,IF(FL182&gt;$B$7,0,(TRUNC(FX182*$V$37/12,2))+(TRUNC(FX182*$W$37/12,2))))</f>
        <v>52.489999999999995</v>
      </c>
      <c r="FV182" s="51">
        <f t="shared" si="680"/>
        <v>833.33333333333337</v>
      </c>
      <c r="FW182" s="51">
        <f t="shared" si="681"/>
        <v>99166.66666666606</v>
      </c>
      <c r="FX182" s="150">
        <f>$BV$181</f>
        <v>99999.999999999389</v>
      </c>
      <c r="FY182" s="468">
        <f t="shared" si="866"/>
        <v>-885.82333333333338</v>
      </c>
      <c r="FZ182" s="46">
        <f t="shared" si="867"/>
        <v>-1069.49</v>
      </c>
      <c r="GA182" s="46">
        <f t="shared" si="682"/>
        <v>-1011.77</v>
      </c>
      <c r="GB182" s="48"/>
      <c r="GD182" s="45">
        <v>121</v>
      </c>
      <c r="GE182" s="46">
        <f t="shared" ref="GE182:GE193" si="1092">IF(AND($H$7="Oui",GD182=$I$7),GG182+GF182,IF(GD182&gt;$B$7,0,IF($F$10="Paliers",ROUND(-PMT(($D$7+($X$37*$L$7)+($Y$37*$M$7))/12,$B$7-GD181,GJ181,0,0),2),IF(AND($H$7="Oui",GD182=$I$7),GG182+GF182,IF(AND($H$7="Oui",GD182&gt;$I$7),0,IF(GD182&gt;$B$7,0,$GE$60))))))</f>
        <v>1060.0875939185617</v>
      </c>
      <c r="GF182" s="128">
        <f>IF(AND($H$7="Oui",GD182&gt;$I$7),0,IF(GD182&gt;$B$7,0,(TRUNC(GK182*$X$37*$L$7/12,2))+(TRUNC(GK182*$Y$37*$M$7/12,2))))</f>
        <v>58.46</v>
      </c>
      <c r="GG182" s="128">
        <f t="shared" si="1042"/>
        <v>1001.6275939185616</v>
      </c>
      <c r="GH182" s="46">
        <f t="shared" si="684"/>
        <v>185.61721619889383</v>
      </c>
      <c r="GI182" s="46">
        <f t="shared" si="685"/>
        <v>816.01037771966776</v>
      </c>
      <c r="GJ182" s="51">
        <f t="shared" si="686"/>
        <v>110554.31934161662</v>
      </c>
      <c r="GK182" s="149">
        <f>$GJ$181</f>
        <v>111370.32971933628</v>
      </c>
      <c r="GL182" s="153">
        <f t="shared" si="868"/>
        <v>10000</v>
      </c>
      <c r="GM182" s="45">
        <v>121</v>
      </c>
      <c r="GN182" s="46">
        <f t="shared" si="687"/>
        <v>1060.0899999999999</v>
      </c>
      <c r="GO182" s="46">
        <f t="shared" ref="GO182:GO193" si="1093">IF(GM182&gt;$B$7,0,(TRUNC(GT182*$X$37*$L$7/12,2))+(TRUNC(GT182*$Y$37*$M$7/12,2)))</f>
        <v>58.46</v>
      </c>
      <c r="GP182" s="128">
        <f t="shared" si="869"/>
        <v>1001.63</v>
      </c>
      <c r="GQ182" s="46">
        <f t="shared" si="688"/>
        <v>185.61668397504184</v>
      </c>
      <c r="GR182" s="46">
        <f t="shared" si="689"/>
        <v>816.01331602495816</v>
      </c>
      <c r="GS182" s="51">
        <f t="shared" si="690"/>
        <v>110553.99706900014</v>
      </c>
      <c r="GT182" s="150">
        <f>$GS$181</f>
        <v>111370.01038502509</v>
      </c>
      <c r="GU182" s="58">
        <f t="shared" si="691"/>
        <v>876.92633333333197</v>
      </c>
      <c r="GV182" s="52">
        <f t="shared" ref="GV182:GV193" si="1094">IF(AND($H$7="Oui",GM182&gt;$I$7),0,IF(GM182&gt;$B$7,0,(TRUNC(GY182*$X$37/12,2))+(TRUNC(GY182*$Y$37/12,2))))</f>
        <v>53.319999999999993</v>
      </c>
      <c r="GW182" s="51">
        <f t="shared" si="870"/>
        <v>823.60633333333203</v>
      </c>
      <c r="GX182" s="57">
        <f t="shared" si="692"/>
        <v>100757.39366666673</v>
      </c>
      <c r="GY182" s="150">
        <f>$GX$181</f>
        <v>101581.00000000006</v>
      </c>
      <c r="GZ182" s="153">
        <f t="shared" si="871"/>
        <v>10000</v>
      </c>
      <c r="HA182" s="469">
        <f t="shared" si="693"/>
        <v>-876.92633333333197</v>
      </c>
      <c r="HB182" s="46">
        <f t="shared" si="694"/>
        <v>-1060.0899999999999</v>
      </c>
      <c r="HC182" s="46">
        <f t="shared" si="695"/>
        <v>-1001.63</v>
      </c>
      <c r="HD182" s="48"/>
      <c r="HF182" s="45">
        <v>121</v>
      </c>
      <c r="HG182" s="46">
        <f t="shared" si="696"/>
        <v>1123.8775326810628</v>
      </c>
      <c r="HH182" s="46">
        <f t="shared" si="697"/>
        <v>0</v>
      </c>
      <c r="HI182" s="46">
        <f t="shared" si="698"/>
        <v>1123.8775326810628</v>
      </c>
      <c r="HJ182" s="46">
        <f t="shared" si="699"/>
        <v>203.57123256563253</v>
      </c>
      <c r="HK182" s="46">
        <f t="shared" si="700"/>
        <v>920.3063001154303</v>
      </c>
      <c r="HL182" s="51">
        <f t="shared" si="701"/>
        <v>121222.43323926408</v>
      </c>
      <c r="HM182" s="153">
        <f t="shared" si="872"/>
        <v>10000</v>
      </c>
      <c r="HN182" s="58">
        <f t="shared" si="702"/>
        <v>933.33333333333724</v>
      </c>
      <c r="HO182" s="52">
        <f t="shared" si="703"/>
        <v>0</v>
      </c>
      <c r="HP182" s="51">
        <f t="shared" si="704"/>
        <v>933.33333333333724</v>
      </c>
      <c r="HQ182" s="57">
        <f t="shared" si="705"/>
        <v>111066.66666666549</v>
      </c>
      <c r="HR182" s="153">
        <f t="shared" si="873"/>
        <v>10000</v>
      </c>
      <c r="HS182" s="468">
        <f t="shared" si="706"/>
        <v>-933.33333333333724</v>
      </c>
      <c r="HT182" s="46">
        <f t="shared" si="707"/>
        <v>-1123.8775326810628</v>
      </c>
      <c r="HU182" s="46">
        <f t="shared" si="708"/>
        <v>-1123.8775326810628</v>
      </c>
      <c r="HV182" s="48"/>
      <c r="HW182" s="29"/>
      <c r="HX182" s="45">
        <v>121</v>
      </c>
      <c r="HY182" s="128">
        <f t="shared" si="709"/>
        <v>1124.3399999999999</v>
      </c>
      <c r="HZ182" s="46">
        <f t="shared" si="710"/>
        <v>0</v>
      </c>
      <c r="IA182" s="46">
        <f t="shared" si="711"/>
        <v>1124.3399999999999</v>
      </c>
      <c r="IB182" s="46">
        <f t="shared" si="712"/>
        <v>203.66128377394546</v>
      </c>
      <c r="IC182" s="46">
        <f t="shared" si="713"/>
        <v>920.67871622605446</v>
      </c>
      <c r="ID182" s="51">
        <f t="shared" si="714"/>
        <v>121276.09154814121</v>
      </c>
      <c r="IE182" s="153">
        <f t="shared" si="874"/>
        <v>10000</v>
      </c>
      <c r="IF182" s="58">
        <f t="shared" si="715"/>
        <v>930.14625019664186</v>
      </c>
      <c r="IG182" s="52">
        <f t="shared" si="716"/>
        <v>0</v>
      </c>
      <c r="IH182" s="51">
        <f t="shared" si="717"/>
        <v>930.14625019664186</v>
      </c>
      <c r="II182" s="57">
        <f t="shared" si="875"/>
        <v>110687.40372620634</v>
      </c>
      <c r="IJ182" s="153">
        <f t="shared" si="876"/>
        <v>10000</v>
      </c>
      <c r="IK182" s="468">
        <f t="shared" si="718"/>
        <v>-930.14625019664186</v>
      </c>
      <c r="IL182" s="46">
        <f t="shared" si="719"/>
        <v>-1124.3399999999999</v>
      </c>
      <c r="IM182" s="46">
        <f t="shared" si="720"/>
        <v>-1124.3399999999999</v>
      </c>
      <c r="IN182" s="48"/>
      <c r="IO182" s="53">
        <f t="shared" si="721"/>
        <v>0</v>
      </c>
      <c r="IQ182" s="45">
        <v>121</v>
      </c>
      <c r="IR182" s="128">
        <f t="shared" si="722"/>
        <v>1126.4568749999989</v>
      </c>
      <c r="IS182" s="128">
        <f t="shared" si="723"/>
        <v>0</v>
      </c>
      <c r="IT182" s="128">
        <f t="shared" si="724"/>
        <v>1126.4568749999989</v>
      </c>
      <c r="IU182" s="46">
        <f t="shared" si="902"/>
        <v>204.04</v>
      </c>
      <c r="IV182" s="46">
        <f t="shared" si="725"/>
        <v>922.41687499999898</v>
      </c>
      <c r="IW182" s="51">
        <f t="shared" si="726"/>
        <v>121500.63812500023</v>
      </c>
      <c r="IX182" s="199">
        <f t="shared" si="877"/>
        <v>10000</v>
      </c>
      <c r="IY182" s="128">
        <f t="shared" si="727"/>
        <v>0</v>
      </c>
      <c r="IZ182" s="408">
        <f t="shared" si="728"/>
        <v>0</v>
      </c>
      <c r="JA182" s="58">
        <f t="shared" si="729"/>
        <v>931.95916666666494</v>
      </c>
      <c r="JB182" s="52">
        <f t="shared" si="730"/>
        <v>0</v>
      </c>
      <c r="JC182" s="51">
        <f t="shared" si="731"/>
        <v>931.95916666666494</v>
      </c>
      <c r="JD182" s="57">
        <f t="shared" si="732"/>
        <v>110903.14083333343</v>
      </c>
      <c r="JE182" s="280">
        <f t="shared" si="733"/>
        <v>10000</v>
      </c>
      <c r="JF182" s="280">
        <f t="shared" si="734"/>
        <v>0</v>
      </c>
      <c r="JG182" s="468">
        <f t="shared" si="735"/>
        <v>-931.95916666666494</v>
      </c>
      <c r="JH182" s="46">
        <f t="shared" si="736"/>
        <v>-1126.4568749999989</v>
      </c>
      <c r="JI182" s="46">
        <f t="shared" si="737"/>
        <v>-1126.4568749999989</v>
      </c>
      <c r="JJ182" s="48"/>
      <c r="JL182" s="45">
        <v>121</v>
      </c>
      <c r="JM182" s="46">
        <f t="shared" si="738"/>
        <v>1124.4930833333331</v>
      </c>
      <c r="JN182" s="46">
        <f t="shared" si="739"/>
        <v>0</v>
      </c>
      <c r="JO182" s="128">
        <f t="shared" si="740"/>
        <v>1124.4930833333331</v>
      </c>
      <c r="JP182" s="46">
        <f t="shared" si="878"/>
        <v>203.68</v>
      </c>
      <c r="JQ182" s="46">
        <f t="shared" si="741"/>
        <v>920.813083333333</v>
      </c>
      <c r="JR182" s="51">
        <f t="shared" si="742"/>
        <v>121288.82691666664</v>
      </c>
      <c r="JS182" s="149">
        <f>$BQ$181</f>
        <v>109958.11605305961</v>
      </c>
      <c r="JT182" s="199">
        <f t="shared" si="879"/>
        <v>10000</v>
      </c>
      <c r="JU182" s="128">
        <f t="shared" si="743"/>
        <v>0</v>
      </c>
      <c r="JV182" s="408">
        <f t="shared" si="744"/>
        <v>0</v>
      </c>
      <c r="JW182" s="58">
        <f t="shared" si="745"/>
        <v>930.37233333333074</v>
      </c>
      <c r="JX182" s="52">
        <f t="shared" si="746"/>
        <v>0</v>
      </c>
      <c r="JY182" s="51">
        <f t="shared" si="747"/>
        <v>930.37233333333074</v>
      </c>
      <c r="JZ182" s="51">
        <f t="shared" si="748"/>
        <v>110714.30766666707</v>
      </c>
      <c r="KA182" s="149">
        <f>$BV$181</f>
        <v>99999.999999999389</v>
      </c>
      <c r="KB182" s="128">
        <f t="shared" si="880"/>
        <v>10000</v>
      </c>
      <c r="KC182" s="204">
        <f t="shared" si="749"/>
        <v>0</v>
      </c>
      <c r="KD182" s="468">
        <f t="shared" si="881"/>
        <v>-930.37233333333074</v>
      </c>
      <c r="KE182" s="46">
        <f t="shared" si="750"/>
        <v>-1124.4930833333331</v>
      </c>
      <c r="KF182" s="46">
        <f t="shared" si="751"/>
        <v>-1124.4930833333331</v>
      </c>
      <c r="KG182" s="48"/>
      <c r="KI182" s="45">
        <v>121</v>
      </c>
      <c r="KJ182" s="46">
        <f t="shared" si="752"/>
        <v>1124.4890404061762</v>
      </c>
      <c r="KK182" s="46">
        <f t="shared" si="753"/>
        <v>0</v>
      </c>
      <c r="KL182" s="128">
        <f t="shared" si="754"/>
        <v>1124.4890404061762</v>
      </c>
      <c r="KM182" s="46">
        <f t="shared" si="755"/>
        <v>203.68199675274889</v>
      </c>
      <c r="KN182" s="46">
        <f t="shared" si="756"/>
        <v>920.80704365342729</v>
      </c>
      <c r="KO182" s="51">
        <f t="shared" si="757"/>
        <v>121288.3910079959</v>
      </c>
      <c r="KP182" s="149">
        <f>$CR$181</f>
        <v>115024.92936449574</v>
      </c>
      <c r="KQ182" s="199">
        <f t="shared" si="882"/>
        <v>10000</v>
      </c>
      <c r="KR182" s="128">
        <f t="shared" si="758"/>
        <v>0</v>
      </c>
      <c r="KS182" s="408">
        <f t="shared" si="759"/>
        <v>0</v>
      </c>
      <c r="KT182" s="45">
        <v>121</v>
      </c>
      <c r="KU182" s="46">
        <f t="shared" si="883"/>
        <v>1124.49</v>
      </c>
      <c r="KV182" s="46">
        <f t="shared" si="760"/>
        <v>0</v>
      </c>
      <c r="KW182" s="128">
        <f t="shared" si="761"/>
        <v>1124.49</v>
      </c>
      <c r="KX182" s="46">
        <f t="shared" si="762"/>
        <v>203.68178449113782</v>
      </c>
      <c r="KY182" s="46">
        <f t="shared" si="763"/>
        <v>920.80821550886219</v>
      </c>
      <c r="KZ182" s="51">
        <f t="shared" si="764"/>
        <v>121288.26247917382</v>
      </c>
      <c r="LA182" s="150">
        <f>$CR$181</f>
        <v>115024.92936449574</v>
      </c>
      <c r="LB182" s="58">
        <f t="shared" si="995"/>
        <v>930.59633333333579</v>
      </c>
      <c r="LC182" s="52">
        <f t="shared" si="766"/>
        <v>0</v>
      </c>
      <c r="LD182" s="51">
        <f t="shared" si="767"/>
        <v>930.59633333333579</v>
      </c>
      <c r="LE182" s="51">
        <f t="shared" si="768"/>
        <v>110740.96366666656</v>
      </c>
      <c r="LF182" s="149">
        <f>$CW$181</f>
        <v>105198.03999999969</v>
      </c>
      <c r="LG182" s="128">
        <f t="shared" si="769"/>
        <v>10000</v>
      </c>
      <c r="LH182" s="204">
        <f t="shared" si="770"/>
        <v>0</v>
      </c>
      <c r="LI182" s="479">
        <f t="shared" si="771"/>
        <v>-930.59633333333579</v>
      </c>
      <c r="LJ182" s="46">
        <f t="shared" si="884"/>
        <v>-1124.49</v>
      </c>
      <c r="LK182" s="46">
        <f t="shared" si="885"/>
        <v>-1124.49</v>
      </c>
      <c r="LL182" s="48"/>
      <c r="LN182" s="45">
        <v>121</v>
      </c>
      <c r="LO182" s="46">
        <f t="shared" si="772"/>
        <v>1123.1238136873469</v>
      </c>
      <c r="LP182" s="46">
        <f t="shared" ref="LP182:LP193" si="1095">IF(LN182&gt;$BD$10,0,IF(AND($H$7="Oui",LN182&gt;$I$7),0,IF(LN182&gt;$B$7,0,(TRUNC($C$7*$AL$37*$L$7/12,2))+(TRUNC($C$7*$AN$37*$M$7/12,2)))))</f>
        <v>0</v>
      </c>
      <c r="LQ182" s="46">
        <f t="shared" si="773"/>
        <v>1123.1238136873469</v>
      </c>
      <c r="LR182" s="46">
        <f t="shared" si="774"/>
        <v>203.43470923448862</v>
      </c>
      <c r="LS182" s="46">
        <f t="shared" si="775"/>
        <v>919.68910445285826</v>
      </c>
      <c r="LT182" s="51">
        <f t="shared" si="776"/>
        <v>121141.13643624031</v>
      </c>
      <c r="LU182" s="199">
        <f t="shared" si="886"/>
        <v>10000</v>
      </c>
      <c r="LV182" s="58">
        <f t="shared" si="777"/>
        <v>933.33033333333128</v>
      </c>
      <c r="LW182" s="52">
        <f t="shared" ref="LW182:LW193" si="1096">IF(LN182&gt;$BD$10,0,IF(AND($H$7="Oui",LN182&gt;$I$7),0,IF(LN182&gt;$B$7,0,(TRUNC($C$7*$AL$37/12,2))+(TRUNC($C$7*$AN$37/12,2)))))</f>
        <v>0</v>
      </c>
      <c r="LX182" s="51">
        <f t="shared" si="778"/>
        <v>933.33033333333128</v>
      </c>
      <c r="LY182" s="51">
        <f t="shared" si="779"/>
        <v>111066.30966666626</v>
      </c>
      <c r="LZ182" s="46">
        <f t="shared" si="887"/>
        <v>0</v>
      </c>
      <c r="MA182" s="199">
        <f t="shared" si="888"/>
        <v>10000</v>
      </c>
      <c r="MB182" s="468">
        <f t="shared" si="780"/>
        <v>-933.33033333333128</v>
      </c>
      <c r="MC182" s="46">
        <f t="shared" si="781"/>
        <v>-1123.1238136873469</v>
      </c>
      <c r="MD182" s="46">
        <f t="shared" si="782"/>
        <v>-1123.1238136873469</v>
      </c>
      <c r="ME182" s="48"/>
      <c r="MG182" s="45">
        <v>121</v>
      </c>
      <c r="MH182" s="46">
        <f t="shared" si="783"/>
        <v>1076.608661999408</v>
      </c>
      <c r="MI182" s="46">
        <f t="shared" ref="MI182:MI193" si="1097">IF(MG182&gt;$BD$10,0,IF(AND($H$7="Oui",MG182&gt;$I$7),0,IF(MG182&gt;$B$7,0,(TRUNC(MM181*$AP$37*$L$7/12,2))+(TRUNC(MM181*$AR$37*$M$7/12,2)))))</f>
        <v>0</v>
      </c>
      <c r="MJ182" s="46">
        <f t="shared" si="784"/>
        <v>1076.608661999408</v>
      </c>
      <c r="MK182" s="46">
        <f t="shared" si="785"/>
        <v>195.0092834325321</v>
      </c>
      <c r="ML182" s="46">
        <f t="shared" si="786"/>
        <v>881.59937856687588</v>
      </c>
      <c r="MM182" s="51">
        <f t="shared" si="787"/>
        <v>116123.97068095239</v>
      </c>
      <c r="MN182" s="199">
        <f t="shared" si="889"/>
        <v>10000</v>
      </c>
      <c r="MO182" s="58">
        <f t="shared" si="788"/>
        <v>889.32945707741396</v>
      </c>
      <c r="MP182" s="52">
        <f t="shared" ref="MP182:MP193" si="1098">IF(MG182&gt;$BD$10,0,IF(AND($H$7="Oui",MG182&gt;$I$7),0,IF(MG182&gt;$B$7,0,(TRUNC(MR181*$AP$37/12,2))+(TRUNC(MR181*$AR$37/12,2)))))</f>
        <v>0</v>
      </c>
      <c r="MQ182" s="51">
        <f t="shared" si="789"/>
        <v>889.32945707741396</v>
      </c>
      <c r="MR182" s="57">
        <f t="shared" si="790"/>
        <v>105830.20569363282</v>
      </c>
      <c r="MS182" s="199">
        <f t="shared" si="890"/>
        <v>10000</v>
      </c>
      <c r="MT182" s="468">
        <f t="shared" si="891"/>
        <v>-889.32945707741396</v>
      </c>
      <c r="MU182" s="46">
        <f t="shared" si="791"/>
        <v>-1076.608661999408</v>
      </c>
      <c r="MV182" s="46">
        <f t="shared" si="792"/>
        <v>-1076.608661999408</v>
      </c>
      <c r="MW182" s="48"/>
      <c r="MY182" s="45">
        <v>121</v>
      </c>
      <c r="MZ182" s="46">
        <f t="shared" si="793"/>
        <v>1076.608661999408</v>
      </c>
      <c r="NA182" s="46">
        <f t="shared" ref="NA182:NA193" si="1099">IF(MY182&gt;$BD$10,0,IF(MY182&gt;$B$7,0,(TRUNC(NE181*$AT$37*$L$7/12,2))+(TRUNC(NE181*$AV$37*$M$7/12,2))))</f>
        <v>0</v>
      </c>
      <c r="NB182" s="128">
        <f t="shared" si="794"/>
        <v>1076.608661999408</v>
      </c>
      <c r="NC182" s="46">
        <f t="shared" si="795"/>
        <v>195.0092834325321</v>
      </c>
      <c r="ND182" s="46">
        <f t="shared" si="796"/>
        <v>881.59937856687588</v>
      </c>
      <c r="NE182" s="51">
        <f t="shared" si="797"/>
        <v>116123.97068095239</v>
      </c>
      <c r="NF182" s="153">
        <f t="shared" si="892"/>
        <v>10000</v>
      </c>
      <c r="NG182" s="45">
        <v>121</v>
      </c>
      <c r="NH182" s="46">
        <f t="shared" si="798"/>
        <v>1076.6099999999999</v>
      </c>
      <c r="NI182" s="46">
        <f t="shared" ref="NI182:NI193" si="1100">IF(NG182&gt;$BD$10,0,IF(NG182&gt;$B$7,0,(TRUNC(NM181*$AT$37*$L$7/12,2))+(TRUNC(NM181*$AV$37*$M$7/12,2))))</f>
        <v>0</v>
      </c>
      <c r="NJ182" s="128">
        <f t="shared" si="893"/>
        <v>1076.6099999999999</v>
      </c>
      <c r="NK182" s="46">
        <f t="shared" si="894"/>
        <v>195.0089693537478</v>
      </c>
      <c r="NL182" s="46">
        <f t="shared" si="799"/>
        <v>881.60103064625207</v>
      </c>
      <c r="NM182" s="51">
        <f t="shared" si="800"/>
        <v>116123.78058160242</v>
      </c>
      <c r="NN182" s="58">
        <f t="shared" si="801"/>
        <v>888.78037499999857</v>
      </c>
      <c r="NO182" s="52">
        <f t="shared" ref="NO182:NO193" si="1101">IF(NG182&gt;$BD$10,0,IF(AND($H$7="Oui",NG182&gt;$I$7),0,IF(NG182&gt;$B$7,0,(TRUNC(NQ181*$AT$37/12,2))+(TRUNC(NQ181*$AV$37/12,2)))))</f>
        <v>0</v>
      </c>
      <c r="NP182" s="51">
        <f t="shared" si="802"/>
        <v>888.78037499999857</v>
      </c>
      <c r="NQ182" s="57">
        <f t="shared" si="803"/>
        <v>105899.21462500017</v>
      </c>
      <c r="NR182" s="153">
        <f t="shared" si="895"/>
        <v>10000</v>
      </c>
      <c r="NS182" s="469">
        <f t="shared" si="804"/>
        <v>-888.78037499999857</v>
      </c>
      <c r="NT182" s="46">
        <f t="shared" si="805"/>
        <v>-1076.6099999999999</v>
      </c>
      <c r="NU182" s="46">
        <f t="shared" si="806"/>
        <v>-1076.6099999999999</v>
      </c>
      <c r="NV182" s="48"/>
      <c r="NX182" s="45">
        <v>121</v>
      </c>
      <c r="NY182" s="46">
        <f t="shared" si="807"/>
        <v>1076.6456011701148</v>
      </c>
      <c r="NZ182" s="46">
        <f t="shared" ref="NZ182:NZ193" si="1102">IF(NX182&gt;$BD$10,0,IF(AND($H$7="Oui",NX182&gt;$I$7),0,IF(NX182&gt;$B$7,0,(TRUNC(OE182*$AX$37*$L$7/12,2))+(TRUNC(OE182*$AZ$37*$M$7/12,2)))))</f>
        <v>0</v>
      </c>
      <c r="OA182" s="46">
        <f t="shared" si="808"/>
        <v>1076.6456011701148</v>
      </c>
      <c r="OB182" s="46">
        <f t="shared" si="809"/>
        <v>195.01597433282322</v>
      </c>
      <c r="OC182" s="46">
        <f t="shared" si="810"/>
        <v>881.62962683729154</v>
      </c>
      <c r="OD182" s="51">
        <f t="shared" si="811"/>
        <v>116127.95497285662</v>
      </c>
      <c r="OE182" s="150">
        <f>$FR$181</f>
        <v>109958.11605305961</v>
      </c>
      <c r="OF182" s="153">
        <f t="shared" si="896"/>
        <v>10000</v>
      </c>
      <c r="OG182" s="58">
        <f t="shared" si="812"/>
        <v>889.48383333333379</v>
      </c>
      <c r="OH182" s="241">
        <f>IF(AND($H$7="Oui",NX182&gt;$I$7),0,IF(NX182&gt;$B$7,0,(TRUNC(OK182*$AX$37/12,2))+(TRUNC(OK182*$AZ$37/12,2))))</f>
        <v>0</v>
      </c>
      <c r="OI182" s="51">
        <f t="shared" si="813"/>
        <v>889.48383333333379</v>
      </c>
      <c r="OJ182" s="51">
        <f t="shared" si="814"/>
        <v>105848.57616666661</v>
      </c>
      <c r="OK182" s="150">
        <f>$BV$181</f>
        <v>99999.999999999389</v>
      </c>
      <c r="OL182" s="153">
        <f t="shared" si="897"/>
        <v>10000</v>
      </c>
      <c r="OM182" s="468">
        <f t="shared" si="898"/>
        <v>-889.48383333333379</v>
      </c>
      <c r="ON182" s="46">
        <f t="shared" si="899"/>
        <v>-1076.6456011701148</v>
      </c>
      <c r="OO182" s="46">
        <f t="shared" si="815"/>
        <v>-1076.6456011701148</v>
      </c>
      <c r="OP182" s="48"/>
      <c r="OR182" s="45">
        <v>121</v>
      </c>
      <c r="OS182" s="46">
        <f t="shared" si="816"/>
        <v>1076.765700416463</v>
      </c>
      <c r="OT182" s="46">
        <f t="shared" ref="OT182:OT193" si="1103">IF(OR182&gt;$BD$10,0,IF(OR182&gt;$B$7,0,(TRUNC(OY182*$BB$37*$L$7/12,2))+(TRUNC(OY182*$BD$37*$M$7/12,2))))</f>
        <v>0</v>
      </c>
      <c r="OU182" s="128">
        <f t="shared" si="817"/>
        <v>1076.765700416463</v>
      </c>
      <c r="OV182" s="46">
        <f t="shared" si="818"/>
        <v>195.03772826143097</v>
      </c>
      <c r="OW182" s="46">
        <f t="shared" si="819"/>
        <v>881.72797215503203</v>
      </c>
      <c r="OX182" s="51">
        <f t="shared" si="820"/>
        <v>116140.90898470355</v>
      </c>
      <c r="OY182" s="149">
        <f>$GJ$181</f>
        <v>111370.32971933628</v>
      </c>
      <c r="OZ182" s="153">
        <f t="shared" si="900"/>
        <v>10000</v>
      </c>
      <c r="PA182" s="45">
        <v>121</v>
      </c>
      <c r="PB182" s="46">
        <f t="shared" si="821"/>
        <v>1076.765700416463</v>
      </c>
      <c r="PC182" s="46">
        <f>IF(PA182&gt;$B$7,0,(TRUNC(PH182*$BB$37*$L$7/12,2))+(TRUNC(PH182*$BD$37*$M$7/12,2)))</f>
        <v>0</v>
      </c>
      <c r="PD182" s="128">
        <f t="shared" si="822"/>
        <v>1076.765700416463</v>
      </c>
      <c r="PE182" s="46">
        <f t="shared" si="823"/>
        <v>195.03772826143097</v>
      </c>
      <c r="PF182" s="46">
        <f t="shared" si="824"/>
        <v>881.72797215503203</v>
      </c>
      <c r="PG182" s="51">
        <f t="shared" si="825"/>
        <v>116140.90898470355</v>
      </c>
      <c r="PH182" s="150">
        <f>$GS$181</f>
        <v>111370.01038502509</v>
      </c>
      <c r="PI182" s="688">
        <f t="shared" si="826"/>
        <v>889.6533333333341</v>
      </c>
      <c r="PJ182" s="52">
        <f>IF(AND($H$7="Oui",PA182&gt;$I$7),0,IF(PA182&gt;$B$7,0,(TRUNC(PM182*$BB$37/12,2))+(TRUNC(PM182*$BD$37/12,2))))</f>
        <v>0</v>
      </c>
      <c r="PK182" s="51">
        <f t="shared" si="827"/>
        <v>889.6533333333341</v>
      </c>
      <c r="PL182" s="57">
        <f t="shared" si="828"/>
        <v>105868.74666666696</v>
      </c>
      <c r="PM182" s="150">
        <f>$GX$181</f>
        <v>101581.00000000006</v>
      </c>
      <c r="PN182" s="153">
        <f t="shared" si="901"/>
        <v>10000</v>
      </c>
      <c r="PO182" s="469">
        <f t="shared" si="829"/>
        <v>-889.6533333333341</v>
      </c>
      <c r="PP182" s="46">
        <f t="shared" si="830"/>
        <v>-1076.765700416463</v>
      </c>
      <c r="PQ182" s="46">
        <f t="shared" si="831"/>
        <v>-1076.765700416463</v>
      </c>
      <c r="PR182" s="48"/>
    </row>
    <row r="183" spans="2:434" hidden="1" x14ac:dyDescent="0.3">
      <c r="B183" s="45">
        <v>122</v>
      </c>
      <c r="C183" s="46">
        <f t="shared" ref="C183:C246" si="1104">IF(B183&gt;$B$7,0,ROUND(E183+D183,2))</f>
        <v>1111.77</v>
      </c>
      <c r="D183" s="46">
        <f t="shared" si="597"/>
        <v>100</v>
      </c>
      <c r="E183" s="46">
        <f t="shared" si="598"/>
        <v>1011.77</v>
      </c>
      <c r="F183" s="46">
        <f t="shared" si="599"/>
        <v>181.88268263302453</v>
      </c>
      <c r="G183" s="46">
        <f t="shared" si="600"/>
        <v>829.88731736697548</v>
      </c>
      <c r="H183" s="51">
        <f t="shared" si="601"/>
        <v>108299.72226244774</v>
      </c>
      <c r="I183" s="58">
        <f t="shared" si="602"/>
        <v>933.33333333333337</v>
      </c>
      <c r="J183" s="52">
        <f t="shared" si="603"/>
        <v>100</v>
      </c>
      <c r="K183" s="51">
        <f t="shared" si="604"/>
        <v>833.33333333333337</v>
      </c>
      <c r="L183" s="57">
        <f t="shared" si="605"/>
        <v>98333.333333332732</v>
      </c>
      <c r="M183" s="468">
        <f t="shared" si="832"/>
        <v>-933.33333333333337</v>
      </c>
      <c r="N183" s="46">
        <f t="shared" si="833"/>
        <v>-1111.77</v>
      </c>
      <c r="O183" s="47"/>
      <c r="P183" s="46">
        <f t="shared" si="834"/>
        <v>-1011.77</v>
      </c>
      <c r="Q183" s="48"/>
      <c r="R183" s="29"/>
      <c r="S183" s="29"/>
      <c r="T183" s="45">
        <v>122</v>
      </c>
      <c r="U183" s="46">
        <f t="shared" si="606"/>
        <v>1113.71</v>
      </c>
      <c r="V183" s="46">
        <f t="shared" si="607"/>
        <v>101.94</v>
      </c>
      <c r="W183" s="46">
        <f t="shared" si="835"/>
        <v>1011.77</v>
      </c>
      <c r="X183" s="46">
        <f t="shared" si="608"/>
        <v>181.88268263302453</v>
      </c>
      <c r="Y183" s="46">
        <f t="shared" si="609"/>
        <v>829.88731736697548</v>
      </c>
      <c r="Z183" s="51">
        <f t="shared" si="610"/>
        <v>108299.72226244774</v>
      </c>
      <c r="AA183" s="58">
        <f t="shared" si="611"/>
        <v>925.95333333333338</v>
      </c>
      <c r="AB183" s="52">
        <f t="shared" si="612"/>
        <v>92.62</v>
      </c>
      <c r="AC183" s="51">
        <f t="shared" si="613"/>
        <v>833.33333333333337</v>
      </c>
      <c r="AD183" s="57">
        <f t="shared" si="614"/>
        <v>98333.333333332732</v>
      </c>
      <c r="AE183" s="468">
        <f t="shared" si="836"/>
        <v>-925.95333333333338</v>
      </c>
      <c r="AF183" s="46">
        <f t="shared" si="615"/>
        <v>-1113.71</v>
      </c>
      <c r="AG183" s="47"/>
      <c r="AH183" s="46">
        <f t="shared" si="837"/>
        <v>-1011.77</v>
      </c>
      <c r="AI183" s="48"/>
      <c r="AJ183" s="29"/>
      <c r="AK183" s="45">
        <v>122</v>
      </c>
      <c r="AL183" s="46">
        <f t="shared" si="616"/>
        <v>1117.72</v>
      </c>
      <c r="AM183" s="46"/>
      <c r="AN183" s="46"/>
      <c r="AO183" s="46">
        <f t="shared" si="617"/>
        <v>103.48</v>
      </c>
      <c r="AP183" s="128">
        <f t="shared" si="618"/>
        <v>1014.24</v>
      </c>
      <c r="AQ183" s="128"/>
      <c r="AR183" s="128"/>
      <c r="AS183" s="46">
        <f t="shared" si="619"/>
        <v>190.77055411847047</v>
      </c>
      <c r="AT183" s="46">
        <f t="shared" si="620"/>
        <v>823.46944588152951</v>
      </c>
      <c r="AU183" s="51"/>
      <c r="AV183" s="51"/>
      <c r="AW183" s="51">
        <f t="shared" si="621"/>
        <v>113638.86302520073</v>
      </c>
      <c r="AX183" s="58">
        <f t="shared" si="622"/>
        <v>927.38215694565588</v>
      </c>
      <c r="AY183" s="52"/>
      <c r="AZ183" s="52"/>
      <c r="BA183" s="52">
        <f t="shared" si="623"/>
        <v>94.56</v>
      </c>
      <c r="BB183" s="51">
        <f t="shared" si="624"/>
        <v>832.82215694565593</v>
      </c>
      <c r="BC183" s="51"/>
      <c r="BD183" s="51"/>
      <c r="BE183" s="57">
        <f t="shared" si="625"/>
        <v>103752.33685262995</v>
      </c>
      <c r="BF183" s="468">
        <f t="shared" si="626"/>
        <v>-927.38215694565588</v>
      </c>
      <c r="BG183" s="46">
        <f t="shared" si="627"/>
        <v>-1117.72</v>
      </c>
      <c r="BH183" s="46">
        <f t="shared" si="628"/>
        <v>-1014.24</v>
      </c>
      <c r="BI183" s="48"/>
      <c r="BK183" s="45">
        <v>122</v>
      </c>
      <c r="BL183" s="46">
        <f t="shared" si="838"/>
        <v>1110.29</v>
      </c>
      <c r="BM183" s="128">
        <f t="shared" si="839"/>
        <v>98.52</v>
      </c>
      <c r="BN183" s="46">
        <f t="shared" si="840"/>
        <v>1011.77</v>
      </c>
      <c r="BO183" s="46">
        <f t="shared" si="629"/>
        <v>181.88268263302453</v>
      </c>
      <c r="BP183" s="46">
        <f t="shared" si="630"/>
        <v>829.88731736697548</v>
      </c>
      <c r="BQ183" s="51">
        <f t="shared" si="631"/>
        <v>108299.72226244774</v>
      </c>
      <c r="BR183" s="153">
        <f>$BQ$181</f>
        <v>109958.11605305961</v>
      </c>
      <c r="BS183" s="58">
        <f t="shared" si="632"/>
        <v>922.91333333333341</v>
      </c>
      <c r="BT183" s="52">
        <f t="shared" si="841"/>
        <v>89.58</v>
      </c>
      <c r="BU183" s="51">
        <f t="shared" si="633"/>
        <v>833.33333333333337</v>
      </c>
      <c r="BV183" s="51">
        <f t="shared" si="634"/>
        <v>98333.333333332732</v>
      </c>
      <c r="BW183" s="153">
        <f t="shared" ref="BW183:BW193" si="1105">$BV$181</f>
        <v>99999.999999999389</v>
      </c>
      <c r="BX183" s="468">
        <f t="shared" si="842"/>
        <v>-922.91333333333341</v>
      </c>
      <c r="BY183" s="46">
        <f t="shared" si="843"/>
        <v>-1110.29</v>
      </c>
      <c r="BZ183" s="46">
        <f t="shared" si="635"/>
        <v>-1011.77</v>
      </c>
      <c r="CA183" s="48"/>
      <c r="CB183" s="29"/>
      <c r="CC183" s="45">
        <v>122</v>
      </c>
      <c r="CD183" s="128">
        <f t="shared" si="636"/>
        <v>1117.6300000000001</v>
      </c>
      <c r="CE183" s="46">
        <f t="shared" si="844"/>
        <v>100.26</v>
      </c>
      <c r="CF183" s="128">
        <f t="shared" si="637"/>
        <v>1017.37</v>
      </c>
      <c r="CG183" s="46">
        <f t="shared" si="845"/>
        <v>190.3321126335054</v>
      </c>
      <c r="CH183" s="46">
        <f t="shared" si="638"/>
        <v>827.0378873664946</v>
      </c>
      <c r="CI183" s="51">
        <f t="shared" si="639"/>
        <v>113372.22969273674</v>
      </c>
      <c r="CJ183" s="199">
        <f t="shared" ref="CJ183:CJ193" si="1106">$CR$181</f>
        <v>115024.92936449574</v>
      </c>
      <c r="CK183" s="153">
        <f t="shared" si="846"/>
        <v>10000</v>
      </c>
      <c r="CL183" s="45">
        <v>122</v>
      </c>
      <c r="CM183" s="46">
        <f t="shared" si="847"/>
        <v>1117.6300000000001</v>
      </c>
      <c r="CN183" s="128">
        <f t="shared" si="640"/>
        <v>100.26</v>
      </c>
      <c r="CO183" s="128">
        <f t="shared" si="641"/>
        <v>1017.37</v>
      </c>
      <c r="CP183" s="46">
        <f t="shared" si="642"/>
        <v>190.3321126335054</v>
      </c>
      <c r="CQ183" s="46">
        <f t="shared" si="643"/>
        <v>827.0378873664946</v>
      </c>
      <c r="CR183" s="51">
        <f t="shared" si="644"/>
        <v>113372.22969273674</v>
      </c>
      <c r="CS183" s="153">
        <f t="shared" ref="CS183:CS193" si="1107">$CR$181</f>
        <v>115024.92936449574</v>
      </c>
      <c r="CT183" s="58">
        <f t="shared" si="645"/>
        <v>927.86033333333398</v>
      </c>
      <c r="CU183" s="52">
        <f t="shared" si="848"/>
        <v>91.68</v>
      </c>
      <c r="CV183" s="51">
        <f t="shared" si="849"/>
        <v>836.18033333333392</v>
      </c>
      <c r="CW183" s="51">
        <f t="shared" si="646"/>
        <v>103525.67933333301</v>
      </c>
      <c r="CX183" s="57">
        <f t="shared" ref="CX183:CX193" si="1108">$CW$181</f>
        <v>105198.03999999969</v>
      </c>
      <c r="CY183" s="153">
        <f t="shared" si="850"/>
        <v>10000</v>
      </c>
      <c r="CZ183" s="479">
        <f t="shared" si="647"/>
        <v>-927.86033333333398</v>
      </c>
      <c r="DA183" s="46">
        <f t="shared" si="851"/>
        <v>-1117.6300000000001</v>
      </c>
      <c r="DB183" s="46">
        <f t="shared" si="852"/>
        <v>-1017.37</v>
      </c>
      <c r="DC183" s="48"/>
      <c r="DE183" s="45">
        <v>122</v>
      </c>
      <c r="DF183" s="46">
        <f t="shared" si="648"/>
        <v>1116.76</v>
      </c>
      <c r="DG183" s="46">
        <f t="shared" ref="DG183:DG193" si="1109">IF(AND($H$7="Oui",DE183&gt;$I$7),0,IF(DE183&gt;$B$7,0,(TRUNC($C$7*$P$37*$L$7/12,2))+(TRUNC($C$7*$Q$37*$M$7/12,2))))</f>
        <v>104.99</v>
      </c>
      <c r="DH183" s="46">
        <f t="shared" si="649"/>
        <v>1011.77</v>
      </c>
      <c r="DI183" s="46">
        <f t="shared" si="650"/>
        <v>181.88268263302453</v>
      </c>
      <c r="DJ183" s="46">
        <f t="shared" si="651"/>
        <v>829.88731736697548</v>
      </c>
      <c r="DK183" s="51">
        <f t="shared" si="652"/>
        <v>108299.72226244774</v>
      </c>
      <c r="DL183" s="58">
        <f t="shared" si="653"/>
        <v>938.32333333333338</v>
      </c>
      <c r="DM183" s="52">
        <f t="shared" ref="DM183:DM193" si="1110">IF(AND($H$7="Oui",DE183&gt;$I$7),0,IF(DE183&gt;$B$7,0,(TRUNC($C$7*$P$37/12,2))+(TRUNC($C$7*$Q$37/12,2))))</f>
        <v>104.99</v>
      </c>
      <c r="DN183" s="51">
        <f t="shared" si="654"/>
        <v>833.33333333333337</v>
      </c>
      <c r="DO183" s="57">
        <f t="shared" si="655"/>
        <v>98333.333333332732</v>
      </c>
      <c r="DP183" s="468">
        <f t="shared" si="853"/>
        <v>-938.32333333333338</v>
      </c>
      <c r="DQ183" s="46">
        <f t="shared" si="854"/>
        <v>-1116.76</v>
      </c>
      <c r="DR183" s="47"/>
      <c r="DS183" s="46">
        <f t="shared" si="855"/>
        <v>-1011.77</v>
      </c>
      <c r="DT183" s="48"/>
      <c r="DU183" s="29"/>
      <c r="DV183" s="45">
        <v>122</v>
      </c>
      <c r="DW183" s="46">
        <f t="shared" si="856"/>
        <v>1069.06</v>
      </c>
      <c r="DX183" s="46">
        <f t="shared" ref="DX183:DX193" si="1111">IF(AND($H$7="Oui",DV183&gt;$I$7),0,IF(DV183&gt;$B$7,0,(TRUNC(EB182*$R$37*$L$7/12,2))+(TRUNC(EB182*$S$37*$M$7/12,2))))</f>
        <v>57.290000000000006</v>
      </c>
      <c r="DY183" s="46">
        <f t="shared" si="857"/>
        <v>1011.77</v>
      </c>
      <c r="DZ183" s="46">
        <f t="shared" si="656"/>
        <v>181.88268263302453</v>
      </c>
      <c r="EA183" s="46">
        <f t="shared" si="657"/>
        <v>829.88731736697548</v>
      </c>
      <c r="EB183" s="51">
        <f t="shared" si="658"/>
        <v>108299.72226244774</v>
      </c>
      <c r="EC183" s="58">
        <f t="shared" si="659"/>
        <v>885.38333333333333</v>
      </c>
      <c r="ED183" s="52">
        <f t="shared" ref="ED183:ED193" si="1112">IF(AND($H$7="Oui",DV183&gt;$I$7),0,IF(DV183&gt;$B$7,0,(TRUNC(EF182*$R$37/12,2))+(TRUNC(EF182*$S$37/12,2))))</f>
        <v>52.05</v>
      </c>
      <c r="EE183" s="51">
        <f t="shared" si="660"/>
        <v>833.33333333333337</v>
      </c>
      <c r="EF183" s="57">
        <f t="shared" si="661"/>
        <v>98333.333333332732</v>
      </c>
      <c r="EG183" s="468">
        <f t="shared" si="858"/>
        <v>-885.38333333333333</v>
      </c>
      <c r="EH183" s="46">
        <f t="shared" si="859"/>
        <v>-1069.06</v>
      </c>
      <c r="EI183" s="47"/>
      <c r="EJ183" s="46">
        <f t="shared" si="860"/>
        <v>-1011.77</v>
      </c>
      <c r="EK183" s="48"/>
      <c r="EL183" s="29"/>
      <c r="EM183" s="45">
        <v>122</v>
      </c>
      <c r="EN183" s="46">
        <f t="shared" si="1089"/>
        <v>1058.0868689014749</v>
      </c>
      <c r="EO183" s="46">
        <f t="shared" ref="EO183:EO193" si="1113">IF(EM183&gt;$B$7,0,(TRUNC(ES182*$T$37*$L$7/12,2))+(TRUNC(ES182*$U$37*$M$7/12,2)))</f>
        <v>58.06</v>
      </c>
      <c r="EP183" s="128">
        <f t="shared" si="662"/>
        <v>1000.0268689014749</v>
      </c>
      <c r="EQ183" s="46">
        <f t="shared" si="663"/>
        <v>184.36880956607419</v>
      </c>
      <c r="ER183" s="46">
        <f t="shared" si="664"/>
        <v>815.65805933540071</v>
      </c>
      <c r="ES183" s="51">
        <f t="shared" si="665"/>
        <v>109805.6276803091</v>
      </c>
      <c r="ET183" s="153">
        <f t="shared" si="861"/>
        <v>10000</v>
      </c>
      <c r="EU183" s="45">
        <v>122</v>
      </c>
      <c r="EV183" s="46">
        <f t="shared" si="666"/>
        <v>1058.0899999999999</v>
      </c>
      <c r="EW183" s="46">
        <f t="shared" ref="EW183:EW193" si="1114">IF(EU183&gt;$B$7,0,(TRUNC(FA182*$T$37*$L$7/12,2))+(TRUNC(FA182*$U$37*$M$7/12,2)))</f>
        <v>58.06</v>
      </c>
      <c r="EX183" s="128">
        <f t="shared" si="667"/>
        <v>1000.03</v>
      </c>
      <c r="EY183" s="46">
        <f t="shared" si="668"/>
        <v>184.36809245202619</v>
      </c>
      <c r="EZ183" s="46">
        <f t="shared" si="669"/>
        <v>815.66190754797378</v>
      </c>
      <c r="FA183" s="51">
        <f t="shared" si="670"/>
        <v>109805.19356366774</v>
      </c>
      <c r="FB183" s="58">
        <f t="shared" si="671"/>
        <v>874.86920833333363</v>
      </c>
      <c r="FC183" s="52">
        <f t="shared" ref="FC183:FC193" si="1115">IF(AND($H$7="Oui",EU183&gt;$I$7),0,IF(EU183&gt;$B$7,0,(TRUNC(FE182*$T$37/12,2))+(TRUNC(FE182*$U$37/12,2))))</f>
        <v>52.92</v>
      </c>
      <c r="FD183" s="51">
        <f t="shared" si="862"/>
        <v>821.94920833333367</v>
      </c>
      <c r="FE183" s="57">
        <f t="shared" si="672"/>
        <v>99979.596583333172</v>
      </c>
      <c r="FF183" s="153">
        <f t="shared" si="863"/>
        <v>10000</v>
      </c>
      <c r="FG183" s="469">
        <f t="shared" si="673"/>
        <v>-874.86920833333363</v>
      </c>
      <c r="FH183" s="46">
        <f t="shared" si="674"/>
        <v>-1058.0899999999999</v>
      </c>
      <c r="FI183" s="46">
        <f t="shared" si="675"/>
        <v>-1000.03</v>
      </c>
      <c r="FJ183" s="48"/>
      <c r="FL183" s="45">
        <v>122</v>
      </c>
      <c r="FM183" s="46">
        <f t="shared" si="864"/>
        <v>1069.49</v>
      </c>
      <c r="FN183" s="46">
        <f t="shared" si="1090"/>
        <v>57.72</v>
      </c>
      <c r="FO183" s="46">
        <f t="shared" si="865"/>
        <v>1011.77</v>
      </c>
      <c r="FP183" s="46">
        <f t="shared" si="676"/>
        <v>181.88268263302453</v>
      </c>
      <c r="FQ183" s="46">
        <f t="shared" si="677"/>
        <v>829.88731736697548</v>
      </c>
      <c r="FR183" s="51">
        <f t="shared" si="678"/>
        <v>108299.72226244774</v>
      </c>
      <c r="FS183" s="153">
        <f t="shared" ref="FS183:FS193" si="1116">$FR$181</f>
        <v>109958.11605305961</v>
      </c>
      <c r="FT183" s="58">
        <f t="shared" si="679"/>
        <v>885.82333333333338</v>
      </c>
      <c r="FU183" s="241">
        <f t="shared" si="1091"/>
        <v>52.489999999999995</v>
      </c>
      <c r="FV183" s="51">
        <f t="shared" si="680"/>
        <v>833.33333333333337</v>
      </c>
      <c r="FW183" s="51">
        <f t="shared" si="681"/>
        <v>98333.333333332732</v>
      </c>
      <c r="FX183" s="153">
        <f t="shared" ref="FX183:FX193" si="1117">$BV$181</f>
        <v>99999.999999999389</v>
      </c>
      <c r="FY183" s="468">
        <f t="shared" si="866"/>
        <v>-885.82333333333338</v>
      </c>
      <c r="FZ183" s="46">
        <f t="shared" si="867"/>
        <v>-1069.49</v>
      </c>
      <c r="GA183" s="46">
        <f t="shared" si="682"/>
        <v>-1011.77</v>
      </c>
      <c r="GB183" s="48"/>
      <c r="GD183" s="45">
        <v>122</v>
      </c>
      <c r="GE183" s="46">
        <f t="shared" si="1092"/>
        <v>1060.0875939185617</v>
      </c>
      <c r="GF183" s="128">
        <f t="shared" ref="GF183:GF193" si="1118">IF(AND($H$7="Oui",GD183&gt;$I$7),0,IF(GD183&gt;$B$7,0,(TRUNC(GK183*$X$37*$L$7/12,2))+(TRUNC(GK183*$Y$37*$M$7/12,2))))</f>
        <v>58.46</v>
      </c>
      <c r="GG183" s="128">
        <f t="shared" si="1042"/>
        <v>1001.6275939185616</v>
      </c>
      <c r="GH183" s="46">
        <f t="shared" si="684"/>
        <v>184.25719890269434</v>
      </c>
      <c r="GI183" s="46">
        <f t="shared" si="685"/>
        <v>817.3703950158673</v>
      </c>
      <c r="GJ183" s="51">
        <f t="shared" si="686"/>
        <v>109736.94894660075</v>
      </c>
      <c r="GK183" s="51">
        <f t="shared" ref="GK183:GK193" si="1119">$GJ$181</f>
        <v>111370.32971933628</v>
      </c>
      <c r="GL183" s="153">
        <f t="shared" si="868"/>
        <v>10000</v>
      </c>
      <c r="GM183" s="45">
        <v>122</v>
      </c>
      <c r="GN183" s="46">
        <f t="shared" si="687"/>
        <v>1060.0899999999999</v>
      </c>
      <c r="GO183" s="46">
        <f t="shared" si="1093"/>
        <v>58.46</v>
      </c>
      <c r="GP183" s="128">
        <f t="shared" si="869"/>
        <v>1001.63</v>
      </c>
      <c r="GQ183" s="46">
        <f t="shared" si="688"/>
        <v>184.25666178166691</v>
      </c>
      <c r="GR183" s="46">
        <f t="shared" si="689"/>
        <v>817.37333821833306</v>
      </c>
      <c r="GS183" s="51">
        <f t="shared" si="690"/>
        <v>109736.62373078181</v>
      </c>
      <c r="GT183" s="57">
        <f t="shared" ref="GT183:GT193" si="1120">$GS$181</f>
        <v>111370.01038502509</v>
      </c>
      <c r="GU183" s="58">
        <f t="shared" si="691"/>
        <v>876.92633333333197</v>
      </c>
      <c r="GV183" s="52">
        <f t="shared" si="1094"/>
        <v>53.319999999999993</v>
      </c>
      <c r="GW183" s="51">
        <f t="shared" si="870"/>
        <v>823.60633333333203</v>
      </c>
      <c r="GX183" s="57">
        <f t="shared" si="692"/>
        <v>99933.787333333399</v>
      </c>
      <c r="GY183" s="57">
        <f t="shared" ref="GY183:GY193" si="1121">$GX$181</f>
        <v>101581.00000000006</v>
      </c>
      <c r="GZ183" s="153">
        <f t="shared" si="871"/>
        <v>10000</v>
      </c>
      <c r="HA183" s="469">
        <f t="shared" si="693"/>
        <v>-876.92633333333197</v>
      </c>
      <c r="HB183" s="46">
        <f t="shared" si="694"/>
        <v>-1060.0899999999999</v>
      </c>
      <c r="HC183" s="46">
        <f t="shared" si="695"/>
        <v>-1001.63</v>
      </c>
      <c r="HD183" s="48"/>
      <c r="HF183" s="45">
        <v>122</v>
      </c>
      <c r="HG183" s="46">
        <f t="shared" si="696"/>
        <v>1123.8775326810628</v>
      </c>
      <c r="HH183" s="46">
        <f t="shared" si="697"/>
        <v>0</v>
      </c>
      <c r="HI183" s="46">
        <f t="shared" si="698"/>
        <v>1123.8775326810628</v>
      </c>
      <c r="HJ183" s="46">
        <f t="shared" si="699"/>
        <v>202.03738873210682</v>
      </c>
      <c r="HK183" s="46">
        <f t="shared" si="700"/>
        <v>921.84014394895598</v>
      </c>
      <c r="HL183" s="51">
        <f t="shared" si="701"/>
        <v>120300.59309531513</v>
      </c>
      <c r="HM183" s="153">
        <f t="shared" si="872"/>
        <v>10000</v>
      </c>
      <c r="HN183" s="58">
        <f t="shared" si="702"/>
        <v>933.33333333333724</v>
      </c>
      <c r="HO183" s="52">
        <f t="shared" si="703"/>
        <v>0</v>
      </c>
      <c r="HP183" s="51">
        <f t="shared" si="704"/>
        <v>933.33333333333724</v>
      </c>
      <c r="HQ183" s="57">
        <f t="shared" si="705"/>
        <v>110133.33333333215</v>
      </c>
      <c r="HR183" s="153">
        <f t="shared" si="873"/>
        <v>10000</v>
      </c>
      <c r="HS183" s="468">
        <f t="shared" si="706"/>
        <v>-933.33333333333724</v>
      </c>
      <c r="HT183" s="46">
        <f t="shared" si="707"/>
        <v>-1123.8775326810628</v>
      </c>
      <c r="HU183" s="46">
        <f t="shared" si="708"/>
        <v>-1123.8775326810628</v>
      </c>
      <c r="HV183" s="48"/>
      <c r="HW183" s="29"/>
      <c r="HX183" s="45">
        <v>122</v>
      </c>
      <c r="HY183" s="128">
        <f t="shared" si="709"/>
        <v>1124.3399999999999</v>
      </c>
      <c r="HZ183" s="46">
        <f t="shared" si="710"/>
        <v>0</v>
      </c>
      <c r="IA183" s="46">
        <f t="shared" si="711"/>
        <v>1124.3399999999999</v>
      </c>
      <c r="IB183" s="46">
        <f t="shared" si="712"/>
        <v>202.12681924690204</v>
      </c>
      <c r="IC183" s="46">
        <f t="shared" si="713"/>
        <v>922.21318075309784</v>
      </c>
      <c r="ID183" s="51">
        <f t="shared" si="714"/>
        <v>120353.87836738811</v>
      </c>
      <c r="IE183" s="153">
        <f t="shared" si="874"/>
        <v>10000</v>
      </c>
      <c r="IF183" s="58">
        <f t="shared" si="715"/>
        <v>930.14625019664186</v>
      </c>
      <c r="IG183" s="52">
        <f t="shared" si="716"/>
        <v>0</v>
      </c>
      <c r="IH183" s="51">
        <f t="shared" si="717"/>
        <v>930.14625019664186</v>
      </c>
      <c r="II183" s="57">
        <f t="shared" si="875"/>
        <v>109757.25747600969</v>
      </c>
      <c r="IJ183" s="153">
        <f t="shared" si="876"/>
        <v>10000</v>
      </c>
      <c r="IK183" s="468">
        <f t="shared" si="718"/>
        <v>-930.14625019664186</v>
      </c>
      <c r="IL183" s="46">
        <f t="shared" si="719"/>
        <v>-1124.3399999999999</v>
      </c>
      <c r="IM183" s="46">
        <f t="shared" si="720"/>
        <v>-1124.3399999999999</v>
      </c>
      <c r="IN183" s="48"/>
      <c r="IO183" s="53">
        <f t="shared" si="721"/>
        <v>0</v>
      </c>
      <c r="IQ183" s="45">
        <v>122</v>
      </c>
      <c r="IR183" s="128">
        <f t="shared" si="722"/>
        <v>1126.4568749999989</v>
      </c>
      <c r="IS183" s="128">
        <f t="shared" si="723"/>
        <v>0</v>
      </c>
      <c r="IT183" s="128">
        <f t="shared" si="724"/>
        <v>1126.4568749999989</v>
      </c>
      <c r="IU183" s="46">
        <f t="shared" si="902"/>
        <v>202.5</v>
      </c>
      <c r="IV183" s="46">
        <f t="shared" si="725"/>
        <v>923.95687499999894</v>
      </c>
      <c r="IW183" s="51">
        <f t="shared" si="726"/>
        <v>120576.68125000023</v>
      </c>
      <c r="IX183" s="199">
        <f t="shared" si="877"/>
        <v>10000</v>
      </c>
      <c r="IY183" s="128">
        <f t="shared" si="727"/>
        <v>0</v>
      </c>
      <c r="IZ183" s="408">
        <f t="shared" si="728"/>
        <v>0</v>
      </c>
      <c r="JA183" s="58">
        <f t="shared" si="729"/>
        <v>931.95916666666494</v>
      </c>
      <c r="JB183" s="52">
        <f t="shared" si="730"/>
        <v>0</v>
      </c>
      <c r="JC183" s="51">
        <f t="shared" si="731"/>
        <v>931.95916666666494</v>
      </c>
      <c r="JD183" s="57">
        <f t="shared" si="732"/>
        <v>109971.18166666676</v>
      </c>
      <c r="JE183" s="280">
        <f t="shared" si="733"/>
        <v>10000</v>
      </c>
      <c r="JF183" s="280">
        <f t="shared" si="734"/>
        <v>0</v>
      </c>
      <c r="JG183" s="468">
        <f t="shared" si="735"/>
        <v>-931.95916666666494</v>
      </c>
      <c r="JH183" s="46">
        <f t="shared" si="736"/>
        <v>-1126.4568749999989</v>
      </c>
      <c r="JI183" s="46">
        <f t="shared" si="737"/>
        <v>-1126.4568749999989</v>
      </c>
      <c r="JJ183" s="48"/>
      <c r="JL183" s="45">
        <v>122</v>
      </c>
      <c r="JM183" s="46">
        <f t="shared" si="738"/>
        <v>1124.4930833333331</v>
      </c>
      <c r="JN183" s="46">
        <f t="shared" si="739"/>
        <v>0</v>
      </c>
      <c r="JO183" s="128">
        <f t="shared" si="740"/>
        <v>1124.4930833333331</v>
      </c>
      <c r="JP183" s="46">
        <f t="shared" si="878"/>
        <v>202.15</v>
      </c>
      <c r="JQ183" s="46">
        <f t="shared" si="741"/>
        <v>922.34308333333308</v>
      </c>
      <c r="JR183" s="51">
        <f t="shared" si="742"/>
        <v>120366.48383333332</v>
      </c>
      <c r="JS183" s="199">
        <f>$BQ$181</f>
        <v>109958.11605305961</v>
      </c>
      <c r="JT183" s="199">
        <f t="shared" si="879"/>
        <v>10000</v>
      </c>
      <c r="JU183" s="128">
        <f t="shared" si="743"/>
        <v>0</v>
      </c>
      <c r="JV183" s="408">
        <f t="shared" si="744"/>
        <v>0</v>
      </c>
      <c r="JW183" s="58">
        <f t="shared" si="745"/>
        <v>930.37233333333074</v>
      </c>
      <c r="JX183" s="52">
        <f t="shared" si="746"/>
        <v>0</v>
      </c>
      <c r="JY183" s="51">
        <f t="shared" si="747"/>
        <v>930.37233333333074</v>
      </c>
      <c r="JZ183" s="51">
        <f t="shared" si="748"/>
        <v>109783.93533333373</v>
      </c>
      <c r="KA183" s="199">
        <f t="shared" ref="KA183:KA193" si="1122">$BV$181</f>
        <v>99999.999999999389</v>
      </c>
      <c r="KB183" s="128">
        <f t="shared" si="880"/>
        <v>10000</v>
      </c>
      <c r="KC183" s="204">
        <f t="shared" si="749"/>
        <v>0</v>
      </c>
      <c r="KD183" s="468">
        <f t="shared" si="881"/>
        <v>-930.37233333333074</v>
      </c>
      <c r="KE183" s="46">
        <f t="shared" si="750"/>
        <v>-1124.4930833333331</v>
      </c>
      <c r="KF183" s="46">
        <f t="shared" si="751"/>
        <v>-1124.4930833333331</v>
      </c>
      <c r="KG183" s="48"/>
      <c r="KI183" s="45">
        <v>122</v>
      </c>
      <c r="KJ183" s="46">
        <f t="shared" si="752"/>
        <v>1124.4890404061762</v>
      </c>
      <c r="KK183" s="46">
        <f t="shared" si="753"/>
        <v>0</v>
      </c>
      <c r="KL183" s="128">
        <f t="shared" si="754"/>
        <v>1124.4890404061762</v>
      </c>
      <c r="KM183" s="46">
        <f t="shared" si="755"/>
        <v>202.14731834665986</v>
      </c>
      <c r="KN183" s="46">
        <f t="shared" si="756"/>
        <v>922.34172205951631</v>
      </c>
      <c r="KO183" s="51">
        <f t="shared" si="757"/>
        <v>120366.04928593639</v>
      </c>
      <c r="KP183" s="199">
        <f t="shared" ref="KP183:KP193" si="1123">$CR$181</f>
        <v>115024.92936449574</v>
      </c>
      <c r="KQ183" s="199">
        <f t="shared" si="882"/>
        <v>10000</v>
      </c>
      <c r="KR183" s="128">
        <f t="shared" si="758"/>
        <v>0</v>
      </c>
      <c r="KS183" s="408">
        <f t="shared" si="759"/>
        <v>0</v>
      </c>
      <c r="KT183" s="45">
        <v>122</v>
      </c>
      <c r="KU183" s="46">
        <f t="shared" si="883"/>
        <v>1124.49</v>
      </c>
      <c r="KV183" s="46">
        <f t="shared" si="760"/>
        <v>0</v>
      </c>
      <c r="KW183" s="128">
        <f t="shared" si="761"/>
        <v>1124.49</v>
      </c>
      <c r="KX183" s="46">
        <f t="shared" si="762"/>
        <v>202.14710413195635</v>
      </c>
      <c r="KY183" s="46">
        <f t="shared" si="763"/>
        <v>922.34289586804368</v>
      </c>
      <c r="KZ183" s="51">
        <f t="shared" si="764"/>
        <v>120365.91958330577</v>
      </c>
      <c r="LA183" s="153">
        <f t="shared" ref="LA183:LA193" si="1124">$CR$181</f>
        <v>115024.92936449574</v>
      </c>
      <c r="LB183" s="58">
        <f t="shared" si="995"/>
        <v>930.59633333333579</v>
      </c>
      <c r="LC183" s="52">
        <f t="shared" si="766"/>
        <v>0</v>
      </c>
      <c r="LD183" s="51">
        <f t="shared" si="767"/>
        <v>930.59633333333579</v>
      </c>
      <c r="LE183" s="51">
        <f t="shared" si="768"/>
        <v>109810.36733333323</v>
      </c>
      <c r="LF183" s="51">
        <f t="shared" ref="LF183:LF193" si="1125">$CW$181</f>
        <v>105198.03999999969</v>
      </c>
      <c r="LG183" s="128">
        <f t="shared" si="769"/>
        <v>10000</v>
      </c>
      <c r="LH183" s="204">
        <f t="shared" si="770"/>
        <v>0</v>
      </c>
      <c r="LI183" s="479">
        <f t="shared" si="771"/>
        <v>-930.59633333333579</v>
      </c>
      <c r="LJ183" s="46">
        <f t="shared" si="884"/>
        <v>-1124.49</v>
      </c>
      <c r="LK183" s="46">
        <f t="shared" si="885"/>
        <v>-1124.49</v>
      </c>
      <c r="LL183" s="48"/>
      <c r="LN183" s="45">
        <v>122</v>
      </c>
      <c r="LO183" s="46">
        <f t="shared" si="772"/>
        <v>1123.1238136873469</v>
      </c>
      <c r="LP183" s="46">
        <f t="shared" si="1095"/>
        <v>0</v>
      </c>
      <c r="LQ183" s="46">
        <f t="shared" si="773"/>
        <v>1123.1238136873469</v>
      </c>
      <c r="LR183" s="46">
        <f t="shared" si="774"/>
        <v>201.90189406040054</v>
      </c>
      <c r="LS183" s="46">
        <f t="shared" si="775"/>
        <v>921.22191962694637</v>
      </c>
      <c r="LT183" s="51">
        <f t="shared" si="776"/>
        <v>120219.91451661337</v>
      </c>
      <c r="LU183" s="199">
        <f t="shared" si="886"/>
        <v>10000</v>
      </c>
      <c r="LV183" s="58">
        <f t="shared" si="777"/>
        <v>933.33033333333128</v>
      </c>
      <c r="LW183" s="52">
        <f t="shared" si="1096"/>
        <v>0</v>
      </c>
      <c r="LX183" s="51">
        <f t="shared" si="778"/>
        <v>933.33033333333128</v>
      </c>
      <c r="LY183" s="51">
        <f t="shared" si="779"/>
        <v>110132.97933333293</v>
      </c>
      <c r="LZ183" s="46">
        <f t="shared" si="887"/>
        <v>0</v>
      </c>
      <c r="MA183" s="199">
        <f t="shared" si="888"/>
        <v>10000</v>
      </c>
      <c r="MB183" s="468">
        <f t="shared" si="780"/>
        <v>-933.33033333333128</v>
      </c>
      <c r="MC183" s="46">
        <f t="shared" si="781"/>
        <v>-1123.1238136873469</v>
      </c>
      <c r="MD183" s="46">
        <f t="shared" si="782"/>
        <v>-1123.1238136873469</v>
      </c>
      <c r="ME183" s="48"/>
      <c r="MG183" s="45">
        <v>122</v>
      </c>
      <c r="MH183" s="46">
        <f t="shared" si="783"/>
        <v>1076.608661999408</v>
      </c>
      <c r="MI183" s="46">
        <f t="shared" si="1097"/>
        <v>0</v>
      </c>
      <c r="MJ183" s="46">
        <f t="shared" si="784"/>
        <v>1076.608661999408</v>
      </c>
      <c r="MK183" s="46">
        <f t="shared" si="785"/>
        <v>193.53995113492067</v>
      </c>
      <c r="ML183" s="46">
        <f t="shared" si="786"/>
        <v>883.06871086448734</v>
      </c>
      <c r="MM183" s="51">
        <f t="shared" si="787"/>
        <v>115240.9019700879</v>
      </c>
      <c r="MN183" s="199">
        <f t="shared" si="889"/>
        <v>10000</v>
      </c>
      <c r="MO183" s="58">
        <f t="shared" si="788"/>
        <v>889.32945707741396</v>
      </c>
      <c r="MP183" s="52">
        <f t="shared" si="1098"/>
        <v>0</v>
      </c>
      <c r="MQ183" s="51">
        <f t="shared" si="789"/>
        <v>889.32945707741396</v>
      </c>
      <c r="MR183" s="57">
        <f t="shared" si="790"/>
        <v>104940.8762365554</v>
      </c>
      <c r="MS183" s="199">
        <f t="shared" si="890"/>
        <v>10000</v>
      </c>
      <c r="MT183" s="468">
        <f t="shared" si="891"/>
        <v>-889.32945707741396</v>
      </c>
      <c r="MU183" s="46">
        <f t="shared" si="791"/>
        <v>-1076.608661999408</v>
      </c>
      <c r="MV183" s="46">
        <f t="shared" si="792"/>
        <v>-1076.608661999408</v>
      </c>
      <c r="MW183" s="48"/>
      <c r="MY183" s="45">
        <v>122</v>
      </c>
      <c r="MZ183" s="46">
        <f t="shared" si="793"/>
        <v>1076.608661999408</v>
      </c>
      <c r="NA183" s="46">
        <f t="shared" si="1099"/>
        <v>0</v>
      </c>
      <c r="NB183" s="128">
        <f t="shared" si="794"/>
        <v>1076.608661999408</v>
      </c>
      <c r="NC183" s="46">
        <f t="shared" si="795"/>
        <v>193.53995113492067</v>
      </c>
      <c r="ND183" s="46">
        <f t="shared" si="796"/>
        <v>883.06871086448734</v>
      </c>
      <c r="NE183" s="51">
        <f t="shared" si="797"/>
        <v>115240.9019700879</v>
      </c>
      <c r="NF183" s="153">
        <f t="shared" si="892"/>
        <v>10000</v>
      </c>
      <c r="NG183" s="45">
        <v>122</v>
      </c>
      <c r="NH183" s="46">
        <f t="shared" si="798"/>
        <v>1076.6099999999999</v>
      </c>
      <c r="NI183" s="46">
        <f t="shared" si="1100"/>
        <v>0</v>
      </c>
      <c r="NJ183" s="128">
        <f t="shared" si="893"/>
        <v>1076.6099999999999</v>
      </c>
      <c r="NK183" s="46">
        <f t="shared" si="894"/>
        <v>193.53963430267072</v>
      </c>
      <c r="NL183" s="46">
        <f t="shared" si="799"/>
        <v>883.07036569732918</v>
      </c>
      <c r="NM183" s="51">
        <f t="shared" si="800"/>
        <v>115240.71021590508</v>
      </c>
      <c r="NN183" s="58">
        <f t="shared" si="801"/>
        <v>888.78037499999857</v>
      </c>
      <c r="NO183" s="52">
        <f t="shared" si="1101"/>
        <v>0</v>
      </c>
      <c r="NP183" s="51">
        <f t="shared" si="802"/>
        <v>888.78037499999857</v>
      </c>
      <c r="NQ183" s="57">
        <f t="shared" si="803"/>
        <v>105010.43425000017</v>
      </c>
      <c r="NR183" s="153">
        <f t="shared" si="895"/>
        <v>10000</v>
      </c>
      <c r="NS183" s="469">
        <f t="shared" si="804"/>
        <v>-888.78037499999857</v>
      </c>
      <c r="NT183" s="46">
        <f t="shared" si="805"/>
        <v>-1076.6099999999999</v>
      </c>
      <c r="NU183" s="46">
        <f t="shared" si="806"/>
        <v>-1076.6099999999999</v>
      </c>
      <c r="NV183" s="48"/>
      <c r="NX183" s="45">
        <v>122</v>
      </c>
      <c r="NY183" s="46">
        <f t="shared" si="807"/>
        <v>1076.6456011701148</v>
      </c>
      <c r="NZ183" s="46">
        <f t="shared" si="1102"/>
        <v>0</v>
      </c>
      <c r="OA183" s="46">
        <f t="shared" si="808"/>
        <v>1076.6456011701148</v>
      </c>
      <c r="OB183" s="46">
        <f t="shared" si="809"/>
        <v>193.54659162142772</v>
      </c>
      <c r="OC183" s="46">
        <f t="shared" si="810"/>
        <v>883.09900954868704</v>
      </c>
      <c r="OD183" s="51">
        <f t="shared" si="811"/>
        <v>115244.85596330793</v>
      </c>
      <c r="OE183" s="153">
        <f t="shared" ref="OE183:OE193" si="1126">$FR$181</f>
        <v>109958.11605305961</v>
      </c>
      <c r="OF183" s="153">
        <f t="shared" si="896"/>
        <v>10000</v>
      </c>
      <c r="OG183" s="58">
        <f t="shared" si="812"/>
        <v>889.48383333333379</v>
      </c>
      <c r="OH183" s="241">
        <f t="shared" ref="OH183:OH193" si="1127">IF(AND($H$7="Oui",NX183&gt;$I$7),0,IF(NX183&gt;$B$7,0,(TRUNC(OK183*$AX$37/12,2))+(TRUNC(OK183*$AZ$37/12,2))))</f>
        <v>0</v>
      </c>
      <c r="OI183" s="51">
        <f t="shared" si="813"/>
        <v>889.48383333333379</v>
      </c>
      <c r="OJ183" s="51">
        <f t="shared" si="814"/>
        <v>104959.09233333328</v>
      </c>
      <c r="OK183" s="153">
        <f t="shared" ref="OK183:OK193" si="1128">$BV$181</f>
        <v>99999.999999999389</v>
      </c>
      <c r="OL183" s="153">
        <f t="shared" si="897"/>
        <v>10000</v>
      </c>
      <c r="OM183" s="468">
        <f t="shared" si="898"/>
        <v>-889.48383333333379</v>
      </c>
      <c r="ON183" s="46">
        <f t="shared" si="899"/>
        <v>-1076.6456011701148</v>
      </c>
      <c r="OO183" s="46">
        <f t="shared" si="815"/>
        <v>-1076.6456011701148</v>
      </c>
      <c r="OP183" s="48"/>
      <c r="OR183" s="45">
        <v>122</v>
      </c>
      <c r="OS183" s="46">
        <f t="shared" si="816"/>
        <v>1076.765700416463</v>
      </c>
      <c r="OT183" s="46">
        <f t="shared" si="1103"/>
        <v>0</v>
      </c>
      <c r="OU183" s="128">
        <f t="shared" si="817"/>
        <v>1076.765700416463</v>
      </c>
      <c r="OV183" s="46">
        <f t="shared" si="818"/>
        <v>193.5681816411726</v>
      </c>
      <c r="OW183" s="46">
        <f t="shared" si="819"/>
        <v>883.1975187752904</v>
      </c>
      <c r="OX183" s="51">
        <f t="shared" si="820"/>
        <v>115257.71146592827</v>
      </c>
      <c r="OY183" s="51">
        <f t="shared" ref="OY183:OY193" si="1129">$GJ$181</f>
        <v>111370.32971933628</v>
      </c>
      <c r="OZ183" s="153">
        <f t="shared" si="900"/>
        <v>10000</v>
      </c>
      <c r="PA183" s="45">
        <v>122</v>
      </c>
      <c r="PB183" s="46">
        <f t="shared" si="821"/>
        <v>1076.765700416463</v>
      </c>
      <c r="PC183" s="46">
        <f t="shared" ref="PC183:PC193" si="1130">IF(PA183&gt;$B$7,0,(TRUNC(PH183*$BB$37*$L$7/12,2))+(TRUNC(PH183*$BD$37*$M$7/12,2)))</f>
        <v>0</v>
      </c>
      <c r="PD183" s="128">
        <f t="shared" si="822"/>
        <v>1076.765700416463</v>
      </c>
      <c r="PE183" s="46">
        <f t="shared" si="823"/>
        <v>193.5681816411726</v>
      </c>
      <c r="PF183" s="46">
        <f t="shared" si="824"/>
        <v>883.1975187752904</v>
      </c>
      <c r="PG183" s="51">
        <f t="shared" si="825"/>
        <v>115257.71146592827</v>
      </c>
      <c r="PH183" s="57">
        <f t="shared" ref="PH183:PH193" si="1131">$GS$181</f>
        <v>111370.01038502509</v>
      </c>
      <c r="PI183" s="688">
        <f t="shared" si="826"/>
        <v>889.6533333333341</v>
      </c>
      <c r="PJ183" s="52">
        <f t="shared" ref="PJ183:PJ193" si="1132">IF(AND($H$7="Oui",PA183&gt;$I$7),0,IF(PA183&gt;$B$7,0,(TRUNC(PM183*$BB$37/12,2))+(TRUNC(PM183*$BD$37/12,2))))</f>
        <v>0</v>
      </c>
      <c r="PK183" s="51">
        <f t="shared" si="827"/>
        <v>889.6533333333341</v>
      </c>
      <c r="PL183" s="57">
        <f t="shared" si="828"/>
        <v>104979.09333333363</v>
      </c>
      <c r="PM183" s="57">
        <f t="shared" ref="PM183:PM193" si="1133">$GX$181</f>
        <v>101581.00000000006</v>
      </c>
      <c r="PN183" s="153">
        <f t="shared" si="901"/>
        <v>10000</v>
      </c>
      <c r="PO183" s="469">
        <f t="shared" si="829"/>
        <v>-889.6533333333341</v>
      </c>
      <c r="PP183" s="46">
        <f t="shared" si="830"/>
        <v>-1076.765700416463</v>
      </c>
      <c r="PQ183" s="46">
        <f t="shared" si="831"/>
        <v>-1076.765700416463</v>
      </c>
      <c r="PR183" s="48"/>
    </row>
    <row r="184" spans="2:434" hidden="1" x14ac:dyDescent="0.3">
      <c r="B184" s="45">
        <v>123</v>
      </c>
      <c r="C184" s="46">
        <f t="shared" si="1104"/>
        <v>1111.77</v>
      </c>
      <c r="D184" s="46">
        <f t="shared" si="597"/>
        <v>100</v>
      </c>
      <c r="E184" s="46">
        <f t="shared" si="598"/>
        <v>1011.77</v>
      </c>
      <c r="F184" s="46">
        <f t="shared" si="599"/>
        <v>180.49953710407956</v>
      </c>
      <c r="G184" s="46">
        <f t="shared" si="600"/>
        <v>831.27046289592045</v>
      </c>
      <c r="H184" s="51">
        <f t="shared" si="601"/>
        <v>107468.45179955183</v>
      </c>
      <c r="I184" s="58">
        <f t="shared" si="602"/>
        <v>933.33333333333337</v>
      </c>
      <c r="J184" s="52">
        <f t="shared" si="603"/>
        <v>100</v>
      </c>
      <c r="K184" s="51">
        <f t="shared" si="604"/>
        <v>833.33333333333337</v>
      </c>
      <c r="L184" s="57">
        <f t="shared" si="605"/>
        <v>97499.999999999403</v>
      </c>
      <c r="M184" s="468">
        <f t="shared" si="832"/>
        <v>-933.33333333333337</v>
      </c>
      <c r="N184" s="46">
        <f t="shared" si="833"/>
        <v>-1111.77</v>
      </c>
      <c r="O184" s="47"/>
      <c r="P184" s="46">
        <f t="shared" si="834"/>
        <v>-1011.77</v>
      </c>
      <c r="Q184" s="48"/>
      <c r="R184" s="29"/>
      <c r="S184" s="29"/>
      <c r="T184" s="45">
        <v>123</v>
      </c>
      <c r="U184" s="46">
        <f t="shared" si="606"/>
        <v>1112.93</v>
      </c>
      <c r="V184" s="46">
        <f t="shared" si="607"/>
        <v>101.16</v>
      </c>
      <c r="W184" s="46">
        <f t="shared" si="835"/>
        <v>1011.77</v>
      </c>
      <c r="X184" s="46">
        <f t="shared" si="608"/>
        <v>180.49953710407956</v>
      </c>
      <c r="Y184" s="46">
        <f t="shared" si="609"/>
        <v>831.27046289592045</v>
      </c>
      <c r="Z184" s="51">
        <f t="shared" si="610"/>
        <v>107468.45179955183</v>
      </c>
      <c r="AA184" s="58">
        <f t="shared" si="611"/>
        <v>925.1733333333334</v>
      </c>
      <c r="AB184" s="52">
        <f t="shared" si="612"/>
        <v>91.84</v>
      </c>
      <c r="AC184" s="51">
        <f t="shared" si="613"/>
        <v>833.33333333333337</v>
      </c>
      <c r="AD184" s="57">
        <f t="shared" si="614"/>
        <v>97499.999999999403</v>
      </c>
      <c r="AE184" s="468">
        <f t="shared" si="836"/>
        <v>-925.1733333333334</v>
      </c>
      <c r="AF184" s="46">
        <f t="shared" si="615"/>
        <v>-1112.93</v>
      </c>
      <c r="AG184" s="47"/>
      <c r="AH184" s="46">
        <f t="shared" si="837"/>
        <v>-1011.77</v>
      </c>
      <c r="AI184" s="48"/>
      <c r="AJ184" s="29"/>
      <c r="AK184" s="45">
        <v>123</v>
      </c>
      <c r="AL184" s="46">
        <f t="shared" si="616"/>
        <v>1117.72</v>
      </c>
      <c r="AM184" s="46"/>
      <c r="AN184" s="46"/>
      <c r="AO184" s="46">
        <f t="shared" si="617"/>
        <v>102.74</v>
      </c>
      <c r="AP184" s="128">
        <f t="shared" si="618"/>
        <v>1014.98</v>
      </c>
      <c r="AQ184" s="128"/>
      <c r="AR184" s="128"/>
      <c r="AS184" s="46">
        <f t="shared" si="619"/>
        <v>189.39810504200122</v>
      </c>
      <c r="AT184" s="46">
        <f t="shared" si="620"/>
        <v>825.58189495799877</v>
      </c>
      <c r="AU184" s="51"/>
      <c r="AV184" s="51"/>
      <c r="AW184" s="51">
        <f t="shared" si="621"/>
        <v>112813.28113024273</v>
      </c>
      <c r="AX184" s="58">
        <f t="shared" si="622"/>
        <v>927.38215694565588</v>
      </c>
      <c r="AY184" s="52"/>
      <c r="AZ184" s="52"/>
      <c r="BA184" s="52">
        <f t="shared" si="623"/>
        <v>93.8</v>
      </c>
      <c r="BB184" s="51">
        <f t="shared" si="624"/>
        <v>833.58215694565592</v>
      </c>
      <c r="BC184" s="51"/>
      <c r="BD184" s="51"/>
      <c r="BE184" s="57">
        <f t="shared" si="625"/>
        <v>102918.75469568429</v>
      </c>
      <c r="BF184" s="468">
        <f t="shared" si="626"/>
        <v>-927.38215694565588</v>
      </c>
      <c r="BG184" s="46">
        <f t="shared" si="627"/>
        <v>-1117.72</v>
      </c>
      <c r="BH184" s="46">
        <f t="shared" si="628"/>
        <v>-1014.98</v>
      </c>
      <c r="BI184" s="48"/>
      <c r="BK184" s="45">
        <v>123</v>
      </c>
      <c r="BL184" s="46">
        <f t="shared" si="838"/>
        <v>1110.29</v>
      </c>
      <c r="BM184" s="128">
        <f t="shared" si="839"/>
        <v>98.52</v>
      </c>
      <c r="BN184" s="46">
        <f t="shared" si="840"/>
        <v>1011.77</v>
      </c>
      <c r="BO184" s="46">
        <f t="shared" si="629"/>
        <v>180.49953710407956</v>
      </c>
      <c r="BP184" s="46">
        <f t="shared" si="630"/>
        <v>831.27046289592045</v>
      </c>
      <c r="BQ184" s="51">
        <f t="shared" si="631"/>
        <v>107468.45179955183</v>
      </c>
      <c r="BR184" s="153">
        <f t="shared" ref="BR184:BR193" si="1134">$BQ$181</f>
        <v>109958.11605305961</v>
      </c>
      <c r="BS184" s="58">
        <f t="shared" si="632"/>
        <v>922.91333333333341</v>
      </c>
      <c r="BT184" s="52">
        <f t="shared" si="841"/>
        <v>89.58</v>
      </c>
      <c r="BU184" s="51">
        <f t="shared" si="633"/>
        <v>833.33333333333337</v>
      </c>
      <c r="BV184" s="51">
        <f t="shared" si="634"/>
        <v>97499.999999999403</v>
      </c>
      <c r="BW184" s="153">
        <f t="shared" si="1105"/>
        <v>99999.999999999389</v>
      </c>
      <c r="BX184" s="468">
        <f t="shared" si="842"/>
        <v>-922.91333333333341</v>
      </c>
      <c r="BY184" s="46">
        <f t="shared" si="843"/>
        <v>-1110.29</v>
      </c>
      <c r="BZ184" s="46">
        <f t="shared" si="635"/>
        <v>-1011.77</v>
      </c>
      <c r="CA184" s="48"/>
      <c r="CB184" s="29"/>
      <c r="CC184" s="45">
        <v>123</v>
      </c>
      <c r="CD184" s="128">
        <f t="shared" si="636"/>
        <v>1117.6300000000001</v>
      </c>
      <c r="CE184" s="46">
        <f t="shared" si="844"/>
        <v>100.26</v>
      </c>
      <c r="CF184" s="128">
        <f t="shared" si="637"/>
        <v>1017.37</v>
      </c>
      <c r="CG184" s="46">
        <f t="shared" si="845"/>
        <v>188.95371615456125</v>
      </c>
      <c r="CH184" s="46">
        <f t="shared" si="638"/>
        <v>828.41628384543878</v>
      </c>
      <c r="CI184" s="51">
        <f t="shared" si="639"/>
        <v>112543.81340889131</v>
      </c>
      <c r="CJ184" s="199">
        <f t="shared" si="1106"/>
        <v>115024.92936449574</v>
      </c>
      <c r="CK184" s="153">
        <f t="shared" si="846"/>
        <v>10000</v>
      </c>
      <c r="CL184" s="45">
        <v>123</v>
      </c>
      <c r="CM184" s="46">
        <f t="shared" si="847"/>
        <v>1117.6300000000001</v>
      </c>
      <c r="CN184" s="128">
        <f t="shared" si="640"/>
        <v>100.26</v>
      </c>
      <c r="CO184" s="128">
        <f t="shared" si="641"/>
        <v>1017.37</v>
      </c>
      <c r="CP184" s="46">
        <f t="shared" si="642"/>
        <v>188.95371615456125</v>
      </c>
      <c r="CQ184" s="46">
        <f t="shared" si="643"/>
        <v>828.41628384543878</v>
      </c>
      <c r="CR184" s="51">
        <f t="shared" si="644"/>
        <v>112543.81340889131</v>
      </c>
      <c r="CS184" s="153">
        <f t="shared" si="1107"/>
        <v>115024.92936449574</v>
      </c>
      <c r="CT184" s="58">
        <f t="shared" si="645"/>
        <v>927.86033333333398</v>
      </c>
      <c r="CU184" s="52">
        <f t="shared" si="848"/>
        <v>91.68</v>
      </c>
      <c r="CV184" s="51">
        <f t="shared" si="849"/>
        <v>836.18033333333392</v>
      </c>
      <c r="CW184" s="51">
        <f t="shared" si="646"/>
        <v>102689.49899999968</v>
      </c>
      <c r="CX184" s="57">
        <f t="shared" si="1108"/>
        <v>105198.03999999969</v>
      </c>
      <c r="CY184" s="153">
        <f t="shared" si="850"/>
        <v>10000</v>
      </c>
      <c r="CZ184" s="479">
        <f t="shared" si="647"/>
        <v>-927.86033333333398</v>
      </c>
      <c r="DA184" s="46">
        <f t="shared" si="851"/>
        <v>-1117.6300000000001</v>
      </c>
      <c r="DB184" s="46">
        <f t="shared" si="852"/>
        <v>-1017.37</v>
      </c>
      <c r="DC184" s="48"/>
      <c r="DE184" s="45">
        <v>123</v>
      </c>
      <c r="DF184" s="46">
        <f t="shared" si="648"/>
        <v>1116.76</v>
      </c>
      <c r="DG184" s="46">
        <f t="shared" si="1109"/>
        <v>104.99</v>
      </c>
      <c r="DH184" s="46">
        <f t="shared" si="649"/>
        <v>1011.77</v>
      </c>
      <c r="DI184" s="46">
        <f t="shared" si="650"/>
        <v>180.49953710407956</v>
      </c>
      <c r="DJ184" s="46">
        <f t="shared" si="651"/>
        <v>831.27046289592045</v>
      </c>
      <c r="DK184" s="51">
        <f t="shared" si="652"/>
        <v>107468.45179955183</v>
      </c>
      <c r="DL184" s="58">
        <f t="shared" si="653"/>
        <v>938.32333333333338</v>
      </c>
      <c r="DM184" s="52">
        <f t="shared" si="1110"/>
        <v>104.99</v>
      </c>
      <c r="DN184" s="51">
        <f t="shared" si="654"/>
        <v>833.33333333333337</v>
      </c>
      <c r="DO184" s="57">
        <f t="shared" si="655"/>
        <v>97499.999999999403</v>
      </c>
      <c r="DP184" s="468">
        <f t="shared" si="853"/>
        <v>-938.32333333333338</v>
      </c>
      <c r="DQ184" s="46">
        <f t="shared" si="854"/>
        <v>-1116.76</v>
      </c>
      <c r="DR184" s="47"/>
      <c r="DS184" s="46">
        <f t="shared" si="855"/>
        <v>-1011.77</v>
      </c>
      <c r="DT184" s="48"/>
      <c r="DU184" s="29"/>
      <c r="DV184" s="45">
        <v>123</v>
      </c>
      <c r="DW184" s="46">
        <f t="shared" si="856"/>
        <v>1068.6099999999999</v>
      </c>
      <c r="DX184" s="46">
        <f t="shared" si="1111"/>
        <v>56.84</v>
      </c>
      <c r="DY184" s="46">
        <f t="shared" si="857"/>
        <v>1011.77</v>
      </c>
      <c r="DZ184" s="46">
        <f t="shared" si="656"/>
        <v>180.49953710407956</v>
      </c>
      <c r="EA184" s="46">
        <f t="shared" si="657"/>
        <v>831.27046289592045</v>
      </c>
      <c r="EB184" s="51">
        <f t="shared" si="658"/>
        <v>107468.45179955183</v>
      </c>
      <c r="EC184" s="58">
        <f t="shared" si="659"/>
        <v>884.95333333333338</v>
      </c>
      <c r="ED184" s="52">
        <f t="shared" si="1112"/>
        <v>51.62</v>
      </c>
      <c r="EE184" s="51">
        <f t="shared" si="660"/>
        <v>833.33333333333337</v>
      </c>
      <c r="EF184" s="57">
        <f t="shared" si="661"/>
        <v>97499.999999999403</v>
      </c>
      <c r="EG184" s="468">
        <f t="shared" si="858"/>
        <v>-884.95333333333338</v>
      </c>
      <c r="EH184" s="46">
        <f t="shared" si="859"/>
        <v>-1068.6099999999999</v>
      </c>
      <c r="EI184" s="47"/>
      <c r="EJ184" s="46">
        <f t="shared" si="860"/>
        <v>-1011.77</v>
      </c>
      <c r="EK184" s="48"/>
      <c r="EL184" s="29"/>
      <c r="EM184" s="45">
        <v>123</v>
      </c>
      <c r="EN184" s="46">
        <f t="shared" si="1089"/>
        <v>1058.0868689014749</v>
      </c>
      <c r="EO184" s="46">
        <f t="shared" si="1113"/>
        <v>57.64</v>
      </c>
      <c r="EP184" s="128">
        <f t="shared" si="662"/>
        <v>1000.4468689014749</v>
      </c>
      <c r="EQ184" s="46">
        <f t="shared" si="663"/>
        <v>183.00937946718184</v>
      </c>
      <c r="ER184" s="46">
        <f t="shared" si="664"/>
        <v>817.43748943429307</v>
      </c>
      <c r="ES184" s="51">
        <f t="shared" si="665"/>
        <v>108988.19019087481</v>
      </c>
      <c r="ET184" s="153">
        <f t="shared" si="861"/>
        <v>10000</v>
      </c>
      <c r="EU184" s="45">
        <v>123</v>
      </c>
      <c r="EV184" s="46">
        <f t="shared" si="666"/>
        <v>1058.0899999999999</v>
      </c>
      <c r="EW184" s="46">
        <f t="shared" si="1114"/>
        <v>57.64</v>
      </c>
      <c r="EX184" s="128">
        <f t="shared" si="667"/>
        <v>1000.45</v>
      </c>
      <c r="EY184" s="46">
        <f t="shared" si="668"/>
        <v>183.00865593944624</v>
      </c>
      <c r="EZ184" s="46">
        <f t="shared" si="669"/>
        <v>817.44134406055377</v>
      </c>
      <c r="FA184" s="51">
        <f t="shared" si="670"/>
        <v>108987.75221960718</v>
      </c>
      <c r="FB184" s="58">
        <f t="shared" si="671"/>
        <v>874.86920833333363</v>
      </c>
      <c r="FC184" s="52">
        <f t="shared" si="1115"/>
        <v>52.480000000000004</v>
      </c>
      <c r="FD184" s="51">
        <f t="shared" si="862"/>
        <v>822.38920833333361</v>
      </c>
      <c r="FE184" s="57">
        <f t="shared" si="672"/>
        <v>99157.207374999838</v>
      </c>
      <c r="FF184" s="153">
        <f t="shared" si="863"/>
        <v>10000</v>
      </c>
      <c r="FG184" s="469">
        <f t="shared" si="673"/>
        <v>-874.86920833333363</v>
      </c>
      <c r="FH184" s="46">
        <f t="shared" si="674"/>
        <v>-1058.0899999999999</v>
      </c>
      <c r="FI184" s="46">
        <f t="shared" si="675"/>
        <v>-1000.45</v>
      </c>
      <c r="FJ184" s="48"/>
      <c r="FL184" s="45">
        <v>123</v>
      </c>
      <c r="FM184" s="46">
        <f t="shared" si="864"/>
        <v>1069.49</v>
      </c>
      <c r="FN184" s="46">
        <f t="shared" si="1090"/>
        <v>57.72</v>
      </c>
      <c r="FO184" s="46">
        <f t="shared" si="865"/>
        <v>1011.77</v>
      </c>
      <c r="FP184" s="46">
        <f t="shared" si="676"/>
        <v>180.49953710407956</v>
      </c>
      <c r="FQ184" s="46">
        <f t="shared" si="677"/>
        <v>831.27046289592045</v>
      </c>
      <c r="FR184" s="51">
        <f t="shared" si="678"/>
        <v>107468.45179955183</v>
      </c>
      <c r="FS184" s="153">
        <f t="shared" si="1116"/>
        <v>109958.11605305961</v>
      </c>
      <c r="FT184" s="58">
        <f t="shared" si="679"/>
        <v>885.82333333333338</v>
      </c>
      <c r="FU184" s="241">
        <f t="shared" si="1091"/>
        <v>52.489999999999995</v>
      </c>
      <c r="FV184" s="51">
        <f t="shared" si="680"/>
        <v>833.33333333333337</v>
      </c>
      <c r="FW184" s="51">
        <f t="shared" si="681"/>
        <v>97499.999999999403</v>
      </c>
      <c r="FX184" s="153">
        <f t="shared" si="1117"/>
        <v>99999.999999999389</v>
      </c>
      <c r="FY184" s="468">
        <f t="shared" si="866"/>
        <v>-885.82333333333338</v>
      </c>
      <c r="FZ184" s="46">
        <f t="shared" si="867"/>
        <v>-1069.49</v>
      </c>
      <c r="GA184" s="46">
        <f t="shared" si="682"/>
        <v>-1011.77</v>
      </c>
      <c r="GB184" s="48"/>
      <c r="GD184" s="45">
        <v>123</v>
      </c>
      <c r="GE184" s="46">
        <f t="shared" si="1092"/>
        <v>1060.0875939185617</v>
      </c>
      <c r="GF184" s="128">
        <f t="shared" si="1118"/>
        <v>58.46</v>
      </c>
      <c r="GG184" s="128">
        <f t="shared" si="1042"/>
        <v>1001.6275939185616</v>
      </c>
      <c r="GH184" s="46">
        <f t="shared" si="684"/>
        <v>182.89491491100125</v>
      </c>
      <c r="GI184" s="46">
        <f t="shared" si="685"/>
        <v>818.73267900756036</v>
      </c>
      <c r="GJ184" s="51">
        <f t="shared" si="686"/>
        <v>108918.21626759319</v>
      </c>
      <c r="GK184" s="51">
        <f t="shared" si="1119"/>
        <v>111370.32971933628</v>
      </c>
      <c r="GL184" s="153">
        <f t="shared" si="868"/>
        <v>10000</v>
      </c>
      <c r="GM184" s="45">
        <v>123</v>
      </c>
      <c r="GN184" s="46">
        <f t="shared" si="687"/>
        <v>1060.0899999999999</v>
      </c>
      <c r="GO184" s="46">
        <f t="shared" si="1093"/>
        <v>58.46</v>
      </c>
      <c r="GP184" s="128">
        <f t="shared" si="869"/>
        <v>1001.63</v>
      </c>
      <c r="GQ184" s="46">
        <f t="shared" si="688"/>
        <v>182.89437288463637</v>
      </c>
      <c r="GR184" s="46">
        <f t="shared" si="689"/>
        <v>818.73562711536363</v>
      </c>
      <c r="GS184" s="51">
        <f t="shared" si="690"/>
        <v>108917.88810366644</v>
      </c>
      <c r="GT184" s="57">
        <f t="shared" si="1120"/>
        <v>111370.01038502509</v>
      </c>
      <c r="GU184" s="58">
        <f t="shared" si="691"/>
        <v>876.92633333333197</v>
      </c>
      <c r="GV184" s="52">
        <f t="shared" si="1094"/>
        <v>53.319999999999993</v>
      </c>
      <c r="GW184" s="51">
        <f t="shared" si="870"/>
        <v>823.60633333333203</v>
      </c>
      <c r="GX184" s="57">
        <f t="shared" si="692"/>
        <v>99110.18100000007</v>
      </c>
      <c r="GY184" s="57">
        <f t="shared" si="1121"/>
        <v>101581.00000000006</v>
      </c>
      <c r="GZ184" s="153">
        <f t="shared" si="871"/>
        <v>10000</v>
      </c>
      <c r="HA184" s="469">
        <f t="shared" si="693"/>
        <v>-876.92633333333197</v>
      </c>
      <c r="HB184" s="46">
        <f t="shared" si="694"/>
        <v>-1060.0899999999999</v>
      </c>
      <c r="HC184" s="46">
        <f t="shared" si="695"/>
        <v>-1001.63</v>
      </c>
      <c r="HD184" s="48"/>
      <c r="HF184" s="45">
        <v>123</v>
      </c>
      <c r="HG184" s="46">
        <f t="shared" si="696"/>
        <v>1123.8775326810628</v>
      </c>
      <c r="HH184" s="46">
        <f t="shared" si="697"/>
        <v>0</v>
      </c>
      <c r="HI184" s="46">
        <f t="shared" si="698"/>
        <v>1123.8775326810628</v>
      </c>
      <c r="HJ184" s="46">
        <f t="shared" si="699"/>
        <v>200.50098849219191</v>
      </c>
      <c r="HK184" s="46">
        <f t="shared" si="700"/>
        <v>923.37654418887087</v>
      </c>
      <c r="HL184" s="51">
        <f t="shared" si="701"/>
        <v>119377.21655112626</v>
      </c>
      <c r="HM184" s="153">
        <f t="shared" si="872"/>
        <v>10000</v>
      </c>
      <c r="HN184" s="58">
        <f t="shared" si="702"/>
        <v>933.33333333333724</v>
      </c>
      <c r="HO184" s="52">
        <f t="shared" si="703"/>
        <v>0</v>
      </c>
      <c r="HP184" s="51">
        <f t="shared" si="704"/>
        <v>933.33333333333724</v>
      </c>
      <c r="HQ184" s="57">
        <f t="shared" si="705"/>
        <v>109199.99999999881</v>
      </c>
      <c r="HR184" s="153">
        <f t="shared" si="873"/>
        <v>10000</v>
      </c>
      <c r="HS184" s="468">
        <f t="shared" si="706"/>
        <v>-933.33333333333724</v>
      </c>
      <c r="HT184" s="46">
        <f t="shared" si="707"/>
        <v>-1123.8775326810628</v>
      </c>
      <c r="HU184" s="46">
        <f t="shared" si="708"/>
        <v>-1123.8775326810628</v>
      </c>
      <c r="HV184" s="48"/>
      <c r="HW184" s="29"/>
      <c r="HX184" s="45">
        <v>123</v>
      </c>
      <c r="HY184" s="128">
        <f t="shared" si="709"/>
        <v>1124.3399999999999</v>
      </c>
      <c r="HZ184" s="46">
        <f t="shared" si="710"/>
        <v>0</v>
      </c>
      <c r="IA184" s="46">
        <f t="shared" si="711"/>
        <v>1124.3399999999999</v>
      </c>
      <c r="IB184" s="46">
        <f t="shared" si="712"/>
        <v>200.5897972789802</v>
      </c>
      <c r="IC184" s="46">
        <f t="shared" si="713"/>
        <v>923.75020272101972</v>
      </c>
      <c r="ID184" s="51">
        <f t="shared" si="714"/>
        <v>119430.1281646671</v>
      </c>
      <c r="IE184" s="153">
        <f t="shared" si="874"/>
        <v>10000</v>
      </c>
      <c r="IF184" s="58">
        <f t="shared" si="715"/>
        <v>930.14625019664186</v>
      </c>
      <c r="IG184" s="52">
        <f t="shared" si="716"/>
        <v>0</v>
      </c>
      <c r="IH184" s="51">
        <f t="shared" si="717"/>
        <v>930.14625019664186</v>
      </c>
      <c r="II184" s="57">
        <f t="shared" si="875"/>
        <v>108827.11122581305</v>
      </c>
      <c r="IJ184" s="153">
        <f t="shared" si="876"/>
        <v>10000</v>
      </c>
      <c r="IK184" s="468">
        <f t="shared" si="718"/>
        <v>-930.14625019664186</v>
      </c>
      <c r="IL184" s="46">
        <f t="shared" si="719"/>
        <v>-1124.3399999999999</v>
      </c>
      <c r="IM184" s="46">
        <f t="shared" si="720"/>
        <v>-1124.3399999999999</v>
      </c>
      <c r="IN184" s="48"/>
      <c r="IO184" s="53">
        <f t="shared" si="721"/>
        <v>0</v>
      </c>
      <c r="IQ184" s="45">
        <v>123</v>
      </c>
      <c r="IR184" s="128">
        <f t="shared" si="722"/>
        <v>1126.4568749999989</v>
      </c>
      <c r="IS184" s="128">
        <f t="shared" si="723"/>
        <v>0</v>
      </c>
      <c r="IT184" s="128">
        <f t="shared" si="724"/>
        <v>1126.4568749999989</v>
      </c>
      <c r="IU184" s="46">
        <f t="shared" si="902"/>
        <v>200.96</v>
      </c>
      <c r="IV184" s="46">
        <f t="shared" si="725"/>
        <v>925.49687499999891</v>
      </c>
      <c r="IW184" s="51">
        <f t="shared" si="726"/>
        <v>119651.18437500023</v>
      </c>
      <c r="IX184" s="199">
        <f t="shared" si="877"/>
        <v>10000</v>
      </c>
      <c r="IY184" s="128">
        <f t="shared" si="727"/>
        <v>0</v>
      </c>
      <c r="IZ184" s="408">
        <f t="shared" si="728"/>
        <v>0</v>
      </c>
      <c r="JA184" s="58">
        <f t="shared" si="729"/>
        <v>931.95916666666494</v>
      </c>
      <c r="JB184" s="52">
        <f t="shared" si="730"/>
        <v>0</v>
      </c>
      <c r="JC184" s="51">
        <f t="shared" si="731"/>
        <v>931.95916666666494</v>
      </c>
      <c r="JD184" s="57">
        <f t="shared" si="732"/>
        <v>109039.22250000009</v>
      </c>
      <c r="JE184" s="280">
        <f t="shared" si="733"/>
        <v>10000</v>
      </c>
      <c r="JF184" s="280">
        <f t="shared" si="734"/>
        <v>0</v>
      </c>
      <c r="JG184" s="468">
        <f t="shared" si="735"/>
        <v>-931.95916666666494</v>
      </c>
      <c r="JH184" s="46">
        <f t="shared" si="736"/>
        <v>-1126.4568749999989</v>
      </c>
      <c r="JI184" s="46">
        <f t="shared" si="737"/>
        <v>-1126.4568749999989</v>
      </c>
      <c r="JJ184" s="48"/>
      <c r="JL184" s="45">
        <v>123</v>
      </c>
      <c r="JM184" s="46">
        <f t="shared" si="738"/>
        <v>1124.4930833333331</v>
      </c>
      <c r="JN184" s="46">
        <f t="shared" si="739"/>
        <v>0</v>
      </c>
      <c r="JO184" s="128">
        <f t="shared" si="740"/>
        <v>1124.4930833333331</v>
      </c>
      <c r="JP184" s="46">
        <f t="shared" si="878"/>
        <v>200.61</v>
      </c>
      <c r="JQ184" s="46">
        <f t="shared" si="741"/>
        <v>923.88308333333305</v>
      </c>
      <c r="JR184" s="51">
        <f t="shared" si="742"/>
        <v>119442.60074999998</v>
      </c>
      <c r="JS184" s="199">
        <f t="shared" ref="JS184:JS193" si="1135">$BQ$181</f>
        <v>109958.11605305961</v>
      </c>
      <c r="JT184" s="199">
        <f t="shared" si="879"/>
        <v>10000</v>
      </c>
      <c r="JU184" s="128">
        <f t="shared" si="743"/>
        <v>0</v>
      </c>
      <c r="JV184" s="408">
        <f t="shared" si="744"/>
        <v>0</v>
      </c>
      <c r="JW184" s="58">
        <f t="shared" si="745"/>
        <v>930.37233333333074</v>
      </c>
      <c r="JX184" s="52">
        <f t="shared" si="746"/>
        <v>0</v>
      </c>
      <c r="JY184" s="51">
        <f t="shared" si="747"/>
        <v>930.37233333333074</v>
      </c>
      <c r="JZ184" s="51">
        <f t="shared" si="748"/>
        <v>108853.5630000004</v>
      </c>
      <c r="KA184" s="199">
        <f t="shared" si="1122"/>
        <v>99999.999999999389</v>
      </c>
      <c r="KB184" s="128">
        <f t="shared" si="880"/>
        <v>10000</v>
      </c>
      <c r="KC184" s="204">
        <f t="shared" si="749"/>
        <v>0</v>
      </c>
      <c r="KD184" s="468">
        <f t="shared" si="881"/>
        <v>-930.37233333333074</v>
      </c>
      <c r="KE184" s="46">
        <f t="shared" si="750"/>
        <v>-1124.4930833333331</v>
      </c>
      <c r="KF184" s="46">
        <f t="shared" si="751"/>
        <v>-1124.4930833333331</v>
      </c>
      <c r="KG184" s="48"/>
      <c r="KI184" s="45">
        <v>123</v>
      </c>
      <c r="KJ184" s="46">
        <f t="shared" si="752"/>
        <v>1124.4890404061762</v>
      </c>
      <c r="KK184" s="46">
        <f t="shared" si="753"/>
        <v>0</v>
      </c>
      <c r="KL184" s="128">
        <f t="shared" si="754"/>
        <v>1124.4890404061762</v>
      </c>
      <c r="KM184" s="46">
        <f t="shared" si="755"/>
        <v>200.61008214322734</v>
      </c>
      <c r="KN184" s="46">
        <f t="shared" si="756"/>
        <v>923.8789582629488</v>
      </c>
      <c r="KO184" s="51">
        <f t="shared" si="757"/>
        <v>119442.17032767343</v>
      </c>
      <c r="KP184" s="199">
        <f t="shared" si="1123"/>
        <v>115024.92936449574</v>
      </c>
      <c r="KQ184" s="199">
        <f t="shared" si="882"/>
        <v>10000</v>
      </c>
      <c r="KR184" s="128">
        <f t="shared" si="758"/>
        <v>0</v>
      </c>
      <c r="KS184" s="408">
        <f t="shared" si="759"/>
        <v>0</v>
      </c>
      <c r="KT184" s="45">
        <v>123</v>
      </c>
      <c r="KU184" s="46">
        <f t="shared" si="883"/>
        <v>1124.49</v>
      </c>
      <c r="KV184" s="46">
        <f t="shared" si="760"/>
        <v>0</v>
      </c>
      <c r="KW184" s="128">
        <f t="shared" si="761"/>
        <v>1124.49</v>
      </c>
      <c r="KX184" s="46">
        <f t="shared" si="762"/>
        <v>200.60986597217629</v>
      </c>
      <c r="KY184" s="46">
        <f t="shared" si="763"/>
        <v>923.88013402782371</v>
      </c>
      <c r="KZ184" s="51">
        <f t="shared" si="764"/>
        <v>119442.03944927795</v>
      </c>
      <c r="LA184" s="153">
        <f t="shared" si="1124"/>
        <v>115024.92936449574</v>
      </c>
      <c r="LB184" s="58">
        <f t="shared" si="995"/>
        <v>930.59633333333579</v>
      </c>
      <c r="LC184" s="52">
        <f t="shared" si="766"/>
        <v>0</v>
      </c>
      <c r="LD184" s="51">
        <f t="shared" si="767"/>
        <v>930.59633333333579</v>
      </c>
      <c r="LE184" s="51">
        <f t="shared" si="768"/>
        <v>108879.77099999989</v>
      </c>
      <c r="LF184" s="51">
        <f t="shared" si="1125"/>
        <v>105198.03999999969</v>
      </c>
      <c r="LG184" s="128">
        <f t="shared" si="769"/>
        <v>10000</v>
      </c>
      <c r="LH184" s="204">
        <f t="shared" si="770"/>
        <v>0</v>
      </c>
      <c r="LI184" s="479">
        <f t="shared" si="771"/>
        <v>-930.59633333333579</v>
      </c>
      <c r="LJ184" s="46">
        <f t="shared" si="884"/>
        <v>-1124.49</v>
      </c>
      <c r="LK184" s="46">
        <f t="shared" si="885"/>
        <v>-1124.49</v>
      </c>
      <c r="LL184" s="48"/>
      <c r="LN184" s="45">
        <v>123</v>
      </c>
      <c r="LO184" s="46">
        <f t="shared" si="772"/>
        <v>1123.1238136873469</v>
      </c>
      <c r="LP184" s="46">
        <f t="shared" si="1095"/>
        <v>0</v>
      </c>
      <c r="LQ184" s="46">
        <f t="shared" si="773"/>
        <v>1123.1238136873469</v>
      </c>
      <c r="LR184" s="46">
        <f t="shared" si="774"/>
        <v>200.36652419435563</v>
      </c>
      <c r="LS184" s="46">
        <f t="shared" si="775"/>
        <v>922.75728949299128</v>
      </c>
      <c r="LT184" s="51">
        <f t="shared" si="776"/>
        <v>119297.15722712038</v>
      </c>
      <c r="LU184" s="199">
        <f t="shared" si="886"/>
        <v>10000</v>
      </c>
      <c r="LV184" s="58">
        <f t="shared" si="777"/>
        <v>933.33033333333128</v>
      </c>
      <c r="LW184" s="52">
        <f t="shared" si="1096"/>
        <v>0</v>
      </c>
      <c r="LX184" s="51">
        <f t="shared" si="778"/>
        <v>933.33033333333128</v>
      </c>
      <c r="LY184" s="51">
        <f t="shared" si="779"/>
        <v>109199.6489999996</v>
      </c>
      <c r="LZ184" s="46">
        <f t="shared" si="887"/>
        <v>0</v>
      </c>
      <c r="MA184" s="199">
        <f t="shared" si="888"/>
        <v>10000</v>
      </c>
      <c r="MB184" s="468">
        <f t="shared" si="780"/>
        <v>-933.33033333333128</v>
      </c>
      <c r="MC184" s="46">
        <f t="shared" si="781"/>
        <v>-1123.1238136873469</v>
      </c>
      <c r="MD184" s="46">
        <f t="shared" si="782"/>
        <v>-1123.1238136873469</v>
      </c>
      <c r="ME184" s="48"/>
      <c r="MG184" s="45">
        <v>123</v>
      </c>
      <c r="MH184" s="46">
        <f t="shared" si="783"/>
        <v>1076.608661999408</v>
      </c>
      <c r="MI184" s="46">
        <f t="shared" si="1097"/>
        <v>0</v>
      </c>
      <c r="MJ184" s="46">
        <f t="shared" si="784"/>
        <v>1076.608661999408</v>
      </c>
      <c r="MK184" s="46">
        <f t="shared" si="785"/>
        <v>192.06816995014651</v>
      </c>
      <c r="ML184" s="46">
        <f t="shared" si="786"/>
        <v>884.5404920492615</v>
      </c>
      <c r="MM184" s="51">
        <f t="shared" si="787"/>
        <v>114356.36147803864</v>
      </c>
      <c r="MN184" s="199">
        <f t="shared" si="889"/>
        <v>10000</v>
      </c>
      <c r="MO184" s="58">
        <f t="shared" si="788"/>
        <v>889.32945707741396</v>
      </c>
      <c r="MP184" s="52">
        <f t="shared" si="1098"/>
        <v>0</v>
      </c>
      <c r="MQ184" s="51">
        <f t="shared" si="789"/>
        <v>889.32945707741396</v>
      </c>
      <c r="MR184" s="57">
        <f t="shared" si="790"/>
        <v>104051.54677947798</v>
      </c>
      <c r="MS184" s="199">
        <f t="shared" si="890"/>
        <v>10000</v>
      </c>
      <c r="MT184" s="468">
        <f t="shared" si="891"/>
        <v>-889.32945707741396</v>
      </c>
      <c r="MU184" s="46">
        <f t="shared" si="791"/>
        <v>-1076.608661999408</v>
      </c>
      <c r="MV184" s="46">
        <f t="shared" si="792"/>
        <v>-1076.608661999408</v>
      </c>
      <c r="MW184" s="48"/>
      <c r="MY184" s="45">
        <v>123</v>
      </c>
      <c r="MZ184" s="46">
        <f t="shared" si="793"/>
        <v>1076.608661999408</v>
      </c>
      <c r="NA184" s="46">
        <f t="shared" si="1099"/>
        <v>0</v>
      </c>
      <c r="NB184" s="128">
        <f t="shared" si="794"/>
        <v>1076.608661999408</v>
      </c>
      <c r="NC184" s="46">
        <f t="shared" si="795"/>
        <v>192.06816995014651</v>
      </c>
      <c r="ND184" s="46">
        <f t="shared" si="796"/>
        <v>884.5404920492615</v>
      </c>
      <c r="NE184" s="51">
        <f t="shared" si="797"/>
        <v>114356.36147803864</v>
      </c>
      <c r="NF184" s="153">
        <f t="shared" si="892"/>
        <v>10000</v>
      </c>
      <c r="NG184" s="45">
        <v>123</v>
      </c>
      <c r="NH184" s="46">
        <f t="shared" si="798"/>
        <v>1076.6099999999999</v>
      </c>
      <c r="NI184" s="46">
        <f t="shared" si="1100"/>
        <v>0</v>
      </c>
      <c r="NJ184" s="128">
        <f t="shared" si="893"/>
        <v>1076.6099999999999</v>
      </c>
      <c r="NK184" s="46">
        <f t="shared" si="894"/>
        <v>192.06785035984183</v>
      </c>
      <c r="NL184" s="46">
        <f t="shared" si="799"/>
        <v>884.54214964015807</v>
      </c>
      <c r="NM184" s="51">
        <f t="shared" si="800"/>
        <v>114356.16806626493</v>
      </c>
      <c r="NN184" s="58">
        <f t="shared" si="801"/>
        <v>888.78037499999857</v>
      </c>
      <c r="NO184" s="52">
        <f t="shared" si="1101"/>
        <v>0</v>
      </c>
      <c r="NP184" s="51">
        <f t="shared" si="802"/>
        <v>888.78037499999857</v>
      </c>
      <c r="NQ184" s="57">
        <f t="shared" si="803"/>
        <v>104121.65387500016</v>
      </c>
      <c r="NR184" s="153">
        <f t="shared" si="895"/>
        <v>10000</v>
      </c>
      <c r="NS184" s="469">
        <f t="shared" si="804"/>
        <v>-888.78037499999857</v>
      </c>
      <c r="NT184" s="46">
        <f t="shared" si="805"/>
        <v>-1076.6099999999999</v>
      </c>
      <c r="NU184" s="46">
        <f t="shared" si="806"/>
        <v>-1076.6099999999999</v>
      </c>
      <c r="NV184" s="48"/>
      <c r="NX184" s="45">
        <v>123</v>
      </c>
      <c r="NY184" s="46">
        <f t="shared" si="807"/>
        <v>1076.6456011701148</v>
      </c>
      <c r="NZ184" s="46">
        <f t="shared" si="1102"/>
        <v>0</v>
      </c>
      <c r="OA184" s="46">
        <f t="shared" si="808"/>
        <v>1076.6456011701148</v>
      </c>
      <c r="OB184" s="46">
        <f t="shared" si="809"/>
        <v>192.07475993884657</v>
      </c>
      <c r="OC184" s="46">
        <f t="shared" si="810"/>
        <v>884.57084123126822</v>
      </c>
      <c r="OD184" s="51">
        <f t="shared" si="811"/>
        <v>114360.28512207666</v>
      </c>
      <c r="OE184" s="153">
        <f t="shared" si="1126"/>
        <v>109958.11605305961</v>
      </c>
      <c r="OF184" s="153">
        <f t="shared" si="896"/>
        <v>10000</v>
      </c>
      <c r="OG184" s="58">
        <f t="shared" si="812"/>
        <v>889.48383333333379</v>
      </c>
      <c r="OH184" s="241">
        <f t="shared" si="1127"/>
        <v>0</v>
      </c>
      <c r="OI184" s="51">
        <f t="shared" si="813"/>
        <v>889.48383333333379</v>
      </c>
      <c r="OJ184" s="51">
        <f t="shared" si="814"/>
        <v>104069.60849999994</v>
      </c>
      <c r="OK184" s="153">
        <f t="shared" si="1128"/>
        <v>99999.999999999389</v>
      </c>
      <c r="OL184" s="153">
        <f t="shared" si="897"/>
        <v>10000</v>
      </c>
      <c r="OM184" s="468">
        <f t="shared" si="898"/>
        <v>-889.48383333333379</v>
      </c>
      <c r="ON184" s="46">
        <f t="shared" si="899"/>
        <v>-1076.6456011701148</v>
      </c>
      <c r="OO184" s="46">
        <f t="shared" si="815"/>
        <v>-1076.6456011701148</v>
      </c>
      <c r="OP184" s="48"/>
      <c r="OR184" s="45">
        <v>123</v>
      </c>
      <c r="OS184" s="46">
        <f t="shared" si="816"/>
        <v>1076.765700416463</v>
      </c>
      <c r="OT184" s="46">
        <f t="shared" si="1103"/>
        <v>0</v>
      </c>
      <c r="OU184" s="128">
        <f t="shared" si="817"/>
        <v>1076.765700416463</v>
      </c>
      <c r="OV184" s="46">
        <f t="shared" si="818"/>
        <v>192.09618577654712</v>
      </c>
      <c r="OW184" s="46">
        <f t="shared" si="819"/>
        <v>884.66951463991586</v>
      </c>
      <c r="OX184" s="51">
        <f t="shared" si="820"/>
        <v>114373.04195128835</v>
      </c>
      <c r="OY184" s="51">
        <f t="shared" si="1129"/>
        <v>111370.32971933628</v>
      </c>
      <c r="OZ184" s="153">
        <f t="shared" si="900"/>
        <v>10000</v>
      </c>
      <c r="PA184" s="45">
        <v>123</v>
      </c>
      <c r="PB184" s="46">
        <f t="shared" si="821"/>
        <v>1076.765700416463</v>
      </c>
      <c r="PC184" s="46">
        <f t="shared" si="1130"/>
        <v>0</v>
      </c>
      <c r="PD184" s="128">
        <f t="shared" si="822"/>
        <v>1076.765700416463</v>
      </c>
      <c r="PE184" s="46">
        <f t="shared" si="823"/>
        <v>192.09618577654712</v>
      </c>
      <c r="PF184" s="46">
        <f t="shared" si="824"/>
        <v>884.66951463991586</v>
      </c>
      <c r="PG184" s="51">
        <f t="shared" si="825"/>
        <v>114373.04195128835</v>
      </c>
      <c r="PH184" s="57">
        <f t="shared" si="1131"/>
        <v>111370.01038502509</v>
      </c>
      <c r="PI184" s="688">
        <f t="shared" si="826"/>
        <v>889.6533333333341</v>
      </c>
      <c r="PJ184" s="52">
        <f t="shared" si="1132"/>
        <v>0</v>
      </c>
      <c r="PK184" s="51">
        <f t="shared" si="827"/>
        <v>889.6533333333341</v>
      </c>
      <c r="PL184" s="57">
        <f t="shared" si="828"/>
        <v>104089.44000000029</v>
      </c>
      <c r="PM184" s="57">
        <f t="shared" si="1133"/>
        <v>101581.00000000006</v>
      </c>
      <c r="PN184" s="153">
        <f t="shared" si="901"/>
        <v>10000</v>
      </c>
      <c r="PO184" s="469">
        <f t="shared" si="829"/>
        <v>-889.6533333333341</v>
      </c>
      <c r="PP184" s="46">
        <f t="shared" si="830"/>
        <v>-1076.765700416463</v>
      </c>
      <c r="PQ184" s="46">
        <f t="shared" si="831"/>
        <v>-1076.765700416463</v>
      </c>
      <c r="PR184" s="48"/>
    </row>
    <row r="185" spans="2:434" hidden="1" x14ac:dyDescent="0.3">
      <c r="B185" s="45">
        <v>124</v>
      </c>
      <c r="C185" s="46">
        <f t="shared" si="1104"/>
        <v>1111.77</v>
      </c>
      <c r="D185" s="46">
        <f t="shared" si="597"/>
        <v>100</v>
      </c>
      <c r="E185" s="46">
        <f t="shared" si="598"/>
        <v>1011.77</v>
      </c>
      <c r="F185" s="46">
        <f t="shared" si="599"/>
        <v>179.11408633258637</v>
      </c>
      <c r="G185" s="46">
        <f t="shared" si="600"/>
        <v>832.65591366741364</v>
      </c>
      <c r="H185" s="51">
        <f t="shared" si="601"/>
        <v>106635.79588588441</v>
      </c>
      <c r="I185" s="58">
        <f t="shared" si="602"/>
        <v>933.33333333333337</v>
      </c>
      <c r="J185" s="52">
        <f t="shared" si="603"/>
        <v>100</v>
      </c>
      <c r="K185" s="51">
        <f t="shared" si="604"/>
        <v>833.33333333333337</v>
      </c>
      <c r="L185" s="57">
        <f t="shared" si="605"/>
        <v>96666.666666666075</v>
      </c>
      <c r="M185" s="468">
        <f t="shared" si="832"/>
        <v>-933.33333333333337</v>
      </c>
      <c r="N185" s="46">
        <f t="shared" si="833"/>
        <v>-1111.77</v>
      </c>
      <c r="O185" s="47"/>
      <c r="P185" s="46">
        <f t="shared" si="834"/>
        <v>-1011.77</v>
      </c>
      <c r="Q185" s="48"/>
      <c r="R185" s="29"/>
      <c r="S185" s="29"/>
      <c r="T185" s="45">
        <v>124</v>
      </c>
      <c r="U185" s="46">
        <f t="shared" si="606"/>
        <v>1112.1500000000001</v>
      </c>
      <c r="V185" s="46">
        <f t="shared" si="607"/>
        <v>100.38</v>
      </c>
      <c r="W185" s="46">
        <f t="shared" si="835"/>
        <v>1011.77</v>
      </c>
      <c r="X185" s="46">
        <f t="shared" si="608"/>
        <v>179.11408633258637</v>
      </c>
      <c r="Y185" s="46">
        <f t="shared" si="609"/>
        <v>832.65591366741364</v>
      </c>
      <c r="Z185" s="51">
        <f t="shared" si="610"/>
        <v>106635.79588588441</v>
      </c>
      <c r="AA185" s="58">
        <f t="shared" si="611"/>
        <v>924.41333333333341</v>
      </c>
      <c r="AB185" s="52">
        <f t="shared" si="612"/>
        <v>91.08</v>
      </c>
      <c r="AC185" s="51">
        <f t="shared" si="613"/>
        <v>833.33333333333337</v>
      </c>
      <c r="AD185" s="57">
        <f t="shared" si="614"/>
        <v>96666.666666666075</v>
      </c>
      <c r="AE185" s="468">
        <f t="shared" si="836"/>
        <v>-924.41333333333341</v>
      </c>
      <c r="AF185" s="46">
        <f t="shared" si="615"/>
        <v>-1112.1500000000001</v>
      </c>
      <c r="AG185" s="47"/>
      <c r="AH185" s="46">
        <f t="shared" si="837"/>
        <v>-1011.77</v>
      </c>
      <c r="AI185" s="48"/>
      <c r="AJ185" s="29"/>
      <c r="AK185" s="45">
        <v>124</v>
      </c>
      <c r="AL185" s="46">
        <f t="shared" si="616"/>
        <v>1117.72</v>
      </c>
      <c r="AM185" s="46"/>
      <c r="AN185" s="46"/>
      <c r="AO185" s="46">
        <f t="shared" si="617"/>
        <v>102</v>
      </c>
      <c r="AP185" s="128">
        <f t="shared" si="618"/>
        <v>1015.72</v>
      </c>
      <c r="AQ185" s="128"/>
      <c r="AR185" s="128"/>
      <c r="AS185" s="46">
        <f t="shared" si="619"/>
        <v>188.02213521707122</v>
      </c>
      <c r="AT185" s="46">
        <f t="shared" si="620"/>
        <v>827.69786478292883</v>
      </c>
      <c r="AU185" s="51"/>
      <c r="AV185" s="51"/>
      <c r="AW185" s="51">
        <f t="shared" si="621"/>
        <v>111985.58326545981</v>
      </c>
      <c r="AX185" s="58">
        <f t="shared" si="622"/>
        <v>927.38215694565588</v>
      </c>
      <c r="AY185" s="52"/>
      <c r="AZ185" s="52"/>
      <c r="BA185" s="52">
        <f t="shared" si="623"/>
        <v>93.04</v>
      </c>
      <c r="BB185" s="51">
        <f t="shared" si="624"/>
        <v>834.34215694565592</v>
      </c>
      <c r="BC185" s="51"/>
      <c r="BD185" s="51"/>
      <c r="BE185" s="57">
        <f t="shared" si="625"/>
        <v>102084.41253873863</v>
      </c>
      <c r="BF185" s="468">
        <f t="shared" si="626"/>
        <v>-927.38215694565588</v>
      </c>
      <c r="BG185" s="46">
        <f t="shared" si="627"/>
        <v>-1117.72</v>
      </c>
      <c r="BH185" s="46">
        <f t="shared" si="628"/>
        <v>-1015.72</v>
      </c>
      <c r="BI185" s="48"/>
      <c r="BK185" s="45">
        <v>124</v>
      </c>
      <c r="BL185" s="46">
        <f t="shared" si="838"/>
        <v>1110.29</v>
      </c>
      <c r="BM185" s="128">
        <f t="shared" si="839"/>
        <v>98.52</v>
      </c>
      <c r="BN185" s="46">
        <f t="shared" si="840"/>
        <v>1011.77</v>
      </c>
      <c r="BO185" s="46">
        <f t="shared" si="629"/>
        <v>179.11408633258637</v>
      </c>
      <c r="BP185" s="46">
        <f t="shared" si="630"/>
        <v>832.65591366741364</v>
      </c>
      <c r="BQ185" s="51">
        <f t="shared" si="631"/>
        <v>106635.79588588441</v>
      </c>
      <c r="BR185" s="153">
        <f t="shared" si="1134"/>
        <v>109958.11605305961</v>
      </c>
      <c r="BS185" s="58">
        <f t="shared" si="632"/>
        <v>922.91333333333341</v>
      </c>
      <c r="BT185" s="52">
        <f t="shared" si="841"/>
        <v>89.58</v>
      </c>
      <c r="BU185" s="51">
        <f t="shared" si="633"/>
        <v>833.33333333333337</v>
      </c>
      <c r="BV185" s="51">
        <f t="shared" si="634"/>
        <v>96666.666666666075</v>
      </c>
      <c r="BW185" s="153">
        <f t="shared" si="1105"/>
        <v>99999.999999999389</v>
      </c>
      <c r="BX185" s="468">
        <f t="shared" si="842"/>
        <v>-922.91333333333341</v>
      </c>
      <c r="BY185" s="46">
        <f t="shared" si="843"/>
        <v>-1110.29</v>
      </c>
      <c r="BZ185" s="46">
        <f t="shared" si="635"/>
        <v>-1011.77</v>
      </c>
      <c r="CA185" s="48"/>
      <c r="CB185" s="29"/>
      <c r="CC185" s="45">
        <v>124</v>
      </c>
      <c r="CD185" s="128">
        <f t="shared" si="636"/>
        <v>1117.6300000000001</v>
      </c>
      <c r="CE185" s="46">
        <f t="shared" si="844"/>
        <v>100.26</v>
      </c>
      <c r="CF185" s="128">
        <f t="shared" si="637"/>
        <v>1017.37</v>
      </c>
      <c r="CG185" s="46">
        <f t="shared" si="845"/>
        <v>187.57302234815219</v>
      </c>
      <c r="CH185" s="46">
        <f t="shared" si="638"/>
        <v>829.79697765184778</v>
      </c>
      <c r="CI185" s="51">
        <f t="shared" si="639"/>
        <v>111714.01643123946</v>
      </c>
      <c r="CJ185" s="199">
        <f t="shared" si="1106"/>
        <v>115024.92936449574</v>
      </c>
      <c r="CK185" s="153">
        <f t="shared" si="846"/>
        <v>10000</v>
      </c>
      <c r="CL185" s="45">
        <v>124</v>
      </c>
      <c r="CM185" s="46">
        <f t="shared" si="847"/>
        <v>1117.6300000000001</v>
      </c>
      <c r="CN185" s="128">
        <f t="shared" si="640"/>
        <v>100.26</v>
      </c>
      <c r="CO185" s="128">
        <f t="shared" si="641"/>
        <v>1017.37</v>
      </c>
      <c r="CP185" s="46">
        <f t="shared" si="642"/>
        <v>187.57302234815219</v>
      </c>
      <c r="CQ185" s="46">
        <f t="shared" si="643"/>
        <v>829.79697765184778</v>
      </c>
      <c r="CR185" s="51">
        <f t="shared" si="644"/>
        <v>111714.01643123946</v>
      </c>
      <c r="CS185" s="153">
        <f t="shared" si="1107"/>
        <v>115024.92936449574</v>
      </c>
      <c r="CT185" s="58">
        <f t="shared" si="645"/>
        <v>927.86033333333398</v>
      </c>
      <c r="CU185" s="52">
        <f t="shared" si="848"/>
        <v>91.68</v>
      </c>
      <c r="CV185" s="51">
        <f t="shared" si="849"/>
        <v>836.18033333333392</v>
      </c>
      <c r="CW185" s="51">
        <f t="shared" si="646"/>
        <v>101853.31866666634</v>
      </c>
      <c r="CX185" s="57">
        <f t="shared" si="1108"/>
        <v>105198.03999999969</v>
      </c>
      <c r="CY185" s="153">
        <f t="shared" si="850"/>
        <v>10000</v>
      </c>
      <c r="CZ185" s="479">
        <f t="shared" si="647"/>
        <v>-927.86033333333398</v>
      </c>
      <c r="DA185" s="46">
        <f t="shared" si="851"/>
        <v>-1117.6300000000001</v>
      </c>
      <c r="DB185" s="46">
        <f t="shared" si="852"/>
        <v>-1017.37</v>
      </c>
      <c r="DC185" s="48"/>
      <c r="DE185" s="45">
        <v>124</v>
      </c>
      <c r="DF185" s="46">
        <f t="shared" si="648"/>
        <v>1116.76</v>
      </c>
      <c r="DG185" s="46">
        <f t="shared" si="1109"/>
        <v>104.99</v>
      </c>
      <c r="DH185" s="46">
        <f t="shared" si="649"/>
        <v>1011.77</v>
      </c>
      <c r="DI185" s="46">
        <f t="shared" si="650"/>
        <v>179.11408633258637</v>
      </c>
      <c r="DJ185" s="46">
        <f t="shared" si="651"/>
        <v>832.65591366741364</v>
      </c>
      <c r="DK185" s="51">
        <f t="shared" si="652"/>
        <v>106635.79588588441</v>
      </c>
      <c r="DL185" s="58">
        <f t="shared" si="653"/>
        <v>938.32333333333338</v>
      </c>
      <c r="DM185" s="52">
        <f t="shared" si="1110"/>
        <v>104.99</v>
      </c>
      <c r="DN185" s="51">
        <f t="shared" si="654"/>
        <v>833.33333333333337</v>
      </c>
      <c r="DO185" s="57">
        <f t="shared" si="655"/>
        <v>96666.666666666075</v>
      </c>
      <c r="DP185" s="468">
        <f t="shared" si="853"/>
        <v>-938.32333333333338</v>
      </c>
      <c r="DQ185" s="46">
        <f t="shared" si="854"/>
        <v>-1116.76</v>
      </c>
      <c r="DR185" s="47"/>
      <c r="DS185" s="46">
        <f t="shared" si="855"/>
        <v>-1011.77</v>
      </c>
      <c r="DT185" s="48"/>
      <c r="DU185" s="29"/>
      <c r="DV185" s="45">
        <v>124</v>
      </c>
      <c r="DW185" s="46">
        <f t="shared" si="856"/>
        <v>1068.18</v>
      </c>
      <c r="DX185" s="46">
        <f t="shared" si="1111"/>
        <v>56.41</v>
      </c>
      <c r="DY185" s="46">
        <f t="shared" si="857"/>
        <v>1011.77</v>
      </c>
      <c r="DZ185" s="46">
        <f t="shared" si="656"/>
        <v>179.11408633258637</v>
      </c>
      <c r="EA185" s="46">
        <f t="shared" si="657"/>
        <v>832.65591366741364</v>
      </c>
      <c r="EB185" s="51">
        <f t="shared" si="658"/>
        <v>106635.79588588441</v>
      </c>
      <c r="EC185" s="58">
        <f t="shared" si="659"/>
        <v>884.50333333333333</v>
      </c>
      <c r="ED185" s="52">
        <f t="shared" si="1112"/>
        <v>51.17</v>
      </c>
      <c r="EE185" s="51">
        <f t="shared" si="660"/>
        <v>833.33333333333337</v>
      </c>
      <c r="EF185" s="57">
        <f t="shared" si="661"/>
        <v>96666.666666666075</v>
      </c>
      <c r="EG185" s="468">
        <f t="shared" si="858"/>
        <v>-884.50333333333333</v>
      </c>
      <c r="EH185" s="46">
        <f t="shared" si="859"/>
        <v>-1068.18</v>
      </c>
      <c r="EI185" s="47"/>
      <c r="EJ185" s="46">
        <f t="shared" si="860"/>
        <v>-1011.77</v>
      </c>
      <c r="EK185" s="48"/>
      <c r="EL185" s="29"/>
      <c r="EM185" s="45">
        <v>124</v>
      </c>
      <c r="EN185" s="46">
        <f t="shared" si="1089"/>
        <v>1058.0868689014749</v>
      </c>
      <c r="EO185" s="46">
        <f t="shared" si="1113"/>
        <v>57.209999999999994</v>
      </c>
      <c r="EP185" s="128">
        <f t="shared" si="662"/>
        <v>1000.8768689014748</v>
      </c>
      <c r="EQ185" s="46">
        <f t="shared" si="663"/>
        <v>181.64698365145804</v>
      </c>
      <c r="ER185" s="46">
        <f t="shared" si="664"/>
        <v>819.22988525001676</v>
      </c>
      <c r="ES185" s="51">
        <f t="shared" si="665"/>
        <v>108168.9603056248</v>
      </c>
      <c r="ET185" s="153">
        <f t="shared" si="861"/>
        <v>10000</v>
      </c>
      <c r="EU185" s="45">
        <v>124</v>
      </c>
      <c r="EV185" s="46">
        <f t="shared" si="666"/>
        <v>1058.0899999999999</v>
      </c>
      <c r="EW185" s="46">
        <f t="shared" si="1114"/>
        <v>57.209999999999994</v>
      </c>
      <c r="EX185" s="128">
        <f t="shared" si="667"/>
        <v>1000.88</v>
      </c>
      <c r="EY185" s="46">
        <f t="shared" si="668"/>
        <v>181.64625369934529</v>
      </c>
      <c r="EZ185" s="46">
        <f t="shared" si="669"/>
        <v>819.23374630065473</v>
      </c>
      <c r="FA185" s="51">
        <f t="shared" si="670"/>
        <v>108168.51847330653</v>
      </c>
      <c r="FB185" s="58">
        <f t="shared" si="671"/>
        <v>874.86920833333363</v>
      </c>
      <c r="FC185" s="52">
        <f t="shared" si="1115"/>
        <v>52.05</v>
      </c>
      <c r="FD185" s="51">
        <f t="shared" si="862"/>
        <v>822.81920833333368</v>
      </c>
      <c r="FE185" s="57">
        <f t="shared" si="672"/>
        <v>98334.388166666511</v>
      </c>
      <c r="FF185" s="153">
        <f t="shared" si="863"/>
        <v>10000</v>
      </c>
      <c r="FG185" s="469">
        <f t="shared" si="673"/>
        <v>-874.86920833333363</v>
      </c>
      <c r="FH185" s="46">
        <f t="shared" si="674"/>
        <v>-1058.0899999999999</v>
      </c>
      <c r="FI185" s="46">
        <f t="shared" si="675"/>
        <v>-1000.88</v>
      </c>
      <c r="FJ185" s="48"/>
      <c r="FL185" s="45">
        <v>124</v>
      </c>
      <c r="FM185" s="46">
        <f t="shared" si="864"/>
        <v>1069.49</v>
      </c>
      <c r="FN185" s="46">
        <f t="shared" si="1090"/>
        <v>57.72</v>
      </c>
      <c r="FO185" s="46">
        <f t="shared" si="865"/>
        <v>1011.77</v>
      </c>
      <c r="FP185" s="46">
        <f t="shared" si="676"/>
        <v>179.11408633258637</v>
      </c>
      <c r="FQ185" s="46">
        <f t="shared" si="677"/>
        <v>832.65591366741364</v>
      </c>
      <c r="FR185" s="51">
        <f t="shared" si="678"/>
        <v>106635.79588588441</v>
      </c>
      <c r="FS185" s="153">
        <f t="shared" si="1116"/>
        <v>109958.11605305961</v>
      </c>
      <c r="FT185" s="58">
        <f t="shared" si="679"/>
        <v>885.82333333333338</v>
      </c>
      <c r="FU185" s="241">
        <f t="shared" si="1091"/>
        <v>52.489999999999995</v>
      </c>
      <c r="FV185" s="51">
        <f t="shared" si="680"/>
        <v>833.33333333333337</v>
      </c>
      <c r="FW185" s="51">
        <f t="shared" si="681"/>
        <v>96666.666666666075</v>
      </c>
      <c r="FX185" s="153">
        <f t="shared" si="1117"/>
        <v>99999.999999999389</v>
      </c>
      <c r="FY185" s="468">
        <f t="shared" si="866"/>
        <v>-885.82333333333338</v>
      </c>
      <c r="FZ185" s="46">
        <f t="shared" si="867"/>
        <v>-1069.49</v>
      </c>
      <c r="GA185" s="46">
        <f t="shared" si="682"/>
        <v>-1011.77</v>
      </c>
      <c r="GB185" s="48"/>
      <c r="GD185" s="45">
        <v>124</v>
      </c>
      <c r="GE185" s="46">
        <f t="shared" si="1092"/>
        <v>1060.0875939185617</v>
      </c>
      <c r="GF185" s="128">
        <f t="shared" si="1118"/>
        <v>58.46</v>
      </c>
      <c r="GG185" s="128">
        <f t="shared" si="1042"/>
        <v>1001.6275939185616</v>
      </c>
      <c r="GH185" s="46">
        <f t="shared" si="684"/>
        <v>181.53036044598866</v>
      </c>
      <c r="GI185" s="46">
        <f t="shared" si="685"/>
        <v>820.09723347257295</v>
      </c>
      <c r="GJ185" s="51">
        <f t="shared" si="686"/>
        <v>108098.11903412062</v>
      </c>
      <c r="GK185" s="51">
        <f t="shared" si="1119"/>
        <v>111370.32971933628</v>
      </c>
      <c r="GL185" s="153">
        <f t="shared" si="868"/>
        <v>10000</v>
      </c>
      <c r="GM185" s="45">
        <v>124</v>
      </c>
      <c r="GN185" s="46">
        <f t="shared" si="687"/>
        <v>1060.0899999999999</v>
      </c>
      <c r="GO185" s="46">
        <f t="shared" si="1093"/>
        <v>58.46</v>
      </c>
      <c r="GP185" s="128">
        <f t="shared" si="869"/>
        <v>1001.63</v>
      </c>
      <c r="GQ185" s="46">
        <f t="shared" si="688"/>
        <v>181.52981350611074</v>
      </c>
      <c r="GR185" s="46">
        <f t="shared" si="689"/>
        <v>820.10018649388928</v>
      </c>
      <c r="GS185" s="51">
        <f t="shared" si="690"/>
        <v>108097.78791717255</v>
      </c>
      <c r="GT185" s="57">
        <f t="shared" si="1120"/>
        <v>111370.01038502509</v>
      </c>
      <c r="GU185" s="58">
        <f t="shared" si="691"/>
        <v>876.92633333333197</v>
      </c>
      <c r="GV185" s="52">
        <f t="shared" si="1094"/>
        <v>53.319999999999993</v>
      </c>
      <c r="GW185" s="51">
        <f t="shared" si="870"/>
        <v>823.60633333333203</v>
      </c>
      <c r="GX185" s="57">
        <f t="shared" si="692"/>
        <v>98286.57466666674</v>
      </c>
      <c r="GY185" s="57">
        <f t="shared" si="1121"/>
        <v>101581.00000000006</v>
      </c>
      <c r="GZ185" s="153">
        <f t="shared" si="871"/>
        <v>10000</v>
      </c>
      <c r="HA185" s="469">
        <f t="shared" si="693"/>
        <v>-876.92633333333197</v>
      </c>
      <c r="HB185" s="46">
        <f t="shared" si="694"/>
        <v>-1060.0899999999999</v>
      </c>
      <c r="HC185" s="46">
        <f t="shared" si="695"/>
        <v>-1001.63</v>
      </c>
      <c r="HD185" s="48"/>
      <c r="HF185" s="45">
        <v>124</v>
      </c>
      <c r="HG185" s="46">
        <f t="shared" si="696"/>
        <v>1123.8775326810628</v>
      </c>
      <c r="HH185" s="46">
        <f t="shared" si="697"/>
        <v>0</v>
      </c>
      <c r="HI185" s="46">
        <f t="shared" si="698"/>
        <v>1123.8775326810628</v>
      </c>
      <c r="HJ185" s="46">
        <f t="shared" si="699"/>
        <v>198.96202758521042</v>
      </c>
      <c r="HK185" s="46">
        <f t="shared" si="700"/>
        <v>924.91550509585238</v>
      </c>
      <c r="HL185" s="51">
        <f t="shared" si="701"/>
        <v>118452.30104603041</v>
      </c>
      <c r="HM185" s="153">
        <f t="shared" si="872"/>
        <v>10000</v>
      </c>
      <c r="HN185" s="58">
        <f t="shared" si="702"/>
        <v>933.33333333333724</v>
      </c>
      <c r="HO185" s="52">
        <f t="shared" si="703"/>
        <v>0</v>
      </c>
      <c r="HP185" s="51">
        <f t="shared" si="704"/>
        <v>933.33333333333724</v>
      </c>
      <c r="HQ185" s="57">
        <f t="shared" si="705"/>
        <v>108266.66666666546</v>
      </c>
      <c r="HR185" s="153">
        <f t="shared" si="873"/>
        <v>10000</v>
      </c>
      <c r="HS185" s="468">
        <f t="shared" si="706"/>
        <v>-933.33333333333724</v>
      </c>
      <c r="HT185" s="46">
        <f t="shared" si="707"/>
        <v>-1123.8775326810628</v>
      </c>
      <c r="HU185" s="46">
        <f t="shared" si="708"/>
        <v>-1123.8775326810628</v>
      </c>
      <c r="HV185" s="48"/>
      <c r="HW185" s="29"/>
      <c r="HX185" s="45">
        <v>124</v>
      </c>
      <c r="HY185" s="128">
        <f t="shared" si="709"/>
        <v>1124.3399999999999</v>
      </c>
      <c r="HZ185" s="46">
        <f t="shared" si="710"/>
        <v>0</v>
      </c>
      <c r="IA185" s="46">
        <f t="shared" si="711"/>
        <v>1124.3399999999999</v>
      </c>
      <c r="IB185" s="46">
        <f t="shared" si="712"/>
        <v>199.05021360777849</v>
      </c>
      <c r="IC185" s="46">
        <f t="shared" si="713"/>
        <v>925.28978639222146</v>
      </c>
      <c r="ID185" s="51">
        <f t="shared" si="714"/>
        <v>118504.83837827487</v>
      </c>
      <c r="IE185" s="153">
        <f t="shared" si="874"/>
        <v>10000</v>
      </c>
      <c r="IF185" s="58">
        <f t="shared" si="715"/>
        <v>930.14625019664186</v>
      </c>
      <c r="IG185" s="52">
        <f t="shared" si="716"/>
        <v>0</v>
      </c>
      <c r="IH185" s="51">
        <f t="shared" si="717"/>
        <v>930.14625019664186</v>
      </c>
      <c r="II185" s="57">
        <f t="shared" si="875"/>
        <v>107896.9649756164</v>
      </c>
      <c r="IJ185" s="153">
        <f t="shared" si="876"/>
        <v>10000</v>
      </c>
      <c r="IK185" s="468">
        <f t="shared" si="718"/>
        <v>-930.14625019664186</v>
      </c>
      <c r="IL185" s="46">
        <f t="shared" si="719"/>
        <v>-1124.3399999999999</v>
      </c>
      <c r="IM185" s="46">
        <f t="shared" si="720"/>
        <v>-1124.3399999999999</v>
      </c>
      <c r="IN185" s="48"/>
      <c r="IO185" s="53">
        <f t="shared" si="721"/>
        <v>0</v>
      </c>
      <c r="IQ185" s="45">
        <v>124</v>
      </c>
      <c r="IR185" s="128">
        <f t="shared" si="722"/>
        <v>1126.4568749999989</v>
      </c>
      <c r="IS185" s="128">
        <f t="shared" si="723"/>
        <v>0</v>
      </c>
      <c r="IT185" s="128">
        <f t="shared" si="724"/>
        <v>1126.4568749999989</v>
      </c>
      <c r="IU185" s="46">
        <f t="shared" si="902"/>
        <v>199.42</v>
      </c>
      <c r="IV185" s="46">
        <f t="shared" si="725"/>
        <v>927.03687499999899</v>
      </c>
      <c r="IW185" s="51">
        <f t="shared" si="726"/>
        <v>118724.14750000022</v>
      </c>
      <c r="IX185" s="199">
        <f t="shared" si="877"/>
        <v>10000</v>
      </c>
      <c r="IY185" s="128">
        <f t="shared" si="727"/>
        <v>0</v>
      </c>
      <c r="IZ185" s="408">
        <f t="shared" si="728"/>
        <v>0</v>
      </c>
      <c r="JA185" s="58">
        <f t="shared" si="729"/>
        <v>931.95916666666494</v>
      </c>
      <c r="JB185" s="52">
        <f t="shared" si="730"/>
        <v>0</v>
      </c>
      <c r="JC185" s="51">
        <f t="shared" si="731"/>
        <v>931.95916666666494</v>
      </c>
      <c r="JD185" s="57">
        <f t="shared" si="732"/>
        <v>108107.26333333342</v>
      </c>
      <c r="JE185" s="280">
        <f t="shared" si="733"/>
        <v>10000</v>
      </c>
      <c r="JF185" s="280">
        <f t="shared" si="734"/>
        <v>0</v>
      </c>
      <c r="JG185" s="468">
        <f t="shared" si="735"/>
        <v>-931.95916666666494</v>
      </c>
      <c r="JH185" s="46">
        <f t="shared" si="736"/>
        <v>-1126.4568749999989</v>
      </c>
      <c r="JI185" s="46">
        <f t="shared" si="737"/>
        <v>-1126.4568749999989</v>
      </c>
      <c r="JJ185" s="48"/>
      <c r="JL185" s="45">
        <v>124</v>
      </c>
      <c r="JM185" s="46">
        <f t="shared" si="738"/>
        <v>1124.4930833333331</v>
      </c>
      <c r="JN185" s="46">
        <f t="shared" si="739"/>
        <v>0</v>
      </c>
      <c r="JO185" s="128">
        <f t="shared" si="740"/>
        <v>1124.4930833333331</v>
      </c>
      <c r="JP185" s="46">
        <f t="shared" si="878"/>
        <v>199.07</v>
      </c>
      <c r="JQ185" s="46">
        <f t="shared" si="741"/>
        <v>925.42308333333312</v>
      </c>
      <c r="JR185" s="51">
        <f t="shared" si="742"/>
        <v>118517.17766666666</v>
      </c>
      <c r="JS185" s="199">
        <f t="shared" si="1135"/>
        <v>109958.11605305961</v>
      </c>
      <c r="JT185" s="199">
        <f t="shared" si="879"/>
        <v>10000</v>
      </c>
      <c r="JU185" s="128">
        <f t="shared" si="743"/>
        <v>0</v>
      </c>
      <c r="JV185" s="408">
        <f t="shared" si="744"/>
        <v>0</v>
      </c>
      <c r="JW185" s="58">
        <f t="shared" si="745"/>
        <v>930.37233333333074</v>
      </c>
      <c r="JX185" s="52">
        <f t="shared" si="746"/>
        <v>0</v>
      </c>
      <c r="JY185" s="51">
        <f t="shared" si="747"/>
        <v>930.37233333333074</v>
      </c>
      <c r="JZ185" s="51">
        <f t="shared" si="748"/>
        <v>107923.19066666707</v>
      </c>
      <c r="KA185" s="199">
        <f t="shared" si="1122"/>
        <v>99999.999999999389</v>
      </c>
      <c r="KB185" s="128">
        <f t="shared" si="880"/>
        <v>10000</v>
      </c>
      <c r="KC185" s="204">
        <f t="shared" si="749"/>
        <v>0</v>
      </c>
      <c r="KD185" s="468">
        <f t="shared" si="881"/>
        <v>-930.37233333333074</v>
      </c>
      <c r="KE185" s="46">
        <f t="shared" si="750"/>
        <v>-1124.4930833333331</v>
      </c>
      <c r="KF185" s="46">
        <f t="shared" si="751"/>
        <v>-1124.4930833333331</v>
      </c>
      <c r="KG185" s="48"/>
      <c r="KI185" s="45">
        <v>124</v>
      </c>
      <c r="KJ185" s="46">
        <f t="shared" si="752"/>
        <v>1124.4890404061762</v>
      </c>
      <c r="KK185" s="46">
        <f t="shared" si="753"/>
        <v>0</v>
      </c>
      <c r="KL185" s="128">
        <f t="shared" si="754"/>
        <v>1124.4890404061762</v>
      </c>
      <c r="KM185" s="46">
        <f t="shared" si="755"/>
        <v>199.07028387945573</v>
      </c>
      <c r="KN185" s="46">
        <f t="shared" si="756"/>
        <v>925.41875652672047</v>
      </c>
      <c r="KO185" s="51">
        <f t="shared" si="757"/>
        <v>118516.75157114671</v>
      </c>
      <c r="KP185" s="199">
        <f t="shared" si="1123"/>
        <v>115024.92936449574</v>
      </c>
      <c r="KQ185" s="199">
        <f t="shared" si="882"/>
        <v>10000</v>
      </c>
      <c r="KR185" s="128">
        <f t="shared" si="758"/>
        <v>0</v>
      </c>
      <c r="KS185" s="408">
        <f t="shared" si="759"/>
        <v>0</v>
      </c>
      <c r="KT185" s="45">
        <v>124</v>
      </c>
      <c r="KU185" s="46">
        <f t="shared" si="883"/>
        <v>1124.49</v>
      </c>
      <c r="KV185" s="46">
        <f t="shared" si="760"/>
        <v>0</v>
      </c>
      <c r="KW185" s="128">
        <f t="shared" si="761"/>
        <v>1124.49</v>
      </c>
      <c r="KX185" s="46">
        <f t="shared" si="762"/>
        <v>199.07006574879657</v>
      </c>
      <c r="KY185" s="46">
        <f t="shared" si="763"/>
        <v>925.41993425120347</v>
      </c>
      <c r="KZ185" s="51">
        <f t="shared" si="764"/>
        <v>118516.61951502674</v>
      </c>
      <c r="LA185" s="153">
        <f t="shared" si="1124"/>
        <v>115024.92936449574</v>
      </c>
      <c r="LB185" s="58">
        <f t="shared" si="995"/>
        <v>930.59633333333579</v>
      </c>
      <c r="LC185" s="52">
        <f t="shared" si="766"/>
        <v>0</v>
      </c>
      <c r="LD185" s="51">
        <f t="shared" si="767"/>
        <v>930.59633333333579</v>
      </c>
      <c r="LE185" s="51">
        <f t="shared" si="768"/>
        <v>107949.17466666656</v>
      </c>
      <c r="LF185" s="51">
        <f t="shared" si="1125"/>
        <v>105198.03999999969</v>
      </c>
      <c r="LG185" s="128">
        <f t="shared" si="769"/>
        <v>10000</v>
      </c>
      <c r="LH185" s="204">
        <f t="shared" si="770"/>
        <v>0</v>
      </c>
      <c r="LI185" s="479">
        <f t="shared" si="771"/>
        <v>-930.59633333333579</v>
      </c>
      <c r="LJ185" s="46">
        <f t="shared" si="884"/>
        <v>-1124.49</v>
      </c>
      <c r="LK185" s="46">
        <f t="shared" si="885"/>
        <v>-1124.49</v>
      </c>
      <c r="LL185" s="48"/>
      <c r="LN185" s="45">
        <v>124</v>
      </c>
      <c r="LO185" s="46">
        <f t="shared" si="772"/>
        <v>1123.1238136873469</v>
      </c>
      <c r="LP185" s="46">
        <f t="shared" si="1095"/>
        <v>0</v>
      </c>
      <c r="LQ185" s="46">
        <f t="shared" si="773"/>
        <v>1123.1238136873469</v>
      </c>
      <c r="LR185" s="46">
        <f t="shared" si="774"/>
        <v>198.82859537853395</v>
      </c>
      <c r="LS185" s="46">
        <f t="shared" si="775"/>
        <v>924.29521830881299</v>
      </c>
      <c r="LT185" s="51">
        <f t="shared" si="776"/>
        <v>118372.86200881156</v>
      </c>
      <c r="LU185" s="199">
        <f t="shared" si="886"/>
        <v>10000</v>
      </c>
      <c r="LV185" s="58">
        <f t="shared" si="777"/>
        <v>933.33033333333128</v>
      </c>
      <c r="LW185" s="52">
        <f t="shared" si="1096"/>
        <v>0</v>
      </c>
      <c r="LX185" s="51">
        <f t="shared" si="778"/>
        <v>933.33033333333128</v>
      </c>
      <c r="LY185" s="51">
        <f t="shared" si="779"/>
        <v>108266.31866666627</v>
      </c>
      <c r="LZ185" s="46">
        <f t="shared" si="887"/>
        <v>0</v>
      </c>
      <c r="MA185" s="199">
        <f t="shared" si="888"/>
        <v>10000</v>
      </c>
      <c r="MB185" s="468">
        <f t="shared" si="780"/>
        <v>-933.33033333333128</v>
      </c>
      <c r="MC185" s="46">
        <f t="shared" si="781"/>
        <v>-1123.1238136873469</v>
      </c>
      <c r="MD185" s="46">
        <f t="shared" si="782"/>
        <v>-1123.1238136873469</v>
      </c>
      <c r="ME185" s="48"/>
      <c r="MG185" s="45">
        <v>124</v>
      </c>
      <c r="MH185" s="46">
        <f t="shared" si="783"/>
        <v>1076.608661999408</v>
      </c>
      <c r="MI185" s="46">
        <f t="shared" si="1097"/>
        <v>0</v>
      </c>
      <c r="MJ185" s="46">
        <f t="shared" si="784"/>
        <v>1076.608661999408</v>
      </c>
      <c r="MK185" s="46">
        <f t="shared" si="785"/>
        <v>190.59393579673107</v>
      </c>
      <c r="ML185" s="46">
        <f t="shared" si="786"/>
        <v>886.01472620267691</v>
      </c>
      <c r="MM185" s="51">
        <f t="shared" si="787"/>
        <v>113470.34675183597</v>
      </c>
      <c r="MN185" s="199">
        <f t="shared" si="889"/>
        <v>10000</v>
      </c>
      <c r="MO185" s="58">
        <f t="shared" si="788"/>
        <v>889.32945707741396</v>
      </c>
      <c r="MP185" s="52">
        <f t="shared" si="1098"/>
        <v>0</v>
      </c>
      <c r="MQ185" s="51">
        <f t="shared" si="789"/>
        <v>889.32945707741396</v>
      </c>
      <c r="MR185" s="57">
        <f t="shared" si="790"/>
        <v>103162.21732240057</v>
      </c>
      <c r="MS185" s="199">
        <f t="shared" si="890"/>
        <v>10000</v>
      </c>
      <c r="MT185" s="468">
        <f t="shared" si="891"/>
        <v>-889.32945707741396</v>
      </c>
      <c r="MU185" s="46">
        <f t="shared" si="791"/>
        <v>-1076.608661999408</v>
      </c>
      <c r="MV185" s="46">
        <f t="shared" si="792"/>
        <v>-1076.608661999408</v>
      </c>
      <c r="MW185" s="48"/>
      <c r="MY185" s="45">
        <v>124</v>
      </c>
      <c r="MZ185" s="46">
        <f t="shared" si="793"/>
        <v>1076.608661999408</v>
      </c>
      <c r="NA185" s="46">
        <f t="shared" si="1099"/>
        <v>0</v>
      </c>
      <c r="NB185" s="128">
        <f t="shared" si="794"/>
        <v>1076.608661999408</v>
      </c>
      <c r="NC185" s="46">
        <f t="shared" si="795"/>
        <v>190.59393579673107</v>
      </c>
      <c r="ND185" s="46">
        <f t="shared" si="796"/>
        <v>886.01472620267691</v>
      </c>
      <c r="NE185" s="51">
        <f t="shared" si="797"/>
        <v>113470.34675183597</v>
      </c>
      <c r="NF185" s="153">
        <f t="shared" si="892"/>
        <v>10000</v>
      </c>
      <c r="NG185" s="45">
        <v>124</v>
      </c>
      <c r="NH185" s="46">
        <f t="shared" si="798"/>
        <v>1076.6099999999999</v>
      </c>
      <c r="NI185" s="46">
        <f t="shared" si="1100"/>
        <v>0</v>
      </c>
      <c r="NJ185" s="128">
        <f t="shared" si="893"/>
        <v>1076.6099999999999</v>
      </c>
      <c r="NK185" s="46">
        <f t="shared" si="894"/>
        <v>190.59361344377487</v>
      </c>
      <c r="NL185" s="46">
        <f t="shared" si="799"/>
        <v>886.01638655622503</v>
      </c>
      <c r="NM185" s="51">
        <f t="shared" si="800"/>
        <v>113470.15167970871</v>
      </c>
      <c r="NN185" s="58">
        <f t="shared" si="801"/>
        <v>888.78037499999857</v>
      </c>
      <c r="NO185" s="52">
        <f t="shared" si="1101"/>
        <v>0</v>
      </c>
      <c r="NP185" s="51">
        <f t="shared" si="802"/>
        <v>888.78037499999857</v>
      </c>
      <c r="NQ185" s="57">
        <f t="shared" si="803"/>
        <v>103232.87350000016</v>
      </c>
      <c r="NR185" s="153">
        <f t="shared" si="895"/>
        <v>10000</v>
      </c>
      <c r="NS185" s="469">
        <f t="shared" si="804"/>
        <v>-888.78037499999857</v>
      </c>
      <c r="NT185" s="46">
        <f t="shared" si="805"/>
        <v>-1076.6099999999999</v>
      </c>
      <c r="NU185" s="46">
        <f t="shared" si="806"/>
        <v>-1076.6099999999999</v>
      </c>
      <c r="NV185" s="48"/>
      <c r="NX185" s="45">
        <v>124</v>
      </c>
      <c r="NY185" s="46">
        <f t="shared" si="807"/>
        <v>1076.6456011701148</v>
      </c>
      <c r="NZ185" s="46">
        <f t="shared" si="1102"/>
        <v>0</v>
      </c>
      <c r="OA185" s="46">
        <f t="shared" si="808"/>
        <v>1076.6456011701148</v>
      </c>
      <c r="OB185" s="46">
        <f t="shared" si="809"/>
        <v>190.60047520346109</v>
      </c>
      <c r="OC185" s="46">
        <f t="shared" si="810"/>
        <v>886.0451259666537</v>
      </c>
      <c r="OD185" s="51">
        <f t="shared" si="811"/>
        <v>113474.23999611</v>
      </c>
      <c r="OE185" s="153">
        <f t="shared" si="1126"/>
        <v>109958.11605305961</v>
      </c>
      <c r="OF185" s="153">
        <f t="shared" si="896"/>
        <v>10000</v>
      </c>
      <c r="OG185" s="58">
        <f t="shared" si="812"/>
        <v>889.48383333333379</v>
      </c>
      <c r="OH185" s="241">
        <f t="shared" si="1127"/>
        <v>0</v>
      </c>
      <c r="OI185" s="51">
        <f t="shared" si="813"/>
        <v>889.48383333333379</v>
      </c>
      <c r="OJ185" s="51">
        <f t="shared" si="814"/>
        <v>103180.12466666661</v>
      </c>
      <c r="OK185" s="153">
        <f t="shared" si="1128"/>
        <v>99999.999999999389</v>
      </c>
      <c r="OL185" s="153">
        <f t="shared" si="897"/>
        <v>10000</v>
      </c>
      <c r="OM185" s="468">
        <f t="shared" si="898"/>
        <v>-889.48383333333379</v>
      </c>
      <c r="ON185" s="46">
        <f t="shared" si="899"/>
        <v>-1076.6456011701148</v>
      </c>
      <c r="OO185" s="46">
        <f t="shared" si="815"/>
        <v>-1076.6456011701148</v>
      </c>
      <c r="OP185" s="48"/>
      <c r="OR185" s="45">
        <v>124</v>
      </c>
      <c r="OS185" s="46">
        <f t="shared" si="816"/>
        <v>1076.765700416463</v>
      </c>
      <c r="OT185" s="46">
        <f t="shared" si="1103"/>
        <v>0</v>
      </c>
      <c r="OU185" s="128">
        <f t="shared" si="817"/>
        <v>1076.765700416463</v>
      </c>
      <c r="OV185" s="46">
        <f t="shared" si="818"/>
        <v>190.62173658548059</v>
      </c>
      <c r="OW185" s="46">
        <f t="shared" si="819"/>
        <v>886.14396383098244</v>
      </c>
      <c r="OX185" s="51">
        <f t="shared" si="820"/>
        <v>113486.89798745737</v>
      </c>
      <c r="OY185" s="51">
        <f t="shared" si="1129"/>
        <v>111370.32971933628</v>
      </c>
      <c r="OZ185" s="153">
        <f t="shared" si="900"/>
        <v>10000</v>
      </c>
      <c r="PA185" s="45">
        <v>124</v>
      </c>
      <c r="PB185" s="46">
        <f t="shared" si="821"/>
        <v>1076.765700416463</v>
      </c>
      <c r="PC185" s="46">
        <f t="shared" si="1130"/>
        <v>0</v>
      </c>
      <c r="PD185" s="128">
        <f t="shared" si="822"/>
        <v>1076.765700416463</v>
      </c>
      <c r="PE185" s="46">
        <f t="shared" si="823"/>
        <v>190.62173658548059</v>
      </c>
      <c r="PF185" s="46">
        <f t="shared" si="824"/>
        <v>886.14396383098244</v>
      </c>
      <c r="PG185" s="51">
        <f t="shared" si="825"/>
        <v>113486.89798745737</v>
      </c>
      <c r="PH185" s="57">
        <f t="shared" si="1131"/>
        <v>111370.01038502509</v>
      </c>
      <c r="PI185" s="688">
        <f t="shared" si="826"/>
        <v>889.6533333333341</v>
      </c>
      <c r="PJ185" s="52">
        <f t="shared" si="1132"/>
        <v>0</v>
      </c>
      <c r="PK185" s="51">
        <f t="shared" si="827"/>
        <v>889.6533333333341</v>
      </c>
      <c r="PL185" s="57">
        <f t="shared" si="828"/>
        <v>103199.78666666696</v>
      </c>
      <c r="PM185" s="57">
        <f t="shared" si="1133"/>
        <v>101581.00000000006</v>
      </c>
      <c r="PN185" s="153">
        <f t="shared" si="901"/>
        <v>10000</v>
      </c>
      <c r="PO185" s="469">
        <f t="shared" si="829"/>
        <v>-889.6533333333341</v>
      </c>
      <c r="PP185" s="46">
        <f t="shared" si="830"/>
        <v>-1076.765700416463</v>
      </c>
      <c r="PQ185" s="46">
        <f t="shared" si="831"/>
        <v>-1076.765700416463</v>
      </c>
      <c r="PR185" s="48"/>
    </row>
    <row r="186" spans="2:434" hidden="1" x14ac:dyDescent="0.3">
      <c r="B186" s="45">
        <v>125</v>
      </c>
      <c r="C186" s="46">
        <f t="shared" si="1104"/>
        <v>1111.77</v>
      </c>
      <c r="D186" s="46">
        <f t="shared" si="597"/>
        <v>100</v>
      </c>
      <c r="E186" s="46">
        <f t="shared" si="598"/>
        <v>1011.77</v>
      </c>
      <c r="F186" s="46">
        <f t="shared" si="599"/>
        <v>177.72632647647401</v>
      </c>
      <c r="G186" s="46">
        <f t="shared" si="600"/>
        <v>834.04367352352597</v>
      </c>
      <c r="H186" s="51">
        <f t="shared" si="601"/>
        <v>105801.75221236088</v>
      </c>
      <c r="I186" s="58">
        <f t="shared" si="602"/>
        <v>933.33333333333337</v>
      </c>
      <c r="J186" s="52">
        <f t="shared" si="603"/>
        <v>100</v>
      </c>
      <c r="K186" s="51">
        <f t="shared" si="604"/>
        <v>833.33333333333337</v>
      </c>
      <c r="L186" s="57">
        <f t="shared" si="605"/>
        <v>95833.333333332746</v>
      </c>
      <c r="M186" s="468">
        <f t="shared" si="832"/>
        <v>-933.33333333333337</v>
      </c>
      <c r="N186" s="46">
        <f t="shared" si="833"/>
        <v>-1111.77</v>
      </c>
      <c r="O186" s="47"/>
      <c r="P186" s="46">
        <f t="shared" si="834"/>
        <v>-1011.77</v>
      </c>
      <c r="Q186" s="48"/>
      <c r="R186" s="29"/>
      <c r="S186" s="29"/>
      <c r="T186" s="45">
        <v>125</v>
      </c>
      <c r="U186" s="46">
        <f t="shared" si="606"/>
        <v>1111.3699999999999</v>
      </c>
      <c r="V186" s="46">
        <f t="shared" si="607"/>
        <v>99.6</v>
      </c>
      <c r="W186" s="46">
        <f t="shared" si="835"/>
        <v>1011.77</v>
      </c>
      <c r="X186" s="46">
        <f t="shared" si="608"/>
        <v>177.72632647647401</v>
      </c>
      <c r="Y186" s="46">
        <f t="shared" si="609"/>
        <v>834.04367352352597</v>
      </c>
      <c r="Z186" s="51">
        <f t="shared" si="610"/>
        <v>105801.75221236088</v>
      </c>
      <c r="AA186" s="58">
        <f t="shared" si="611"/>
        <v>923.63333333333333</v>
      </c>
      <c r="AB186" s="52">
        <f t="shared" si="612"/>
        <v>90.3</v>
      </c>
      <c r="AC186" s="51">
        <f t="shared" si="613"/>
        <v>833.33333333333337</v>
      </c>
      <c r="AD186" s="57">
        <f t="shared" si="614"/>
        <v>95833.333333332746</v>
      </c>
      <c r="AE186" s="468">
        <f t="shared" si="836"/>
        <v>-923.63333333333333</v>
      </c>
      <c r="AF186" s="46">
        <f t="shared" si="615"/>
        <v>-1111.3699999999999</v>
      </c>
      <c r="AG186" s="47"/>
      <c r="AH186" s="46">
        <f t="shared" si="837"/>
        <v>-1011.77</v>
      </c>
      <c r="AI186" s="48"/>
      <c r="AJ186" s="29"/>
      <c r="AK186" s="45">
        <v>125</v>
      </c>
      <c r="AL186" s="46">
        <f t="shared" si="616"/>
        <v>1117.72</v>
      </c>
      <c r="AM186" s="46"/>
      <c r="AN186" s="46"/>
      <c r="AO186" s="46">
        <f t="shared" si="617"/>
        <v>101.24</v>
      </c>
      <c r="AP186" s="128">
        <f t="shared" si="618"/>
        <v>1016.48</v>
      </c>
      <c r="AQ186" s="128"/>
      <c r="AR186" s="128"/>
      <c r="AS186" s="46">
        <f t="shared" si="619"/>
        <v>186.64263877576636</v>
      </c>
      <c r="AT186" s="46">
        <f t="shared" si="620"/>
        <v>829.83736122423363</v>
      </c>
      <c r="AU186" s="51"/>
      <c r="AV186" s="51"/>
      <c r="AW186" s="51">
        <f t="shared" si="621"/>
        <v>111155.74590423558</v>
      </c>
      <c r="AX186" s="58">
        <f t="shared" si="622"/>
        <v>927.38215694565588</v>
      </c>
      <c r="AY186" s="52"/>
      <c r="AZ186" s="52"/>
      <c r="BA186" s="52">
        <f t="shared" si="623"/>
        <v>92.3</v>
      </c>
      <c r="BB186" s="51">
        <f t="shared" si="624"/>
        <v>835.08215694565592</v>
      </c>
      <c r="BC186" s="51"/>
      <c r="BD186" s="51"/>
      <c r="BE186" s="57">
        <f t="shared" si="625"/>
        <v>101249.33038179297</v>
      </c>
      <c r="BF186" s="468">
        <f t="shared" si="626"/>
        <v>-927.38215694565588</v>
      </c>
      <c r="BG186" s="46">
        <f t="shared" si="627"/>
        <v>-1117.72</v>
      </c>
      <c r="BH186" s="46">
        <f t="shared" si="628"/>
        <v>-1016.48</v>
      </c>
      <c r="BI186" s="48"/>
      <c r="BK186" s="45">
        <v>125</v>
      </c>
      <c r="BL186" s="46">
        <f t="shared" si="838"/>
        <v>1110.29</v>
      </c>
      <c r="BM186" s="128">
        <f t="shared" si="839"/>
        <v>98.52</v>
      </c>
      <c r="BN186" s="46">
        <f t="shared" si="840"/>
        <v>1011.77</v>
      </c>
      <c r="BO186" s="46">
        <f t="shared" si="629"/>
        <v>177.72632647647401</v>
      </c>
      <c r="BP186" s="46">
        <f t="shared" si="630"/>
        <v>834.04367352352597</v>
      </c>
      <c r="BQ186" s="51">
        <f t="shared" si="631"/>
        <v>105801.75221236088</v>
      </c>
      <c r="BR186" s="153">
        <f t="shared" si="1134"/>
        <v>109958.11605305961</v>
      </c>
      <c r="BS186" s="58">
        <f t="shared" si="632"/>
        <v>922.91333333333341</v>
      </c>
      <c r="BT186" s="52">
        <f t="shared" si="841"/>
        <v>89.58</v>
      </c>
      <c r="BU186" s="51">
        <f t="shared" si="633"/>
        <v>833.33333333333337</v>
      </c>
      <c r="BV186" s="51">
        <f t="shared" si="634"/>
        <v>95833.333333332746</v>
      </c>
      <c r="BW186" s="153">
        <f t="shared" si="1105"/>
        <v>99999.999999999389</v>
      </c>
      <c r="BX186" s="468">
        <f t="shared" si="842"/>
        <v>-922.91333333333341</v>
      </c>
      <c r="BY186" s="46">
        <f t="shared" si="843"/>
        <v>-1110.29</v>
      </c>
      <c r="BZ186" s="46">
        <f t="shared" si="635"/>
        <v>-1011.77</v>
      </c>
      <c r="CA186" s="48"/>
      <c r="CB186" s="29"/>
      <c r="CC186" s="45">
        <v>125</v>
      </c>
      <c r="CD186" s="128">
        <f t="shared" si="636"/>
        <v>1117.6300000000001</v>
      </c>
      <c r="CE186" s="46">
        <f t="shared" si="844"/>
        <v>100.26</v>
      </c>
      <c r="CF186" s="128">
        <f t="shared" si="637"/>
        <v>1017.37</v>
      </c>
      <c r="CG186" s="46">
        <f t="shared" si="845"/>
        <v>186.19002738539913</v>
      </c>
      <c r="CH186" s="46">
        <f t="shared" si="638"/>
        <v>831.17997261460084</v>
      </c>
      <c r="CI186" s="51">
        <f t="shared" si="639"/>
        <v>110882.83645862486</v>
      </c>
      <c r="CJ186" s="199">
        <f t="shared" si="1106"/>
        <v>115024.92936449574</v>
      </c>
      <c r="CK186" s="153">
        <f t="shared" si="846"/>
        <v>10000</v>
      </c>
      <c r="CL186" s="45">
        <v>125</v>
      </c>
      <c r="CM186" s="46">
        <f t="shared" si="847"/>
        <v>1117.6300000000001</v>
      </c>
      <c r="CN186" s="128">
        <f t="shared" si="640"/>
        <v>100.26</v>
      </c>
      <c r="CO186" s="128">
        <f t="shared" si="641"/>
        <v>1017.37</v>
      </c>
      <c r="CP186" s="46">
        <f t="shared" si="642"/>
        <v>186.19002738539913</v>
      </c>
      <c r="CQ186" s="46">
        <f t="shared" si="643"/>
        <v>831.17997261460084</v>
      </c>
      <c r="CR186" s="51">
        <f t="shared" si="644"/>
        <v>110882.83645862486</v>
      </c>
      <c r="CS186" s="153">
        <f t="shared" si="1107"/>
        <v>115024.92936449574</v>
      </c>
      <c r="CT186" s="58">
        <f t="shared" si="645"/>
        <v>927.86033333333398</v>
      </c>
      <c r="CU186" s="52">
        <f t="shared" si="848"/>
        <v>91.68</v>
      </c>
      <c r="CV186" s="51">
        <f t="shared" si="849"/>
        <v>836.18033333333392</v>
      </c>
      <c r="CW186" s="51">
        <f t="shared" si="646"/>
        <v>101017.138333333</v>
      </c>
      <c r="CX186" s="57">
        <f t="shared" si="1108"/>
        <v>105198.03999999969</v>
      </c>
      <c r="CY186" s="153">
        <f t="shared" si="850"/>
        <v>10000</v>
      </c>
      <c r="CZ186" s="479">
        <f t="shared" si="647"/>
        <v>-927.86033333333398</v>
      </c>
      <c r="DA186" s="46">
        <f t="shared" si="851"/>
        <v>-1117.6300000000001</v>
      </c>
      <c r="DB186" s="46">
        <f t="shared" si="852"/>
        <v>-1017.37</v>
      </c>
      <c r="DC186" s="48"/>
      <c r="DE186" s="45">
        <v>125</v>
      </c>
      <c r="DF186" s="46">
        <f t="shared" si="648"/>
        <v>1116.76</v>
      </c>
      <c r="DG186" s="46">
        <f t="shared" si="1109"/>
        <v>104.99</v>
      </c>
      <c r="DH186" s="46">
        <f t="shared" si="649"/>
        <v>1011.77</v>
      </c>
      <c r="DI186" s="46">
        <f t="shared" si="650"/>
        <v>177.72632647647401</v>
      </c>
      <c r="DJ186" s="46">
        <f t="shared" si="651"/>
        <v>834.04367352352597</v>
      </c>
      <c r="DK186" s="51">
        <f t="shared" si="652"/>
        <v>105801.75221236088</v>
      </c>
      <c r="DL186" s="58">
        <f t="shared" si="653"/>
        <v>938.32333333333338</v>
      </c>
      <c r="DM186" s="52">
        <f t="shared" si="1110"/>
        <v>104.99</v>
      </c>
      <c r="DN186" s="51">
        <f t="shared" si="654"/>
        <v>833.33333333333337</v>
      </c>
      <c r="DO186" s="57">
        <f t="shared" si="655"/>
        <v>95833.333333332746</v>
      </c>
      <c r="DP186" s="468">
        <f t="shared" si="853"/>
        <v>-938.32333333333338</v>
      </c>
      <c r="DQ186" s="46">
        <f t="shared" si="854"/>
        <v>-1116.76</v>
      </c>
      <c r="DR186" s="47"/>
      <c r="DS186" s="46">
        <f t="shared" si="855"/>
        <v>-1011.77</v>
      </c>
      <c r="DT186" s="48"/>
      <c r="DU186" s="29"/>
      <c r="DV186" s="45">
        <v>125</v>
      </c>
      <c r="DW186" s="46">
        <f t="shared" si="856"/>
        <v>1067.74</v>
      </c>
      <c r="DX186" s="46">
        <f t="shared" si="1111"/>
        <v>55.97</v>
      </c>
      <c r="DY186" s="46">
        <f t="shared" si="857"/>
        <v>1011.77</v>
      </c>
      <c r="DZ186" s="46">
        <f t="shared" si="656"/>
        <v>177.72632647647401</v>
      </c>
      <c r="EA186" s="46">
        <f t="shared" si="657"/>
        <v>834.04367352352597</v>
      </c>
      <c r="EB186" s="51">
        <f t="shared" si="658"/>
        <v>105801.75221236088</v>
      </c>
      <c r="EC186" s="58">
        <f t="shared" si="659"/>
        <v>884.07333333333338</v>
      </c>
      <c r="ED186" s="52">
        <f t="shared" si="1112"/>
        <v>50.739999999999995</v>
      </c>
      <c r="EE186" s="51">
        <f t="shared" si="660"/>
        <v>833.33333333333337</v>
      </c>
      <c r="EF186" s="57">
        <f t="shared" si="661"/>
        <v>95833.333333332746</v>
      </c>
      <c r="EG186" s="468">
        <f t="shared" si="858"/>
        <v>-884.07333333333338</v>
      </c>
      <c r="EH186" s="46">
        <f t="shared" si="859"/>
        <v>-1067.74</v>
      </c>
      <c r="EI186" s="47"/>
      <c r="EJ186" s="46">
        <f t="shared" si="860"/>
        <v>-1011.77</v>
      </c>
      <c r="EK186" s="48"/>
      <c r="EL186" s="29"/>
      <c r="EM186" s="45">
        <v>125</v>
      </c>
      <c r="EN186" s="46">
        <f t="shared" si="1089"/>
        <v>1058.0868689014749</v>
      </c>
      <c r="EO186" s="46">
        <f t="shared" si="1113"/>
        <v>56.78</v>
      </c>
      <c r="EP186" s="128">
        <f t="shared" si="662"/>
        <v>1001.3068689014749</v>
      </c>
      <c r="EQ186" s="46">
        <f t="shared" si="663"/>
        <v>180.28160050937467</v>
      </c>
      <c r="ER186" s="46">
        <f t="shared" si="664"/>
        <v>821.0252683921002</v>
      </c>
      <c r="ES186" s="51">
        <f t="shared" si="665"/>
        <v>107347.9350372327</v>
      </c>
      <c r="ET186" s="153">
        <f t="shared" si="861"/>
        <v>10000</v>
      </c>
      <c r="EU186" s="45">
        <v>125</v>
      </c>
      <c r="EV186" s="46">
        <f t="shared" si="666"/>
        <v>1058.0899999999999</v>
      </c>
      <c r="EW186" s="46">
        <f t="shared" si="1114"/>
        <v>56.78</v>
      </c>
      <c r="EX186" s="128">
        <f t="shared" si="667"/>
        <v>1001.31</v>
      </c>
      <c r="EY186" s="46">
        <f t="shared" si="668"/>
        <v>180.28086412217752</v>
      </c>
      <c r="EZ186" s="46">
        <f t="shared" si="669"/>
        <v>821.02913587782245</v>
      </c>
      <c r="FA186" s="51">
        <f t="shared" si="670"/>
        <v>107347.48933742871</v>
      </c>
      <c r="FB186" s="58">
        <f t="shared" si="671"/>
        <v>874.86920833333363</v>
      </c>
      <c r="FC186" s="52">
        <f t="shared" si="1115"/>
        <v>51.62</v>
      </c>
      <c r="FD186" s="51">
        <f t="shared" si="862"/>
        <v>823.24920833333363</v>
      </c>
      <c r="FE186" s="57">
        <f t="shared" si="672"/>
        <v>97511.138958333177</v>
      </c>
      <c r="FF186" s="153">
        <f t="shared" si="863"/>
        <v>10000</v>
      </c>
      <c r="FG186" s="469">
        <f t="shared" si="673"/>
        <v>-874.86920833333363</v>
      </c>
      <c r="FH186" s="46">
        <f t="shared" si="674"/>
        <v>-1058.0899999999999</v>
      </c>
      <c r="FI186" s="46">
        <f t="shared" si="675"/>
        <v>-1001.31</v>
      </c>
      <c r="FJ186" s="48"/>
      <c r="FL186" s="45">
        <v>125</v>
      </c>
      <c r="FM186" s="46">
        <f t="shared" si="864"/>
        <v>1069.49</v>
      </c>
      <c r="FN186" s="46">
        <f t="shared" si="1090"/>
        <v>57.72</v>
      </c>
      <c r="FO186" s="46">
        <f t="shared" si="865"/>
        <v>1011.77</v>
      </c>
      <c r="FP186" s="46">
        <f t="shared" si="676"/>
        <v>177.72632647647401</v>
      </c>
      <c r="FQ186" s="46">
        <f t="shared" si="677"/>
        <v>834.04367352352597</v>
      </c>
      <c r="FR186" s="51">
        <f t="shared" si="678"/>
        <v>105801.75221236088</v>
      </c>
      <c r="FS186" s="153">
        <f t="shared" si="1116"/>
        <v>109958.11605305961</v>
      </c>
      <c r="FT186" s="58">
        <f t="shared" si="679"/>
        <v>885.82333333333338</v>
      </c>
      <c r="FU186" s="241">
        <f t="shared" si="1091"/>
        <v>52.489999999999995</v>
      </c>
      <c r="FV186" s="51">
        <f t="shared" si="680"/>
        <v>833.33333333333337</v>
      </c>
      <c r="FW186" s="51">
        <f t="shared" si="681"/>
        <v>95833.333333332746</v>
      </c>
      <c r="FX186" s="153">
        <f t="shared" si="1117"/>
        <v>99999.999999999389</v>
      </c>
      <c r="FY186" s="468">
        <f t="shared" si="866"/>
        <v>-885.82333333333338</v>
      </c>
      <c r="FZ186" s="46">
        <f t="shared" si="867"/>
        <v>-1069.49</v>
      </c>
      <c r="GA186" s="46">
        <f t="shared" si="682"/>
        <v>-1011.77</v>
      </c>
      <c r="GB186" s="48"/>
      <c r="GD186" s="45">
        <v>125</v>
      </c>
      <c r="GE186" s="46">
        <f t="shared" si="1092"/>
        <v>1060.0875939185617</v>
      </c>
      <c r="GF186" s="128">
        <f t="shared" si="1118"/>
        <v>58.46</v>
      </c>
      <c r="GG186" s="128">
        <f t="shared" si="1042"/>
        <v>1001.6275939185616</v>
      </c>
      <c r="GH186" s="46">
        <f t="shared" si="684"/>
        <v>180.16353172353436</v>
      </c>
      <c r="GI186" s="46">
        <f t="shared" si="685"/>
        <v>821.46406219502728</v>
      </c>
      <c r="GJ186" s="51">
        <f t="shared" si="686"/>
        <v>107276.6549719256</v>
      </c>
      <c r="GK186" s="51">
        <f t="shared" si="1119"/>
        <v>111370.32971933628</v>
      </c>
      <c r="GL186" s="153">
        <f t="shared" si="868"/>
        <v>10000</v>
      </c>
      <c r="GM186" s="45">
        <v>125</v>
      </c>
      <c r="GN186" s="46">
        <f t="shared" si="687"/>
        <v>1060.0899999999999</v>
      </c>
      <c r="GO186" s="46">
        <f t="shared" si="1093"/>
        <v>58.46</v>
      </c>
      <c r="GP186" s="128">
        <f t="shared" si="869"/>
        <v>1001.63</v>
      </c>
      <c r="GQ186" s="46">
        <f t="shared" si="688"/>
        <v>180.16297986195426</v>
      </c>
      <c r="GR186" s="46">
        <f t="shared" si="689"/>
        <v>821.46702013804577</v>
      </c>
      <c r="GS186" s="51">
        <f t="shared" si="690"/>
        <v>107276.3208970345</v>
      </c>
      <c r="GT186" s="57">
        <f t="shared" si="1120"/>
        <v>111370.01038502509</v>
      </c>
      <c r="GU186" s="58">
        <f t="shared" si="691"/>
        <v>876.92633333333197</v>
      </c>
      <c r="GV186" s="52">
        <f t="shared" si="1094"/>
        <v>53.319999999999993</v>
      </c>
      <c r="GW186" s="51">
        <f t="shared" si="870"/>
        <v>823.60633333333203</v>
      </c>
      <c r="GX186" s="57">
        <f t="shared" si="692"/>
        <v>97462.968333333411</v>
      </c>
      <c r="GY186" s="57">
        <f t="shared" si="1121"/>
        <v>101581.00000000006</v>
      </c>
      <c r="GZ186" s="153">
        <f t="shared" si="871"/>
        <v>10000</v>
      </c>
      <c r="HA186" s="469">
        <f t="shared" si="693"/>
        <v>-876.92633333333197</v>
      </c>
      <c r="HB186" s="46">
        <f t="shared" si="694"/>
        <v>-1060.0899999999999</v>
      </c>
      <c r="HC186" s="46">
        <f t="shared" si="695"/>
        <v>-1001.63</v>
      </c>
      <c r="HD186" s="48"/>
      <c r="HF186" s="45">
        <v>125</v>
      </c>
      <c r="HG186" s="46">
        <f t="shared" si="696"/>
        <v>1123.8775326810628</v>
      </c>
      <c r="HH186" s="46">
        <f t="shared" si="697"/>
        <v>0</v>
      </c>
      <c r="HI186" s="46">
        <f t="shared" si="698"/>
        <v>1123.8775326810628</v>
      </c>
      <c r="HJ186" s="46">
        <f t="shared" si="699"/>
        <v>197.42050174338399</v>
      </c>
      <c r="HK186" s="46">
        <f t="shared" si="700"/>
        <v>926.45703093767884</v>
      </c>
      <c r="HL186" s="51">
        <f t="shared" si="701"/>
        <v>117525.84401509273</v>
      </c>
      <c r="HM186" s="153">
        <f t="shared" si="872"/>
        <v>10000</v>
      </c>
      <c r="HN186" s="58">
        <f t="shared" si="702"/>
        <v>933.33333333333724</v>
      </c>
      <c r="HO186" s="52">
        <f t="shared" si="703"/>
        <v>0</v>
      </c>
      <c r="HP186" s="51">
        <f t="shared" si="704"/>
        <v>933.33333333333724</v>
      </c>
      <c r="HQ186" s="57">
        <f t="shared" si="705"/>
        <v>107333.33333333212</v>
      </c>
      <c r="HR186" s="153">
        <f t="shared" si="873"/>
        <v>10000</v>
      </c>
      <c r="HS186" s="468">
        <f t="shared" si="706"/>
        <v>-933.33333333333724</v>
      </c>
      <c r="HT186" s="46">
        <f t="shared" si="707"/>
        <v>-1123.8775326810628</v>
      </c>
      <c r="HU186" s="46">
        <f t="shared" si="708"/>
        <v>-1123.8775326810628</v>
      </c>
      <c r="HV186" s="48"/>
      <c r="HW186" s="29"/>
      <c r="HX186" s="45">
        <v>125</v>
      </c>
      <c r="HY186" s="128">
        <f t="shared" si="709"/>
        <v>1124.3399999999999</v>
      </c>
      <c r="HZ186" s="46">
        <f t="shared" si="710"/>
        <v>0</v>
      </c>
      <c r="IA186" s="46">
        <f t="shared" si="711"/>
        <v>1124.3399999999999</v>
      </c>
      <c r="IB186" s="46">
        <f t="shared" si="712"/>
        <v>197.50806396379144</v>
      </c>
      <c r="IC186" s="46">
        <f t="shared" si="713"/>
        <v>926.8319360362085</v>
      </c>
      <c r="ID186" s="51">
        <f t="shared" si="714"/>
        <v>117578.00644223866</v>
      </c>
      <c r="IE186" s="153">
        <f t="shared" si="874"/>
        <v>10000</v>
      </c>
      <c r="IF186" s="58">
        <f t="shared" si="715"/>
        <v>930.14625019664186</v>
      </c>
      <c r="IG186" s="52">
        <f t="shared" si="716"/>
        <v>0</v>
      </c>
      <c r="IH186" s="51">
        <f t="shared" si="717"/>
        <v>930.14625019664186</v>
      </c>
      <c r="II186" s="57">
        <f t="shared" si="875"/>
        <v>106966.81872541975</v>
      </c>
      <c r="IJ186" s="153">
        <f t="shared" si="876"/>
        <v>10000</v>
      </c>
      <c r="IK186" s="468">
        <f t="shared" si="718"/>
        <v>-930.14625019664186</v>
      </c>
      <c r="IL186" s="46">
        <f t="shared" si="719"/>
        <v>-1124.3399999999999</v>
      </c>
      <c r="IM186" s="46">
        <f t="shared" si="720"/>
        <v>-1124.3399999999999</v>
      </c>
      <c r="IN186" s="48"/>
      <c r="IO186" s="53">
        <f t="shared" si="721"/>
        <v>0</v>
      </c>
      <c r="IQ186" s="45">
        <v>125</v>
      </c>
      <c r="IR186" s="128">
        <f t="shared" si="722"/>
        <v>1126.4568749999989</v>
      </c>
      <c r="IS186" s="128">
        <f t="shared" si="723"/>
        <v>0</v>
      </c>
      <c r="IT186" s="128">
        <f t="shared" si="724"/>
        <v>1126.4568749999989</v>
      </c>
      <c r="IU186" s="46">
        <f t="shared" si="902"/>
        <v>197.87</v>
      </c>
      <c r="IV186" s="46">
        <f t="shared" si="725"/>
        <v>928.58687499999894</v>
      </c>
      <c r="IW186" s="51">
        <f t="shared" si="726"/>
        <v>117795.56062500023</v>
      </c>
      <c r="IX186" s="199">
        <f t="shared" si="877"/>
        <v>10000</v>
      </c>
      <c r="IY186" s="128">
        <f t="shared" si="727"/>
        <v>0</v>
      </c>
      <c r="IZ186" s="408">
        <f t="shared" si="728"/>
        <v>0</v>
      </c>
      <c r="JA186" s="58">
        <f t="shared" si="729"/>
        <v>931.95916666666494</v>
      </c>
      <c r="JB186" s="52">
        <f t="shared" si="730"/>
        <v>0</v>
      </c>
      <c r="JC186" s="51">
        <f t="shared" si="731"/>
        <v>931.95916666666494</v>
      </c>
      <c r="JD186" s="57">
        <f t="shared" si="732"/>
        <v>107175.30416666676</v>
      </c>
      <c r="JE186" s="280">
        <f t="shared" si="733"/>
        <v>10000</v>
      </c>
      <c r="JF186" s="280">
        <f t="shared" si="734"/>
        <v>0</v>
      </c>
      <c r="JG186" s="468">
        <f t="shared" si="735"/>
        <v>-931.95916666666494</v>
      </c>
      <c r="JH186" s="46">
        <f t="shared" si="736"/>
        <v>-1126.4568749999989</v>
      </c>
      <c r="JI186" s="46">
        <f t="shared" si="737"/>
        <v>-1126.4568749999989</v>
      </c>
      <c r="JJ186" s="48"/>
      <c r="JL186" s="45">
        <v>125</v>
      </c>
      <c r="JM186" s="46">
        <f t="shared" si="738"/>
        <v>1124.4930833333331</v>
      </c>
      <c r="JN186" s="46">
        <f t="shared" si="739"/>
        <v>0</v>
      </c>
      <c r="JO186" s="128">
        <f t="shared" si="740"/>
        <v>1124.4930833333331</v>
      </c>
      <c r="JP186" s="46">
        <f t="shared" si="878"/>
        <v>197.53</v>
      </c>
      <c r="JQ186" s="46">
        <f t="shared" si="741"/>
        <v>926.96308333333309</v>
      </c>
      <c r="JR186" s="51">
        <f t="shared" si="742"/>
        <v>117590.21458333332</v>
      </c>
      <c r="JS186" s="199">
        <f t="shared" si="1135"/>
        <v>109958.11605305961</v>
      </c>
      <c r="JT186" s="199">
        <f t="shared" si="879"/>
        <v>10000</v>
      </c>
      <c r="JU186" s="128">
        <f t="shared" si="743"/>
        <v>0</v>
      </c>
      <c r="JV186" s="408">
        <f t="shared" si="744"/>
        <v>0</v>
      </c>
      <c r="JW186" s="58">
        <f t="shared" si="745"/>
        <v>930.37233333333074</v>
      </c>
      <c r="JX186" s="52">
        <f t="shared" si="746"/>
        <v>0</v>
      </c>
      <c r="JY186" s="51">
        <f t="shared" si="747"/>
        <v>930.37233333333074</v>
      </c>
      <c r="JZ186" s="51">
        <f t="shared" si="748"/>
        <v>106992.81833333374</v>
      </c>
      <c r="KA186" s="199">
        <f t="shared" si="1122"/>
        <v>99999.999999999389</v>
      </c>
      <c r="KB186" s="128">
        <f t="shared" si="880"/>
        <v>10000</v>
      </c>
      <c r="KC186" s="204">
        <f t="shared" si="749"/>
        <v>0</v>
      </c>
      <c r="KD186" s="468">
        <f t="shared" si="881"/>
        <v>-930.37233333333074</v>
      </c>
      <c r="KE186" s="46">
        <f t="shared" si="750"/>
        <v>-1124.4930833333331</v>
      </c>
      <c r="KF186" s="46">
        <f t="shared" si="751"/>
        <v>-1124.4930833333331</v>
      </c>
      <c r="KG186" s="48"/>
      <c r="KI186" s="45">
        <v>125</v>
      </c>
      <c r="KJ186" s="46">
        <f t="shared" si="752"/>
        <v>1124.4890404061762</v>
      </c>
      <c r="KK186" s="46">
        <f t="shared" si="753"/>
        <v>0</v>
      </c>
      <c r="KL186" s="128">
        <f t="shared" si="754"/>
        <v>1124.4890404061762</v>
      </c>
      <c r="KM186" s="46">
        <f t="shared" si="755"/>
        <v>197.52791928524451</v>
      </c>
      <c r="KN186" s="46">
        <f t="shared" si="756"/>
        <v>926.96112112093169</v>
      </c>
      <c r="KO186" s="51">
        <f t="shared" si="757"/>
        <v>117589.79045002579</v>
      </c>
      <c r="KP186" s="199">
        <f t="shared" si="1123"/>
        <v>115024.92936449574</v>
      </c>
      <c r="KQ186" s="199">
        <f t="shared" si="882"/>
        <v>10000</v>
      </c>
      <c r="KR186" s="128">
        <f t="shared" si="758"/>
        <v>0</v>
      </c>
      <c r="KS186" s="408">
        <f t="shared" si="759"/>
        <v>0</v>
      </c>
      <c r="KT186" s="45">
        <v>125</v>
      </c>
      <c r="KU186" s="46">
        <f t="shared" si="883"/>
        <v>1124.49</v>
      </c>
      <c r="KV186" s="46">
        <f t="shared" si="760"/>
        <v>0</v>
      </c>
      <c r="KW186" s="128">
        <f t="shared" si="761"/>
        <v>1124.49</v>
      </c>
      <c r="KX186" s="46">
        <f t="shared" si="762"/>
        <v>197.52769919171124</v>
      </c>
      <c r="KY186" s="46">
        <f t="shared" si="763"/>
        <v>926.96230080828877</v>
      </c>
      <c r="KZ186" s="51">
        <f t="shared" si="764"/>
        <v>117589.65721421846</v>
      </c>
      <c r="LA186" s="153">
        <f t="shared" si="1124"/>
        <v>115024.92936449574</v>
      </c>
      <c r="LB186" s="58">
        <f t="shared" si="995"/>
        <v>930.59633333333579</v>
      </c>
      <c r="LC186" s="52">
        <f t="shared" si="766"/>
        <v>0</v>
      </c>
      <c r="LD186" s="51">
        <f t="shared" si="767"/>
        <v>930.59633333333579</v>
      </c>
      <c r="LE186" s="51">
        <f t="shared" si="768"/>
        <v>107018.57833333322</v>
      </c>
      <c r="LF186" s="51">
        <f t="shared" si="1125"/>
        <v>105198.03999999969</v>
      </c>
      <c r="LG186" s="128">
        <f t="shared" si="769"/>
        <v>10000</v>
      </c>
      <c r="LH186" s="204">
        <f t="shared" si="770"/>
        <v>0</v>
      </c>
      <c r="LI186" s="479">
        <f t="shared" si="771"/>
        <v>-930.59633333333579</v>
      </c>
      <c r="LJ186" s="46">
        <f t="shared" si="884"/>
        <v>-1124.49</v>
      </c>
      <c r="LK186" s="46">
        <f t="shared" si="885"/>
        <v>-1124.49</v>
      </c>
      <c r="LL186" s="48"/>
      <c r="LN186" s="45">
        <v>125</v>
      </c>
      <c r="LO186" s="46">
        <f t="shared" si="772"/>
        <v>1123.1238136873469</v>
      </c>
      <c r="LP186" s="46">
        <f t="shared" si="1095"/>
        <v>0</v>
      </c>
      <c r="LQ186" s="46">
        <f t="shared" si="773"/>
        <v>1123.1238136873469</v>
      </c>
      <c r="LR186" s="46">
        <f t="shared" si="774"/>
        <v>197.28810334801926</v>
      </c>
      <c r="LS186" s="46">
        <f t="shared" si="775"/>
        <v>925.83571033932765</v>
      </c>
      <c r="LT186" s="51">
        <f t="shared" si="776"/>
        <v>117447.02629847224</v>
      </c>
      <c r="LU186" s="199">
        <f t="shared" si="886"/>
        <v>10000</v>
      </c>
      <c r="LV186" s="58">
        <f t="shared" si="777"/>
        <v>933.33033333333128</v>
      </c>
      <c r="LW186" s="52">
        <f t="shared" si="1096"/>
        <v>0</v>
      </c>
      <c r="LX186" s="51">
        <f t="shared" si="778"/>
        <v>933.33033333333128</v>
      </c>
      <c r="LY186" s="51">
        <f t="shared" si="779"/>
        <v>107332.98833333293</v>
      </c>
      <c r="LZ186" s="46">
        <f t="shared" si="887"/>
        <v>0</v>
      </c>
      <c r="MA186" s="199">
        <f t="shared" si="888"/>
        <v>10000</v>
      </c>
      <c r="MB186" s="468">
        <f t="shared" si="780"/>
        <v>-933.33033333333128</v>
      </c>
      <c r="MC186" s="46">
        <f t="shared" si="781"/>
        <v>-1123.1238136873469</v>
      </c>
      <c r="MD186" s="46">
        <f t="shared" si="782"/>
        <v>-1123.1238136873469</v>
      </c>
      <c r="ME186" s="48"/>
      <c r="MG186" s="45">
        <v>125</v>
      </c>
      <c r="MH186" s="46">
        <f t="shared" si="783"/>
        <v>1076.608661999408</v>
      </c>
      <c r="MI186" s="46">
        <f t="shared" si="1097"/>
        <v>0</v>
      </c>
      <c r="MJ186" s="46">
        <f t="shared" si="784"/>
        <v>1076.608661999408</v>
      </c>
      <c r="MK186" s="46">
        <f t="shared" si="785"/>
        <v>189.1172445863933</v>
      </c>
      <c r="ML186" s="46">
        <f t="shared" si="786"/>
        <v>887.49141741301469</v>
      </c>
      <c r="MM186" s="51">
        <f t="shared" si="787"/>
        <v>112582.85533442296</v>
      </c>
      <c r="MN186" s="199">
        <f t="shared" si="889"/>
        <v>10000</v>
      </c>
      <c r="MO186" s="58">
        <f t="shared" si="788"/>
        <v>889.32945707741396</v>
      </c>
      <c r="MP186" s="52">
        <f t="shared" si="1098"/>
        <v>0</v>
      </c>
      <c r="MQ186" s="51">
        <f t="shared" si="789"/>
        <v>889.32945707741396</v>
      </c>
      <c r="MR186" s="57">
        <f t="shared" si="790"/>
        <v>102272.88786532315</v>
      </c>
      <c r="MS186" s="199">
        <f t="shared" si="890"/>
        <v>10000</v>
      </c>
      <c r="MT186" s="468">
        <f t="shared" si="891"/>
        <v>-889.32945707741396</v>
      </c>
      <c r="MU186" s="46">
        <f t="shared" si="791"/>
        <v>-1076.608661999408</v>
      </c>
      <c r="MV186" s="46">
        <f t="shared" si="792"/>
        <v>-1076.608661999408</v>
      </c>
      <c r="MW186" s="48"/>
      <c r="MY186" s="45">
        <v>125</v>
      </c>
      <c r="MZ186" s="46">
        <f t="shared" si="793"/>
        <v>1076.608661999408</v>
      </c>
      <c r="NA186" s="46">
        <f t="shared" si="1099"/>
        <v>0</v>
      </c>
      <c r="NB186" s="128">
        <f t="shared" si="794"/>
        <v>1076.608661999408</v>
      </c>
      <c r="NC186" s="46">
        <f t="shared" si="795"/>
        <v>189.1172445863933</v>
      </c>
      <c r="ND186" s="46">
        <f t="shared" si="796"/>
        <v>887.49141741301469</v>
      </c>
      <c r="NE186" s="51">
        <f t="shared" si="797"/>
        <v>112582.85533442296</v>
      </c>
      <c r="NF186" s="153">
        <f t="shared" si="892"/>
        <v>10000</v>
      </c>
      <c r="NG186" s="45">
        <v>125</v>
      </c>
      <c r="NH186" s="46">
        <f t="shared" si="798"/>
        <v>1076.6099999999999</v>
      </c>
      <c r="NI186" s="46">
        <f t="shared" si="1100"/>
        <v>0</v>
      </c>
      <c r="NJ186" s="128">
        <f t="shared" si="893"/>
        <v>1076.6099999999999</v>
      </c>
      <c r="NK186" s="46">
        <f t="shared" si="894"/>
        <v>189.1169194661812</v>
      </c>
      <c r="NL186" s="46">
        <f t="shared" si="799"/>
        <v>887.49308053381867</v>
      </c>
      <c r="NM186" s="51">
        <f t="shared" si="800"/>
        <v>112582.65859917489</v>
      </c>
      <c r="NN186" s="58">
        <f t="shared" si="801"/>
        <v>888.78037499999857</v>
      </c>
      <c r="NO186" s="52">
        <f t="shared" si="1101"/>
        <v>0</v>
      </c>
      <c r="NP186" s="51">
        <f t="shared" si="802"/>
        <v>888.78037499999857</v>
      </c>
      <c r="NQ186" s="57">
        <f t="shared" si="803"/>
        <v>102344.09312500016</v>
      </c>
      <c r="NR186" s="153">
        <f t="shared" si="895"/>
        <v>10000</v>
      </c>
      <c r="NS186" s="469">
        <f t="shared" si="804"/>
        <v>-888.78037499999857</v>
      </c>
      <c r="NT186" s="46">
        <f t="shared" si="805"/>
        <v>-1076.6099999999999</v>
      </c>
      <c r="NU186" s="46">
        <f t="shared" si="806"/>
        <v>-1076.6099999999999</v>
      </c>
      <c r="NV186" s="48"/>
      <c r="NX186" s="45">
        <v>125</v>
      </c>
      <c r="NY186" s="46">
        <f t="shared" si="807"/>
        <v>1076.6456011701148</v>
      </c>
      <c r="NZ186" s="46">
        <f t="shared" si="1102"/>
        <v>0</v>
      </c>
      <c r="OA186" s="46">
        <f t="shared" si="808"/>
        <v>1076.6456011701148</v>
      </c>
      <c r="OB186" s="46">
        <f t="shared" si="809"/>
        <v>189.12373332685002</v>
      </c>
      <c r="OC186" s="46">
        <f t="shared" si="810"/>
        <v>887.52186784326477</v>
      </c>
      <c r="OD186" s="51">
        <f t="shared" si="811"/>
        <v>112586.71812826674</v>
      </c>
      <c r="OE186" s="153">
        <f t="shared" si="1126"/>
        <v>109958.11605305961</v>
      </c>
      <c r="OF186" s="153">
        <f t="shared" si="896"/>
        <v>10000</v>
      </c>
      <c r="OG186" s="58">
        <f t="shared" si="812"/>
        <v>889.48383333333379</v>
      </c>
      <c r="OH186" s="241">
        <f t="shared" si="1127"/>
        <v>0</v>
      </c>
      <c r="OI186" s="51">
        <f t="shared" si="813"/>
        <v>889.48383333333379</v>
      </c>
      <c r="OJ186" s="51">
        <f t="shared" si="814"/>
        <v>102290.64083333328</v>
      </c>
      <c r="OK186" s="153">
        <f t="shared" si="1128"/>
        <v>99999.999999999389</v>
      </c>
      <c r="OL186" s="153">
        <f t="shared" si="897"/>
        <v>10000</v>
      </c>
      <c r="OM186" s="468">
        <f t="shared" si="898"/>
        <v>-889.48383333333379</v>
      </c>
      <c r="ON186" s="46">
        <f t="shared" si="899"/>
        <v>-1076.6456011701148</v>
      </c>
      <c r="OO186" s="46">
        <f t="shared" si="815"/>
        <v>-1076.6456011701148</v>
      </c>
      <c r="OP186" s="48"/>
      <c r="OR186" s="45">
        <v>125</v>
      </c>
      <c r="OS186" s="46">
        <f t="shared" si="816"/>
        <v>1076.765700416463</v>
      </c>
      <c r="OT186" s="46">
        <f t="shared" si="1103"/>
        <v>0</v>
      </c>
      <c r="OU186" s="128">
        <f t="shared" si="817"/>
        <v>1076.765700416463</v>
      </c>
      <c r="OV186" s="46">
        <f t="shared" si="818"/>
        <v>189.14482997909565</v>
      </c>
      <c r="OW186" s="46">
        <f t="shared" si="819"/>
        <v>887.62087043736733</v>
      </c>
      <c r="OX186" s="51">
        <f t="shared" si="820"/>
        <v>112599.27711702</v>
      </c>
      <c r="OY186" s="51">
        <f t="shared" si="1129"/>
        <v>111370.32971933628</v>
      </c>
      <c r="OZ186" s="153">
        <f t="shared" si="900"/>
        <v>10000</v>
      </c>
      <c r="PA186" s="45">
        <v>125</v>
      </c>
      <c r="PB186" s="46">
        <f t="shared" si="821"/>
        <v>1076.765700416463</v>
      </c>
      <c r="PC186" s="46">
        <f t="shared" si="1130"/>
        <v>0</v>
      </c>
      <c r="PD186" s="128">
        <f t="shared" si="822"/>
        <v>1076.765700416463</v>
      </c>
      <c r="PE186" s="46">
        <f t="shared" si="823"/>
        <v>189.14482997909565</v>
      </c>
      <c r="PF186" s="46">
        <f t="shared" si="824"/>
        <v>887.62087043736733</v>
      </c>
      <c r="PG186" s="51">
        <f t="shared" si="825"/>
        <v>112599.27711702</v>
      </c>
      <c r="PH186" s="57">
        <f t="shared" si="1131"/>
        <v>111370.01038502509</v>
      </c>
      <c r="PI186" s="688">
        <f t="shared" si="826"/>
        <v>889.6533333333341</v>
      </c>
      <c r="PJ186" s="52">
        <f t="shared" si="1132"/>
        <v>0</v>
      </c>
      <c r="PK186" s="51">
        <f t="shared" si="827"/>
        <v>889.6533333333341</v>
      </c>
      <c r="PL186" s="57">
        <f t="shared" si="828"/>
        <v>102310.13333333362</v>
      </c>
      <c r="PM186" s="57">
        <f t="shared" si="1133"/>
        <v>101581.00000000006</v>
      </c>
      <c r="PN186" s="153">
        <f t="shared" si="901"/>
        <v>10000</v>
      </c>
      <c r="PO186" s="469">
        <f t="shared" si="829"/>
        <v>-889.6533333333341</v>
      </c>
      <c r="PP186" s="46">
        <f t="shared" si="830"/>
        <v>-1076.765700416463</v>
      </c>
      <c r="PQ186" s="46">
        <f t="shared" si="831"/>
        <v>-1076.765700416463</v>
      </c>
      <c r="PR186" s="48"/>
    </row>
    <row r="187" spans="2:434" hidden="1" x14ac:dyDescent="0.3">
      <c r="B187" s="45">
        <v>126</v>
      </c>
      <c r="C187" s="46">
        <f t="shared" si="1104"/>
        <v>1111.77</v>
      </c>
      <c r="D187" s="46">
        <f t="shared" si="597"/>
        <v>100</v>
      </c>
      <c r="E187" s="46">
        <f t="shared" si="598"/>
        <v>1011.77</v>
      </c>
      <c r="F187" s="46">
        <f t="shared" si="599"/>
        <v>176.33625368726814</v>
      </c>
      <c r="G187" s="46">
        <f t="shared" si="600"/>
        <v>835.43374631273184</v>
      </c>
      <c r="H187" s="51">
        <f t="shared" si="601"/>
        <v>104966.31846604815</v>
      </c>
      <c r="I187" s="58">
        <f t="shared" si="602"/>
        <v>933.33333333333337</v>
      </c>
      <c r="J187" s="52">
        <f t="shared" si="603"/>
        <v>100</v>
      </c>
      <c r="K187" s="51">
        <f t="shared" si="604"/>
        <v>833.33333333333337</v>
      </c>
      <c r="L187" s="57">
        <f t="shared" si="605"/>
        <v>94999.999999999418</v>
      </c>
      <c r="M187" s="468">
        <f t="shared" si="832"/>
        <v>-933.33333333333337</v>
      </c>
      <c r="N187" s="46">
        <f t="shared" si="833"/>
        <v>-1111.77</v>
      </c>
      <c r="O187" s="47"/>
      <c r="P187" s="46">
        <f t="shared" si="834"/>
        <v>-1011.77</v>
      </c>
      <c r="Q187" s="48"/>
      <c r="R187" s="29"/>
      <c r="S187" s="29"/>
      <c r="T187" s="45">
        <v>126</v>
      </c>
      <c r="U187" s="46">
        <f t="shared" si="606"/>
        <v>1110.5899999999999</v>
      </c>
      <c r="V187" s="46">
        <f t="shared" si="607"/>
        <v>98.82</v>
      </c>
      <c r="W187" s="46">
        <f t="shared" si="835"/>
        <v>1011.77</v>
      </c>
      <c r="X187" s="46">
        <f t="shared" si="608"/>
        <v>176.33625368726814</v>
      </c>
      <c r="Y187" s="46">
        <f t="shared" si="609"/>
        <v>835.43374631273184</v>
      </c>
      <c r="Z187" s="51">
        <f t="shared" si="610"/>
        <v>104966.31846604815</v>
      </c>
      <c r="AA187" s="58">
        <f t="shared" si="611"/>
        <v>922.85333333333335</v>
      </c>
      <c r="AB187" s="52">
        <f t="shared" si="612"/>
        <v>89.52</v>
      </c>
      <c r="AC187" s="51">
        <f t="shared" si="613"/>
        <v>833.33333333333337</v>
      </c>
      <c r="AD187" s="57">
        <f t="shared" si="614"/>
        <v>94999.999999999418</v>
      </c>
      <c r="AE187" s="468">
        <f t="shared" si="836"/>
        <v>-922.85333333333335</v>
      </c>
      <c r="AF187" s="46">
        <f t="shared" si="615"/>
        <v>-1110.5899999999999</v>
      </c>
      <c r="AG187" s="47"/>
      <c r="AH187" s="46">
        <f t="shared" si="837"/>
        <v>-1011.77</v>
      </c>
      <c r="AI187" s="48"/>
      <c r="AJ187" s="29"/>
      <c r="AK187" s="45">
        <v>126</v>
      </c>
      <c r="AL187" s="46">
        <f t="shared" si="616"/>
        <v>1117.72</v>
      </c>
      <c r="AM187" s="46"/>
      <c r="AN187" s="46"/>
      <c r="AO187" s="46">
        <f t="shared" si="617"/>
        <v>100.5</v>
      </c>
      <c r="AP187" s="128">
        <f t="shared" si="618"/>
        <v>1017.22</v>
      </c>
      <c r="AQ187" s="128"/>
      <c r="AR187" s="128"/>
      <c r="AS187" s="46">
        <f t="shared" si="619"/>
        <v>185.25957650705928</v>
      </c>
      <c r="AT187" s="46">
        <f t="shared" si="620"/>
        <v>831.96042349294078</v>
      </c>
      <c r="AU187" s="51"/>
      <c r="AV187" s="51"/>
      <c r="AW187" s="51">
        <f t="shared" si="621"/>
        <v>110323.78548074263</v>
      </c>
      <c r="AX187" s="58">
        <f t="shared" si="622"/>
        <v>927.38215694565588</v>
      </c>
      <c r="AY187" s="52"/>
      <c r="AZ187" s="52"/>
      <c r="BA187" s="52">
        <f t="shared" si="623"/>
        <v>91.54</v>
      </c>
      <c r="BB187" s="51">
        <f t="shared" si="624"/>
        <v>835.84215694565592</v>
      </c>
      <c r="BC187" s="51"/>
      <c r="BD187" s="51"/>
      <c r="BE187" s="57">
        <f t="shared" si="625"/>
        <v>100413.48822484731</v>
      </c>
      <c r="BF187" s="468">
        <f t="shared" si="626"/>
        <v>-927.38215694565588</v>
      </c>
      <c r="BG187" s="46">
        <f t="shared" si="627"/>
        <v>-1117.72</v>
      </c>
      <c r="BH187" s="46">
        <f t="shared" si="628"/>
        <v>-1017.22</v>
      </c>
      <c r="BI187" s="48"/>
      <c r="BK187" s="45">
        <v>126</v>
      </c>
      <c r="BL187" s="46">
        <f t="shared" si="838"/>
        <v>1110.29</v>
      </c>
      <c r="BM187" s="128">
        <f t="shared" si="839"/>
        <v>98.52</v>
      </c>
      <c r="BN187" s="46">
        <f t="shared" si="840"/>
        <v>1011.77</v>
      </c>
      <c r="BO187" s="46">
        <f t="shared" si="629"/>
        <v>176.33625368726814</v>
      </c>
      <c r="BP187" s="46">
        <f t="shared" si="630"/>
        <v>835.43374631273184</v>
      </c>
      <c r="BQ187" s="51">
        <f t="shared" si="631"/>
        <v>104966.31846604815</v>
      </c>
      <c r="BR187" s="153">
        <f t="shared" si="1134"/>
        <v>109958.11605305961</v>
      </c>
      <c r="BS187" s="58">
        <f t="shared" si="632"/>
        <v>922.91333333333341</v>
      </c>
      <c r="BT187" s="52">
        <f t="shared" si="841"/>
        <v>89.58</v>
      </c>
      <c r="BU187" s="51">
        <f t="shared" si="633"/>
        <v>833.33333333333337</v>
      </c>
      <c r="BV187" s="51">
        <f t="shared" si="634"/>
        <v>94999.999999999418</v>
      </c>
      <c r="BW187" s="153">
        <f t="shared" si="1105"/>
        <v>99999.999999999389</v>
      </c>
      <c r="BX187" s="468">
        <f t="shared" si="842"/>
        <v>-922.91333333333341</v>
      </c>
      <c r="BY187" s="46">
        <f t="shared" si="843"/>
        <v>-1110.29</v>
      </c>
      <c r="BZ187" s="46">
        <f t="shared" si="635"/>
        <v>-1011.77</v>
      </c>
      <c r="CA187" s="48"/>
      <c r="CB187" s="29"/>
      <c r="CC187" s="45">
        <v>126</v>
      </c>
      <c r="CD187" s="128">
        <f t="shared" si="636"/>
        <v>1117.6300000000001</v>
      </c>
      <c r="CE187" s="46">
        <f t="shared" si="844"/>
        <v>100.26</v>
      </c>
      <c r="CF187" s="128">
        <f t="shared" si="637"/>
        <v>1017.37</v>
      </c>
      <c r="CG187" s="46">
        <f t="shared" si="845"/>
        <v>184.80472743104144</v>
      </c>
      <c r="CH187" s="46">
        <f t="shared" si="638"/>
        <v>832.56527256895856</v>
      </c>
      <c r="CI187" s="51">
        <f t="shared" si="639"/>
        <v>110050.27118605591</v>
      </c>
      <c r="CJ187" s="199">
        <f t="shared" si="1106"/>
        <v>115024.92936449574</v>
      </c>
      <c r="CK187" s="153">
        <f t="shared" si="846"/>
        <v>10000</v>
      </c>
      <c r="CL187" s="45">
        <v>126</v>
      </c>
      <c r="CM187" s="46">
        <f t="shared" si="847"/>
        <v>1117.6300000000001</v>
      </c>
      <c r="CN187" s="128">
        <f t="shared" si="640"/>
        <v>100.26</v>
      </c>
      <c r="CO187" s="128">
        <f t="shared" si="641"/>
        <v>1017.37</v>
      </c>
      <c r="CP187" s="46">
        <f t="shared" si="642"/>
        <v>184.80472743104144</v>
      </c>
      <c r="CQ187" s="46">
        <f t="shared" si="643"/>
        <v>832.56527256895856</v>
      </c>
      <c r="CR187" s="51">
        <f t="shared" si="644"/>
        <v>110050.27118605591</v>
      </c>
      <c r="CS187" s="153">
        <f t="shared" si="1107"/>
        <v>115024.92936449574</v>
      </c>
      <c r="CT187" s="58">
        <f t="shared" si="645"/>
        <v>927.86033333333398</v>
      </c>
      <c r="CU187" s="52">
        <f t="shared" si="848"/>
        <v>91.68</v>
      </c>
      <c r="CV187" s="51">
        <f t="shared" si="849"/>
        <v>836.18033333333392</v>
      </c>
      <c r="CW187" s="51">
        <f t="shared" si="646"/>
        <v>100180.95799999966</v>
      </c>
      <c r="CX187" s="57">
        <f t="shared" si="1108"/>
        <v>105198.03999999969</v>
      </c>
      <c r="CY187" s="153">
        <f t="shared" si="850"/>
        <v>10000</v>
      </c>
      <c r="CZ187" s="479">
        <f t="shared" si="647"/>
        <v>-927.86033333333398</v>
      </c>
      <c r="DA187" s="46">
        <f t="shared" si="851"/>
        <v>-1117.6300000000001</v>
      </c>
      <c r="DB187" s="46">
        <f t="shared" si="852"/>
        <v>-1017.37</v>
      </c>
      <c r="DC187" s="48"/>
      <c r="DE187" s="45">
        <v>126</v>
      </c>
      <c r="DF187" s="46">
        <f t="shared" si="648"/>
        <v>1116.76</v>
      </c>
      <c r="DG187" s="46">
        <f t="shared" si="1109"/>
        <v>104.99</v>
      </c>
      <c r="DH187" s="46">
        <f t="shared" si="649"/>
        <v>1011.77</v>
      </c>
      <c r="DI187" s="46">
        <f t="shared" si="650"/>
        <v>176.33625368726814</v>
      </c>
      <c r="DJ187" s="46">
        <f t="shared" si="651"/>
        <v>835.43374631273184</v>
      </c>
      <c r="DK187" s="51">
        <f t="shared" si="652"/>
        <v>104966.31846604815</v>
      </c>
      <c r="DL187" s="58">
        <f t="shared" si="653"/>
        <v>938.32333333333338</v>
      </c>
      <c r="DM187" s="52">
        <f t="shared" si="1110"/>
        <v>104.99</v>
      </c>
      <c r="DN187" s="51">
        <f t="shared" si="654"/>
        <v>833.33333333333337</v>
      </c>
      <c r="DO187" s="57">
        <f t="shared" si="655"/>
        <v>94999.999999999418</v>
      </c>
      <c r="DP187" s="468">
        <f t="shared" si="853"/>
        <v>-938.32333333333338</v>
      </c>
      <c r="DQ187" s="46">
        <f t="shared" si="854"/>
        <v>-1116.76</v>
      </c>
      <c r="DR187" s="47"/>
      <c r="DS187" s="46">
        <f t="shared" si="855"/>
        <v>-1011.77</v>
      </c>
      <c r="DT187" s="48"/>
      <c r="DU187" s="29"/>
      <c r="DV187" s="45">
        <v>126</v>
      </c>
      <c r="DW187" s="46">
        <f t="shared" si="856"/>
        <v>1067.31</v>
      </c>
      <c r="DX187" s="46">
        <f t="shared" si="1111"/>
        <v>55.54</v>
      </c>
      <c r="DY187" s="46">
        <f t="shared" si="857"/>
        <v>1011.77</v>
      </c>
      <c r="DZ187" s="46">
        <f t="shared" si="656"/>
        <v>176.33625368726814</v>
      </c>
      <c r="EA187" s="46">
        <f t="shared" si="657"/>
        <v>835.43374631273184</v>
      </c>
      <c r="EB187" s="51">
        <f t="shared" si="658"/>
        <v>104966.31846604815</v>
      </c>
      <c r="EC187" s="58">
        <f t="shared" si="659"/>
        <v>883.63333333333333</v>
      </c>
      <c r="ED187" s="52">
        <f t="shared" si="1112"/>
        <v>50.3</v>
      </c>
      <c r="EE187" s="51">
        <f t="shared" si="660"/>
        <v>833.33333333333337</v>
      </c>
      <c r="EF187" s="57">
        <f t="shared" si="661"/>
        <v>94999.999999999418</v>
      </c>
      <c r="EG187" s="468">
        <f t="shared" si="858"/>
        <v>-883.63333333333333</v>
      </c>
      <c r="EH187" s="46">
        <f t="shared" si="859"/>
        <v>-1067.31</v>
      </c>
      <c r="EI187" s="47"/>
      <c r="EJ187" s="46">
        <f t="shared" si="860"/>
        <v>-1011.77</v>
      </c>
      <c r="EK187" s="48"/>
      <c r="EL187" s="29"/>
      <c r="EM187" s="45">
        <v>126</v>
      </c>
      <c r="EN187" s="46">
        <f t="shared" si="1089"/>
        <v>1058.0868689014749</v>
      </c>
      <c r="EO187" s="46">
        <f t="shared" si="1113"/>
        <v>56.35</v>
      </c>
      <c r="EP187" s="128">
        <f t="shared" si="662"/>
        <v>1001.7368689014748</v>
      </c>
      <c r="EQ187" s="46">
        <f t="shared" si="663"/>
        <v>178.91322506205449</v>
      </c>
      <c r="ER187" s="46">
        <f t="shared" si="664"/>
        <v>822.82364383942036</v>
      </c>
      <c r="ES187" s="51">
        <f t="shared" si="665"/>
        <v>106525.11139339328</v>
      </c>
      <c r="ET187" s="153">
        <f t="shared" si="861"/>
        <v>10000</v>
      </c>
      <c r="EU187" s="45">
        <v>126</v>
      </c>
      <c r="EV187" s="46">
        <f t="shared" si="666"/>
        <v>1058.0899999999999</v>
      </c>
      <c r="EW187" s="46">
        <f t="shared" si="1114"/>
        <v>56.35</v>
      </c>
      <c r="EX187" s="128">
        <f t="shared" si="667"/>
        <v>1001.74</v>
      </c>
      <c r="EY187" s="46">
        <f t="shared" si="668"/>
        <v>178.91248222904787</v>
      </c>
      <c r="EZ187" s="46">
        <f t="shared" si="669"/>
        <v>822.82751777095211</v>
      </c>
      <c r="FA187" s="51">
        <f t="shared" si="670"/>
        <v>106524.66181965775</v>
      </c>
      <c r="FB187" s="58">
        <f t="shared" si="671"/>
        <v>874.86920833333363</v>
      </c>
      <c r="FC187" s="52">
        <f t="shared" si="1115"/>
        <v>51.19</v>
      </c>
      <c r="FD187" s="51">
        <f t="shared" si="862"/>
        <v>823.67920833333369</v>
      </c>
      <c r="FE187" s="57">
        <f t="shared" si="672"/>
        <v>96687.459749999849</v>
      </c>
      <c r="FF187" s="153">
        <f t="shared" si="863"/>
        <v>10000</v>
      </c>
      <c r="FG187" s="469">
        <f t="shared" si="673"/>
        <v>-874.86920833333363</v>
      </c>
      <c r="FH187" s="46">
        <f t="shared" si="674"/>
        <v>-1058.0899999999999</v>
      </c>
      <c r="FI187" s="46">
        <f t="shared" si="675"/>
        <v>-1001.74</v>
      </c>
      <c r="FJ187" s="48"/>
      <c r="FL187" s="45">
        <v>126</v>
      </c>
      <c r="FM187" s="46">
        <f t="shared" si="864"/>
        <v>1069.49</v>
      </c>
      <c r="FN187" s="46">
        <f t="shared" si="1090"/>
        <v>57.72</v>
      </c>
      <c r="FO187" s="46">
        <f t="shared" si="865"/>
        <v>1011.77</v>
      </c>
      <c r="FP187" s="46">
        <f t="shared" si="676"/>
        <v>176.33625368726814</v>
      </c>
      <c r="FQ187" s="46">
        <f t="shared" si="677"/>
        <v>835.43374631273184</v>
      </c>
      <c r="FR187" s="51">
        <f t="shared" si="678"/>
        <v>104966.31846604815</v>
      </c>
      <c r="FS187" s="153">
        <f t="shared" si="1116"/>
        <v>109958.11605305961</v>
      </c>
      <c r="FT187" s="58">
        <f t="shared" si="679"/>
        <v>885.82333333333338</v>
      </c>
      <c r="FU187" s="241">
        <f t="shared" si="1091"/>
        <v>52.489999999999995</v>
      </c>
      <c r="FV187" s="51">
        <f t="shared" si="680"/>
        <v>833.33333333333337</v>
      </c>
      <c r="FW187" s="51">
        <f t="shared" si="681"/>
        <v>94999.999999999418</v>
      </c>
      <c r="FX187" s="153">
        <f t="shared" si="1117"/>
        <v>99999.999999999389</v>
      </c>
      <c r="FY187" s="468">
        <f t="shared" si="866"/>
        <v>-885.82333333333338</v>
      </c>
      <c r="FZ187" s="46">
        <f t="shared" si="867"/>
        <v>-1069.49</v>
      </c>
      <c r="GA187" s="46">
        <f t="shared" si="682"/>
        <v>-1011.77</v>
      </c>
      <c r="GB187" s="48"/>
      <c r="GD187" s="45">
        <v>126</v>
      </c>
      <c r="GE187" s="46">
        <f t="shared" si="1092"/>
        <v>1060.0875939185617</v>
      </c>
      <c r="GF187" s="128">
        <f t="shared" si="1118"/>
        <v>58.46</v>
      </c>
      <c r="GG187" s="128">
        <f t="shared" si="1042"/>
        <v>1001.6275939185616</v>
      </c>
      <c r="GH187" s="46">
        <f t="shared" si="684"/>
        <v>178.79442495320936</v>
      </c>
      <c r="GI187" s="46">
        <f t="shared" si="685"/>
        <v>822.83316896535223</v>
      </c>
      <c r="GJ187" s="51">
        <f t="shared" si="686"/>
        <v>106453.82180296024</v>
      </c>
      <c r="GK187" s="51">
        <f t="shared" si="1119"/>
        <v>111370.32971933628</v>
      </c>
      <c r="GL187" s="153">
        <f t="shared" si="868"/>
        <v>10000</v>
      </c>
      <c r="GM187" s="45">
        <v>126</v>
      </c>
      <c r="GN187" s="46">
        <f t="shared" si="687"/>
        <v>1060.0899999999999</v>
      </c>
      <c r="GO187" s="46">
        <f t="shared" si="1093"/>
        <v>58.46</v>
      </c>
      <c r="GP187" s="128">
        <f t="shared" si="869"/>
        <v>1001.63</v>
      </c>
      <c r="GQ187" s="46">
        <f t="shared" si="688"/>
        <v>178.79386816172416</v>
      </c>
      <c r="GR187" s="46">
        <f t="shared" si="689"/>
        <v>822.83613183827583</v>
      </c>
      <c r="GS187" s="51">
        <f t="shared" si="690"/>
        <v>106453.48476519622</v>
      </c>
      <c r="GT187" s="57">
        <f t="shared" si="1120"/>
        <v>111370.01038502509</v>
      </c>
      <c r="GU187" s="58">
        <f t="shared" si="691"/>
        <v>876.92633333333197</v>
      </c>
      <c r="GV187" s="52">
        <f t="shared" si="1094"/>
        <v>53.319999999999993</v>
      </c>
      <c r="GW187" s="51">
        <f t="shared" si="870"/>
        <v>823.60633333333203</v>
      </c>
      <c r="GX187" s="57">
        <f t="shared" si="692"/>
        <v>96639.362000000081</v>
      </c>
      <c r="GY187" s="57">
        <f t="shared" si="1121"/>
        <v>101581.00000000006</v>
      </c>
      <c r="GZ187" s="153">
        <f t="shared" si="871"/>
        <v>10000</v>
      </c>
      <c r="HA187" s="469">
        <f t="shared" si="693"/>
        <v>-876.92633333333197</v>
      </c>
      <c r="HB187" s="46">
        <f t="shared" si="694"/>
        <v>-1060.0899999999999</v>
      </c>
      <c r="HC187" s="46">
        <f t="shared" si="695"/>
        <v>-1001.63</v>
      </c>
      <c r="HD187" s="48"/>
      <c r="HF187" s="45">
        <v>126</v>
      </c>
      <c r="HG187" s="46">
        <f t="shared" si="696"/>
        <v>1123.8775326810628</v>
      </c>
      <c r="HH187" s="46">
        <f t="shared" si="697"/>
        <v>0</v>
      </c>
      <c r="HI187" s="46">
        <f t="shared" si="698"/>
        <v>1123.8775326810628</v>
      </c>
      <c r="HJ187" s="46">
        <f t="shared" si="699"/>
        <v>195.87640669182122</v>
      </c>
      <c r="HK187" s="46">
        <f t="shared" si="700"/>
        <v>928.00112598924159</v>
      </c>
      <c r="HL187" s="51">
        <f t="shared" si="701"/>
        <v>116597.8428891035</v>
      </c>
      <c r="HM187" s="153">
        <f t="shared" si="872"/>
        <v>10000</v>
      </c>
      <c r="HN187" s="58">
        <f t="shared" si="702"/>
        <v>933.33333333333724</v>
      </c>
      <c r="HO187" s="52">
        <f t="shared" si="703"/>
        <v>0</v>
      </c>
      <c r="HP187" s="51">
        <f t="shared" si="704"/>
        <v>933.33333333333724</v>
      </c>
      <c r="HQ187" s="57">
        <f t="shared" si="705"/>
        <v>106399.99999999878</v>
      </c>
      <c r="HR187" s="153">
        <f t="shared" si="873"/>
        <v>10000</v>
      </c>
      <c r="HS187" s="468">
        <f t="shared" si="706"/>
        <v>-933.33333333333724</v>
      </c>
      <c r="HT187" s="46">
        <f t="shared" si="707"/>
        <v>-1123.8775326810628</v>
      </c>
      <c r="HU187" s="46">
        <f t="shared" si="708"/>
        <v>-1123.8775326810628</v>
      </c>
      <c r="HV187" s="48"/>
      <c r="HW187" s="29"/>
      <c r="HX187" s="45">
        <v>126</v>
      </c>
      <c r="HY187" s="128">
        <f t="shared" si="709"/>
        <v>1124.3399999999999</v>
      </c>
      <c r="HZ187" s="46">
        <f t="shared" si="710"/>
        <v>0</v>
      </c>
      <c r="IA187" s="46">
        <f t="shared" si="711"/>
        <v>1124.3399999999999</v>
      </c>
      <c r="IB187" s="46">
        <f t="shared" si="712"/>
        <v>195.96334407039777</v>
      </c>
      <c r="IC187" s="46">
        <f t="shared" si="713"/>
        <v>928.37665592960218</v>
      </c>
      <c r="ID187" s="51">
        <f t="shared" si="714"/>
        <v>116649.62978630906</v>
      </c>
      <c r="IE187" s="153">
        <f t="shared" si="874"/>
        <v>10000</v>
      </c>
      <c r="IF187" s="58">
        <f t="shared" si="715"/>
        <v>930.14625019664186</v>
      </c>
      <c r="IG187" s="52">
        <f t="shared" si="716"/>
        <v>0</v>
      </c>
      <c r="IH187" s="51">
        <f t="shared" si="717"/>
        <v>930.14625019664186</v>
      </c>
      <c r="II187" s="57">
        <f t="shared" si="875"/>
        <v>106036.67247522311</v>
      </c>
      <c r="IJ187" s="153">
        <f t="shared" si="876"/>
        <v>10000</v>
      </c>
      <c r="IK187" s="468">
        <f t="shared" si="718"/>
        <v>-930.14625019664186</v>
      </c>
      <c r="IL187" s="46">
        <f t="shared" si="719"/>
        <v>-1124.3399999999999</v>
      </c>
      <c r="IM187" s="46">
        <f t="shared" si="720"/>
        <v>-1124.3399999999999</v>
      </c>
      <c r="IN187" s="48"/>
      <c r="IO187" s="53">
        <f t="shared" si="721"/>
        <v>0</v>
      </c>
      <c r="IQ187" s="45">
        <v>126</v>
      </c>
      <c r="IR187" s="128">
        <f t="shared" si="722"/>
        <v>1126.4568749999989</v>
      </c>
      <c r="IS187" s="128">
        <f t="shared" si="723"/>
        <v>0</v>
      </c>
      <c r="IT187" s="128">
        <f t="shared" si="724"/>
        <v>1126.4568749999989</v>
      </c>
      <c r="IU187" s="46">
        <f t="shared" si="902"/>
        <v>196.33</v>
      </c>
      <c r="IV187" s="46">
        <f t="shared" si="725"/>
        <v>930.1268749999989</v>
      </c>
      <c r="IW187" s="51">
        <f t="shared" si="726"/>
        <v>116865.43375000023</v>
      </c>
      <c r="IX187" s="199">
        <f t="shared" si="877"/>
        <v>10000</v>
      </c>
      <c r="IY187" s="128">
        <f t="shared" si="727"/>
        <v>0</v>
      </c>
      <c r="IZ187" s="408">
        <f t="shared" si="728"/>
        <v>0</v>
      </c>
      <c r="JA187" s="58">
        <f t="shared" si="729"/>
        <v>931.95916666666494</v>
      </c>
      <c r="JB187" s="52">
        <f t="shared" si="730"/>
        <v>0</v>
      </c>
      <c r="JC187" s="51">
        <f t="shared" si="731"/>
        <v>931.95916666666494</v>
      </c>
      <c r="JD187" s="57">
        <f t="shared" si="732"/>
        <v>106243.34500000009</v>
      </c>
      <c r="JE187" s="280">
        <f t="shared" si="733"/>
        <v>10000</v>
      </c>
      <c r="JF187" s="280">
        <f t="shared" si="734"/>
        <v>0</v>
      </c>
      <c r="JG187" s="468">
        <f t="shared" si="735"/>
        <v>-931.95916666666494</v>
      </c>
      <c r="JH187" s="46">
        <f t="shared" si="736"/>
        <v>-1126.4568749999989</v>
      </c>
      <c r="JI187" s="46">
        <f t="shared" si="737"/>
        <v>-1126.4568749999989</v>
      </c>
      <c r="JJ187" s="48"/>
      <c r="JL187" s="45">
        <v>126</v>
      </c>
      <c r="JM187" s="46">
        <f t="shared" si="738"/>
        <v>1124.4930833333331</v>
      </c>
      <c r="JN187" s="46">
        <f t="shared" si="739"/>
        <v>0</v>
      </c>
      <c r="JO187" s="128">
        <f t="shared" si="740"/>
        <v>1124.4930833333331</v>
      </c>
      <c r="JP187" s="46">
        <f t="shared" si="878"/>
        <v>195.98</v>
      </c>
      <c r="JQ187" s="46">
        <f t="shared" si="741"/>
        <v>928.51308333333304</v>
      </c>
      <c r="JR187" s="51">
        <f t="shared" si="742"/>
        <v>116661.70149999998</v>
      </c>
      <c r="JS187" s="199">
        <f t="shared" si="1135"/>
        <v>109958.11605305961</v>
      </c>
      <c r="JT187" s="199">
        <f t="shared" si="879"/>
        <v>10000</v>
      </c>
      <c r="JU187" s="128">
        <f t="shared" si="743"/>
        <v>0</v>
      </c>
      <c r="JV187" s="408">
        <f t="shared" si="744"/>
        <v>0</v>
      </c>
      <c r="JW187" s="58">
        <f t="shared" si="745"/>
        <v>930.37233333333074</v>
      </c>
      <c r="JX187" s="52">
        <f t="shared" si="746"/>
        <v>0</v>
      </c>
      <c r="JY187" s="51">
        <f t="shared" si="747"/>
        <v>930.37233333333074</v>
      </c>
      <c r="JZ187" s="51">
        <f t="shared" si="748"/>
        <v>106062.4460000004</v>
      </c>
      <c r="KA187" s="199">
        <f t="shared" si="1122"/>
        <v>99999.999999999389</v>
      </c>
      <c r="KB187" s="128">
        <f t="shared" si="880"/>
        <v>10000</v>
      </c>
      <c r="KC187" s="204">
        <f t="shared" si="749"/>
        <v>0</v>
      </c>
      <c r="KD187" s="468">
        <f t="shared" si="881"/>
        <v>-930.37233333333074</v>
      </c>
      <c r="KE187" s="46">
        <f t="shared" si="750"/>
        <v>-1124.4930833333331</v>
      </c>
      <c r="KF187" s="46">
        <f t="shared" si="751"/>
        <v>-1124.4930833333331</v>
      </c>
      <c r="KG187" s="48"/>
      <c r="KI187" s="45">
        <v>126</v>
      </c>
      <c r="KJ187" s="46">
        <f t="shared" si="752"/>
        <v>1124.4890404061762</v>
      </c>
      <c r="KK187" s="46">
        <f t="shared" si="753"/>
        <v>0</v>
      </c>
      <c r="KL187" s="128">
        <f t="shared" si="754"/>
        <v>1124.4890404061762</v>
      </c>
      <c r="KM187" s="46">
        <f t="shared" si="755"/>
        <v>195.98298408337632</v>
      </c>
      <c r="KN187" s="46">
        <f t="shared" si="756"/>
        <v>928.50605632279985</v>
      </c>
      <c r="KO187" s="51">
        <f t="shared" si="757"/>
        <v>116661.28439370298</v>
      </c>
      <c r="KP187" s="199">
        <f t="shared" si="1123"/>
        <v>115024.92936449574</v>
      </c>
      <c r="KQ187" s="199">
        <f t="shared" si="882"/>
        <v>10000</v>
      </c>
      <c r="KR187" s="128">
        <f t="shared" si="758"/>
        <v>0</v>
      </c>
      <c r="KS187" s="408">
        <f t="shared" si="759"/>
        <v>0</v>
      </c>
      <c r="KT187" s="45">
        <v>126</v>
      </c>
      <c r="KU187" s="46">
        <f t="shared" si="883"/>
        <v>1124.49</v>
      </c>
      <c r="KV187" s="46">
        <f t="shared" si="760"/>
        <v>0</v>
      </c>
      <c r="KW187" s="128">
        <f t="shared" si="761"/>
        <v>1124.49</v>
      </c>
      <c r="KX187" s="46">
        <f t="shared" si="762"/>
        <v>195.98276202369743</v>
      </c>
      <c r="KY187" s="46">
        <f t="shared" si="763"/>
        <v>928.50723797630258</v>
      </c>
      <c r="KZ187" s="51">
        <f t="shared" si="764"/>
        <v>116661.14997624216</v>
      </c>
      <c r="LA187" s="153">
        <f t="shared" si="1124"/>
        <v>115024.92936449574</v>
      </c>
      <c r="LB187" s="58">
        <f t="shared" si="995"/>
        <v>930.59633333333579</v>
      </c>
      <c r="LC187" s="52">
        <f t="shared" si="766"/>
        <v>0</v>
      </c>
      <c r="LD187" s="51">
        <f t="shared" si="767"/>
        <v>930.59633333333579</v>
      </c>
      <c r="LE187" s="51">
        <f t="shared" si="768"/>
        <v>106087.98199999989</v>
      </c>
      <c r="LF187" s="51">
        <f t="shared" si="1125"/>
        <v>105198.03999999969</v>
      </c>
      <c r="LG187" s="128">
        <f t="shared" si="769"/>
        <v>10000</v>
      </c>
      <c r="LH187" s="204">
        <f t="shared" si="770"/>
        <v>0</v>
      </c>
      <c r="LI187" s="479">
        <f t="shared" si="771"/>
        <v>-930.59633333333579</v>
      </c>
      <c r="LJ187" s="46">
        <f t="shared" si="884"/>
        <v>-1124.49</v>
      </c>
      <c r="LK187" s="46">
        <f t="shared" si="885"/>
        <v>-1124.49</v>
      </c>
      <c r="LL187" s="48"/>
      <c r="LN187" s="45">
        <v>126</v>
      </c>
      <c r="LO187" s="46">
        <f t="shared" si="772"/>
        <v>1123.1238136873469</v>
      </c>
      <c r="LP187" s="46">
        <f t="shared" si="1095"/>
        <v>0</v>
      </c>
      <c r="LQ187" s="46">
        <f t="shared" si="773"/>
        <v>1123.1238136873469</v>
      </c>
      <c r="LR187" s="46">
        <f t="shared" si="774"/>
        <v>195.74504383078707</v>
      </c>
      <c r="LS187" s="46">
        <f t="shared" si="775"/>
        <v>927.37876985655987</v>
      </c>
      <c r="LT187" s="51">
        <f t="shared" si="776"/>
        <v>116519.64752861568</v>
      </c>
      <c r="LU187" s="199">
        <f t="shared" si="886"/>
        <v>10000</v>
      </c>
      <c r="LV187" s="58">
        <f t="shared" si="777"/>
        <v>933.33033333333128</v>
      </c>
      <c r="LW187" s="52">
        <f t="shared" si="1096"/>
        <v>0</v>
      </c>
      <c r="LX187" s="51">
        <f t="shared" si="778"/>
        <v>933.33033333333128</v>
      </c>
      <c r="LY187" s="51">
        <f t="shared" si="779"/>
        <v>106399.6579999996</v>
      </c>
      <c r="LZ187" s="46">
        <f t="shared" si="887"/>
        <v>0</v>
      </c>
      <c r="MA187" s="199">
        <f t="shared" si="888"/>
        <v>10000</v>
      </c>
      <c r="MB187" s="468">
        <f t="shared" si="780"/>
        <v>-933.33033333333128</v>
      </c>
      <c r="MC187" s="46">
        <f t="shared" si="781"/>
        <v>-1123.1238136873469</v>
      </c>
      <c r="MD187" s="46">
        <f t="shared" si="782"/>
        <v>-1123.1238136873469</v>
      </c>
      <c r="ME187" s="48"/>
      <c r="MG187" s="45">
        <v>126</v>
      </c>
      <c r="MH187" s="46">
        <f t="shared" si="783"/>
        <v>1076.608661999408</v>
      </c>
      <c r="MI187" s="46">
        <f t="shared" si="1097"/>
        <v>0</v>
      </c>
      <c r="MJ187" s="46">
        <f t="shared" si="784"/>
        <v>1076.608661999408</v>
      </c>
      <c r="MK187" s="46">
        <f t="shared" si="785"/>
        <v>187.63809222403827</v>
      </c>
      <c r="ML187" s="46">
        <f t="shared" si="786"/>
        <v>888.97056977536977</v>
      </c>
      <c r="MM187" s="51">
        <f t="shared" si="787"/>
        <v>111693.88476464759</v>
      </c>
      <c r="MN187" s="199">
        <f t="shared" si="889"/>
        <v>10000</v>
      </c>
      <c r="MO187" s="58">
        <f t="shared" si="788"/>
        <v>889.32945707741396</v>
      </c>
      <c r="MP187" s="52">
        <f t="shared" si="1098"/>
        <v>0</v>
      </c>
      <c r="MQ187" s="51">
        <f t="shared" si="789"/>
        <v>889.32945707741396</v>
      </c>
      <c r="MR187" s="57">
        <f t="shared" si="790"/>
        <v>101383.55840824574</v>
      </c>
      <c r="MS187" s="199">
        <f t="shared" si="890"/>
        <v>10000</v>
      </c>
      <c r="MT187" s="468">
        <f t="shared" si="891"/>
        <v>-889.32945707741396</v>
      </c>
      <c r="MU187" s="46">
        <f t="shared" si="791"/>
        <v>-1076.608661999408</v>
      </c>
      <c r="MV187" s="46">
        <f t="shared" si="792"/>
        <v>-1076.608661999408</v>
      </c>
      <c r="MW187" s="48"/>
      <c r="MY187" s="45">
        <v>126</v>
      </c>
      <c r="MZ187" s="46">
        <f t="shared" si="793"/>
        <v>1076.608661999408</v>
      </c>
      <c r="NA187" s="46">
        <f t="shared" si="1099"/>
        <v>0</v>
      </c>
      <c r="NB187" s="128">
        <f t="shared" si="794"/>
        <v>1076.608661999408</v>
      </c>
      <c r="NC187" s="46">
        <f t="shared" si="795"/>
        <v>187.63809222403827</v>
      </c>
      <c r="ND187" s="46">
        <f t="shared" si="796"/>
        <v>888.97056977536977</v>
      </c>
      <c r="NE187" s="51">
        <f t="shared" si="797"/>
        <v>111693.88476464759</v>
      </c>
      <c r="NF187" s="153">
        <f t="shared" si="892"/>
        <v>10000</v>
      </c>
      <c r="NG187" s="45">
        <v>126</v>
      </c>
      <c r="NH187" s="46">
        <f t="shared" si="798"/>
        <v>1076.6099999999999</v>
      </c>
      <c r="NI187" s="46">
        <f t="shared" si="1100"/>
        <v>0</v>
      </c>
      <c r="NJ187" s="128">
        <f t="shared" si="893"/>
        <v>1076.6099999999999</v>
      </c>
      <c r="NK187" s="46">
        <f t="shared" si="894"/>
        <v>187.63776433195815</v>
      </c>
      <c r="NL187" s="46">
        <f t="shared" si="799"/>
        <v>888.97223566804178</v>
      </c>
      <c r="NM187" s="51">
        <f t="shared" si="800"/>
        <v>111693.68636350684</v>
      </c>
      <c r="NN187" s="58">
        <f t="shared" si="801"/>
        <v>888.78037499999857</v>
      </c>
      <c r="NO187" s="52">
        <f t="shared" si="1101"/>
        <v>0</v>
      </c>
      <c r="NP187" s="51">
        <f t="shared" si="802"/>
        <v>888.78037499999857</v>
      </c>
      <c r="NQ187" s="57">
        <f t="shared" si="803"/>
        <v>101455.31275000016</v>
      </c>
      <c r="NR187" s="153">
        <f t="shared" si="895"/>
        <v>10000</v>
      </c>
      <c r="NS187" s="469">
        <f t="shared" si="804"/>
        <v>-888.78037499999857</v>
      </c>
      <c r="NT187" s="46">
        <f t="shared" si="805"/>
        <v>-1076.6099999999999</v>
      </c>
      <c r="NU187" s="46">
        <f t="shared" si="806"/>
        <v>-1076.6099999999999</v>
      </c>
      <c r="NV187" s="48"/>
      <c r="NX187" s="45">
        <v>126</v>
      </c>
      <c r="NY187" s="46">
        <f t="shared" si="807"/>
        <v>1076.6456011701148</v>
      </c>
      <c r="NZ187" s="46">
        <f t="shared" si="1102"/>
        <v>0</v>
      </c>
      <c r="OA187" s="46">
        <f t="shared" si="808"/>
        <v>1076.6456011701148</v>
      </c>
      <c r="OB187" s="46">
        <f t="shared" si="809"/>
        <v>187.6445302137779</v>
      </c>
      <c r="OC187" s="46">
        <f t="shared" si="810"/>
        <v>889.00107095633689</v>
      </c>
      <c r="OD187" s="51">
        <f t="shared" si="811"/>
        <v>111697.71705731041</v>
      </c>
      <c r="OE187" s="153">
        <f t="shared" si="1126"/>
        <v>109958.11605305961</v>
      </c>
      <c r="OF187" s="153">
        <f t="shared" si="896"/>
        <v>10000</v>
      </c>
      <c r="OG187" s="58">
        <f t="shared" si="812"/>
        <v>889.48383333333379</v>
      </c>
      <c r="OH187" s="241">
        <f t="shared" si="1127"/>
        <v>0</v>
      </c>
      <c r="OI187" s="51">
        <f t="shared" si="813"/>
        <v>889.48383333333379</v>
      </c>
      <c r="OJ187" s="51">
        <f t="shared" si="814"/>
        <v>101401.15699999995</v>
      </c>
      <c r="OK187" s="153">
        <f t="shared" si="1128"/>
        <v>99999.999999999389</v>
      </c>
      <c r="OL187" s="153">
        <f t="shared" si="897"/>
        <v>10000</v>
      </c>
      <c r="OM187" s="468">
        <f t="shared" si="898"/>
        <v>-889.48383333333379</v>
      </c>
      <c r="ON187" s="46">
        <f t="shared" si="899"/>
        <v>-1076.6456011701148</v>
      </c>
      <c r="OO187" s="46">
        <f t="shared" si="815"/>
        <v>-1076.6456011701148</v>
      </c>
      <c r="OP187" s="48"/>
      <c r="OR187" s="45">
        <v>126</v>
      </c>
      <c r="OS187" s="46">
        <f t="shared" si="816"/>
        <v>1076.765700416463</v>
      </c>
      <c r="OT187" s="46">
        <f t="shared" si="1103"/>
        <v>0</v>
      </c>
      <c r="OU187" s="128">
        <f t="shared" si="817"/>
        <v>1076.765700416463</v>
      </c>
      <c r="OV187" s="46">
        <f t="shared" si="818"/>
        <v>187.66546186170001</v>
      </c>
      <c r="OW187" s="46">
        <f t="shared" si="819"/>
        <v>889.100238554763</v>
      </c>
      <c r="OX187" s="51">
        <f t="shared" si="820"/>
        <v>111710.17687846524</v>
      </c>
      <c r="OY187" s="51">
        <f t="shared" si="1129"/>
        <v>111370.32971933628</v>
      </c>
      <c r="OZ187" s="153">
        <f t="shared" si="900"/>
        <v>10000</v>
      </c>
      <c r="PA187" s="45">
        <v>126</v>
      </c>
      <c r="PB187" s="46">
        <f t="shared" si="821"/>
        <v>1076.765700416463</v>
      </c>
      <c r="PC187" s="46">
        <f t="shared" si="1130"/>
        <v>0</v>
      </c>
      <c r="PD187" s="128">
        <f t="shared" si="822"/>
        <v>1076.765700416463</v>
      </c>
      <c r="PE187" s="46">
        <f t="shared" si="823"/>
        <v>187.66546186170001</v>
      </c>
      <c r="PF187" s="46">
        <f t="shared" si="824"/>
        <v>889.100238554763</v>
      </c>
      <c r="PG187" s="51">
        <f t="shared" si="825"/>
        <v>111710.17687846524</v>
      </c>
      <c r="PH187" s="57">
        <f t="shared" si="1131"/>
        <v>111370.01038502509</v>
      </c>
      <c r="PI187" s="688">
        <f t="shared" si="826"/>
        <v>889.6533333333341</v>
      </c>
      <c r="PJ187" s="52">
        <f t="shared" si="1132"/>
        <v>0</v>
      </c>
      <c r="PK187" s="51">
        <f t="shared" si="827"/>
        <v>889.6533333333341</v>
      </c>
      <c r="PL187" s="57">
        <f t="shared" si="828"/>
        <v>101420.48000000029</v>
      </c>
      <c r="PM187" s="57">
        <f t="shared" si="1133"/>
        <v>101581.00000000006</v>
      </c>
      <c r="PN187" s="153">
        <f t="shared" si="901"/>
        <v>10000</v>
      </c>
      <c r="PO187" s="469">
        <f t="shared" si="829"/>
        <v>-889.6533333333341</v>
      </c>
      <c r="PP187" s="46">
        <f t="shared" si="830"/>
        <v>-1076.765700416463</v>
      </c>
      <c r="PQ187" s="46">
        <f t="shared" si="831"/>
        <v>-1076.765700416463</v>
      </c>
      <c r="PR187" s="48"/>
    </row>
    <row r="188" spans="2:434" hidden="1" x14ac:dyDescent="0.3">
      <c r="B188" s="45">
        <v>127</v>
      </c>
      <c r="C188" s="46">
        <f t="shared" si="1104"/>
        <v>1111.77</v>
      </c>
      <c r="D188" s="46">
        <f t="shared" si="597"/>
        <v>100</v>
      </c>
      <c r="E188" s="46">
        <f t="shared" si="598"/>
        <v>1011.77</v>
      </c>
      <c r="F188" s="46">
        <f t="shared" si="599"/>
        <v>174.94386411008023</v>
      </c>
      <c r="G188" s="46">
        <f t="shared" si="600"/>
        <v>836.82613588991978</v>
      </c>
      <c r="H188" s="51">
        <f t="shared" si="601"/>
        <v>104129.49233015823</v>
      </c>
      <c r="I188" s="58">
        <f t="shared" si="602"/>
        <v>933.33333333333337</v>
      </c>
      <c r="J188" s="52">
        <f t="shared" si="603"/>
        <v>100</v>
      </c>
      <c r="K188" s="51">
        <f t="shared" si="604"/>
        <v>833.33333333333337</v>
      </c>
      <c r="L188" s="57">
        <f t="shared" si="605"/>
        <v>94166.666666666089</v>
      </c>
      <c r="M188" s="468">
        <f t="shared" si="832"/>
        <v>-933.33333333333337</v>
      </c>
      <c r="N188" s="46">
        <f t="shared" si="833"/>
        <v>-1111.77</v>
      </c>
      <c r="O188" s="47"/>
      <c r="P188" s="46">
        <f t="shared" si="834"/>
        <v>-1011.77</v>
      </c>
      <c r="Q188" s="48"/>
      <c r="R188" s="29"/>
      <c r="S188" s="29"/>
      <c r="T188" s="45">
        <v>127</v>
      </c>
      <c r="U188" s="46">
        <f t="shared" si="606"/>
        <v>1109.81</v>
      </c>
      <c r="V188" s="46">
        <f t="shared" si="607"/>
        <v>98.04</v>
      </c>
      <c r="W188" s="46">
        <f t="shared" si="835"/>
        <v>1011.77</v>
      </c>
      <c r="X188" s="46">
        <f t="shared" si="608"/>
        <v>174.94386411008023</v>
      </c>
      <c r="Y188" s="46">
        <f t="shared" si="609"/>
        <v>836.82613588991978</v>
      </c>
      <c r="Z188" s="51">
        <f t="shared" si="610"/>
        <v>104129.49233015823</v>
      </c>
      <c r="AA188" s="58">
        <f t="shared" si="611"/>
        <v>922.07333333333338</v>
      </c>
      <c r="AB188" s="52">
        <f t="shared" si="612"/>
        <v>88.74</v>
      </c>
      <c r="AC188" s="51">
        <f t="shared" si="613"/>
        <v>833.33333333333337</v>
      </c>
      <c r="AD188" s="57">
        <f t="shared" si="614"/>
        <v>94166.666666666089</v>
      </c>
      <c r="AE188" s="468">
        <f t="shared" si="836"/>
        <v>-922.07333333333338</v>
      </c>
      <c r="AF188" s="46">
        <f t="shared" si="615"/>
        <v>-1109.81</v>
      </c>
      <c r="AG188" s="47"/>
      <c r="AH188" s="46">
        <f t="shared" si="837"/>
        <v>-1011.77</v>
      </c>
      <c r="AI188" s="48"/>
      <c r="AJ188" s="29"/>
      <c r="AK188" s="45">
        <v>127</v>
      </c>
      <c r="AL188" s="46">
        <f t="shared" si="616"/>
        <v>1117.72</v>
      </c>
      <c r="AM188" s="46"/>
      <c r="AN188" s="46"/>
      <c r="AO188" s="46">
        <f t="shared" si="617"/>
        <v>99.74</v>
      </c>
      <c r="AP188" s="128">
        <f t="shared" si="618"/>
        <v>1017.98</v>
      </c>
      <c r="AQ188" s="128"/>
      <c r="AR188" s="128"/>
      <c r="AS188" s="46">
        <f t="shared" si="619"/>
        <v>183.87297580123774</v>
      </c>
      <c r="AT188" s="46">
        <f t="shared" si="620"/>
        <v>834.10702419876225</v>
      </c>
      <c r="AU188" s="51"/>
      <c r="AV188" s="51"/>
      <c r="AW188" s="51">
        <f t="shared" si="621"/>
        <v>109489.67845654387</v>
      </c>
      <c r="AX188" s="58">
        <f t="shared" si="622"/>
        <v>927.38215694565588</v>
      </c>
      <c r="AY188" s="52"/>
      <c r="AZ188" s="52"/>
      <c r="BA188" s="52">
        <f t="shared" si="623"/>
        <v>90.78</v>
      </c>
      <c r="BB188" s="51">
        <f t="shared" si="624"/>
        <v>836.60215694565591</v>
      </c>
      <c r="BC188" s="51"/>
      <c r="BD188" s="51"/>
      <c r="BE188" s="57">
        <f t="shared" si="625"/>
        <v>99576.886067901665</v>
      </c>
      <c r="BF188" s="468">
        <f t="shared" si="626"/>
        <v>-927.38215694565588</v>
      </c>
      <c r="BG188" s="46">
        <f t="shared" si="627"/>
        <v>-1117.72</v>
      </c>
      <c r="BH188" s="46">
        <f t="shared" si="628"/>
        <v>-1017.98</v>
      </c>
      <c r="BI188" s="48"/>
      <c r="BK188" s="45">
        <v>127</v>
      </c>
      <c r="BL188" s="46">
        <f t="shared" si="838"/>
        <v>1110.29</v>
      </c>
      <c r="BM188" s="128">
        <f t="shared" si="839"/>
        <v>98.52</v>
      </c>
      <c r="BN188" s="46">
        <f t="shared" si="840"/>
        <v>1011.77</v>
      </c>
      <c r="BO188" s="46">
        <f t="shared" si="629"/>
        <v>174.94386411008023</v>
      </c>
      <c r="BP188" s="46">
        <f t="shared" si="630"/>
        <v>836.82613588991978</v>
      </c>
      <c r="BQ188" s="51">
        <f t="shared" si="631"/>
        <v>104129.49233015823</v>
      </c>
      <c r="BR188" s="153">
        <f t="shared" si="1134"/>
        <v>109958.11605305961</v>
      </c>
      <c r="BS188" s="58">
        <f t="shared" si="632"/>
        <v>922.91333333333341</v>
      </c>
      <c r="BT188" s="52">
        <f t="shared" si="841"/>
        <v>89.58</v>
      </c>
      <c r="BU188" s="51">
        <f t="shared" si="633"/>
        <v>833.33333333333337</v>
      </c>
      <c r="BV188" s="51">
        <f t="shared" si="634"/>
        <v>94166.666666666089</v>
      </c>
      <c r="BW188" s="153">
        <f t="shared" si="1105"/>
        <v>99999.999999999389</v>
      </c>
      <c r="BX188" s="468">
        <f t="shared" si="842"/>
        <v>-922.91333333333341</v>
      </c>
      <c r="BY188" s="46">
        <f t="shared" si="843"/>
        <v>-1110.29</v>
      </c>
      <c r="BZ188" s="46">
        <f t="shared" si="635"/>
        <v>-1011.77</v>
      </c>
      <c r="CA188" s="48"/>
      <c r="CB188" s="29"/>
      <c r="CC188" s="45">
        <v>127</v>
      </c>
      <c r="CD188" s="128">
        <f t="shared" si="636"/>
        <v>1117.6300000000001</v>
      </c>
      <c r="CE188" s="46">
        <f t="shared" si="844"/>
        <v>100.26</v>
      </c>
      <c r="CF188" s="128">
        <f t="shared" si="637"/>
        <v>1017.37</v>
      </c>
      <c r="CG188" s="46">
        <f t="shared" si="845"/>
        <v>183.41711864342653</v>
      </c>
      <c r="CH188" s="46">
        <f t="shared" si="638"/>
        <v>833.95288135657347</v>
      </c>
      <c r="CI188" s="51">
        <f t="shared" si="639"/>
        <v>109216.31830469934</v>
      </c>
      <c r="CJ188" s="199">
        <f t="shared" si="1106"/>
        <v>115024.92936449574</v>
      </c>
      <c r="CK188" s="153">
        <f t="shared" si="846"/>
        <v>10000</v>
      </c>
      <c r="CL188" s="45">
        <v>127</v>
      </c>
      <c r="CM188" s="46">
        <f t="shared" si="847"/>
        <v>1117.6300000000001</v>
      </c>
      <c r="CN188" s="128">
        <f t="shared" si="640"/>
        <v>100.26</v>
      </c>
      <c r="CO188" s="128">
        <f t="shared" si="641"/>
        <v>1017.37</v>
      </c>
      <c r="CP188" s="46">
        <f t="shared" si="642"/>
        <v>183.41711864342653</v>
      </c>
      <c r="CQ188" s="46">
        <f t="shared" si="643"/>
        <v>833.95288135657347</v>
      </c>
      <c r="CR188" s="51">
        <f t="shared" si="644"/>
        <v>109216.31830469934</v>
      </c>
      <c r="CS188" s="153">
        <f t="shared" si="1107"/>
        <v>115024.92936449574</v>
      </c>
      <c r="CT188" s="58">
        <f t="shared" si="645"/>
        <v>927.86033333333398</v>
      </c>
      <c r="CU188" s="52">
        <f t="shared" si="848"/>
        <v>91.68</v>
      </c>
      <c r="CV188" s="51">
        <f t="shared" si="849"/>
        <v>836.18033333333392</v>
      </c>
      <c r="CW188" s="51">
        <f t="shared" si="646"/>
        <v>99344.777666666327</v>
      </c>
      <c r="CX188" s="57">
        <f t="shared" si="1108"/>
        <v>105198.03999999969</v>
      </c>
      <c r="CY188" s="153">
        <f t="shared" si="850"/>
        <v>10000</v>
      </c>
      <c r="CZ188" s="479">
        <f t="shared" si="647"/>
        <v>-927.86033333333398</v>
      </c>
      <c r="DA188" s="46">
        <f t="shared" si="851"/>
        <v>-1117.6300000000001</v>
      </c>
      <c r="DB188" s="46">
        <f t="shared" si="852"/>
        <v>-1017.37</v>
      </c>
      <c r="DC188" s="48"/>
      <c r="DE188" s="45">
        <v>127</v>
      </c>
      <c r="DF188" s="46">
        <f t="shared" si="648"/>
        <v>1116.76</v>
      </c>
      <c r="DG188" s="46">
        <f t="shared" si="1109"/>
        <v>104.99</v>
      </c>
      <c r="DH188" s="46">
        <f t="shared" si="649"/>
        <v>1011.77</v>
      </c>
      <c r="DI188" s="46">
        <f t="shared" si="650"/>
        <v>174.94386411008023</v>
      </c>
      <c r="DJ188" s="46">
        <f t="shared" si="651"/>
        <v>836.82613588991978</v>
      </c>
      <c r="DK188" s="51">
        <f t="shared" si="652"/>
        <v>104129.49233015823</v>
      </c>
      <c r="DL188" s="58">
        <f t="shared" si="653"/>
        <v>938.32333333333338</v>
      </c>
      <c r="DM188" s="52">
        <f t="shared" si="1110"/>
        <v>104.99</v>
      </c>
      <c r="DN188" s="51">
        <f t="shared" si="654"/>
        <v>833.33333333333337</v>
      </c>
      <c r="DO188" s="57">
        <f t="shared" si="655"/>
        <v>94166.666666666089</v>
      </c>
      <c r="DP188" s="468">
        <f t="shared" si="853"/>
        <v>-938.32333333333338</v>
      </c>
      <c r="DQ188" s="46">
        <f t="shared" si="854"/>
        <v>-1116.76</v>
      </c>
      <c r="DR188" s="47"/>
      <c r="DS188" s="46">
        <f t="shared" si="855"/>
        <v>-1011.77</v>
      </c>
      <c r="DT188" s="48"/>
      <c r="DU188" s="29"/>
      <c r="DV188" s="45">
        <v>127</v>
      </c>
      <c r="DW188" s="46">
        <f t="shared" si="856"/>
        <v>1066.8699999999999</v>
      </c>
      <c r="DX188" s="46">
        <f t="shared" si="1111"/>
        <v>55.099999999999994</v>
      </c>
      <c r="DY188" s="46">
        <f t="shared" si="857"/>
        <v>1011.77</v>
      </c>
      <c r="DZ188" s="46">
        <f t="shared" si="656"/>
        <v>174.94386411008023</v>
      </c>
      <c r="EA188" s="46">
        <f t="shared" si="657"/>
        <v>836.82613588991978</v>
      </c>
      <c r="EB188" s="51">
        <f t="shared" si="658"/>
        <v>104129.49233015823</v>
      </c>
      <c r="EC188" s="58">
        <f t="shared" si="659"/>
        <v>883.20333333333338</v>
      </c>
      <c r="ED188" s="52">
        <f t="shared" si="1112"/>
        <v>49.87</v>
      </c>
      <c r="EE188" s="51">
        <f t="shared" si="660"/>
        <v>833.33333333333337</v>
      </c>
      <c r="EF188" s="57">
        <f t="shared" si="661"/>
        <v>94166.666666666089</v>
      </c>
      <c r="EG188" s="468">
        <f t="shared" si="858"/>
        <v>-883.20333333333338</v>
      </c>
      <c r="EH188" s="46">
        <f t="shared" si="859"/>
        <v>-1066.8699999999999</v>
      </c>
      <c r="EI188" s="47"/>
      <c r="EJ188" s="46">
        <f t="shared" si="860"/>
        <v>-1011.77</v>
      </c>
      <c r="EK188" s="48"/>
      <c r="EL188" s="29"/>
      <c r="EM188" s="45">
        <v>127</v>
      </c>
      <c r="EN188" s="46">
        <f t="shared" si="1089"/>
        <v>1058.0868689014749</v>
      </c>
      <c r="EO188" s="46">
        <f t="shared" si="1113"/>
        <v>55.91</v>
      </c>
      <c r="EP188" s="128">
        <f t="shared" si="662"/>
        <v>1002.1768689014749</v>
      </c>
      <c r="EQ188" s="46">
        <f t="shared" si="663"/>
        <v>177.54185232232214</v>
      </c>
      <c r="ER188" s="46">
        <f t="shared" si="664"/>
        <v>824.63501657915276</v>
      </c>
      <c r="ES188" s="51">
        <f t="shared" si="665"/>
        <v>105700.47637681413</v>
      </c>
      <c r="ET188" s="153">
        <f t="shared" si="861"/>
        <v>10000</v>
      </c>
      <c r="EU188" s="45">
        <v>127</v>
      </c>
      <c r="EV188" s="46">
        <f t="shared" si="666"/>
        <v>1058.0899999999999</v>
      </c>
      <c r="EW188" s="46">
        <f t="shared" si="1114"/>
        <v>55.91</v>
      </c>
      <c r="EX188" s="128">
        <f t="shared" si="667"/>
        <v>1002.18</v>
      </c>
      <c r="EY188" s="46">
        <f t="shared" si="668"/>
        <v>177.54110303276289</v>
      </c>
      <c r="EZ188" s="46">
        <f t="shared" si="669"/>
        <v>824.63889696723709</v>
      </c>
      <c r="FA188" s="51">
        <f t="shared" si="670"/>
        <v>105700.02292269051</v>
      </c>
      <c r="FB188" s="58">
        <f t="shared" si="671"/>
        <v>874.86920833333363</v>
      </c>
      <c r="FC188" s="52">
        <f t="shared" si="1115"/>
        <v>50.75</v>
      </c>
      <c r="FD188" s="51">
        <f t="shared" si="862"/>
        <v>824.11920833333363</v>
      </c>
      <c r="FE188" s="57">
        <f t="shared" si="672"/>
        <v>95863.340541666519</v>
      </c>
      <c r="FF188" s="153">
        <f t="shared" si="863"/>
        <v>10000</v>
      </c>
      <c r="FG188" s="469">
        <f t="shared" si="673"/>
        <v>-874.86920833333363</v>
      </c>
      <c r="FH188" s="46">
        <f t="shared" si="674"/>
        <v>-1058.0899999999999</v>
      </c>
      <c r="FI188" s="46">
        <f t="shared" si="675"/>
        <v>-1002.18</v>
      </c>
      <c r="FJ188" s="48"/>
      <c r="FL188" s="45">
        <v>127</v>
      </c>
      <c r="FM188" s="46">
        <f t="shared" si="864"/>
        <v>1069.49</v>
      </c>
      <c r="FN188" s="46">
        <f t="shared" si="1090"/>
        <v>57.72</v>
      </c>
      <c r="FO188" s="46">
        <f t="shared" si="865"/>
        <v>1011.77</v>
      </c>
      <c r="FP188" s="46">
        <f t="shared" si="676"/>
        <v>174.94386411008023</v>
      </c>
      <c r="FQ188" s="46">
        <f t="shared" si="677"/>
        <v>836.82613588991978</v>
      </c>
      <c r="FR188" s="51">
        <f t="shared" si="678"/>
        <v>104129.49233015823</v>
      </c>
      <c r="FS188" s="153">
        <f t="shared" si="1116"/>
        <v>109958.11605305961</v>
      </c>
      <c r="FT188" s="58">
        <f t="shared" si="679"/>
        <v>885.82333333333338</v>
      </c>
      <c r="FU188" s="241">
        <f t="shared" si="1091"/>
        <v>52.489999999999995</v>
      </c>
      <c r="FV188" s="51">
        <f t="shared" si="680"/>
        <v>833.33333333333337</v>
      </c>
      <c r="FW188" s="51">
        <f t="shared" si="681"/>
        <v>94166.666666666089</v>
      </c>
      <c r="FX188" s="153">
        <f t="shared" si="1117"/>
        <v>99999.999999999389</v>
      </c>
      <c r="FY188" s="468">
        <f t="shared" si="866"/>
        <v>-885.82333333333338</v>
      </c>
      <c r="FZ188" s="46">
        <f t="shared" si="867"/>
        <v>-1069.49</v>
      </c>
      <c r="GA188" s="46">
        <f t="shared" si="682"/>
        <v>-1011.77</v>
      </c>
      <c r="GB188" s="48"/>
      <c r="GD188" s="45">
        <v>127</v>
      </c>
      <c r="GE188" s="46">
        <f t="shared" si="1092"/>
        <v>1060.0875939185617</v>
      </c>
      <c r="GF188" s="128">
        <f t="shared" si="1118"/>
        <v>58.46</v>
      </c>
      <c r="GG188" s="128">
        <f t="shared" si="1042"/>
        <v>1001.6275939185616</v>
      </c>
      <c r="GH188" s="46">
        <f t="shared" si="684"/>
        <v>177.42303633826705</v>
      </c>
      <c r="GI188" s="46">
        <f t="shared" si="685"/>
        <v>824.20455758029459</v>
      </c>
      <c r="GJ188" s="51">
        <f t="shared" si="686"/>
        <v>105629.61724537995</v>
      </c>
      <c r="GK188" s="51">
        <f t="shared" si="1119"/>
        <v>111370.32971933628</v>
      </c>
      <c r="GL188" s="153">
        <f t="shared" si="868"/>
        <v>10000</v>
      </c>
      <c r="GM188" s="45">
        <v>127</v>
      </c>
      <c r="GN188" s="46">
        <f t="shared" si="687"/>
        <v>1060.0899999999999</v>
      </c>
      <c r="GO188" s="46">
        <f t="shared" si="1093"/>
        <v>58.46</v>
      </c>
      <c r="GP188" s="128">
        <f t="shared" si="869"/>
        <v>1001.63</v>
      </c>
      <c r="GQ188" s="46">
        <f t="shared" si="688"/>
        <v>177.42247460866039</v>
      </c>
      <c r="GR188" s="46">
        <f t="shared" si="689"/>
        <v>824.20752539133957</v>
      </c>
      <c r="GS188" s="51">
        <f t="shared" si="690"/>
        <v>105629.27723980488</v>
      </c>
      <c r="GT188" s="57">
        <f t="shared" si="1120"/>
        <v>111370.01038502509</v>
      </c>
      <c r="GU188" s="58">
        <f t="shared" si="691"/>
        <v>876.92633333333197</v>
      </c>
      <c r="GV188" s="52">
        <f t="shared" si="1094"/>
        <v>53.319999999999993</v>
      </c>
      <c r="GW188" s="51">
        <f t="shared" si="870"/>
        <v>823.60633333333203</v>
      </c>
      <c r="GX188" s="57">
        <f t="shared" si="692"/>
        <v>95815.755666666751</v>
      </c>
      <c r="GY188" s="57">
        <f t="shared" si="1121"/>
        <v>101581.00000000006</v>
      </c>
      <c r="GZ188" s="153">
        <f t="shared" si="871"/>
        <v>10000</v>
      </c>
      <c r="HA188" s="469">
        <f t="shared" si="693"/>
        <v>-876.92633333333197</v>
      </c>
      <c r="HB188" s="46">
        <f t="shared" si="694"/>
        <v>-1060.0899999999999</v>
      </c>
      <c r="HC188" s="46">
        <f t="shared" si="695"/>
        <v>-1001.63</v>
      </c>
      <c r="HD188" s="48"/>
      <c r="HF188" s="45">
        <v>127</v>
      </c>
      <c r="HG188" s="46">
        <f t="shared" si="696"/>
        <v>1123.8775326810628</v>
      </c>
      <c r="HH188" s="46">
        <f t="shared" si="697"/>
        <v>0</v>
      </c>
      <c r="HI188" s="46">
        <f t="shared" si="698"/>
        <v>1123.8775326810628</v>
      </c>
      <c r="HJ188" s="46">
        <f t="shared" si="699"/>
        <v>194.32973814850584</v>
      </c>
      <c r="HK188" s="46">
        <f t="shared" si="700"/>
        <v>929.54779453255696</v>
      </c>
      <c r="HL188" s="51">
        <f t="shared" si="701"/>
        <v>115668.29509457095</v>
      </c>
      <c r="HM188" s="153">
        <f t="shared" si="872"/>
        <v>10000</v>
      </c>
      <c r="HN188" s="58">
        <f t="shared" si="702"/>
        <v>933.33333333333724</v>
      </c>
      <c r="HO188" s="52">
        <f t="shared" si="703"/>
        <v>0</v>
      </c>
      <c r="HP188" s="51">
        <f t="shared" si="704"/>
        <v>933.33333333333724</v>
      </c>
      <c r="HQ188" s="57">
        <f t="shared" si="705"/>
        <v>105466.66666666543</v>
      </c>
      <c r="HR188" s="153">
        <f t="shared" si="873"/>
        <v>10000</v>
      </c>
      <c r="HS188" s="468">
        <f t="shared" si="706"/>
        <v>-933.33333333333724</v>
      </c>
      <c r="HT188" s="46">
        <f t="shared" si="707"/>
        <v>-1123.8775326810628</v>
      </c>
      <c r="HU188" s="46">
        <f t="shared" si="708"/>
        <v>-1123.8775326810628</v>
      </c>
      <c r="HV188" s="48"/>
      <c r="HW188" s="29"/>
      <c r="HX188" s="45">
        <v>127</v>
      </c>
      <c r="HY188" s="128">
        <f t="shared" si="709"/>
        <v>1124.3399999999999</v>
      </c>
      <c r="HZ188" s="46">
        <f t="shared" si="710"/>
        <v>0</v>
      </c>
      <c r="IA188" s="46">
        <f t="shared" si="711"/>
        <v>1124.3399999999999</v>
      </c>
      <c r="IB188" s="46">
        <f t="shared" si="712"/>
        <v>194.41604964384842</v>
      </c>
      <c r="IC188" s="46">
        <f t="shared" si="713"/>
        <v>929.92395035615152</v>
      </c>
      <c r="ID188" s="51">
        <f t="shared" si="714"/>
        <v>115719.7058359529</v>
      </c>
      <c r="IE188" s="153">
        <f t="shared" si="874"/>
        <v>10000</v>
      </c>
      <c r="IF188" s="58">
        <f t="shared" si="715"/>
        <v>930.14625019664186</v>
      </c>
      <c r="IG188" s="52">
        <f t="shared" si="716"/>
        <v>0</v>
      </c>
      <c r="IH188" s="51">
        <f t="shared" si="717"/>
        <v>930.14625019664186</v>
      </c>
      <c r="II188" s="57">
        <f t="shared" si="875"/>
        <v>105106.52622502646</v>
      </c>
      <c r="IJ188" s="153">
        <f t="shared" si="876"/>
        <v>10000</v>
      </c>
      <c r="IK188" s="468">
        <f t="shared" si="718"/>
        <v>-930.14625019664186</v>
      </c>
      <c r="IL188" s="46">
        <f t="shared" si="719"/>
        <v>-1124.3399999999999</v>
      </c>
      <c r="IM188" s="46">
        <f t="shared" si="720"/>
        <v>-1124.3399999999999</v>
      </c>
      <c r="IN188" s="48"/>
      <c r="IO188" s="53">
        <f t="shared" si="721"/>
        <v>0</v>
      </c>
      <c r="IQ188" s="45">
        <v>127</v>
      </c>
      <c r="IR188" s="128">
        <f t="shared" si="722"/>
        <v>1126.4568749999989</v>
      </c>
      <c r="IS188" s="128">
        <f t="shared" si="723"/>
        <v>0</v>
      </c>
      <c r="IT188" s="128">
        <f t="shared" si="724"/>
        <v>1126.4568749999989</v>
      </c>
      <c r="IU188" s="46">
        <f t="shared" si="902"/>
        <v>194.78</v>
      </c>
      <c r="IV188" s="46">
        <f t="shared" si="725"/>
        <v>931.67687499999897</v>
      </c>
      <c r="IW188" s="51">
        <f t="shared" si="726"/>
        <v>115933.75687500022</v>
      </c>
      <c r="IX188" s="199">
        <f t="shared" si="877"/>
        <v>10000</v>
      </c>
      <c r="IY188" s="128">
        <f t="shared" si="727"/>
        <v>0</v>
      </c>
      <c r="IZ188" s="408">
        <f t="shared" si="728"/>
        <v>0</v>
      </c>
      <c r="JA188" s="58">
        <f t="shared" si="729"/>
        <v>931.95916666666494</v>
      </c>
      <c r="JB188" s="52">
        <f t="shared" si="730"/>
        <v>0</v>
      </c>
      <c r="JC188" s="51">
        <f t="shared" si="731"/>
        <v>931.95916666666494</v>
      </c>
      <c r="JD188" s="57">
        <f t="shared" si="732"/>
        <v>105311.38583333342</v>
      </c>
      <c r="JE188" s="280">
        <f t="shared" si="733"/>
        <v>10000</v>
      </c>
      <c r="JF188" s="280">
        <f t="shared" si="734"/>
        <v>0</v>
      </c>
      <c r="JG188" s="468">
        <f t="shared" si="735"/>
        <v>-931.95916666666494</v>
      </c>
      <c r="JH188" s="46">
        <f t="shared" si="736"/>
        <v>-1126.4568749999989</v>
      </c>
      <c r="JI188" s="46">
        <f t="shared" si="737"/>
        <v>-1126.4568749999989</v>
      </c>
      <c r="JJ188" s="48"/>
      <c r="JL188" s="45">
        <v>127</v>
      </c>
      <c r="JM188" s="46">
        <f t="shared" si="738"/>
        <v>1124.4930833333331</v>
      </c>
      <c r="JN188" s="46">
        <f t="shared" si="739"/>
        <v>0</v>
      </c>
      <c r="JO188" s="128">
        <f t="shared" si="740"/>
        <v>1124.4930833333331</v>
      </c>
      <c r="JP188" s="46">
        <f t="shared" si="878"/>
        <v>194.44</v>
      </c>
      <c r="JQ188" s="46">
        <f t="shared" si="741"/>
        <v>930.05308333333301</v>
      </c>
      <c r="JR188" s="51">
        <f t="shared" si="742"/>
        <v>115731.64841666665</v>
      </c>
      <c r="JS188" s="199">
        <f t="shared" si="1135"/>
        <v>109958.11605305961</v>
      </c>
      <c r="JT188" s="199">
        <f t="shared" si="879"/>
        <v>10000</v>
      </c>
      <c r="JU188" s="128">
        <f t="shared" si="743"/>
        <v>0</v>
      </c>
      <c r="JV188" s="408">
        <f t="shared" si="744"/>
        <v>0</v>
      </c>
      <c r="JW188" s="58">
        <f t="shared" si="745"/>
        <v>930.37233333333074</v>
      </c>
      <c r="JX188" s="52">
        <f t="shared" si="746"/>
        <v>0</v>
      </c>
      <c r="JY188" s="51">
        <f t="shared" si="747"/>
        <v>930.37233333333074</v>
      </c>
      <c r="JZ188" s="51">
        <f t="shared" si="748"/>
        <v>105132.07366666707</v>
      </c>
      <c r="KA188" s="199">
        <f t="shared" si="1122"/>
        <v>99999.999999999389</v>
      </c>
      <c r="KB188" s="128">
        <f t="shared" si="880"/>
        <v>10000</v>
      </c>
      <c r="KC188" s="204">
        <f t="shared" si="749"/>
        <v>0</v>
      </c>
      <c r="KD188" s="468">
        <f t="shared" si="881"/>
        <v>-930.37233333333074</v>
      </c>
      <c r="KE188" s="46">
        <f t="shared" si="750"/>
        <v>-1124.4930833333331</v>
      </c>
      <c r="KF188" s="46">
        <f t="shared" si="751"/>
        <v>-1124.4930833333331</v>
      </c>
      <c r="KG188" s="48"/>
      <c r="KI188" s="45">
        <v>127</v>
      </c>
      <c r="KJ188" s="46">
        <f t="shared" si="752"/>
        <v>1124.4890404061762</v>
      </c>
      <c r="KK188" s="46">
        <f t="shared" si="753"/>
        <v>0</v>
      </c>
      <c r="KL188" s="128">
        <f t="shared" si="754"/>
        <v>1124.4890404061762</v>
      </c>
      <c r="KM188" s="46">
        <f t="shared" si="755"/>
        <v>194.43547398950497</v>
      </c>
      <c r="KN188" s="46">
        <f t="shared" si="756"/>
        <v>930.05356641667117</v>
      </c>
      <c r="KO188" s="51">
        <f t="shared" si="757"/>
        <v>115731.23082728632</v>
      </c>
      <c r="KP188" s="199">
        <f t="shared" si="1123"/>
        <v>115024.92936449574</v>
      </c>
      <c r="KQ188" s="199">
        <f t="shared" si="882"/>
        <v>10000</v>
      </c>
      <c r="KR188" s="128">
        <f t="shared" si="758"/>
        <v>0</v>
      </c>
      <c r="KS188" s="408">
        <f t="shared" si="759"/>
        <v>0</v>
      </c>
      <c r="KT188" s="45">
        <v>127</v>
      </c>
      <c r="KU188" s="46">
        <f t="shared" si="883"/>
        <v>1124.49</v>
      </c>
      <c r="KV188" s="46">
        <f t="shared" si="760"/>
        <v>0</v>
      </c>
      <c r="KW188" s="128">
        <f t="shared" si="761"/>
        <v>1124.49</v>
      </c>
      <c r="KX188" s="46">
        <f t="shared" si="762"/>
        <v>194.43524996040358</v>
      </c>
      <c r="KY188" s="46">
        <f t="shared" si="763"/>
        <v>930.05475003959646</v>
      </c>
      <c r="KZ188" s="51">
        <f t="shared" si="764"/>
        <v>115731.09522620257</v>
      </c>
      <c r="LA188" s="153">
        <f t="shared" si="1124"/>
        <v>115024.92936449574</v>
      </c>
      <c r="LB188" s="58">
        <f t="shared" si="995"/>
        <v>930.59633333333579</v>
      </c>
      <c r="LC188" s="52">
        <f t="shared" si="766"/>
        <v>0</v>
      </c>
      <c r="LD188" s="51">
        <f t="shared" si="767"/>
        <v>930.59633333333579</v>
      </c>
      <c r="LE188" s="51">
        <f t="shared" si="768"/>
        <v>105157.38566666655</v>
      </c>
      <c r="LF188" s="51">
        <f t="shared" si="1125"/>
        <v>105198.03999999969</v>
      </c>
      <c r="LG188" s="128">
        <f t="shared" si="769"/>
        <v>10000</v>
      </c>
      <c r="LH188" s="204">
        <f t="shared" si="770"/>
        <v>0</v>
      </c>
      <c r="LI188" s="479">
        <f t="shared" si="771"/>
        <v>-930.59633333333579</v>
      </c>
      <c r="LJ188" s="46">
        <f t="shared" si="884"/>
        <v>-1124.49</v>
      </c>
      <c r="LK188" s="46">
        <f t="shared" si="885"/>
        <v>-1124.49</v>
      </c>
      <c r="LL188" s="48"/>
      <c r="LN188" s="45">
        <v>127</v>
      </c>
      <c r="LO188" s="46">
        <f t="shared" si="772"/>
        <v>1123.1238136873469</v>
      </c>
      <c r="LP188" s="46">
        <f t="shared" si="1095"/>
        <v>0</v>
      </c>
      <c r="LQ188" s="46">
        <f t="shared" si="773"/>
        <v>1123.1238136873469</v>
      </c>
      <c r="LR188" s="46">
        <f t="shared" si="774"/>
        <v>194.19941254769279</v>
      </c>
      <c r="LS188" s="46">
        <f t="shared" si="775"/>
        <v>928.92440113965415</v>
      </c>
      <c r="LT188" s="51">
        <f t="shared" si="776"/>
        <v>115590.72312747603</v>
      </c>
      <c r="LU188" s="199">
        <f t="shared" si="886"/>
        <v>10000</v>
      </c>
      <c r="LV188" s="58">
        <f t="shared" si="777"/>
        <v>933.33033333333128</v>
      </c>
      <c r="LW188" s="52">
        <f t="shared" si="1096"/>
        <v>0</v>
      </c>
      <c r="LX188" s="51">
        <f t="shared" si="778"/>
        <v>933.33033333333128</v>
      </c>
      <c r="LY188" s="51">
        <f t="shared" si="779"/>
        <v>105466.32766666627</v>
      </c>
      <c r="LZ188" s="46">
        <f t="shared" si="887"/>
        <v>0</v>
      </c>
      <c r="MA188" s="199">
        <f t="shared" si="888"/>
        <v>10000</v>
      </c>
      <c r="MB188" s="468">
        <f t="shared" si="780"/>
        <v>-933.33033333333128</v>
      </c>
      <c r="MC188" s="46">
        <f t="shared" si="781"/>
        <v>-1123.1238136873469</v>
      </c>
      <c r="MD188" s="46">
        <f t="shared" si="782"/>
        <v>-1123.1238136873469</v>
      </c>
      <c r="ME188" s="48"/>
      <c r="MG188" s="45">
        <v>127</v>
      </c>
      <c r="MH188" s="46">
        <f t="shared" si="783"/>
        <v>1076.608661999408</v>
      </c>
      <c r="MI188" s="46">
        <f t="shared" si="1097"/>
        <v>0</v>
      </c>
      <c r="MJ188" s="46">
        <f t="shared" si="784"/>
        <v>1076.608661999408</v>
      </c>
      <c r="MK188" s="46">
        <f t="shared" si="785"/>
        <v>186.15647460774599</v>
      </c>
      <c r="ML188" s="46">
        <f t="shared" si="786"/>
        <v>890.45218739166205</v>
      </c>
      <c r="MM188" s="51">
        <f t="shared" si="787"/>
        <v>110803.43257725592</v>
      </c>
      <c r="MN188" s="199">
        <f t="shared" si="889"/>
        <v>10000</v>
      </c>
      <c r="MO188" s="58">
        <f t="shared" si="788"/>
        <v>889.32945707741396</v>
      </c>
      <c r="MP188" s="52">
        <f t="shared" si="1098"/>
        <v>0</v>
      </c>
      <c r="MQ188" s="51">
        <f t="shared" si="789"/>
        <v>889.32945707741396</v>
      </c>
      <c r="MR188" s="57">
        <f t="shared" si="790"/>
        <v>100494.22895116832</v>
      </c>
      <c r="MS188" s="199">
        <f t="shared" si="890"/>
        <v>10000</v>
      </c>
      <c r="MT188" s="468">
        <f t="shared" si="891"/>
        <v>-889.32945707741396</v>
      </c>
      <c r="MU188" s="46">
        <f t="shared" si="791"/>
        <v>-1076.608661999408</v>
      </c>
      <c r="MV188" s="46">
        <f t="shared" si="792"/>
        <v>-1076.608661999408</v>
      </c>
      <c r="MW188" s="48"/>
      <c r="MY188" s="45">
        <v>127</v>
      </c>
      <c r="MZ188" s="46">
        <f t="shared" si="793"/>
        <v>1076.608661999408</v>
      </c>
      <c r="NA188" s="46">
        <f t="shared" si="1099"/>
        <v>0</v>
      </c>
      <c r="NB188" s="128">
        <f t="shared" si="794"/>
        <v>1076.608661999408</v>
      </c>
      <c r="NC188" s="46">
        <f t="shared" si="795"/>
        <v>186.15647460774599</v>
      </c>
      <c r="ND188" s="46">
        <f t="shared" si="796"/>
        <v>890.45218739166205</v>
      </c>
      <c r="NE188" s="51">
        <f t="shared" si="797"/>
        <v>110803.43257725592</v>
      </c>
      <c r="NF188" s="153">
        <f t="shared" si="892"/>
        <v>10000</v>
      </c>
      <c r="NG188" s="45">
        <v>127</v>
      </c>
      <c r="NH188" s="46">
        <f t="shared" si="798"/>
        <v>1076.6099999999999</v>
      </c>
      <c r="NI188" s="46">
        <f t="shared" si="1100"/>
        <v>0</v>
      </c>
      <c r="NJ188" s="128">
        <f t="shared" si="893"/>
        <v>1076.6099999999999</v>
      </c>
      <c r="NK188" s="46">
        <f t="shared" si="894"/>
        <v>186.15614393917807</v>
      </c>
      <c r="NL188" s="46">
        <f t="shared" si="799"/>
        <v>890.45385606082186</v>
      </c>
      <c r="NM188" s="51">
        <f t="shared" si="800"/>
        <v>110803.23250744602</v>
      </c>
      <c r="NN188" s="58">
        <f t="shared" si="801"/>
        <v>888.78037499999857</v>
      </c>
      <c r="NO188" s="52">
        <f t="shared" si="1101"/>
        <v>0</v>
      </c>
      <c r="NP188" s="51">
        <f t="shared" si="802"/>
        <v>888.78037499999857</v>
      </c>
      <c r="NQ188" s="57">
        <f t="shared" si="803"/>
        <v>100566.53237500016</v>
      </c>
      <c r="NR188" s="153">
        <f t="shared" si="895"/>
        <v>10000</v>
      </c>
      <c r="NS188" s="469">
        <f t="shared" si="804"/>
        <v>-888.78037499999857</v>
      </c>
      <c r="NT188" s="46">
        <f t="shared" si="805"/>
        <v>-1076.6099999999999</v>
      </c>
      <c r="NU188" s="46">
        <f t="shared" si="806"/>
        <v>-1076.6099999999999</v>
      </c>
      <c r="NV188" s="48"/>
      <c r="NX188" s="45">
        <v>127</v>
      </c>
      <c r="NY188" s="46">
        <f t="shared" si="807"/>
        <v>1076.6456011701148</v>
      </c>
      <c r="NZ188" s="46">
        <f t="shared" si="1102"/>
        <v>0</v>
      </c>
      <c r="OA188" s="46">
        <f t="shared" si="808"/>
        <v>1076.6456011701148</v>
      </c>
      <c r="OB188" s="46">
        <f t="shared" si="809"/>
        <v>186.16286176218401</v>
      </c>
      <c r="OC188" s="46">
        <f t="shared" si="810"/>
        <v>890.48273940793081</v>
      </c>
      <c r="OD188" s="51">
        <f t="shared" si="811"/>
        <v>110807.23431790248</v>
      </c>
      <c r="OE188" s="153">
        <f t="shared" si="1126"/>
        <v>109958.11605305961</v>
      </c>
      <c r="OF188" s="153">
        <f t="shared" si="896"/>
        <v>10000</v>
      </c>
      <c r="OG188" s="58">
        <f t="shared" si="812"/>
        <v>889.48383333333379</v>
      </c>
      <c r="OH188" s="241">
        <f t="shared" si="1127"/>
        <v>0</v>
      </c>
      <c r="OI188" s="51">
        <f t="shared" si="813"/>
        <v>889.48383333333379</v>
      </c>
      <c r="OJ188" s="51">
        <f t="shared" si="814"/>
        <v>100511.67316666662</v>
      </c>
      <c r="OK188" s="153">
        <f t="shared" si="1128"/>
        <v>99999.999999999389</v>
      </c>
      <c r="OL188" s="153">
        <f t="shared" si="897"/>
        <v>10000</v>
      </c>
      <c r="OM188" s="468">
        <f t="shared" si="898"/>
        <v>-889.48383333333379</v>
      </c>
      <c r="ON188" s="46">
        <f t="shared" si="899"/>
        <v>-1076.6456011701148</v>
      </c>
      <c r="OO188" s="46">
        <f t="shared" si="815"/>
        <v>-1076.6456011701148</v>
      </c>
      <c r="OP188" s="48"/>
      <c r="OR188" s="45">
        <v>127</v>
      </c>
      <c r="OS188" s="46">
        <f t="shared" si="816"/>
        <v>1076.765700416463</v>
      </c>
      <c r="OT188" s="46">
        <f t="shared" si="1103"/>
        <v>0</v>
      </c>
      <c r="OU188" s="128">
        <f t="shared" si="817"/>
        <v>1076.765700416463</v>
      </c>
      <c r="OV188" s="46">
        <f t="shared" si="818"/>
        <v>186.18362813077542</v>
      </c>
      <c r="OW188" s="46">
        <f t="shared" si="819"/>
        <v>890.58207228568756</v>
      </c>
      <c r="OX188" s="51">
        <f t="shared" si="820"/>
        <v>110819.59480617955</v>
      </c>
      <c r="OY188" s="51">
        <f t="shared" si="1129"/>
        <v>111370.32971933628</v>
      </c>
      <c r="OZ188" s="153">
        <f t="shared" si="900"/>
        <v>10000</v>
      </c>
      <c r="PA188" s="45">
        <v>127</v>
      </c>
      <c r="PB188" s="46">
        <f t="shared" si="821"/>
        <v>1076.765700416463</v>
      </c>
      <c r="PC188" s="46">
        <f t="shared" si="1130"/>
        <v>0</v>
      </c>
      <c r="PD188" s="128">
        <f t="shared" si="822"/>
        <v>1076.765700416463</v>
      </c>
      <c r="PE188" s="46">
        <f t="shared" si="823"/>
        <v>186.18362813077542</v>
      </c>
      <c r="PF188" s="46">
        <f t="shared" si="824"/>
        <v>890.58207228568756</v>
      </c>
      <c r="PG188" s="51">
        <f t="shared" si="825"/>
        <v>110819.59480617955</v>
      </c>
      <c r="PH188" s="57">
        <f t="shared" si="1131"/>
        <v>111370.01038502509</v>
      </c>
      <c r="PI188" s="688">
        <f t="shared" si="826"/>
        <v>889.6533333333341</v>
      </c>
      <c r="PJ188" s="52">
        <f t="shared" si="1132"/>
        <v>0</v>
      </c>
      <c r="PK188" s="51">
        <f t="shared" si="827"/>
        <v>889.6533333333341</v>
      </c>
      <c r="PL188" s="57">
        <f t="shared" si="828"/>
        <v>100530.82666666695</v>
      </c>
      <c r="PM188" s="57">
        <f t="shared" si="1133"/>
        <v>101581.00000000006</v>
      </c>
      <c r="PN188" s="153">
        <f t="shared" si="901"/>
        <v>10000</v>
      </c>
      <c r="PO188" s="469">
        <f t="shared" si="829"/>
        <v>-889.6533333333341</v>
      </c>
      <c r="PP188" s="46">
        <f t="shared" si="830"/>
        <v>-1076.765700416463</v>
      </c>
      <c r="PQ188" s="46">
        <f t="shared" si="831"/>
        <v>-1076.765700416463</v>
      </c>
      <c r="PR188" s="48"/>
    </row>
    <row r="189" spans="2:434" hidden="1" x14ac:dyDescent="0.3">
      <c r="B189" s="45">
        <v>128</v>
      </c>
      <c r="C189" s="46">
        <f t="shared" si="1104"/>
        <v>1111.77</v>
      </c>
      <c r="D189" s="46">
        <f t="shared" si="597"/>
        <v>100</v>
      </c>
      <c r="E189" s="46">
        <f t="shared" si="598"/>
        <v>1011.77</v>
      </c>
      <c r="F189" s="46">
        <f t="shared" si="599"/>
        <v>173.54915388359703</v>
      </c>
      <c r="G189" s="46">
        <f t="shared" si="600"/>
        <v>838.22084611640298</v>
      </c>
      <c r="H189" s="51">
        <f t="shared" si="601"/>
        <v>103291.27148404183</v>
      </c>
      <c r="I189" s="58">
        <f t="shared" si="602"/>
        <v>933.33333333333337</v>
      </c>
      <c r="J189" s="52">
        <f t="shared" si="603"/>
        <v>100</v>
      </c>
      <c r="K189" s="51">
        <f t="shared" si="604"/>
        <v>833.33333333333337</v>
      </c>
      <c r="L189" s="57">
        <f t="shared" si="605"/>
        <v>93333.333333332761</v>
      </c>
      <c r="M189" s="468">
        <f t="shared" si="832"/>
        <v>-933.33333333333337</v>
      </c>
      <c r="N189" s="46">
        <f t="shared" si="833"/>
        <v>-1111.77</v>
      </c>
      <c r="O189" s="47"/>
      <c r="P189" s="46">
        <f t="shared" si="834"/>
        <v>-1011.77</v>
      </c>
      <c r="Q189" s="48"/>
      <c r="R189" s="29"/>
      <c r="S189" s="29"/>
      <c r="T189" s="45">
        <v>128</v>
      </c>
      <c r="U189" s="46">
        <f t="shared" si="606"/>
        <v>1109.03</v>
      </c>
      <c r="V189" s="46">
        <f t="shared" si="607"/>
        <v>97.26</v>
      </c>
      <c r="W189" s="46">
        <f t="shared" si="835"/>
        <v>1011.77</v>
      </c>
      <c r="X189" s="46">
        <f t="shared" si="608"/>
        <v>173.54915388359703</v>
      </c>
      <c r="Y189" s="46">
        <f t="shared" si="609"/>
        <v>838.22084611640298</v>
      </c>
      <c r="Z189" s="51">
        <f t="shared" si="610"/>
        <v>103291.27148404183</v>
      </c>
      <c r="AA189" s="58">
        <f t="shared" si="611"/>
        <v>921.29333333333341</v>
      </c>
      <c r="AB189" s="52">
        <f t="shared" si="612"/>
        <v>87.96</v>
      </c>
      <c r="AC189" s="51">
        <f t="shared" si="613"/>
        <v>833.33333333333337</v>
      </c>
      <c r="AD189" s="57">
        <f t="shared" si="614"/>
        <v>93333.333333332761</v>
      </c>
      <c r="AE189" s="468">
        <f t="shared" si="836"/>
        <v>-921.29333333333341</v>
      </c>
      <c r="AF189" s="46">
        <f t="shared" si="615"/>
        <v>-1109.03</v>
      </c>
      <c r="AG189" s="47"/>
      <c r="AH189" s="46">
        <f t="shared" si="837"/>
        <v>-1011.77</v>
      </c>
      <c r="AI189" s="48"/>
      <c r="AJ189" s="29"/>
      <c r="AK189" s="45">
        <v>128</v>
      </c>
      <c r="AL189" s="46">
        <f t="shared" si="616"/>
        <v>1117.72</v>
      </c>
      <c r="AM189" s="46"/>
      <c r="AN189" s="46"/>
      <c r="AO189" s="46">
        <f t="shared" si="617"/>
        <v>98.98</v>
      </c>
      <c r="AP189" s="128">
        <f t="shared" si="618"/>
        <v>1018.74</v>
      </c>
      <c r="AQ189" s="128"/>
      <c r="AR189" s="128"/>
      <c r="AS189" s="46">
        <f t="shared" si="619"/>
        <v>182.48279742757313</v>
      </c>
      <c r="AT189" s="46">
        <f t="shared" si="620"/>
        <v>836.25720257242688</v>
      </c>
      <c r="AU189" s="51"/>
      <c r="AV189" s="51"/>
      <c r="AW189" s="51">
        <f t="shared" si="621"/>
        <v>108653.42125397145</v>
      </c>
      <c r="AX189" s="58">
        <f t="shared" si="622"/>
        <v>927.38215694565588</v>
      </c>
      <c r="AY189" s="52"/>
      <c r="AZ189" s="52"/>
      <c r="BA189" s="52">
        <f t="shared" si="623"/>
        <v>90.02</v>
      </c>
      <c r="BB189" s="51">
        <f t="shared" si="624"/>
        <v>837.3621569456559</v>
      </c>
      <c r="BC189" s="51"/>
      <c r="BD189" s="51"/>
      <c r="BE189" s="57">
        <f t="shared" si="625"/>
        <v>98739.523910956006</v>
      </c>
      <c r="BF189" s="468">
        <f t="shared" si="626"/>
        <v>-927.38215694565588</v>
      </c>
      <c r="BG189" s="46">
        <f t="shared" si="627"/>
        <v>-1117.72</v>
      </c>
      <c r="BH189" s="46">
        <f t="shared" si="628"/>
        <v>-1018.74</v>
      </c>
      <c r="BI189" s="48"/>
      <c r="BK189" s="45">
        <v>128</v>
      </c>
      <c r="BL189" s="46">
        <f t="shared" si="838"/>
        <v>1110.29</v>
      </c>
      <c r="BM189" s="128">
        <f t="shared" si="839"/>
        <v>98.52</v>
      </c>
      <c r="BN189" s="46">
        <f t="shared" si="840"/>
        <v>1011.77</v>
      </c>
      <c r="BO189" s="46">
        <f t="shared" si="629"/>
        <v>173.54915388359703</v>
      </c>
      <c r="BP189" s="46">
        <f t="shared" si="630"/>
        <v>838.22084611640298</v>
      </c>
      <c r="BQ189" s="51">
        <f t="shared" si="631"/>
        <v>103291.27148404183</v>
      </c>
      <c r="BR189" s="153">
        <f t="shared" si="1134"/>
        <v>109958.11605305961</v>
      </c>
      <c r="BS189" s="58">
        <f t="shared" si="632"/>
        <v>922.91333333333341</v>
      </c>
      <c r="BT189" s="52">
        <f t="shared" si="841"/>
        <v>89.58</v>
      </c>
      <c r="BU189" s="51">
        <f t="shared" si="633"/>
        <v>833.33333333333337</v>
      </c>
      <c r="BV189" s="51">
        <f t="shared" si="634"/>
        <v>93333.333333332761</v>
      </c>
      <c r="BW189" s="153">
        <f t="shared" si="1105"/>
        <v>99999.999999999389</v>
      </c>
      <c r="BX189" s="468">
        <f t="shared" si="842"/>
        <v>-922.91333333333341</v>
      </c>
      <c r="BY189" s="46">
        <f t="shared" si="843"/>
        <v>-1110.29</v>
      </c>
      <c r="BZ189" s="46">
        <f t="shared" si="635"/>
        <v>-1011.77</v>
      </c>
      <c r="CA189" s="48"/>
      <c r="CB189" s="29"/>
      <c r="CC189" s="45">
        <v>128</v>
      </c>
      <c r="CD189" s="128">
        <f t="shared" si="636"/>
        <v>1117.6300000000001</v>
      </c>
      <c r="CE189" s="46">
        <f t="shared" si="844"/>
        <v>100.26</v>
      </c>
      <c r="CF189" s="128">
        <f t="shared" si="637"/>
        <v>1017.37</v>
      </c>
      <c r="CG189" s="46">
        <f t="shared" si="845"/>
        <v>182.02719717449892</v>
      </c>
      <c r="CH189" s="46">
        <f t="shared" si="638"/>
        <v>835.34280282550105</v>
      </c>
      <c r="CI189" s="51">
        <f t="shared" si="639"/>
        <v>108380.97550187384</v>
      </c>
      <c r="CJ189" s="199">
        <f t="shared" si="1106"/>
        <v>115024.92936449574</v>
      </c>
      <c r="CK189" s="153">
        <f t="shared" si="846"/>
        <v>10000</v>
      </c>
      <c r="CL189" s="45">
        <v>128</v>
      </c>
      <c r="CM189" s="46">
        <f t="shared" si="847"/>
        <v>1117.6300000000001</v>
      </c>
      <c r="CN189" s="128">
        <f t="shared" si="640"/>
        <v>100.26</v>
      </c>
      <c r="CO189" s="128">
        <f t="shared" si="641"/>
        <v>1017.37</v>
      </c>
      <c r="CP189" s="46">
        <f t="shared" si="642"/>
        <v>182.02719717449892</v>
      </c>
      <c r="CQ189" s="46">
        <f t="shared" si="643"/>
        <v>835.34280282550105</v>
      </c>
      <c r="CR189" s="51">
        <f t="shared" si="644"/>
        <v>108380.97550187384</v>
      </c>
      <c r="CS189" s="153">
        <f t="shared" si="1107"/>
        <v>115024.92936449574</v>
      </c>
      <c r="CT189" s="58">
        <f t="shared" si="645"/>
        <v>927.86033333333398</v>
      </c>
      <c r="CU189" s="52">
        <f t="shared" si="848"/>
        <v>91.68</v>
      </c>
      <c r="CV189" s="51">
        <f t="shared" si="849"/>
        <v>836.18033333333392</v>
      </c>
      <c r="CW189" s="51">
        <f t="shared" si="646"/>
        <v>98508.597333332989</v>
      </c>
      <c r="CX189" s="57">
        <f t="shared" si="1108"/>
        <v>105198.03999999969</v>
      </c>
      <c r="CY189" s="153">
        <f t="shared" si="850"/>
        <v>10000</v>
      </c>
      <c r="CZ189" s="479">
        <f t="shared" si="647"/>
        <v>-927.86033333333398</v>
      </c>
      <c r="DA189" s="46">
        <f t="shared" si="851"/>
        <v>-1117.6300000000001</v>
      </c>
      <c r="DB189" s="46">
        <f t="shared" si="852"/>
        <v>-1017.37</v>
      </c>
      <c r="DC189" s="48"/>
      <c r="DE189" s="45">
        <v>128</v>
      </c>
      <c r="DF189" s="46">
        <f t="shared" si="648"/>
        <v>1116.76</v>
      </c>
      <c r="DG189" s="46">
        <f t="shared" si="1109"/>
        <v>104.99</v>
      </c>
      <c r="DH189" s="46">
        <f t="shared" si="649"/>
        <v>1011.77</v>
      </c>
      <c r="DI189" s="46">
        <f t="shared" si="650"/>
        <v>173.54915388359703</v>
      </c>
      <c r="DJ189" s="46">
        <f t="shared" si="651"/>
        <v>838.22084611640298</v>
      </c>
      <c r="DK189" s="51">
        <f t="shared" si="652"/>
        <v>103291.27148404183</v>
      </c>
      <c r="DL189" s="58">
        <f t="shared" si="653"/>
        <v>938.32333333333338</v>
      </c>
      <c r="DM189" s="52">
        <f t="shared" si="1110"/>
        <v>104.99</v>
      </c>
      <c r="DN189" s="51">
        <f t="shared" si="654"/>
        <v>833.33333333333337</v>
      </c>
      <c r="DO189" s="57">
        <f t="shared" si="655"/>
        <v>93333.333333332761</v>
      </c>
      <c r="DP189" s="468">
        <f t="shared" si="853"/>
        <v>-938.32333333333338</v>
      </c>
      <c r="DQ189" s="46">
        <f t="shared" si="854"/>
        <v>-1116.76</v>
      </c>
      <c r="DR189" s="47"/>
      <c r="DS189" s="46">
        <f t="shared" si="855"/>
        <v>-1011.77</v>
      </c>
      <c r="DT189" s="48"/>
      <c r="DU189" s="29"/>
      <c r="DV189" s="45">
        <v>128</v>
      </c>
      <c r="DW189" s="46">
        <f t="shared" si="856"/>
        <v>1066.43</v>
      </c>
      <c r="DX189" s="46">
        <f t="shared" si="1111"/>
        <v>54.66</v>
      </c>
      <c r="DY189" s="46">
        <f t="shared" si="857"/>
        <v>1011.77</v>
      </c>
      <c r="DZ189" s="46">
        <f t="shared" si="656"/>
        <v>173.54915388359703</v>
      </c>
      <c r="EA189" s="46">
        <f t="shared" si="657"/>
        <v>838.22084611640298</v>
      </c>
      <c r="EB189" s="51">
        <f t="shared" si="658"/>
        <v>103291.27148404183</v>
      </c>
      <c r="EC189" s="58">
        <f t="shared" si="659"/>
        <v>882.76333333333332</v>
      </c>
      <c r="ED189" s="52">
        <f t="shared" si="1112"/>
        <v>49.43</v>
      </c>
      <c r="EE189" s="51">
        <f t="shared" si="660"/>
        <v>833.33333333333337</v>
      </c>
      <c r="EF189" s="57">
        <f t="shared" si="661"/>
        <v>93333.333333332761</v>
      </c>
      <c r="EG189" s="468">
        <f t="shared" si="858"/>
        <v>-882.76333333333332</v>
      </c>
      <c r="EH189" s="46">
        <f t="shared" si="859"/>
        <v>-1066.43</v>
      </c>
      <c r="EI189" s="47"/>
      <c r="EJ189" s="46">
        <f t="shared" si="860"/>
        <v>-1011.77</v>
      </c>
      <c r="EK189" s="48"/>
      <c r="EL189" s="29"/>
      <c r="EM189" s="45">
        <v>128</v>
      </c>
      <c r="EN189" s="46">
        <f t="shared" si="1089"/>
        <v>1058.0868689014749</v>
      </c>
      <c r="EO189" s="46">
        <f t="shared" si="1113"/>
        <v>55.480000000000004</v>
      </c>
      <c r="EP189" s="128">
        <f t="shared" si="662"/>
        <v>1002.6068689014749</v>
      </c>
      <c r="EQ189" s="46">
        <f t="shared" si="663"/>
        <v>176.16746062802358</v>
      </c>
      <c r="ER189" s="46">
        <f t="shared" si="664"/>
        <v>826.43940827345125</v>
      </c>
      <c r="ES189" s="51">
        <f t="shared" si="665"/>
        <v>104874.03696854068</v>
      </c>
      <c r="ET189" s="153">
        <f t="shared" si="861"/>
        <v>10000</v>
      </c>
      <c r="EU189" s="45">
        <v>128</v>
      </c>
      <c r="EV189" s="46">
        <f t="shared" si="666"/>
        <v>1058.0899999999999</v>
      </c>
      <c r="EW189" s="46">
        <f t="shared" si="1114"/>
        <v>55.480000000000004</v>
      </c>
      <c r="EX189" s="128">
        <f t="shared" si="667"/>
        <v>1002.61</v>
      </c>
      <c r="EY189" s="46">
        <f t="shared" si="668"/>
        <v>176.16670487115084</v>
      </c>
      <c r="EZ189" s="46">
        <f t="shared" si="669"/>
        <v>826.44329512884917</v>
      </c>
      <c r="FA189" s="51">
        <f t="shared" si="670"/>
        <v>104873.57962756166</v>
      </c>
      <c r="FB189" s="58">
        <f t="shared" si="671"/>
        <v>874.86920833333363</v>
      </c>
      <c r="FC189" s="52">
        <f t="shared" si="1115"/>
        <v>50.32</v>
      </c>
      <c r="FD189" s="51">
        <f t="shared" si="862"/>
        <v>824.54920833333358</v>
      </c>
      <c r="FE189" s="57">
        <f t="shared" si="672"/>
        <v>95038.791333333182</v>
      </c>
      <c r="FF189" s="153">
        <f t="shared" si="863"/>
        <v>10000</v>
      </c>
      <c r="FG189" s="469">
        <f t="shared" si="673"/>
        <v>-874.86920833333363</v>
      </c>
      <c r="FH189" s="46">
        <f t="shared" si="674"/>
        <v>-1058.0899999999999</v>
      </c>
      <c r="FI189" s="46">
        <f t="shared" si="675"/>
        <v>-1002.61</v>
      </c>
      <c r="FJ189" s="48"/>
      <c r="FL189" s="45">
        <v>128</v>
      </c>
      <c r="FM189" s="46">
        <f t="shared" si="864"/>
        <v>1069.49</v>
      </c>
      <c r="FN189" s="46">
        <f t="shared" si="1090"/>
        <v>57.72</v>
      </c>
      <c r="FO189" s="46">
        <f t="shared" si="865"/>
        <v>1011.77</v>
      </c>
      <c r="FP189" s="46">
        <f t="shared" si="676"/>
        <v>173.54915388359703</v>
      </c>
      <c r="FQ189" s="46">
        <f t="shared" si="677"/>
        <v>838.22084611640298</v>
      </c>
      <c r="FR189" s="51">
        <f t="shared" si="678"/>
        <v>103291.27148404183</v>
      </c>
      <c r="FS189" s="153">
        <f t="shared" si="1116"/>
        <v>109958.11605305961</v>
      </c>
      <c r="FT189" s="58">
        <f t="shared" si="679"/>
        <v>885.82333333333338</v>
      </c>
      <c r="FU189" s="241">
        <f t="shared" si="1091"/>
        <v>52.489999999999995</v>
      </c>
      <c r="FV189" s="51">
        <f t="shared" si="680"/>
        <v>833.33333333333337</v>
      </c>
      <c r="FW189" s="51">
        <f t="shared" si="681"/>
        <v>93333.333333332761</v>
      </c>
      <c r="FX189" s="153">
        <f t="shared" si="1117"/>
        <v>99999.999999999389</v>
      </c>
      <c r="FY189" s="468">
        <f t="shared" si="866"/>
        <v>-885.82333333333338</v>
      </c>
      <c r="FZ189" s="46">
        <f t="shared" si="867"/>
        <v>-1069.49</v>
      </c>
      <c r="GA189" s="46">
        <f t="shared" si="682"/>
        <v>-1011.77</v>
      </c>
      <c r="GB189" s="48"/>
      <c r="GD189" s="45">
        <v>128</v>
      </c>
      <c r="GE189" s="46">
        <f t="shared" si="1092"/>
        <v>1060.0875939185617</v>
      </c>
      <c r="GF189" s="128">
        <f t="shared" si="1118"/>
        <v>58.46</v>
      </c>
      <c r="GG189" s="128">
        <f t="shared" si="1042"/>
        <v>1001.6275939185616</v>
      </c>
      <c r="GH189" s="46">
        <f t="shared" si="684"/>
        <v>176.04936207563324</v>
      </c>
      <c r="GI189" s="46">
        <f t="shared" si="685"/>
        <v>825.5782318429284</v>
      </c>
      <c r="GJ189" s="51">
        <f t="shared" si="686"/>
        <v>104804.03901353703</v>
      </c>
      <c r="GK189" s="51">
        <f t="shared" si="1119"/>
        <v>111370.32971933628</v>
      </c>
      <c r="GL189" s="153">
        <f t="shared" si="868"/>
        <v>10000</v>
      </c>
      <c r="GM189" s="45">
        <v>128</v>
      </c>
      <c r="GN189" s="46">
        <f t="shared" si="687"/>
        <v>1060.0899999999999</v>
      </c>
      <c r="GO189" s="46">
        <f t="shared" si="1093"/>
        <v>58.46</v>
      </c>
      <c r="GP189" s="128">
        <f t="shared" si="869"/>
        <v>1001.63</v>
      </c>
      <c r="GQ189" s="46">
        <f t="shared" si="688"/>
        <v>176.04879539967479</v>
      </c>
      <c r="GR189" s="46">
        <f t="shared" si="689"/>
        <v>825.58120460032524</v>
      </c>
      <c r="GS189" s="51">
        <f t="shared" si="690"/>
        <v>104803.69603520456</v>
      </c>
      <c r="GT189" s="57">
        <f t="shared" si="1120"/>
        <v>111370.01038502509</v>
      </c>
      <c r="GU189" s="58">
        <f t="shared" si="691"/>
        <v>876.92633333333197</v>
      </c>
      <c r="GV189" s="52">
        <f t="shared" si="1094"/>
        <v>53.319999999999993</v>
      </c>
      <c r="GW189" s="51">
        <f t="shared" si="870"/>
        <v>823.60633333333203</v>
      </c>
      <c r="GX189" s="57">
        <f t="shared" si="692"/>
        <v>94992.149333333422</v>
      </c>
      <c r="GY189" s="57">
        <f t="shared" si="1121"/>
        <v>101581.00000000006</v>
      </c>
      <c r="GZ189" s="153">
        <f t="shared" si="871"/>
        <v>10000</v>
      </c>
      <c r="HA189" s="469">
        <f t="shared" si="693"/>
        <v>-876.92633333333197</v>
      </c>
      <c r="HB189" s="46">
        <f t="shared" si="694"/>
        <v>-1060.0899999999999</v>
      </c>
      <c r="HC189" s="46">
        <f t="shared" si="695"/>
        <v>-1001.63</v>
      </c>
      <c r="HD189" s="48"/>
      <c r="HF189" s="45">
        <v>128</v>
      </c>
      <c r="HG189" s="46">
        <f t="shared" si="696"/>
        <v>1123.8775326810628</v>
      </c>
      <c r="HH189" s="46">
        <f t="shared" si="697"/>
        <v>0</v>
      </c>
      <c r="HI189" s="46">
        <f t="shared" si="698"/>
        <v>1123.8775326810628</v>
      </c>
      <c r="HJ189" s="46">
        <f t="shared" si="699"/>
        <v>192.78049182428492</v>
      </c>
      <c r="HK189" s="46">
        <f t="shared" si="700"/>
        <v>931.09704085677788</v>
      </c>
      <c r="HL189" s="51">
        <f t="shared" si="701"/>
        <v>114737.19805371416</v>
      </c>
      <c r="HM189" s="153">
        <f t="shared" si="872"/>
        <v>10000</v>
      </c>
      <c r="HN189" s="58">
        <f t="shared" si="702"/>
        <v>933.33333333333724</v>
      </c>
      <c r="HO189" s="52">
        <f t="shared" si="703"/>
        <v>0</v>
      </c>
      <c r="HP189" s="51">
        <f t="shared" si="704"/>
        <v>933.33333333333724</v>
      </c>
      <c r="HQ189" s="57">
        <f t="shared" si="705"/>
        <v>104533.33333333209</v>
      </c>
      <c r="HR189" s="153">
        <f t="shared" si="873"/>
        <v>10000</v>
      </c>
      <c r="HS189" s="468">
        <f t="shared" si="706"/>
        <v>-933.33333333333724</v>
      </c>
      <c r="HT189" s="46">
        <f t="shared" si="707"/>
        <v>-1123.8775326810628</v>
      </c>
      <c r="HU189" s="46">
        <f t="shared" si="708"/>
        <v>-1123.8775326810628</v>
      </c>
      <c r="HV189" s="48"/>
      <c r="HW189" s="29"/>
      <c r="HX189" s="45">
        <v>128</v>
      </c>
      <c r="HY189" s="128">
        <f t="shared" si="709"/>
        <v>1124.3399999999999</v>
      </c>
      <c r="HZ189" s="46">
        <f t="shared" si="710"/>
        <v>0</v>
      </c>
      <c r="IA189" s="46">
        <f t="shared" si="711"/>
        <v>1124.3399999999999</v>
      </c>
      <c r="IB189" s="46">
        <f t="shared" si="712"/>
        <v>192.86617639325485</v>
      </c>
      <c r="IC189" s="46">
        <f t="shared" si="713"/>
        <v>931.4738236067451</v>
      </c>
      <c r="ID189" s="51">
        <f t="shared" si="714"/>
        <v>114788.23201234615</v>
      </c>
      <c r="IE189" s="153">
        <f t="shared" si="874"/>
        <v>10000</v>
      </c>
      <c r="IF189" s="58">
        <f t="shared" si="715"/>
        <v>930.14625019664186</v>
      </c>
      <c r="IG189" s="52">
        <f t="shared" si="716"/>
        <v>0</v>
      </c>
      <c r="IH189" s="51">
        <f t="shared" si="717"/>
        <v>930.14625019664186</v>
      </c>
      <c r="II189" s="57">
        <f t="shared" si="875"/>
        <v>104176.37997482982</v>
      </c>
      <c r="IJ189" s="153">
        <f t="shared" si="876"/>
        <v>10000</v>
      </c>
      <c r="IK189" s="468">
        <f t="shared" si="718"/>
        <v>-930.14625019664186</v>
      </c>
      <c r="IL189" s="46">
        <f t="shared" si="719"/>
        <v>-1124.3399999999999</v>
      </c>
      <c r="IM189" s="46">
        <f t="shared" si="720"/>
        <v>-1124.3399999999999</v>
      </c>
      <c r="IN189" s="48"/>
      <c r="IO189" s="53">
        <f t="shared" si="721"/>
        <v>0</v>
      </c>
      <c r="IQ189" s="45">
        <v>128</v>
      </c>
      <c r="IR189" s="128">
        <f t="shared" si="722"/>
        <v>1126.4568749999989</v>
      </c>
      <c r="IS189" s="128">
        <f t="shared" si="723"/>
        <v>0</v>
      </c>
      <c r="IT189" s="128">
        <f t="shared" si="724"/>
        <v>1126.4568749999989</v>
      </c>
      <c r="IU189" s="46">
        <f t="shared" si="902"/>
        <v>193.22</v>
      </c>
      <c r="IV189" s="46">
        <f t="shared" si="725"/>
        <v>933.23687499999892</v>
      </c>
      <c r="IW189" s="51">
        <f t="shared" si="726"/>
        <v>115000.52000000022</v>
      </c>
      <c r="IX189" s="199">
        <f t="shared" si="877"/>
        <v>10000</v>
      </c>
      <c r="IY189" s="128">
        <f t="shared" si="727"/>
        <v>0</v>
      </c>
      <c r="IZ189" s="408">
        <f t="shared" si="728"/>
        <v>0</v>
      </c>
      <c r="JA189" s="58">
        <f t="shared" si="729"/>
        <v>931.95916666666494</v>
      </c>
      <c r="JB189" s="52">
        <f t="shared" si="730"/>
        <v>0</v>
      </c>
      <c r="JC189" s="51">
        <f t="shared" si="731"/>
        <v>931.95916666666494</v>
      </c>
      <c r="JD189" s="57">
        <f t="shared" si="732"/>
        <v>104379.42666666675</v>
      </c>
      <c r="JE189" s="280">
        <f t="shared" si="733"/>
        <v>10000</v>
      </c>
      <c r="JF189" s="280">
        <f t="shared" si="734"/>
        <v>0</v>
      </c>
      <c r="JG189" s="468">
        <f t="shared" si="735"/>
        <v>-931.95916666666494</v>
      </c>
      <c r="JH189" s="46">
        <f t="shared" si="736"/>
        <v>-1126.4568749999989</v>
      </c>
      <c r="JI189" s="46">
        <f t="shared" si="737"/>
        <v>-1126.4568749999989</v>
      </c>
      <c r="JJ189" s="48"/>
      <c r="JL189" s="45">
        <v>128</v>
      </c>
      <c r="JM189" s="46">
        <f t="shared" si="738"/>
        <v>1124.4930833333331</v>
      </c>
      <c r="JN189" s="46">
        <f t="shared" si="739"/>
        <v>0</v>
      </c>
      <c r="JO189" s="128">
        <f t="shared" si="740"/>
        <v>1124.4930833333331</v>
      </c>
      <c r="JP189" s="46">
        <f t="shared" si="878"/>
        <v>192.89</v>
      </c>
      <c r="JQ189" s="46">
        <f t="shared" si="741"/>
        <v>931.60308333333307</v>
      </c>
      <c r="JR189" s="51">
        <f t="shared" si="742"/>
        <v>114800.04533333331</v>
      </c>
      <c r="JS189" s="199">
        <f t="shared" si="1135"/>
        <v>109958.11605305961</v>
      </c>
      <c r="JT189" s="199">
        <f t="shared" si="879"/>
        <v>10000</v>
      </c>
      <c r="JU189" s="128">
        <f t="shared" si="743"/>
        <v>0</v>
      </c>
      <c r="JV189" s="408">
        <f t="shared" si="744"/>
        <v>0</v>
      </c>
      <c r="JW189" s="58">
        <f t="shared" si="745"/>
        <v>930.37233333333074</v>
      </c>
      <c r="JX189" s="52">
        <f t="shared" si="746"/>
        <v>0</v>
      </c>
      <c r="JY189" s="51">
        <f t="shared" si="747"/>
        <v>930.37233333333074</v>
      </c>
      <c r="JZ189" s="51">
        <f t="shared" si="748"/>
        <v>104201.70133333374</v>
      </c>
      <c r="KA189" s="199">
        <f t="shared" si="1122"/>
        <v>99999.999999999389</v>
      </c>
      <c r="KB189" s="128">
        <f t="shared" si="880"/>
        <v>10000</v>
      </c>
      <c r="KC189" s="204">
        <f t="shared" si="749"/>
        <v>0</v>
      </c>
      <c r="KD189" s="468">
        <f t="shared" si="881"/>
        <v>-930.37233333333074</v>
      </c>
      <c r="KE189" s="46">
        <f t="shared" si="750"/>
        <v>-1124.4930833333331</v>
      </c>
      <c r="KF189" s="46">
        <f t="shared" si="751"/>
        <v>-1124.4930833333331</v>
      </c>
      <c r="KG189" s="48"/>
      <c r="KI189" s="45">
        <v>128</v>
      </c>
      <c r="KJ189" s="46">
        <f t="shared" si="752"/>
        <v>1124.4890404061762</v>
      </c>
      <c r="KK189" s="46">
        <f t="shared" si="753"/>
        <v>0</v>
      </c>
      <c r="KL189" s="128">
        <f t="shared" si="754"/>
        <v>1124.4890404061762</v>
      </c>
      <c r="KM189" s="46">
        <f t="shared" si="755"/>
        <v>192.88538471214386</v>
      </c>
      <c r="KN189" s="46">
        <f t="shared" si="756"/>
        <v>931.60365569403234</v>
      </c>
      <c r="KO189" s="51">
        <f t="shared" si="757"/>
        <v>114799.62717159228</v>
      </c>
      <c r="KP189" s="199">
        <f t="shared" si="1123"/>
        <v>115024.92936449574</v>
      </c>
      <c r="KQ189" s="199">
        <f t="shared" si="882"/>
        <v>10000</v>
      </c>
      <c r="KR189" s="128">
        <f t="shared" si="758"/>
        <v>0</v>
      </c>
      <c r="KS189" s="408">
        <f t="shared" si="759"/>
        <v>0</v>
      </c>
      <c r="KT189" s="45">
        <v>128</v>
      </c>
      <c r="KU189" s="46">
        <f t="shared" si="883"/>
        <v>1124.49</v>
      </c>
      <c r="KV189" s="46">
        <f t="shared" si="760"/>
        <v>0</v>
      </c>
      <c r="KW189" s="128">
        <f t="shared" si="761"/>
        <v>1124.49</v>
      </c>
      <c r="KX189" s="46">
        <f t="shared" si="762"/>
        <v>192.88515871033761</v>
      </c>
      <c r="KY189" s="46">
        <f t="shared" si="763"/>
        <v>931.60484128966243</v>
      </c>
      <c r="KZ189" s="51">
        <f t="shared" si="764"/>
        <v>114799.4903849129</v>
      </c>
      <c r="LA189" s="153">
        <f t="shared" si="1124"/>
        <v>115024.92936449574</v>
      </c>
      <c r="LB189" s="58">
        <f t="shared" si="995"/>
        <v>930.59633333333579</v>
      </c>
      <c r="LC189" s="52">
        <f t="shared" si="766"/>
        <v>0</v>
      </c>
      <c r="LD189" s="51">
        <f t="shared" si="767"/>
        <v>930.59633333333579</v>
      </c>
      <c r="LE189" s="51">
        <f t="shared" si="768"/>
        <v>104226.78933333322</v>
      </c>
      <c r="LF189" s="51">
        <f t="shared" si="1125"/>
        <v>105198.03999999969</v>
      </c>
      <c r="LG189" s="128">
        <f t="shared" si="769"/>
        <v>10000</v>
      </c>
      <c r="LH189" s="204">
        <f t="shared" si="770"/>
        <v>0</v>
      </c>
      <c r="LI189" s="479">
        <f t="shared" si="771"/>
        <v>-930.59633333333579</v>
      </c>
      <c r="LJ189" s="46">
        <f t="shared" si="884"/>
        <v>-1124.49</v>
      </c>
      <c r="LK189" s="46">
        <f t="shared" si="885"/>
        <v>-1124.49</v>
      </c>
      <c r="LL189" s="48"/>
      <c r="LN189" s="45">
        <v>128</v>
      </c>
      <c r="LO189" s="46">
        <f t="shared" si="772"/>
        <v>1123.1238136873469</v>
      </c>
      <c r="LP189" s="46">
        <f t="shared" si="1095"/>
        <v>0</v>
      </c>
      <c r="LQ189" s="46">
        <f t="shared" si="773"/>
        <v>1123.1238136873469</v>
      </c>
      <c r="LR189" s="46">
        <f t="shared" si="774"/>
        <v>192.65120521246004</v>
      </c>
      <c r="LS189" s="46">
        <f t="shared" si="775"/>
        <v>930.4726084748869</v>
      </c>
      <c r="LT189" s="51">
        <f t="shared" si="776"/>
        <v>114660.25051900114</v>
      </c>
      <c r="LU189" s="199">
        <f t="shared" si="886"/>
        <v>10000</v>
      </c>
      <c r="LV189" s="58">
        <f t="shared" si="777"/>
        <v>933.33033333333128</v>
      </c>
      <c r="LW189" s="52">
        <f t="shared" si="1096"/>
        <v>0</v>
      </c>
      <c r="LX189" s="51">
        <f t="shared" si="778"/>
        <v>933.33033333333128</v>
      </c>
      <c r="LY189" s="51">
        <f t="shared" si="779"/>
        <v>104532.99733333294</v>
      </c>
      <c r="LZ189" s="46">
        <f t="shared" si="887"/>
        <v>0</v>
      </c>
      <c r="MA189" s="199">
        <f t="shared" si="888"/>
        <v>10000</v>
      </c>
      <c r="MB189" s="468">
        <f t="shared" si="780"/>
        <v>-933.33033333333128</v>
      </c>
      <c r="MC189" s="46">
        <f t="shared" si="781"/>
        <v>-1123.1238136873469</v>
      </c>
      <c r="MD189" s="46">
        <f t="shared" si="782"/>
        <v>-1123.1238136873469</v>
      </c>
      <c r="ME189" s="48"/>
      <c r="MG189" s="45">
        <v>128</v>
      </c>
      <c r="MH189" s="46">
        <f t="shared" si="783"/>
        <v>1076.608661999408</v>
      </c>
      <c r="MI189" s="46">
        <f t="shared" si="1097"/>
        <v>0</v>
      </c>
      <c r="MJ189" s="46">
        <f t="shared" si="784"/>
        <v>1076.608661999408</v>
      </c>
      <c r="MK189" s="46">
        <f t="shared" si="785"/>
        <v>184.67238762875988</v>
      </c>
      <c r="ML189" s="46">
        <f t="shared" si="786"/>
        <v>891.93627437064811</v>
      </c>
      <c r="MM189" s="51">
        <f t="shared" si="787"/>
        <v>109911.49630288528</v>
      </c>
      <c r="MN189" s="199">
        <f t="shared" si="889"/>
        <v>10000</v>
      </c>
      <c r="MO189" s="58">
        <f t="shared" si="788"/>
        <v>889.32945707741396</v>
      </c>
      <c r="MP189" s="52">
        <f t="shared" si="1098"/>
        <v>0</v>
      </c>
      <c r="MQ189" s="51">
        <f t="shared" si="789"/>
        <v>889.32945707741396</v>
      </c>
      <c r="MR189" s="57">
        <f t="shared" si="790"/>
        <v>99604.899494090903</v>
      </c>
      <c r="MS189" s="199">
        <f t="shared" si="890"/>
        <v>10000</v>
      </c>
      <c r="MT189" s="468">
        <f t="shared" si="891"/>
        <v>-889.32945707741396</v>
      </c>
      <c r="MU189" s="46">
        <f t="shared" si="791"/>
        <v>-1076.608661999408</v>
      </c>
      <c r="MV189" s="46">
        <f t="shared" si="792"/>
        <v>-1076.608661999408</v>
      </c>
      <c r="MW189" s="48"/>
      <c r="MY189" s="45">
        <v>128</v>
      </c>
      <c r="MZ189" s="46">
        <f t="shared" si="793"/>
        <v>1076.608661999408</v>
      </c>
      <c r="NA189" s="46">
        <f t="shared" si="1099"/>
        <v>0</v>
      </c>
      <c r="NB189" s="128">
        <f t="shared" si="794"/>
        <v>1076.608661999408</v>
      </c>
      <c r="NC189" s="46">
        <f t="shared" si="795"/>
        <v>184.67238762875988</v>
      </c>
      <c r="ND189" s="46">
        <f t="shared" si="796"/>
        <v>891.93627437064811</v>
      </c>
      <c r="NE189" s="51">
        <f t="shared" si="797"/>
        <v>109911.49630288528</v>
      </c>
      <c r="NF189" s="153">
        <f t="shared" si="892"/>
        <v>10000</v>
      </c>
      <c r="NG189" s="45">
        <v>128</v>
      </c>
      <c r="NH189" s="46">
        <f t="shared" si="798"/>
        <v>1076.6099999999999</v>
      </c>
      <c r="NI189" s="46">
        <f t="shared" si="1100"/>
        <v>0</v>
      </c>
      <c r="NJ189" s="128">
        <f t="shared" si="893"/>
        <v>1076.6099999999999</v>
      </c>
      <c r="NK189" s="46">
        <f t="shared" si="894"/>
        <v>184.6720541790767</v>
      </c>
      <c r="NL189" s="46">
        <f t="shared" si="799"/>
        <v>891.93794582092323</v>
      </c>
      <c r="NM189" s="51">
        <f t="shared" si="800"/>
        <v>109911.29456162509</v>
      </c>
      <c r="NN189" s="58">
        <f t="shared" si="801"/>
        <v>888.78037499999857</v>
      </c>
      <c r="NO189" s="52">
        <f t="shared" si="1101"/>
        <v>0</v>
      </c>
      <c r="NP189" s="51">
        <f t="shared" si="802"/>
        <v>888.78037499999857</v>
      </c>
      <c r="NQ189" s="57">
        <f t="shared" si="803"/>
        <v>99677.752000000153</v>
      </c>
      <c r="NR189" s="153">
        <f t="shared" si="895"/>
        <v>10000</v>
      </c>
      <c r="NS189" s="469">
        <f t="shared" si="804"/>
        <v>-888.78037499999857</v>
      </c>
      <c r="NT189" s="46">
        <f t="shared" si="805"/>
        <v>-1076.6099999999999</v>
      </c>
      <c r="NU189" s="46">
        <f t="shared" si="806"/>
        <v>-1076.6099999999999</v>
      </c>
      <c r="NV189" s="48"/>
      <c r="NX189" s="45">
        <v>128</v>
      </c>
      <c r="NY189" s="46">
        <f t="shared" si="807"/>
        <v>1076.6456011701148</v>
      </c>
      <c r="NZ189" s="46">
        <f t="shared" si="1102"/>
        <v>0</v>
      </c>
      <c r="OA189" s="46">
        <f t="shared" si="808"/>
        <v>1076.6456011701148</v>
      </c>
      <c r="OB189" s="46">
        <f t="shared" si="809"/>
        <v>184.6787238631708</v>
      </c>
      <c r="OC189" s="46">
        <f t="shared" si="810"/>
        <v>891.96687730694396</v>
      </c>
      <c r="OD189" s="51">
        <f t="shared" si="811"/>
        <v>109915.26744059553</v>
      </c>
      <c r="OE189" s="153">
        <f t="shared" si="1126"/>
        <v>109958.11605305961</v>
      </c>
      <c r="OF189" s="153">
        <f t="shared" si="896"/>
        <v>10000</v>
      </c>
      <c r="OG189" s="58">
        <f t="shared" si="812"/>
        <v>889.48383333333379</v>
      </c>
      <c r="OH189" s="241">
        <f t="shared" si="1127"/>
        <v>0</v>
      </c>
      <c r="OI189" s="51">
        <f t="shared" si="813"/>
        <v>889.48383333333379</v>
      </c>
      <c r="OJ189" s="51">
        <f t="shared" si="814"/>
        <v>99622.189333333285</v>
      </c>
      <c r="OK189" s="153">
        <f t="shared" si="1128"/>
        <v>99999.999999999389</v>
      </c>
      <c r="OL189" s="153">
        <f t="shared" si="897"/>
        <v>10000</v>
      </c>
      <c r="OM189" s="468">
        <f t="shared" si="898"/>
        <v>-889.48383333333379</v>
      </c>
      <c r="ON189" s="46">
        <f t="shared" si="899"/>
        <v>-1076.6456011701148</v>
      </c>
      <c r="OO189" s="46">
        <f t="shared" si="815"/>
        <v>-1076.6456011701148</v>
      </c>
      <c r="OP189" s="48"/>
      <c r="OR189" s="45">
        <v>128</v>
      </c>
      <c r="OS189" s="46">
        <f t="shared" si="816"/>
        <v>1076.765700416463</v>
      </c>
      <c r="OT189" s="46">
        <f t="shared" si="1103"/>
        <v>0</v>
      </c>
      <c r="OU189" s="128">
        <f t="shared" si="817"/>
        <v>1076.765700416463</v>
      </c>
      <c r="OV189" s="46">
        <f t="shared" si="818"/>
        <v>184.69932467696592</v>
      </c>
      <c r="OW189" s="46">
        <f t="shared" si="819"/>
        <v>892.06637573949706</v>
      </c>
      <c r="OX189" s="51">
        <f t="shared" si="820"/>
        <v>109927.52843044006</v>
      </c>
      <c r="OY189" s="51">
        <f t="shared" si="1129"/>
        <v>111370.32971933628</v>
      </c>
      <c r="OZ189" s="153">
        <f t="shared" si="900"/>
        <v>10000</v>
      </c>
      <c r="PA189" s="45">
        <v>128</v>
      </c>
      <c r="PB189" s="46">
        <f t="shared" si="821"/>
        <v>1076.765700416463</v>
      </c>
      <c r="PC189" s="46">
        <f t="shared" si="1130"/>
        <v>0</v>
      </c>
      <c r="PD189" s="128">
        <f t="shared" si="822"/>
        <v>1076.765700416463</v>
      </c>
      <c r="PE189" s="46">
        <f t="shared" si="823"/>
        <v>184.69932467696592</v>
      </c>
      <c r="PF189" s="46">
        <f t="shared" si="824"/>
        <v>892.06637573949706</v>
      </c>
      <c r="PG189" s="51">
        <f t="shared" si="825"/>
        <v>109927.52843044006</v>
      </c>
      <c r="PH189" s="57">
        <f t="shared" si="1131"/>
        <v>111370.01038502509</v>
      </c>
      <c r="PI189" s="688">
        <f t="shared" si="826"/>
        <v>889.6533333333341</v>
      </c>
      <c r="PJ189" s="52">
        <f t="shared" si="1132"/>
        <v>0</v>
      </c>
      <c r="PK189" s="51">
        <f t="shared" si="827"/>
        <v>889.6533333333341</v>
      </c>
      <c r="PL189" s="57">
        <f t="shared" si="828"/>
        <v>99641.173333333616</v>
      </c>
      <c r="PM189" s="57">
        <f t="shared" si="1133"/>
        <v>101581.00000000006</v>
      </c>
      <c r="PN189" s="153">
        <f t="shared" si="901"/>
        <v>10000</v>
      </c>
      <c r="PO189" s="469">
        <f t="shared" si="829"/>
        <v>-889.6533333333341</v>
      </c>
      <c r="PP189" s="46">
        <f t="shared" si="830"/>
        <v>-1076.765700416463</v>
      </c>
      <c r="PQ189" s="46">
        <f t="shared" si="831"/>
        <v>-1076.765700416463</v>
      </c>
      <c r="PR189" s="48"/>
    </row>
    <row r="190" spans="2:434" hidden="1" x14ac:dyDescent="0.3">
      <c r="B190" s="45">
        <v>129</v>
      </c>
      <c r="C190" s="46">
        <f t="shared" si="1104"/>
        <v>1111.77</v>
      </c>
      <c r="D190" s="46">
        <f t="shared" ref="D190:D253" si="1136">IF(AND($H$7="Oui",B190&gt;$I$7),0,IF(B190&gt;$B$7,0,(TRUNC($C$7*$E$27*$L$7/12,2))+(TRUNC($C$7*$F$27*$M$7/12,2))))</f>
        <v>100</v>
      </c>
      <c r="E190" s="46">
        <f t="shared" ref="E190:E253" si="1137">IF(AND($H$7="Oui",B190=$I$7),ROUND(H189+F190,2),IF(AND($H$7="Oui",B190&gt;$I$7),0,IF(B190&gt;$B$7,0,IF(B190=$B$7,ROUND((G190+F190),2),ROUND(-PMT($D$7/12,$B$7,$C$7,0,0),2)))))</f>
        <v>1011.77</v>
      </c>
      <c r="F190" s="46">
        <f t="shared" ref="F190:F253" si="1138">H189*$D$7/12</f>
        <v>172.15211914006974</v>
      </c>
      <c r="G190" s="46">
        <f t="shared" ref="G190:G253" si="1139">IF(AND($H$7="Oui",B190&gt;$I$7),0,IF(B190&gt;$B$7,0,IF(B190=$B$7,H189,E190-F190)))</f>
        <v>839.61788085993021</v>
      </c>
      <c r="H190" s="51">
        <f t="shared" ref="H190:H253" si="1140">IF(B190&gt;$B$7,0,IF(AND($H$7="Oui",B190&gt;$I$7),0,H189-G190))</f>
        <v>102451.6536031819</v>
      </c>
      <c r="I190" s="58">
        <f t="shared" ref="I190:I240" si="1141">IF(B190&gt;$B$7,0,K190+J190)</f>
        <v>933.33333333333337</v>
      </c>
      <c r="J190" s="52">
        <f t="shared" ref="J190:J253" si="1142">IF(AND($H$7="Oui",B190&gt;$I$7),0,IF(B190&gt;$B$7,0,(TRUNC($C$7*$E$27/12,2))+(TRUNC($C$7*$F$27/12,2))))</f>
        <v>100</v>
      </c>
      <c r="K190" s="51">
        <f t="shared" ref="K190:K253" si="1143">IF(B190&gt;$B$7,0,IF(AND(B190&gt;$I$7,$H$7="Oui"),0,IF(AND($H$7="Oui",B190=$I$7),L189,$L$61/$B$7)))</f>
        <v>833.33333333333337</v>
      </c>
      <c r="L190" s="57">
        <f t="shared" ref="L190:L253" si="1144">IF(B190&gt;$B$7,0,IF(AND($H$7="Oui",B190&gt;$I$7),0,L189-K190))</f>
        <v>92499.999999999432</v>
      </c>
      <c r="M190" s="468">
        <f t="shared" si="832"/>
        <v>-933.33333333333337</v>
      </c>
      <c r="N190" s="46">
        <f t="shared" si="833"/>
        <v>-1111.77</v>
      </c>
      <c r="O190" s="47"/>
      <c r="P190" s="46">
        <f t="shared" si="834"/>
        <v>-1011.77</v>
      </c>
      <c r="Q190" s="48"/>
      <c r="R190" s="29"/>
      <c r="S190" s="29"/>
      <c r="T190" s="45">
        <v>129</v>
      </c>
      <c r="U190" s="46">
        <f t="shared" ref="U190:U253" si="1145">IF(T190&gt;$B$7,0,IF(AND($H$7="Oui",T190&gt;$I$7),0,ROUND(W190+V190,2)))</f>
        <v>1108.25</v>
      </c>
      <c r="V190" s="46">
        <f t="shared" ref="V190:V253" si="1146">IF(AND($H$7="Oui",T190&gt;$I$7),0,IF(T190&gt;$B$7,0,(TRUNC(Z189*$G$27*$L$7/12,2))+(TRUNC(Z189*$H$27*$M$7/12,2))))</f>
        <v>96.48</v>
      </c>
      <c r="W190" s="46">
        <f t="shared" si="835"/>
        <v>1011.77</v>
      </c>
      <c r="X190" s="46">
        <f t="shared" ref="X190:X253" si="1147">Z189*$D$7/12</f>
        <v>172.15211914006974</v>
      </c>
      <c r="Y190" s="46">
        <f t="shared" ref="Y190:Y253" si="1148">IF(AND($H$7="Oui",T190&gt;$I$7),0,IF(T190&gt;$B$7,0,IF(T190=$B$7,Z189,W190-X190)))</f>
        <v>839.61788085993021</v>
      </c>
      <c r="Z190" s="51">
        <f t="shared" ref="Z190:Z253" si="1149">IF(T190&gt;$B$7,0,IF(AND($H$7="Oui",T190&gt;$I$7),0,Z189-Y190))</f>
        <v>102451.6536031819</v>
      </c>
      <c r="AA190" s="58">
        <f t="shared" ref="AA190:AA253" si="1150">IF(T190&gt;$B$7,0,AC190+AB190)</f>
        <v>920.51333333333332</v>
      </c>
      <c r="AB190" s="52">
        <f t="shared" ref="AB190:AB253" si="1151">IF(AND($H$7="Oui",T190&gt;$I$7),0,IF(T190&gt;$B$7,0,(TRUNC(AD189*$G$27/12,2))+(TRUNC(AD189*$H$27/12,2))))</f>
        <v>87.18</v>
      </c>
      <c r="AC190" s="51">
        <f t="shared" ref="AC190:AC253" si="1152">IF(T190&gt;$B$7,0,IF(AND(T190&gt;$I$7,$H$7="Oui"),0,IF(AND($H$7="Oui",T190=$I$7),AD189,$L$61/$B$7)))</f>
        <v>833.33333333333337</v>
      </c>
      <c r="AD190" s="57">
        <f t="shared" ref="AD190:AD253" si="1153">IF(T190&gt;$B$7,0,IF(AND($H$7="Oui",T190&gt;$I$7),0,AD189-AC190))</f>
        <v>92499.999999999432</v>
      </c>
      <c r="AE190" s="468">
        <f t="shared" si="836"/>
        <v>-920.51333333333332</v>
      </c>
      <c r="AF190" s="46">
        <f t="shared" ref="AF190:AF253" si="1154">-U190</f>
        <v>-1108.25</v>
      </c>
      <c r="AG190" s="47"/>
      <c r="AH190" s="46">
        <f t="shared" si="837"/>
        <v>-1011.77</v>
      </c>
      <c r="AI190" s="48"/>
      <c r="AJ190" s="29"/>
      <c r="AK190" s="45">
        <v>129</v>
      </c>
      <c r="AL190" s="46">
        <f t="shared" ref="AL190:AL253" si="1155">IF(AND($H$7="Oui",AK190&gt;$I$7),0,IF(AND($H$7="Oui",AK190=$I$7),AP190+AO190,IF(AK190&gt;$B$7,0,IF(AK190=$B$7,AP190+AO190,ROUND(-PMT(($D$7+$AO$60)/12,$B$7,$C$7,0,0),2)))))</f>
        <v>1117.72</v>
      </c>
      <c r="AM190" s="46"/>
      <c r="AN190" s="46"/>
      <c r="AO190" s="46">
        <f t="shared" ref="AO190:AO253" si="1156">IF(AK190&gt;$B$7,0,(TRUNC(AW189*$I$27*$L$7/12,2))+(TRUNC(AW189*$J$27*$M$7/12,2)))</f>
        <v>98.24</v>
      </c>
      <c r="AP190" s="128">
        <f t="shared" ref="AP190:AP253" si="1157">IF(AND($H$7="Oui",AK190&gt;$I$7),0,IF(AND($H$7="Oui",AK190=$I$7),AT190+AS190,IF(AK190&gt;$B$7,0,IF(AK190=$B$7,AT190+AS190,ROUND(AL190-AO190,2)))))</f>
        <v>1019.48</v>
      </c>
      <c r="AQ190" s="128"/>
      <c r="AR190" s="128"/>
      <c r="AS190" s="46">
        <f t="shared" ref="AS190:AS253" si="1158">IF(AK190&gt;$B$7,0,AW189*$D$7/12)</f>
        <v>181.08903542328574</v>
      </c>
      <c r="AT190" s="46">
        <f t="shared" ref="AT190:AT253" si="1159">IF(AND($H$7="Oui",AK190&gt;$I$7),0,IF(AND($H$7="Oui",AK190=$I$7),AW189,IF(AK190&gt;$B$7,0,IF(AK190=$B$7,AW189,AP190-AS190))))</f>
        <v>838.39096457671428</v>
      </c>
      <c r="AU190" s="51"/>
      <c r="AV190" s="51"/>
      <c r="AW190" s="51">
        <f t="shared" ref="AW190:AW253" si="1160">IF(AND($H$7="Oui",AK190&gt;$I$7),0,IF(AK190&gt;$B$7,0,AW189-AT190))</f>
        <v>107815.03028939474</v>
      </c>
      <c r="AX190" s="58">
        <f t="shared" ref="AX190:AX253" si="1161">IF(AND($H$7="Oui",AK190=$I$7),BB190+BA190,IF(AND($H$7="Oui",AK190&gt;$I$7),0,IF(AK190&gt;$B$7,0,$AX$60)))</f>
        <v>927.38215694565588</v>
      </c>
      <c r="AY190" s="52"/>
      <c r="AZ190" s="52"/>
      <c r="BA190" s="52">
        <f t="shared" ref="BA190:BA253" si="1162">IF(AND($H$7="Oui",AK190&gt;$I$7),0,IF(AK190&gt;$B$7,0,(TRUNC(BE189*$I$27/12,2))+(TRUNC(BE189*$J$27/12,2))))</f>
        <v>89.26</v>
      </c>
      <c r="BB190" s="51">
        <f t="shared" ref="BB190:BB253" si="1163">IF(AK190&gt;$B$7,0,IF(AND(AK190&gt;$I$7,$H$7="Oui"),0,IF(AND($H$7="Oui",AK190=$I$7),BE189,AX190-BA190)))</f>
        <v>838.12215694565589</v>
      </c>
      <c r="BC190" s="51"/>
      <c r="BD190" s="51"/>
      <c r="BE190" s="57">
        <f t="shared" ref="BE190:BE253" si="1164">IF(AK190&gt;$B$7,0,IF(AND($H$7="Oui",AK190&gt;$I$7),0,BE189-BB190))</f>
        <v>97901.401754010352</v>
      </c>
      <c r="BF190" s="468">
        <f t="shared" ref="BF190:BF253" si="1165">IF(AK190&lt;&gt;$B$7,-AX190,IF(BE190&gt;0,-(AX190+BE190),-(AX190+BE190)))</f>
        <v>-927.38215694565588</v>
      </c>
      <c r="BG190" s="46">
        <f t="shared" ref="BG190:BG253" si="1166">-AL190</f>
        <v>-1117.72</v>
      </c>
      <c r="BH190" s="46">
        <f t="shared" ref="BH190:BH253" si="1167">-AP190</f>
        <v>-1019.48</v>
      </c>
      <c r="BI190" s="48"/>
      <c r="BK190" s="45">
        <v>129</v>
      </c>
      <c r="BL190" s="46">
        <f t="shared" si="838"/>
        <v>1110.29</v>
      </c>
      <c r="BM190" s="128">
        <f t="shared" si="839"/>
        <v>98.52</v>
      </c>
      <c r="BN190" s="46">
        <f t="shared" si="840"/>
        <v>1011.77</v>
      </c>
      <c r="BO190" s="46">
        <f t="shared" ref="BO190:BO253" si="1168">BQ189*$D$7/12</f>
        <v>172.15211914006974</v>
      </c>
      <c r="BP190" s="46">
        <f t="shared" ref="BP190:BP253" si="1169">IF(AND($H$7="Oui",BK190&gt;$I$7),0,IF(BK190&gt;$B$7,0,IF(BK190=$B$7,BQ189,BN190-BO190)))</f>
        <v>839.61788085993021</v>
      </c>
      <c r="BQ190" s="51">
        <f t="shared" ref="BQ190:BQ253" si="1170">IF(BK190&gt;$B$7,0,IF(AND($H$7="Oui",BK190&gt;$I$7),0,BQ189-BP190))</f>
        <v>102451.6536031819</v>
      </c>
      <c r="BR190" s="153">
        <f t="shared" si="1134"/>
        <v>109958.11605305961</v>
      </c>
      <c r="BS190" s="58">
        <f t="shared" ref="BS190:BS240" si="1171">IF(BK190&gt;$B$7,0,BU190+BT190)</f>
        <v>922.91333333333341</v>
      </c>
      <c r="BT190" s="52">
        <f t="shared" si="841"/>
        <v>89.58</v>
      </c>
      <c r="BU190" s="51">
        <f t="shared" ref="BU190:BU253" si="1172">IF(BK190&gt;$B$7,0,IF(AND(BK190&gt;$I$7,$H$7="Oui"),0,IF(AND($H$7="Oui",BK190=$I$7),BV189,$L$61/$B$7)))</f>
        <v>833.33333333333337</v>
      </c>
      <c r="BV190" s="51">
        <f t="shared" ref="BV190:BV253" si="1173">IF(BK190&gt;$B$7,0,IF(AND($H$7="Oui",BK190&gt;$I$7),0,BV189-BU190))</f>
        <v>92499.999999999432</v>
      </c>
      <c r="BW190" s="153">
        <f t="shared" si="1105"/>
        <v>99999.999999999389</v>
      </c>
      <c r="BX190" s="468">
        <f t="shared" si="842"/>
        <v>-922.91333333333341</v>
      </c>
      <c r="BY190" s="46">
        <f t="shared" si="843"/>
        <v>-1110.29</v>
      </c>
      <c r="BZ190" s="46">
        <f t="shared" ref="BZ190:BZ253" si="1174">-BN190</f>
        <v>-1011.77</v>
      </c>
      <c r="CA190" s="48"/>
      <c r="CB190" s="29"/>
      <c r="CC190" s="45">
        <v>129</v>
      </c>
      <c r="CD190" s="128">
        <f t="shared" ref="CD190:CD253" si="1175">IF(AND($H$7="Oui",CC190=$I$7),CF190+CE190,IF(AND($H$7="Oui",CC190&gt;$I$7),0,IF(CC190&gt;$B$7,0,IF($F$10="Paliers",ROUND(-PMT(($D$7+$CE$60)/12,$B$7-CC189,CI189,0,0),2),IF(AND($H$7="Oui",CC190=$I$7),CI189+CG190+CE190,IF(AND($H$7="Oui",CC190&gt;$I$7),0,IF(CC190&gt;$B$7,0,ROUND($CD$60,2))))))))</f>
        <v>1117.6300000000001</v>
      </c>
      <c r="CE190" s="46">
        <f t="shared" si="844"/>
        <v>100.26</v>
      </c>
      <c r="CF190" s="128">
        <f t="shared" ref="CF190:CF253" si="1176">IF(AND($H$7="Oui",CC190=$I$7),CH190+CG190,IF($F$10="Paliers",CD190-CE190,IF(AND($H$7="Oui",CC190&gt;$I$7),0,IF(CC190&gt;$B$7,0,ROUND(CD190-CE190,2)))))</f>
        <v>1017.37</v>
      </c>
      <c r="CG190" s="46">
        <f t="shared" si="845"/>
        <v>180.63495916978971</v>
      </c>
      <c r="CH190" s="46">
        <f t="shared" ref="CH190:CH240" si="1177">IF(AND($H$7="Oui",CC190=$I$7),CI189,IF(AND($H$7="Oui",CC190&gt;$I$7),0,IF(CC190&gt;$B$7,0,CF190-CG190)))</f>
        <v>836.73504083021032</v>
      </c>
      <c r="CI190" s="51">
        <f t="shared" ref="CI190:CI253" si="1178">IF(AND($H$7="Oui",CC190&gt;$I$7),0,IF(CC190&gt;$B$7,0,CI189-CH190))</f>
        <v>107544.24046104362</v>
      </c>
      <c r="CJ190" s="199">
        <f t="shared" si="1106"/>
        <v>115024.92936449574</v>
      </c>
      <c r="CK190" s="153">
        <f t="shared" si="846"/>
        <v>10000</v>
      </c>
      <c r="CL190" s="45">
        <v>129</v>
      </c>
      <c r="CM190" s="46">
        <f t="shared" si="847"/>
        <v>1117.6300000000001</v>
      </c>
      <c r="CN190" s="128">
        <f t="shared" ref="CN190:CN253" si="1179">IF(AND($H$7="Oui",CL190&gt;$I$7),0,IF(CL190&gt;$B$7,0,(TRUNC(CS190*$M$27*$L$7/12,2))+(TRUNC(CS190*$N$27*$M$7/12,2))))</f>
        <v>100.26</v>
      </c>
      <c r="CO190" s="128">
        <f t="shared" ref="CO190:CO241" si="1180">IF(AND($H$7="Oui",CL190&gt;$I$7),0,IF(AND($H$7="Oui",CL190=$I$7),CQ190+CP190,IF(CL190&gt;$B$7,0,IF(CL190=$B$7,CQ190+CP190,ROUND(CM190-CN190,2)))))</f>
        <v>1017.37</v>
      </c>
      <c r="CP190" s="46">
        <f t="shared" ref="CP190:CP253" si="1181">IF(CL190&gt;$B$7,0,CR189*$D$7/12)</f>
        <v>180.63495916978971</v>
      </c>
      <c r="CQ190" s="46">
        <f t="shared" ref="CQ190:CQ241" si="1182">IF(AND($H$7="Oui",CL190&gt;$I$7),0,IF(AND($H$7="Oui",CL190=$I$7),CR189,IF(CL190&gt;$B$7,0,IF(CL190=$B$7,CR189,CO190-CP190))))</f>
        <v>836.73504083021032</v>
      </c>
      <c r="CR190" s="51">
        <f t="shared" ref="CR190:CR253" si="1183">IF(AND($H$7="Oui",CL190&gt;$I$7),0,IF(CL190&gt;$B$7,0,CR189-CQ190))</f>
        <v>107544.24046104362</v>
      </c>
      <c r="CS190" s="153">
        <f t="shared" si="1107"/>
        <v>115024.92936449574</v>
      </c>
      <c r="CT190" s="58">
        <f t="shared" ref="CT190:CT253" si="1184">IF(AND($H$7="Oui",CL190=$I$7),CV190+CU190,IF(CC190&gt;$B$7,0,IF(AND($H$7="Oui",CL190&gt;$I$7),0,$CT$60)))</f>
        <v>927.86033333333398</v>
      </c>
      <c r="CU190" s="52">
        <f t="shared" si="848"/>
        <v>91.68</v>
      </c>
      <c r="CV190" s="51">
        <f t="shared" si="849"/>
        <v>836.18033333333392</v>
      </c>
      <c r="CW190" s="51">
        <f t="shared" ref="CW190:CW253" si="1185">IF(CL190&gt;$B$7,0,IF(AND($H$7="Oui",CL190&gt;$I$7),0,CW189-CV190))</f>
        <v>97672.416999999652</v>
      </c>
      <c r="CX190" s="57">
        <f t="shared" si="1108"/>
        <v>105198.03999999969</v>
      </c>
      <c r="CY190" s="153">
        <f t="shared" si="850"/>
        <v>10000</v>
      </c>
      <c r="CZ190" s="479">
        <f t="shared" ref="CZ190:CZ253" si="1186">IF(CL190&lt;&gt;$B$7,-CT190,IF(CY190&gt;0,-(CT190+CY190),-(CT190+CY190)))</f>
        <v>-927.86033333333398</v>
      </c>
      <c r="DA190" s="46">
        <f t="shared" si="851"/>
        <v>-1117.6300000000001</v>
      </c>
      <c r="DB190" s="46">
        <f t="shared" si="852"/>
        <v>-1017.37</v>
      </c>
      <c r="DC190" s="48"/>
      <c r="DE190" s="45">
        <v>129</v>
      </c>
      <c r="DF190" s="46">
        <f t="shared" ref="DF190:DF253" si="1187">IF(DE190&gt;$B$7,0,ROUND(DH190+DG190,2))</f>
        <v>1116.76</v>
      </c>
      <c r="DG190" s="46">
        <f t="shared" si="1109"/>
        <v>104.99</v>
      </c>
      <c r="DH190" s="46">
        <f t="shared" ref="DH190:DH253" si="1188">IF(AND($H$7="Oui",DE190=$I$7),ROUND(DK189+DI190,2),IF(AND($H$7="Oui",DE190&gt;$I$7),0,IF(DE190&gt;$B$7,0,IF(DE190=$B$7,ROUND((DJ190+DI190),2),ROUND(-PMT($D$7/12,$B$7,$C$7,0,0),2)))))</f>
        <v>1011.77</v>
      </c>
      <c r="DI190" s="46">
        <f t="shared" ref="DI190:DI253" si="1189">DK189*$D$7/12</f>
        <v>172.15211914006974</v>
      </c>
      <c r="DJ190" s="46">
        <f t="shared" ref="DJ190:DJ253" si="1190">IF(AND($H$7="Oui",DE190&gt;$I$7),0,IF(DE190&gt;$B$7,0,IF(DE190=$B$7,DK189,DH190-DI190)))</f>
        <v>839.61788085993021</v>
      </c>
      <c r="DK190" s="51">
        <f t="shared" ref="DK190:DK253" si="1191">IF(DE190&gt;$B$7,0,IF(AND($H$7="Oui",DE190&gt;$I$7),0,DK189-DJ190))</f>
        <v>102451.6536031819</v>
      </c>
      <c r="DL190" s="58">
        <f t="shared" ref="DL190:DL240" si="1192">IF(DE190&gt;$B$7,0,DN190+DM190)</f>
        <v>938.32333333333338</v>
      </c>
      <c r="DM190" s="52">
        <f t="shared" si="1110"/>
        <v>104.99</v>
      </c>
      <c r="DN190" s="51">
        <f t="shared" ref="DN190:DN253" si="1193">IF(DE190&gt;$B$7,0,IF(AND(DE190&gt;$I$7,$H$7="Oui"),0,IF(AND($H$7="Oui",DE190=$I$7),DO189,$L$61/$B$7)))</f>
        <v>833.33333333333337</v>
      </c>
      <c r="DO190" s="57">
        <f t="shared" ref="DO190:DO253" si="1194">IF(DE190&gt;$B$7,0,IF(AND($H$7="Oui",DE190&gt;$I$7),0,DO189-DN190))</f>
        <v>92499.999999999432</v>
      </c>
      <c r="DP190" s="468">
        <f t="shared" si="853"/>
        <v>-938.32333333333338</v>
      </c>
      <c r="DQ190" s="46">
        <f t="shared" si="854"/>
        <v>-1116.76</v>
      </c>
      <c r="DR190" s="47"/>
      <c r="DS190" s="46">
        <f t="shared" si="855"/>
        <v>-1011.77</v>
      </c>
      <c r="DT190" s="48"/>
      <c r="DU190" s="29"/>
      <c r="DV190" s="45">
        <v>129</v>
      </c>
      <c r="DW190" s="46">
        <f t="shared" si="856"/>
        <v>1065.99</v>
      </c>
      <c r="DX190" s="46">
        <f t="shared" si="1111"/>
        <v>54.22</v>
      </c>
      <c r="DY190" s="46">
        <f t="shared" si="857"/>
        <v>1011.77</v>
      </c>
      <c r="DZ190" s="46">
        <f t="shared" ref="DZ190:DZ253" si="1195">EB189*$D$7/12</f>
        <v>172.15211914006974</v>
      </c>
      <c r="EA190" s="46">
        <f t="shared" ref="EA190:EA253" si="1196">IF(AND($H$7="Oui",DV190&gt;$I$7),0,IF(DV190&gt;$B$7,0,IF(DV190=$B$7,EB189,DY190-DZ190)))</f>
        <v>839.61788085993021</v>
      </c>
      <c r="EB190" s="51">
        <f t="shared" ref="EB190:EB253" si="1197">IF(DV190&gt;$B$7,0,IF(AND($H$7="Oui",DV190&gt;$I$7),0,EB189-EA190))</f>
        <v>102451.6536031819</v>
      </c>
      <c r="EC190" s="58">
        <f t="shared" ref="EC190:EC240" si="1198">IF(DV190&gt;$B$7,0,EE190+ED190)</f>
        <v>882.32333333333338</v>
      </c>
      <c r="ED190" s="52">
        <f t="shared" si="1112"/>
        <v>48.989999999999995</v>
      </c>
      <c r="EE190" s="51">
        <f t="shared" ref="EE190:EE253" si="1199">IF(DV190&gt;$B$7,0,IF(AND(DV190&gt;$I$7,$H$7="Oui"),0,IF(AND($H$7="Oui",DV190=$I$7),EF189,$L$61/$B$7)))</f>
        <v>833.33333333333337</v>
      </c>
      <c r="EF190" s="57">
        <f t="shared" ref="EF190:EF253" si="1200">IF(DV190&gt;$B$7,0,IF(AND($H$7="Oui",DV190&gt;$I$7),0,EF189-EE190))</f>
        <v>92499.999999999432</v>
      </c>
      <c r="EG190" s="468">
        <f t="shared" si="858"/>
        <v>-882.32333333333338</v>
      </c>
      <c r="EH190" s="46">
        <f t="shared" si="859"/>
        <v>-1065.99</v>
      </c>
      <c r="EI190" s="47"/>
      <c r="EJ190" s="46">
        <f t="shared" si="860"/>
        <v>-1011.77</v>
      </c>
      <c r="EK190" s="48"/>
      <c r="EL190" s="29"/>
      <c r="EM190" s="45">
        <v>129</v>
      </c>
      <c r="EN190" s="46">
        <f t="shared" si="1089"/>
        <v>1058.0868689014749</v>
      </c>
      <c r="EO190" s="46">
        <f t="shared" si="1113"/>
        <v>55.05</v>
      </c>
      <c r="EP190" s="128">
        <f t="shared" ref="EP190:EP240" si="1201">IF(AND($H$7="Oui",EM190=$I$7),ES189+EQ190,EN190-EO190)</f>
        <v>1003.0368689014749</v>
      </c>
      <c r="EQ190" s="46">
        <f t="shared" ref="EQ190:EQ253" si="1202">IF(EM190&gt;$B$7,0,ES189*$D$7/12)</f>
        <v>174.79006161423445</v>
      </c>
      <c r="ER190" s="46">
        <f t="shared" ref="ER190:ER253" si="1203">IF(AND($H$7="Oui",EM190&gt;$I$7),0,IF(AND($H$7="Oui",EM190=$I$7),ES189,IF(EM190&gt;$B$7,0,EP190-EQ190)))</f>
        <v>828.24680728724047</v>
      </c>
      <c r="ES190" s="51">
        <f t="shared" ref="ES190:ES253" si="1204">IF(AND($H$7="Oui",EM190&gt;$I$7),0,IF(EM190&gt;$B$7,0,ES189-ER190))</f>
        <v>104045.79016125343</v>
      </c>
      <c r="ET190" s="153">
        <f t="shared" si="861"/>
        <v>10000</v>
      </c>
      <c r="EU190" s="45">
        <v>129</v>
      </c>
      <c r="EV190" s="46">
        <f t="shared" ref="EV190:EV240" si="1205">IF(AND($H$7="Oui",EU190=$I$7),EX190+EW190,ROUND(IF(EU190=$B$7,EX190+EW190,EN190),2))</f>
        <v>1058.0899999999999</v>
      </c>
      <c r="EW190" s="46">
        <f t="shared" si="1114"/>
        <v>55.05</v>
      </c>
      <c r="EX190" s="128">
        <f t="shared" ref="EX190:EX253" si="1206">IF(AND($H$7="Oui",EU190&gt;$I$7),0,IF(AND($H$7="Oui",EU190=$I$7),EZ190+EY190,IF(EU190&gt;$B$7,0,IF(EU190=$B$7,EZ190+EY190,ROUND(EV190-EW190,2)))))</f>
        <v>1003.04</v>
      </c>
      <c r="EY190" s="46">
        <f t="shared" ref="EY190:EY253" si="1207">IF(EU190&gt;$B$7,0,FA189*$D$7/12)</f>
        <v>174.78929937926944</v>
      </c>
      <c r="EZ190" s="46">
        <f t="shared" ref="EZ190:EZ253" si="1208">IF(AND($H$7="Oui",EU190&gt;$I$7),0,IF(AND($H$7="Oui",EU190=$I$7),FA189,IF(EU190&gt;$B$7,0,IF(EU190=$B$7,FA189,EX190-EY190))))</f>
        <v>828.25070062073053</v>
      </c>
      <c r="FA190" s="51">
        <f t="shared" ref="FA190:FA253" si="1209">IF(AND($H$7="Oui",EU190&gt;$I$7),0,IF(EU190&gt;$B$7,0,FA189-EZ190))</f>
        <v>104045.32892694093</v>
      </c>
      <c r="FB190" s="58">
        <f t="shared" ref="FB190:FB253" si="1210">IF(AND($H$7="Oui",EU190&gt;$I$7),0,IF(AND($H$7="Oui",EU190=$I$7),FD190+FC190,IF(EU190&gt;$B$7,0,$FB$60)))</f>
        <v>874.86920833333363</v>
      </c>
      <c r="FC190" s="52">
        <f t="shared" si="1115"/>
        <v>49.89</v>
      </c>
      <c r="FD190" s="51">
        <f t="shared" si="862"/>
        <v>824.97920833333364</v>
      </c>
      <c r="FE190" s="57">
        <f t="shared" ref="FE190:FE253" si="1211">IF(EU190&gt;$B$7,0,IF(AND($H$7="Oui",EU190&gt;$I$7),0,FE189-FD190))</f>
        <v>94213.812124999851</v>
      </c>
      <c r="FF190" s="153">
        <f t="shared" si="863"/>
        <v>10000</v>
      </c>
      <c r="FG190" s="469">
        <f t="shared" ref="FG190:FG253" si="1212">IF(EU190&lt;&gt;$B$7,-FB190,IF(FF190&gt;0,-(FB190+FF190),-(FB190+FF190)))</f>
        <v>-874.86920833333363</v>
      </c>
      <c r="FH190" s="46">
        <f t="shared" ref="FH190:FH253" si="1213">-EV190</f>
        <v>-1058.0899999999999</v>
      </c>
      <c r="FI190" s="46">
        <f t="shared" ref="FI190:FI253" si="1214">-EX190</f>
        <v>-1003.04</v>
      </c>
      <c r="FJ190" s="48"/>
      <c r="FL190" s="45">
        <v>129</v>
      </c>
      <c r="FM190" s="46">
        <f t="shared" si="864"/>
        <v>1069.49</v>
      </c>
      <c r="FN190" s="46">
        <f t="shared" si="1090"/>
        <v>57.72</v>
      </c>
      <c r="FO190" s="46">
        <f t="shared" si="865"/>
        <v>1011.77</v>
      </c>
      <c r="FP190" s="46">
        <f t="shared" ref="FP190:FP253" si="1215">FR189*$D$7/12</f>
        <v>172.15211914006974</v>
      </c>
      <c r="FQ190" s="46">
        <f t="shared" ref="FQ190:FQ253" si="1216">IF(AND($H$7="Oui",FL190&gt;$I$7),0,IF(FL190&gt;$B$7,0,IF(FL190=$B$7,FR189,FO190-FP190)))</f>
        <v>839.61788085993021</v>
      </c>
      <c r="FR190" s="51">
        <f t="shared" ref="FR190:FR253" si="1217">IF(FL190&gt;$B$7,0,IF(AND($H$7="Oui",FL190&gt;$I$7),0,FR189-FQ190))</f>
        <v>102451.6536031819</v>
      </c>
      <c r="FS190" s="153">
        <f t="shared" si="1116"/>
        <v>109958.11605305961</v>
      </c>
      <c r="FT190" s="58">
        <f t="shared" ref="FT190:FT240" si="1218">IF(FL190&gt;$B$7,0,FV190+FU190)</f>
        <v>885.82333333333338</v>
      </c>
      <c r="FU190" s="241">
        <f t="shared" si="1091"/>
        <v>52.489999999999995</v>
      </c>
      <c r="FV190" s="51">
        <f t="shared" ref="FV190:FV253" si="1219">IF(FL190&gt;$B$7,0,IF(AND(FL190&gt;$I$7,$H$7="Oui"),0,IF(AND($H$7="Oui",FL190=$I$7),FW189,$L$61/$B$7)))</f>
        <v>833.33333333333337</v>
      </c>
      <c r="FW190" s="51">
        <f t="shared" ref="FW190:FW253" si="1220">IF(FL190&gt;$B$7,0,IF(AND($H$7="Oui",FL190&gt;$I$7),0,FW189-FV190))</f>
        <v>92499.999999999432</v>
      </c>
      <c r="FX190" s="153">
        <f t="shared" si="1117"/>
        <v>99999.999999999389</v>
      </c>
      <c r="FY190" s="468">
        <f t="shared" si="866"/>
        <v>-885.82333333333338</v>
      </c>
      <c r="FZ190" s="46">
        <f t="shared" si="867"/>
        <v>-1069.49</v>
      </c>
      <c r="GA190" s="46">
        <f t="shared" ref="GA190:GA253" si="1221">-FO190</f>
        <v>-1011.77</v>
      </c>
      <c r="GB190" s="48"/>
      <c r="GD190" s="45">
        <v>129</v>
      </c>
      <c r="GE190" s="46">
        <f t="shared" si="1092"/>
        <v>1060.0875939185617</v>
      </c>
      <c r="GF190" s="128">
        <f t="shared" si="1118"/>
        <v>58.46</v>
      </c>
      <c r="GG190" s="128">
        <f t="shared" si="1042"/>
        <v>1001.6275939185616</v>
      </c>
      <c r="GH190" s="46">
        <f t="shared" ref="GH190:GH240" si="1222">IF(GD190&gt;$B$7,0,GJ189*$D$7/12)</f>
        <v>174.67339835589505</v>
      </c>
      <c r="GI190" s="46">
        <f t="shared" ref="GI190:GI253" si="1223">IF(AND($H$7="Oui",GD190&gt;$I$7),0,IF(AND($H$7="Oui",GD190=$I$7),GJ189,IF(GD190&gt;$B$7,0,GG190-GH190)))</f>
        <v>826.95419556266654</v>
      </c>
      <c r="GJ190" s="51">
        <f t="shared" ref="GJ190:GJ253" si="1224">IF(AND($H$7="Oui",GD190&gt;$I$7),0,IF(GD190&gt;$B$7,0,GJ189-GI190))</f>
        <v>103977.08481797436</v>
      </c>
      <c r="GK190" s="51">
        <f t="shared" si="1119"/>
        <v>111370.32971933628</v>
      </c>
      <c r="GL190" s="153">
        <f t="shared" si="868"/>
        <v>10000</v>
      </c>
      <c r="GM190" s="45">
        <v>129</v>
      </c>
      <c r="GN190" s="46">
        <f t="shared" ref="GN190:GN240" si="1225">IF(AND($H$7="Oui",GM190=$I$7),GP190+GO190,ROUND(IF(GM190=$B$7,GP190+GO190,GE190),2))</f>
        <v>1060.0899999999999</v>
      </c>
      <c r="GO190" s="46">
        <f t="shared" si="1093"/>
        <v>58.46</v>
      </c>
      <c r="GP190" s="128">
        <f t="shared" si="869"/>
        <v>1001.63</v>
      </c>
      <c r="GQ190" s="46">
        <f t="shared" ref="GQ190:GQ253" si="1226">IF(GM190&gt;$B$7,0,GS189*$D$7/12)</f>
        <v>174.67282672534091</v>
      </c>
      <c r="GR190" s="46">
        <f t="shared" ref="GR190:GR253" si="1227">IF(AND($H$7="Oui",GM190&gt;$I$7),0,IF(AND($H$7="Oui",GM190=$I$7),GS189,IF(GM190&gt;$B$7,0,IF(GM190=$B$7,GS189,GP190-GQ190))))</f>
        <v>826.95717327465911</v>
      </c>
      <c r="GS190" s="51">
        <f t="shared" ref="GS190:GS253" si="1228">IF(AND($H$7="Oui",GM190&gt;$I$7),0,IF(GM190&gt;$B$7,0,GS189-GR190))</f>
        <v>103976.7388619299</v>
      </c>
      <c r="GT190" s="57">
        <f t="shared" si="1120"/>
        <v>111370.01038502509</v>
      </c>
      <c r="GU190" s="58">
        <f t="shared" ref="GU190:GU253" si="1229">IF(AND($H$7="Oui",GM190&gt;$I$7),0,IF(AND($H$7="Oui",GM190=$I$7),GW190+GV190,IF(GM190&gt;$B$7,0,$GU$60)))</f>
        <v>876.92633333333197</v>
      </c>
      <c r="GV190" s="52">
        <f t="shared" si="1094"/>
        <v>53.319999999999993</v>
      </c>
      <c r="GW190" s="51">
        <f t="shared" si="870"/>
        <v>823.60633333333203</v>
      </c>
      <c r="GX190" s="57">
        <f t="shared" ref="GX190:GX253" si="1230">IF(GM190&gt;$B$7,0,IF(AND($H$7="Oui",GM190&gt;$I$7),0,GX189-GW190))</f>
        <v>94168.543000000092</v>
      </c>
      <c r="GY190" s="57">
        <f t="shared" si="1121"/>
        <v>101581.00000000006</v>
      </c>
      <c r="GZ190" s="153">
        <f t="shared" si="871"/>
        <v>10000</v>
      </c>
      <c r="HA190" s="469">
        <f t="shared" ref="HA190:HA253" si="1231">IF(GM190&lt;&gt;$B$7,-GU190,IF(GZ190&gt;0,-(GU190+GZ190),-(GU190+GZ190)))</f>
        <v>-876.92633333333197</v>
      </c>
      <c r="HB190" s="46">
        <f t="shared" ref="HB190:HB253" si="1232">-GN190</f>
        <v>-1060.0899999999999</v>
      </c>
      <c r="HC190" s="46">
        <f t="shared" ref="HC190:HC253" si="1233">-GP190</f>
        <v>-1001.63</v>
      </c>
      <c r="HD190" s="48"/>
      <c r="HF190" s="45">
        <v>129</v>
      </c>
      <c r="HG190" s="46">
        <f t="shared" ref="HG190:HG253" si="1234">IF(AND($H$7="Oui",HF190=$I$7),HI190+HH190,IF(AND($H$7="Oui",HF190&gt;$I$7),0,IF(HF190&gt;$B$7,0,IF($F$10="Lissage",$HG$60,IF(HF190&gt;$B$7,0,ROUND(HI190+HH190,2))))))</f>
        <v>1123.8775326810628</v>
      </c>
      <c r="HH190" s="46">
        <f t="shared" ref="HH190:HH253" si="1235">IF(HF190&gt;$BD$10,0,IF(AND($H$7="Oui",HF190&gt;$I$7),0,IF(HF190&gt;$B$7,0,(TRUNC($C$7*$AA$27*$L$7/12,2))+(TRUNC($C$7*$AB$27*$M$7/12,2)))))</f>
        <v>0</v>
      </c>
      <c r="HI190" s="46">
        <f t="shared" ref="HI190:HI253" si="1236">IF(AND($H$7="Oui",HF190=$I$7),HL189+HJ190,IF($F$10="Lissage",HG190-HH190,IF(AND($H$7="Oui",HF190=$I$7),ROUND(HL189+HJ190,2),IF(AND($H$7="Oui",HF190&gt;$I$7),0,IF(HF190&gt;$B$7,0,IF(HF190=$B$7,ROUND((HK190+HJ190),2),ROUND(-PMT($D$7/12,$B$7,$C$7,0,0),2)))))))</f>
        <v>1123.8775326810628</v>
      </c>
      <c r="HJ190" s="46">
        <f t="shared" ref="HJ190:HJ253" si="1237">HL189*$D$7/12</f>
        <v>191.22866342285695</v>
      </c>
      <c r="HK190" s="46">
        <f t="shared" ref="HK190:HK253" si="1238">IF(AND($H$7="Oui",HF190&gt;$I$7),0,IF(HF190&gt;$B$7,0,IF(AND(HF190=$B$7,$F$10="Paliers"),HL189,HI190-HJ190)))</f>
        <v>932.64886925820588</v>
      </c>
      <c r="HL190" s="51">
        <f t="shared" ref="HL190:HL253" si="1239">IF(HF190&gt;$B$7,0,IF(AND($H$7="Oui",HF190&gt;$I$7),0,HL189-HK190))</f>
        <v>113804.54918445596</v>
      </c>
      <c r="HM190" s="153">
        <f t="shared" si="872"/>
        <v>10000</v>
      </c>
      <c r="HN190" s="58">
        <f t="shared" ref="HN190:HN253" si="1240">IF(AND($H$7="Oui",HF190&gt;$I$7),0,IF(AND($H$7="Oui",HF190=$I$7),HP190+HO190,IF(HF190&gt;$B$7,0,IF($F$10="Lissage",$HN$60,IF(HF190&gt;$B$7,0,HP190+HO190)))))</f>
        <v>933.33333333333724</v>
      </c>
      <c r="HO190" s="52">
        <f t="shared" ref="HO190:HO253" si="1241">IF(HF190&gt;$BD$10,0,IF(AND($H$7="Oui",HF190&gt;$I$7),0,IF(HF190&gt;$B$7,0,(TRUNC($C$7*$AA$27/12,2))+(TRUNC($C$7*$AB$27/12,2)))))</f>
        <v>0</v>
      </c>
      <c r="HP190" s="51">
        <f t="shared" ref="HP190:HP253" si="1242">IF(AND($H$7="Oui",HF190=$I$7),HQ189,IF($F$10="Lissage",HN190-HO190,IF(HF190&gt;$B$7,0,IF(AND(HF190&gt;$I$7,$H$7="Oui"),0,IF(AND($H$7="Oui",HF190=$I$7),HQ189,$L$61/$B$7)))))</f>
        <v>933.33333333333724</v>
      </c>
      <c r="HQ190" s="57">
        <f t="shared" ref="HQ190:HQ253" si="1243">IF(HF190&gt;$B$7,0,IF(AND($H$7="Oui",HF190&gt;$I$7),0,HQ189-HP190))</f>
        <v>103599.99999999875</v>
      </c>
      <c r="HR190" s="153">
        <f t="shared" si="873"/>
        <v>10000</v>
      </c>
      <c r="HS190" s="468">
        <f t="shared" ref="HS190:HS253" si="1244">IF(HF190&lt;&gt;$B$7,-HN190,IF(HQ190&gt;0,-(HN190+HQ190),-(HN190+HQ190)))</f>
        <v>-933.33333333333724</v>
      </c>
      <c r="HT190" s="46">
        <f t="shared" ref="HT190:HT253" si="1245">IF(HF190&lt;&gt;$B$7,-HG190,IF(HM190&gt;0,-(HG190+HM190),-(HG190+HM190)))</f>
        <v>-1123.8775326810628</v>
      </c>
      <c r="HU190" s="46">
        <f t="shared" ref="HU190:HU253" si="1246">IF(HF190&lt;&gt;$B$7,-HI190,IF(HL190&gt;0,-(HI190+HL190),-(HI190+HL190)))</f>
        <v>-1123.8775326810628</v>
      </c>
      <c r="HV190" s="48"/>
      <c r="HW190" s="29"/>
      <c r="HX190" s="45">
        <v>129</v>
      </c>
      <c r="HY190" s="128">
        <f t="shared" ref="HY190:HY253" si="1247">IF(AND($H$7="Oui",HX190&gt;$I$7),0,IF(HX190&gt;$B$7,0,IF($F$10="Lissage",IF(AND($H$7="Oui",HX190=$I$7),IA190+HZ190,ROUND($HY$60,2)),IF(HX190&gt;$B$7,0,IF(AND($H$7="Oui",HX190&gt;$I$7),0,ROUND(IA190+HZ190,2))))))</f>
        <v>1124.3399999999999</v>
      </c>
      <c r="HZ190" s="46">
        <f t="shared" ref="HZ190:HZ253" si="1248">IF(HX190&gt;$BD$10,0,IF(AND($H$7="Oui",HX190&gt;$I$7),0,IF(HX190&gt;$B$7,0,(TRUNC(ID189*$AC$27*$L$7/12,2))+(TRUNC(ID189*$AD$27*$M$7/12,2)))))</f>
        <v>0</v>
      </c>
      <c r="IA190" s="46">
        <f t="shared" ref="IA190:IA253" si="1249">IF($F$10="Lissage",IF(AND($H$7="Oui",HX190=$I$7),IC190+IB190,ROUND(HY190-HZ190,2)),IF(AND($H$7="Oui",HX190=$I$7),ROUND(ID189+IB190,2),IF(AND($H$7="Oui",HX190&gt;$I$7),0,IF(HX190&gt;$B$7,0,IF(HX190=$B$7,ROUND(IC190+IB190,2),ROUND(-PMT($D$7/12,$B$7,$C$7,0,0),2))))))</f>
        <v>1124.3399999999999</v>
      </c>
      <c r="IB190" s="46">
        <f t="shared" ref="IB190:IB253" si="1250">ID189*$D$7/12</f>
        <v>191.31372002057694</v>
      </c>
      <c r="IC190" s="46">
        <f t="shared" ref="IC190:IC253" si="1251">IF(AND($F$10="Paliers",HX190=$B$7),ID189,IF(AND($H$7="Oui",HX190&gt;$I$7),0,IF(HX190&gt;$B$7,0,IF(AND($H$7="Oui",HX190=$I$7),ID189,IA190-IB190))))</f>
        <v>933.02627997942295</v>
      </c>
      <c r="ID190" s="51">
        <f t="shared" ref="ID190:ID253" si="1252">IF(HX190&gt;$B$7,0,IF(AND($H$7="Oui",HX190&gt;$I$7),0,ID189-IC190))</f>
        <v>113855.20573236672</v>
      </c>
      <c r="IE190" s="153">
        <f t="shared" si="874"/>
        <v>10000</v>
      </c>
      <c r="IF190" s="58">
        <f t="shared" ref="IF190:IF253" si="1253">IF(AND($H$7="Oui",HX190&gt;$I$7),0,IF(AND($H$7="Oui",HX190=$I$7),IH190+IG190,IF(HX190&gt;$B$7,0,IF($F$10="Lissage",$IF$60,IF(HX190&gt;$B$7,0,IH190+IG190)))))</f>
        <v>930.14625019664186</v>
      </c>
      <c r="IG190" s="52">
        <f t="shared" ref="IG190:IG253" si="1254">IF(HX190&gt;$BD$10,0,IF(AND($H$7="Oui",HX190&gt;$I$7),0,IF(HX190&gt;$B$7,0,(TRUNC(II189*$AC$27/12,2))+(TRUNC(II189*$AD$27/12,2)))))</f>
        <v>0</v>
      </c>
      <c r="IH190" s="51">
        <f t="shared" ref="IH190:IH253" si="1255">IF(AND($H$7="Oui",HX190=$I$7),II189,IF($F$10="Lissage",IF190-IG190,IF(HX190&gt;$B$7,0,IF(AND(HX190&gt;$I$7,$H$7="Oui"),0,IF(AND($H$7="Oui",HY190=$I$7),II189,$L$61/$B$7)))))</f>
        <v>930.14625019664186</v>
      </c>
      <c r="II190" s="57">
        <f t="shared" si="875"/>
        <v>103246.23372463317</v>
      </c>
      <c r="IJ190" s="153">
        <f t="shared" si="876"/>
        <v>10000</v>
      </c>
      <c r="IK190" s="468">
        <f t="shared" ref="IK190:IK253" si="1256">IF(HX190&lt;&gt;$B$7,-IF190,IF(IJ190&gt;0,-(IF190+II190),-(IF190+II190)))</f>
        <v>-930.14625019664186</v>
      </c>
      <c r="IL190" s="46">
        <f t="shared" ref="IL190:IL253" si="1257">IF(HX190&lt;&gt;$B$7,-HY190,IF(IE190&gt;0,-(HY190+ID190),-(HY190+ID190)))</f>
        <v>-1124.3399999999999</v>
      </c>
      <c r="IM190" s="46">
        <f t="shared" ref="IM190:IM253" si="1258">IF(HX190&lt;&gt;$B$7,-IA190,IF(IE190&gt;0,-(IA190+ID190),-(IA190+ID190)))</f>
        <v>-1124.3399999999999</v>
      </c>
      <c r="IN190" s="48"/>
      <c r="IO190" s="53">
        <f t="shared" ref="IO190:IO253" si="1259">IF(HX190&gt;$BD$10,0,ID189*$IO$60/12)</f>
        <v>0</v>
      </c>
      <c r="IQ190" s="45">
        <v>129</v>
      </c>
      <c r="IR190" s="128">
        <f t="shared" ref="IR190:IR253" si="1260">IF(AND($H$7="Oui",IQ190&gt;$I$7),0,IF(AND($H$7="Oui",IQ190=$I$7),IT190+IS190,IF(IQ190&gt;$B$7,0,IF($F$10="Lissage",$IR$60,IF(IQ190=$B$7,IT190+IS190,IF(AND($H$7="Oui",IQ190=$I$7),IT190+IS190,IF(AND($H$7="Oui",IQ190&gt;$I$7),0,IF(IQ190&gt;$B$7,0,IF(IQ190&gt;$BD$10,ROUND(-PMT($D$7/12,$B$7-$BD$10,$IZ$422,0,0),2),IF(AND($H$7="Oui",IQ190&gt;$I$7),0,IF(AND($H$7="Oui",IQ190=$I$7),IT190+IS190,IF(IQ190&gt;$B$7,0,IF(IQ190=$B$7,IT190+IS190,ROUND(-PMT(($D$7+$IS$60)/12,$B$7,$C$7,0,0),2))))))))))))))</f>
        <v>1126.4568749999989</v>
      </c>
      <c r="IS190" s="128">
        <f t="shared" ref="IS190:IS253" si="1261">IF(IQ190&gt;$BD$10,0,IF(IQ190&gt;$BD$10,0,IF(IQ190&gt;$B$7,0,(TRUNC(IW189*$AE$27*$L$7/12,2))+(TRUNC(IW189*$AF$27*$M$7/12,2)))))</f>
        <v>0</v>
      </c>
      <c r="IT190" s="128">
        <f t="shared" ref="IT190:IT253" si="1262">IF(AND($H$7="Oui",IQ190=$I$7),IV190+IU190,IF($F$10="Lissage",IR190-IS190,IF(AND($H$7="Oui",IQ190&gt;$I$7),0,IF(AND($H$7="Oui",IQ190=$I$7),IV190+IU190,IF(IQ190&gt;$B$7,0,IF(IQ190=$B$7,IV190+IU190,ROUND(IR190-IS190,2)))))))</f>
        <v>1126.4568749999989</v>
      </c>
      <c r="IU190" s="46">
        <f t="shared" si="902"/>
        <v>191.67</v>
      </c>
      <c r="IV190" s="46">
        <f t="shared" ref="IV190:IV253" si="1263">IF(AND($H$7="Oui",IQ190=$I$7),IW189,IF($F$10="Lissage",IT190-IU190,IF(AND($H$7="Oui",IQ190&gt;$I$7),0,IF(AND($H$7="Oui",IQ190=$I$7),IW189,IF(IQ190&gt;$B$7,0,IF(IQ190=$B$7,IW189,IT190-IU190))))))</f>
        <v>934.78687499999899</v>
      </c>
      <c r="IW190" s="51">
        <f t="shared" ref="IW190:IW253" si="1264">IF(AND($H$7="Oui",IQ190&gt;$I$7),0,IF(IQ190&gt;$B$7,0,IW189-IV190))</f>
        <v>114065.73312500022</v>
      </c>
      <c r="IX190" s="199">
        <f t="shared" si="877"/>
        <v>10000</v>
      </c>
      <c r="IY190" s="128">
        <f t="shared" ref="IY190:IY253" si="1265">IF(IQ190&gt;$BD$10,0,IW189*$IY$60/12)</f>
        <v>0</v>
      </c>
      <c r="IZ190" s="408">
        <f t="shared" ref="IZ190:IZ253" si="1266">IF(IQ190=$BD$10,IW190,0)</f>
        <v>0</v>
      </c>
      <c r="JA190" s="58">
        <f t="shared" ref="JA190:JA253" si="1267">IF(AND($H$7="Oui",IQ190&gt;$I$7),0,IF(AND($H$7="Oui",IQ190=$I$7),JC190+JB190,IF(IQ190&gt;$B$7,0,IF($F$10="Lissage",$JA$60,IF(IQ190&gt;$B$7,0,IF(IQ190&gt;$BD$10,$JF$422/($B$7-$BD$10),IF(AND($H$7="Oui",IQ190=$I$7),JC190+JB190,IF(AND($H$7="Oui",IQ190&gt;$I$7),0,IF(IQ190&gt;$B$7,0,-PMT($IS$60/12,$B$7,$JD$61,0,0))))))))))</f>
        <v>931.95916666666494</v>
      </c>
      <c r="JB190" s="52">
        <f t="shared" ref="JB190:JB253" si="1268">IF(IQ190&gt;$BD$10,0,IF(AND($H$7="Oui",IQ190&gt;$I$7),0,IF(IQ190&gt;$B$7,0,(TRUNC(JD189*$AE$27/12,2))+(TRUNC(JD189*$AF$27/12,2)))))</f>
        <v>0</v>
      </c>
      <c r="JC190" s="51">
        <f t="shared" ref="JC190:JC253" si="1269">IF(AND($H$7="Oui",IQ190=$I$7),JD189,IF($F$10="Lissage",JA190-JB190,IF(IQ190&gt;$B$7,0,IF(AND(IQ190&gt;$I$7,$H$7="Oui"),0,IF(AND($H$7="Oui",IQ190=$I$7),JD189,JA190-JB190)))))</f>
        <v>931.95916666666494</v>
      </c>
      <c r="JD190" s="57">
        <f t="shared" ref="JD190:JD253" si="1270">IF(IQ190&gt;$B$7,0,IF(AND($H$7="Oui",IQ190&gt;$I$7),0,JD189-JC190))</f>
        <v>103447.46750000009</v>
      </c>
      <c r="JE190" s="280">
        <f t="shared" ref="JE190:JE253" si="1271">IF(IQ190=$B$7,JD190,10000)</f>
        <v>10000</v>
      </c>
      <c r="JF190" s="280">
        <f t="shared" ref="JF190:JF253" si="1272">IF(IQ190=$BD$10,JD190,0)</f>
        <v>0</v>
      </c>
      <c r="JG190" s="468">
        <f t="shared" ref="JG190:JG253" si="1273">IF(IQ190&lt;&gt;$B$7,-JA190,IF(JD190&gt;0,-(JA190+JD190),-(JA190+JD190)))</f>
        <v>-931.95916666666494</v>
      </c>
      <c r="JH190" s="46">
        <f t="shared" ref="JH190:JH253" si="1274">-IR190</f>
        <v>-1126.4568749999989</v>
      </c>
      <c r="JI190" s="46">
        <f t="shared" ref="JI190:JI253" si="1275">-IT190</f>
        <v>-1126.4568749999989</v>
      </c>
      <c r="JJ190" s="48"/>
      <c r="JL190" s="45">
        <v>129</v>
      </c>
      <c r="JM190" s="46">
        <f t="shared" ref="JM190:JM253" si="1276">IF(AND($H$7="Oui",JL190&gt;$I$7),0,IF(AND($H$7="Oui",JL190=$I$7),JO190+JN190,IF(JL190&gt;$B$7,0,IF($F$10="Lissage",$JM$60,IF(JL190&gt;$B$7,0,IF(AND($H$7="Oui",JL190&gt;$I$7),0,ROUND(JO190+JN190,2)))))))</f>
        <v>1124.4930833333331</v>
      </c>
      <c r="JN190" s="46">
        <f t="shared" ref="JN190:JN253" si="1277">IF(JL190&gt;$BD$10,0,IF(AND($H$7="Oui",JL190&gt;$I$7),0,IF(JL190&gt;$B$7,0,(TRUNC(JS190*$AG$27*$L$7/12,2))+(TRUNC(JS190*$AH$27*$M$7/12,2)))))</f>
        <v>0</v>
      </c>
      <c r="JO190" s="128">
        <f t="shared" ref="JO190:JO253" si="1278">IF(AND($H$7="Oui",JL190=$I$7),JQ190+JP190,IF($F$10="Lissage",JM190-JN190,IF(AND($H$7="Oui",JL190=$I$7),ROUND(JR189+JP190,2),IF(AND($H$7="Oui",JL190&gt;$I$7),0,IF(JL190&gt;$B$7,0,IF(JL190=$B$7,ROUND(JQ190+JP190,2),ROUND(-PMT($D$7/12,$B$7,$C$7,0,0),2)))))))</f>
        <v>1124.4930833333331</v>
      </c>
      <c r="JP190" s="46">
        <f t="shared" si="878"/>
        <v>191.33</v>
      </c>
      <c r="JQ190" s="46">
        <f t="shared" ref="JQ190:JQ253" si="1279">IF(AND($H$7="Oui",JL190=$I$7),JR189,IF($F$10="Lissage",JO190-JP190,IF(AND($H$7="Oui",JL190&gt;$I$7),0,IF(JL190&gt;$B$7,0,IF(JL190=$B$7,JR189,JO190-JP190)))))</f>
        <v>933.16308333333302</v>
      </c>
      <c r="JR190" s="51">
        <f t="shared" ref="JR190:JR253" si="1280">IF(JL190&gt;$B$7,0,IF(AND($H$7="Oui",JL190&gt;$I$7),0,JR189-JQ190))</f>
        <v>113866.88224999998</v>
      </c>
      <c r="JS190" s="199">
        <f t="shared" si="1135"/>
        <v>109958.11605305961</v>
      </c>
      <c r="JT190" s="199">
        <f t="shared" si="879"/>
        <v>10000</v>
      </c>
      <c r="JU190" s="128">
        <f t="shared" ref="JU190:JU253" si="1281">IF(JL190&gt;$BD$10,0,JS190*$JU$60/12)</f>
        <v>0</v>
      </c>
      <c r="JV190" s="408">
        <f t="shared" ref="JV190:JV253" si="1282">IF(JL190=$BD$10,JR190,0)</f>
        <v>0</v>
      </c>
      <c r="JW190" s="58">
        <f t="shared" ref="JW190:JW253" si="1283">IF(AND($H$7="Oui",JL190&gt;$I$7),0,IF(AND($H$7="Oui",JL190=$I$7),JY190+JX190,IF(JL190&gt;$B$7,0,IF($F$10="Lissage",$JW$60,IF(JL190&gt;$B$7,0,JY190+JX190)))))</f>
        <v>930.37233333333074</v>
      </c>
      <c r="JX190" s="52">
        <f t="shared" ref="JX190:JX253" si="1284">IF(JL190&gt;$BD$10,0,IF(AND($H$7="Oui",JL190&gt;$I$7),0,IF(JL190&gt;$B$7,0,(TRUNC(KA190*$AG$27/12,2))+(TRUNC(KA190*$AH$27/12,2)))))</f>
        <v>0</v>
      </c>
      <c r="JY190" s="51">
        <f t="shared" ref="JY190:JY253" si="1285">IF(AND($H$7="Oui",JL190=$I$7),JZ189,IF($F$10="Lissage",JW190-JX190,IF(JL190&gt;$B$7,0,IF(AND(JL190&gt;$I$7,$H$7="Oui"),0,IF(AND($H$7="Oui",JL190=$I$7),JZ189,$L$61/$B$7)))))</f>
        <v>930.37233333333074</v>
      </c>
      <c r="JZ190" s="51">
        <f t="shared" ref="JZ190:JZ253" si="1286">IF(JL190&gt;$B$7,0,IF(AND($H$7="Oui",JL190&gt;$I$7),0,JZ189-JY190))</f>
        <v>103271.32900000041</v>
      </c>
      <c r="KA190" s="199">
        <f t="shared" si="1122"/>
        <v>99999.999999999389</v>
      </c>
      <c r="KB190" s="128">
        <f t="shared" si="880"/>
        <v>10000</v>
      </c>
      <c r="KC190" s="204">
        <f t="shared" ref="KC190:KC253" si="1287">IF(JL190=$BD$10,JZ190,0)</f>
        <v>0</v>
      </c>
      <c r="KD190" s="468">
        <f t="shared" si="881"/>
        <v>-930.37233333333074</v>
      </c>
      <c r="KE190" s="46">
        <f t="shared" ref="KE190:KE253" si="1288">-JM190</f>
        <v>-1124.4930833333331</v>
      </c>
      <c r="KF190" s="46">
        <f t="shared" ref="KF190:KF253" si="1289">-JO190</f>
        <v>-1124.4930833333331</v>
      </c>
      <c r="KG190" s="48"/>
      <c r="KI190" s="45">
        <v>129</v>
      </c>
      <c r="KJ190" s="46">
        <f t="shared" ref="KJ190:KJ253" si="1290">IF(AND($H$7="Oui",KI190&gt;$I$7),0,IF(AND($H$7="Oui",KI190=$I$7),KL190+KK190,IF(KI190&gt;$B$7,0,IF($F$10="Lissage",$KJ$60,IF(KI190&gt;$B$7,0,IF(KI190&gt;$BD$10,ROUND(-PMT($D$7/12,$B$7-$BD$10,$KS$422,0,0),2),IF(AND($H$7="Oui",KI190=$I$7),KO189+KM190+KK190,IF(AND($H$7="Oui",KI190&gt;$I$7),0,IF(KI190&gt;$B$7,0,ROUND((-PMT(($D$7+$KK$60)/12,$B$7,$C$7,0,0)),2))))))))))</f>
        <v>1124.4890404061762</v>
      </c>
      <c r="KK190" s="46">
        <f t="shared" ref="KK190:KK253" si="1291">IF(KI190&gt;$BD$10,0,IF(KI190&gt;$B$7,0,(TRUNC(KP190*$AI$27*$L$7/12,2))+(TRUNC(KP190*$AJ$27*$M$7/12,2))))</f>
        <v>0</v>
      </c>
      <c r="KL190" s="128">
        <f t="shared" ref="KL190:KL253" si="1292">IF(AND($H$7="Oui",KI190=$I$7),KN190+KM190,IF($F$10="Lissage",KJ190-KK190,IF(AND($H$7="Oui",KI190&gt;$I$7),0,IF(KI190&gt;$B$7,0,ROUND(KJ190-KK190,2)))))</f>
        <v>1124.4890404061762</v>
      </c>
      <c r="KM190" s="46">
        <f t="shared" ref="KM190:KM241" si="1293">IF(AND($H$7="Oui",KI190&gt;$I$7),0,IF(KI190&gt;$B$7,0,KO189*$D$7/12))</f>
        <v>191.3327119526538</v>
      </c>
      <c r="KN190" s="46">
        <f t="shared" ref="KN190:KN253" si="1294">IF(AND($H$7="Oui",KI190=$I$7),KO189,IF($F$10="Lissage",KL190-KM190,IF(AND($H$7="Oui",KI190&gt;$I$7),0,IF(KI190&gt;$B$7,0,KL190-KM190))))</f>
        <v>933.15632845352241</v>
      </c>
      <c r="KO190" s="51">
        <f t="shared" ref="KO190:KO253" si="1295">IF(AND($H$7="Oui",KI190&gt;$I$7),0,IF(KI190&gt;$B$7,0,KO189-KN190))</f>
        <v>113866.47084313876</v>
      </c>
      <c r="KP190" s="199">
        <f t="shared" si="1123"/>
        <v>115024.92936449574</v>
      </c>
      <c r="KQ190" s="199">
        <f t="shared" si="882"/>
        <v>10000</v>
      </c>
      <c r="KR190" s="128">
        <f t="shared" ref="KR190:KR253" si="1296">IF(KI190&gt;$BD$10,0,KP190*$KR$60/12)</f>
        <v>0</v>
      </c>
      <c r="KS190" s="408">
        <f t="shared" ref="KS190:KS253" si="1297">IF(KI190=$BD$10,KO190,0)</f>
        <v>0</v>
      </c>
      <c r="KT190" s="45">
        <v>129</v>
      </c>
      <c r="KU190" s="46">
        <f t="shared" si="883"/>
        <v>1124.49</v>
      </c>
      <c r="KV190" s="46">
        <f t="shared" ref="KV190:KV253" si="1298">IF(KT190&gt;$BD$10,0,IF(KT190&gt;$B$7,0,(TRUNC(LA190*$AI$27*$L$7/12,2))+(TRUNC(LA190*$AJ$27*$M$7/12,2))))</f>
        <v>0</v>
      </c>
      <c r="KW190" s="128">
        <f t="shared" ref="KW190:KW253" si="1299">IF(KT190=$B$7,KY190+KX190,IF(AND($H$7="Oui",KT190&gt;$I$7),0,IF(AND($H$7="Oui",KT190=$I$7),KY190+KX190,IF(KT190&gt;$B$7,0,IF(KT190=$B$7,KY190+KX190,ROUND(KU190-KV190,2))))))</f>
        <v>1124.49</v>
      </c>
      <c r="KX190" s="46">
        <f t="shared" ref="KX190:KX253" si="1300">IF(KT190&gt;$B$7,0,KZ189*$D$7/12)</f>
        <v>191.33248397485485</v>
      </c>
      <c r="KY190" s="46">
        <f t="shared" ref="KY190:KY253" si="1301">IF(KT190=$B$7,KZ189,IF(AND($H$7="Oui",KT190&gt;$I$7),0,IF(AND($H$7="Oui",KT190=$I$7),KZ189,IF(KT190&gt;$B$7,0,IF(KT190=$B$7,KZ189,KW190-KX190)))))</f>
        <v>933.15751602514513</v>
      </c>
      <c r="KZ190" s="51">
        <f t="shared" ref="KZ190:KZ253" si="1302">IF(AND($H$7="Oui",KT190&gt;$I$7),0,IF(KT190&gt;$B$7,0,KZ189-KY190))</f>
        <v>113866.33286888775</v>
      </c>
      <c r="LA190" s="153">
        <f t="shared" si="1124"/>
        <v>115024.92936449574</v>
      </c>
      <c r="LB190" s="58">
        <f t="shared" si="995"/>
        <v>930.59633333333579</v>
      </c>
      <c r="LC190" s="52">
        <f t="shared" ref="LC190:LC253" si="1303">IF(KT190&gt;$BD$10,0,IF(AND($H$7="Oui",KT190&gt;$I$7),0,IF(KT190&gt;$B$7,0,(TRUNC(LF190*$AI$27/12,2))+(TRUNC(LF190*$AJ$27/12,2)))))</f>
        <v>0</v>
      </c>
      <c r="LD190" s="51">
        <f t="shared" ref="LD190:LD253" si="1304">IF(AND($H$7="Oui",KT190=$I$7),LE189,IF($F$10="Lissage",LB190-LC190,IF(KT190&gt;$B$7,0,IF(AND(KT190&gt;$I$7,$H$7="Oui"),0,IF(AND($H$7="Oui",KT190=$I$7),LE189,LB190-LC190)))))</f>
        <v>930.59633333333579</v>
      </c>
      <c r="LE190" s="51">
        <f t="shared" ref="LE190:LE253" si="1305">IF(KT190&gt;$B$7,0,IF(AND($H$7="Oui",KT190&gt;$I$7),0,LE189-LD190))</f>
        <v>103296.19299999988</v>
      </c>
      <c r="LF190" s="51">
        <f t="shared" si="1125"/>
        <v>105198.03999999969</v>
      </c>
      <c r="LG190" s="128">
        <f t="shared" ref="LG190:LG253" si="1306">IF(KT190=$B$7,LE190,10000)</f>
        <v>10000</v>
      </c>
      <c r="LH190" s="204">
        <f t="shared" ref="LH190:LH253" si="1307">IF(KI190=$BD$10,LE190,0)</f>
        <v>0</v>
      </c>
      <c r="LI190" s="479">
        <f t="shared" ref="LI190:LI253" si="1308">IF(KT190&lt;&gt;$B$7,-LB190,IF(LG190&gt;0,-(LB190+LG190),-(LB190+LG190)))</f>
        <v>-930.59633333333579</v>
      </c>
      <c r="LJ190" s="46">
        <f t="shared" si="884"/>
        <v>-1124.49</v>
      </c>
      <c r="LK190" s="46">
        <f t="shared" si="885"/>
        <v>-1124.49</v>
      </c>
      <c r="LL190" s="48"/>
      <c r="LN190" s="45">
        <v>129</v>
      </c>
      <c r="LO190" s="46">
        <f t="shared" ref="LO190:LO253" si="1309">IF(AND($H$7="Oui",LN190&gt;$I$7),0,IF(AND($H$7="Oui",LN190=$I$7),LQ190+LP190,IF(LN190&gt;$B$7,0,IF($F$10="Lissage",$LO$60,IF(LN190&gt;$B$7,0,ROUND(LQ190+LP190,2))))))</f>
        <v>1123.1238136873469</v>
      </c>
      <c r="LP190" s="46">
        <f t="shared" si="1095"/>
        <v>0</v>
      </c>
      <c r="LQ190" s="46">
        <f t="shared" ref="LQ190:LQ253" si="1310">IF(AND($H$7="Oui",LN190=$I$7),LS190+LR190,IF($F$10="Lissage",LO190-LP190,IF(AND($H$7="Oui",LN190=$I$7),ROUND(LT189+LR190,2),IF(AND($H$7="Oui",LN190&gt;$I$7),0,IF(LN190&gt;$B$7,0,IF(LN190=$B$7,ROUND((LS190+LR190),2),ROUND(-PMT($D$7/12,$B$7,$C$7,0,0),2)))))))</f>
        <v>1123.1238136873469</v>
      </c>
      <c r="LR190" s="46">
        <f t="shared" ref="LR190:LR253" si="1311">LT189*$D$7/12</f>
        <v>191.10041753166857</v>
      </c>
      <c r="LS190" s="46">
        <f t="shared" ref="LS190:LS253" si="1312">IF(AND($H$7="Oui",LN190=$I$7),LT189,IF($F$10="Lissage",LQ190-LR190,IF(AND($H$7="Oui",LN190&gt;$I$7),0,IF(LN190&gt;$B$7,0,IF(LN190=$B$7,LT189,LQ190-LR190)))))</f>
        <v>932.02339615567837</v>
      </c>
      <c r="LT190" s="51">
        <f t="shared" ref="LT190:LT253" si="1313">IF(LN190&gt;$B$7,0,IF(AND($H$7="Oui",LN190&gt;$I$7),0,LT189-LS190))</f>
        <v>113728.22712284546</v>
      </c>
      <c r="LU190" s="199">
        <f t="shared" si="886"/>
        <v>10000</v>
      </c>
      <c r="LV190" s="58">
        <f t="shared" ref="LV190:LV253" si="1314">IF(LN190&gt;$B$7,0,IF(AND($H$7="Oui",LN190&gt;$I$7),0,IF(AND($H$7="Oui",LN190=$I$7),LX190+LW190,IF($F$10="Lissage",$LV$60,IF(LN190&gt;$B$7,0,LX190+LW190)))))</f>
        <v>933.33033333333128</v>
      </c>
      <c r="LW190" s="52">
        <f t="shared" si="1096"/>
        <v>0</v>
      </c>
      <c r="LX190" s="51">
        <f t="shared" ref="LX190:LX253" si="1315">IF(LN190&gt;$B$7,0,IF(AND($H$7="Oui",LN190=$I$7),LY189,IF($F$10="Lissage",LV190-LW190,IF(LN190&gt;$B$7,0,IF(AND(LN190&gt;$I$7,$H$7="Oui"),0,IF(AND($H$7="Oui",LN190=$I$7),LY189,$L$61/$B$7))))))</f>
        <v>933.33033333333128</v>
      </c>
      <c r="LY190" s="51">
        <f t="shared" ref="LY190:LY253" si="1316">IF(LN190&gt;$B$7,0,IF(AND($H$7="Oui",LN190&gt;$I$7),0,LY189-LX190))</f>
        <v>103599.66699999961</v>
      </c>
      <c r="LZ190" s="46">
        <f t="shared" si="887"/>
        <v>0</v>
      </c>
      <c r="MA190" s="199">
        <f t="shared" si="888"/>
        <v>10000</v>
      </c>
      <c r="MB190" s="468">
        <f t="shared" ref="MB190:MB253" si="1317">-LV190</f>
        <v>-933.33033333333128</v>
      </c>
      <c r="MC190" s="46">
        <f t="shared" ref="MC190:MC253" si="1318">-LO190</f>
        <v>-1123.1238136873469</v>
      </c>
      <c r="MD190" s="46">
        <f t="shared" ref="MD190:MD253" si="1319">-LQ190</f>
        <v>-1123.1238136873469</v>
      </c>
      <c r="ME190" s="48"/>
      <c r="MG190" s="45">
        <v>129</v>
      </c>
      <c r="MH190" s="46">
        <f t="shared" ref="MH190:MH253" si="1320">IF(AND($H$7="Oui",MG190&gt;$I$7),0,IF(AND($H$7="Oui",MG190=$I$7),MJ190+MI190,IF(MG190&gt;$B$7,0,IF($F$10="Lissage",$MH$60,IF(MG190&gt;$B$7,0,IF(AND($H$7="Oui",MG190&gt;$I$7),0,ROUND(MJ190+MI190,2)))))))</f>
        <v>1076.608661999408</v>
      </c>
      <c r="MI190" s="46">
        <f t="shared" si="1097"/>
        <v>0</v>
      </c>
      <c r="MJ190" s="46">
        <f t="shared" ref="MJ190:MJ253" si="1321">IF(AND($H$7="Oui",MG190&gt;$I$7),0,IF(AND($H$7="Oui",MG190=$I$7),ML190+MK190,IF($F$10="Lissage",MH190-MI190,IF(AND($H$7="Oui",MG190=$I$7),ROUND(MM189+MK190,2),IF(AND($H$7="Oui",MG190&gt;$I$7),0,IF(MG190&gt;$B$7,0,IF(MG190=$B$7,ROUND(ML190+MI190,2),ROUND(-PMT($D$7/12,$B$7,$C$7,0,0),2))))))))</f>
        <v>1076.608661999408</v>
      </c>
      <c r="MK190" s="46">
        <f t="shared" ref="MK190:MK253" si="1322">MM189*$D$7/12</f>
        <v>183.18582717147547</v>
      </c>
      <c r="ML190" s="46">
        <f t="shared" ref="ML190:ML253" si="1323">IF(AND($H$7="Oui",MG190&gt;$I$7),0,IF(AND($H$7="Oui",MG190=$I$7),MM189,IF($F$10="Lissage",MJ190-MK190,IF(AND($H$7="Oui",MG190&gt;$I$7),0,IF(MG190&gt;$B$7,0,IF(MG190=$B$7,MM189,MJ190-MK190))))))</f>
        <v>893.42283482793255</v>
      </c>
      <c r="MM190" s="51">
        <f t="shared" ref="MM190:MM253" si="1324">IF(MG190&gt;$B$7,0,IF(AND($H$7="Oui",MG190&gt;$I$7),0,MM189-ML190))</f>
        <v>109018.07346805735</v>
      </c>
      <c r="MN190" s="199">
        <f t="shared" si="889"/>
        <v>10000</v>
      </c>
      <c r="MO190" s="58">
        <f t="shared" ref="MO190:MO253" si="1325">IF(AND($H$7="Oui",MG190&gt;$I$7),0,IF(AND($H$7="Oui",MG190=$I$7),MQ190+MP190,IF(MG190&gt;$B$7,0,IF($F$10="Lissage",$MO$60,IF(MG190&gt;$B$7,0,MQ190+MP190)))))</f>
        <v>889.32945707741396</v>
      </c>
      <c r="MP190" s="52">
        <f t="shared" si="1098"/>
        <v>0</v>
      </c>
      <c r="MQ190" s="51">
        <f t="shared" ref="MQ190:MQ253" si="1326">IF(AND($H$7="Oui",MG190&gt;$I$7),0,IF(AND($H$7="Oui",MG190=$I$7),MR189,IF($F$10="Lissage",MO190-MP190,IF(MG190&gt;$B$7,0,IF(AND(MG190&gt;$I$7,$H$7="Oui"),0,IF(AND($H$7="Oui",MG190=$I$7),MR189,$L$61/$B$7))))))</f>
        <v>889.32945707741396</v>
      </c>
      <c r="MR190" s="57">
        <f t="shared" ref="MR190:MR253" si="1327">IF(MG190&gt;$B$7,0,IF(AND($H$7="Oui",MG190&gt;$I$7),0,MR189-MQ190))</f>
        <v>98715.570037013487</v>
      </c>
      <c r="MS190" s="199">
        <f t="shared" si="890"/>
        <v>10000</v>
      </c>
      <c r="MT190" s="468">
        <f t="shared" si="891"/>
        <v>-889.32945707741396</v>
      </c>
      <c r="MU190" s="46">
        <f t="shared" ref="MU190:MU253" si="1328">-MH190</f>
        <v>-1076.608661999408</v>
      </c>
      <c r="MV190" s="46">
        <f t="shared" ref="MV190:MV253" si="1329">-MJ190</f>
        <v>-1076.608661999408</v>
      </c>
      <c r="MW190" s="48"/>
      <c r="MY190" s="45">
        <v>129</v>
      </c>
      <c r="MZ190" s="46">
        <f t="shared" ref="MZ190:MZ253" si="1330">IF($F$10="Lissage",IF(AND($H$7="Oui",MY190=$I$7),NB190+NA190,IF(AND($H$7="Oui",MY190&gt;$I$7),0,IF(MY190&gt;$B$7,0,$MZ$60))),IF(AND($H$7="Oui",MY190&gt;$I$7),0,IF((NE188-ND189)&lt;0,0,IF(AND($H$7="Oui",MY190=$I$7),NB190+NA190,ROUND(-PMT(($D$7+NA555)/12,$B$7-MY189,NE189,0,0),2)))))</f>
        <v>1076.608661999408</v>
      </c>
      <c r="NA190" s="46">
        <f t="shared" si="1099"/>
        <v>0</v>
      </c>
      <c r="NB190" s="128">
        <f t="shared" ref="NB190:NB253" si="1331">IF($F$10="Lissage",IF(AND($H$7="Oui",MY190=$I$7),NE189+NC190,MZ190-NA190),IF(AND($H$7="Oui",MY190=$I$7),ND190+NC190,MZ190-NA190))</f>
        <v>1076.608661999408</v>
      </c>
      <c r="NC190" s="46">
        <f t="shared" ref="NC190:NC240" si="1332">IF(MY190&gt;$B$7,0,NE189*$D$7/12)</f>
        <v>183.18582717147547</v>
      </c>
      <c r="ND190" s="46">
        <f t="shared" ref="ND190:ND253" si="1333">IF($F$10="Lissage",IF(AND($H$7="Oui",MY190&gt;$I$7),0,IF(AND($H$7="Oui",MY190=$I$7),NE189,IF(MY190&gt;$B$7,0,NB190-NC190))),IF(AND($H$7="Oui",MY190=$I$7),NE189,NB190-NC190))</f>
        <v>893.42283482793255</v>
      </c>
      <c r="NE190" s="51">
        <f t="shared" ref="NE190:NE253" si="1334">IF(AND($H$7="Oui",MY190&gt;$I$7),0,IF(MY190&gt;$B$7,0,NE189-ND190))</f>
        <v>109018.07346805735</v>
      </c>
      <c r="NF190" s="153">
        <f t="shared" si="892"/>
        <v>10000</v>
      </c>
      <c r="NG190" s="45">
        <v>129</v>
      </c>
      <c r="NH190" s="46">
        <f t="shared" ref="NH190:NH240" si="1335">IF(AND($H$7="Oui",NG190=$I$7),NJ190+NI190,ROUND(IF(NG190=$B$7,NJ190+NI190,MZ190),2))</f>
        <v>1076.6099999999999</v>
      </c>
      <c r="NI190" s="46">
        <f t="shared" si="1100"/>
        <v>0</v>
      </c>
      <c r="NJ190" s="128">
        <f t="shared" si="893"/>
        <v>1076.6099999999999</v>
      </c>
      <c r="NK190" s="46">
        <f t="shared" si="894"/>
        <v>183.18549093604182</v>
      </c>
      <c r="NL190" s="46">
        <f t="shared" ref="NL190:NL253" si="1336">IF(AND($H$7="Oui",NG190&gt;$I$7),0,IF(AND($H$7="Oui",NG190=$I$7),NM189,IF(NG190&gt;$B$7,0,IF(NG190=$B$7,NM189,NJ190-NK190))))</f>
        <v>893.42450906395811</v>
      </c>
      <c r="NM190" s="51">
        <f t="shared" ref="NM190:NM253" si="1337">IF(AND($H$7="Oui",NG190&gt;$I$7),0,IF(NG190&gt;$B$7,0,NM189-NL190))</f>
        <v>109017.87005256113</v>
      </c>
      <c r="NN190" s="58">
        <f t="shared" ref="NN190:NN253" si="1338">IF(NG190=$B$7,NP190+NO190,IF(AND($H$7="Oui",NG190&gt;$I$7),0,IF(AND($H$7="Oui",NG190=$I$7),NP190+NO190,IF(NG190&gt;$B$7,0,$NN$60))))</f>
        <v>888.78037499999857</v>
      </c>
      <c r="NO190" s="52">
        <f t="shared" si="1101"/>
        <v>0</v>
      </c>
      <c r="NP190" s="51">
        <f t="shared" ref="NP190:NP253" si="1339">IF(NG190=$B$7,NQ189,IF(NG190&gt;$B$7,0,IF(AND(NG190&gt;$I$7,$H$7="Oui"),0,IF(AND($H$7="Oui",NG190=$I$7),NQ189,NN190-NO190))))</f>
        <v>888.78037499999857</v>
      </c>
      <c r="NQ190" s="57">
        <f t="shared" ref="NQ190:NQ253" si="1340">IF(NG190&gt;$B$7,0,IF(AND($H$7="Oui",NG190&gt;$I$7),0,NQ189-NP190))</f>
        <v>98788.971625000151</v>
      </c>
      <c r="NR190" s="153">
        <f t="shared" si="895"/>
        <v>10000</v>
      </c>
      <c r="NS190" s="469">
        <f t="shared" ref="NS190:NS253" si="1341">IF(NG190&lt;&gt;$B$7,-NN190,IF(NR190&gt;0,-(NN190+NR190),-(NN190+NR190)))</f>
        <v>-888.78037499999857</v>
      </c>
      <c r="NT190" s="46">
        <f t="shared" ref="NT190:NT253" si="1342">-NH190</f>
        <v>-1076.6099999999999</v>
      </c>
      <c r="NU190" s="46">
        <f t="shared" ref="NU190:NU253" si="1343">-NJ190</f>
        <v>-1076.6099999999999</v>
      </c>
      <c r="NV190" s="48"/>
      <c r="NX190" s="45">
        <v>129</v>
      </c>
      <c r="NY190" s="46">
        <f t="shared" ref="NY190:NY253" si="1344">IF(AND($H$7="Oui",NX190&gt;$I$7),0,IF(AND($H$7="Oui",NX190=$I$7),OA190+NZ190,IF($F$10="Lissage",IF(NX190&gt;$B$7,0,$NY$60),IF(NX190&gt;$B$7,0,IF(AND($H$7="Oui",NX190&gt;$I$7),0,ROUND(OA190+NZ190,2))))))</f>
        <v>1076.6456011701148</v>
      </c>
      <c r="NZ190" s="46">
        <f t="shared" si="1102"/>
        <v>0</v>
      </c>
      <c r="OA190" s="46">
        <f t="shared" ref="OA190:OA253" si="1345">IF(AND($H$7="Oui",NX190=$I$7),OC190+OB190,IF($F$10="Lissage",NY190-NZ190,IF(AND($H$7="Oui",NX190=$I$7),ROUND(OD189+OB190,2),IF(AND($H$7="Oui",NX190&gt;$I$7),0,IF(NX190&gt;$B$7,0,IF(NX190=$B$7,ROUND(OC190+OB190,2),ROUND(-PMT($D$7/12,$B$7,$C$7,0,0),2)))))))</f>
        <v>1076.6456011701148</v>
      </c>
      <c r="OB190" s="46">
        <f t="shared" ref="OB190:OB253" si="1346">OD189*$D$7/12</f>
        <v>183.19211240099256</v>
      </c>
      <c r="OC190" s="46">
        <f t="shared" ref="OC190:OC253" si="1347">IF(AND($H$7="Oui",NX190=$I$7),OD189,IF($F$10="Lissage",OA190-OB190,IF(AND($H$7="Oui",NX190&gt;$I$7),0,IF(NX190&gt;$B$7,0,IF(NX190=$B$7,OD189,OA190-OB190)))))</f>
        <v>893.45348876912226</v>
      </c>
      <c r="OD190" s="51">
        <f t="shared" ref="OD190:OD253" si="1348">IF(NX190&gt;$B$7,0,IF(AND($H$7="Oui",NX190&gt;$I$7),0,OD189-OC190))</f>
        <v>109021.81395182641</v>
      </c>
      <c r="OE190" s="153">
        <f t="shared" si="1126"/>
        <v>109958.11605305961</v>
      </c>
      <c r="OF190" s="153">
        <f t="shared" si="896"/>
        <v>10000</v>
      </c>
      <c r="OG190" s="58">
        <f t="shared" ref="OG190:OG253" si="1349">IF(AND($H$7="Oui",NX190&gt;$I$7),0,IF(AND($H$7="Oui",NX190=$I$7),OI190+OH190,IF(NX190&gt;$B$7,0,IF($F$10="Lissage",$OG$60,IF(AND($H$7="Oui",NX190&gt;$I$7),0,IF(AND($H$7="Oui",NX190=$I$7),OI190+OH190,IF(NX190&gt;$B$7,0,IF($F$10="Lissage",$OG$60,IF(NX190&gt;$B$7,0,OI190+OH190)))))))))</f>
        <v>889.48383333333379</v>
      </c>
      <c r="OH190" s="241">
        <f t="shared" si="1127"/>
        <v>0</v>
      </c>
      <c r="OI190" s="51">
        <f t="shared" ref="OI190:OI253" si="1350">IF(AND($H$7="Oui",NX190=$I$7),OJ189,IF($F$10="Lissage",OG190-OH190,IF(AND($H$7="Oui",NX190=$I$7),OJ189,IF($F$10="Lissage",OG190-OH190,IF(NX190&gt;$B$7,0,IF(AND(NX190&gt;$I$7,$H$7="Oui"),0,IF(AND($H$7="Oui",NX190=$I$7),OJ189,$L$61/$B$7)))))))</f>
        <v>889.48383333333379</v>
      </c>
      <c r="OJ190" s="51">
        <f t="shared" ref="OJ190:OJ253" si="1351">IF(NX190&gt;$B$7,0,IF(AND($H$7="Oui",NX190&gt;$I$7),0,OJ189-OI190))</f>
        <v>98732.705499999953</v>
      </c>
      <c r="OK190" s="153">
        <f t="shared" si="1128"/>
        <v>99999.999999999389</v>
      </c>
      <c r="OL190" s="153">
        <f t="shared" si="897"/>
        <v>10000</v>
      </c>
      <c r="OM190" s="468">
        <f t="shared" si="898"/>
        <v>-889.48383333333379</v>
      </c>
      <c r="ON190" s="46">
        <f t="shared" si="899"/>
        <v>-1076.6456011701148</v>
      </c>
      <c r="OO190" s="46">
        <f t="shared" ref="OO190:OO253" si="1352">-OA190</f>
        <v>-1076.6456011701148</v>
      </c>
      <c r="OP190" s="48"/>
      <c r="OR190" s="45">
        <v>129</v>
      </c>
      <c r="OS190" s="46">
        <f t="shared" ref="OS190:OS253" si="1353">IF(AND($H$7="Oui",OR190&gt;$I$7),0,IF(AND($H$7="Oui",OR190=$I$7),OU190+OT190,IF(OR190&gt;$B$7,0,IF($F$10="Lissage",$OS$60,IF(AND($H$7="Oui",OR190=$I$7),OU190+OT190,IF(AND($H$7="Oui",OR190&gt;$I$7),0,IF(OR190&gt;$B$7,0,-PMT(OV555/12,$B$7-OR189,OX189,0,0))))))))</f>
        <v>1076.765700416463</v>
      </c>
      <c r="OT190" s="46">
        <f t="shared" si="1103"/>
        <v>0</v>
      </c>
      <c r="OU190" s="128">
        <f t="shared" ref="OU190:OU253" si="1354">IF(AND($H$7="Oui",OR190=$I$7),OW190+OV190,IF($F$10="Lissage",OS190-OT190,IF(AND($H$7="Oui",OR190=$I$7),OW190+OV190,OS190-OT190)))</f>
        <v>1076.765700416463</v>
      </c>
      <c r="OV190" s="46">
        <f t="shared" ref="OV190:OV240" si="1355">IF(OR190&gt;$B$7,0,OX189*$D$7/12)</f>
        <v>183.21254738406677</v>
      </c>
      <c r="OW190" s="46">
        <f t="shared" ref="OW190:OW240" si="1356">IF(AND($H$7="Oui",OR190=$I$7),OX189,IF(AND($H$7="Oui",OR190&gt;$I$7),0,IF(AND($H$7="Oui",OR190=$I$7),OX189,IF(OR190&gt;$B$7,0,OU190-OV190))))</f>
        <v>893.55315303239627</v>
      </c>
      <c r="OX190" s="51">
        <f t="shared" ref="OX190:OX253" si="1357">IF(AND($H$7="Oui",OR190&gt;$I$7),0,IF(OR190&gt;$B$7,0,OX189-OW190))</f>
        <v>109033.97527740766</v>
      </c>
      <c r="OY190" s="51">
        <f t="shared" si="1129"/>
        <v>111370.32971933628</v>
      </c>
      <c r="OZ190" s="153">
        <f t="shared" si="900"/>
        <v>10000</v>
      </c>
      <c r="PA190" s="45">
        <v>129</v>
      </c>
      <c r="PB190" s="46">
        <f t="shared" ref="PB190:PB253" si="1358">IF(AND($H$7="Oui",PA190&gt;$I$7),0,IF(AND($H$7="Oui",PA190=$I$7),PD190+PC190,IF(PA190&gt;$B$7,0,IF($F$10="Lissage",$OS$60,IF(AND($H$7="Oui",PA190=$I$7),PD190+PC190,ROUND(IF(PA190=$B$7,PD190+PC190,OS190),2))))))</f>
        <v>1076.765700416463</v>
      </c>
      <c r="PC190" s="46">
        <f t="shared" si="1130"/>
        <v>0</v>
      </c>
      <c r="PD190" s="128">
        <f t="shared" ref="PD190:PD253" si="1359">IF(AND($H$7="Oui",PA190=$I$7),PF190+PE190,IF($F$10="Lissage",PB190-PC190,IF(AND($H$7="Oui",PA190&gt;$I$7),0,IF(AND($H$7="Oui",PA190=$I$7),PF190+PE190,IF(PA190&gt;$B$7,0,IF(PA190=$B$7,PF190+PE190,ROUND(PB190-PC190,2)))))))</f>
        <v>1076.765700416463</v>
      </c>
      <c r="PE190" s="46">
        <f t="shared" ref="PE190:PE253" si="1360">IF(PA190&gt;$B$7,0,PG189*$D$7/12)</f>
        <v>183.21254738406677</v>
      </c>
      <c r="PF190" s="46">
        <f t="shared" ref="PF190:PF253" si="1361">IF(AND($H$7="Oui",PA190=$I$7),PG189,IF($F$10="Lissage",PD190-PE190,IF(AND($H$7="Oui",PA190&gt;$I$7),0,IF(AND($H$7="Oui",PA190=$I$7),PG189,IF(PA190&gt;$B$7,0,IF(PA190=$B$7,PG189,PD190-PE190))))))</f>
        <v>893.55315303239627</v>
      </c>
      <c r="PG190" s="51">
        <f t="shared" ref="PG190:PG253" si="1362">IF(AND($H$7="Oui",PA190&gt;$I$7),0,IF(PA190&gt;$B$7,0,PG189-PF190))</f>
        <v>109033.97527740766</v>
      </c>
      <c r="PH190" s="57">
        <f t="shared" si="1131"/>
        <v>111370.01038502509</v>
      </c>
      <c r="PI190" s="688">
        <f t="shared" ref="PI190:PI253" si="1363">IF(AND($H$7="Oui",PA190&gt;$I$7),0,IF(AND($H$7="Oui",PA190=$I$7),PK190+PJ190,IF(PA190&gt;$B$7,0,IF($F$10="Lissage",$PI$60,IF(AND($H$7="Oui",PA190&gt;$I$7),0,IF(AND($H$7="Oui",PA190=$I$7),PK190+PJ190,IF(PA190&gt;$B$7,0,-PMT(OW555/12,$B$7-PA189,PL189,0,0))))))))</f>
        <v>889.6533333333341</v>
      </c>
      <c r="PJ190" s="52">
        <f t="shared" si="1132"/>
        <v>0</v>
      </c>
      <c r="PK190" s="51">
        <f t="shared" ref="PK190:PK253" si="1364">IF(AND($H$7="Oui",PA190=$I$7),PL189,IF($F$10="Lissage",PI190-PJ190,IF(PA190&gt;$B$7,0,IF(AND(PA190&gt;$I$7,$H$7="Oui"),0,IF(AND($H$7="Oui",PA190=$I$7),PL189,PI190-PJ190)))))</f>
        <v>889.6533333333341</v>
      </c>
      <c r="PL190" s="57">
        <f t="shared" ref="PL190:PL253" si="1365">IF(PA190&gt;$B$7,0,IF(AND($H$7="Oui",PA190&gt;$I$7),0,PL189-PK190))</f>
        <v>98751.520000000281</v>
      </c>
      <c r="PM190" s="57">
        <f t="shared" si="1133"/>
        <v>101581.00000000006</v>
      </c>
      <c r="PN190" s="153">
        <f t="shared" si="901"/>
        <v>10000</v>
      </c>
      <c r="PO190" s="469">
        <f t="shared" ref="PO190:PO253" si="1366">IF(PA190&lt;&gt;$B$7,-PI190,IF(PN190&gt;0,-(PI190+PN190),-(PI190+PN190)))</f>
        <v>-889.6533333333341</v>
      </c>
      <c r="PP190" s="46">
        <f t="shared" ref="PP190:PP253" si="1367">-PB190</f>
        <v>-1076.765700416463</v>
      </c>
      <c r="PQ190" s="46">
        <f t="shared" ref="PQ190:PQ253" si="1368">-PD190</f>
        <v>-1076.765700416463</v>
      </c>
      <c r="PR190" s="48"/>
    </row>
    <row r="191" spans="2:434" hidden="1" x14ac:dyDescent="0.3">
      <c r="B191" s="45">
        <v>130</v>
      </c>
      <c r="C191" s="46">
        <f t="shared" si="1104"/>
        <v>1111.77</v>
      </c>
      <c r="D191" s="46">
        <f t="shared" si="1136"/>
        <v>100</v>
      </c>
      <c r="E191" s="46">
        <f t="shared" si="1137"/>
        <v>1011.77</v>
      </c>
      <c r="F191" s="46">
        <f t="shared" si="1138"/>
        <v>170.75275600530316</v>
      </c>
      <c r="G191" s="46">
        <f t="shared" si="1139"/>
        <v>841.01724399469686</v>
      </c>
      <c r="H191" s="51">
        <f t="shared" si="1140"/>
        <v>101610.63635918721</v>
      </c>
      <c r="I191" s="58">
        <f t="shared" si="1141"/>
        <v>933.33333333333337</v>
      </c>
      <c r="J191" s="52">
        <f t="shared" si="1142"/>
        <v>100</v>
      </c>
      <c r="K191" s="51">
        <f t="shared" si="1143"/>
        <v>833.33333333333337</v>
      </c>
      <c r="L191" s="57">
        <f t="shared" si="1144"/>
        <v>91666.666666666104</v>
      </c>
      <c r="M191" s="468">
        <f t="shared" ref="M191:M254" si="1369">-I191</f>
        <v>-933.33333333333337</v>
      </c>
      <c r="N191" s="46">
        <f t="shared" ref="N191:N254" si="1370">-C191</f>
        <v>-1111.77</v>
      </c>
      <c r="O191" s="47"/>
      <c r="P191" s="46">
        <f t="shared" ref="P191:P254" si="1371">-E191</f>
        <v>-1011.77</v>
      </c>
      <c r="Q191" s="48"/>
      <c r="R191" s="29"/>
      <c r="S191" s="29"/>
      <c r="T191" s="45">
        <v>130</v>
      </c>
      <c r="U191" s="46">
        <f t="shared" si="1145"/>
        <v>1107.47</v>
      </c>
      <c r="V191" s="46">
        <f t="shared" si="1146"/>
        <v>95.7</v>
      </c>
      <c r="W191" s="46">
        <f t="shared" ref="W191:W254" si="1372">IF(AND($H$7="Oui",T191=$I$7),ROUND(Z190+X191,2),IF(AND($H$7="Oui",T191&gt;$I$7),0,IF(T191&gt;$B$7,0,IF(T191=$B$7,ROUND((Y191+X191),2),ROUND(-PMT($D$7/12,$B$7,$C$7,0,0),2)))))</f>
        <v>1011.77</v>
      </c>
      <c r="X191" s="46">
        <f t="shared" si="1147"/>
        <v>170.75275600530316</v>
      </c>
      <c r="Y191" s="46">
        <f t="shared" si="1148"/>
        <v>841.01724399469686</v>
      </c>
      <c r="Z191" s="51">
        <f t="shared" si="1149"/>
        <v>101610.63635918721</v>
      </c>
      <c r="AA191" s="58">
        <f t="shared" si="1150"/>
        <v>919.73333333333335</v>
      </c>
      <c r="AB191" s="52">
        <f t="shared" si="1151"/>
        <v>86.4</v>
      </c>
      <c r="AC191" s="51">
        <f t="shared" si="1152"/>
        <v>833.33333333333337</v>
      </c>
      <c r="AD191" s="57">
        <f t="shared" si="1153"/>
        <v>91666.666666666104</v>
      </c>
      <c r="AE191" s="468">
        <f t="shared" ref="AE191:AE254" si="1373">-AA191</f>
        <v>-919.73333333333335</v>
      </c>
      <c r="AF191" s="46">
        <f t="shared" si="1154"/>
        <v>-1107.47</v>
      </c>
      <c r="AG191" s="47"/>
      <c r="AH191" s="46">
        <f t="shared" ref="AH191:AH254" si="1374">-W191</f>
        <v>-1011.77</v>
      </c>
      <c r="AI191" s="48"/>
      <c r="AJ191" s="29"/>
      <c r="AK191" s="45">
        <v>130</v>
      </c>
      <c r="AL191" s="46">
        <f t="shared" si="1155"/>
        <v>1117.72</v>
      </c>
      <c r="AM191" s="46"/>
      <c r="AN191" s="46"/>
      <c r="AO191" s="46">
        <f t="shared" si="1156"/>
        <v>97.48</v>
      </c>
      <c r="AP191" s="128">
        <f t="shared" si="1157"/>
        <v>1020.24</v>
      </c>
      <c r="AQ191" s="128"/>
      <c r="AR191" s="128"/>
      <c r="AS191" s="46">
        <f t="shared" si="1158"/>
        <v>179.69171714899122</v>
      </c>
      <c r="AT191" s="46">
        <f t="shared" si="1159"/>
        <v>840.54828285100882</v>
      </c>
      <c r="AU191" s="51"/>
      <c r="AV191" s="51"/>
      <c r="AW191" s="51">
        <f t="shared" si="1160"/>
        <v>106974.48200654372</v>
      </c>
      <c r="AX191" s="58">
        <f t="shared" si="1161"/>
        <v>927.38215694565588</v>
      </c>
      <c r="AY191" s="52"/>
      <c r="AZ191" s="52"/>
      <c r="BA191" s="52">
        <f t="shared" si="1162"/>
        <v>88.5</v>
      </c>
      <c r="BB191" s="51">
        <f t="shared" si="1163"/>
        <v>838.88215694565588</v>
      </c>
      <c r="BC191" s="51"/>
      <c r="BD191" s="51"/>
      <c r="BE191" s="57">
        <f t="shared" si="1164"/>
        <v>97062.519597064704</v>
      </c>
      <c r="BF191" s="468">
        <f t="shared" si="1165"/>
        <v>-927.38215694565588</v>
      </c>
      <c r="BG191" s="46">
        <f t="shared" si="1166"/>
        <v>-1117.72</v>
      </c>
      <c r="BH191" s="46">
        <f t="shared" si="1167"/>
        <v>-1020.24</v>
      </c>
      <c r="BI191" s="48"/>
      <c r="BK191" s="45">
        <v>130</v>
      </c>
      <c r="BL191" s="46">
        <f t="shared" ref="BL191:BL254" si="1375">IF(BK191&gt;$B$7,0,IF(AND($H$7="Oui",BK191&gt;$I$7),0,ROUND(BN191+BM191,2)))</f>
        <v>1110.29</v>
      </c>
      <c r="BM191" s="128">
        <f t="shared" ref="BM191:BM254" si="1376">IF(AND($H$7="Oui",BK191&gt;$I$7),0,IF(BK191&gt;$B$7,0,(TRUNC(BR191*$K$27*$L$7/12,2))+(TRUNC(BR191*$L$27*$M$7/12,2))))</f>
        <v>98.52</v>
      </c>
      <c r="BN191" s="46">
        <f t="shared" ref="BN191:BN254" si="1377">IF(AND($H$7="Oui",BK191=$I$7),ROUND(BQ190+BO191,2),IF(AND($H$7="Oui",BK191&gt;$I$7),0,IF(BK191&gt;$B$7,0,IF(BK191=$B$7,ROUND((BP191+BO191),2),ROUND(-PMT($D$7/12,$B$7,$C$7,0,0),2)))))</f>
        <v>1011.77</v>
      </c>
      <c r="BO191" s="46">
        <f t="shared" si="1168"/>
        <v>170.75275600530316</v>
      </c>
      <c r="BP191" s="46">
        <f t="shared" si="1169"/>
        <v>841.01724399469686</v>
      </c>
      <c r="BQ191" s="51">
        <f t="shared" si="1170"/>
        <v>101610.63635918721</v>
      </c>
      <c r="BR191" s="153">
        <f t="shared" si="1134"/>
        <v>109958.11605305961</v>
      </c>
      <c r="BS191" s="58">
        <f t="shared" si="1171"/>
        <v>922.91333333333341</v>
      </c>
      <c r="BT191" s="52">
        <f t="shared" ref="BT191:BT254" si="1378">IF(AND($H$7="Oui",BK191&gt;$I$7),0,IF(BK191&gt;$B$7,0,(TRUNC(BW191*$K$27/12,2))+(TRUNC(BW191*$L$27/12,2))))</f>
        <v>89.58</v>
      </c>
      <c r="BU191" s="51">
        <f t="shared" si="1172"/>
        <v>833.33333333333337</v>
      </c>
      <c r="BV191" s="51">
        <f t="shared" si="1173"/>
        <v>91666.666666666104</v>
      </c>
      <c r="BW191" s="153">
        <f t="shared" si="1105"/>
        <v>99999.999999999389</v>
      </c>
      <c r="BX191" s="468">
        <f t="shared" ref="BX191:BX254" si="1379">-BS191</f>
        <v>-922.91333333333341</v>
      </c>
      <c r="BY191" s="46">
        <f t="shared" ref="BY191:BY254" si="1380">-BL191</f>
        <v>-1110.29</v>
      </c>
      <c r="BZ191" s="46">
        <f t="shared" si="1174"/>
        <v>-1011.77</v>
      </c>
      <c r="CA191" s="48"/>
      <c r="CB191" s="29"/>
      <c r="CC191" s="45">
        <v>130</v>
      </c>
      <c r="CD191" s="128">
        <f t="shared" si="1175"/>
        <v>1117.6300000000001</v>
      </c>
      <c r="CE191" s="46">
        <f t="shared" ref="CE191:CE254" si="1381">IF(AND($H$7="Oui",CC191&gt;$I$7),0,IF(CC191&gt;$B$7,0,(TRUNC(CJ191*$M$27*$L$7/12,2))+(TRUNC(CJ191*$N$27*$M$7/12,2))))</f>
        <v>100.26</v>
      </c>
      <c r="CF191" s="128">
        <f t="shared" si="1176"/>
        <v>1017.37</v>
      </c>
      <c r="CG191" s="46">
        <f t="shared" ref="CG191:CG254" si="1382">IF(AND($H$7="Oui",CC191&gt;$I$7),0,IF(CC191&gt;$B$7,0,CI190*$D$7/12))</f>
        <v>179.24040076840603</v>
      </c>
      <c r="CH191" s="46">
        <f t="shared" si="1177"/>
        <v>838.12959923159394</v>
      </c>
      <c r="CI191" s="51">
        <f t="shared" si="1178"/>
        <v>106706.11086181202</v>
      </c>
      <c r="CJ191" s="199">
        <f t="shared" si="1106"/>
        <v>115024.92936449574</v>
      </c>
      <c r="CK191" s="153">
        <f t="shared" ref="CK191:CK254" si="1383">IF(CC191=$B$7,CI191,10000)</f>
        <v>10000</v>
      </c>
      <c r="CL191" s="45">
        <v>130</v>
      </c>
      <c r="CM191" s="46">
        <f t="shared" ref="CM191:CM254" si="1384">IF(AND($H$7="Oui",CL191&gt;$I$7),0,IF(AND($H$7="Oui",CL191=$I$7),CO191+CN191,IF(CL191&gt;$B$7,0,IF(CL191=$B$7,CO191+CN191,ROUND(CD191,2)))))</f>
        <v>1117.6300000000001</v>
      </c>
      <c r="CN191" s="128">
        <f t="shared" si="1179"/>
        <v>100.26</v>
      </c>
      <c r="CO191" s="128">
        <f t="shared" si="1180"/>
        <v>1017.37</v>
      </c>
      <c r="CP191" s="46">
        <f t="shared" si="1181"/>
        <v>179.24040076840603</v>
      </c>
      <c r="CQ191" s="46">
        <f t="shared" si="1182"/>
        <v>838.12959923159394</v>
      </c>
      <c r="CR191" s="51">
        <f t="shared" si="1183"/>
        <v>106706.11086181202</v>
      </c>
      <c r="CS191" s="153">
        <f t="shared" si="1107"/>
        <v>115024.92936449574</v>
      </c>
      <c r="CT191" s="58">
        <f t="shared" si="1184"/>
        <v>927.86033333333398</v>
      </c>
      <c r="CU191" s="52">
        <f t="shared" ref="CU191:CU254" si="1385">IF(AND($H$7="Oui",CL191&gt;$I$7),0,IF(CL191&gt;$B$7,0,(TRUNC(CX191*$M$27/12,2))+(TRUNC(CX191*$N$27/12,2))))</f>
        <v>91.68</v>
      </c>
      <c r="CV191" s="51">
        <f t="shared" ref="CV191:CV254" si="1386">IF(CL191&gt;$B$7,0,IF(AND(CL191&gt;$I$7,$H$7="Oui"),0,IF(AND($H$7="Oui",CL191=$I$7),CW190,CT191-CU191)))</f>
        <v>836.18033333333392</v>
      </c>
      <c r="CW191" s="51">
        <f t="shared" si="1185"/>
        <v>96836.236666666315</v>
      </c>
      <c r="CX191" s="57">
        <f t="shared" si="1108"/>
        <v>105198.03999999969</v>
      </c>
      <c r="CY191" s="153">
        <f t="shared" ref="CY191:CY254" si="1387">IF(CC191=$B$7,CW191,10000)</f>
        <v>10000</v>
      </c>
      <c r="CZ191" s="479">
        <f t="shared" si="1186"/>
        <v>-927.86033333333398</v>
      </c>
      <c r="DA191" s="46">
        <f t="shared" ref="DA191:DA254" si="1388">-CM191</f>
        <v>-1117.6300000000001</v>
      </c>
      <c r="DB191" s="46">
        <f t="shared" ref="DB191:DB254" si="1389">-CO191</f>
        <v>-1017.37</v>
      </c>
      <c r="DC191" s="48"/>
      <c r="DE191" s="45">
        <v>130</v>
      </c>
      <c r="DF191" s="46">
        <f t="shared" si="1187"/>
        <v>1116.76</v>
      </c>
      <c r="DG191" s="46">
        <f t="shared" si="1109"/>
        <v>104.99</v>
      </c>
      <c r="DH191" s="46">
        <f t="shared" si="1188"/>
        <v>1011.77</v>
      </c>
      <c r="DI191" s="46">
        <f t="shared" si="1189"/>
        <v>170.75275600530316</v>
      </c>
      <c r="DJ191" s="46">
        <f t="shared" si="1190"/>
        <v>841.01724399469686</v>
      </c>
      <c r="DK191" s="51">
        <f t="shared" si="1191"/>
        <v>101610.63635918721</v>
      </c>
      <c r="DL191" s="58">
        <f t="shared" si="1192"/>
        <v>938.32333333333338</v>
      </c>
      <c r="DM191" s="52">
        <f t="shared" si="1110"/>
        <v>104.99</v>
      </c>
      <c r="DN191" s="51">
        <f t="shared" si="1193"/>
        <v>833.33333333333337</v>
      </c>
      <c r="DO191" s="57">
        <f t="shared" si="1194"/>
        <v>91666.666666666104</v>
      </c>
      <c r="DP191" s="468">
        <f t="shared" ref="DP191:DP254" si="1390">-DL191</f>
        <v>-938.32333333333338</v>
      </c>
      <c r="DQ191" s="46">
        <f t="shared" ref="DQ191:DQ254" si="1391">-DF191</f>
        <v>-1116.76</v>
      </c>
      <c r="DR191" s="47"/>
      <c r="DS191" s="46">
        <f t="shared" ref="DS191:DS254" si="1392">-DH191</f>
        <v>-1011.77</v>
      </c>
      <c r="DT191" s="48"/>
      <c r="DU191" s="29"/>
      <c r="DV191" s="45">
        <v>130</v>
      </c>
      <c r="DW191" s="46">
        <f t="shared" ref="DW191:DW254" si="1393">IF(DV191&gt;$B$7,0,IF(AND($H$7="Oui",DV191&gt;$I$7),0,ROUND(DY191+DX191,2)))</f>
        <v>1065.55</v>
      </c>
      <c r="DX191" s="46">
        <f t="shared" si="1111"/>
        <v>53.78</v>
      </c>
      <c r="DY191" s="46">
        <f t="shared" ref="DY191:DY254" si="1394">IF(AND($H$7="Oui",DV191=$I$7),ROUND(EB190+DZ191,2),IF(AND($H$7="Oui",DV191&gt;$I$7),0,IF(DV191&gt;$B$7,0,IF(DV191=$B$7,ROUND((EA191+DZ191),2),ROUND(-PMT($D$7/12,$B$7,$C$7,0,0),2)))))</f>
        <v>1011.77</v>
      </c>
      <c r="DZ191" s="46">
        <f t="shared" si="1195"/>
        <v>170.75275600530316</v>
      </c>
      <c r="EA191" s="46">
        <f t="shared" si="1196"/>
        <v>841.01724399469686</v>
      </c>
      <c r="EB191" s="51">
        <f t="shared" si="1197"/>
        <v>101610.63635918721</v>
      </c>
      <c r="EC191" s="58">
        <f t="shared" si="1198"/>
        <v>881.88333333333333</v>
      </c>
      <c r="ED191" s="52">
        <f t="shared" si="1112"/>
        <v>48.55</v>
      </c>
      <c r="EE191" s="51">
        <f t="shared" si="1199"/>
        <v>833.33333333333337</v>
      </c>
      <c r="EF191" s="57">
        <f t="shared" si="1200"/>
        <v>91666.666666666104</v>
      </c>
      <c r="EG191" s="468">
        <f t="shared" ref="EG191:EG254" si="1395">-EC191</f>
        <v>-881.88333333333333</v>
      </c>
      <c r="EH191" s="46">
        <f t="shared" ref="EH191:EH254" si="1396">-DW191</f>
        <v>-1065.55</v>
      </c>
      <c r="EI191" s="47"/>
      <c r="EJ191" s="46">
        <f t="shared" ref="EJ191:EJ254" si="1397">-DY191</f>
        <v>-1011.77</v>
      </c>
      <c r="EK191" s="48"/>
      <c r="EL191" s="29"/>
      <c r="EM191" s="45">
        <v>130</v>
      </c>
      <c r="EN191" s="46">
        <f t="shared" si="1089"/>
        <v>1058.0868689014749</v>
      </c>
      <c r="EO191" s="46">
        <f t="shared" si="1113"/>
        <v>54.61</v>
      </c>
      <c r="EP191" s="128">
        <f t="shared" si="1201"/>
        <v>1003.4768689014749</v>
      </c>
      <c r="EQ191" s="46">
        <f t="shared" si="1202"/>
        <v>173.40965026875574</v>
      </c>
      <c r="ER191" s="46">
        <f t="shared" si="1203"/>
        <v>830.06721863271912</v>
      </c>
      <c r="ES191" s="51">
        <f t="shared" si="1204"/>
        <v>103215.72294262072</v>
      </c>
      <c r="ET191" s="153">
        <f t="shared" ref="ET191:ET254" si="1398">IF(EM191=$B$7,ES191,10000)</f>
        <v>10000</v>
      </c>
      <c r="EU191" s="45">
        <v>130</v>
      </c>
      <c r="EV191" s="46">
        <f t="shared" si="1205"/>
        <v>1058.0899999999999</v>
      </c>
      <c r="EW191" s="46">
        <f t="shared" si="1114"/>
        <v>54.61</v>
      </c>
      <c r="EX191" s="128">
        <f t="shared" si="1206"/>
        <v>1003.48</v>
      </c>
      <c r="EY191" s="46">
        <f t="shared" si="1207"/>
        <v>173.40888154490153</v>
      </c>
      <c r="EZ191" s="46">
        <f t="shared" si="1208"/>
        <v>830.07111845509849</v>
      </c>
      <c r="FA191" s="51">
        <f t="shared" si="1209"/>
        <v>103215.25780848583</v>
      </c>
      <c r="FB191" s="58">
        <f t="shared" si="1210"/>
        <v>874.86920833333363</v>
      </c>
      <c r="FC191" s="52">
        <f t="shared" si="1115"/>
        <v>49.45</v>
      </c>
      <c r="FD191" s="51">
        <f t="shared" ref="FD191:FD254" si="1399">IF(EU191&gt;$B$7,0,IF(AND(EU191&gt;$I$7,$H$7="Oui"),0,IF(AND($H$7="Oui",EU191=$I$7),FE190,FB191-FC191)))</f>
        <v>825.41920833333359</v>
      </c>
      <c r="FE191" s="57">
        <f t="shared" si="1211"/>
        <v>93388.392916666518</v>
      </c>
      <c r="FF191" s="153">
        <f t="shared" ref="FF191:FF254" si="1400">IF(EU191=$B$7,FE191,10000)</f>
        <v>10000</v>
      </c>
      <c r="FG191" s="469">
        <f t="shared" si="1212"/>
        <v>-874.86920833333363</v>
      </c>
      <c r="FH191" s="46">
        <f t="shared" si="1213"/>
        <v>-1058.0899999999999</v>
      </c>
      <c r="FI191" s="46">
        <f t="shared" si="1214"/>
        <v>-1003.48</v>
      </c>
      <c r="FJ191" s="48"/>
      <c r="FL191" s="45">
        <v>130</v>
      </c>
      <c r="FM191" s="46">
        <f t="shared" ref="FM191:FM254" si="1401">IF(FL191&gt;$B$7,0,IF(AND($H$7="Oui",FL191&gt;$I$7),0,ROUND(FO191+FN191,2)))</f>
        <v>1069.49</v>
      </c>
      <c r="FN191" s="46">
        <f t="shared" si="1090"/>
        <v>57.72</v>
      </c>
      <c r="FO191" s="46">
        <f t="shared" ref="FO191:FO254" si="1402">IF(AND($H$7="Oui",FL191=$I$7),ROUND(FR190+FP191,2),IF(AND($H$7="Oui",FL191&gt;$I$7),0,IF(FL191&gt;$B$7,0,IF(FL191=$B$7,ROUND((FQ191+FP191),2),ROUND(-PMT($D$7/12,$B$7,$C$7,0,0),2)))))</f>
        <v>1011.77</v>
      </c>
      <c r="FP191" s="46">
        <f t="shared" si="1215"/>
        <v>170.75275600530316</v>
      </c>
      <c r="FQ191" s="46">
        <f t="shared" si="1216"/>
        <v>841.01724399469686</v>
      </c>
      <c r="FR191" s="51">
        <f t="shared" si="1217"/>
        <v>101610.63635918721</v>
      </c>
      <c r="FS191" s="153">
        <f t="shared" si="1116"/>
        <v>109958.11605305961</v>
      </c>
      <c r="FT191" s="58">
        <f t="shared" si="1218"/>
        <v>885.82333333333338</v>
      </c>
      <c r="FU191" s="241">
        <f t="shared" si="1091"/>
        <v>52.489999999999995</v>
      </c>
      <c r="FV191" s="51">
        <f t="shared" si="1219"/>
        <v>833.33333333333337</v>
      </c>
      <c r="FW191" s="51">
        <f t="shared" si="1220"/>
        <v>91666.666666666104</v>
      </c>
      <c r="FX191" s="153">
        <f t="shared" si="1117"/>
        <v>99999.999999999389</v>
      </c>
      <c r="FY191" s="468">
        <f t="shared" ref="FY191:FY254" si="1403">-FT191</f>
        <v>-885.82333333333338</v>
      </c>
      <c r="FZ191" s="46">
        <f t="shared" ref="FZ191:FZ254" si="1404">-FM191</f>
        <v>-1069.49</v>
      </c>
      <c r="GA191" s="46">
        <f t="shared" si="1221"/>
        <v>-1011.77</v>
      </c>
      <c r="GB191" s="48"/>
      <c r="GD191" s="45">
        <v>130</v>
      </c>
      <c r="GE191" s="46">
        <f t="shared" si="1092"/>
        <v>1060.0875939185617</v>
      </c>
      <c r="GF191" s="128">
        <f t="shared" si="1118"/>
        <v>58.46</v>
      </c>
      <c r="GG191" s="128">
        <f t="shared" si="1042"/>
        <v>1001.6275939185616</v>
      </c>
      <c r="GH191" s="46">
        <f t="shared" si="1222"/>
        <v>173.29514136329058</v>
      </c>
      <c r="GI191" s="46">
        <f t="shared" si="1223"/>
        <v>828.33245255527106</v>
      </c>
      <c r="GJ191" s="51">
        <f t="shared" si="1224"/>
        <v>103148.75236541909</v>
      </c>
      <c r="GK191" s="51">
        <f t="shared" si="1119"/>
        <v>111370.32971933628</v>
      </c>
      <c r="GL191" s="153">
        <f t="shared" ref="GL191:GL254" si="1405">IF(GD191=$B$7,GJ191,10000)</f>
        <v>10000</v>
      </c>
      <c r="GM191" s="45">
        <v>130</v>
      </c>
      <c r="GN191" s="46">
        <f t="shared" si="1225"/>
        <v>1060.0899999999999</v>
      </c>
      <c r="GO191" s="46">
        <f t="shared" si="1093"/>
        <v>58.46</v>
      </c>
      <c r="GP191" s="128">
        <f t="shared" ref="GP191:GP254" si="1406">IF(AND($H$7="Oui",GM191&gt;$I$7),0,IF(AND($H$7="Oui",GM191=$I$7),GR191+GQ191,IF(GM191&gt;$B$7,0,IF(GM191=$B$7,GR191+GQ191,ROUND(GN191-GO191,2)))))</f>
        <v>1001.63</v>
      </c>
      <c r="GQ191" s="46">
        <f t="shared" si="1226"/>
        <v>173.29456476988318</v>
      </c>
      <c r="GR191" s="46">
        <f t="shared" si="1227"/>
        <v>828.33543523011679</v>
      </c>
      <c r="GS191" s="51">
        <f t="shared" si="1228"/>
        <v>103148.40342669979</v>
      </c>
      <c r="GT191" s="57">
        <f t="shared" si="1120"/>
        <v>111370.01038502509</v>
      </c>
      <c r="GU191" s="58">
        <f t="shared" si="1229"/>
        <v>876.92633333333197</v>
      </c>
      <c r="GV191" s="52">
        <f t="shared" si="1094"/>
        <v>53.319999999999993</v>
      </c>
      <c r="GW191" s="51">
        <f t="shared" ref="GW191:GW254" si="1407">IF(GM191&gt;$B$7,0,IF(AND(GM191&gt;$I$7,$H$7="Oui"),0,IF(AND($H$7="Oui",GM191=$I$7),GX190,GU191-GV191)))</f>
        <v>823.60633333333203</v>
      </c>
      <c r="GX191" s="57">
        <f t="shared" si="1230"/>
        <v>93344.936666666763</v>
      </c>
      <c r="GY191" s="57">
        <f t="shared" si="1121"/>
        <v>101581.00000000006</v>
      </c>
      <c r="GZ191" s="153">
        <f t="shared" ref="GZ191:GZ254" si="1408">IF(GM191=$B$7,GX191,10000)</f>
        <v>10000</v>
      </c>
      <c r="HA191" s="469">
        <f t="shared" si="1231"/>
        <v>-876.92633333333197</v>
      </c>
      <c r="HB191" s="46">
        <f t="shared" si="1232"/>
        <v>-1060.0899999999999</v>
      </c>
      <c r="HC191" s="46">
        <f t="shared" si="1233"/>
        <v>-1001.63</v>
      </c>
      <c r="HD191" s="48"/>
      <c r="HF191" s="45">
        <v>130</v>
      </c>
      <c r="HG191" s="46">
        <f t="shared" si="1234"/>
        <v>1123.8775326810628</v>
      </c>
      <c r="HH191" s="46">
        <f t="shared" si="1235"/>
        <v>0</v>
      </c>
      <c r="HI191" s="46">
        <f t="shared" si="1236"/>
        <v>1123.8775326810628</v>
      </c>
      <c r="HJ191" s="46">
        <f t="shared" si="1237"/>
        <v>189.67424864075994</v>
      </c>
      <c r="HK191" s="46">
        <f t="shared" si="1238"/>
        <v>934.20328404030283</v>
      </c>
      <c r="HL191" s="51">
        <f t="shared" si="1239"/>
        <v>112870.34590041566</v>
      </c>
      <c r="HM191" s="153">
        <f t="shared" ref="HM191:HM254" si="1409">IF(HF191=$B$7,HL191,10000)</f>
        <v>10000</v>
      </c>
      <c r="HN191" s="58">
        <f t="shared" si="1240"/>
        <v>933.33333333333724</v>
      </c>
      <c r="HO191" s="52">
        <f t="shared" si="1241"/>
        <v>0</v>
      </c>
      <c r="HP191" s="51">
        <f t="shared" si="1242"/>
        <v>933.33333333333724</v>
      </c>
      <c r="HQ191" s="57">
        <f t="shared" si="1243"/>
        <v>102666.66666666541</v>
      </c>
      <c r="HR191" s="153">
        <f t="shared" ref="HR191:HR254" si="1410">IF(HF191=$B$7,HQ191,10000)</f>
        <v>10000</v>
      </c>
      <c r="HS191" s="468">
        <f t="shared" si="1244"/>
        <v>-933.33333333333724</v>
      </c>
      <c r="HT191" s="46">
        <f t="shared" si="1245"/>
        <v>-1123.8775326810628</v>
      </c>
      <c r="HU191" s="46">
        <f t="shared" si="1246"/>
        <v>-1123.8775326810628</v>
      </c>
      <c r="HV191" s="48"/>
      <c r="HW191" s="29"/>
      <c r="HX191" s="45">
        <v>130</v>
      </c>
      <c r="HY191" s="128">
        <f t="shared" si="1247"/>
        <v>1124.3399999999999</v>
      </c>
      <c r="HZ191" s="46">
        <f t="shared" si="1248"/>
        <v>0</v>
      </c>
      <c r="IA191" s="46">
        <f t="shared" si="1249"/>
        <v>1124.3399999999999</v>
      </c>
      <c r="IB191" s="46">
        <f t="shared" si="1250"/>
        <v>189.75867622061119</v>
      </c>
      <c r="IC191" s="46">
        <f t="shared" si="1251"/>
        <v>934.58132377938875</v>
      </c>
      <c r="ID191" s="51">
        <f t="shared" si="1252"/>
        <v>112920.62440858733</v>
      </c>
      <c r="IE191" s="153">
        <f t="shared" ref="IE191:IE254" si="1411">IF(HX191=$B$7,ID191,10000)</f>
        <v>10000</v>
      </c>
      <c r="IF191" s="58">
        <f t="shared" si="1253"/>
        <v>930.14625019664186</v>
      </c>
      <c r="IG191" s="52">
        <f t="shared" si="1254"/>
        <v>0</v>
      </c>
      <c r="IH191" s="51">
        <f t="shared" si="1255"/>
        <v>930.14625019664186</v>
      </c>
      <c r="II191" s="57">
        <f t="shared" ref="II191:II254" si="1412">IF(HX191&gt;$B$7,0,IF(AND($H$7="Oui",HX191&gt;$I$7),0,II190-IH191))</f>
        <v>102316.08747443653</v>
      </c>
      <c r="IJ191" s="153">
        <f t="shared" ref="IJ191:IJ254" si="1413">IF(HX191=$B$7,II191,10000)</f>
        <v>10000</v>
      </c>
      <c r="IK191" s="468">
        <f t="shared" si="1256"/>
        <v>-930.14625019664186</v>
      </c>
      <c r="IL191" s="46">
        <f t="shared" si="1257"/>
        <v>-1124.3399999999999</v>
      </c>
      <c r="IM191" s="46">
        <f t="shared" si="1258"/>
        <v>-1124.3399999999999</v>
      </c>
      <c r="IN191" s="48"/>
      <c r="IO191" s="53">
        <f t="shared" si="1259"/>
        <v>0</v>
      </c>
      <c r="IQ191" s="45">
        <v>130</v>
      </c>
      <c r="IR191" s="128">
        <f t="shared" si="1260"/>
        <v>1126.4568749999989</v>
      </c>
      <c r="IS191" s="128">
        <f t="shared" si="1261"/>
        <v>0</v>
      </c>
      <c r="IT191" s="128">
        <f t="shared" si="1262"/>
        <v>1126.4568749999989</v>
      </c>
      <c r="IU191" s="46">
        <f t="shared" si="902"/>
        <v>190.11</v>
      </c>
      <c r="IV191" s="46">
        <f t="shared" si="1263"/>
        <v>936.34687499999893</v>
      </c>
      <c r="IW191" s="51">
        <f t="shared" si="1264"/>
        <v>113129.38625000021</v>
      </c>
      <c r="IX191" s="199">
        <f t="shared" ref="IX191:IX254" si="1414">IF(IQ191=$B$7,IW191,10000)</f>
        <v>10000</v>
      </c>
      <c r="IY191" s="128">
        <f t="shared" si="1265"/>
        <v>0</v>
      </c>
      <c r="IZ191" s="408">
        <f t="shared" si="1266"/>
        <v>0</v>
      </c>
      <c r="JA191" s="58">
        <f t="shared" si="1267"/>
        <v>931.95916666666494</v>
      </c>
      <c r="JB191" s="52">
        <f t="shared" si="1268"/>
        <v>0</v>
      </c>
      <c r="JC191" s="51">
        <f t="shared" si="1269"/>
        <v>931.95916666666494</v>
      </c>
      <c r="JD191" s="57">
        <f t="shared" si="1270"/>
        <v>102515.50833333342</v>
      </c>
      <c r="JE191" s="280">
        <f t="shared" si="1271"/>
        <v>10000</v>
      </c>
      <c r="JF191" s="280">
        <f t="shared" si="1272"/>
        <v>0</v>
      </c>
      <c r="JG191" s="468">
        <f t="shared" si="1273"/>
        <v>-931.95916666666494</v>
      </c>
      <c r="JH191" s="46">
        <f t="shared" si="1274"/>
        <v>-1126.4568749999989</v>
      </c>
      <c r="JI191" s="46">
        <f t="shared" si="1275"/>
        <v>-1126.4568749999989</v>
      </c>
      <c r="JJ191" s="48"/>
      <c r="JL191" s="45">
        <v>130</v>
      </c>
      <c r="JM191" s="46">
        <f t="shared" si="1276"/>
        <v>1124.4930833333331</v>
      </c>
      <c r="JN191" s="46">
        <f t="shared" si="1277"/>
        <v>0</v>
      </c>
      <c r="JO191" s="128">
        <f t="shared" si="1278"/>
        <v>1124.4930833333331</v>
      </c>
      <c r="JP191" s="46">
        <f t="shared" ref="JP191:JP254" si="1415">ROUND(JR190*$D$7/12,2)</f>
        <v>189.78</v>
      </c>
      <c r="JQ191" s="46">
        <f t="shared" si="1279"/>
        <v>934.71308333333309</v>
      </c>
      <c r="JR191" s="51">
        <f t="shared" si="1280"/>
        <v>112932.16916666664</v>
      </c>
      <c r="JS191" s="199">
        <f t="shared" si="1135"/>
        <v>109958.11605305961</v>
      </c>
      <c r="JT191" s="199">
        <f t="shared" ref="JT191:JT254" si="1416">IF(JL191=$B$7,JR191,10000)</f>
        <v>10000</v>
      </c>
      <c r="JU191" s="128">
        <f t="shared" si="1281"/>
        <v>0</v>
      </c>
      <c r="JV191" s="408">
        <f t="shared" si="1282"/>
        <v>0</v>
      </c>
      <c r="JW191" s="58">
        <f t="shared" si="1283"/>
        <v>930.37233333333074</v>
      </c>
      <c r="JX191" s="52">
        <f t="shared" si="1284"/>
        <v>0</v>
      </c>
      <c r="JY191" s="51">
        <f t="shared" si="1285"/>
        <v>930.37233333333074</v>
      </c>
      <c r="JZ191" s="51">
        <f t="shared" si="1286"/>
        <v>102340.95666666707</v>
      </c>
      <c r="KA191" s="199">
        <f t="shared" si="1122"/>
        <v>99999.999999999389</v>
      </c>
      <c r="KB191" s="128">
        <f t="shared" ref="KB191:KB254" si="1417">IF(JL191=$B$7,JZ191,10000)</f>
        <v>10000</v>
      </c>
      <c r="KC191" s="204">
        <f t="shared" si="1287"/>
        <v>0</v>
      </c>
      <c r="KD191" s="468">
        <f t="shared" ref="KD191:KD254" si="1418">-JW191</f>
        <v>-930.37233333333074</v>
      </c>
      <c r="KE191" s="46">
        <f t="shared" si="1288"/>
        <v>-1124.4930833333331</v>
      </c>
      <c r="KF191" s="46">
        <f t="shared" si="1289"/>
        <v>-1124.4930833333331</v>
      </c>
      <c r="KG191" s="48"/>
      <c r="KI191" s="45">
        <v>130</v>
      </c>
      <c r="KJ191" s="46">
        <f t="shared" si="1290"/>
        <v>1124.4890404061762</v>
      </c>
      <c r="KK191" s="46">
        <f t="shared" si="1291"/>
        <v>0</v>
      </c>
      <c r="KL191" s="128">
        <f t="shared" si="1292"/>
        <v>1124.4890404061762</v>
      </c>
      <c r="KM191" s="46">
        <f t="shared" si="1293"/>
        <v>189.77745140523129</v>
      </c>
      <c r="KN191" s="46">
        <f t="shared" si="1294"/>
        <v>934.71158900094485</v>
      </c>
      <c r="KO191" s="51">
        <f t="shared" si="1295"/>
        <v>112931.75925413781</v>
      </c>
      <c r="KP191" s="199">
        <f t="shared" si="1123"/>
        <v>115024.92936449574</v>
      </c>
      <c r="KQ191" s="199">
        <f t="shared" ref="KQ191:KQ254" si="1419">IF(KI191=$B$7,KO191,10000)</f>
        <v>10000</v>
      </c>
      <c r="KR191" s="128">
        <f t="shared" si="1296"/>
        <v>0</v>
      </c>
      <c r="KS191" s="408">
        <f t="shared" si="1297"/>
        <v>0</v>
      </c>
      <c r="KT191" s="45">
        <v>130</v>
      </c>
      <c r="KU191" s="46">
        <f t="shared" ref="KU191:KU254" si="1420">IF(AND($H$7="Oui",KT191&gt;$I$7),0,IF(AND($H$7="Oui",KT191=$I$7),KW191+KV191,IF(KT191&gt;$B$7,0,IF(KT191=$B$7,KW191+KV191,ROUND(KJ191,2)))))</f>
        <v>1124.49</v>
      </c>
      <c r="KV191" s="46">
        <f t="shared" si="1298"/>
        <v>0</v>
      </c>
      <c r="KW191" s="128">
        <f t="shared" si="1299"/>
        <v>1124.49</v>
      </c>
      <c r="KX191" s="46">
        <f t="shared" si="1300"/>
        <v>189.77722144814626</v>
      </c>
      <c r="KY191" s="46">
        <f t="shared" si="1301"/>
        <v>934.71277855185372</v>
      </c>
      <c r="KZ191" s="51">
        <f t="shared" si="1302"/>
        <v>112931.6200903359</v>
      </c>
      <c r="LA191" s="153">
        <f t="shared" si="1124"/>
        <v>115024.92936449574</v>
      </c>
      <c r="LB191" s="58">
        <f t="shared" si="995"/>
        <v>930.59633333333579</v>
      </c>
      <c r="LC191" s="52">
        <f t="shared" si="1303"/>
        <v>0</v>
      </c>
      <c r="LD191" s="51">
        <f t="shared" si="1304"/>
        <v>930.59633333333579</v>
      </c>
      <c r="LE191" s="51">
        <f t="shared" si="1305"/>
        <v>102365.59666666655</v>
      </c>
      <c r="LF191" s="51">
        <f t="shared" si="1125"/>
        <v>105198.03999999969</v>
      </c>
      <c r="LG191" s="128">
        <f t="shared" si="1306"/>
        <v>10000</v>
      </c>
      <c r="LH191" s="204">
        <f t="shared" si="1307"/>
        <v>0</v>
      </c>
      <c r="LI191" s="479">
        <f t="shared" si="1308"/>
        <v>-930.59633333333579</v>
      </c>
      <c r="LJ191" s="46">
        <f t="shared" ref="LJ191:LJ254" si="1421">-KU191</f>
        <v>-1124.49</v>
      </c>
      <c r="LK191" s="46">
        <f t="shared" ref="LK191:LK254" si="1422">-KW191</f>
        <v>-1124.49</v>
      </c>
      <c r="LL191" s="48"/>
      <c r="LN191" s="45">
        <v>130</v>
      </c>
      <c r="LO191" s="46">
        <f t="shared" si="1309"/>
        <v>1123.1238136873469</v>
      </c>
      <c r="LP191" s="46">
        <f t="shared" si="1095"/>
        <v>0</v>
      </c>
      <c r="LQ191" s="46">
        <f t="shared" si="1310"/>
        <v>1123.1238136873469</v>
      </c>
      <c r="LR191" s="46">
        <f t="shared" si="1311"/>
        <v>189.54704520474243</v>
      </c>
      <c r="LS191" s="46">
        <f t="shared" si="1312"/>
        <v>933.57676848260451</v>
      </c>
      <c r="LT191" s="51">
        <f t="shared" si="1313"/>
        <v>112794.65035436286</v>
      </c>
      <c r="LU191" s="199">
        <f t="shared" ref="LU191:LU254" si="1423">IF(LN191=$B$7,LT191,10000)</f>
        <v>10000</v>
      </c>
      <c r="LV191" s="58">
        <f t="shared" si="1314"/>
        <v>933.33033333333128</v>
      </c>
      <c r="LW191" s="52">
        <f t="shared" si="1096"/>
        <v>0</v>
      </c>
      <c r="LX191" s="51">
        <f t="shared" si="1315"/>
        <v>933.33033333333128</v>
      </c>
      <c r="LY191" s="51">
        <f t="shared" si="1316"/>
        <v>102666.33666666628</v>
      </c>
      <c r="LZ191" s="46">
        <f t="shared" ref="LZ191:LZ254" si="1424">LP191</f>
        <v>0</v>
      </c>
      <c r="MA191" s="199">
        <f t="shared" ref="MA191:MA254" si="1425">IF(LN191=$B$7,LY191,10000)</f>
        <v>10000</v>
      </c>
      <c r="MB191" s="468">
        <f t="shared" si="1317"/>
        <v>-933.33033333333128</v>
      </c>
      <c r="MC191" s="46">
        <f t="shared" si="1318"/>
        <v>-1123.1238136873469</v>
      </c>
      <c r="MD191" s="46">
        <f t="shared" si="1319"/>
        <v>-1123.1238136873469</v>
      </c>
      <c r="ME191" s="48"/>
      <c r="MG191" s="45">
        <v>130</v>
      </c>
      <c r="MH191" s="46">
        <f t="shared" si="1320"/>
        <v>1076.608661999408</v>
      </c>
      <c r="MI191" s="46">
        <f t="shared" si="1097"/>
        <v>0</v>
      </c>
      <c r="MJ191" s="46">
        <f t="shared" si="1321"/>
        <v>1076.608661999408</v>
      </c>
      <c r="MK191" s="46">
        <f t="shared" si="1322"/>
        <v>181.69678911342893</v>
      </c>
      <c r="ML191" s="46">
        <f t="shared" si="1323"/>
        <v>894.91187288597905</v>
      </c>
      <c r="MM191" s="51">
        <f t="shared" si="1324"/>
        <v>108123.16159517138</v>
      </c>
      <c r="MN191" s="199">
        <f t="shared" ref="MN191:MN254" si="1426">IF(MG191=$B$7,MM191,10000)</f>
        <v>10000</v>
      </c>
      <c r="MO191" s="58">
        <f t="shared" si="1325"/>
        <v>889.32945707741396</v>
      </c>
      <c r="MP191" s="52">
        <f t="shared" si="1098"/>
        <v>0</v>
      </c>
      <c r="MQ191" s="51">
        <f t="shared" si="1326"/>
        <v>889.32945707741396</v>
      </c>
      <c r="MR191" s="57">
        <f t="shared" si="1327"/>
        <v>97826.240579936071</v>
      </c>
      <c r="MS191" s="199">
        <f t="shared" ref="MS191:MS254" si="1427">IF(MG191=$B$7,MR191,10000)</f>
        <v>10000</v>
      </c>
      <c r="MT191" s="468">
        <f t="shared" ref="MT191:MT254" si="1428">-MO191</f>
        <v>-889.32945707741396</v>
      </c>
      <c r="MU191" s="46">
        <f t="shared" si="1328"/>
        <v>-1076.608661999408</v>
      </c>
      <c r="MV191" s="46">
        <f t="shared" si="1329"/>
        <v>-1076.608661999408</v>
      </c>
      <c r="MW191" s="48"/>
      <c r="MY191" s="45">
        <v>130</v>
      </c>
      <c r="MZ191" s="46">
        <f t="shared" si="1330"/>
        <v>1076.608661999408</v>
      </c>
      <c r="NA191" s="46">
        <f t="shared" si="1099"/>
        <v>0</v>
      </c>
      <c r="NB191" s="128">
        <f t="shared" si="1331"/>
        <v>1076.608661999408</v>
      </c>
      <c r="NC191" s="46">
        <f t="shared" si="1332"/>
        <v>181.69678911342893</v>
      </c>
      <c r="ND191" s="46">
        <f t="shared" si="1333"/>
        <v>894.91187288597905</v>
      </c>
      <c r="NE191" s="51">
        <f t="shared" si="1334"/>
        <v>108123.16159517138</v>
      </c>
      <c r="NF191" s="153">
        <f t="shared" ref="NF191:NF254" si="1429">IF(MY191=$B$7,NE191,10000)</f>
        <v>10000</v>
      </c>
      <c r="NG191" s="45">
        <v>130</v>
      </c>
      <c r="NH191" s="46">
        <f t="shared" si="1335"/>
        <v>1076.6099999999999</v>
      </c>
      <c r="NI191" s="46">
        <f t="shared" si="1100"/>
        <v>0</v>
      </c>
      <c r="NJ191" s="128">
        <f t="shared" ref="NJ191:NJ254" si="1430">IF(AND($H$7="Oui",NG191&gt;$I$7),0,IF(AND($H$7="Oui",NG191=$I$7),NL191+NK191,IF(NG191&gt;$B$7,0,IF(NG191=$B$7,NL191+NK191,ROUND(NH191-NI191,2)))))</f>
        <v>1076.6099999999999</v>
      </c>
      <c r="NK191" s="46">
        <f t="shared" ref="NK191:NK254" si="1431">IF(NG191&gt;$B$7,0,NM190*$D$7/12)</f>
        <v>181.6964500876019</v>
      </c>
      <c r="NL191" s="46">
        <f t="shared" si="1336"/>
        <v>894.91354991239803</v>
      </c>
      <c r="NM191" s="51">
        <f t="shared" si="1337"/>
        <v>108122.95650264874</v>
      </c>
      <c r="NN191" s="58">
        <f t="shared" si="1338"/>
        <v>888.78037499999857</v>
      </c>
      <c r="NO191" s="52">
        <f t="shared" si="1101"/>
        <v>0</v>
      </c>
      <c r="NP191" s="51">
        <f t="shared" si="1339"/>
        <v>888.78037499999857</v>
      </c>
      <c r="NQ191" s="57">
        <f t="shared" si="1340"/>
        <v>97900.191250000149</v>
      </c>
      <c r="NR191" s="153">
        <f t="shared" ref="NR191:NR254" si="1432">IF(NG191=$B$7,NQ191,10000)</f>
        <v>10000</v>
      </c>
      <c r="NS191" s="469">
        <f t="shared" si="1341"/>
        <v>-888.78037499999857</v>
      </c>
      <c r="NT191" s="46">
        <f t="shared" si="1342"/>
        <v>-1076.6099999999999</v>
      </c>
      <c r="NU191" s="46">
        <f t="shared" si="1343"/>
        <v>-1076.6099999999999</v>
      </c>
      <c r="NV191" s="48"/>
      <c r="NX191" s="45">
        <v>130</v>
      </c>
      <c r="NY191" s="46">
        <f t="shared" si="1344"/>
        <v>1076.6456011701148</v>
      </c>
      <c r="NZ191" s="46">
        <f t="shared" si="1102"/>
        <v>0</v>
      </c>
      <c r="OA191" s="46">
        <f t="shared" si="1345"/>
        <v>1076.6456011701148</v>
      </c>
      <c r="OB191" s="46">
        <f t="shared" si="1346"/>
        <v>181.70302325304399</v>
      </c>
      <c r="OC191" s="46">
        <f t="shared" si="1347"/>
        <v>894.94257791707082</v>
      </c>
      <c r="OD191" s="51">
        <f t="shared" si="1348"/>
        <v>108126.87137390934</v>
      </c>
      <c r="OE191" s="153">
        <f t="shared" si="1126"/>
        <v>109958.11605305961</v>
      </c>
      <c r="OF191" s="153">
        <f t="shared" ref="OF191:OF254" si="1433">IF(NX191=$B$7,OD191,10000)</f>
        <v>10000</v>
      </c>
      <c r="OG191" s="58">
        <f t="shared" si="1349"/>
        <v>889.48383333333379</v>
      </c>
      <c r="OH191" s="241">
        <f t="shared" si="1127"/>
        <v>0</v>
      </c>
      <c r="OI191" s="51">
        <f t="shared" si="1350"/>
        <v>889.48383333333379</v>
      </c>
      <c r="OJ191" s="51">
        <f t="shared" si="1351"/>
        <v>97843.221666666621</v>
      </c>
      <c r="OK191" s="153">
        <f t="shared" si="1128"/>
        <v>99999.999999999389</v>
      </c>
      <c r="OL191" s="153">
        <f t="shared" ref="OL191:OL254" si="1434">IF(NX191=$B$7,OJ191,10000)</f>
        <v>10000</v>
      </c>
      <c r="OM191" s="468">
        <f t="shared" ref="OM191:OM254" si="1435">-OG191</f>
        <v>-889.48383333333379</v>
      </c>
      <c r="ON191" s="46">
        <f t="shared" ref="ON191:ON254" si="1436">-NY191</f>
        <v>-1076.6456011701148</v>
      </c>
      <c r="OO191" s="46">
        <f t="shared" si="1352"/>
        <v>-1076.6456011701148</v>
      </c>
      <c r="OP191" s="48"/>
      <c r="OR191" s="45">
        <v>130</v>
      </c>
      <c r="OS191" s="46">
        <f t="shared" si="1353"/>
        <v>1076.765700416463</v>
      </c>
      <c r="OT191" s="46">
        <f t="shared" si="1103"/>
        <v>0</v>
      </c>
      <c r="OU191" s="128">
        <f t="shared" si="1354"/>
        <v>1076.765700416463</v>
      </c>
      <c r="OV191" s="46">
        <f t="shared" si="1355"/>
        <v>181.72329212901278</v>
      </c>
      <c r="OW191" s="46">
        <f t="shared" si="1356"/>
        <v>895.04240828745026</v>
      </c>
      <c r="OX191" s="51">
        <f t="shared" si="1357"/>
        <v>108138.93286912021</v>
      </c>
      <c r="OY191" s="51">
        <f t="shared" si="1129"/>
        <v>111370.32971933628</v>
      </c>
      <c r="OZ191" s="153">
        <f t="shared" ref="OZ191:OZ254" si="1437">IF(OR191=$B$7,OX191,10000)</f>
        <v>10000</v>
      </c>
      <c r="PA191" s="45">
        <v>130</v>
      </c>
      <c r="PB191" s="46">
        <f t="shared" si="1358"/>
        <v>1076.765700416463</v>
      </c>
      <c r="PC191" s="46">
        <f t="shared" si="1130"/>
        <v>0</v>
      </c>
      <c r="PD191" s="128">
        <f t="shared" si="1359"/>
        <v>1076.765700416463</v>
      </c>
      <c r="PE191" s="46">
        <f t="shared" si="1360"/>
        <v>181.72329212901278</v>
      </c>
      <c r="PF191" s="46">
        <f t="shared" si="1361"/>
        <v>895.04240828745026</v>
      </c>
      <c r="PG191" s="51">
        <f t="shared" si="1362"/>
        <v>108138.93286912021</v>
      </c>
      <c r="PH191" s="57">
        <f t="shared" si="1131"/>
        <v>111370.01038502509</v>
      </c>
      <c r="PI191" s="688">
        <f t="shared" si="1363"/>
        <v>889.6533333333341</v>
      </c>
      <c r="PJ191" s="52">
        <f t="shared" si="1132"/>
        <v>0</v>
      </c>
      <c r="PK191" s="51">
        <f t="shared" si="1364"/>
        <v>889.6533333333341</v>
      </c>
      <c r="PL191" s="57">
        <f t="shared" si="1365"/>
        <v>97861.866666666945</v>
      </c>
      <c r="PM191" s="57">
        <f t="shared" si="1133"/>
        <v>101581.00000000006</v>
      </c>
      <c r="PN191" s="153">
        <f t="shared" ref="PN191:PN254" si="1438">IF(PA191=$B$7,PL191,10000)</f>
        <v>10000</v>
      </c>
      <c r="PO191" s="469">
        <f t="shared" si="1366"/>
        <v>-889.6533333333341</v>
      </c>
      <c r="PP191" s="46">
        <f t="shared" si="1367"/>
        <v>-1076.765700416463</v>
      </c>
      <c r="PQ191" s="46">
        <f t="shared" si="1368"/>
        <v>-1076.765700416463</v>
      </c>
      <c r="PR191" s="48"/>
    </row>
    <row r="192" spans="2:434" hidden="1" x14ac:dyDescent="0.3">
      <c r="B192" s="45">
        <v>131</v>
      </c>
      <c r="C192" s="46">
        <f t="shared" si="1104"/>
        <v>1111.77</v>
      </c>
      <c r="D192" s="46">
        <f t="shared" si="1136"/>
        <v>100</v>
      </c>
      <c r="E192" s="46">
        <f t="shared" si="1137"/>
        <v>1011.77</v>
      </c>
      <c r="F192" s="46">
        <f t="shared" si="1138"/>
        <v>169.35106059864535</v>
      </c>
      <c r="G192" s="46">
        <f t="shared" si="1139"/>
        <v>842.41893940135469</v>
      </c>
      <c r="H192" s="51">
        <f t="shared" si="1140"/>
        <v>100768.21741978585</v>
      </c>
      <c r="I192" s="58">
        <f t="shared" si="1141"/>
        <v>933.33333333333337</v>
      </c>
      <c r="J192" s="52">
        <f t="shared" si="1142"/>
        <v>100</v>
      </c>
      <c r="K192" s="51">
        <f t="shared" si="1143"/>
        <v>833.33333333333337</v>
      </c>
      <c r="L192" s="57">
        <f t="shared" si="1144"/>
        <v>90833.333333332776</v>
      </c>
      <c r="M192" s="468">
        <f t="shared" si="1369"/>
        <v>-933.33333333333337</v>
      </c>
      <c r="N192" s="46">
        <f t="shared" si="1370"/>
        <v>-1111.77</v>
      </c>
      <c r="O192" s="47"/>
      <c r="P192" s="46">
        <f t="shared" si="1371"/>
        <v>-1011.77</v>
      </c>
      <c r="Q192" s="48"/>
      <c r="R192" s="29"/>
      <c r="S192" s="29"/>
      <c r="T192" s="45">
        <v>131</v>
      </c>
      <c r="U192" s="46">
        <f t="shared" si="1145"/>
        <v>1106.69</v>
      </c>
      <c r="V192" s="46">
        <f t="shared" si="1146"/>
        <v>94.92</v>
      </c>
      <c r="W192" s="46">
        <f t="shared" si="1372"/>
        <v>1011.77</v>
      </c>
      <c r="X192" s="46">
        <f t="shared" si="1147"/>
        <v>169.35106059864535</v>
      </c>
      <c r="Y192" s="46">
        <f t="shared" si="1148"/>
        <v>842.41893940135469</v>
      </c>
      <c r="Z192" s="51">
        <f t="shared" si="1149"/>
        <v>100768.21741978585</v>
      </c>
      <c r="AA192" s="58">
        <f t="shared" si="1150"/>
        <v>918.95333333333338</v>
      </c>
      <c r="AB192" s="52">
        <f t="shared" si="1151"/>
        <v>85.62</v>
      </c>
      <c r="AC192" s="51">
        <f t="shared" si="1152"/>
        <v>833.33333333333337</v>
      </c>
      <c r="AD192" s="57">
        <f t="shared" si="1153"/>
        <v>90833.333333332776</v>
      </c>
      <c r="AE192" s="468">
        <f t="shared" si="1373"/>
        <v>-918.95333333333338</v>
      </c>
      <c r="AF192" s="46">
        <f t="shared" si="1154"/>
        <v>-1106.69</v>
      </c>
      <c r="AG192" s="47"/>
      <c r="AH192" s="46">
        <f t="shared" si="1374"/>
        <v>-1011.77</v>
      </c>
      <c r="AI192" s="48"/>
      <c r="AJ192" s="29"/>
      <c r="AK192" s="45">
        <v>131</v>
      </c>
      <c r="AL192" s="46">
        <f t="shared" si="1155"/>
        <v>1117.72</v>
      </c>
      <c r="AM192" s="46"/>
      <c r="AN192" s="46"/>
      <c r="AO192" s="46">
        <f t="shared" si="1156"/>
        <v>96.72</v>
      </c>
      <c r="AP192" s="128">
        <f t="shared" si="1157"/>
        <v>1021</v>
      </c>
      <c r="AQ192" s="128"/>
      <c r="AR192" s="128"/>
      <c r="AS192" s="46">
        <f t="shared" si="1158"/>
        <v>178.29080334423955</v>
      </c>
      <c r="AT192" s="46">
        <f t="shared" si="1159"/>
        <v>842.70919665576048</v>
      </c>
      <c r="AU192" s="51"/>
      <c r="AV192" s="51"/>
      <c r="AW192" s="51">
        <f t="shared" si="1160"/>
        <v>106131.77280988796</v>
      </c>
      <c r="AX192" s="58">
        <f t="shared" si="1161"/>
        <v>927.38215694565588</v>
      </c>
      <c r="AY192" s="52"/>
      <c r="AZ192" s="52"/>
      <c r="BA192" s="52">
        <f t="shared" si="1162"/>
        <v>87.76</v>
      </c>
      <c r="BB192" s="51">
        <f t="shared" si="1163"/>
        <v>839.62215694565589</v>
      </c>
      <c r="BC192" s="51"/>
      <c r="BD192" s="51"/>
      <c r="BE192" s="57">
        <f t="shared" si="1164"/>
        <v>96222.89744011905</v>
      </c>
      <c r="BF192" s="468">
        <f t="shared" si="1165"/>
        <v>-927.38215694565588</v>
      </c>
      <c r="BG192" s="46">
        <f t="shared" si="1166"/>
        <v>-1117.72</v>
      </c>
      <c r="BH192" s="46">
        <f t="shared" si="1167"/>
        <v>-1021</v>
      </c>
      <c r="BI192" s="48"/>
      <c r="BK192" s="45">
        <v>131</v>
      </c>
      <c r="BL192" s="46">
        <f t="shared" si="1375"/>
        <v>1110.29</v>
      </c>
      <c r="BM192" s="128">
        <f t="shared" si="1376"/>
        <v>98.52</v>
      </c>
      <c r="BN192" s="46">
        <f t="shared" si="1377"/>
        <v>1011.77</v>
      </c>
      <c r="BO192" s="46">
        <f t="shared" si="1168"/>
        <v>169.35106059864535</v>
      </c>
      <c r="BP192" s="46">
        <f t="shared" si="1169"/>
        <v>842.41893940135469</v>
      </c>
      <c r="BQ192" s="51">
        <f t="shared" si="1170"/>
        <v>100768.21741978585</v>
      </c>
      <c r="BR192" s="153">
        <f t="shared" si="1134"/>
        <v>109958.11605305961</v>
      </c>
      <c r="BS192" s="58">
        <f t="shared" si="1171"/>
        <v>922.91333333333341</v>
      </c>
      <c r="BT192" s="52">
        <f t="shared" si="1378"/>
        <v>89.58</v>
      </c>
      <c r="BU192" s="51">
        <f t="shared" si="1172"/>
        <v>833.33333333333337</v>
      </c>
      <c r="BV192" s="51">
        <f t="shared" si="1173"/>
        <v>90833.333333332776</v>
      </c>
      <c r="BW192" s="153">
        <f t="shared" si="1105"/>
        <v>99999.999999999389</v>
      </c>
      <c r="BX192" s="468">
        <f t="shared" si="1379"/>
        <v>-922.91333333333341</v>
      </c>
      <c r="BY192" s="46">
        <f t="shared" si="1380"/>
        <v>-1110.29</v>
      </c>
      <c r="BZ192" s="46">
        <f t="shared" si="1174"/>
        <v>-1011.77</v>
      </c>
      <c r="CA192" s="48"/>
      <c r="CB192" s="29"/>
      <c r="CC192" s="45">
        <v>131</v>
      </c>
      <c r="CD192" s="128">
        <f t="shared" si="1175"/>
        <v>1117.6300000000001</v>
      </c>
      <c r="CE192" s="46">
        <f t="shared" si="1381"/>
        <v>100.26</v>
      </c>
      <c r="CF192" s="128">
        <f t="shared" si="1176"/>
        <v>1017.37</v>
      </c>
      <c r="CG192" s="46">
        <f t="shared" si="1382"/>
        <v>177.84351810302005</v>
      </c>
      <c r="CH192" s="46">
        <f t="shared" si="1177"/>
        <v>839.52648189697993</v>
      </c>
      <c r="CI192" s="51">
        <f t="shared" si="1178"/>
        <v>105866.58437991505</v>
      </c>
      <c r="CJ192" s="199">
        <f t="shared" si="1106"/>
        <v>115024.92936449574</v>
      </c>
      <c r="CK192" s="153">
        <f t="shared" si="1383"/>
        <v>10000</v>
      </c>
      <c r="CL192" s="45">
        <v>131</v>
      </c>
      <c r="CM192" s="46">
        <f t="shared" si="1384"/>
        <v>1117.6300000000001</v>
      </c>
      <c r="CN192" s="128">
        <f t="shared" si="1179"/>
        <v>100.26</v>
      </c>
      <c r="CO192" s="128">
        <f t="shared" si="1180"/>
        <v>1017.37</v>
      </c>
      <c r="CP192" s="46">
        <f t="shared" si="1181"/>
        <v>177.84351810302005</v>
      </c>
      <c r="CQ192" s="46">
        <f t="shared" si="1182"/>
        <v>839.52648189697993</v>
      </c>
      <c r="CR192" s="51">
        <f t="shared" si="1183"/>
        <v>105866.58437991505</v>
      </c>
      <c r="CS192" s="153">
        <f t="shared" si="1107"/>
        <v>115024.92936449574</v>
      </c>
      <c r="CT192" s="58">
        <f t="shared" si="1184"/>
        <v>927.86033333333398</v>
      </c>
      <c r="CU192" s="52">
        <f t="shared" si="1385"/>
        <v>91.68</v>
      </c>
      <c r="CV192" s="51">
        <f t="shared" si="1386"/>
        <v>836.18033333333392</v>
      </c>
      <c r="CW192" s="51">
        <f t="shared" si="1185"/>
        <v>96000.056333332977</v>
      </c>
      <c r="CX192" s="57">
        <f t="shared" si="1108"/>
        <v>105198.03999999969</v>
      </c>
      <c r="CY192" s="153">
        <f t="shared" si="1387"/>
        <v>10000</v>
      </c>
      <c r="CZ192" s="479">
        <f t="shared" si="1186"/>
        <v>-927.86033333333398</v>
      </c>
      <c r="DA192" s="46">
        <f t="shared" si="1388"/>
        <v>-1117.6300000000001</v>
      </c>
      <c r="DB192" s="46">
        <f t="shared" si="1389"/>
        <v>-1017.37</v>
      </c>
      <c r="DC192" s="48"/>
      <c r="DE192" s="45">
        <v>131</v>
      </c>
      <c r="DF192" s="46">
        <f t="shared" si="1187"/>
        <v>1116.76</v>
      </c>
      <c r="DG192" s="46">
        <f t="shared" si="1109"/>
        <v>104.99</v>
      </c>
      <c r="DH192" s="46">
        <f t="shared" si="1188"/>
        <v>1011.77</v>
      </c>
      <c r="DI192" s="46">
        <f t="shared" si="1189"/>
        <v>169.35106059864535</v>
      </c>
      <c r="DJ192" s="46">
        <f t="shared" si="1190"/>
        <v>842.41893940135469</v>
      </c>
      <c r="DK192" s="51">
        <f t="shared" si="1191"/>
        <v>100768.21741978585</v>
      </c>
      <c r="DL192" s="58">
        <f t="shared" si="1192"/>
        <v>938.32333333333338</v>
      </c>
      <c r="DM192" s="52">
        <f t="shared" si="1110"/>
        <v>104.99</v>
      </c>
      <c r="DN192" s="51">
        <f t="shared" si="1193"/>
        <v>833.33333333333337</v>
      </c>
      <c r="DO192" s="57">
        <f t="shared" si="1194"/>
        <v>90833.333333332776</v>
      </c>
      <c r="DP192" s="468">
        <f t="shared" si="1390"/>
        <v>-938.32333333333338</v>
      </c>
      <c r="DQ192" s="46">
        <f t="shared" si="1391"/>
        <v>-1116.76</v>
      </c>
      <c r="DR192" s="47"/>
      <c r="DS192" s="46">
        <f t="shared" si="1392"/>
        <v>-1011.77</v>
      </c>
      <c r="DT192" s="48"/>
      <c r="DU192" s="29"/>
      <c r="DV192" s="45">
        <v>131</v>
      </c>
      <c r="DW192" s="46">
        <f t="shared" si="1393"/>
        <v>1065.0999999999999</v>
      </c>
      <c r="DX192" s="46">
        <f t="shared" si="1111"/>
        <v>53.33</v>
      </c>
      <c r="DY192" s="46">
        <f t="shared" si="1394"/>
        <v>1011.77</v>
      </c>
      <c r="DZ192" s="46">
        <f t="shared" si="1195"/>
        <v>169.35106059864535</v>
      </c>
      <c r="EA192" s="46">
        <f t="shared" si="1196"/>
        <v>842.41893940135469</v>
      </c>
      <c r="EB192" s="51">
        <f t="shared" si="1197"/>
        <v>100768.21741978585</v>
      </c>
      <c r="EC192" s="58">
        <f t="shared" si="1198"/>
        <v>881.45333333333338</v>
      </c>
      <c r="ED192" s="52">
        <f t="shared" si="1112"/>
        <v>48.120000000000005</v>
      </c>
      <c r="EE192" s="51">
        <f t="shared" si="1199"/>
        <v>833.33333333333337</v>
      </c>
      <c r="EF192" s="57">
        <f t="shared" si="1200"/>
        <v>90833.333333332776</v>
      </c>
      <c r="EG192" s="468">
        <f t="shared" si="1395"/>
        <v>-881.45333333333338</v>
      </c>
      <c r="EH192" s="46">
        <f t="shared" si="1396"/>
        <v>-1065.0999999999999</v>
      </c>
      <c r="EI192" s="47"/>
      <c r="EJ192" s="46">
        <f t="shared" si="1397"/>
        <v>-1011.77</v>
      </c>
      <c r="EK192" s="48"/>
      <c r="EL192" s="29"/>
      <c r="EM192" s="45">
        <v>131</v>
      </c>
      <c r="EN192" s="46">
        <f t="shared" si="1089"/>
        <v>1058.0868689014749</v>
      </c>
      <c r="EO192" s="46">
        <f t="shared" si="1113"/>
        <v>54.18</v>
      </c>
      <c r="EP192" s="128">
        <f t="shared" si="1201"/>
        <v>1003.9068689014749</v>
      </c>
      <c r="EQ192" s="46">
        <f t="shared" si="1202"/>
        <v>172.02620490436789</v>
      </c>
      <c r="ER192" s="46">
        <f t="shared" si="1203"/>
        <v>831.88066399710704</v>
      </c>
      <c r="ES192" s="51">
        <f t="shared" si="1204"/>
        <v>102383.84227862362</v>
      </c>
      <c r="ET192" s="153">
        <f t="shared" si="1398"/>
        <v>10000</v>
      </c>
      <c r="EU192" s="45">
        <v>131</v>
      </c>
      <c r="EV192" s="46">
        <f t="shared" si="1205"/>
        <v>1058.0899999999999</v>
      </c>
      <c r="EW192" s="46">
        <f t="shared" si="1114"/>
        <v>54.18</v>
      </c>
      <c r="EX192" s="128">
        <f t="shared" si="1206"/>
        <v>1003.91</v>
      </c>
      <c r="EY192" s="46">
        <f t="shared" si="1207"/>
        <v>172.02542968080971</v>
      </c>
      <c r="EZ192" s="46">
        <f t="shared" si="1208"/>
        <v>831.88457031919029</v>
      </c>
      <c r="FA192" s="51">
        <f t="shared" si="1209"/>
        <v>102383.37323816663</v>
      </c>
      <c r="FB192" s="58">
        <f t="shared" si="1210"/>
        <v>874.86920833333363</v>
      </c>
      <c r="FC192" s="52">
        <f t="shared" si="1115"/>
        <v>49.019999999999996</v>
      </c>
      <c r="FD192" s="51">
        <f t="shared" si="1399"/>
        <v>825.84920833333365</v>
      </c>
      <c r="FE192" s="57">
        <f t="shared" si="1211"/>
        <v>92562.543708333178</v>
      </c>
      <c r="FF192" s="153">
        <f t="shared" si="1400"/>
        <v>10000</v>
      </c>
      <c r="FG192" s="469">
        <f t="shared" si="1212"/>
        <v>-874.86920833333363</v>
      </c>
      <c r="FH192" s="46">
        <f t="shared" si="1213"/>
        <v>-1058.0899999999999</v>
      </c>
      <c r="FI192" s="46">
        <f t="shared" si="1214"/>
        <v>-1003.91</v>
      </c>
      <c r="FJ192" s="48"/>
      <c r="FL192" s="45">
        <v>131</v>
      </c>
      <c r="FM192" s="46">
        <f t="shared" si="1401"/>
        <v>1069.49</v>
      </c>
      <c r="FN192" s="46">
        <f t="shared" si="1090"/>
        <v>57.72</v>
      </c>
      <c r="FO192" s="46">
        <f t="shared" si="1402"/>
        <v>1011.77</v>
      </c>
      <c r="FP192" s="46">
        <f t="shared" si="1215"/>
        <v>169.35106059864535</v>
      </c>
      <c r="FQ192" s="46">
        <f t="shared" si="1216"/>
        <v>842.41893940135469</v>
      </c>
      <c r="FR192" s="51">
        <f t="shared" si="1217"/>
        <v>100768.21741978585</v>
      </c>
      <c r="FS192" s="153">
        <f t="shared" si="1116"/>
        <v>109958.11605305961</v>
      </c>
      <c r="FT192" s="58">
        <f t="shared" si="1218"/>
        <v>885.82333333333338</v>
      </c>
      <c r="FU192" s="241">
        <f t="shared" si="1091"/>
        <v>52.489999999999995</v>
      </c>
      <c r="FV192" s="51">
        <f t="shared" si="1219"/>
        <v>833.33333333333337</v>
      </c>
      <c r="FW192" s="51">
        <f t="shared" si="1220"/>
        <v>90833.333333332776</v>
      </c>
      <c r="FX192" s="153">
        <f t="shared" si="1117"/>
        <v>99999.999999999389</v>
      </c>
      <c r="FY192" s="468">
        <f t="shared" si="1403"/>
        <v>-885.82333333333338</v>
      </c>
      <c r="FZ192" s="46">
        <f t="shared" si="1404"/>
        <v>-1069.49</v>
      </c>
      <c r="GA192" s="46">
        <f t="shared" si="1221"/>
        <v>-1011.77</v>
      </c>
      <c r="GB192" s="48"/>
      <c r="GD192" s="45">
        <v>131</v>
      </c>
      <c r="GE192" s="46">
        <f t="shared" si="1092"/>
        <v>1060.0875939185617</v>
      </c>
      <c r="GF192" s="128">
        <f t="shared" si="1118"/>
        <v>58.46</v>
      </c>
      <c r="GG192" s="128">
        <f t="shared" si="1042"/>
        <v>1001.6275939185616</v>
      </c>
      <c r="GH192" s="46">
        <f t="shared" si="1222"/>
        <v>171.91458727569849</v>
      </c>
      <c r="GI192" s="46">
        <f t="shared" si="1223"/>
        <v>829.71300664286309</v>
      </c>
      <c r="GJ192" s="51">
        <f t="shared" si="1224"/>
        <v>102319.03935877622</v>
      </c>
      <c r="GK192" s="51">
        <f t="shared" si="1119"/>
        <v>111370.32971933628</v>
      </c>
      <c r="GL192" s="153">
        <f t="shared" si="1405"/>
        <v>10000</v>
      </c>
      <c r="GM192" s="45">
        <v>131</v>
      </c>
      <c r="GN192" s="46">
        <f t="shared" si="1225"/>
        <v>1060.0899999999999</v>
      </c>
      <c r="GO192" s="46">
        <f t="shared" si="1093"/>
        <v>58.46</v>
      </c>
      <c r="GP192" s="128">
        <f t="shared" si="1406"/>
        <v>1001.63</v>
      </c>
      <c r="GQ192" s="46">
        <f t="shared" si="1226"/>
        <v>171.91400571116631</v>
      </c>
      <c r="GR192" s="46">
        <f t="shared" si="1227"/>
        <v>829.71599428883371</v>
      </c>
      <c r="GS192" s="51">
        <f t="shared" si="1228"/>
        <v>102318.68743241095</v>
      </c>
      <c r="GT192" s="57">
        <f t="shared" si="1120"/>
        <v>111370.01038502509</v>
      </c>
      <c r="GU192" s="58">
        <f t="shared" si="1229"/>
        <v>876.92633333333197</v>
      </c>
      <c r="GV192" s="52">
        <f t="shared" si="1094"/>
        <v>53.319999999999993</v>
      </c>
      <c r="GW192" s="51">
        <f t="shared" si="1407"/>
        <v>823.60633333333203</v>
      </c>
      <c r="GX192" s="57">
        <f t="shared" si="1230"/>
        <v>92521.330333333433</v>
      </c>
      <c r="GY192" s="57">
        <f t="shared" si="1121"/>
        <v>101581.00000000006</v>
      </c>
      <c r="GZ192" s="153">
        <f t="shared" si="1408"/>
        <v>10000</v>
      </c>
      <c r="HA192" s="469">
        <f t="shared" si="1231"/>
        <v>-876.92633333333197</v>
      </c>
      <c r="HB192" s="46">
        <f t="shared" si="1232"/>
        <v>-1060.0899999999999</v>
      </c>
      <c r="HC192" s="46">
        <f t="shared" si="1233"/>
        <v>-1001.63</v>
      </c>
      <c r="HD192" s="48"/>
      <c r="HF192" s="45">
        <v>131</v>
      </c>
      <c r="HG192" s="46">
        <f t="shared" si="1234"/>
        <v>1123.8775326810628</v>
      </c>
      <c r="HH192" s="46">
        <f t="shared" si="1235"/>
        <v>0</v>
      </c>
      <c r="HI192" s="46">
        <f t="shared" si="1236"/>
        <v>1123.8775326810628</v>
      </c>
      <c r="HJ192" s="46">
        <f t="shared" si="1237"/>
        <v>188.11724316735945</v>
      </c>
      <c r="HK192" s="46">
        <f t="shared" si="1238"/>
        <v>935.76028951370336</v>
      </c>
      <c r="HL192" s="51">
        <f t="shared" si="1239"/>
        <v>111934.58561090195</v>
      </c>
      <c r="HM192" s="153">
        <f t="shared" si="1409"/>
        <v>10000</v>
      </c>
      <c r="HN192" s="58">
        <f t="shared" si="1240"/>
        <v>933.33333333333724</v>
      </c>
      <c r="HO192" s="52">
        <f t="shared" si="1241"/>
        <v>0</v>
      </c>
      <c r="HP192" s="51">
        <f t="shared" si="1242"/>
        <v>933.33333333333724</v>
      </c>
      <c r="HQ192" s="57">
        <f t="shared" si="1243"/>
        <v>101733.33333333206</v>
      </c>
      <c r="HR192" s="153">
        <f t="shared" si="1410"/>
        <v>10000</v>
      </c>
      <c r="HS192" s="468">
        <f t="shared" si="1244"/>
        <v>-933.33333333333724</v>
      </c>
      <c r="HT192" s="46">
        <f t="shared" si="1245"/>
        <v>-1123.8775326810628</v>
      </c>
      <c r="HU192" s="46">
        <f t="shared" si="1246"/>
        <v>-1123.8775326810628</v>
      </c>
      <c r="HV192" s="48"/>
      <c r="HW192" s="29"/>
      <c r="HX192" s="45">
        <v>131</v>
      </c>
      <c r="HY192" s="128">
        <f t="shared" si="1247"/>
        <v>1124.3399999999999</v>
      </c>
      <c r="HZ192" s="46">
        <f t="shared" si="1248"/>
        <v>0</v>
      </c>
      <c r="IA192" s="46">
        <f t="shared" si="1249"/>
        <v>1124.3399999999999</v>
      </c>
      <c r="IB192" s="46">
        <f t="shared" si="1250"/>
        <v>188.20104068097888</v>
      </c>
      <c r="IC192" s="46">
        <f t="shared" si="1251"/>
        <v>936.13895931902107</v>
      </c>
      <c r="ID192" s="51">
        <f t="shared" si="1252"/>
        <v>111984.48544926831</v>
      </c>
      <c r="IE192" s="153">
        <f t="shared" si="1411"/>
        <v>10000</v>
      </c>
      <c r="IF192" s="58">
        <f t="shared" si="1253"/>
        <v>930.14625019664186</v>
      </c>
      <c r="IG192" s="52">
        <f t="shared" si="1254"/>
        <v>0</v>
      </c>
      <c r="IH192" s="51">
        <f t="shared" si="1255"/>
        <v>930.14625019664186</v>
      </c>
      <c r="II192" s="57">
        <f t="shared" si="1412"/>
        <v>101385.94122423988</v>
      </c>
      <c r="IJ192" s="153">
        <f t="shared" si="1413"/>
        <v>10000</v>
      </c>
      <c r="IK192" s="468">
        <f t="shared" si="1256"/>
        <v>-930.14625019664186</v>
      </c>
      <c r="IL192" s="46">
        <f t="shared" si="1257"/>
        <v>-1124.3399999999999</v>
      </c>
      <c r="IM192" s="46">
        <f t="shared" si="1258"/>
        <v>-1124.3399999999999</v>
      </c>
      <c r="IN192" s="48"/>
      <c r="IO192" s="53">
        <f t="shared" si="1259"/>
        <v>0</v>
      </c>
      <c r="IQ192" s="45">
        <v>131</v>
      </c>
      <c r="IR192" s="128">
        <f t="shared" si="1260"/>
        <v>1126.4568749999989</v>
      </c>
      <c r="IS192" s="128">
        <f t="shared" si="1261"/>
        <v>0</v>
      </c>
      <c r="IT192" s="128">
        <f t="shared" si="1262"/>
        <v>1126.4568749999989</v>
      </c>
      <c r="IU192" s="46">
        <f t="shared" si="902"/>
        <v>188.55</v>
      </c>
      <c r="IV192" s="46">
        <f t="shared" si="1263"/>
        <v>937.90687499999899</v>
      </c>
      <c r="IW192" s="51">
        <f t="shared" si="1264"/>
        <v>112191.47937500021</v>
      </c>
      <c r="IX192" s="199">
        <f t="shared" si="1414"/>
        <v>10000</v>
      </c>
      <c r="IY192" s="128">
        <f t="shared" si="1265"/>
        <v>0</v>
      </c>
      <c r="IZ192" s="408">
        <f t="shared" si="1266"/>
        <v>0</v>
      </c>
      <c r="JA192" s="58">
        <f t="shared" si="1267"/>
        <v>931.95916666666494</v>
      </c>
      <c r="JB192" s="52">
        <f t="shared" si="1268"/>
        <v>0</v>
      </c>
      <c r="JC192" s="51">
        <f t="shared" si="1269"/>
        <v>931.95916666666494</v>
      </c>
      <c r="JD192" s="57">
        <f t="shared" si="1270"/>
        <v>101583.54916666675</v>
      </c>
      <c r="JE192" s="280">
        <f t="shared" si="1271"/>
        <v>10000</v>
      </c>
      <c r="JF192" s="280">
        <f t="shared" si="1272"/>
        <v>0</v>
      </c>
      <c r="JG192" s="468">
        <f t="shared" si="1273"/>
        <v>-931.95916666666494</v>
      </c>
      <c r="JH192" s="46">
        <f t="shared" si="1274"/>
        <v>-1126.4568749999989</v>
      </c>
      <c r="JI192" s="46">
        <f t="shared" si="1275"/>
        <v>-1126.4568749999989</v>
      </c>
      <c r="JJ192" s="48"/>
      <c r="JL192" s="45">
        <v>131</v>
      </c>
      <c r="JM192" s="46">
        <f t="shared" si="1276"/>
        <v>1124.4930833333331</v>
      </c>
      <c r="JN192" s="46">
        <f t="shared" si="1277"/>
        <v>0</v>
      </c>
      <c r="JO192" s="128">
        <f t="shared" si="1278"/>
        <v>1124.4930833333331</v>
      </c>
      <c r="JP192" s="46">
        <f t="shared" si="1415"/>
        <v>188.22</v>
      </c>
      <c r="JQ192" s="46">
        <f t="shared" si="1279"/>
        <v>936.27308333333303</v>
      </c>
      <c r="JR192" s="51">
        <f t="shared" si="1280"/>
        <v>111995.89608333331</v>
      </c>
      <c r="JS192" s="199">
        <f t="shared" si="1135"/>
        <v>109958.11605305961</v>
      </c>
      <c r="JT192" s="199">
        <f t="shared" si="1416"/>
        <v>10000</v>
      </c>
      <c r="JU192" s="128">
        <f t="shared" si="1281"/>
        <v>0</v>
      </c>
      <c r="JV192" s="408">
        <f t="shared" si="1282"/>
        <v>0</v>
      </c>
      <c r="JW192" s="58">
        <f t="shared" si="1283"/>
        <v>930.37233333333074</v>
      </c>
      <c r="JX192" s="52">
        <f t="shared" si="1284"/>
        <v>0</v>
      </c>
      <c r="JY192" s="51">
        <f t="shared" si="1285"/>
        <v>930.37233333333074</v>
      </c>
      <c r="JZ192" s="51">
        <f t="shared" si="1286"/>
        <v>101410.58433333374</v>
      </c>
      <c r="KA192" s="199">
        <f t="shared" si="1122"/>
        <v>99999.999999999389</v>
      </c>
      <c r="KB192" s="128">
        <f t="shared" si="1417"/>
        <v>10000</v>
      </c>
      <c r="KC192" s="204">
        <f t="shared" si="1287"/>
        <v>0</v>
      </c>
      <c r="KD192" s="468">
        <f t="shared" si="1418"/>
        <v>-930.37233333333074</v>
      </c>
      <c r="KE192" s="46">
        <f t="shared" si="1288"/>
        <v>-1124.4930833333331</v>
      </c>
      <c r="KF192" s="46">
        <f t="shared" si="1289"/>
        <v>-1124.4930833333331</v>
      </c>
      <c r="KG192" s="48"/>
      <c r="KI192" s="45">
        <v>131</v>
      </c>
      <c r="KJ192" s="46">
        <f t="shared" si="1290"/>
        <v>1124.4890404061762</v>
      </c>
      <c r="KK192" s="46">
        <f t="shared" si="1291"/>
        <v>0</v>
      </c>
      <c r="KL192" s="128">
        <f t="shared" si="1292"/>
        <v>1124.4890404061762</v>
      </c>
      <c r="KM192" s="46">
        <f t="shared" si="1293"/>
        <v>188.21959875689637</v>
      </c>
      <c r="KN192" s="46">
        <f t="shared" si="1294"/>
        <v>936.26944164927977</v>
      </c>
      <c r="KO192" s="51">
        <f t="shared" si="1295"/>
        <v>111995.48981248854</v>
      </c>
      <c r="KP192" s="199">
        <f t="shared" si="1123"/>
        <v>115024.92936449574</v>
      </c>
      <c r="KQ192" s="199">
        <f t="shared" si="1419"/>
        <v>10000</v>
      </c>
      <c r="KR192" s="128">
        <f t="shared" si="1296"/>
        <v>0</v>
      </c>
      <c r="KS192" s="408">
        <f t="shared" si="1297"/>
        <v>0</v>
      </c>
      <c r="KT192" s="45">
        <v>131</v>
      </c>
      <c r="KU192" s="46">
        <f t="shared" si="1420"/>
        <v>1124.49</v>
      </c>
      <c r="KV192" s="46">
        <f t="shared" si="1298"/>
        <v>0</v>
      </c>
      <c r="KW192" s="128">
        <f t="shared" si="1299"/>
        <v>1124.49</v>
      </c>
      <c r="KX192" s="46">
        <f t="shared" si="1300"/>
        <v>188.2193668172265</v>
      </c>
      <c r="KY192" s="46">
        <f t="shared" si="1301"/>
        <v>936.27063318277351</v>
      </c>
      <c r="KZ192" s="51">
        <f t="shared" si="1302"/>
        <v>111995.34945715312</v>
      </c>
      <c r="LA192" s="153">
        <f t="shared" si="1124"/>
        <v>115024.92936449574</v>
      </c>
      <c r="LB192" s="58">
        <f t="shared" si="995"/>
        <v>930.59633333333579</v>
      </c>
      <c r="LC192" s="52">
        <f t="shared" si="1303"/>
        <v>0</v>
      </c>
      <c r="LD192" s="51">
        <f t="shared" si="1304"/>
        <v>930.59633333333579</v>
      </c>
      <c r="LE192" s="51">
        <f t="shared" si="1305"/>
        <v>101435.00033333321</v>
      </c>
      <c r="LF192" s="51">
        <f t="shared" si="1125"/>
        <v>105198.03999999969</v>
      </c>
      <c r="LG192" s="128">
        <f t="shared" si="1306"/>
        <v>10000</v>
      </c>
      <c r="LH192" s="204">
        <f t="shared" si="1307"/>
        <v>0</v>
      </c>
      <c r="LI192" s="479">
        <f t="shared" si="1308"/>
        <v>-930.59633333333579</v>
      </c>
      <c r="LJ192" s="46">
        <f t="shared" si="1421"/>
        <v>-1124.49</v>
      </c>
      <c r="LK192" s="46">
        <f t="shared" si="1422"/>
        <v>-1124.49</v>
      </c>
      <c r="LL192" s="48"/>
      <c r="LN192" s="45">
        <v>131</v>
      </c>
      <c r="LO192" s="46">
        <f t="shared" si="1309"/>
        <v>1123.1238136873469</v>
      </c>
      <c r="LP192" s="46">
        <f t="shared" si="1095"/>
        <v>0</v>
      </c>
      <c r="LQ192" s="46">
        <f t="shared" si="1310"/>
        <v>1123.1238136873469</v>
      </c>
      <c r="LR192" s="46">
        <f t="shared" si="1311"/>
        <v>187.99108392393813</v>
      </c>
      <c r="LS192" s="46">
        <f t="shared" si="1312"/>
        <v>935.13272976340875</v>
      </c>
      <c r="LT192" s="51">
        <f t="shared" si="1313"/>
        <v>111859.51762459945</v>
      </c>
      <c r="LU192" s="199">
        <f t="shared" si="1423"/>
        <v>10000</v>
      </c>
      <c r="LV192" s="58">
        <f t="shared" si="1314"/>
        <v>933.33033333333128</v>
      </c>
      <c r="LW192" s="52">
        <f t="shared" si="1096"/>
        <v>0</v>
      </c>
      <c r="LX192" s="51">
        <f t="shared" si="1315"/>
        <v>933.33033333333128</v>
      </c>
      <c r="LY192" s="51">
        <f t="shared" si="1316"/>
        <v>101733.00633333295</v>
      </c>
      <c r="LZ192" s="46">
        <f t="shared" si="1424"/>
        <v>0</v>
      </c>
      <c r="MA192" s="199">
        <f t="shared" si="1425"/>
        <v>10000</v>
      </c>
      <c r="MB192" s="468">
        <f t="shared" si="1317"/>
        <v>-933.33033333333128</v>
      </c>
      <c r="MC192" s="46">
        <f t="shared" si="1318"/>
        <v>-1123.1238136873469</v>
      </c>
      <c r="MD192" s="46">
        <f t="shared" si="1319"/>
        <v>-1123.1238136873469</v>
      </c>
      <c r="ME192" s="48"/>
      <c r="MG192" s="45">
        <v>131</v>
      </c>
      <c r="MH192" s="46">
        <f t="shared" si="1320"/>
        <v>1076.608661999408</v>
      </c>
      <c r="MI192" s="46">
        <f t="shared" si="1097"/>
        <v>0</v>
      </c>
      <c r="MJ192" s="46">
        <f t="shared" si="1321"/>
        <v>1076.608661999408</v>
      </c>
      <c r="MK192" s="46">
        <f t="shared" si="1322"/>
        <v>180.20526932528563</v>
      </c>
      <c r="ML192" s="46">
        <f t="shared" si="1323"/>
        <v>896.40339267412241</v>
      </c>
      <c r="MM192" s="51">
        <f t="shared" si="1324"/>
        <v>107226.75820249725</v>
      </c>
      <c r="MN192" s="199">
        <f t="shared" si="1426"/>
        <v>10000</v>
      </c>
      <c r="MO192" s="58">
        <f t="shared" si="1325"/>
        <v>889.32945707741396</v>
      </c>
      <c r="MP192" s="52">
        <f t="shared" si="1098"/>
        <v>0</v>
      </c>
      <c r="MQ192" s="51">
        <f t="shared" si="1326"/>
        <v>889.32945707741396</v>
      </c>
      <c r="MR192" s="57">
        <f t="shared" si="1327"/>
        <v>96936.911122858655</v>
      </c>
      <c r="MS192" s="199">
        <f t="shared" si="1427"/>
        <v>10000</v>
      </c>
      <c r="MT192" s="468">
        <f t="shared" si="1428"/>
        <v>-889.32945707741396</v>
      </c>
      <c r="MU192" s="46">
        <f t="shared" si="1328"/>
        <v>-1076.608661999408</v>
      </c>
      <c r="MV192" s="46">
        <f t="shared" si="1329"/>
        <v>-1076.608661999408</v>
      </c>
      <c r="MW192" s="48"/>
      <c r="MY192" s="45">
        <v>131</v>
      </c>
      <c r="MZ192" s="46">
        <f t="shared" si="1330"/>
        <v>1076.608661999408</v>
      </c>
      <c r="NA192" s="46">
        <f t="shared" si="1099"/>
        <v>0</v>
      </c>
      <c r="NB192" s="128">
        <f t="shared" si="1331"/>
        <v>1076.608661999408</v>
      </c>
      <c r="NC192" s="46">
        <f t="shared" si="1332"/>
        <v>180.20526932528563</v>
      </c>
      <c r="ND192" s="46">
        <f t="shared" si="1333"/>
        <v>896.40339267412241</v>
      </c>
      <c r="NE192" s="51">
        <f t="shared" si="1334"/>
        <v>107226.75820249725</v>
      </c>
      <c r="NF192" s="153">
        <f t="shared" si="1429"/>
        <v>10000</v>
      </c>
      <c r="NG192" s="45">
        <v>131</v>
      </c>
      <c r="NH192" s="46">
        <f t="shared" si="1335"/>
        <v>1076.6099999999999</v>
      </c>
      <c r="NI192" s="46">
        <f t="shared" si="1100"/>
        <v>0</v>
      </c>
      <c r="NJ192" s="128">
        <f t="shared" si="1430"/>
        <v>1076.6099999999999</v>
      </c>
      <c r="NK192" s="46">
        <f t="shared" si="1431"/>
        <v>180.20492750441454</v>
      </c>
      <c r="NL192" s="46">
        <f t="shared" si="1336"/>
        <v>896.40507249558539</v>
      </c>
      <c r="NM192" s="51">
        <f t="shared" si="1337"/>
        <v>107226.55143015315</v>
      </c>
      <c r="NN192" s="58">
        <f t="shared" si="1338"/>
        <v>888.78037499999857</v>
      </c>
      <c r="NO192" s="52">
        <f t="shared" si="1101"/>
        <v>0</v>
      </c>
      <c r="NP192" s="51">
        <f t="shared" si="1339"/>
        <v>888.78037499999857</v>
      </c>
      <c r="NQ192" s="57">
        <f t="shared" si="1340"/>
        <v>97011.410875000147</v>
      </c>
      <c r="NR192" s="153">
        <f t="shared" si="1432"/>
        <v>10000</v>
      </c>
      <c r="NS192" s="469">
        <f t="shared" si="1341"/>
        <v>-888.78037499999857</v>
      </c>
      <c r="NT192" s="46">
        <f t="shared" si="1342"/>
        <v>-1076.6099999999999</v>
      </c>
      <c r="NU192" s="46">
        <f t="shared" si="1343"/>
        <v>-1076.6099999999999</v>
      </c>
      <c r="NV192" s="48"/>
      <c r="NX192" s="45">
        <v>131</v>
      </c>
      <c r="NY192" s="46">
        <f t="shared" si="1344"/>
        <v>1076.6456011701148</v>
      </c>
      <c r="NZ192" s="46">
        <f t="shared" si="1102"/>
        <v>0</v>
      </c>
      <c r="OA192" s="46">
        <f t="shared" si="1345"/>
        <v>1076.6456011701148</v>
      </c>
      <c r="OB192" s="46">
        <f t="shared" si="1346"/>
        <v>180.21145228984889</v>
      </c>
      <c r="OC192" s="46">
        <f t="shared" si="1347"/>
        <v>896.43414888026587</v>
      </c>
      <c r="OD192" s="51">
        <f t="shared" si="1348"/>
        <v>107230.43722502908</v>
      </c>
      <c r="OE192" s="153">
        <f t="shared" si="1126"/>
        <v>109958.11605305961</v>
      </c>
      <c r="OF192" s="153">
        <f t="shared" si="1433"/>
        <v>10000</v>
      </c>
      <c r="OG192" s="58">
        <f t="shared" si="1349"/>
        <v>889.48383333333379</v>
      </c>
      <c r="OH192" s="241">
        <f t="shared" si="1127"/>
        <v>0</v>
      </c>
      <c r="OI192" s="51">
        <f t="shared" si="1350"/>
        <v>889.48383333333379</v>
      </c>
      <c r="OJ192" s="51">
        <f t="shared" si="1351"/>
        <v>96953.737833333289</v>
      </c>
      <c r="OK192" s="153">
        <f t="shared" si="1128"/>
        <v>99999.999999999389</v>
      </c>
      <c r="OL192" s="153">
        <f t="shared" si="1434"/>
        <v>10000</v>
      </c>
      <c r="OM192" s="468">
        <f t="shared" si="1435"/>
        <v>-889.48383333333379</v>
      </c>
      <c r="ON192" s="46">
        <f t="shared" si="1436"/>
        <v>-1076.6456011701148</v>
      </c>
      <c r="OO192" s="46">
        <f t="shared" si="1352"/>
        <v>-1076.6456011701148</v>
      </c>
      <c r="OP192" s="48"/>
      <c r="OR192" s="45">
        <v>131</v>
      </c>
      <c r="OS192" s="46">
        <f t="shared" si="1353"/>
        <v>1076.765700416463</v>
      </c>
      <c r="OT192" s="46">
        <f t="shared" si="1103"/>
        <v>0</v>
      </c>
      <c r="OU192" s="128">
        <f t="shared" si="1354"/>
        <v>1076.765700416463</v>
      </c>
      <c r="OV192" s="46">
        <f t="shared" si="1355"/>
        <v>180.231554781867</v>
      </c>
      <c r="OW192" s="46">
        <f t="shared" si="1356"/>
        <v>896.53414563459603</v>
      </c>
      <c r="OX192" s="51">
        <f t="shared" si="1357"/>
        <v>107242.39872348562</v>
      </c>
      <c r="OY192" s="51">
        <f t="shared" si="1129"/>
        <v>111370.32971933628</v>
      </c>
      <c r="OZ192" s="153">
        <f t="shared" si="1437"/>
        <v>10000</v>
      </c>
      <c r="PA192" s="45">
        <v>131</v>
      </c>
      <c r="PB192" s="46">
        <f t="shared" si="1358"/>
        <v>1076.765700416463</v>
      </c>
      <c r="PC192" s="46">
        <f t="shared" si="1130"/>
        <v>0</v>
      </c>
      <c r="PD192" s="128">
        <f t="shared" si="1359"/>
        <v>1076.765700416463</v>
      </c>
      <c r="PE192" s="46">
        <f t="shared" si="1360"/>
        <v>180.231554781867</v>
      </c>
      <c r="PF192" s="46">
        <f t="shared" si="1361"/>
        <v>896.53414563459603</v>
      </c>
      <c r="PG192" s="51">
        <f t="shared" si="1362"/>
        <v>107242.39872348562</v>
      </c>
      <c r="PH192" s="57">
        <f t="shared" si="1131"/>
        <v>111370.01038502509</v>
      </c>
      <c r="PI192" s="688">
        <f t="shared" si="1363"/>
        <v>889.6533333333341</v>
      </c>
      <c r="PJ192" s="52">
        <f t="shared" si="1132"/>
        <v>0</v>
      </c>
      <c r="PK192" s="51">
        <f t="shared" si="1364"/>
        <v>889.6533333333341</v>
      </c>
      <c r="PL192" s="57">
        <f t="shared" si="1365"/>
        <v>96972.21333333361</v>
      </c>
      <c r="PM192" s="57">
        <f t="shared" si="1133"/>
        <v>101581.00000000006</v>
      </c>
      <c r="PN192" s="153">
        <f t="shared" si="1438"/>
        <v>10000</v>
      </c>
      <c r="PO192" s="469">
        <f t="shared" si="1366"/>
        <v>-889.6533333333341</v>
      </c>
      <c r="PP192" s="46">
        <f t="shared" si="1367"/>
        <v>-1076.765700416463</v>
      </c>
      <c r="PQ192" s="46">
        <f t="shared" si="1368"/>
        <v>-1076.765700416463</v>
      </c>
      <c r="PR192" s="48"/>
    </row>
    <row r="193" spans="2:434" hidden="1" x14ac:dyDescent="0.3">
      <c r="B193" s="45">
        <v>132</v>
      </c>
      <c r="C193" s="46">
        <f t="shared" si="1104"/>
        <v>1111.77</v>
      </c>
      <c r="D193" s="46">
        <f t="shared" si="1136"/>
        <v>100</v>
      </c>
      <c r="E193" s="46">
        <f t="shared" si="1137"/>
        <v>1011.77</v>
      </c>
      <c r="F193" s="46">
        <f t="shared" si="1138"/>
        <v>167.94702903297642</v>
      </c>
      <c r="G193" s="46">
        <f t="shared" si="1139"/>
        <v>843.82297096702359</v>
      </c>
      <c r="H193" s="51">
        <f t="shared" si="1140"/>
        <v>99924.394448818828</v>
      </c>
      <c r="I193" s="58">
        <f t="shared" si="1141"/>
        <v>933.33333333333337</v>
      </c>
      <c r="J193" s="52">
        <f t="shared" si="1142"/>
        <v>100</v>
      </c>
      <c r="K193" s="51">
        <f t="shared" si="1143"/>
        <v>833.33333333333337</v>
      </c>
      <c r="L193" s="57">
        <f t="shared" si="1144"/>
        <v>89999.999999999447</v>
      </c>
      <c r="M193" s="468">
        <f t="shared" si="1369"/>
        <v>-933.33333333333337</v>
      </c>
      <c r="N193" s="46">
        <f t="shared" si="1370"/>
        <v>-1111.77</v>
      </c>
      <c r="O193" s="47"/>
      <c r="P193" s="46">
        <f t="shared" si="1371"/>
        <v>-1011.77</v>
      </c>
      <c r="Q193" s="48"/>
      <c r="R193" s="29"/>
      <c r="S193" s="29"/>
      <c r="T193" s="45">
        <v>132</v>
      </c>
      <c r="U193" s="46">
        <f t="shared" si="1145"/>
        <v>1105.8900000000001</v>
      </c>
      <c r="V193" s="46">
        <f t="shared" si="1146"/>
        <v>94.12</v>
      </c>
      <c r="W193" s="46">
        <f t="shared" si="1372"/>
        <v>1011.77</v>
      </c>
      <c r="X193" s="46">
        <f t="shared" si="1147"/>
        <v>167.94702903297642</v>
      </c>
      <c r="Y193" s="46">
        <f t="shared" si="1148"/>
        <v>843.82297096702359</v>
      </c>
      <c r="Z193" s="51">
        <f t="shared" si="1149"/>
        <v>99924.394448818828</v>
      </c>
      <c r="AA193" s="58">
        <f t="shared" si="1150"/>
        <v>918.1733333333334</v>
      </c>
      <c r="AB193" s="52">
        <f t="shared" si="1151"/>
        <v>84.84</v>
      </c>
      <c r="AC193" s="51">
        <f t="shared" si="1152"/>
        <v>833.33333333333337</v>
      </c>
      <c r="AD193" s="57">
        <f t="shared" si="1153"/>
        <v>89999.999999999447</v>
      </c>
      <c r="AE193" s="468">
        <f t="shared" si="1373"/>
        <v>-918.1733333333334</v>
      </c>
      <c r="AF193" s="46">
        <f t="shared" si="1154"/>
        <v>-1105.8900000000001</v>
      </c>
      <c r="AG193" s="47"/>
      <c r="AH193" s="46">
        <f t="shared" si="1374"/>
        <v>-1011.77</v>
      </c>
      <c r="AI193" s="48"/>
      <c r="AJ193" s="29"/>
      <c r="AK193" s="45">
        <v>132</v>
      </c>
      <c r="AL193" s="46">
        <f t="shared" si="1155"/>
        <v>1117.72</v>
      </c>
      <c r="AM193" s="46"/>
      <c r="AN193" s="46"/>
      <c r="AO193" s="46">
        <f t="shared" si="1156"/>
        <v>95.96</v>
      </c>
      <c r="AP193" s="128">
        <f t="shared" si="1157"/>
        <v>1021.76</v>
      </c>
      <c r="AQ193" s="128"/>
      <c r="AR193" s="128"/>
      <c r="AS193" s="46">
        <f t="shared" si="1158"/>
        <v>176.88628801647994</v>
      </c>
      <c r="AT193" s="46">
        <f t="shared" si="1159"/>
        <v>844.87371198352002</v>
      </c>
      <c r="AU193" s="51"/>
      <c r="AV193" s="51"/>
      <c r="AW193" s="51">
        <f t="shared" si="1160"/>
        <v>105286.89909790445</v>
      </c>
      <c r="AX193" s="58">
        <f t="shared" si="1161"/>
        <v>927.38215694565588</v>
      </c>
      <c r="AY193" s="52"/>
      <c r="AZ193" s="52"/>
      <c r="BA193" s="52">
        <f t="shared" si="1162"/>
        <v>87</v>
      </c>
      <c r="BB193" s="51">
        <f t="shared" si="1163"/>
        <v>840.38215694565588</v>
      </c>
      <c r="BC193" s="51"/>
      <c r="BD193" s="51"/>
      <c r="BE193" s="57">
        <f t="shared" si="1164"/>
        <v>95382.515283173387</v>
      </c>
      <c r="BF193" s="468">
        <f t="shared" si="1165"/>
        <v>-927.38215694565588</v>
      </c>
      <c r="BG193" s="46">
        <f t="shared" si="1166"/>
        <v>-1117.72</v>
      </c>
      <c r="BH193" s="46">
        <f t="shared" si="1167"/>
        <v>-1021.76</v>
      </c>
      <c r="BI193" s="48"/>
      <c r="BK193" s="45">
        <v>132</v>
      </c>
      <c r="BL193" s="46">
        <f t="shared" si="1375"/>
        <v>1110.29</v>
      </c>
      <c r="BM193" s="128">
        <f t="shared" si="1376"/>
        <v>98.52</v>
      </c>
      <c r="BN193" s="46">
        <f t="shared" si="1377"/>
        <v>1011.77</v>
      </c>
      <c r="BO193" s="46">
        <f t="shared" si="1168"/>
        <v>167.94702903297642</v>
      </c>
      <c r="BP193" s="46">
        <f t="shared" si="1169"/>
        <v>843.82297096702359</v>
      </c>
      <c r="BQ193" s="149">
        <f t="shared" si="1170"/>
        <v>99924.394448818828</v>
      </c>
      <c r="BR193" s="153">
        <f t="shared" si="1134"/>
        <v>109958.11605305961</v>
      </c>
      <c r="BS193" s="58">
        <f t="shared" si="1171"/>
        <v>922.91333333333341</v>
      </c>
      <c r="BT193" s="52">
        <f t="shared" si="1378"/>
        <v>89.58</v>
      </c>
      <c r="BU193" s="51">
        <f t="shared" si="1172"/>
        <v>833.33333333333337</v>
      </c>
      <c r="BV193" s="149">
        <f t="shared" si="1173"/>
        <v>89999.999999999447</v>
      </c>
      <c r="BW193" s="153">
        <f t="shared" si="1105"/>
        <v>99999.999999999389</v>
      </c>
      <c r="BX193" s="468">
        <f t="shared" si="1379"/>
        <v>-922.91333333333341</v>
      </c>
      <c r="BY193" s="46">
        <f t="shared" si="1380"/>
        <v>-1110.29</v>
      </c>
      <c r="BZ193" s="46">
        <f t="shared" si="1174"/>
        <v>-1011.77</v>
      </c>
      <c r="CA193" s="48"/>
      <c r="CB193" s="29"/>
      <c r="CC193" s="45">
        <v>132</v>
      </c>
      <c r="CD193" s="239">
        <f t="shared" si="1175"/>
        <v>1117.6300000000001</v>
      </c>
      <c r="CE193" s="239">
        <f t="shared" si="1381"/>
        <v>100.26</v>
      </c>
      <c r="CF193" s="128">
        <f t="shared" si="1176"/>
        <v>1017.37</v>
      </c>
      <c r="CG193" s="46">
        <f t="shared" si="1382"/>
        <v>176.44430729985842</v>
      </c>
      <c r="CH193" s="46">
        <f t="shared" si="1177"/>
        <v>840.92569270014155</v>
      </c>
      <c r="CI193" s="149">
        <f t="shared" si="1178"/>
        <v>105025.65868721491</v>
      </c>
      <c r="CJ193" s="199">
        <f t="shared" si="1106"/>
        <v>115024.92936449574</v>
      </c>
      <c r="CK193" s="153">
        <f t="shared" si="1383"/>
        <v>10000</v>
      </c>
      <c r="CL193" s="45">
        <v>132</v>
      </c>
      <c r="CM193" s="46">
        <f t="shared" si="1384"/>
        <v>1117.6300000000001</v>
      </c>
      <c r="CN193" s="239">
        <f t="shared" si="1179"/>
        <v>100.26</v>
      </c>
      <c r="CO193" s="128">
        <f t="shared" si="1180"/>
        <v>1017.37</v>
      </c>
      <c r="CP193" s="46">
        <f t="shared" si="1181"/>
        <v>176.44430729985842</v>
      </c>
      <c r="CQ193" s="46">
        <f t="shared" si="1182"/>
        <v>840.92569270014155</v>
      </c>
      <c r="CR193" s="149">
        <f t="shared" si="1183"/>
        <v>105025.65868721491</v>
      </c>
      <c r="CS193" s="153">
        <f t="shared" si="1107"/>
        <v>115024.92936449574</v>
      </c>
      <c r="CT193" s="58">
        <f t="shared" si="1184"/>
        <v>927.86033333333398</v>
      </c>
      <c r="CU193" s="52">
        <f t="shared" si="1385"/>
        <v>91.68</v>
      </c>
      <c r="CV193" s="51">
        <f t="shared" si="1386"/>
        <v>836.18033333333392</v>
      </c>
      <c r="CW193" s="149">
        <f t="shared" si="1185"/>
        <v>95163.87599999964</v>
      </c>
      <c r="CX193" s="57">
        <f t="shared" si="1108"/>
        <v>105198.03999999969</v>
      </c>
      <c r="CY193" s="153">
        <f t="shared" si="1387"/>
        <v>10000</v>
      </c>
      <c r="CZ193" s="479">
        <f t="shared" si="1186"/>
        <v>-927.86033333333398</v>
      </c>
      <c r="DA193" s="46">
        <f t="shared" si="1388"/>
        <v>-1117.6300000000001</v>
      </c>
      <c r="DB193" s="46">
        <f t="shared" si="1389"/>
        <v>-1017.37</v>
      </c>
      <c r="DC193" s="48"/>
      <c r="DE193" s="237">
        <v>132</v>
      </c>
      <c r="DF193" s="46">
        <f t="shared" si="1187"/>
        <v>1116.76</v>
      </c>
      <c r="DG193" s="239">
        <f t="shared" si="1109"/>
        <v>104.99</v>
      </c>
      <c r="DH193" s="46">
        <f t="shared" si="1188"/>
        <v>1011.77</v>
      </c>
      <c r="DI193" s="46">
        <f t="shared" si="1189"/>
        <v>167.94702903297642</v>
      </c>
      <c r="DJ193" s="46">
        <f t="shared" si="1190"/>
        <v>843.82297096702359</v>
      </c>
      <c r="DK193" s="51">
        <f t="shared" si="1191"/>
        <v>99924.394448818828</v>
      </c>
      <c r="DL193" s="58">
        <f t="shared" si="1192"/>
        <v>938.32333333333338</v>
      </c>
      <c r="DM193" s="240">
        <f t="shared" si="1110"/>
        <v>104.99</v>
      </c>
      <c r="DN193" s="51">
        <f t="shared" si="1193"/>
        <v>833.33333333333337</v>
      </c>
      <c r="DO193" s="57">
        <f t="shared" si="1194"/>
        <v>89999.999999999447</v>
      </c>
      <c r="DP193" s="468">
        <f t="shared" si="1390"/>
        <v>-938.32333333333338</v>
      </c>
      <c r="DQ193" s="46">
        <f t="shared" si="1391"/>
        <v>-1116.76</v>
      </c>
      <c r="DR193" s="47"/>
      <c r="DS193" s="46">
        <f t="shared" si="1392"/>
        <v>-1011.77</v>
      </c>
      <c r="DT193" s="48"/>
      <c r="DU193" s="29"/>
      <c r="DV193" s="237">
        <v>132</v>
      </c>
      <c r="DW193" s="46">
        <f t="shared" si="1393"/>
        <v>1064.67</v>
      </c>
      <c r="DX193" s="239">
        <f t="shared" si="1111"/>
        <v>52.900000000000006</v>
      </c>
      <c r="DY193" s="46">
        <f t="shared" si="1394"/>
        <v>1011.77</v>
      </c>
      <c r="DZ193" s="46">
        <f t="shared" si="1195"/>
        <v>167.94702903297642</v>
      </c>
      <c r="EA193" s="46">
        <f t="shared" si="1196"/>
        <v>843.82297096702359</v>
      </c>
      <c r="EB193" s="51">
        <f t="shared" si="1197"/>
        <v>99924.394448818828</v>
      </c>
      <c r="EC193" s="58">
        <f t="shared" si="1198"/>
        <v>881.01333333333332</v>
      </c>
      <c r="ED193" s="240">
        <f t="shared" si="1112"/>
        <v>47.68</v>
      </c>
      <c r="EE193" s="51">
        <f t="shared" si="1199"/>
        <v>833.33333333333337</v>
      </c>
      <c r="EF193" s="57">
        <f t="shared" si="1200"/>
        <v>89999.999999999447</v>
      </c>
      <c r="EG193" s="468">
        <f t="shared" si="1395"/>
        <v>-881.01333333333332</v>
      </c>
      <c r="EH193" s="46">
        <f t="shared" si="1396"/>
        <v>-1064.67</v>
      </c>
      <c r="EI193" s="47"/>
      <c r="EJ193" s="46">
        <f t="shared" si="1397"/>
        <v>-1011.77</v>
      </c>
      <c r="EK193" s="48"/>
      <c r="EL193" s="29"/>
      <c r="EM193" s="237">
        <v>132</v>
      </c>
      <c r="EN193" s="239">
        <f t="shared" si="1089"/>
        <v>1058.0868689014749</v>
      </c>
      <c r="EO193" s="239">
        <f t="shared" si="1113"/>
        <v>53.74</v>
      </c>
      <c r="EP193" s="128">
        <f t="shared" si="1201"/>
        <v>1004.3468689014749</v>
      </c>
      <c r="EQ193" s="46">
        <f t="shared" si="1202"/>
        <v>170.63973713103937</v>
      </c>
      <c r="ER193" s="46">
        <f t="shared" si="1203"/>
        <v>833.70713177043547</v>
      </c>
      <c r="ES193" s="51">
        <f t="shared" si="1204"/>
        <v>101550.13514685318</v>
      </c>
      <c r="ET193" s="153">
        <f t="shared" si="1398"/>
        <v>10000</v>
      </c>
      <c r="EU193" s="237">
        <v>132</v>
      </c>
      <c r="EV193" s="46">
        <f t="shared" si="1205"/>
        <v>1058.0899999999999</v>
      </c>
      <c r="EW193" s="239">
        <f t="shared" si="1114"/>
        <v>53.74</v>
      </c>
      <c r="EX193" s="128">
        <f t="shared" si="1206"/>
        <v>1004.35</v>
      </c>
      <c r="EY193" s="46">
        <f t="shared" si="1207"/>
        <v>170.6389553969444</v>
      </c>
      <c r="EZ193" s="46">
        <f t="shared" si="1208"/>
        <v>833.7110446030556</v>
      </c>
      <c r="FA193" s="51">
        <f t="shared" si="1209"/>
        <v>101549.66219356358</v>
      </c>
      <c r="FB193" s="58">
        <f t="shared" si="1210"/>
        <v>874.86920833333363</v>
      </c>
      <c r="FC193" s="240">
        <f t="shared" si="1115"/>
        <v>48.59</v>
      </c>
      <c r="FD193" s="51">
        <f t="shared" si="1399"/>
        <v>826.2792083333336</v>
      </c>
      <c r="FE193" s="57">
        <f t="shared" si="1211"/>
        <v>91736.264499999845</v>
      </c>
      <c r="FF193" s="153">
        <f t="shared" si="1400"/>
        <v>10000</v>
      </c>
      <c r="FG193" s="469">
        <f t="shared" si="1212"/>
        <v>-874.86920833333363</v>
      </c>
      <c r="FH193" s="46">
        <f t="shared" si="1213"/>
        <v>-1058.0899999999999</v>
      </c>
      <c r="FI193" s="46">
        <f t="shared" si="1214"/>
        <v>-1004.35</v>
      </c>
      <c r="FJ193" s="48"/>
      <c r="FL193" s="237">
        <v>132</v>
      </c>
      <c r="FM193" s="46">
        <f t="shared" si="1401"/>
        <v>1069.49</v>
      </c>
      <c r="FN193" s="239">
        <f t="shared" si="1090"/>
        <v>57.72</v>
      </c>
      <c r="FO193" s="46">
        <f t="shared" si="1402"/>
        <v>1011.77</v>
      </c>
      <c r="FP193" s="46">
        <f t="shared" si="1215"/>
        <v>167.94702903297642</v>
      </c>
      <c r="FQ193" s="46">
        <f t="shared" si="1216"/>
        <v>843.82297096702359</v>
      </c>
      <c r="FR193" s="149">
        <f t="shared" si="1217"/>
        <v>99924.394448818828</v>
      </c>
      <c r="FS193" s="153">
        <f t="shared" si="1116"/>
        <v>109958.11605305961</v>
      </c>
      <c r="FT193" s="58">
        <f t="shared" si="1218"/>
        <v>885.82333333333338</v>
      </c>
      <c r="FU193" s="240">
        <f t="shared" si="1091"/>
        <v>52.489999999999995</v>
      </c>
      <c r="FV193" s="51">
        <f t="shared" si="1219"/>
        <v>833.33333333333337</v>
      </c>
      <c r="FW193" s="149">
        <f t="shared" si="1220"/>
        <v>89999.999999999447</v>
      </c>
      <c r="FX193" s="153">
        <f t="shared" si="1117"/>
        <v>99999.999999999389</v>
      </c>
      <c r="FY193" s="468">
        <f t="shared" si="1403"/>
        <v>-885.82333333333338</v>
      </c>
      <c r="FZ193" s="46">
        <f t="shared" si="1404"/>
        <v>-1069.49</v>
      </c>
      <c r="GA193" s="46">
        <f t="shared" si="1221"/>
        <v>-1011.77</v>
      </c>
      <c r="GB193" s="48"/>
      <c r="GD193" s="237">
        <v>132</v>
      </c>
      <c r="GE193" s="239">
        <f t="shared" si="1092"/>
        <v>1060.0875939185617</v>
      </c>
      <c r="GF193" s="239">
        <f t="shared" si="1118"/>
        <v>58.46</v>
      </c>
      <c r="GG193" s="128">
        <f t="shared" si="1042"/>
        <v>1001.6275939185616</v>
      </c>
      <c r="GH193" s="46">
        <f t="shared" si="1222"/>
        <v>170.53173226462704</v>
      </c>
      <c r="GI193" s="46">
        <f t="shared" si="1223"/>
        <v>831.09586165393455</v>
      </c>
      <c r="GJ193" s="149">
        <f t="shared" si="1224"/>
        <v>101487.94349712229</v>
      </c>
      <c r="GK193" s="51">
        <f t="shared" si="1119"/>
        <v>111370.32971933628</v>
      </c>
      <c r="GL193" s="153">
        <f t="shared" si="1405"/>
        <v>10000</v>
      </c>
      <c r="GM193" s="237">
        <v>132</v>
      </c>
      <c r="GN193" s="46">
        <f t="shared" si="1225"/>
        <v>1060.0899999999999</v>
      </c>
      <c r="GO193" s="239">
        <f t="shared" si="1093"/>
        <v>58.46</v>
      </c>
      <c r="GP193" s="128">
        <f t="shared" si="1406"/>
        <v>1001.63</v>
      </c>
      <c r="GQ193" s="46">
        <f t="shared" si="1226"/>
        <v>170.53114572068492</v>
      </c>
      <c r="GR193" s="46">
        <f t="shared" si="1227"/>
        <v>831.09885427931511</v>
      </c>
      <c r="GS193" s="149">
        <f t="shared" si="1228"/>
        <v>101487.58857813163</v>
      </c>
      <c r="GT193" s="57">
        <f t="shared" si="1120"/>
        <v>111370.01038502509</v>
      </c>
      <c r="GU193" s="58">
        <f t="shared" si="1229"/>
        <v>876.92633333333197</v>
      </c>
      <c r="GV193" s="324">
        <f t="shared" si="1094"/>
        <v>53.319999999999993</v>
      </c>
      <c r="GW193" s="51">
        <f t="shared" si="1407"/>
        <v>823.60633333333203</v>
      </c>
      <c r="GX193" s="150">
        <f t="shared" si="1230"/>
        <v>91697.724000000104</v>
      </c>
      <c r="GY193" s="57">
        <f t="shared" si="1121"/>
        <v>101581.00000000006</v>
      </c>
      <c r="GZ193" s="153">
        <f t="shared" si="1408"/>
        <v>10000</v>
      </c>
      <c r="HA193" s="469">
        <f t="shared" si="1231"/>
        <v>-876.92633333333197</v>
      </c>
      <c r="HB193" s="46">
        <f t="shared" si="1232"/>
        <v>-1060.0899999999999</v>
      </c>
      <c r="HC193" s="46">
        <f t="shared" si="1233"/>
        <v>-1001.63</v>
      </c>
      <c r="HD193" s="48"/>
      <c r="HF193" s="45">
        <v>132</v>
      </c>
      <c r="HG193" s="46">
        <f t="shared" si="1234"/>
        <v>1123.8775326810628</v>
      </c>
      <c r="HH193" s="46">
        <f t="shared" si="1235"/>
        <v>0</v>
      </c>
      <c r="HI193" s="46">
        <f t="shared" si="1236"/>
        <v>1123.8775326810628</v>
      </c>
      <c r="HJ193" s="46">
        <f t="shared" si="1237"/>
        <v>186.55764268483657</v>
      </c>
      <c r="HK193" s="46">
        <f t="shared" si="1238"/>
        <v>937.31988999622627</v>
      </c>
      <c r="HL193" s="51">
        <f t="shared" si="1239"/>
        <v>110997.26572090572</v>
      </c>
      <c r="HM193" s="153">
        <f t="shared" si="1409"/>
        <v>10000</v>
      </c>
      <c r="HN193" s="58">
        <f t="shared" si="1240"/>
        <v>933.33333333333724</v>
      </c>
      <c r="HO193" s="52">
        <f t="shared" si="1241"/>
        <v>0</v>
      </c>
      <c r="HP193" s="51">
        <f t="shared" si="1242"/>
        <v>933.33333333333724</v>
      </c>
      <c r="HQ193" s="57">
        <f t="shared" si="1243"/>
        <v>100799.99999999872</v>
      </c>
      <c r="HR193" s="153">
        <f t="shared" si="1410"/>
        <v>10000</v>
      </c>
      <c r="HS193" s="468">
        <f t="shared" si="1244"/>
        <v>-933.33333333333724</v>
      </c>
      <c r="HT193" s="46">
        <f t="shared" si="1245"/>
        <v>-1123.8775326810628</v>
      </c>
      <c r="HU193" s="46">
        <f t="shared" si="1246"/>
        <v>-1123.8775326810628</v>
      </c>
      <c r="HV193" s="48"/>
      <c r="HW193" s="29"/>
      <c r="HX193" s="45">
        <v>132</v>
      </c>
      <c r="HY193" s="128">
        <f t="shared" si="1247"/>
        <v>1124.3399999999999</v>
      </c>
      <c r="HZ193" s="46">
        <f t="shared" si="1248"/>
        <v>0</v>
      </c>
      <c r="IA193" s="46">
        <f t="shared" si="1249"/>
        <v>1124.3399999999999</v>
      </c>
      <c r="IB193" s="46">
        <f t="shared" si="1250"/>
        <v>186.64080908211383</v>
      </c>
      <c r="IC193" s="46">
        <f t="shared" si="1251"/>
        <v>937.69919091788609</v>
      </c>
      <c r="ID193" s="51">
        <f t="shared" si="1252"/>
        <v>111046.78625835042</v>
      </c>
      <c r="IE193" s="153">
        <f t="shared" si="1411"/>
        <v>10000</v>
      </c>
      <c r="IF193" s="58">
        <f t="shared" si="1253"/>
        <v>930.14625019664186</v>
      </c>
      <c r="IG193" s="52">
        <f t="shared" si="1254"/>
        <v>0</v>
      </c>
      <c r="IH193" s="51">
        <f t="shared" si="1255"/>
        <v>930.14625019664186</v>
      </c>
      <c r="II193" s="57">
        <f t="shared" si="1412"/>
        <v>100455.79497404324</v>
      </c>
      <c r="IJ193" s="153">
        <f t="shared" si="1413"/>
        <v>10000</v>
      </c>
      <c r="IK193" s="468">
        <f t="shared" si="1256"/>
        <v>-930.14625019664186</v>
      </c>
      <c r="IL193" s="46">
        <f t="shared" si="1257"/>
        <v>-1124.3399999999999</v>
      </c>
      <c r="IM193" s="46">
        <f t="shared" si="1258"/>
        <v>-1124.3399999999999</v>
      </c>
      <c r="IN193" s="48"/>
      <c r="IO193" s="53">
        <f t="shared" si="1259"/>
        <v>0</v>
      </c>
      <c r="IQ193" s="45">
        <v>132</v>
      </c>
      <c r="IR193" s="128">
        <f t="shared" si="1260"/>
        <v>1126.4568749999989</v>
      </c>
      <c r="IS193" s="128">
        <f t="shared" si="1261"/>
        <v>0</v>
      </c>
      <c r="IT193" s="128">
        <f t="shared" si="1262"/>
        <v>1126.4568749999989</v>
      </c>
      <c r="IU193" s="46">
        <f t="shared" si="902"/>
        <v>186.99</v>
      </c>
      <c r="IV193" s="46">
        <f t="shared" si="1263"/>
        <v>939.46687499999894</v>
      </c>
      <c r="IW193" s="51">
        <f t="shared" si="1264"/>
        <v>111252.01250000022</v>
      </c>
      <c r="IX193" s="199">
        <f t="shared" si="1414"/>
        <v>10000</v>
      </c>
      <c r="IY193" s="128">
        <f t="shared" si="1265"/>
        <v>0</v>
      </c>
      <c r="IZ193" s="408">
        <f t="shared" si="1266"/>
        <v>0</v>
      </c>
      <c r="JA193" s="58">
        <f t="shared" si="1267"/>
        <v>931.95916666666494</v>
      </c>
      <c r="JB193" s="52">
        <f t="shared" si="1268"/>
        <v>0</v>
      </c>
      <c r="JC193" s="51">
        <f t="shared" si="1269"/>
        <v>931.95916666666494</v>
      </c>
      <c r="JD193" s="57">
        <f t="shared" si="1270"/>
        <v>100651.59000000008</v>
      </c>
      <c r="JE193" s="280">
        <f t="shared" si="1271"/>
        <v>10000</v>
      </c>
      <c r="JF193" s="280">
        <f t="shared" si="1272"/>
        <v>0</v>
      </c>
      <c r="JG193" s="468">
        <f t="shared" si="1273"/>
        <v>-931.95916666666494</v>
      </c>
      <c r="JH193" s="46">
        <f t="shared" si="1274"/>
        <v>-1126.4568749999989</v>
      </c>
      <c r="JI193" s="46">
        <f t="shared" si="1275"/>
        <v>-1126.4568749999989</v>
      </c>
      <c r="JJ193" s="48"/>
      <c r="JL193" s="45">
        <v>132</v>
      </c>
      <c r="JM193" s="46">
        <f t="shared" si="1276"/>
        <v>1124.4930833333331</v>
      </c>
      <c r="JN193" s="46">
        <f t="shared" si="1277"/>
        <v>0</v>
      </c>
      <c r="JO193" s="128">
        <f t="shared" si="1278"/>
        <v>1124.4930833333331</v>
      </c>
      <c r="JP193" s="46">
        <f t="shared" si="1415"/>
        <v>186.66</v>
      </c>
      <c r="JQ193" s="46">
        <f t="shared" si="1279"/>
        <v>937.83308333333309</v>
      </c>
      <c r="JR193" s="149">
        <f t="shared" si="1280"/>
        <v>111058.06299999998</v>
      </c>
      <c r="JS193" s="199">
        <f t="shared" si="1135"/>
        <v>109958.11605305961</v>
      </c>
      <c r="JT193" s="199">
        <f t="shared" si="1416"/>
        <v>10000</v>
      </c>
      <c r="JU193" s="128">
        <f t="shared" si="1281"/>
        <v>0</v>
      </c>
      <c r="JV193" s="408">
        <f t="shared" si="1282"/>
        <v>0</v>
      </c>
      <c r="JW193" s="58">
        <f t="shared" si="1283"/>
        <v>930.37233333333074</v>
      </c>
      <c r="JX193" s="52">
        <f t="shared" si="1284"/>
        <v>0</v>
      </c>
      <c r="JY193" s="51">
        <f t="shared" si="1285"/>
        <v>930.37233333333074</v>
      </c>
      <c r="JZ193" s="149">
        <f t="shared" si="1286"/>
        <v>100480.21200000041</v>
      </c>
      <c r="KA193" s="199">
        <f t="shared" si="1122"/>
        <v>99999.999999999389</v>
      </c>
      <c r="KB193" s="128">
        <f t="shared" si="1417"/>
        <v>10000</v>
      </c>
      <c r="KC193" s="204">
        <f t="shared" si="1287"/>
        <v>0</v>
      </c>
      <c r="KD193" s="468">
        <f t="shared" si="1418"/>
        <v>-930.37233333333074</v>
      </c>
      <c r="KE193" s="46">
        <f t="shared" si="1288"/>
        <v>-1124.4930833333331</v>
      </c>
      <c r="KF193" s="46">
        <f t="shared" si="1289"/>
        <v>-1124.4930833333331</v>
      </c>
      <c r="KG193" s="48"/>
      <c r="KI193" s="45">
        <v>132</v>
      </c>
      <c r="KJ193" s="46">
        <f t="shared" si="1290"/>
        <v>1124.4890404061762</v>
      </c>
      <c r="KK193" s="46">
        <f t="shared" si="1291"/>
        <v>0</v>
      </c>
      <c r="KL193" s="128">
        <f t="shared" si="1292"/>
        <v>1124.4890404061762</v>
      </c>
      <c r="KM193" s="46">
        <f t="shared" si="1293"/>
        <v>186.65914968748089</v>
      </c>
      <c r="KN193" s="46">
        <f t="shared" si="1294"/>
        <v>937.82989071869531</v>
      </c>
      <c r="KO193" s="149">
        <f t="shared" si="1295"/>
        <v>111057.65992176984</v>
      </c>
      <c r="KP193" s="199">
        <f t="shared" si="1123"/>
        <v>115024.92936449574</v>
      </c>
      <c r="KQ193" s="199">
        <f t="shared" si="1419"/>
        <v>10000</v>
      </c>
      <c r="KR193" s="128">
        <f t="shared" si="1296"/>
        <v>0</v>
      </c>
      <c r="KS193" s="408">
        <f t="shared" si="1297"/>
        <v>0</v>
      </c>
      <c r="KT193" s="45">
        <v>132</v>
      </c>
      <c r="KU193" s="46">
        <f t="shared" si="1420"/>
        <v>1124.49</v>
      </c>
      <c r="KV193" s="46">
        <f t="shared" si="1298"/>
        <v>0</v>
      </c>
      <c r="KW193" s="128">
        <f t="shared" si="1299"/>
        <v>1124.49</v>
      </c>
      <c r="KX193" s="46">
        <f t="shared" si="1300"/>
        <v>186.65891576192186</v>
      </c>
      <c r="KY193" s="46">
        <f t="shared" si="1301"/>
        <v>937.83108423807812</v>
      </c>
      <c r="KZ193" s="149">
        <f t="shared" si="1302"/>
        <v>111057.51837291504</v>
      </c>
      <c r="LA193" s="153">
        <f t="shared" si="1124"/>
        <v>115024.92936449574</v>
      </c>
      <c r="LB193" s="58">
        <f t="shared" si="995"/>
        <v>930.59633333333579</v>
      </c>
      <c r="LC193" s="52">
        <f t="shared" si="1303"/>
        <v>0</v>
      </c>
      <c r="LD193" s="51">
        <f t="shared" si="1304"/>
        <v>930.59633333333579</v>
      </c>
      <c r="LE193" s="149">
        <f t="shared" si="1305"/>
        <v>100504.40399999988</v>
      </c>
      <c r="LF193" s="51">
        <f t="shared" si="1125"/>
        <v>105198.03999999969</v>
      </c>
      <c r="LG193" s="128">
        <f t="shared" si="1306"/>
        <v>10000</v>
      </c>
      <c r="LH193" s="204">
        <f t="shared" si="1307"/>
        <v>0</v>
      </c>
      <c r="LI193" s="479">
        <f t="shared" si="1308"/>
        <v>-930.59633333333579</v>
      </c>
      <c r="LJ193" s="46">
        <f t="shared" si="1421"/>
        <v>-1124.49</v>
      </c>
      <c r="LK193" s="46">
        <f t="shared" si="1422"/>
        <v>-1124.49</v>
      </c>
      <c r="LL193" s="48"/>
      <c r="LN193" s="237">
        <v>132</v>
      </c>
      <c r="LO193" s="46">
        <f t="shared" si="1309"/>
        <v>1123.1238136873469</v>
      </c>
      <c r="LP193" s="239">
        <f t="shared" si="1095"/>
        <v>0</v>
      </c>
      <c r="LQ193" s="46">
        <f t="shared" si="1310"/>
        <v>1123.1238136873469</v>
      </c>
      <c r="LR193" s="46">
        <f t="shared" si="1311"/>
        <v>186.4325293743324</v>
      </c>
      <c r="LS193" s="46">
        <f t="shared" si="1312"/>
        <v>936.69128431301453</v>
      </c>
      <c r="LT193" s="51">
        <f t="shared" si="1313"/>
        <v>110922.82634028644</v>
      </c>
      <c r="LU193" s="199">
        <f t="shared" si="1423"/>
        <v>10000</v>
      </c>
      <c r="LV193" s="58">
        <f t="shared" si="1314"/>
        <v>933.33033333333128</v>
      </c>
      <c r="LW193" s="240">
        <f t="shared" si="1096"/>
        <v>0</v>
      </c>
      <c r="LX193" s="51">
        <f t="shared" si="1315"/>
        <v>933.33033333333128</v>
      </c>
      <c r="LY193" s="51">
        <f t="shared" si="1316"/>
        <v>100799.67599999961</v>
      </c>
      <c r="LZ193" s="46">
        <f t="shared" si="1424"/>
        <v>0</v>
      </c>
      <c r="MA193" s="199">
        <f t="shared" si="1425"/>
        <v>10000</v>
      </c>
      <c r="MB193" s="468">
        <f t="shared" si="1317"/>
        <v>-933.33033333333128</v>
      </c>
      <c r="MC193" s="46">
        <f t="shared" si="1318"/>
        <v>-1123.1238136873469</v>
      </c>
      <c r="MD193" s="46">
        <f t="shared" si="1319"/>
        <v>-1123.1238136873469</v>
      </c>
      <c r="ME193" s="48"/>
      <c r="MG193" s="237">
        <v>132</v>
      </c>
      <c r="MH193" s="46">
        <f t="shared" si="1320"/>
        <v>1076.608661999408</v>
      </c>
      <c r="MI193" s="239">
        <f t="shared" si="1097"/>
        <v>0</v>
      </c>
      <c r="MJ193" s="46">
        <f t="shared" si="1321"/>
        <v>1076.608661999408</v>
      </c>
      <c r="MK193" s="46">
        <f t="shared" si="1322"/>
        <v>178.71126367082877</v>
      </c>
      <c r="ML193" s="46">
        <f t="shared" si="1323"/>
        <v>897.89739832857924</v>
      </c>
      <c r="MM193" s="51">
        <f t="shared" si="1324"/>
        <v>106328.86080416867</v>
      </c>
      <c r="MN193" s="199">
        <f t="shared" si="1426"/>
        <v>10000</v>
      </c>
      <c r="MO193" s="58">
        <f t="shared" si="1325"/>
        <v>889.32945707741396</v>
      </c>
      <c r="MP193" s="240">
        <f t="shared" si="1098"/>
        <v>0</v>
      </c>
      <c r="MQ193" s="51">
        <f t="shared" si="1326"/>
        <v>889.32945707741396</v>
      </c>
      <c r="MR193" s="57">
        <f t="shared" si="1327"/>
        <v>96047.581665781239</v>
      </c>
      <c r="MS193" s="199">
        <f t="shared" si="1427"/>
        <v>10000</v>
      </c>
      <c r="MT193" s="468">
        <f t="shared" si="1428"/>
        <v>-889.32945707741396</v>
      </c>
      <c r="MU193" s="46">
        <f t="shared" si="1328"/>
        <v>-1076.608661999408</v>
      </c>
      <c r="MV193" s="46">
        <f t="shared" si="1329"/>
        <v>-1076.608661999408</v>
      </c>
      <c r="MW193" s="48"/>
      <c r="MY193" s="237">
        <v>132</v>
      </c>
      <c r="MZ193" s="46">
        <f t="shared" si="1330"/>
        <v>1076.608661999408</v>
      </c>
      <c r="NA193" s="239">
        <f t="shared" si="1099"/>
        <v>0</v>
      </c>
      <c r="NB193" s="128">
        <f t="shared" si="1331"/>
        <v>1076.608661999408</v>
      </c>
      <c r="NC193" s="46">
        <f t="shared" si="1332"/>
        <v>178.71126367082877</v>
      </c>
      <c r="ND193" s="46">
        <f t="shared" si="1333"/>
        <v>897.89739832857924</v>
      </c>
      <c r="NE193" s="51">
        <f t="shared" si="1334"/>
        <v>106328.86080416867</v>
      </c>
      <c r="NF193" s="153">
        <f t="shared" si="1429"/>
        <v>10000</v>
      </c>
      <c r="NG193" s="237">
        <v>132</v>
      </c>
      <c r="NH193" s="46">
        <f t="shared" si="1335"/>
        <v>1076.6099999999999</v>
      </c>
      <c r="NI193" s="239">
        <f t="shared" si="1100"/>
        <v>0</v>
      </c>
      <c r="NJ193" s="128">
        <f t="shared" si="1430"/>
        <v>1076.6099999999999</v>
      </c>
      <c r="NK193" s="46">
        <f t="shared" si="1431"/>
        <v>178.71091905025526</v>
      </c>
      <c r="NL193" s="46">
        <f t="shared" si="1336"/>
        <v>897.89908094974464</v>
      </c>
      <c r="NM193" s="51">
        <f t="shared" si="1337"/>
        <v>106328.6523492034</v>
      </c>
      <c r="NN193" s="58">
        <f t="shared" si="1338"/>
        <v>888.78037499999857</v>
      </c>
      <c r="NO193" s="240">
        <f t="shared" si="1101"/>
        <v>0</v>
      </c>
      <c r="NP193" s="51">
        <f t="shared" si="1339"/>
        <v>888.78037499999857</v>
      </c>
      <c r="NQ193" s="57">
        <f t="shared" si="1340"/>
        <v>96122.630500000145</v>
      </c>
      <c r="NR193" s="153">
        <f t="shared" si="1432"/>
        <v>10000</v>
      </c>
      <c r="NS193" s="469">
        <f t="shared" si="1341"/>
        <v>-888.78037499999857</v>
      </c>
      <c r="NT193" s="46">
        <f t="shared" si="1342"/>
        <v>-1076.6099999999999</v>
      </c>
      <c r="NU193" s="46">
        <f t="shared" si="1343"/>
        <v>-1076.6099999999999</v>
      </c>
      <c r="NV193" s="48"/>
      <c r="NX193" s="237">
        <v>132</v>
      </c>
      <c r="NY193" s="46">
        <f t="shared" si="1344"/>
        <v>1076.6456011701148</v>
      </c>
      <c r="NZ193" s="239">
        <f t="shared" si="1102"/>
        <v>0</v>
      </c>
      <c r="OA193" s="46">
        <f t="shared" si="1345"/>
        <v>1076.6456011701148</v>
      </c>
      <c r="OB193" s="46">
        <f t="shared" si="1346"/>
        <v>178.71739537504845</v>
      </c>
      <c r="OC193" s="46">
        <f t="shared" si="1347"/>
        <v>897.92820579506633</v>
      </c>
      <c r="OD193" s="149">
        <f t="shared" si="1348"/>
        <v>106332.50901923401</v>
      </c>
      <c r="OE193" s="153">
        <f t="shared" si="1126"/>
        <v>109958.11605305961</v>
      </c>
      <c r="OF193" s="153">
        <f t="shared" si="1433"/>
        <v>10000</v>
      </c>
      <c r="OG193" s="58">
        <f t="shared" si="1349"/>
        <v>889.48383333333379</v>
      </c>
      <c r="OH193" s="240">
        <f t="shared" si="1127"/>
        <v>0</v>
      </c>
      <c r="OI193" s="51">
        <f t="shared" si="1350"/>
        <v>889.48383333333379</v>
      </c>
      <c r="OJ193" s="149">
        <f t="shared" si="1351"/>
        <v>96064.253999999957</v>
      </c>
      <c r="OK193" s="153">
        <f t="shared" si="1128"/>
        <v>99999.999999999389</v>
      </c>
      <c r="OL193" s="153">
        <f t="shared" si="1434"/>
        <v>10000</v>
      </c>
      <c r="OM193" s="468">
        <f t="shared" si="1435"/>
        <v>-889.48383333333379</v>
      </c>
      <c r="ON193" s="46">
        <f t="shared" si="1436"/>
        <v>-1076.6456011701148</v>
      </c>
      <c r="OO193" s="46">
        <f t="shared" si="1352"/>
        <v>-1076.6456011701148</v>
      </c>
      <c r="OP193" s="48"/>
      <c r="OR193" s="237">
        <v>132</v>
      </c>
      <c r="OS193" s="46">
        <f t="shared" si="1353"/>
        <v>1076.765700416463</v>
      </c>
      <c r="OT193" s="239">
        <f t="shared" si="1103"/>
        <v>0</v>
      </c>
      <c r="OU193" s="128">
        <f t="shared" si="1354"/>
        <v>1076.765700416463</v>
      </c>
      <c r="OV193" s="46">
        <f t="shared" si="1355"/>
        <v>178.73733120580937</v>
      </c>
      <c r="OW193" s="46">
        <f t="shared" si="1356"/>
        <v>898.02836921065364</v>
      </c>
      <c r="OX193" s="149">
        <f t="shared" si="1357"/>
        <v>106344.37035427496</v>
      </c>
      <c r="OY193" s="51">
        <f t="shared" si="1129"/>
        <v>111370.32971933628</v>
      </c>
      <c r="OZ193" s="153">
        <f t="shared" si="1437"/>
        <v>10000</v>
      </c>
      <c r="PA193" s="237">
        <v>132</v>
      </c>
      <c r="PB193" s="46">
        <f t="shared" si="1358"/>
        <v>1076.765700416463</v>
      </c>
      <c r="PC193" s="239">
        <f t="shared" si="1130"/>
        <v>0</v>
      </c>
      <c r="PD193" s="128">
        <f t="shared" si="1359"/>
        <v>1076.765700416463</v>
      </c>
      <c r="PE193" s="46">
        <f t="shared" si="1360"/>
        <v>178.73733120580937</v>
      </c>
      <c r="PF193" s="46">
        <f t="shared" si="1361"/>
        <v>898.02836921065364</v>
      </c>
      <c r="PG193" s="149">
        <f t="shared" si="1362"/>
        <v>106344.37035427496</v>
      </c>
      <c r="PH193" s="57">
        <f t="shared" si="1131"/>
        <v>111370.01038502509</v>
      </c>
      <c r="PI193" s="688">
        <f t="shared" si="1363"/>
        <v>889.6533333333341</v>
      </c>
      <c r="PJ193" s="240">
        <f t="shared" si="1132"/>
        <v>0</v>
      </c>
      <c r="PK193" s="51">
        <f t="shared" si="1364"/>
        <v>889.6533333333341</v>
      </c>
      <c r="PL193" s="150">
        <f t="shared" si="1365"/>
        <v>96082.560000000274</v>
      </c>
      <c r="PM193" s="57">
        <f t="shared" si="1133"/>
        <v>101581.00000000006</v>
      </c>
      <c r="PN193" s="153">
        <f t="shared" si="1438"/>
        <v>10000</v>
      </c>
      <c r="PO193" s="469">
        <f t="shared" si="1366"/>
        <v>-889.6533333333341</v>
      </c>
      <c r="PP193" s="46">
        <f t="shared" si="1367"/>
        <v>-1076.765700416463</v>
      </c>
      <c r="PQ193" s="46">
        <f t="shared" si="1368"/>
        <v>-1076.765700416463</v>
      </c>
      <c r="PR193" s="48"/>
    </row>
    <row r="194" spans="2:434" hidden="1" x14ac:dyDescent="0.3">
      <c r="B194" s="45">
        <v>133</v>
      </c>
      <c r="C194" s="46">
        <f t="shared" si="1104"/>
        <v>1111.77</v>
      </c>
      <c r="D194" s="46">
        <f t="shared" si="1136"/>
        <v>100</v>
      </c>
      <c r="E194" s="46">
        <f t="shared" si="1137"/>
        <v>1011.77</v>
      </c>
      <c r="F194" s="46">
        <f t="shared" si="1138"/>
        <v>166.54065741469805</v>
      </c>
      <c r="G194" s="46">
        <f t="shared" si="1139"/>
        <v>845.22934258530199</v>
      </c>
      <c r="H194" s="51">
        <f t="shared" si="1140"/>
        <v>99079.16510623353</v>
      </c>
      <c r="I194" s="58">
        <f t="shared" si="1141"/>
        <v>933.33333333333337</v>
      </c>
      <c r="J194" s="52">
        <f t="shared" si="1142"/>
        <v>100</v>
      </c>
      <c r="K194" s="51">
        <f t="shared" si="1143"/>
        <v>833.33333333333337</v>
      </c>
      <c r="L194" s="57">
        <f t="shared" si="1144"/>
        <v>89166.666666666119</v>
      </c>
      <c r="M194" s="468">
        <f t="shared" si="1369"/>
        <v>-933.33333333333337</v>
      </c>
      <c r="N194" s="46">
        <f t="shared" si="1370"/>
        <v>-1111.77</v>
      </c>
      <c r="O194" s="47"/>
      <c r="P194" s="46">
        <f t="shared" si="1371"/>
        <v>-1011.77</v>
      </c>
      <c r="Q194" s="48"/>
      <c r="R194" s="29"/>
      <c r="S194" s="29"/>
      <c r="T194" s="45">
        <v>133</v>
      </c>
      <c r="U194" s="46">
        <f t="shared" si="1145"/>
        <v>1105.1099999999999</v>
      </c>
      <c r="V194" s="46">
        <f t="shared" si="1146"/>
        <v>93.34</v>
      </c>
      <c r="W194" s="46">
        <f t="shared" si="1372"/>
        <v>1011.77</v>
      </c>
      <c r="X194" s="46">
        <f t="shared" si="1147"/>
        <v>166.54065741469805</v>
      </c>
      <c r="Y194" s="46">
        <f t="shared" si="1148"/>
        <v>845.22934258530199</v>
      </c>
      <c r="Z194" s="51">
        <f t="shared" si="1149"/>
        <v>99079.16510623353</v>
      </c>
      <c r="AA194" s="58">
        <f t="shared" si="1150"/>
        <v>917.39333333333343</v>
      </c>
      <c r="AB194" s="52">
        <f t="shared" si="1151"/>
        <v>84.06</v>
      </c>
      <c r="AC194" s="51">
        <f t="shared" si="1152"/>
        <v>833.33333333333337</v>
      </c>
      <c r="AD194" s="57">
        <f t="shared" si="1153"/>
        <v>89166.666666666119</v>
      </c>
      <c r="AE194" s="468">
        <f t="shared" si="1373"/>
        <v>-917.39333333333343</v>
      </c>
      <c r="AF194" s="46">
        <f t="shared" si="1154"/>
        <v>-1105.1099999999999</v>
      </c>
      <c r="AG194" s="47"/>
      <c r="AH194" s="46">
        <f t="shared" si="1374"/>
        <v>-1011.77</v>
      </c>
      <c r="AI194" s="48"/>
      <c r="AJ194" s="29"/>
      <c r="AK194" s="45">
        <v>133</v>
      </c>
      <c r="AL194" s="46">
        <f t="shared" si="1155"/>
        <v>1117.72</v>
      </c>
      <c r="AM194" s="46"/>
      <c r="AN194" s="46"/>
      <c r="AO194" s="46">
        <f t="shared" si="1156"/>
        <v>95.18</v>
      </c>
      <c r="AP194" s="128">
        <f t="shared" si="1157"/>
        <v>1022.54</v>
      </c>
      <c r="AQ194" s="128"/>
      <c r="AR194" s="128"/>
      <c r="AS194" s="46">
        <f t="shared" si="1158"/>
        <v>175.47816516317405</v>
      </c>
      <c r="AT194" s="46">
        <f t="shared" si="1159"/>
        <v>847.06183483682594</v>
      </c>
      <c r="AU194" s="51"/>
      <c r="AV194" s="51"/>
      <c r="AW194" s="51">
        <f t="shared" si="1160"/>
        <v>104439.83726306762</v>
      </c>
      <c r="AX194" s="58">
        <f t="shared" si="1161"/>
        <v>927.38215694565588</v>
      </c>
      <c r="AY194" s="52"/>
      <c r="AZ194" s="52"/>
      <c r="BA194" s="52">
        <f t="shared" si="1162"/>
        <v>86.24</v>
      </c>
      <c r="BB194" s="51">
        <f t="shared" si="1163"/>
        <v>841.14215694565587</v>
      </c>
      <c r="BC194" s="51"/>
      <c r="BD194" s="51"/>
      <c r="BE194" s="57">
        <f t="shared" si="1164"/>
        <v>94541.373126227729</v>
      </c>
      <c r="BF194" s="468">
        <f t="shared" si="1165"/>
        <v>-927.38215694565588</v>
      </c>
      <c r="BG194" s="46">
        <f t="shared" si="1166"/>
        <v>-1117.72</v>
      </c>
      <c r="BH194" s="46">
        <f t="shared" si="1167"/>
        <v>-1022.54</v>
      </c>
      <c r="BI194" s="48"/>
      <c r="BK194" s="45">
        <v>133</v>
      </c>
      <c r="BL194" s="46">
        <f t="shared" si="1375"/>
        <v>1101.29</v>
      </c>
      <c r="BM194" s="46">
        <f t="shared" si="1376"/>
        <v>89.52</v>
      </c>
      <c r="BN194" s="46">
        <f t="shared" si="1377"/>
        <v>1011.77</v>
      </c>
      <c r="BO194" s="46">
        <f t="shared" si="1168"/>
        <v>166.54065741469805</v>
      </c>
      <c r="BP194" s="46">
        <f t="shared" si="1169"/>
        <v>845.22934258530199</v>
      </c>
      <c r="BQ194" s="51">
        <f t="shared" si="1170"/>
        <v>99079.16510623353</v>
      </c>
      <c r="BR194" s="150">
        <f>$BQ$193</f>
        <v>99924.394448818828</v>
      </c>
      <c r="BS194" s="58">
        <f t="shared" si="1171"/>
        <v>913.95333333333338</v>
      </c>
      <c r="BT194" s="52">
        <f t="shared" si="1378"/>
        <v>80.62</v>
      </c>
      <c r="BU194" s="51">
        <f t="shared" si="1172"/>
        <v>833.33333333333337</v>
      </c>
      <c r="BV194" s="51">
        <f t="shared" si="1173"/>
        <v>89166.666666666119</v>
      </c>
      <c r="BW194" s="150">
        <f>$BV$193</f>
        <v>89999.999999999447</v>
      </c>
      <c r="BX194" s="468">
        <f t="shared" si="1379"/>
        <v>-913.95333333333338</v>
      </c>
      <c r="BY194" s="46">
        <f t="shared" si="1380"/>
        <v>-1101.29</v>
      </c>
      <c r="BZ194" s="46">
        <f t="shared" si="1174"/>
        <v>-1011.77</v>
      </c>
      <c r="CA194" s="48"/>
      <c r="CB194" s="29"/>
      <c r="CC194" s="45">
        <v>133</v>
      </c>
      <c r="CD194" s="128">
        <f t="shared" si="1175"/>
        <v>1117.6300000000001</v>
      </c>
      <c r="CE194" s="46">
        <f t="shared" si="1381"/>
        <v>91.54</v>
      </c>
      <c r="CF194" s="128">
        <f t="shared" si="1176"/>
        <v>1026.0899999999999</v>
      </c>
      <c r="CG194" s="46">
        <f t="shared" si="1382"/>
        <v>175.04276447869151</v>
      </c>
      <c r="CH194" s="46">
        <f t="shared" si="1177"/>
        <v>851.04723552130838</v>
      </c>
      <c r="CI194" s="51">
        <f t="shared" si="1178"/>
        <v>104174.61145169359</v>
      </c>
      <c r="CJ194" s="149">
        <f>$CR$193</f>
        <v>105025.65868721491</v>
      </c>
      <c r="CK194" s="153">
        <f t="shared" si="1383"/>
        <v>10000</v>
      </c>
      <c r="CL194" s="45">
        <v>133</v>
      </c>
      <c r="CM194" s="46">
        <f t="shared" si="1384"/>
        <v>1117.6300000000001</v>
      </c>
      <c r="CN194" s="128">
        <f t="shared" si="1179"/>
        <v>91.54</v>
      </c>
      <c r="CO194" s="128">
        <f t="shared" si="1180"/>
        <v>1026.0899999999999</v>
      </c>
      <c r="CP194" s="46">
        <f t="shared" si="1181"/>
        <v>175.04276447869151</v>
      </c>
      <c r="CQ194" s="46">
        <f t="shared" si="1182"/>
        <v>851.04723552130838</v>
      </c>
      <c r="CR194" s="51">
        <f t="shared" si="1183"/>
        <v>104174.61145169359</v>
      </c>
      <c r="CS194" s="150">
        <f>$CR$193</f>
        <v>105025.65868721491</v>
      </c>
      <c r="CT194" s="58">
        <f t="shared" si="1184"/>
        <v>927.86033333333398</v>
      </c>
      <c r="CU194" s="52">
        <f t="shared" si="1385"/>
        <v>82.94</v>
      </c>
      <c r="CV194" s="51">
        <f t="shared" si="1386"/>
        <v>844.92033333333393</v>
      </c>
      <c r="CW194" s="51">
        <f t="shared" si="1185"/>
        <v>94318.955666666312</v>
      </c>
      <c r="CX194" s="150">
        <f>$CW$193</f>
        <v>95163.87599999964</v>
      </c>
      <c r="CY194" s="153">
        <f t="shared" si="1387"/>
        <v>10000</v>
      </c>
      <c r="CZ194" s="479">
        <f t="shared" si="1186"/>
        <v>-927.86033333333398</v>
      </c>
      <c r="DA194" s="46">
        <f t="shared" si="1388"/>
        <v>-1117.6300000000001</v>
      </c>
      <c r="DB194" s="46">
        <f t="shared" si="1389"/>
        <v>-1026.0899999999999</v>
      </c>
      <c r="DC194" s="48"/>
      <c r="DE194" s="45">
        <v>133</v>
      </c>
      <c r="DF194" s="46">
        <f t="shared" si="1187"/>
        <v>1121.76</v>
      </c>
      <c r="DG194" s="46">
        <f>IF(AND($H$7="Oui",DE194&gt;$I$7),0,IF(DE194&gt;$B$7,0,(TRUNC($C$7*$P$38*$L$7/12,2))+(TRUNC($C$7*$Q$38*$M$7/12,2))))</f>
        <v>109.99</v>
      </c>
      <c r="DH194" s="46">
        <f t="shared" si="1188"/>
        <v>1011.77</v>
      </c>
      <c r="DI194" s="46">
        <f t="shared" si="1189"/>
        <v>166.54065741469805</v>
      </c>
      <c r="DJ194" s="46">
        <f t="shared" si="1190"/>
        <v>845.22934258530199</v>
      </c>
      <c r="DK194" s="51">
        <f t="shared" si="1191"/>
        <v>99079.16510623353</v>
      </c>
      <c r="DL194" s="58">
        <f t="shared" si="1192"/>
        <v>943.32333333333338</v>
      </c>
      <c r="DM194" s="52">
        <f>IF(AND($H$7="Oui",DE194&gt;$I$7),0,IF(DE194&gt;$B$7,0,(TRUNC($C$7*$P$38/12,2))+(TRUNC($C$7*$Q$38/12,2))))</f>
        <v>109.99</v>
      </c>
      <c r="DN194" s="51">
        <f t="shared" si="1193"/>
        <v>833.33333333333337</v>
      </c>
      <c r="DO194" s="57">
        <f t="shared" si="1194"/>
        <v>89166.666666666119</v>
      </c>
      <c r="DP194" s="468">
        <f t="shared" si="1390"/>
        <v>-943.32333333333338</v>
      </c>
      <c r="DQ194" s="46">
        <f t="shared" si="1391"/>
        <v>-1121.76</v>
      </c>
      <c r="DR194" s="47"/>
      <c r="DS194" s="46">
        <f t="shared" si="1392"/>
        <v>-1011.77</v>
      </c>
      <c r="DT194" s="48"/>
      <c r="DU194" s="29"/>
      <c r="DV194" s="45">
        <v>133</v>
      </c>
      <c r="DW194" s="46">
        <f t="shared" si="1393"/>
        <v>1066.72</v>
      </c>
      <c r="DX194" s="46">
        <f>IF(AND($H$7="Oui",DV194&gt;$I$7),0,IF(DV194&gt;$B$7,0,(TRUNC(EB193*$R$38*$L$7/12,2))+(TRUNC(EB193*$S$38*$M$7/12,2))))</f>
        <v>54.95</v>
      </c>
      <c r="DY194" s="46">
        <f t="shared" si="1394"/>
        <v>1011.77</v>
      </c>
      <c r="DZ194" s="46">
        <f t="shared" si="1195"/>
        <v>166.54065741469805</v>
      </c>
      <c r="EA194" s="46">
        <f t="shared" si="1196"/>
        <v>845.22934258530199</v>
      </c>
      <c r="EB194" s="51">
        <f t="shared" si="1197"/>
        <v>99079.16510623353</v>
      </c>
      <c r="EC194" s="58">
        <f t="shared" si="1198"/>
        <v>882.81333333333339</v>
      </c>
      <c r="ED194" s="52">
        <f>IF(AND($H$7="Oui",DV194&gt;$I$7),0,IF(DV194&gt;$B$7,0,(TRUNC(EF193*$R$38/12,2))+(TRUNC(EF193*$S$38/12,2))))</f>
        <v>49.48</v>
      </c>
      <c r="EE194" s="51">
        <f t="shared" si="1199"/>
        <v>833.33333333333337</v>
      </c>
      <c r="EF194" s="57">
        <f t="shared" si="1200"/>
        <v>89166.666666666119</v>
      </c>
      <c r="EG194" s="468">
        <f t="shared" si="1395"/>
        <v>-882.81333333333339</v>
      </c>
      <c r="EH194" s="46">
        <f t="shared" si="1396"/>
        <v>-1066.72</v>
      </c>
      <c r="EI194" s="47"/>
      <c r="EJ194" s="46">
        <f t="shared" si="1397"/>
        <v>-1011.77</v>
      </c>
      <c r="EK194" s="48"/>
      <c r="EL194" s="29"/>
      <c r="EM194" s="45">
        <v>133</v>
      </c>
      <c r="EN194" s="46">
        <f t="shared" ref="EN194:EN205" si="1439">IF(AND($H$7="Oui",EM194=$I$7),EP194+EO194,IF(EM194&gt;$B$7,0,IF($F$10="Paliers",ROUND(-PMT(($D$7+($T$38*$L$7)+($U$38*$M$7))/12,$B$7-EM193,ES193,0,0),2),IF(AND($H$7="Oui",EM194=$I$7),EP194+EO194,IF(AND($H$7="Oui",EM194&gt;$I$7),0,IF(EM194&gt;$B$7,0,$EN$60))))))</f>
        <v>1058.0868689014749</v>
      </c>
      <c r="EO194" s="46">
        <f>IF(EM194&gt;$B$7,0,(TRUNC(ES193*$T$38*$L$7/12,2))+(TRUNC(ES193*$U$38*$M$7/12,2)))</f>
        <v>55.849999999999994</v>
      </c>
      <c r="EP194" s="128">
        <f t="shared" si="1201"/>
        <v>1002.2368689014748</v>
      </c>
      <c r="EQ194" s="46">
        <f t="shared" si="1202"/>
        <v>169.25022524475528</v>
      </c>
      <c r="ER194" s="46">
        <f t="shared" si="1203"/>
        <v>832.98664365671959</v>
      </c>
      <c r="ES194" s="51">
        <f t="shared" si="1204"/>
        <v>100717.14850319645</v>
      </c>
      <c r="ET194" s="153">
        <f t="shared" si="1398"/>
        <v>10000</v>
      </c>
      <c r="EU194" s="45">
        <v>133</v>
      </c>
      <c r="EV194" s="46">
        <f t="shared" si="1205"/>
        <v>1058.0899999999999</v>
      </c>
      <c r="EW194" s="46">
        <f>IF(EU194&gt;$B$7,0,(TRUNC(FA193*$T$38*$L$7/12,2))+(TRUNC(FA193*$U$38*$M$7/12,2)))</f>
        <v>55.84</v>
      </c>
      <c r="EX194" s="128">
        <f t="shared" si="1206"/>
        <v>1002.25</v>
      </c>
      <c r="EY194" s="46">
        <f t="shared" si="1207"/>
        <v>169.24943698927262</v>
      </c>
      <c r="EZ194" s="46">
        <f t="shared" si="1208"/>
        <v>833.00056301072732</v>
      </c>
      <c r="FA194" s="51">
        <f t="shared" si="1209"/>
        <v>100716.66163055284</v>
      </c>
      <c r="FB194" s="58">
        <f t="shared" si="1210"/>
        <v>874.86920833333363</v>
      </c>
      <c r="FC194" s="52">
        <f>IF(AND($H$7="Oui",EU194&gt;$I$7),0,IF(EU194&gt;$B$7,0,(TRUNC(FE193*$T$38/12,2))+(TRUNC(FE193*$U$38/12,2))))</f>
        <v>50.45</v>
      </c>
      <c r="FD194" s="51">
        <f t="shared" si="1399"/>
        <v>824.41920833333359</v>
      </c>
      <c r="FE194" s="57">
        <f t="shared" si="1211"/>
        <v>90911.845291666512</v>
      </c>
      <c r="FF194" s="153">
        <f t="shared" si="1400"/>
        <v>10000</v>
      </c>
      <c r="FG194" s="469">
        <f t="shared" si="1212"/>
        <v>-874.86920833333363</v>
      </c>
      <c r="FH194" s="46">
        <f t="shared" si="1213"/>
        <v>-1058.0899999999999</v>
      </c>
      <c r="FI194" s="46">
        <f t="shared" si="1214"/>
        <v>-1002.25</v>
      </c>
      <c r="FJ194" s="48"/>
      <c r="FL194" s="45">
        <v>133</v>
      </c>
      <c r="FM194" s="46">
        <f t="shared" si="1401"/>
        <v>1066.72</v>
      </c>
      <c r="FN194" s="46">
        <f t="shared" ref="FN194:FN205" si="1440">IF(AND($H$7="Oui",FL194&gt;$I$7),0,IF(FL194&gt;$B$7,0,(TRUNC(FS194*$V$38*$L$7/12,2))+(TRUNC(FS194*$W$38*$M$7/12,2))))</f>
        <v>54.95</v>
      </c>
      <c r="FO194" s="46">
        <f t="shared" si="1402"/>
        <v>1011.77</v>
      </c>
      <c r="FP194" s="46">
        <f t="shared" si="1215"/>
        <v>166.54065741469805</v>
      </c>
      <c r="FQ194" s="46">
        <f t="shared" si="1216"/>
        <v>845.22934258530199</v>
      </c>
      <c r="FR194" s="51">
        <f t="shared" si="1217"/>
        <v>99079.16510623353</v>
      </c>
      <c r="FS194" s="150">
        <f>$BQ$193</f>
        <v>99924.394448818828</v>
      </c>
      <c r="FT194" s="58">
        <f t="shared" si="1218"/>
        <v>882.81333333333339</v>
      </c>
      <c r="FU194" s="241">
        <f t="shared" ref="FU194:FU205" si="1441">IF(AND($H$7="Oui",FL194&gt;$I$7),0,IF(FL194&gt;$B$7,0,(TRUNC(FX194*$V$38/12,2))+(TRUNC(FX194*$W$38/12,2))))</f>
        <v>49.48</v>
      </c>
      <c r="FV194" s="51">
        <f t="shared" si="1219"/>
        <v>833.33333333333337</v>
      </c>
      <c r="FW194" s="51">
        <f t="shared" si="1220"/>
        <v>89166.666666666119</v>
      </c>
      <c r="FX194" s="150">
        <f>$BV$193</f>
        <v>89999.999999999447</v>
      </c>
      <c r="FY194" s="468">
        <f t="shared" si="1403"/>
        <v>-882.81333333333339</v>
      </c>
      <c r="FZ194" s="46">
        <f t="shared" si="1404"/>
        <v>-1066.72</v>
      </c>
      <c r="GA194" s="46">
        <f t="shared" si="1221"/>
        <v>-1011.77</v>
      </c>
      <c r="GB194" s="48"/>
      <c r="GC194" s="188"/>
      <c r="GD194" s="45">
        <v>133</v>
      </c>
      <c r="GE194" s="46">
        <f t="shared" ref="GE194:GE205" si="1442">IF(AND($H$7="Oui",GD194=$I$7),GG194+GF194,IF(GD194&gt;$B$7,0,IF($F$10="Paliers",ROUND(-PMT(($D$7+($X$38*$L$7)+($Y$38*$M$7))/12,$B$7-GD193,GJ193,0,0),2),IF(AND($H$7="Oui",GD194=$I$7),GG194+GF194,IF(AND($H$7="Oui",GD194&gt;$I$7),0,IF(GD194&gt;$B$7,0,$GE$60))))))</f>
        <v>1060.0875939185617</v>
      </c>
      <c r="GF194" s="128">
        <f>IF(AND($H$7="Oui",GD194&gt;$I$7),0,IF(GD194&gt;$B$7,0,(TRUNC(GK194*$X$38*$L$7/12,2))+(TRUNC(GK194*$Y$38*$M$7/12,2))))</f>
        <v>55.81</v>
      </c>
      <c r="GG194" s="128">
        <f t="shared" si="1042"/>
        <v>1004.2775939185617</v>
      </c>
      <c r="GH194" s="46">
        <f t="shared" si="1222"/>
        <v>169.14657249520383</v>
      </c>
      <c r="GI194" s="46">
        <f t="shared" si="1223"/>
        <v>835.13102142335788</v>
      </c>
      <c r="GJ194" s="51">
        <f t="shared" si="1224"/>
        <v>100652.81247569894</v>
      </c>
      <c r="GK194" s="149">
        <f>$GJ$193</f>
        <v>101487.94349712229</v>
      </c>
      <c r="GL194" s="153">
        <f t="shared" si="1405"/>
        <v>10000</v>
      </c>
      <c r="GM194" s="45">
        <v>133</v>
      </c>
      <c r="GN194" s="46">
        <f t="shared" si="1225"/>
        <v>1060.0899999999999</v>
      </c>
      <c r="GO194" s="46">
        <f t="shared" ref="GO194:GO205" si="1443">IF(GM194&gt;$B$7,0,(TRUNC(GT194*$X$38*$L$7/12,2))+(TRUNC(GT194*$Y$38*$M$7/12,2)))</f>
        <v>55.81</v>
      </c>
      <c r="GP194" s="128">
        <f t="shared" si="1406"/>
        <v>1004.28</v>
      </c>
      <c r="GQ194" s="46">
        <f t="shared" si="1226"/>
        <v>169.14598096355272</v>
      </c>
      <c r="GR194" s="46">
        <f t="shared" si="1227"/>
        <v>835.13401903644728</v>
      </c>
      <c r="GS194" s="51">
        <f t="shared" si="1228"/>
        <v>100652.45455909519</v>
      </c>
      <c r="GT194" s="150">
        <f>$GS$193</f>
        <v>101487.58857813163</v>
      </c>
      <c r="GU194" s="58">
        <f t="shared" si="1229"/>
        <v>876.92633333333197</v>
      </c>
      <c r="GV194" s="52">
        <f t="shared" ref="GV194:GV205" si="1444">IF(AND($H$7="Oui",GM194&gt;$I$7),0,IF(GM194&gt;$B$7,0,(TRUNC(GY194*$X$38/12,2))+(TRUNC(GY194*$Y$38/12,2))))</f>
        <v>50.43</v>
      </c>
      <c r="GW194" s="51">
        <f t="shared" si="1407"/>
        <v>826.49633333333202</v>
      </c>
      <c r="GX194" s="57">
        <f t="shared" si="1230"/>
        <v>90871.227666666775</v>
      </c>
      <c r="GY194" s="150">
        <f>$GX$193</f>
        <v>91697.724000000104</v>
      </c>
      <c r="GZ194" s="153">
        <f t="shared" si="1408"/>
        <v>10000</v>
      </c>
      <c r="HA194" s="469">
        <f t="shared" si="1231"/>
        <v>-876.92633333333197</v>
      </c>
      <c r="HB194" s="46">
        <f t="shared" si="1232"/>
        <v>-1060.0899999999999</v>
      </c>
      <c r="HC194" s="46">
        <f t="shared" si="1233"/>
        <v>-1004.28</v>
      </c>
      <c r="HD194" s="48"/>
      <c r="HF194" s="45">
        <v>133</v>
      </c>
      <c r="HG194" s="46">
        <f t="shared" si="1234"/>
        <v>1123.8775326810628</v>
      </c>
      <c r="HH194" s="46">
        <f t="shared" si="1235"/>
        <v>0</v>
      </c>
      <c r="HI194" s="46">
        <f t="shared" si="1236"/>
        <v>1123.8775326810628</v>
      </c>
      <c r="HJ194" s="46">
        <f t="shared" si="1237"/>
        <v>184.99544286817618</v>
      </c>
      <c r="HK194" s="46">
        <f t="shared" si="1238"/>
        <v>938.88208981288665</v>
      </c>
      <c r="HL194" s="51">
        <f t="shared" si="1239"/>
        <v>110058.38363109283</v>
      </c>
      <c r="HM194" s="153">
        <f t="shared" si="1409"/>
        <v>10000</v>
      </c>
      <c r="HN194" s="58">
        <f t="shared" si="1240"/>
        <v>933.33333333333724</v>
      </c>
      <c r="HO194" s="52">
        <f t="shared" si="1241"/>
        <v>0</v>
      </c>
      <c r="HP194" s="51">
        <f t="shared" si="1242"/>
        <v>933.33333333333724</v>
      </c>
      <c r="HQ194" s="57">
        <f t="shared" si="1243"/>
        <v>99866.666666665376</v>
      </c>
      <c r="HR194" s="153">
        <f t="shared" si="1410"/>
        <v>10000</v>
      </c>
      <c r="HS194" s="468">
        <f t="shared" si="1244"/>
        <v>-933.33333333333724</v>
      </c>
      <c r="HT194" s="46">
        <f t="shared" si="1245"/>
        <v>-1123.8775326810628</v>
      </c>
      <c r="HU194" s="46">
        <f t="shared" si="1246"/>
        <v>-1123.8775326810628</v>
      </c>
      <c r="HV194" s="48"/>
      <c r="HW194" s="29"/>
      <c r="HX194" s="45">
        <v>133</v>
      </c>
      <c r="HY194" s="128">
        <f t="shared" si="1247"/>
        <v>1124.3399999999999</v>
      </c>
      <c r="HZ194" s="46">
        <f t="shared" si="1248"/>
        <v>0</v>
      </c>
      <c r="IA194" s="46">
        <f t="shared" si="1249"/>
        <v>1124.3399999999999</v>
      </c>
      <c r="IB194" s="46">
        <f t="shared" si="1250"/>
        <v>185.07797709725071</v>
      </c>
      <c r="IC194" s="46">
        <f t="shared" si="1251"/>
        <v>939.26202290274921</v>
      </c>
      <c r="ID194" s="51">
        <f t="shared" si="1252"/>
        <v>110107.52423544766</v>
      </c>
      <c r="IE194" s="153">
        <f t="shared" si="1411"/>
        <v>10000</v>
      </c>
      <c r="IF194" s="58">
        <f t="shared" si="1253"/>
        <v>930.14625019664186</v>
      </c>
      <c r="IG194" s="52">
        <f t="shared" si="1254"/>
        <v>0</v>
      </c>
      <c r="IH194" s="51">
        <f t="shared" si="1255"/>
        <v>930.14625019664186</v>
      </c>
      <c r="II194" s="57">
        <f t="shared" si="1412"/>
        <v>99525.648723846592</v>
      </c>
      <c r="IJ194" s="153">
        <f t="shared" si="1413"/>
        <v>10000</v>
      </c>
      <c r="IK194" s="468">
        <f t="shared" si="1256"/>
        <v>-930.14625019664186</v>
      </c>
      <c r="IL194" s="46">
        <f t="shared" si="1257"/>
        <v>-1124.3399999999999</v>
      </c>
      <c r="IM194" s="46">
        <f t="shared" si="1258"/>
        <v>-1124.3399999999999</v>
      </c>
      <c r="IN194" s="48"/>
      <c r="IO194" s="53">
        <f t="shared" si="1259"/>
        <v>0</v>
      </c>
      <c r="IQ194" s="45">
        <v>133</v>
      </c>
      <c r="IR194" s="128">
        <f t="shared" si="1260"/>
        <v>1126.4568749999989</v>
      </c>
      <c r="IS194" s="128">
        <f t="shared" si="1261"/>
        <v>0</v>
      </c>
      <c r="IT194" s="128">
        <f t="shared" si="1262"/>
        <v>1126.4568749999989</v>
      </c>
      <c r="IU194" s="46">
        <f t="shared" si="902"/>
        <v>185.42</v>
      </c>
      <c r="IV194" s="46">
        <f t="shared" si="1263"/>
        <v>941.03687499999899</v>
      </c>
      <c r="IW194" s="51">
        <f t="shared" si="1264"/>
        <v>110310.97562500021</v>
      </c>
      <c r="IX194" s="199">
        <f t="shared" si="1414"/>
        <v>10000</v>
      </c>
      <c r="IY194" s="128">
        <f t="shared" si="1265"/>
        <v>0</v>
      </c>
      <c r="IZ194" s="408">
        <f t="shared" si="1266"/>
        <v>0</v>
      </c>
      <c r="JA194" s="58">
        <f t="shared" si="1267"/>
        <v>931.95916666666494</v>
      </c>
      <c r="JB194" s="52">
        <f t="shared" si="1268"/>
        <v>0</v>
      </c>
      <c r="JC194" s="51">
        <f t="shared" si="1269"/>
        <v>931.95916666666494</v>
      </c>
      <c r="JD194" s="57">
        <f t="shared" si="1270"/>
        <v>99719.630833333416</v>
      </c>
      <c r="JE194" s="280">
        <f t="shared" si="1271"/>
        <v>10000</v>
      </c>
      <c r="JF194" s="280">
        <f t="shared" si="1272"/>
        <v>0</v>
      </c>
      <c r="JG194" s="468">
        <f t="shared" si="1273"/>
        <v>-931.95916666666494</v>
      </c>
      <c r="JH194" s="46">
        <f t="shared" si="1274"/>
        <v>-1126.4568749999989</v>
      </c>
      <c r="JI194" s="46">
        <f t="shared" si="1275"/>
        <v>-1126.4568749999989</v>
      </c>
      <c r="JJ194" s="48"/>
      <c r="JL194" s="45">
        <v>133</v>
      </c>
      <c r="JM194" s="46">
        <f t="shared" si="1276"/>
        <v>1124.4930833333331</v>
      </c>
      <c r="JN194" s="46">
        <f t="shared" si="1277"/>
        <v>0</v>
      </c>
      <c r="JO194" s="128">
        <f t="shared" si="1278"/>
        <v>1124.4930833333331</v>
      </c>
      <c r="JP194" s="46">
        <f t="shared" si="1415"/>
        <v>185.1</v>
      </c>
      <c r="JQ194" s="46">
        <f t="shared" si="1279"/>
        <v>939.39308333333304</v>
      </c>
      <c r="JR194" s="51">
        <f t="shared" si="1280"/>
        <v>110118.66991666665</v>
      </c>
      <c r="JS194" s="149">
        <f>$BQ$193</f>
        <v>99924.394448818828</v>
      </c>
      <c r="JT194" s="199">
        <f t="shared" si="1416"/>
        <v>10000</v>
      </c>
      <c r="JU194" s="128">
        <f t="shared" si="1281"/>
        <v>0</v>
      </c>
      <c r="JV194" s="408">
        <f t="shared" si="1282"/>
        <v>0</v>
      </c>
      <c r="JW194" s="58">
        <f t="shared" si="1283"/>
        <v>930.37233333333074</v>
      </c>
      <c r="JX194" s="52">
        <f t="shared" si="1284"/>
        <v>0</v>
      </c>
      <c r="JY194" s="51">
        <f t="shared" si="1285"/>
        <v>930.37233333333074</v>
      </c>
      <c r="JZ194" s="51">
        <f t="shared" si="1286"/>
        <v>99549.839666667074</v>
      </c>
      <c r="KA194" s="149">
        <f>$BV$193</f>
        <v>89999.999999999447</v>
      </c>
      <c r="KB194" s="128">
        <f t="shared" si="1417"/>
        <v>10000</v>
      </c>
      <c r="KC194" s="204">
        <f t="shared" si="1287"/>
        <v>0</v>
      </c>
      <c r="KD194" s="468">
        <f t="shared" si="1418"/>
        <v>-930.37233333333074</v>
      </c>
      <c r="KE194" s="46">
        <f t="shared" si="1288"/>
        <v>-1124.4930833333331</v>
      </c>
      <c r="KF194" s="46">
        <f t="shared" si="1289"/>
        <v>-1124.4930833333331</v>
      </c>
      <c r="KG194" s="48"/>
      <c r="KI194" s="45">
        <v>133</v>
      </c>
      <c r="KJ194" s="46">
        <f t="shared" si="1290"/>
        <v>1124.4890404061762</v>
      </c>
      <c r="KK194" s="46">
        <f t="shared" si="1291"/>
        <v>0</v>
      </c>
      <c r="KL194" s="128">
        <f t="shared" si="1292"/>
        <v>1124.4890404061762</v>
      </c>
      <c r="KM194" s="46">
        <f t="shared" si="1293"/>
        <v>185.09609986961641</v>
      </c>
      <c r="KN194" s="46">
        <f t="shared" si="1294"/>
        <v>939.39294053655976</v>
      </c>
      <c r="KO194" s="51">
        <f t="shared" si="1295"/>
        <v>110118.26698123328</v>
      </c>
      <c r="KP194" s="149">
        <f>$CR$193</f>
        <v>105025.65868721491</v>
      </c>
      <c r="KQ194" s="199">
        <f t="shared" si="1419"/>
        <v>10000</v>
      </c>
      <c r="KR194" s="128">
        <f t="shared" si="1296"/>
        <v>0</v>
      </c>
      <c r="KS194" s="408">
        <f t="shared" si="1297"/>
        <v>0</v>
      </c>
      <c r="KT194" s="45">
        <v>133</v>
      </c>
      <c r="KU194" s="46">
        <f t="shared" si="1420"/>
        <v>1124.49</v>
      </c>
      <c r="KV194" s="46">
        <f t="shared" si="1298"/>
        <v>0</v>
      </c>
      <c r="KW194" s="128">
        <f t="shared" si="1299"/>
        <v>1124.49</v>
      </c>
      <c r="KX194" s="46">
        <f t="shared" si="1300"/>
        <v>185.0958639548584</v>
      </c>
      <c r="KY194" s="46">
        <f t="shared" si="1301"/>
        <v>939.39413604514164</v>
      </c>
      <c r="KZ194" s="51">
        <f t="shared" si="1302"/>
        <v>110118.1242368699</v>
      </c>
      <c r="LA194" s="150">
        <f>$CR$193</f>
        <v>105025.65868721491</v>
      </c>
      <c r="LB194" s="58">
        <f t="shared" si="995"/>
        <v>930.59633333333579</v>
      </c>
      <c r="LC194" s="52">
        <f t="shared" si="1303"/>
        <v>0</v>
      </c>
      <c r="LD194" s="51">
        <f t="shared" si="1304"/>
        <v>930.59633333333579</v>
      </c>
      <c r="LE194" s="51">
        <f t="shared" si="1305"/>
        <v>99573.807666666544</v>
      </c>
      <c r="LF194" s="149">
        <f>$CW$193</f>
        <v>95163.87599999964</v>
      </c>
      <c r="LG194" s="128">
        <f t="shared" si="1306"/>
        <v>10000</v>
      </c>
      <c r="LH194" s="204">
        <f t="shared" si="1307"/>
        <v>0</v>
      </c>
      <c r="LI194" s="479">
        <f t="shared" si="1308"/>
        <v>-930.59633333333579</v>
      </c>
      <c r="LJ194" s="46">
        <f t="shared" si="1421"/>
        <v>-1124.49</v>
      </c>
      <c r="LK194" s="46">
        <f t="shared" si="1422"/>
        <v>-1124.49</v>
      </c>
      <c r="LL194" s="48"/>
      <c r="LN194" s="45">
        <v>133</v>
      </c>
      <c r="LO194" s="46">
        <f t="shared" si="1309"/>
        <v>1123.1238136873469</v>
      </c>
      <c r="LP194" s="46">
        <f t="shared" ref="LP194:LP205" si="1445">IF(LN194&gt;$BD$10,0,IF(AND($H$7="Oui",LN194&gt;$I$7),0,IF(LN194&gt;$B$7,0,(TRUNC($C$7*$AL$38*$L$7/12,2))+(TRUNC($C$7*$AN$38*$M$7/12,2)))))</f>
        <v>0</v>
      </c>
      <c r="LQ194" s="46">
        <f t="shared" si="1310"/>
        <v>1123.1238136873469</v>
      </c>
      <c r="LR194" s="46">
        <f t="shared" si="1311"/>
        <v>184.87137723381076</v>
      </c>
      <c r="LS194" s="46">
        <f t="shared" si="1312"/>
        <v>938.25243645353612</v>
      </c>
      <c r="LT194" s="51">
        <f t="shared" si="1313"/>
        <v>109984.5739038329</v>
      </c>
      <c r="LU194" s="199">
        <f t="shared" si="1423"/>
        <v>10000</v>
      </c>
      <c r="LV194" s="58">
        <f t="shared" si="1314"/>
        <v>933.33033333333128</v>
      </c>
      <c r="LW194" s="52">
        <f t="shared" ref="LW194:LW205" si="1446">IF(LN194&gt;$BD$10,0,IF(AND($H$7="Oui",LN194&gt;$I$7),0,IF(LN194&gt;$B$7,0,(TRUNC($C$7*$AL$38/12,2))+(TRUNC($C$7*$AN$38/12,2)))))</f>
        <v>0</v>
      </c>
      <c r="LX194" s="51">
        <f t="shared" si="1315"/>
        <v>933.33033333333128</v>
      </c>
      <c r="LY194" s="51">
        <f t="shared" si="1316"/>
        <v>99866.345666666282</v>
      </c>
      <c r="LZ194" s="46">
        <f t="shared" si="1424"/>
        <v>0</v>
      </c>
      <c r="MA194" s="199">
        <f t="shared" si="1425"/>
        <v>10000</v>
      </c>
      <c r="MB194" s="468">
        <f t="shared" si="1317"/>
        <v>-933.33033333333128</v>
      </c>
      <c r="MC194" s="46">
        <f t="shared" si="1318"/>
        <v>-1123.1238136873469</v>
      </c>
      <c r="MD194" s="46">
        <f t="shared" si="1319"/>
        <v>-1123.1238136873469</v>
      </c>
      <c r="ME194" s="48"/>
      <c r="MG194" s="45">
        <v>133</v>
      </c>
      <c r="MH194" s="46">
        <f t="shared" si="1320"/>
        <v>1076.608661999408</v>
      </c>
      <c r="MI194" s="46">
        <f t="shared" ref="MI194:MI205" si="1447">IF(MG194&gt;$BD$10,0,IF(AND($H$7="Oui",MG194&gt;$I$7),0,IF(MG194&gt;$B$7,0,(TRUNC(MM193*$AP$38*$L$7/12,2))+(TRUNC(MM193*$AR$38*$M$7/12,2)))))</f>
        <v>0</v>
      </c>
      <c r="MJ194" s="46">
        <f t="shared" si="1321"/>
        <v>1076.608661999408</v>
      </c>
      <c r="MK194" s="46">
        <f t="shared" si="1322"/>
        <v>177.21476800694779</v>
      </c>
      <c r="ML194" s="46">
        <f t="shared" si="1323"/>
        <v>899.39389399246022</v>
      </c>
      <c r="MM194" s="51">
        <f t="shared" si="1324"/>
        <v>105429.46691017621</v>
      </c>
      <c r="MN194" s="199">
        <f t="shared" si="1426"/>
        <v>10000</v>
      </c>
      <c r="MO194" s="58">
        <f t="shared" si="1325"/>
        <v>889.32945707741396</v>
      </c>
      <c r="MP194" s="52">
        <f t="shared" ref="MP194:MP205" si="1448">IF(MG194&gt;$BD$10,0,IF(AND($H$7="Oui",MG194&gt;$I$7),0,IF(MG194&gt;$B$7,0,(TRUNC(MR193*$AP$38/12,2))+(TRUNC(MR193*$AR$38/12,2)))))</f>
        <v>0</v>
      </c>
      <c r="MQ194" s="51">
        <f t="shared" si="1326"/>
        <v>889.32945707741396</v>
      </c>
      <c r="MR194" s="57">
        <f t="shared" si="1327"/>
        <v>95158.252208703823</v>
      </c>
      <c r="MS194" s="199">
        <f t="shared" si="1427"/>
        <v>10000</v>
      </c>
      <c r="MT194" s="468">
        <f t="shared" si="1428"/>
        <v>-889.32945707741396</v>
      </c>
      <c r="MU194" s="46">
        <f t="shared" si="1328"/>
        <v>-1076.608661999408</v>
      </c>
      <c r="MV194" s="46">
        <f t="shared" si="1329"/>
        <v>-1076.608661999408</v>
      </c>
      <c r="MW194" s="48"/>
      <c r="MY194" s="45">
        <v>133</v>
      </c>
      <c r="MZ194" s="46">
        <f t="shared" si="1330"/>
        <v>1076.608661999408</v>
      </c>
      <c r="NA194" s="46">
        <f t="shared" ref="NA194:NA205" si="1449">IF(MY194&gt;$BD$10,0,IF(MY194&gt;$B$7,0,(TRUNC(NE193*$AT$38*$L$7/12,2))+(TRUNC(NE193*$AV$38*$M$7/12,2))))</f>
        <v>0</v>
      </c>
      <c r="NB194" s="128">
        <f t="shared" si="1331"/>
        <v>1076.608661999408</v>
      </c>
      <c r="NC194" s="46">
        <f t="shared" si="1332"/>
        <v>177.21476800694779</v>
      </c>
      <c r="ND194" s="46">
        <f t="shared" si="1333"/>
        <v>899.39389399246022</v>
      </c>
      <c r="NE194" s="51">
        <f t="shared" si="1334"/>
        <v>105429.46691017621</v>
      </c>
      <c r="NF194" s="153">
        <f t="shared" si="1429"/>
        <v>10000</v>
      </c>
      <c r="NG194" s="45">
        <v>133</v>
      </c>
      <c r="NH194" s="46">
        <f t="shared" si="1335"/>
        <v>1076.6099999999999</v>
      </c>
      <c r="NI194" s="46">
        <f t="shared" ref="NI194:NI205" si="1450">IF(NG194&gt;$BD$10,0,IF(NG194&gt;$B$7,0,(TRUNC(NM193*$AT$38*$L$7/12,2))+(TRUNC(NM193*$AV$38*$M$7/12,2))))</f>
        <v>0</v>
      </c>
      <c r="NJ194" s="128">
        <f t="shared" si="1430"/>
        <v>1076.6099999999999</v>
      </c>
      <c r="NK194" s="46">
        <f t="shared" si="1431"/>
        <v>177.21442058200569</v>
      </c>
      <c r="NL194" s="46">
        <f t="shared" si="1336"/>
        <v>899.39557941799421</v>
      </c>
      <c r="NM194" s="51">
        <f t="shared" si="1337"/>
        <v>105429.25676978541</v>
      </c>
      <c r="NN194" s="58">
        <f t="shared" si="1338"/>
        <v>888.78037499999857</v>
      </c>
      <c r="NO194" s="52">
        <f t="shared" ref="NO194:NO205" si="1451">IF(NG194&gt;$BD$10,0,IF(AND($H$7="Oui",NG194&gt;$I$7),0,IF(NG194&gt;$B$7,0,(TRUNC(NQ193*$AT$38/12,2))+(TRUNC(NQ193*$AV$38/12,2)))))</f>
        <v>0</v>
      </c>
      <c r="NP194" s="51">
        <f t="shared" si="1339"/>
        <v>888.78037499999857</v>
      </c>
      <c r="NQ194" s="57">
        <f t="shared" si="1340"/>
        <v>95233.850125000143</v>
      </c>
      <c r="NR194" s="153">
        <f t="shared" si="1432"/>
        <v>10000</v>
      </c>
      <c r="NS194" s="469">
        <f t="shared" si="1341"/>
        <v>-888.78037499999857</v>
      </c>
      <c r="NT194" s="46">
        <f t="shared" si="1342"/>
        <v>-1076.6099999999999</v>
      </c>
      <c r="NU194" s="46">
        <f t="shared" si="1343"/>
        <v>-1076.6099999999999</v>
      </c>
      <c r="NV194" s="48"/>
      <c r="NX194" s="45">
        <v>133</v>
      </c>
      <c r="NY194" s="46">
        <f t="shared" si="1344"/>
        <v>1076.6456011701148</v>
      </c>
      <c r="NZ194" s="46">
        <f t="shared" ref="NZ194:NZ205" si="1452">IF(NX194&gt;$BD$10,0,IF(AND($H$7="Oui",NX194&gt;$I$7),0,IF(NX194&gt;$B$7,0,(TRUNC(OE194*$AX$38*$L$7/12,2))+(TRUNC(OE194*$AZ$38*$M$7/12,2)))))</f>
        <v>0</v>
      </c>
      <c r="OA194" s="46">
        <f t="shared" si="1345"/>
        <v>1076.6456011701148</v>
      </c>
      <c r="OB194" s="46">
        <f t="shared" si="1346"/>
        <v>177.22084836539003</v>
      </c>
      <c r="OC194" s="46">
        <f t="shared" si="1347"/>
        <v>899.42475280472479</v>
      </c>
      <c r="OD194" s="51">
        <f t="shared" si="1348"/>
        <v>105433.08426642929</v>
      </c>
      <c r="OE194" s="150">
        <f>$BQ$193</f>
        <v>99924.394448818828</v>
      </c>
      <c r="OF194" s="153">
        <f t="shared" si="1433"/>
        <v>10000</v>
      </c>
      <c r="OG194" s="58">
        <f t="shared" si="1349"/>
        <v>889.48383333333379</v>
      </c>
      <c r="OH194" s="241">
        <f>IF(AND($H$7="Oui",NX194&gt;$I$7),0,IF(NX194&gt;$B$7,0,(TRUNC(OK194*$AX$38/12,2))+(TRUNC(OK194*$AZ$38/12,2))))</f>
        <v>0</v>
      </c>
      <c r="OI194" s="51">
        <f t="shared" si="1350"/>
        <v>889.48383333333379</v>
      </c>
      <c r="OJ194" s="51">
        <f t="shared" si="1351"/>
        <v>95174.770166666625</v>
      </c>
      <c r="OK194" s="150">
        <f>$BV$193</f>
        <v>89999.999999999447</v>
      </c>
      <c r="OL194" s="153">
        <f t="shared" si="1434"/>
        <v>10000</v>
      </c>
      <c r="OM194" s="468">
        <f t="shared" si="1435"/>
        <v>-889.48383333333379</v>
      </c>
      <c r="ON194" s="46">
        <f t="shared" si="1436"/>
        <v>-1076.6456011701148</v>
      </c>
      <c r="OO194" s="46">
        <f t="shared" si="1352"/>
        <v>-1076.6456011701148</v>
      </c>
      <c r="OP194" s="48"/>
      <c r="OR194" s="45">
        <v>133</v>
      </c>
      <c r="OS194" s="46">
        <f t="shared" si="1353"/>
        <v>1076.765700416463</v>
      </c>
      <c r="OT194" s="128">
        <f t="shared" ref="OT194:OT205" si="1453">IF(OR194&gt;$BD$10,0,IF(OR194&gt;$B$7,0,(TRUNC(OY194*$BB$38*$L$7/12,2))+(TRUNC(OY194*$BD$38*$M$7/12,2))))</f>
        <v>0</v>
      </c>
      <c r="OU194" s="128">
        <f t="shared" si="1354"/>
        <v>1076.765700416463</v>
      </c>
      <c r="OV194" s="46">
        <f t="shared" si="1355"/>
        <v>177.24061725712491</v>
      </c>
      <c r="OW194" s="46">
        <f t="shared" si="1356"/>
        <v>899.52508315933812</v>
      </c>
      <c r="OX194" s="51">
        <f t="shared" si="1357"/>
        <v>105444.84527111561</v>
      </c>
      <c r="OY194" s="149">
        <f>$GJ$193</f>
        <v>101487.94349712229</v>
      </c>
      <c r="OZ194" s="153">
        <f t="shared" si="1437"/>
        <v>10000</v>
      </c>
      <c r="PA194" s="45">
        <v>133</v>
      </c>
      <c r="PB194" s="46">
        <f t="shared" si="1358"/>
        <v>1076.765700416463</v>
      </c>
      <c r="PC194" s="46">
        <f>IF(PA194&gt;$B$7,0,(TRUNC(PH194*$BB$38*$L$7/12,2))+(TRUNC(PH194*$BD$38*$M$7/12,2)))</f>
        <v>0</v>
      </c>
      <c r="PD194" s="128">
        <f t="shared" si="1359"/>
        <v>1076.765700416463</v>
      </c>
      <c r="PE194" s="46">
        <f t="shared" si="1360"/>
        <v>177.24061725712491</v>
      </c>
      <c r="PF194" s="46">
        <f t="shared" si="1361"/>
        <v>899.52508315933812</v>
      </c>
      <c r="PG194" s="51">
        <f t="shared" si="1362"/>
        <v>105444.84527111561</v>
      </c>
      <c r="PH194" s="150">
        <f>$GS$193</f>
        <v>101487.58857813163</v>
      </c>
      <c r="PI194" s="688">
        <f t="shared" si="1363"/>
        <v>889.6533333333341</v>
      </c>
      <c r="PJ194" s="52">
        <f>IF(AND($H$7="Oui",PA194&gt;$I$7),0,IF(PA194&gt;$B$7,0,(TRUNC(PM194*$BB$38/12,2))+(TRUNC(PM194*$BD$38/12,2))))</f>
        <v>0</v>
      </c>
      <c r="PK194" s="51">
        <f t="shared" si="1364"/>
        <v>889.6533333333341</v>
      </c>
      <c r="PL194" s="57">
        <f t="shared" si="1365"/>
        <v>95192.906666666939</v>
      </c>
      <c r="PM194" s="150">
        <f>$GX$193</f>
        <v>91697.724000000104</v>
      </c>
      <c r="PN194" s="153">
        <f t="shared" si="1438"/>
        <v>10000</v>
      </c>
      <c r="PO194" s="469">
        <f t="shared" si="1366"/>
        <v>-889.6533333333341</v>
      </c>
      <c r="PP194" s="46">
        <f t="shared" si="1367"/>
        <v>-1076.765700416463</v>
      </c>
      <c r="PQ194" s="46">
        <f t="shared" si="1368"/>
        <v>-1076.765700416463</v>
      </c>
      <c r="PR194" s="48"/>
    </row>
    <row r="195" spans="2:434" hidden="1" x14ac:dyDescent="0.3">
      <c r="B195" s="45">
        <v>134</v>
      </c>
      <c r="C195" s="46">
        <f t="shared" si="1104"/>
        <v>1111.77</v>
      </c>
      <c r="D195" s="46">
        <f t="shared" si="1136"/>
        <v>100</v>
      </c>
      <c r="E195" s="46">
        <f t="shared" si="1137"/>
        <v>1011.77</v>
      </c>
      <c r="F195" s="46">
        <f t="shared" si="1138"/>
        <v>165.13194184372256</v>
      </c>
      <c r="G195" s="46">
        <f t="shared" si="1139"/>
        <v>846.63805815627745</v>
      </c>
      <c r="H195" s="51">
        <f t="shared" si="1140"/>
        <v>98232.527048077245</v>
      </c>
      <c r="I195" s="58">
        <f t="shared" si="1141"/>
        <v>933.33333333333337</v>
      </c>
      <c r="J195" s="52">
        <f t="shared" si="1142"/>
        <v>100</v>
      </c>
      <c r="K195" s="51">
        <f t="shared" si="1143"/>
        <v>833.33333333333337</v>
      </c>
      <c r="L195" s="57">
        <f t="shared" si="1144"/>
        <v>88333.33333333279</v>
      </c>
      <c r="M195" s="468">
        <f t="shared" si="1369"/>
        <v>-933.33333333333337</v>
      </c>
      <c r="N195" s="46">
        <f t="shared" si="1370"/>
        <v>-1111.77</v>
      </c>
      <c r="O195" s="47"/>
      <c r="P195" s="46">
        <f t="shared" si="1371"/>
        <v>-1011.77</v>
      </c>
      <c r="Q195" s="48"/>
      <c r="R195" s="29"/>
      <c r="S195" s="29"/>
      <c r="T195" s="45">
        <v>134</v>
      </c>
      <c r="U195" s="46">
        <f t="shared" si="1145"/>
        <v>1104.31</v>
      </c>
      <c r="V195" s="46">
        <f t="shared" si="1146"/>
        <v>92.54</v>
      </c>
      <c r="W195" s="46">
        <f t="shared" si="1372"/>
        <v>1011.77</v>
      </c>
      <c r="X195" s="46">
        <f t="shared" si="1147"/>
        <v>165.13194184372256</v>
      </c>
      <c r="Y195" s="46">
        <f t="shared" si="1148"/>
        <v>846.63805815627745</v>
      </c>
      <c r="Z195" s="51">
        <f t="shared" si="1149"/>
        <v>98232.527048077245</v>
      </c>
      <c r="AA195" s="58">
        <f t="shared" si="1150"/>
        <v>916.61333333333334</v>
      </c>
      <c r="AB195" s="52">
        <f t="shared" si="1151"/>
        <v>83.28</v>
      </c>
      <c r="AC195" s="51">
        <f t="shared" si="1152"/>
        <v>833.33333333333337</v>
      </c>
      <c r="AD195" s="57">
        <f t="shared" si="1153"/>
        <v>88333.33333333279</v>
      </c>
      <c r="AE195" s="468">
        <f t="shared" si="1373"/>
        <v>-916.61333333333334</v>
      </c>
      <c r="AF195" s="46">
        <f t="shared" si="1154"/>
        <v>-1104.31</v>
      </c>
      <c r="AG195" s="47"/>
      <c r="AH195" s="46">
        <f t="shared" si="1374"/>
        <v>-1011.77</v>
      </c>
      <c r="AI195" s="48"/>
      <c r="AJ195" s="29"/>
      <c r="AK195" s="45">
        <v>134</v>
      </c>
      <c r="AL195" s="46">
        <f t="shared" si="1155"/>
        <v>1117.72</v>
      </c>
      <c r="AM195" s="46"/>
      <c r="AN195" s="46"/>
      <c r="AO195" s="46">
        <f t="shared" si="1156"/>
        <v>94.42</v>
      </c>
      <c r="AP195" s="128">
        <f t="shared" si="1157"/>
        <v>1023.3</v>
      </c>
      <c r="AQ195" s="128"/>
      <c r="AR195" s="128"/>
      <c r="AS195" s="46">
        <f t="shared" si="1158"/>
        <v>174.06639543844605</v>
      </c>
      <c r="AT195" s="46">
        <f t="shared" si="1159"/>
        <v>849.23360456155388</v>
      </c>
      <c r="AU195" s="51"/>
      <c r="AV195" s="51"/>
      <c r="AW195" s="51">
        <f t="shared" si="1160"/>
        <v>103590.60365850606</v>
      </c>
      <c r="AX195" s="58">
        <f t="shared" si="1161"/>
        <v>927.38215694565588</v>
      </c>
      <c r="AY195" s="52"/>
      <c r="AZ195" s="52"/>
      <c r="BA195" s="52">
        <f t="shared" si="1162"/>
        <v>85.48</v>
      </c>
      <c r="BB195" s="51">
        <f t="shared" si="1163"/>
        <v>841.90215694565586</v>
      </c>
      <c r="BC195" s="51"/>
      <c r="BD195" s="51"/>
      <c r="BE195" s="57">
        <f t="shared" si="1164"/>
        <v>93699.470969282076</v>
      </c>
      <c r="BF195" s="468">
        <f t="shared" si="1165"/>
        <v>-927.38215694565588</v>
      </c>
      <c r="BG195" s="46">
        <f t="shared" si="1166"/>
        <v>-1117.72</v>
      </c>
      <c r="BH195" s="46">
        <f t="shared" si="1167"/>
        <v>-1023.3</v>
      </c>
      <c r="BI195" s="48"/>
      <c r="BK195" s="45">
        <v>134</v>
      </c>
      <c r="BL195" s="46">
        <f t="shared" si="1375"/>
        <v>1101.29</v>
      </c>
      <c r="BM195" s="46">
        <f t="shared" si="1376"/>
        <v>89.52</v>
      </c>
      <c r="BN195" s="46">
        <f t="shared" si="1377"/>
        <v>1011.77</v>
      </c>
      <c r="BO195" s="46">
        <f t="shared" si="1168"/>
        <v>165.13194184372256</v>
      </c>
      <c r="BP195" s="46">
        <f t="shared" si="1169"/>
        <v>846.63805815627745</v>
      </c>
      <c r="BQ195" s="51">
        <f t="shared" si="1170"/>
        <v>98232.527048077245</v>
      </c>
      <c r="BR195" s="57">
        <f t="shared" ref="BR195:BR205" si="1454">$BQ$193</f>
        <v>99924.394448818828</v>
      </c>
      <c r="BS195" s="58">
        <f t="shared" si="1171"/>
        <v>913.95333333333338</v>
      </c>
      <c r="BT195" s="52">
        <f t="shared" si="1378"/>
        <v>80.62</v>
      </c>
      <c r="BU195" s="51">
        <f t="shared" si="1172"/>
        <v>833.33333333333337</v>
      </c>
      <c r="BV195" s="51">
        <f t="shared" si="1173"/>
        <v>88333.33333333279</v>
      </c>
      <c r="BW195" s="153">
        <f t="shared" ref="BW195:BW205" si="1455">$BV$193</f>
        <v>89999.999999999447</v>
      </c>
      <c r="BX195" s="468">
        <f t="shared" si="1379"/>
        <v>-913.95333333333338</v>
      </c>
      <c r="BY195" s="46">
        <f t="shared" si="1380"/>
        <v>-1101.29</v>
      </c>
      <c r="BZ195" s="46">
        <f t="shared" si="1174"/>
        <v>-1011.77</v>
      </c>
      <c r="CA195" s="48"/>
      <c r="CB195" s="29"/>
      <c r="CC195" s="45">
        <v>134</v>
      </c>
      <c r="CD195" s="128">
        <f t="shared" si="1175"/>
        <v>1117.6300000000001</v>
      </c>
      <c r="CE195" s="46">
        <f t="shared" si="1381"/>
        <v>91.54</v>
      </c>
      <c r="CF195" s="128">
        <f t="shared" si="1176"/>
        <v>1026.0899999999999</v>
      </c>
      <c r="CG195" s="46">
        <f t="shared" si="1382"/>
        <v>173.62435241948933</v>
      </c>
      <c r="CH195" s="46">
        <f t="shared" si="1177"/>
        <v>852.46564758051056</v>
      </c>
      <c r="CI195" s="51">
        <f t="shared" si="1178"/>
        <v>103322.14580411308</v>
      </c>
      <c r="CJ195" s="199">
        <f t="shared" ref="CJ195:CJ205" si="1456">$CR$193</f>
        <v>105025.65868721491</v>
      </c>
      <c r="CK195" s="153">
        <f t="shared" si="1383"/>
        <v>10000</v>
      </c>
      <c r="CL195" s="45">
        <v>134</v>
      </c>
      <c r="CM195" s="46">
        <f t="shared" si="1384"/>
        <v>1117.6300000000001</v>
      </c>
      <c r="CN195" s="128">
        <f t="shared" si="1179"/>
        <v>91.54</v>
      </c>
      <c r="CO195" s="128">
        <f t="shared" si="1180"/>
        <v>1026.0899999999999</v>
      </c>
      <c r="CP195" s="46">
        <f t="shared" si="1181"/>
        <v>173.62435241948933</v>
      </c>
      <c r="CQ195" s="46">
        <f t="shared" si="1182"/>
        <v>852.46564758051056</v>
      </c>
      <c r="CR195" s="51">
        <f t="shared" si="1183"/>
        <v>103322.14580411308</v>
      </c>
      <c r="CS195" s="153">
        <f t="shared" ref="CS195:CS205" si="1457">$CR$193</f>
        <v>105025.65868721491</v>
      </c>
      <c r="CT195" s="58">
        <f t="shared" si="1184"/>
        <v>927.86033333333398</v>
      </c>
      <c r="CU195" s="52">
        <f t="shared" si="1385"/>
        <v>82.94</v>
      </c>
      <c r="CV195" s="51">
        <f t="shared" si="1386"/>
        <v>844.92033333333393</v>
      </c>
      <c r="CW195" s="51">
        <f t="shared" si="1185"/>
        <v>93474.035333332984</v>
      </c>
      <c r="CX195" s="57">
        <f t="shared" ref="CX195:CX205" si="1458">$CW$193</f>
        <v>95163.87599999964</v>
      </c>
      <c r="CY195" s="153">
        <f t="shared" si="1387"/>
        <v>10000</v>
      </c>
      <c r="CZ195" s="479">
        <f t="shared" si="1186"/>
        <v>-927.86033333333398</v>
      </c>
      <c r="DA195" s="46">
        <f t="shared" si="1388"/>
        <v>-1117.6300000000001</v>
      </c>
      <c r="DB195" s="46">
        <f t="shared" si="1389"/>
        <v>-1026.0899999999999</v>
      </c>
      <c r="DC195" s="48"/>
      <c r="DE195" s="45">
        <v>134</v>
      </c>
      <c r="DF195" s="46">
        <f t="shared" si="1187"/>
        <v>1121.76</v>
      </c>
      <c r="DG195" s="46">
        <f t="shared" ref="DG195:DG205" si="1459">IF(AND($H$7="Oui",DE195&gt;$I$7),0,IF(DE195&gt;$B$7,0,(TRUNC($C$7*$P$38*$L$7/12,2))+(TRUNC($C$7*$Q$38*$M$7/12,2))))</f>
        <v>109.99</v>
      </c>
      <c r="DH195" s="46">
        <f t="shared" si="1188"/>
        <v>1011.77</v>
      </c>
      <c r="DI195" s="46">
        <f t="shared" si="1189"/>
        <v>165.13194184372256</v>
      </c>
      <c r="DJ195" s="46">
        <f t="shared" si="1190"/>
        <v>846.63805815627745</v>
      </c>
      <c r="DK195" s="51">
        <f t="shared" si="1191"/>
        <v>98232.527048077245</v>
      </c>
      <c r="DL195" s="58">
        <f t="shared" si="1192"/>
        <v>943.32333333333338</v>
      </c>
      <c r="DM195" s="52">
        <f t="shared" ref="DM195:DM205" si="1460">IF(AND($H$7="Oui",DE195&gt;$I$7),0,IF(DE195&gt;$B$7,0,(TRUNC($C$7*$P$38/12,2))+(TRUNC($C$7*$Q$38/12,2))))</f>
        <v>109.99</v>
      </c>
      <c r="DN195" s="51">
        <f t="shared" si="1193"/>
        <v>833.33333333333337</v>
      </c>
      <c r="DO195" s="57">
        <f t="shared" si="1194"/>
        <v>88333.33333333279</v>
      </c>
      <c r="DP195" s="468">
        <f t="shared" si="1390"/>
        <v>-943.32333333333338</v>
      </c>
      <c r="DQ195" s="46">
        <f t="shared" si="1391"/>
        <v>-1121.76</v>
      </c>
      <c r="DR195" s="47"/>
      <c r="DS195" s="46">
        <f t="shared" si="1392"/>
        <v>-1011.77</v>
      </c>
      <c r="DT195" s="48"/>
      <c r="DU195" s="29"/>
      <c r="DV195" s="45">
        <v>134</v>
      </c>
      <c r="DW195" s="46">
        <f t="shared" si="1393"/>
        <v>1066.26</v>
      </c>
      <c r="DX195" s="46">
        <f t="shared" ref="DX195:DX205" si="1461">IF(AND($H$7="Oui",DV195&gt;$I$7),0,IF(DV195&gt;$B$7,0,(TRUNC(EB194*$R$38*$L$7/12,2))+(TRUNC(EB194*$S$38*$M$7/12,2))))</f>
        <v>54.49</v>
      </c>
      <c r="DY195" s="46">
        <f t="shared" si="1394"/>
        <v>1011.77</v>
      </c>
      <c r="DZ195" s="46">
        <f t="shared" si="1195"/>
        <v>165.13194184372256</v>
      </c>
      <c r="EA195" s="46">
        <f t="shared" si="1196"/>
        <v>846.63805815627745</v>
      </c>
      <c r="EB195" s="51">
        <f t="shared" si="1197"/>
        <v>98232.527048077245</v>
      </c>
      <c r="EC195" s="58">
        <f t="shared" si="1198"/>
        <v>882.36333333333334</v>
      </c>
      <c r="ED195" s="52">
        <f t="shared" ref="ED195:ED205" si="1462">IF(AND($H$7="Oui",DV195&gt;$I$7),0,IF(DV195&gt;$B$7,0,(TRUNC(EF194*$R$38/12,2))+(TRUNC(EF194*$S$38/12,2))))</f>
        <v>49.03</v>
      </c>
      <c r="EE195" s="51">
        <f t="shared" si="1199"/>
        <v>833.33333333333337</v>
      </c>
      <c r="EF195" s="57">
        <f t="shared" si="1200"/>
        <v>88333.33333333279</v>
      </c>
      <c r="EG195" s="468">
        <f t="shared" si="1395"/>
        <v>-882.36333333333334</v>
      </c>
      <c r="EH195" s="46">
        <f t="shared" si="1396"/>
        <v>-1066.26</v>
      </c>
      <c r="EI195" s="47"/>
      <c r="EJ195" s="46">
        <f t="shared" si="1397"/>
        <v>-1011.77</v>
      </c>
      <c r="EK195" s="48"/>
      <c r="EL195" s="29"/>
      <c r="EM195" s="45">
        <v>134</v>
      </c>
      <c r="EN195" s="46">
        <f t="shared" si="1439"/>
        <v>1058.0868689014749</v>
      </c>
      <c r="EO195" s="46">
        <f t="shared" ref="EO195:EO205" si="1463">IF(EM195&gt;$B$7,0,(TRUNC(ES194*$T$38*$L$7/12,2))+(TRUNC(ES194*$U$38*$M$7/12,2)))</f>
        <v>55.38</v>
      </c>
      <c r="EP195" s="128">
        <f t="shared" si="1201"/>
        <v>1002.7068689014749</v>
      </c>
      <c r="EQ195" s="46">
        <f t="shared" si="1202"/>
        <v>167.8619141719941</v>
      </c>
      <c r="ER195" s="46">
        <f t="shared" si="1203"/>
        <v>834.84495472948083</v>
      </c>
      <c r="ES195" s="51">
        <f t="shared" si="1204"/>
        <v>99882.303548466967</v>
      </c>
      <c r="ET195" s="153">
        <f t="shared" si="1398"/>
        <v>10000</v>
      </c>
      <c r="EU195" s="45">
        <v>134</v>
      </c>
      <c r="EV195" s="46">
        <f t="shared" si="1205"/>
        <v>1058.0899999999999</v>
      </c>
      <c r="EW195" s="46">
        <f t="shared" ref="EW195:EW205" si="1464">IF(EU195&gt;$B$7,0,(TRUNC(FA194*$T$38*$L$7/12,2))+(TRUNC(FA194*$U$38*$M$7/12,2)))</f>
        <v>55.38</v>
      </c>
      <c r="EX195" s="128">
        <f t="shared" si="1206"/>
        <v>1002.71</v>
      </c>
      <c r="EY195" s="46">
        <f t="shared" si="1207"/>
        <v>167.86110271758807</v>
      </c>
      <c r="EZ195" s="46">
        <f t="shared" si="1208"/>
        <v>834.84889728241194</v>
      </c>
      <c r="FA195" s="51">
        <f t="shared" si="1209"/>
        <v>99881.812733270432</v>
      </c>
      <c r="FB195" s="58">
        <f t="shared" si="1210"/>
        <v>874.86920833333363</v>
      </c>
      <c r="FC195" s="52">
        <f t="shared" ref="FC195:FC205" si="1465">IF(AND($H$7="Oui",EU195&gt;$I$7),0,IF(EU195&gt;$B$7,0,(TRUNC(FE194*$T$38/12,2))+(TRUNC(FE194*$U$38/12,2))))</f>
        <v>49.989999999999995</v>
      </c>
      <c r="FD195" s="51">
        <f t="shared" si="1399"/>
        <v>824.87920833333362</v>
      </c>
      <c r="FE195" s="57">
        <f t="shared" si="1211"/>
        <v>90086.966083333173</v>
      </c>
      <c r="FF195" s="153">
        <f t="shared" si="1400"/>
        <v>10000</v>
      </c>
      <c r="FG195" s="469">
        <f t="shared" si="1212"/>
        <v>-874.86920833333363</v>
      </c>
      <c r="FH195" s="46">
        <f t="shared" si="1213"/>
        <v>-1058.0899999999999</v>
      </c>
      <c r="FI195" s="46">
        <f t="shared" si="1214"/>
        <v>-1002.71</v>
      </c>
      <c r="FJ195" s="48"/>
      <c r="FL195" s="45">
        <v>134</v>
      </c>
      <c r="FM195" s="46">
        <f t="shared" si="1401"/>
        <v>1066.72</v>
      </c>
      <c r="FN195" s="46">
        <f t="shared" si="1440"/>
        <v>54.95</v>
      </c>
      <c r="FO195" s="46">
        <f t="shared" si="1402"/>
        <v>1011.77</v>
      </c>
      <c r="FP195" s="46">
        <f t="shared" si="1215"/>
        <v>165.13194184372256</v>
      </c>
      <c r="FQ195" s="46">
        <f t="shared" si="1216"/>
        <v>846.63805815627745</v>
      </c>
      <c r="FR195" s="51">
        <f t="shared" si="1217"/>
        <v>98232.527048077245</v>
      </c>
      <c r="FS195" s="57">
        <f t="shared" ref="FS195:FS205" si="1466">$BQ$193</f>
        <v>99924.394448818828</v>
      </c>
      <c r="FT195" s="58">
        <f t="shared" si="1218"/>
        <v>882.81333333333339</v>
      </c>
      <c r="FU195" s="241">
        <f t="shared" si="1441"/>
        <v>49.48</v>
      </c>
      <c r="FV195" s="51">
        <f t="shared" si="1219"/>
        <v>833.33333333333337</v>
      </c>
      <c r="FW195" s="51">
        <f t="shared" si="1220"/>
        <v>88333.33333333279</v>
      </c>
      <c r="FX195" s="153">
        <f t="shared" ref="FX195:FX205" si="1467">$BV$193</f>
        <v>89999.999999999447</v>
      </c>
      <c r="FY195" s="468">
        <f t="shared" si="1403"/>
        <v>-882.81333333333339</v>
      </c>
      <c r="FZ195" s="46">
        <f t="shared" si="1404"/>
        <v>-1066.72</v>
      </c>
      <c r="GA195" s="46">
        <f t="shared" si="1221"/>
        <v>-1011.77</v>
      </c>
      <c r="GB195" s="48"/>
      <c r="GD195" s="45">
        <v>134</v>
      </c>
      <c r="GE195" s="46">
        <f t="shared" si="1442"/>
        <v>1060.0875939185617</v>
      </c>
      <c r="GF195" s="128">
        <f t="shared" ref="GF195:GF205" si="1468">IF(AND($H$7="Oui",GD195&gt;$I$7),0,IF(GD195&gt;$B$7,0,(TRUNC(GK195*$X$38*$L$7/12,2))+(TRUNC(GK195*$Y$38*$M$7/12,2))))</f>
        <v>55.81</v>
      </c>
      <c r="GG195" s="128">
        <f t="shared" si="1042"/>
        <v>1004.2775939185617</v>
      </c>
      <c r="GH195" s="46">
        <f t="shared" si="1222"/>
        <v>167.75468745949823</v>
      </c>
      <c r="GI195" s="46">
        <f t="shared" si="1223"/>
        <v>836.52290645906351</v>
      </c>
      <c r="GJ195" s="51">
        <f t="shared" si="1224"/>
        <v>99816.289569239874</v>
      </c>
      <c r="GK195" s="51">
        <f t="shared" ref="GK195:GK205" si="1469">$GJ$193</f>
        <v>101487.94349712229</v>
      </c>
      <c r="GL195" s="153">
        <f t="shared" si="1405"/>
        <v>10000</v>
      </c>
      <c r="GM195" s="45">
        <v>134</v>
      </c>
      <c r="GN195" s="46">
        <f t="shared" si="1225"/>
        <v>1060.0899999999999</v>
      </c>
      <c r="GO195" s="46">
        <f t="shared" si="1443"/>
        <v>55.81</v>
      </c>
      <c r="GP195" s="128">
        <f t="shared" si="1406"/>
        <v>1004.28</v>
      </c>
      <c r="GQ195" s="46">
        <f t="shared" si="1226"/>
        <v>167.75409093182532</v>
      </c>
      <c r="GR195" s="46">
        <f t="shared" si="1227"/>
        <v>836.52590906817466</v>
      </c>
      <c r="GS195" s="51">
        <f t="shared" si="1228"/>
        <v>99815.92865002701</v>
      </c>
      <c r="GT195" s="57">
        <f t="shared" ref="GT195:GT205" si="1470">$GS$193</f>
        <v>101487.58857813163</v>
      </c>
      <c r="GU195" s="58">
        <f t="shared" si="1229"/>
        <v>876.92633333333197</v>
      </c>
      <c r="GV195" s="52">
        <f t="shared" si="1444"/>
        <v>50.43</v>
      </c>
      <c r="GW195" s="51">
        <f t="shared" si="1407"/>
        <v>826.49633333333202</v>
      </c>
      <c r="GX195" s="57">
        <f t="shared" si="1230"/>
        <v>90044.731333333446</v>
      </c>
      <c r="GY195" s="57">
        <f t="shared" ref="GY195:GY205" si="1471">$GX$193</f>
        <v>91697.724000000104</v>
      </c>
      <c r="GZ195" s="153">
        <f t="shared" si="1408"/>
        <v>10000</v>
      </c>
      <c r="HA195" s="469">
        <f t="shared" si="1231"/>
        <v>-876.92633333333197</v>
      </c>
      <c r="HB195" s="46">
        <f t="shared" si="1232"/>
        <v>-1060.0899999999999</v>
      </c>
      <c r="HC195" s="46">
        <f t="shared" si="1233"/>
        <v>-1004.28</v>
      </c>
      <c r="HD195" s="48"/>
      <c r="HF195" s="45">
        <v>134</v>
      </c>
      <c r="HG195" s="46">
        <f t="shared" si="1234"/>
        <v>1123.8775326810628</v>
      </c>
      <c r="HH195" s="46">
        <f t="shared" si="1235"/>
        <v>0</v>
      </c>
      <c r="HI195" s="46">
        <f t="shared" si="1236"/>
        <v>1123.8775326810628</v>
      </c>
      <c r="HJ195" s="46">
        <f t="shared" si="1237"/>
        <v>183.43063938515471</v>
      </c>
      <c r="HK195" s="46">
        <f t="shared" si="1238"/>
        <v>940.44689329590813</v>
      </c>
      <c r="HL195" s="51">
        <f t="shared" si="1239"/>
        <v>109117.93673779692</v>
      </c>
      <c r="HM195" s="153">
        <f t="shared" si="1409"/>
        <v>10000</v>
      </c>
      <c r="HN195" s="58">
        <f t="shared" si="1240"/>
        <v>933.33333333333724</v>
      </c>
      <c r="HO195" s="52">
        <f t="shared" si="1241"/>
        <v>0</v>
      </c>
      <c r="HP195" s="51">
        <f t="shared" si="1242"/>
        <v>933.33333333333724</v>
      </c>
      <c r="HQ195" s="57">
        <f t="shared" si="1243"/>
        <v>98933.333333332033</v>
      </c>
      <c r="HR195" s="153">
        <f t="shared" si="1410"/>
        <v>10000</v>
      </c>
      <c r="HS195" s="468">
        <f t="shared" si="1244"/>
        <v>-933.33333333333724</v>
      </c>
      <c r="HT195" s="46">
        <f t="shared" si="1245"/>
        <v>-1123.8775326810628</v>
      </c>
      <c r="HU195" s="46">
        <f t="shared" si="1246"/>
        <v>-1123.8775326810628</v>
      </c>
      <c r="HV195" s="48"/>
      <c r="HW195" s="29"/>
      <c r="HX195" s="45">
        <v>134</v>
      </c>
      <c r="HY195" s="128">
        <f t="shared" si="1247"/>
        <v>1124.3399999999999</v>
      </c>
      <c r="HZ195" s="46">
        <f t="shared" si="1248"/>
        <v>0</v>
      </c>
      <c r="IA195" s="46">
        <f t="shared" si="1249"/>
        <v>1124.3399999999999</v>
      </c>
      <c r="IB195" s="46">
        <f t="shared" si="1250"/>
        <v>183.51254039241277</v>
      </c>
      <c r="IC195" s="46">
        <f t="shared" si="1251"/>
        <v>940.82745960758712</v>
      </c>
      <c r="ID195" s="51">
        <f t="shared" si="1252"/>
        <v>109166.69677584007</v>
      </c>
      <c r="IE195" s="153">
        <f t="shared" si="1411"/>
        <v>10000</v>
      </c>
      <c r="IF195" s="58">
        <f t="shared" si="1253"/>
        <v>930.14625019664186</v>
      </c>
      <c r="IG195" s="52">
        <f t="shared" si="1254"/>
        <v>0</v>
      </c>
      <c r="IH195" s="51">
        <f t="shared" si="1255"/>
        <v>930.14625019664186</v>
      </c>
      <c r="II195" s="57">
        <f t="shared" si="1412"/>
        <v>98595.502473649947</v>
      </c>
      <c r="IJ195" s="153">
        <f t="shared" si="1413"/>
        <v>10000</v>
      </c>
      <c r="IK195" s="468">
        <f t="shared" si="1256"/>
        <v>-930.14625019664186</v>
      </c>
      <c r="IL195" s="46">
        <f t="shared" si="1257"/>
        <v>-1124.3399999999999</v>
      </c>
      <c r="IM195" s="46">
        <f t="shared" si="1258"/>
        <v>-1124.3399999999999</v>
      </c>
      <c r="IN195" s="48"/>
      <c r="IO195" s="53">
        <f t="shared" si="1259"/>
        <v>0</v>
      </c>
      <c r="IQ195" s="45">
        <v>134</v>
      </c>
      <c r="IR195" s="128">
        <f t="shared" si="1260"/>
        <v>1126.4568749999989</v>
      </c>
      <c r="IS195" s="128">
        <f t="shared" si="1261"/>
        <v>0</v>
      </c>
      <c r="IT195" s="128">
        <f t="shared" si="1262"/>
        <v>1126.4568749999989</v>
      </c>
      <c r="IU195" s="46">
        <f t="shared" si="902"/>
        <v>183.85</v>
      </c>
      <c r="IV195" s="46">
        <f t="shared" si="1263"/>
        <v>942.60687499999892</v>
      </c>
      <c r="IW195" s="51">
        <f t="shared" si="1264"/>
        <v>109368.36875000021</v>
      </c>
      <c r="IX195" s="199">
        <f t="shared" si="1414"/>
        <v>10000</v>
      </c>
      <c r="IY195" s="128">
        <f t="shared" si="1265"/>
        <v>0</v>
      </c>
      <c r="IZ195" s="408">
        <f t="shared" si="1266"/>
        <v>0</v>
      </c>
      <c r="JA195" s="58">
        <f t="shared" si="1267"/>
        <v>931.95916666666494</v>
      </c>
      <c r="JB195" s="52">
        <f t="shared" si="1268"/>
        <v>0</v>
      </c>
      <c r="JC195" s="51">
        <f t="shared" si="1269"/>
        <v>931.95916666666494</v>
      </c>
      <c r="JD195" s="57">
        <f t="shared" si="1270"/>
        <v>98787.671666666749</v>
      </c>
      <c r="JE195" s="280">
        <f t="shared" si="1271"/>
        <v>10000</v>
      </c>
      <c r="JF195" s="280">
        <f t="shared" si="1272"/>
        <v>0</v>
      </c>
      <c r="JG195" s="468">
        <f t="shared" si="1273"/>
        <v>-931.95916666666494</v>
      </c>
      <c r="JH195" s="46">
        <f t="shared" si="1274"/>
        <v>-1126.4568749999989</v>
      </c>
      <c r="JI195" s="46">
        <f t="shared" si="1275"/>
        <v>-1126.4568749999989</v>
      </c>
      <c r="JJ195" s="48"/>
      <c r="JL195" s="45">
        <v>134</v>
      </c>
      <c r="JM195" s="46">
        <f t="shared" si="1276"/>
        <v>1124.4930833333331</v>
      </c>
      <c r="JN195" s="46">
        <f t="shared" si="1277"/>
        <v>0</v>
      </c>
      <c r="JO195" s="128">
        <f t="shared" si="1278"/>
        <v>1124.4930833333331</v>
      </c>
      <c r="JP195" s="46">
        <f t="shared" si="1415"/>
        <v>183.53</v>
      </c>
      <c r="JQ195" s="46">
        <f t="shared" si="1279"/>
        <v>940.96308333333309</v>
      </c>
      <c r="JR195" s="51">
        <f t="shared" si="1280"/>
        <v>109177.70683333332</v>
      </c>
      <c r="JS195" s="51">
        <f t="shared" ref="JS195:JS205" si="1472">$BQ$193</f>
        <v>99924.394448818828</v>
      </c>
      <c r="JT195" s="199">
        <f t="shared" si="1416"/>
        <v>10000</v>
      </c>
      <c r="JU195" s="128">
        <f t="shared" si="1281"/>
        <v>0</v>
      </c>
      <c r="JV195" s="408">
        <f t="shared" si="1282"/>
        <v>0</v>
      </c>
      <c r="JW195" s="58">
        <f t="shared" si="1283"/>
        <v>930.37233333333074</v>
      </c>
      <c r="JX195" s="52">
        <f t="shared" si="1284"/>
        <v>0</v>
      </c>
      <c r="JY195" s="51">
        <f t="shared" si="1285"/>
        <v>930.37233333333074</v>
      </c>
      <c r="JZ195" s="51">
        <f t="shared" si="1286"/>
        <v>98619.467333333741</v>
      </c>
      <c r="KA195" s="199">
        <f t="shared" ref="KA195:KA205" si="1473">$BV$193</f>
        <v>89999.999999999447</v>
      </c>
      <c r="KB195" s="128">
        <f t="shared" si="1417"/>
        <v>10000</v>
      </c>
      <c r="KC195" s="204">
        <f t="shared" si="1287"/>
        <v>0</v>
      </c>
      <c r="KD195" s="468">
        <f t="shared" si="1418"/>
        <v>-930.37233333333074</v>
      </c>
      <c r="KE195" s="46">
        <f t="shared" si="1288"/>
        <v>-1124.4930833333331</v>
      </c>
      <c r="KF195" s="46">
        <f t="shared" si="1289"/>
        <v>-1124.4930833333331</v>
      </c>
      <c r="KG195" s="48"/>
      <c r="KI195" s="45">
        <v>134</v>
      </c>
      <c r="KJ195" s="46">
        <f t="shared" si="1290"/>
        <v>1124.4890404061762</v>
      </c>
      <c r="KK195" s="46">
        <f t="shared" si="1291"/>
        <v>0</v>
      </c>
      <c r="KL195" s="128">
        <f t="shared" si="1292"/>
        <v>1124.4890404061762</v>
      </c>
      <c r="KM195" s="46">
        <f t="shared" si="1293"/>
        <v>183.53044496872212</v>
      </c>
      <c r="KN195" s="46">
        <f t="shared" si="1294"/>
        <v>940.95859543745405</v>
      </c>
      <c r="KO195" s="51">
        <f t="shared" si="1295"/>
        <v>109177.30838579583</v>
      </c>
      <c r="KP195" s="199">
        <f t="shared" ref="KP195:KP205" si="1474">$CR$193</f>
        <v>105025.65868721491</v>
      </c>
      <c r="KQ195" s="199">
        <f t="shared" si="1419"/>
        <v>10000</v>
      </c>
      <c r="KR195" s="128">
        <f t="shared" si="1296"/>
        <v>0</v>
      </c>
      <c r="KS195" s="408">
        <f t="shared" si="1297"/>
        <v>0</v>
      </c>
      <c r="KT195" s="45">
        <v>134</v>
      </c>
      <c r="KU195" s="46">
        <f t="shared" si="1420"/>
        <v>1124.49</v>
      </c>
      <c r="KV195" s="46">
        <f t="shared" si="1298"/>
        <v>0</v>
      </c>
      <c r="KW195" s="128">
        <f t="shared" si="1299"/>
        <v>1124.49</v>
      </c>
      <c r="KX195" s="46">
        <f t="shared" si="1300"/>
        <v>183.53020706144983</v>
      </c>
      <c r="KY195" s="46">
        <f t="shared" si="1301"/>
        <v>940.95979293855021</v>
      </c>
      <c r="KZ195" s="51">
        <f t="shared" si="1302"/>
        <v>109177.16444393135</v>
      </c>
      <c r="LA195" s="153">
        <f t="shared" ref="LA195:LA205" si="1475">$CR$193</f>
        <v>105025.65868721491</v>
      </c>
      <c r="LB195" s="58">
        <f t="shared" si="995"/>
        <v>930.59633333333579</v>
      </c>
      <c r="LC195" s="52">
        <f t="shared" si="1303"/>
        <v>0</v>
      </c>
      <c r="LD195" s="51">
        <f t="shared" si="1304"/>
        <v>930.59633333333579</v>
      </c>
      <c r="LE195" s="51">
        <f t="shared" si="1305"/>
        <v>98643.211333333209</v>
      </c>
      <c r="LF195" s="51">
        <f t="shared" ref="LF195:LF205" si="1476">$CW$193</f>
        <v>95163.87599999964</v>
      </c>
      <c r="LG195" s="128">
        <f t="shared" si="1306"/>
        <v>10000</v>
      </c>
      <c r="LH195" s="204">
        <f t="shared" si="1307"/>
        <v>0</v>
      </c>
      <c r="LI195" s="479">
        <f t="shared" si="1308"/>
        <v>-930.59633333333579</v>
      </c>
      <c r="LJ195" s="46">
        <f t="shared" si="1421"/>
        <v>-1124.49</v>
      </c>
      <c r="LK195" s="46">
        <f t="shared" si="1422"/>
        <v>-1124.49</v>
      </c>
      <c r="LL195" s="48"/>
      <c r="LN195" s="45">
        <v>134</v>
      </c>
      <c r="LO195" s="46">
        <f t="shared" si="1309"/>
        <v>1123.1238136873469</v>
      </c>
      <c r="LP195" s="46">
        <f t="shared" si="1445"/>
        <v>0</v>
      </c>
      <c r="LQ195" s="46">
        <f t="shared" si="1310"/>
        <v>1123.1238136873469</v>
      </c>
      <c r="LR195" s="46">
        <f t="shared" si="1311"/>
        <v>183.30762317305485</v>
      </c>
      <c r="LS195" s="46">
        <f t="shared" si="1312"/>
        <v>939.81619051429209</v>
      </c>
      <c r="LT195" s="51">
        <f t="shared" si="1313"/>
        <v>109044.75771331861</v>
      </c>
      <c r="LU195" s="199">
        <f t="shared" si="1423"/>
        <v>10000</v>
      </c>
      <c r="LV195" s="58">
        <f t="shared" si="1314"/>
        <v>933.33033333333128</v>
      </c>
      <c r="LW195" s="52">
        <f t="shared" si="1446"/>
        <v>0</v>
      </c>
      <c r="LX195" s="51">
        <f t="shared" si="1315"/>
        <v>933.33033333333128</v>
      </c>
      <c r="LY195" s="51">
        <f t="shared" si="1316"/>
        <v>98933.015333332951</v>
      </c>
      <c r="LZ195" s="46">
        <f t="shared" si="1424"/>
        <v>0</v>
      </c>
      <c r="MA195" s="199">
        <f t="shared" si="1425"/>
        <v>10000</v>
      </c>
      <c r="MB195" s="468">
        <f t="shared" si="1317"/>
        <v>-933.33033333333128</v>
      </c>
      <c r="MC195" s="46">
        <f t="shared" si="1318"/>
        <v>-1123.1238136873469</v>
      </c>
      <c r="MD195" s="46">
        <f t="shared" si="1319"/>
        <v>-1123.1238136873469</v>
      </c>
      <c r="ME195" s="48"/>
      <c r="MG195" s="45">
        <v>134</v>
      </c>
      <c r="MH195" s="46">
        <f t="shared" si="1320"/>
        <v>1076.608661999408</v>
      </c>
      <c r="MI195" s="46">
        <f t="shared" si="1447"/>
        <v>0</v>
      </c>
      <c r="MJ195" s="46">
        <f t="shared" si="1321"/>
        <v>1076.608661999408</v>
      </c>
      <c r="MK195" s="46">
        <f t="shared" si="1322"/>
        <v>175.71577818362701</v>
      </c>
      <c r="ML195" s="46">
        <f t="shared" si="1323"/>
        <v>900.89288381578103</v>
      </c>
      <c r="MM195" s="51">
        <f t="shared" si="1324"/>
        <v>104528.57402636042</v>
      </c>
      <c r="MN195" s="199">
        <f t="shared" si="1426"/>
        <v>10000</v>
      </c>
      <c r="MO195" s="58">
        <f t="shared" si="1325"/>
        <v>889.32945707741396</v>
      </c>
      <c r="MP195" s="52">
        <f t="shared" si="1448"/>
        <v>0</v>
      </c>
      <c r="MQ195" s="51">
        <f t="shared" si="1326"/>
        <v>889.32945707741396</v>
      </c>
      <c r="MR195" s="57">
        <f t="shared" si="1327"/>
        <v>94268.922751626407</v>
      </c>
      <c r="MS195" s="199">
        <f t="shared" si="1427"/>
        <v>10000</v>
      </c>
      <c r="MT195" s="468">
        <f t="shared" si="1428"/>
        <v>-889.32945707741396</v>
      </c>
      <c r="MU195" s="46">
        <f t="shared" si="1328"/>
        <v>-1076.608661999408</v>
      </c>
      <c r="MV195" s="46">
        <f t="shared" si="1329"/>
        <v>-1076.608661999408</v>
      </c>
      <c r="MW195" s="48"/>
      <c r="MY195" s="45">
        <v>134</v>
      </c>
      <c r="MZ195" s="46">
        <f t="shared" si="1330"/>
        <v>1076.608661999408</v>
      </c>
      <c r="NA195" s="46">
        <f t="shared" si="1449"/>
        <v>0</v>
      </c>
      <c r="NB195" s="128">
        <f t="shared" si="1331"/>
        <v>1076.608661999408</v>
      </c>
      <c r="NC195" s="46">
        <f t="shared" si="1332"/>
        <v>175.71577818362701</v>
      </c>
      <c r="ND195" s="46">
        <f t="shared" si="1333"/>
        <v>900.89288381578103</v>
      </c>
      <c r="NE195" s="51">
        <f t="shared" si="1334"/>
        <v>104528.57402636042</v>
      </c>
      <c r="NF195" s="153">
        <f t="shared" si="1429"/>
        <v>10000</v>
      </c>
      <c r="NG195" s="45">
        <v>134</v>
      </c>
      <c r="NH195" s="46">
        <f t="shared" si="1335"/>
        <v>1076.6099999999999</v>
      </c>
      <c r="NI195" s="46">
        <f t="shared" si="1450"/>
        <v>0</v>
      </c>
      <c r="NJ195" s="128">
        <f t="shared" si="1430"/>
        <v>1076.6099999999999</v>
      </c>
      <c r="NK195" s="46">
        <f t="shared" si="1431"/>
        <v>175.71542794964236</v>
      </c>
      <c r="NL195" s="46">
        <f t="shared" si="1336"/>
        <v>900.89457205035751</v>
      </c>
      <c r="NM195" s="51">
        <f t="shared" si="1337"/>
        <v>104528.36219773506</v>
      </c>
      <c r="NN195" s="58">
        <f t="shared" si="1338"/>
        <v>888.78037499999857</v>
      </c>
      <c r="NO195" s="52">
        <f t="shared" si="1451"/>
        <v>0</v>
      </c>
      <c r="NP195" s="51">
        <f t="shared" si="1339"/>
        <v>888.78037499999857</v>
      </c>
      <c r="NQ195" s="57">
        <f t="shared" si="1340"/>
        <v>94345.069750000141</v>
      </c>
      <c r="NR195" s="153">
        <f t="shared" si="1432"/>
        <v>10000</v>
      </c>
      <c r="NS195" s="469">
        <f t="shared" si="1341"/>
        <v>-888.78037499999857</v>
      </c>
      <c r="NT195" s="46">
        <f t="shared" si="1342"/>
        <v>-1076.6099999999999</v>
      </c>
      <c r="NU195" s="46">
        <f t="shared" si="1343"/>
        <v>-1076.6099999999999</v>
      </c>
      <c r="NV195" s="48"/>
      <c r="NX195" s="45">
        <v>134</v>
      </c>
      <c r="NY195" s="46">
        <f t="shared" si="1344"/>
        <v>1076.6456011701148</v>
      </c>
      <c r="NZ195" s="46">
        <f t="shared" si="1452"/>
        <v>0</v>
      </c>
      <c r="OA195" s="46">
        <f t="shared" si="1345"/>
        <v>1076.6456011701148</v>
      </c>
      <c r="OB195" s="46">
        <f t="shared" si="1346"/>
        <v>175.7218071107155</v>
      </c>
      <c r="OC195" s="46">
        <f t="shared" si="1347"/>
        <v>900.92379405939926</v>
      </c>
      <c r="OD195" s="51">
        <f t="shared" si="1348"/>
        <v>104532.16047236988</v>
      </c>
      <c r="OE195" s="57">
        <f t="shared" ref="OE195:OE205" si="1477">$BQ$193</f>
        <v>99924.394448818828</v>
      </c>
      <c r="OF195" s="153">
        <f t="shared" si="1433"/>
        <v>10000</v>
      </c>
      <c r="OG195" s="58">
        <f t="shared" si="1349"/>
        <v>889.48383333333379</v>
      </c>
      <c r="OH195" s="241">
        <f t="shared" ref="OH195:OH205" si="1478">IF(AND($H$7="Oui",NX195&gt;$I$7),0,IF(NX195&gt;$B$7,0,(TRUNC(OK195*$AX$38/12,2))+(TRUNC(OK195*$AZ$38/12,2))))</f>
        <v>0</v>
      </c>
      <c r="OI195" s="51">
        <f t="shared" si="1350"/>
        <v>889.48383333333379</v>
      </c>
      <c r="OJ195" s="51">
        <f t="shared" si="1351"/>
        <v>94285.286333333293</v>
      </c>
      <c r="OK195" s="153">
        <f t="shared" ref="OK195:OK205" si="1479">$BV$193</f>
        <v>89999.999999999447</v>
      </c>
      <c r="OL195" s="153">
        <f t="shared" si="1434"/>
        <v>10000</v>
      </c>
      <c r="OM195" s="468">
        <f t="shared" si="1435"/>
        <v>-889.48383333333379</v>
      </c>
      <c r="ON195" s="46">
        <f t="shared" si="1436"/>
        <v>-1076.6456011701148</v>
      </c>
      <c r="OO195" s="46">
        <f t="shared" si="1352"/>
        <v>-1076.6456011701148</v>
      </c>
      <c r="OP195" s="48"/>
      <c r="OR195" s="45">
        <v>134</v>
      </c>
      <c r="OS195" s="46">
        <f t="shared" si="1353"/>
        <v>1076.765700416463</v>
      </c>
      <c r="OT195" s="128">
        <f t="shared" si="1453"/>
        <v>0</v>
      </c>
      <c r="OU195" s="128">
        <f t="shared" si="1354"/>
        <v>1076.765700416463</v>
      </c>
      <c r="OV195" s="46">
        <f t="shared" si="1355"/>
        <v>175.74140878519268</v>
      </c>
      <c r="OW195" s="46">
        <f t="shared" si="1356"/>
        <v>901.02429163127033</v>
      </c>
      <c r="OX195" s="51">
        <f t="shared" si="1357"/>
        <v>104543.82097948434</v>
      </c>
      <c r="OY195" s="51">
        <f t="shared" ref="OY195:OY205" si="1480">$GJ$193</f>
        <v>101487.94349712229</v>
      </c>
      <c r="OZ195" s="153">
        <f t="shared" si="1437"/>
        <v>10000</v>
      </c>
      <c r="PA195" s="45">
        <v>134</v>
      </c>
      <c r="PB195" s="46">
        <f t="shared" si="1358"/>
        <v>1076.765700416463</v>
      </c>
      <c r="PC195" s="46">
        <f t="shared" ref="PC195:PC205" si="1481">IF(PA195&gt;$B$7,0,(TRUNC(PH195*$BB$38*$L$7/12,2))+(TRUNC(PH195*$BD$38*$M$7/12,2)))</f>
        <v>0</v>
      </c>
      <c r="PD195" s="128">
        <f t="shared" si="1359"/>
        <v>1076.765700416463</v>
      </c>
      <c r="PE195" s="46">
        <f t="shared" si="1360"/>
        <v>175.74140878519268</v>
      </c>
      <c r="PF195" s="46">
        <f t="shared" si="1361"/>
        <v>901.02429163127033</v>
      </c>
      <c r="PG195" s="51">
        <f t="shared" si="1362"/>
        <v>104543.82097948434</v>
      </c>
      <c r="PH195" s="57">
        <f t="shared" ref="PH195:PH205" si="1482">$GS$193</f>
        <v>101487.58857813163</v>
      </c>
      <c r="PI195" s="688">
        <f t="shared" si="1363"/>
        <v>889.6533333333341</v>
      </c>
      <c r="PJ195" s="52">
        <f t="shared" ref="PJ195:PJ205" si="1483">IF(AND($H$7="Oui",PA195&gt;$I$7),0,IF(PA195&gt;$B$7,0,(TRUNC(PM195*$BB$38/12,2))+(TRUNC(PM195*$BD$38/12,2))))</f>
        <v>0</v>
      </c>
      <c r="PK195" s="51">
        <f t="shared" si="1364"/>
        <v>889.6533333333341</v>
      </c>
      <c r="PL195" s="57">
        <f t="shared" si="1365"/>
        <v>94303.253333333603</v>
      </c>
      <c r="PM195" s="57">
        <f t="shared" ref="PM195:PM205" si="1484">$GX$193</f>
        <v>91697.724000000104</v>
      </c>
      <c r="PN195" s="153">
        <f t="shared" si="1438"/>
        <v>10000</v>
      </c>
      <c r="PO195" s="469">
        <f t="shared" si="1366"/>
        <v>-889.6533333333341</v>
      </c>
      <c r="PP195" s="46">
        <f t="shared" si="1367"/>
        <v>-1076.765700416463</v>
      </c>
      <c r="PQ195" s="46">
        <f t="shared" si="1368"/>
        <v>-1076.765700416463</v>
      </c>
      <c r="PR195" s="48"/>
    </row>
    <row r="196" spans="2:434" hidden="1" x14ac:dyDescent="0.3">
      <c r="B196" s="45">
        <v>135</v>
      </c>
      <c r="C196" s="46">
        <f t="shared" si="1104"/>
        <v>1111.77</v>
      </c>
      <c r="D196" s="46">
        <f t="shared" si="1136"/>
        <v>100</v>
      </c>
      <c r="E196" s="46">
        <f t="shared" si="1137"/>
        <v>1011.77</v>
      </c>
      <c r="F196" s="46">
        <f t="shared" si="1138"/>
        <v>163.72087841346209</v>
      </c>
      <c r="G196" s="46">
        <f t="shared" si="1139"/>
        <v>848.04912158653792</v>
      </c>
      <c r="H196" s="51">
        <f t="shared" si="1140"/>
        <v>97384.477926490712</v>
      </c>
      <c r="I196" s="58">
        <f t="shared" si="1141"/>
        <v>933.33333333333337</v>
      </c>
      <c r="J196" s="52">
        <f t="shared" si="1142"/>
        <v>100</v>
      </c>
      <c r="K196" s="51">
        <f t="shared" si="1143"/>
        <v>833.33333333333337</v>
      </c>
      <c r="L196" s="57">
        <f t="shared" si="1144"/>
        <v>87499.999999999462</v>
      </c>
      <c r="M196" s="468">
        <f t="shared" si="1369"/>
        <v>-933.33333333333337</v>
      </c>
      <c r="N196" s="46">
        <f t="shared" si="1370"/>
        <v>-1111.77</v>
      </c>
      <c r="O196" s="47"/>
      <c r="P196" s="46">
        <f t="shared" si="1371"/>
        <v>-1011.77</v>
      </c>
      <c r="Q196" s="48"/>
      <c r="R196" s="29"/>
      <c r="S196" s="29"/>
      <c r="T196" s="45">
        <v>135</v>
      </c>
      <c r="U196" s="46">
        <f t="shared" si="1145"/>
        <v>1103.53</v>
      </c>
      <c r="V196" s="46">
        <f t="shared" si="1146"/>
        <v>91.76</v>
      </c>
      <c r="W196" s="46">
        <f t="shared" si="1372"/>
        <v>1011.77</v>
      </c>
      <c r="X196" s="46">
        <f t="shared" si="1147"/>
        <v>163.72087841346209</v>
      </c>
      <c r="Y196" s="46">
        <f t="shared" si="1148"/>
        <v>848.04912158653792</v>
      </c>
      <c r="Z196" s="51">
        <f t="shared" si="1149"/>
        <v>97384.477926490712</v>
      </c>
      <c r="AA196" s="58">
        <f t="shared" si="1150"/>
        <v>915.83333333333337</v>
      </c>
      <c r="AB196" s="52">
        <f t="shared" si="1151"/>
        <v>82.5</v>
      </c>
      <c r="AC196" s="51">
        <f t="shared" si="1152"/>
        <v>833.33333333333337</v>
      </c>
      <c r="AD196" s="57">
        <f t="shared" si="1153"/>
        <v>87499.999999999462</v>
      </c>
      <c r="AE196" s="468">
        <f t="shared" si="1373"/>
        <v>-915.83333333333337</v>
      </c>
      <c r="AF196" s="46">
        <f t="shared" si="1154"/>
        <v>-1103.53</v>
      </c>
      <c r="AG196" s="47"/>
      <c r="AH196" s="46">
        <f t="shared" si="1374"/>
        <v>-1011.77</v>
      </c>
      <c r="AI196" s="48"/>
      <c r="AJ196" s="29"/>
      <c r="AK196" s="45">
        <v>135</v>
      </c>
      <c r="AL196" s="46">
        <f t="shared" si="1155"/>
        <v>1117.72</v>
      </c>
      <c r="AM196" s="46"/>
      <c r="AN196" s="46"/>
      <c r="AO196" s="46">
        <f t="shared" si="1156"/>
        <v>93.66</v>
      </c>
      <c r="AP196" s="128">
        <f t="shared" si="1157"/>
        <v>1024.06</v>
      </c>
      <c r="AQ196" s="128"/>
      <c r="AR196" s="128"/>
      <c r="AS196" s="46">
        <f t="shared" si="1158"/>
        <v>172.65100609751013</v>
      </c>
      <c r="AT196" s="46">
        <f t="shared" si="1159"/>
        <v>851.40899390248978</v>
      </c>
      <c r="AU196" s="51"/>
      <c r="AV196" s="51"/>
      <c r="AW196" s="51">
        <f t="shared" si="1160"/>
        <v>102739.19466460358</v>
      </c>
      <c r="AX196" s="58">
        <f t="shared" si="1161"/>
        <v>927.38215694565588</v>
      </c>
      <c r="AY196" s="52"/>
      <c r="AZ196" s="52"/>
      <c r="BA196" s="52">
        <f t="shared" si="1162"/>
        <v>84.7</v>
      </c>
      <c r="BB196" s="51">
        <f t="shared" si="1163"/>
        <v>842.68215694565583</v>
      </c>
      <c r="BC196" s="51"/>
      <c r="BD196" s="51"/>
      <c r="BE196" s="57">
        <f t="shared" si="1164"/>
        <v>92856.788812336425</v>
      </c>
      <c r="BF196" s="468">
        <f t="shared" si="1165"/>
        <v>-927.38215694565588</v>
      </c>
      <c r="BG196" s="46">
        <f t="shared" si="1166"/>
        <v>-1117.72</v>
      </c>
      <c r="BH196" s="46">
        <f t="shared" si="1167"/>
        <v>-1024.06</v>
      </c>
      <c r="BI196" s="48"/>
      <c r="BK196" s="45">
        <v>135</v>
      </c>
      <c r="BL196" s="46">
        <f t="shared" si="1375"/>
        <v>1101.29</v>
      </c>
      <c r="BM196" s="46">
        <f t="shared" si="1376"/>
        <v>89.52</v>
      </c>
      <c r="BN196" s="46">
        <f t="shared" si="1377"/>
        <v>1011.77</v>
      </c>
      <c r="BO196" s="46">
        <f t="shared" si="1168"/>
        <v>163.72087841346209</v>
      </c>
      <c r="BP196" s="46">
        <f t="shared" si="1169"/>
        <v>848.04912158653792</v>
      </c>
      <c r="BQ196" s="51">
        <f t="shared" si="1170"/>
        <v>97384.477926490712</v>
      </c>
      <c r="BR196" s="57">
        <f t="shared" si="1454"/>
        <v>99924.394448818828</v>
      </c>
      <c r="BS196" s="58">
        <f t="shared" si="1171"/>
        <v>913.95333333333338</v>
      </c>
      <c r="BT196" s="52">
        <f t="shared" si="1378"/>
        <v>80.62</v>
      </c>
      <c r="BU196" s="51">
        <f t="shared" si="1172"/>
        <v>833.33333333333337</v>
      </c>
      <c r="BV196" s="51">
        <f t="shared" si="1173"/>
        <v>87499.999999999462</v>
      </c>
      <c r="BW196" s="153">
        <f t="shared" si="1455"/>
        <v>89999.999999999447</v>
      </c>
      <c r="BX196" s="468">
        <f t="shared" si="1379"/>
        <v>-913.95333333333338</v>
      </c>
      <c r="BY196" s="46">
        <f t="shared" si="1380"/>
        <v>-1101.29</v>
      </c>
      <c r="BZ196" s="46">
        <f t="shared" si="1174"/>
        <v>-1011.77</v>
      </c>
      <c r="CA196" s="48"/>
      <c r="CB196" s="29"/>
      <c r="CC196" s="45">
        <v>135</v>
      </c>
      <c r="CD196" s="128">
        <f t="shared" si="1175"/>
        <v>1117.6300000000001</v>
      </c>
      <c r="CE196" s="46">
        <f t="shared" si="1381"/>
        <v>91.54</v>
      </c>
      <c r="CF196" s="128">
        <f t="shared" si="1176"/>
        <v>1026.0899999999999</v>
      </c>
      <c r="CG196" s="46">
        <f t="shared" si="1382"/>
        <v>172.20357634018845</v>
      </c>
      <c r="CH196" s="46">
        <f t="shared" si="1177"/>
        <v>853.8864236598115</v>
      </c>
      <c r="CI196" s="51">
        <f t="shared" si="1178"/>
        <v>102468.25938045327</v>
      </c>
      <c r="CJ196" s="199">
        <f t="shared" si="1456"/>
        <v>105025.65868721491</v>
      </c>
      <c r="CK196" s="153">
        <f t="shared" si="1383"/>
        <v>10000</v>
      </c>
      <c r="CL196" s="45">
        <v>135</v>
      </c>
      <c r="CM196" s="46">
        <f t="shared" si="1384"/>
        <v>1117.6300000000001</v>
      </c>
      <c r="CN196" s="128">
        <f t="shared" si="1179"/>
        <v>91.54</v>
      </c>
      <c r="CO196" s="128">
        <f t="shared" si="1180"/>
        <v>1026.0899999999999</v>
      </c>
      <c r="CP196" s="46">
        <f t="shared" si="1181"/>
        <v>172.20357634018845</v>
      </c>
      <c r="CQ196" s="46">
        <f t="shared" si="1182"/>
        <v>853.8864236598115</v>
      </c>
      <c r="CR196" s="51">
        <f t="shared" si="1183"/>
        <v>102468.25938045327</v>
      </c>
      <c r="CS196" s="153">
        <f t="shared" si="1457"/>
        <v>105025.65868721491</v>
      </c>
      <c r="CT196" s="58">
        <f t="shared" si="1184"/>
        <v>927.86033333333398</v>
      </c>
      <c r="CU196" s="52">
        <f t="shared" si="1385"/>
        <v>82.94</v>
      </c>
      <c r="CV196" s="51">
        <f t="shared" si="1386"/>
        <v>844.92033333333393</v>
      </c>
      <c r="CW196" s="51">
        <f t="shared" si="1185"/>
        <v>92629.114999999656</v>
      </c>
      <c r="CX196" s="57">
        <f t="shared" si="1458"/>
        <v>95163.87599999964</v>
      </c>
      <c r="CY196" s="153">
        <f t="shared" si="1387"/>
        <v>10000</v>
      </c>
      <c r="CZ196" s="479">
        <f t="shared" si="1186"/>
        <v>-927.86033333333398</v>
      </c>
      <c r="DA196" s="46">
        <f t="shared" si="1388"/>
        <v>-1117.6300000000001</v>
      </c>
      <c r="DB196" s="46">
        <f t="shared" si="1389"/>
        <v>-1026.0899999999999</v>
      </c>
      <c r="DC196" s="48"/>
      <c r="DE196" s="45">
        <v>135</v>
      </c>
      <c r="DF196" s="46">
        <f t="shared" si="1187"/>
        <v>1121.76</v>
      </c>
      <c r="DG196" s="46">
        <f t="shared" si="1459"/>
        <v>109.99</v>
      </c>
      <c r="DH196" s="46">
        <f t="shared" si="1188"/>
        <v>1011.77</v>
      </c>
      <c r="DI196" s="46">
        <f t="shared" si="1189"/>
        <v>163.72087841346209</v>
      </c>
      <c r="DJ196" s="46">
        <f t="shared" si="1190"/>
        <v>848.04912158653792</v>
      </c>
      <c r="DK196" s="51">
        <f t="shared" si="1191"/>
        <v>97384.477926490712</v>
      </c>
      <c r="DL196" s="58">
        <f t="shared" si="1192"/>
        <v>943.32333333333338</v>
      </c>
      <c r="DM196" s="52">
        <f t="shared" si="1460"/>
        <v>109.99</v>
      </c>
      <c r="DN196" s="51">
        <f t="shared" si="1193"/>
        <v>833.33333333333337</v>
      </c>
      <c r="DO196" s="57">
        <f t="shared" si="1194"/>
        <v>87499.999999999462</v>
      </c>
      <c r="DP196" s="468">
        <f t="shared" si="1390"/>
        <v>-943.32333333333338</v>
      </c>
      <c r="DQ196" s="46">
        <f t="shared" si="1391"/>
        <v>-1121.76</v>
      </c>
      <c r="DR196" s="47"/>
      <c r="DS196" s="46">
        <f t="shared" si="1392"/>
        <v>-1011.77</v>
      </c>
      <c r="DT196" s="48"/>
      <c r="DU196" s="29"/>
      <c r="DV196" s="45">
        <v>135</v>
      </c>
      <c r="DW196" s="46">
        <f t="shared" si="1393"/>
        <v>1065.79</v>
      </c>
      <c r="DX196" s="46">
        <f t="shared" si="1461"/>
        <v>54.019999999999996</v>
      </c>
      <c r="DY196" s="46">
        <f t="shared" si="1394"/>
        <v>1011.77</v>
      </c>
      <c r="DZ196" s="46">
        <f t="shared" si="1195"/>
        <v>163.72087841346209</v>
      </c>
      <c r="EA196" s="46">
        <f t="shared" si="1196"/>
        <v>848.04912158653792</v>
      </c>
      <c r="EB196" s="51">
        <f t="shared" si="1197"/>
        <v>97384.477926490712</v>
      </c>
      <c r="EC196" s="58">
        <f t="shared" si="1198"/>
        <v>881.90333333333342</v>
      </c>
      <c r="ED196" s="52">
        <f t="shared" si="1462"/>
        <v>48.57</v>
      </c>
      <c r="EE196" s="51">
        <f t="shared" si="1199"/>
        <v>833.33333333333337</v>
      </c>
      <c r="EF196" s="57">
        <f t="shared" si="1200"/>
        <v>87499.999999999462</v>
      </c>
      <c r="EG196" s="468">
        <f t="shared" si="1395"/>
        <v>-881.90333333333342</v>
      </c>
      <c r="EH196" s="46">
        <f t="shared" si="1396"/>
        <v>-1065.79</v>
      </c>
      <c r="EI196" s="47"/>
      <c r="EJ196" s="46">
        <f t="shared" si="1397"/>
        <v>-1011.77</v>
      </c>
      <c r="EK196" s="48"/>
      <c r="EL196" s="29"/>
      <c r="EM196" s="45">
        <v>135</v>
      </c>
      <c r="EN196" s="46">
        <f t="shared" si="1439"/>
        <v>1058.0868689014749</v>
      </c>
      <c r="EO196" s="46">
        <f t="shared" si="1463"/>
        <v>54.92</v>
      </c>
      <c r="EP196" s="128">
        <f t="shared" si="1201"/>
        <v>1003.1668689014749</v>
      </c>
      <c r="EQ196" s="46">
        <f t="shared" si="1202"/>
        <v>166.47050591411161</v>
      </c>
      <c r="ER196" s="46">
        <f t="shared" si="1203"/>
        <v>836.69636298736327</v>
      </c>
      <c r="ES196" s="51">
        <f t="shared" si="1204"/>
        <v>99045.607185479603</v>
      </c>
      <c r="ET196" s="153">
        <f t="shared" si="1398"/>
        <v>10000</v>
      </c>
      <c r="EU196" s="45">
        <v>135</v>
      </c>
      <c r="EV196" s="46">
        <f t="shared" si="1205"/>
        <v>1058.0899999999999</v>
      </c>
      <c r="EW196" s="46">
        <f t="shared" si="1464"/>
        <v>54.92</v>
      </c>
      <c r="EX196" s="128">
        <f t="shared" si="1206"/>
        <v>1003.17</v>
      </c>
      <c r="EY196" s="46">
        <f t="shared" si="1207"/>
        <v>166.46968788878405</v>
      </c>
      <c r="EZ196" s="46">
        <f t="shared" si="1208"/>
        <v>836.70031211121591</v>
      </c>
      <c r="FA196" s="51">
        <f t="shared" si="1209"/>
        <v>99045.11242115921</v>
      </c>
      <c r="FB196" s="58">
        <f t="shared" si="1210"/>
        <v>874.86920833333363</v>
      </c>
      <c r="FC196" s="52">
        <f t="shared" si="1465"/>
        <v>49.54</v>
      </c>
      <c r="FD196" s="51">
        <f t="shared" si="1399"/>
        <v>825.32920833333367</v>
      </c>
      <c r="FE196" s="57">
        <f t="shared" si="1211"/>
        <v>89261.636874999836</v>
      </c>
      <c r="FF196" s="153">
        <f t="shared" si="1400"/>
        <v>10000</v>
      </c>
      <c r="FG196" s="469">
        <f t="shared" si="1212"/>
        <v>-874.86920833333363</v>
      </c>
      <c r="FH196" s="46">
        <f t="shared" si="1213"/>
        <v>-1058.0899999999999</v>
      </c>
      <c r="FI196" s="46">
        <f t="shared" si="1214"/>
        <v>-1003.17</v>
      </c>
      <c r="FJ196" s="48"/>
      <c r="FL196" s="45">
        <v>135</v>
      </c>
      <c r="FM196" s="46">
        <f t="shared" si="1401"/>
        <v>1066.72</v>
      </c>
      <c r="FN196" s="46">
        <f t="shared" si="1440"/>
        <v>54.95</v>
      </c>
      <c r="FO196" s="46">
        <f t="shared" si="1402"/>
        <v>1011.77</v>
      </c>
      <c r="FP196" s="46">
        <f t="shared" si="1215"/>
        <v>163.72087841346209</v>
      </c>
      <c r="FQ196" s="46">
        <f t="shared" si="1216"/>
        <v>848.04912158653792</v>
      </c>
      <c r="FR196" s="51">
        <f t="shared" si="1217"/>
        <v>97384.477926490712</v>
      </c>
      <c r="FS196" s="57">
        <f t="shared" si="1466"/>
        <v>99924.394448818828</v>
      </c>
      <c r="FT196" s="58">
        <f t="shared" si="1218"/>
        <v>882.81333333333339</v>
      </c>
      <c r="FU196" s="241">
        <f t="shared" si="1441"/>
        <v>49.48</v>
      </c>
      <c r="FV196" s="51">
        <f t="shared" si="1219"/>
        <v>833.33333333333337</v>
      </c>
      <c r="FW196" s="51">
        <f t="shared" si="1220"/>
        <v>87499.999999999462</v>
      </c>
      <c r="FX196" s="153">
        <f t="shared" si="1467"/>
        <v>89999.999999999447</v>
      </c>
      <c r="FY196" s="468">
        <f t="shared" si="1403"/>
        <v>-882.81333333333339</v>
      </c>
      <c r="FZ196" s="46">
        <f t="shared" si="1404"/>
        <v>-1066.72</v>
      </c>
      <c r="GA196" s="46">
        <f t="shared" si="1221"/>
        <v>-1011.77</v>
      </c>
      <c r="GB196" s="48"/>
      <c r="GD196" s="45">
        <v>135</v>
      </c>
      <c r="GE196" s="46">
        <f t="shared" si="1442"/>
        <v>1060.0875939185617</v>
      </c>
      <c r="GF196" s="128">
        <f t="shared" si="1468"/>
        <v>55.81</v>
      </c>
      <c r="GG196" s="128">
        <f t="shared" si="1042"/>
        <v>1004.2775939185617</v>
      </c>
      <c r="GH196" s="46">
        <f t="shared" si="1222"/>
        <v>166.3604826153998</v>
      </c>
      <c r="GI196" s="46">
        <f t="shared" si="1223"/>
        <v>837.91711130316185</v>
      </c>
      <c r="GJ196" s="51">
        <f t="shared" si="1224"/>
        <v>98978.372457936712</v>
      </c>
      <c r="GK196" s="51">
        <f t="shared" si="1469"/>
        <v>101487.94349712229</v>
      </c>
      <c r="GL196" s="153">
        <f t="shared" si="1405"/>
        <v>10000</v>
      </c>
      <c r="GM196" s="45">
        <v>135</v>
      </c>
      <c r="GN196" s="46">
        <f t="shared" si="1225"/>
        <v>1060.0899999999999</v>
      </c>
      <c r="GO196" s="46">
        <f t="shared" si="1443"/>
        <v>55.81</v>
      </c>
      <c r="GP196" s="128">
        <f t="shared" si="1406"/>
        <v>1004.28</v>
      </c>
      <c r="GQ196" s="46">
        <f t="shared" si="1226"/>
        <v>166.35988108337835</v>
      </c>
      <c r="GR196" s="46">
        <f t="shared" si="1227"/>
        <v>837.92011891662162</v>
      </c>
      <c r="GS196" s="51">
        <f t="shared" si="1228"/>
        <v>98978.00853111039</v>
      </c>
      <c r="GT196" s="57">
        <f t="shared" si="1470"/>
        <v>101487.58857813163</v>
      </c>
      <c r="GU196" s="58">
        <f t="shared" si="1229"/>
        <v>876.92633333333197</v>
      </c>
      <c r="GV196" s="52">
        <f t="shared" si="1444"/>
        <v>50.43</v>
      </c>
      <c r="GW196" s="51">
        <f t="shared" si="1407"/>
        <v>826.49633333333202</v>
      </c>
      <c r="GX196" s="57">
        <f t="shared" si="1230"/>
        <v>89218.235000000117</v>
      </c>
      <c r="GY196" s="57">
        <f t="shared" si="1471"/>
        <v>91697.724000000104</v>
      </c>
      <c r="GZ196" s="153">
        <f t="shared" si="1408"/>
        <v>10000</v>
      </c>
      <c r="HA196" s="469">
        <f t="shared" si="1231"/>
        <v>-876.92633333333197</v>
      </c>
      <c r="HB196" s="46">
        <f t="shared" si="1232"/>
        <v>-1060.0899999999999</v>
      </c>
      <c r="HC196" s="46">
        <f t="shared" si="1233"/>
        <v>-1004.28</v>
      </c>
      <c r="HD196" s="48"/>
      <c r="HF196" s="45">
        <v>135</v>
      </c>
      <c r="HG196" s="46">
        <f t="shared" si="1234"/>
        <v>1123.8775326810628</v>
      </c>
      <c r="HH196" s="46">
        <f t="shared" si="1235"/>
        <v>0</v>
      </c>
      <c r="HI196" s="46">
        <f t="shared" si="1236"/>
        <v>1123.8775326810628</v>
      </c>
      <c r="HJ196" s="46">
        <f t="shared" si="1237"/>
        <v>181.8632278963282</v>
      </c>
      <c r="HK196" s="46">
        <f t="shared" si="1238"/>
        <v>942.01430478473458</v>
      </c>
      <c r="HL196" s="51">
        <f t="shared" si="1239"/>
        <v>108175.92243301218</v>
      </c>
      <c r="HM196" s="153">
        <f t="shared" si="1409"/>
        <v>10000</v>
      </c>
      <c r="HN196" s="58">
        <f t="shared" si="1240"/>
        <v>933.33333333333724</v>
      </c>
      <c r="HO196" s="52">
        <f t="shared" si="1241"/>
        <v>0</v>
      </c>
      <c r="HP196" s="51">
        <f t="shared" si="1242"/>
        <v>933.33333333333724</v>
      </c>
      <c r="HQ196" s="57">
        <f t="shared" si="1243"/>
        <v>97999.99999999869</v>
      </c>
      <c r="HR196" s="153">
        <f t="shared" si="1410"/>
        <v>10000</v>
      </c>
      <c r="HS196" s="468">
        <f t="shared" si="1244"/>
        <v>-933.33333333333724</v>
      </c>
      <c r="HT196" s="46">
        <f t="shared" si="1245"/>
        <v>-1123.8775326810628</v>
      </c>
      <c r="HU196" s="46">
        <f t="shared" si="1246"/>
        <v>-1123.8775326810628</v>
      </c>
      <c r="HV196" s="48"/>
      <c r="HW196" s="29"/>
      <c r="HX196" s="45">
        <v>135</v>
      </c>
      <c r="HY196" s="128">
        <f t="shared" si="1247"/>
        <v>1124.3399999999999</v>
      </c>
      <c r="HZ196" s="46">
        <f t="shared" si="1248"/>
        <v>0</v>
      </c>
      <c r="IA196" s="46">
        <f t="shared" si="1249"/>
        <v>1124.3399999999999</v>
      </c>
      <c r="IB196" s="46">
        <f t="shared" si="1250"/>
        <v>181.94449462640011</v>
      </c>
      <c r="IC196" s="46">
        <f t="shared" si="1251"/>
        <v>942.3955053735998</v>
      </c>
      <c r="ID196" s="51">
        <f t="shared" si="1252"/>
        <v>108224.30127046647</v>
      </c>
      <c r="IE196" s="153">
        <f t="shared" si="1411"/>
        <v>10000</v>
      </c>
      <c r="IF196" s="58">
        <f t="shared" si="1253"/>
        <v>930.14625019664186</v>
      </c>
      <c r="IG196" s="52">
        <f t="shared" si="1254"/>
        <v>0</v>
      </c>
      <c r="IH196" s="51">
        <f t="shared" si="1255"/>
        <v>930.14625019664186</v>
      </c>
      <c r="II196" s="57">
        <f t="shared" si="1412"/>
        <v>97665.356223453302</v>
      </c>
      <c r="IJ196" s="153">
        <f t="shared" si="1413"/>
        <v>10000</v>
      </c>
      <c r="IK196" s="468">
        <f t="shared" si="1256"/>
        <v>-930.14625019664186</v>
      </c>
      <c r="IL196" s="46">
        <f t="shared" si="1257"/>
        <v>-1124.3399999999999</v>
      </c>
      <c r="IM196" s="46">
        <f t="shared" si="1258"/>
        <v>-1124.3399999999999</v>
      </c>
      <c r="IN196" s="48"/>
      <c r="IO196" s="53">
        <f t="shared" si="1259"/>
        <v>0</v>
      </c>
      <c r="IQ196" s="45">
        <v>135</v>
      </c>
      <c r="IR196" s="128">
        <f t="shared" si="1260"/>
        <v>1126.4568749999989</v>
      </c>
      <c r="IS196" s="128">
        <f t="shared" si="1261"/>
        <v>0</v>
      </c>
      <c r="IT196" s="128">
        <f t="shared" si="1262"/>
        <v>1126.4568749999989</v>
      </c>
      <c r="IU196" s="46">
        <f t="shared" si="902"/>
        <v>182.28</v>
      </c>
      <c r="IV196" s="46">
        <f t="shared" si="1263"/>
        <v>944.17687499999897</v>
      </c>
      <c r="IW196" s="51">
        <f t="shared" si="1264"/>
        <v>108424.19187500021</v>
      </c>
      <c r="IX196" s="199">
        <f t="shared" si="1414"/>
        <v>10000</v>
      </c>
      <c r="IY196" s="128">
        <f t="shared" si="1265"/>
        <v>0</v>
      </c>
      <c r="IZ196" s="408">
        <f t="shared" si="1266"/>
        <v>0</v>
      </c>
      <c r="JA196" s="58">
        <f t="shared" si="1267"/>
        <v>931.95916666666494</v>
      </c>
      <c r="JB196" s="52">
        <f t="shared" si="1268"/>
        <v>0</v>
      </c>
      <c r="JC196" s="51">
        <f t="shared" si="1269"/>
        <v>931.95916666666494</v>
      </c>
      <c r="JD196" s="57">
        <f t="shared" si="1270"/>
        <v>97855.712500000081</v>
      </c>
      <c r="JE196" s="280">
        <f t="shared" si="1271"/>
        <v>10000</v>
      </c>
      <c r="JF196" s="280">
        <f t="shared" si="1272"/>
        <v>0</v>
      </c>
      <c r="JG196" s="468">
        <f t="shared" si="1273"/>
        <v>-931.95916666666494</v>
      </c>
      <c r="JH196" s="46">
        <f t="shared" si="1274"/>
        <v>-1126.4568749999989</v>
      </c>
      <c r="JI196" s="46">
        <f t="shared" si="1275"/>
        <v>-1126.4568749999989</v>
      </c>
      <c r="JJ196" s="48"/>
      <c r="JL196" s="45">
        <v>135</v>
      </c>
      <c r="JM196" s="46">
        <f t="shared" si="1276"/>
        <v>1124.4930833333331</v>
      </c>
      <c r="JN196" s="46">
        <f t="shared" si="1277"/>
        <v>0</v>
      </c>
      <c r="JO196" s="128">
        <f t="shared" si="1278"/>
        <v>1124.4930833333331</v>
      </c>
      <c r="JP196" s="46">
        <f t="shared" si="1415"/>
        <v>181.96</v>
      </c>
      <c r="JQ196" s="46">
        <f t="shared" si="1279"/>
        <v>942.53308333333302</v>
      </c>
      <c r="JR196" s="51">
        <f t="shared" si="1280"/>
        <v>108235.17374999999</v>
      </c>
      <c r="JS196" s="51">
        <f t="shared" si="1472"/>
        <v>99924.394448818828</v>
      </c>
      <c r="JT196" s="199">
        <f t="shared" si="1416"/>
        <v>10000</v>
      </c>
      <c r="JU196" s="128">
        <f t="shared" si="1281"/>
        <v>0</v>
      </c>
      <c r="JV196" s="408">
        <f t="shared" si="1282"/>
        <v>0</v>
      </c>
      <c r="JW196" s="58">
        <f t="shared" si="1283"/>
        <v>930.37233333333074</v>
      </c>
      <c r="JX196" s="52">
        <f t="shared" si="1284"/>
        <v>0</v>
      </c>
      <c r="JY196" s="51">
        <f t="shared" si="1285"/>
        <v>930.37233333333074</v>
      </c>
      <c r="JZ196" s="51">
        <f t="shared" si="1286"/>
        <v>97689.095000000409</v>
      </c>
      <c r="KA196" s="199">
        <f t="shared" si="1473"/>
        <v>89999.999999999447</v>
      </c>
      <c r="KB196" s="128">
        <f t="shared" si="1417"/>
        <v>10000</v>
      </c>
      <c r="KC196" s="204">
        <f t="shared" si="1287"/>
        <v>0</v>
      </c>
      <c r="KD196" s="468">
        <f t="shared" si="1418"/>
        <v>-930.37233333333074</v>
      </c>
      <c r="KE196" s="46">
        <f t="shared" si="1288"/>
        <v>-1124.4930833333331</v>
      </c>
      <c r="KF196" s="46">
        <f t="shared" si="1289"/>
        <v>-1124.4930833333331</v>
      </c>
      <c r="KG196" s="48"/>
      <c r="KI196" s="45">
        <v>135</v>
      </c>
      <c r="KJ196" s="46">
        <f t="shared" si="1290"/>
        <v>1124.4890404061762</v>
      </c>
      <c r="KK196" s="46">
        <f t="shared" si="1291"/>
        <v>0</v>
      </c>
      <c r="KL196" s="128">
        <f t="shared" si="1292"/>
        <v>1124.4890404061762</v>
      </c>
      <c r="KM196" s="46">
        <f t="shared" si="1293"/>
        <v>181.96218064299305</v>
      </c>
      <c r="KN196" s="46">
        <f t="shared" si="1294"/>
        <v>942.5268597631831</v>
      </c>
      <c r="KO196" s="51">
        <f t="shared" si="1295"/>
        <v>108234.78152603265</v>
      </c>
      <c r="KP196" s="199">
        <f t="shared" si="1474"/>
        <v>105025.65868721491</v>
      </c>
      <c r="KQ196" s="199">
        <f t="shared" si="1419"/>
        <v>10000</v>
      </c>
      <c r="KR196" s="128">
        <f t="shared" si="1296"/>
        <v>0</v>
      </c>
      <c r="KS196" s="408">
        <f t="shared" si="1297"/>
        <v>0</v>
      </c>
      <c r="KT196" s="45">
        <v>135</v>
      </c>
      <c r="KU196" s="46">
        <f t="shared" si="1420"/>
        <v>1124.49</v>
      </c>
      <c r="KV196" s="46">
        <f t="shared" si="1298"/>
        <v>0</v>
      </c>
      <c r="KW196" s="128">
        <f t="shared" si="1299"/>
        <v>1124.49</v>
      </c>
      <c r="KX196" s="46">
        <f t="shared" si="1300"/>
        <v>181.96194073988559</v>
      </c>
      <c r="KY196" s="46">
        <f t="shared" si="1301"/>
        <v>942.52805926011445</v>
      </c>
      <c r="KZ196" s="51">
        <f t="shared" si="1302"/>
        <v>108234.63638467123</v>
      </c>
      <c r="LA196" s="153">
        <f t="shared" si="1475"/>
        <v>105025.65868721491</v>
      </c>
      <c r="LB196" s="58">
        <f t="shared" si="995"/>
        <v>930.59633333333579</v>
      </c>
      <c r="LC196" s="52">
        <f t="shared" si="1303"/>
        <v>0</v>
      </c>
      <c r="LD196" s="51">
        <f t="shared" si="1304"/>
        <v>930.59633333333579</v>
      </c>
      <c r="LE196" s="51">
        <f t="shared" si="1305"/>
        <v>97712.614999999874</v>
      </c>
      <c r="LF196" s="51">
        <f t="shared" si="1476"/>
        <v>95163.87599999964</v>
      </c>
      <c r="LG196" s="128">
        <f t="shared" si="1306"/>
        <v>10000</v>
      </c>
      <c r="LH196" s="204">
        <f t="shared" si="1307"/>
        <v>0</v>
      </c>
      <c r="LI196" s="479">
        <f t="shared" si="1308"/>
        <v>-930.59633333333579</v>
      </c>
      <c r="LJ196" s="46">
        <f t="shared" si="1421"/>
        <v>-1124.49</v>
      </c>
      <c r="LK196" s="46">
        <f t="shared" si="1422"/>
        <v>-1124.49</v>
      </c>
      <c r="LL196" s="48"/>
      <c r="LN196" s="45">
        <v>135</v>
      </c>
      <c r="LO196" s="46">
        <f t="shared" si="1309"/>
        <v>1123.1238136873469</v>
      </c>
      <c r="LP196" s="46">
        <f t="shared" si="1445"/>
        <v>0</v>
      </c>
      <c r="LQ196" s="46">
        <f t="shared" si="1310"/>
        <v>1123.1238136873469</v>
      </c>
      <c r="LR196" s="46">
        <f t="shared" si="1311"/>
        <v>181.74126285553101</v>
      </c>
      <c r="LS196" s="46">
        <f t="shared" si="1312"/>
        <v>941.38255083181593</v>
      </c>
      <c r="LT196" s="51">
        <f t="shared" si="1313"/>
        <v>108103.3751624868</v>
      </c>
      <c r="LU196" s="199">
        <f t="shared" si="1423"/>
        <v>10000</v>
      </c>
      <c r="LV196" s="58">
        <f t="shared" si="1314"/>
        <v>933.33033333333128</v>
      </c>
      <c r="LW196" s="52">
        <f t="shared" si="1446"/>
        <v>0</v>
      </c>
      <c r="LX196" s="51">
        <f t="shared" si="1315"/>
        <v>933.33033333333128</v>
      </c>
      <c r="LY196" s="51">
        <f t="shared" si="1316"/>
        <v>97999.684999999619</v>
      </c>
      <c r="LZ196" s="46">
        <f t="shared" si="1424"/>
        <v>0</v>
      </c>
      <c r="MA196" s="199">
        <f t="shared" si="1425"/>
        <v>10000</v>
      </c>
      <c r="MB196" s="468">
        <f t="shared" si="1317"/>
        <v>-933.33033333333128</v>
      </c>
      <c r="MC196" s="46">
        <f t="shared" si="1318"/>
        <v>-1123.1238136873469</v>
      </c>
      <c r="MD196" s="46">
        <f t="shared" si="1319"/>
        <v>-1123.1238136873469</v>
      </c>
      <c r="ME196" s="48"/>
      <c r="MG196" s="45">
        <v>135</v>
      </c>
      <c r="MH196" s="46">
        <f t="shared" si="1320"/>
        <v>1076.608661999408</v>
      </c>
      <c r="MI196" s="46">
        <f t="shared" si="1447"/>
        <v>0</v>
      </c>
      <c r="MJ196" s="46">
        <f t="shared" si="1321"/>
        <v>1076.608661999408</v>
      </c>
      <c r="MK196" s="46">
        <f t="shared" si="1322"/>
        <v>174.21429004393406</v>
      </c>
      <c r="ML196" s="46">
        <f t="shared" si="1323"/>
        <v>902.39437195547396</v>
      </c>
      <c r="MM196" s="51">
        <f t="shared" si="1324"/>
        <v>103626.17965440494</v>
      </c>
      <c r="MN196" s="199">
        <f t="shared" si="1426"/>
        <v>10000</v>
      </c>
      <c r="MO196" s="58">
        <f t="shared" si="1325"/>
        <v>889.32945707741396</v>
      </c>
      <c r="MP196" s="52">
        <f t="shared" si="1448"/>
        <v>0</v>
      </c>
      <c r="MQ196" s="51">
        <f t="shared" si="1326"/>
        <v>889.32945707741396</v>
      </c>
      <c r="MR196" s="57">
        <f t="shared" si="1327"/>
        <v>93379.593294548991</v>
      </c>
      <c r="MS196" s="199">
        <f t="shared" si="1427"/>
        <v>10000</v>
      </c>
      <c r="MT196" s="468">
        <f t="shared" si="1428"/>
        <v>-889.32945707741396</v>
      </c>
      <c r="MU196" s="46">
        <f t="shared" si="1328"/>
        <v>-1076.608661999408</v>
      </c>
      <c r="MV196" s="46">
        <f t="shared" si="1329"/>
        <v>-1076.608661999408</v>
      </c>
      <c r="MW196" s="48"/>
      <c r="MY196" s="45">
        <v>135</v>
      </c>
      <c r="MZ196" s="46">
        <f t="shared" si="1330"/>
        <v>1076.608661999408</v>
      </c>
      <c r="NA196" s="46">
        <f t="shared" si="1449"/>
        <v>0</v>
      </c>
      <c r="NB196" s="128">
        <f t="shared" si="1331"/>
        <v>1076.608661999408</v>
      </c>
      <c r="NC196" s="46">
        <f t="shared" si="1332"/>
        <v>174.21429004393406</v>
      </c>
      <c r="ND196" s="46">
        <f t="shared" si="1333"/>
        <v>902.39437195547396</v>
      </c>
      <c r="NE196" s="51">
        <f t="shared" si="1334"/>
        <v>103626.17965440494</v>
      </c>
      <c r="NF196" s="153">
        <f t="shared" si="1429"/>
        <v>10000</v>
      </c>
      <c r="NG196" s="45">
        <v>135</v>
      </c>
      <c r="NH196" s="46">
        <f t="shared" si="1335"/>
        <v>1076.6099999999999</v>
      </c>
      <c r="NI196" s="46">
        <f t="shared" si="1450"/>
        <v>0</v>
      </c>
      <c r="NJ196" s="128">
        <f t="shared" si="1430"/>
        <v>1076.6099999999999</v>
      </c>
      <c r="NK196" s="46">
        <f t="shared" si="1431"/>
        <v>174.2139369962251</v>
      </c>
      <c r="NL196" s="46">
        <f t="shared" si="1336"/>
        <v>902.39606300377477</v>
      </c>
      <c r="NM196" s="51">
        <f t="shared" si="1337"/>
        <v>103625.96613473128</v>
      </c>
      <c r="NN196" s="58">
        <f t="shared" si="1338"/>
        <v>888.78037499999857</v>
      </c>
      <c r="NO196" s="52">
        <f t="shared" si="1451"/>
        <v>0</v>
      </c>
      <c r="NP196" s="51">
        <f t="shared" si="1339"/>
        <v>888.78037499999857</v>
      </c>
      <c r="NQ196" s="57">
        <f t="shared" si="1340"/>
        <v>93456.289375000139</v>
      </c>
      <c r="NR196" s="153">
        <f t="shared" si="1432"/>
        <v>10000</v>
      </c>
      <c r="NS196" s="469">
        <f t="shared" si="1341"/>
        <v>-888.78037499999857</v>
      </c>
      <c r="NT196" s="46">
        <f t="shared" si="1342"/>
        <v>-1076.6099999999999</v>
      </c>
      <c r="NU196" s="46">
        <f t="shared" si="1343"/>
        <v>-1076.6099999999999</v>
      </c>
      <c r="NV196" s="48"/>
      <c r="NX196" s="45">
        <v>135</v>
      </c>
      <c r="NY196" s="46">
        <f t="shared" si="1344"/>
        <v>1076.6456011701148</v>
      </c>
      <c r="NZ196" s="46">
        <f t="shared" si="1452"/>
        <v>0</v>
      </c>
      <c r="OA196" s="46">
        <f t="shared" si="1345"/>
        <v>1076.6456011701148</v>
      </c>
      <c r="OB196" s="46">
        <f t="shared" si="1346"/>
        <v>174.22026745394979</v>
      </c>
      <c r="OC196" s="46">
        <f t="shared" si="1347"/>
        <v>902.42533371616503</v>
      </c>
      <c r="OD196" s="51">
        <f t="shared" si="1348"/>
        <v>103629.73513865372</v>
      </c>
      <c r="OE196" s="57">
        <f t="shared" si="1477"/>
        <v>99924.394448818828</v>
      </c>
      <c r="OF196" s="153">
        <f t="shared" si="1433"/>
        <v>10000</v>
      </c>
      <c r="OG196" s="58">
        <f t="shared" si="1349"/>
        <v>889.48383333333379</v>
      </c>
      <c r="OH196" s="241">
        <f t="shared" si="1478"/>
        <v>0</v>
      </c>
      <c r="OI196" s="51">
        <f t="shared" si="1350"/>
        <v>889.48383333333379</v>
      </c>
      <c r="OJ196" s="51">
        <f t="shared" si="1351"/>
        <v>93395.802499999962</v>
      </c>
      <c r="OK196" s="153">
        <f t="shared" si="1479"/>
        <v>89999.999999999447</v>
      </c>
      <c r="OL196" s="153">
        <f t="shared" si="1434"/>
        <v>10000</v>
      </c>
      <c r="OM196" s="468">
        <f t="shared" si="1435"/>
        <v>-889.48383333333379</v>
      </c>
      <c r="ON196" s="46">
        <f t="shared" si="1436"/>
        <v>-1076.6456011701148</v>
      </c>
      <c r="OO196" s="46">
        <f t="shared" si="1352"/>
        <v>-1076.6456011701148</v>
      </c>
      <c r="OP196" s="48"/>
      <c r="OR196" s="45">
        <v>135</v>
      </c>
      <c r="OS196" s="46">
        <f t="shared" si="1353"/>
        <v>1076.765700416463</v>
      </c>
      <c r="OT196" s="128">
        <f t="shared" si="1453"/>
        <v>0</v>
      </c>
      <c r="OU196" s="128">
        <f t="shared" si="1354"/>
        <v>1076.765700416463</v>
      </c>
      <c r="OV196" s="46">
        <f t="shared" si="1355"/>
        <v>174.23970163247392</v>
      </c>
      <c r="OW196" s="46">
        <f t="shared" si="1356"/>
        <v>902.52599878398905</v>
      </c>
      <c r="OX196" s="51">
        <f t="shared" si="1357"/>
        <v>103641.29498070036</v>
      </c>
      <c r="OY196" s="51">
        <f t="shared" si="1480"/>
        <v>101487.94349712229</v>
      </c>
      <c r="OZ196" s="153">
        <f t="shared" si="1437"/>
        <v>10000</v>
      </c>
      <c r="PA196" s="45">
        <v>135</v>
      </c>
      <c r="PB196" s="46">
        <f t="shared" si="1358"/>
        <v>1076.765700416463</v>
      </c>
      <c r="PC196" s="46">
        <f t="shared" si="1481"/>
        <v>0</v>
      </c>
      <c r="PD196" s="128">
        <f t="shared" si="1359"/>
        <v>1076.765700416463</v>
      </c>
      <c r="PE196" s="46">
        <f t="shared" si="1360"/>
        <v>174.23970163247392</v>
      </c>
      <c r="PF196" s="46">
        <f t="shared" si="1361"/>
        <v>902.52599878398905</v>
      </c>
      <c r="PG196" s="51">
        <f t="shared" si="1362"/>
        <v>103641.29498070036</v>
      </c>
      <c r="PH196" s="57">
        <f t="shared" si="1482"/>
        <v>101487.58857813163</v>
      </c>
      <c r="PI196" s="688">
        <f t="shared" si="1363"/>
        <v>889.6533333333341</v>
      </c>
      <c r="PJ196" s="52">
        <f t="shared" si="1483"/>
        <v>0</v>
      </c>
      <c r="PK196" s="51">
        <f t="shared" si="1364"/>
        <v>889.6533333333341</v>
      </c>
      <c r="PL196" s="57">
        <f t="shared" si="1365"/>
        <v>93413.600000000268</v>
      </c>
      <c r="PM196" s="57">
        <f t="shared" si="1484"/>
        <v>91697.724000000104</v>
      </c>
      <c r="PN196" s="153">
        <f t="shared" si="1438"/>
        <v>10000</v>
      </c>
      <c r="PO196" s="469">
        <f t="shared" si="1366"/>
        <v>-889.6533333333341</v>
      </c>
      <c r="PP196" s="46">
        <f t="shared" si="1367"/>
        <v>-1076.765700416463</v>
      </c>
      <c r="PQ196" s="46">
        <f t="shared" si="1368"/>
        <v>-1076.765700416463</v>
      </c>
      <c r="PR196" s="48"/>
    </row>
    <row r="197" spans="2:434" hidden="1" x14ac:dyDescent="0.3">
      <c r="B197" s="45">
        <v>136</v>
      </c>
      <c r="C197" s="46">
        <f t="shared" si="1104"/>
        <v>1111.77</v>
      </c>
      <c r="D197" s="46">
        <f t="shared" si="1136"/>
        <v>100</v>
      </c>
      <c r="E197" s="46">
        <f t="shared" si="1137"/>
        <v>1011.77</v>
      </c>
      <c r="F197" s="46">
        <f t="shared" si="1138"/>
        <v>162.30746321081787</v>
      </c>
      <c r="G197" s="46">
        <f t="shared" si="1139"/>
        <v>849.46253678918208</v>
      </c>
      <c r="H197" s="51">
        <f t="shared" si="1140"/>
        <v>96535.015389701526</v>
      </c>
      <c r="I197" s="58">
        <f t="shared" si="1141"/>
        <v>933.33333333333337</v>
      </c>
      <c r="J197" s="52">
        <f t="shared" si="1142"/>
        <v>100</v>
      </c>
      <c r="K197" s="51">
        <f t="shared" si="1143"/>
        <v>833.33333333333337</v>
      </c>
      <c r="L197" s="57">
        <f t="shared" si="1144"/>
        <v>86666.666666666133</v>
      </c>
      <c r="M197" s="468">
        <f t="shared" si="1369"/>
        <v>-933.33333333333337</v>
      </c>
      <c r="N197" s="46">
        <f t="shared" si="1370"/>
        <v>-1111.77</v>
      </c>
      <c r="O197" s="47"/>
      <c r="P197" s="46">
        <f t="shared" si="1371"/>
        <v>-1011.77</v>
      </c>
      <c r="Q197" s="48"/>
      <c r="R197" s="29"/>
      <c r="S197" s="29"/>
      <c r="T197" s="45">
        <v>136</v>
      </c>
      <c r="U197" s="46">
        <f t="shared" si="1145"/>
        <v>1102.73</v>
      </c>
      <c r="V197" s="46">
        <f t="shared" si="1146"/>
        <v>90.96</v>
      </c>
      <c r="W197" s="46">
        <f t="shared" si="1372"/>
        <v>1011.77</v>
      </c>
      <c r="X197" s="46">
        <f t="shared" si="1147"/>
        <v>162.30746321081787</v>
      </c>
      <c r="Y197" s="46">
        <f t="shared" si="1148"/>
        <v>849.46253678918208</v>
      </c>
      <c r="Z197" s="51">
        <f t="shared" si="1149"/>
        <v>96535.015389701526</v>
      </c>
      <c r="AA197" s="58">
        <f t="shared" si="1150"/>
        <v>915.0533333333334</v>
      </c>
      <c r="AB197" s="52">
        <f t="shared" si="1151"/>
        <v>81.72</v>
      </c>
      <c r="AC197" s="51">
        <f t="shared" si="1152"/>
        <v>833.33333333333337</v>
      </c>
      <c r="AD197" s="57">
        <f t="shared" si="1153"/>
        <v>86666.666666666133</v>
      </c>
      <c r="AE197" s="468">
        <f t="shared" si="1373"/>
        <v>-915.0533333333334</v>
      </c>
      <c r="AF197" s="46">
        <f t="shared" si="1154"/>
        <v>-1102.73</v>
      </c>
      <c r="AG197" s="47"/>
      <c r="AH197" s="46">
        <f t="shared" si="1374"/>
        <v>-1011.77</v>
      </c>
      <c r="AI197" s="48"/>
      <c r="AJ197" s="29"/>
      <c r="AK197" s="45">
        <v>136</v>
      </c>
      <c r="AL197" s="46">
        <f t="shared" si="1155"/>
        <v>1117.72</v>
      </c>
      <c r="AM197" s="46"/>
      <c r="AN197" s="46"/>
      <c r="AO197" s="46">
        <f t="shared" si="1156"/>
        <v>92.88</v>
      </c>
      <c r="AP197" s="128">
        <f t="shared" si="1157"/>
        <v>1024.8399999999999</v>
      </c>
      <c r="AQ197" s="128"/>
      <c r="AR197" s="128"/>
      <c r="AS197" s="46">
        <f t="shared" si="1158"/>
        <v>171.23199110767266</v>
      </c>
      <c r="AT197" s="46">
        <f t="shared" si="1159"/>
        <v>853.60800889232723</v>
      </c>
      <c r="AU197" s="51"/>
      <c r="AV197" s="51"/>
      <c r="AW197" s="51">
        <f t="shared" si="1160"/>
        <v>101885.58665571125</v>
      </c>
      <c r="AX197" s="58">
        <f t="shared" si="1161"/>
        <v>927.38215694565588</v>
      </c>
      <c r="AY197" s="52"/>
      <c r="AZ197" s="52"/>
      <c r="BA197" s="52">
        <f t="shared" si="1162"/>
        <v>83.94</v>
      </c>
      <c r="BB197" s="51">
        <f t="shared" si="1163"/>
        <v>843.44215694565582</v>
      </c>
      <c r="BC197" s="51"/>
      <c r="BD197" s="51"/>
      <c r="BE197" s="57">
        <f t="shared" si="1164"/>
        <v>92013.346655390764</v>
      </c>
      <c r="BF197" s="468">
        <f t="shared" si="1165"/>
        <v>-927.38215694565588</v>
      </c>
      <c r="BG197" s="46">
        <f t="shared" si="1166"/>
        <v>-1117.72</v>
      </c>
      <c r="BH197" s="46">
        <f t="shared" si="1167"/>
        <v>-1024.8399999999999</v>
      </c>
      <c r="BI197" s="48"/>
      <c r="BK197" s="45">
        <v>136</v>
      </c>
      <c r="BL197" s="46">
        <f t="shared" si="1375"/>
        <v>1101.29</v>
      </c>
      <c r="BM197" s="46">
        <f t="shared" si="1376"/>
        <v>89.52</v>
      </c>
      <c r="BN197" s="46">
        <f t="shared" si="1377"/>
        <v>1011.77</v>
      </c>
      <c r="BO197" s="46">
        <f t="shared" si="1168"/>
        <v>162.30746321081787</v>
      </c>
      <c r="BP197" s="46">
        <f t="shared" si="1169"/>
        <v>849.46253678918208</v>
      </c>
      <c r="BQ197" s="51">
        <f t="shared" si="1170"/>
        <v>96535.015389701526</v>
      </c>
      <c r="BR197" s="57">
        <f t="shared" si="1454"/>
        <v>99924.394448818828</v>
      </c>
      <c r="BS197" s="58">
        <f t="shared" si="1171"/>
        <v>913.95333333333338</v>
      </c>
      <c r="BT197" s="52">
        <f t="shared" si="1378"/>
        <v>80.62</v>
      </c>
      <c r="BU197" s="51">
        <f t="shared" si="1172"/>
        <v>833.33333333333337</v>
      </c>
      <c r="BV197" s="51">
        <f t="shared" si="1173"/>
        <v>86666.666666666133</v>
      </c>
      <c r="BW197" s="153">
        <f t="shared" si="1455"/>
        <v>89999.999999999447</v>
      </c>
      <c r="BX197" s="468">
        <f t="shared" si="1379"/>
        <v>-913.95333333333338</v>
      </c>
      <c r="BY197" s="46">
        <f t="shared" si="1380"/>
        <v>-1101.29</v>
      </c>
      <c r="BZ197" s="46">
        <f t="shared" si="1174"/>
        <v>-1011.77</v>
      </c>
      <c r="CA197" s="48"/>
      <c r="CB197" s="29"/>
      <c r="CC197" s="45">
        <v>136</v>
      </c>
      <c r="CD197" s="128">
        <f t="shared" si="1175"/>
        <v>1117.6300000000001</v>
      </c>
      <c r="CE197" s="46">
        <f t="shared" si="1381"/>
        <v>91.54</v>
      </c>
      <c r="CF197" s="128">
        <f t="shared" si="1176"/>
        <v>1026.0899999999999</v>
      </c>
      <c r="CG197" s="46">
        <f t="shared" si="1382"/>
        <v>170.78043230075545</v>
      </c>
      <c r="CH197" s="46">
        <f t="shared" si="1177"/>
        <v>855.30956769924444</v>
      </c>
      <c r="CI197" s="51">
        <f t="shared" si="1178"/>
        <v>101612.94981275403</v>
      </c>
      <c r="CJ197" s="199">
        <f t="shared" si="1456"/>
        <v>105025.65868721491</v>
      </c>
      <c r="CK197" s="153">
        <f t="shared" si="1383"/>
        <v>10000</v>
      </c>
      <c r="CL197" s="45">
        <v>136</v>
      </c>
      <c r="CM197" s="46">
        <f t="shared" si="1384"/>
        <v>1117.6300000000001</v>
      </c>
      <c r="CN197" s="128">
        <f t="shared" si="1179"/>
        <v>91.54</v>
      </c>
      <c r="CO197" s="128">
        <f t="shared" si="1180"/>
        <v>1026.0899999999999</v>
      </c>
      <c r="CP197" s="46">
        <f t="shared" si="1181"/>
        <v>170.78043230075545</v>
      </c>
      <c r="CQ197" s="46">
        <f t="shared" si="1182"/>
        <v>855.30956769924444</v>
      </c>
      <c r="CR197" s="51">
        <f t="shared" si="1183"/>
        <v>101612.94981275403</v>
      </c>
      <c r="CS197" s="153">
        <f t="shared" si="1457"/>
        <v>105025.65868721491</v>
      </c>
      <c r="CT197" s="58">
        <f t="shared" si="1184"/>
        <v>927.86033333333398</v>
      </c>
      <c r="CU197" s="52">
        <f t="shared" si="1385"/>
        <v>82.94</v>
      </c>
      <c r="CV197" s="51">
        <f t="shared" si="1386"/>
        <v>844.92033333333393</v>
      </c>
      <c r="CW197" s="51">
        <f t="shared" si="1185"/>
        <v>91784.194666666328</v>
      </c>
      <c r="CX197" s="57">
        <f t="shared" si="1458"/>
        <v>95163.87599999964</v>
      </c>
      <c r="CY197" s="153">
        <f t="shared" si="1387"/>
        <v>10000</v>
      </c>
      <c r="CZ197" s="479">
        <f t="shared" si="1186"/>
        <v>-927.86033333333398</v>
      </c>
      <c r="DA197" s="46">
        <f t="shared" si="1388"/>
        <v>-1117.6300000000001</v>
      </c>
      <c r="DB197" s="46">
        <f t="shared" si="1389"/>
        <v>-1026.0899999999999</v>
      </c>
      <c r="DC197" s="48"/>
      <c r="DE197" s="45">
        <v>136</v>
      </c>
      <c r="DF197" s="46">
        <f t="shared" si="1187"/>
        <v>1121.76</v>
      </c>
      <c r="DG197" s="46">
        <f t="shared" si="1459"/>
        <v>109.99</v>
      </c>
      <c r="DH197" s="46">
        <f t="shared" si="1188"/>
        <v>1011.77</v>
      </c>
      <c r="DI197" s="46">
        <f t="shared" si="1189"/>
        <v>162.30746321081787</v>
      </c>
      <c r="DJ197" s="46">
        <f t="shared" si="1190"/>
        <v>849.46253678918208</v>
      </c>
      <c r="DK197" s="51">
        <f t="shared" si="1191"/>
        <v>96535.015389701526</v>
      </c>
      <c r="DL197" s="58">
        <f t="shared" si="1192"/>
        <v>943.32333333333338</v>
      </c>
      <c r="DM197" s="52">
        <f t="shared" si="1460"/>
        <v>109.99</v>
      </c>
      <c r="DN197" s="51">
        <f t="shared" si="1193"/>
        <v>833.33333333333337</v>
      </c>
      <c r="DO197" s="57">
        <f t="shared" si="1194"/>
        <v>86666.666666666133</v>
      </c>
      <c r="DP197" s="468">
        <f t="shared" si="1390"/>
        <v>-943.32333333333338</v>
      </c>
      <c r="DQ197" s="46">
        <f t="shared" si="1391"/>
        <v>-1121.76</v>
      </c>
      <c r="DR197" s="47"/>
      <c r="DS197" s="46">
        <f t="shared" si="1392"/>
        <v>-1011.77</v>
      </c>
      <c r="DT197" s="48"/>
      <c r="DU197" s="29"/>
      <c r="DV197" s="45">
        <v>136</v>
      </c>
      <c r="DW197" s="46">
        <f t="shared" si="1393"/>
        <v>1065.32</v>
      </c>
      <c r="DX197" s="46">
        <f t="shared" si="1461"/>
        <v>53.55</v>
      </c>
      <c r="DY197" s="46">
        <f t="shared" si="1394"/>
        <v>1011.77</v>
      </c>
      <c r="DZ197" s="46">
        <f t="shared" si="1195"/>
        <v>162.30746321081787</v>
      </c>
      <c r="EA197" s="46">
        <f t="shared" si="1196"/>
        <v>849.46253678918208</v>
      </c>
      <c r="EB197" s="51">
        <f t="shared" si="1197"/>
        <v>96535.015389701526</v>
      </c>
      <c r="EC197" s="58">
        <f t="shared" si="1198"/>
        <v>881.45333333333338</v>
      </c>
      <c r="ED197" s="52">
        <f t="shared" si="1462"/>
        <v>48.12</v>
      </c>
      <c r="EE197" s="51">
        <f t="shared" si="1199"/>
        <v>833.33333333333337</v>
      </c>
      <c r="EF197" s="57">
        <f t="shared" si="1200"/>
        <v>86666.666666666133</v>
      </c>
      <c r="EG197" s="468">
        <f t="shared" si="1395"/>
        <v>-881.45333333333338</v>
      </c>
      <c r="EH197" s="46">
        <f t="shared" si="1396"/>
        <v>-1065.32</v>
      </c>
      <c r="EI197" s="47"/>
      <c r="EJ197" s="46">
        <f t="shared" si="1397"/>
        <v>-1011.77</v>
      </c>
      <c r="EK197" s="48"/>
      <c r="EL197" s="29"/>
      <c r="EM197" s="45">
        <v>136</v>
      </c>
      <c r="EN197" s="46">
        <f t="shared" si="1439"/>
        <v>1058.0868689014749</v>
      </c>
      <c r="EO197" s="46">
        <f t="shared" si="1463"/>
        <v>54.47</v>
      </c>
      <c r="EP197" s="128">
        <f t="shared" si="1201"/>
        <v>1003.6168689014748</v>
      </c>
      <c r="EQ197" s="46">
        <f t="shared" si="1202"/>
        <v>165.07601197579933</v>
      </c>
      <c r="ER197" s="46">
        <f t="shared" si="1203"/>
        <v>838.54085692567548</v>
      </c>
      <c r="ES197" s="51">
        <f t="shared" si="1204"/>
        <v>98207.066328553934</v>
      </c>
      <c r="ET197" s="153">
        <f t="shared" si="1398"/>
        <v>10000</v>
      </c>
      <c r="EU197" s="45">
        <v>136</v>
      </c>
      <c r="EV197" s="46">
        <f t="shared" si="1205"/>
        <v>1058.0899999999999</v>
      </c>
      <c r="EW197" s="46">
        <f t="shared" si="1464"/>
        <v>54.47</v>
      </c>
      <c r="EX197" s="128">
        <f t="shared" si="1206"/>
        <v>1003.62</v>
      </c>
      <c r="EY197" s="46">
        <f t="shared" si="1207"/>
        <v>165.07518736859871</v>
      </c>
      <c r="EZ197" s="46">
        <f t="shared" si="1208"/>
        <v>838.54481263140133</v>
      </c>
      <c r="FA197" s="51">
        <f t="shared" si="1209"/>
        <v>98206.56760852781</v>
      </c>
      <c r="FB197" s="58">
        <f t="shared" si="1210"/>
        <v>874.86920833333363</v>
      </c>
      <c r="FC197" s="52">
        <f t="shared" si="1465"/>
        <v>49.09</v>
      </c>
      <c r="FD197" s="51">
        <f t="shared" si="1399"/>
        <v>825.7792083333336</v>
      </c>
      <c r="FE197" s="57">
        <f t="shared" si="1211"/>
        <v>88435.857666666503</v>
      </c>
      <c r="FF197" s="153">
        <f t="shared" si="1400"/>
        <v>10000</v>
      </c>
      <c r="FG197" s="469">
        <f t="shared" si="1212"/>
        <v>-874.86920833333363</v>
      </c>
      <c r="FH197" s="46">
        <f t="shared" si="1213"/>
        <v>-1058.0899999999999</v>
      </c>
      <c r="FI197" s="46">
        <f t="shared" si="1214"/>
        <v>-1003.62</v>
      </c>
      <c r="FJ197" s="48"/>
      <c r="FL197" s="45">
        <v>136</v>
      </c>
      <c r="FM197" s="46">
        <f t="shared" si="1401"/>
        <v>1066.72</v>
      </c>
      <c r="FN197" s="46">
        <f t="shared" si="1440"/>
        <v>54.95</v>
      </c>
      <c r="FO197" s="46">
        <f t="shared" si="1402"/>
        <v>1011.77</v>
      </c>
      <c r="FP197" s="46">
        <f t="shared" si="1215"/>
        <v>162.30746321081787</v>
      </c>
      <c r="FQ197" s="46">
        <f t="shared" si="1216"/>
        <v>849.46253678918208</v>
      </c>
      <c r="FR197" s="51">
        <f t="shared" si="1217"/>
        <v>96535.015389701526</v>
      </c>
      <c r="FS197" s="57">
        <f t="shared" si="1466"/>
        <v>99924.394448818828</v>
      </c>
      <c r="FT197" s="58">
        <f t="shared" si="1218"/>
        <v>882.81333333333339</v>
      </c>
      <c r="FU197" s="241">
        <f t="shared" si="1441"/>
        <v>49.48</v>
      </c>
      <c r="FV197" s="51">
        <f t="shared" si="1219"/>
        <v>833.33333333333337</v>
      </c>
      <c r="FW197" s="51">
        <f t="shared" si="1220"/>
        <v>86666.666666666133</v>
      </c>
      <c r="FX197" s="153">
        <f t="shared" si="1467"/>
        <v>89999.999999999447</v>
      </c>
      <c r="FY197" s="468">
        <f t="shared" si="1403"/>
        <v>-882.81333333333339</v>
      </c>
      <c r="FZ197" s="46">
        <f t="shared" si="1404"/>
        <v>-1066.72</v>
      </c>
      <c r="GA197" s="46">
        <f t="shared" si="1221"/>
        <v>-1011.77</v>
      </c>
      <c r="GB197" s="48"/>
      <c r="GD197" s="45">
        <v>136</v>
      </c>
      <c r="GE197" s="46">
        <f t="shared" si="1442"/>
        <v>1060.0875939185617</v>
      </c>
      <c r="GF197" s="128">
        <f t="shared" si="1468"/>
        <v>55.81</v>
      </c>
      <c r="GG197" s="128">
        <f t="shared" si="1042"/>
        <v>1004.2775939185617</v>
      </c>
      <c r="GH197" s="46">
        <f t="shared" si="1222"/>
        <v>164.9639540965612</v>
      </c>
      <c r="GI197" s="46">
        <f t="shared" si="1223"/>
        <v>839.31363982200048</v>
      </c>
      <c r="GJ197" s="51">
        <f t="shared" si="1224"/>
        <v>98139.058818114718</v>
      </c>
      <c r="GK197" s="51">
        <f t="shared" si="1469"/>
        <v>101487.94349712229</v>
      </c>
      <c r="GL197" s="153">
        <f t="shared" si="1405"/>
        <v>10000</v>
      </c>
      <c r="GM197" s="45">
        <v>136</v>
      </c>
      <c r="GN197" s="46">
        <f t="shared" si="1225"/>
        <v>1060.0899999999999</v>
      </c>
      <c r="GO197" s="46">
        <f t="shared" si="1443"/>
        <v>55.81</v>
      </c>
      <c r="GP197" s="128">
        <f t="shared" si="1406"/>
        <v>1004.28</v>
      </c>
      <c r="GQ197" s="46">
        <f t="shared" si="1226"/>
        <v>164.96334755185066</v>
      </c>
      <c r="GR197" s="46">
        <f t="shared" si="1227"/>
        <v>839.31665244814928</v>
      </c>
      <c r="GS197" s="51">
        <f t="shared" si="1228"/>
        <v>98138.691878662241</v>
      </c>
      <c r="GT197" s="57">
        <f t="shared" si="1470"/>
        <v>101487.58857813163</v>
      </c>
      <c r="GU197" s="58">
        <f t="shared" si="1229"/>
        <v>876.92633333333197</v>
      </c>
      <c r="GV197" s="52">
        <f t="shared" si="1444"/>
        <v>50.43</v>
      </c>
      <c r="GW197" s="51">
        <f t="shared" si="1407"/>
        <v>826.49633333333202</v>
      </c>
      <c r="GX197" s="57">
        <f t="shared" si="1230"/>
        <v>88391.738666666788</v>
      </c>
      <c r="GY197" s="57">
        <f t="shared" si="1471"/>
        <v>91697.724000000104</v>
      </c>
      <c r="GZ197" s="153">
        <f t="shared" si="1408"/>
        <v>10000</v>
      </c>
      <c r="HA197" s="469">
        <f t="shared" si="1231"/>
        <v>-876.92633333333197</v>
      </c>
      <c r="HB197" s="46">
        <f t="shared" si="1232"/>
        <v>-1060.0899999999999</v>
      </c>
      <c r="HC197" s="46">
        <f t="shared" si="1233"/>
        <v>-1004.28</v>
      </c>
      <c r="HD197" s="48"/>
      <c r="HF197" s="45">
        <v>136</v>
      </c>
      <c r="HG197" s="46">
        <f t="shared" si="1234"/>
        <v>1123.8775326810628</v>
      </c>
      <c r="HH197" s="46">
        <f t="shared" si="1235"/>
        <v>0</v>
      </c>
      <c r="HI197" s="46">
        <f t="shared" si="1236"/>
        <v>1123.8775326810628</v>
      </c>
      <c r="HJ197" s="46">
        <f t="shared" si="1237"/>
        <v>180.29320405502031</v>
      </c>
      <c r="HK197" s="46">
        <f t="shared" si="1238"/>
        <v>943.58432862604252</v>
      </c>
      <c r="HL197" s="51">
        <f t="shared" si="1239"/>
        <v>107232.33810438613</v>
      </c>
      <c r="HM197" s="153">
        <f t="shared" si="1409"/>
        <v>10000</v>
      </c>
      <c r="HN197" s="58">
        <f t="shared" si="1240"/>
        <v>933.33333333333724</v>
      </c>
      <c r="HO197" s="52">
        <f t="shared" si="1241"/>
        <v>0</v>
      </c>
      <c r="HP197" s="51">
        <f t="shared" si="1242"/>
        <v>933.33333333333724</v>
      </c>
      <c r="HQ197" s="57">
        <f t="shared" si="1243"/>
        <v>97066.666666665347</v>
      </c>
      <c r="HR197" s="153">
        <f t="shared" si="1410"/>
        <v>10000</v>
      </c>
      <c r="HS197" s="468">
        <f t="shared" si="1244"/>
        <v>-933.33333333333724</v>
      </c>
      <c r="HT197" s="46">
        <f t="shared" si="1245"/>
        <v>-1123.8775326810628</v>
      </c>
      <c r="HU197" s="46">
        <f t="shared" si="1246"/>
        <v>-1123.8775326810628</v>
      </c>
      <c r="HV197" s="48"/>
      <c r="HW197" s="29"/>
      <c r="HX197" s="45">
        <v>136</v>
      </c>
      <c r="HY197" s="128">
        <f t="shared" si="1247"/>
        <v>1124.3399999999999</v>
      </c>
      <c r="HZ197" s="46">
        <f t="shared" si="1248"/>
        <v>0</v>
      </c>
      <c r="IA197" s="46">
        <f t="shared" si="1249"/>
        <v>1124.3399999999999</v>
      </c>
      <c r="IB197" s="46">
        <f t="shared" si="1250"/>
        <v>180.37383545077748</v>
      </c>
      <c r="IC197" s="46">
        <f t="shared" si="1251"/>
        <v>943.96616454922241</v>
      </c>
      <c r="ID197" s="51">
        <f t="shared" si="1252"/>
        <v>107280.33510591726</v>
      </c>
      <c r="IE197" s="153">
        <f t="shared" si="1411"/>
        <v>10000</v>
      </c>
      <c r="IF197" s="58">
        <f t="shared" si="1253"/>
        <v>930.14625019664186</v>
      </c>
      <c r="IG197" s="52">
        <f t="shared" si="1254"/>
        <v>0</v>
      </c>
      <c r="IH197" s="51">
        <f t="shared" si="1255"/>
        <v>930.14625019664186</v>
      </c>
      <c r="II197" s="57">
        <f t="shared" si="1412"/>
        <v>96735.209973256657</v>
      </c>
      <c r="IJ197" s="153">
        <f t="shared" si="1413"/>
        <v>10000</v>
      </c>
      <c r="IK197" s="468">
        <f t="shared" si="1256"/>
        <v>-930.14625019664186</v>
      </c>
      <c r="IL197" s="46">
        <f t="shared" si="1257"/>
        <v>-1124.3399999999999</v>
      </c>
      <c r="IM197" s="46">
        <f t="shared" si="1258"/>
        <v>-1124.3399999999999</v>
      </c>
      <c r="IN197" s="48"/>
      <c r="IO197" s="53">
        <f t="shared" si="1259"/>
        <v>0</v>
      </c>
      <c r="IQ197" s="45">
        <v>136</v>
      </c>
      <c r="IR197" s="128">
        <f t="shared" si="1260"/>
        <v>1126.4568749999989</v>
      </c>
      <c r="IS197" s="128">
        <f t="shared" si="1261"/>
        <v>0</v>
      </c>
      <c r="IT197" s="128">
        <f t="shared" si="1262"/>
        <v>1126.4568749999989</v>
      </c>
      <c r="IU197" s="46">
        <f t="shared" ref="IU197:IU260" si="1485">IF(IQ197&gt;$B$7,0,ROUND(IW196*$D$7/12,2))</f>
        <v>180.71</v>
      </c>
      <c r="IV197" s="46">
        <f t="shared" si="1263"/>
        <v>945.74687499999891</v>
      </c>
      <c r="IW197" s="51">
        <f t="shared" si="1264"/>
        <v>107478.44500000021</v>
      </c>
      <c r="IX197" s="199">
        <f t="shared" si="1414"/>
        <v>10000</v>
      </c>
      <c r="IY197" s="128">
        <f t="shared" si="1265"/>
        <v>0</v>
      </c>
      <c r="IZ197" s="408">
        <f t="shared" si="1266"/>
        <v>0</v>
      </c>
      <c r="JA197" s="58">
        <f t="shared" si="1267"/>
        <v>931.95916666666494</v>
      </c>
      <c r="JB197" s="52">
        <f t="shared" si="1268"/>
        <v>0</v>
      </c>
      <c r="JC197" s="51">
        <f t="shared" si="1269"/>
        <v>931.95916666666494</v>
      </c>
      <c r="JD197" s="57">
        <f t="shared" si="1270"/>
        <v>96923.753333333414</v>
      </c>
      <c r="JE197" s="280">
        <f t="shared" si="1271"/>
        <v>10000</v>
      </c>
      <c r="JF197" s="280">
        <f t="shared" si="1272"/>
        <v>0</v>
      </c>
      <c r="JG197" s="468">
        <f t="shared" si="1273"/>
        <v>-931.95916666666494</v>
      </c>
      <c r="JH197" s="46">
        <f t="shared" si="1274"/>
        <v>-1126.4568749999989</v>
      </c>
      <c r="JI197" s="46">
        <f t="shared" si="1275"/>
        <v>-1126.4568749999989</v>
      </c>
      <c r="JJ197" s="48"/>
      <c r="JL197" s="45">
        <v>136</v>
      </c>
      <c r="JM197" s="46">
        <f t="shared" si="1276"/>
        <v>1124.4930833333331</v>
      </c>
      <c r="JN197" s="46">
        <f t="shared" si="1277"/>
        <v>0</v>
      </c>
      <c r="JO197" s="128">
        <f t="shared" si="1278"/>
        <v>1124.4930833333331</v>
      </c>
      <c r="JP197" s="46">
        <f t="shared" si="1415"/>
        <v>180.39</v>
      </c>
      <c r="JQ197" s="46">
        <f t="shared" si="1279"/>
        <v>944.10308333333307</v>
      </c>
      <c r="JR197" s="51">
        <f t="shared" si="1280"/>
        <v>107291.07066666665</v>
      </c>
      <c r="JS197" s="51">
        <f t="shared" si="1472"/>
        <v>99924.394448818828</v>
      </c>
      <c r="JT197" s="199">
        <f t="shared" si="1416"/>
        <v>10000</v>
      </c>
      <c r="JU197" s="128">
        <f t="shared" si="1281"/>
        <v>0</v>
      </c>
      <c r="JV197" s="408">
        <f t="shared" si="1282"/>
        <v>0</v>
      </c>
      <c r="JW197" s="58">
        <f t="shared" si="1283"/>
        <v>930.37233333333074</v>
      </c>
      <c r="JX197" s="52">
        <f t="shared" si="1284"/>
        <v>0</v>
      </c>
      <c r="JY197" s="51">
        <f t="shared" si="1285"/>
        <v>930.37233333333074</v>
      </c>
      <c r="JZ197" s="51">
        <f t="shared" si="1286"/>
        <v>96758.722666667076</v>
      </c>
      <c r="KA197" s="199">
        <f t="shared" si="1473"/>
        <v>89999.999999999447</v>
      </c>
      <c r="KB197" s="128">
        <f t="shared" si="1417"/>
        <v>10000</v>
      </c>
      <c r="KC197" s="204">
        <f t="shared" si="1287"/>
        <v>0</v>
      </c>
      <c r="KD197" s="468">
        <f t="shared" si="1418"/>
        <v>-930.37233333333074</v>
      </c>
      <c r="KE197" s="46">
        <f t="shared" si="1288"/>
        <v>-1124.4930833333331</v>
      </c>
      <c r="KF197" s="46">
        <f t="shared" si="1289"/>
        <v>-1124.4930833333331</v>
      </c>
      <c r="KG197" s="48"/>
      <c r="KI197" s="45">
        <v>136</v>
      </c>
      <c r="KJ197" s="46">
        <f t="shared" si="1290"/>
        <v>1124.4890404061762</v>
      </c>
      <c r="KK197" s="46">
        <f t="shared" si="1291"/>
        <v>0</v>
      </c>
      <c r="KL197" s="128">
        <f t="shared" si="1292"/>
        <v>1124.4890404061762</v>
      </c>
      <c r="KM197" s="46">
        <f t="shared" si="1293"/>
        <v>180.39130254338775</v>
      </c>
      <c r="KN197" s="46">
        <f t="shared" si="1294"/>
        <v>944.09773786278845</v>
      </c>
      <c r="KO197" s="51">
        <f t="shared" si="1295"/>
        <v>107290.68378816986</v>
      </c>
      <c r="KP197" s="199">
        <f t="shared" si="1474"/>
        <v>105025.65868721491</v>
      </c>
      <c r="KQ197" s="199">
        <f t="shared" si="1419"/>
        <v>10000</v>
      </c>
      <c r="KR197" s="128">
        <f t="shared" si="1296"/>
        <v>0</v>
      </c>
      <c r="KS197" s="408">
        <f t="shared" si="1297"/>
        <v>0</v>
      </c>
      <c r="KT197" s="45">
        <v>136</v>
      </c>
      <c r="KU197" s="46">
        <f t="shared" si="1420"/>
        <v>1124.49</v>
      </c>
      <c r="KV197" s="46">
        <f t="shared" si="1298"/>
        <v>0</v>
      </c>
      <c r="KW197" s="128">
        <f t="shared" si="1299"/>
        <v>1124.49</v>
      </c>
      <c r="KX197" s="46">
        <f t="shared" si="1300"/>
        <v>180.39106064111874</v>
      </c>
      <c r="KY197" s="46">
        <f t="shared" si="1301"/>
        <v>944.09893935888124</v>
      </c>
      <c r="KZ197" s="51">
        <f t="shared" si="1302"/>
        <v>107290.53744531235</v>
      </c>
      <c r="LA197" s="153">
        <f t="shared" si="1475"/>
        <v>105025.65868721491</v>
      </c>
      <c r="LB197" s="58">
        <f t="shared" si="995"/>
        <v>930.59633333333579</v>
      </c>
      <c r="LC197" s="52">
        <f t="shared" si="1303"/>
        <v>0</v>
      </c>
      <c r="LD197" s="51">
        <f t="shared" si="1304"/>
        <v>930.59633333333579</v>
      </c>
      <c r="LE197" s="51">
        <f t="shared" si="1305"/>
        <v>96782.01866666654</v>
      </c>
      <c r="LF197" s="51">
        <f t="shared" si="1476"/>
        <v>95163.87599999964</v>
      </c>
      <c r="LG197" s="128">
        <f t="shared" si="1306"/>
        <v>10000</v>
      </c>
      <c r="LH197" s="204">
        <f t="shared" si="1307"/>
        <v>0</v>
      </c>
      <c r="LI197" s="479">
        <f t="shared" si="1308"/>
        <v>-930.59633333333579</v>
      </c>
      <c r="LJ197" s="46">
        <f t="shared" si="1421"/>
        <v>-1124.49</v>
      </c>
      <c r="LK197" s="46">
        <f t="shared" si="1422"/>
        <v>-1124.49</v>
      </c>
      <c r="LL197" s="48"/>
      <c r="LN197" s="45">
        <v>136</v>
      </c>
      <c r="LO197" s="46">
        <f t="shared" si="1309"/>
        <v>1123.1238136873469</v>
      </c>
      <c r="LP197" s="46">
        <f t="shared" si="1445"/>
        <v>0</v>
      </c>
      <c r="LQ197" s="46">
        <f t="shared" si="1310"/>
        <v>1123.1238136873469</v>
      </c>
      <c r="LR197" s="46">
        <f t="shared" si="1311"/>
        <v>180.17229193747801</v>
      </c>
      <c r="LS197" s="46">
        <f t="shared" si="1312"/>
        <v>942.9515217498689</v>
      </c>
      <c r="LT197" s="51">
        <f t="shared" si="1313"/>
        <v>107160.42364073693</v>
      </c>
      <c r="LU197" s="199">
        <f t="shared" si="1423"/>
        <v>10000</v>
      </c>
      <c r="LV197" s="58">
        <f t="shared" si="1314"/>
        <v>933.33033333333128</v>
      </c>
      <c r="LW197" s="52">
        <f t="shared" si="1446"/>
        <v>0</v>
      </c>
      <c r="LX197" s="51">
        <f t="shared" si="1315"/>
        <v>933.33033333333128</v>
      </c>
      <c r="LY197" s="51">
        <f t="shared" si="1316"/>
        <v>97066.354666666288</v>
      </c>
      <c r="LZ197" s="46">
        <f t="shared" si="1424"/>
        <v>0</v>
      </c>
      <c r="MA197" s="199">
        <f t="shared" si="1425"/>
        <v>10000</v>
      </c>
      <c r="MB197" s="468">
        <f t="shared" si="1317"/>
        <v>-933.33033333333128</v>
      </c>
      <c r="MC197" s="46">
        <f t="shared" si="1318"/>
        <v>-1123.1238136873469</v>
      </c>
      <c r="MD197" s="46">
        <f t="shared" si="1319"/>
        <v>-1123.1238136873469</v>
      </c>
      <c r="ME197" s="48"/>
      <c r="MG197" s="45">
        <v>136</v>
      </c>
      <c r="MH197" s="46">
        <f t="shared" si="1320"/>
        <v>1076.608661999408</v>
      </c>
      <c r="MI197" s="46">
        <f t="shared" si="1447"/>
        <v>0</v>
      </c>
      <c r="MJ197" s="46">
        <f t="shared" si="1321"/>
        <v>1076.608661999408</v>
      </c>
      <c r="MK197" s="46">
        <f t="shared" si="1322"/>
        <v>172.71029942400824</v>
      </c>
      <c r="ML197" s="46">
        <f t="shared" si="1323"/>
        <v>903.8983625753998</v>
      </c>
      <c r="MM197" s="51">
        <f t="shared" si="1324"/>
        <v>102722.28129182954</v>
      </c>
      <c r="MN197" s="199">
        <f t="shared" si="1426"/>
        <v>10000</v>
      </c>
      <c r="MO197" s="58">
        <f t="shared" si="1325"/>
        <v>889.32945707741396</v>
      </c>
      <c r="MP197" s="52">
        <f t="shared" si="1448"/>
        <v>0</v>
      </c>
      <c r="MQ197" s="51">
        <f t="shared" si="1326"/>
        <v>889.32945707741396</v>
      </c>
      <c r="MR197" s="57">
        <f t="shared" si="1327"/>
        <v>92490.263837471575</v>
      </c>
      <c r="MS197" s="199">
        <f t="shared" si="1427"/>
        <v>10000</v>
      </c>
      <c r="MT197" s="468">
        <f t="shared" si="1428"/>
        <v>-889.32945707741396</v>
      </c>
      <c r="MU197" s="46">
        <f t="shared" si="1328"/>
        <v>-1076.608661999408</v>
      </c>
      <c r="MV197" s="46">
        <f t="shared" si="1329"/>
        <v>-1076.608661999408</v>
      </c>
      <c r="MW197" s="48"/>
      <c r="MY197" s="45">
        <v>136</v>
      </c>
      <c r="MZ197" s="46">
        <f t="shared" si="1330"/>
        <v>1076.608661999408</v>
      </c>
      <c r="NA197" s="46">
        <f t="shared" si="1449"/>
        <v>0</v>
      </c>
      <c r="NB197" s="128">
        <f t="shared" si="1331"/>
        <v>1076.608661999408</v>
      </c>
      <c r="NC197" s="46">
        <f t="shared" si="1332"/>
        <v>172.71029942400824</v>
      </c>
      <c r="ND197" s="46">
        <f t="shared" si="1333"/>
        <v>903.8983625753998</v>
      </c>
      <c r="NE197" s="51">
        <f t="shared" si="1334"/>
        <v>102722.28129182954</v>
      </c>
      <c r="NF197" s="153">
        <f t="shared" si="1429"/>
        <v>10000</v>
      </c>
      <c r="NG197" s="45">
        <v>136</v>
      </c>
      <c r="NH197" s="46">
        <f t="shared" si="1335"/>
        <v>1076.6099999999999</v>
      </c>
      <c r="NI197" s="46">
        <f t="shared" si="1450"/>
        <v>0</v>
      </c>
      <c r="NJ197" s="128">
        <f t="shared" si="1430"/>
        <v>1076.6099999999999</v>
      </c>
      <c r="NK197" s="46">
        <f t="shared" si="1431"/>
        <v>172.70994355788548</v>
      </c>
      <c r="NL197" s="46">
        <f t="shared" si="1336"/>
        <v>903.90005644211442</v>
      </c>
      <c r="NM197" s="51">
        <f t="shared" si="1337"/>
        <v>102722.06607828916</v>
      </c>
      <c r="NN197" s="58">
        <f t="shared" si="1338"/>
        <v>888.78037499999857</v>
      </c>
      <c r="NO197" s="52">
        <f t="shared" si="1451"/>
        <v>0</v>
      </c>
      <c r="NP197" s="51">
        <f t="shared" si="1339"/>
        <v>888.78037499999857</v>
      </c>
      <c r="NQ197" s="57">
        <f t="shared" si="1340"/>
        <v>92567.509000000136</v>
      </c>
      <c r="NR197" s="153">
        <f t="shared" si="1432"/>
        <v>10000</v>
      </c>
      <c r="NS197" s="469">
        <f t="shared" si="1341"/>
        <v>-888.78037499999857</v>
      </c>
      <c r="NT197" s="46">
        <f t="shared" si="1342"/>
        <v>-1076.6099999999999</v>
      </c>
      <c r="NU197" s="46">
        <f t="shared" si="1343"/>
        <v>-1076.6099999999999</v>
      </c>
      <c r="NV197" s="48"/>
      <c r="NX197" s="45">
        <v>136</v>
      </c>
      <c r="NY197" s="46">
        <f t="shared" si="1344"/>
        <v>1076.6456011701148</v>
      </c>
      <c r="NZ197" s="46">
        <f t="shared" si="1452"/>
        <v>0</v>
      </c>
      <c r="OA197" s="46">
        <f t="shared" si="1345"/>
        <v>1076.6456011701148</v>
      </c>
      <c r="OB197" s="46">
        <f t="shared" si="1346"/>
        <v>172.71622523108954</v>
      </c>
      <c r="OC197" s="46">
        <f t="shared" si="1347"/>
        <v>903.92937593902525</v>
      </c>
      <c r="OD197" s="51">
        <f t="shared" si="1348"/>
        <v>102725.80576271469</v>
      </c>
      <c r="OE197" s="57">
        <f t="shared" si="1477"/>
        <v>99924.394448818828</v>
      </c>
      <c r="OF197" s="153">
        <f t="shared" si="1433"/>
        <v>10000</v>
      </c>
      <c r="OG197" s="58">
        <f t="shared" si="1349"/>
        <v>889.48383333333379</v>
      </c>
      <c r="OH197" s="241">
        <f t="shared" si="1478"/>
        <v>0</v>
      </c>
      <c r="OI197" s="51">
        <f t="shared" si="1350"/>
        <v>889.48383333333379</v>
      </c>
      <c r="OJ197" s="51">
        <f t="shared" si="1351"/>
        <v>92506.31866666663</v>
      </c>
      <c r="OK197" s="153">
        <f t="shared" si="1479"/>
        <v>89999.999999999447</v>
      </c>
      <c r="OL197" s="153">
        <f t="shared" si="1434"/>
        <v>10000</v>
      </c>
      <c r="OM197" s="468">
        <f t="shared" si="1435"/>
        <v>-889.48383333333379</v>
      </c>
      <c r="ON197" s="46">
        <f t="shared" si="1436"/>
        <v>-1076.6456011701148</v>
      </c>
      <c r="OO197" s="46">
        <f t="shared" si="1352"/>
        <v>-1076.6456011701148</v>
      </c>
      <c r="OP197" s="48"/>
      <c r="OR197" s="45">
        <v>136</v>
      </c>
      <c r="OS197" s="46">
        <f t="shared" si="1353"/>
        <v>1076.765700416463</v>
      </c>
      <c r="OT197" s="128">
        <f t="shared" si="1453"/>
        <v>0</v>
      </c>
      <c r="OU197" s="128">
        <f t="shared" si="1354"/>
        <v>1076.765700416463</v>
      </c>
      <c r="OV197" s="46">
        <f t="shared" si="1355"/>
        <v>172.73549163450059</v>
      </c>
      <c r="OW197" s="46">
        <f t="shared" si="1356"/>
        <v>904.03020878196241</v>
      </c>
      <c r="OX197" s="51">
        <f t="shared" si="1357"/>
        <v>102737.2647719184</v>
      </c>
      <c r="OY197" s="51">
        <f t="shared" si="1480"/>
        <v>101487.94349712229</v>
      </c>
      <c r="OZ197" s="153">
        <f t="shared" si="1437"/>
        <v>10000</v>
      </c>
      <c r="PA197" s="45">
        <v>136</v>
      </c>
      <c r="PB197" s="46">
        <f t="shared" si="1358"/>
        <v>1076.765700416463</v>
      </c>
      <c r="PC197" s="46">
        <f t="shared" si="1481"/>
        <v>0</v>
      </c>
      <c r="PD197" s="128">
        <f t="shared" si="1359"/>
        <v>1076.765700416463</v>
      </c>
      <c r="PE197" s="46">
        <f t="shared" si="1360"/>
        <v>172.73549163450059</v>
      </c>
      <c r="PF197" s="46">
        <f t="shared" si="1361"/>
        <v>904.03020878196241</v>
      </c>
      <c r="PG197" s="51">
        <f t="shared" si="1362"/>
        <v>102737.2647719184</v>
      </c>
      <c r="PH197" s="57">
        <f t="shared" si="1482"/>
        <v>101487.58857813163</v>
      </c>
      <c r="PI197" s="688">
        <f t="shared" si="1363"/>
        <v>889.6533333333341</v>
      </c>
      <c r="PJ197" s="52">
        <f t="shared" si="1483"/>
        <v>0</v>
      </c>
      <c r="PK197" s="51">
        <f t="shared" si="1364"/>
        <v>889.6533333333341</v>
      </c>
      <c r="PL197" s="57">
        <f t="shared" si="1365"/>
        <v>92523.946666666932</v>
      </c>
      <c r="PM197" s="57">
        <f t="shared" si="1484"/>
        <v>91697.724000000104</v>
      </c>
      <c r="PN197" s="153">
        <f t="shared" si="1438"/>
        <v>10000</v>
      </c>
      <c r="PO197" s="469">
        <f t="shared" si="1366"/>
        <v>-889.6533333333341</v>
      </c>
      <c r="PP197" s="46">
        <f t="shared" si="1367"/>
        <v>-1076.765700416463</v>
      </c>
      <c r="PQ197" s="46">
        <f t="shared" si="1368"/>
        <v>-1076.765700416463</v>
      </c>
      <c r="PR197" s="48"/>
    </row>
    <row r="198" spans="2:434" hidden="1" x14ac:dyDescent="0.3">
      <c r="B198" s="45">
        <v>137</v>
      </c>
      <c r="C198" s="46">
        <f t="shared" si="1104"/>
        <v>1111.77</v>
      </c>
      <c r="D198" s="46">
        <f t="shared" si="1136"/>
        <v>100</v>
      </c>
      <c r="E198" s="46">
        <f t="shared" si="1137"/>
        <v>1011.77</v>
      </c>
      <c r="F198" s="46">
        <f t="shared" si="1138"/>
        <v>160.89169231616921</v>
      </c>
      <c r="G198" s="46">
        <f t="shared" si="1139"/>
        <v>850.87830768383083</v>
      </c>
      <c r="H198" s="51">
        <f t="shared" si="1140"/>
        <v>95684.137082017696</v>
      </c>
      <c r="I198" s="58">
        <f t="shared" si="1141"/>
        <v>933.33333333333337</v>
      </c>
      <c r="J198" s="52">
        <f t="shared" si="1142"/>
        <v>100</v>
      </c>
      <c r="K198" s="51">
        <f t="shared" si="1143"/>
        <v>833.33333333333337</v>
      </c>
      <c r="L198" s="57">
        <f t="shared" si="1144"/>
        <v>85833.333333332805</v>
      </c>
      <c r="M198" s="468">
        <f t="shared" si="1369"/>
        <v>-933.33333333333337</v>
      </c>
      <c r="N198" s="46">
        <f t="shared" si="1370"/>
        <v>-1111.77</v>
      </c>
      <c r="O198" s="47"/>
      <c r="P198" s="46">
        <f t="shared" si="1371"/>
        <v>-1011.77</v>
      </c>
      <c r="Q198" s="48"/>
      <c r="R198" s="29"/>
      <c r="S198" s="29"/>
      <c r="T198" s="45">
        <v>137</v>
      </c>
      <c r="U198" s="46">
        <f t="shared" si="1145"/>
        <v>1101.93</v>
      </c>
      <c r="V198" s="46">
        <f t="shared" si="1146"/>
        <v>90.16</v>
      </c>
      <c r="W198" s="46">
        <f t="shared" si="1372"/>
        <v>1011.77</v>
      </c>
      <c r="X198" s="46">
        <f t="shared" si="1147"/>
        <v>160.89169231616921</v>
      </c>
      <c r="Y198" s="46">
        <f t="shared" si="1148"/>
        <v>850.87830768383083</v>
      </c>
      <c r="Z198" s="51">
        <f t="shared" si="1149"/>
        <v>95684.137082017696</v>
      </c>
      <c r="AA198" s="58">
        <f t="shared" si="1150"/>
        <v>914.29333333333341</v>
      </c>
      <c r="AB198" s="52">
        <f t="shared" si="1151"/>
        <v>80.959999999999994</v>
      </c>
      <c r="AC198" s="51">
        <f t="shared" si="1152"/>
        <v>833.33333333333337</v>
      </c>
      <c r="AD198" s="57">
        <f t="shared" si="1153"/>
        <v>85833.333333332805</v>
      </c>
      <c r="AE198" s="468">
        <f t="shared" si="1373"/>
        <v>-914.29333333333341</v>
      </c>
      <c r="AF198" s="46">
        <f t="shared" si="1154"/>
        <v>-1101.93</v>
      </c>
      <c r="AG198" s="47"/>
      <c r="AH198" s="46">
        <f t="shared" si="1374"/>
        <v>-1011.77</v>
      </c>
      <c r="AI198" s="48"/>
      <c r="AJ198" s="29"/>
      <c r="AK198" s="45">
        <v>137</v>
      </c>
      <c r="AL198" s="46">
        <f t="shared" si="1155"/>
        <v>1117.72</v>
      </c>
      <c r="AM198" s="46"/>
      <c r="AN198" s="46"/>
      <c r="AO198" s="46">
        <f t="shared" si="1156"/>
        <v>92.12</v>
      </c>
      <c r="AP198" s="128">
        <f t="shared" si="1157"/>
        <v>1025.5999999999999</v>
      </c>
      <c r="AQ198" s="128"/>
      <c r="AR198" s="128"/>
      <c r="AS198" s="46">
        <f t="shared" si="1158"/>
        <v>169.80931109285208</v>
      </c>
      <c r="AT198" s="46">
        <f t="shared" si="1159"/>
        <v>855.7906889071478</v>
      </c>
      <c r="AU198" s="51"/>
      <c r="AV198" s="51"/>
      <c r="AW198" s="51">
        <f t="shared" si="1160"/>
        <v>101029.7959668041</v>
      </c>
      <c r="AX198" s="58">
        <f t="shared" si="1161"/>
        <v>927.38215694565588</v>
      </c>
      <c r="AY198" s="52"/>
      <c r="AZ198" s="52"/>
      <c r="BA198" s="52">
        <f t="shared" si="1162"/>
        <v>83.18</v>
      </c>
      <c r="BB198" s="51">
        <f t="shared" si="1163"/>
        <v>844.20215694565582</v>
      </c>
      <c r="BC198" s="51"/>
      <c r="BD198" s="51"/>
      <c r="BE198" s="57">
        <f t="shared" si="1164"/>
        <v>91169.144498445108</v>
      </c>
      <c r="BF198" s="468">
        <f t="shared" si="1165"/>
        <v>-927.38215694565588</v>
      </c>
      <c r="BG198" s="46">
        <f t="shared" si="1166"/>
        <v>-1117.72</v>
      </c>
      <c r="BH198" s="46">
        <f t="shared" si="1167"/>
        <v>-1025.5999999999999</v>
      </c>
      <c r="BI198" s="48"/>
      <c r="BK198" s="45">
        <v>137</v>
      </c>
      <c r="BL198" s="46">
        <f t="shared" si="1375"/>
        <v>1101.29</v>
      </c>
      <c r="BM198" s="46">
        <f t="shared" si="1376"/>
        <v>89.52</v>
      </c>
      <c r="BN198" s="46">
        <f t="shared" si="1377"/>
        <v>1011.77</v>
      </c>
      <c r="BO198" s="46">
        <f t="shared" si="1168"/>
        <v>160.89169231616921</v>
      </c>
      <c r="BP198" s="46">
        <f t="shared" si="1169"/>
        <v>850.87830768383083</v>
      </c>
      <c r="BQ198" s="51">
        <f t="shared" si="1170"/>
        <v>95684.137082017696</v>
      </c>
      <c r="BR198" s="57">
        <f t="shared" si="1454"/>
        <v>99924.394448818828</v>
      </c>
      <c r="BS198" s="58">
        <f t="shared" si="1171"/>
        <v>913.95333333333338</v>
      </c>
      <c r="BT198" s="52">
        <f t="shared" si="1378"/>
        <v>80.62</v>
      </c>
      <c r="BU198" s="51">
        <f t="shared" si="1172"/>
        <v>833.33333333333337</v>
      </c>
      <c r="BV198" s="51">
        <f t="shared" si="1173"/>
        <v>85833.333333332805</v>
      </c>
      <c r="BW198" s="153">
        <f t="shared" si="1455"/>
        <v>89999.999999999447</v>
      </c>
      <c r="BX198" s="468">
        <f t="shared" si="1379"/>
        <v>-913.95333333333338</v>
      </c>
      <c r="BY198" s="46">
        <f t="shared" si="1380"/>
        <v>-1101.29</v>
      </c>
      <c r="BZ198" s="46">
        <f t="shared" si="1174"/>
        <v>-1011.77</v>
      </c>
      <c r="CA198" s="48"/>
      <c r="CB198" s="29"/>
      <c r="CC198" s="45">
        <v>137</v>
      </c>
      <c r="CD198" s="128">
        <f t="shared" si="1175"/>
        <v>1117.6300000000001</v>
      </c>
      <c r="CE198" s="46">
        <f t="shared" si="1381"/>
        <v>91.54</v>
      </c>
      <c r="CF198" s="128">
        <f t="shared" si="1176"/>
        <v>1026.0899999999999</v>
      </c>
      <c r="CG198" s="46">
        <f t="shared" si="1382"/>
        <v>169.35491635459005</v>
      </c>
      <c r="CH198" s="46">
        <f t="shared" si="1177"/>
        <v>856.73508364540987</v>
      </c>
      <c r="CI198" s="51">
        <f t="shared" si="1178"/>
        <v>100756.21472910861</v>
      </c>
      <c r="CJ198" s="199">
        <f t="shared" si="1456"/>
        <v>105025.65868721491</v>
      </c>
      <c r="CK198" s="153">
        <f t="shared" si="1383"/>
        <v>10000</v>
      </c>
      <c r="CL198" s="45">
        <v>137</v>
      </c>
      <c r="CM198" s="46">
        <f t="shared" si="1384"/>
        <v>1117.6300000000001</v>
      </c>
      <c r="CN198" s="128">
        <f t="shared" si="1179"/>
        <v>91.54</v>
      </c>
      <c r="CO198" s="128">
        <f t="shared" si="1180"/>
        <v>1026.0899999999999</v>
      </c>
      <c r="CP198" s="46">
        <f t="shared" si="1181"/>
        <v>169.35491635459005</v>
      </c>
      <c r="CQ198" s="46">
        <f t="shared" si="1182"/>
        <v>856.73508364540987</v>
      </c>
      <c r="CR198" s="51">
        <f t="shared" si="1183"/>
        <v>100756.21472910861</v>
      </c>
      <c r="CS198" s="153">
        <f t="shared" si="1457"/>
        <v>105025.65868721491</v>
      </c>
      <c r="CT198" s="58">
        <f t="shared" si="1184"/>
        <v>927.86033333333398</v>
      </c>
      <c r="CU198" s="52">
        <f t="shared" si="1385"/>
        <v>82.94</v>
      </c>
      <c r="CV198" s="51">
        <f t="shared" si="1386"/>
        <v>844.92033333333393</v>
      </c>
      <c r="CW198" s="51">
        <f t="shared" si="1185"/>
        <v>90939.274333333</v>
      </c>
      <c r="CX198" s="57">
        <f t="shared" si="1458"/>
        <v>95163.87599999964</v>
      </c>
      <c r="CY198" s="153">
        <f t="shared" si="1387"/>
        <v>10000</v>
      </c>
      <c r="CZ198" s="479">
        <f t="shared" si="1186"/>
        <v>-927.86033333333398</v>
      </c>
      <c r="DA198" s="46">
        <f t="shared" si="1388"/>
        <v>-1117.6300000000001</v>
      </c>
      <c r="DB198" s="46">
        <f t="shared" si="1389"/>
        <v>-1026.0899999999999</v>
      </c>
      <c r="DC198" s="48"/>
      <c r="DE198" s="45">
        <v>137</v>
      </c>
      <c r="DF198" s="46">
        <f t="shared" si="1187"/>
        <v>1121.76</v>
      </c>
      <c r="DG198" s="46">
        <f t="shared" si="1459"/>
        <v>109.99</v>
      </c>
      <c r="DH198" s="46">
        <f t="shared" si="1188"/>
        <v>1011.77</v>
      </c>
      <c r="DI198" s="46">
        <f t="shared" si="1189"/>
        <v>160.89169231616921</v>
      </c>
      <c r="DJ198" s="46">
        <f t="shared" si="1190"/>
        <v>850.87830768383083</v>
      </c>
      <c r="DK198" s="51">
        <f t="shared" si="1191"/>
        <v>95684.137082017696</v>
      </c>
      <c r="DL198" s="58">
        <f t="shared" si="1192"/>
        <v>943.32333333333338</v>
      </c>
      <c r="DM198" s="52">
        <f t="shared" si="1460"/>
        <v>109.99</v>
      </c>
      <c r="DN198" s="51">
        <f t="shared" si="1193"/>
        <v>833.33333333333337</v>
      </c>
      <c r="DO198" s="57">
        <f t="shared" si="1194"/>
        <v>85833.333333332805</v>
      </c>
      <c r="DP198" s="468">
        <f t="shared" si="1390"/>
        <v>-943.32333333333338</v>
      </c>
      <c r="DQ198" s="46">
        <f t="shared" si="1391"/>
        <v>-1121.76</v>
      </c>
      <c r="DR198" s="47"/>
      <c r="DS198" s="46">
        <f t="shared" si="1392"/>
        <v>-1011.77</v>
      </c>
      <c r="DT198" s="48"/>
      <c r="DU198" s="29"/>
      <c r="DV198" s="45">
        <v>137</v>
      </c>
      <c r="DW198" s="46">
        <f t="shared" si="1393"/>
        <v>1064.8599999999999</v>
      </c>
      <c r="DX198" s="46">
        <f t="shared" si="1461"/>
        <v>53.09</v>
      </c>
      <c r="DY198" s="46">
        <f t="shared" si="1394"/>
        <v>1011.77</v>
      </c>
      <c r="DZ198" s="46">
        <f t="shared" si="1195"/>
        <v>160.89169231616921</v>
      </c>
      <c r="EA198" s="46">
        <f t="shared" si="1196"/>
        <v>850.87830768383083</v>
      </c>
      <c r="EB198" s="51">
        <f t="shared" si="1197"/>
        <v>95684.137082017696</v>
      </c>
      <c r="EC198" s="58">
        <f t="shared" si="1198"/>
        <v>880.99333333333334</v>
      </c>
      <c r="ED198" s="52">
        <f t="shared" si="1462"/>
        <v>47.66</v>
      </c>
      <c r="EE198" s="51">
        <f t="shared" si="1199"/>
        <v>833.33333333333337</v>
      </c>
      <c r="EF198" s="57">
        <f t="shared" si="1200"/>
        <v>85833.333333332805</v>
      </c>
      <c r="EG198" s="468">
        <f t="shared" si="1395"/>
        <v>-880.99333333333334</v>
      </c>
      <c r="EH198" s="46">
        <f t="shared" si="1396"/>
        <v>-1064.8599999999999</v>
      </c>
      <c r="EI198" s="47"/>
      <c r="EJ198" s="46">
        <f t="shared" si="1397"/>
        <v>-1011.77</v>
      </c>
      <c r="EK198" s="48"/>
      <c r="EL198" s="29"/>
      <c r="EM198" s="45">
        <v>137</v>
      </c>
      <c r="EN198" s="46">
        <f t="shared" si="1439"/>
        <v>1058.0868689014749</v>
      </c>
      <c r="EO198" s="46">
        <f t="shared" si="1463"/>
        <v>54</v>
      </c>
      <c r="EP198" s="128">
        <f t="shared" si="1201"/>
        <v>1004.0868689014749</v>
      </c>
      <c r="EQ198" s="46">
        <f t="shared" si="1202"/>
        <v>163.67844388092323</v>
      </c>
      <c r="ER198" s="46">
        <f t="shared" si="1203"/>
        <v>840.4084250205517</v>
      </c>
      <c r="ES198" s="51">
        <f t="shared" si="1204"/>
        <v>97366.657903533385</v>
      </c>
      <c r="ET198" s="153">
        <f t="shared" si="1398"/>
        <v>10000</v>
      </c>
      <c r="EU198" s="45">
        <v>137</v>
      </c>
      <c r="EV198" s="46">
        <f t="shared" si="1205"/>
        <v>1058.0899999999999</v>
      </c>
      <c r="EW198" s="46">
        <f t="shared" si="1464"/>
        <v>54</v>
      </c>
      <c r="EX198" s="128">
        <f t="shared" si="1206"/>
        <v>1004.09</v>
      </c>
      <c r="EY198" s="46">
        <f t="shared" si="1207"/>
        <v>163.67761268087969</v>
      </c>
      <c r="EZ198" s="46">
        <f t="shared" si="1208"/>
        <v>840.4123873191204</v>
      </c>
      <c r="FA198" s="51">
        <f t="shared" si="1209"/>
        <v>97366.155221208683</v>
      </c>
      <c r="FB198" s="58">
        <f t="shared" si="1210"/>
        <v>874.86920833333363</v>
      </c>
      <c r="FC198" s="52">
        <f t="shared" si="1465"/>
        <v>48.629999999999995</v>
      </c>
      <c r="FD198" s="51">
        <f t="shared" si="1399"/>
        <v>826.23920833333364</v>
      </c>
      <c r="FE198" s="57">
        <f t="shared" si="1211"/>
        <v>87609.618458333163</v>
      </c>
      <c r="FF198" s="153">
        <f t="shared" si="1400"/>
        <v>10000</v>
      </c>
      <c r="FG198" s="469">
        <f t="shared" si="1212"/>
        <v>-874.86920833333363</v>
      </c>
      <c r="FH198" s="46">
        <f t="shared" si="1213"/>
        <v>-1058.0899999999999</v>
      </c>
      <c r="FI198" s="46">
        <f t="shared" si="1214"/>
        <v>-1004.09</v>
      </c>
      <c r="FJ198" s="48"/>
      <c r="FL198" s="45">
        <v>137</v>
      </c>
      <c r="FM198" s="46">
        <f t="shared" si="1401"/>
        <v>1066.72</v>
      </c>
      <c r="FN198" s="46">
        <f t="shared" si="1440"/>
        <v>54.95</v>
      </c>
      <c r="FO198" s="46">
        <f t="shared" si="1402"/>
        <v>1011.77</v>
      </c>
      <c r="FP198" s="46">
        <f t="shared" si="1215"/>
        <v>160.89169231616921</v>
      </c>
      <c r="FQ198" s="46">
        <f t="shared" si="1216"/>
        <v>850.87830768383083</v>
      </c>
      <c r="FR198" s="51">
        <f t="shared" si="1217"/>
        <v>95684.137082017696</v>
      </c>
      <c r="FS198" s="57">
        <f t="shared" si="1466"/>
        <v>99924.394448818828</v>
      </c>
      <c r="FT198" s="58">
        <f t="shared" si="1218"/>
        <v>882.81333333333339</v>
      </c>
      <c r="FU198" s="241">
        <f t="shared" si="1441"/>
        <v>49.48</v>
      </c>
      <c r="FV198" s="51">
        <f t="shared" si="1219"/>
        <v>833.33333333333337</v>
      </c>
      <c r="FW198" s="51">
        <f t="shared" si="1220"/>
        <v>85833.333333332805</v>
      </c>
      <c r="FX198" s="153">
        <f t="shared" si="1467"/>
        <v>89999.999999999447</v>
      </c>
      <c r="FY198" s="468">
        <f t="shared" si="1403"/>
        <v>-882.81333333333339</v>
      </c>
      <c r="FZ198" s="46">
        <f t="shared" si="1404"/>
        <v>-1066.72</v>
      </c>
      <c r="GA198" s="46">
        <f t="shared" si="1221"/>
        <v>-1011.77</v>
      </c>
      <c r="GB198" s="48"/>
      <c r="GD198" s="45">
        <v>137</v>
      </c>
      <c r="GE198" s="46">
        <f t="shared" si="1442"/>
        <v>1060.0875939185617</v>
      </c>
      <c r="GF198" s="128">
        <f t="shared" si="1468"/>
        <v>55.81</v>
      </c>
      <c r="GG198" s="128">
        <f t="shared" si="1042"/>
        <v>1004.2775939185617</v>
      </c>
      <c r="GH198" s="46">
        <f t="shared" si="1222"/>
        <v>163.56509803019119</v>
      </c>
      <c r="GI198" s="46">
        <f t="shared" si="1223"/>
        <v>840.71249588837054</v>
      </c>
      <c r="GJ198" s="51">
        <f t="shared" si="1224"/>
        <v>97298.346322226353</v>
      </c>
      <c r="GK198" s="51">
        <f t="shared" si="1469"/>
        <v>101487.94349712229</v>
      </c>
      <c r="GL198" s="153">
        <f t="shared" si="1405"/>
        <v>10000</v>
      </c>
      <c r="GM198" s="45">
        <v>137</v>
      </c>
      <c r="GN198" s="46">
        <f t="shared" si="1225"/>
        <v>1060.0899999999999</v>
      </c>
      <c r="GO198" s="46">
        <f t="shared" si="1443"/>
        <v>55.81</v>
      </c>
      <c r="GP198" s="128">
        <f t="shared" si="1406"/>
        <v>1004.28</v>
      </c>
      <c r="GQ198" s="46">
        <f t="shared" si="1226"/>
        <v>163.56448646443707</v>
      </c>
      <c r="GR198" s="46">
        <f t="shared" si="1227"/>
        <v>840.71551353556288</v>
      </c>
      <c r="GS198" s="51">
        <f t="shared" si="1228"/>
        <v>97297.976365126684</v>
      </c>
      <c r="GT198" s="57">
        <f t="shared" si="1470"/>
        <v>101487.58857813163</v>
      </c>
      <c r="GU198" s="58">
        <f t="shared" si="1229"/>
        <v>876.92633333333197</v>
      </c>
      <c r="GV198" s="52">
        <f t="shared" si="1444"/>
        <v>50.43</v>
      </c>
      <c r="GW198" s="51">
        <f t="shared" si="1407"/>
        <v>826.49633333333202</v>
      </c>
      <c r="GX198" s="57">
        <f t="shared" si="1230"/>
        <v>87565.242333333459</v>
      </c>
      <c r="GY198" s="57">
        <f t="shared" si="1471"/>
        <v>91697.724000000104</v>
      </c>
      <c r="GZ198" s="153">
        <f t="shared" si="1408"/>
        <v>10000</v>
      </c>
      <c r="HA198" s="469">
        <f t="shared" si="1231"/>
        <v>-876.92633333333197</v>
      </c>
      <c r="HB198" s="46">
        <f t="shared" si="1232"/>
        <v>-1060.0899999999999</v>
      </c>
      <c r="HC198" s="46">
        <f t="shared" si="1233"/>
        <v>-1004.28</v>
      </c>
      <c r="HD198" s="48"/>
      <c r="HF198" s="45">
        <v>137</v>
      </c>
      <c r="HG198" s="46">
        <f t="shared" si="1234"/>
        <v>1123.8775326810628</v>
      </c>
      <c r="HH198" s="46">
        <f t="shared" si="1235"/>
        <v>0</v>
      </c>
      <c r="HI198" s="46">
        <f t="shared" si="1236"/>
        <v>1123.8775326810628</v>
      </c>
      <c r="HJ198" s="46">
        <f t="shared" si="1237"/>
        <v>178.7205635073102</v>
      </c>
      <c r="HK198" s="46">
        <f t="shared" si="1238"/>
        <v>945.1569691737526</v>
      </c>
      <c r="HL198" s="51">
        <f t="shared" si="1239"/>
        <v>106287.18113521238</v>
      </c>
      <c r="HM198" s="153">
        <f t="shared" si="1409"/>
        <v>10000</v>
      </c>
      <c r="HN198" s="58">
        <f t="shared" si="1240"/>
        <v>933.33333333333724</v>
      </c>
      <c r="HO198" s="52">
        <f t="shared" si="1241"/>
        <v>0</v>
      </c>
      <c r="HP198" s="51">
        <f t="shared" si="1242"/>
        <v>933.33333333333724</v>
      </c>
      <c r="HQ198" s="57">
        <f t="shared" si="1243"/>
        <v>96133.333333332004</v>
      </c>
      <c r="HR198" s="153">
        <f t="shared" si="1410"/>
        <v>10000</v>
      </c>
      <c r="HS198" s="468">
        <f t="shared" si="1244"/>
        <v>-933.33333333333724</v>
      </c>
      <c r="HT198" s="46">
        <f t="shared" si="1245"/>
        <v>-1123.8775326810628</v>
      </c>
      <c r="HU198" s="46">
        <f t="shared" si="1246"/>
        <v>-1123.8775326810628</v>
      </c>
      <c r="HV198" s="48"/>
      <c r="HW198" s="29"/>
      <c r="HX198" s="45">
        <v>137</v>
      </c>
      <c r="HY198" s="128">
        <f t="shared" si="1247"/>
        <v>1124.3399999999999</v>
      </c>
      <c r="HZ198" s="46">
        <f t="shared" si="1248"/>
        <v>0</v>
      </c>
      <c r="IA198" s="46">
        <f t="shared" si="1249"/>
        <v>1124.3399999999999</v>
      </c>
      <c r="IB198" s="46">
        <f t="shared" si="1250"/>
        <v>178.8005585098621</v>
      </c>
      <c r="IC198" s="46">
        <f t="shared" si="1251"/>
        <v>945.53944149013785</v>
      </c>
      <c r="ID198" s="51">
        <f t="shared" si="1252"/>
        <v>106334.79566442712</v>
      </c>
      <c r="IE198" s="153">
        <f t="shared" si="1411"/>
        <v>10000</v>
      </c>
      <c r="IF198" s="58">
        <f t="shared" si="1253"/>
        <v>930.14625019664186</v>
      </c>
      <c r="IG198" s="52">
        <f t="shared" si="1254"/>
        <v>0</v>
      </c>
      <c r="IH198" s="51">
        <f t="shared" si="1255"/>
        <v>930.14625019664186</v>
      </c>
      <c r="II198" s="57">
        <f t="shared" si="1412"/>
        <v>95805.063723060011</v>
      </c>
      <c r="IJ198" s="153">
        <f t="shared" si="1413"/>
        <v>10000</v>
      </c>
      <c r="IK198" s="468">
        <f t="shared" si="1256"/>
        <v>-930.14625019664186</v>
      </c>
      <c r="IL198" s="46">
        <f t="shared" si="1257"/>
        <v>-1124.3399999999999</v>
      </c>
      <c r="IM198" s="46">
        <f t="shared" si="1258"/>
        <v>-1124.3399999999999</v>
      </c>
      <c r="IN198" s="48"/>
      <c r="IO198" s="53">
        <f t="shared" si="1259"/>
        <v>0</v>
      </c>
      <c r="IQ198" s="45">
        <v>137</v>
      </c>
      <c r="IR198" s="128">
        <f t="shared" si="1260"/>
        <v>1126.4568749999989</v>
      </c>
      <c r="IS198" s="128">
        <f t="shared" si="1261"/>
        <v>0</v>
      </c>
      <c r="IT198" s="128">
        <f t="shared" si="1262"/>
        <v>1126.4568749999989</v>
      </c>
      <c r="IU198" s="46">
        <f t="shared" si="1485"/>
        <v>179.13</v>
      </c>
      <c r="IV198" s="46">
        <f t="shared" si="1263"/>
        <v>947.32687499999895</v>
      </c>
      <c r="IW198" s="51">
        <f t="shared" si="1264"/>
        <v>106531.11812500021</v>
      </c>
      <c r="IX198" s="199">
        <f t="shared" si="1414"/>
        <v>10000</v>
      </c>
      <c r="IY198" s="128">
        <f t="shared" si="1265"/>
        <v>0</v>
      </c>
      <c r="IZ198" s="408">
        <f t="shared" si="1266"/>
        <v>0</v>
      </c>
      <c r="JA198" s="58">
        <f t="shared" si="1267"/>
        <v>931.95916666666494</v>
      </c>
      <c r="JB198" s="52">
        <f t="shared" si="1268"/>
        <v>0</v>
      </c>
      <c r="JC198" s="51">
        <f t="shared" si="1269"/>
        <v>931.95916666666494</v>
      </c>
      <c r="JD198" s="57">
        <f t="shared" si="1270"/>
        <v>95991.794166666747</v>
      </c>
      <c r="JE198" s="280">
        <f t="shared" si="1271"/>
        <v>10000</v>
      </c>
      <c r="JF198" s="280">
        <f t="shared" si="1272"/>
        <v>0</v>
      </c>
      <c r="JG198" s="468">
        <f t="shared" si="1273"/>
        <v>-931.95916666666494</v>
      </c>
      <c r="JH198" s="46">
        <f t="shared" si="1274"/>
        <v>-1126.4568749999989</v>
      </c>
      <c r="JI198" s="46">
        <f t="shared" si="1275"/>
        <v>-1126.4568749999989</v>
      </c>
      <c r="JJ198" s="48"/>
      <c r="JL198" s="45">
        <v>137</v>
      </c>
      <c r="JM198" s="46">
        <f t="shared" si="1276"/>
        <v>1124.4930833333331</v>
      </c>
      <c r="JN198" s="46">
        <f t="shared" si="1277"/>
        <v>0</v>
      </c>
      <c r="JO198" s="128">
        <f t="shared" si="1278"/>
        <v>1124.4930833333331</v>
      </c>
      <c r="JP198" s="46">
        <f t="shared" si="1415"/>
        <v>178.82</v>
      </c>
      <c r="JQ198" s="46">
        <f t="shared" si="1279"/>
        <v>945.67308333333312</v>
      </c>
      <c r="JR198" s="51">
        <f t="shared" si="1280"/>
        <v>106345.39758333332</v>
      </c>
      <c r="JS198" s="51">
        <f t="shared" si="1472"/>
        <v>99924.394448818828</v>
      </c>
      <c r="JT198" s="199">
        <f t="shared" si="1416"/>
        <v>10000</v>
      </c>
      <c r="JU198" s="128">
        <f t="shared" si="1281"/>
        <v>0</v>
      </c>
      <c r="JV198" s="408">
        <f t="shared" si="1282"/>
        <v>0</v>
      </c>
      <c r="JW198" s="58">
        <f t="shared" si="1283"/>
        <v>930.37233333333074</v>
      </c>
      <c r="JX198" s="52">
        <f t="shared" si="1284"/>
        <v>0</v>
      </c>
      <c r="JY198" s="51">
        <f t="shared" si="1285"/>
        <v>930.37233333333074</v>
      </c>
      <c r="JZ198" s="51">
        <f t="shared" si="1286"/>
        <v>95828.350333333743</v>
      </c>
      <c r="KA198" s="199">
        <f t="shared" si="1473"/>
        <v>89999.999999999447</v>
      </c>
      <c r="KB198" s="128">
        <f t="shared" si="1417"/>
        <v>10000</v>
      </c>
      <c r="KC198" s="204">
        <f t="shared" si="1287"/>
        <v>0</v>
      </c>
      <c r="KD198" s="468">
        <f t="shared" si="1418"/>
        <v>-930.37233333333074</v>
      </c>
      <c r="KE198" s="46">
        <f t="shared" si="1288"/>
        <v>-1124.4930833333331</v>
      </c>
      <c r="KF198" s="46">
        <f t="shared" si="1289"/>
        <v>-1124.4930833333331</v>
      </c>
      <c r="KG198" s="48"/>
      <c r="KI198" s="45">
        <v>137</v>
      </c>
      <c r="KJ198" s="46">
        <f t="shared" si="1290"/>
        <v>1124.4890404061762</v>
      </c>
      <c r="KK198" s="46">
        <f t="shared" si="1291"/>
        <v>0</v>
      </c>
      <c r="KL198" s="128">
        <f t="shared" si="1292"/>
        <v>1124.4890404061762</v>
      </c>
      <c r="KM198" s="46">
        <f t="shared" si="1293"/>
        <v>178.81780631361644</v>
      </c>
      <c r="KN198" s="46">
        <f t="shared" si="1294"/>
        <v>945.67123409255976</v>
      </c>
      <c r="KO198" s="51">
        <f t="shared" si="1295"/>
        <v>106345.0125540773</v>
      </c>
      <c r="KP198" s="199">
        <f t="shared" si="1474"/>
        <v>105025.65868721491</v>
      </c>
      <c r="KQ198" s="199">
        <f t="shared" si="1419"/>
        <v>10000</v>
      </c>
      <c r="KR198" s="128">
        <f t="shared" si="1296"/>
        <v>0</v>
      </c>
      <c r="KS198" s="408">
        <f t="shared" si="1297"/>
        <v>0</v>
      </c>
      <c r="KT198" s="45">
        <v>137</v>
      </c>
      <c r="KU198" s="46">
        <f t="shared" si="1420"/>
        <v>1124.49</v>
      </c>
      <c r="KV198" s="46">
        <f t="shared" si="1298"/>
        <v>0</v>
      </c>
      <c r="KW198" s="128">
        <f t="shared" si="1299"/>
        <v>1124.49</v>
      </c>
      <c r="KX198" s="46">
        <f t="shared" si="1300"/>
        <v>178.81756240885395</v>
      </c>
      <c r="KY198" s="46">
        <f t="shared" si="1301"/>
        <v>945.67243759114604</v>
      </c>
      <c r="KZ198" s="51">
        <f t="shared" si="1302"/>
        <v>106344.86500772121</v>
      </c>
      <c r="LA198" s="153">
        <f t="shared" si="1475"/>
        <v>105025.65868721491</v>
      </c>
      <c r="LB198" s="58">
        <f t="shared" si="995"/>
        <v>930.59633333333579</v>
      </c>
      <c r="LC198" s="52">
        <f t="shared" si="1303"/>
        <v>0</v>
      </c>
      <c r="LD198" s="51">
        <f t="shared" si="1304"/>
        <v>930.59633333333579</v>
      </c>
      <c r="LE198" s="51">
        <f t="shared" si="1305"/>
        <v>95851.422333333205</v>
      </c>
      <c r="LF198" s="51">
        <f t="shared" si="1476"/>
        <v>95163.87599999964</v>
      </c>
      <c r="LG198" s="128">
        <f t="shared" si="1306"/>
        <v>10000</v>
      </c>
      <c r="LH198" s="204">
        <f t="shared" si="1307"/>
        <v>0</v>
      </c>
      <c r="LI198" s="479">
        <f t="shared" si="1308"/>
        <v>-930.59633333333579</v>
      </c>
      <c r="LJ198" s="46">
        <f t="shared" si="1421"/>
        <v>-1124.49</v>
      </c>
      <c r="LK198" s="46">
        <f t="shared" si="1422"/>
        <v>-1124.49</v>
      </c>
      <c r="LL198" s="48"/>
      <c r="LN198" s="45">
        <v>137</v>
      </c>
      <c r="LO198" s="46">
        <f t="shared" si="1309"/>
        <v>1123.1238136873469</v>
      </c>
      <c r="LP198" s="46">
        <f t="shared" si="1445"/>
        <v>0</v>
      </c>
      <c r="LQ198" s="46">
        <f t="shared" si="1310"/>
        <v>1123.1238136873469</v>
      </c>
      <c r="LR198" s="46">
        <f t="shared" si="1311"/>
        <v>178.60070606789489</v>
      </c>
      <c r="LS198" s="46">
        <f t="shared" si="1312"/>
        <v>944.52310761945205</v>
      </c>
      <c r="LT198" s="51">
        <f t="shared" si="1313"/>
        <v>106215.90053311748</v>
      </c>
      <c r="LU198" s="199">
        <f t="shared" si="1423"/>
        <v>10000</v>
      </c>
      <c r="LV198" s="58">
        <f t="shared" si="1314"/>
        <v>933.33033333333128</v>
      </c>
      <c r="LW198" s="52">
        <f t="shared" si="1446"/>
        <v>0</v>
      </c>
      <c r="LX198" s="51">
        <f t="shared" si="1315"/>
        <v>933.33033333333128</v>
      </c>
      <c r="LY198" s="51">
        <f t="shared" si="1316"/>
        <v>96133.024333332956</v>
      </c>
      <c r="LZ198" s="46">
        <f t="shared" si="1424"/>
        <v>0</v>
      </c>
      <c r="MA198" s="199">
        <f t="shared" si="1425"/>
        <v>10000</v>
      </c>
      <c r="MB198" s="468">
        <f t="shared" si="1317"/>
        <v>-933.33033333333128</v>
      </c>
      <c r="MC198" s="46">
        <f t="shared" si="1318"/>
        <v>-1123.1238136873469</v>
      </c>
      <c r="MD198" s="46">
        <f t="shared" si="1319"/>
        <v>-1123.1238136873469</v>
      </c>
      <c r="ME198" s="48"/>
      <c r="MG198" s="45">
        <v>137</v>
      </c>
      <c r="MH198" s="46">
        <f t="shared" si="1320"/>
        <v>1076.608661999408</v>
      </c>
      <c r="MI198" s="46">
        <f t="shared" si="1447"/>
        <v>0</v>
      </c>
      <c r="MJ198" s="46">
        <f t="shared" si="1321"/>
        <v>1076.608661999408</v>
      </c>
      <c r="MK198" s="46">
        <f t="shared" si="1322"/>
        <v>171.20380215304922</v>
      </c>
      <c r="ML198" s="46">
        <f t="shared" si="1323"/>
        <v>905.40485984635882</v>
      </c>
      <c r="MM198" s="51">
        <f t="shared" si="1324"/>
        <v>101816.87643198318</v>
      </c>
      <c r="MN198" s="199">
        <f t="shared" si="1426"/>
        <v>10000</v>
      </c>
      <c r="MO198" s="58">
        <f t="shared" si="1325"/>
        <v>889.32945707741396</v>
      </c>
      <c r="MP198" s="52">
        <f t="shared" si="1448"/>
        <v>0</v>
      </c>
      <c r="MQ198" s="51">
        <f t="shared" si="1326"/>
        <v>889.32945707741396</v>
      </c>
      <c r="MR198" s="57">
        <f t="shared" si="1327"/>
        <v>91600.934380394159</v>
      </c>
      <c r="MS198" s="199">
        <f t="shared" si="1427"/>
        <v>10000</v>
      </c>
      <c r="MT198" s="468">
        <f t="shared" si="1428"/>
        <v>-889.32945707741396</v>
      </c>
      <c r="MU198" s="46">
        <f t="shared" si="1328"/>
        <v>-1076.608661999408</v>
      </c>
      <c r="MV198" s="46">
        <f t="shared" si="1329"/>
        <v>-1076.608661999408</v>
      </c>
      <c r="MW198" s="48"/>
      <c r="MY198" s="45">
        <v>137</v>
      </c>
      <c r="MZ198" s="46">
        <f t="shared" si="1330"/>
        <v>1076.608661999408</v>
      </c>
      <c r="NA198" s="46">
        <f t="shared" si="1449"/>
        <v>0</v>
      </c>
      <c r="NB198" s="128">
        <f t="shared" si="1331"/>
        <v>1076.608661999408</v>
      </c>
      <c r="NC198" s="46">
        <f t="shared" si="1332"/>
        <v>171.20380215304922</v>
      </c>
      <c r="ND198" s="46">
        <f t="shared" si="1333"/>
        <v>905.40485984635882</v>
      </c>
      <c r="NE198" s="51">
        <f t="shared" si="1334"/>
        <v>101816.87643198318</v>
      </c>
      <c r="NF198" s="153">
        <f t="shared" si="1429"/>
        <v>10000</v>
      </c>
      <c r="NG198" s="45">
        <v>137</v>
      </c>
      <c r="NH198" s="46">
        <f t="shared" si="1335"/>
        <v>1076.6099999999999</v>
      </c>
      <c r="NI198" s="46">
        <f t="shared" si="1450"/>
        <v>0</v>
      </c>
      <c r="NJ198" s="128">
        <f t="shared" si="1430"/>
        <v>1076.6099999999999</v>
      </c>
      <c r="NK198" s="46">
        <f t="shared" si="1431"/>
        <v>171.20344346381526</v>
      </c>
      <c r="NL198" s="46">
        <f t="shared" si="1336"/>
        <v>905.40655653618467</v>
      </c>
      <c r="NM198" s="51">
        <f t="shared" si="1337"/>
        <v>101816.65952175298</v>
      </c>
      <c r="NN198" s="58">
        <f t="shared" si="1338"/>
        <v>888.78037499999857</v>
      </c>
      <c r="NO198" s="52">
        <f t="shared" si="1451"/>
        <v>0</v>
      </c>
      <c r="NP198" s="51">
        <f t="shared" si="1339"/>
        <v>888.78037499999857</v>
      </c>
      <c r="NQ198" s="57">
        <f t="shared" si="1340"/>
        <v>91678.728625000134</v>
      </c>
      <c r="NR198" s="153">
        <f t="shared" si="1432"/>
        <v>10000</v>
      </c>
      <c r="NS198" s="469">
        <f t="shared" si="1341"/>
        <v>-888.78037499999857</v>
      </c>
      <c r="NT198" s="46">
        <f t="shared" si="1342"/>
        <v>-1076.6099999999999</v>
      </c>
      <c r="NU198" s="46">
        <f t="shared" si="1343"/>
        <v>-1076.6099999999999</v>
      </c>
      <c r="NV198" s="48"/>
      <c r="NX198" s="45">
        <v>137</v>
      </c>
      <c r="NY198" s="46">
        <f t="shared" si="1344"/>
        <v>1076.6456011701148</v>
      </c>
      <c r="NZ198" s="46">
        <f t="shared" si="1452"/>
        <v>0</v>
      </c>
      <c r="OA198" s="46">
        <f t="shared" si="1345"/>
        <v>1076.6456011701148</v>
      </c>
      <c r="OB198" s="46">
        <f t="shared" si="1346"/>
        <v>171.20967627119114</v>
      </c>
      <c r="OC198" s="46">
        <f t="shared" si="1347"/>
        <v>905.43592489892364</v>
      </c>
      <c r="OD198" s="51">
        <f t="shared" si="1348"/>
        <v>101820.36983781577</v>
      </c>
      <c r="OE198" s="57">
        <f t="shared" si="1477"/>
        <v>99924.394448818828</v>
      </c>
      <c r="OF198" s="153">
        <f t="shared" si="1433"/>
        <v>10000</v>
      </c>
      <c r="OG198" s="58">
        <f t="shared" si="1349"/>
        <v>889.48383333333379</v>
      </c>
      <c r="OH198" s="241">
        <f t="shared" si="1478"/>
        <v>0</v>
      </c>
      <c r="OI198" s="51">
        <f t="shared" si="1350"/>
        <v>889.48383333333379</v>
      </c>
      <c r="OJ198" s="51">
        <f t="shared" si="1351"/>
        <v>91616.834833333298</v>
      </c>
      <c r="OK198" s="153">
        <f t="shared" si="1479"/>
        <v>89999.999999999447</v>
      </c>
      <c r="OL198" s="153">
        <f t="shared" si="1434"/>
        <v>10000</v>
      </c>
      <c r="OM198" s="468">
        <f t="shared" si="1435"/>
        <v>-889.48383333333379</v>
      </c>
      <c r="ON198" s="46">
        <f t="shared" si="1436"/>
        <v>-1076.6456011701148</v>
      </c>
      <c r="OO198" s="46">
        <f t="shared" si="1352"/>
        <v>-1076.6456011701148</v>
      </c>
      <c r="OP198" s="48"/>
      <c r="OR198" s="45">
        <v>137</v>
      </c>
      <c r="OS198" s="46">
        <f t="shared" si="1353"/>
        <v>1076.765700416463</v>
      </c>
      <c r="OT198" s="128">
        <f t="shared" si="1453"/>
        <v>0</v>
      </c>
      <c r="OU198" s="128">
        <f t="shared" si="1354"/>
        <v>1076.765700416463</v>
      </c>
      <c r="OV198" s="46">
        <f t="shared" si="1355"/>
        <v>171.228774619864</v>
      </c>
      <c r="OW198" s="46">
        <f t="shared" si="1356"/>
        <v>905.53692579659901</v>
      </c>
      <c r="OX198" s="51">
        <f t="shared" si="1357"/>
        <v>101831.72784612181</v>
      </c>
      <c r="OY198" s="51">
        <f t="shared" si="1480"/>
        <v>101487.94349712229</v>
      </c>
      <c r="OZ198" s="153">
        <f t="shared" si="1437"/>
        <v>10000</v>
      </c>
      <c r="PA198" s="45">
        <v>137</v>
      </c>
      <c r="PB198" s="46">
        <f t="shared" si="1358"/>
        <v>1076.765700416463</v>
      </c>
      <c r="PC198" s="46">
        <f t="shared" si="1481"/>
        <v>0</v>
      </c>
      <c r="PD198" s="128">
        <f t="shared" si="1359"/>
        <v>1076.765700416463</v>
      </c>
      <c r="PE198" s="46">
        <f t="shared" si="1360"/>
        <v>171.228774619864</v>
      </c>
      <c r="PF198" s="46">
        <f t="shared" si="1361"/>
        <v>905.53692579659901</v>
      </c>
      <c r="PG198" s="51">
        <f t="shared" si="1362"/>
        <v>101831.72784612181</v>
      </c>
      <c r="PH198" s="57">
        <f t="shared" si="1482"/>
        <v>101487.58857813163</v>
      </c>
      <c r="PI198" s="688">
        <f t="shared" si="1363"/>
        <v>889.6533333333341</v>
      </c>
      <c r="PJ198" s="52">
        <f t="shared" si="1483"/>
        <v>0</v>
      </c>
      <c r="PK198" s="51">
        <f t="shared" si="1364"/>
        <v>889.6533333333341</v>
      </c>
      <c r="PL198" s="57">
        <f t="shared" si="1365"/>
        <v>91634.293333333597</v>
      </c>
      <c r="PM198" s="57">
        <f t="shared" si="1484"/>
        <v>91697.724000000104</v>
      </c>
      <c r="PN198" s="153">
        <f t="shared" si="1438"/>
        <v>10000</v>
      </c>
      <c r="PO198" s="469">
        <f t="shared" si="1366"/>
        <v>-889.6533333333341</v>
      </c>
      <c r="PP198" s="46">
        <f t="shared" si="1367"/>
        <v>-1076.765700416463</v>
      </c>
      <c r="PQ198" s="46">
        <f t="shared" si="1368"/>
        <v>-1076.765700416463</v>
      </c>
      <c r="PR198" s="48"/>
    </row>
    <row r="199" spans="2:434" hidden="1" x14ac:dyDescent="0.3">
      <c r="B199" s="45">
        <v>138</v>
      </c>
      <c r="C199" s="46">
        <f t="shared" si="1104"/>
        <v>1111.77</v>
      </c>
      <c r="D199" s="46">
        <f t="shared" si="1136"/>
        <v>100</v>
      </c>
      <c r="E199" s="46">
        <f t="shared" si="1137"/>
        <v>1011.77</v>
      </c>
      <c r="F199" s="46">
        <f t="shared" si="1138"/>
        <v>159.47356180336283</v>
      </c>
      <c r="G199" s="46">
        <f t="shared" si="1139"/>
        <v>852.29643819663715</v>
      </c>
      <c r="H199" s="51">
        <f t="shared" si="1140"/>
        <v>94831.840643821066</v>
      </c>
      <c r="I199" s="58">
        <f t="shared" si="1141"/>
        <v>933.33333333333337</v>
      </c>
      <c r="J199" s="52">
        <f t="shared" si="1142"/>
        <v>100</v>
      </c>
      <c r="K199" s="51">
        <f t="shared" si="1143"/>
        <v>833.33333333333337</v>
      </c>
      <c r="L199" s="57">
        <f t="shared" si="1144"/>
        <v>84999.999999999476</v>
      </c>
      <c r="M199" s="468">
        <f t="shared" si="1369"/>
        <v>-933.33333333333337</v>
      </c>
      <c r="N199" s="46">
        <f t="shared" si="1370"/>
        <v>-1111.77</v>
      </c>
      <c r="O199" s="47"/>
      <c r="P199" s="46">
        <f t="shared" si="1371"/>
        <v>-1011.77</v>
      </c>
      <c r="Q199" s="48"/>
      <c r="R199" s="29"/>
      <c r="S199" s="29"/>
      <c r="T199" s="45">
        <v>138</v>
      </c>
      <c r="U199" s="46">
        <f t="shared" si="1145"/>
        <v>1101.1500000000001</v>
      </c>
      <c r="V199" s="46">
        <f t="shared" si="1146"/>
        <v>89.38</v>
      </c>
      <c r="W199" s="46">
        <f t="shared" si="1372"/>
        <v>1011.77</v>
      </c>
      <c r="X199" s="46">
        <f t="shared" si="1147"/>
        <v>159.47356180336283</v>
      </c>
      <c r="Y199" s="46">
        <f t="shared" si="1148"/>
        <v>852.29643819663715</v>
      </c>
      <c r="Z199" s="51">
        <f t="shared" si="1149"/>
        <v>94831.840643821066</v>
      </c>
      <c r="AA199" s="58">
        <f t="shared" si="1150"/>
        <v>913.51333333333332</v>
      </c>
      <c r="AB199" s="52">
        <f t="shared" si="1151"/>
        <v>80.180000000000007</v>
      </c>
      <c r="AC199" s="51">
        <f t="shared" si="1152"/>
        <v>833.33333333333337</v>
      </c>
      <c r="AD199" s="57">
        <f t="shared" si="1153"/>
        <v>84999.999999999476</v>
      </c>
      <c r="AE199" s="468">
        <f t="shared" si="1373"/>
        <v>-913.51333333333332</v>
      </c>
      <c r="AF199" s="46">
        <f t="shared" si="1154"/>
        <v>-1101.1500000000001</v>
      </c>
      <c r="AG199" s="47"/>
      <c r="AH199" s="46">
        <f t="shared" si="1374"/>
        <v>-1011.77</v>
      </c>
      <c r="AI199" s="48"/>
      <c r="AJ199" s="29"/>
      <c r="AK199" s="45">
        <v>138</v>
      </c>
      <c r="AL199" s="46">
        <f t="shared" si="1155"/>
        <v>1117.72</v>
      </c>
      <c r="AM199" s="46"/>
      <c r="AN199" s="46"/>
      <c r="AO199" s="46">
        <f t="shared" si="1156"/>
        <v>91.34</v>
      </c>
      <c r="AP199" s="128">
        <f t="shared" si="1157"/>
        <v>1026.3800000000001</v>
      </c>
      <c r="AQ199" s="128"/>
      <c r="AR199" s="128"/>
      <c r="AS199" s="46">
        <f t="shared" si="1158"/>
        <v>168.38299327800684</v>
      </c>
      <c r="AT199" s="46">
        <f t="shared" si="1159"/>
        <v>857.99700672199333</v>
      </c>
      <c r="AU199" s="51"/>
      <c r="AV199" s="51"/>
      <c r="AW199" s="51">
        <f t="shared" si="1160"/>
        <v>100171.7989600821</v>
      </c>
      <c r="AX199" s="58">
        <f t="shared" si="1161"/>
        <v>927.38215694565588</v>
      </c>
      <c r="AY199" s="52"/>
      <c r="AZ199" s="52"/>
      <c r="BA199" s="52">
        <f t="shared" si="1162"/>
        <v>82.42</v>
      </c>
      <c r="BB199" s="51">
        <f t="shared" si="1163"/>
        <v>844.96215694565592</v>
      </c>
      <c r="BC199" s="51"/>
      <c r="BD199" s="51"/>
      <c r="BE199" s="57">
        <f t="shared" si="1164"/>
        <v>90324.182341499458</v>
      </c>
      <c r="BF199" s="468">
        <f t="shared" si="1165"/>
        <v>-927.38215694565588</v>
      </c>
      <c r="BG199" s="46">
        <f t="shared" si="1166"/>
        <v>-1117.72</v>
      </c>
      <c r="BH199" s="46">
        <f t="shared" si="1167"/>
        <v>-1026.3800000000001</v>
      </c>
      <c r="BI199" s="48"/>
      <c r="BK199" s="45">
        <v>138</v>
      </c>
      <c r="BL199" s="46">
        <f t="shared" si="1375"/>
        <v>1101.29</v>
      </c>
      <c r="BM199" s="46">
        <f t="shared" si="1376"/>
        <v>89.52</v>
      </c>
      <c r="BN199" s="46">
        <f t="shared" si="1377"/>
        <v>1011.77</v>
      </c>
      <c r="BO199" s="46">
        <f t="shared" si="1168"/>
        <v>159.47356180336283</v>
      </c>
      <c r="BP199" s="46">
        <f t="shared" si="1169"/>
        <v>852.29643819663715</v>
      </c>
      <c r="BQ199" s="51">
        <f t="shared" si="1170"/>
        <v>94831.840643821066</v>
      </c>
      <c r="BR199" s="57">
        <f t="shared" si="1454"/>
        <v>99924.394448818828</v>
      </c>
      <c r="BS199" s="58">
        <f t="shared" si="1171"/>
        <v>913.95333333333338</v>
      </c>
      <c r="BT199" s="52">
        <f t="shared" si="1378"/>
        <v>80.62</v>
      </c>
      <c r="BU199" s="51">
        <f t="shared" si="1172"/>
        <v>833.33333333333337</v>
      </c>
      <c r="BV199" s="51">
        <f t="shared" si="1173"/>
        <v>84999.999999999476</v>
      </c>
      <c r="BW199" s="153">
        <f t="shared" si="1455"/>
        <v>89999.999999999447</v>
      </c>
      <c r="BX199" s="468">
        <f t="shared" si="1379"/>
        <v>-913.95333333333338</v>
      </c>
      <c r="BY199" s="46">
        <f t="shared" si="1380"/>
        <v>-1101.29</v>
      </c>
      <c r="BZ199" s="46">
        <f t="shared" si="1174"/>
        <v>-1011.77</v>
      </c>
      <c r="CA199" s="48"/>
      <c r="CB199" s="29"/>
      <c r="CC199" s="45">
        <v>138</v>
      </c>
      <c r="CD199" s="128">
        <f t="shared" si="1175"/>
        <v>1117.6300000000001</v>
      </c>
      <c r="CE199" s="46">
        <f t="shared" si="1381"/>
        <v>91.54</v>
      </c>
      <c r="CF199" s="128">
        <f t="shared" si="1176"/>
        <v>1026.0899999999999</v>
      </c>
      <c r="CG199" s="46">
        <f t="shared" si="1382"/>
        <v>167.92702454851437</v>
      </c>
      <c r="CH199" s="46">
        <f t="shared" si="1177"/>
        <v>858.16297545148552</v>
      </c>
      <c r="CI199" s="51">
        <f t="shared" si="1178"/>
        <v>99898.051753657128</v>
      </c>
      <c r="CJ199" s="199">
        <f t="shared" si="1456"/>
        <v>105025.65868721491</v>
      </c>
      <c r="CK199" s="153">
        <f t="shared" si="1383"/>
        <v>10000</v>
      </c>
      <c r="CL199" s="45">
        <v>138</v>
      </c>
      <c r="CM199" s="46">
        <f t="shared" si="1384"/>
        <v>1117.6300000000001</v>
      </c>
      <c r="CN199" s="128">
        <f t="shared" si="1179"/>
        <v>91.54</v>
      </c>
      <c r="CO199" s="128">
        <f t="shared" si="1180"/>
        <v>1026.0899999999999</v>
      </c>
      <c r="CP199" s="46">
        <f t="shared" si="1181"/>
        <v>167.92702454851437</v>
      </c>
      <c r="CQ199" s="46">
        <f t="shared" si="1182"/>
        <v>858.16297545148552</v>
      </c>
      <c r="CR199" s="51">
        <f t="shared" si="1183"/>
        <v>99898.051753657128</v>
      </c>
      <c r="CS199" s="153">
        <f t="shared" si="1457"/>
        <v>105025.65868721491</v>
      </c>
      <c r="CT199" s="58">
        <f t="shared" si="1184"/>
        <v>927.86033333333398</v>
      </c>
      <c r="CU199" s="52">
        <f t="shared" si="1385"/>
        <v>82.94</v>
      </c>
      <c r="CV199" s="51">
        <f t="shared" si="1386"/>
        <v>844.92033333333393</v>
      </c>
      <c r="CW199" s="51">
        <f t="shared" si="1185"/>
        <v>90094.353999999672</v>
      </c>
      <c r="CX199" s="57">
        <f t="shared" si="1458"/>
        <v>95163.87599999964</v>
      </c>
      <c r="CY199" s="153">
        <f t="shared" si="1387"/>
        <v>10000</v>
      </c>
      <c r="CZ199" s="479">
        <f t="shared" si="1186"/>
        <v>-927.86033333333398</v>
      </c>
      <c r="DA199" s="46">
        <f t="shared" si="1388"/>
        <v>-1117.6300000000001</v>
      </c>
      <c r="DB199" s="46">
        <f t="shared" si="1389"/>
        <v>-1026.0899999999999</v>
      </c>
      <c r="DC199" s="48"/>
      <c r="DE199" s="45">
        <v>138</v>
      </c>
      <c r="DF199" s="46">
        <f t="shared" si="1187"/>
        <v>1121.76</v>
      </c>
      <c r="DG199" s="46">
        <f t="shared" si="1459"/>
        <v>109.99</v>
      </c>
      <c r="DH199" s="46">
        <f t="shared" si="1188"/>
        <v>1011.77</v>
      </c>
      <c r="DI199" s="46">
        <f t="shared" si="1189"/>
        <v>159.47356180336283</v>
      </c>
      <c r="DJ199" s="46">
        <f t="shared" si="1190"/>
        <v>852.29643819663715</v>
      </c>
      <c r="DK199" s="51">
        <f t="shared" si="1191"/>
        <v>94831.840643821066</v>
      </c>
      <c r="DL199" s="58">
        <f t="shared" si="1192"/>
        <v>943.32333333333338</v>
      </c>
      <c r="DM199" s="52">
        <f t="shared" si="1460"/>
        <v>109.99</v>
      </c>
      <c r="DN199" s="51">
        <f t="shared" si="1193"/>
        <v>833.33333333333337</v>
      </c>
      <c r="DO199" s="57">
        <f t="shared" si="1194"/>
        <v>84999.999999999476</v>
      </c>
      <c r="DP199" s="468">
        <f t="shared" si="1390"/>
        <v>-943.32333333333338</v>
      </c>
      <c r="DQ199" s="46">
        <f t="shared" si="1391"/>
        <v>-1121.76</v>
      </c>
      <c r="DR199" s="47"/>
      <c r="DS199" s="46">
        <f t="shared" si="1392"/>
        <v>-1011.77</v>
      </c>
      <c r="DT199" s="48"/>
      <c r="DU199" s="29"/>
      <c r="DV199" s="45">
        <v>138</v>
      </c>
      <c r="DW199" s="46">
        <f t="shared" si="1393"/>
        <v>1064.3900000000001</v>
      </c>
      <c r="DX199" s="46">
        <f t="shared" si="1461"/>
        <v>52.620000000000005</v>
      </c>
      <c r="DY199" s="46">
        <f t="shared" si="1394"/>
        <v>1011.77</v>
      </c>
      <c r="DZ199" s="46">
        <f t="shared" si="1195"/>
        <v>159.47356180336283</v>
      </c>
      <c r="EA199" s="46">
        <f t="shared" si="1196"/>
        <v>852.29643819663715</v>
      </c>
      <c r="EB199" s="51">
        <f t="shared" si="1197"/>
        <v>94831.840643821066</v>
      </c>
      <c r="EC199" s="58">
        <f t="shared" si="1198"/>
        <v>880.52333333333331</v>
      </c>
      <c r="ED199" s="52">
        <f t="shared" si="1462"/>
        <v>47.19</v>
      </c>
      <c r="EE199" s="51">
        <f t="shared" si="1199"/>
        <v>833.33333333333337</v>
      </c>
      <c r="EF199" s="57">
        <f t="shared" si="1200"/>
        <v>84999.999999999476</v>
      </c>
      <c r="EG199" s="468">
        <f t="shared" si="1395"/>
        <v>-880.52333333333331</v>
      </c>
      <c r="EH199" s="46">
        <f t="shared" si="1396"/>
        <v>-1064.3900000000001</v>
      </c>
      <c r="EI199" s="47"/>
      <c r="EJ199" s="46">
        <f t="shared" si="1397"/>
        <v>-1011.77</v>
      </c>
      <c r="EK199" s="48"/>
      <c r="EL199" s="29"/>
      <c r="EM199" s="45">
        <v>138</v>
      </c>
      <c r="EN199" s="46">
        <f t="shared" si="1439"/>
        <v>1058.0868689014749</v>
      </c>
      <c r="EO199" s="46">
        <f t="shared" si="1463"/>
        <v>53.54</v>
      </c>
      <c r="EP199" s="128">
        <f t="shared" si="1201"/>
        <v>1004.5468689014749</v>
      </c>
      <c r="EQ199" s="46">
        <f t="shared" si="1202"/>
        <v>162.27776317255564</v>
      </c>
      <c r="ER199" s="46">
        <f t="shared" si="1203"/>
        <v>842.26910572891927</v>
      </c>
      <c r="ES199" s="51">
        <f t="shared" si="1204"/>
        <v>96524.388797804466</v>
      </c>
      <c r="ET199" s="153">
        <f t="shared" si="1398"/>
        <v>10000</v>
      </c>
      <c r="EU199" s="45">
        <v>138</v>
      </c>
      <c r="EV199" s="46">
        <f t="shared" si="1205"/>
        <v>1058.0899999999999</v>
      </c>
      <c r="EW199" s="46">
        <f t="shared" si="1464"/>
        <v>53.54</v>
      </c>
      <c r="EX199" s="128">
        <f t="shared" si="1206"/>
        <v>1004.55</v>
      </c>
      <c r="EY199" s="46">
        <f t="shared" si="1207"/>
        <v>162.27692536868113</v>
      </c>
      <c r="EZ199" s="46">
        <f t="shared" si="1208"/>
        <v>842.27307463131888</v>
      </c>
      <c r="FA199" s="51">
        <f t="shared" si="1209"/>
        <v>96523.882146577365</v>
      </c>
      <c r="FB199" s="58">
        <f t="shared" si="1210"/>
        <v>874.86920833333363</v>
      </c>
      <c r="FC199" s="52">
        <f t="shared" si="1465"/>
        <v>48.18</v>
      </c>
      <c r="FD199" s="51">
        <f t="shared" si="1399"/>
        <v>826.68920833333368</v>
      </c>
      <c r="FE199" s="57">
        <f t="shared" si="1211"/>
        <v>86782.929249999826</v>
      </c>
      <c r="FF199" s="153">
        <f t="shared" si="1400"/>
        <v>10000</v>
      </c>
      <c r="FG199" s="469">
        <f t="shared" si="1212"/>
        <v>-874.86920833333363</v>
      </c>
      <c r="FH199" s="46">
        <f t="shared" si="1213"/>
        <v>-1058.0899999999999</v>
      </c>
      <c r="FI199" s="46">
        <f t="shared" si="1214"/>
        <v>-1004.55</v>
      </c>
      <c r="FJ199" s="48"/>
      <c r="FL199" s="45">
        <v>138</v>
      </c>
      <c r="FM199" s="46">
        <f t="shared" si="1401"/>
        <v>1066.72</v>
      </c>
      <c r="FN199" s="46">
        <f t="shared" si="1440"/>
        <v>54.95</v>
      </c>
      <c r="FO199" s="46">
        <f t="shared" si="1402"/>
        <v>1011.77</v>
      </c>
      <c r="FP199" s="46">
        <f t="shared" si="1215"/>
        <v>159.47356180336283</v>
      </c>
      <c r="FQ199" s="46">
        <f t="shared" si="1216"/>
        <v>852.29643819663715</v>
      </c>
      <c r="FR199" s="51">
        <f t="shared" si="1217"/>
        <v>94831.840643821066</v>
      </c>
      <c r="FS199" s="57">
        <f t="shared" si="1466"/>
        <v>99924.394448818828</v>
      </c>
      <c r="FT199" s="58">
        <f t="shared" si="1218"/>
        <v>882.81333333333339</v>
      </c>
      <c r="FU199" s="241">
        <f t="shared" si="1441"/>
        <v>49.48</v>
      </c>
      <c r="FV199" s="51">
        <f t="shared" si="1219"/>
        <v>833.33333333333337</v>
      </c>
      <c r="FW199" s="51">
        <f t="shared" si="1220"/>
        <v>84999.999999999476</v>
      </c>
      <c r="FX199" s="153">
        <f t="shared" si="1467"/>
        <v>89999.999999999447</v>
      </c>
      <c r="FY199" s="468">
        <f t="shared" si="1403"/>
        <v>-882.81333333333339</v>
      </c>
      <c r="FZ199" s="46">
        <f t="shared" si="1404"/>
        <v>-1066.72</v>
      </c>
      <c r="GA199" s="46">
        <f t="shared" si="1221"/>
        <v>-1011.77</v>
      </c>
      <c r="GB199" s="48"/>
      <c r="GD199" s="45">
        <v>138</v>
      </c>
      <c r="GE199" s="46">
        <f t="shared" si="1442"/>
        <v>1060.0875939185617</v>
      </c>
      <c r="GF199" s="128">
        <f t="shared" si="1468"/>
        <v>55.81</v>
      </c>
      <c r="GG199" s="128">
        <f t="shared" si="1042"/>
        <v>1004.2775939185617</v>
      </c>
      <c r="GH199" s="46">
        <f t="shared" si="1222"/>
        <v>162.16391053704393</v>
      </c>
      <c r="GI199" s="46">
        <f t="shared" si="1223"/>
        <v>842.11368338151783</v>
      </c>
      <c r="GJ199" s="51">
        <f t="shared" si="1224"/>
        <v>96456.232638844842</v>
      </c>
      <c r="GK199" s="51">
        <f t="shared" si="1469"/>
        <v>101487.94349712229</v>
      </c>
      <c r="GL199" s="153">
        <f t="shared" si="1405"/>
        <v>10000</v>
      </c>
      <c r="GM199" s="45">
        <v>138</v>
      </c>
      <c r="GN199" s="46">
        <f t="shared" si="1225"/>
        <v>1060.0899999999999</v>
      </c>
      <c r="GO199" s="46">
        <f t="shared" si="1443"/>
        <v>55.81</v>
      </c>
      <c r="GP199" s="128">
        <f t="shared" si="1406"/>
        <v>1004.28</v>
      </c>
      <c r="GQ199" s="46">
        <f t="shared" si="1226"/>
        <v>162.16329394187781</v>
      </c>
      <c r="GR199" s="46">
        <f t="shared" si="1227"/>
        <v>842.11670605812219</v>
      </c>
      <c r="GS199" s="51">
        <f t="shared" si="1228"/>
        <v>96455.859659068563</v>
      </c>
      <c r="GT199" s="57">
        <f t="shared" si="1470"/>
        <v>101487.58857813163</v>
      </c>
      <c r="GU199" s="58">
        <f t="shared" si="1229"/>
        <v>876.92633333333197</v>
      </c>
      <c r="GV199" s="52">
        <f t="shared" si="1444"/>
        <v>50.43</v>
      </c>
      <c r="GW199" s="51">
        <f t="shared" si="1407"/>
        <v>826.49633333333202</v>
      </c>
      <c r="GX199" s="57">
        <f t="shared" si="1230"/>
        <v>86738.74600000013</v>
      </c>
      <c r="GY199" s="57">
        <f t="shared" si="1471"/>
        <v>91697.724000000104</v>
      </c>
      <c r="GZ199" s="153">
        <f t="shared" si="1408"/>
        <v>10000</v>
      </c>
      <c r="HA199" s="469">
        <f t="shared" si="1231"/>
        <v>-876.92633333333197</v>
      </c>
      <c r="HB199" s="46">
        <f t="shared" si="1232"/>
        <v>-1060.0899999999999</v>
      </c>
      <c r="HC199" s="46">
        <f t="shared" si="1233"/>
        <v>-1004.28</v>
      </c>
      <c r="HD199" s="48"/>
      <c r="HF199" s="45">
        <v>138</v>
      </c>
      <c r="HG199" s="46">
        <f t="shared" si="1234"/>
        <v>1123.8775326810628</v>
      </c>
      <c r="HH199" s="46">
        <f t="shared" si="1235"/>
        <v>0</v>
      </c>
      <c r="HI199" s="46">
        <f t="shared" si="1236"/>
        <v>1123.8775326810628</v>
      </c>
      <c r="HJ199" s="46">
        <f t="shared" si="1237"/>
        <v>177.14530189202063</v>
      </c>
      <c r="HK199" s="46">
        <f t="shared" si="1238"/>
        <v>946.73223078904221</v>
      </c>
      <c r="HL199" s="51">
        <f t="shared" si="1239"/>
        <v>105340.44890442333</v>
      </c>
      <c r="HM199" s="153">
        <f t="shared" si="1409"/>
        <v>10000</v>
      </c>
      <c r="HN199" s="58">
        <f t="shared" si="1240"/>
        <v>933.33333333333724</v>
      </c>
      <c r="HO199" s="52">
        <f t="shared" si="1241"/>
        <v>0</v>
      </c>
      <c r="HP199" s="51">
        <f t="shared" si="1242"/>
        <v>933.33333333333724</v>
      </c>
      <c r="HQ199" s="57">
        <f t="shared" si="1243"/>
        <v>95199.999999998661</v>
      </c>
      <c r="HR199" s="153">
        <f t="shared" si="1410"/>
        <v>10000</v>
      </c>
      <c r="HS199" s="468">
        <f t="shared" si="1244"/>
        <v>-933.33333333333724</v>
      </c>
      <c r="HT199" s="46">
        <f t="shared" si="1245"/>
        <v>-1123.8775326810628</v>
      </c>
      <c r="HU199" s="46">
        <f t="shared" si="1246"/>
        <v>-1123.8775326810628</v>
      </c>
      <c r="HV199" s="48"/>
      <c r="HW199" s="29"/>
      <c r="HX199" s="45">
        <v>138</v>
      </c>
      <c r="HY199" s="128">
        <f t="shared" si="1247"/>
        <v>1124.3399999999999</v>
      </c>
      <c r="HZ199" s="46">
        <f t="shared" si="1248"/>
        <v>0</v>
      </c>
      <c r="IA199" s="46">
        <f t="shared" si="1249"/>
        <v>1124.3399999999999</v>
      </c>
      <c r="IB199" s="46">
        <f t="shared" si="1250"/>
        <v>177.22465944071186</v>
      </c>
      <c r="IC199" s="46">
        <f t="shared" si="1251"/>
        <v>947.11534055928803</v>
      </c>
      <c r="ID199" s="51">
        <f t="shared" si="1252"/>
        <v>105387.68032386783</v>
      </c>
      <c r="IE199" s="153">
        <f t="shared" si="1411"/>
        <v>10000</v>
      </c>
      <c r="IF199" s="58">
        <f t="shared" si="1253"/>
        <v>930.14625019664186</v>
      </c>
      <c r="IG199" s="52">
        <f t="shared" si="1254"/>
        <v>0</v>
      </c>
      <c r="IH199" s="51">
        <f t="shared" si="1255"/>
        <v>930.14625019664186</v>
      </c>
      <c r="II199" s="57">
        <f t="shared" si="1412"/>
        <v>94874.917472863366</v>
      </c>
      <c r="IJ199" s="153">
        <f t="shared" si="1413"/>
        <v>10000</v>
      </c>
      <c r="IK199" s="468">
        <f t="shared" si="1256"/>
        <v>-930.14625019664186</v>
      </c>
      <c r="IL199" s="46">
        <f t="shared" si="1257"/>
        <v>-1124.3399999999999</v>
      </c>
      <c r="IM199" s="46">
        <f t="shared" si="1258"/>
        <v>-1124.3399999999999</v>
      </c>
      <c r="IN199" s="48"/>
      <c r="IO199" s="53">
        <f t="shared" si="1259"/>
        <v>0</v>
      </c>
      <c r="IQ199" s="45">
        <v>138</v>
      </c>
      <c r="IR199" s="128">
        <f t="shared" si="1260"/>
        <v>1126.4568749999989</v>
      </c>
      <c r="IS199" s="128">
        <f t="shared" si="1261"/>
        <v>0</v>
      </c>
      <c r="IT199" s="128">
        <f t="shared" si="1262"/>
        <v>1126.4568749999989</v>
      </c>
      <c r="IU199" s="46">
        <f t="shared" si="1485"/>
        <v>177.55</v>
      </c>
      <c r="IV199" s="46">
        <f t="shared" si="1263"/>
        <v>948.90687499999899</v>
      </c>
      <c r="IW199" s="51">
        <f t="shared" si="1264"/>
        <v>105582.21125000021</v>
      </c>
      <c r="IX199" s="199">
        <f t="shared" si="1414"/>
        <v>10000</v>
      </c>
      <c r="IY199" s="128">
        <f t="shared" si="1265"/>
        <v>0</v>
      </c>
      <c r="IZ199" s="408">
        <f t="shared" si="1266"/>
        <v>0</v>
      </c>
      <c r="JA199" s="58">
        <f t="shared" si="1267"/>
        <v>931.95916666666494</v>
      </c>
      <c r="JB199" s="52">
        <f t="shared" si="1268"/>
        <v>0</v>
      </c>
      <c r="JC199" s="51">
        <f t="shared" si="1269"/>
        <v>931.95916666666494</v>
      </c>
      <c r="JD199" s="57">
        <f t="shared" si="1270"/>
        <v>95059.835000000079</v>
      </c>
      <c r="JE199" s="280">
        <f t="shared" si="1271"/>
        <v>10000</v>
      </c>
      <c r="JF199" s="280">
        <f t="shared" si="1272"/>
        <v>0</v>
      </c>
      <c r="JG199" s="468">
        <f t="shared" si="1273"/>
        <v>-931.95916666666494</v>
      </c>
      <c r="JH199" s="46">
        <f t="shared" si="1274"/>
        <v>-1126.4568749999989</v>
      </c>
      <c r="JI199" s="46">
        <f t="shared" si="1275"/>
        <v>-1126.4568749999989</v>
      </c>
      <c r="JJ199" s="48"/>
      <c r="JL199" s="45">
        <v>138</v>
      </c>
      <c r="JM199" s="46">
        <f t="shared" si="1276"/>
        <v>1124.4930833333331</v>
      </c>
      <c r="JN199" s="46">
        <f t="shared" si="1277"/>
        <v>0</v>
      </c>
      <c r="JO199" s="128">
        <f t="shared" si="1278"/>
        <v>1124.4930833333331</v>
      </c>
      <c r="JP199" s="46">
        <f t="shared" si="1415"/>
        <v>177.24</v>
      </c>
      <c r="JQ199" s="46">
        <f t="shared" si="1279"/>
        <v>947.25308333333305</v>
      </c>
      <c r="JR199" s="51">
        <f t="shared" si="1280"/>
        <v>105398.14449999999</v>
      </c>
      <c r="JS199" s="51">
        <f t="shared" si="1472"/>
        <v>99924.394448818828</v>
      </c>
      <c r="JT199" s="199">
        <f t="shared" si="1416"/>
        <v>10000</v>
      </c>
      <c r="JU199" s="128">
        <f t="shared" si="1281"/>
        <v>0</v>
      </c>
      <c r="JV199" s="408">
        <f t="shared" si="1282"/>
        <v>0</v>
      </c>
      <c r="JW199" s="58">
        <f t="shared" si="1283"/>
        <v>930.37233333333074</v>
      </c>
      <c r="JX199" s="52">
        <f t="shared" si="1284"/>
        <v>0</v>
      </c>
      <c r="JY199" s="51">
        <f t="shared" si="1285"/>
        <v>930.37233333333074</v>
      </c>
      <c r="JZ199" s="51">
        <f t="shared" si="1286"/>
        <v>94897.97800000041</v>
      </c>
      <c r="KA199" s="199">
        <f t="shared" si="1473"/>
        <v>89999.999999999447</v>
      </c>
      <c r="KB199" s="128">
        <f t="shared" si="1417"/>
        <v>10000</v>
      </c>
      <c r="KC199" s="204">
        <f t="shared" si="1287"/>
        <v>0</v>
      </c>
      <c r="KD199" s="468">
        <f t="shared" si="1418"/>
        <v>-930.37233333333074</v>
      </c>
      <c r="KE199" s="46">
        <f t="shared" si="1288"/>
        <v>-1124.4930833333331</v>
      </c>
      <c r="KF199" s="46">
        <f t="shared" si="1289"/>
        <v>-1124.4930833333331</v>
      </c>
      <c r="KG199" s="48"/>
      <c r="KI199" s="45">
        <v>138</v>
      </c>
      <c r="KJ199" s="46">
        <f t="shared" si="1290"/>
        <v>1124.4890404061762</v>
      </c>
      <c r="KK199" s="46">
        <f t="shared" si="1291"/>
        <v>0</v>
      </c>
      <c r="KL199" s="128">
        <f t="shared" si="1292"/>
        <v>1124.4890404061762</v>
      </c>
      <c r="KM199" s="46">
        <f t="shared" si="1293"/>
        <v>177.24168759012886</v>
      </c>
      <c r="KN199" s="46">
        <f t="shared" si="1294"/>
        <v>947.24735281604728</v>
      </c>
      <c r="KO199" s="51">
        <f t="shared" si="1295"/>
        <v>105397.76520126125</v>
      </c>
      <c r="KP199" s="199">
        <f t="shared" si="1474"/>
        <v>105025.65868721491</v>
      </c>
      <c r="KQ199" s="199">
        <f t="shared" si="1419"/>
        <v>10000</v>
      </c>
      <c r="KR199" s="128">
        <f t="shared" si="1296"/>
        <v>0</v>
      </c>
      <c r="KS199" s="408">
        <f t="shared" si="1297"/>
        <v>0</v>
      </c>
      <c r="KT199" s="45">
        <v>138</v>
      </c>
      <c r="KU199" s="46">
        <f t="shared" si="1420"/>
        <v>1124.49</v>
      </c>
      <c r="KV199" s="46">
        <f t="shared" si="1298"/>
        <v>0</v>
      </c>
      <c r="KW199" s="128">
        <f t="shared" si="1299"/>
        <v>1124.49</v>
      </c>
      <c r="KX199" s="46">
        <f t="shared" si="1300"/>
        <v>177.24144167953534</v>
      </c>
      <c r="KY199" s="46">
        <f t="shared" si="1301"/>
        <v>947.24855832046467</v>
      </c>
      <c r="KZ199" s="51">
        <f t="shared" si="1302"/>
        <v>105397.61644940074</v>
      </c>
      <c r="LA199" s="153">
        <f t="shared" si="1475"/>
        <v>105025.65868721491</v>
      </c>
      <c r="LB199" s="58">
        <f t="shared" si="995"/>
        <v>930.59633333333579</v>
      </c>
      <c r="LC199" s="52">
        <f t="shared" si="1303"/>
        <v>0</v>
      </c>
      <c r="LD199" s="51">
        <f t="shared" si="1304"/>
        <v>930.59633333333579</v>
      </c>
      <c r="LE199" s="51">
        <f t="shared" si="1305"/>
        <v>94920.82599999987</v>
      </c>
      <c r="LF199" s="51">
        <f t="shared" si="1476"/>
        <v>95163.87599999964</v>
      </c>
      <c r="LG199" s="128">
        <f t="shared" si="1306"/>
        <v>10000</v>
      </c>
      <c r="LH199" s="204">
        <f t="shared" si="1307"/>
        <v>0</v>
      </c>
      <c r="LI199" s="479">
        <f t="shared" si="1308"/>
        <v>-930.59633333333579</v>
      </c>
      <c r="LJ199" s="46">
        <f t="shared" si="1421"/>
        <v>-1124.49</v>
      </c>
      <c r="LK199" s="46">
        <f t="shared" si="1422"/>
        <v>-1124.49</v>
      </c>
      <c r="LL199" s="48"/>
      <c r="LN199" s="45">
        <v>138</v>
      </c>
      <c r="LO199" s="46">
        <f t="shared" si="1309"/>
        <v>1123.1238136873469</v>
      </c>
      <c r="LP199" s="46">
        <f t="shared" si="1445"/>
        <v>0</v>
      </c>
      <c r="LQ199" s="46">
        <f t="shared" si="1310"/>
        <v>1123.1238136873469</v>
      </c>
      <c r="LR199" s="46">
        <f t="shared" si="1311"/>
        <v>177.02650088852917</v>
      </c>
      <c r="LS199" s="46">
        <f t="shared" si="1312"/>
        <v>946.09731279881771</v>
      </c>
      <c r="LT199" s="51">
        <f t="shared" si="1313"/>
        <v>105269.80322031867</v>
      </c>
      <c r="LU199" s="199">
        <f t="shared" si="1423"/>
        <v>10000</v>
      </c>
      <c r="LV199" s="58">
        <f t="shared" si="1314"/>
        <v>933.33033333333128</v>
      </c>
      <c r="LW199" s="52">
        <f t="shared" si="1446"/>
        <v>0</v>
      </c>
      <c r="LX199" s="51">
        <f t="shared" si="1315"/>
        <v>933.33033333333128</v>
      </c>
      <c r="LY199" s="51">
        <f t="shared" si="1316"/>
        <v>95199.693999999625</v>
      </c>
      <c r="LZ199" s="46">
        <f t="shared" si="1424"/>
        <v>0</v>
      </c>
      <c r="MA199" s="199">
        <f t="shared" si="1425"/>
        <v>10000</v>
      </c>
      <c r="MB199" s="468">
        <f t="shared" si="1317"/>
        <v>-933.33033333333128</v>
      </c>
      <c r="MC199" s="46">
        <f t="shared" si="1318"/>
        <v>-1123.1238136873469</v>
      </c>
      <c r="MD199" s="46">
        <f t="shared" si="1319"/>
        <v>-1123.1238136873469</v>
      </c>
      <c r="ME199" s="48"/>
      <c r="MG199" s="45">
        <v>138</v>
      </c>
      <c r="MH199" s="46">
        <f t="shared" si="1320"/>
        <v>1076.608661999408</v>
      </c>
      <c r="MI199" s="46">
        <f t="shared" si="1447"/>
        <v>0</v>
      </c>
      <c r="MJ199" s="46">
        <f t="shared" si="1321"/>
        <v>1076.608661999408</v>
      </c>
      <c r="MK199" s="46">
        <f t="shared" si="1322"/>
        <v>169.69479405330532</v>
      </c>
      <c r="ML199" s="46">
        <f t="shared" si="1323"/>
        <v>906.91386794610276</v>
      </c>
      <c r="MM199" s="51">
        <f t="shared" si="1324"/>
        <v>100909.96256403708</v>
      </c>
      <c r="MN199" s="199">
        <f t="shared" si="1426"/>
        <v>10000</v>
      </c>
      <c r="MO199" s="58">
        <f t="shared" si="1325"/>
        <v>889.32945707741396</v>
      </c>
      <c r="MP199" s="52">
        <f t="shared" si="1448"/>
        <v>0</v>
      </c>
      <c r="MQ199" s="51">
        <f t="shared" si="1326"/>
        <v>889.32945707741396</v>
      </c>
      <c r="MR199" s="57">
        <f t="shared" si="1327"/>
        <v>90711.604923316743</v>
      </c>
      <c r="MS199" s="199">
        <f t="shared" si="1427"/>
        <v>10000</v>
      </c>
      <c r="MT199" s="468">
        <f t="shared" si="1428"/>
        <v>-889.32945707741396</v>
      </c>
      <c r="MU199" s="46">
        <f t="shared" si="1328"/>
        <v>-1076.608661999408</v>
      </c>
      <c r="MV199" s="46">
        <f t="shared" si="1329"/>
        <v>-1076.608661999408</v>
      </c>
      <c r="MW199" s="48"/>
      <c r="MY199" s="45">
        <v>138</v>
      </c>
      <c r="MZ199" s="46">
        <f t="shared" si="1330"/>
        <v>1076.608661999408</v>
      </c>
      <c r="NA199" s="46">
        <f t="shared" si="1449"/>
        <v>0</v>
      </c>
      <c r="NB199" s="128">
        <f t="shared" si="1331"/>
        <v>1076.608661999408</v>
      </c>
      <c r="NC199" s="46">
        <f t="shared" si="1332"/>
        <v>169.69479405330532</v>
      </c>
      <c r="ND199" s="46">
        <f t="shared" si="1333"/>
        <v>906.91386794610276</v>
      </c>
      <c r="NE199" s="51">
        <f t="shared" si="1334"/>
        <v>100909.96256403708</v>
      </c>
      <c r="NF199" s="153">
        <f t="shared" si="1429"/>
        <v>10000</v>
      </c>
      <c r="NG199" s="45">
        <v>138</v>
      </c>
      <c r="NH199" s="46">
        <f t="shared" si="1335"/>
        <v>1076.6099999999999</v>
      </c>
      <c r="NI199" s="46">
        <f t="shared" si="1450"/>
        <v>0</v>
      </c>
      <c r="NJ199" s="128">
        <f t="shared" si="1430"/>
        <v>1076.6099999999999</v>
      </c>
      <c r="NK199" s="46">
        <f t="shared" si="1431"/>
        <v>169.69443253625499</v>
      </c>
      <c r="NL199" s="46">
        <f t="shared" si="1336"/>
        <v>906.91556746374488</v>
      </c>
      <c r="NM199" s="51">
        <f t="shared" si="1337"/>
        <v>100909.74395428924</v>
      </c>
      <c r="NN199" s="58">
        <f t="shared" si="1338"/>
        <v>888.78037499999857</v>
      </c>
      <c r="NO199" s="52">
        <f t="shared" si="1451"/>
        <v>0</v>
      </c>
      <c r="NP199" s="51">
        <f t="shared" si="1339"/>
        <v>888.78037499999857</v>
      </c>
      <c r="NQ199" s="57">
        <f t="shared" si="1340"/>
        <v>90789.948250000132</v>
      </c>
      <c r="NR199" s="153">
        <f t="shared" si="1432"/>
        <v>10000</v>
      </c>
      <c r="NS199" s="469">
        <f t="shared" si="1341"/>
        <v>-888.78037499999857</v>
      </c>
      <c r="NT199" s="46">
        <f t="shared" si="1342"/>
        <v>-1076.6099999999999</v>
      </c>
      <c r="NU199" s="46">
        <f t="shared" si="1343"/>
        <v>-1076.6099999999999</v>
      </c>
      <c r="NV199" s="48"/>
      <c r="NX199" s="45">
        <v>138</v>
      </c>
      <c r="NY199" s="46">
        <f t="shared" si="1344"/>
        <v>1076.6456011701148</v>
      </c>
      <c r="NZ199" s="46">
        <f t="shared" si="1452"/>
        <v>0</v>
      </c>
      <c r="OA199" s="46">
        <f t="shared" si="1345"/>
        <v>1076.6456011701148</v>
      </c>
      <c r="OB199" s="46">
        <f t="shared" si="1346"/>
        <v>169.70061639635961</v>
      </c>
      <c r="OC199" s="46">
        <f t="shared" si="1347"/>
        <v>906.94498477375521</v>
      </c>
      <c r="OD199" s="51">
        <f t="shared" si="1348"/>
        <v>100913.42485304202</v>
      </c>
      <c r="OE199" s="57">
        <f t="shared" si="1477"/>
        <v>99924.394448818828</v>
      </c>
      <c r="OF199" s="153">
        <f t="shared" si="1433"/>
        <v>10000</v>
      </c>
      <c r="OG199" s="58">
        <f t="shared" si="1349"/>
        <v>889.48383333333379</v>
      </c>
      <c r="OH199" s="241">
        <f t="shared" si="1478"/>
        <v>0</v>
      </c>
      <c r="OI199" s="51">
        <f t="shared" si="1350"/>
        <v>889.48383333333379</v>
      </c>
      <c r="OJ199" s="51">
        <f t="shared" si="1351"/>
        <v>90727.350999999966</v>
      </c>
      <c r="OK199" s="153">
        <f t="shared" si="1479"/>
        <v>89999.999999999447</v>
      </c>
      <c r="OL199" s="153">
        <f t="shared" si="1434"/>
        <v>10000</v>
      </c>
      <c r="OM199" s="468">
        <f t="shared" si="1435"/>
        <v>-889.48383333333379</v>
      </c>
      <c r="ON199" s="46">
        <f t="shared" si="1436"/>
        <v>-1076.6456011701148</v>
      </c>
      <c r="OO199" s="46">
        <f t="shared" si="1352"/>
        <v>-1076.6456011701148</v>
      </c>
      <c r="OP199" s="48"/>
      <c r="OR199" s="45">
        <v>138</v>
      </c>
      <c r="OS199" s="46">
        <f t="shared" si="1353"/>
        <v>1076.765700416463</v>
      </c>
      <c r="OT199" s="128">
        <f t="shared" si="1453"/>
        <v>0</v>
      </c>
      <c r="OU199" s="128">
        <f t="shared" si="1354"/>
        <v>1076.765700416463</v>
      </c>
      <c r="OV199" s="46">
        <f t="shared" si="1355"/>
        <v>169.71954641020301</v>
      </c>
      <c r="OW199" s="46">
        <f t="shared" si="1356"/>
        <v>907.04615400625994</v>
      </c>
      <c r="OX199" s="51">
        <f t="shared" si="1357"/>
        <v>100924.68169211556</v>
      </c>
      <c r="OY199" s="51">
        <f t="shared" si="1480"/>
        <v>101487.94349712229</v>
      </c>
      <c r="OZ199" s="153">
        <f t="shared" si="1437"/>
        <v>10000</v>
      </c>
      <c r="PA199" s="45">
        <v>138</v>
      </c>
      <c r="PB199" s="46">
        <f t="shared" si="1358"/>
        <v>1076.765700416463</v>
      </c>
      <c r="PC199" s="46">
        <f t="shared" si="1481"/>
        <v>0</v>
      </c>
      <c r="PD199" s="128">
        <f t="shared" si="1359"/>
        <v>1076.765700416463</v>
      </c>
      <c r="PE199" s="46">
        <f t="shared" si="1360"/>
        <v>169.71954641020301</v>
      </c>
      <c r="PF199" s="46">
        <f t="shared" si="1361"/>
        <v>907.04615400625994</v>
      </c>
      <c r="PG199" s="51">
        <f t="shared" si="1362"/>
        <v>100924.68169211556</v>
      </c>
      <c r="PH199" s="57">
        <f t="shared" si="1482"/>
        <v>101487.58857813163</v>
      </c>
      <c r="PI199" s="688">
        <f t="shared" si="1363"/>
        <v>889.6533333333341</v>
      </c>
      <c r="PJ199" s="52">
        <f t="shared" si="1483"/>
        <v>0</v>
      </c>
      <c r="PK199" s="51">
        <f t="shared" si="1364"/>
        <v>889.6533333333341</v>
      </c>
      <c r="PL199" s="57">
        <f t="shared" si="1365"/>
        <v>90744.640000000261</v>
      </c>
      <c r="PM199" s="57">
        <f t="shared" si="1484"/>
        <v>91697.724000000104</v>
      </c>
      <c r="PN199" s="153">
        <f t="shared" si="1438"/>
        <v>10000</v>
      </c>
      <c r="PO199" s="469">
        <f t="shared" si="1366"/>
        <v>-889.6533333333341</v>
      </c>
      <c r="PP199" s="46">
        <f t="shared" si="1367"/>
        <v>-1076.765700416463</v>
      </c>
      <c r="PQ199" s="46">
        <f t="shared" si="1368"/>
        <v>-1076.765700416463</v>
      </c>
      <c r="PR199" s="48"/>
    </row>
    <row r="200" spans="2:434" hidden="1" x14ac:dyDescent="0.3">
      <c r="B200" s="45">
        <v>139</v>
      </c>
      <c r="C200" s="46">
        <f t="shared" si="1104"/>
        <v>1111.77</v>
      </c>
      <c r="D200" s="46">
        <f t="shared" si="1136"/>
        <v>100</v>
      </c>
      <c r="E200" s="46">
        <f t="shared" si="1137"/>
        <v>1011.77</v>
      </c>
      <c r="F200" s="46">
        <f t="shared" si="1138"/>
        <v>158.05306773970179</v>
      </c>
      <c r="G200" s="46">
        <f t="shared" si="1139"/>
        <v>853.71693226029822</v>
      </c>
      <c r="H200" s="51">
        <f t="shared" si="1140"/>
        <v>93978.123711560766</v>
      </c>
      <c r="I200" s="58">
        <f t="shared" si="1141"/>
        <v>933.33333333333337</v>
      </c>
      <c r="J200" s="52">
        <f t="shared" si="1142"/>
        <v>100</v>
      </c>
      <c r="K200" s="51">
        <f t="shared" si="1143"/>
        <v>833.33333333333337</v>
      </c>
      <c r="L200" s="57">
        <f t="shared" si="1144"/>
        <v>84166.666666666148</v>
      </c>
      <c r="M200" s="468">
        <f t="shared" si="1369"/>
        <v>-933.33333333333337</v>
      </c>
      <c r="N200" s="46">
        <f t="shared" si="1370"/>
        <v>-1111.77</v>
      </c>
      <c r="O200" s="47"/>
      <c r="P200" s="46">
        <f t="shared" si="1371"/>
        <v>-1011.77</v>
      </c>
      <c r="Q200" s="48"/>
      <c r="R200" s="29"/>
      <c r="S200" s="29"/>
      <c r="T200" s="45">
        <v>139</v>
      </c>
      <c r="U200" s="46">
        <f t="shared" si="1145"/>
        <v>1100.3499999999999</v>
      </c>
      <c r="V200" s="46">
        <f t="shared" si="1146"/>
        <v>88.58</v>
      </c>
      <c r="W200" s="46">
        <f t="shared" si="1372"/>
        <v>1011.77</v>
      </c>
      <c r="X200" s="46">
        <f t="shared" si="1147"/>
        <v>158.05306773970179</v>
      </c>
      <c r="Y200" s="46">
        <f t="shared" si="1148"/>
        <v>853.71693226029822</v>
      </c>
      <c r="Z200" s="51">
        <f t="shared" si="1149"/>
        <v>93978.123711560766</v>
      </c>
      <c r="AA200" s="58">
        <f t="shared" si="1150"/>
        <v>912.73333333333335</v>
      </c>
      <c r="AB200" s="52">
        <f t="shared" si="1151"/>
        <v>79.400000000000006</v>
      </c>
      <c r="AC200" s="51">
        <f t="shared" si="1152"/>
        <v>833.33333333333337</v>
      </c>
      <c r="AD200" s="57">
        <f t="shared" si="1153"/>
        <v>84166.666666666148</v>
      </c>
      <c r="AE200" s="468">
        <f t="shared" si="1373"/>
        <v>-912.73333333333335</v>
      </c>
      <c r="AF200" s="46">
        <f t="shared" si="1154"/>
        <v>-1100.3499999999999</v>
      </c>
      <c r="AG200" s="47"/>
      <c r="AH200" s="46">
        <f t="shared" si="1374"/>
        <v>-1011.77</v>
      </c>
      <c r="AI200" s="48"/>
      <c r="AJ200" s="29"/>
      <c r="AK200" s="45">
        <v>139</v>
      </c>
      <c r="AL200" s="46">
        <f t="shared" si="1155"/>
        <v>1117.72</v>
      </c>
      <c r="AM200" s="46"/>
      <c r="AN200" s="46"/>
      <c r="AO200" s="46">
        <f t="shared" si="1156"/>
        <v>90.56</v>
      </c>
      <c r="AP200" s="128">
        <f t="shared" si="1157"/>
        <v>1027.1600000000001</v>
      </c>
      <c r="AQ200" s="128"/>
      <c r="AR200" s="128"/>
      <c r="AS200" s="46">
        <f t="shared" si="1158"/>
        <v>166.95299826680352</v>
      </c>
      <c r="AT200" s="46">
        <f t="shared" si="1159"/>
        <v>860.20700173319653</v>
      </c>
      <c r="AU200" s="51"/>
      <c r="AV200" s="51"/>
      <c r="AW200" s="51">
        <f t="shared" si="1160"/>
        <v>99311.591958348901</v>
      </c>
      <c r="AX200" s="58">
        <f t="shared" si="1161"/>
        <v>927.38215694565588</v>
      </c>
      <c r="AY200" s="52"/>
      <c r="AZ200" s="52"/>
      <c r="BA200" s="52">
        <f t="shared" si="1162"/>
        <v>81.66</v>
      </c>
      <c r="BB200" s="51">
        <f t="shared" si="1163"/>
        <v>845.72215694565591</v>
      </c>
      <c r="BC200" s="51"/>
      <c r="BD200" s="51"/>
      <c r="BE200" s="57">
        <f t="shared" si="1164"/>
        <v>89478.460184553798</v>
      </c>
      <c r="BF200" s="468">
        <f t="shared" si="1165"/>
        <v>-927.38215694565588</v>
      </c>
      <c r="BG200" s="46">
        <f t="shared" si="1166"/>
        <v>-1117.72</v>
      </c>
      <c r="BH200" s="46">
        <f t="shared" si="1167"/>
        <v>-1027.1600000000001</v>
      </c>
      <c r="BI200" s="48"/>
      <c r="BK200" s="45">
        <v>139</v>
      </c>
      <c r="BL200" s="46">
        <f t="shared" si="1375"/>
        <v>1101.29</v>
      </c>
      <c r="BM200" s="46">
        <f t="shared" si="1376"/>
        <v>89.52</v>
      </c>
      <c r="BN200" s="46">
        <f t="shared" si="1377"/>
        <v>1011.77</v>
      </c>
      <c r="BO200" s="46">
        <f t="shared" si="1168"/>
        <v>158.05306773970179</v>
      </c>
      <c r="BP200" s="46">
        <f t="shared" si="1169"/>
        <v>853.71693226029822</v>
      </c>
      <c r="BQ200" s="51">
        <f t="shared" si="1170"/>
        <v>93978.123711560766</v>
      </c>
      <c r="BR200" s="57">
        <f t="shared" si="1454"/>
        <v>99924.394448818828</v>
      </c>
      <c r="BS200" s="58">
        <f t="shared" si="1171"/>
        <v>913.95333333333338</v>
      </c>
      <c r="BT200" s="52">
        <f t="shared" si="1378"/>
        <v>80.62</v>
      </c>
      <c r="BU200" s="51">
        <f t="shared" si="1172"/>
        <v>833.33333333333337</v>
      </c>
      <c r="BV200" s="51">
        <f t="shared" si="1173"/>
        <v>84166.666666666148</v>
      </c>
      <c r="BW200" s="153">
        <f t="shared" si="1455"/>
        <v>89999.999999999447</v>
      </c>
      <c r="BX200" s="468">
        <f t="shared" si="1379"/>
        <v>-913.95333333333338</v>
      </c>
      <c r="BY200" s="46">
        <f t="shared" si="1380"/>
        <v>-1101.29</v>
      </c>
      <c r="BZ200" s="46">
        <f t="shared" si="1174"/>
        <v>-1011.77</v>
      </c>
      <c r="CA200" s="48"/>
      <c r="CB200" s="29"/>
      <c r="CC200" s="45">
        <v>139</v>
      </c>
      <c r="CD200" s="128">
        <f t="shared" si="1175"/>
        <v>1117.6300000000001</v>
      </c>
      <c r="CE200" s="46">
        <f t="shared" si="1381"/>
        <v>91.54</v>
      </c>
      <c r="CF200" s="128">
        <f t="shared" si="1176"/>
        <v>1026.0899999999999</v>
      </c>
      <c r="CG200" s="46">
        <f t="shared" si="1382"/>
        <v>166.49675292276189</v>
      </c>
      <c r="CH200" s="46">
        <f t="shared" si="1177"/>
        <v>859.59324707723806</v>
      </c>
      <c r="CI200" s="51">
        <f t="shared" si="1178"/>
        <v>99038.458506579889</v>
      </c>
      <c r="CJ200" s="199">
        <f t="shared" si="1456"/>
        <v>105025.65868721491</v>
      </c>
      <c r="CK200" s="153">
        <f t="shared" si="1383"/>
        <v>10000</v>
      </c>
      <c r="CL200" s="45">
        <v>139</v>
      </c>
      <c r="CM200" s="46">
        <f t="shared" si="1384"/>
        <v>1117.6300000000001</v>
      </c>
      <c r="CN200" s="128">
        <f t="shared" si="1179"/>
        <v>91.54</v>
      </c>
      <c r="CO200" s="128">
        <f t="shared" si="1180"/>
        <v>1026.0899999999999</v>
      </c>
      <c r="CP200" s="46">
        <f t="shared" si="1181"/>
        <v>166.49675292276189</v>
      </c>
      <c r="CQ200" s="46">
        <f t="shared" si="1182"/>
        <v>859.59324707723806</v>
      </c>
      <c r="CR200" s="51">
        <f t="shared" si="1183"/>
        <v>99038.458506579889</v>
      </c>
      <c r="CS200" s="153">
        <f t="shared" si="1457"/>
        <v>105025.65868721491</v>
      </c>
      <c r="CT200" s="58">
        <f t="shared" si="1184"/>
        <v>927.86033333333398</v>
      </c>
      <c r="CU200" s="52">
        <f t="shared" si="1385"/>
        <v>82.94</v>
      </c>
      <c r="CV200" s="51">
        <f t="shared" si="1386"/>
        <v>844.92033333333393</v>
      </c>
      <c r="CW200" s="51">
        <f t="shared" si="1185"/>
        <v>89249.433666666344</v>
      </c>
      <c r="CX200" s="57">
        <f t="shared" si="1458"/>
        <v>95163.87599999964</v>
      </c>
      <c r="CY200" s="153">
        <f t="shared" si="1387"/>
        <v>10000</v>
      </c>
      <c r="CZ200" s="479">
        <f t="shared" si="1186"/>
        <v>-927.86033333333398</v>
      </c>
      <c r="DA200" s="46">
        <f t="shared" si="1388"/>
        <v>-1117.6300000000001</v>
      </c>
      <c r="DB200" s="46">
        <f t="shared" si="1389"/>
        <v>-1026.0899999999999</v>
      </c>
      <c r="DC200" s="48"/>
      <c r="DE200" s="45">
        <v>139</v>
      </c>
      <c r="DF200" s="46">
        <f t="shared" si="1187"/>
        <v>1121.76</v>
      </c>
      <c r="DG200" s="46">
        <f t="shared" si="1459"/>
        <v>109.99</v>
      </c>
      <c r="DH200" s="46">
        <f t="shared" si="1188"/>
        <v>1011.77</v>
      </c>
      <c r="DI200" s="46">
        <f t="shared" si="1189"/>
        <v>158.05306773970179</v>
      </c>
      <c r="DJ200" s="46">
        <f t="shared" si="1190"/>
        <v>853.71693226029822</v>
      </c>
      <c r="DK200" s="51">
        <f t="shared" si="1191"/>
        <v>93978.123711560766</v>
      </c>
      <c r="DL200" s="58">
        <f t="shared" si="1192"/>
        <v>943.32333333333338</v>
      </c>
      <c r="DM200" s="52">
        <f t="shared" si="1460"/>
        <v>109.99</v>
      </c>
      <c r="DN200" s="51">
        <f t="shared" si="1193"/>
        <v>833.33333333333337</v>
      </c>
      <c r="DO200" s="57">
        <f t="shared" si="1194"/>
        <v>84166.666666666148</v>
      </c>
      <c r="DP200" s="468">
        <f t="shared" si="1390"/>
        <v>-943.32333333333338</v>
      </c>
      <c r="DQ200" s="46">
        <f t="shared" si="1391"/>
        <v>-1121.76</v>
      </c>
      <c r="DR200" s="47"/>
      <c r="DS200" s="46">
        <f t="shared" si="1392"/>
        <v>-1011.77</v>
      </c>
      <c r="DT200" s="48"/>
      <c r="DU200" s="29"/>
      <c r="DV200" s="45">
        <v>139</v>
      </c>
      <c r="DW200" s="46">
        <f t="shared" si="1393"/>
        <v>1063.9100000000001</v>
      </c>
      <c r="DX200" s="46">
        <f t="shared" si="1461"/>
        <v>52.14</v>
      </c>
      <c r="DY200" s="46">
        <f t="shared" si="1394"/>
        <v>1011.77</v>
      </c>
      <c r="DZ200" s="46">
        <f t="shared" si="1195"/>
        <v>158.05306773970179</v>
      </c>
      <c r="EA200" s="46">
        <f t="shared" si="1196"/>
        <v>853.71693226029822</v>
      </c>
      <c r="EB200" s="51">
        <f t="shared" si="1197"/>
        <v>93978.123711560766</v>
      </c>
      <c r="EC200" s="58">
        <f t="shared" si="1198"/>
        <v>880.07333333333338</v>
      </c>
      <c r="ED200" s="52">
        <f t="shared" si="1462"/>
        <v>46.739999999999995</v>
      </c>
      <c r="EE200" s="51">
        <f t="shared" si="1199"/>
        <v>833.33333333333337</v>
      </c>
      <c r="EF200" s="57">
        <f t="shared" si="1200"/>
        <v>84166.666666666148</v>
      </c>
      <c r="EG200" s="468">
        <f t="shared" si="1395"/>
        <v>-880.07333333333338</v>
      </c>
      <c r="EH200" s="46">
        <f t="shared" si="1396"/>
        <v>-1063.9100000000001</v>
      </c>
      <c r="EI200" s="47"/>
      <c r="EJ200" s="46">
        <f t="shared" si="1397"/>
        <v>-1011.77</v>
      </c>
      <c r="EK200" s="48"/>
      <c r="EL200" s="29"/>
      <c r="EM200" s="45">
        <v>139</v>
      </c>
      <c r="EN200" s="46">
        <f t="shared" si="1439"/>
        <v>1058.0868689014749</v>
      </c>
      <c r="EO200" s="46">
        <f t="shared" si="1463"/>
        <v>53.07</v>
      </c>
      <c r="EP200" s="128">
        <f t="shared" si="1201"/>
        <v>1005.0168689014748</v>
      </c>
      <c r="EQ200" s="46">
        <f t="shared" si="1202"/>
        <v>160.87398132967411</v>
      </c>
      <c r="ER200" s="46">
        <f t="shared" si="1203"/>
        <v>844.14288757180066</v>
      </c>
      <c r="ES200" s="51">
        <f t="shared" si="1204"/>
        <v>95680.245910232668</v>
      </c>
      <c r="ET200" s="153">
        <f t="shared" si="1398"/>
        <v>10000</v>
      </c>
      <c r="EU200" s="45">
        <v>139</v>
      </c>
      <c r="EV200" s="46">
        <f t="shared" si="1205"/>
        <v>1058.0899999999999</v>
      </c>
      <c r="EW200" s="46">
        <f t="shared" si="1464"/>
        <v>53.07</v>
      </c>
      <c r="EX200" s="128">
        <f t="shared" si="1206"/>
        <v>1005.02</v>
      </c>
      <c r="EY200" s="46">
        <f t="shared" si="1207"/>
        <v>160.87313691096227</v>
      </c>
      <c r="EZ200" s="46">
        <f t="shared" si="1208"/>
        <v>844.14686308903765</v>
      </c>
      <c r="FA200" s="51">
        <f t="shared" si="1209"/>
        <v>95679.73528348832</v>
      </c>
      <c r="FB200" s="58">
        <f t="shared" si="1210"/>
        <v>874.86920833333363</v>
      </c>
      <c r="FC200" s="52">
        <f t="shared" si="1465"/>
        <v>47.72</v>
      </c>
      <c r="FD200" s="51">
        <f t="shared" si="1399"/>
        <v>827.1492083333336</v>
      </c>
      <c r="FE200" s="57">
        <f t="shared" si="1211"/>
        <v>85955.780041666498</v>
      </c>
      <c r="FF200" s="153">
        <f t="shared" si="1400"/>
        <v>10000</v>
      </c>
      <c r="FG200" s="469">
        <f t="shared" si="1212"/>
        <v>-874.86920833333363</v>
      </c>
      <c r="FH200" s="46">
        <f t="shared" si="1213"/>
        <v>-1058.0899999999999</v>
      </c>
      <c r="FI200" s="46">
        <f t="shared" si="1214"/>
        <v>-1005.02</v>
      </c>
      <c r="FJ200" s="48"/>
      <c r="FL200" s="45">
        <v>139</v>
      </c>
      <c r="FM200" s="46">
        <f t="shared" si="1401"/>
        <v>1066.72</v>
      </c>
      <c r="FN200" s="46">
        <f t="shared" si="1440"/>
        <v>54.95</v>
      </c>
      <c r="FO200" s="46">
        <f t="shared" si="1402"/>
        <v>1011.77</v>
      </c>
      <c r="FP200" s="46">
        <f t="shared" si="1215"/>
        <v>158.05306773970179</v>
      </c>
      <c r="FQ200" s="46">
        <f t="shared" si="1216"/>
        <v>853.71693226029822</v>
      </c>
      <c r="FR200" s="51">
        <f t="shared" si="1217"/>
        <v>93978.123711560766</v>
      </c>
      <c r="FS200" s="57">
        <f t="shared" si="1466"/>
        <v>99924.394448818828</v>
      </c>
      <c r="FT200" s="58">
        <f t="shared" si="1218"/>
        <v>882.81333333333339</v>
      </c>
      <c r="FU200" s="241">
        <f t="shared" si="1441"/>
        <v>49.48</v>
      </c>
      <c r="FV200" s="51">
        <f t="shared" si="1219"/>
        <v>833.33333333333337</v>
      </c>
      <c r="FW200" s="51">
        <f t="shared" si="1220"/>
        <v>84166.666666666148</v>
      </c>
      <c r="FX200" s="153">
        <f t="shared" si="1467"/>
        <v>89999.999999999447</v>
      </c>
      <c r="FY200" s="468">
        <f t="shared" si="1403"/>
        <v>-882.81333333333339</v>
      </c>
      <c r="FZ200" s="46">
        <f t="shared" si="1404"/>
        <v>-1066.72</v>
      </c>
      <c r="GA200" s="46">
        <f t="shared" si="1221"/>
        <v>-1011.77</v>
      </c>
      <c r="GB200" s="48"/>
      <c r="GD200" s="45">
        <v>139</v>
      </c>
      <c r="GE200" s="46">
        <f t="shared" si="1442"/>
        <v>1060.0875939185617</v>
      </c>
      <c r="GF200" s="128">
        <f t="shared" si="1468"/>
        <v>55.81</v>
      </c>
      <c r="GG200" s="128">
        <f t="shared" si="1042"/>
        <v>1004.2775939185617</v>
      </c>
      <c r="GH200" s="46">
        <f t="shared" si="1222"/>
        <v>160.76038773140809</v>
      </c>
      <c r="GI200" s="46">
        <f t="shared" si="1223"/>
        <v>843.51720618715365</v>
      </c>
      <c r="GJ200" s="51">
        <f t="shared" si="1224"/>
        <v>95612.715432657686</v>
      </c>
      <c r="GK200" s="51">
        <f t="shared" si="1469"/>
        <v>101487.94349712229</v>
      </c>
      <c r="GL200" s="153">
        <f t="shared" si="1405"/>
        <v>10000</v>
      </c>
      <c r="GM200" s="45">
        <v>139</v>
      </c>
      <c r="GN200" s="46">
        <f t="shared" si="1225"/>
        <v>1060.0899999999999</v>
      </c>
      <c r="GO200" s="46">
        <f t="shared" si="1443"/>
        <v>55.81</v>
      </c>
      <c r="GP200" s="128">
        <f t="shared" si="1406"/>
        <v>1004.28</v>
      </c>
      <c r="GQ200" s="46">
        <f t="shared" si="1226"/>
        <v>160.75976609844761</v>
      </c>
      <c r="GR200" s="46">
        <f t="shared" si="1227"/>
        <v>843.52023390155239</v>
      </c>
      <c r="GS200" s="51">
        <f t="shared" si="1228"/>
        <v>95612.339425167011</v>
      </c>
      <c r="GT200" s="57">
        <f t="shared" si="1470"/>
        <v>101487.58857813163</v>
      </c>
      <c r="GU200" s="58">
        <f t="shared" si="1229"/>
        <v>876.92633333333197</v>
      </c>
      <c r="GV200" s="52">
        <f t="shared" si="1444"/>
        <v>50.43</v>
      </c>
      <c r="GW200" s="51">
        <f t="shared" si="1407"/>
        <v>826.49633333333202</v>
      </c>
      <c r="GX200" s="57">
        <f t="shared" si="1230"/>
        <v>85912.249666666801</v>
      </c>
      <c r="GY200" s="57">
        <f t="shared" si="1471"/>
        <v>91697.724000000104</v>
      </c>
      <c r="GZ200" s="153">
        <f t="shared" si="1408"/>
        <v>10000</v>
      </c>
      <c r="HA200" s="469">
        <f t="shared" si="1231"/>
        <v>-876.92633333333197</v>
      </c>
      <c r="HB200" s="46">
        <f t="shared" si="1232"/>
        <v>-1060.0899999999999</v>
      </c>
      <c r="HC200" s="46">
        <f t="shared" si="1233"/>
        <v>-1004.28</v>
      </c>
      <c r="HD200" s="48"/>
      <c r="HF200" s="45">
        <v>139</v>
      </c>
      <c r="HG200" s="46">
        <f t="shared" si="1234"/>
        <v>1123.8775326810628</v>
      </c>
      <c r="HH200" s="46">
        <f t="shared" si="1235"/>
        <v>0</v>
      </c>
      <c r="HI200" s="46">
        <f t="shared" si="1236"/>
        <v>1123.8775326810628</v>
      </c>
      <c r="HJ200" s="46">
        <f t="shared" si="1237"/>
        <v>175.56741484070554</v>
      </c>
      <c r="HK200" s="46">
        <f t="shared" si="1238"/>
        <v>948.31011784035729</v>
      </c>
      <c r="HL200" s="51">
        <f t="shared" si="1239"/>
        <v>104392.13878658297</v>
      </c>
      <c r="HM200" s="153">
        <f t="shared" si="1409"/>
        <v>10000</v>
      </c>
      <c r="HN200" s="58">
        <f t="shared" si="1240"/>
        <v>933.33333333333724</v>
      </c>
      <c r="HO200" s="52">
        <f t="shared" si="1241"/>
        <v>0</v>
      </c>
      <c r="HP200" s="51">
        <f t="shared" si="1242"/>
        <v>933.33333333333724</v>
      </c>
      <c r="HQ200" s="57">
        <f t="shared" si="1243"/>
        <v>94266.666666665318</v>
      </c>
      <c r="HR200" s="153">
        <f t="shared" si="1410"/>
        <v>10000</v>
      </c>
      <c r="HS200" s="468">
        <f t="shared" si="1244"/>
        <v>-933.33333333333724</v>
      </c>
      <c r="HT200" s="46">
        <f t="shared" si="1245"/>
        <v>-1123.8775326810628</v>
      </c>
      <c r="HU200" s="46">
        <f t="shared" si="1246"/>
        <v>-1123.8775326810628</v>
      </c>
      <c r="HV200" s="48"/>
      <c r="HW200" s="29"/>
      <c r="HX200" s="45">
        <v>139</v>
      </c>
      <c r="HY200" s="128">
        <f t="shared" si="1247"/>
        <v>1124.3399999999999</v>
      </c>
      <c r="HZ200" s="46">
        <f t="shared" si="1248"/>
        <v>0</v>
      </c>
      <c r="IA200" s="46">
        <f t="shared" si="1249"/>
        <v>1124.3399999999999</v>
      </c>
      <c r="IB200" s="46">
        <f t="shared" si="1250"/>
        <v>175.64613387311306</v>
      </c>
      <c r="IC200" s="46">
        <f t="shared" si="1251"/>
        <v>948.69386612688686</v>
      </c>
      <c r="ID200" s="51">
        <f t="shared" si="1252"/>
        <v>104438.98645774095</v>
      </c>
      <c r="IE200" s="153">
        <f t="shared" si="1411"/>
        <v>10000</v>
      </c>
      <c r="IF200" s="58">
        <f t="shared" si="1253"/>
        <v>930.14625019664186</v>
      </c>
      <c r="IG200" s="52">
        <f t="shared" si="1254"/>
        <v>0</v>
      </c>
      <c r="IH200" s="51">
        <f t="shared" si="1255"/>
        <v>930.14625019664186</v>
      </c>
      <c r="II200" s="57">
        <f t="shared" si="1412"/>
        <v>93944.771222666721</v>
      </c>
      <c r="IJ200" s="153">
        <f t="shared" si="1413"/>
        <v>10000</v>
      </c>
      <c r="IK200" s="468">
        <f t="shared" si="1256"/>
        <v>-930.14625019664186</v>
      </c>
      <c r="IL200" s="46">
        <f t="shared" si="1257"/>
        <v>-1124.3399999999999</v>
      </c>
      <c r="IM200" s="46">
        <f t="shared" si="1258"/>
        <v>-1124.3399999999999</v>
      </c>
      <c r="IN200" s="48"/>
      <c r="IO200" s="53">
        <f t="shared" si="1259"/>
        <v>0</v>
      </c>
      <c r="IQ200" s="45">
        <v>139</v>
      </c>
      <c r="IR200" s="128">
        <f t="shared" si="1260"/>
        <v>1126.4568749999989</v>
      </c>
      <c r="IS200" s="128">
        <f t="shared" si="1261"/>
        <v>0</v>
      </c>
      <c r="IT200" s="128">
        <f t="shared" si="1262"/>
        <v>1126.4568749999989</v>
      </c>
      <c r="IU200" s="46">
        <f t="shared" si="1485"/>
        <v>175.97</v>
      </c>
      <c r="IV200" s="46">
        <f t="shared" si="1263"/>
        <v>950.48687499999892</v>
      </c>
      <c r="IW200" s="51">
        <f t="shared" si="1264"/>
        <v>104631.72437500021</v>
      </c>
      <c r="IX200" s="199">
        <f t="shared" si="1414"/>
        <v>10000</v>
      </c>
      <c r="IY200" s="128">
        <f t="shared" si="1265"/>
        <v>0</v>
      </c>
      <c r="IZ200" s="408">
        <f t="shared" si="1266"/>
        <v>0</v>
      </c>
      <c r="JA200" s="58">
        <f t="shared" si="1267"/>
        <v>931.95916666666494</v>
      </c>
      <c r="JB200" s="52">
        <f t="shared" si="1268"/>
        <v>0</v>
      </c>
      <c r="JC200" s="51">
        <f t="shared" si="1269"/>
        <v>931.95916666666494</v>
      </c>
      <c r="JD200" s="57">
        <f t="shared" si="1270"/>
        <v>94127.875833333412</v>
      </c>
      <c r="JE200" s="280">
        <f t="shared" si="1271"/>
        <v>10000</v>
      </c>
      <c r="JF200" s="280">
        <f t="shared" si="1272"/>
        <v>0</v>
      </c>
      <c r="JG200" s="468">
        <f t="shared" si="1273"/>
        <v>-931.95916666666494</v>
      </c>
      <c r="JH200" s="46">
        <f t="shared" si="1274"/>
        <v>-1126.4568749999989</v>
      </c>
      <c r="JI200" s="46">
        <f t="shared" si="1275"/>
        <v>-1126.4568749999989</v>
      </c>
      <c r="JJ200" s="48"/>
      <c r="JL200" s="45">
        <v>139</v>
      </c>
      <c r="JM200" s="46">
        <f t="shared" si="1276"/>
        <v>1124.4930833333331</v>
      </c>
      <c r="JN200" s="46">
        <f t="shared" si="1277"/>
        <v>0</v>
      </c>
      <c r="JO200" s="128">
        <f t="shared" si="1278"/>
        <v>1124.4930833333331</v>
      </c>
      <c r="JP200" s="46">
        <f t="shared" si="1415"/>
        <v>175.66</v>
      </c>
      <c r="JQ200" s="46">
        <f t="shared" si="1279"/>
        <v>948.83308333333309</v>
      </c>
      <c r="JR200" s="51">
        <f t="shared" si="1280"/>
        <v>104449.31141666666</v>
      </c>
      <c r="JS200" s="51">
        <f t="shared" si="1472"/>
        <v>99924.394448818828</v>
      </c>
      <c r="JT200" s="199">
        <f t="shared" si="1416"/>
        <v>10000</v>
      </c>
      <c r="JU200" s="128">
        <f t="shared" si="1281"/>
        <v>0</v>
      </c>
      <c r="JV200" s="408">
        <f t="shared" si="1282"/>
        <v>0</v>
      </c>
      <c r="JW200" s="58">
        <f t="shared" si="1283"/>
        <v>930.37233333333074</v>
      </c>
      <c r="JX200" s="52">
        <f t="shared" si="1284"/>
        <v>0</v>
      </c>
      <c r="JY200" s="51">
        <f t="shared" si="1285"/>
        <v>930.37233333333074</v>
      </c>
      <c r="JZ200" s="51">
        <f t="shared" si="1286"/>
        <v>93967.605666667077</v>
      </c>
      <c r="KA200" s="199">
        <f t="shared" si="1473"/>
        <v>89999.999999999447</v>
      </c>
      <c r="KB200" s="128">
        <f t="shared" si="1417"/>
        <v>10000</v>
      </c>
      <c r="KC200" s="204">
        <f t="shared" si="1287"/>
        <v>0</v>
      </c>
      <c r="KD200" s="468">
        <f t="shared" si="1418"/>
        <v>-930.37233333333074</v>
      </c>
      <c r="KE200" s="46">
        <f t="shared" si="1288"/>
        <v>-1124.4930833333331</v>
      </c>
      <c r="KF200" s="46">
        <f t="shared" si="1289"/>
        <v>-1124.4930833333331</v>
      </c>
      <c r="KG200" s="48"/>
      <c r="KI200" s="45">
        <v>139</v>
      </c>
      <c r="KJ200" s="46">
        <f t="shared" si="1290"/>
        <v>1124.4890404061762</v>
      </c>
      <c r="KK200" s="46">
        <f t="shared" si="1291"/>
        <v>0</v>
      </c>
      <c r="KL200" s="128">
        <f t="shared" si="1292"/>
        <v>1124.4890404061762</v>
      </c>
      <c r="KM200" s="46">
        <f t="shared" si="1293"/>
        <v>175.66294200210208</v>
      </c>
      <c r="KN200" s="46">
        <f t="shared" si="1294"/>
        <v>948.82609840407406</v>
      </c>
      <c r="KO200" s="51">
        <f t="shared" si="1295"/>
        <v>104448.93910285718</v>
      </c>
      <c r="KP200" s="199">
        <f t="shared" si="1474"/>
        <v>105025.65868721491</v>
      </c>
      <c r="KQ200" s="199">
        <f t="shared" si="1419"/>
        <v>10000</v>
      </c>
      <c r="KR200" s="128">
        <f t="shared" si="1296"/>
        <v>0</v>
      </c>
      <c r="KS200" s="408">
        <f t="shared" si="1297"/>
        <v>0</v>
      </c>
      <c r="KT200" s="45">
        <v>139</v>
      </c>
      <c r="KU200" s="46">
        <f t="shared" si="1420"/>
        <v>1124.49</v>
      </c>
      <c r="KV200" s="46">
        <f t="shared" si="1298"/>
        <v>0</v>
      </c>
      <c r="KW200" s="128">
        <f t="shared" si="1299"/>
        <v>1124.49</v>
      </c>
      <c r="KX200" s="46">
        <f t="shared" si="1300"/>
        <v>175.66269408233458</v>
      </c>
      <c r="KY200" s="46">
        <f t="shared" si="1301"/>
        <v>948.8273059176654</v>
      </c>
      <c r="KZ200" s="51">
        <f t="shared" si="1302"/>
        <v>104448.78914348307</v>
      </c>
      <c r="LA200" s="153">
        <f t="shared" si="1475"/>
        <v>105025.65868721491</v>
      </c>
      <c r="LB200" s="58">
        <f t="shared" si="995"/>
        <v>930.59633333333579</v>
      </c>
      <c r="LC200" s="52">
        <f t="shared" si="1303"/>
        <v>0</v>
      </c>
      <c r="LD200" s="51">
        <f t="shared" si="1304"/>
        <v>930.59633333333579</v>
      </c>
      <c r="LE200" s="51">
        <f t="shared" si="1305"/>
        <v>93990.229666666535</v>
      </c>
      <c r="LF200" s="51">
        <f t="shared" si="1476"/>
        <v>95163.87599999964</v>
      </c>
      <c r="LG200" s="128">
        <f t="shared" si="1306"/>
        <v>10000</v>
      </c>
      <c r="LH200" s="204">
        <f t="shared" si="1307"/>
        <v>0</v>
      </c>
      <c r="LI200" s="479">
        <f t="shared" si="1308"/>
        <v>-930.59633333333579</v>
      </c>
      <c r="LJ200" s="46">
        <f t="shared" si="1421"/>
        <v>-1124.49</v>
      </c>
      <c r="LK200" s="46">
        <f t="shared" si="1422"/>
        <v>-1124.49</v>
      </c>
      <c r="LL200" s="48"/>
      <c r="LN200" s="45">
        <v>139</v>
      </c>
      <c r="LO200" s="46">
        <f t="shared" si="1309"/>
        <v>1123.1238136873469</v>
      </c>
      <c r="LP200" s="46">
        <f t="shared" si="1445"/>
        <v>0</v>
      </c>
      <c r="LQ200" s="46">
        <f t="shared" si="1310"/>
        <v>1123.1238136873469</v>
      </c>
      <c r="LR200" s="46">
        <f t="shared" si="1311"/>
        <v>175.44967203386446</v>
      </c>
      <c r="LS200" s="46">
        <f t="shared" si="1312"/>
        <v>947.67414165348248</v>
      </c>
      <c r="LT200" s="51">
        <f t="shared" si="1313"/>
        <v>104322.1290786652</v>
      </c>
      <c r="LU200" s="199">
        <f t="shared" si="1423"/>
        <v>10000</v>
      </c>
      <c r="LV200" s="58">
        <f t="shared" si="1314"/>
        <v>933.33033333333128</v>
      </c>
      <c r="LW200" s="52">
        <f t="shared" si="1446"/>
        <v>0</v>
      </c>
      <c r="LX200" s="51">
        <f t="shared" si="1315"/>
        <v>933.33033333333128</v>
      </c>
      <c r="LY200" s="51">
        <f t="shared" si="1316"/>
        <v>94266.363666666293</v>
      </c>
      <c r="LZ200" s="46">
        <f t="shared" si="1424"/>
        <v>0</v>
      </c>
      <c r="MA200" s="199">
        <f t="shared" si="1425"/>
        <v>10000</v>
      </c>
      <c r="MB200" s="468">
        <f t="shared" si="1317"/>
        <v>-933.33033333333128</v>
      </c>
      <c r="MC200" s="46">
        <f t="shared" si="1318"/>
        <v>-1123.1238136873469</v>
      </c>
      <c r="MD200" s="46">
        <f t="shared" si="1319"/>
        <v>-1123.1238136873469</v>
      </c>
      <c r="ME200" s="48"/>
      <c r="MG200" s="45">
        <v>139</v>
      </c>
      <c r="MH200" s="46">
        <f t="shared" si="1320"/>
        <v>1076.608661999408</v>
      </c>
      <c r="MI200" s="46">
        <f t="shared" si="1447"/>
        <v>0</v>
      </c>
      <c r="MJ200" s="46">
        <f t="shared" si="1321"/>
        <v>1076.608661999408</v>
      </c>
      <c r="MK200" s="46">
        <f t="shared" si="1322"/>
        <v>168.18327094006182</v>
      </c>
      <c r="ML200" s="46">
        <f t="shared" si="1323"/>
        <v>908.42539105934623</v>
      </c>
      <c r="MM200" s="51">
        <f t="shared" si="1324"/>
        <v>100001.53717297774</v>
      </c>
      <c r="MN200" s="199">
        <f t="shared" si="1426"/>
        <v>10000</v>
      </c>
      <c r="MO200" s="58">
        <f t="shared" si="1325"/>
        <v>889.32945707741396</v>
      </c>
      <c r="MP200" s="52">
        <f t="shared" si="1448"/>
        <v>0</v>
      </c>
      <c r="MQ200" s="51">
        <f t="shared" si="1326"/>
        <v>889.32945707741396</v>
      </c>
      <c r="MR200" s="57">
        <f t="shared" si="1327"/>
        <v>89822.275466239327</v>
      </c>
      <c r="MS200" s="199">
        <f t="shared" si="1427"/>
        <v>10000</v>
      </c>
      <c r="MT200" s="468">
        <f t="shared" si="1428"/>
        <v>-889.32945707741396</v>
      </c>
      <c r="MU200" s="46">
        <f t="shared" si="1328"/>
        <v>-1076.608661999408</v>
      </c>
      <c r="MV200" s="46">
        <f t="shared" si="1329"/>
        <v>-1076.608661999408</v>
      </c>
      <c r="MW200" s="48"/>
      <c r="MY200" s="45">
        <v>139</v>
      </c>
      <c r="MZ200" s="46">
        <f t="shared" si="1330"/>
        <v>1076.608661999408</v>
      </c>
      <c r="NA200" s="46">
        <f t="shared" si="1449"/>
        <v>0</v>
      </c>
      <c r="NB200" s="128">
        <f t="shared" si="1331"/>
        <v>1076.608661999408</v>
      </c>
      <c r="NC200" s="46">
        <f t="shared" si="1332"/>
        <v>168.18327094006182</v>
      </c>
      <c r="ND200" s="46">
        <f t="shared" si="1333"/>
        <v>908.42539105934623</v>
      </c>
      <c r="NE200" s="51">
        <f t="shared" si="1334"/>
        <v>100001.53717297774</v>
      </c>
      <c r="NF200" s="153">
        <f t="shared" si="1429"/>
        <v>10000</v>
      </c>
      <c r="NG200" s="45">
        <v>139</v>
      </c>
      <c r="NH200" s="46">
        <f t="shared" si="1335"/>
        <v>1076.6099999999999</v>
      </c>
      <c r="NI200" s="46">
        <f t="shared" si="1450"/>
        <v>0</v>
      </c>
      <c r="NJ200" s="128">
        <f t="shared" si="1430"/>
        <v>1076.6099999999999</v>
      </c>
      <c r="NK200" s="46">
        <f t="shared" si="1431"/>
        <v>168.18290659048208</v>
      </c>
      <c r="NL200" s="46">
        <f t="shared" si="1336"/>
        <v>908.42709340951785</v>
      </c>
      <c r="NM200" s="51">
        <f t="shared" si="1337"/>
        <v>100001.31686087973</v>
      </c>
      <c r="NN200" s="58">
        <f t="shared" si="1338"/>
        <v>888.78037499999857</v>
      </c>
      <c r="NO200" s="52">
        <f t="shared" si="1451"/>
        <v>0</v>
      </c>
      <c r="NP200" s="51">
        <f t="shared" si="1339"/>
        <v>888.78037499999857</v>
      </c>
      <c r="NQ200" s="57">
        <f t="shared" si="1340"/>
        <v>89901.16787500013</v>
      </c>
      <c r="NR200" s="153">
        <f t="shared" si="1432"/>
        <v>10000</v>
      </c>
      <c r="NS200" s="469">
        <f t="shared" si="1341"/>
        <v>-888.78037499999857</v>
      </c>
      <c r="NT200" s="46">
        <f t="shared" si="1342"/>
        <v>-1076.6099999999999</v>
      </c>
      <c r="NU200" s="46">
        <f t="shared" si="1343"/>
        <v>-1076.6099999999999</v>
      </c>
      <c r="NV200" s="48"/>
      <c r="NX200" s="45">
        <v>139</v>
      </c>
      <c r="NY200" s="46">
        <f t="shared" si="1344"/>
        <v>1076.6456011701148</v>
      </c>
      <c r="NZ200" s="46">
        <f t="shared" si="1452"/>
        <v>0</v>
      </c>
      <c r="OA200" s="46">
        <f t="shared" si="1345"/>
        <v>1076.6456011701148</v>
      </c>
      <c r="OB200" s="46">
        <f t="shared" si="1346"/>
        <v>168.1890414217367</v>
      </c>
      <c r="OC200" s="46">
        <f t="shared" si="1347"/>
        <v>908.45655974837814</v>
      </c>
      <c r="OD200" s="51">
        <f t="shared" si="1348"/>
        <v>100004.96829329364</v>
      </c>
      <c r="OE200" s="57">
        <f t="shared" si="1477"/>
        <v>99924.394448818828</v>
      </c>
      <c r="OF200" s="153">
        <f t="shared" si="1433"/>
        <v>10000</v>
      </c>
      <c r="OG200" s="58">
        <f t="shared" si="1349"/>
        <v>889.48383333333379</v>
      </c>
      <c r="OH200" s="241">
        <f t="shared" si="1478"/>
        <v>0</v>
      </c>
      <c r="OI200" s="51">
        <f t="shared" si="1350"/>
        <v>889.48383333333379</v>
      </c>
      <c r="OJ200" s="51">
        <f t="shared" si="1351"/>
        <v>89837.867166666634</v>
      </c>
      <c r="OK200" s="153">
        <f t="shared" si="1479"/>
        <v>89999.999999999447</v>
      </c>
      <c r="OL200" s="153">
        <f t="shared" si="1434"/>
        <v>10000</v>
      </c>
      <c r="OM200" s="468">
        <f t="shared" si="1435"/>
        <v>-889.48383333333379</v>
      </c>
      <c r="ON200" s="46">
        <f t="shared" si="1436"/>
        <v>-1076.6456011701148</v>
      </c>
      <c r="OO200" s="46">
        <f t="shared" si="1352"/>
        <v>-1076.6456011701148</v>
      </c>
      <c r="OP200" s="48"/>
      <c r="OR200" s="45">
        <v>139</v>
      </c>
      <c r="OS200" s="46">
        <f t="shared" si="1353"/>
        <v>1076.765700416463</v>
      </c>
      <c r="OT200" s="128">
        <f t="shared" si="1453"/>
        <v>0</v>
      </c>
      <c r="OU200" s="128">
        <f t="shared" si="1354"/>
        <v>1076.765700416463</v>
      </c>
      <c r="OV200" s="46">
        <f t="shared" si="1355"/>
        <v>168.2078028201926</v>
      </c>
      <c r="OW200" s="46">
        <f t="shared" si="1356"/>
        <v>908.55789759627044</v>
      </c>
      <c r="OX200" s="51">
        <f t="shared" si="1357"/>
        <v>100016.12379451928</v>
      </c>
      <c r="OY200" s="51">
        <f t="shared" si="1480"/>
        <v>101487.94349712229</v>
      </c>
      <c r="OZ200" s="153">
        <f t="shared" si="1437"/>
        <v>10000</v>
      </c>
      <c r="PA200" s="45">
        <v>139</v>
      </c>
      <c r="PB200" s="46">
        <f t="shared" si="1358"/>
        <v>1076.765700416463</v>
      </c>
      <c r="PC200" s="46">
        <f t="shared" si="1481"/>
        <v>0</v>
      </c>
      <c r="PD200" s="128">
        <f t="shared" si="1359"/>
        <v>1076.765700416463</v>
      </c>
      <c r="PE200" s="46">
        <f t="shared" si="1360"/>
        <v>168.2078028201926</v>
      </c>
      <c r="PF200" s="46">
        <f t="shared" si="1361"/>
        <v>908.55789759627044</v>
      </c>
      <c r="PG200" s="51">
        <f t="shared" si="1362"/>
        <v>100016.12379451928</v>
      </c>
      <c r="PH200" s="57">
        <f t="shared" si="1482"/>
        <v>101487.58857813163</v>
      </c>
      <c r="PI200" s="688">
        <f t="shared" si="1363"/>
        <v>889.6533333333341</v>
      </c>
      <c r="PJ200" s="52">
        <f t="shared" si="1483"/>
        <v>0</v>
      </c>
      <c r="PK200" s="51">
        <f t="shared" si="1364"/>
        <v>889.6533333333341</v>
      </c>
      <c r="PL200" s="57">
        <f t="shared" si="1365"/>
        <v>89854.986666666926</v>
      </c>
      <c r="PM200" s="57">
        <f t="shared" si="1484"/>
        <v>91697.724000000104</v>
      </c>
      <c r="PN200" s="153">
        <f t="shared" si="1438"/>
        <v>10000</v>
      </c>
      <c r="PO200" s="469">
        <f t="shared" si="1366"/>
        <v>-889.6533333333341</v>
      </c>
      <c r="PP200" s="46">
        <f t="shared" si="1367"/>
        <v>-1076.765700416463</v>
      </c>
      <c r="PQ200" s="46">
        <f t="shared" si="1368"/>
        <v>-1076.765700416463</v>
      </c>
      <c r="PR200" s="48"/>
    </row>
    <row r="201" spans="2:434" hidden="1" x14ac:dyDescent="0.3">
      <c r="B201" s="45">
        <v>140</v>
      </c>
      <c r="C201" s="46">
        <f t="shared" si="1104"/>
        <v>1111.77</v>
      </c>
      <c r="D201" s="46">
        <f t="shared" si="1136"/>
        <v>100</v>
      </c>
      <c r="E201" s="46">
        <f t="shared" si="1137"/>
        <v>1011.77</v>
      </c>
      <c r="F201" s="46">
        <f t="shared" si="1138"/>
        <v>156.63020618593461</v>
      </c>
      <c r="G201" s="46">
        <f t="shared" si="1139"/>
        <v>855.13979381406534</v>
      </c>
      <c r="H201" s="51">
        <f t="shared" si="1140"/>
        <v>93122.983917746693</v>
      </c>
      <c r="I201" s="58">
        <f t="shared" si="1141"/>
        <v>933.33333333333337</v>
      </c>
      <c r="J201" s="52">
        <f t="shared" si="1142"/>
        <v>100</v>
      </c>
      <c r="K201" s="51">
        <f t="shared" si="1143"/>
        <v>833.33333333333337</v>
      </c>
      <c r="L201" s="57">
        <f t="shared" si="1144"/>
        <v>83333.333333332819</v>
      </c>
      <c r="M201" s="468">
        <f t="shared" si="1369"/>
        <v>-933.33333333333337</v>
      </c>
      <c r="N201" s="46">
        <f t="shared" si="1370"/>
        <v>-1111.77</v>
      </c>
      <c r="O201" s="47"/>
      <c r="P201" s="46">
        <f t="shared" si="1371"/>
        <v>-1011.77</v>
      </c>
      <c r="Q201" s="48"/>
      <c r="R201" s="29"/>
      <c r="S201" s="29"/>
      <c r="T201" s="45">
        <v>140</v>
      </c>
      <c r="U201" s="46">
        <f t="shared" si="1145"/>
        <v>1099.55</v>
      </c>
      <c r="V201" s="46">
        <f t="shared" si="1146"/>
        <v>87.78</v>
      </c>
      <c r="W201" s="46">
        <f t="shared" si="1372"/>
        <v>1011.77</v>
      </c>
      <c r="X201" s="46">
        <f t="shared" si="1147"/>
        <v>156.63020618593461</v>
      </c>
      <c r="Y201" s="46">
        <f t="shared" si="1148"/>
        <v>855.13979381406534</v>
      </c>
      <c r="Z201" s="51">
        <f t="shared" si="1149"/>
        <v>93122.983917746693</v>
      </c>
      <c r="AA201" s="58">
        <f t="shared" si="1150"/>
        <v>911.95333333333338</v>
      </c>
      <c r="AB201" s="52">
        <f t="shared" si="1151"/>
        <v>78.62</v>
      </c>
      <c r="AC201" s="51">
        <f t="shared" si="1152"/>
        <v>833.33333333333337</v>
      </c>
      <c r="AD201" s="57">
        <f t="shared" si="1153"/>
        <v>83333.333333332819</v>
      </c>
      <c r="AE201" s="468">
        <f t="shared" si="1373"/>
        <v>-911.95333333333338</v>
      </c>
      <c r="AF201" s="46">
        <f t="shared" si="1154"/>
        <v>-1099.55</v>
      </c>
      <c r="AG201" s="47"/>
      <c r="AH201" s="46">
        <f t="shared" si="1374"/>
        <v>-1011.77</v>
      </c>
      <c r="AI201" s="48"/>
      <c r="AJ201" s="29"/>
      <c r="AK201" s="45">
        <v>140</v>
      </c>
      <c r="AL201" s="46">
        <f t="shared" si="1155"/>
        <v>1117.72</v>
      </c>
      <c r="AM201" s="46"/>
      <c r="AN201" s="46"/>
      <c r="AO201" s="46">
        <f t="shared" si="1156"/>
        <v>89.78</v>
      </c>
      <c r="AP201" s="128">
        <f t="shared" si="1157"/>
        <v>1027.94</v>
      </c>
      <c r="AQ201" s="128"/>
      <c r="AR201" s="128"/>
      <c r="AS201" s="46">
        <f t="shared" si="1158"/>
        <v>165.5193199305815</v>
      </c>
      <c r="AT201" s="46">
        <f t="shared" si="1159"/>
        <v>862.42068006941849</v>
      </c>
      <c r="AU201" s="51"/>
      <c r="AV201" s="51"/>
      <c r="AW201" s="51">
        <f t="shared" si="1160"/>
        <v>98449.171278279478</v>
      </c>
      <c r="AX201" s="58">
        <f t="shared" si="1161"/>
        <v>927.38215694565588</v>
      </c>
      <c r="AY201" s="52"/>
      <c r="AZ201" s="52"/>
      <c r="BA201" s="52">
        <f t="shared" si="1162"/>
        <v>80.900000000000006</v>
      </c>
      <c r="BB201" s="51">
        <f t="shared" si="1163"/>
        <v>846.4821569456559</v>
      </c>
      <c r="BC201" s="51"/>
      <c r="BD201" s="51"/>
      <c r="BE201" s="57">
        <f t="shared" si="1164"/>
        <v>88631.978027608144</v>
      </c>
      <c r="BF201" s="468">
        <f t="shared" si="1165"/>
        <v>-927.38215694565588</v>
      </c>
      <c r="BG201" s="46">
        <f t="shared" si="1166"/>
        <v>-1117.72</v>
      </c>
      <c r="BH201" s="46">
        <f t="shared" si="1167"/>
        <v>-1027.94</v>
      </c>
      <c r="BI201" s="48"/>
      <c r="BK201" s="45">
        <v>140</v>
      </c>
      <c r="BL201" s="46">
        <f t="shared" si="1375"/>
        <v>1101.29</v>
      </c>
      <c r="BM201" s="46">
        <f t="shared" si="1376"/>
        <v>89.52</v>
      </c>
      <c r="BN201" s="46">
        <f t="shared" si="1377"/>
        <v>1011.77</v>
      </c>
      <c r="BO201" s="46">
        <f t="shared" si="1168"/>
        <v>156.63020618593461</v>
      </c>
      <c r="BP201" s="46">
        <f t="shared" si="1169"/>
        <v>855.13979381406534</v>
      </c>
      <c r="BQ201" s="51">
        <f t="shared" si="1170"/>
        <v>93122.983917746693</v>
      </c>
      <c r="BR201" s="57">
        <f t="shared" si="1454"/>
        <v>99924.394448818828</v>
      </c>
      <c r="BS201" s="58">
        <f t="shared" si="1171"/>
        <v>913.95333333333338</v>
      </c>
      <c r="BT201" s="52">
        <f t="shared" si="1378"/>
        <v>80.62</v>
      </c>
      <c r="BU201" s="51">
        <f t="shared" si="1172"/>
        <v>833.33333333333337</v>
      </c>
      <c r="BV201" s="51">
        <f t="shared" si="1173"/>
        <v>83333.333333332819</v>
      </c>
      <c r="BW201" s="153">
        <f t="shared" si="1455"/>
        <v>89999.999999999447</v>
      </c>
      <c r="BX201" s="468">
        <f t="shared" si="1379"/>
        <v>-913.95333333333338</v>
      </c>
      <c r="BY201" s="46">
        <f t="shared" si="1380"/>
        <v>-1101.29</v>
      </c>
      <c r="BZ201" s="46">
        <f t="shared" si="1174"/>
        <v>-1011.77</v>
      </c>
      <c r="CA201" s="48"/>
      <c r="CB201" s="29"/>
      <c r="CC201" s="45">
        <v>140</v>
      </c>
      <c r="CD201" s="128">
        <f t="shared" si="1175"/>
        <v>1117.6300000000001</v>
      </c>
      <c r="CE201" s="46">
        <f t="shared" si="1381"/>
        <v>91.54</v>
      </c>
      <c r="CF201" s="128">
        <f t="shared" si="1176"/>
        <v>1026.0899999999999</v>
      </c>
      <c r="CG201" s="46">
        <f t="shared" si="1382"/>
        <v>165.06409751096649</v>
      </c>
      <c r="CH201" s="46">
        <f t="shared" si="1177"/>
        <v>861.02590248903346</v>
      </c>
      <c r="CI201" s="51">
        <f t="shared" si="1178"/>
        <v>98177.432604090849</v>
      </c>
      <c r="CJ201" s="199">
        <f t="shared" si="1456"/>
        <v>105025.65868721491</v>
      </c>
      <c r="CK201" s="153">
        <f t="shared" si="1383"/>
        <v>10000</v>
      </c>
      <c r="CL201" s="45">
        <v>140</v>
      </c>
      <c r="CM201" s="46">
        <f t="shared" si="1384"/>
        <v>1117.6300000000001</v>
      </c>
      <c r="CN201" s="128">
        <f t="shared" si="1179"/>
        <v>91.54</v>
      </c>
      <c r="CO201" s="128">
        <f t="shared" si="1180"/>
        <v>1026.0899999999999</v>
      </c>
      <c r="CP201" s="46">
        <f t="shared" si="1181"/>
        <v>165.06409751096649</v>
      </c>
      <c r="CQ201" s="46">
        <f t="shared" si="1182"/>
        <v>861.02590248903346</v>
      </c>
      <c r="CR201" s="51">
        <f t="shared" si="1183"/>
        <v>98177.432604090849</v>
      </c>
      <c r="CS201" s="153">
        <f t="shared" si="1457"/>
        <v>105025.65868721491</v>
      </c>
      <c r="CT201" s="58">
        <f t="shared" si="1184"/>
        <v>927.86033333333398</v>
      </c>
      <c r="CU201" s="52">
        <f t="shared" si="1385"/>
        <v>82.94</v>
      </c>
      <c r="CV201" s="51">
        <f t="shared" si="1386"/>
        <v>844.92033333333393</v>
      </c>
      <c r="CW201" s="51">
        <f t="shared" si="1185"/>
        <v>88404.513333333016</v>
      </c>
      <c r="CX201" s="57">
        <f t="shared" si="1458"/>
        <v>95163.87599999964</v>
      </c>
      <c r="CY201" s="153">
        <f t="shared" si="1387"/>
        <v>10000</v>
      </c>
      <c r="CZ201" s="479">
        <f t="shared" si="1186"/>
        <v>-927.86033333333398</v>
      </c>
      <c r="DA201" s="46">
        <f t="shared" si="1388"/>
        <v>-1117.6300000000001</v>
      </c>
      <c r="DB201" s="46">
        <f t="shared" si="1389"/>
        <v>-1026.0899999999999</v>
      </c>
      <c r="DC201" s="48"/>
      <c r="DE201" s="45">
        <v>140</v>
      </c>
      <c r="DF201" s="46">
        <f t="shared" si="1187"/>
        <v>1121.76</v>
      </c>
      <c r="DG201" s="46">
        <f t="shared" si="1459"/>
        <v>109.99</v>
      </c>
      <c r="DH201" s="46">
        <f t="shared" si="1188"/>
        <v>1011.77</v>
      </c>
      <c r="DI201" s="46">
        <f t="shared" si="1189"/>
        <v>156.63020618593461</v>
      </c>
      <c r="DJ201" s="46">
        <f t="shared" si="1190"/>
        <v>855.13979381406534</v>
      </c>
      <c r="DK201" s="51">
        <f t="shared" si="1191"/>
        <v>93122.983917746693</v>
      </c>
      <c r="DL201" s="58">
        <f t="shared" si="1192"/>
        <v>943.32333333333338</v>
      </c>
      <c r="DM201" s="52">
        <f t="shared" si="1460"/>
        <v>109.99</v>
      </c>
      <c r="DN201" s="51">
        <f t="shared" si="1193"/>
        <v>833.33333333333337</v>
      </c>
      <c r="DO201" s="57">
        <f t="shared" si="1194"/>
        <v>83333.333333332819</v>
      </c>
      <c r="DP201" s="468">
        <f t="shared" si="1390"/>
        <v>-943.32333333333338</v>
      </c>
      <c r="DQ201" s="46">
        <f t="shared" si="1391"/>
        <v>-1121.76</v>
      </c>
      <c r="DR201" s="47"/>
      <c r="DS201" s="46">
        <f t="shared" si="1392"/>
        <v>-1011.77</v>
      </c>
      <c r="DT201" s="48"/>
      <c r="DU201" s="29"/>
      <c r="DV201" s="45">
        <v>140</v>
      </c>
      <c r="DW201" s="46">
        <f t="shared" si="1393"/>
        <v>1063.45</v>
      </c>
      <c r="DX201" s="46">
        <f t="shared" si="1461"/>
        <v>51.68</v>
      </c>
      <c r="DY201" s="46">
        <f t="shared" si="1394"/>
        <v>1011.77</v>
      </c>
      <c r="DZ201" s="46">
        <f t="shared" si="1195"/>
        <v>156.63020618593461</v>
      </c>
      <c r="EA201" s="46">
        <f t="shared" si="1196"/>
        <v>855.13979381406534</v>
      </c>
      <c r="EB201" s="51">
        <f t="shared" si="1197"/>
        <v>93122.983917746693</v>
      </c>
      <c r="EC201" s="58">
        <f t="shared" si="1198"/>
        <v>879.61333333333334</v>
      </c>
      <c r="ED201" s="52">
        <f t="shared" si="1462"/>
        <v>46.28</v>
      </c>
      <c r="EE201" s="51">
        <f t="shared" si="1199"/>
        <v>833.33333333333337</v>
      </c>
      <c r="EF201" s="57">
        <f t="shared" si="1200"/>
        <v>83333.333333332819</v>
      </c>
      <c r="EG201" s="468">
        <f t="shared" si="1395"/>
        <v>-879.61333333333334</v>
      </c>
      <c r="EH201" s="46">
        <f t="shared" si="1396"/>
        <v>-1063.45</v>
      </c>
      <c r="EI201" s="47"/>
      <c r="EJ201" s="46">
        <f t="shared" si="1397"/>
        <v>-1011.77</v>
      </c>
      <c r="EK201" s="48"/>
      <c r="EL201" s="29"/>
      <c r="EM201" s="45">
        <v>140</v>
      </c>
      <c r="EN201" s="46">
        <f t="shared" si="1439"/>
        <v>1058.0868689014749</v>
      </c>
      <c r="EO201" s="46">
        <f t="shared" si="1463"/>
        <v>52.61</v>
      </c>
      <c r="EP201" s="128">
        <f t="shared" si="1201"/>
        <v>1005.4768689014749</v>
      </c>
      <c r="EQ201" s="46">
        <f t="shared" si="1202"/>
        <v>159.46707651705444</v>
      </c>
      <c r="ER201" s="46">
        <f t="shared" si="1203"/>
        <v>846.00979238442039</v>
      </c>
      <c r="ES201" s="51">
        <f t="shared" si="1204"/>
        <v>94834.236117848253</v>
      </c>
      <c r="ET201" s="153">
        <f t="shared" si="1398"/>
        <v>10000</v>
      </c>
      <c r="EU201" s="45">
        <v>140</v>
      </c>
      <c r="EV201" s="46">
        <f t="shared" si="1205"/>
        <v>1058.0899999999999</v>
      </c>
      <c r="EW201" s="46">
        <f t="shared" si="1464"/>
        <v>52.61</v>
      </c>
      <c r="EX201" s="128">
        <f t="shared" si="1206"/>
        <v>1005.48</v>
      </c>
      <c r="EY201" s="46">
        <f t="shared" si="1207"/>
        <v>159.46622547248055</v>
      </c>
      <c r="EZ201" s="46">
        <f t="shared" si="1208"/>
        <v>846.01377452751944</v>
      </c>
      <c r="FA201" s="51">
        <f t="shared" si="1209"/>
        <v>94833.721508960807</v>
      </c>
      <c r="FB201" s="58">
        <f t="shared" si="1210"/>
        <v>874.86920833333363</v>
      </c>
      <c r="FC201" s="52">
        <f t="shared" si="1465"/>
        <v>47.27</v>
      </c>
      <c r="FD201" s="51">
        <f t="shared" si="1399"/>
        <v>827.59920833333365</v>
      </c>
      <c r="FE201" s="57">
        <f t="shared" si="1211"/>
        <v>85128.180833333157</v>
      </c>
      <c r="FF201" s="153">
        <f t="shared" si="1400"/>
        <v>10000</v>
      </c>
      <c r="FG201" s="469">
        <f t="shared" si="1212"/>
        <v>-874.86920833333363</v>
      </c>
      <c r="FH201" s="46">
        <f t="shared" si="1213"/>
        <v>-1058.0899999999999</v>
      </c>
      <c r="FI201" s="46">
        <f t="shared" si="1214"/>
        <v>-1005.48</v>
      </c>
      <c r="FJ201" s="48"/>
      <c r="FL201" s="45">
        <v>140</v>
      </c>
      <c r="FM201" s="46">
        <f t="shared" si="1401"/>
        <v>1066.72</v>
      </c>
      <c r="FN201" s="46">
        <f t="shared" si="1440"/>
        <v>54.95</v>
      </c>
      <c r="FO201" s="46">
        <f t="shared" si="1402"/>
        <v>1011.77</v>
      </c>
      <c r="FP201" s="46">
        <f t="shared" si="1215"/>
        <v>156.63020618593461</v>
      </c>
      <c r="FQ201" s="46">
        <f t="shared" si="1216"/>
        <v>855.13979381406534</v>
      </c>
      <c r="FR201" s="51">
        <f t="shared" si="1217"/>
        <v>93122.983917746693</v>
      </c>
      <c r="FS201" s="57">
        <f t="shared" si="1466"/>
        <v>99924.394448818828</v>
      </c>
      <c r="FT201" s="58">
        <f t="shared" si="1218"/>
        <v>882.81333333333339</v>
      </c>
      <c r="FU201" s="241">
        <f t="shared" si="1441"/>
        <v>49.48</v>
      </c>
      <c r="FV201" s="51">
        <f t="shared" si="1219"/>
        <v>833.33333333333337</v>
      </c>
      <c r="FW201" s="51">
        <f t="shared" si="1220"/>
        <v>83333.333333332819</v>
      </c>
      <c r="FX201" s="153">
        <f t="shared" si="1467"/>
        <v>89999.999999999447</v>
      </c>
      <c r="FY201" s="468">
        <f t="shared" si="1403"/>
        <v>-882.81333333333339</v>
      </c>
      <c r="FZ201" s="46">
        <f t="shared" si="1404"/>
        <v>-1066.72</v>
      </c>
      <c r="GA201" s="46">
        <f t="shared" si="1221"/>
        <v>-1011.77</v>
      </c>
      <c r="GB201" s="48"/>
      <c r="GD201" s="45">
        <v>140</v>
      </c>
      <c r="GE201" s="46">
        <f t="shared" si="1442"/>
        <v>1060.0875939185617</v>
      </c>
      <c r="GF201" s="128">
        <f t="shared" si="1468"/>
        <v>55.81</v>
      </c>
      <c r="GG201" s="128">
        <f t="shared" si="1042"/>
        <v>1004.2775939185617</v>
      </c>
      <c r="GH201" s="46">
        <f t="shared" si="1222"/>
        <v>159.35452572109614</v>
      </c>
      <c r="GI201" s="46">
        <f t="shared" si="1223"/>
        <v>844.92306819746557</v>
      </c>
      <c r="GJ201" s="51">
        <f t="shared" si="1224"/>
        <v>94767.792364460227</v>
      </c>
      <c r="GK201" s="51">
        <f t="shared" si="1469"/>
        <v>101487.94349712229</v>
      </c>
      <c r="GL201" s="153">
        <f t="shared" si="1405"/>
        <v>10000</v>
      </c>
      <c r="GM201" s="45">
        <v>140</v>
      </c>
      <c r="GN201" s="46">
        <f t="shared" si="1225"/>
        <v>1060.0899999999999</v>
      </c>
      <c r="GO201" s="46">
        <f t="shared" si="1443"/>
        <v>55.81</v>
      </c>
      <c r="GP201" s="128">
        <f t="shared" si="1406"/>
        <v>1004.28</v>
      </c>
      <c r="GQ201" s="46">
        <f t="shared" si="1226"/>
        <v>159.35389904194503</v>
      </c>
      <c r="GR201" s="46">
        <f t="shared" si="1227"/>
        <v>844.92610095805492</v>
      </c>
      <c r="GS201" s="51">
        <f t="shared" si="1228"/>
        <v>94767.413324208959</v>
      </c>
      <c r="GT201" s="57">
        <f t="shared" si="1470"/>
        <v>101487.58857813163</v>
      </c>
      <c r="GU201" s="58">
        <f t="shared" si="1229"/>
        <v>876.92633333333197</v>
      </c>
      <c r="GV201" s="52">
        <f t="shared" si="1444"/>
        <v>50.43</v>
      </c>
      <c r="GW201" s="51">
        <f t="shared" si="1407"/>
        <v>826.49633333333202</v>
      </c>
      <c r="GX201" s="57">
        <f t="shared" si="1230"/>
        <v>85085.753333333472</v>
      </c>
      <c r="GY201" s="57">
        <f t="shared" si="1471"/>
        <v>91697.724000000104</v>
      </c>
      <c r="GZ201" s="153">
        <f t="shared" si="1408"/>
        <v>10000</v>
      </c>
      <c r="HA201" s="469">
        <f t="shared" si="1231"/>
        <v>-876.92633333333197</v>
      </c>
      <c r="HB201" s="46">
        <f t="shared" si="1232"/>
        <v>-1060.0899999999999</v>
      </c>
      <c r="HC201" s="46">
        <f t="shared" si="1233"/>
        <v>-1004.28</v>
      </c>
      <c r="HD201" s="48"/>
      <c r="HF201" s="45">
        <v>140</v>
      </c>
      <c r="HG201" s="46">
        <f t="shared" si="1234"/>
        <v>1123.8775326810628</v>
      </c>
      <c r="HH201" s="46">
        <f t="shared" si="1235"/>
        <v>0</v>
      </c>
      <c r="HI201" s="46">
        <f t="shared" si="1236"/>
        <v>1123.8775326810628</v>
      </c>
      <c r="HJ201" s="46">
        <f t="shared" si="1237"/>
        <v>173.98689797763828</v>
      </c>
      <c r="HK201" s="46">
        <f t="shared" si="1238"/>
        <v>949.89063470342455</v>
      </c>
      <c r="HL201" s="51">
        <f t="shared" si="1239"/>
        <v>103442.24815187955</v>
      </c>
      <c r="HM201" s="153">
        <f t="shared" si="1409"/>
        <v>10000</v>
      </c>
      <c r="HN201" s="58">
        <f t="shared" si="1240"/>
        <v>933.33333333333724</v>
      </c>
      <c r="HO201" s="52">
        <f t="shared" si="1241"/>
        <v>0</v>
      </c>
      <c r="HP201" s="51">
        <f t="shared" si="1242"/>
        <v>933.33333333333724</v>
      </c>
      <c r="HQ201" s="57">
        <f t="shared" si="1243"/>
        <v>93333.333333331975</v>
      </c>
      <c r="HR201" s="153">
        <f t="shared" si="1410"/>
        <v>10000</v>
      </c>
      <c r="HS201" s="468">
        <f t="shared" si="1244"/>
        <v>-933.33333333333724</v>
      </c>
      <c r="HT201" s="46">
        <f t="shared" si="1245"/>
        <v>-1123.8775326810628</v>
      </c>
      <c r="HU201" s="46">
        <f t="shared" si="1246"/>
        <v>-1123.8775326810628</v>
      </c>
      <c r="HV201" s="48"/>
      <c r="HW201" s="29"/>
      <c r="HX201" s="45">
        <v>140</v>
      </c>
      <c r="HY201" s="128">
        <f t="shared" si="1247"/>
        <v>1124.3399999999999</v>
      </c>
      <c r="HZ201" s="46">
        <f t="shared" si="1248"/>
        <v>0</v>
      </c>
      <c r="IA201" s="46">
        <f t="shared" si="1249"/>
        <v>1124.3399999999999</v>
      </c>
      <c r="IB201" s="46">
        <f t="shared" si="1250"/>
        <v>174.06497742956824</v>
      </c>
      <c r="IC201" s="46">
        <f t="shared" si="1251"/>
        <v>950.2750225704317</v>
      </c>
      <c r="ID201" s="51">
        <f t="shared" si="1252"/>
        <v>103488.71143517051</v>
      </c>
      <c r="IE201" s="153">
        <f t="shared" si="1411"/>
        <v>10000</v>
      </c>
      <c r="IF201" s="58">
        <f t="shared" si="1253"/>
        <v>930.14625019664186</v>
      </c>
      <c r="IG201" s="52">
        <f t="shared" si="1254"/>
        <v>0</v>
      </c>
      <c r="IH201" s="51">
        <f t="shared" si="1255"/>
        <v>930.14625019664186</v>
      </c>
      <c r="II201" s="57">
        <f t="shared" si="1412"/>
        <v>93014.624972470076</v>
      </c>
      <c r="IJ201" s="153">
        <f t="shared" si="1413"/>
        <v>10000</v>
      </c>
      <c r="IK201" s="468">
        <f t="shared" si="1256"/>
        <v>-930.14625019664186</v>
      </c>
      <c r="IL201" s="46">
        <f t="shared" si="1257"/>
        <v>-1124.3399999999999</v>
      </c>
      <c r="IM201" s="46">
        <f t="shared" si="1258"/>
        <v>-1124.3399999999999</v>
      </c>
      <c r="IN201" s="48"/>
      <c r="IO201" s="53">
        <f t="shared" si="1259"/>
        <v>0</v>
      </c>
      <c r="IQ201" s="45">
        <v>140</v>
      </c>
      <c r="IR201" s="128">
        <f t="shared" si="1260"/>
        <v>1126.4568749999989</v>
      </c>
      <c r="IS201" s="128">
        <f t="shared" si="1261"/>
        <v>0</v>
      </c>
      <c r="IT201" s="128">
        <f t="shared" si="1262"/>
        <v>1126.4568749999989</v>
      </c>
      <c r="IU201" s="46">
        <f t="shared" si="1485"/>
        <v>174.39</v>
      </c>
      <c r="IV201" s="46">
        <f t="shared" si="1263"/>
        <v>952.06687499999896</v>
      </c>
      <c r="IW201" s="51">
        <f t="shared" si="1264"/>
        <v>103679.6575000002</v>
      </c>
      <c r="IX201" s="199">
        <f t="shared" si="1414"/>
        <v>10000</v>
      </c>
      <c r="IY201" s="128">
        <f t="shared" si="1265"/>
        <v>0</v>
      </c>
      <c r="IZ201" s="408">
        <f t="shared" si="1266"/>
        <v>0</v>
      </c>
      <c r="JA201" s="58">
        <f t="shared" si="1267"/>
        <v>931.95916666666494</v>
      </c>
      <c r="JB201" s="52">
        <f t="shared" si="1268"/>
        <v>0</v>
      </c>
      <c r="JC201" s="51">
        <f t="shared" si="1269"/>
        <v>931.95916666666494</v>
      </c>
      <c r="JD201" s="57">
        <f t="shared" si="1270"/>
        <v>93195.916666666744</v>
      </c>
      <c r="JE201" s="280">
        <f t="shared" si="1271"/>
        <v>10000</v>
      </c>
      <c r="JF201" s="280">
        <f t="shared" si="1272"/>
        <v>0</v>
      </c>
      <c r="JG201" s="468">
        <f t="shared" si="1273"/>
        <v>-931.95916666666494</v>
      </c>
      <c r="JH201" s="46">
        <f t="shared" si="1274"/>
        <v>-1126.4568749999989</v>
      </c>
      <c r="JI201" s="46">
        <f t="shared" si="1275"/>
        <v>-1126.4568749999989</v>
      </c>
      <c r="JJ201" s="48"/>
      <c r="JL201" s="45">
        <v>140</v>
      </c>
      <c r="JM201" s="46">
        <f t="shared" si="1276"/>
        <v>1124.4930833333331</v>
      </c>
      <c r="JN201" s="46">
        <f t="shared" si="1277"/>
        <v>0</v>
      </c>
      <c r="JO201" s="128">
        <f t="shared" si="1278"/>
        <v>1124.4930833333331</v>
      </c>
      <c r="JP201" s="46">
        <f t="shared" si="1415"/>
        <v>174.08</v>
      </c>
      <c r="JQ201" s="46">
        <f t="shared" si="1279"/>
        <v>950.41308333333302</v>
      </c>
      <c r="JR201" s="51">
        <f t="shared" si="1280"/>
        <v>103498.89833333333</v>
      </c>
      <c r="JS201" s="51">
        <f t="shared" si="1472"/>
        <v>99924.394448818828</v>
      </c>
      <c r="JT201" s="199">
        <f t="shared" si="1416"/>
        <v>10000</v>
      </c>
      <c r="JU201" s="128">
        <f t="shared" si="1281"/>
        <v>0</v>
      </c>
      <c r="JV201" s="408">
        <f t="shared" si="1282"/>
        <v>0</v>
      </c>
      <c r="JW201" s="58">
        <f t="shared" si="1283"/>
        <v>930.37233333333074</v>
      </c>
      <c r="JX201" s="52">
        <f t="shared" si="1284"/>
        <v>0</v>
      </c>
      <c r="JY201" s="51">
        <f t="shared" si="1285"/>
        <v>930.37233333333074</v>
      </c>
      <c r="JZ201" s="51">
        <f t="shared" si="1286"/>
        <v>93037.233333333745</v>
      </c>
      <c r="KA201" s="199">
        <f t="shared" si="1473"/>
        <v>89999.999999999447</v>
      </c>
      <c r="KB201" s="128">
        <f t="shared" si="1417"/>
        <v>10000</v>
      </c>
      <c r="KC201" s="204">
        <f t="shared" si="1287"/>
        <v>0</v>
      </c>
      <c r="KD201" s="468">
        <f t="shared" si="1418"/>
        <v>-930.37233333333074</v>
      </c>
      <c r="KE201" s="46">
        <f t="shared" si="1288"/>
        <v>-1124.4930833333331</v>
      </c>
      <c r="KF201" s="46">
        <f t="shared" si="1289"/>
        <v>-1124.4930833333331</v>
      </c>
      <c r="KG201" s="48"/>
      <c r="KI201" s="45">
        <v>140</v>
      </c>
      <c r="KJ201" s="46">
        <f t="shared" si="1290"/>
        <v>1124.4890404061762</v>
      </c>
      <c r="KK201" s="46">
        <f t="shared" si="1291"/>
        <v>0</v>
      </c>
      <c r="KL201" s="128">
        <f t="shared" si="1292"/>
        <v>1124.4890404061762</v>
      </c>
      <c r="KM201" s="46">
        <f t="shared" si="1293"/>
        <v>174.08156517142865</v>
      </c>
      <c r="KN201" s="46">
        <f t="shared" si="1294"/>
        <v>950.40747523474749</v>
      </c>
      <c r="KO201" s="51">
        <f t="shared" si="1295"/>
        <v>103498.53162762243</v>
      </c>
      <c r="KP201" s="199">
        <f t="shared" si="1474"/>
        <v>105025.65868721491</v>
      </c>
      <c r="KQ201" s="199">
        <f t="shared" si="1419"/>
        <v>10000</v>
      </c>
      <c r="KR201" s="128">
        <f t="shared" si="1296"/>
        <v>0</v>
      </c>
      <c r="KS201" s="408">
        <f t="shared" si="1297"/>
        <v>0</v>
      </c>
      <c r="KT201" s="45">
        <v>140</v>
      </c>
      <c r="KU201" s="46">
        <f t="shared" si="1420"/>
        <v>1124.49</v>
      </c>
      <c r="KV201" s="46">
        <f t="shared" si="1298"/>
        <v>0</v>
      </c>
      <c r="KW201" s="128">
        <f t="shared" si="1299"/>
        <v>1124.49</v>
      </c>
      <c r="KX201" s="46">
        <f t="shared" si="1300"/>
        <v>174.08131523913846</v>
      </c>
      <c r="KY201" s="46">
        <f t="shared" si="1301"/>
        <v>950.40868476086155</v>
      </c>
      <c r="KZ201" s="51">
        <f t="shared" si="1302"/>
        <v>103498.38045872221</v>
      </c>
      <c r="LA201" s="153">
        <f t="shared" si="1475"/>
        <v>105025.65868721491</v>
      </c>
      <c r="LB201" s="58">
        <f t="shared" si="995"/>
        <v>930.59633333333579</v>
      </c>
      <c r="LC201" s="52">
        <f t="shared" si="1303"/>
        <v>0</v>
      </c>
      <c r="LD201" s="51">
        <f t="shared" si="1304"/>
        <v>930.59633333333579</v>
      </c>
      <c r="LE201" s="51">
        <f t="shared" si="1305"/>
        <v>93059.6333333332</v>
      </c>
      <c r="LF201" s="51">
        <f t="shared" si="1476"/>
        <v>95163.87599999964</v>
      </c>
      <c r="LG201" s="128">
        <f t="shared" si="1306"/>
        <v>10000</v>
      </c>
      <c r="LH201" s="204">
        <f t="shared" si="1307"/>
        <v>0</v>
      </c>
      <c r="LI201" s="479">
        <f t="shared" si="1308"/>
        <v>-930.59633333333579</v>
      </c>
      <c r="LJ201" s="46">
        <f t="shared" si="1421"/>
        <v>-1124.49</v>
      </c>
      <c r="LK201" s="46">
        <f t="shared" si="1422"/>
        <v>-1124.49</v>
      </c>
      <c r="LL201" s="48"/>
      <c r="LN201" s="45">
        <v>140</v>
      </c>
      <c r="LO201" s="46">
        <f t="shared" si="1309"/>
        <v>1123.1238136873469</v>
      </c>
      <c r="LP201" s="46">
        <f t="shared" si="1445"/>
        <v>0</v>
      </c>
      <c r="LQ201" s="46">
        <f t="shared" si="1310"/>
        <v>1123.1238136873469</v>
      </c>
      <c r="LR201" s="46">
        <f t="shared" si="1311"/>
        <v>173.87021513110867</v>
      </c>
      <c r="LS201" s="46">
        <f t="shared" si="1312"/>
        <v>949.25359855623822</v>
      </c>
      <c r="LT201" s="51">
        <f t="shared" si="1313"/>
        <v>103372.87548010895</v>
      </c>
      <c r="LU201" s="199">
        <f t="shared" si="1423"/>
        <v>10000</v>
      </c>
      <c r="LV201" s="58">
        <f t="shared" si="1314"/>
        <v>933.33033333333128</v>
      </c>
      <c r="LW201" s="52">
        <f t="shared" si="1446"/>
        <v>0</v>
      </c>
      <c r="LX201" s="51">
        <f t="shared" si="1315"/>
        <v>933.33033333333128</v>
      </c>
      <c r="LY201" s="51">
        <f t="shared" si="1316"/>
        <v>93333.033333332962</v>
      </c>
      <c r="LZ201" s="46">
        <f t="shared" si="1424"/>
        <v>0</v>
      </c>
      <c r="MA201" s="199">
        <f t="shared" si="1425"/>
        <v>10000</v>
      </c>
      <c r="MB201" s="468">
        <f t="shared" si="1317"/>
        <v>-933.33033333333128</v>
      </c>
      <c r="MC201" s="46">
        <f t="shared" si="1318"/>
        <v>-1123.1238136873469</v>
      </c>
      <c r="MD201" s="46">
        <f t="shared" si="1319"/>
        <v>-1123.1238136873469</v>
      </c>
      <c r="ME201" s="48"/>
      <c r="MG201" s="45">
        <v>140</v>
      </c>
      <c r="MH201" s="46">
        <f t="shared" si="1320"/>
        <v>1076.608661999408</v>
      </c>
      <c r="MI201" s="46">
        <f t="shared" si="1447"/>
        <v>0</v>
      </c>
      <c r="MJ201" s="46">
        <f t="shared" si="1321"/>
        <v>1076.608661999408</v>
      </c>
      <c r="MK201" s="46">
        <f t="shared" si="1322"/>
        <v>166.66922862162957</v>
      </c>
      <c r="ML201" s="46">
        <f t="shared" si="1323"/>
        <v>909.93943337777841</v>
      </c>
      <c r="MM201" s="51">
        <f t="shared" si="1324"/>
        <v>99091.597739599965</v>
      </c>
      <c r="MN201" s="199">
        <f t="shared" si="1426"/>
        <v>10000</v>
      </c>
      <c r="MO201" s="58">
        <f t="shared" si="1325"/>
        <v>889.32945707741396</v>
      </c>
      <c r="MP201" s="52">
        <f t="shared" si="1448"/>
        <v>0</v>
      </c>
      <c r="MQ201" s="51">
        <f t="shared" si="1326"/>
        <v>889.32945707741396</v>
      </c>
      <c r="MR201" s="57">
        <f t="shared" si="1327"/>
        <v>88932.946009161911</v>
      </c>
      <c r="MS201" s="199">
        <f t="shared" si="1427"/>
        <v>10000</v>
      </c>
      <c r="MT201" s="468">
        <f t="shared" si="1428"/>
        <v>-889.32945707741396</v>
      </c>
      <c r="MU201" s="46">
        <f t="shared" si="1328"/>
        <v>-1076.608661999408</v>
      </c>
      <c r="MV201" s="46">
        <f t="shared" si="1329"/>
        <v>-1076.608661999408</v>
      </c>
      <c r="MW201" s="48"/>
      <c r="MY201" s="45">
        <v>140</v>
      </c>
      <c r="MZ201" s="46">
        <f t="shared" si="1330"/>
        <v>1076.608661999408</v>
      </c>
      <c r="NA201" s="46">
        <f t="shared" si="1449"/>
        <v>0</v>
      </c>
      <c r="NB201" s="128">
        <f t="shared" si="1331"/>
        <v>1076.608661999408</v>
      </c>
      <c r="NC201" s="46">
        <f t="shared" si="1332"/>
        <v>166.66922862162957</v>
      </c>
      <c r="ND201" s="46">
        <f t="shared" si="1333"/>
        <v>909.93943337777841</v>
      </c>
      <c r="NE201" s="51">
        <f t="shared" si="1334"/>
        <v>99091.597739599965</v>
      </c>
      <c r="NF201" s="153">
        <f t="shared" si="1429"/>
        <v>10000</v>
      </c>
      <c r="NG201" s="45">
        <v>140</v>
      </c>
      <c r="NH201" s="46">
        <f t="shared" si="1335"/>
        <v>1076.6099999999999</v>
      </c>
      <c r="NI201" s="46">
        <f t="shared" si="1450"/>
        <v>0</v>
      </c>
      <c r="NJ201" s="128">
        <f t="shared" si="1430"/>
        <v>1076.6099999999999</v>
      </c>
      <c r="NK201" s="46">
        <f t="shared" si="1431"/>
        <v>166.66886143479954</v>
      </c>
      <c r="NL201" s="46">
        <f t="shared" si="1336"/>
        <v>909.94113856520039</v>
      </c>
      <c r="NM201" s="51">
        <f t="shared" si="1337"/>
        <v>99091.375722314522</v>
      </c>
      <c r="NN201" s="58">
        <f t="shared" si="1338"/>
        <v>888.78037499999857</v>
      </c>
      <c r="NO201" s="52">
        <f t="shared" si="1451"/>
        <v>0</v>
      </c>
      <c r="NP201" s="51">
        <f t="shared" si="1339"/>
        <v>888.78037499999857</v>
      </c>
      <c r="NQ201" s="57">
        <f t="shared" si="1340"/>
        <v>89012.387500000128</v>
      </c>
      <c r="NR201" s="153">
        <f t="shared" si="1432"/>
        <v>10000</v>
      </c>
      <c r="NS201" s="469">
        <f t="shared" si="1341"/>
        <v>-888.78037499999857</v>
      </c>
      <c r="NT201" s="46">
        <f t="shared" si="1342"/>
        <v>-1076.6099999999999</v>
      </c>
      <c r="NU201" s="46">
        <f t="shared" si="1343"/>
        <v>-1076.6099999999999</v>
      </c>
      <c r="NV201" s="48"/>
      <c r="NX201" s="45">
        <v>140</v>
      </c>
      <c r="NY201" s="46">
        <f t="shared" si="1344"/>
        <v>1076.6456011701148</v>
      </c>
      <c r="NZ201" s="46">
        <f t="shared" si="1452"/>
        <v>0</v>
      </c>
      <c r="OA201" s="46">
        <f t="shared" si="1345"/>
        <v>1076.6456011701148</v>
      </c>
      <c r="OB201" s="46">
        <f t="shared" si="1346"/>
        <v>166.67494715548941</v>
      </c>
      <c r="OC201" s="46">
        <f t="shared" si="1347"/>
        <v>909.97065401462532</v>
      </c>
      <c r="OD201" s="51">
        <f t="shared" si="1348"/>
        <v>99094.997639279012</v>
      </c>
      <c r="OE201" s="57">
        <f t="shared" si="1477"/>
        <v>99924.394448818828</v>
      </c>
      <c r="OF201" s="153">
        <f t="shared" si="1433"/>
        <v>10000</v>
      </c>
      <c r="OG201" s="58">
        <f t="shared" si="1349"/>
        <v>889.48383333333379</v>
      </c>
      <c r="OH201" s="241">
        <f t="shared" si="1478"/>
        <v>0</v>
      </c>
      <c r="OI201" s="51">
        <f t="shared" si="1350"/>
        <v>889.48383333333379</v>
      </c>
      <c r="OJ201" s="51">
        <f t="shared" si="1351"/>
        <v>88948.383333333302</v>
      </c>
      <c r="OK201" s="153">
        <f t="shared" si="1479"/>
        <v>89999.999999999447</v>
      </c>
      <c r="OL201" s="153">
        <f t="shared" si="1434"/>
        <v>10000</v>
      </c>
      <c r="OM201" s="468">
        <f t="shared" si="1435"/>
        <v>-889.48383333333379</v>
      </c>
      <c r="ON201" s="46">
        <f t="shared" si="1436"/>
        <v>-1076.6456011701148</v>
      </c>
      <c r="OO201" s="46">
        <f t="shared" si="1352"/>
        <v>-1076.6456011701148</v>
      </c>
      <c r="OP201" s="48"/>
      <c r="OR201" s="45">
        <v>140</v>
      </c>
      <c r="OS201" s="46">
        <f t="shared" si="1353"/>
        <v>1076.765700416463</v>
      </c>
      <c r="OT201" s="128">
        <f t="shared" si="1453"/>
        <v>0</v>
      </c>
      <c r="OU201" s="128">
        <f t="shared" si="1354"/>
        <v>1076.765700416463</v>
      </c>
      <c r="OV201" s="46">
        <f t="shared" si="1355"/>
        <v>166.69353965753214</v>
      </c>
      <c r="OW201" s="46">
        <f t="shared" si="1356"/>
        <v>910.07216075893086</v>
      </c>
      <c r="OX201" s="51">
        <f t="shared" si="1357"/>
        <v>99106.051633760348</v>
      </c>
      <c r="OY201" s="51">
        <f t="shared" si="1480"/>
        <v>101487.94349712229</v>
      </c>
      <c r="OZ201" s="153">
        <f t="shared" si="1437"/>
        <v>10000</v>
      </c>
      <c r="PA201" s="45">
        <v>140</v>
      </c>
      <c r="PB201" s="46">
        <f t="shared" si="1358"/>
        <v>1076.765700416463</v>
      </c>
      <c r="PC201" s="46">
        <f t="shared" si="1481"/>
        <v>0</v>
      </c>
      <c r="PD201" s="128">
        <f t="shared" si="1359"/>
        <v>1076.765700416463</v>
      </c>
      <c r="PE201" s="46">
        <f t="shared" si="1360"/>
        <v>166.69353965753214</v>
      </c>
      <c r="PF201" s="46">
        <f t="shared" si="1361"/>
        <v>910.07216075893086</v>
      </c>
      <c r="PG201" s="51">
        <f t="shared" si="1362"/>
        <v>99106.051633760348</v>
      </c>
      <c r="PH201" s="57">
        <f t="shared" si="1482"/>
        <v>101487.58857813163</v>
      </c>
      <c r="PI201" s="688">
        <f t="shared" si="1363"/>
        <v>889.6533333333341</v>
      </c>
      <c r="PJ201" s="52">
        <f t="shared" si="1483"/>
        <v>0</v>
      </c>
      <c r="PK201" s="51">
        <f t="shared" si="1364"/>
        <v>889.6533333333341</v>
      </c>
      <c r="PL201" s="57">
        <f t="shared" si="1365"/>
        <v>88965.33333333359</v>
      </c>
      <c r="PM201" s="57">
        <f t="shared" si="1484"/>
        <v>91697.724000000104</v>
      </c>
      <c r="PN201" s="153">
        <f t="shared" si="1438"/>
        <v>10000</v>
      </c>
      <c r="PO201" s="469">
        <f t="shared" si="1366"/>
        <v>-889.6533333333341</v>
      </c>
      <c r="PP201" s="46">
        <f t="shared" si="1367"/>
        <v>-1076.765700416463</v>
      </c>
      <c r="PQ201" s="46">
        <f t="shared" si="1368"/>
        <v>-1076.765700416463</v>
      </c>
      <c r="PR201" s="48"/>
    </row>
    <row r="202" spans="2:434" hidden="1" x14ac:dyDescent="0.3">
      <c r="B202" s="45">
        <v>141</v>
      </c>
      <c r="C202" s="46">
        <f t="shared" si="1104"/>
        <v>1111.77</v>
      </c>
      <c r="D202" s="46">
        <f t="shared" si="1136"/>
        <v>100</v>
      </c>
      <c r="E202" s="46">
        <f t="shared" si="1137"/>
        <v>1011.77</v>
      </c>
      <c r="F202" s="46">
        <f t="shared" si="1138"/>
        <v>155.20497319624448</v>
      </c>
      <c r="G202" s="46">
        <f t="shared" si="1139"/>
        <v>856.56502680375547</v>
      </c>
      <c r="H202" s="51">
        <f t="shared" si="1140"/>
        <v>92266.418890942936</v>
      </c>
      <c r="I202" s="58">
        <f t="shared" si="1141"/>
        <v>933.33333333333337</v>
      </c>
      <c r="J202" s="52">
        <f t="shared" si="1142"/>
        <v>100</v>
      </c>
      <c r="K202" s="51">
        <f t="shared" si="1143"/>
        <v>833.33333333333337</v>
      </c>
      <c r="L202" s="57">
        <f t="shared" si="1144"/>
        <v>82499.999999999491</v>
      </c>
      <c r="M202" s="468">
        <f t="shared" si="1369"/>
        <v>-933.33333333333337</v>
      </c>
      <c r="N202" s="46">
        <f t="shared" si="1370"/>
        <v>-1111.77</v>
      </c>
      <c r="O202" s="47"/>
      <c r="P202" s="46">
        <f t="shared" si="1371"/>
        <v>-1011.77</v>
      </c>
      <c r="Q202" s="48"/>
      <c r="R202" s="29"/>
      <c r="S202" s="29"/>
      <c r="T202" s="45">
        <v>141</v>
      </c>
      <c r="U202" s="46">
        <f t="shared" si="1145"/>
        <v>1098.75</v>
      </c>
      <c r="V202" s="46">
        <f t="shared" si="1146"/>
        <v>86.98</v>
      </c>
      <c r="W202" s="46">
        <f t="shared" si="1372"/>
        <v>1011.77</v>
      </c>
      <c r="X202" s="46">
        <f t="shared" si="1147"/>
        <v>155.20497319624448</v>
      </c>
      <c r="Y202" s="46">
        <f t="shared" si="1148"/>
        <v>856.56502680375547</v>
      </c>
      <c r="Z202" s="51">
        <f t="shared" si="1149"/>
        <v>92266.418890942936</v>
      </c>
      <c r="AA202" s="58">
        <f t="shared" si="1150"/>
        <v>911.1733333333334</v>
      </c>
      <c r="AB202" s="52">
        <f t="shared" si="1151"/>
        <v>77.84</v>
      </c>
      <c r="AC202" s="51">
        <f t="shared" si="1152"/>
        <v>833.33333333333337</v>
      </c>
      <c r="AD202" s="57">
        <f t="shared" si="1153"/>
        <v>82499.999999999491</v>
      </c>
      <c r="AE202" s="468">
        <f t="shared" si="1373"/>
        <v>-911.1733333333334</v>
      </c>
      <c r="AF202" s="46">
        <f t="shared" si="1154"/>
        <v>-1098.75</v>
      </c>
      <c r="AG202" s="47"/>
      <c r="AH202" s="46">
        <f t="shared" si="1374"/>
        <v>-1011.77</v>
      </c>
      <c r="AI202" s="48"/>
      <c r="AJ202" s="29"/>
      <c r="AK202" s="45">
        <v>141</v>
      </c>
      <c r="AL202" s="46">
        <f t="shared" si="1155"/>
        <v>1117.72</v>
      </c>
      <c r="AM202" s="46"/>
      <c r="AN202" s="46"/>
      <c r="AO202" s="46">
        <f t="shared" si="1156"/>
        <v>89</v>
      </c>
      <c r="AP202" s="128">
        <f t="shared" si="1157"/>
        <v>1028.72</v>
      </c>
      <c r="AQ202" s="128"/>
      <c r="AR202" s="128"/>
      <c r="AS202" s="46">
        <f t="shared" si="1158"/>
        <v>164.08195213046579</v>
      </c>
      <c r="AT202" s="46">
        <f t="shared" si="1159"/>
        <v>864.63804786953426</v>
      </c>
      <c r="AU202" s="51"/>
      <c r="AV202" s="51"/>
      <c r="AW202" s="51">
        <f t="shared" si="1160"/>
        <v>97584.533230409943</v>
      </c>
      <c r="AX202" s="58">
        <f t="shared" si="1161"/>
        <v>927.38215694565588</v>
      </c>
      <c r="AY202" s="52"/>
      <c r="AZ202" s="52"/>
      <c r="BA202" s="52">
        <f t="shared" si="1162"/>
        <v>80.12</v>
      </c>
      <c r="BB202" s="51">
        <f t="shared" si="1163"/>
        <v>847.26215694565587</v>
      </c>
      <c r="BC202" s="51"/>
      <c r="BD202" s="51"/>
      <c r="BE202" s="57">
        <f t="shared" si="1164"/>
        <v>87784.71587066249</v>
      </c>
      <c r="BF202" s="468">
        <f t="shared" si="1165"/>
        <v>-927.38215694565588</v>
      </c>
      <c r="BG202" s="46">
        <f t="shared" si="1166"/>
        <v>-1117.72</v>
      </c>
      <c r="BH202" s="46">
        <f t="shared" si="1167"/>
        <v>-1028.72</v>
      </c>
      <c r="BI202" s="48"/>
      <c r="BK202" s="45">
        <v>141</v>
      </c>
      <c r="BL202" s="46">
        <f t="shared" si="1375"/>
        <v>1101.29</v>
      </c>
      <c r="BM202" s="46">
        <f t="shared" si="1376"/>
        <v>89.52</v>
      </c>
      <c r="BN202" s="46">
        <f t="shared" si="1377"/>
        <v>1011.77</v>
      </c>
      <c r="BO202" s="46">
        <f t="shared" si="1168"/>
        <v>155.20497319624448</v>
      </c>
      <c r="BP202" s="46">
        <f t="shared" si="1169"/>
        <v>856.56502680375547</v>
      </c>
      <c r="BQ202" s="51">
        <f t="shared" si="1170"/>
        <v>92266.418890942936</v>
      </c>
      <c r="BR202" s="57">
        <f t="shared" si="1454"/>
        <v>99924.394448818828</v>
      </c>
      <c r="BS202" s="58">
        <f t="shared" si="1171"/>
        <v>913.95333333333338</v>
      </c>
      <c r="BT202" s="52">
        <f t="shared" si="1378"/>
        <v>80.62</v>
      </c>
      <c r="BU202" s="51">
        <f t="shared" si="1172"/>
        <v>833.33333333333337</v>
      </c>
      <c r="BV202" s="51">
        <f t="shared" si="1173"/>
        <v>82499.999999999491</v>
      </c>
      <c r="BW202" s="153">
        <f t="shared" si="1455"/>
        <v>89999.999999999447</v>
      </c>
      <c r="BX202" s="468">
        <f t="shared" si="1379"/>
        <v>-913.95333333333338</v>
      </c>
      <c r="BY202" s="46">
        <f t="shared" si="1380"/>
        <v>-1101.29</v>
      </c>
      <c r="BZ202" s="46">
        <f t="shared" si="1174"/>
        <v>-1011.77</v>
      </c>
      <c r="CA202" s="48"/>
      <c r="CB202" s="29"/>
      <c r="CC202" s="45">
        <v>141</v>
      </c>
      <c r="CD202" s="128">
        <f t="shared" si="1175"/>
        <v>1117.6300000000001</v>
      </c>
      <c r="CE202" s="46">
        <f t="shared" si="1381"/>
        <v>91.54</v>
      </c>
      <c r="CF202" s="128">
        <f t="shared" si="1176"/>
        <v>1026.0899999999999</v>
      </c>
      <c r="CG202" s="46">
        <f t="shared" si="1382"/>
        <v>163.62905434015141</v>
      </c>
      <c r="CH202" s="46">
        <f t="shared" si="1177"/>
        <v>862.46094565984845</v>
      </c>
      <c r="CI202" s="51">
        <f t="shared" si="1178"/>
        <v>97314.971658430994</v>
      </c>
      <c r="CJ202" s="199">
        <f t="shared" si="1456"/>
        <v>105025.65868721491</v>
      </c>
      <c r="CK202" s="153">
        <f t="shared" si="1383"/>
        <v>10000</v>
      </c>
      <c r="CL202" s="45">
        <v>141</v>
      </c>
      <c r="CM202" s="46">
        <f t="shared" si="1384"/>
        <v>1117.6300000000001</v>
      </c>
      <c r="CN202" s="128">
        <f t="shared" si="1179"/>
        <v>91.54</v>
      </c>
      <c r="CO202" s="128">
        <f t="shared" si="1180"/>
        <v>1026.0899999999999</v>
      </c>
      <c r="CP202" s="46">
        <f t="shared" si="1181"/>
        <v>163.62905434015141</v>
      </c>
      <c r="CQ202" s="46">
        <f t="shared" si="1182"/>
        <v>862.46094565984845</v>
      </c>
      <c r="CR202" s="51">
        <f t="shared" si="1183"/>
        <v>97314.971658430994</v>
      </c>
      <c r="CS202" s="153">
        <f t="shared" si="1457"/>
        <v>105025.65868721491</v>
      </c>
      <c r="CT202" s="58">
        <f t="shared" si="1184"/>
        <v>927.86033333333398</v>
      </c>
      <c r="CU202" s="52">
        <f t="shared" si="1385"/>
        <v>82.94</v>
      </c>
      <c r="CV202" s="51">
        <f t="shared" si="1386"/>
        <v>844.92033333333393</v>
      </c>
      <c r="CW202" s="51">
        <f t="shared" si="1185"/>
        <v>87559.592999999688</v>
      </c>
      <c r="CX202" s="57">
        <f t="shared" si="1458"/>
        <v>95163.87599999964</v>
      </c>
      <c r="CY202" s="153">
        <f t="shared" si="1387"/>
        <v>10000</v>
      </c>
      <c r="CZ202" s="479">
        <f t="shared" si="1186"/>
        <v>-927.86033333333398</v>
      </c>
      <c r="DA202" s="46">
        <f t="shared" si="1388"/>
        <v>-1117.6300000000001</v>
      </c>
      <c r="DB202" s="46">
        <f t="shared" si="1389"/>
        <v>-1026.0899999999999</v>
      </c>
      <c r="DC202" s="48"/>
      <c r="DE202" s="45">
        <v>141</v>
      </c>
      <c r="DF202" s="46">
        <f t="shared" si="1187"/>
        <v>1121.76</v>
      </c>
      <c r="DG202" s="46">
        <f t="shared" si="1459"/>
        <v>109.99</v>
      </c>
      <c r="DH202" s="46">
        <f t="shared" si="1188"/>
        <v>1011.77</v>
      </c>
      <c r="DI202" s="46">
        <f t="shared" si="1189"/>
        <v>155.20497319624448</v>
      </c>
      <c r="DJ202" s="46">
        <f t="shared" si="1190"/>
        <v>856.56502680375547</v>
      </c>
      <c r="DK202" s="51">
        <f t="shared" si="1191"/>
        <v>92266.418890942936</v>
      </c>
      <c r="DL202" s="58">
        <f t="shared" si="1192"/>
        <v>943.32333333333338</v>
      </c>
      <c r="DM202" s="52">
        <f t="shared" si="1460"/>
        <v>109.99</v>
      </c>
      <c r="DN202" s="51">
        <f t="shared" si="1193"/>
        <v>833.33333333333337</v>
      </c>
      <c r="DO202" s="57">
        <f t="shared" si="1194"/>
        <v>82499.999999999491</v>
      </c>
      <c r="DP202" s="468">
        <f t="shared" si="1390"/>
        <v>-943.32333333333338</v>
      </c>
      <c r="DQ202" s="46">
        <f t="shared" si="1391"/>
        <v>-1121.76</v>
      </c>
      <c r="DR202" s="47"/>
      <c r="DS202" s="46">
        <f t="shared" si="1392"/>
        <v>-1011.77</v>
      </c>
      <c r="DT202" s="48"/>
      <c r="DU202" s="29"/>
      <c r="DV202" s="45">
        <v>141</v>
      </c>
      <c r="DW202" s="46">
        <f t="shared" si="1393"/>
        <v>1062.98</v>
      </c>
      <c r="DX202" s="46">
        <f t="shared" si="1461"/>
        <v>51.209999999999994</v>
      </c>
      <c r="DY202" s="46">
        <f t="shared" si="1394"/>
        <v>1011.77</v>
      </c>
      <c r="DZ202" s="46">
        <f t="shared" si="1195"/>
        <v>155.20497319624448</v>
      </c>
      <c r="EA202" s="46">
        <f t="shared" si="1196"/>
        <v>856.56502680375547</v>
      </c>
      <c r="EB202" s="51">
        <f t="shared" si="1197"/>
        <v>92266.418890942936</v>
      </c>
      <c r="EC202" s="58">
        <f t="shared" si="1198"/>
        <v>879.16333333333341</v>
      </c>
      <c r="ED202" s="52">
        <f t="shared" si="1462"/>
        <v>45.83</v>
      </c>
      <c r="EE202" s="51">
        <f t="shared" si="1199"/>
        <v>833.33333333333337</v>
      </c>
      <c r="EF202" s="57">
        <f t="shared" si="1200"/>
        <v>82499.999999999491</v>
      </c>
      <c r="EG202" s="468">
        <f t="shared" si="1395"/>
        <v>-879.16333333333341</v>
      </c>
      <c r="EH202" s="46">
        <f t="shared" si="1396"/>
        <v>-1062.98</v>
      </c>
      <c r="EI202" s="47"/>
      <c r="EJ202" s="46">
        <f t="shared" si="1397"/>
        <v>-1011.77</v>
      </c>
      <c r="EK202" s="48"/>
      <c r="EL202" s="29"/>
      <c r="EM202" s="45">
        <v>141</v>
      </c>
      <c r="EN202" s="46">
        <f t="shared" si="1439"/>
        <v>1058.0868689014749</v>
      </c>
      <c r="EO202" s="46">
        <f t="shared" si="1463"/>
        <v>52.14</v>
      </c>
      <c r="EP202" s="128">
        <f t="shared" si="1201"/>
        <v>1005.9468689014749</v>
      </c>
      <c r="EQ202" s="46">
        <f t="shared" si="1202"/>
        <v>158.05706019641374</v>
      </c>
      <c r="ER202" s="46">
        <f t="shared" si="1203"/>
        <v>847.88980870506111</v>
      </c>
      <c r="ES202" s="51">
        <f t="shared" si="1204"/>
        <v>93986.346309143191</v>
      </c>
      <c r="ET202" s="153">
        <f t="shared" si="1398"/>
        <v>10000</v>
      </c>
      <c r="EU202" s="45">
        <v>141</v>
      </c>
      <c r="EV202" s="46">
        <f t="shared" si="1205"/>
        <v>1058.0899999999999</v>
      </c>
      <c r="EW202" s="46">
        <f t="shared" si="1464"/>
        <v>52.14</v>
      </c>
      <c r="EX202" s="128">
        <f t="shared" si="1206"/>
        <v>1005.95</v>
      </c>
      <c r="EY202" s="46">
        <f t="shared" si="1207"/>
        <v>158.05620251493468</v>
      </c>
      <c r="EZ202" s="46">
        <f t="shared" si="1208"/>
        <v>847.89379748506531</v>
      </c>
      <c r="FA202" s="51">
        <f t="shared" si="1209"/>
        <v>93985.827711475737</v>
      </c>
      <c r="FB202" s="58">
        <f t="shared" si="1210"/>
        <v>874.86920833333363</v>
      </c>
      <c r="FC202" s="52">
        <f t="shared" si="1465"/>
        <v>46.81</v>
      </c>
      <c r="FD202" s="51">
        <f t="shared" si="1399"/>
        <v>828.05920833333357</v>
      </c>
      <c r="FE202" s="57">
        <f t="shared" si="1211"/>
        <v>84300.121624999825</v>
      </c>
      <c r="FF202" s="153">
        <f t="shared" si="1400"/>
        <v>10000</v>
      </c>
      <c r="FG202" s="469">
        <f t="shared" si="1212"/>
        <v>-874.86920833333363</v>
      </c>
      <c r="FH202" s="46">
        <f t="shared" si="1213"/>
        <v>-1058.0899999999999</v>
      </c>
      <c r="FI202" s="46">
        <f t="shared" si="1214"/>
        <v>-1005.95</v>
      </c>
      <c r="FJ202" s="48"/>
      <c r="FL202" s="45">
        <v>141</v>
      </c>
      <c r="FM202" s="46">
        <f t="shared" si="1401"/>
        <v>1066.72</v>
      </c>
      <c r="FN202" s="46">
        <f t="shared" si="1440"/>
        <v>54.95</v>
      </c>
      <c r="FO202" s="46">
        <f t="shared" si="1402"/>
        <v>1011.77</v>
      </c>
      <c r="FP202" s="46">
        <f t="shared" si="1215"/>
        <v>155.20497319624448</v>
      </c>
      <c r="FQ202" s="46">
        <f t="shared" si="1216"/>
        <v>856.56502680375547</v>
      </c>
      <c r="FR202" s="51">
        <f t="shared" si="1217"/>
        <v>92266.418890942936</v>
      </c>
      <c r="FS202" s="57">
        <f t="shared" si="1466"/>
        <v>99924.394448818828</v>
      </c>
      <c r="FT202" s="58">
        <f t="shared" si="1218"/>
        <v>882.81333333333339</v>
      </c>
      <c r="FU202" s="241">
        <f t="shared" si="1441"/>
        <v>49.48</v>
      </c>
      <c r="FV202" s="51">
        <f t="shared" si="1219"/>
        <v>833.33333333333337</v>
      </c>
      <c r="FW202" s="51">
        <f t="shared" si="1220"/>
        <v>82499.999999999491</v>
      </c>
      <c r="FX202" s="153">
        <f t="shared" si="1467"/>
        <v>89999.999999999447</v>
      </c>
      <c r="FY202" s="468">
        <f t="shared" si="1403"/>
        <v>-882.81333333333339</v>
      </c>
      <c r="FZ202" s="46">
        <f t="shared" si="1404"/>
        <v>-1066.72</v>
      </c>
      <c r="GA202" s="46">
        <f t="shared" si="1221"/>
        <v>-1011.77</v>
      </c>
      <c r="GB202" s="48"/>
      <c r="GD202" s="45">
        <v>141</v>
      </c>
      <c r="GE202" s="46">
        <f t="shared" si="1442"/>
        <v>1060.0875939185617</v>
      </c>
      <c r="GF202" s="128">
        <f t="shared" si="1468"/>
        <v>55.81</v>
      </c>
      <c r="GG202" s="128">
        <f t="shared" si="1042"/>
        <v>1004.2775939185617</v>
      </c>
      <c r="GH202" s="46">
        <f t="shared" si="1222"/>
        <v>157.94632060743371</v>
      </c>
      <c r="GI202" s="46">
        <f t="shared" si="1223"/>
        <v>846.33127331112803</v>
      </c>
      <c r="GJ202" s="51">
        <f t="shared" si="1224"/>
        <v>93921.461091149104</v>
      </c>
      <c r="GK202" s="51">
        <f t="shared" si="1469"/>
        <v>101487.94349712229</v>
      </c>
      <c r="GL202" s="153">
        <f t="shared" si="1405"/>
        <v>10000</v>
      </c>
      <c r="GM202" s="45">
        <v>141</v>
      </c>
      <c r="GN202" s="46">
        <f t="shared" si="1225"/>
        <v>1060.0899999999999</v>
      </c>
      <c r="GO202" s="46">
        <f t="shared" si="1443"/>
        <v>55.81</v>
      </c>
      <c r="GP202" s="128">
        <f t="shared" si="1406"/>
        <v>1004.28</v>
      </c>
      <c r="GQ202" s="46">
        <f t="shared" si="1226"/>
        <v>157.9456888736816</v>
      </c>
      <c r="GR202" s="46">
        <f t="shared" si="1227"/>
        <v>846.33431112631843</v>
      </c>
      <c r="GS202" s="51">
        <f t="shared" si="1228"/>
        <v>93921.079013082635</v>
      </c>
      <c r="GT202" s="57">
        <f t="shared" si="1470"/>
        <v>101487.58857813163</v>
      </c>
      <c r="GU202" s="58">
        <f t="shared" si="1229"/>
        <v>876.92633333333197</v>
      </c>
      <c r="GV202" s="52">
        <f t="shared" si="1444"/>
        <v>50.43</v>
      </c>
      <c r="GW202" s="51">
        <f t="shared" si="1407"/>
        <v>826.49633333333202</v>
      </c>
      <c r="GX202" s="57">
        <f t="shared" si="1230"/>
        <v>84259.257000000143</v>
      </c>
      <c r="GY202" s="57">
        <f t="shared" si="1471"/>
        <v>91697.724000000104</v>
      </c>
      <c r="GZ202" s="153">
        <f t="shared" si="1408"/>
        <v>10000</v>
      </c>
      <c r="HA202" s="469">
        <f t="shared" si="1231"/>
        <v>-876.92633333333197</v>
      </c>
      <c r="HB202" s="46">
        <f t="shared" si="1232"/>
        <v>-1060.0899999999999</v>
      </c>
      <c r="HC202" s="46">
        <f t="shared" si="1233"/>
        <v>-1004.28</v>
      </c>
      <c r="HD202" s="48"/>
      <c r="HF202" s="45">
        <v>141</v>
      </c>
      <c r="HG202" s="46">
        <f t="shared" si="1234"/>
        <v>1123.8775326810628</v>
      </c>
      <c r="HH202" s="46">
        <f t="shared" si="1235"/>
        <v>0</v>
      </c>
      <c r="HI202" s="46">
        <f t="shared" si="1236"/>
        <v>1123.8775326810628</v>
      </c>
      <c r="HJ202" s="46">
        <f t="shared" si="1237"/>
        <v>172.40374691979926</v>
      </c>
      <c r="HK202" s="46">
        <f t="shared" si="1238"/>
        <v>951.47378576126357</v>
      </c>
      <c r="HL202" s="51">
        <f t="shared" si="1239"/>
        <v>102490.77436611829</v>
      </c>
      <c r="HM202" s="153">
        <f t="shared" si="1409"/>
        <v>10000</v>
      </c>
      <c r="HN202" s="58">
        <f t="shared" si="1240"/>
        <v>933.33333333333724</v>
      </c>
      <c r="HO202" s="52">
        <f t="shared" si="1241"/>
        <v>0</v>
      </c>
      <c r="HP202" s="51">
        <f t="shared" si="1242"/>
        <v>933.33333333333724</v>
      </c>
      <c r="HQ202" s="57">
        <f t="shared" si="1243"/>
        <v>92399.999999998632</v>
      </c>
      <c r="HR202" s="153">
        <f t="shared" si="1410"/>
        <v>10000</v>
      </c>
      <c r="HS202" s="468">
        <f t="shared" si="1244"/>
        <v>-933.33333333333724</v>
      </c>
      <c r="HT202" s="46">
        <f t="shared" si="1245"/>
        <v>-1123.8775326810628</v>
      </c>
      <c r="HU202" s="46">
        <f t="shared" si="1246"/>
        <v>-1123.8775326810628</v>
      </c>
      <c r="HV202" s="48"/>
      <c r="HW202" s="29"/>
      <c r="HX202" s="45">
        <v>141</v>
      </c>
      <c r="HY202" s="128">
        <f t="shared" si="1247"/>
        <v>1124.3399999999999</v>
      </c>
      <c r="HZ202" s="46">
        <f t="shared" si="1248"/>
        <v>0</v>
      </c>
      <c r="IA202" s="46">
        <f t="shared" si="1249"/>
        <v>1124.3399999999999</v>
      </c>
      <c r="IB202" s="46">
        <f t="shared" si="1250"/>
        <v>172.48118572528418</v>
      </c>
      <c r="IC202" s="46">
        <f t="shared" si="1251"/>
        <v>951.85881427471577</v>
      </c>
      <c r="ID202" s="51">
        <f t="shared" si="1252"/>
        <v>102536.85262089579</v>
      </c>
      <c r="IE202" s="153">
        <f t="shared" si="1411"/>
        <v>10000</v>
      </c>
      <c r="IF202" s="58">
        <f t="shared" si="1253"/>
        <v>930.14625019664186</v>
      </c>
      <c r="IG202" s="52">
        <f t="shared" si="1254"/>
        <v>0</v>
      </c>
      <c r="IH202" s="51">
        <f t="shared" si="1255"/>
        <v>930.14625019664186</v>
      </c>
      <c r="II202" s="57">
        <f t="shared" si="1412"/>
        <v>92084.47872227343</v>
      </c>
      <c r="IJ202" s="153">
        <f t="shared" si="1413"/>
        <v>10000</v>
      </c>
      <c r="IK202" s="468">
        <f t="shared" si="1256"/>
        <v>-930.14625019664186</v>
      </c>
      <c r="IL202" s="46">
        <f t="shared" si="1257"/>
        <v>-1124.3399999999999</v>
      </c>
      <c r="IM202" s="46">
        <f t="shared" si="1258"/>
        <v>-1124.3399999999999</v>
      </c>
      <c r="IN202" s="48"/>
      <c r="IO202" s="53">
        <f t="shared" si="1259"/>
        <v>0</v>
      </c>
      <c r="IQ202" s="45">
        <v>141</v>
      </c>
      <c r="IR202" s="128">
        <f t="shared" si="1260"/>
        <v>1126.4568749999989</v>
      </c>
      <c r="IS202" s="128">
        <f t="shared" si="1261"/>
        <v>0</v>
      </c>
      <c r="IT202" s="128">
        <f t="shared" si="1262"/>
        <v>1126.4568749999989</v>
      </c>
      <c r="IU202" s="46">
        <f t="shared" si="1485"/>
        <v>172.8</v>
      </c>
      <c r="IV202" s="46">
        <f t="shared" si="1263"/>
        <v>953.65687499999899</v>
      </c>
      <c r="IW202" s="51">
        <f t="shared" si="1264"/>
        <v>102726.0006250002</v>
      </c>
      <c r="IX202" s="199">
        <f t="shared" si="1414"/>
        <v>10000</v>
      </c>
      <c r="IY202" s="128">
        <f t="shared" si="1265"/>
        <v>0</v>
      </c>
      <c r="IZ202" s="408">
        <f t="shared" si="1266"/>
        <v>0</v>
      </c>
      <c r="JA202" s="58">
        <f t="shared" si="1267"/>
        <v>931.95916666666494</v>
      </c>
      <c r="JB202" s="52">
        <f t="shared" si="1268"/>
        <v>0</v>
      </c>
      <c r="JC202" s="51">
        <f t="shared" si="1269"/>
        <v>931.95916666666494</v>
      </c>
      <c r="JD202" s="57">
        <f t="shared" si="1270"/>
        <v>92263.957500000077</v>
      </c>
      <c r="JE202" s="280">
        <f t="shared" si="1271"/>
        <v>10000</v>
      </c>
      <c r="JF202" s="280">
        <f t="shared" si="1272"/>
        <v>0</v>
      </c>
      <c r="JG202" s="468">
        <f t="shared" si="1273"/>
        <v>-931.95916666666494</v>
      </c>
      <c r="JH202" s="46">
        <f t="shared" si="1274"/>
        <v>-1126.4568749999989</v>
      </c>
      <c r="JI202" s="46">
        <f t="shared" si="1275"/>
        <v>-1126.4568749999989</v>
      </c>
      <c r="JJ202" s="48"/>
      <c r="JL202" s="45">
        <v>141</v>
      </c>
      <c r="JM202" s="46">
        <f t="shared" si="1276"/>
        <v>1124.4930833333331</v>
      </c>
      <c r="JN202" s="46">
        <f t="shared" si="1277"/>
        <v>0</v>
      </c>
      <c r="JO202" s="128">
        <f t="shared" si="1278"/>
        <v>1124.4930833333331</v>
      </c>
      <c r="JP202" s="46">
        <f t="shared" si="1415"/>
        <v>172.5</v>
      </c>
      <c r="JQ202" s="46">
        <f t="shared" si="1279"/>
        <v>951.99308333333306</v>
      </c>
      <c r="JR202" s="51">
        <f t="shared" si="1280"/>
        <v>102546.90525</v>
      </c>
      <c r="JS202" s="51">
        <f t="shared" si="1472"/>
        <v>99924.394448818828</v>
      </c>
      <c r="JT202" s="199">
        <f t="shared" si="1416"/>
        <v>10000</v>
      </c>
      <c r="JU202" s="128">
        <f t="shared" si="1281"/>
        <v>0</v>
      </c>
      <c r="JV202" s="408">
        <f t="shared" si="1282"/>
        <v>0</v>
      </c>
      <c r="JW202" s="58">
        <f t="shared" si="1283"/>
        <v>930.37233333333074</v>
      </c>
      <c r="JX202" s="52">
        <f t="shared" si="1284"/>
        <v>0</v>
      </c>
      <c r="JY202" s="51">
        <f t="shared" si="1285"/>
        <v>930.37233333333074</v>
      </c>
      <c r="JZ202" s="51">
        <f t="shared" si="1286"/>
        <v>92106.861000000412</v>
      </c>
      <c r="KA202" s="199">
        <f t="shared" si="1473"/>
        <v>89999.999999999447</v>
      </c>
      <c r="KB202" s="128">
        <f t="shared" si="1417"/>
        <v>10000</v>
      </c>
      <c r="KC202" s="204">
        <f t="shared" si="1287"/>
        <v>0</v>
      </c>
      <c r="KD202" s="468">
        <f t="shared" si="1418"/>
        <v>-930.37233333333074</v>
      </c>
      <c r="KE202" s="46">
        <f t="shared" si="1288"/>
        <v>-1124.4930833333331</v>
      </c>
      <c r="KF202" s="46">
        <f t="shared" si="1289"/>
        <v>-1124.4930833333331</v>
      </c>
      <c r="KG202" s="48"/>
      <c r="KI202" s="45">
        <v>141</v>
      </c>
      <c r="KJ202" s="46">
        <f t="shared" si="1290"/>
        <v>1124.4890404061762</v>
      </c>
      <c r="KK202" s="46">
        <f t="shared" si="1291"/>
        <v>0</v>
      </c>
      <c r="KL202" s="128">
        <f t="shared" si="1292"/>
        <v>1124.4890404061762</v>
      </c>
      <c r="KM202" s="46">
        <f t="shared" si="1293"/>
        <v>172.49755271270405</v>
      </c>
      <c r="KN202" s="46">
        <f t="shared" si="1294"/>
        <v>951.9914876934721</v>
      </c>
      <c r="KO202" s="51">
        <f t="shared" si="1295"/>
        <v>102546.54013992895</v>
      </c>
      <c r="KP202" s="199">
        <f t="shared" si="1474"/>
        <v>105025.65868721491</v>
      </c>
      <c r="KQ202" s="199">
        <f t="shared" si="1419"/>
        <v>10000</v>
      </c>
      <c r="KR202" s="128">
        <f t="shared" si="1296"/>
        <v>0</v>
      </c>
      <c r="KS202" s="408">
        <f t="shared" si="1297"/>
        <v>0</v>
      </c>
      <c r="KT202" s="45">
        <v>141</v>
      </c>
      <c r="KU202" s="46">
        <f t="shared" si="1420"/>
        <v>1124.49</v>
      </c>
      <c r="KV202" s="46">
        <f t="shared" si="1298"/>
        <v>0</v>
      </c>
      <c r="KW202" s="128">
        <f t="shared" si="1299"/>
        <v>1124.49</v>
      </c>
      <c r="KX202" s="46">
        <f t="shared" si="1300"/>
        <v>172.49730076453702</v>
      </c>
      <c r="KY202" s="46">
        <f t="shared" si="1301"/>
        <v>951.99269923546296</v>
      </c>
      <c r="KZ202" s="51">
        <f t="shared" si="1302"/>
        <v>102546.38775948675</v>
      </c>
      <c r="LA202" s="153">
        <f t="shared" si="1475"/>
        <v>105025.65868721491</v>
      </c>
      <c r="LB202" s="58">
        <f t="shared" si="995"/>
        <v>930.59633333333579</v>
      </c>
      <c r="LC202" s="52">
        <f t="shared" si="1303"/>
        <v>0</v>
      </c>
      <c r="LD202" s="51">
        <f t="shared" si="1304"/>
        <v>930.59633333333579</v>
      </c>
      <c r="LE202" s="51">
        <f t="shared" si="1305"/>
        <v>92129.036999999866</v>
      </c>
      <c r="LF202" s="51">
        <f t="shared" si="1476"/>
        <v>95163.87599999964</v>
      </c>
      <c r="LG202" s="128">
        <f t="shared" si="1306"/>
        <v>10000</v>
      </c>
      <c r="LH202" s="204">
        <f t="shared" si="1307"/>
        <v>0</v>
      </c>
      <c r="LI202" s="479">
        <f t="shared" si="1308"/>
        <v>-930.59633333333579</v>
      </c>
      <c r="LJ202" s="46">
        <f t="shared" si="1421"/>
        <v>-1124.49</v>
      </c>
      <c r="LK202" s="46">
        <f t="shared" si="1422"/>
        <v>-1124.49</v>
      </c>
      <c r="LL202" s="48"/>
      <c r="LN202" s="45">
        <v>141</v>
      </c>
      <c r="LO202" s="46">
        <f t="shared" si="1309"/>
        <v>1123.1238136873469</v>
      </c>
      <c r="LP202" s="46">
        <f t="shared" si="1445"/>
        <v>0</v>
      </c>
      <c r="LQ202" s="46">
        <f t="shared" si="1310"/>
        <v>1123.1238136873469</v>
      </c>
      <c r="LR202" s="46">
        <f t="shared" si="1311"/>
        <v>172.28812580018158</v>
      </c>
      <c r="LS202" s="46">
        <f t="shared" si="1312"/>
        <v>950.83568788716536</v>
      </c>
      <c r="LT202" s="51">
        <f t="shared" si="1313"/>
        <v>102422.03979222178</v>
      </c>
      <c r="LU202" s="199">
        <f t="shared" si="1423"/>
        <v>10000</v>
      </c>
      <c r="LV202" s="58">
        <f t="shared" si="1314"/>
        <v>933.33033333333128</v>
      </c>
      <c r="LW202" s="52">
        <f t="shared" si="1446"/>
        <v>0</v>
      </c>
      <c r="LX202" s="51">
        <f t="shared" si="1315"/>
        <v>933.33033333333128</v>
      </c>
      <c r="LY202" s="51">
        <f t="shared" si="1316"/>
        <v>92399.70299999963</v>
      </c>
      <c r="LZ202" s="46">
        <f t="shared" si="1424"/>
        <v>0</v>
      </c>
      <c r="MA202" s="199">
        <f t="shared" si="1425"/>
        <v>10000</v>
      </c>
      <c r="MB202" s="468">
        <f t="shared" si="1317"/>
        <v>-933.33033333333128</v>
      </c>
      <c r="MC202" s="46">
        <f t="shared" si="1318"/>
        <v>-1123.1238136873469</v>
      </c>
      <c r="MD202" s="46">
        <f t="shared" si="1319"/>
        <v>-1123.1238136873469</v>
      </c>
      <c r="ME202" s="48"/>
      <c r="MG202" s="45">
        <v>141</v>
      </c>
      <c r="MH202" s="46">
        <f t="shared" si="1320"/>
        <v>1076.608661999408</v>
      </c>
      <c r="MI202" s="46">
        <f t="shared" si="1447"/>
        <v>0</v>
      </c>
      <c r="MJ202" s="46">
        <f t="shared" si="1321"/>
        <v>1076.608661999408</v>
      </c>
      <c r="MK202" s="46">
        <f t="shared" si="1322"/>
        <v>165.15266289933328</v>
      </c>
      <c r="ML202" s="46">
        <f t="shared" si="1323"/>
        <v>911.45599910007468</v>
      </c>
      <c r="MM202" s="51">
        <f t="shared" si="1324"/>
        <v>98180.141740499894</v>
      </c>
      <c r="MN202" s="199">
        <f t="shared" si="1426"/>
        <v>10000</v>
      </c>
      <c r="MO202" s="58">
        <f t="shared" si="1325"/>
        <v>889.32945707741396</v>
      </c>
      <c r="MP202" s="52">
        <f t="shared" si="1448"/>
        <v>0</v>
      </c>
      <c r="MQ202" s="51">
        <f t="shared" si="1326"/>
        <v>889.32945707741396</v>
      </c>
      <c r="MR202" s="57">
        <f t="shared" si="1327"/>
        <v>88043.616552084495</v>
      </c>
      <c r="MS202" s="199">
        <f t="shared" si="1427"/>
        <v>10000</v>
      </c>
      <c r="MT202" s="468">
        <f t="shared" si="1428"/>
        <v>-889.32945707741396</v>
      </c>
      <c r="MU202" s="46">
        <f t="shared" si="1328"/>
        <v>-1076.608661999408</v>
      </c>
      <c r="MV202" s="46">
        <f t="shared" si="1329"/>
        <v>-1076.608661999408</v>
      </c>
      <c r="MW202" s="48"/>
      <c r="MY202" s="45">
        <v>141</v>
      </c>
      <c r="MZ202" s="46">
        <f t="shared" si="1330"/>
        <v>1076.608661999408</v>
      </c>
      <c r="NA202" s="46">
        <f t="shared" si="1449"/>
        <v>0</v>
      </c>
      <c r="NB202" s="128">
        <f t="shared" si="1331"/>
        <v>1076.608661999408</v>
      </c>
      <c r="NC202" s="46">
        <f t="shared" si="1332"/>
        <v>165.15266289933328</v>
      </c>
      <c r="ND202" s="46">
        <f t="shared" si="1333"/>
        <v>911.45599910007468</v>
      </c>
      <c r="NE202" s="51">
        <f t="shared" si="1334"/>
        <v>98180.141740499894</v>
      </c>
      <c r="NF202" s="153">
        <f t="shared" si="1429"/>
        <v>10000</v>
      </c>
      <c r="NG202" s="45">
        <v>141</v>
      </c>
      <c r="NH202" s="46">
        <f t="shared" si="1335"/>
        <v>1076.6099999999999</v>
      </c>
      <c r="NI202" s="46">
        <f t="shared" si="1450"/>
        <v>0</v>
      </c>
      <c r="NJ202" s="128">
        <f t="shared" si="1430"/>
        <v>1076.6099999999999</v>
      </c>
      <c r="NK202" s="46">
        <f t="shared" si="1431"/>
        <v>165.15229287052421</v>
      </c>
      <c r="NL202" s="46">
        <f t="shared" si="1336"/>
        <v>911.45770712947569</v>
      </c>
      <c r="NM202" s="51">
        <f t="shared" si="1337"/>
        <v>98179.918015185045</v>
      </c>
      <c r="NN202" s="58">
        <f t="shared" si="1338"/>
        <v>888.78037499999857</v>
      </c>
      <c r="NO202" s="52">
        <f t="shared" si="1451"/>
        <v>0</v>
      </c>
      <c r="NP202" s="51">
        <f t="shared" si="1339"/>
        <v>888.78037499999857</v>
      </c>
      <c r="NQ202" s="57">
        <f t="shared" si="1340"/>
        <v>88123.607125000126</v>
      </c>
      <c r="NR202" s="153">
        <f t="shared" si="1432"/>
        <v>10000</v>
      </c>
      <c r="NS202" s="469">
        <f t="shared" si="1341"/>
        <v>-888.78037499999857</v>
      </c>
      <c r="NT202" s="46">
        <f t="shared" si="1342"/>
        <v>-1076.6099999999999</v>
      </c>
      <c r="NU202" s="46">
        <f t="shared" si="1343"/>
        <v>-1076.6099999999999</v>
      </c>
      <c r="NV202" s="48"/>
      <c r="NX202" s="45">
        <v>141</v>
      </c>
      <c r="NY202" s="46">
        <f t="shared" si="1344"/>
        <v>1076.6456011701148</v>
      </c>
      <c r="NZ202" s="46">
        <f t="shared" si="1452"/>
        <v>0</v>
      </c>
      <c r="OA202" s="46">
        <f t="shared" si="1345"/>
        <v>1076.6456011701148</v>
      </c>
      <c r="OB202" s="46">
        <f t="shared" si="1346"/>
        <v>165.15832939879837</v>
      </c>
      <c r="OC202" s="46">
        <f t="shared" si="1347"/>
        <v>911.48727177131639</v>
      </c>
      <c r="OD202" s="51">
        <f t="shared" si="1348"/>
        <v>98183.510367507697</v>
      </c>
      <c r="OE202" s="57">
        <f t="shared" si="1477"/>
        <v>99924.394448818828</v>
      </c>
      <c r="OF202" s="153">
        <f t="shared" si="1433"/>
        <v>10000</v>
      </c>
      <c r="OG202" s="58">
        <f t="shared" si="1349"/>
        <v>889.48383333333379</v>
      </c>
      <c r="OH202" s="241">
        <f t="shared" si="1478"/>
        <v>0</v>
      </c>
      <c r="OI202" s="51">
        <f t="shared" si="1350"/>
        <v>889.48383333333379</v>
      </c>
      <c r="OJ202" s="51">
        <f t="shared" si="1351"/>
        <v>88058.89949999997</v>
      </c>
      <c r="OK202" s="153">
        <f t="shared" si="1479"/>
        <v>89999.999999999447</v>
      </c>
      <c r="OL202" s="153">
        <f t="shared" si="1434"/>
        <v>10000</v>
      </c>
      <c r="OM202" s="468">
        <f t="shared" si="1435"/>
        <v>-889.48383333333379</v>
      </c>
      <c r="ON202" s="46">
        <f t="shared" si="1436"/>
        <v>-1076.6456011701148</v>
      </c>
      <c r="OO202" s="46">
        <f t="shared" si="1352"/>
        <v>-1076.6456011701148</v>
      </c>
      <c r="OP202" s="48"/>
      <c r="OR202" s="45">
        <v>141</v>
      </c>
      <c r="OS202" s="46">
        <f t="shared" si="1353"/>
        <v>1076.765700416463</v>
      </c>
      <c r="OT202" s="128">
        <f t="shared" si="1453"/>
        <v>0</v>
      </c>
      <c r="OU202" s="128">
        <f t="shared" si="1354"/>
        <v>1076.765700416463</v>
      </c>
      <c r="OV202" s="46">
        <f t="shared" si="1355"/>
        <v>165.17675272293391</v>
      </c>
      <c r="OW202" s="46">
        <f t="shared" si="1356"/>
        <v>911.58894769352912</v>
      </c>
      <c r="OX202" s="51">
        <f t="shared" si="1357"/>
        <v>98194.462686066821</v>
      </c>
      <c r="OY202" s="51">
        <f t="shared" si="1480"/>
        <v>101487.94349712229</v>
      </c>
      <c r="OZ202" s="153">
        <f t="shared" si="1437"/>
        <v>10000</v>
      </c>
      <c r="PA202" s="45">
        <v>141</v>
      </c>
      <c r="PB202" s="46">
        <f t="shared" si="1358"/>
        <v>1076.765700416463</v>
      </c>
      <c r="PC202" s="46">
        <f t="shared" si="1481"/>
        <v>0</v>
      </c>
      <c r="PD202" s="128">
        <f t="shared" si="1359"/>
        <v>1076.765700416463</v>
      </c>
      <c r="PE202" s="46">
        <f t="shared" si="1360"/>
        <v>165.17675272293391</v>
      </c>
      <c r="PF202" s="46">
        <f t="shared" si="1361"/>
        <v>911.58894769352912</v>
      </c>
      <c r="PG202" s="51">
        <f t="shared" si="1362"/>
        <v>98194.462686066821</v>
      </c>
      <c r="PH202" s="57">
        <f t="shared" si="1482"/>
        <v>101487.58857813163</v>
      </c>
      <c r="PI202" s="688">
        <f t="shared" si="1363"/>
        <v>889.6533333333341</v>
      </c>
      <c r="PJ202" s="52">
        <f t="shared" si="1483"/>
        <v>0</v>
      </c>
      <c r="PK202" s="51">
        <f t="shared" si="1364"/>
        <v>889.6533333333341</v>
      </c>
      <c r="PL202" s="57">
        <f t="shared" si="1365"/>
        <v>88075.680000000255</v>
      </c>
      <c r="PM202" s="57">
        <f t="shared" si="1484"/>
        <v>91697.724000000104</v>
      </c>
      <c r="PN202" s="153">
        <f t="shared" si="1438"/>
        <v>10000</v>
      </c>
      <c r="PO202" s="469">
        <f t="shared" si="1366"/>
        <v>-889.6533333333341</v>
      </c>
      <c r="PP202" s="46">
        <f t="shared" si="1367"/>
        <v>-1076.765700416463</v>
      </c>
      <c r="PQ202" s="46">
        <f t="shared" si="1368"/>
        <v>-1076.765700416463</v>
      </c>
      <c r="PR202" s="48"/>
    </row>
    <row r="203" spans="2:434" hidden="1" x14ac:dyDescent="0.3">
      <c r="B203" s="45">
        <v>142</v>
      </c>
      <c r="C203" s="46">
        <f t="shared" si="1104"/>
        <v>1111.77</v>
      </c>
      <c r="D203" s="46">
        <f t="shared" si="1136"/>
        <v>100</v>
      </c>
      <c r="E203" s="46">
        <f t="shared" si="1137"/>
        <v>1011.77</v>
      </c>
      <c r="F203" s="46">
        <f t="shared" si="1138"/>
        <v>153.77736481823823</v>
      </c>
      <c r="G203" s="46">
        <f t="shared" si="1139"/>
        <v>857.99263518176178</v>
      </c>
      <c r="H203" s="51">
        <f t="shared" si="1140"/>
        <v>91408.42625576118</v>
      </c>
      <c r="I203" s="58">
        <f t="shared" si="1141"/>
        <v>933.33333333333337</v>
      </c>
      <c r="J203" s="52">
        <f t="shared" si="1142"/>
        <v>100</v>
      </c>
      <c r="K203" s="51">
        <f t="shared" si="1143"/>
        <v>833.33333333333337</v>
      </c>
      <c r="L203" s="57">
        <f t="shared" si="1144"/>
        <v>81666.666666666162</v>
      </c>
      <c r="M203" s="468">
        <f t="shared" si="1369"/>
        <v>-933.33333333333337</v>
      </c>
      <c r="N203" s="46">
        <f t="shared" si="1370"/>
        <v>-1111.77</v>
      </c>
      <c r="O203" s="47"/>
      <c r="P203" s="46">
        <f t="shared" si="1371"/>
        <v>-1011.77</v>
      </c>
      <c r="Q203" s="48"/>
      <c r="R203" s="29"/>
      <c r="S203" s="29"/>
      <c r="T203" s="45">
        <v>142</v>
      </c>
      <c r="U203" s="46">
        <f t="shared" si="1145"/>
        <v>1097.95</v>
      </c>
      <c r="V203" s="46">
        <f t="shared" si="1146"/>
        <v>86.18</v>
      </c>
      <c r="W203" s="46">
        <f t="shared" si="1372"/>
        <v>1011.77</v>
      </c>
      <c r="X203" s="46">
        <f t="shared" si="1147"/>
        <v>153.77736481823823</v>
      </c>
      <c r="Y203" s="46">
        <f t="shared" si="1148"/>
        <v>857.99263518176178</v>
      </c>
      <c r="Z203" s="51">
        <f t="shared" si="1149"/>
        <v>91408.42625576118</v>
      </c>
      <c r="AA203" s="58">
        <f t="shared" si="1150"/>
        <v>910.39333333333343</v>
      </c>
      <c r="AB203" s="52">
        <f t="shared" si="1151"/>
        <v>77.06</v>
      </c>
      <c r="AC203" s="51">
        <f t="shared" si="1152"/>
        <v>833.33333333333337</v>
      </c>
      <c r="AD203" s="57">
        <f t="shared" si="1153"/>
        <v>81666.666666666162</v>
      </c>
      <c r="AE203" s="468">
        <f t="shared" si="1373"/>
        <v>-910.39333333333343</v>
      </c>
      <c r="AF203" s="46">
        <f t="shared" si="1154"/>
        <v>-1097.95</v>
      </c>
      <c r="AG203" s="47"/>
      <c r="AH203" s="46">
        <f t="shared" si="1374"/>
        <v>-1011.77</v>
      </c>
      <c r="AI203" s="48"/>
      <c r="AJ203" s="29"/>
      <c r="AK203" s="45">
        <v>142</v>
      </c>
      <c r="AL203" s="46">
        <f t="shared" si="1155"/>
        <v>1117.72</v>
      </c>
      <c r="AM203" s="46"/>
      <c r="AN203" s="46"/>
      <c r="AO203" s="46">
        <f t="shared" si="1156"/>
        <v>88.22</v>
      </c>
      <c r="AP203" s="128">
        <f t="shared" si="1157"/>
        <v>1029.5</v>
      </c>
      <c r="AQ203" s="128"/>
      <c r="AR203" s="128"/>
      <c r="AS203" s="46">
        <f t="shared" si="1158"/>
        <v>162.6408887173499</v>
      </c>
      <c r="AT203" s="46">
        <f t="shared" si="1159"/>
        <v>866.85911128265013</v>
      </c>
      <c r="AU203" s="51"/>
      <c r="AV203" s="51"/>
      <c r="AW203" s="51">
        <f t="shared" si="1160"/>
        <v>96717.674119127289</v>
      </c>
      <c r="AX203" s="58">
        <f t="shared" si="1161"/>
        <v>927.38215694565588</v>
      </c>
      <c r="AY203" s="52"/>
      <c r="AZ203" s="52"/>
      <c r="BA203" s="52">
        <f t="shared" si="1162"/>
        <v>79.36</v>
      </c>
      <c r="BB203" s="51">
        <f t="shared" si="1163"/>
        <v>848.02215694565587</v>
      </c>
      <c r="BC203" s="51"/>
      <c r="BD203" s="51"/>
      <c r="BE203" s="57">
        <f t="shared" si="1164"/>
        <v>86936.693713716828</v>
      </c>
      <c r="BF203" s="468">
        <f t="shared" si="1165"/>
        <v>-927.38215694565588</v>
      </c>
      <c r="BG203" s="46">
        <f t="shared" si="1166"/>
        <v>-1117.72</v>
      </c>
      <c r="BH203" s="46">
        <f t="shared" si="1167"/>
        <v>-1029.5</v>
      </c>
      <c r="BI203" s="48"/>
      <c r="BK203" s="45">
        <v>142</v>
      </c>
      <c r="BL203" s="46">
        <f t="shared" si="1375"/>
        <v>1101.29</v>
      </c>
      <c r="BM203" s="46">
        <f t="shared" si="1376"/>
        <v>89.52</v>
      </c>
      <c r="BN203" s="46">
        <f t="shared" si="1377"/>
        <v>1011.77</v>
      </c>
      <c r="BO203" s="46">
        <f t="shared" si="1168"/>
        <v>153.77736481823823</v>
      </c>
      <c r="BP203" s="46">
        <f t="shared" si="1169"/>
        <v>857.99263518176178</v>
      </c>
      <c r="BQ203" s="51">
        <f t="shared" si="1170"/>
        <v>91408.42625576118</v>
      </c>
      <c r="BR203" s="57">
        <f t="shared" si="1454"/>
        <v>99924.394448818828</v>
      </c>
      <c r="BS203" s="58">
        <f t="shared" si="1171"/>
        <v>913.95333333333338</v>
      </c>
      <c r="BT203" s="52">
        <f t="shared" si="1378"/>
        <v>80.62</v>
      </c>
      <c r="BU203" s="51">
        <f t="shared" si="1172"/>
        <v>833.33333333333337</v>
      </c>
      <c r="BV203" s="51">
        <f t="shared" si="1173"/>
        <v>81666.666666666162</v>
      </c>
      <c r="BW203" s="153">
        <f t="shared" si="1455"/>
        <v>89999.999999999447</v>
      </c>
      <c r="BX203" s="468">
        <f t="shared" si="1379"/>
        <v>-913.95333333333338</v>
      </c>
      <c r="BY203" s="46">
        <f t="shared" si="1380"/>
        <v>-1101.29</v>
      </c>
      <c r="BZ203" s="46">
        <f t="shared" si="1174"/>
        <v>-1011.77</v>
      </c>
      <c r="CA203" s="48"/>
      <c r="CB203" s="29"/>
      <c r="CC203" s="45">
        <v>142</v>
      </c>
      <c r="CD203" s="128">
        <f t="shared" si="1175"/>
        <v>1117.6300000000001</v>
      </c>
      <c r="CE203" s="46">
        <f t="shared" si="1381"/>
        <v>91.54</v>
      </c>
      <c r="CF203" s="128">
        <f t="shared" si="1176"/>
        <v>1026.0899999999999</v>
      </c>
      <c r="CG203" s="46">
        <f t="shared" si="1382"/>
        <v>162.19161943071833</v>
      </c>
      <c r="CH203" s="46">
        <f t="shared" si="1177"/>
        <v>863.89838056928158</v>
      </c>
      <c r="CI203" s="51">
        <f t="shared" si="1178"/>
        <v>96451.073277861709</v>
      </c>
      <c r="CJ203" s="199">
        <f t="shared" si="1456"/>
        <v>105025.65868721491</v>
      </c>
      <c r="CK203" s="153">
        <f t="shared" si="1383"/>
        <v>10000</v>
      </c>
      <c r="CL203" s="45">
        <v>142</v>
      </c>
      <c r="CM203" s="46">
        <f t="shared" si="1384"/>
        <v>1117.6300000000001</v>
      </c>
      <c r="CN203" s="128">
        <f t="shared" si="1179"/>
        <v>91.54</v>
      </c>
      <c r="CO203" s="128">
        <f t="shared" si="1180"/>
        <v>1026.0899999999999</v>
      </c>
      <c r="CP203" s="46">
        <f t="shared" si="1181"/>
        <v>162.19161943071833</v>
      </c>
      <c r="CQ203" s="46">
        <f t="shared" si="1182"/>
        <v>863.89838056928158</v>
      </c>
      <c r="CR203" s="51">
        <f t="shared" si="1183"/>
        <v>96451.073277861709</v>
      </c>
      <c r="CS203" s="153">
        <f t="shared" si="1457"/>
        <v>105025.65868721491</v>
      </c>
      <c r="CT203" s="58">
        <f t="shared" si="1184"/>
        <v>927.86033333333398</v>
      </c>
      <c r="CU203" s="52">
        <f t="shared" si="1385"/>
        <v>82.94</v>
      </c>
      <c r="CV203" s="51">
        <f t="shared" si="1386"/>
        <v>844.92033333333393</v>
      </c>
      <c r="CW203" s="51">
        <f t="shared" si="1185"/>
        <v>86714.67266666636</v>
      </c>
      <c r="CX203" s="57">
        <f t="shared" si="1458"/>
        <v>95163.87599999964</v>
      </c>
      <c r="CY203" s="153">
        <f t="shared" si="1387"/>
        <v>10000</v>
      </c>
      <c r="CZ203" s="479">
        <f t="shared" si="1186"/>
        <v>-927.86033333333398</v>
      </c>
      <c r="DA203" s="46">
        <f t="shared" si="1388"/>
        <v>-1117.6300000000001</v>
      </c>
      <c r="DB203" s="46">
        <f t="shared" si="1389"/>
        <v>-1026.0899999999999</v>
      </c>
      <c r="DC203" s="48"/>
      <c r="DE203" s="45">
        <v>142</v>
      </c>
      <c r="DF203" s="46">
        <f t="shared" si="1187"/>
        <v>1121.76</v>
      </c>
      <c r="DG203" s="46">
        <f t="shared" si="1459"/>
        <v>109.99</v>
      </c>
      <c r="DH203" s="46">
        <f t="shared" si="1188"/>
        <v>1011.77</v>
      </c>
      <c r="DI203" s="46">
        <f t="shared" si="1189"/>
        <v>153.77736481823823</v>
      </c>
      <c r="DJ203" s="46">
        <f t="shared" si="1190"/>
        <v>857.99263518176178</v>
      </c>
      <c r="DK203" s="51">
        <f t="shared" si="1191"/>
        <v>91408.42625576118</v>
      </c>
      <c r="DL203" s="58">
        <f t="shared" si="1192"/>
        <v>943.32333333333338</v>
      </c>
      <c r="DM203" s="52">
        <f t="shared" si="1460"/>
        <v>109.99</v>
      </c>
      <c r="DN203" s="51">
        <f t="shared" si="1193"/>
        <v>833.33333333333337</v>
      </c>
      <c r="DO203" s="57">
        <f t="shared" si="1194"/>
        <v>81666.666666666162</v>
      </c>
      <c r="DP203" s="468">
        <f t="shared" si="1390"/>
        <v>-943.32333333333338</v>
      </c>
      <c r="DQ203" s="46">
        <f t="shared" si="1391"/>
        <v>-1121.76</v>
      </c>
      <c r="DR203" s="47"/>
      <c r="DS203" s="46">
        <f t="shared" si="1392"/>
        <v>-1011.77</v>
      </c>
      <c r="DT203" s="48"/>
      <c r="DU203" s="29"/>
      <c r="DV203" s="45">
        <v>142</v>
      </c>
      <c r="DW203" s="46">
        <f t="shared" si="1393"/>
        <v>1062.51</v>
      </c>
      <c r="DX203" s="46">
        <f t="shared" si="1461"/>
        <v>50.74</v>
      </c>
      <c r="DY203" s="46">
        <f t="shared" si="1394"/>
        <v>1011.77</v>
      </c>
      <c r="DZ203" s="46">
        <f t="shared" si="1195"/>
        <v>153.77736481823823</v>
      </c>
      <c r="EA203" s="46">
        <f t="shared" si="1196"/>
        <v>857.99263518176178</v>
      </c>
      <c r="EB203" s="51">
        <f t="shared" si="1197"/>
        <v>91408.42625576118</v>
      </c>
      <c r="EC203" s="58">
        <f t="shared" si="1198"/>
        <v>878.69333333333338</v>
      </c>
      <c r="ED203" s="52">
        <f t="shared" si="1462"/>
        <v>45.36</v>
      </c>
      <c r="EE203" s="51">
        <f t="shared" si="1199"/>
        <v>833.33333333333337</v>
      </c>
      <c r="EF203" s="57">
        <f t="shared" si="1200"/>
        <v>81666.666666666162</v>
      </c>
      <c r="EG203" s="468">
        <f t="shared" si="1395"/>
        <v>-878.69333333333338</v>
      </c>
      <c r="EH203" s="46">
        <f t="shared" si="1396"/>
        <v>-1062.51</v>
      </c>
      <c r="EI203" s="47"/>
      <c r="EJ203" s="46">
        <f t="shared" si="1397"/>
        <v>-1011.77</v>
      </c>
      <c r="EK203" s="48"/>
      <c r="EL203" s="29"/>
      <c r="EM203" s="45">
        <v>142</v>
      </c>
      <c r="EN203" s="46">
        <f t="shared" si="1439"/>
        <v>1058.0868689014749</v>
      </c>
      <c r="EO203" s="46">
        <f t="shared" si="1463"/>
        <v>51.68</v>
      </c>
      <c r="EP203" s="128">
        <f t="shared" si="1201"/>
        <v>1006.4068689014749</v>
      </c>
      <c r="EQ203" s="46">
        <f t="shared" si="1202"/>
        <v>156.64391051523867</v>
      </c>
      <c r="ER203" s="46">
        <f t="shared" si="1203"/>
        <v>849.76295838623628</v>
      </c>
      <c r="ES203" s="51">
        <f t="shared" si="1204"/>
        <v>93136.583350756962</v>
      </c>
      <c r="ET203" s="153">
        <f t="shared" si="1398"/>
        <v>10000</v>
      </c>
      <c r="EU203" s="45">
        <v>142</v>
      </c>
      <c r="EV203" s="46">
        <f t="shared" si="1205"/>
        <v>1058.0899999999999</v>
      </c>
      <c r="EW203" s="46">
        <f t="shared" si="1464"/>
        <v>51.68</v>
      </c>
      <c r="EX203" s="128">
        <f t="shared" si="1206"/>
        <v>1006.41</v>
      </c>
      <c r="EY203" s="46">
        <f t="shared" si="1207"/>
        <v>156.64304618579288</v>
      </c>
      <c r="EZ203" s="46">
        <f t="shared" si="1208"/>
        <v>849.76695381420711</v>
      </c>
      <c r="FA203" s="51">
        <f t="shared" si="1209"/>
        <v>93136.060757661529</v>
      </c>
      <c r="FB203" s="58">
        <f t="shared" si="1210"/>
        <v>874.86920833333363</v>
      </c>
      <c r="FC203" s="52">
        <f t="shared" si="1465"/>
        <v>46.36</v>
      </c>
      <c r="FD203" s="51">
        <f t="shared" si="1399"/>
        <v>828.50920833333362</v>
      </c>
      <c r="FE203" s="57">
        <f t="shared" si="1211"/>
        <v>83471.612416666496</v>
      </c>
      <c r="FF203" s="153">
        <f t="shared" si="1400"/>
        <v>10000</v>
      </c>
      <c r="FG203" s="469">
        <f t="shared" si="1212"/>
        <v>-874.86920833333363</v>
      </c>
      <c r="FH203" s="46">
        <f t="shared" si="1213"/>
        <v>-1058.0899999999999</v>
      </c>
      <c r="FI203" s="46">
        <f t="shared" si="1214"/>
        <v>-1006.41</v>
      </c>
      <c r="FJ203" s="48"/>
      <c r="FL203" s="45">
        <v>142</v>
      </c>
      <c r="FM203" s="46">
        <f t="shared" si="1401"/>
        <v>1066.72</v>
      </c>
      <c r="FN203" s="46">
        <f t="shared" si="1440"/>
        <v>54.95</v>
      </c>
      <c r="FO203" s="46">
        <f t="shared" si="1402"/>
        <v>1011.77</v>
      </c>
      <c r="FP203" s="46">
        <f t="shared" si="1215"/>
        <v>153.77736481823823</v>
      </c>
      <c r="FQ203" s="46">
        <f t="shared" si="1216"/>
        <v>857.99263518176178</v>
      </c>
      <c r="FR203" s="51">
        <f t="shared" si="1217"/>
        <v>91408.42625576118</v>
      </c>
      <c r="FS203" s="57">
        <f t="shared" si="1466"/>
        <v>99924.394448818828</v>
      </c>
      <c r="FT203" s="58">
        <f t="shared" si="1218"/>
        <v>882.81333333333339</v>
      </c>
      <c r="FU203" s="241">
        <f t="shared" si="1441"/>
        <v>49.48</v>
      </c>
      <c r="FV203" s="51">
        <f t="shared" si="1219"/>
        <v>833.33333333333337</v>
      </c>
      <c r="FW203" s="51">
        <f t="shared" si="1220"/>
        <v>81666.666666666162</v>
      </c>
      <c r="FX203" s="153">
        <f t="shared" si="1467"/>
        <v>89999.999999999447</v>
      </c>
      <c r="FY203" s="468">
        <f t="shared" si="1403"/>
        <v>-882.81333333333339</v>
      </c>
      <c r="FZ203" s="46">
        <f t="shared" si="1404"/>
        <v>-1066.72</v>
      </c>
      <c r="GA203" s="46">
        <f t="shared" si="1221"/>
        <v>-1011.77</v>
      </c>
      <c r="GB203" s="48"/>
      <c r="GD203" s="45">
        <v>142</v>
      </c>
      <c r="GE203" s="46">
        <f t="shared" si="1442"/>
        <v>1060.0875939185617</v>
      </c>
      <c r="GF203" s="128">
        <f t="shared" si="1468"/>
        <v>55.81</v>
      </c>
      <c r="GG203" s="128">
        <f t="shared" si="1042"/>
        <v>1004.2775939185617</v>
      </c>
      <c r="GH203" s="46">
        <f t="shared" si="1222"/>
        <v>156.5357684852485</v>
      </c>
      <c r="GI203" s="46">
        <f t="shared" si="1223"/>
        <v>847.74182543331324</v>
      </c>
      <c r="GJ203" s="51">
        <f t="shared" si="1224"/>
        <v>93073.719265715787</v>
      </c>
      <c r="GK203" s="51">
        <f t="shared" si="1469"/>
        <v>101487.94349712229</v>
      </c>
      <c r="GL203" s="153">
        <f t="shared" si="1405"/>
        <v>10000</v>
      </c>
      <c r="GM203" s="45">
        <v>142</v>
      </c>
      <c r="GN203" s="46">
        <f t="shared" si="1225"/>
        <v>1060.0899999999999</v>
      </c>
      <c r="GO203" s="46">
        <f t="shared" si="1443"/>
        <v>55.81</v>
      </c>
      <c r="GP203" s="128">
        <f t="shared" si="1406"/>
        <v>1004.28</v>
      </c>
      <c r="GQ203" s="46">
        <f t="shared" si="1226"/>
        <v>156.53513168847107</v>
      </c>
      <c r="GR203" s="46">
        <f t="shared" si="1227"/>
        <v>847.74486831152888</v>
      </c>
      <c r="GS203" s="51">
        <f t="shared" si="1228"/>
        <v>93073.334144771114</v>
      </c>
      <c r="GT203" s="57">
        <f t="shared" si="1470"/>
        <v>101487.58857813163</v>
      </c>
      <c r="GU203" s="58">
        <f t="shared" si="1229"/>
        <v>876.92633333333197</v>
      </c>
      <c r="GV203" s="52">
        <f t="shared" si="1444"/>
        <v>50.43</v>
      </c>
      <c r="GW203" s="51">
        <f t="shared" si="1407"/>
        <v>826.49633333333202</v>
      </c>
      <c r="GX203" s="57">
        <f t="shared" si="1230"/>
        <v>83432.760666666814</v>
      </c>
      <c r="GY203" s="57">
        <f t="shared" si="1471"/>
        <v>91697.724000000104</v>
      </c>
      <c r="GZ203" s="153">
        <f t="shared" si="1408"/>
        <v>10000</v>
      </c>
      <c r="HA203" s="469">
        <f t="shared" si="1231"/>
        <v>-876.92633333333197</v>
      </c>
      <c r="HB203" s="46">
        <f t="shared" si="1232"/>
        <v>-1060.0899999999999</v>
      </c>
      <c r="HC203" s="46">
        <f t="shared" si="1233"/>
        <v>-1004.28</v>
      </c>
      <c r="HD203" s="48"/>
      <c r="HF203" s="45">
        <v>142</v>
      </c>
      <c r="HG203" s="46">
        <f t="shared" si="1234"/>
        <v>1123.8775326810628</v>
      </c>
      <c r="HH203" s="46">
        <f t="shared" si="1235"/>
        <v>0</v>
      </c>
      <c r="HI203" s="46">
        <f t="shared" si="1236"/>
        <v>1123.8775326810628</v>
      </c>
      <c r="HJ203" s="46">
        <f t="shared" si="1237"/>
        <v>170.81795727686381</v>
      </c>
      <c r="HK203" s="46">
        <f t="shared" si="1238"/>
        <v>953.05957540419899</v>
      </c>
      <c r="HL203" s="51">
        <f t="shared" si="1239"/>
        <v>101537.71479071409</v>
      </c>
      <c r="HM203" s="153">
        <f t="shared" si="1409"/>
        <v>10000</v>
      </c>
      <c r="HN203" s="58">
        <f t="shared" si="1240"/>
        <v>933.33333333333724</v>
      </c>
      <c r="HO203" s="52">
        <f t="shared" si="1241"/>
        <v>0</v>
      </c>
      <c r="HP203" s="51">
        <f t="shared" si="1242"/>
        <v>933.33333333333724</v>
      </c>
      <c r="HQ203" s="57">
        <f t="shared" si="1243"/>
        <v>91466.666666665289</v>
      </c>
      <c r="HR203" s="153">
        <f t="shared" si="1410"/>
        <v>10000</v>
      </c>
      <c r="HS203" s="468">
        <f t="shared" si="1244"/>
        <v>-933.33333333333724</v>
      </c>
      <c r="HT203" s="46">
        <f t="shared" si="1245"/>
        <v>-1123.8775326810628</v>
      </c>
      <c r="HU203" s="46">
        <f t="shared" si="1246"/>
        <v>-1123.8775326810628</v>
      </c>
      <c r="HV203" s="48"/>
      <c r="HW203" s="29"/>
      <c r="HX203" s="45">
        <v>142</v>
      </c>
      <c r="HY203" s="128">
        <f t="shared" si="1247"/>
        <v>1124.3399999999999</v>
      </c>
      <c r="HZ203" s="46">
        <f t="shared" si="1248"/>
        <v>0</v>
      </c>
      <c r="IA203" s="46">
        <f t="shared" si="1249"/>
        <v>1124.3399999999999</v>
      </c>
      <c r="IB203" s="46">
        <f t="shared" si="1250"/>
        <v>170.89475436815965</v>
      </c>
      <c r="IC203" s="46">
        <f t="shared" si="1251"/>
        <v>953.44524563184029</v>
      </c>
      <c r="ID203" s="51">
        <f t="shared" si="1252"/>
        <v>101583.40737526395</v>
      </c>
      <c r="IE203" s="153">
        <f t="shared" si="1411"/>
        <v>10000</v>
      </c>
      <c r="IF203" s="58">
        <f t="shared" si="1253"/>
        <v>930.14625019664186</v>
      </c>
      <c r="IG203" s="52">
        <f t="shared" si="1254"/>
        <v>0</v>
      </c>
      <c r="IH203" s="51">
        <f t="shared" si="1255"/>
        <v>930.14625019664186</v>
      </c>
      <c r="II203" s="57">
        <f t="shared" si="1412"/>
        <v>91154.332472076785</v>
      </c>
      <c r="IJ203" s="153">
        <f t="shared" si="1413"/>
        <v>10000</v>
      </c>
      <c r="IK203" s="468">
        <f t="shared" si="1256"/>
        <v>-930.14625019664186</v>
      </c>
      <c r="IL203" s="46">
        <f t="shared" si="1257"/>
        <v>-1124.3399999999999</v>
      </c>
      <c r="IM203" s="46">
        <f t="shared" si="1258"/>
        <v>-1124.3399999999999</v>
      </c>
      <c r="IN203" s="48"/>
      <c r="IO203" s="53">
        <f t="shared" si="1259"/>
        <v>0</v>
      </c>
      <c r="IQ203" s="45">
        <v>142</v>
      </c>
      <c r="IR203" s="128">
        <f t="shared" si="1260"/>
        <v>1126.4568749999989</v>
      </c>
      <c r="IS203" s="128">
        <f t="shared" si="1261"/>
        <v>0</v>
      </c>
      <c r="IT203" s="128">
        <f t="shared" si="1262"/>
        <v>1126.4568749999989</v>
      </c>
      <c r="IU203" s="46">
        <f t="shared" si="1485"/>
        <v>171.21</v>
      </c>
      <c r="IV203" s="46">
        <f t="shared" si="1263"/>
        <v>955.24687499999891</v>
      </c>
      <c r="IW203" s="51">
        <f t="shared" si="1264"/>
        <v>101770.75375000021</v>
      </c>
      <c r="IX203" s="199">
        <f t="shared" si="1414"/>
        <v>10000</v>
      </c>
      <c r="IY203" s="128">
        <f t="shared" si="1265"/>
        <v>0</v>
      </c>
      <c r="IZ203" s="408">
        <f t="shared" si="1266"/>
        <v>0</v>
      </c>
      <c r="JA203" s="58">
        <f t="shared" si="1267"/>
        <v>931.95916666666494</v>
      </c>
      <c r="JB203" s="52">
        <f t="shared" si="1268"/>
        <v>0</v>
      </c>
      <c r="JC203" s="51">
        <f t="shared" si="1269"/>
        <v>931.95916666666494</v>
      </c>
      <c r="JD203" s="57">
        <f t="shared" si="1270"/>
        <v>91331.998333333409</v>
      </c>
      <c r="JE203" s="280">
        <f t="shared" si="1271"/>
        <v>10000</v>
      </c>
      <c r="JF203" s="280">
        <f t="shared" si="1272"/>
        <v>0</v>
      </c>
      <c r="JG203" s="468">
        <f t="shared" si="1273"/>
        <v>-931.95916666666494</v>
      </c>
      <c r="JH203" s="46">
        <f t="shared" si="1274"/>
        <v>-1126.4568749999989</v>
      </c>
      <c r="JI203" s="46">
        <f t="shared" si="1275"/>
        <v>-1126.4568749999989</v>
      </c>
      <c r="JJ203" s="48"/>
      <c r="JL203" s="45">
        <v>142</v>
      </c>
      <c r="JM203" s="46">
        <f t="shared" si="1276"/>
        <v>1124.4930833333331</v>
      </c>
      <c r="JN203" s="46">
        <f t="shared" si="1277"/>
        <v>0</v>
      </c>
      <c r="JO203" s="128">
        <f t="shared" si="1278"/>
        <v>1124.4930833333331</v>
      </c>
      <c r="JP203" s="46">
        <f t="shared" si="1415"/>
        <v>170.91</v>
      </c>
      <c r="JQ203" s="46">
        <f t="shared" si="1279"/>
        <v>953.58308333333309</v>
      </c>
      <c r="JR203" s="51">
        <f t="shared" si="1280"/>
        <v>101593.32216666666</v>
      </c>
      <c r="JS203" s="51">
        <f t="shared" si="1472"/>
        <v>99924.394448818828</v>
      </c>
      <c r="JT203" s="199">
        <f t="shared" si="1416"/>
        <v>10000</v>
      </c>
      <c r="JU203" s="128">
        <f t="shared" si="1281"/>
        <v>0</v>
      </c>
      <c r="JV203" s="408">
        <f t="shared" si="1282"/>
        <v>0</v>
      </c>
      <c r="JW203" s="58">
        <f t="shared" si="1283"/>
        <v>930.37233333333074</v>
      </c>
      <c r="JX203" s="52">
        <f t="shared" si="1284"/>
        <v>0</v>
      </c>
      <c r="JY203" s="51">
        <f t="shared" si="1285"/>
        <v>930.37233333333074</v>
      </c>
      <c r="JZ203" s="51">
        <f t="shared" si="1286"/>
        <v>91176.488666667079</v>
      </c>
      <c r="KA203" s="199">
        <f t="shared" si="1473"/>
        <v>89999.999999999447</v>
      </c>
      <c r="KB203" s="128">
        <f t="shared" si="1417"/>
        <v>10000</v>
      </c>
      <c r="KC203" s="204">
        <f t="shared" si="1287"/>
        <v>0</v>
      </c>
      <c r="KD203" s="468">
        <f t="shared" si="1418"/>
        <v>-930.37233333333074</v>
      </c>
      <c r="KE203" s="46">
        <f t="shared" si="1288"/>
        <v>-1124.4930833333331</v>
      </c>
      <c r="KF203" s="46">
        <f t="shared" si="1289"/>
        <v>-1124.4930833333331</v>
      </c>
      <c r="KG203" s="48"/>
      <c r="KI203" s="45">
        <v>142</v>
      </c>
      <c r="KJ203" s="46">
        <f t="shared" si="1290"/>
        <v>1124.4890404061762</v>
      </c>
      <c r="KK203" s="46">
        <f t="shared" si="1291"/>
        <v>0</v>
      </c>
      <c r="KL203" s="128">
        <f t="shared" si="1292"/>
        <v>1124.4890404061762</v>
      </c>
      <c r="KM203" s="46">
        <f t="shared" si="1293"/>
        <v>170.9109002332149</v>
      </c>
      <c r="KN203" s="46">
        <f t="shared" si="1294"/>
        <v>953.5781401729613</v>
      </c>
      <c r="KO203" s="51">
        <f t="shared" si="1295"/>
        <v>101592.96199975599</v>
      </c>
      <c r="KP203" s="199">
        <f t="shared" si="1474"/>
        <v>105025.65868721491</v>
      </c>
      <c r="KQ203" s="199">
        <f t="shared" si="1419"/>
        <v>10000</v>
      </c>
      <c r="KR203" s="128">
        <f t="shared" si="1296"/>
        <v>0</v>
      </c>
      <c r="KS203" s="408">
        <f t="shared" si="1297"/>
        <v>0</v>
      </c>
      <c r="KT203" s="45">
        <v>142</v>
      </c>
      <c r="KU203" s="46">
        <f t="shared" si="1420"/>
        <v>1124.49</v>
      </c>
      <c r="KV203" s="46">
        <f t="shared" si="1298"/>
        <v>0</v>
      </c>
      <c r="KW203" s="128">
        <f t="shared" si="1299"/>
        <v>1124.49</v>
      </c>
      <c r="KX203" s="46">
        <f t="shared" si="1300"/>
        <v>170.91064626581124</v>
      </c>
      <c r="KY203" s="46">
        <f t="shared" si="1301"/>
        <v>953.57935373418877</v>
      </c>
      <c r="KZ203" s="51">
        <f t="shared" si="1302"/>
        <v>101592.80840575256</v>
      </c>
      <c r="LA203" s="153">
        <f t="shared" si="1475"/>
        <v>105025.65868721491</v>
      </c>
      <c r="LB203" s="58">
        <f t="shared" si="995"/>
        <v>930.59633333333579</v>
      </c>
      <c r="LC203" s="52">
        <f t="shared" si="1303"/>
        <v>0</v>
      </c>
      <c r="LD203" s="51">
        <f t="shared" si="1304"/>
        <v>930.59633333333579</v>
      </c>
      <c r="LE203" s="51">
        <f t="shared" si="1305"/>
        <v>91198.440666666531</v>
      </c>
      <c r="LF203" s="51">
        <f t="shared" si="1476"/>
        <v>95163.87599999964</v>
      </c>
      <c r="LG203" s="128">
        <f t="shared" si="1306"/>
        <v>10000</v>
      </c>
      <c r="LH203" s="204">
        <f t="shared" si="1307"/>
        <v>0</v>
      </c>
      <c r="LI203" s="479">
        <f t="shared" si="1308"/>
        <v>-930.59633333333579</v>
      </c>
      <c r="LJ203" s="46">
        <f t="shared" si="1421"/>
        <v>-1124.49</v>
      </c>
      <c r="LK203" s="46">
        <f t="shared" si="1422"/>
        <v>-1124.49</v>
      </c>
      <c r="LL203" s="48"/>
      <c r="LN203" s="45">
        <v>142</v>
      </c>
      <c r="LO203" s="46">
        <f t="shared" si="1309"/>
        <v>1123.1238136873469</v>
      </c>
      <c r="LP203" s="46">
        <f t="shared" si="1445"/>
        <v>0</v>
      </c>
      <c r="LQ203" s="46">
        <f t="shared" si="1310"/>
        <v>1123.1238136873469</v>
      </c>
      <c r="LR203" s="46">
        <f t="shared" si="1311"/>
        <v>170.70339965370297</v>
      </c>
      <c r="LS203" s="46">
        <f t="shared" si="1312"/>
        <v>952.42041403364397</v>
      </c>
      <c r="LT203" s="51">
        <f t="shared" si="1313"/>
        <v>101469.61937818814</v>
      </c>
      <c r="LU203" s="199">
        <f t="shared" si="1423"/>
        <v>10000</v>
      </c>
      <c r="LV203" s="58">
        <f t="shared" si="1314"/>
        <v>933.33033333333128</v>
      </c>
      <c r="LW203" s="52">
        <f t="shared" si="1446"/>
        <v>0</v>
      </c>
      <c r="LX203" s="51">
        <f t="shared" si="1315"/>
        <v>933.33033333333128</v>
      </c>
      <c r="LY203" s="51">
        <f t="shared" si="1316"/>
        <v>91466.372666666299</v>
      </c>
      <c r="LZ203" s="46">
        <f t="shared" si="1424"/>
        <v>0</v>
      </c>
      <c r="MA203" s="199">
        <f t="shared" si="1425"/>
        <v>10000</v>
      </c>
      <c r="MB203" s="468">
        <f t="shared" si="1317"/>
        <v>-933.33033333333128</v>
      </c>
      <c r="MC203" s="46">
        <f t="shared" si="1318"/>
        <v>-1123.1238136873469</v>
      </c>
      <c r="MD203" s="46">
        <f t="shared" si="1319"/>
        <v>-1123.1238136873469</v>
      </c>
      <c r="ME203" s="48"/>
      <c r="MG203" s="45">
        <v>142</v>
      </c>
      <c r="MH203" s="46">
        <f t="shared" si="1320"/>
        <v>1076.608661999408</v>
      </c>
      <c r="MI203" s="46">
        <f t="shared" si="1447"/>
        <v>0</v>
      </c>
      <c r="MJ203" s="46">
        <f t="shared" si="1321"/>
        <v>1076.608661999408</v>
      </c>
      <c r="MK203" s="46">
        <f t="shared" si="1322"/>
        <v>163.63356956749982</v>
      </c>
      <c r="ML203" s="46">
        <f t="shared" si="1323"/>
        <v>912.97509243190825</v>
      </c>
      <c r="MM203" s="51">
        <f t="shared" si="1324"/>
        <v>97267.166648067985</v>
      </c>
      <c r="MN203" s="199">
        <f t="shared" si="1426"/>
        <v>10000</v>
      </c>
      <c r="MO203" s="58">
        <f t="shared" si="1325"/>
        <v>889.32945707741396</v>
      </c>
      <c r="MP203" s="52">
        <f t="shared" si="1448"/>
        <v>0</v>
      </c>
      <c r="MQ203" s="51">
        <f t="shared" si="1326"/>
        <v>889.32945707741396</v>
      </c>
      <c r="MR203" s="57">
        <f t="shared" si="1327"/>
        <v>87154.287095007079</v>
      </c>
      <c r="MS203" s="199">
        <f t="shared" si="1427"/>
        <v>10000</v>
      </c>
      <c r="MT203" s="468">
        <f t="shared" si="1428"/>
        <v>-889.32945707741396</v>
      </c>
      <c r="MU203" s="46">
        <f t="shared" si="1328"/>
        <v>-1076.608661999408</v>
      </c>
      <c r="MV203" s="46">
        <f t="shared" si="1329"/>
        <v>-1076.608661999408</v>
      </c>
      <c r="MW203" s="48"/>
      <c r="MY203" s="45">
        <v>142</v>
      </c>
      <c r="MZ203" s="46">
        <f t="shared" si="1330"/>
        <v>1076.608661999408</v>
      </c>
      <c r="NA203" s="46">
        <f t="shared" si="1449"/>
        <v>0</v>
      </c>
      <c r="NB203" s="128">
        <f t="shared" si="1331"/>
        <v>1076.608661999408</v>
      </c>
      <c r="NC203" s="46">
        <f t="shared" si="1332"/>
        <v>163.63356956749982</v>
      </c>
      <c r="ND203" s="46">
        <f t="shared" si="1333"/>
        <v>912.97509243190825</v>
      </c>
      <c r="NE203" s="51">
        <f t="shared" si="1334"/>
        <v>97267.166648067985</v>
      </c>
      <c r="NF203" s="153">
        <f t="shared" si="1429"/>
        <v>10000</v>
      </c>
      <c r="NG203" s="45">
        <v>142</v>
      </c>
      <c r="NH203" s="46">
        <f t="shared" si="1335"/>
        <v>1076.6099999999999</v>
      </c>
      <c r="NI203" s="46">
        <f t="shared" si="1450"/>
        <v>0</v>
      </c>
      <c r="NJ203" s="128">
        <f t="shared" si="1430"/>
        <v>1076.6099999999999</v>
      </c>
      <c r="NK203" s="46">
        <f t="shared" si="1431"/>
        <v>163.63319669197509</v>
      </c>
      <c r="NL203" s="46">
        <f t="shared" si="1336"/>
        <v>912.97680330802484</v>
      </c>
      <c r="NM203" s="51">
        <f t="shared" si="1337"/>
        <v>97266.941211877027</v>
      </c>
      <c r="NN203" s="58">
        <f t="shared" si="1338"/>
        <v>888.78037499999857</v>
      </c>
      <c r="NO203" s="52">
        <f t="shared" si="1451"/>
        <v>0</v>
      </c>
      <c r="NP203" s="51">
        <f t="shared" si="1339"/>
        <v>888.78037499999857</v>
      </c>
      <c r="NQ203" s="57">
        <f t="shared" si="1340"/>
        <v>87234.826750000124</v>
      </c>
      <c r="NR203" s="153">
        <f t="shared" si="1432"/>
        <v>10000</v>
      </c>
      <c r="NS203" s="469">
        <f t="shared" si="1341"/>
        <v>-888.78037499999857</v>
      </c>
      <c r="NT203" s="46">
        <f t="shared" si="1342"/>
        <v>-1076.6099999999999</v>
      </c>
      <c r="NU203" s="46">
        <f t="shared" si="1343"/>
        <v>-1076.6099999999999</v>
      </c>
      <c r="NV203" s="48"/>
      <c r="NX203" s="45">
        <v>142</v>
      </c>
      <c r="NY203" s="46">
        <f t="shared" si="1344"/>
        <v>1076.6456011701148</v>
      </c>
      <c r="NZ203" s="46">
        <f t="shared" si="1452"/>
        <v>0</v>
      </c>
      <c r="OA203" s="46">
        <f t="shared" si="1345"/>
        <v>1076.6456011701148</v>
      </c>
      <c r="OB203" s="46">
        <f t="shared" si="1346"/>
        <v>163.63918394584616</v>
      </c>
      <c r="OC203" s="46">
        <f t="shared" si="1347"/>
        <v>913.0064172242686</v>
      </c>
      <c r="OD203" s="51">
        <f t="shared" si="1348"/>
        <v>97270.503950283426</v>
      </c>
      <c r="OE203" s="57">
        <f t="shared" si="1477"/>
        <v>99924.394448818828</v>
      </c>
      <c r="OF203" s="153">
        <f t="shared" si="1433"/>
        <v>10000</v>
      </c>
      <c r="OG203" s="58">
        <f t="shared" si="1349"/>
        <v>889.48383333333379</v>
      </c>
      <c r="OH203" s="241">
        <f t="shared" si="1478"/>
        <v>0</v>
      </c>
      <c r="OI203" s="51">
        <f t="shared" si="1350"/>
        <v>889.48383333333379</v>
      </c>
      <c r="OJ203" s="51">
        <f t="shared" si="1351"/>
        <v>87169.415666666639</v>
      </c>
      <c r="OK203" s="153">
        <f t="shared" si="1479"/>
        <v>89999.999999999447</v>
      </c>
      <c r="OL203" s="153">
        <f t="shared" si="1434"/>
        <v>10000</v>
      </c>
      <c r="OM203" s="468">
        <f t="shared" si="1435"/>
        <v>-889.48383333333379</v>
      </c>
      <c r="ON203" s="46">
        <f t="shared" si="1436"/>
        <v>-1076.6456011701148</v>
      </c>
      <c r="OO203" s="46">
        <f t="shared" si="1352"/>
        <v>-1076.6456011701148</v>
      </c>
      <c r="OP203" s="48"/>
      <c r="OR203" s="45">
        <v>142</v>
      </c>
      <c r="OS203" s="46">
        <f t="shared" si="1353"/>
        <v>1076.765700416463</v>
      </c>
      <c r="OT203" s="128">
        <f t="shared" si="1453"/>
        <v>0</v>
      </c>
      <c r="OU203" s="128">
        <f t="shared" si="1354"/>
        <v>1076.765700416463</v>
      </c>
      <c r="OV203" s="46">
        <f t="shared" si="1355"/>
        <v>163.65743781011136</v>
      </c>
      <c r="OW203" s="46">
        <f t="shared" si="1356"/>
        <v>913.10826260635167</v>
      </c>
      <c r="OX203" s="51">
        <f t="shared" si="1357"/>
        <v>97281.354423460463</v>
      </c>
      <c r="OY203" s="51">
        <f t="shared" si="1480"/>
        <v>101487.94349712229</v>
      </c>
      <c r="OZ203" s="153">
        <f t="shared" si="1437"/>
        <v>10000</v>
      </c>
      <c r="PA203" s="45">
        <v>142</v>
      </c>
      <c r="PB203" s="46">
        <f t="shared" si="1358"/>
        <v>1076.765700416463</v>
      </c>
      <c r="PC203" s="46">
        <f t="shared" si="1481"/>
        <v>0</v>
      </c>
      <c r="PD203" s="128">
        <f t="shared" si="1359"/>
        <v>1076.765700416463</v>
      </c>
      <c r="PE203" s="46">
        <f t="shared" si="1360"/>
        <v>163.65743781011136</v>
      </c>
      <c r="PF203" s="46">
        <f t="shared" si="1361"/>
        <v>913.10826260635167</v>
      </c>
      <c r="PG203" s="51">
        <f t="shared" si="1362"/>
        <v>97281.354423460463</v>
      </c>
      <c r="PH203" s="57">
        <f t="shared" si="1482"/>
        <v>101487.58857813163</v>
      </c>
      <c r="PI203" s="688">
        <f t="shared" si="1363"/>
        <v>889.6533333333341</v>
      </c>
      <c r="PJ203" s="52">
        <f t="shared" si="1483"/>
        <v>0</v>
      </c>
      <c r="PK203" s="51">
        <f t="shared" si="1364"/>
        <v>889.6533333333341</v>
      </c>
      <c r="PL203" s="57">
        <f t="shared" si="1365"/>
        <v>87186.026666666919</v>
      </c>
      <c r="PM203" s="57">
        <f t="shared" si="1484"/>
        <v>91697.724000000104</v>
      </c>
      <c r="PN203" s="153">
        <f t="shared" si="1438"/>
        <v>10000</v>
      </c>
      <c r="PO203" s="469">
        <f t="shared" si="1366"/>
        <v>-889.6533333333341</v>
      </c>
      <c r="PP203" s="46">
        <f t="shared" si="1367"/>
        <v>-1076.765700416463</v>
      </c>
      <c r="PQ203" s="46">
        <f t="shared" si="1368"/>
        <v>-1076.765700416463</v>
      </c>
      <c r="PR203" s="48"/>
    </row>
    <row r="204" spans="2:434" hidden="1" x14ac:dyDescent="0.3">
      <c r="B204" s="45">
        <v>143</v>
      </c>
      <c r="C204" s="46">
        <f t="shared" si="1104"/>
        <v>1111.77</v>
      </c>
      <c r="D204" s="46">
        <f t="shared" si="1136"/>
        <v>100</v>
      </c>
      <c r="E204" s="46">
        <f t="shared" si="1137"/>
        <v>1011.77</v>
      </c>
      <c r="F204" s="46">
        <f t="shared" si="1138"/>
        <v>152.34737709293532</v>
      </c>
      <c r="G204" s="46">
        <f t="shared" si="1139"/>
        <v>859.42262290706469</v>
      </c>
      <c r="H204" s="51">
        <f t="shared" si="1140"/>
        <v>90549.003632854117</v>
      </c>
      <c r="I204" s="58">
        <f t="shared" si="1141"/>
        <v>933.33333333333337</v>
      </c>
      <c r="J204" s="52">
        <f t="shared" si="1142"/>
        <v>100</v>
      </c>
      <c r="K204" s="51">
        <f t="shared" si="1143"/>
        <v>833.33333333333337</v>
      </c>
      <c r="L204" s="57">
        <f t="shared" si="1144"/>
        <v>80833.333333332834</v>
      </c>
      <c r="M204" s="468">
        <f t="shared" si="1369"/>
        <v>-933.33333333333337</v>
      </c>
      <c r="N204" s="46">
        <f t="shared" si="1370"/>
        <v>-1111.77</v>
      </c>
      <c r="O204" s="47"/>
      <c r="P204" s="46">
        <f t="shared" si="1371"/>
        <v>-1011.77</v>
      </c>
      <c r="Q204" s="48"/>
      <c r="R204" s="29"/>
      <c r="S204" s="29"/>
      <c r="T204" s="45">
        <v>143</v>
      </c>
      <c r="U204" s="46">
        <f t="shared" si="1145"/>
        <v>1097.1500000000001</v>
      </c>
      <c r="V204" s="46">
        <f t="shared" si="1146"/>
        <v>85.38</v>
      </c>
      <c r="W204" s="46">
        <f t="shared" si="1372"/>
        <v>1011.77</v>
      </c>
      <c r="X204" s="46">
        <f t="shared" si="1147"/>
        <v>152.34737709293532</v>
      </c>
      <c r="Y204" s="46">
        <f t="shared" si="1148"/>
        <v>859.42262290706469</v>
      </c>
      <c r="Z204" s="51">
        <f t="shared" si="1149"/>
        <v>90549.003632854117</v>
      </c>
      <c r="AA204" s="58">
        <f t="shared" si="1150"/>
        <v>909.61333333333334</v>
      </c>
      <c r="AB204" s="52">
        <f t="shared" si="1151"/>
        <v>76.28</v>
      </c>
      <c r="AC204" s="51">
        <f t="shared" si="1152"/>
        <v>833.33333333333337</v>
      </c>
      <c r="AD204" s="57">
        <f t="shared" si="1153"/>
        <v>80833.333333332834</v>
      </c>
      <c r="AE204" s="468">
        <f t="shared" si="1373"/>
        <v>-909.61333333333334</v>
      </c>
      <c r="AF204" s="46">
        <f t="shared" si="1154"/>
        <v>-1097.1500000000001</v>
      </c>
      <c r="AG204" s="47"/>
      <c r="AH204" s="46">
        <f t="shared" si="1374"/>
        <v>-1011.77</v>
      </c>
      <c r="AI204" s="48"/>
      <c r="AJ204" s="29"/>
      <c r="AK204" s="45">
        <v>143</v>
      </c>
      <c r="AL204" s="46">
        <f t="shared" si="1155"/>
        <v>1117.72</v>
      </c>
      <c r="AM204" s="46"/>
      <c r="AN204" s="46"/>
      <c r="AO204" s="46">
        <f t="shared" si="1156"/>
        <v>87.44</v>
      </c>
      <c r="AP204" s="128">
        <f t="shared" si="1157"/>
        <v>1030.28</v>
      </c>
      <c r="AQ204" s="128"/>
      <c r="AR204" s="128"/>
      <c r="AS204" s="46">
        <f t="shared" si="1158"/>
        <v>161.19612353187881</v>
      </c>
      <c r="AT204" s="46">
        <f t="shared" si="1159"/>
        <v>869.08387646812116</v>
      </c>
      <c r="AU204" s="51"/>
      <c r="AV204" s="51"/>
      <c r="AW204" s="51">
        <f t="shared" si="1160"/>
        <v>95848.590242659164</v>
      </c>
      <c r="AX204" s="58">
        <f t="shared" si="1161"/>
        <v>927.38215694565588</v>
      </c>
      <c r="AY204" s="52"/>
      <c r="AZ204" s="52"/>
      <c r="BA204" s="52">
        <f t="shared" si="1162"/>
        <v>78.599999999999994</v>
      </c>
      <c r="BB204" s="51">
        <f t="shared" si="1163"/>
        <v>848.78215694565586</v>
      </c>
      <c r="BC204" s="51"/>
      <c r="BD204" s="51"/>
      <c r="BE204" s="57">
        <f t="shared" si="1164"/>
        <v>86087.911556771171</v>
      </c>
      <c r="BF204" s="468">
        <f t="shared" si="1165"/>
        <v>-927.38215694565588</v>
      </c>
      <c r="BG204" s="46">
        <f t="shared" si="1166"/>
        <v>-1117.72</v>
      </c>
      <c r="BH204" s="46">
        <f t="shared" si="1167"/>
        <v>-1030.28</v>
      </c>
      <c r="BI204" s="48"/>
      <c r="BK204" s="45">
        <v>143</v>
      </c>
      <c r="BL204" s="46">
        <f t="shared" si="1375"/>
        <v>1101.29</v>
      </c>
      <c r="BM204" s="46">
        <f t="shared" si="1376"/>
        <v>89.52</v>
      </c>
      <c r="BN204" s="46">
        <f t="shared" si="1377"/>
        <v>1011.77</v>
      </c>
      <c r="BO204" s="46">
        <f t="shared" si="1168"/>
        <v>152.34737709293532</v>
      </c>
      <c r="BP204" s="46">
        <f t="shared" si="1169"/>
        <v>859.42262290706469</v>
      </c>
      <c r="BQ204" s="51">
        <f t="shared" si="1170"/>
        <v>90549.003632854117</v>
      </c>
      <c r="BR204" s="57">
        <f t="shared" si="1454"/>
        <v>99924.394448818828</v>
      </c>
      <c r="BS204" s="58">
        <f t="shared" si="1171"/>
        <v>913.95333333333338</v>
      </c>
      <c r="BT204" s="52">
        <f t="shared" si="1378"/>
        <v>80.62</v>
      </c>
      <c r="BU204" s="51">
        <f t="shared" si="1172"/>
        <v>833.33333333333337</v>
      </c>
      <c r="BV204" s="51">
        <f t="shared" si="1173"/>
        <v>80833.333333332834</v>
      </c>
      <c r="BW204" s="153">
        <f t="shared" si="1455"/>
        <v>89999.999999999447</v>
      </c>
      <c r="BX204" s="468">
        <f t="shared" si="1379"/>
        <v>-913.95333333333338</v>
      </c>
      <c r="BY204" s="46">
        <f t="shared" si="1380"/>
        <v>-1101.29</v>
      </c>
      <c r="BZ204" s="46">
        <f t="shared" si="1174"/>
        <v>-1011.77</v>
      </c>
      <c r="CA204" s="48"/>
      <c r="CB204" s="29"/>
      <c r="CC204" s="45">
        <v>143</v>
      </c>
      <c r="CD204" s="128">
        <f t="shared" si="1175"/>
        <v>1117.6300000000001</v>
      </c>
      <c r="CE204" s="46">
        <f t="shared" si="1381"/>
        <v>91.54</v>
      </c>
      <c r="CF204" s="128">
        <f t="shared" si="1176"/>
        <v>1026.0899999999999</v>
      </c>
      <c r="CG204" s="46">
        <f t="shared" si="1382"/>
        <v>160.75178879643619</v>
      </c>
      <c r="CH204" s="46">
        <f t="shared" si="1177"/>
        <v>865.33821120356379</v>
      </c>
      <c r="CI204" s="51">
        <f t="shared" si="1178"/>
        <v>95585.735066658148</v>
      </c>
      <c r="CJ204" s="199">
        <f t="shared" si="1456"/>
        <v>105025.65868721491</v>
      </c>
      <c r="CK204" s="153">
        <f t="shared" si="1383"/>
        <v>10000</v>
      </c>
      <c r="CL204" s="45">
        <v>143</v>
      </c>
      <c r="CM204" s="46">
        <f t="shared" si="1384"/>
        <v>1117.6300000000001</v>
      </c>
      <c r="CN204" s="128">
        <f t="shared" si="1179"/>
        <v>91.54</v>
      </c>
      <c r="CO204" s="128">
        <f t="shared" si="1180"/>
        <v>1026.0899999999999</v>
      </c>
      <c r="CP204" s="46">
        <f t="shared" si="1181"/>
        <v>160.75178879643619</v>
      </c>
      <c r="CQ204" s="46">
        <f t="shared" si="1182"/>
        <v>865.33821120356379</v>
      </c>
      <c r="CR204" s="51">
        <f t="shared" si="1183"/>
        <v>95585.735066658148</v>
      </c>
      <c r="CS204" s="153">
        <f t="shared" si="1457"/>
        <v>105025.65868721491</v>
      </c>
      <c r="CT204" s="58">
        <f t="shared" si="1184"/>
        <v>927.86033333333398</v>
      </c>
      <c r="CU204" s="52">
        <f t="shared" si="1385"/>
        <v>82.94</v>
      </c>
      <c r="CV204" s="51">
        <f t="shared" si="1386"/>
        <v>844.92033333333393</v>
      </c>
      <c r="CW204" s="51">
        <f t="shared" si="1185"/>
        <v>85869.752333333032</v>
      </c>
      <c r="CX204" s="57">
        <f t="shared" si="1458"/>
        <v>95163.87599999964</v>
      </c>
      <c r="CY204" s="153">
        <f t="shared" si="1387"/>
        <v>10000</v>
      </c>
      <c r="CZ204" s="479">
        <f t="shared" si="1186"/>
        <v>-927.86033333333398</v>
      </c>
      <c r="DA204" s="46">
        <f t="shared" si="1388"/>
        <v>-1117.6300000000001</v>
      </c>
      <c r="DB204" s="46">
        <f t="shared" si="1389"/>
        <v>-1026.0899999999999</v>
      </c>
      <c r="DC204" s="48"/>
      <c r="DE204" s="45">
        <v>143</v>
      </c>
      <c r="DF204" s="46">
        <f t="shared" si="1187"/>
        <v>1121.76</v>
      </c>
      <c r="DG204" s="46">
        <f t="shared" si="1459"/>
        <v>109.99</v>
      </c>
      <c r="DH204" s="46">
        <f t="shared" si="1188"/>
        <v>1011.77</v>
      </c>
      <c r="DI204" s="46">
        <f t="shared" si="1189"/>
        <v>152.34737709293532</v>
      </c>
      <c r="DJ204" s="46">
        <f t="shared" si="1190"/>
        <v>859.42262290706469</v>
      </c>
      <c r="DK204" s="51">
        <f t="shared" si="1191"/>
        <v>90549.003632854117</v>
      </c>
      <c r="DL204" s="58">
        <f t="shared" si="1192"/>
        <v>943.32333333333338</v>
      </c>
      <c r="DM204" s="52">
        <f t="shared" si="1460"/>
        <v>109.99</v>
      </c>
      <c r="DN204" s="51">
        <f t="shared" si="1193"/>
        <v>833.33333333333337</v>
      </c>
      <c r="DO204" s="57">
        <f t="shared" si="1194"/>
        <v>80833.333333332834</v>
      </c>
      <c r="DP204" s="468">
        <f t="shared" si="1390"/>
        <v>-943.32333333333338</v>
      </c>
      <c r="DQ204" s="46">
        <f t="shared" si="1391"/>
        <v>-1121.76</v>
      </c>
      <c r="DR204" s="47"/>
      <c r="DS204" s="46">
        <f t="shared" si="1392"/>
        <v>-1011.77</v>
      </c>
      <c r="DT204" s="48"/>
      <c r="DU204" s="29"/>
      <c r="DV204" s="45">
        <v>143</v>
      </c>
      <c r="DW204" s="46">
        <f t="shared" si="1393"/>
        <v>1062.03</v>
      </c>
      <c r="DX204" s="46">
        <f t="shared" si="1461"/>
        <v>50.260000000000005</v>
      </c>
      <c r="DY204" s="46">
        <f t="shared" si="1394"/>
        <v>1011.77</v>
      </c>
      <c r="DZ204" s="46">
        <f t="shared" si="1195"/>
        <v>152.34737709293532</v>
      </c>
      <c r="EA204" s="46">
        <f t="shared" si="1196"/>
        <v>859.42262290706469</v>
      </c>
      <c r="EB204" s="51">
        <f t="shared" si="1197"/>
        <v>90549.003632854117</v>
      </c>
      <c r="EC204" s="58">
        <f t="shared" si="1198"/>
        <v>878.23333333333335</v>
      </c>
      <c r="ED204" s="52">
        <f t="shared" si="1462"/>
        <v>44.9</v>
      </c>
      <c r="EE204" s="51">
        <f t="shared" si="1199"/>
        <v>833.33333333333337</v>
      </c>
      <c r="EF204" s="57">
        <f t="shared" si="1200"/>
        <v>80833.333333332834</v>
      </c>
      <c r="EG204" s="468">
        <f t="shared" si="1395"/>
        <v>-878.23333333333335</v>
      </c>
      <c r="EH204" s="46">
        <f t="shared" si="1396"/>
        <v>-1062.03</v>
      </c>
      <c r="EI204" s="47"/>
      <c r="EJ204" s="46">
        <f t="shared" si="1397"/>
        <v>-1011.77</v>
      </c>
      <c r="EK204" s="48"/>
      <c r="EL204" s="29"/>
      <c r="EM204" s="45">
        <v>143</v>
      </c>
      <c r="EN204" s="46">
        <f t="shared" si="1439"/>
        <v>1058.0868689014749</v>
      </c>
      <c r="EO204" s="46">
        <f t="shared" si="1463"/>
        <v>51.209999999999994</v>
      </c>
      <c r="EP204" s="128">
        <f t="shared" si="1201"/>
        <v>1006.8768689014748</v>
      </c>
      <c r="EQ204" s="46">
        <f t="shared" si="1202"/>
        <v>155.22763891792826</v>
      </c>
      <c r="ER204" s="46">
        <f t="shared" si="1203"/>
        <v>851.64922998354655</v>
      </c>
      <c r="ES204" s="51">
        <f t="shared" si="1204"/>
        <v>92284.934120773411</v>
      </c>
      <c r="ET204" s="153">
        <f t="shared" si="1398"/>
        <v>10000</v>
      </c>
      <c r="EU204" s="45">
        <v>143</v>
      </c>
      <c r="EV204" s="46">
        <f t="shared" si="1205"/>
        <v>1058.0899999999999</v>
      </c>
      <c r="EW204" s="46">
        <f t="shared" si="1464"/>
        <v>51.209999999999994</v>
      </c>
      <c r="EX204" s="128">
        <f t="shared" si="1206"/>
        <v>1006.88</v>
      </c>
      <c r="EY204" s="46">
        <f t="shared" si="1207"/>
        <v>155.22676792943588</v>
      </c>
      <c r="EZ204" s="46">
        <f t="shared" si="1208"/>
        <v>851.65323207056417</v>
      </c>
      <c r="FA204" s="51">
        <f t="shared" si="1209"/>
        <v>92284.40752559097</v>
      </c>
      <c r="FB204" s="58">
        <f t="shared" si="1210"/>
        <v>874.86920833333363</v>
      </c>
      <c r="FC204" s="52">
        <f t="shared" si="1465"/>
        <v>45.9</v>
      </c>
      <c r="FD204" s="51">
        <f t="shared" si="1399"/>
        <v>828.96920833333365</v>
      </c>
      <c r="FE204" s="57">
        <f t="shared" si="1211"/>
        <v>82642.64320833316</v>
      </c>
      <c r="FF204" s="153">
        <f t="shared" si="1400"/>
        <v>10000</v>
      </c>
      <c r="FG204" s="469">
        <f t="shared" si="1212"/>
        <v>-874.86920833333363</v>
      </c>
      <c r="FH204" s="46">
        <f t="shared" si="1213"/>
        <v>-1058.0899999999999</v>
      </c>
      <c r="FI204" s="46">
        <f t="shared" si="1214"/>
        <v>-1006.88</v>
      </c>
      <c r="FJ204" s="48"/>
      <c r="FL204" s="45">
        <v>143</v>
      </c>
      <c r="FM204" s="46">
        <f t="shared" si="1401"/>
        <v>1066.72</v>
      </c>
      <c r="FN204" s="46">
        <f t="shared" si="1440"/>
        <v>54.95</v>
      </c>
      <c r="FO204" s="46">
        <f t="shared" si="1402"/>
        <v>1011.77</v>
      </c>
      <c r="FP204" s="46">
        <f t="shared" si="1215"/>
        <v>152.34737709293532</v>
      </c>
      <c r="FQ204" s="46">
        <f t="shared" si="1216"/>
        <v>859.42262290706469</v>
      </c>
      <c r="FR204" s="51">
        <f t="shared" si="1217"/>
        <v>90549.003632854117</v>
      </c>
      <c r="FS204" s="57">
        <f t="shared" si="1466"/>
        <v>99924.394448818828</v>
      </c>
      <c r="FT204" s="58">
        <f t="shared" si="1218"/>
        <v>882.81333333333339</v>
      </c>
      <c r="FU204" s="241">
        <f t="shared" si="1441"/>
        <v>49.48</v>
      </c>
      <c r="FV204" s="51">
        <f t="shared" si="1219"/>
        <v>833.33333333333337</v>
      </c>
      <c r="FW204" s="51">
        <f t="shared" si="1220"/>
        <v>80833.333333332834</v>
      </c>
      <c r="FX204" s="153">
        <f t="shared" si="1467"/>
        <v>89999.999999999447</v>
      </c>
      <c r="FY204" s="468">
        <f t="shared" si="1403"/>
        <v>-882.81333333333339</v>
      </c>
      <c r="FZ204" s="46">
        <f t="shared" si="1404"/>
        <v>-1066.72</v>
      </c>
      <c r="GA204" s="46">
        <f t="shared" si="1221"/>
        <v>-1011.77</v>
      </c>
      <c r="GB204" s="48"/>
      <c r="GD204" s="45">
        <v>143</v>
      </c>
      <c r="GE204" s="46">
        <f t="shared" si="1442"/>
        <v>1060.0875939185617</v>
      </c>
      <c r="GF204" s="128">
        <f t="shared" si="1468"/>
        <v>55.81</v>
      </c>
      <c r="GG204" s="128">
        <f t="shared" si="1042"/>
        <v>1004.2775939185617</v>
      </c>
      <c r="GH204" s="46">
        <f t="shared" si="1222"/>
        <v>155.12286544285965</v>
      </c>
      <c r="GI204" s="46">
        <f t="shared" si="1223"/>
        <v>849.15472847570209</v>
      </c>
      <c r="GJ204" s="51">
        <f t="shared" si="1224"/>
        <v>92224.56453724009</v>
      </c>
      <c r="GK204" s="51">
        <f t="shared" si="1469"/>
        <v>101487.94349712229</v>
      </c>
      <c r="GL204" s="153">
        <f t="shared" si="1405"/>
        <v>10000</v>
      </c>
      <c r="GM204" s="45">
        <v>143</v>
      </c>
      <c r="GN204" s="46">
        <f t="shared" si="1225"/>
        <v>1060.0899999999999</v>
      </c>
      <c r="GO204" s="46">
        <f t="shared" si="1443"/>
        <v>55.81</v>
      </c>
      <c r="GP204" s="128">
        <f t="shared" si="1406"/>
        <v>1004.28</v>
      </c>
      <c r="GQ204" s="46">
        <f t="shared" si="1226"/>
        <v>155.12222357461852</v>
      </c>
      <c r="GR204" s="46">
        <f t="shared" si="1227"/>
        <v>849.15777642538148</v>
      </c>
      <c r="GS204" s="51">
        <f t="shared" si="1228"/>
        <v>92224.176368345739</v>
      </c>
      <c r="GT204" s="57">
        <f t="shared" si="1470"/>
        <v>101487.58857813163</v>
      </c>
      <c r="GU204" s="58">
        <f t="shared" si="1229"/>
        <v>876.92633333333197</v>
      </c>
      <c r="GV204" s="52">
        <f t="shared" si="1444"/>
        <v>50.43</v>
      </c>
      <c r="GW204" s="51">
        <f t="shared" si="1407"/>
        <v>826.49633333333202</v>
      </c>
      <c r="GX204" s="57">
        <f t="shared" si="1230"/>
        <v>82606.264333333485</v>
      </c>
      <c r="GY204" s="57">
        <f t="shared" si="1471"/>
        <v>91697.724000000104</v>
      </c>
      <c r="GZ204" s="153">
        <f t="shared" si="1408"/>
        <v>10000</v>
      </c>
      <c r="HA204" s="469">
        <f t="shared" si="1231"/>
        <v>-876.92633333333197</v>
      </c>
      <c r="HB204" s="46">
        <f t="shared" si="1232"/>
        <v>-1060.0899999999999</v>
      </c>
      <c r="HC204" s="46">
        <f t="shared" si="1233"/>
        <v>-1004.28</v>
      </c>
      <c r="HD204" s="48"/>
      <c r="HF204" s="45">
        <v>143</v>
      </c>
      <c r="HG204" s="46">
        <f t="shared" si="1234"/>
        <v>1123.8775326810628</v>
      </c>
      <c r="HH204" s="46">
        <f t="shared" si="1235"/>
        <v>0</v>
      </c>
      <c r="HI204" s="46">
        <f t="shared" si="1236"/>
        <v>1123.8775326810628</v>
      </c>
      <c r="HJ204" s="46">
        <f t="shared" si="1237"/>
        <v>169.22952465119016</v>
      </c>
      <c r="HK204" s="46">
        <f t="shared" si="1238"/>
        <v>954.6480080298727</v>
      </c>
      <c r="HL204" s="51">
        <f t="shared" si="1239"/>
        <v>100583.06678268421</v>
      </c>
      <c r="HM204" s="153">
        <f t="shared" si="1409"/>
        <v>10000</v>
      </c>
      <c r="HN204" s="58">
        <f t="shared" si="1240"/>
        <v>933.33333333333724</v>
      </c>
      <c r="HO204" s="52">
        <f t="shared" si="1241"/>
        <v>0</v>
      </c>
      <c r="HP204" s="51">
        <f t="shared" si="1242"/>
        <v>933.33333333333724</v>
      </c>
      <c r="HQ204" s="57">
        <f t="shared" si="1243"/>
        <v>90533.333333331946</v>
      </c>
      <c r="HR204" s="153">
        <f t="shared" si="1410"/>
        <v>10000</v>
      </c>
      <c r="HS204" s="468">
        <f t="shared" si="1244"/>
        <v>-933.33333333333724</v>
      </c>
      <c r="HT204" s="46">
        <f t="shared" si="1245"/>
        <v>-1123.8775326810628</v>
      </c>
      <c r="HU204" s="46">
        <f t="shared" si="1246"/>
        <v>-1123.8775326810628</v>
      </c>
      <c r="HV204" s="48"/>
      <c r="HW204" s="29"/>
      <c r="HX204" s="45">
        <v>143</v>
      </c>
      <c r="HY204" s="128">
        <f t="shared" si="1247"/>
        <v>1124.3399999999999</v>
      </c>
      <c r="HZ204" s="46">
        <f t="shared" si="1248"/>
        <v>0</v>
      </c>
      <c r="IA204" s="46">
        <f t="shared" si="1249"/>
        <v>1124.3399999999999</v>
      </c>
      <c r="IB204" s="46">
        <f t="shared" si="1250"/>
        <v>169.30567895877326</v>
      </c>
      <c r="IC204" s="46">
        <f t="shared" si="1251"/>
        <v>955.03432104122669</v>
      </c>
      <c r="ID204" s="51">
        <f t="shared" si="1252"/>
        <v>100628.37305422273</v>
      </c>
      <c r="IE204" s="153">
        <f t="shared" si="1411"/>
        <v>10000</v>
      </c>
      <c r="IF204" s="58">
        <f t="shared" si="1253"/>
        <v>930.14625019664186</v>
      </c>
      <c r="IG204" s="52">
        <f t="shared" si="1254"/>
        <v>0</v>
      </c>
      <c r="IH204" s="51">
        <f t="shared" si="1255"/>
        <v>930.14625019664186</v>
      </c>
      <c r="II204" s="57">
        <f t="shared" si="1412"/>
        <v>90224.18622188014</v>
      </c>
      <c r="IJ204" s="153">
        <f t="shared" si="1413"/>
        <v>10000</v>
      </c>
      <c r="IK204" s="468">
        <f t="shared" si="1256"/>
        <v>-930.14625019664186</v>
      </c>
      <c r="IL204" s="46">
        <f t="shared" si="1257"/>
        <v>-1124.3399999999999</v>
      </c>
      <c r="IM204" s="46">
        <f t="shared" si="1258"/>
        <v>-1124.3399999999999</v>
      </c>
      <c r="IN204" s="48"/>
      <c r="IO204" s="53">
        <f t="shared" si="1259"/>
        <v>0</v>
      </c>
      <c r="IQ204" s="45">
        <v>143</v>
      </c>
      <c r="IR204" s="128">
        <f t="shared" si="1260"/>
        <v>1126.4568749999989</v>
      </c>
      <c r="IS204" s="128">
        <f t="shared" si="1261"/>
        <v>0</v>
      </c>
      <c r="IT204" s="128">
        <f t="shared" si="1262"/>
        <v>1126.4568749999989</v>
      </c>
      <c r="IU204" s="46">
        <f t="shared" si="1485"/>
        <v>169.62</v>
      </c>
      <c r="IV204" s="46">
        <f t="shared" si="1263"/>
        <v>956.83687499999894</v>
      </c>
      <c r="IW204" s="51">
        <f t="shared" si="1264"/>
        <v>100813.91687500021</v>
      </c>
      <c r="IX204" s="199">
        <f t="shared" si="1414"/>
        <v>10000</v>
      </c>
      <c r="IY204" s="128">
        <f t="shared" si="1265"/>
        <v>0</v>
      </c>
      <c r="IZ204" s="408">
        <f t="shared" si="1266"/>
        <v>0</v>
      </c>
      <c r="JA204" s="58">
        <f t="shared" si="1267"/>
        <v>931.95916666666494</v>
      </c>
      <c r="JB204" s="52">
        <f t="shared" si="1268"/>
        <v>0</v>
      </c>
      <c r="JC204" s="51">
        <f t="shared" si="1269"/>
        <v>931.95916666666494</v>
      </c>
      <c r="JD204" s="57">
        <f t="shared" si="1270"/>
        <v>90400.039166666742</v>
      </c>
      <c r="JE204" s="280">
        <f t="shared" si="1271"/>
        <v>10000</v>
      </c>
      <c r="JF204" s="280">
        <f t="shared" si="1272"/>
        <v>0</v>
      </c>
      <c r="JG204" s="468">
        <f t="shared" si="1273"/>
        <v>-931.95916666666494</v>
      </c>
      <c r="JH204" s="46">
        <f t="shared" si="1274"/>
        <v>-1126.4568749999989</v>
      </c>
      <c r="JI204" s="46">
        <f t="shared" si="1275"/>
        <v>-1126.4568749999989</v>
      </c>
      <c r="JJ204" s="48"/>
      <c r="JL204" s="45">
        <v>143</v>
      </c>
      <c r="JM204" s="46">
        <f t="shared" si="1276"/>
        <v>1124.4930833333331</v>
      </c>
      <c r="JN204" s="46">
        <f t="shared" si="1277"/>
        <v>0</v>
      </c>
      <c r="JO204" s="128">
        <f t="shared" si="1278"/>
        <v>1124.4930833333331</v>
      </c>
      <c r="JP204" s="46">
        <f t="shared" si="1415"/>
        <v>169.32</v>
      </c>
      <c r="JQ204" s="46">
        <f t="shared" si="1279"/>
        <v>955.17308333333312</v>
      </c>
      <c r="JR204" s="51">
        <f t="shared" si="1280"/>
        <v>100638.14908333334</v>
      </c>
      <c r="JS204" s="51">
        <f t="shared" si="1472"/>
        <v>99924.394448818828</v>
      </c>
      <c r="JT204" s="199">
        <f t="shared" si="1416"/>
        <v>10000</v>
      </c>
      <c r="JU204" s="128">
        <f t="shared" si="1281"/>
        <v>0</v>
      </c>
      <c r="JV204" s="408">
        <f t="shared" si="1282"/>
        <v>0</v>
      </c>
      <c r="JW204" s="58">
        <f t="shared" si="1283"/>
        <v>930.37233333333074</v>
      </c>
      <c r="JX204" s="52">
        <f t="shared" si="1284"/>
        <v>0</v>
      </c>
      <c r="JY204" s="51">
        <f t="shared" si="1285"/>
        <v>930.37233333333074</v>
      </c>
      <c r="JZ204" s="51">
        <f t="shared" si="1286"/>
        <v>90246.116333333746</v>
      </c>
      <c r="KA204" s="199">
        <f t="shared" si="1473"/>
        <v>89999.999999999447</v>
      </c>
      <c r="KB204" s="128">
        <f t="shared" si="1417"/>
        <v>10000</v>
      </c>
      <c r="KC204" s="204">
        <f t="shared" si="1287"/>
        <v>0</v>
      </c>
      <c r="KD204" s="468">
        <f t="shared" si="1418"/>
        <v>-930.37233333333074</v>
      </c>
      <c r="KE204" s="46">
        <f t="shared" si="1288"/>
        <v>-1124.4930833333331</v>
      </c>
      <c r="KF204" s="46">
        <f t="shared" si="1289"/>
        <v>-1124.4930833333331</v>
      </c>
      <c r="KG204" s="48"/>
      <c r="KI204" s="45">
        <v>143</v>
      </c>
      <c r="KJ204" s="46">
        <f t="shared" si="1290"/>
        <v>1124.4890404061762</v>
      </c>
      <c r="KK204" s="46">
        <f t="shared" si="1291"/>
        <v>0</v>
      </c>
      <c r="KL204" s="128">
        <f t="shared" si="1292"/>
        <v>1124.4890404061762</v>
      </c>
      <c r="KM204" s="46">
        <f t="shared" si="1293"/>
        <v>169.32160333292666</v>
      </c>
      <c r="KN204" s="46">
        <f t="shared" si="1294"/>
        <v>955.16743707324952</v>
      </c>
      <c r="KO204" s="51">
        <f t="shared" si="1295"/>
        <v>100637.79456268274</v>
      </c>
      <c r="KP204" s="199">
        <f t="shared" si="1474"/>
        <v>105025.65868721491</v>
      </c>
      <c r="KQ204" s="199">
        <f t="shared" si="1419"/>
        <v>10000</v>
      </c>
      <c r="KR204" s="128">
        <f t="shared" si="1296"/>
        <v>0</v>
      </c>
      <c r="KS204" s="408">
        <f t="shared" si="1297"/>
        <v>0</v>
      </c>
      <c r="KT204" s="45">
        <v>143</v>
      </c>
      <c r="KU204" s="46">
        <f t="shared" si="1420"/>
        <v>1124.49</v>
      </c>
      <c r="KV204" s="46">
        <f t="shared" si="1298"/>
        <v>0</v>
      </c>
      <c r="KW204" s="128">
        <f t="shared" si="1299"/>
        <v>1124.49</v>
      </c>
      <c r="KX204" s="46">
        <f t="shared" si="1300"/>
        <v>169.32134734292092</v>
      </c>
      <c r="KY204" s="46">
        <f t="shared" si="1301"/>
        <v>955.16865265707906</v>
      </c>
      <c r="KZ204" s="51">
        <f t="shared" si="1302"/>
        <v>100637.63975309547</v>
      </c>
      <c r="LA204" s="153">
        <f t="shared" si="1475"/>
        <v>105025.65868721491</v>
      </c>
      <c r="LB204" s="58">
        <f t="shared" si="995"/>
        <v>930.59633333333579</v>
      </c>
      <c r="LC204" s="52">
        <f t="shared" si="1303"/>
        <v>0</v>
      </c>
      <c r="LD204" s="51">
        <f t="shared" si="1304"/>
        <v>930.59633333333579</v>
      </c>
      <c r="LE204" s="51">
        <f t="shared" si="1305"/>
        <v>90267.844333333196</v>
      </c>
      <c r="LF204" s="51">
        <f t="shared" si="1476"/>
        <v>95163.87599999964</v>
      </c>
      <c r="LG204" s="128">
        <f t="shared" si="1306"/>
        <v>10000</v>
      </c>
      <c r="LH204" s="204">
        <f t="shared" si="1307"/>
        <v>0</v>
      </c>
      <c r="LI204" s="479">
        <f t="shared" si="1308"/>
        <v>-930.59633333333579</v>
      </c>
      <c r="LJ204" s="46">
        <f t="shared" si="1421"/>
        <v>-1124.49</v>
      </c>
      <c r="LK204" s="46">
        <f t="shared" si="1422"/>
        <v>-1124.49</v>
      </c>
      <c r="LL204" s="48"/>
      <c r="LN204" s="45">
        <v>143</v>
      </c>
      <c r="LO204" s="46">
        <f t="shared" si="1309"/>
        <v>1123.1238136873469</v>
      </c>
      <c r="LP204" s="46">
        <f t="shared" si="1445"/>
        <v>0</v>
      </c>
      <c r="LQ204" s="46">
        <f t="shared" si="1310"/>
        <v>1123.1238136873469</v>
      </c>
      <c r="LR204" s="46">
        <f t="shared" si="1311"/>
        <v>169.11603229698025</v>
      </c>
      <c r="LS204" s="46">
        <f t="shared" si="1312"/>
        <v>954.00778139036663</v>
      </c>
      <c r="LT204" s="51">
        <f t="shared" si="1313"/>
        <v>100515.61159679778</v>
      </c>
      <c r="LU204" s="199">
        <f t="shared" si="1423"/>
        <v>10000</v>
      </c>
      <c r="LV204" s="58">
        <f t="shared" si="1314"/>
        <v>933.33033333333128</v>
      </c>
      <c r="LW204" s="52">
        <f t="shared" si="1446"/>
        <v>0</v>
      </c>
      <c r="LX204" s="51">
        <f t="shared" si="1315"/>
        <v>933.33033333333128</v>
      </c>
      <c r="LY204" s="51">
        <f t="shared" si="1316"/>
        <v>90533.042333332967</v>
      </c>
      <c r="LZ204" s="46">
        <f t="shared" si="1424"/>
        <v>0</v>
      </c>
      <c r="MA204" s="199">
        <f t="shared" si="1425"/>
        <v>10000</v>
      </c>
      <c r="MB204" s="468">
        <f t="shared" si="1317"/>
        <v>-933.33033333333128</v>
      </c>
      <c r="MC204" s="46">
        <f t="shared" si="1318"/>
        <v>-1123.1238136873469</v>
      </c>
      <c r="MD204" s="46">
        <f t="shared" si="1319"/>
        <v>-1123.1238136873469</v>
      </c>
      <c r="ME204" s="48"/>
      <c r="MG204" s="45">
        <v>143</v>
      </c>
      <c r="MH204" s="46">
        <f t="shared" si="1320"/>
        <v>1076.608661999408</v>
      </c>
      <c r="MI204" s="46">
        <f t="shared" si="1447"/>
        <v>0</v>
      </c>
      <c r="MJ204" s="46">
        <f t="shared" si="1321"/>
        <v>1076.608661999408</v>
      </c>
      <c r="MK204" s="46">
        <f t="shared" si="1322"/>
        <v>162.11194441344665</v>
      </c>
      <c r="ML204" s="46">
        <f t="shared" si="1323"/>
        <v>914.49671758596139</v>
      </c>
      <c r="MM204" s="51">
        <f t="shared" si="1324"/>
        <v>96352.669930482021</v>
      </c>
      <c r="MN204" s="199">
        <f t="shared" si="1426"/>
        <v>10000</v>
      </c>
      <c r="MO204" s="58">
        <f t="shared" si="1325"/>
        <v>889.32945707741396</v>
      </c>
      <c r="MP204" s="52">
        <f t="shared" si="1448"/>
        <v>0</v>
      </c>
      <c r="MQ204" s="51">
        <f t="shared" si="1326"/>
        <v>889.32945707741396</v>
      </c>
      <c r="MR204" s="57">
        <f t="shared" si="1327"/>
        <v>86264.957637929663</v>
      </c>
      <c r="MS204" s="199">
        <f t="shared" si="1427"/>
        <v>10000</v>
      </c>
      <c r="MT204" s="468">
        <f t="shared" si="1428"/>
        <v>-889.32945707741396</v>
      </c>
      <c r="MU204" s="46">
        <f t="shared" si="1328"/>
        <v>-1076.608661999408</v>
      </c>
      <c r="MV204" s="46">
        <f t="shared" si="1329"/>
        <v>-1076.608661999408</v>
      </c>
      <c r="MW204" s="48"/>
      <c r="MY204" s="45">
        <v>143</v>
      </c>
      <c r="MZ204" s="46">
        <f t="shared" si="1330"/>
        <v>1076.608661999408</v>
      </c>
      <c r="NA204" s="46">
        <f t="shared" si="1449"/>
        <v>0</v>
      </c>
      <c r="NB204" s="128">
        <f t="shared" si="1331"/>
        <v>1076.608661999408</v>
      </c>
      <c r="NC204" s="46">
        <f t="shared" si="1332"/>
        <v>162.11194441344665</v>
      </c>
      <c r="ND204" s="46">
        <f t="shared" si="1333"/>
        <v>914.49671758596139</v>
      </c>
      <c r="NE204" s="51">
        <f t="shared" si="1334"/>
        <v>96352.669930482021</v>
      </c>
      <c r="NF204" s="153">
        <f t="shared" si="1429"/>
        <v>10000</v>
      </c>
      <c r="NG204" s="45">
        <v>143</v>
      </c>
      <c r="NH204" s="46">
        <f t="shared" si="1335"/>
        <v>1076.6099999999999</v>
      </c>
      <c r="NI204" s="46">
        <f t="shared" si="1450"/>
        <v>0</v>
      </c>
      <c r="NJ204" s="128">
        <f t="shared" si="1430"/>
        <v>1076.6099999999999</v>
      </c>
      <c r="NK204" s="46">
        <f t="shared" si="1431"/>
        <v>162.11156868646171</v>
      </c>
      <c r="NL204" s="46">
        <f t="shared" si="1336"/>
        <v>914.49843131353816</v>
      </c>
      <c r="NM204" s="51">
        <f t="shared" si="1337"/>
        <v>96352.442780563491</v>
      </c>
      <c r="NN204" s="58">
        <f t="shared" si="1338"/>
        <v>888.78037499999857</v>
      </c>
      <c r="NO204" s="52">
        <f t="shared" si="1451"/>
        <v>0</v>
      </c>
      <c r="NP204" s="51">
        <f t="shared" si="1339"/>
        <v>888.78037499999857</v>
      </c>
      <c r="NQ204" s="57">
        <f t="shared" si="1340"/>
        <v>86346.046375000122</v>
      </c>
      <c r="NR204" s="153">
        <f t="shared" si="1432"/>
        <v>10000</v>
      </c>
      <c r="NS204" s="469">
        <f t="shared" si="1341"/>
        <v>-888.78037499999857</v>
      </c>
      <c r="NT204" s="46">
        <f t="shared" si="1342"/>
        <v>-1076.6099999999999</v>
      </c>
      <c r="NU204" s="46">
        <f t="shared" si="1343"/>
        <v>-1076.6099999999999</v>
      </c>
      <c r="NV204" s="48"/>
      <c r="NX204" s="45">
        <v>143</v>
      </c>
      <c r="NY204" s="46">
        <f t="shared" si="1344"/>
        <v>1076.6456011701148</v>
      </c>
      <c r="NZ204" s="46">
        <f t="shared" si="1452"/>
        <v>0</v>
      </c>
      <c r="OA204" s="46">
        <f t="shared" si="1345"/>
        <v>1076.6456011701148</v>
      </c>
      <c r="OB204" s="46">
        <f t="shared" si="1346"/>
        <v>162.11750658380572</v>
      </c>
      <c r="OC204" s="46">
        <f t="shared" si="1347"/>
        <v>914.52809458630907</v>
      </c>
      <c r="OD204" s="51">
        <f t="shared" si="1348"/>
        <v>96355.975855697121</v>
      </c>
      <c r="OE204" s="57">
        <f t="shared" si="1477"/>
        <v>99924.394448818828</v>
      </c>
      <c r="OF204" s="153">
        <f t="shared" si="1433"/>
        <v>10000</v>
      </c>
      <c r="OG204" s="58">
        <f t="shared" si="1349"/>
        <v>889.48383333333379</v>
      </c>
      <c r="OH204" s="241">
        <f t="shared" si="1478"/>
        <v>0</v>
      </c>
      <c r="OI204" s="51">
        <f t="shared" si="1350"/>
        <v>889.48383333333379</v>
      </c>
      <c r="OJ204" s="51">
        <f t="shared" si="1351"/>
        <v>86279.931833333307</v>
      </c>
      <c r="OK204" s="153">
        <f t="shared" si="1479"/>
        <v>89999.999999999447</v>
      </c>
      <c r="OL204" s="153">
        <f t="shared" si="1434"/>
        <v>10000</v>
      </c>
      <c r="OM204" s="468">
        <f t="shared" si="1435"/>
        <v>-889.48383333333379</v>
      </c>
      <c r="ON204" s="46">
        <f t="shared" si="1436"/>
        <v>-1076.6456011701148</v>
      </c>
      <c r="OO204" s="46">
        <f t="shared" si="1352"/>
        <v>-1076.6456011701148</v>
      </c>
      <c r="OP204" s="48"/>
      <c r="OR204" s="45">
        <v>143</v>
      </c>
      <c r="OS204" s="46">
        <f t="shared" si="1353"/>
        <v>1076.765700416463</v>
      </c>
      <c r="OT204" s="128">
        <f t="shared" si="1453"/>
        <v>0</v>
      </c>
      <c r="OU204" s="128">
        <f t="shared" si="1354"/>
        <v>1076.765700416463</v>
      </c>
      <c r="OV204" s="46">
        <f t="shared" si="1355"/>
        <v>162.13559070576744</v>
      </c>
      <c r="OW204" s="46">
        <f t="shared" si="1356"/>
        <v>914.63010971069559</v>
      </c>
      <c r="OX204" s="51">
        <f t="shared" si="1357"/>
        <v>96366.724313749772</v>
      </c>
      <c r="OY204" s="51">
        <f t="shared" si="1480"/>
        <v>101487.94349712229</v>
      </c>
      <c r="OZ204" s="153">
        <f t="shared" si="1437"/>
        <v>10000</v>
      </c>
      <c r="PA204" s="45">
        <v>143</v>
      </c>
      <c r="PB204" s="46">
        <f t="shared" si="1358"/>
        <v>1076.765700416463</v>
      </c>
      <c r="PC204" s="46">
        <f t="shared" si="1481"/>
        <v>0</v>
      </c>
      <c r="PD204" s="128">
        <f t="shared" si="1359"/>
        <v>1076.765700416463</v>
      </c>
      <c r="PE204" s="46">
        <f t="shared" si="1360"/>
        <v>162.13559070576744</v>
      </c>
      <c r="PF204" s="46">
        <f t="shared" si="1361"/>
        <v>914.63010971069559</v>
      </c>
      <c r="PG204" s="51">
        <f t="shared" si="1362"/>
        <v>96366.724313749772</v>
      </c>
      <c r="PH204" s="57">
        <f t="shared" si="1482"/>
        <v>101487.58857813163</v>
      </c>
      <c r="PI204" s="688">
        <f t="shared" si="1363"/>
        <v>889.6533333333341</v>
      </c>
      <c r="PJ204" s="52">
        <f t="shared" si="1483"/>
        <v>0</v>
      </c>
      <c r="PK204" s="51">
        <f t="shared" si="1364"/>
        <v>889.6533333333341</v>
      </c>
      <c r="PL204" s="57">
        <f t="shared" si="1365"/>
        <v>86296.373333333584</v>
      </c>
      <c r="PM204" s="57">
        <f t="shared" si="1484"/>
        <v>91697.724000000104</v>
      </c>
      <c r="PN204" s="153">
        <f t="shared" si="1438"/>
        <v>10000</v>
      </c>
      <c r="PO204" s="469">
        <f t="shared" si="1366"/>
        <v>-889.6533333333341</v>
      </c>
      <c r="PP204" s="46">
        <f t="shared" si="1367"/>
        <v>-1076.765700416463</v>
      </c>
      <c r="PQ204" s="46">
        <f t="shared" si="1368"/>
        <v>-1076.765700416463</v>
      </c>
      <c r="PR204" s="48"/>
    </row>
    <row r="205" spans="2:434" hidden="1" x14ac:dyDescent="0.3">
      <c r="B205" s="45">
        <v>144</v>
      </c>
      <c r="C205" s="46">
        <f t="shared" si="1104"/>
        <v>1111.77</v>
      </c>
      <c r="D205" s="46">
        <f t="shared" si="1136"/>
        <v>100</v>
      </c>
      <c r="E205" s="46">
        <f t="shared" si="1137"/>
        <v>1011.77</v>
      </c>
      <c r="F205" s="46">
        <f t="shared" si="1138"/>
        <v>150.91500605475687</v>
      </c>
      <c r="G205" s="46">
        <f t="shared" si="1139"/>
        <v>860.85499394524311</v>
      </c>
      <c r="H205" s="51">
        <f t="shared" si="1140"/>
        <v>89688.148638908868</v>
      </c>
      <c r="I205" s="58">
        <f t="shared" si="1141"/>
        <v>933.33333333333337</v>
      </c>
      <c r="J205" s="52">
        <f t="shared" si="1142"/>
        <v>100</v>
      </c>
      <c r="K205" s="51">
        <f t="shared" si="1143"/>
        <v>833.33333333333337</v>
      </c>
      <c r="L205" s="57">
        <f t="shared" si="1144"/>
        <v>79999.999999999505</v>
      </c>
      <c r="M205" s="468">
        <f t="shared" si="1369"/>
        <v>-933.33333333333337</v>
      </c>
      <c r="N205" s="46">
        <f t="shared" si="1370"/>
        <v>-1111.77</v>
      </c>
      <c r="O205" s="47"/>
      <c r="P205" s="46">
        <f t="shared" si="1371"/>
        <v>-1011.77</v>
      </c>
      <c r="Q205" s="48"/>
      <c r="R205" s="29"/>
      <c r="S205" s="29"/>
      <c r="T205" s="45">
        <v>144</v>
      </c>
      <c r="U205" s="46">
        <f t="shared" si="1145"/>
        <v>1096.3499999999999</v>
      </c>
      <c r="V205" s="46">
        <f t="shared" si="1146"/>
        <v>84.58</v>
      </c>
      <c r="W205" s="46">
        <f t="shared" si="1372"/>
        <v>1011.77</v>
      </c>
      <c r="X205" s="46">
        <f t="shared" si="1147"/>
        <v>150.91500605475687</v>
      </c>
      <c r="Y205" s="46">
        <f t="shared" si="1148"/>
        <v>860.85499394524311</v>
      </c>
      <c r="Z205" s="51">
        <f t="shared" si="1149"/>
        <v>89688.148638908868</v>
      </c>
      <c r="AA205" s="58">
        <f t="shared" si="1150"/>
        <v>908.83333333333337</v>
      </c>
      <c r="AB205" s="52">
        <f t="shared" si="1151"/>
        <v>75.5</v>
      </c>
      <c r="AC205" s="51">
        <f t="shared" si="1152"/>
        <v>833.33333333333337</v>
      </c>
      <c r="AD205" s="57">
        <f t="shared" si="1153"/>
        <v>79999.999999999505</v>
      </c>
      <c r="AE205" s="468">
        <f t="shared" si="1373"/>
        <v>-908.83333333333337</v>
      </c>
      <c r="AF205" s="46">
        <f t="shared" si="1154"/>
        <v>-1096.3499999999999</v>
      </c>
      <c r="AG205" s="47"/>
      <c r="AH205" s="46">
        <f t="shared" si="1374"/>
        <v>-1011.77</v>
      </c>
      <c r="AI205" s="48"/>
      <c r="AJ205" s="29"/>
      <c r="AK205" s="45">
        <v>144</v>
      </c>
      <c r="AL205" s="46">
        <f t="shared" si="1155"/>
        <v>1117.72</v>
      </c>
      <c r="AM205" s="46"/>
      <c r="AN205" s="46"/>
      <c r="AO205" s="46">
        <f t="shared" si="1156"/>
        <v>86.66</v>
      </c>
      <c r="AP205" s="128">
        <f t="shared" si="1157"/>
        <v>1031.06</v>
      </c>
      <c r="AQ205" s="128"/>
      <c r="AR205" s="128"/>
      <c r="AS205" s="46">
        <f t="shared" si="1158"/>
        <v>159.74765040443194</v>
      </c>
      <c r="AT205" s="46">
        <f t="shared" si="1159"/>
        <v>871.31234959556798</v>
      </c>
      <c r="AU205" s="51"/>
      <c r="AV205" s="51"/>
      <c r="AW205" s="51">
        <f t="shared" si="1160"/>
        <v>94977.277893063598</v>
      </c>
      <c r="AX205" s="58">
        <f t="shared" si="1161"/>
        <v>927.38215694565588</v>
      </c>
      <c r="AY205" s="52"/>
      <c r="AZ205" s="52"/>
      <c r="BA205" s="52">
        <f t="shared" si="1162"/>
        <v>77.819999999999993</v>
      </c>
      <c r="BB205" s="51">
        <f t="shared" si="1163"/>
        <v>849.56215694565594</v>
      </c>
      <c r="BC205" s="51"/>
      <c r="BD205" s="51"/>
      <c r="BE205" s="57">
        <f t="shared" si="1164"/>
        <v>85238.349399825514</v>
      </c>
      <c r="BF205" s="468">
        <f t="shared" si="1165"/>
        <v>-927.38215694565588</v>
      </c>
      <c r="BG205" s="46">
        <f t="shared" si="1166"/>
        <v>-1117.72</v>
      </c>
      <c r="BH205" s="46">
        <f t="shared" si="1167"/>
        <v>-1031.06</v>
      </c>
      <c r="BI205" s="48"/>
      <c r="BK205" s="45">
        <v>144</v>
      </c>
      <c r="BL205" s="46">
        <f t="shared" si="1375"/>
        <v>1101.29</v>
      </c>
      <c r="BM205" s="46">
        <f t="shared" si="1376"/>
        <v>89.52</v>
      </c>
      <c r="BN205" s="46">
        <f t="shared" si="1377"/>
        <v>1011.77</v>
      </c>
      <c r="BO205" s="46">
        <f t="shared" si="1168"/>
        <v>150.91500605475687</v>
      </c>
      <c r="BP205" s="46">
        <f t="shared" si="1169"/>
        <v>860.85499394524311</v>
      </c>
      <c r="BQ205" s="149">
        <f t="shared" si="1170"/>
        <v>89688.148638908868</v>
      </c>
      <c r="BR205" s="57">
        <f t="shared" si="1454"/>
        <v>99924.394448818828</v>
      </c>
      <c r="BS205" s="58">
        <f t="shared" si="1171"/>
        <v>913.95333333333338</v>
      </c>
      <c r="BT205" s="52">
        <f t="shared" si="1378"/>
        <v>80.62</v>
      </c>
      <c r="BU205" s="51">
        <f t="shared" si="1172"/>
        <v>833.33333333333337</v>
      </c>
      <c r="BV205" s="149">
        <f t="shared" si="1173"/>
        <v>79999.999999999505</v>
      </c>
      <c r="BW205" s="153">
        <f t="shared" si="1455"/>
        <v>89999.999999999447</v>
      </c>
      <c r="BX205" s="468">
        <f t="shared" si="1379"/>
        <v>-913.95333333333338</v>
      </c>
      <c r="BY205" s="46">
        <f t="shared" si="1380"/>
        <v>-1101.29</v>
      </c>
      <c r="BZ205" s="46">
        <f t="shared" si="1174"/>
        <v>-1011.77</v>
      </c>
      <c r="CA205" s="48"/>
      <c r="CB205" s="29"/>
      <c r="CC205" s="45">
        <v>144</v>
      </c>
      <c r="CD205" s="239">
        <f t="shared" si="1175"/>
        <v>1117.6300000000001</v>
      </c>
      <c r="CE205" s="239">
        <f t="shared" si="1381"/>
        <v>91.54</v>
      </c>
      <c r="CF205" s="128">
        <f t="shared" si="1176"/>
        <v>1026.0899999999999</v>
      </c>
      <c r="CG205" s="46">
        <f t="shared" si="1382"/>
        <v>159.30955844443025</v>
      </c>
      <c r="CH205" s="46">
        <f t="shared" si="1177"/>
        <v>866.78044155556972</v>
      </c>
      <c r="CI205" s="149">
        <f t="shared" si="1178"/>
        <v>94718.954625102575</v>
      </c>
      <c r="CJ205" s="199">
        <f t="shared" si="1456"/>
        <v>105025.65868721491</v>
      </c>
      <c r="CK205" s="153">
        <f t="shared" si="1383"/>
        <v>10000</v>
      </c>
      <c r="CL205" s="45">
        <v>144</v>
      </c>
      <c r="CM205" s="46">
        <f t="shared" si="1384"/>
        <v>1117.6300000000001</v>
      </c>
      <c r="CN205" s="239">
        <f t="shared" si="1179"/>
        <v>91.54</v>
      </c>
      <c r="CO205" s="128">
        <f t="shared" si="1180"/>
        <v>1026.0899999999999</v>
      </c>
      <c r="CP205" s="46">
        <f t="shared" si="1181"/>
        <v>159.30955844443025</v>
      </c>
      <c r="CQ205" s="46">
        <f t="shared" si="1182"/>
        <v>866.78044155556972</v>
      </c>
      <c r="CR205" s="149">
        <f t="shared" si="1183"/>
        <v>94718.954625102575</v>
      </c>
      <c r="CS205" s="153">
        <f t="shared" si="1457"/>
        <v>105025.65868721491</v>
      </c>
      <c r="CT205" s="58">
        <f t="shared" si="1184"/>
        <v>927.86033333333398</v>
      </c>
      <c r="CU205" s="52">
        <f t="shared" si="1385"/>
        <v>82.94</v>
      </c>
      <c r="CV205" s="51">
        <f t="shared" si="1386"/>
        <v>844.92033333333393</v>
      </c>
      <c r="CW205" s="149">
        <f t="shared" si="1185"/>
        <v>85024.831999999704</v>
      </c>
      <c r="CX205" s="57">
        <f t="shared" si="1458"/>
        <v>95163.87599999964</v>
      </c>
      <c r="CY205" s="153">
        <f t="shared" si="1387"/>
        <v>10000</v>
      </c>
      <c r="CZ205" s="479">
        <f t="shared" si="1186"/>
        <v>-927.86033333333398</v>
      </c>
      <c r="DA205" s="46">
        <f t="shared" si="1388"/>
        <v>-1117.6300000000001</v>
      </c>
      <c r="DB205" s="46">
        <f t="shared" si="1389"/>
        <v>-1026.0899999999999</v>
      </c>
      <c r="DC205" s="48"/>
      <c r="DE205" s="237">
        <v>144</v>
      </c>
      <c r="DF205" s="46">
        <f t="shared" si="1187"/>
        <v>1121.76</v>
      </c>
      <c r="DG205" s="239">
        <f t="shared" si="1459"/>
        <v>109.99</v>
      </c>
      <c r="DH205" s="46">
        <f t="shared" si="1188"/>
        <v>1011.77</v>
      </c>
      <c r="DI205" s="46">
        <f t="shared" si="1189"/>
        <v>150.91500605475687</v>
      </c>
      <c r="DJ205" s="46">
        <f t="shared" si="1190"/>
        <v>860.85499394524311</v>
      </c>
      <c r="DK205" s="51">
        <f t="shared" si="1191"/>
        <v>89688.148638908868</v>
      </c>
      <c r="DL205" s="58">
        <f t="shared" si="1192"/>
        <v>943.32333333333338</v>
      </c>
      <c r="DM205" s="240">
        <f t="shared" si="1460"/>
        <v>109.99</v>
      </c>
      <c r="DN205" s="51">
        <f t="shared" si="1193"/>
        <v>833.33333333333337</v>
      </c>
      <c r="DO205" s="57">
        <f t="shared" si="1194"/>
        <v>79999.999999999505</v>
      </c>
      <c r="DP205" s="468">
        <f t="shared" si="1390"/>
        <v>-943.32333333333338</v>
      </c>
      <c r="DQ205" s="46">
        <f t="shared" si="1391"/>
        <v>-1121.76</v>
      </c>
      <c r="DR205" s="47"/>
      <c r="DS205" s="46">
        <f t="shared" si="1392"/>
        <v>-1011.77</v>
      </c>
      <c r="DT205" s="48"/>
      <c r="DU205" s="29"/>
      <c r="DV205" s="237">
        <v>144</v>
      </c>
      <c r="DW205" s="46">
        <f t="shared" si="1393"/>
        <v>1061.56</v>
      </c>
      <c r="DX205" s="239">
        <f t="shared" si="1461"/>
        <v>49.79</v>
      </c>
      <c r="DY205" s="46">
        <f t="shared" si="1394"/>
        <v>1011.77</v>
      </c>
      <c r="DZ205" s="46">
        <f t="shared" si="1195"/>
        <v>150.91500605475687</v>
      </c>
      <c r="EA205" s="46">
        <f t="shared" si="1196"/>
        <v>860.85499394524311</v>
      </c>
      <c r="EB205" s="51">
        <f t="shared" si="1197"/>
        <v>89688.148638908868</v>
      </c>
      <c r="EC205" s="58">
        <f t="shared" si="1198"/>
        <v>877.78333333333342</v>
      </c>
      <c r="ED205" s="240">
        <f t="shared" si="1462"/>
        <v>44.45</v>
      </c>
      <c r="EE205" s="51">
        <f t="shared" si="1199"/>
        <v>833.33333333333337</v>
      </c>
      <c r="EF205" s="57">
        <f t="shared" si="1200"/>
        <v>79999.999999999505</v>
      </c>
      <c r="EG205" s="468">
        <f t="shared" si="1395"/>
        <v>-877.78333333333342</v>
      </c>
      <c r="EH205" s="46">
        <f t="shared" si="1396"/>
        <v>-1061.56</v>
      </c>
      <c r="EI205" s="47"/>
      <c r="EJ205" s="46">
        <f t="shared" si="1397"/>
        <v>-1011.77</v>
      </c>
      <c r="EK205" s="48"/>
      <c r="EL205" s="29"/>
      <c r="EM205" s="237">
        <v>144</v>
      </c>
      <c r="EN205" s="239">
        <f t="shared" si="1439"/>
        <v>1058.0868689014749</v>
      </c>
      <c r="EO205" s="239">
        <f t="shared" si="1463"/>
        <v>50.74</v>
      </c>
      <c r="EP205" s="128">
        <f t="shared" si="1201"/>
        <v>1007.3468689014749</v>
      </c>
      <c r="EQ205" s="46">
        <f t="shared" si="1202"/>
        <v>153.80822353462236</v>
      </c>
      <c r="ER205" s="46">
        <f t="shared" si="1203"/>
        <v>853.53864536685251</v>
      </c>
      <c r="ES205" s="51">
        <f t="shared" si="1204"/>
        <v>91431.395475406563</v>
      </c>
      <c r="ET205" s="153">
        <f t="shared" si="1398"/>
        <v>10000</v>
      </c>
      <c r="EU205" s="237">
        <v>144</v>
      </c>
      <c r="EV205" s="46">
        <f t="shared" si="1205"/>
        <v>1058.0899999999999</v>
      </c>
      <c r="EW205" s="239">
        <f t="shared" si="1464"/>
        <v>50.74</v>
      </c>
      <c r="EX205" s="128">
        <f t="shared" si="1206"/>
        <v>1007.35</v>
      </c>
      <c r="EY205" s="46">
        <f t="shared" si="1207"/>
        <v>153.80734587598496</v>
      </c>
      <c r="EZ205" s="46">
        <f t="shared" si="1208"/>
        <v>853.54265412401503</v>
      </c>
      <c r="FA205" s="51">
        <f t="shared" si="1209"/>
        <v>91430.864871466954</v>
      </c>
      <c r="FB205" s="58">
        <f t="shared" si="1210"/>
        <v>874.86920833333363</v>
      </c>
      <c r="FC205" s="240">
        <f t="shared" si="1465"/>
        <v>45.44</v>
      </c>
      <c r="FD205" s="51">
        <f t="shared" si="1399"/>
        <v>829.42920833333369</v>
      </c>
      <c r="FE205" s="57">
        <f t="shared" si="1211"/>
        <v>81813.213999999833</v>
      </c>
      <c r="FF205" s="153">
        <f t="shared" si="1400"/>
        <v>10000</v>
      </c>
      <c r="FG205" s="469">
        <f t="shared" si="1212"/>
        <v>-874.86920833333363</v>
      </c>
      <c r="FH205" s="46">
        <f t="shared" si="1213"/>
        <v>-1058.0899999999999</v>
      </c>
      <c r="FI205" s="46">
        <f t="shared" si="1214"/>
        <v>-1007.35</v>
      </c>
      <c r="FJ205" s="48"/>
      <c r="FL205" s="237">
        <v>144</v>
      </c>
      <c r="FM205" s="46">
        <f t="shared" si="1401"/>
        <v>1066.72</v>
      </c>
      <c r="FN205" s="239">
        <f t="shared" si="1440"/>
        <v>54.95</v>
      </c>
      <c r="FO205" s="46">
        <f t="shared" si="1402"/>
        <v>1011.77</v>
      </c>
      <c r="FP205" s="46">
        <f t="shared" si="1215"/>
        <v>150.91500605475687</v>
      </c>
      <c r="FQ205" s="46">
        <f t="shared" si="1216"/>
        <v>860.85499394524311</v>
      </c>
      <c r="FR205" s="149">
        <f t="shared" si="1217"/>
        <v>89688.148638908868</v>
      </c>
      <c r="FS205" s="57">
        <f t="shared" si="1466"/>
        <v>99924.394448818828</v>
      </c>
      <c r="FT205" s="58">
        <f t="shared" si="1218"/>
        <v>882.81333333333339</v>
      </c>
      <c r="FU205" s="240">
        <f t="shared" si="1441"/>
        <v>49.48</v>
      </c>
      <c r="FV205" s="51">
        <f t="shared" si="1219"/>
        <v>833.33333333333337</v>
      </c>
      <c r="FW205" s="149">
        <f t="shared" si="1220"/>
        <v>79999.999999999505</v>
      </c>
      <c r="FX205" s="153">
        <f t="shared" si="1467"/>
        <v>89999.999999999447</v>
      </c>
      <c r="FY205" s="468">
        <f t="shared" si="1403"/>
        <v>-882.81333333333339</v>
      </c>
      <c r="FZ205" s="46">
        <f t="shared" si="1404"/>
        <v>-1066.72</v>
      </c>
      <c r="GA205" s="46">
        <f t="shared" si="1221"/>
        <v>-1011.77</v>
      </c>
      <c r="GB205" s="48"/>
      <c r="GD205" s="237">
        <v>144</v>
      </c>
      <c r="GE205" s="239">
        <f t="shared" si="1442"/>
        <v>1060.0875939185617</v>
      </c>
      <c r="GF205" s="239">
        <f t="shared" si="1468"/>
        <v>55.81</v>
      </c>
      <c r="GG205" s="128">
        <f t="shared" si="1042"/>
        <v>1004.2775939185617</v>
      </c>
      <c r="GH205" s="46">
        <f t="shared" si="1222"/>
        <v>153.70760756206681</v>
      </c>
      <c r="GI205" s="46">
        <f t="shared" si="1223"/>
        <v>850.56998635649484</v>
      </c>
      <c r="GJ205" s="149">
        <f t="shared" si="1224"/>
        <v>91373.994550883595</v>
      </c>
      <c r="GK205" s="51">
        <f t="shared" si="1469"/>
        <v>101487.94349712229</v>
      </c>
      <c r="GL205" s="153">
        <f t="shared" si="1405"/>
        <v>10000</v>
      </c>
      <c r="GM205" s="237">
        <v>144</v>
      </c>
      <c r="GN205" s="46">
        <f t="shared" si="1225"/>
        <v>1060.0899999999999</v>
      </c>
      <c r="GO205" s="239">
        <f t="shared" si="1443"/>
        <v>55.81</v>
      </c>
      <c r="GP205" s="128">
        <f t="shared" si="1406"/>
        <v>1004.28</v>
      </c>
      <c r="GQ205" s="46">
        <f t="shared" si="1226"/>
        <v>153.70696061390956</v>
      </c>
      <c r="GR205" s="46">
        <f t="shared" si="1227"/>
        <v>850.57303938609039</v>
      </c>
      <c r="GS205" s="149">
        <f t="shared" si="1228"/>
        <v>91373.603328959653</v>
      </c>
      <c r="GT205" s="57">
        <f t="shared" si="1470"/>
        <v>101487.58857813163</v>
      </c>
      <c r="GU205" s="58">
        <f t="shared" si="1229"/>
        <v>876.92633333333197</v>
      </c>
      <c r="GV205" s="325">
        <f t="shared" si="1444"/>
        <v>50.43</v>
      </c>
      <c r="GW205" s="51">
        <f t="shared" si="1407"/>
        <v>826.49633333333202</v>
      </c>
      <c r="GX205" s="150">
        <f t="shared" si="1230"/>
        <v>81779.768000000156</v>
      </c>
      <c r="GY205" s="57">
        <f t="shared" si="1471"/>
        <v>91697.724000000104</v>
      </c>
      <c r="GZ205" s="153">
        <f t="shared" si="1408"/>
        <v>10000</v>
      </c>
      <c r="HA205" s="469">
        <f t="shared" si="1231"/>
        <v>-876.92633333333197</v>
      </c>
      <c r="HB205" s="46">
        <f t="shared" si="1232"/>
        <v>-1060.0899999999999</v>
      </c>
      <c r="HC205" s="46">
        <f t="shared" si="1233"/>
        <v>-1004.28</v>
      </c>
      <c r="HD205" s="48"/>
      <c r="HF205" s="45">
        <v>144</v>
      </c>
      <c r="HG205" s="46">
        <f t="shared" si="1234"/>
        <v>1123.8775326810628</v>
      </c>
      <c r="HH205" s="46">
        <f t="shared" si="1235"/>
        <v>0</v>
      </c>
      <c r="HI205" s="46">
        <f t="shared" si="1236"/>
        <v>1123.8775326810628</v>
      </c>
      <c r="HJ205" s="46">
        <f t="shared" si="1237"/>
        <v>167.63844463780703</v>
      </c>
      <c r="HK205" s="46">
        <f t="shared" si="1238"/>
        <v>956.23908804325583</v>
      </c>
      <c r="HL205" s="51">
        <f t="shared" si="1239"/>
        <v>99626.827694640961</v>
      </c>
      <c r="HM205" s="153">
        <f t="shared" si="1409"/>
        <v>10000</v>
      </c>
      <c r="HN205" s="58">
        <f t="shared" si="1240"/>
        <v>933.33333333333724</v>
      </c>
      <c r="HO205" s="52">
        <f t="shared" si="1241"/>
        <v>0</v>
      </c>
      <c r="HP205" s="51">
        <f t="shared" si="1242"/>
        <v>933.33333333333724</v>
      </c>
      <c r="HQ205" s="57">
        <f t="shared" si="1243"/>
        <v>89599.999999998603</v>
      </c>
      <c r="HR205" s="153">
        <f t="shared" si="1410"/>
        <v>10000</v>
      </c>
      <c r="HS205" s="468">
        <f t="shared" si="1244"/>
        <v>-933.33333333333724</v>
      </c>
      <c r="HT205" s="46">
        <f t="shared" si="1245"/>
        <v>-1123.8775326810628</v>
      </c>
      <c r="HU205" s="46">
        <f t="shared" si="1246"/>
        <v>-1123.8775326810628</v>
      </c>
      <c r="HV205" s="48"/>
      <c r="HW205" s="29"/>
      <c r="HX205" s="45">
        <v>144</v>
      </c>
      <c r="HY205" s="128">
        <f t="shared" si="1247"/>
        <v>1124.3399999999999</v>
      </c>
      <c r="HZ205" s="46">
        <f t="shared" si="1248"/>
        <v>0</v>
      </c>
      <c r="IA205" s="46">
        <f t="shared" si="1249"/>
        <v>1124.3399999999999</v>
      </c>
      <c r="IB205" s="46">
        <f t="shared" si="1250"/>
        <v>167.71395509037123</v>
      </c>
      <c r="IC205" s="46">
        <f t="shared" si="1251"/>
        <v>956.62604490962872</v>
      </c>
      <c r="ID205" s="51">
        <f t="shared" si="1252"/>
        <v>99671.747009313098</v>
      </c>
      <c r="IE205" s="153">
        <f t="shared" si="1411"/>
        <v>10000</v>
      </c>
      <c r="IF205" s="58">
        <f t="shared" si="1253"/>
        <v>930.14625019664186</v>
      </c>
      <c r="IG205" s="52">
        <f t="shared" si="1254"/>
        <v>0</v>
      </c>
      <c r="IH205" s="51">
        <f t="shared" si="1255"/>
        <v>930.14625019664186</v>
      </c>
      <c r="II205" s="57">
        <f t="shared" si="1412"/>
        <v>89294.039971683495</v>
      </c>
      <c r="IJ205" s="153">
        <f t="shared" si="1413"/>
        <v>10000</v>
      </c>
      <c r="IK205" s="468">
        <f t="shared" si="1256"/>
        <v>-930.14625019664186</v>
      </c>
      <c r="IL205" s="46">
        <f t="shared" si="1257"/>
        <v>-1124.3399999999999</v>
      </c>
      <c r="IM205" s="46">
        <f t="shared" si="1258"/>
        <v>-1124.3399999999999</v>
      </c>
      <c r="IN205" s="48"/>
      <c r="IO205" s="53">
        <f t="shared" si="1259"/>
        <v>0</v>
      </c>
      <c r="IQ205" s="45">
        <v>144</v>
      </c>
      <c r="IR205" s="128">
        <f t="shared" si="1260"/>
        <v>1126.4568749999989</v>
      </c>
      <c r="IS205" s="128">
        <f t="shared" si="1261"/>
        <v>0</v>
      </c>
      <c r="IT205" s="128">
        <f t="shared" si="1262"/>
        <v>1126.4568749999989</v>
      </c>
      <c r="IU205" s="46">
        <f t="shared" si="1485"/>
        <v>168.02</v>
      </c>
      <c r="IV205" s="46">
        <f t="shared" si="1263"/>
        <v>958.43687499999896</v>
      </c>
      <c r="IW205" s="51">
        <f t="shared" si="1264"/>
        <v>99855.480000000214</v>
      </c>
      <c r="IX205" s="199">
        <f t="shared" si="1414"/>
        <v>10000</v>
      </c>
      <c r="IY205" s="128">
        <f t="shared" si="1265"/>
        <v>0</v>
      </c>
      <c r="IZ205" s="408">
        <f t="shared" si="1266"/>
        <v>0</v>
      </c>
      <c r="JA205" s="58">
        <f t="shared" si="1267"/>
        <v>931.95916666666494</v>
      </c>
      <c r="JB205" s="52">
        <f t="shared" si="1268"/>
        <v>0</v>
      </c>
      <c r="JC205" s="51">
        <f t="shared" si="1269"/>
        <v>931.95916666666494</v>
      </c>
      <c r="JD205" s="57">
        <f t="shared" si="1270"/>
        <v>89468.080000000075</v>
      </c>
      <c r="JE205" s="280">
        <f t="shared" si="1271"/>
        <v>10000</v>
      </c>
      <c r="JF205" s="280">
        <f t="shared" si="1272"/>
        <v>0</v>
      </c>
      <c r="JG205" s="468">
        <f t="shared" si="1273"/>
        <v>-931.95916666666494</v>
      </c>
      <c r="JH205" s="46">
        <f t="shared" si="1274"/>
        <v>-1126.4568749999989</v>
      </c>
      <c r="JI205" s="46">
        <f t="shared" si="1275"/>
        <v>-1126.4568749999989</v>
      </c>
      <c r="JJ205" s="48"/>
      <c r="JL205" s="45">
        <v>144</v>
      </c>
      <c r="JM205" s="46">
        <f t="shared" si="1276"/>
        <v>1124.4930833333331</v>
      </c>
      <c r="JN205" s="46">
        <f t="shared" si="1277"/>
        <v>0</v>
      </c>
      <c r="JO205" s="128">
        <f t="shared" si="1278"/>
        <v>1124.4930833333331</v>
      </c>
      <c r="JP205" s="46">
        <f t="shared" si="1415"/>
        <v>167.73</v>
      </c>
      <c r="JQ205" s="46">
        <f t="shared" si="1279"/>
        <v>956.76308333333304</v>
      </c>
      <c r="JR205" s="149">
        <f t="shared" si="1280"/>
        <v>99681.385999999999</v>
      </c>
      <c r="JS205" s="51">
        <f t="shared" si="1472"/>
        <v>99924.394448818828</v>
      </c>
      <c r="JT205" s="199">
        <f t="shared" si="1416"/>
        <v>10000</v>
      </c>
      <c r="JU205" s="128">
        <f t="shared" si="1281"/>
        <v>0</v>
      </c>
      <c r="JV205" s="408">
        <f t="shared" si="1282"/>
        <v>0</v>
      </c>
      <c r="JW205" s="58">
        <f t="shared" si="1283"/>
        <v>930.37233333333074</v>
      </c>
      <c r="JX205" s="52">
        <f t="shared" si="1284"/>
        <v>0</v>
      </c>
      <c r="JY205" s="51">
        <f t="shared" si="1285"/>
        <v>930.37233333333074</v>
      </c>
      <c r="JZ205" s="149">
        <f t="shared" si="1286"/>
        <v>89315.744000000414</v>
      </c>
      <c r="KA205" s="199">
        <f t="shared" si="1473"/>
        <v>89999.999999999447</v>
      </c>
      <c r="KB205" s="128">
        <f t="shared" si="1417"/>
        <v>10000</v>
      </c>
      <c r="KC205" s="204">
        <f t="shared" si="1287"/>
        <v>0</v>
      </c>
      <c r="KD205" s="468">
        <f t="shared" si="1418"/>
        <v>-930.37233333333074</v>
      </c>
      <c r="KE205" s="46">
        <f t="shared" si="1288"/>
        <v>-1124.4930833333331</v>
      </c>
      <c r="KF205" s="46">
        <f t="shared" si="1289"/>
        <v>-1124.4930833333331</v>
      </c>
      <c r="KG205" s="48"/>
      <c r="KI205" s="45">
        <v>144</v>
      </c>
      <c r="KJ205" s="46">
        <f t="shared" si="1290"/>
        <v>1124.4890404061762</v>
      </c>
      <c r="KK205" s="46">
        <f t="shared" si="1291"/>
        <v>0</v>
      </c>
      <c r="KL205" s="128">
        <f t="shared" si="1292"/>
        <v>1124.4890404061762</v>
      </c>
      <c r="KM205" s="46">
        <f t="shared" si="1293"/>
        <v>167.72965760447124</v>
      </c>
      <c r="KN205" s="46">
        <f t="shared" si="1294"/>
        <v>956.75938280170499</v>
      </c>
      <c r="KO205" s="149">
        <f t="shared" si="1295"/>
        <v>99681.035179881044</v>
      </c>
      <c r="KP205" s="199">
        <f t="shared" si="1474"/>
        <v>105025.65868721491</v>
      </c>
      <c r="KQ205" s="199">
        <f t="shared" si="1419"/>
        <v>10000</v>
      </c>
      <c r="KR205" s="128">
        <f t="shared" si="1296"/>
        <v>0</v>
      </c>
      <c r="KS205" s="408">
        <f t="shared" si="1297"/>
        <v>0</v>
      </c>
      <c r="KT205" s="45">
        <v>144</v>
      </c>
      <c r="KU205" s="46">
        <f t="shared" si="1420"/>
        <v>1124.49</v>
      </c>
      <c r="KV205" s="46">
        <f t="shared" si="1298"/>
        <v>0</v>
      </c>
      <c r="KW205" s="128">
        <f t="shared" si="1299"/>
        <v>1124.49</v>
      </c>
      <c r="KX205" s="46">
        <f t="shared" si="1300"/>
        <v>167.72939958849244</v>
      </c>
      <c r="KY205" s="46">
        <f t="shared" si="1301"/>
        <v>956.76060041150754</v>
      </c>
      <c r="KZ205" s="149">
        <f t="shared" si="1302"/>
        <v>99680.879152683963</v>
      </c>
      <c r="LA205" s="153">
        <f t="shared" si="1475"/>
        <v>105025.65868721491</v>
      </c>
      <c r="LB205" s="58">
        <f t="shared" si="995"/>
        <v>930.59633333333579</v>
      </c>
      <c r="LC205" s="52">
        <f t="shared" si="1303"/>
        <v>0</v>
      </c>
      <c r="LD205" s="51">
        <f t="shared" si="1304"/>
        <v>930.59633333333579</v>
      </c>
      <c r="LE205" s="149">
        <f t="shared" si="1305"/>
        <v>89337.247999999861</v>
      </c>
      <c r="LF205" s="51">
        <f t="shared" si="1476"/>
        <v>95163.87599999964</v>
      </c>
      <c r="LG205" s="128">
        <f t="shared" si="1306"/>
        <v>10000</v>
      </c>
      <c r="LH205" s="204">
        <f t="shared" si="1307"/>
        <v>0</v>
      </c>
      <c r="LI205" s="479">
        <f t="shared" si="1308"/>
        <v>-930.59633333333579</v>
      </c>
      <c r="LJ205" s="46">
        <f t="shared" si="1421"/>
        <v>-1124.49</v>
      </c>
      <c r="LK205" s="46">
        <f t="shared" si="1422"/>
        <v>-1124.49</v>
      </c>
      <c r="LL205" s="48"/>
      <c r="LN205" s="237">
        <v>144</v>
      </c>
      <c r="LO205" s="46">
        <f t="shared" si="1309"/>
        <v>1123.1238136873469</v>
      </c>
      <c r="LP205" s="239">
        <f t="shared" si="1445"/>
        <v>0</v>
      </c>
      <c r="LQ205" s="46">
        <f t="shared" si="1310"/>
        <v>1123.1238136873469</v>
      </c>
      <c r="LR205" s="46">
        <f t="shared" si="1311"/>
        <v>167.52601932799629</v>
      </c>
      <c r="LS205" s="46">
        <f t="shared" si="1312"/>
        <v>955.59779435935059</v>
      </c>
      <c r="LT205" s="51">
        <f t="shared" si="1313"/>
        <v>99560.013802438436</v>
      </c>
      <c r="LU205" s="199">
        <f t="shared" si="1423"/>
        <v>10000</v>
      </c>
      <c r="LV205" s="58">
        <f t="shared" si="1314"/>
        <v>933.33033333333128</v>
      </c>
      <c r="LW205" s="240">
        <f t="shared" si="1446"/>
        <v>0</v>
      </c>
      <c r="LX205" s="51">
        <f t="shared" si="1315"/>
        <v>933.33033333333128</v>
      </c>
      <c r="LY205" s="51">
        <f t="shared" si="1316"/>
        <v>89599.711999999636</v>
      </c>
      <c r="LZ205" s="46">
        <f t="shared" si="1424"/>
        <v>0</v>
      </c>
      <c r="MA205" s="199">
        <f t="shared" si="1425"/>
        <v>10000</v>
      </c>
      <c r="MB205" s="468">
        <f t="shared" si="1317"/>
        <v>-933.33033333333128</v>
      </c>
      <c r="MC205" s="46">
        <f t="shared" si="1318"/>
        <v>-1123.1238136873469</v>
      </c>
      <c r="MD205" s="46">
        <f t="shared" si="1319"/>
        <v>-1123.1238136873469</v>
      </c>
      <c r="ME205" s="48"/>
      <c r="MG205" s="237">
        <v>144</v>
      </c>
      <c r="MH205" s="46">
        <f t="shared" si="1320"/>
        <v>1076.608661999408</v>
      </c>
      <c r="MI205" s="239">
        <f t="shared" si="1447"/>
        <v>0</v>
      </c>
      <c r="MJ205" s="46">
        <f t="shared" si="1321"/>
        <v>1076.608661999408</v>
      </c>
      <c r="MK205" s="46">
        <f t="shared" si="1322"/>
        <v>160.58778321747005</v>
      </c>
      <c r="ML205" s="46">
        <f t="shared" si="1323"/>
        <v>916.02087878193799</v>
      </c>
      <c r="MM205" s="51">
        <f t="shared" si="1324"/>
        <v>95436.649051700078</v>
      </c>
      <c r="MN205" s="199">
        <f t="shared" si="1426"/>
        <v>10000</v>
      </c>
      <c r="MO205" s="58">
        <f t="shared" si="1325"/>
        <v>889.32945707741396</v>
      </c>
      <c r="MP205" s="240">
        <f t="shared" si="1448"/>
        <v>0</v>
      </c>
      <c r="MQ205" s="51">
        <f t="shared" si="1326"/>
        <v>889.32945707741396</v>
      </c>
      <c r="MR205" s="57">
        <f t="shared" si="1327"/>
        <v>85375.628180852247</v>
      </c>
      <c r="MS205" s="199">
        <f t="shared" si="1427"/>
        <v>10000</v>
      </c>
      <c r="MT205" s="468">
        <f t="shared" si="1428"/>
        <v>-889.32945707741396</v>
      </c>
      <c r="MU205" s="46">
        <f t="shared" si="1328"/>
        <v>-1076.608661999408</v>
      </c>
      <c r="MV205" s="46">
        <f t="shared" si="1329"/>
        <v>-1076.608661999408</v>
      </c>
      <c r="MW205" s="48"/>
      <c r="MY205" s="237">
        <v>144</v>
      </c>
      <c r="MZ205" s="46">
        <f t="shared" si="1330"/>
        <v>1076.608661999408</v>
      </c>
      <c r="NA205" s="239">
        <f t="shared" si="1449"/>
        <v>0</v>
      </c>
      <c r="NB205" s="128">
        <f t="shared" si="1331"/>
        <v>1076.608661999408</v>
      </c>
      <c r="NC205" s="46">
        <f t="shared" si="1332"/>
        <v>160.58778321747005</v>
      </c>
      <c r="ND205" s="46">
        <f t="shared" si="1333"/>
        <v>916.02087878193799</v>
      </c>
      <c r="NE205" s="51">
        <f t="shared" si="1334"/>
        <v>95436.649051700078</v>
      </c>
      <c r="NF205" s="153">
        <f t="shared" si="1429"/>
        <v>10000</v>
      </c>
      <c r="NG205" s="237">
        <v>144</v>
      </c>
      <c r="NH205" s="46">
        <f t="shared" si="1335"/>
        <v>1076.6099999999999</v>
      </c>
      <c r="NI205" s="239">
        <f t="shared" si="1450"/>
        <v>0</v>
      </c>
      <c r="NJ205" s="128">
        <f t="shared" si="1430"/>
        <v>1076.6099999999999</v>
      </c>
      <c r="NK205" s="46">
        <f t="shared" si="1431"/>
        <v>160.58740463427247</v>
      </c>
      <c r="NL205" s="46">
        <f t="shared" si="1336"/>
        <v>916.0225953657274</v>
      </c>
      <c r="NM205" s="51">
        <f t="shared" si="1337"/>
        <v>95436.42018519777</v>
      </c>
      <c r="NN205" s="58">
        <f t="shared" si="1338"/>
        <v>888.78037499999857</v>
      </c>
      <c r="NO205" s="240">
        <f t="shared" si="1451"/>
        <v>0</v>
      </c>
      <c r="NP205" s="51">
        <f t="shared" si="1339"/>
        <v>888.78037499999857</v>
      </c>
      <c r="NQ205" s="57">
        <f t="shared" si="1340"/>
        <v>85457.26600000012</v>
      </c>
      <c r="NR205" s="153">
        <f t="shared" si="1432"/>
        <v>10000</v>
      </c>
      <c r="NS205" s="469">
        <f t="shared" si="1341"/>
        <v>-888.78037499999857</v>
      </c>
      <c r="NT205" s="46">
        <f t="shared" si="1342"/>
        <v>-1076.6099999999999</v>
      </c>
      <c r="NU205" s="46">
        <f t="shared" si="1343"/>
        <v>-1076.6099999999999</v>
      </c>
      <c r="NV205" s="48"/>
      <c r="NX205" s="237">
        <v>144</v>
      </c>
      <c r="NY205" s="46">
        <f t="shared" si="1344"/>
        <v>1076.6456011701148</v>
      </c>
      <c r="NZ205" s="239">
        <f t="shared" si="1452"/>
        <v>0</v>
      </c>
      <c r="OA205" s="46">
        <f t="shared" si="1345"/>
        <v>1076.6456011701148</v>
      </c>
      <c r="OB205" s="46">
        <f t="shared" si="1346"/>
        <v>160.59329309282853</v>
      </c>
      <c r="OC205" s="46">
        <f t="shared" si="1347"/>
        <v>916.05230807728628</v>
      </c>
      <c r="OD205" s="149">
        <f t="shared" si="1348"/>
        <v>95439.923547619837</v>
      </c>
      <c r="OE205" s="57">
        <f t="shared" si="1477"/>
        <v>99924.394448818828</v>
      </c>
      <c r="OF205" s="153">
        <f t="shared" si="1433"/>
        <v>10000</v>
      </c>
      <c r="OG205" s="58">
        <f t="shared" si="1349"/>
        <v>889.48383333333379</v>
      </c>
      <c r="OH205" s="240">
        <f t="shared" si="1478"/>
        <v>0</v>
      </c>
      <c r="OI205" s="51">
        <f t="shared" si="1350"/>
        <v>889.48383333333379</v>
      </c>
      <c r="OJ205" s="149">
        <f t="shared" si="1351"/>
        <v>85390.447999999975</v>
      </c>
      <c r="OK205" s="153">
        <f t="shared" si="1479"/>
        <v>89999.999999999447</v>
      </c>
      <c r="OL205" s="153">
        <f t="shared" si="1434"/>
        <v>10000</v>
      </c>
      <c r="OM205" s="468">
        <f t="shared" si="1435"/>
        <v>-889.48383333333379</v>
      </c>
      <c r="ON205" s="46">
        <f t="shared" si="1436"/>
        <v>-1076.6456011701148</v>
      </c>
      <c r="OO205" s="46">
        <f t="shared" si="1352"/>
        <v>-1076.6456011701148</v>
      </c>
      <c r="OP205" s="48"/>
      <c r="OR205" s="237">
        <v>144</v>
      </c>
      <c r="OS205" s="46">
        <f t="shared" si="1353"/>
        <v>1076.765700416463</v>
      </c>
      <c r="OT205" s="239">
        <f t="shared" si="1453"/>
        <v>0</v>
      </c>
      <c r="OU205" s="128">
        <f t="shared" si="1354"/>
        <v>1076.765700416463</v>
      </c>
      <c r="OV205" s="46">
        <f t="shared" si="1355"/>
        <v>160.61120718958296</v>
      </c>
      <c r="OW205" s="46">
        <f t="shared" si="1356"/>
        <v>916.15449322688005</v>
      </c>
      <c r="OX205" s="149">
        <f t="shared" si="1357"/>
        <v>95450.569820522898</v>
      </c>
      <c r="OY205" s="51">
        <f t="shared" si="1480"/>
        <v>101487.94349712229</v>
      </c>
      <c r="OZ205" s="153">
        <f t="shared" si="1437"/>
        <v>10000</v>
      </c>
      <c r="PA205" s="237">
        <v>144</v>
      </c>
      <c r="PB205" s="46">
        <f t="shared" si="1358"/>
        <v>1076.765700416463</v>
      </c>
      <c r="PC205" s="239">
        <f t="shared" si="1481"/>
        <v>0</v>
      </c>
      <c r="PD205" s="128">
        <f t="shared" si="1359"/>
        <v>1076.765700416463</v>
      </c>
      <c r="PE205" s="46">
        <f t="shared" si="1360"/>
        <v>160.61120718958296</v>
      </c>
      <c r="PF205" s="46">
        <f t="shared" si="1361"/>
        <v>916.15449322688005</v>
      </c>
      <c r="PG205" s="149">
        <f t="shared" si="1362"/>
        <v>95450.569820522898</v>
      </c>
      <c r="PH205" s="57">
        <f t="shared" si="1482"/>
        <v>101487.58857813163</v>
      </c>
      <c r="PI205" s="688">
        <f t="shared" si="1363"/>
        <v>889.6533333333341</v>
      </c>
      <c r="PJ205" s="240">
        <f t="shared" si="1483"/>
        <v>0</v>
      </c>
      <c r="PK205" s="51">
        <f t="shared" si="1364"/>
        <v>889.6533333333341</v>
      </c>
      <c r="PL205" s="150">
        <f t="shared" si="1365"/>
        <v>85406.720000000249</v>
      </c>
      <c r="PM205" s="57">
        <f t="shared" si="1484"/>
        <v>91697.724000000104</v>
      </c>
      <c r="PN205" s="153">
        <f t="shared" si="1438"/>
        <v>10000</v>
      </c>
      <c r="PO205" s="469">
        <f t="shared" si="1366"/>
        <v>-889.6533333333341</v>
      </c>
      <c r="PP205" s="46">
        <f t="shared" si="1367"/>
        <v>-1076.765700416463</v>
      </c>
      <c r="PQ205" s="46">
        <f t="shared" si="1368"/>
        <v>-1076.765700416463</v>
      </c>
      <c r="PR205" s="48"/>
    </row>
    <row r="206" spans="2:434" hidden="1" x14ac:dyDescent="0.3">
      <c r="B206" s="45">
        <v>145</v>
      </c>
      <c r="C206" s="46">
        <f t="shared" si="1104"/>
        <v>1111.77</v>
      </c>
      <c r="D206" s="46">
        <f t="shared" si="1136"/>
        <v>100</v>
      </c>
      <c r="E206" s="46">
        <f t="shared" si="1137"/>
        <v>1011.77</v>
      </c>
      <c r="F206" s="46">
        <f t="shared" si="1138"/>
        <v>149.48024773151477</v>
      </c>
      <c r="G206" s="46">
        <f t="shared" si="1139"/>
        <v>862.28975226848524</v>
      </c>
      <c r="H206" s="51">
        <f t="shared" si="1140"/>
        <v>88825.858886640388</v>
      </c>
      <c r="I206" s="58">
        <f t="shared" si="1141"/>
        <v>933.33333333333337</v>
      </c>
      <c r="J206" s="52">
        <f t="shared" si="1142"/>
        <v>100</v>
      </c>
      <c r="K206" s="51">
        <f t="shared" si="1143"/>
        <v>833.33333333333337</v>
      </c>
      <c r="L206" s="57">
        <f t="shared" si="1144"/>
        <v>79166.666666666177</v>
      </c>
      <c r="M206" s="468">
        <f t="shared" si="1369"/>
        <v>-933.33333333333337</v>
      </c>
      <c r="N206" s="46">
        <f t="shared" si="1370"/>
        <v>-1111.77</v>
      </c>
      <c r="O206" s="47"/>
      <c r="P206" s="46">
        <f t="shared" si="1371"/>
        <v>-1011.77</v>
      </c>
      <c r="Q206" s="48"/>
      <c r="R206" s="29"/>
      <c r="S206" s="29"/>
      <c r="T206" s="45">
        <v>145</v>
      </c>
      <c r="U206" s="46">
        <f t="shared" si="1145"/>
        <v>1095.55</v>
      </c>
      <c r="V206" s="46">
        <f t="shared" si="1146"/>
        <v>83.78</v>
      </c>
      <c r="W206" s="46">
        <f t="shared" si="1372"/>
        <v>1011.77</v>
      </c>
      <c r="X206" s="46">
        <f t="shared" si="1147"/>
        <v>149.48024773151477</v>
      </c>
      <c r="Y206" s="46">
        <f t="shared" si="1148"/>
        <v>862.28975226848524</v>
      </c>
      <c r="Z206" s="51">
        <f t="shared" si="1149"/>
        <v>88825.858886640388</v>
      </c>
      <c r="AA206" s="58">
        <f t="shared" si="1150"/>
        <v>908.0533333333334</v>
      </c>
      <c r="AB206" s="52">
        <f t="shared" si="1151"/>
        <v>74.72</v>
      </c>
      <c r="AC206" s="51">
        <f t="shared" si="1152"/>
        <v>833.33333333333337</v>
      </c>
      <c r="AD206" s="57">
        <f t="shared" si="1153"/>
        <v>79166.666666666177</v>
      </c>
      <c r="AE206" s="468">
        <f t="shared" si="1373"/>
        <v>-908.0533333333334</v>
      </c>
      <c r="AF206" s="46">
        <f t="shared" si="1154"/>
        <v>-1095.55</v>
      </c>
      <c r="AG206" s="47"/>
      <c r="AH206" s="46">
        <f t="shared" si="1374"/>
        <v>-1011.77</v>
      </c>
      <c r="AI206" s="48"/>
      <c r="AJ206" s="29"/>
      <c r="AK206" s="45">
        <v>145</v>
      </c>
      <c r="AL206" s="46">
        <f t="shared" si="1155"/>
        <v>1117.72</v>
      </c>
      <c r="AM206" s="46"/>
      <c r="AN206" s="46"/>
      <c r="AO206" s="46">
        <f t="shared" si="1156"/>
        <v>85.86</v>
      </c>
      <c r="AP206" s="128">
        <f t="shared" si="1157"/>
        <v>1031.8599999999999</v>
      </c>
      <c r="AQ206" s="128"/>
      <c r="AR206" s="128"/>
      <c r="AS206" s="46">
        <f t="shared" si="1158"/>
        <v>158.29546315510601</v>
      </c>
      <c r="AT206" s="46">
        <f t="shared" si="1159"/>
        <v>873.56453684489384</v>
      </c>
      <c r="AU206" s="51"/>
      <c r="AV206" s="51"/>
      <c r="AW206" s="51">
        <f t="shared" si="1160"/>
        <v>94103.713356218708</v>
      </c>
      <c r="AX206" s="58">
        <f t="shared" si="1161"/>
        <v>927.38215694565588</v>
      </c>
      <c r="AY206" s="52"/>
      <c r="AZ206" s="52"/>
      <c r="BA206" s="52">
        <f t="shared" si="1162"/>
        <v>77.06</v>
      </c>
      <c r="BB206" s="51">
        <f t="shared" si="1163"/>
        <v>850.32215694565593</v>
      </c>
      <c r="BC206" s="51"/>
      <c r="BD206" s="51"/>
      <c r="BE206" s="57">
        <f t="shared" si="1164"/>
        <v>84388.027242879863</v>
      </c>
      <c r="BF206" s="468">
        <f t="shared" si="1165"/>
        <v>-927.38215694565588</v>
      </c>
      <c r="BG206" s="46">
        <f t="shared" si="1166"/>
        <v>-1117.72</v>
      </c>
      <c r="BH206" s="46">
        <f t="shared" si="1167"/>
        <v>-1031.8599999999999</v>
      </c>
      <c r="BI206" s="48"/>
      <c r="BK206" s="45">
        <v>145</v>
      </c>
      <c r="BL206" s="46">
        <f t="shared" si="1375"/>
        <v>1092.1300000000001</v>
      </c>
      <c r="BM206" s="46">
        <f t="shared" si="1376"/>
        <v>80.36</v>
      </c>
      <c r="BN206" s="46">
        <f t="shared" si="1377"/>
        <v>1011.77</v>
      </c>
      <c r="BO206" s="46">
        <f t="shared" si="1168"/>
        <v>149.48024773151477</v>
      </c>
      <c r="BP206" s="46">
        <f t="shared" si="1169"/>
        <v>862.28975226848524</v>
      </c>
      <c r="BQ206" s="51">
        <f t="shared" si="1170"/>
        <v>88825.858886640388</v>
      </c>
      <c r="BR206" s="150">
        <f>$BQ$205</f>
        <v>89688.148638908868</v>
      </c>
      <c r="BS206" s="58">
        <f t="shared" si="1171"/>
        <v>904.99333333333334</v>
      </c>
      <c r="BT206" s="52">
        <f t="shared" si="1378"/>
        <v>71.66</v>
      </c>
      <c r="BU206" s="51">
        <f t="shared" si="1172"/>
        <v>833.33333333333337</v>
      </c>
      <c r="BV206" s="51">
        <f t="shared" si="1173"/>
        <v>79166.666666666177</v>
      </c>
      <c r="BW206" s="150">
        <f>$BV$205</f>
        <v>79999.999999999505</v>
      </c>
      <c r="BX206" s="468">
        <f t="shared" si="1379"/>
        <v>-904.99333333333334</v>
      </c>
      <c r="BY206" s="46">
        <f t="shared" si="1380"/>
        <v>-1092.1300000000001</v>
      </c>
      <c r="BZ206" s="46">
        <f t="shared" si="1174"/>
        <v>-1011.77</v>
      </c>
      <c r="CA206" s="48"/>
      <c r="CB206" s="29"/>
      <c r="CC206" s="45">
        <v>145</v>
      </c>
      <c r="CD206" s="128">
        <f t="shared" si="1175"/>
        <v>1117.6300000000001</v>
      </c>
      <c r="CE206" s="46">
        <f t="shared" si="1381"/>
        <v>82.56</v>
      </c>
      <c r="CF206" s="128">
        <f t="shared" si="1176"/>
        <v>1035.07</v>
      </c>
      <c r="CG206" s="46">
        <f t="shared" si="1382"/>
        <v>157.86492437517094</v>
      </c>
      <c r="CH206" s="46">
        <f t="shared" si="1177"/>
        <v>877.20507562482896</v>
      </c>
      <c r="CI206" s="51">
        <f t="shared" si="1178"/>
        <v>93841.749549477739</v>
      </c>
      <c r="CJ206" s="149">
        <f>$CR$205</f>
        <v>94718.954625102575</v>
      </c>
      <c r="CK206" s="153">
        <f t="shared" si="1383"/>
        <v>10000</v>
      </c>
      <c r="CL206" s="45">
        <v>145</v>
      </c>
      <c r="CM206" s="46">
        <f t="shared" si="1384"/>
        <v>1117.6300000000001</v>
      </c>
      <c r="CN206" s="128">
        <f t="shared" si="1179"/>
        <v>82.56</v>
      </c>
      <c r="CO206" s="128">
        <f t="shared" si="1180"/>
        <v>1035.07</v>
      </c>
      <c r="CP206" s="46">
        <f t="shared" si="1181"/>
        <v>157.86492437517094</v>
      </c>
      <c r="CQ206" s="46">
        <f t="shared" si="1182"/>
        <v>877.20507562482896</v>
      </c>
      <c r="CR206" s="51">
        <f t="shared" si="1183"/>
        <v>93841.749549477739</v>
      </c>
      <c r="CS206" s="150">
        <f>$CR$205</f>
        <v>94718.954625102575</v>
      </c>
      <c r="CT206" s="58">
        <f t="shared" si="1184"/>
        <v>927.86033333333398</v>
      </c>
      <c r="CU206" s="52">
        <f t="shared" si="1385"/>
        <v>74.099999999999994</v>
      </c>
      <c r="CV206" s="51">
        <f t="shared" si="1386"/>
        <v>853.76033333333396</v>
      </c>
      <c r="CW206" s="51">
        <f t="shared" si="1185"/>
        <v>84171.071666666365</v>
      </c>
      <c r="CX206" s="150">
        <f>$CW$205</f>
        <v>85024.831999999704</v>
      </c>
      <c r="CY206" s="153">
        <f t="shared" si="1387"/>
        <v>10000</v>
      </c>
      <c r="CZ206" s="479">
        <f t="shared" si="1186"/>
        <v>-927.86033333333398</v>
      </c>
      <c r="DA206" s="46">
        <f t="shared" si="1388"/>
        <v>-1117.6300000000001</v>
      </c>
      <c r="DB206" s="46">
        <f t="shared" si="1389"/>
        <v>-1035.07</v>
      </c>
      <c r="DC206" s="48"/>
      <c r="DE206" s="45">
        <v>145</v>
      </c>
      <c r="DF206" s="46">
        <f t="shared" si="1187"/>
        <v>1123.43</v>
      </c>
      <c r="DG206" s="46">
        <f>IF(AND($H$7="Oui",DE206&gt;$I$7),0,IF(DE206&gt;$B$7,0,(TRUNC($C$7*$P$39*$L$7/12,2))+(TRUNC($C$7*$Q$39*$M$7/12,2))))</f>
        <v>111.66</v>
      </c>
      <c r="DH206" s="46">
        <f t="shared" si="1188"/>
        <v>1011.77</v>
      </c>
      <c r="DI206" s="46">
        <f t="shared" si="1189"/>
        <v>149.48024773151477</v>
      </c>
      <c r="DJ206" s="46">
        <f t="shared" si="1190"/>
        <v>862.28975226848524</v>
      </c>
      <c r="DK206" s="51">
        <f t="shared" si="1191"/>
        <v>88825.858886640388</v>
      </c>
      <c r="DL206" s="58">
        <f t="shared" si="1192"/>
        <v>944.99333333333334</v>
      </c>
      <c r="DM206" s="52">
        <f>IF(AND($H$7="Oui",DE206&gt;$I$7),0,IF(DE206&gt;$B$7,0,(TRUNC($C$7*$P$39/12,2))+(TRUNC($C$7*$Q$39/12,2))))</f>
        <v>111.66</v>
      </c>
      <c r="DN206" s="51">
        <f t="shared" si="1193"/>
        <v>833.33333333333337</v>
      </c>
      <c r="DO206" s="57">
        <f t="shared" si="1194"/>
        <v>79166.666666666177</v>
      </c>
      <c r="DP206" s="468">
        <f t="shared" si="1390"/>
        <v>-944.99333333333334</v>
      </c>
      <c r="DQ206" s="46">
        <f t="shared" si="1391"/>
        <v>-1123.43</v>
      </c>
      <c r="DR206" s="47"/>
      <c r="DS206" s="46">
        <f t="shared" si="1392"/>
        <v>-1011.77</v>
      </c>
      <c r="DT206" s="48"/>
      <c r="DU206" s="29"/>
      <c r="DV206" s="45">
        <v>145</v>
      </c>
      <c r="DW206" s="46">
        <f t="shared" si="1393"/>
        <v>1061.8399999999999</v>
      </c>
      <c r="DX206" s="46">
        <f>IF(AND($H$7="Oui",DV206&gt;$I$7),0,IF(DV206&gt;$B$7,0,(TRUNC(EB205*$R$39*$L$7/12,2))+(TRUNC(EB205*$S$39*$M$7/12,2))))</f>
        <v>50.07</v>
      </c>
      <c r="DY206" s="46">
        <f t="shared" si="1394"/>
        <v>1011.77</v>
      </c>
      <c r="DZ206" s="46">
        <f t="shared" si="1195"/>
        <v>149.48024773151477</v>
      </c>
      <c r="EA206" s="46">
        <f t="shared" si="1196"/>
        <v>862.28975226848524</v>
      </c>
      <c r="EB206" s="51">
        <f t="shared" si="1197"/>
        <v>88825.858886640388</v>
      </c>
      <c r="EC206" s="58">
        <f t="shared" si="1198"/>
        <v>877.98333333333335</v>
      </c>
      <c r="ED206" s="52">
        <f>IF(AND($H$7="Oui",DV206&gt;$I$7),0,IF(DV206&gt;$B$7,0,(TRUNC(EF205*$R$39/12,2))+(TRUNC(EF205*$S$39/12,2))))</f>
        <v>44.65</v>
      </c>
      <c r="EE206" s="51">
        <f t="shared" si="1199"/>
        <v>833.33333333333337</v>
      </c>
      <c r="EF206" s="57">
        <f t="shared" si="1200"/>
        <v>79166.666666666177</v>
      </c>
      <c r="EG206" s="468">
        <f t="shared" si="1395"/>
        <v>-877.98333333333335</v>
      </c>
      <c r="EH206" s="46">
        <f t="shared" si="1396"/>
        <v>-1061.8399999999999</v>
      </c>
      <c r="EI206" s="47"/>
      <c r="EJ206" s="46">
        <f t="shared" si="1397"/>
        <v>-1011.77</v>
      </c>
      <c r="EK206" s="48"/>
      <c r="EL206" s="29"/>
      <c r="EM206" s="45">
        <v>145</v>
      </c>
      <c r="EN206" s="46">
        <f t="shared" ref="EN206:EN217" si="1486">IF(AND($H$7="Oui",EM206=$I$7),EP206+EO206,IF(EM206&gt;$B$7,0,IF($F$10="Paliers",ROUND(-PMT(($D$7+($T$39*$L$7)+($U$39*$M$7))/12,$B$7-EM205,ES205,0,0),2),IF(AND($H$7="Oui",EM206=$I$7),EP206+EO206,IF(AND($H$7="Oui",EM206&gt;$I$7),0,IF(EM206&gt;$B$7,0,$EN$60))))))</f>
        <v>1058.0868689014749</v>
      </c>
      <c r="EO206" s="46">
        <f>IF(EM206&gt;$B$7,0,(TRUNC(ES205*$T$39*$L$7/12,2))+(TRUNC(ES205*$U$39*$M$7/12,2)))</f>
        <v>51.04</v>
      </c>
      <c r="EP206" s="128">
        <f t="shared" si="1201"/>
        <v>1007.0468689014749</v>
      </c>
      <c r="EQ206" s="46">
        <f t="shared" si="1202"/>
        <v>152.38565912567762</v>
      </c>
      <c r="ER206" s="46">
        <f t="shared" si="1203"/>
        <v>854.66120977579726</v>
      </c>
      <c r="ES206" s="51">
        <f t="shared" si="1204"/>
        <v>90576.734265630759</v>
      </c>
      <c r="ET206" s="153">
        <f t="shared" si="1398"/>
        <v>10000</v>
      </c>
      <c r="EU206" s="45">
        <v>145</v>
      </c>
      <c r="EV206" s="46">
        <f t="shared" si="1205"/>
        <v>1058.0899999999999</v>
      </c>
      <c r="EW206" s="46">
        <f>IF(EU206&gt;$B$7,0,(TRUNC(FA205*$T$39*$L$7/12,2))+(TRUNC(FA205*$U$39*$M$7/12,2)))</f>
        <v>51.04</v>
      </c>
      <c r="EX206" s="128">
        <f t="shared" si="1206"/>
        <v>1007.05</v>
      </c>
      <c r="EY206" s="46">
        <f t="shared" si="1207"/>
        <v>152.38477478577826</v>
      </c>
      <c r="EZ206" s="46">
        <f t="shared" si="1208"/>
        <v>854.66522521422166</v>
      </c>
      <c r="FA206" s="51">
        <f t="shared" si="1209"/>
        <v>90576.199646252731</v>
      </c>
      <c r="FB206" s="58">
        <f t="shared" si="1210"/>
        <v>874.86920833333363</v>
      </c>
      <c r="FC206" s="52">
        <f>IF(AND($H$7="Oui",EU206&gt;$I$7),0,IF(EU206&gt;$B$7,0,(TRUNC(FE205*$T$39/12,2))+(TRUNC(FE205*$U$39/12,2))))</f>
        <v>45.67</v>
      </c>
      <c r="FD206" s="51">
        <f t="shared" si="1399"/>
        <v>829.19920833333367</v>
      </c>
      <c r="FE206" s="57">
        <f t="shared" si="1211"/>
        <v>80984.014791666501</v>
      </c>
      <c r="FF206" s="153">
        <f t="shared" si="1400"/>
        <v>10000</v>
      </c>
      <c r="FG206" s="469">
        <f t="shared" si="1212"/>
        <v>-874.86920833333363</v>
      </c>
      <c r="FH206" s="46">
        <f t="shared" si="1213"/>
        <v>-1058.0899999999999</v>
      </c>
      <c r="FI206" s="46">
        <f t="shared" si="1214"/>
        <v>-1007.05</v>
      </c>
      <c r="FJ206" s="48"/>
      <c r="FL206" s="45">
        <v>145</v>
      </c>
      <c r="FM206" s="46">
        <f t="shared" si="1401"/>
        <v>1061.8399999999999</v>
      </c>
      <c r="FN206" s="46">
        <f t="shared" ref="FN206:FN217" si="1487">IF(AND($H$7="Oui",FL206&gt;$I$7),0,IF(FL206&gt;$B$7,0,(TRUNC(FS206*$V$39*$L$7/12,2))+(TRUNC(FS206*$W$39*$M$7/12,2))))</f>
        <v>50.07</v>
      </c>
      <c r="FO206" s="46">
        <f t="shared" si="1402"/>
        <v>1011.77</v>
      </c>
      <c r="FP206" s="46">
        <f t="shared" si="1215"/>
        <v>149.48024773151477</v>
      </c>
      <c r="FQ206" s="46">
        <f t="shared" si="1216"/>
        <v>862.28975226848524</v>
      </c>
      <c r="FR206" s="51">
        <f t="shared" si="1217"/>
        <v>88825.858886640388</v>
      </c>
      <c r="FS206" s="150">
        <f>$BQ$205</f>
        <v>89688.148638908868</v>
      </c>
      <c r="FT206" s="58">
        <f t="shared" si="1218"/>
        <v>877.98333333333335</v>
      </c>
      <c r="FU206" s="241">
        <f t="shared" ref="FU206:FU217" si="1488">IF(AND($H$7="Oui",FL206&gt;$I$7),0,IF(FL206&gt;$B$7,0,(TRUNC(FX206*$V$39/12,2))+(TRUNC(FX206*$W$39/12,2))))</f>
        <v>44.65</v>
      </c>
      <c r="FV206" s="51">
        <f t="shared" si="1219"/>
        <v>833.33333333333337</v>
      </c>
      <c r="FW206" s="51">
        <f t="shared" si="1220"/>
        <v>79166.666666666177</v>
      </c>
      <c r="FX206" s="150">
        <f>$BV$205</f>
        <v>79999.999999999505</v>
      </c>
      <c r="FY206" s="468">
        <f t="shared" si="1403"/>
        <v>-877.98333333333335</v>
      </c>
      <c r="FZ206" s="46">
        <f t="shared" si="1404"/>
        <v>-1061.8399999999999</v>
      </c>
      <c r="GA206" s="46">
        <f t="shared" si="1221"/>
        <v>-1011.77</v>
      </c>
      <c r="GB206" s="48"/>
      <c r="GD206" s="45">
        <v>145</v>
      </c>
      <c r="GE206" s="46">
        <f t="shared" ref="GE206:GE217" si="1489">IF(AND($H$7="Oui",GD206=$I$7),GG206+GF206,IF(GD206&gt;$B$7,0,IF($F$10="Paliers",ROUND(-PMT(($D$7+($X$39*$L$7)+($Y$39*$M$7))/12,$B$7-GD205,GJ205,0,0),2),IF(AND($H$7="Oui",GD206=$I$7),GG206+GF206,IF(AND($H$7="Oui",GD206&gt;$I$7),0,IF(GD206&gt;$B$7,0,$GE$60))))))</f>
        <v>1060.0875939185617</v>
      </c>
      <c r="GF206" s="128">
        <f>IF(AND($H$7="Oui",GD206&gt;$I$7),0,IF(GD206&gt;$B$7,0,(TRUNC(GK206*$X$39*$L$7/12,2))+(TRUNC(GK206*$Y$39*$M$7/12,2))))</f>
        <v>51</v>
      </c>
      <c r="GG206" s="128">
        <f t="shared" si="1042"/>
        <v>1009.0875939185617</v>
      </c>
      <c r="GH206" s="46">
        <f t="shared" si="1222"/>
        <v>152.28999091813932</v>
      </c>
      <c r="GI206" s="46">
        <f t="shared" si="1223"/>
        <v>856.79760300042233</v>
      </c>
      <c r="GJ206" s="51">
        <f t="shared" si="1224"/>
        <v>90517.196947883174</v>
      </c>
      <c r="GK206" s="149">
        <f>$GJ$205</f>
        <v>91373.994550883595</v>
      </c>
      <c r="GL206" s="153">
        <f t="shared" si="1405"/>
        <v>10000</v>
      </c>
      <c r="GM206" s="45">
        <v>145</v>
      </c>
      <c r="GN206" s="46">
        <f t="shared" si="1225"/>
        <v>1060.0899999999999</v>
      </c>
      <c r="GO206" s="46">
        <f t="shared" ref="GO206:GO217" si="1490">IF(GM206&gt;$B$7,0,(TRUNC(GT206*$X$39*$L$7/12,2))+(TRUNC(GT206*$Y$39*$M$7/12,2)))</f>
        <v>51</v>
      </c>
      <c r="GP206" s="128">
        <f t="shared" si="1406"/>
        <v>1009.09</v>
      </c>
      <c r="GQ206" s="46">
        <f t="shared" si="1226"/>
        <v>152.28933888159943</v>
      </c>
      <c r="GR206" s="46">
        <f t="shared" si="1227"/>
        <v>856.80066111840063</v>
      </c>
      <c r="GS206" s="51">
        <f t="shared" si="1228"/>
        <v>90516.802667841257</v>
      </c>
      <c r="GT206" s="150">
        <f>$GS$205</f>
        <v>91373.603328959653</v>
      </c>
      <c r="GU206" s="58">
        <f t="shared" si="1229"/>
        <v>876.92633333333197</v>
      </c>
      <c r="GV206" s="52">
        <f t="shared" ref="GV206:GV217" si="1491">IF(AND($H$7="Oui",GM206&gt;$I$7),0,IF(GM206&gt;$B$7,0,(TRUNC(GY206*$X$39/12,2))+(TRUNC(GY206*$Y$39/12,2))))</f>
        <v>45.650000000000006</v>
      </c>
      <c r="GW206" s="51">
        <f t="shared" si="1407"/>
        <v>831.27633333333199</v>
      </c>
      <c r="GX206" s="57">
        <f t="shared" si="1230"/>
        <v>80948.491666666829</v>
      </c>
      <c r="GY206" s="150">
        <f>$GX$205</f>
        <v>81779.768000000156</v>
      </c>
      <c r="GZ206" s="153">
        <f t="shared" si="1408"/>
        <v>10000</v>
      </c>
      <c r="HA206" s="469">
        <f t="shared" si="1231"/>
        <v>-876.92633333333197</v>
      </c>
      <c r="HB206" s="46">
        <f t="shared" si="1232"/>
        <v>-1060.0899999999999</v>
      </c>
      <c r="HC206" s="46">
        <f t="shared" si="1233"/>
        <v>-1009.09</v>
      </c>
      <c r="HD206" s="48"/>
      <c r="HF206" s="45">
        <v>145</v>
      </c>
      <c r="HG206" s="46">
        <f t="shared" si="1234"/>
        <v>1123.8775326810628</v>
      </c>
      <c r="HH206" s="46">
        <f t="shared" si="1235"/>
        <v>0</v>
      </c>
      <c r="HI206" s="46">
        <f t="shared" si="1236"/>
        <v>1123.8775326810628</v>
      </c>
      <c r="HJ206" s="46">
        <f t="shared" si="1237"/>
        <v>166.04471282440161</v>
      </c>
      <c r="HK206" s="46">
        <f t="shared" si="1238"/>
        <v>957.83281985666122</v>
      </c>
      <c r="HL206" s="51">
        <f t="shared" si="1239"/>
        <v>98668.994874784301</v>
      </c>
      <c r="HM206" s="153">
        <f t="shared" si="1409"/>
        <v>10000</v>
      </c>
      <c r="HN206" s="58">
        <f t="shared" si="1240"/>
        <v>933.33333333333724</v>
      </c>
      <c r="HO206" s="52">
        <f t="shared" si="1241"/>
        <v>0</v>
      </c>
      <c r="HP206" s="51">
        <f t="shared" si="1242"/>
        <v>933.33333333333724</v>
      </c>
      <c r="HQ206" s="57">
        <f t="shared" si="1243"/>
        <v>88666.66666666526</v>
      </c>
      <c r="HR206" s="153">
        <f t="shared" si="1410"/>
        <v>10000</v>
      </c>
      <c r="HS206" s="468">
        <f t="shared" si="1244"/>
        <v>-933.33333333333724</v>
      </c>
      <c r="HT206" s="46">
        <f t="shared" si="1245"/>
        <v>-1123.8775326810628</v>
      </c>
      <c r="HU206" s="46">
        <f t="shared" si="1246"/>
        <v>-1123.8775326810628</v>
      </c>
      <c r="HV206" s="48"/>
      <c r="HW206" s="29"/>
      <c r="HX206" s="45">
        <v>145</v>
      </c>
      <c r="HY206" s="128">
        <f t="shared" si="1247"/>
        <v>1124.3399999999999</v>
      </c>
      <c r="HZ206" s="46">
        <f t="shared" si="1248"/>
        <v>0</v>
      </c>
      <c r="IA206" s="46">
        <f t="shared" si="1249"/>
        <v>1124.3399999999999</v>
      </c>
      <c r="IB206" s="46">
        <f t="shared" si="1250"/>
        <v>166.11957834885519</v>
      </c>
      <c r="IC206" s="46">
        <f t="shared" si="1251"/>
        <v>958.22042165114476</v>
      </c>
      <c r="ID206" s="51">
        <f t="shared" si="1252"/>
        <v>98713.526587661952</v>
      </c>
      <c r="IE206" s="153">
        <f t="shared" si="1411"/>
        <v>10000</v>
      </c>
      <c r="IF206" s="58">
        <f t="shared" si="1253"/>
        <v>930.14625019664186</v>
      </c>
      <c r="IG206" s="52">
        <f t="shared" si="1254"/>
        <v>0</v>
      </c>
      <c r="IH206" s="51">
        <f t="shared" si="1255"/>
        <v>930.14625019664186</v>
      </c>
      <c r="II206" s="57">
        <f t="shared" si="1412"/>
        <v>88363.893721486849</v>
      </c>
      <c r="IJ206" s="153">
        <f t="shared" si="1413"/>
        <v>10000</v>
      </c>
      <c r="IK206" s="468">
        <f t="shared" si="1256"/>
        <v>-930.14625019664186</v>
      </c>
      <c r="IL206" s="46">
        <f t="shared" si="1257"/>
        <v>-1124.3399999999999</v>
      </c>
      <c r="IM206" s="46">
        <f t="shared" si="1258"/>
        <v>-1124.3399999999999</v>
      </c>
      <c r="IN206" s="48"/>
      <c r="IO206" s="53">
        <f t="shared" si="1259"/>
        <v>0</v>
      </c>
      <c r="IQ206" s="45">
        <v>145</v>
      </c>
      <c r="IR206" s="128">
        <f t="shared" si="1260"/>
        <v>1126.4568749999989</v>
      </c>
      <c r="IS206" s="128">
        <f t="shared" si="1261"/>
        <v>0</v>
      </c>
      <c r="IT206" s="128">
        <f t="shared" si="1262"/>
        <v>1126.4568749999989</v>
      </c>
      <c r="IU206" s="46">
        <f t="shared" si="1485"/>
        <v>166.43</v>
      </c>
      <c r="IV206" s="46">
        <f t="shared" si="1263"/>
        <v>960.02687499999888</v>
      </c>
      <c r="IW206" s="51">
        <f t="shared" si="1264"/>
        <v>98895.453125000218</v>
      </c>
      <c r="IX206" s="199">
        <f t="shared" si="1414"/>
        <v>10000</v>
      </c>
      <c r="IY206" s="128">
        <f t="shared" si="1265"/>
        <v>0</v>
      </c>
      <c r="IZ206" s="408">
        <f t="shared" si="1266"/>
        <v>0</v>
      </c>
      <c r="JA206" s="58">
        <f t="shared" si="1267"/>
        <v>931.95916666666494</v>
      </c>
      <c r="JB206" s="52">
        <f t="shared" si="1268"/>
        <v>0</v>
      </c>
      <c r="JC206" s="51">
        <f t="shared" si="1269"/>
        <v>931.95916666666494</v>
      </c>
      <c r="JD206" s="57">
        <f t="shared" si="1270"/>
        <v>88536.120833333407</v>
      </c>
      <c r="JE206" s="280">
        <f t="shared" si="1271"/>
        <v>10000</v>
      </c>
      <c r="JF206" s="280">
        <f t="shared" si="1272"/>
        <v>0</v>
      </c>
      <c r="JG206" s="468">
        <f t="shared" si="1273"/>
        <v>-931.95916666666494</v>
      </c>
      <c r="JH206" s="46">
        <f t="shared" si="1274"/>
        <v>-1126.4568749999989</v>
      </c>
      <c r="JI206" s="46">
        <f t="shared" si="1275"/>
        <v>-1126.4568749999989</v>
      </c>
      <c r="JJ206" s="48"/>
      <c r="JL206" s="45">
        <v>145</v>
      </c>
      <c r="JM206" s="46">
        <f t="shared" si="1276"/>
        <v>1124.4930833333331</v>
      </c>
      <c r="JN206" s="46">
        <f t="shared" si="1277"/>
        <v>0</v>
      </c>
      <c r="JO206" s="128">
        <f t="shared" si="1278"/>
        <v>1124.4930833333331</v>
      </c>
      <c r="JP206" s="46">
        <f t="shared" si="1415"/>
        <v>166.14</v>
      </c>
      <c r="JQ206" s="46">
        <f t="shared" si="1279"/>
        <v>958.35308333333307</v>
      </c>
      <c r="JR206" s="51">
        <f t="shared" si="1280"/>
        <v>98723.032916666663</v>
      </c>
      <c r="JS206" s="149">
        <f>$BQ$205</f>
        <v>89688.148638908868</v>
      </c>
      <c r="JT206" s="199">
        <f t="shared" si="1416"/>
        <v>10000</v>
      </c>
      <c r="JU206" s="128">
        <f t="shared" si="1281"/>
        <v>0</v>
      </c>
      <c r="JV206" s="408">
        <f t="shared" si="1282"/>
        <v>0</v>
      </c>
      <c r="JW206" s="58">
        <f t="shared" si="1283"/>
        <v>930.37233333333074</v>
      </c>
      <c r="JX206" s="52">
        <f t="shared" si="1284"/>
        <v>0</v>
      </c>
      <c r="JY206" s="51">
        <f t="shared" si="1285"/>
        <v>930.37233333333074</v>
      </c>
      <c r="JZ206" s="51">
        <f t="shared" si="1286"/>
        <v>88385.371666667081</v>
      </c>
      <c r="KA206" s="149">
        <f>$BV$205</f>
        <v>79999.999999999505</v>
      </c>
      <c r="KB206" s="128">
        <f t="shared" si="1417"/>
        <v>10000</v>
      </c>
      <c r="KC206" s="204">
        <f t="shared" si="1287"/>
        <v>0</v>
      </c>
      <c r="KD206" s="468">
        <f t="shared" si="1418"/>
        <v>-930.37233333333074</v>
      </c>
      <c r="KE206" s="46">
        <f t="shared" si="1288"/>
        <v>-1124.4930833333331</v>
      </c>
      <c r="KF206" s="46">
        <f t="shared" si="1289"/>
        <v>-1124.4930833333331</v>
      </c>
      <c r="KG206" s="48"/>
      <c r="KI206" s="45">
        <v>145</v>
      </c>
      <c r="KJ206" s="46">
        <f t="shared" si="1290"/>
        <v>1124.4890404061762</v>
      </c>
      <c r="KK206" s="46">
        <f t="shared" si="1291"/>
        <v>0</v>
      </c>
      <c r="KL206" s="128">
        <f t="shared" si="1292"/>
        <v>1124.4890404061762</v>
      </c>
      <c r="KM206" s="46">
        <f t="shared" si="1293"/>
        <v>166.13505863313506</v>
      </c>
      <c r="KN206" s="46">
        <f t="shared" si="1294"/>
        <v>958.35398177304114</v>
      </c>
      <c r="KO206" s="51">
        <f t="shared" si="1295"/>
        <v>98722.68119810801</v>
      </c>
      <c r="KP206" s="149">
        <f>$CR$205</f>
        <v>94718.954625102575</v>
      </c>
      <c r="KQ206" s="199">
        <f t="shared" si="1419"/>
        <v>10000</v>
      </c>
      <c r="KR206" s="128">
        <f t="shared" si="1296"/>
        <v>0</v>
      </c>
      <c r="KS206" s="408">
        <f t="shared" si="1297"/>
        <v>0</v>
      </c>
      <c r="KT206" s="45">
        <v>145</v>
      </c>
      <c r="KU206" s="46">
        <f t="shared" si="1420"/>
        <v>1124.49</v>
      </c>
      <c r="KV206" s="46">
        <f t="shared" si="1298"/>
        <v>0</v>
      </c>
      <c r="KW206" s="128">
        <f t="shared" si="1299"/>
        <v>1124.49</v>
      </c>
      <c r="KX206" s="46">
        <f t="shared" si="1300"/>
        <v>166.13479858780661</v>
      </c>
      <c r="KY206" s="46">
        <f t="shared" si="1301"/>
        <v>958.35520141219342</v>
      </c>
      <c r="KZ206" s="51">
        <f t="shared" si="1302"/>
        <v>98722.523951271767</v>
      </c>
      <c r="LA206" s="150">
        <f>$CR$205</f>
        <v>94718.954625102575</v>
      </c>
      <c r="LB206" s="58">
        <f t="shared" si="995"/>
        <v>930.59633333333579</v>
      </c>
      <c r="LC206" s="52">
        <f t="shared" si="1303"/>
        <v>0</v>
      </c>
      <c r="LD206" s="51">
        <f t="shared" si="1304"/>
        <v>930.59633333333579</v>
      </c>
      <c r="LE206" s="51">
        <f t="shared" si="1305"/>
        <v>88406.651666666527</v>
      </c>
      <c r="LF206" s="149">
        <f>$CW$205</f>
        <v>85024.831999999704</v>
      </c>
      <c r="LG206" s="128">
        <f t="shared" si="1306"/>
        <v>10000</v>
      </c>
      <c r="LH206" s="204">
        <f t="shared" si="1307"/>
        <v>0</v>
      </c>
      <c r="LI206" s="479">
        <f t="shared" si="1308"/>
        <v>-930.59633333333579</v>
      </c>
      <c r="LJ206" s="46">
        <f t="shared" si="1421"/>
        <v>-1124.49</v>
      </c>
      <c r="LK206" s="46">
        <f t="shared" si="1422"/>
        <v>-1124.49</v>
      </c>
      <c r="LL206" s="48"/>
      <c r="LN206" s="45">
        <v>145</v>
      </c>
      <c r="LO206" s="46">
        <f t="shared" si="1309"/>
        <v>1123.1238136873469</v>
      </c>
      <c r="LP206" s="46">
        <f t="shared" ref="LP206:LP217" si="1492">IF(LN206&gt;$BD$10,0,IF(AND($H$7="Oui",LN206&gt;$I$7),0,IF(LN206&gt;$B$7,0,(TRUNC($C$7*$AL$39*$L$7/12,2))+(TRUNC($C$7*$AN$39*$M$7/12,2)))))</f>
        <v>0</v>
      </c>
      <c r="LQ206" s="46">
        <f t="shared" si="1310"/>
        <v>1123.1238136873469</v>
      </c>
      <c r="LR206" s="46">
        <f t="shared" si="1311"/>
        <v>165.93335633739738</v>
      </c>
      <c r="LS206" s="46">
        <f t="shared" si="1312"/>
        <v>957.1904573499495</v>
      </c>
      <c r="LT206" s="51">
        <f t="shared" si="1313"/>
        <v>98602.823345088487</v>
      </c>
      <c r="LU206" s="199">
        <f t="shared" si="1423"/>
        <v>10000</v>
      </c>
      <c r="LV206" s="58">
        <f t="shared" si="1314"/>
        <v>933.33033333333128</v>
      </c>
      <c r="LW206" s="52">
        <f t="shared" ref="LW206:LW217" si="1493">IF(LN206&gt;$BD$10,0,IF(AND($H$7="Oui",LN206&gt;$I$7),0,IF(LN206&gt;$B$7,0,(TRUNC($C$7*$AL$39/12,2))+(TRUNC($C$7*$AN$39/12,2)))))</f>
        <v>0</v>
      </c>
      <c r="LX206" s="51">
        <f t="shared" si="1315"/>
        <v>933.33033333333128</v>
      </c>
      <c r="LY206" s="51">
        <f t="shared" si="1316"/>
        <v>88666.381666666304</v>
      </c>
      <c r="LZ206" s="46">
        <f t="shared" si="1424"/>
        <v>0</v>
      </c>
      <c r="MA206" s="199">
        <f t="shared" si="1425"/>
        <v>10000</v>
      </c>
      <c r="MB206" s="468">
        <f t="shared" si="1317"/>
        <v>-933.33033333333128</v>
      </c>
      <c r="MC206" s="46">
        <f t="shared" si="1318"/>
        <v>-1123.1238136873469</v>
      </c>
      <c r="MD206" s="46">
        <f t="shared" si="1319"/>
        <v>-1123.1238136873469</v>
      </c>
      <c r="ME206" s="48"/>
      <c r="MG206" s="45">
        <v>145</v>
      </c>
      <c r="MH206" s="46">
        <f t="shared" si="1320"/>
        <v>1076.608661999408</v>
      </c>
      <c r="MI206" s="46">
        <f t="shared" ref="MI206:MI217" si="1494">IF(MG206&gt;$BD$10,0,IF(AND($H$7="Oui",MG206&gt;$I$7),0,IF(MG206&gt;$B$7,0,(TRUNC(MM205*$AP$39*$L$7/12,2))+(TRUNC(MM205*$AR$39*$M$7/12,2)))))</f>
        <v>0</v>
      </c>
      <c r="MJ206" s="46">
        <f t="shared" si="1321"/>
        <v>1076.608661999408</v>
      </c>
      <c r="MK206" s="46">
        <f t="shared" si="1322"/>
        <v>159.06108175283347</v>
      </c>
      <c r="ML206" s="46">
        <f t="shared" si="1323"/>
        <v>917.54758024657451</v>
      </c>
      <c r="MM206" s="51">
        <f t="shared" si="1324"/>
        <v>94519.101471453498</v>
      </c>
      <c r="MN206" s="199">
        <f t="shared" si="1426"/>
        <v>10000</v>
      </c>
      <c r="MO206" s="58">
        <f t="shared" si="1325"/>
        <v>889.32945707741396</v>
      </c>
      <c r="MP206" s="52">
        <f t="shared" ref="MP206:MP217" si="1495">IF(MG206&gt;$BD$10,0,IF(AND($H$7="Oui",MG206&gt;$I$7),0,IF(MG206&gt;$B$7,0,(TRUNC(MR205*$AP$39/12,2))+(TRUNC(MR205*$AR$39/12,2)))))</f>
        <v>0</v>
      </c>
      <c r="MQ206" s="51">
        <f t="shared" si="1326"/>
        <v>889.32945707741396</v>
      </c>
      <c r="MR206" s="57">
        <f t="shared" si="1327"/>
        <v>84486.298723774831</v>
      </c>
      <c r="MS206" s="199">
        <f t="shared" si="1427"/>
        <v>10000</v>
      </c>
      <c r="MT206" s="468">
        <f t="shared" si="1428"/>
        <v>-889.32945707741396</v>
      </c>
      <c r="MU206" s="46">
        <f t="shared" si="1328"/>
        <v>-1076.608661999408</v>
      </c>
      <c r="MV206" s="46">
        <f t="shared" si="1329"/>
        <v>-1076.608661999408</v>
      </c>
      <c r="MW206" s="48"/>
      <c r="MY206" s="45">
        <v>145</v>
      </c>
      <c r="MZ206" s="46">
        <f t="shared" si="1330"/>
        <v>1076.608661999408</v>
      </c>
      <c r="NA206" s="46">
        <f t="shared" ref="NA206:NA217" si="1496">IF(MY206&gt;$BD$10,0,IF(MY206&gt;$B$7,0,(TRUNC(NE205*$AT$39*$L$7/12,2))+(TRUNC(NE205*$AV$39*$M$7/12,2))))</f>
        <v>0</v>
      </c>
      <c r="NB206" s="128">
        <f t="shared" si="1331"/>
        <v>1076.608661999408</v>
      </c>
      <c r="NC206" s="46">
        <f t="shared" si="1332"/>
        <v>159.06108175283347</v>
      </c>
      <c r="ND206" s="46">
        <f t="shared" si="1333"/>
        <v>917.54758024657451</v>
      </c>
      <c r="NE206" s="51">
        <f t="shared" si="1334"/>
        <v>94519.101471453498</v>
      </c>
      <c r="NF206" s="153">
        <f t="shared" si="1429"/>
        <v>10000</v>
      </c>
      <c r="NG206" s="45">
        <v>145</v>
      </c>
      <c r="NH206" s="46">
        <f t="shared" si="1335"/>
        <v>1076.6099999999999</v>
      </c>
      <c r="NI206" s="46">
        <f t="shared" ref="NI206:NI217" si="1497">IF(NG206&gt;$BD$10,0,IF(NG206&gt;$B$7,0,(TRUNC(NM205*$AT$39*$L$7/12,2))+(TRUNC(NM205*$AV$39*$M$7/12,2))))</f>
        <v>0</v>
      </c>
      <c r="NJ206" s="128">
        <f t="shared" si="1430"/>
        <v>1076.6099999999999</v>
      </c>
      <c r="NK206" s="46">
        <f t="shared" si="1431"/>
        <v>159.06070030866294</v>
      </c>
      <c r="NL206" s="46">
        <f t="shared" si="1336"/>
        <v>917.54929969133696</v>
      </c>
      <c r="NM206" s="51">
        <f t="shared" si="1337"/>
        <v>94518.870885506432</v>
      </c>
      <c r="NN206" s="58">
        <f t="shared" si="1338"/>
        <v>888.78037499999857</v>
      </c>
      <c r="NO206" s="52">
        <f t="shared" ref="NO206:NO217" si="1498">IF(NG206&gt;$BD$10,0,IF(AND($H$7="Oui",NG206&gt;$I$7),0,IF(NG206&gt;$B$7,0,(TRUNC(NQ205*$AT$39/12,2))+(TRUNC(NQ205*$AV$39/12,2)))))</f>
        <v>0</v>
      </c>
      <c r="NP206" s="51">
        <f t="shared" si="1339"/>
        <v>888.78037499999857</v>
      </c>
      <c r="NQ206" s="57">
        <f t="shared" si="1340"/>
        <v>84568.485625000118</v>
      </c>
      <c r="NR206" s="153">
        <f t="shared" si="1432"/>
        <v>10000</v>
      </c>
      <c r="NS206" s="469">
        <f t="shared" si="1341"/>
        <v>-888.78037499999857</v>
      </c>
      <c r="NT206" s="46">
        <f t="shared" si="1342"/>
        <v>-1076.6099999999999</v>
      </c>
      <c r="NU206" s="46">
        <f t="shared" si="1343"/>
        <v>-1076.6099999999999</v>
      </c>
      <c r="NV206" s="48"/>
      <c r="NX206" s="45">
        <v>145</v>
      </c>
      <c r="NY206" s="46">
        <f t="shared" si="1344"/>
        <v>1076.6456011701148</v>
      </c>
      <c r="NZ206" s="46">
        <f t="shared" ref="NZ206:NZ217" si="1499">IF(NX206&gt;$BD$10,0,IF(AND($H$7="Oui",NX206&gt;$I$7),0,IF(NX206&gt;$B$7,0,(TRUNC(OE206*$AX$39*$L$7/12,2))+(TRUNC(OE206*$AZ$39*$M$7/12,2)))))</f>
        <v>0</v>
      </c>
      <c r="OA206" s="46">
        <f t="shared" si="1345"/>
        <v>1076.6456011701148</v>
      </c>
      <c r="OB206" s="46">
        <f t="shared" si="1346"/>
        <v>159.06653924603307</v>
      </c>
      <c r="OC206" s="46">
        <f t="shared" si="1347"/>
        <v>917.57906192408177</v>
      </c>
      <c r="OD206" s="51">
        <f t="shared" si="1348"/>
        <v>94522.34448569575</v>
      </c>
      <c r="OE206" s="150">
        <f>$BQ$205</f>
        <v>89688.148638908868</v>
      </c>
      <c r="OF206" s="153">
        <f t="shared" si="1433"/>
        <v>10000</v>
      </c>
      <c r="OG206" s="58">
        <f t="shared" si="1349"/>
        <v>889.48383333333379</v>
      </c>
      <c r="OH206" s="241">
        <f>IF(AND($H$7="Oui",NX206&gt;$I$7),0,IF(NX206&gt;$B$7,0,(TRUNC(OK206*$AX$39/12,2))+(TRUNC(OK206*$AZ$39/12,2))))</f>
        <v>0</v>
      </c>
      <c r="OI206" s="51">
        <f t="shared" si="1350"/>
        <v>889.48383333333379</v>
      </c>
      <c r="OJ206" s="51">
        <f t="shared" si="1351"/>
        <v>84500.964166666643</v>
      </c>
      <c r="OK206" s="150">
        <f>$BV$205</f>
        <v>79999.999999999505</v>
      </c>
      <c r="OL206" s="153">
        <f t="shared" si="1434"/>
        <v>10000</v>
      </c>
      <c r="OM206" s="468">
        <f t="shared" si="1435"/>
        <v>-889.48383333333379</v>
      </c>
      <c r="ON206" s="46">
        <f t="shared" si="1436"/>
        <v>-1076.6456011701148</v>
      </c>
      <c r="OO206" s="46">
        <f t="shared" si="1352"/>
        <v>-1076.6456011701148</v>
      </c>
      <c r="OP206" s="48"/>
      <c r="OR206" s="45">
        <v>145</v>
      </c>
      <c r="OS206" s="46">
        <f t="shared" si="1353"/>
        <v>1076.765700416463</v>
      </c>
      <c r="OT206" s="128">
        <f t="shared" ref="OT206:OT217" si="1500">IF(OR206&gt;$BD$10,0,IF(OR206&gt;$B$7,0,(TRUNC(OY206*$BB$39*$L$7/12,2))+(TRUNC(OY206*$BD$39*$M$7/12,2))))</f>
        <v>0</v>
      </c>
      <c r="OU206" s="128">
        <f t="shared" si="1354"/>
        <v>1076.765700416463</v>
      </c>
      <c r="OV206" s="46">
        <f t="shared" si="1355"/>
        <v>159.08428303420484</v>
      </c>
      <c r="OW206" s="46">
        <f t="shared" si="1356"/>
        <v>917.68141738225813</v>
      </c>
      <c r="OX206" s="51">
        <f t="shared" si="1357"/>
        <v>94532.888403140634</v>
      </c>
      <c r="OY206" s="149">
        <f>$GJ$205</f>
        <v>91373.994550883595</v>
      </c>
      <c r="OZ206" s="153">
        <f t="shared" si="1437"/>
        <v>10000</v>
      </c>
      <c r="PA206" s="45">
        <v>145</v>
      </c>
      <c r="PB206" s="46">
        <f t="shared" si="1358"/>
        <v>1076.765700416463</v>
      </c>
      <c r="PC206" s="46">
        <f>IF(PA206&gt;$B$7,0,(TRUNC(PH206*$BB$39*$L$7/12,2))+(TRUNC(PH206*$BD$39*$M$7/12,2)))</f>
        <v>0</v>
      </c>
      <c r="PD206" s="128">
        <f t="shared" si="1359"/>
        <v>1076.765700416463</v>
      </c>
      <c r="PE206" s="46">
        <f t="shared" si="1360"/>
        <v>159.08428303420484</v>
      </c>
      <c r="PF206" s="46">
        <f t="shared" si="1361"/>
        <v>917.68141738225813</v>
      </c>
      <c r="PG206" s="51">
        <f t="shared" si="1362"/>
        <v>94532.888403140634</v>
      </c>
      <c r="PH206" s="150">
        <f>$GS$205</f>
        <v>91373.603328959653</v>
      </c>
      <c r="PI206" s="688">
        <f t="shared" si="1363"/>
        <v>889.6533333333341</v>
      </c>
      <c r="PJ206" s="52">
        <f>IF(AND($H$7="Oui",PA206&gt;$I$7),0,IF(PA206&gt;$B$7,0,(TRUNC(PM206*$BB$39/12,2))+(TRUNC(PM206*$BD$39/12,2))))</f>
        <v>0</v>
      </c>
      <c r="PK206" s="51">
        <f t="shared" si="1364"/>
        <v>889.6533333333341</v>
      </c>
      <c r="PL206" s="57">
        <f t="shared" si="1365"/>
        <v>84517.066666666913</v>
      </c>
      <c r="PM206" s="150">
        <f>$GX$205</f>
        <v>81779.768000000156</v>
      </c>
      <c r="PN206" s="153">
        <f t="shared" si="1438"/>
        <v>10000</v>
      </c>
      <c r="PO206" s="469">
        <f t="shared" si="1366"/>
        <v>-889.6533333333341</v>
      </c>
      <c r="PP206" s="46">
        <f t="shared" si="1367"/>
        <v>-1076.765700416463</v>
      </c>
      <c r="PQ206" s="46">
        <f t="shared" si="1368"/>
        <v>-1076.765700416463</v>
      </c>
      <c r="PR206" s="48"/>
    </row>
    <row r="207" spans="2:434" hidden="1" x14ac:dyDescent="0.3">
      <c r="B207" s="45">
        <v>146</v>
      </c>
      <c r="C207" s="46">
        <f t="shared" si="1104"/>
        <v>1111.77</v>
      </c>
      <c r="D207" s="46">
        <f t="shared" si="1136"/>
        <v>100</v>
      </c>
      <c r="E207" s="46">
        <f t="shared" si="1137"/>
        <v>1011.77</v>
      </c>
      <c r="F207" s="46">
        <f t="shared" si="1138"/>
        <v>148.04309814440066</v>
      </c>
      <c r="G207" s="46">
        <f t="shared" si="1139"/>
        <v>863.72690185559929</v>
      </c>
      <c r="H207" s="51">
        <f t="shared" si="1140"/>
        <v>87962.131984784792</v>
      </c>
      <c r="I207" s="58">
        <f t="shared" si="1141"/>
        <v>933.33333333333337</v>
      </c>
      <c r="J207" s="52">
        <f t="shared" si="1142"/>
        <v>100</v>
      </c>
      <c r="K207" s="51">
        <f t="shared" si="1143"/>
        <v>833.33333333333337</v>
      </c>
      <c r="L207" s="57">
        <f t="shared" si="1144"/>
        <v>78333.333333332848</v>
      </c>
      <c r="M207" s="468">
        <f t="shared" si="1369"/>
        <v>-933.33333333333337</v>
      </c>
      <c r="N207" s="46">
        <f t="shared" si="1370"/>
        <v>-1111.77</v>
      </c>
      <c r="O207" s="47"/>
      <c r="P207" s="46">
        <f t="shared" si="1371"/>
        <v>-1011.77</v>
      </c>
      <c r="Q207" s="48"/>
      <c r="R207" s="29"/>
      <c r="S207" s="29"/>
      <c r="T207" s="45">
        <v>146</v>
      </c>
      <c r="U207" s="46">
        <f t="shared" si="1145"/>
        <v>1094.73</v>
      </c>
      <c r="V207" s="46">
        <f t="shared" si="1146"/>
        <v>82.96</v>
      </c>
      <c r="W207" s="46">
        <f t="shared" si="1372"/>
        <v>1011.77</v>
      </c>
      <c r="X207" s="46">
        <f t="shared" si="1147"/>
        <v>148.04309814440066</v>
      </c>
      <c r="Y207" s="46">
        <f t="shared" si="1148"/>
        <v>863.72690185559929</v>
      </c>
      <c r="Z207" s="51">
        <f t="shared" si="1149"/>
        <v>87962.131984784792</v>
      </c>
      <c r="AA207" s="58">
        <f t="shared" si="1150"/>
        <v>907.27333333333331</v>
      </c>
      <c r="AB207" s="52">
        <f t="shared" si="1151"/>
        <v>73.94</v>
      </c>
      <c r="AC207" s="51">
        <f t="shared" si="1152"/>
        <v>833.33333333333337</v>
      </c>
      <c r="AD207" s="57">
        <f t="shared" si="1153"/>
        <v>78333.333333332848</v>
      </c>
      <c r="AE207" s="468">
        <f t="shared" si="1373"/>
        <v>-907.27333333333331</v>
      </c>
      <c r="AF207" s="46">
        <f t="shared" si="1154"/>
        <v>-1094.73</v>
      </c>
      <c r="AG207" s="47"/>
      <c r="AH207" s="46">
        <f t="shared" si="1374"/>
        <v>-1011.77</v>
      </c>
      <c r="AI207" s="48"/>
      <c r="AJ207" s="29"/>
      <c r="AK207" s="45">
        <v>146</v>
      </c>
      <c r="AL207" s="46">
        <f t="shared" si="1155"/>
        <v>1117.72</v>
      </c>
      <c r="AM207" s="46"/>
      <c r="AN207" s="46"/>
      <c r="AO207" s="46">
        <f t="shared" si="1156"/>
        <v>85.08</v>
      </c>
      <c r="AP207" s="128">
        <f t="shared" si="1157"/>
        <v>1032.6400000000001</v>
      </c>
      <c r="AQ207" s="128"/>
      <c r="AR207" s="128"/>
      <c r="AS207" s="46">
        <f t="shared" si="1158"/>
        <v>156.83952226036453</v>
      </c>
      <c r="AT207" s="46">
        <f t="shared" si="1159"/>
        <v>875.80047773963554</v>
      </c>
      <c r="AU207" s="51"/>
      <c r="AV207" s="51"/>
      <c r="AW207" s="51">
        <f t="shared" si="1160"/>
        <v>93227.912878479066</v>
      </c>
      <c r="AX207" s="58">
        <f t="shared" si="1161"/>
        <v>927.38215694565588</v>
      </c>
      <c r="AY207" s="52"/>
      <c r="AZ207" s="52"/>
      <c r="BA207" s="52">
        <f t="shared" si="1162"/>
        <v>76.3</v>
      </c>
      <c r="BB207" s="51">
        <f t="shared" si="1163"/>
        <v>851.08215694565592</v>
      </c>
      <c r="BC207" s="51"/>
      <c r="BD207" s="51"/>
      <c r="BE207" s="57">
        <f t="shared" si="1164"/>
        <v>83536.945085934203</v>
      </c>
      <c r="BF207" s="468">
        <f t="shared" si="1165"/>
        <v>-927.38215694565588</v>
      </c>
      <c r="BG207" s="46">
        <f t="shared" si="1166"/>
        <v>-1117.72</v>
      </c>
      <c r="BH207" s="46">
        <f t="shared" si="1167"/>
        <v>-1032.6400000000001</v>
      </c>
      <c r="BI207" s="48"/>
      <c r="BK207" s="45">
        <v>146</v>
      </c>
      <c r="BL207" s="46">
        <f t="shared" si="1375"/>
        <v>1092.1300000000001</v>
      </c>
      <c r="BM207" s="46">
        <f t="shared" si="1376"/>
        <v>80.36</v>
      </c>
      <c r="BN207" s="46">
        <f t="shared" si="1377"/>
        <v>1011.77</v>
      </c>
      <c r="BO207" s="46">
        <f t="shared" si="1168"/>
        <v>148.04309814440066</v>
      </c>
      <c r="BP207" s="46">
        <f t="shared" si="1169"/>
        <v>863.72690185559929</v>
      </c>
      <c r="BQ207" s="51">
        <f t="shared" si="1170"/>
        <v>87962.131984784792</v>
      </c>
      <c r="BR207" s="57">
        <f t="shared" ref="BR207:BR217" si="1501">$BQ$205</f>
        <v>89688.148638908868</v>
      </c>
      <c r="BS207" s="58">
        <f t="shared" si="1171"/>
        <v>904.99333333333334</v>
      </c>
      <c r="BT207" s="52">
        <f t="shared" si="1378"/>
        <v>71.66</v>
      </c>
      <c r="BU207" s="51">
        <f t="shared" si="1172"/>
        <v>833.33333333333337</v>
      </c>
      <c r="BV207" s="51">
        <f t="shared" si="1173"/>
        <v>78333.333333332848</v>
      </c>
      <c r="BW207" s="153">
        <f t="shared" ref="BW207:BW217" si="1502">$BV$205</f>
        <v>79999.999999999505</v>
      </c>
      <c r="BX207" s="468">
        <f t="shared" si="1379"/>
        <v>-904.99333333333334</v>
      </c>
      <c r="BY207" s="46">
        <f t="shared" si="1380"/>
        <v>-1092.1300000000001</v>
      </c>
      <c r="BZ207" s="46">
        <f t="shared" si="1174"/>
        <v>-1011.77</v>
      </c>
      <c r="CA207" s="48"/>
      <c r="CB207" s="29"/>
      <c r="CC207" s="45">
        <v>146</v>
      </c>
      <c r="CD207" s="128">
        <f t="shared" si="1175"/>
        <v>1117.6300000000001</v>
      </c>
      <c r="CE207" s="46">
        <f t="shared" si="1381"/>
        <v>82.56</v>
      </c>
      <c r="CF207" s="128">
        <f t="shared" si="1176"/>
        <v>1035.07</v>
      </c>
      <c r="CG207" s="46">
        <f t="shared" si="1382"/>
        <v>156.40291591579623</v>
      </c>
      <c r="CH207" s="46">
        <f t="shared" si="1177"/>
        <v>878.66708408420368</v>
      </c>
      <c r="CI207" s="51">
        <f t="shared" si="1178"/>
        <v>92963.082465393541</v>
      </c>
      <c r="CJ207" s="199">
        <f t="shared" ref="CJ207:CJ217" si="1503">$CR$205</f>
        <v>94718.954625102575</v>
      </c>
      <c r="CK207" s="153">
        <f t="shared" si="1383"/>
        <v>10000</v>
      </c>
      <c r="CL207" s="45">
        <v>146</v>
      </c>
      <c r="CM207" s="46">
        <f t="shared" si="1384"/>
        <v>1117.6300000000001</v>
      </c>
      <c r="CN207" s="128">
        <f t="shared" si="1179"/>
        <v>82.56</v>
      </c>
      <c r="CO207" s="128">
        <f t="shared" si="1180"/>
        <v>1035.07</v>
      </c>
      <c r="CP207" s="46">
        <f t="shared" si="1181"/>
        <v>156.40291591579623</v>
      </c>
      <c r="CQ207" s="46">
        <f t="shared" si="1182"/>
        <v>878.66708408420368</v>
      </c>
      <c r="CR207" s="51">
        <f t="shared" si="1183"/>
        <v>92963.082465393541</v>
      </c>
      <c r="CS207" s="153">
        <f t="shared" ref="CS207:CS217" si="1504">$CR$205</f>
        <v>94718.954625102575</v>
      </c>
      <c r="CT207" s="58">
        <f t="shared" si="1184"/>
        <v>927.86033333333398</v>
      </c>
      <c r="CU207" s="52">
        <f t="shared" si="1385"/>
        <v>74.099999999999994</v>
      </c>
      <c r="CV207" s="51">
        <f t="shared" si="1386"/>
        <v>853.76033333333396</v>
      </c>
      <c r="CW207" s="51">
        <f t="shared" si="1185"/>
        <v>83317.311333333026</v>
      </c>
      <c r="CX207" s="57">
        <f t="shared" ref="CX207:CX217" si="1505">$CW$205</f>
        <v>85024.831999999704</v>
      </c>
      <c r="CY207" s="153">
        <f t="shared" si="1387"/>
        <v>10000</v>
      </c>
      <c r="CZ207" s="479">
        <f t="shared" si="1186"/>
        <v>-927.86033333333398</v>
      </c>
      <c r="DA207" s="46">
        <f t="shared" si="1388"/>
        <v>-1117.6300000000001</v>
      </c>
      <c r="DB207" s="46">
        <f t="shared" si="1389"/>
        <v>-1035.07</v>
      </c>
      <c r="DC207" s="48"/>
      <c r="DE207" s="45">
        <v>146</v>
      </c>
      <c r="DF207" s="46">
        <f t="shared" si="1187"/>
        <v>1123.43</v>
      </c>
      <c r="DG207" s="46">
        <f t="shared" ref="DG207:DG217" si="1506">IF(AND($H$7="Oui",DE207&gt;$I$7),0,IF(DE207&gt;$B$7,0,(TRUNC($C$7*$P$39*$L$7/12,2))+(TRUNC($C$7*$Q$39*$M$7/12,2))))</f>
        <v>111.66</v>
      </c>
      <c r="DH207" s="46">
        <f t="shared" si="1188"/>
        <v>1011.77</v>
      </c>
      <c r="DI207" s="46">
        <f t="shared" si="1189"/>
        <v>148.04309814440066</v>
      </c>
      <c r="DJ207" s="46">
        <f t="shared" si="1190"/>
        <v>863.72690185559929</v>
      </c>
      <c r="DK207" s="51">
        <f t="shared" si="1191"/>
        <v>87962.131984784792</v>
      </c>
      <c r="DL207" s="58">
        <f t="shared" si="1192"/>
        <v>944.99333333333334</v>
      </c>
      <c r="DM207" s="52">
        <f t="shared" ref="DM207:DM217" si="1507">IF(AND($H$7="Oui",DE207&gt;$I$7),0,IF(DE207&gt;$B$7,0,(TRUNC($C$7*$P$39/12,2))+(TRUNC($C$7*$Q$39/12,2))))</f>
        <v>111.66</v>
      </c>
      <c r="DN207" s="51">
        <f t="shared" si="1193"/>
        <v>833.33333333333337</v>
      </c>
      <c r="DO207" s="57">
        <f t="shared" si="1194"/>
        <v>78333.333333332848</v>
      </c>
      <c r="DP207" s="468">
        <f t="shared" si="1390"/>
        <v>-944.99333333333334</v>
      </c>
      <c r="DQ207" s="46">
        <f t="shared" si="1391"/>
        <v>-1123.43</v>
      </c>
      <c r="DR207" s="47"/>
      <c r="DS207" s="46">
        <f t="shared" si="1392"/>
        <v>-1011.77</v>
      </c>
      <c r="DT207" s="48"/>
      <c r="DU207" s="29"/>
      <c r="DV207" s="45">
        <v>146</v>
      </c>
      <c r="DW207" s="46">
        <f t="shared" si="1393"/>
        <v>1061.3499999999999</v>
      </c>
      <c r="DX207" s="46">
        <f t="shared" ref="DX207:DX217" si="1508">IF(AND($H$7="Oui",DV207&gt;$I$7),0,IF(DV207&gt;$B$7,0,(TRUNC(EB206*$R$39*$L$7/12,2))+(TRUNC(EB206*$S$39*$M$7/12,2))))</f>
        <v>49.58</v>
      </c>
      <c r="DY207" s="46">
        <f t="shared" si="1394"/>
        <v>1011.77</v>
      </c>
      <c r="DZ207" s="46">
        <f t="shared" si="1195"/>
        <v>148.04309814440066</v>
      </c>
      <c r="EA207" s="46">
        <f t="shared" si="1196"/>
        <v>863.72690185559929</v>
      </c>
      <c r="EB207" s="51">
        <f t="shared" si="1197"/>
        <v>87962.131984784792</v>
      </c>
      <c r="EC207" s="58">
        <f t="shared" si="1198"/>
        <v>877.53333333333342</v>
      </c>
      <c r="ED207" s="52">
        <f t="shared" ref="ED207:ED217" si="1509">IF(AND($H$7="Oui",DV207&gt;$I$7),0,IF(DV207&gt;$B$7,0,(TRUNC(EF206*$R$39/12,2))+(TRUNC(EF206*$S$39/12,2))))</f>
        <v>44.2</v>
      </c>
      <c r="EE207" s="51">
        <f t="shared" si="1199"/>
        <v>833.33333333333337</v>
      </c>
      <c r="EF207" s="57">
        <f t="shared" si="1200"/>
        <v>78333.333333332848</v>
      </c>
      <c r="EG207" s="468">
        <f t="shared" si="1395"/>
        <v>-877.53333333333342</v>
      </c>
      <c r="EH207" s="46">
        <f t="shared" si="1396"/>
        <v>-1061.3499999999999</v>
      </c>
      <c r="EI207" s="47"/>
      <c r="EJ207" s="46">
        <f t="shared" si="1397"/>
        <v>-1011.77</v>
      </c>
      <c r="EK207" s="48"/>
      <c r="EL207" s="29"/>
      <c r="EM207" s="45">
        <v>146</v>
      </c>
      <c r="EN207" s="46">
        <f t="shared" si="1486"/>
        <v>1058.0868689014749</v>
      </c>
      <c r="EO207" s="46">
        <f t="shared" ref="EO207:EO217" si="1510">IF(EM207&gt;$B$7,0,(TRUNC(ES206*$T$39*$L$7/12,2))+(TRUNC(ES206*$U$39*$M$7/12,2)))</f>
        <v>50.56</v>
      </c>
      <c r="EP207" s="128">
        <f t="shared" si="1201"/>
        <v>1007.5268689014749</v>
      </c>
      <c r="EQ207" s="46">
        <f t="shared" si="1202"/>
        <v>150.96122377605127</v>
      </c>
      <c r="ER207" s="46">
        <f t="shared" si="1203"/>
        <v>856.56564512542366</v>
      </c>
      <c r="ES207" s="51">
        <f t="shared" si="1204"/>
        <v>89720.168620505341</v>
      </c>
      <c r="ET207" s="153">
        <f t="shared" si="1398"/>
        <v>10000</v>
      </c>
      <c r="EU207" s="45">
        <v>146</v>
      </c>
      <c r="EV207" s="46">
        <f t="shared" si="1205"/>
        <v>1058.0899999999999</v>
      </c>
      <c r="EW207" s="46">
        <f t="shared" ref="EW207:EW217" si="1511">IF(EU207&gt;$B$7,0,(TRUNC(FA206*$T$39*$L$7/12,2))+(TRUNC(FA206*$U$39*$M$7/12,2)))</f>
        <v>50.56</v>
      </c>
      <c r="EX207" s="128">
        <f t="shared" si="1206"/>
        <v>1007.53</v>
      </c>
      <c r="EY207" s="46">
        <f t="shared" si="1207"/>
        <v>150.96033274375455</v>
      </c>
      <c r="EZ207" s="46">
        <f t="shared" si="1208"/>
        <v>856.56966725624545</v>
      </c>
      <c r="FA207" s="51">
        <f t="shared" si="1209"/>
        <v>89719.629978996483</v>
      </c>
      <c r="FB207" s="58">
        <f t="shared" si="1210"/>
        <v>874.86920833333363</v>
      </c>
      <c r="FC207" s="52">
        <f t="shared" ref="FC207:FC217" si="1512">IF(AND($H$7="Oui",EU207&gt;$I$7),0,IF(EU207&gt;$B$7,0,(TRUNC(FE206*$T$39/12,2))+(TRUNC(FE206*$U$39/12,2))))</f>
        <v>45.21</v>
      </c>
      <c r="FD207" s="51">
        <f t="shared" si="1399"/>
        <v>829.65920833333359</v>
      </c>
      <c r="FE207" s="57">
        <f t="shared" si="1211"/>
        <v>80154.355583333163</v>
      </c>
      <c r="FF207" s="153">
        <f t="shared" si="1400"/>
        <v>10000</v>
      </c>
      <c r="FG207" s="469">
        <f t="shared" si="1212"/>
        <v>-874.86920833333363</v>
      </c>
      <c r="FH207" s="46">
        <f t="shared" si="1213"/>
        <v>-1058.0899999999999</v>
      </c>
      <c r="FI207" s="46">
        <f t="shared" si="1214"/>
        <v>-1007.53</v>
      </c>
      <c r="FJ207" s="48"/>
      <c r="FL207" s="45">
        <v>146</v>
      </c>
      <c r="FM207" s="46">
        <f t="shared" si="1401"/>
        <v>1061.8399999999999</v>
      </c>
      <c r="FN207" s="46">
        <f t="shared" si="1487"/>
        <v>50.07</v>
      </c>
      <c r="FO207" s="46">
        <f t="shared" si="1402"/>
        <v>1011.77</v>
      </c>
      <c r="FP207" s="46">
        <f t="shared" si="1215"/>
        <v>148.04309814440066</v>
      </c>
      <c r="FQ207" s="46">
        <f t="shared" si="1216"/>
        <v>863.72690185559929</v>
      </c>
      <c r="FR207" s="51">
        <f t="shared" si="1217"/>
        <v>87962.131984784792</v>
      </c>
      <c r="FS207" s="57">
        <f t="shared" ref="FS207:FS217" si="1513">$BQ$205</f>
        <v>89688.148638908868</v>
      </c>
      <c r="FT207" s="58">
        <f t="shared" si="1218"/>
        <v>877.98333333333335</v>
      </c>
      <c r="FU207" s="241">
        <f t="shared" si="1488"/>
        <v>44.65</v>
      </c>
      <c r="FV207" s="51">
        <f t="shared" si="1219"/>
        <v>833.33333333333337</v>
      </c>
      <c r="FW207" s="51">
        <f t="shared" si="1220"/>
        <v>78333.333333332848</v>
      </c>
      <c r="FX207" s="153">
        <f t="shared" ref="FX207:FX217" si="1514">$BV$205</f>
        <v>79999.999999999505</v>
      </c>
      <c r="FY207" s="468">
        <f t="shared" si="1403"/>
        <v>-877.98333333333335</v>
      </c>
      <c r="FZ207" s="46">
        <f t="shared" si="1404"/>
        <v>-1061.8399999999999</v>
      </c>
      <c r="GA207" s="46">
        <f t="shared" si="1221"/>
        <v>-1011.77</v>
      </c>
      <c r="GB207" s="48"/>
      <c r="GD207" s="45">
        <v>146</v>
      </c>
      <c r="GE207" s="46">
        <f t="shared" si="1489"/>
        <v>1060.0875939185617</v>
      </c>
      <c r="GF207" s="128">
        <f t="shared" ref="GF207:GF217" si="1515">IF(AND($H$7="Oui",GD207&gt;$I$7),0,IF(GD207&gt;$B$7,0,(TRUNC(GK207*$X$39*$L$7/12,2))+(TRUNC(GK207*$Y$39*$M$7/12,2))))</f>
        <v>51</v>
      </c>
      <c r="GG207" s="128">
        <f t="shared" si="1042"/>
        <v>1009.0875939185617</v>
      </c>
      <c r="GH207" s="46">
        <f t="shared" si="1222"/>
        <v>150.86199491313863</v>
      </c>
      <c r="GI207" s="46">
        <f t="shared" si="1223"/>
        <v>858.22559900542296</v>
      </c>
      <c r="GJ207" s="51">
        <f t="shared" si="1224"/>
        <v>89658.971348877749</v>
      </c>
      <c r="GK207" s="51">
        <f t="shared" ref="GK207:GK217" si="1516">$GJ$205</f>
        <v>91373.994550883595</v>
      </c>
      <c r="GL207" s="153">
        <f t="shared" si="1405"/>
        <v>10000</v>
      </c>
      <c r="GM207" s="45">
        <v>146</v>
      </c>
      <c r="GN207" s="46">
        <f t="shared" si="1225"/>
        <v>1060.0899999999999</v>
      </c>
      <c r="GO207" s="46">
        <f t="shared" si="1490"/>
        <v>51</v>
      </c>
      <c r="GP207" s="128">
        <f t="shared" si="1406"/>
        <v>1009.09</v>
      </c>
      <c r="GQ207" s="46">
        <f t="shared" si="1226"/>
        <v>150.86133777973544</v>
      </c>
      <c r="GR207" s="46">
        <f t="shared" si="1227"/>
        <v>858.2286622202646</v>
      </c>
      <c r="GS207" s="51">
        <f t="shared" si="1228"/>
        <v>89658.574005620991</v>
      </c>
      <c r="GT207" s="153">
        <f>$GS$205</f>
        <v>91373.603328959653</v>
      </c>
      <c r="GU207" s="58">
        <f t="shared" si="1229"/>
        <v>876.92633333333197</v>
      </c>
      <c r="GV207" s="52">
        <f t="shared" si="1491"/>
        <v>45.650000000000006</v>
      </c>
      <c r="GW207" s="51">
        <f t="shared" si="1407"/>
        <v>831.27633333333199</v>
      </c>
      <c r="GX207" s="57">
        <f t="shared" si="1230"/>
        <v>80117.215333333501</v>
      </c>
      <c r="GY207" s="57">
        <f t="shared" ref="GY207:GY217" si="1517">$GX$205</f>
        <v>81779.768000000156</v>
      </c>
      <c r="GZ207" s="153">
        <f t="shared" si="1408"/>
        <v>10000</v>
      </c>
      <c r="HA207" s="469">
        <f t="shared" si="1231"/>
        <v>-876.92633333333197</v>
      </c>
      <c r="HB207" s="46">
        <f t="shared" si="1232"/>
        <v>-1060.0899999999999</v>
      </c>
      <c r="HC207" s="46">
        <f t="shared" si="1233"/>
        <v>-1009.09</v>
      </c>
      <c r="HD207" s="48"/>
      <c r="HF207" s="45">
        <v>146</v>
      </c>
      <c r="HG207" s="46">
        <f t="shared" si="1234"/>
        <v>1123.8775326810628</v>
      </c>
      <c r="HH207" s="46">
        <f t="shared" si="1235"/>
        <v>0</v>
      </c>
      <c r="HI207" s="46">
        <f t="shared" si="1236"/>
        <v>1123.8775326810628</v>
      </c>
      <c r="HJ207" s="46">
        <f t="shared" si="1237"/>
        <v>164.44832479130716</v>
      </c>
      <c r="HK207" s="46">
        <f t="shared" si="1238"/>
        <v>959.42920788975562</v>
      </c>
      <c r="HL207" s="51">
        <f t="shared" si="1239"/>
        <v>97709.565666894545</v>
      </c>
      <c r="HM207" s="153">
        <f t="shared" si="1409"/>
        <v>10000</v>
      </c>
      <c r="HN207" s="58">
        <f t="shared" si="1240"/>
        <v>933.33333333333724</v>
      </c>
      <c r="HO207" s="52">
        <f t="shared" si="1241"/>
        <v>0</v>
      </c>
      <c r="HP207" s="51">
        <f t="shared" si="1242"/>
        <v>933.33333333333724</v>
      </c>
      <c r="HQ207" s="57">
        <f t="shared" si="1243"/>
        <v>87733.333333331917</v>
      </c>
      <c r="HR207" s="153">
        <f t="shared" si="1410"/>
        <v>10000</v>
      </c>
      <c r="HS207" s="468">
        <f t="shared" si="1244"/>
        <v>-933.33333333333724</v>
      </c>
      <c r="HT207" s="46">
        <f t="shared" si="1245"/>
        <v>-1123.8775326810628</v>
      </c>
      <c r="HU207" s="46">
        <f t="shared" si="1246"/>
        <v>-1123.8775326810628</v>
      </c>
      <c r="HV207" s="48"/>
      <c r="HW207" s="29"/>
      <c r="HX207" s="45">
        <v>146</v>
      </c>
      <c r="HY207" s="128">
        <f t="shared" si="1247"/>
        <v>1124.3399999999999</v>
      </c>
      <c r="HZ207" s="46">
        <f t="shared" si="1248"/>
        <v>0</v>
      </c>
      <c r="IA207" s="46">
        <f t="shared" si="1249"/>
        <v>1124.3399999999999</v>
      </c>
      <c r="IB207" s="46">
        <f t="shared" si="1250"/>
        <v>164.52254431276992</v>
      </c>
      <c r="IC207" s="46">
        <f t="shared" si="1251"/>
        <v>959.81745568722999</v>
      </c>
      <c r="ID207" s="51">
        <f t="shared" si="1252"/>
        <v>97753.709131974727</v>
      </c>
      <c r="IE207" s="153">
        <f t="shared" si="1411"/>
        <v>10000</v>
      </c>
      <c r="IF207" s="58">
        <f t="shared" si="1253"/>
        <v>930.14625019664186</v>
      </c>
      <c r="IG207" s="52">
        <f t="shared" si="1254"/>
        <v>0</v>
      </c>
      <c r="IH207" s="51">
        <f t="shared" si="1255"/>
        <v>930.14625019664186</v>
      </c>
      <c r="II207" s="57">
        <f t="shared" si="1412"/>
        <v>87433.747471290204</v>
      </c>
      <c r="IJ207" s="153">
        <f t="shared" si="1413"/>
        <v>10000</v>
      </c>
      <c r="IK207" s="468">
        <f t="shared" si="1256"/>
        <v>-930.14625019664186</v>
      </c>
      <c r="IL207" s="46">
        <f t="shared" si="1257"/>
        <v>-1124.3399999999999</v>
      </c>
      <c r="IM207" s="46">
        <f t="shared" si="1258"/>
        <v>-1124.3399999999999</v>
      </c>
      <c r="IN207" s="48"/>
      <c r="IO207" s="53">
        <f t="shared" si="1259"/>
        <v>0</v>
      </c>
      <c r="IQ207" s="45">
        <v>146</v>
      </c>
      <c r="IR207" s="128">
        <f t="shared" si="1260"/>
        <v>1126.4568749999989</v>
      </c>
      <c r="IS207" s="128">
        <f t="shared" si="1261"/>
        <v>0</v>
      </c>
      <c r="IT207" s="128">
        <f t="shared" si="1262"/>
        <v>1126.4568749999989</v>
      </c>
      <c r="IU207" s="46">
        <f t="shared" si="1485"/>
        <v>164.83</v>
      </c>
      <c r="IV207" s="46">
        <f t="shared" si="1263"/>
        <v>961.6268749999989</v>
      </c>
      <c r="IW207" s="51">
        <f t="shared" si="1264"/>
        <v>97933.826250000217</v>
      </c>
      <c r="IX207" s="199">
        <f t="shared" si="1414"/>
        <v>10000</v>
      </c>
      <c r="IY207" s="128">
        <f t="shared" si="1265"/>
        <v>0</v>
      </c>
      <c r="IZ207" s="408">
        <f t="shared" si="1266"/>
        <v>0</v>
      </c>
      <c r="JA207" s="58">
        <f t="shared" si="1267"/>
        <v>931.95916666666494</v>
      </c>
      <c r="JB207" s="52">
        <f t="shared" si="1268"/>
        <v>0</v>
      </c>
      <c r="JC207" s="51">
        <f t="shared" si="1269"/>
        <v>931.95916666666494</v>
      </c>
      <c r="JD207" s="57">
        <f t="shared" si="1270"/>
        <v>87604.16166666674</v>
      </c>
      <c r="JE207" s="280">
        <f t="shared" si="1271"/>
        <v>10000</v>
      </c>
      <c r="JF207" s="280">
        <f t="shared" si="1272"/>
        <v>0</v>
      </c>
      <c r="JG207" s="468">
        <f t="shared" si="1273"/>
        <v>-931.95916666666494</v>
      </c>
      <c r="JH207" s="46">
        <f t="shared" si="1274"/>
        <v>-1126.4568749999989</v>
      </c>
      <c r="JI207" s="46">
        <f t="shared" si="1275"/>
        <v>-1126.4568749999989</v>
      </c>
      <c r="JJ207" s="48"/>
      <c r="JL207" s="45">
        <v>146</v>
      </c>
      <c r="JM207" s="46">
        <f t="shared" si="1276"/>
        <v>1124.4930833333331</v>
      </c>
      <c r="JN207" s="46">
        <f t="shared" si="1277"/>
        <v>0</v>
      </c>
      <c r="JO207" s="128">
        <f t="shared" si="1278"/>
        <v>1124.4930833333331</v>
      </c>
      <c r="JP207" s="46">
        <f t="shared" si="1415"/>
        <v>164.54</v>
      </c>
      <c r="JQ207" s="46">
        <f t="shared" si="1279"/>
        <v>959.9530833333331</v>
      </c>
      <c r="JR207" s="51">
        <f t="shared" si="1280"/>
        <v>97763.079833333337</v>
      </c>
      <c r="JS207" s="51">
        <f t="shared" ref="JS207:JS217" si="1518">$BQ$205</f>
        <v>89688.148638908868</v>
      </c>
      <c r="JT207" s="199">
        <f t="shared" si="1416"/>
        <v>10000</v>
      </c>
      <c r="JU207" s="128">
        <f t="shared" si="1281"/>
        <v>0</v>
      </c>
      <c r="JV207" s="408">
        <f t="shared" si="1282"/>
        <v>0</v>
      </c>
      <c r="JW207" s="58">
        <f t="shared" si="1283"/>
        <v>930.37233333333074</v>
      </c>
      <c r="JX207" s="52">
        <f t="shared" si="1284"/>
        <v>0</v>
      </c>
      <c r="JY207" s="51">
        <f t="shared" si="1285"/>
        <v>930.37233333333074</v>
      </c>
      <c r="JZ207" s="51">
        <f t="shared" si="1286"/>
        <v>87454.999333333748</v>
      </c>
      <c r="KA207" s="199">
        <f t="shared" ref="KA207:KA217" si="1519">$BV$205</f>
        <v>79999.999999999505</v>
      </c>
      <c r="KB207" s="128">
        <f t="shared" si="1417"/>
        <v>10000</v>
      </c>
      <c r="KC207" s="204">
        <f t="shared" si="1287"/>
        <v>0</v>
      </c>
      <c r="KD207" s="468">
        <f t="shared" si="1418"/>
        <v>-930.37233333333074</v>
      </c>
      <c r="KE207" s="46">
        <f t="shared" si="1288"/>
        <v>-1124.4930833333331</v>
      </c>
      <c r="KF207" s="46">
        <f t="shared" si="1289"/>
        <v>-1124.4930833333331</v>
      </c>
      <c r="KG207" s="48"/>
      <c r="KI207" s="45">
        <v>146</v>
      </c>
      <c r="KJ207" s="46">
        <f t="shared" si="1290"/>
        <v>1124.4890404061762</v>
      </c>
      <c r="KK207" s="46">
        <f t="shared" si="1291"/>
        <v>0</v>
      </c>
      <c r="KL207" s="128">
        <f t="shared" si="1292"/>
        <v>1124.4890404061762</v>
      </c>
      <c r="KM207" s="46">
        <f t="shared" si="1293"/>
        <v>164.5378019968467</v>
      </c>
      <c r="KN207" s="46">
        <f t="shared" si="1294"/>
        <v>959.95123840932945</v>
      </c>
      <c r="KO207" s="51">
        <f t="shared" si="1295"/>
        <v>97762.729959698685</v>
      </c>
      <c r="KP207" s="199">
        <f t="shared" ref="KP207:KP217" si="1520">$CR$205</f>
        <v>94718.954625102575</v>
      </c>
      <c r="KQ207" s="199">
        <f t="shared" si="1419"/>
        <v>10000</v>
      </c>
      <c r="KR207" s="128">
        <f t="shared" si="1296"/>
        <v>0</v>
      </c>
      <c r="KS207" s="408">
        <f t="shared" si="1297"/>
        <v>0</v>
      </c>
      <c r="KT207" s="45">
        <v>146</v>
      </c>
      <c r="KU207" s="46">
        <f t="shared" si="1420"/>
        <v>1124.49</v>
      </c>
      <c r="KV207" s="46">
        <f t="shared" si="1298"/>
        <v>0</v>
      </c>
      <c r="KW207" s="128">
        <f t="shared" si="1299"/>
        <v>1124.49</v>
      </c>
      <c r="KX207" s="46">
        <f t="shared" si="1300"/>
        <v>164.53753991878628</v>
      </c>
      <c r="KY207" s="46">
        <f t="shared" si="1301"/>
        <v>959.95246008121376</v>
      </c>
      <c r="KZ207" s="51">
        <f t="shared" si="1302"/>
        <v>97762.571491190552</v>
      </c>
      <c r="LA207" s="153">
        <f t="shared" ref="LA207:LA217" si="1521">$CR$205</f>
        <v>94718.954625102575</v>
      </c>
      <c r="LB207" s="58">
        <f t="shared" si="995"/>
        <v>930.59633333333579</v>
      </c>
      <c r="LC207" s="52">
        <f t="shared" si="1303"/>
        <v>0</v>
      </c>
      <c r="LD207" s="51">
        <f t="shared" si="1304"/>
        <v>930.59633333333579</v>
      </c>
      <c r="LE207" s="51">
        <f t="shared" si="1305"/>
        <v>87476.055333333192</v>
      </c>
      <c r="LF207" s="51">
        <f t="shared" ref="LF207:LF217" si="1522">$CW$205</f>
        <v>85024.831999999704</v>
      </c>
      <c r="LG207" s="128">
        <f t="shared" si="1306"/>
        <v>10000</v>
      </c>
      <c r="LH207" s="204">
        <f t="shared" si="1307"/>
        <v>0</v>
      </c>
      <c r="LI207" s="479">
        <f t="shared" si="1308"/>
        <v>-930.59633333333579</v>
      </c>
      <c r="LJ207" s="46">
        <f t="shared" si="1421"/>
        <v>-1124.49</v>
      </c>
      <c r="LK207" s="46">
        <f t="shared" si="1422"/>
        <v>-1124.49</v>
      </c>
      <c r="LL207" s="48"/>
      <c r="LN207" s="45">
        <v>146</v>
      </c>
      <c r="LO207" s="46">
        <f t="shared" si="1309"/>
        <v>1123.1238136873469</v>
      </c>
      <c r="LP207" s="46">
        <f t="shared" si="1492"/>
        <v>0</v>
      </c>
      <c r="LQ207" s="46">
        <f t="shared" si="1310"/>
        <v>1123.1238136873469</v>
      </c>
      <c r="LR207" s="46">
        <f t="shared" si="1311"/>
        <v>164.3380389084808</v>
      </c>
      <c r="LS207" s="46">
        <f t="shared" si="1312"/>
        <v>958.78577477886608</v>
      </c>
      <c r="LT207" s="51">
        <f t="shared" si="1313"/>
        <v>97644.037570309622</v>
      </c>
      <c r="LU207" s="199">
        <f t="shared" si="1423"/>
        <v>10000</v>
      </c>
      <c r="LV207" s="58">
        <f t="shared" si="1314"/>
        <v>933.33033333333128</v>
      </c>
      <c r="LW207" s="52">
        <f t="shared" si="1493"/>
        <v>0</v>
      </c>
      <c r="LX207" s="51">
        <f t="shared" si="1315"/>
        <v>933.33033333333128</v>
      </c>
      <c r="LY207" s="51">
        <f t="shared" si="1316"/>
        <v>87733.051333332973</v>
      </c>
      <c r="LZ207" s="46">
        <f t="shared" si="1424"/>
        <v>0</v>
      </c>
      <c r="MA207" s="199">
        <f t="shared" si="1425"/>
        <v>10000</v>
      </c>
      <c r="MB207" s="468">
        <f t="shared" si="1317"/>
        <v>-933.33033333333128</v>
      </c>
      <c r="MC207" s="46">
        <f t="shared" si="1318"/>
        <v>-1123.1238136873469</v>
      </c>
      <c r="MD207" s="46">
        <f t="shared" si="1319"/>
        <v>-1123.1238136873469</v>
      </c>
      <c r="ME207" s="48"/>
      <c r="MG207" s="45">
        <v>146</v>
      </c>
      <c r="MH207" s="46">
        <f t="shared" si="1320"/>
        <v>1076.608661999408</v>
      </c>
      <c r="MI207" s="46">
        <f t="shared" si="1494"/>
        <v>0</v>
      </c>
      <c r="MJ207" s="46">
        <f t="shared" si="1321"/>
        <v>1076.608661999408</v>
      </c>
      <c r="MK207" s="46">
        <f t="shared" si="1322"/>
        <v>157.53183578575582</v>
      </c>
      <c r="ML207" s="46">
        <f t="shared" si="1323"/>
        <v>919.07682621365223</v>
      </c>
      <c r="MM207" s="51">
        <f t="shared" si="1324"/>
        <v>93600.024645239842</v>
      </c>
      <c r="MN207" s="199">
        <f t="shared" si="1426"/>
        <v>10000</v>
      </c>
      <c r="MO207" s="58">
        <f t="shared" si="1325"/>
        <v>889.32945707741396</v>
      </c>
      <c r="MP207" s="52">
        <f t="shared" si="1495"/>
        <v>0</v>
      </c>
      <c r="MQ207" s="51">
        <f t="shared" si="1326"/>
        <v>889.32945707741396</v>
      </c>
      <c r="MR207" s="57">
        <f t="shared" si="1327"/>
        <v>83596.969266697415</v>
      </c>
      <c r="MS207" s="199">
        <f t="shared" si="1427"/>
        <v>10000</v>
      </c>
      <c r="MT207" s="468">
        <f t="shared" si="1428"/>
        <v>-889.32945707741396</v>
      </c>
      <c r="MU207" s="46">
        <f t="shared" si="1328"/>
        <v>-1076.608661999408</v>
      </c>
      <c r="MV207" s="46">
        <f t="shared" si="1329"/>
        <v>-1076.608661999408</v>
      </c>
      <c r="MW207" s="48"/>
      <c r="MY207" s="45">
        <v>146</v>
      </c>
      <c r="MZ207" s="46">
        <f t="shared" si="1330"/>
        <v>1076.608661999408</v>
      </c>
      <c r="NA207" s="46">
        <f t="shared" si="1496"/>
        <v>0</v>
      </c>
      <c r="NB207" s="128">
        <f t="shared" si="1331"/>
        <v>1076.608661999408</v>
      </c>
      <c r="NC207" s="46">
        <f t="shared" si="1332"/>
        <v>157.53183578575582</v>
      </c>
      <c r="ND207" s="46">
        <f t="shared" si="1333"/>
        <v>919.07682621365223</v>
      </c>
      <c r="NE207" s="51">
        <f t="shared" si="1334"/>
        <v>93600.024645239842</v>
      </c>
      <c r="NF207" s="153">
        <f t="shared" si="1429"/>
        <v>10000</v>
      </c>
      <c r="NG207" s="45">
        <v>146</v>
      </c>
      <c r="NH207" s="46">
        <f t="shared" si="1335"/>
        <v>1076.6099999999999</v>
      </c>
      <c r="NI207" s="46">
        <f t="shared" si="1497"/>
        <v>0</v>
      </c>
      <c r="NJ207" s="128">
        <f t="shared" si="1430"/>
        <v>1076.6099999999999</v>
      </c>
      <c r="NK207" s="46">
        <f t="shared" si="1431"/>
        <v>157.53145147584405</v>
      </c>
      <c r="NL207" s="46">
        <f t="shared" si="1336"/>
        <v>919.07854852415585</v>
      </c>
      <c r="NM207" s="51">
        <f t="shared" si="1337"/>
        <v>93599.792336982282</v>
      </c>
      <c r="NN207" s="58">
        <f t="shared" si="1338"/>
        <v>888.78037499999857</v>
      </c>
      <c r="NO207" s="52">
        <f t="shared" si="1498"/>
        <v>0</v>
      </c>
      <c r="NP207" s="51">
        <f t="shared" si="1339"/>
        <v>888.78037499999857</v>
      </c>
      <c r="NQ207" s="57">
        <f t="shared" si="1340"/>
        <v>83679.705250000115</v>
      </c>
      <c r="NR207" s="153">
        <f t="shared" si="1432"/>
        <v>10000</v>
      </c>
      <c r="NS207" s="469">
        <f t="shared" si="1341"/>
        <v>-888.78037499999857</v>
      </c>
      <c r="NT207" s="46">
        <f t="shared" si="1342"/>
        <v>-1076.6099999999999</v>
      </c>
      <c r="NU207" s="46">
        <f t="shared" si="1343"/>
        <v>-1076.6099999999999</v>
      </c>
      <c r="NV207" s="48"/>
      <c r="NX207" s="45">
        <v>146</v>
      </c>
      <c r="NY207" s="46">
        <f t="shared" si="1344"/>
        <v>1076.6456011701148</v>
      </c>
      <c r="NZ207" s="46">
        <f t="shared" si="1499"/>
        <v>0</v>
      </c>
      <c r="OA207" s="46">
        <f t="shared" si="1345"/>
        <v>1076.6456011701148</v>
      </c>
      <c r="OB207" s="46">
        <f t="shared" si="1346"/>
        <v>157.53724080949291</v>
      </c>
      <c r="OC207" s="46">
        <f t="shared" si="1347"/>
        <v>919.10836036062187</v>
      </c>
      <c r="OD207" s="51">
        <f t="shared" si="1348"/>
        <v>93603.236125335126</v>
      </c>
      <c r="OE207" s="57">
        <f t="shared" ref="OE207:OE217" si="1523">$BQ$205</f>
        <v>89688.148638908868</v>
      </c>
      <c r="OF207" s="153">
        <f t="shared" si="1433"/>
        <v>10000</v>
      </c>
      <c r="OG207" s="58">
        <f t="shared" si="1349"/>
        <v>889.48383333333379</v>
      </c>
      <c r="OH207" s="241">
        <f t="shared" ref="OH207:OH217" si="1524">IF(AND($H$7="Oui",NX207&gt;$I$7),0,IF(NX207&gt;$B$7,0,(TRUNC(OK207*$AX$39/12,2))+(TRUNC(OK207*$AZ$39/12,2))))</f>
        <v>0</v>
      </c>
      <c r="OI207" s="51">
        <f t="shared" si="1350"/>
        <v>889.48383333333379</v>
      </c>
      <c r="OJ207" s="51">
        <f t="shared" si="1351"/>
        <v>83611.480333333311</v>
      </c>
      <c r="OK207" s="153">
        <f t="shared" ref="OK207:OK217" si="1525">$BV$205</f>
        <v>79999.999999999505</v>
      </c>
      <c r="OL207" s="153">
        <f t="shared" si="1434"/>
        <v>10000</v>
      </c>
      <c r="OM207" s="468">
        <f t="shared" si="1435"/>
        <v>-889.48383333333379</v>
      </c>
      <c r="ON207" s="46">
        <f t="shared" si="1436"/>
        <v>-1076.6456011701148</v>
      </c>
      <c r="OO207" s="46">
        <f t="shared" si="1352"/>
        <v>-1076.6456011701148</v>
      </c>
      <c r="OP207" s="48"/>
      <c r="OR207" s="45">
        <v>146</v>
      </c>
      <c r="OS207" s="46">
        <f t="shared" si="1353"/>
        <v>1076.765700416463</v>
      </c>
      <c r="OT207" s="128">
        <f t="shared" si="1500"/>
        <v>0</v>
      </c>
      <c r="OU207" s="128">
        <f t="shared" si="1354"/>
        <v>1076.765700416463</v>
      </c>
      <c r="OV207" s="46">
        <f t="shared" si="1355"/>
        <v>157.55481400523439</v>
      </c>
      <c r="OW207" s="46">
        <f t="shared" si="1356"/>
        <v>919.21088641122856</v>
      </c>
      <c r="OX207" s="51">
        <f t="shared" si="1357"/>
        <v>93613.677516729411</v>
      </c>
      <c r="OY207" s="51">
        <f t="shared" ref="OY207:OY217" si="1526">$GJ$205</f>
        <v>91373.994550883595</v>
      </c>
      <c r="OZ207" s="153">
        <f t="shared" si="1437"/>
        <v>10000</v>
      </c>
      <c r="PA207" s="45">
        <v>146</v>
      </c>
      <c r="PB207" s="46">
        <f t="shared" si="1358"/>
        <v>1076.765700416463</v>
      </c>
      <c r="PC207" s="46">
        <f t="shared" ref="PC207:PC217" si="1527">IF(PA207&gt;$B$7,0,(TRUNC(PH207*$BB$39*$L$7/12,2))+(TRUNC(PH207*$BD$39*$M$7/12,2)))</f>
        <v>0</v>
      </c>
      <c r="PD207" s="128">
        <f t="shared" si="1359"/>
        <v>1076.765700416463</v>
      </c>
      <c r="PE207" s="46">
        <f t="shared" si="1360"/>
        <v>157.55481400523439</v>
      </c>
      <c r="PF207" s="46">
        <f t="shared" si="1361"/>
        <v>919.21088641122856</v>
      </c>
      <c r="PG207" s="51">
        <f t="shared" si="1362"/>
        <v>93613.677516729411</v>
      </c>
      <c r="PH207" s="153">
        <f>$GS$205</f>
        <v>91373.603328959653</v>
      </c>
      <c r="PI207" s="688">
        <f t="shared" si="1363"/>
        <v>889.6533333333341</v>
      </c>
      <c r="PJ207" s="52">
        <f t="shared" ref="PJ207:PJ217" si="1528">IF(AND($H$7="Oui",PA207&gt;$I$7),0,IF(PA207&gt;$B$7,0,(TRUNC(PM207*$BB$39/12,2))+(TRUNC(PM207*$BD$39/12,2))))</f>
        <v>0</v>
      </c>
      <c r="PK207" s="51">
        <f t="shared" si="1364"/>
        <v>889.6533333333341</v>
      </c>
      <c r="PL207" s="57">
        <f t="shared" si="1365"/>
        <v>83627.413333333578</v>
      </c>
      <c r="PM207" s="57">
        <f t="shared" ref="PM207:PM217" si="1529">$GX$205</f>
        <v>81779.768000000156</v>
      </c>
      <c r="PN207" s="153">
        <f t="shared" si="1438"/>
        <v>10000</v>
      </c>
      <c r="PO207" s="469">
        <f t="shared" si="1366"/>
        <v>-889.6533333333341</v>
      </c>
      <c r="PP207" s="46">
        <f t="shared" si="1367"/>
        <v>-1076.765700416463</v>
      </c>
      <c r="PQ207" s="46">
        <f t="shared" si="1368"/>
        <v>-1076.765700416463</v>
      </c>
      <c r="PR207" s="48"/>
    </row>
    <row r="208" spans="2:434" hidden="1" x14ac:dyDescent="0.3">
      <c r="B208" s="45">
        <v>147</v>
      </c>
      <c r="C208" s="46">
        <f t="shared" si="1104"/>
        <v>1111.77</v>
      </c>
      <c r="D208" s="46">
        <f t="shared" si="1136"/>
        <v>100</v>
      </c>
      <c r="E208" s="46">
        <f t="shared" si="1137"/>
        <v>1011.77</v>
      </c>
      <c r="F208" s="46">
        <f t="shared" si="1138"/>
        <v>146.60355330797466</v>
      </c>
      <c r="G208" s="46">
        <f t="shared" si="1139"/>
        <v>865.16644669202537</v>
      </c>
      <c r="H208" s="51">
        <f t="shared" si="1140"/>
        <v>87096.965538092772</v>
      </c>
      <c r="I208" s="58">
        <f t="shared" si="1141"/>
        <v>933.33333333333337</v>
      </c>
      <c r="J208" s="52">
        <f t="shared" si="1142"/>
        <v>100</v>
      </c>
      <c r="K208" s="51">
        <f t="shared" si="1143"/>
        <v>833.33333333333337</v>
      </c>
      <c r="L208" s="57">
        <f t="shared" si="1144"/>
        <v>77499.99999999952</v>
      </c>
      <c r="M208" s="468">
        <f t="shared" si="1369"/>
        <v>-933.33333333333337</v>
      </c>
      <c r="N208" s="46">
        <f t="shared" si="1370"/>
        <v>-1111.77</v>
      </c>
      <c r="O208" s="47"/>
      <c r="P208" s="46">
        <f t="shared" si="1371"/>
        <v>-1011.77</v>
      </c>
      <c r="Q208" s="48"/>
      <c r="R208" s="29"/>
      <c r="S208" s="29"/>
      <c r="T208" s="45">
        <v>147</v>
      </c>
      <c r="U208" s="46">
        <f t="shared" si="1145"/>
        <v>1093.93</v>
      </c>
      <c r="V208" s="46">
        <f t="shared" si="1146"/>
        <v>82.16</v>
      </c>
      <c r="W208" s="46">
        <f t="shared" si="1372"/>
        <v>1011.77</v>
      </c>
      <c r="X208" s="46">
        <f t="shared" si="1147"/>
        <v>146.60355330797466</v>
      </c>
      <c r="Y208" s="46">
        <f t="shared" si="1148"/>
        <v>865.16644669202537</v>
      </c>
      <c r="Z208" s="51">
        <f t="shared" si="1149"/>
        <v>87096.965538092772</v>
      </c>
      <c r="AA208" s="58">
        <f t="shared" si="1150"/>
        <v>906.49333333333334</v>
      </c>
      <c r="AB208" s="52">
        <f t="shared" si="1151"/>
        <v>73.16</v>
      </c>
      <c r="AC208" s="51">
        <f t="shared" si="1152"/>
        <v>833.33333333333337</v>
      </c>
      <c r="AD208" s="57">
        <f t="shared" si="1153"/>
        <v>77499.99999999952</v>
      </c>
      <c r="AE208" s="468">
        <f t="shared" si="1373"/>
        <v>-906.49333333333334</v>
      </c>
      <c r="AF208" s="46">
        <f t="shared" si="1154"/>
        <v>-1093.93</v>
      </c>
      <c r="AG208" s="47"/>
      <c r="AH208" s="46">
        <f t="shared" si="1374"/>
        <v>-1011.77</v>
      </c>
      <c r="AI208" s="48"/>
      <c r="AJ208" s="29"/>
      <c r="AK208" s="45">
        <v>147</v>
      </c>
      <c r="AL208" s="46">
        <f t="shared" si="1155"/>
        <v>1117.72</v>
      </c>
      <c r="AM208" s="46"/>
      <c r="AN208" s="46"/>
      <c r="AO208" s="46">
        <f t="shared" si="1156"/>
        <v>84.28</v>
      </c>
      <c r="AP208" s="128">
        <f t="shared" si="1157"/>
        <v>1033.44</v>
      </c>
      <c r="AQ208" s="128"/>
      <c r="AR208" s="128"/>
      <c r="AS208" s="46">
        <f t="shared" si="1158"/>
        <v>155.37985479746513</v>
      </c>
      <c r="AT208" s="46">
        <f t="shared" si="1159"/>
        <v>878.06014520253495</v>
      </c>
      <c r="AU208" s="51"/>
      <c r="AV208" s="51"/>
      <c r="AW208" s="51">
        <f t="shared" si="1160"/>
        <v>92349.852733276537</v>
      </c>
      <c r="AX208" s="58">
        <f t="shared" si="1161"/>
        <v>927.38215694565588</v>
      </c>
      <c r="AY208" s="52"/>
      <c r="AZ208" s="52"/>
      <c r="BA208" s="52">
        <f t="shared" si="1162"/>
        <v>75.52</v>
      </c>
      <c r="BB208" s="51">
        <f t="shared" si="1163"/>
        <v>851.8621569456559</v>
      </c>
      <c r="BC208" s="51"/>
      <c r="BD208" s="51"/>
      <c r="BE208" s="57">
        <f t="shared" si="1164"/>
        <v>82685.082928988544</v>
      </c>
      <c r="BF208" s="468">
        <f t="shared" si="1165"/>
        <v>-927.38215694565588</v>
      </c>
      <c r="BG208" s="46">
        <f t="shared" si="1166"/>
        <v>-1117.72</v>
      </c>
      <c r="BH208" s="46">
        <f t="shared" si="1167"/>
        <v>-1033.44</v>
      </c>
      <c r="BI208" s="48"/>
      <c r="BK208" s="45">
        <v>147</v>
      </c>
      <c r="BL208" s="46">
        <f t="shared" si="1375"/>
        <v>1092.1300000000001</v>
      </c>
      <c r="BM208" s="46">
        <f t="shared" si="1376"/>
        <v>80.36</v>
      </c>
      <c r="BN208" s="46">
        <f t="shared" si="1377"/>
        <v>1011.77</v>
      </c>
      <c r="BO208" s="46">
        <f t="shared" si="1168"/>
        <v>146.60355330797466</v>
      </c>
      <c r="BP208" s="46">
        <f t="shared" si="1169"/>
        <v>865.16644669202537</v>
      </c>
      <c r="BQ208" s="51">
        <f t="shared" si="1170"/>
        <v>87096.965538092772</v>
      </c>
      <c r="BR208" s="57">
        <f t="shared" si="1501"/>
        <v>89688.148638908868</v>
      </c>
      <c r="BS208" s="58">
        <f t="shared" si="1171"/>
        <v>904.99333333333334</v>
      </c>
      <c r="BT208" s="52">
        <f t="shared" si="1378"/>
        <v>71.66</v>
      </c>
      <c r="BU208" s="51">
        <f t="shared" si="1172"/>
        <v>833.33333333333337</v>
      </c>
      <c r="BV208" s="51">
        <f t="shared" si="1173"/>
        <v>77499.99999999952</v>
      </c>
      <c r="BW208" s="153">
        <f t="shared" si="1502"/>
        <v>79999.999999999505</v>
      </c>
      <c r="BX208" s="468">
        <f t="shared" si="1379"/>
        <v>-904.99333333333334</v>
      </c>
      <c r="BY208" s="46">
        <f t="shared" si="1380"/>
        <v>-1092.1300000000001</v>
      </c>
      <c r="BZ208" s="46">
        <f t="shared" si="1174"/>
        <v>-1011.77</v>
      </c>
      <c r="CA208" s="48"/>
      <c r="CB208" s="29"/>
      <c r="CC208" s="45">
        <v>147</v>
      </c>
      <c r="CD208" s="128">
        <f t="shared" si="1175"/>
        <v>1117.6300000000001</v>
      </c>
      <c r="CE208" s="46">
        <f t="shared" si="1381"/>
        <v>82.56</v>
      </c>
      <c r="CF208" s="128">
        <f t="shared" si="1176"/>
        <v>1035.07</v>
      </c>
      <c r="CG208" s="46">
        <f t="shared" si="1382"/>
        <v>154.9384707756559</v>
      </c>
      <c r="CH208" s="46">
        <f t="shared" si="1177"/>
        <v>880.13152922434404</v>
      </c>
      <c r="CI208" s="51">
        <f t="shared" si="1178"/>
        <v>92082.950936169203</v>
      </c>
      <c r="CJ208" s="199">
        <f t="shared" si="1503"/>
        <v>94718.954625102575</v>
      </c>
      <c r="CK208" s="153">
        <f t="shared" si="1383"/>
        <v>10000</v>
      </c>
      <c r="CL208" s="45">
        <v>147</v>
      </c>
      <c r="CM208" s="46">
        <f t="shared" si="1384"/>
        <v>1117.6300000000001</v>
      </c>
      <c r="CN208" s="128">
        <f t="shared" si="1179"/>
        <v>82.56</v>
      </c>
      <c r="CO208" s="128">
        <f t="shared" si="1180"/>
        <v>1035.07</v>
      </c>
      <c r="CP208" s="46">
        <f t="shared" si="1181"/>
        <v>154.9384707756559</v>
      </c>
      <c r="CQ208" s="46">
        <f t="shared" si="1182"/>
        <v>880.13152922434404</v>
      </c>
      <c r="CR208" s="51">
        <f t="shared" si="1183"/>
        <v>92082.950936169203</v>
      </c>
      <c r="CS208" s="153">
        <f t="shared" si="1504"/>
        <v>94718.954625102575</v>
      </c>
      <c r="CT208" s="58">
        <f t="shared" si="1184"/>
        <v>927.86033333333398</v>
      </c>
      <c r="CU208" s="52">
        <f t="shared" si="1385"/>
        <v>74.099999999999994</v>
      </c>
      <c r="CV208" s="51">
        <f t="shared" si="1386"/>
        <v>853.76033333333396</v>
      </c>
      <c r="CW208" s="51">
        <f t="shared" si="1185"/>
        <v>82463.550999999687</v>
      </c>
      <c r="CX208" s="57">
        <f t="shared" si="1505"/>
        <v>85024.831999999704</v>
      </c>
      <c r="CY208" s="153">
        <f t="shared" si="1387"/>
        <v>10000</v>
      </c>
      <c r="CZ208" s="479">
        <f t="shared" si="1186"/>
        <v>-927.86033333333398</v>
      </c>
      <c r="DA208" s="46">
        <f t="shared" si="1388"/>
        <v>-1117.6300000000001</v>
      </c>
      <c r="DB208" s="46">
        <f t="shared" si="1389"/>
        <v>-1035.07</v>
      </c>
      <c r="DC208" s="48"/>
      <c r="DE208" s="45">
        <v>147</v>
      </c>
      <c r="DF208" s="46">
        <f t="shared" si="1187"/>
        <v>1123.43</v>
      </c>
      <c r="DG208" s="46">
        <f t="shared" si="1506"/>
        <v>111.66</v>
      </c>
      <c r="DH208" s="46">
        <f t="shared" si="1188"/>
        <v>1011.77</v>
      </c>
      <c r="DI208" s="46">
        <f t="shared" si="1189"/>
        <v>146.60355330797466</v>
      </c>
      <c r="DJ208" s="46">
        <f t="shared" si="1190"/>
        <v>865.16644669202537</v>
      </c>
      <c r="DK208" s="51">
        <f t="shared" si="1191"/>
        <v>87096.965538092772</v>
      </c>
      <c r="DL208" s="58">
        <f t="shared" si="1192"/>
        <v>944.99333333333334</v>
      </c>
      <c r="DM208" s="52">
        <f t="shared" si="1507"/>
        <v>111.66</v>
      </c>
      <c r="DN208" s="51">
        <f t="shared" si="1193"/>
        <v>833.33333333333337</v>
      </c>
      <c r="DO208" s="57">
        <f t="shared" si="1194"/>
        <v>77499.99999999952</v>
      </c>
      <c r="DP208" s="468">
        <f t="shared" si="1390"/>
        <v>-944.99333333333334</v>
      </c>
      <c r="DQ208" s="46">
        <f t="shared" si="1391"/>
        <v>-1123.43</v>
      </c>
      <c r="DR208" s="47"/>
      <c r="DS208" s="46">
        <f t="shared" si="1392"/>
        <v>-1011.77</v>
      </c>
      <c r="DT208" s="48"/>
      <c r="DU208" s="29"/>
      <c r="DV208" s="45">
        <v>147</v>
      </c>
      <c r="DW208" s="46">
        <f t="shared" si="1393"/>
        <v>1060.8699999999999</v>
      </c>
      <c r="DX208" s="46">
        <f t="shared" si="1508"/>
        <v>49.1</v>
      </c>
      <c r="DY208" s="46">
        <f t="shared" si="1394"/>
        <v>1011.77</v>
      </c>
      <c r="DZ208" s="46">
        <f t="shared" si="1195"/>
        <v>146.60355330797466</v>
      </c>
      <c r="EA208" s="46">
        <f t="shared" si="1196"/>
        <v>865.16644669202537</v>
      </c>
      <c r="EB208" s="51">
        <f t="shared" si="1197"/>
        <v>87096.965538092772</v>
      </c>
      <c r="EC208" s="58">
        <f t="shared" si="1198"/>
        <v>877.06333333333339</v>
      </c>
      <c r="ED208" s="52">
        <f t="shared" si="1509"/>
        <v>43.730000000000004</v>
      </c>
      <c r="EE208" s="51">
        <f t="shared" si="1199"/>
        <v>833.33333333333337</v>
      </c>
      <c r="EF208" s="57">
        <f t="shared" si="1200"/>
        <v>77499.99999999952</v>
      </c>
      <c r="EG208" s="468">
        <f t="shared" si="1395"/>
        <v>-877.06333333333339</v>
      </c>
      <c r="EH208" s="46">
        <f t="shared" si="1396"/>
        <v>-1060.8699999999999</v>
      </c>
      <c r="EI208" s="47"/>
      <c r="EJ208" s="46">
        <f t="shared" si="1397"/>
        <v>-1011.77</v>
      </c>
      <c r="EK208" s="48"/>
      <c r="EL208" s="29"/>
      <c r="EM208" s="45">
        <v>147</v>
      </c>
      <c r="EN208" s="46">
        <f t="shared" si="1486"/>
        <v>1058.0868689014749</v>
      </c>
      <c r="EO208" s="46">
        <f t="shared" si="1510"/>
        <v>50.09</v>
      </c>
      <c r="EP208" s="128">
        <f t="shared" si="1201"/>
        <v>1007.9968689014748</v>
      </c>
      <c r="EQ208" s="46">
        <f t="shared" si="1202"/>
        <v>149.5336143675089</v>
      </c>
      <c r="ER208" s="46">
        <f t="shared" si="1203"/>
        <v>858.46325453396594</v>
      </c>
      <c r="ES208" s="51">
        <f t="shared" si="1204"/>
        <v>88861.705365971371</v>
      </c>
      <c r="ET208" s="153">
        <f t="shared" si="1398"/>
        <v>10000</v>
      </c>
      <c r="EU208" s="45">
        <v>147</v>
      </c>
      <c r="EV208" s="46">
        <f t="shared" si="1205"/>
        <v>1058.0899999999999</v>
      </c>
      <c r="EW208" s="46">
        <f t="shared" si="1511"/>
        <v>50.09</v>
      </c>
      <c r="EX208" s="128">
        <f t="shared" si="1206"/>
        <v>1008</v>
      </c>
      <c r="EY208" s="46">
        <f t="shared" si="1207"/>
        <v>149.5327166316608</v>
      </c>
      <c r="EZ208" s="46">
        <f t="shared" si="1208"/>
        <v>858.46728336833917</v>
      </c>
      <c r="FA208" s="51">
        <f t="shared" si="1209"/>
        <v>88861.16269562814</v>
      </c>
      <c r="FB208" s="58">
        <f t="shared" si="1210"/>
        <v>874.86920833333363</v>
      </c>
      <c r="FC208" s="52">
        <f t="shared" si="1512"/>
        <v>44.75</v>
      </c>
      <c r="FD208" s="51">
        <f t="shared" si="1399"/>
        <v>830.11920833333363</v>
      </c>
      <c r="FE208" s="57">
        <f t="shared" si="1211"/>
        <v>79324.236374999833</v>
      </c>
      <c r="FF208" s="153">
        <f t="shared" si="1400"/>
        <v>10000</v>
      </c>
      <c r="FG208" s="469">
        <f t="shared" si="1212"/>
        <v>-874.86920833333363</v>
      </c>
      <c r="FH208" s="46">
        <f t="shared" si="1213"/>
        <v>-1058.0899999999999</v>
      </c>
      <c r="FI208" s="46">
        <f t="shared" si="1214"/>
        <v>-1008</v>
      </c>
      <c r="FJ208" s="48"/>
      <c r="FL208" s="45">
        <v>147</v>
      </c>
      <c r="FM208" s="46">
        <f t="shared" si="1401"/>
        <v>1061.8399999999999</v>
      </c>
      <c r="FN208" s="46">
        <f t="shared" si="1487"/>
        <v>50.07</v>
      </c>
      <c r="FO208" s="46">
        <f t="shared" si="1402"/>
        <v>1011.77</v>
      </c>
      <c r="FP208" s="46">
        <f t="shared" si="1215"/>
        <v>146.60355330797466</v>
      </c>
      <c r="FQ208" s="46">
        <f t="shared" si="1216"/>
        <v>865.16644669202537</v>
      </c>
      <c r="FR208" s="51">
        <f t="shared" si="1217"/>
        <v>87096.965538092772</v>
      </c>
      <c r="FS208" s="57">
        <f t="shared" si="1513"/>
        <v>89688.148638908868</v>
      </c>
      <c r="FT208" s="58">
        <f t="shared" si="1218"/>
        <v>877.98333333333335</v>
      </c>
      <c r="FU208" s="241">
        <f t="shared" si="1488"/>
        <v>44.65</v>
      </c>
      <c r="FV208" s="51">
        <f t="shared" si="1219"/>
        <v>833.33333333333337</v>
      </c>
      <c r="FW208" s="51">
        <f t="shared" si="1220"/>
        <v>77499.99999999952</v>
      </c>
      <c r="FX208" s="153">
        <f t="shared" si="1514"/>
        <v>79999.999999999505</v>
      </c>
      <c r="FY208" s="468">
        <f t="shared" si="1403"/>
        <v>-877.98333333333335</v>
      </c>
      <c r="FZ208" s="46">
        <f t="shared" si="1404"/>
        <v>-1061.8399999999999</v>
      </c>
      <c r="GA208" s="46">
        <f t="shared" si="1221"/>
        <v>-1011.77</v>
      </c>
      <c r="GB208" s="48"/>
      <c r="GD208" s="45">
        <v>147</v>
      </c>
      <c r="GE208" s="46">
        <f t="shared" si="1489"/>
        <v>1060.0875939185617</v>
      </c>
      <c r="GF208" s="128">
        <f t="shared" si="1515"/>
        <v>51</v>
      </c>
      <c r="GG208" s="128">
        <f t="shared" si="1042"/>
        <v>1009.0875939185617</v>
      </c>
      <c r="GH208" s="46">
        <f t="shared" si="1222"/>
        <v>149.43161891479625</v>
      </c>
      <c r="GI208" s="46">
        <f t="shared" si="1223"/>
        <v>859.65597500376543</v>
      </c>
      <c r="GJ208" s="51">
        <f t="shared" si="1224"/>
        <v>88799.315373873978</v>
      </c>
      <c r="GK208" s="51">
        <f t="shared" si="1516"/>
        <v>91373.994550883595</v>
      </c>
      <c r="GL208" s="153">
        <f t="shared" si="1405"/>
        <v>10000</v>
      </c>
      <c r="GM208" s="45">
        <v>147</v>
      </c>
      <c r="GN208" s="46">
        <f t="shared" si="1225"/>
        <v>1060.0899999999999</v>
      </c>
      <c r="GO208" s="46">
        <f t="shared" si="1490"/>
        <v>51</v>
      </c>
      <c r="GP208" s="128">
        <f t="shared" si="1406"/>
        <v>1009.09</v>
      </c>
      <c r="GQ208" s="46">
        <f t="shared" si="1226"/>
        <v>149.43095667603498</v>
      </c>
      <c r="GR208" s="46">
        <f t="shared" si="1227"/>
        <v>859.65904332396508</v>
      </c>
      <c r="GS208" s="51">
        <f t="shared" si="1228"/>
        <v>88798.914962297029</v>
      </c>
      <c r="GT208" s="153">
        <f t="shared" ref="GT208:GT217" si="1530">$GS$205</f>
        <v>91373.603328959653</v>
      </c>
      <c r="GU208" s="58">
        <f t="shared" si="1229"/>
        <v>876.92633333333197</v>
      </c>
      <c r="GV208" s="52">
        <f t="shared" si="1491"/>
        <v>45.650000000000006</v>
      </c>
      <c r="GW208" s="51">
        <f t="shared" si="1407"/>
        <v>831.27633333333199</v>
      </c>
      <c r="GX208" s="57">
        <f t="shared" si="1230"/>
        <v>79285.939000000173</v>
      </c>
      <c r="GY208" s="57">
        <f t="shared" si="1517"/>
        <v>81779.768000000156</v>
      </c>
      <c r="GZ208" s="153">
        <f t="shared" si="1408"/>
        <v>10000</v>
      </c>
      <c r="HA208" s="469">
        <f t="shared" si="1231"/>
        <v>-876.92633333333197</v>
      </c>
      <c r="HB208" s="46">
        <f t="shared" si="1232"/>
        <v>-1060.0899999999999</v>
      </c>
      <c r="HC208" s="46">
        <f t="shared" si="1233"/>
        <v>-1009.09</v>
      </c>
      <c r="HD208" s="48"/>
      <c r="HF208" s="45">
        <v>147</v>
      </c>
      <c r="HG208" s="46">
        <f t="shared" si="1234"/>
        <v>1123.8775326810628</v>
      </c>
      <c r="HH208" s="46">
        <f t="shared" si="1235"/>
        <v>0</v>
      </c>
      <c r="HI208" s="46">
        <f t="shared" si="1236"/>
        <v>1123.8775326810628</v>
      </c>
      <c r="HJ208" s="46">
        <f t="shared" si="1237"/>
        <v>162.84927611149092</v>
      </c>
      <c r="HK208" s="46">
        <f t="shared" si="1238"/>
        <v>961.02825656957191</v>
      </c>
      <c r="HL208" s="51">
        <f t="shared" si="1239"/>
        <v>96748.537410324978</v>
      </c>
      <c r="HM208" s="153">
        <f t="shared" si="1409"/>
        <v>10000</v>
      </c>
      <c r="HN208" s="58">
        <f t="shared" si="1240"/>
        <v>933.33333333333724</v>
      </c>
      <c r="HO208" s="52">
        <f t="shared" si="1241"/>
        <v>0</v>
      </c>
      <c r="HP208" s="51">
        <f t="shared" si="1242"/>
        <v>933.33333333333724</v>
      </c>
      <c r="HQ208" s="57">
        <f t="shared" si="1243"/>
        <v>86799.999999998574</v>
      </c>
      <c r="HR208" s="153">
        <f t="shared" si="1410"/>
        <v>10000</v>
      </c>
      <c r="HS208" s="468">
        <f t="shared" si="1244"/>
        <v>-933.33333333333724</v>
      </c>
      <c r="HT208" s="46">
        <f t="shared" si="1245"/>
        <v>-1123.8775326810628</v>
      </c>
      <c r="HU208" s="46">
        <f t="shared" si="1246"/>
        <v>-1123.8775326810628</v>
      </c>
      <c r="HV208" s="48"/>
      <c r="HW208" s="29"/>
      <c r="HX208" s="45">
        <v>147</v>
      </c>
      <c r="HY208" s="128">
        <f t="shared" si="1247"/>
        <v>1124.3399999999999</v>
      </c>
      <c r="HZ208" s="46">
        <f t="shared" si="1248"/>
        <v>0</v>
      </c>
      <c r="IA208" s="46">
        <f t="shared" si="1249"/>
        <v>1124.3399999999999</v>
      </c>
      <c r="IB208" s="46">
        <f t="shared" si="1250"/>
        <v>162.92284855329123</v>
      </c>
      <c r="IC208" s="46">
        <f t="shared" si="1251"/>
        <v>961.41715144670866</v>
      </c>
      <c r="ID208" s="51">
        <f t="shared" si="1252"/>
        <v>96792.291980528025</v>
      </c>
      <c r="IE208" s="153">
        <f t="shared" si="1411"/>
        <v>10000</v>
      </c>
      <c r="IF208" s="58">
        <f t="shared" si="1253"/>
        <v>930.14625019664186</v>
      </c>
      <c r="IG208" s="52">
        <f t="shared" si="1254"/>
        <v>0</v>
      </c>
      <c r="IH208" s="51">
        <f t="shared" si="1255"/>
        <v>930.14625019664186</v>
      </c>
      <c r="II208" s="57">
        <f t="shared" si="1412"/>
        <v>86503.601221093559</v>
      </c>
      <c r="IJ208" s="153">
        <f t="shared" si="1413"/>
        <v>10000</v>
      </c>
      <c r="IK208" s="468">
        <f t="shared" si="1256"/>
        <v>-930.14625019664186</v>
      </c>
      <c r="IL208" s="46">
        <f t="shared" si="1257"/>
        <v>-1124.3399999999999</v>
      </c>
      <c r="IM208" s="46">
        <f t="shared" si="1258"/>
        <v>-1124.3399999999999</v>
      </c>
      <c r="IN208" s="48"/>
      <c r="IO208" s="53">
        <f t="shared" si="1259"/>
        <v>0</v>
      </c>
      <c r="IQ208" s="45">
        <v>147</v>
      </c>
      <c r="IR208" s="128">
        <f t="shared" si="1260"/>
        <v>1126.4568749999989</v>
      </c>
      <c r="IS208" s="128">
        <f t="shared" si="1261"/>
        <v>0</v>
      </c>
      <c r="IT208" s="128">
        <f t="shared" si="1262"/>
        <v>1126.4568749999989</v>
      </c>
      <c r="IU208" s="46">
        <f t="shared" si="1485"/>
        <v>163.22</v>
      </c>
      <c r="IV208" s="46">
        <f t="shared" si="1263"/>
        <v>963.23687499999892</v>
      </c>
      <c r="IW208" s="51">
        <f t="shared" si="1264"/>
        <v>96970.589375000214</v>
      </c>
      <c r="IX208" s="199">
        <f t="shared" si="1414"/>
        <v>10000</v>
      </c>
      <c r="IY208" s="128">
        <f t="shared" si="1265"/>
        <v>0</v>
      </c>
      <c r="IZ208" s="408">
        <f t="shared" si="1266"/>
        <v>0</v>
      </c>
      <c r="JA208" s="58">
        <f t="shared" si="1267"/>
        <v>931.95916666666494</v>
      </c>
      <c r="JB208" s="52">
        <f t="shared" si="1268"/>
        <v>0</v>
      </c>
      <c r="JC208" s="51">
        <f t="shared" si="1269"/>
        <v>931.95916666666494</v>
      </c>
      <c r="JD208" s="57">
        <f t="shared" si="1270"/>
        <v>86672.202500000072</v>
      </c>
      <c r="JE208" s="280">
        <f t="shared" si="1271"/>
        <v>10000</v>
      </c>
      <c r="JF208" s="280">
        <f t="shared" si="1272"/>
        <v>0</v>
      </c>
      <c r="JG208" s="468">
        <f t="shared" si="1273"/>
        <v>-931.95916666666494</v>
      </c>
      <c r="JH208" s="46">
        <f t="shared" si="1274"/>
        <v>-1126.4568749999989</v>
      </c>
      <c r="JI208" s="46">
        <f t="shared" si="1275"/>
        <v>-1126.4568749999989</v>
      </c>
      <c r="JJ208" s="48"/>
      <c r="JL208" s="45">
        <v>147</v>
      </c>
      <c r="JM208" s="46">
        <f t="shared" si="1276"/>
        <v>1124.4930833333331</v>
      </c>
      <c r="JN208" s="46">
        <f t="shared" si="1277"/>
        <v>0</v>
      </c>
      <c r="JO208" s="128">
        <f t="shared" si="1278"/>
        <v>1124.4930833333331</v>
      </c>
      <c r="JP208" s="46">
        <f t="shared" si="1415"/>
        <v>162.94</v>
      </c>
      <c r="JQ208" s="46">
        <f t="shared" si="1279"/>
        <v>961.55308333333301</v>
      </c>
      <c r="JR208" s="51">
        <f t="shared" si="1280"/>
        <v>96801.526750000005</v>
      </c>
      <c r="JS208" s="51">
        <f t="shared" si="1518"/>
        <v>89688.148638908868</v>
      </c>
      <c r="JT208" s="199">
        <f t="shared" si="1416"/>
        <v>10000</v>
      </c>
      <c r="JU208" s="128">
        <f t="shared" si="1281"/>
        <v>0</v>
      </c>
      <c r="JV208" s="408">
        <f t="shared" si="1282"/>
        <v>0</v>
      </c>
      <c r="JW208" s="58">
        <f t="shared" si="1283"/>
        <v>930.37233333333074</v>
      </c>
      <c r="JX208" s="52">
        <f t="shared" si="1284"/>
        <v>0</v>
      </c>
      <c r="JY208" s="51">
        <f t="shared" si="1285"/>
        <v>930.37233333333074</v>
      </c>
      <c r="JZ208" s="51">
        <f t="shared" si="1286"/>
        <v>86524.627000000415</v>
      </c>
      <c r="KA208" s="199">
        <f t="shared" si="1519"/>
        <v>79999.999999999505</v>
      </c>
      <c r="KB208" s="128">
        <f t="shared" si="1417"/>
        <v>10000</v>
      </c>
      <c r="KC208" s="204">
        <f t="shared" si="1287"/>
        <v>0</v>
      </c>
      <c r="KD208" s="468">
        <f t="shared" si="1418"/>
        <v>-930.37233333333074</v>
      </c>
      <c r="KE208" s="46">
        <f t="shared" si="1288"/>
        <v>-1124.4930833333331</v>
      </c>
      <c r="KF208" s="46">
        <f t="shared" si="1289"/>
        <v>-1124.4930833333331</v>
      </c>
      <c r="KG208" s="48"/>
      <c r="KI208" s="45">
        <v>147</v>
      </c>
      <c r="KJ208" s="46">
        <f t="shared" si="1290"/>
        <v>1124.4890404061762</v>
      </c>
      <c r="KK208" s="46">
        <f t="shared" si="1291"/>
        <v>0</v>
      </c>
      <c r="KL208" s="128">
        <f t="shared" si="1292"/>
        <v>1124.4890404061762</v>
      </c>
      <c r="KM208" s="46">
        <f t="shared" si="1293"/>
        <v>162.93788326616448</v>
      </c>
      <c r="KN208" s="46">
        <f t="shared" si="1294"/>
        <v>961.5511571400117</v>
      </c>
      <c r="KO208" s="51">
        <f t="shared" si="1295"/>
        <v>96801.178802558672</v>
      </c>
      <c r="KP208" s="199">
        <f t="shared" si="1520"/>
        <v>94718.954625102575</v>
      </c>
      <c r="KQ208" s="199">
        <f t="shared" si="1419"/>
        <v>10000</v>
      </c>
      <c r="KR208" s="128">
        <f t="shared" si="1296"/>
        <v>0</v>
      </c>
      <c r="KS208" s="408">
        <f t="shared" si="1297"/>
        <v>0</v>
      </c>
      <c r="KT208" s="45">
        <v>147</v>
      </c>
      <c r="KU208" s="46">
        <f t="shared" si="1420"/>
        <v>1124.49</v>
      </c>
      <c r="KV208" s="46">
        <f t="shared" si="1298"/>
        <v>0</v>
      </c>
      <c r="KW208" s="128">
        <f t="shared" si="1299"/>
        <v>1124.49</v>
      </c>
      <c r="KX208" s="46">
        <f t="shared" si="1300"/>
        <v>162.93761915198425</v>
      </c>
      <c r="KY208" s="46">
        <f t="shared" si="1301"/>
        <v>961.55238084801579</v>
      </c>
      <c r="KZ208" s="51">
        <f t="shared" si="1302"/>
        <v>96801.019110342531</v>
      </c>
      <c r="LA208" s="153">
        <f t="shared" si="1521"/>
        <v>94718.954625102575</v>
      </c>
      <c r="LB208" s="58">
        <f t="shared" si="995"/>
        <v>930.59633333333579</v>
      </c>
      <c r="LC208" s="52">
        <f t="shared" si="1303"/>
        <v>0</v>
      </c>
      <c r="LD208" s="51">
        <f t="shared" si="1304"/>
        <v>930.59633333333579</v>
      </c>
      <c r="LE208" s="51">
        <f t="shared" si="1305"/>
        <v>86545.458999999857</v>
      </c>
      <c r="LF208" s="51">
        <f t="shared" si="1522"/>
        <v>85024.831999999704</v>
      </c>
      <c r="LG208" s="128">
        <f t="shared" si="1306"/>
        <v>10000</v>
      </c>
      <c r="LH208" s="204">
        <f t="shared" si="1307"/>
        <v>0</v>
      </c>
      <c r="LI208" s="479">
        <f t="shared" si="1308"/>
        <v>-930.59633333333579</v>
      </c>
      <c r="LJ208" s="46">
        <f t="shared" si="1421"/>
        <v>-1124.49</v>
      </c>
      <c r="LK208" s="46">
        <f t="shared" si="1422"/>
        <v>-1124.49</v>
      </c>
      <c r="LL208" s="48"/>
      <c r="LN208" s="45">
        <v>147</v>
      </c>
      <c r="LO208" s="46">
        <f t="shared" si="1309"/>
        <v>1123.1238136873469</v>
      </c>
      <c r="LP208" s="46">
        <f t="shared" si="1492"/>
        <v>0</v>
      </c>
      <c r="LQ208" s="46">
        <f t="shared" si="1310"/>
        <v>1123.1238136873469</v>
      </c>
      <c r="LR208" s="46">
        <f t="shared" si="1311"/>
        <v>162.7400626171827</v>
      </c>
      <c r="LS208" s="46">
        <f t="shared" si="1312"/>
        <v>960.38375107016418</v>
      </c>
      <c r="LT208" s="51">
        <f t="shared" si="1313"/>
        <v>96683.653819239451</v>
      </c>
      <c r="LU208" s="199">
        <f t="shared" si="1423"/>
        <v>10000</v>
      </c>
      <c r="LV208" s="58">
        <f t="shared" si="1314"/>
        <v>933.33033333333128</v>
      </c>
      <c r="LW208" s="52">
        <f t="shared" si="1493"/>
        <v>0</v>
      </c>
      <c r="LX208" s="51">
        <f t="shared" si="1315"/>
        <v>933.33033333333128</v>
      </c>
      <c r="LY208" s="51">
        <f t="shared" si="1316"/>
        <v>86799.720999999641</v>
      </c>
      <c r="LZ208" s="46">
        <f t="shared" si="1424"/>
        <v>0</v>
      </c>
      <c r="MA208" s="199">
        <f t="shared" si="1425"/>
        <v>10000</v>
      </c>
      <c r="MB208" s="468">
        <f t="shared" si="1317"/>
        <v>-933.33033333333128</v>
      </c>
      <c r="MC208" s="46">
        <f t="shared" si="1318"/>
        <v>-1123.1238136873469</v>
      </c>
      <c r="MD208" s="46">
        <f t="shared" si="1319"/>
        <v>-1123.1238136873469</v>
      </c>
      <c r="ME208" s="48"/>
      <c r="MG208" s="45">
        <v>147</v>
      </c>
      <c r="MH208" s="46">
        <f t="shared" si="1320"/>
        <v>1076.608661999408</v>
      </c>
      <c r="MI208" s="46">
        <f t="shared" si="1494"/>
        <v>0</v>
      </c>
      <c r="MJ208" s="46">
        <f t="shared" si="1321"/>
        <v>1076.608661999408</v>
      </c>
      <c r="MK208" s="46">
        <f t="shared" si="1322"/>
        <v>156.00004107539974</v>
      </c>
      <c r="ML208" s="46">
        <f t="shared" si="1323"/>
        <v>920.60862092400828</v>
      </c>
      <c r="MM208" s="51">
        <f t="shared" si="1324"/>
        <v>92679.41602431584</v>
      </c>
      <c r="MN208" s="199">
        <f t="shared" si="1426"/>
        <v>10000</v>
      </c>
      <c r="MO208" s="58">
        <f t="shared" si="1325"/>
        <v>889.32945707741396</v>
      </c>
      <c r="MP208" s="52">
        <f t="shared" si="1495"/>
        <v>0</v>
      </c>
      <c r="MQ208" s="51">
        <f t="shared" si="1326"/>
        <v>889.32945707741396</v>
      </c>
      <c r="MR208" s="57">
        <f t="shared" si="1327"/>
        <v>82707.639809619999</v>
      </c>
      <c r="MS208" s="199">
        <f t="shared" si="1427"/>
        <v>10000</v>
      </c>
      <c r="MT208" s="468">
        <f t="shared" si="1428"/>
        <v>-889.32945707741396</v>
      </c>
      <c r="MU208" s="46">
        <f t="shared" si="1328"/>
        <v>-1076.608661999408</v>
      </c>
      <c r="MV208" s="46">
        <f t="shared" si="1329"/>
        <v>-1076.608661999408</v>
      </c>
      <c r="MW208" s="48"/>
      <c r="MY208" s="45">
        <v>147</v>
      </c>
      <c r="MZ208" s="46">
        <f t="shared" si="1330"/>
        <v>1076.608661999408</v>
      </c>
      <c r="NA208" s="46">
        <f t="shared" si="1496"/>
        <v>0</v>
      </c>
      <c r="NB208" s="128">
        <f t="shared" si="1331"/>
        <v>1076.608661999408</v>
      </c>
      <c r="NC208" s="46">
        <f t="shared" si="1332"/>
        <v>156.00004107539974</v>
      </c>
      <c r="ND208" s="46">
        <f t="shared" si="1333"/>
        <v>920.60862092400828</v>
      </c>
      <c r="NE208" s="51">
        <f t="shared" si="1334"/>
        <v>92679.41602431584</v>
      </c>
      <c r="NF208" s="153">
        <f t="shared" si="1429"/>
        <v>10000</v>
      </c>
      <c r="NG208" s="45">
        <v>147</v>
      </c>
      <c r="NH208" s="46">
        <f t="shared" si="1335"/>
        <v>1076.6099999999999</v>
      </c>
      <c r="NI208" s="46">
        <f t="shared" si="1497"/>
        <v>0</v>
      </c>
      <c r="NJ208" s="128">
        <f t="shared" si="1430"/>
        <v>1076.6099999999999</v>
      </c>
      <c r="NK208" s="46">
        <f t="shared" si="1431"/>
        <v>155.99965389497046</v>
      </c>
      <c r="NL208" s="46">
        <f t="shared" si="1336"/>
        <v>920.61034610502941</v>
      </c>
      <c r="NM208" s="51">
        <f t="shared" si="1337"/>
        <v>92679.18199087726</v>
      </c>
      <c r="NN208" s="58">
        <f t="shared" si="1338"/>
        <v>888.78037499999857</v>
      </c>
      <c r="NO208" s="52">
        <f t="shared" si="1498"/>
        <v>0</v>
      </c>
      <c r="NP208" s="51">
        <f t="shared" si="1339"/>
        <v>888.78037499999857</v>
      </c>
      <c r="NQ208" s="57">
        <f t="shared" si="1340"/>
        <v>82790.924875000113</v>
      </c>
      <c r="NR208" s="153">
        <f t="shared" si="1432"/>
        <v>10000</v>
      </c>
      <c r="NS208" s="469">
        <f t="shared" si="1341"/>
        <v>-888.78037499999857</v>
      </c>
      <c r="NT208" s="46">
        <f t="shared" si="1342"/>
        <v>-1076.6099999999999</v>
      </c>
      <c r="NU208" s="46">
        <f t="shared" si="1343"/>
        <v>-1076.6099999999999</v>
      </c>
      <c r="NV208" s="48"/>
      <c r="NX208" s="45">
        <v>147</v>
      </c>
      <c r="NY208" s="46">
        <f t="shared" si="1344"/>
        <v>1076.6456011701148</v>
      </c>
      <c r="NZ208" s="46">
        <f t="shared" si="1499"/>
        <v>0</v>
      </c>
      <c r="OA208" s="46">
        <f t="shared" si="1345"/>
        <v>1076.6456011701148</v>
      </c>
      <c r="OB208" s="46">
        <f t="shared" si="1346"/>
        <v>156.00539354222522</v>
      </c>
      <c r="OC208" s="46">
        <f t="shared" si="1347"/>
        <v>920.64020762788959</v>
      </c>
      <c r="OD208" s="51">
        <f t="shared" si="1348"/>
        <v>92682.595917707236</v>
      </c>
      <c r="OE208" s="57">
        <f t="shared" si="1523"/>
        <v>89688.148638908868</v>
      </c>
      <c r="OF208" s="153">
        <f t="shared" si="1433"/>
        <v>10000</v>
      </c>
      <c r="OG208" s="58">
        <f t="shared" si="1349"/>
        <v>889.48383333333379</v>
      </c>
      <c r="OH208" s="241">
        <f t="shared" si="1524"/>
        <v>0</v>
      </c>
      <c r="OI208" s="51">
        <f t="shared" si="1350"/>
        <v>889.48383333333379</v>
      </c>
      <c r="OJ208" s="51">
        <f t="shared" si="1351"/>
        <v>82721.996499999979</v>
      </c>
      <c r="OK208" s="153">
        <f t="shared" si="1525"/>
        <v>79999.999999999505</v>
      </c>
      <c r="OL208" s="153">
        <f t="shared" si="1434"/>
        <v>10000</v>
      </c>
      <c r="OM208" s="468">
        <f t="shared" si="1435"/>
        <v>-889.48383333333379</v>
      </c>
      <c r="ON208" s="46">
        <f t="shared" si="1436"/>
        <v>-1076.6456011701148</v>
      </c>
      <c r="OO208" s="46">
        <f t="shared" si="1352"/>
        <v>-1076.6456011701148</v>
      </c>
      <c r="OP208" s="48"/>
      <c r="OR208" s="45">
        <v>147</v>
      </c>
      <c r="OS208" s="46">
        <f t="shared" si="1353"/>
        <v>1076.765700416463</v>
      </c>
      <c r="OT208" s="128">
        <f t="shared" si="1500"/>
        <v>0</v>
      </c>
      <c r="OU208" s="128">
        <f t="shared" si="1354"/>
        <v>1076.765700416463</v>
      </c>
      <c r="OV208" s="46">
        <f t="shared" si="1355"/>
        <v>156.02279586121568</v>
      </c>
      <c r="OW208" s="46">
        <f t="shared" si="1356"/>
        <v>920.74290455524738</v>
      </c>
      <c r="OX208" s="51">
        <f t="shared" si="1357"/>
        <v>92692.934612174169</v>
      </c>
      <c r="OY208" s="51">
        <f t="shared" si="1526"/>
        <v>91373.994550883595</v>
      </c>
      <c r="OZ208" s="153">
        <f t="shared" si="1437"/>
        <v>10000</v>
      </c>
      <c r="PA208" s="45">
        <v>147</v>
      </c>
      <c r="PB208" s="46">
        <f t="shared" si="1358"/>
        <v>1076.765700416463</v>
      </c>
      <c r="PC208" s="46">
        <f t="shared" si="1527"/>
        <v>0</v>
      </c>
      <c r="PD208" s="128">
        <f t="shared" si="1359"/>
        <v>1076.765700416463</v>
      </c>
      <c r="PE208" s="46">
        <f t="shared" si="1360"/>
        <v>156.02279586121568</v>
      </c>
      <c r="PF208" s="46">
        <f t="shared" si="1361"/>
        <v>920.74290455524738</v>
      </c>
      <c r="PG208" s="51">
        <f t="shared" si="1362"/>
        <v>92692.934612174169</v>
      </c>
      <c r="PH208" s="153">
        <f t="shared" ref="PH208:PH217" si="1531">$GS$205</f>
        <v>91373.603328959653</v>
      </c>
      <c r="PI208" s="688">
        <f t="shared" si="1363"/>
        <v>889.6533333333341</v>
      </c>
      <c r="PJ208" s="52">
        <f t="shared" si="1528"/>
        <v>0</v>
      </c>
      <c r="PK208" s="51">
        <f t="shared" si="1364"/>
        <v>889.6533333333341</v>
      </c>
      <c r="PL208" s="57">
        <f t="shared" si="1365"/>
        <v>82737.760000000242</v>
      </c>
      <c r="PM208" s="57">
        <f t="shared" si="1529"/>
        <v>81779.768000000156</v>
      </c>
      <c r="PN208" s="153">
        <f t="shared" si="1438"/>
        <v>10000</v>
      </c>
      <c r="PO208" s="469">
        <f t="shared" si="1366"/>
        <v>-889.6533333333341</v>
      </c>
      <c r="PP208" s="46">
        <f t="shared" si="1367"/>
        <v>-1076.765700416463</v>
      </c>
      <c r="PQ208" s="46">
        <f t="shared" si="1368"/>
        <v>-1076.765700416463</v>
      </c>
      <c r="PR208" s="48"/>
    </row>
    <row r="209" spans="2:434" hidden="1" x14ac:dyDescent="0.3">
      <c r="B209" s="45">
        <v>148</v>
      </c>
      <c r="C209" s="46">
        <f t="shared" si="1104"/>
        <v>1111.77</v>
      </c>
      <c r="D209" s="46">
        <f t="shared" si="1136"/>
        <v>100</v>
      </c>
      <c r="E209" s="46">
        <f t="shared" si="1137"/>
        <v>1011.77</v>
      </c>
      <c r="F209" s="46">
        <f t="shared" si="1138"/>
        <v>145.16160923015462</v>
      </c>
      <c r="G209" s="46">
        <f t="shared" si="1139"/>
        <v>866.6083907698453</v>
      </c>
      <c r="H209" s="51">
        <f t="shared" si="1140"/>
        <v>86230.357147322924</v>
      </c>
      <c r="I209" s="58">
        <f t="shared" si="1141"/>
        <v>933.33333333333337</v>
      </c>
      <c r="J209" s="52">
        <f t="shared" si="1142"/>
        <v>100</v>
      </c>
      <c r="K209" s="51">
        <f t="shared" si="1143"/>
        <v>833.33333333333337</v>
      </c>
      <c r="L209" s="57">
        <f t="shared" si="1144"/>
        <v>76666.666666666191</v>
      </c>
      <c r="M209" s="468">
        <f t="shared" si="1369"/>
        <v>-933.33333333333337</v>
      </c>
      <c r="N209" s="46">
        <f t="shared" si="1370"/>
        <v>-1111.77</v>
      </c>
      <c r="O209" s="47"/>
      <c r="P209" s="46">
        <f t="shared" si="1371"/>
        <v>-1011.77</v>
      </c>
      <c r="Q209" s="48"/>
      <c r="R209" s="29"/>
      <c r="S209" s="29"/>
      <c r="T209" s="45">
        <v>148</v>
      </c>
      <c r="U209" s="46">
        <f t="shared" si="1145"/>
        <v>1093.1300000000001</v>
      </c>
      <c r="V209" s="46">
        <f t="shared" si="1146"/>
        <v>81.36</v>
      </c>
      <c r="W209" s="46">
        <f t="shared" si="1372"/>
        <v>1011.77</v>
      </c>
      <c r="X209" s="46">
        <f t="shared" si="1147"/>
        <v>145.16160923015462</v>
      </c>
      <c r="Y209" s="46">
        <f t="shared" si="1148"/>
        <v>866.6083907698453</v>
      </c>
      <c r="Z209" s="51">
        <f t="shared" si="1149"/>
        <v>86230.357147322924</v>
      </c>
      <c r="AA209" s="58">
        <f t="shared" si="1150"/>
        <v>905.71333333333337</v>
      </c>
      <c r="AB209" s="52">
        <f t="shared" si="1151"/>
        <v>72.38</v>
      </c>
      <c r="AC209" s="51">
        <f t="shared" si="1152"/>
        <v>833.33333333333337</v>
      </c>
      <c r="AD209" s="57">
        <f t="shared" si="1153"/>
        <v>76666.666666666191</v>
      </c>
      <c r="AE209" s="468">
        <f t="shared" si="1373"/>
        <v>-905.71333333333337</v>
      </c>
      <c r="AF209" s="46">
        <f t="shared" si="1154"/>
        <v>-1093.1300000000001</v>
      </c>
      <c r="AG209" s="47"/>
      <c r="AH209" s="46">
        <f t="shared" si="1374"/>
        <v>-1011.77</v>
      </c>
      <c r="AI209" s="48"/>
      <c r="AJ209" s="29"/>
      <c r="AK209" s="45">
        <v>148</v>
      </c>
      <c r="AL209" s="46">
        <f t="shared" si="1155"/>
        <v>1117.72</v>
      </c>
      <c r="AM209" s="46"/>
      <c r="AN209" s="46"/>
      <c r="AO209" s="46">
        <f t="shared" si="1156"/>
        <v>83.48</v>
      </c>
      <c r="AP209" s="128">
        <f t="shared" si="1157"/>
        <v>1034.24</v>
      </c>
      <c r="AQ209" s="128"/>
      <c r="AR209" s="128"/>
      <c r="AS209" s="46">
        <f t="shared" si="1158"/>
        <v>153.91642122212758</v>
      </c>
      <c r="AT209" s="46">
        <f t="shared" si="1159"/>
        <v>880.3235787778724</v>
      </c>
      <c r="AU209" s="51"/>
      <c r="AV209" s="51"/>
      <c r="AW209" s="51">
        <f t="shared" si="1160"/>
        <v>91469.529154498669</v>
      </c>
      <c r="AX209" s="58">
        <f t="shared" si="1161"/>
        <v>927.38215694565588</v>
      </c>
      <c r="AY209" s="52"/>
      <c r="AZ209" s="52"/>
      <c r="BA209" s="52">
        <f t="shared" si="1162"/>
        <v>74.760000000000005</v>
      </c>
      <c r="BB209" s="51">
        <f t="shared" si="1163"/>
        <v>852.62215694565589</v>
      </c>
      <c r="BC209" s="51"/>
      <c r="BD209" s="51"/>
      <c r="BE209" s="57">
        <f t="shared" si="1164"/>
        <v>81832.46077204289</v>
      </c>
      <c r="BF209" s="468">
        <f t="shared" si="1165"/>
        <v>-927.38215694565588</v>
      </c>
      <c r="BG209" s="46">
        <f t="shared" si="1166"/>
        <v>-1117.72</v>
      </c>
      <c r="BH209" s="46">
        <f t="shared" si="1167"/>
        <v>-1034.24</v>
      </c>
      <c r="BI209" s="48"/>
      <c r="BK209" s="45">
        <v>148</v>
      </c>
      <c r="BL209" s="46">
        <f t="shared" si="1375"/>
        <v>1092.1300000000001</v>
      </c>
      <c r="BM209" s="46">
        <f t="shared" si="1376"/>
        <v>80.36</v>
      </c>
      <c r="BN209" s="46">
        <f t="shared" si="1377"/>
        <v>1011.77</v>
      </c>
      <c r="BO209" s="46">
        <f t="shared" si="1168"/>
        <v>145.16160923015462</v>
      </c>
      <c r="BP209" s="46">
        <f t="shared" si="1169"/>
        <v>866.6083907698453</v>
      </c>
      <c r="BQ209" s="51">
        <f t="shared" si="1170"/>
        <v>86230.357147322924</v>
      </c>
      <c r="BR209" s="57">
        <f t="shared" si="1501"/>
        <v>89688.148638908868</v>
      </c>
      <c r="BS209" s="58">
        <f t="shared" si="1171"/>
        <v>904.99333333333334</v>
      </c>
      <c r="BT209" s="52">
        <f t="shared" si="1378"/>
        <v>71.66</v>
      </c>
      <c r="BU209" s="51">
        <f t="shared" si="1172"/>
        <v>833.33333333333337</v>
      </c>
      <c r="BV209" s="51">
        <f t="shared" si="1173"/>
        <v>76666.666666666191</v>
      </c>
      <c r="BW209" s="153">
        <f t="shared" si="1502"/>
        <v>79999.999999999505</v>
      </c>
      <c r="BX209" s="468">
        <f t="shared" si="1379"/>
        <v>-904.99333333333334</v>
      </c>
      <c r="BY209" s="46">
        <f t="shared" si="1380"/>
        <v>-1092.1300000000001</v>
      </c>
      <c r="BZ209" s="46">
        <f t="shared" si="1174"/>
        <v>-1011.77</v>
      </c>
      <c r="CA209" s="48"/>
      <c r="CB209" s="29"/>
      <c r="CC209" s="45">
        <v>148</v>
      </c>
      <c r="CD209" s="128">
        <f t="shared" si="1175"/>
        <v>1117.6300000000001</v>
      </c>
      <c r="CE209" s="46">
        <f t="shared" si="1381"/>
        <v>82.56</v>
      </c>
      <c r="CF209" s="128">
        <f t="shared" si="1176"/>
        <v>1035.07</v>
      </c>
      <c r="CG209" s="46">
        <f t="shared" si="1382"/>
        <v>153.47158489361536</v>
      </c>
      <c r="CH209" s="46">
        <f t="shared" si="1177"/>
        <v>881.59841510638455</v>
      </c>
      <c r="CI209" s="51">
        <f t="shared" si="1178"/>
        <v>91201.352521062814</v>
      </c>
      <c r="CJ209" s="199">
        <f t="shared" si="1503"/>
        <v>94718.954625102575</v>
      </c>
      <c r="CK209" s="153">
        <f t="shared" si="1383"/>
        <v>10000</v>
      </c>
      <c r="CL209" s="45">
        <v>148</v>
      </c>
      <c r="CM209" s="46">
        <f t="shared" si="1384"/>
        <v>1117.6300000000001</v>
      </c>
      <c r="CN209" s="128">
        <f t="shared" si="1179"/>
        <v>82.56</v>
      </c>
      <c r="CO209" s="128">
        <f t="shared" si="1180"/>
        <v>1035.07</v>
      </c>
      <c r="CP209" s="46">
        <f t="shared" si="1181"/>
        <v>153.47158489361536</v>
      </c>
      <c r="CQ209" s="46">
        <f t="shared" si="1182"/>
        <v>881.59841510638455</v>
      </c>
      <c r="CR209" s="51">
        <f t="shared" si="1183"/>
        <v>91201.352521062814</v>
      </c>
      <c r="CS209" s="153">
        <f t="shared" si="1504"/>
        <v>94718.954625102575</v>
      </c>
      <c r="CT209" s="58">
        <f t="shared" si="1184"/>
        <v>927.86033333333398</v>
      </c>
      <c r="CU209" s="52">
        <f t="shared" si="1385"/>
        <v>74.099999999999994</v>
      </c>
      <c r="CV209" s="51">
        <f t="shared" si="1386"/>
        <v>853.76033333333396</v>
      </c>
      <c r="CW209" s="51">
        <f t="shared" si="1185"/>
        <v>81609.790666666348</v>
      </c>
      <c r="CX209" s="57">
        <f t="shared" si="1505"/>
        <v>85024.831999999704</v>
      </c>
      <c r="CY209" s="153">
        <f t="shared" si="1387"/>
        <v>10000</v>
      </c>
      <c r="CZ209" s="479">
        <f t="shared" si="1186"/>
        <v>-927.86033333333398</v>
      </c>
      <c r="DA209" s="46">
        <f t="shared" si="1388"/>
        <v>-1117.6300000000001</v>
      </c>
      <c r="DB209" s="46">
        <f t="shared" si="1389"/>
        <v>-1035.07</v>
      </c>
      <c r="DC209" s="48"/>
      <c r="DE209" s="45">
        <v>148</v>
      </c>
      <c r="DF209" s="46">
        <f t="shared" si="1187"/>
        <v>1123.43</v>
      </c>
      <c r="DG209" s="46">
        <f t="shared" si="1506"/>
        <v>111.66</v>
      </c>
      <c r="DH209" s="46">
        <f t="shared" si="1188"/>
        <v>1011.77</v>
      </c>
      <c r="DI209" s="46">
        <f t="shared" si="1189"/>
        <v>145.16160923015462</v>
      </c>
      <c r="DJ209" s="46">
        <f t="shared" si="1190"/>
        <v>866.6083907698453</v>
      </c>
      <c r="DK209" s="51">
        <f t="shared" si="1191"/>
        <v>86230.357147322924</v>
      </c>
      <c r="DL209" s="58">
        <f t="shared" si="1192"/>
        <v>944.99333333333334</v>
      </c>
      <c r="DM209" s="52">
        <f t="shared" si="1507"/>
        <v>111.66</v>
      </c>
      <c r="DN209" s="51">
        <f t="shared" si="1193"/>
        <v>833.33333333333337</v>
      </c>
      <c r="DO209" s="57">
        <f t="shared" si="1194"/>
        <v>76666.666666666191</v>
      </c>
      <c r="DP209" s="468">
        <f t="shared" si="1390"/>
        <v>-944.99333333333334</v>
      </c>
      <c r="DQ209" s="46">
        <f t="shared" si="1391"/>
        <v>-1123.43</v>
      </c>
      <c r="DR209" s="47"/>
      <c r="DS209" s="46">
        <f t="shared" si="1392"/>
        <v>-1011.77</v>
      </c>
      <c r="DT209" s="48"/>
      <c r="DU209" s="29"/>
      <c r="DV209" s="45">
        <v>148</v>
      </c>
      <c r="DW209" s="46">
        <f t="shared" si="1393"/>
        <v>1060.3900000000001</v>
      </c>
      <c r="DX209" s="46">
        <f t="shared" si="1508"/>
        <v>48.620000000000005</v>
      </c>
      <c r="DY209" s="46">
        <f t="shared" si="1394"/>
        <v>1011.77</v>
      </c>
      <c r="DZ209" s="46">
        <f t="shared" si="1195"/>
        <v>145.16160923015462</v>
      </c>
      <c r="EA209" s="46">
        <f t="shared" si="1196"/>
        <v>866.6083907698453</v>
      </c>
      <c r="EB209" s="51">
        <f t="shared" si="1197"/>
        <v>86230.357147322924</v>
      </c>
      <c r="EC209" s="58">
        <f t="shared" si="1198"/>
        <v>876.59333333333336</v>
      </c>
      <c r="ED209" s="52">
        <f t="shared" si="1509"/>
        <v>43.26</v>
      </c>
      <c r="EE209" s="51">
        <f t="shared" si="1199"/>
        <v>833.33333333333337</v>
      </c>
      <c r="EF209" s="57">
        <f t="shared" si="1200"/>
        <v>76666.666666666191</v>
      </c>
      <c r="EG209" s="468">
        <f t="shared" si="1395"/>
        <v>-876.59333333333336</v>
      </c>
      <c r="EH209" s="46">
        <f t="shared" si="1396"/>
        <v>-1060.3900000000001</v>
      </c>
      <c r="EI209" s="47"/>
      <c r="EJ209" s="46">
        <f t="shared" si="1397"/>
        <v>-1011.77</v>
      </c>
      <c r="EK209" s="48"/>
      <c r="EL209" s="29"/>
      <c r="EM209" s="45">
        <v>148</v>
      </c>
      <c r="EN209" s="46">
        <f t="shared" si="1486"/>
        <v>1058.0868689014749</v>
      </c>
      <c r="EO209" s="46">
        <f t="shared" si="1510"/>
        <v>49.6</v>
      </c>
      <c r="EP209" s="128">
        <f t="shared" si="1201"/>
        <v>1008.4868689014748</v>
      </c>
      <c r="EQ209" s="46">
        <f t="shared" si="1202"/>
        <v>148.10284227661896</v>
      </c>
      <c r="ER209" s="46">
        <f t="shared" si="1203"/>
        <v>860.38402662485589</v>
      </c>
      <c r="ES209" s="51">
        <f t="shared" si="1204"/>
        <v>88001.321339346512</v>
      </c>
      <c r="ET209" s="153">
        <f t="shared" si="1398"/>
        <v>10000</v>
      </c>
      <c r="EU209" s="45">
        <v>148</v>
      </c>
      <c r="EV209" s="46">
        <f t="shared" si="1205"/>
        <v>1058.0899999999999</v>
      </c>
      <c r="EW209" s="46">
        <f t="shared" si="1511"/>
        <v>49.6</v>
      </c>
      <c r="EX209" s="128">
        <f t="shared" si="1206"/>
        <v>1008.49</v>
      </c>
      <c r="EY209" s="46">
        <f t="shared" si="1207"/>
        <v>148.10193782604691</v>
      </c>
      <c r="EZ209" s="46">
        <f t="shared" si="1208"/>
        <v>860.38806217395313</v>
      </c>
      <c r="FA209" s="51">
        <f t="shared" si="1209"/>
        <v>88000.774633454188</v>
      </c>
      <c r="FB209" s="58">
        <f t="shared" si="1210"/>
        <v>874.86920833333363</v>
      </c>
      <c r="FC209" s="52">
        <f t="shared" si="1512"/>
        <v>44.28</v>
      </c>
      <c r="FD209" s="51">
        <f t="shared" si="1399"/>
        <v>830.58920833333366</v>
      </c>
      <c r="FE209" s="57">
        <f t="shared" si="1211"/>
        <v>78493.647166666502</v>
      </c>
      <c r="FF209" s="153">
        <f t="shared" si="1400"/>
        <v>10000</v>
      </c>
      <c r="FG209" s="469">
        <f t="shared" si="1212"/>
        <v>-874.86920833333363</v>
      </c>
      <c r="FH209" s="46">
        <f t="shared" si="1213"/>
        <v>-1058.0899999999999</v>
      </c>
      <c r="FI209" s="46">
        <f t="shared" si="1214"/>
        <v>-1008.49</v>
      </c>
      <c r="FJ209" s="48"/>
      <c r="FL209" s="45">
        <v>148</v>
      </c>
      <c r="FM209" s="46">
        <f t="shared" si="1401"/>
        <v>1061.8399999999999</v>
      </c>
      <c r="FN209" s="46">
        <f t="shared" si="1487"/>
        <v>50.07</v>
      </c>
      <c r="FO209" s="46">
        <f t="shared" si="1402"/>
        <v>1011.77</v>
      </c>
      <c r="FP209" s="46">
        <f t="shared" si="1215"/>
        <v>145.16160923015462</v>
      </c>
      <c r="FQ209" s="46">
        <f t="shared" si="1216"/>
        <v>866.6083907698453</v>
      </c>
      <c r="FR209" s="51">
        <f t="shared" si="1217"/>
        <v>86230.357147322924</v>
      </c>
      <c r="FS209" s="57">
        <f t="shared" si="1513"/>
        <v>89688.148638908868</v>
      </c>
      <c r="FT209" s="58">
        <f t="shared" si="1218"/>
        <v>877.98333333333335</v>
      </c>
      <c r="FU209" s="241">
        <f t="shared" si="1488"/>
        <v>44.65</v>
      </c>
      <c r="FV209" s="51">
        <f t="shared" si="1219"/>
        <v>833.33333333333337</v>
      </c>
      <c r="FW209" s="51">
        <f t="shared" si="1220"/>
        <v>76666.666666666191</v>
      </c>
      <c r="FX209" s="153">
        <f t="shared" si="1514"/>
        <v>79999.999999999505</v>
      </c>
      <c r="FY209" s="468">
        <f t="shared" si="1403"/>
        <v>-877.98333333333335</v>
      </c>
      <c r="FZ209" s="46">
        <f t="shared" si="1404"/>
        <v>-1061.8399999999999</v>
      </c>
      <c r="GA209" s="46">
        <f t="shared" si="1221"/>
        <v>-1011.77</v>
      </c>
      <c r="GB209" s="48"/>
      <c r="GD209" s="45">
        <v>148</v>
      </c>
      <c r="GE209" s="46">
        <f t="shared" si="1489"/>
        <v>1060.0875939185617</v>
      </c>
      <c r="GF209" s="128">
        <f t="shared" si="1515"/>
        <v>51</v>
      </c>
      <c r="GG209" s="128">
        <f t="shared" si="1042"/>
        <v>1009.0875939185617</v>
      </c>
      <c r="GH209" s="46">
        <f t="shared" si="1222"/>
        <v>147.99885895645664</v>
      </c>
      <c r="GI209" s="46">
        <f t="shared" si="1223"/>
        <v>861.08873496210504</v>
      </c>
      <c r="GJ209" s="51">
        <f t="shared" si="1224"/>
        <v>87938.226638911874</v>
      </c>
      <c r="GK209" s="51">
        <f t="shared" si="1516"/>
        <v>91373.994550883595</v>
      </c>
      <c r="GL209" s="153">
        <f t="shared" si="1405"/>
        <v>10000</v>
      </c>
      <c r="GM209" s="45">
        <v>148</v>
      </c>
      <c r="GN209" s="46">
        <f t="shared" si="1225"/>
        <v>1060.0899999999999</v>
      </c>
      <c r="GO209" s="46">
        <f t="shared" si="1490"/>
        <v>51</v>
      </c>
      <c r="GP209" s="128">
        <f t="shared" si="1406"/>
        <v>1009.09</v>
      </c>
      <c r="GQ209" s="46">
        <f t="shared" si="1226"/>
        <v>147.99819160382839</v>
      </c>
      <c r="GR209" s="46">
        <f t="shared" si="1227"/>
        <v>861.0918083961717</v>
      </c>
      <c r="GS209" s="51">
        <f t="shared" si="1228"/>
        <v>87937.823153900856</v>
      </c>
      <c r="GT209" s="153">
        <f t="shared" si="1530"/>
        <v>91373.603328959653</v>
      </c>
      <c r="GU209" s="58">
        <f t="shared" si="1229"/>
        <v>876.92633333333197</v>
      </c>
      <c r="GV209" s="52">
        <f t="shared" si="1491"/>
        <v>45.650000000000006</v>
      </c>
      <c r="GW209" s="51">
        <f t="shared" si="1407"/>
        <v>831.27633333333199</v>
      </c>
      <c r="GX209" s="57">
        <f t="shared" si="1230"/>
        <v>78454.662666666845</v>
      </c>
      <c r="GY209" s="57">
        <f t="shared" si="1517"/>
        <v>81779.768000000156</v>
      </c>
      <c r="GZ209" s="153">
        <f t="shared" si="1408"/>
        <v>10000</v>
      </c>
      <c r="HA209" s="469">
        <f t="shared" si="1231"/>
        <v>-876.92633333333197</v>
      </c>
      <c r="HB209" s="46">
        <f t="shared" si="1232"/>
        <v>-1060.0899999999999</v>
      </c>
      <c r="HC209" s="46">
        <f t="shared" si="1233"/>
        <v>-1009.09</v>
      </c>
      <c r="HD209" s="48"/>
      <c r="HF209" s="45">
        <v>148</v>
      </c>
      <c r="HG209" s="46">
        <f t="shared" si="1234"/>
        <v>1123.8775326810628</v>
      </c>
      <c r="HH209" s="46">
        <f t="shared" si="1235"/>
        <v>0</v>
      </c>
      <c r="HI209" s="46">
        <f t="shared" si="1236"/>
        <v>1123.8775326810628</v>
      </c>
      <c r="HJ209" s="46">
        <f t="shared" si="1237"/>
        <v>161.24756235054164</v>
      </c>
      <c r="HK209" s="46">
        <f t="shared" si="1238"/>
        <v>962.62997033052113</v>
      </c>
      <c r="HL209" s="51">
        <f t="shared" si="1239"/>
        <v>95785.907439994451</v>
      </c>
      <c r="HM209" s="153">
        <f t="shared" si="1409"/>
        <v>10000</v>
      </c>
      <c r="HN209" s="58">
        <f t="shared" si="1240"/>
        <v>933.33333333333724</v>
      </c>
      <c r="HO209" s="52">
        <f t="shared" si="1241"/>
        <v>0</v>
      </c>
      <c r="HP209" s="51">
        <f t="shared" si="1242"/>
        <v>933.33333333333724</v>
      </c>
      <c r="HQ209" s="57">
        <f t="shared" si="1243"/>
        <v>85866.666666665231</v>
      </c>
      <c r="HR209" s="153">
        <f t="shared" si="1410"/>
        <v>10000</v>
      </c>
      <c r="HS209" s="468">
        <f t="shared" si="1244"/>
        <v>-933.33333333333724</v>
      </c>
      <c r="HT209" s="46">
        <f t="shared" si="1245"/>
        <v>-1123.8775326810628</v>
      </c>
      <c r="HU209" s="46">
        <f t="shared" si="1246"/>
        <v>-1123.8775326810628</v>
      </c>
      <c r="HV209" s="48"/>
      <c r="HW209" s="29"/>
      <c r="HX209" s="45">
        <v>148</v>
      </c>
      <c r="HY209" s="128">
        <f t="shared" si="1247"/>
        <v>1124.3399999999999</v>
      </c>
      <c r="HZ209" s="46">
        <f t="shared" si="1248"/>
        <v>0</v>
      </c>
      <c r="IA209" s="46">
        <f t="shared" si="1249"/>
        <v>1124.3399999999999</v>
      </c>
      <c r="IB209" s="46">
        <f t="shared" si="1250"/>
        <v>161.32048663421338</v>
      </c>
      <c r="IC209" s="46">
        <f t="shared" si="1251"/>
        <v>963.01951336578657</v>
      </c>
      <c r="ID209" s="51">
        <f t="shared" si="1252"/>
        <v>95829.272467162242</v>
      </c>
      <c r="IE209" s="153">
        <f t="shared" si="1411"/>
        <v>10000</v>
      </c>
      <c r="IF209" s="58">
        <f t="shared" si="1253"/>
        <v>930.14625019664186</v>
      </c>
      <c r="IG209" s="52">
        <f t="shared" si="1254"/>
        <v>0</v>
      </c>
      <c r="IH209" s="51">
        <f t="shared" si="1255"/>
        <v>930.14625019664186</v>
      </c>
      <c r="II209" s="57">
        <f t="shared" si="1412"/>
        <v>85573.454970896913</v>
      </c>
      <c r="IJ209" s="153">
        <f t="shared" si="1413"/>
        <v>10000</v>
      </c>
      <c r="IK209" s="468">
        <f t="shared" si="1256"/>
        <v>-930.14625019664186</v>
      </c>
      <c r="IL209" s="46">
        <f t="shared" si="1257"/>
        <v>-1124.3399999999999</v>
      </c>
      <c r="IM209" s="46">
        <f t="shared" si="1258"/>
        <v>-1124.3399999999999</v>
      </c>
      <c r="IN209" s="48"/>
      <c r="IO209" s="53">
        <f t="shared" si="1259"/>
        <v>0</v>
      </c>
      <c r="IQ209" s="45">
        <v>148</v>
      </c>
      <c r="IR209" s="128">
        <f t="shared" si="1260"/>
        <v>1126.4568749999989</v>
      </c>
      <c r="IS209" s="128">
        <f t="shared" si="1261"/>
        <v>0</v>
      </c>
      <c r="IT209" s="128">
        <f t="shared" si="1262"/>
        <v>1126.4568749999989</v>
      </c>
      <c r="IU209" s="46">
        <f t="shared" si="1485"/>
        <v>161.62</v>
      </c>
      <c r="IV209" s="46">
        <f t="shared" si="1263"/>
        <v>964.83687499999894</v>
      </c>
      <c r="IW209" s="51">
        <f t="shared" si="1264"/>
        <v>96005.752500000221</v>
      </c>
      <c r="IX209" s="199">
        <f t="shared" si="1414"/>
        <v>10000</v>
      </c>
      <c r="IY209" s="128">
        <f t="shared" si="1265"/>
        <v>0</v>
      </c>
      <c r="IZ209" s="408">
        <f t="shared" si="1266"/>
        <v>0</v>
      </c>
      <c r="JA209" s="58">
        <f t="shared" si="1267"/>
        <v>931.95916666666494</v>
      </c>
      <c r="JB209" s="52">
        <f t="shared" si="1268"/>
        <v>0</v>
      </c>
      <c r="JC209" s="51">
        <f t="shared" si="1269"/>
        <v>931.95916666666494</v>
      </c>
      <c r="JD209" s="57">
        <f t="shared" si="1270"/>
        <v>85740.243333333405</v>
      </c>
      <c r="JE209" s="280">
        <f t="shared" si="1271"/>
        <v>10000</v>
      </c>
      <c r="JF209" s="280">
        <f t="shared" si="1272"/>
        <v>0</v>
      </c>
      <c r="JG209" s="468">
        <f t="shared" si="1273"/>
        <v>-931.95916666666494</v>
      </c>
      <c r="JH209" s="46">
        <f t="shared" si="1274"/>
        <v>-1126.4568749999989</v>
      </c>
      <c r="JI209" s="46">
        <f t="shared" si="1275"/>
        <v>-1126.4568749999989</v>
      </c>
      <c r="JJ209" s="48"/>
      <c r="JL209" s="45">
        <v>148</v>
      </c>
      <c r="JM209" s="46">
        <f t="shared" si="1276"/>
        <v>1124.4930833333331</v>
      </c>
      <c r="JN209" s="46">
        <f t="shared" si="1277"/>
        <v>0</v>
      </c>
      <c r="JO209" s="128">
        <f t="shared" si="1278"/>
        <v>1124.4930833333331</v>
      </c>
      <c r="JP209" s="46">
        <f t="shared" si="1415"/>
        <v>161.34</v>
      </c>
      <c r="JQ209" s="46">
        <f t="shared" si="1279"/>
        <v>963.15308333333303</v>
      </c>
      <c r="JR209" s="51">
        <f t="shared" si="1280"/>
        <v>95838.373666666666</v>
      </c>
      <c r="JS209" s="51">
        <f t="shared" si="1518"/>
        <v>89688.148638908868</v>
      </c>
      <c r="JT209" s="199">
        <f t="shared" si="1416"/>
        <v>10000</v>
      </c>
      <c r="JU209" s="128">
        <f t="shared" si="1281"/>
        <v>0</v>
      </c>
      <c r="JV209" s="408">
        <f t="shared" si="1282"/>
        <v>0</v>
      </c>
      <c r="JW209" s="58">
        <f t="shared" si="1283"/>
        <v>930.37233333333074</v>
      </c>
      <c r="JX209" s="52">
        <f t="shared" si="1284"/>
        <v>0</v>
      </c>
      <c r="JY209" s="51">
        <f t="shared" si="1285"/>
        <v>930.37233333333074</v>
      </c>
      <c r="JZ209" s="51">
        <f t="shared" si="1286"/>
        <v>85594.254666667082</v>
      </c>
      <c r="KA209" s="199">
        <f t="shared" si="1519"/>
        <v>79999.999999999505</v>
      </c>
      <c r="KB209" s="128">
        <f t="shared" si="1417"/>
        <v>10000</v>
      </c>
      <c r="KC209" s="204">
        <f t="shared" si="1287"/>
        <v>0</v>
      </c>
      <c r="KD209" s="468">
        <f t="shared" si="1418"/>
        <v>-930.37233333333074</v>
      </c>
      <c r="KE209" s="46">
        <f t="shared" si="1288"/>
        <v>-1124.4930833333331</v>
      </c>
      <c r="KF209" s="46">
        <f t="shared" si="1289"/>
        <v>-1124.4930833333331</v>
      </c>
      <c r="KG209" s="48"/>
      <c r="KI209" s="45">
        <v>148</v>
      </c>
      <c r="KJ209" s="46">
        <f t="shared" si="1290"/>
        <v>1124.4890404061762</v>
      </c>
      <c r="KK209" s="46">
        <f t="shared" si="1291"/>
        <v>0</v>
      </c>
      <c r="KL209" s="128">
        <f t="shared" si="1292"/>
        <v>1124.4890404061762</v>
      </c>
      <c r="KM209" s="46">
        <f t="shared" si="1293"/>
        <v>161.33529800426444</v>
      </c>
      <c r="KN209" s="46">
        <f t="shared" si="1294"/>
        <v>963.1537424019117</v>
      </c>
      <c r="KO209" s="51">
        <f t="shared" si="1295"/>
        <v>95838.025060156753</v>
      </c>
      <c r="KP209" s="199">
        <f t="shared" si="1520"/>
        <v>94718.954625102575</v>
      </c>
      <c r="KQ209" s="199">
        <f t="shared" si="1419"/>
        <v>10000</v>
      </c>
      <c r="KR209" s="128">
        <f t="shared" si="1296"/>
        <v>0</v>
      </c>
      <c r="KS209" s="408">
        <f t="shared" si="1297"/>
        <v>0</v>
      </c>
      <c r="KT209" s="45">
        <v>148</v>
      </c>
      <c r="KU209" s="46">
        <f t="shared" si="1420"/>
        <v>1124.49</v>
      </c>
      <c r="KV209" s="46">
        <f t="shared" si="1298"/>
        <v>0</v>
      </c>
      <c r="KW209" s="128">
        <f t="shared" si="1299"/>
        <v>1124.49</v>
      </c>
      <c r="KX209" s="46">
        <f t="shared" si="1300"/>
        <v>161.33503185057089</v>
      </c>
      <c r="KY209" s="46">
        <f t="shared" si="1301"/>
        <v>963.15496814942912</v>
      </c>
      <c r="KZ209" s="51">
        <f t="shared" si="1302"/>
        <v>95837.864142193095</v>
      </c>
      <c r="LA209" s="153">
        <f t="shared" si="1521"/>
        <v>94718.954625102575</v>
      </c>
      <c r="LB209" s="58">
        <f t="shared" si="995"/>
        <v>930.59633333333579</v>
      </c>
      <c r="LC209" s="52">
        <f t="shared" si="1303"/>
        <v>0</v>
      </c>
      <c r="LD209" s="51">
        <f t="shared" si="1304"/>
        <v>930.59633333333579</v>
      </c>
      <c r="LE209" s="51">
        <f t="shared" si="1305"/>
        <v>85614.862666666522</v>
      </c>
      <c r="LF209" s="51">
        <f t="shared" si="1522"/>
        <v>85024.831999999704</v>
      </c>
      <c r="LG209" s="128">
        <f t="shared" si="1306"/>
        <v>10000</v>
      </c>
      <c r="LH209" s="204">
        <f t="shared" si="1307"/>
        <v>0</v>
      </c>
      <c r="LI209" s="479">
        <f t="shared" si="1308"/>
        <v>-930.59633333333579</v>
      </c>
      <c r="LJ209" s="46">
        <f t="shared" si="1421"/>
        <v>-1124.49</v>
      </c>
      <c r="LK209" s="46">
        <f t="shared" si="1422"/>
        <v>-1124.49</v>
      </c>
      <c r="LL209" s="48"/>
      <c r="LN209" s="45">
        <v>148</v>
      </c>
      <c r="LO209" s="46">
        <f t="shared" si="1309"/>
        <v>1123.1238136873469</v>
      </c>
      <c r="LP209" s="46">
        <f t="shared" si="1492"/>
        <v>0</v>
      </c>
      <c r="LQ209" s="46">
        <f t="shared" si="1310"/>
        <v>1123.1238136873469</v>
      </c>
      <c r="LR209" s="46">
        <f t="shared" si="1311"/>
        <v>161.13942303206576</v>
      </c>
      <c r="LS209" s="46">
        <f t="shared" si="1312"/>
        <v>961.98439065528112</v>
      </c>
      <c r="LT209" s="51">
        <f t="shared" si="1313"/>
        <v>95721.669428584166</v>
      </c>
      <c r="LU209" s="199">
        <f t="shared" si="1423"/>
        <v>10000</v>
      </c>
      <c r="LV209" s="58">
        <f t="shared" si="1314"/>
        <v>933.33033333333128</v>
      </c>
      <c r="LW209" s="52">
        <f t="shared" si="1493"/>
        <v>0</v>
      </c>
      <c r="LX209" s="51">
        <f t="shared" si="1315"/>
        <v>933.33033333333128</v>
      </c>
      <c r="LY209" s="51">
        <f t="shared" si="1316"/>
        <v>85866.39066666631</v>
      </c>
      <c r="LZ209" s="46">
        <f t="shared" si="1424"/>
        <v>0</v>
      </c>
      <c r="MA209" s="199">
        <f t="shared" si="1425"/>
        <v>10000</v>
      </c>
      <c r="MB209" s="468">
        <f t="shared" si="1317"/>
        <v>-933.33033333333128</v>
      </c>
      <c r="MC209" s="46">
        <f t="shared" si="1318"/>
        <v>-1123.1238136873469</v>
      </c>
      <c r="MD209" s="46">
        <f t="shared" si="1319"/>
        <v>-1123.1238136873469</v>
      </c>
      <c r="ME209" s="48"/>
      <c r="MG209" s="45">
        <v>148</v>
      </c>
      <c r="MH209" s="46">
        <f t="shared" si="1320"/>
        <v>1076.608661999408</v>
      </c>
      <c r="MI209" s="46">
        <f t="shared" si="1494"/>
        <v>0</v>
      </c>
      <c r="MJ209" s="46">
        <f t="shared" si="1321"/>
        <v>1076.608661999408</v>
      </c>
      <c r="MK209" s="46">
        <f t="shared" si="1322"/>
        <v>154.46569337385975</v>
      </c>
      <c r="ML209" s="46">
        <f t="shared" si="1323"/>
        <v>922.14296862554829</v>
      </c>
      <c r="MM209" s="51">
        <f t="shared" si="1324"/>
        <v>91757.273055690297</v>
      </c>
      <c r="MN209" s="199">
        <f t="shared" si="1426"/>
        <v>10000</v>
      </c>
      <c r="MO209" s="58">
        <f t="shared" si="1325"/>
        <v>889.32945707741396</v>
      </c>
      <c r="MP209" s="52">
        <f t="shared" si="1495"/>
        <v>0</v>
      </c>
      <c r="MQ209" s="51">
        <f t="shared" si="1326"/>
        <v>889.32945707741396</v>
      </c>
      <c r="MR209" s="57">
        <f t="shared" si="1327"/>
        <v>81818.310352542583</v>
      </c>
      <c r="MS209" s="199">
        <f t="shared" si="1427"/>
        <v>10000</v>
      </c>
      <c r="MT209" s="468">
        <f t="shared" si="1428"/>
        <v>-889.32945707741396</v>
      </c>
      <c r="MU209" s="46">
        <f t="shared" si="1328"/>
        <v>-1076.608661999408</v>
      </c>
      <c r="MV209" s="46">
        <f t="shared" si="1329"/>
        <v>-1076.608661999408</v>
      </c>
      <c r="MW209" s="48"/>
      <c r="MY209" s="45">
        <v>148</v>
      </c>
      <c r="MZ209" s="46">
        <f t="shared" si="1330"/>
        <v>1076.608661999408</v>
      </c>
      <c r="NA209" s="46">
        <f t="shared" si="1496"/>
        <v>0</v>
      </c>
      <c r="NB209" s="128">
        <f t="shared" si="1331"/>
        <v>1076.608661999408</v>
      </c>
      <c r="NC209" s="46">
        <f t="shared" si="1332"/>
        <v>154.46569337385975</v>
      </c>
      <c r="ND209" s="46">
        <f t="shared" si="1333"/>
        <v>922.14296862554829</v>
      </c>
      <c r="NE209" s="51">
        <f t="shared" si="1334"/>
        <v>91757.273055690297</v>
      </c>
      <c r="NF209" s="153">
        <f t="shared" si="1429"/>
        <v>10000</v>
      </c>
      <c r="NG209" s="45">
        <v>148</v>
      </c>
      <c r="NH209" s="46">
        <f t="shared" si="1335"/>
        <v>1076.6099999999999</v>
      </c>
      <c r="NI209" s="46">
        <f t="shared" si="1497"/>
        <v>0</v>
      </c>
      <c r="NJ209" s="128">
        <f t="shared" si="1430"/>
        <v>1076.6099999999999</v>
      </c>
      <c r="NK209" s="46">
        <f t="shared" si="1431"/>
        <v>154.46530331812878</v>
      </c>
      <c r="NL209" s="46">
        <f t="shared" si="1336"/>
        <v>922.1446966818711</v>
      </c>
      <c r="NM209" s="51">
        <f t="shared" si="1337"/>
        <v>91757.037294195383</v>
      </c>
      <c r="NN209" s="58">
        <f t="shared" si="1338"/>
        <v>888.78037499999857</v>
      </c>
      <c r="NO209" s="52">
        <f t="shared" si="1498"/>
        <v>0</v>
      </c>
      <c r="NP209" s="51">
        <f t="shared" si="1339"/>
        <v>888.78037499999857</v>
      </c>
      <c r="NQ209" s="57">
        <f t="shared" si="1340"/>
        <v>81902.144500000111</v>
      </c>
      <c r="NR209" s="153">
        <f t="shared" si="1432"/>
        <v>10000</v>
      </c>
      <c r="NS209" s="469">
        <f t="shared" si="1341"/>
        <v>-888.78037499999857</v>
      </c>
      <c r="NT209" s="46">
        <f t="shared" si="1342"/>
        <v>-1076.6099999999999</v>
      </c>
      <c r="NU209" s="46">
        <f t="shared" si="1343"/>
        <v>-1076.6099999999999</v>
      </c>
      <c r="NV209" s="48"/>
      <c r="NX209" s="45">
        <v>148</v>
      </c>
      <c r="NY209" s="46">
        <f t="shared" si="1344"/>
        <v>1076.6456011701148</v>
      </c>
      <c r="NZ209" s="46">
        <f t="shared" si="1499"/>
        <v>0</v>
      </c>
      <c r="OA209" s="46">
        <f t="shared" si="1345"/>
        <v>1076.6456011701148</v>
      </c>
      <c r="OB209" s="46">
        <f t="shared" si="1346"/>
        <v>154.47099319617874</v>
      </c>
      <c r="OC209" s="46">
        <f t="shared" si="1347"/>
        <v>922.17460797393608</v>
      </c>
      <c r="OD209" s="51">
        <f t="shared" si="1348"/>
        <v>91760.421309733298</v>
      </c>
      <c r="OE209" s="57">
        <f t="shared" si="1523"/>
        <v>89688.148638908868</v>
      </c>
      <c r="OF209" s="153">
        <f t="shared" si="1433"/>
        <v>10000</v>
      </c>
      <c r="OG209" s="58">
        <f t="shared" si="1349"/>
        <v>889.48383333333379</v>
      </c>
      <c r="OH209" s="241">
        <f t="shared" si="1524"/>
        <v>0</v>
      </c>
      <c r="OI209" s="51">
        <f t="shared" si="1350"/>
        <v>889.48383333333379</v>
      </c>
      <c r="OJ209" s="51">
        <f t="shared" si="1351"/>
        <v>81832.512666666647</v>
      </c>
      <c r="OK209" s="153">
        <f t="shared" si="1525"/>
        <v>79999.999999999505</v>
      </c>
      <c r="OL209" s="153">
        <f t="shared" si="1434"/>
        <v>10000</v>
      </c>
      <c r="OM209" s="468">
        <f t="shared" si="1435"/>
        <v>-889.48383333333379</v>
      </c>
      <c r="ON209" s="46">
        <f t="shared" si="1436"/>
        <v>-1076.6456011701148</v>
      </c>
      <c r="OO209" s="46">
        <f t="shared" si="1352"/>
        <v>-1076.6456011701148</v>
      </c>
      <c r="OP209" s="48"/>
      <c r="OR209" s="45">
        <v>148</v>
      </c>
      <c r="OS209" s="46">
        <f t="shared" si="1353"/>
        <v>1076.765700416463</v>
      </c>
      <c r="OT209" s="128">
        <f t="shared" si="1500"/>
        <v>0</v>
      </c>
      <c r="OU209" s="128">
        <f t="shared" si="1354"/>
        <v>1076.765700416463</v>
      </c>
      <c r="OV209" s="46">
        <f t="shared" si="1355"/>
        <v>154.48822435362362</v>
      </c>
      <c r="OW209" s="46">
        <f t="shared" si="1356"/>
        <v>922.27747606283936</v>
      </c>
      <c r="OX209" s="51">
        <f t="shared" si="1357"/>
        <v>91770.657136111331</v>
      </c>
      <c r="OY209" s="51">
        <f t="shared" si="1526"/>
        <v>91373.994550883595</v>
      </c>
      <c r="OZ209" s="153">
        <f t="shared" si="1437"/>
        <v>10000</v>
      </c>
      <c r="PA209" s="45">
        <v>148</v>
      </c>
      <c r="PB209" s="46">
        <f t="shared" si="1358"/>
        <v>1076.765700416463</v>
      </c>
      <c r="PC209" s="46">
        <f t="shared" si="1527"/>
        <v>0</v>
      </c>
      <c r="PD209" s="128">
        <f t="shared" si="1359"/>
        <v>1076.765700416463</v>
      </c>
      <c r="PE209" s="46">
        <f t="shared" si="1360"/>
        <v>154.48822435362362</v>
      </c>
      <c r="PF209" s="46">
        <f t="shared" si="1361"/>
        <v>922.27747606283936</v>
      </c>
      <c r="PG209" s="51">
        <f t="shared" si="1362"/>
        <v>91770.657136111331</v>
      </c>
      <c r="PH209" s="153">
        <f t="shared" si="1531"/>
        <v>91373.603328959653</v>
      </c>
      <c r="PI209" s="688">
        <f t="shared" si="1363"/>
        <v>889.6533333333341</v>
      </c>
      <c r="PJ209" s="52">
        <f t="shared" si="1528"/>
        <v>0</v>
      </c>
      <c r="PK209" s="51">
        <f t="shared" si="1364"/>
        <v>889.6533333333341</v>
      </c>
      <c r="PL209" s="57">
        <f t="shared" si="1365"/>
        <v>81848.106666666907</v>
      </c>
      <c r="PM209" s="57">
        <f t="shared" si="1529"/>
        <v>81779.768000000156</v>
      </c>
      <c r="PN209" s="153">
        <f t="shared" si="1438"/>
        <v>10000</v>
      </c>
      <c r="PO209" s="469">
        <f t="shared" si="1366"/>
        <v>-889.6533333333341</v>
      </c>
      <c r="PP209" s="46">
        <f t="shared" si="1367"/>
        <v>-1076.765700416463</v>
      </c>
      <c r="PQ209" s="46">
        <f t="shared" si="1368"/>
        <v>-1076.765700416463</v>
      </c>
      <c r="PR209" s="48"/>
    </row>
    <row r="210" spans="2:434" hidden="1" x14ac:dyDescent="0.3">
      <c r="B210" s="45">
        <v>149</v>
      </c>
      <c r="C210" s="46">
        <f t="shared" si="1104"/>
        <v>1111.77</v>
      </c>
      <c r="D210" s="46">
        <f t="shared" si="1136"/>
        <v>100</v>
      </c>
      <c r="E210" s="46">
        <f t="shared" si="1137"/>
        <v>1011.77</v>
      </c>
      <c r="F210" s="46">
        <f t="shared" si="1138"/>
        <v>143.71726191220486</v>
      </c>
      <c r="G210" s="46">
        <f t="shared" si="1139"/>
        <v>868.05273808779509</v>
      </c>
      <c r="H210" s="51">
        <f t="shared" si="1140"/>
        <v>85362.304409235134</v>
      </c>
      <c r="I210" s="58">
        <f t="shared" si="1141"/>
        <v>933.33333333333337</v>
      </c>
      <c r="J210" s="52">
        <f t="shared" si="1142"/>
        <v>100</v>
      </c>
      <c r="K210" s="51">
        <f t="shared" si="1143"/>
        <v>833.33333333333337</v>
      </c>
      <c r="L210" s="57">
        <f t="shared" si="1144"/>
        <v>75833.333333332863</v>
      </c>
      <c r="M210" s="468">
        <f t="shared" si="1369"/>
        <v>-933.33333333333337</v>
      </c>
      <c r="N210" s="46">
        <f t="shared" si="1370"/>
        <v>-1111.77</v>
      </c>
      <c r="O210" s="47"/>
      <c r="P210" s="46">
        <f t="shared" si="1371"/>
        <v>-1011.77</v>
      </c>
      <c r="Q210" s="48"/>
      <c r="R210" s="29"/>
      <c r="S210" s="29"/>
      <c r="T210" s="45">
        <v>149</v>
      </c>
      <c r="U210" s="46">
        <f t="shared" si="1145"/>
        <v>1092.31</v>
      </c>
      <c r="V210" s="46">
        <f t="shared" si="1146"/>
        <v>80.540000000000006</v>
      </c>
      <c r="W210" s="46">
        <f t="shared" si="1372"/>
        <v>1011.77</v>
      </c>
      <c r="X210" s="46">
        <f t="shared" si="1147"/>
        <v>143.71726191220486</v>
      </c>
      <c r="Y210" s="46">
        <f t="shared" si="1148"/>
        <v>868.05273808779509</v>
      </c>
      <c r="Z210" s="51">
        <f t="shared" si="1149"/>
        <v>85362.304409235134</v>
      </c>
      <c r="AA210" s="58">
        <f t="shared" si="1150"/>
        <v>904.93333333333339</v>
      </c>
      <c r="AB210" s="52">
        <f t="shared" si="1151"/>
        <v>71.599999999999994</v>
      </c>
      <c r="AC210" s="51">
        <f t="shared" si="1152"/>
        <v>833.33333333333337</v>
      </c>
      <c r="AD210" s="57">
        <f t="shared" si="1153"/>
        <v>75833.333333332863</v>
      </c>
      <c r="AE210" s="468">
        <f t="shared" si="1373"/>
        <v>-904.93333333333339</v>
      </c>
      <c r="AF210" s="46">
        <f t="shared" si="1154"/>
        <v>-1092.31</v>
      </c>
      <c r="AG210" s="47"/>
      <c r="AH210" s="46">
        <f t="shared" si="1374"/>
        <v>-1011.77</v>
      </c>
      <c r="AI210" s="48"/>
      <c r="AJ210" s="29"/>
      <c r="AK210" s="45">
        <v>149</v>
      </c>
      <c r="AL210" s="46">
        <f t="shared" si="1155"/>
        <v>1117.72</v>
      </c>
      <c r="AM210" s="46"/>
      <c r="AN210" s="46"/>
      <c r="AO210" s="46">
        <f t="shared" si="1156"/>
        <v>82.7</v>
      </c>
      <c r="AP210" s="128">
        <f t="shared" si="1157"/>
        <v>1035.02</v>
      </c>
      <c r="AQ210" s="128"/>
      <c r="AR210" s="128"/>
      <c r="AS210" s="46">
        <f t="shared" si="1158"/>
        <v>152.4492152574978</v>
      </c>
      <c r="AT210" s="46">
        <f t="shared" si="1159"/>
        <v>882.57078474250216</v>
      </c>
      <c r="AU210" s="51"/>
      <c r="AV210" s="51"/>
      <c r="AW210" s="51">
        <f t="shared" si="1160"/>
        <v>90586.958369756161</v>
      </c>
      <c r="AX210" s="58">
        <f t="shared" si="1161"/>
        <v>927.38215694565588</v>
      </c>
      <c r="AY210" s="52"/>
      <c r="AZ210" s="52"/>
      <c r="BA210" s="52">
        <f t="shared" si="1162"/>
        <v>73.98</v>
      </c>
      <c r="BB210" s="51">
        <f t="shared" si="1163"/>
        <v>853.40215694565586</v>
      </c>
      <c r="BC210" s="51"/>
      <c r="BD210" s="51"/>
      <c r="BE210" s="57">
        <f t="shared" si="1164"/>
        <v>80979.058615097238</v>
      </c>
      <c r="BF210" s="468">
        <f t="shared" si="1165"/>
        <v>-927.38215694565588</v>
      </c>
      <c r="BG210" s="46">
        <f t="shared" si="1166"/>
        <v>-1117.72</v>
      </c>
      <c r="BH210" s="46">
        <f t="shared" si="1167"/>
        <v>-1035.02</v>
      </c>
      <c r="BI210" s="48"/>
      <c r="BK210" s="45">
        <v>149</v>
      </c>
      <c r="BL210" s="46">
        <f t="shared" si="1375"/>
        <v>1092.1300000000001</v>
      </c>
      <c r="BM210" s="46">
        <f t="shared" si="1376"/>
        <v>80.36</v>
      </c>
      <c r="BN210" s="46">
        <f t="shared" si="1377"/>
        <v>1011.77</v>
      </c>
      <c r="BO210" s="46">
        <f t="shared" si="1168"/>
        <v>143.71726191220486</v>
      </c>
      <c r="BP210" s="46">
        <f t="shared" si="1169"/>
        <v>868.05273808779509</v>
      </c>
      <c r="BQ210" s="51">
        <f t="shared" si="1170"/>
        <v>85362.304409235134</v>
      </c>
      <c r="BR210" s="57">
        <f t="shared" si="1501"/>
        <v>89688.148638908868</v>
      </c>
      <c r="BS210" s="58">
        <f t="shared" si="1171"/>
        <v>904.99333333333334</v>
      </c>
      <c r="BT210" s="52">
        <f t="shared" si="1378"/>
        <v>71.66</v>
      </c>
      <c r="BU210" s="51">
        <f t="shared" si="1172"/>
        <v>833.33333333333337</v>
      </c>
      <c r="BV210" s="51">
        <f t="shared" si="1173"/>
        <v>75833.333333332863</v>
      </c>
      <c r="BW210" s="153">
        <f t="shared" si="1502"/>
        <v>79999.999999999505</v>
      </c>
      <c r="BX210" s="468">
        <f t="shared" si="1379"/>
        <v>-904.99333333333334</v>
      </c>
      <c r="BY210" s="46">
        <f t="shared" si="1380"/>
        <v>-1092.1300000000001</v>
      </c>
      <c r="BZ210" s="46">
        <f t="shared" si="1174"/>
        <v>-1011.77</v>
      </c>
      <c r="CA210" s="48"/>
      <c r="CB210" s="29"/>
      <c r="CC210" s="45">
        <v>149</v>
      </c>
      <c r="CD210" s="128">
        <f t="shared" si="1175"/>
        <v>1117.6300000000001</v>
      </c>
      <c r="CE210" s="46">
        <f t="shared" si="1381"/>
        <v>82.56</v>
      </c>
      <c r="CF210" s="128">
        <f t="shared" si="1176"/>
        <v>1035.07</v>
      </c>
      <c r="CG210" s="46">
        <f t="shared" si="1382"/>
        <v>152.00225420177136</v>
      </c>
      <c r="CH210" s="46">
        <f t="shared" si="1177"/>
        <v>883.06774579822854</v>
      </c>
      <c r="CI210" s="51">
        <f t="shared" si="1178"/>
        <v>90318.28477526459</v>
      </c>
      <c r="CJ210" s="199">
        <f t="shared" si="1503"/>
        <v>94718.954625102575</v>
      </c>
      <c r="CK210" s="153">
        <f t="shared" si="1383"/>
        <v>10000</v>
      </c>
      <c r="CL210" s="45">
        <v>149</v>
      </c>
      <c r="CM210" s="46">
        <f t="shared" si="1384"/>
        <v>1117.6300000000001</v>
      </c>
      <c r="CN210" s="128">
        <f t="shared" si="1179"/>
        <v>82.56</v>
      </c>
      <c r="CO210" s="128">
        <f t="shared" si="1180"/>
        <v>1035.07</v>
      </c>
      <c r="CP210" s="46">
        <f t="shared" si="1181"/>
        <v>152.00225420177136</v>
      </c>
      <c r="CQ210" s="46">
        <f t="shared" si="1182"/>
        <v>883.06774579822854</v>
      </c>
      <c r="CR210" s="51">
        <f t="shared" si="1183"/>
        <v>90318.28477526459</v>
      </c>
      <c r="CS210" s="153">
        <f t="shared" si="1504"/>
        <v>94718.954625102575</v>
      </c>
      <c r="CT210" s="58">
        <f t="shared" si="1184"/>
        <v>927.86033333333398</v>
      </c>
      <c r="CU210" s="52">
        <f t="shared" si="1385"/>
        <v>74.099999999999994</v>
      </c>
      <c r="CV210" s="51">
        <f t="shared" si="1386"/>
        <v>853.76033333333396</v>
      </c>
      <c r="CW210" s="51">
        <f t="shared" si="1185"/>
        <v>80756.030333333008</v>
      </c>
      <c r="CX210" s="57">
        <f t="shared" si="1505"/>
        <v>85024.831999999704</v>
      </c>
      <c r="CY210" s="153">
        <f t="shared" si="1387"/>
        <v>10000</v>
      </c>
      <c r="CZ210" s="479">
        <f t="shared" si="1186"/>
        <v>-927.86033333333398</v>
      </c>
      <c r="DA210" s="46">
        <f t="shared" si="1388"/>
        <v>-1117.6300000000001</v>
      </c>
      <c r="DB210" s="46">
        <f t="shared" si="1389"/>
        <v>-1035.07</v>
      </c>
      <c r="DC210" s="48"/>
      <c r="DE210" s="45">
        <v>149</v>
      </c>
      <c r="DF210" s="46">
        <f t="shared" si="1187"/>
        <v>1123.43</v>
      </c>
      <c r="DG210" s="46">
        <f t="shared" si="1506"/>
        <v>111.66</v>
      </c>
      <c r="DH210" s="46">
        <f t="shared" si="1188"/>
        <v>1011.77</v>
      </c>
      <c r="DI210" s="46">
        <f t="shared" si="1189"/>
        <v>143.71726191220486</v>
      </c>
      <c r="DJ210" s="46">
        <f t="shared" si="1190"/>
        <v>868.05273808779509</v>
      </c>
      <c r="DK210" s="51">
        <f t="shared" si="1191"/>
        <v>85362.304409235134</v>
      </c>
      <c r="DL210" s="58">
        <f t="shared" si="1192"/>
        <v>944.99333333333334</v>
      </c>
      <c r="DM210" s="52">
        <f t="shared" si="1507"/>
        <v>111.66</v>
      </c>
      <c r="DN210" s="51">
        <f t="shared" si="1193"/>
        <v>833.33333333333337</v>
      </c>
      <c r="DO210" s="57">
        <f t="shared" si="1194"/>
        <v>75833.333333332863</v>
      </c>
      <c r="DP210" s="468">
        <f t="shared" si="1390"/>
        <v>-944.99333333333334</v>
      </c>
      <c r="DQ210" s="46">
        <f t="shared" si="1391"/>
        <v>-1123.43</v>
      </c>
      <c r="DR210" s="47"/>
      <c r="DS210" s="46">
        <f t="shared" si="1392"/>
        <v>-1011.77</v>
      </c>
      <c r="DT210" s="48"/>
      <c r="DU210" s="29"/>
      <c r="DV210" s="45">
        <v>149</v>
      </c>
      <c r="DW210" s="46">
        <f t="shared" si="1393"/>
        <v>1059.9100000000001</v>
      </c>
      <c r="DX210" s="46">
        <f t="shared" si="1508"/>
        <v>48.14</v>
      </c>
      <c r="DY210" s="46">
        <f t="shared" si="1394"/>
        <v>1011.77</v>
      </c>
      <c r="DZ210" s="46">
        <f t="shared" si="1195"/>
        <v>143.71726191220486</v>
      </c>
      <c r="EA210" s="46">
        <f t="shared" si="1196"/>
        <v>868.05273808779509</v>
      </c>
      <c r="EB210" s="51">
        <f t="shared" si="1197"/>
        <v>85362.304409235134</v>
      </c>
      <c r="EC210" s="58">
        <f t="shared" si="1198"/>
        <v>876.13333333333333</v>
      </c>
      <c r="ED210" s="52">
        <f t="shared" si="1509"/>
        <v>42.8</v>
      </c>
      <c r="EE210" s="51">
        <f t="shared" si="1199"/>
        <v>833.33333333333337</v>
      </c>
      <c r="EF210" s="57">
        <f t="shared" si="1200"/>
        <v>75833.333333332863</v>
      </c>
      <c r="EG210" s="468">
        <f t="shared" si="1395"/>
        <v>-876.13333333333333</v>
      </c>
      <c r="EH210" s="46">
        <f t="shared" si="1396"/>
        <v>-1059.9100000000001</v>
      </c>
      <c r="EI210" s="47"/>
      <c r="EJ210" s="46">
        <f t="shared" si="1397"/>
        <v>-1011.77</v>
      </c>
      <c r="EK210" s="48"/>
      <c r="EL210" s="29"/>
      <c r="EM210" s="45">
        <v>149</v>
      </c>
      <c r="EN210" s="46">
        <f t="shared" si="1486"/>
        <v>1058.0868689014749</v>
      </c>
      <c r="EO210" s="46">
        <f t="shared" si="1510"/>
        <v>49.129999999999995</v>
      </c>
      <c r="EP210" s="128">
        <f t="shared" si="1201"/>
        <v>1008.9568689014749</v>
      </c>
      <c r="EQ210" s="46">
        <f t="shared" si="1202"/>
        <v>146.66886889891086</v>
      </c>
      <c r="ER210" s="46">
        <f t="shared" si="1203"/>
        <v>862.28800000256399</v>
      </c>
      <c r="ES210" s="51">
        <f t="shared" si="1204"/>
        <v>87139.033339343951</v>
      </c>
      <c r="ET210" s="153">
        <f t="shared" si="1398"/>
        <v>10000</v>
      </c>
      <c r="EU210" s="45">
        <v>149</v>
      </c>
      <c r="EV210" s="46">
        <f t="shared" si="1205"/>
        <v>1058.0899999999999</v>
      </c>
      <c r="EW210" s="46">
        <f t="shared" si="1511"/>
        <v>49.129999999999995</v>
      </c>
      <c r="EX210" s="128">
        <f t="shared" si="1206"/>
        <v>1008.96</v>
      </c>
      <c r="EY210" s="46">
        <f t="shared" si="1207"/>
        <v>146.66795772242367</v>
      </c>
      <c r="EZ210" s="46">
        <f t="shared" si="1208"/>
        <v>862.29204227757634</v>
      </c>
      <c r="FA210" s="51">
        <f t="shared" si="1209"/>
        <v>87138.482591176609</v>
      </c>
      <c r="FB210" s="58">
        <f t="shared" si="1210"/>
        <v>874.86920833333363</v>
      </c>
      <c r="FC210" s="52">
        <f t="shared" si="1512"/>
        <v>43.81</v>
      </c>
      <c r="FD210" s="51">
        <f t="shared" si="1399"/>
        <v>831.05920833333357</v>
      </c>
      <c r="FE210" s="57">
        <f t="shared" si="1211"/>
        <v>77662.58795833317</v>
      </c>
      <c r="FF210" s="153">
        <f t="shared" si="1400"/>
        <v>10000</v>
      </c>
      <c r="FG210" s="469">
        <f t="shared" si="1212"/>
        <v>-874.86920833333363</v>
      </c>
      <c r="FH210" s="46">
        <f t="shared" si="1213"/>
        <v>-1058.0899999999999</v>
      </c>
      <c r="FI210" s="46">
        <f t="shared" si="1214"/>
        <v>-1008.96</v>
      </c>
      <c r="FJ210" s="48"/>
      <c r="FL210" s="45">
        <v>149</v>
      </c>
      <c r="FM210" s="46">
        <f t="shared" si="1401"/>
        <v>1061.8399999999999</v>
      </c>
      <c r="FN210" s="46">
        <f t="shared" si="1487"/>
        <v>50.07</v>
      </c>
      <c r="FO210" s="46">
        <f t="shared" si="1402"/>
        <v>1011.77</v>
      </c>
      <c r="FP210" s="46">
        <f t="shared" si="1215"/>
        <v>143.71726191220486</v>
      </c>
      <c r="FQ210" s="46">
        <f t="shared" si="1216"/>
        <v>868.05273808779509</v>
      </c>
      <c r="FR210" s="51">
        <f t="shared" si="1217"/>
        <v>85362.304409235134</v>
      </c>
      <c r="FS210" s="57">
        <f t="shared" si="1513"/>
        <v>89688.148638908868</v>
      </c>
      <c r="FT210" s="58">
        <f t="shared" si="1218"/>
        <v>877.98333333333335</v>
      </c>
      <c r="FU210" s="241">
        <f t="shared" si="1488"/>
        <v>44.65</v>
      </c>
      <c r="FV210" s="51">
        <f t="shared" si="1219"/>
        <v>833.33333333333337</v>
      </c>
      <c r="FW210" s="51">
        <f t="shared" si="1220"/>
        <v>75833.333333332863</v>
      </c>
      <c r="FX210" s="153">
        <f t="shared" si="1514"/>
        <v>79999.999999999505</v>
      </c>
      <c r="FY210" s="468">
        <f t="shared" si="1403"/>
        <v>-877.98333333333335</v>
      </c>
      <c r="FZ210" s="46">
        <f t="shared" si="1404"/>
        <v>-1061.8399999999999</v>
      </c>
      <c r="GA210" s="46">
        <f t="shared" si="1221"/>
        <v>-1011.77</v>
      </c>
      <c r="GB210" s="48"/>
      <c r="GD210" s="45">
        <v>149</v>
      </c>
      <c r="GE210" s="46">
        <f t="shared" si="1489"/>
        <v>1060.0875939185617</v>
      </c>
      <c r="GF210" s="128">
        <f t="shared" si="1515"/>
        <v>51</v>
      </c>
      <c r="GG210" s="128">
        <f t="shared" si="1042"/>
        <v>1009.0875939185617</v>
      </c>
      <c r="GH210" s="46">
        <f t="shared" si="1222"/>
        <v>146.56371106485312</v>
      </c>
      <c r="GI210" s="46">
        <f t="shared" si="1223"/>
        <v>862.52388285370853</v>
      </c>
      <c r="GJ210" s="51">
        <f t="shared" si="1224"/>
        <v>87075.702756058163</v>
      </c>
      <c r="GK210" s="51">
        <f t="shared" si="1516"/>
        <v>91373.994550883595</v>
      </c>
      <c r="GL210" s="153">
        <f t="shared" si="1405"/>
        <v>10000</v>
      </c>
      <c r="GM210" s="45">
        <v>149</v>
      </c>
      <c r="GN210" s="46">
        <f t="shared" si="1225"/>
        <v>1060.0899999999999</v>
      </c>
      <c r="GO210" s="46">
        <f t="shared" si="1490"/>
        <v>51</v>
      </c>
      <c r="GP210" s="128">
        <f t="shared" si="1406"/>
        <v>1009.09</v>
      </c>
      <c r="GQ210" s="46">
        <f t="shared" si="1226"/>
        <v>146.56303858983475</v>
      </c>
      <c r="GR210" s="46">
        <f t="shared" si="1227"/>
        <v>862.52696141016531</v>
      </c>
      <c r="GS210" s="51">
        <f t="shared" si="1228"/>
        <v>87075.296192490685</v>
      </c>
      <c r="GT210" s="153">
        <f t="shared" si="1530"/>
        <v>91373.603328959653</v>
      </c>
      <c r="GU210" s="58">
        <f t="shared" si="1229"/>
        <v>876.92633333333197</v>
      </c>
      <c r="GV210" s="52">
        <f t="shared" si="1491"/>
        <v>45.650000000000006</v>
      </c>
      <c r="GW210" s="51">
        <f t="shared" si="1407"/>
        <v>831.27633333333199</v>
      </c>
      <c r="GX210" s="57">
        <f t="shared" si="1230"/>
        <v>77623.386333333518</v>
      </c>
      <c r="GY210" s="57">
        <f t="shared" si="1517"/>
        <v>81779.768000000156</v>
      </c>
      <c r="GZ210" s="153">
        <f t="shared" si="1408"/>
        <v>10000</v>
      </c>
      <c r="HA210" s="469">
        <f t="shared" si="1231"/>
        <v>-876.92633333333197</v>
      </c>
      <c r="HB210" s="46">
        <f t="shared" si="1232"/>
        <v>-1060.0899999999999</v>
      </c>
      <c r="HC210" s="46">
        <f t="shared" si="1233"/>
        <v>-1009.09</v>
      </c>
      <c r="HD210" s="48"/>
      <c r="HF210" s="45">
        <v>149</v>
      </c>
      <c r="HG210" s="46">
        <f t="shared" si="1234"/>
        <v>1123.8775326810628</v>
      </c>
      <c r="HH210" s="46">
        <f t="shared" si="1235"/>
        <v>0</v>
      </c>
      <c r="HI210" s="46">
        <f t="shared" si="1236"/>
        <v>1123.8775326810628</v>
      </c>
      <c r="HJ210" s="46">
        <f t="shared" si="1237"/>
        <v>159.64317906665744</v>
      </c>
      <c r="HK210" s="46">
        <f t="shared" si="1238"/>
        <v>964.23435361440534</v>
      </c>
      <c r="HL210" s="51">
        <f t="shared" si="1239"/>
        <v>94821.673086380048</v>
      </c>
      <c r="HM210" s="153">
        <f t="shared" si="1409"/>
        <v>10000</v>
      </c>
      <c r="HN210" s="58">
        <f t="shared" si="1240"/>
        <v>933.33333333333724</v>
      </c>
      <c r="HO210" s="52">
        <f t="shared" si="1241"/>
        <v>0</v>
      </c>
      <c r="HP210" s="51">
        <f t="shared" si="1242"/>
        <v>933.33333333333724</v>
      </c>
      <c r="HQ210" s="57">
        <f t="shared" si="1243"/>
        <v>84933.333333331888</v>
      </c>
      <c r="HR210" s="153">
        <f t="shared" si="1410"/>
        <v>10000</v>
      </c>
      <c r="HS210" s="468">
        <f t="shared" si="1244"/>
        <v>-933.33333333333724</v>
      </c>
      <c r="HT210" s="46">
        <f t="shared" si="1245"/>
        <v>-1123.8775326810628</v>
      </c>
      <c r="HU210" s="46">
        <f t="shared" si="1246"/>
        <v>-1123.8775326810628</v>
      </c>
      <c r="HV210" s="48"/>
      <c r="HW210" s="29"/>
      <c r="HX210" s="45">
        <v>149</v>
      </c>
      <c r="HY210" s="128">
        <f t="shared" si="1247"/>
        <v>1124.3399999999999</v>
      </c>
      <c r="HZ210" s="46">
        <f t="shared" si="1248"/>
        <v>0</v>
      </c>
      <c r="IA210" s="46">
        <f t="shared" si="1249"/>
        <v>1124.3399999999999</v>
      </c>
      <c r="IB210" s="46">
        <f t="shared" si="1250"/>
        <v>159.71545411193708</v>
      </c>
      <c r="IC210" s="46">
        <f t="shared" si="1251"/>
        <v>964.62454588806281</v>
      </c>
      <c r="ID210" s="51">
        <f t="shared" si="1252"/>
        <v>94864.647921274183</v>
      </c>
      <c r="IE210" s="153">
        <f t="shared" si="1411"/>
        <v>10000</v>
      </c>
      <c r="IF210" s="58">
        <f t="shared" si="1253"/>
        <v>930.14625019664186</v>
      </c>
      <c r="IG210" s="52">
        <f t="shared" si="1254"/>
        <v>0</v>
      </c>
      <c r="IH210" s="51">
        <f t="shared" si="1255"/>
        <v>930.14625019664186</v>
      </c>
      <c r="II210" s="57">
        <f t="shared" si="1412"/>
        <v>84643.308720700268</v>
      </c>
      <c r="IJ210" s="153">
        <f t="shared" si="1413"/>
        <v>10000</v>
      </c>
      <c r="IK210" s="468">
        <f t="shared" si="1256"/>
        <v>-930.14625019664186</v>
      </c>
      <c r="IL210" s="46">
        <f t="shared" si="1257"/>
        <v>-1124.3399999999999</v>
      </c>
      <c r="IM210" s="46">
        <f t="shared" si="1258"/>
        <v>-1124.3399999999999</v>
      </c>
      <c r="IN210" s="48"/>
      <c r="IO210" s="53">
        <f t="shared" si="1259"/>
        <v>0</v>
      </c>
      <c r="IQ210" s="45">
        <v>149</v>
      </c>
      <c r="IR210" s="128">
        <f t="shared" si="1260"/>
        <v>1126.4568749999989</v>
      </c>
      <c r="IS210" s="128">
        <f t="shared" si="1261"/>
        <v>0</v>
      </c>
      <c r="IT210" s="128">
        <f t="shared" si="1262"/>
        <v>1126.4568749999989</v>
      </c>
      <c r="IU210" s="46">
        <f t="shared" si="1485"/>
        <v>160.01</v>
      </c>
      <c r="IV210" s="46">
        <f t="shared" si="1263"/>
        <v>966.44687499999895</v>
      </c>
      <c r="IW210" s="51">
        <f t="shared" si="1264"/>
        <v>95039.305625000226</v>
      </c>
      <c r="IX210" s="199">
        <f t="shared" si="1414"/>
        <v>10000</v>
      </c>
      <c r="IY210" s="128">
        <f t="shared" si="1265"/>
        <v>0</v>
      </c>
      <c r="IZ210" s="408">
        <f t="shared" si="1266"/>
        <v>0</v>
      </c>
      <c r="JA210" s="58">
        <f t="shared" si="1267"/>
        <v>931.95916666666494</v>
      </c>
      <c r="JB210" s="52">
        <f t="shared" si="1268"/>
        <v>0</v>
      </c>
      <c r="JC210" s="51">
        <f t="shared" si="1269"/>
        <v>931.95916666666494</v>
      </c>
      <c r="JD210" s="57">
        <f t="shared" si="1270"/>
        <v>84808.284166666737</v>
      </c>
      <c r="JE210" s="280">
        <f t="shared" si="1271"/>
        <v>10000</v>
      </c>
      <c r="JF210" s="280">
        <f t="shared" si="1272"/>
        <v>0</v>
      </c>
      <c r="JG210" s="468">
        <f t="shared" si="1273"/>
        <v>-931.95916666666494</v>
      </c>
      <c r="JH210" s="46">
        <f t="shared" si="1274"/>
        <v>-1126.4568749999989</v>
      </c>
      <c r="JI210" s="46">
        <f t="shared" si="1275"/>
        <v>-1126.4568749999989</v>
      </c>
      <c r="JJ210" s="48"/>
      <c r="JL210" s="45">
        <v>149</v>
      </c>
      <c r="JM210" s="46">
        <f t="shared" si="1276"/>
        <v>1124.4930833333331</v>
      </c>
      <c r="JN210" s="46">
        <f t="shared" si="1277"/>
        <v>0</v>
      </c>
      <c r="JO210" s="128">
        <f t="shared" si="1278"/>
        <v>1124.4930833333331</v>
      </c>
      <c r="JP210" s="46">
        <f t="shared" si="1415"/>
        <v>159.72999999999999</v>
      </c>
      <c r="JQ210" s="46">
        <f t="shared" si="1279"/>
        <v>964.76308333333304</v>
      </c>
      <c r="JR210" s="51">
        <f t="shared" si="1280"/>
        <v>94873.610583333328</v>
      </c>
      <c r="JS210" s="51">
        <f t="shared" si="1518"/>
        <v>89688.148638908868</v>
      </c>
      <c r="JT210" s="199">
        <f t="shared" si="1416"/>
        <v>10000</v>
      </c>
      <c r="JU210" s="128">
        <f t="shared" si="1281"/>
        <v>0</v>
      </c>
      <c r="JV210" s="408">
        <f t="shared" si="1282"/>
        <v>0</v>
      </c>
      <c r="JW210" s="58">
        <f t="shared" si="1283"/>
        <v>930.37233333333074</v>
      </c>
      <c r="JX210" s="52">
        <f t="shared" si="1284"/>
        <v>0</v>
      </c>
      <c r="JY210" s="51">
        <f t="shared" si="1285"/>
        <v>930.37233333333074</v>
      </c>
      <c r="JZ210" s="51">
        <f t="shared" si="1286"/>
        <v>84663.88233333375</v>
      </c>
      <c r="KA210" s="199">
        <f t="shared" si="1519"/>
        <v>79999.999999999505</v>
      </c>
      <c r="KB210" s="128">
        <f t="shared" si="1417"/>
        <v>10000</v>
      </c>
      <c r="KC210" s="204">
        <f t="shared" si="1287"/>
        <v>0</v>
      </c>
      <c r="KD210" s="468">
        <f t="shared" si="1418"/>
        <v>-930.37233333333074</v>
      </c>
      <c r="KE210" s="46">
        <f t="shared" si="1288"/>
        <v>-1124.4930833333331</v>
      </c>
      <c r="KF210" s="46">
        <f t="shared" si="1289"/>
        <v>-1124.4930833333331</v>
      </c>
      <c r="KG210" s="48"/>
      <c r="KI210" s="45">
        <v>149</v>
      </c>
      <c r="KJ210" s="46">
        <f t="shared" si="1290"/>
        <v>1124.4890404061762</v>
      </c>
      <c r="KK210" s="46">
        <f t="shared" si="1291"/>
        <v>0</v>
      </c>
      <c r="KL210" s="128">
        <f t="shared" si="1292"/>
        <v>1124.4890404061762</v>
      </c>
      <c r="KM210" s="46">
        <f t="shared" si="1293"/>
        <v>159.73004176692794</v>
      </c>
      <c r="KN210" s="46">
        <f t="shared" si="1294"/>
        <v>964.75899863924826</v>
      </c>
      <c r="KO210" s="51">
        <f t="shared" si="1295"/>
        <v>94873.266061517512</v>
      </c>
      <c r="KP210" s="199">
        <f t="shared" si="1520"/>
        <v>94718.954625102575</v>
      </c>
      <c r="KQ210" s="199">
        <f t="shared" si="1419"/>
        <v>10000</v>
      </c>
      <c r="KR210" s="128">
        <f t="shared" si="1296"/>
        <v>0</v>
      </c>
      <c r="KS210" s="408">
        <f t="shared" si="1297"/>
        <v>0</v>
      </c>
      <c r="KT210" s="45">
        <v>149</v>
      </c>
      <c r="KU210" s="46">
        <f t="shared" si="1420"/>
        <v>1124.49</v>
      </c>
      <c r="KV210" s="46">
        <f t="shared" si="1298"/>
        <v>0</v>
      </c>
      <c r="KW210" s="128">
        <f t="shared" si="1299"/>
        <v>1124.49</v>
      </c>
      <c r="KX210" s="46">
        <f t="shared" si="1300"/>
        <v>159.72977357032184</v>
      </c>
      <c r="KY210" s="46">
        <f t="shared" si="1301"/>
        <v>964.76022642967814</v>
      </c>
      <c r="KZ210" s="51">
        <f t="shared" si="1302"/>
        <v>94873.103915763422</v>
      </c>
      <c r="LA210" s="153">
        <f t="shared" si="1521"/>
        <v>94718.954625102575</v>
      </c>
      <c r="LB210" s="58">
        <f t="shared" si="995"/>
        <v>930.59633333333579</v>
      </c>
      <c r="LC210" s="52">
        <f t="shared" si="1303"/>
        <v>0</v>
      </c>
      <c r="LD210" s="51">
        <f t="shared" si="1304"/>
        <v>930.59633333333579</v>
      </c>
      <c r="LE210" s="51">
        <f t="shared" si="1305"/>
        <v>84684.266333333188</v>
      </c>
      <c r="LF210" s="51">
        <f t="shared" si="1522"/>
        <v>85024.831999999704</v>
      </c>
      <c r="LG210" s="128">
        <f t="shared" si="1306"/>
        <v>10000</v>
      </c>
      <c r="LH210" s="204">
        <f t="shared" si="1307"/>
        <v>0</v>
      </c>
      <c r="LI210" s="479">
        <f t="shared" si="1308"/>
        <v>-930.59633333333579</v>
      </c>
      <c r="LJ210" s="46">
        <f t="shared" si="1421"/>
        <v>-1124.49</v>
      </c>
      <c r="LK210" s="46">
        <f t="shared" si="1422"/>
        <v>-1124.49</v>
      </c>
      <c r="LL210" s="48"/>
      <c r="LN210" s="45">
        <v>149</v>
      </c>
      <c r="LO210" s="46">
        <f t="shared" si="1309"/>
        <v>1123.1238136873469</v>
      </c>
      <c r="LP210" s="46">
        <f t="shared" si="1492"/>
        <v>0</v>
      </c>
      <c r="LQ210" s="46">
        <f t="shared" si="1310"/>
        <v>1123.1238136873469</v>
      </c>
      <c r="LR210" s="46">
        <f t="shared" si="1311"/>
        <v>159.53611571430693</v>
      </c>
      <c r="LS210" s="46">
        <f t="shared" si="1312"/>
        <v>963.58769797304001</v>
      </c>
      <c r="LT210" s="51">
        <f t="shared" si="1313"/>
        <v>94758.081730611128</v>
      </c>
      <c r="LU210" s="199">
        <f t="shared" si="1423"/>
        <v>10000</v>
      </c>
      <c r="LV210" s="58">
        <f t="shared" si="1314"/>
        <v>933.33033333333128</v>
      </c>
      <c r="LW210" s="52">
        <f t="shared" si="1493"/>
        <v>0</v>
      </c>
      <c r="LX210" s="51">
        <f t="shared" si="1315"/>
        <v>933.33033333333128</v>
      </c>
      <c r="LY210" s="51">
        <f t="shared" si="1316"/>
        <v>84933.060333332978</v>
      </c>
      <c r="LZ210" s="46">
        <f t="shared" si="1424"/>
        <v>0</v>
      </c>
      <c r="MA210" s="199">
        <f t="shared" si="1425"/>
        <v>10000</v>
      </c>
      <c r="MB210" s="468">
        <f t="shared" si="1317"/>
        <v>-933.33033333333128</v>
      </c>
      <c r="MC210" s="46">
        <f t="shared" si="1318"/>
        <v>-1123.1238136873469</v>
      </c>
      <c r="MD210" s="46">
        <f t="shared" si="1319"/>
        <v>-1123.1238136873469</v>
      </c>
      <c r="ME210" s="48"/>
      <c r="MG210" s="45">
        <v>149</v>
      </c>
      <c r="MH210" s="46">
        <f t="shared" si="1320"/>
        <v>1076.608661999408</v>
      </c>
      <c r="MI210" s="46">
        <f t="shared" si="1494"/>
        <v>0</v>
      </c>
      <c r="MJ210" s="46">
        <f t="shared" si="1321"/>
        <v>1076.608661999408</v>
      </c>
      <c r="MK210" s="46">
        <f t="shared" si="1322"/>
        <v>152.9287884261505</v>
      </c>
      <c r="ML210" s="46">
        <f t="shared" si="1323"/>
        <v>923.67987357325751</v>
      </c>
      <c r="MM210" s="51">
        <f t="shared" si="1324"/>
        <v>90833.593182117038</v>
      </c>
      <c r="MN210" s="199">
        <f t="shared" si="1426"/>
        <v>10000</v>
      </c>
      <c r="MO210" s="58">
        <f t="shared" si="1325"/>
        <v>889.32945707741396</v>
      </c>
      <c r="MP210" s="52">
        <f t="shared" si="1495"/>
        <v>0</v>
      </c>
      <c r="MQ210" s="51">
        <f t="shared" si="1326"/>
        <v>889.32945707741396</v>
      </c>
      <c r="MR210" s="57">
        <f t="shared" si="1327"/>
        <v>80928.980895465167</v>
      </c>
      <c r="MS210" s="199">
        <f t="shared" si="1427"/>
        <v>10000</v>
      </c>
      <c r="MT210" s="468">
        <f t="shared" si="1428"/>
        <v>-889.32945707741396</v>
      </c>
      <c r="MU210" s="46">
        <f t="shared" si="1328"/>
        <v>-1076.608661999408</v>
      </c>
      <c r="MV210" s="46">
        <f t="shared" si="1329"/>
        <v>-1076.608661999408</v>
      </c>
      <c r="MW210" s="48"/>
      <c r="MY210" s="45">
        <v>149</v>
      </c>
      <c r="MZ210" s="46">
        <f t="shared" si="1330"/>
        <v>1076.608661999408</v>
      </c>
      <c r="NA210" s="46">
        <f t="shared" si="1496"/>
        <v>0</v>
      </c>
      <c r="NB210" s="128">
        <f t="shared" si="1331"/>
        <v>1076.608661999408</v>
      </c>
      <c r="NC210" s="46">
        <f t="shared" si="1332"/>
        <v>152.9287884261505</v>
      </c>
      <c r="ND210" s="46">
        <f t="shared" si="1333"/>
        <v>923.67987357325751</v>
      </c>
      <c r="NE210" s="51">
        <f t="shared" si="1334"/>
        <v>90833.593182117038</v>
      </c>
      <c r="NF210" s="153">
        <f t="shared" si="1429"/>
        <v>10000</v>
      </c>
      <c r="NG210" s="45">
        <v>149</v>
      </c>
      <c r="NH210" s="46">
        <f t="shared" si="1335"/>
        <v>1076.6099999999999</v>
      </c>
      <c r="NI210" s="46">
        <f t="shared" si="1497"/>
        <v>0</v>
      </c>
      <c r="NJ210" s="128">
        <f t="shared" si="1430"/>
        <v>1076.6099999999999</v>
      </c>
      <c r="NK210" s="46">
        <f t="shared" si="1431"/>
        <v>152.92839549032564</v>
      </c>
      <c r="NL210" s="46">
        <f t="shared" si="1336"/>
        <v>923.68160450967423</v>
      </c>
      <c r="NM210" s="51">
        <f t="shared" si="1337"/>
        <v>90833.355689685704</v>
      </c>
      <c r="NN210" s="58">
        <f t="shared" si="1338"/>
        <v>888.78037499999857</v>
      </c>
      <c r="NO210" s="52">
        <f t="shared" si="1498"/>
        <v>0</v>
      </c>
      <c r="NP210" s="51">
        <f t="shared" si="1339"/>
        <v>888.78037499999857</v>
      </c>
      <c r="NQ210" s="57">
        <f t="shared" si="1340"/>
        <v>81013.364125000109</v>
      </c>
      <c r="NR210" s="153">
        <f t="shared" si="1432"/>
        <v>10000</v>
      </c>
      <c r="NS210" s="469">
        <f t="shared" si="1341"/>
        <v>-888.78037499999857</v>
      </c>
      <c r="NT210" s="46">
        <f t="shared" si="1342"/>
        <v>-1076.6099999999999</v>
      </c>
      <c r="NU210" s="46">
        <f t="shared" si="1343"/>
        <v>-1076.6099999999999</v>
      </c>
      <c r="NV210" s="48"/>
      <c r="NX210" s="45">
        <v>149</v>
      </c>
      <c r="NY210" s="46">
        <f t="shared" si="1344"/>
        <v>1076.6456011701148</v>
      </c>
      <c r="NZ210" s="46">
        <f t="shared" si="1499"/>
        <v>0</v>
      </c>
      <c r="OA210" s="46">
        <f t="shared" si="1345"/>
        <v>1076.6456011701148</v>
      </c>
      <c r="OB210" s="46">
        <f t="shared" si="1346"/>
        <v>152.93403551622217</v>
      </c>
      <c r="OC210" s="46">
        <f t="shared" si="1347"/>
        <v>923.71156565389265</v>
      </c>
      <c r="OD210" s="51">
        <f t="shared" si="1348"/>
        <v>90836.709744079402</v>
      </c>
      <c r="OE210" s="57">
        <f t="shared" si="1523"/>
        <v>89688.148638908868</v>
      </c>
      <c r="OF210" s="153">
        <f t="shared" si="1433"/>
        <v>10000</v>
      </c>
      <c r="OG210" s="58">
        <f t="shared" si="1349"/>
        <v>889.48383333333379</v>
      </c>
      <c r="OH210" s="241">
        <f t="shared" si="1524"/>
        <v>0</v>
      </c>
      <c r="OI210" s="51">
        <f t="shared" si="1350"/>
        <v>889.48383333333379</v>
      </c>
      <c r="OJ210" s="51">
        <f t="shared" si="1351"/>
        <v>80943.028833333316</v>
      </c>
      <c r="OK210" s="153">
        <f t="shared" si="1525"/>
        <v>79999.999999999505</v>
      </c>
      <c r="OL210" s="153">
        <f t="shared" si="1434"/>
        <v>10000</v>
      </c>
      <c r="OM210" s="468">
        <f t="shared" si="1435"/>
        <v>-889.48383333333379</v>
      </c>
      <c r="ON210" s="46">
        <f t="shared" si="1436"/>
        <v>-1076.6456011701148</v>
      </c>
      <c r="OO210" s="46">
        <f t="shared" si="1352"/>
        <v>-1076.6456011701148</v>
      </c>
      <c r="OP210" s="48"/>
      <c r="OR210" s="45">
        <v>149</v>
      </c>
      <c r="OS210" s="46">
        <f t="shared" si="1353"/>
        <v>1076.765700416463</v>
      </c>
      <c r="OT210" s="128">
        <f t="shared" si="1500"/>
        <v>0</v>
      </c>
      <c r="OU210" s="128">
        <f t="shared" si="1354"/>
        <v>1076.765700416463</v>
      </c>
      <c r="OV210" s="46">
        <f t="shared" si="1355"/>
        <v>152.95109522685223</v>
      </c>
      <c r="OW210" s="46">
        <f t="shared" si="1356"/>
        <v>923.8146051896108</v>
      </c>
      <c r="OX210" s="51">
        <f t="shared" si="1357"/>
        <v>90846.842530921727</v>
      </c>
      <c r="OY210" s="51">
        <f t="shared" si="1526"/>
        <v>91373.994550883595</v>
      </c>
      <c r="OZ210" s="153">
        <f t="shared" si="1437"/>
        <v>10000</v>
      </c>
      <c r="PA210" s="45">
        <v>149</v>
      </c>
      <c r="PB210" s="46">
        <f t="shared" si="1358"/>
        <v>1076.765700416463</v>
      </c>
      <c r="PC210" s="46">
        <f t="shared" si="1527"/>
        <v>0</v>
      </c>
      <c r="PD210" s="128">
        <f t="shared" si="1359"/>
        <v>1076.765700416463</v>
      </c>
      <c r="PE210" s="46">
        <f t="shared" si="1360"/>
        <v>152.95109522685223</v>
      </c>
      <c r="PF210" s="46">
        <f t="shared" si="1361"/>
        <v>923.8146051896108</v>
      </c>
      <c r="PG210" s="51">
        <f t="shared" si="1362"/>
        <v>90846.842530921727</v>
      </c>
      <c r="PH210" s="153">
        <f t="shared" si="1531"/>
        <v>91373.603328959653</v>
      </c>
      <c r="PI210" s="688">
        <f t="shared" si="1363"/>
        <v>889.6533333333341</v>
      </c>
      <c r="PJ210" s="52">
        <f t="shared" si="1528"/>
        <v>0</v>
      </c>
      <c r="PK210" s="51">
        <f t="shared" si="1364"/>
        <v>889.6533333333341</v>
      </c>
      <c r="PL210" s="57">
        <f t="shared" si="1365"/>
        <v>80958.453333333571</v>
      </c>
      <c r="PM210" s="57">
        <f t="shared" si="1529"/>
        <v>81779.768000000156</v>
      </c>
      <c r="PN210" s="153">
        <f t="shared" si="1438"/>
        <v>10000</v>
      </c>
      <c r="PO210" s="469">
        <f t="shared" si="1366"/>
        <v>-889.6533333333341</v>
      </c>
      <c r="PP210" s="46">
        <f t="shared" si="1367"/>
        <v>-1076.765700416463</v>
      </c>
      <c r="PQ210" s="46">
        <f t="shared" si="1368"/>
        <v>-1076.765700416463</v>
      </c>
      <c r="PR210" s="48"/>
    </row>
    <row r="211" spans="2:434" hidden="1" x14ac:dyDescent="0.3">
      <c r="B211" s="45">
        <v>150</v>
      </c>
      <c r="C211" s="46">
        <f t="shared" si="1104"/>
        <v>1111.77</v>
      </c>
      <c r="D211" s="46">
        <f t="shared" si="1136"/>
        <v>100</v>
      </c>
      <c r="E211" s="46">
        <f t="shared" si="1137"/>
        <v>1011.77</v>
      </c>
      <c r="F211" s="46">
        <f t="shared" si="1138"/>
        <v>142.27050734872523</v>
      </c>
      <c r="G211" s="46">
        <f t="shared" si="1139"/>
        <v>869.49949265127475</v>
      </c>
      <c r="H211" s="51">
        <f t="shared" si="1140"/>
        <v>84492.80491658386</v>
      </c>
      <c r="I211" s="58">
        <f t="shared" si="1141"/>
        <v>933.33333333333337</v>
      </c>
      <c r="J211" s="52">
        <f t="shared" si="1142"/>
        <v>100</v>
      </c>
      <c r="K211" s="51">
        <f t="shared" si="1143"/>
        <v>833.33333333333337</v>
      </c>
      <c r="L211" s="57">
        <f t="shared" si="1144"/>
        <v>74999.999999999534</v>
      </c>
      <c r="M211" s="468">
        <f t="shared" si="1369"/>
        <v>-933.33333333333337</v>
      </c>
      <c r="N211" s="46">
        <f t="shared" si="1370"/>
        <v>-1111.77</v>
      </c>
      <c r="O211" s="47"/>
      <c r="P211" s="46">
        <f t="shared" si="1371"/>
        <v>-1011.77</v>
      </c>
      <c r="Q211" s="48"/>
      <c r="R211" s="29"/>
      <c r="S211" s="29"/>
      <c r="T211" s="45">
        <v>150</v>
      </c>
      <c r="U211" s="46">
        <f t="shared" si="1145"/>
        <v>1091.51</v>
      </c>
      <c r="V211" s="46">
        <f t="shared" si="1146"/>
        <v>79.739999999999995</v>
      </c>
      <c r="W211" s="46">
        <f t="shared" si="1372"/>
        <v>1011.77</v>
      </c>
      <c r="X211" s="46">
        <f t="shared" si="1147"/>
        <v>142.27050734872523</v>
      </c>
      <c r="Y211" s="46">
        <f t="shared" si="1148"/>
        <v>869.49949265127475</v>
      </c>
      <c r="Z211" s="51">
        <f t="shared" si="1149"/>
        <v>84492.80491658386</v>
      </c>
      <c r="AA211" s="58">
        <f t="shared" si="1150"/>
        <v>904.1733333333334</v>
      </c>
      <c r="AB211" s="52">
        <f t="shared" si="1151"/>
        <v>70.84</v>
      </c>
      <c r="AC211" s="51">
        <f t="shared" si="1152"/>
        <v>833.33333333333337</v>
      </c>
      <c r="AD211" s="57">
        <f t="shared" si="1153"/>
        <v>74999.999999999534</v>
      </c>
      <c r="AE211" s="468">
        <f t="shared" si="1373"/>
        <v>-904.1733333333334</v>
      </c>
      <c r="AF211" s="46">
        <f t="shared" si="1154"/>
        <v>-1091.51</v>
      </c>
      <c r="AG211" s="47"/>
      <c r="AH211" s="46">
        <f t="shared" si="1374"/>
        <v>-1011.77</v>
      </c>
      <c r="AI211" s="48"/>
      <c r="AJ211" s="29"/>
      <c r="AK211" s="45">
        <v>150</v>
      </c>
      <c r="AL211" s="46">
        <f t="shared" si="1155"/>
        <v>1117.72</v>
      </c>
      <c r="AM211" s="46"/>
      <c r="AN211" s="46"/>
      <c r="AO211" s="46">
        <f t="shared" si="1156"/>
        <v>81.900000000000006</v>
      </c>
      <c r="AP211" s="128">
        <f t="shared" si="1157"/>
        <v>1035.82</v>
      </c>
      <c r="AQ211" s="128"/>
      <c r="AR211" s="128"/>
      <c r="AS211" s="46">
        <f t="shared" si="1158"/>
        <v>150.97826394959361</v>
      </c>
      <c r="AT211" s="46">
        <f t="shared" si="1159"/>
        <v>884.84173605040633</v>
      </c>
      <c r="AU211" s="51"/>
      <c r="AV211" s="51"/>
      <c r="AW211" s="51">
        <f t="shared" si="1160"/>
        <v>89702.116633705751</v>
      </c>
      <c r="AX211" s="58">
        <f t="shared" si="1161"/>
        <v>927.38215694565588</v>
      </c>
      <c r="AY211" s="52"/>
      <c r="AZ211" s="52"/>
      <c r="BA211" s="52">
        <f t="shared" si="1162"/>
        <v>73.2</v>
      </c>
      <c r="BB211" s="51">
        <f t="shared" si="1163"/>
        <v>854.18215694565583</v>
      </c>
      <c r="BC211" s="51"/>
      <c r="BD211" s="51"/>
      <c r="BE211" s="57">
        <f t="shared" si="1164"/>
        <v>80124.876458151586</v>
      </c>
      <c r="BF211" s="468">
        <f t="shared" si="1165"/>
        <v>-927.38215694565588</v>
      </c>
      <c r="BG211" s="46">
        <f t="shared" si="1166"/>
        <v>-1117.72</v>
      </c>
      <c r="BH211" s="46">
        <f t="shared" si="1167"/>
        <v>-1035.82</v>
      </c>
      <c r="BI211" s="48"/>
      <c r="BK211" s="45">
        <v>150</v>
      </c>
      <c r="BL211" s="46">
        <f t="shared" si="1375"/>
        <v>1092.1300000000001</v>
      </c>
      <c r="BM211" s="46">
        <f t="shared" si="1376"/>
        <v>80.36</v>
      </c>
      <c r="BN211" s="46">
        <f t="shared" si="1377"/>
        <v>1011.77</v>
      </c>
      <c r="BO211" s="46">
        <f t="shared" si="1168"/>
        <v>142.27050734872523</v>
      </c>
      <c r="BP211" s="46">
        <f t="shared" si="1169"/>
        <v>869.49949265127475</v>
      </c>
      <c r="BQ211" s="51">
        <f t="shared" si="1170"/>
        <v>84492.80491658386</v>
      </c>
      <c r="BR211" s="57">
        <f t="shared" si="1501"/>
        <v>89688.148638908868</v>
      </c>
      <c r="BS211" s="58">
        <f t="shared" si="1171"/>
        <v>904.99333333333334</v>
      </c>
      <c r="BT211" s="52">
        <f t="shared" si="1378"/>
        <v>71.66</v>
      </c>
      <c r="BU211" s="51">
        <f t="shared" si="1172"/>
        <v>833.33333333333337</v>
      </c>
      <c r="BV211" s="51">
        <f t="shared" si="1173"/>
        <v>74999.999999999534</v>
      </c>
      <c r="BW211" s="153">
        <f t="shared" si="1502"/>
        <v>79999.999999999505</v>
      </c>
      <c r="BX211" s="468">
        <f t="shared" si="1379"/>
        <v>-904.99333333333334</v>
      </c>
      <c r="BY211" s="46">
        <f t="shared" si="1380"/>
        <v>-1092.1300000000001</v>
      </c>
      <c r="BZ211" s="46">
        <f t="shared" si="1174"/>
        <v>-1011.77</v>
      </c>
      <c r="CA211" s="48"/>
      <c r="CB211" s="29"/>
      <c r="CC211" s="45">
        <v>150</v>
      </c>
      <c r="CD211" s="128">
        <f t="shared" si="1175"/>
        <v>1117.6300000000001</v>
      </c>
      <c r="CE211" s="46">
        <f t="shared" si="1381"/>
        <v>82.56</v>
      </c>
      <c r="CF211" s="128">
        <f t="shared" si="1176"/>
        <v>1035.07</v>
      </c>
      <c r="CG211" s="46">
        <f t="shared" si="1382"/>
        <v>150.53047462544097</v>
      </c>
      <c r="CH211" s="46">
        <f t="shared" si="1177"/>
        <v>884.53952537455893</v>
      </c>
      <c r="CI211" s="51">
        <f t="shared" si="1178"/>
        <v>89433.745249890038</v>
      </c>
      <c r="CJ211" s="199">
        <f t="shared" si="1503"/>
        <v>94718.954625102575</v>
      </c>
      <c r="CK211" s="153">
        <f t="shared" si="1383"/>
        <v>10000</v>
      </c>
      <c r="CL211" s="45">
        <v>150</v>
      </c>
      <c r="CM211" s="46">
        <f t="shared" si="1384"/>
        <v>1117.6300000000001</v>
      </c>
      <c r="CN211" s="128">
        <f t="shared" si="1179"/>
        <v>82.56</v>
      </c>
      <c r="CO211" s="128">
        <f t="shared" si="1180"/>
        <v>1035.07</v>
      </c>
      <c r="CP211" s="46">
        <f t="shared" si="1181"/>
        <v>150.53047462544097</v>
      </c>
      <c r="CQ211" s="46">
        <f t="shared" si="1182"/>
        <v>884.53952537455893</v>
      </c>
      <c r="CR211" s="51">
        <f t="shared" si="1183"/>
        <v>89433.745249890038</v>
      </c>
      <c r="CS211" s="153">
        <f t="shared" si="1504"/>
        <v>94718.954625102575</v>
      </c>
      <c r="CT211" s="58">
        <f t="shared" si="1184"/>
        <v>927.86033333333398</v>
      </c>
      <c r="CU211" s="52">
        <f t="shared" si="1385"/>
        <v>74.099999999999994</v>
      </c>
      <c r="CV211" s="51">
        <f t="shared" si="1386"/>
        <v>853.76033333333396</v>
      </c>
      <c r="CW211" s="51">
        <f t="shared" si="1185"/>
        <v>79902.269999999669</v>
      </c>
      <c r="CX211" s="57">
        <f t="shared" si="1505"/>
        <v>85024.831999999704</v>
      </c>
      <c r="CY211" s="153">
        <f t="shared" si="1387"/>
        <v>10000</v>
      </c>
      <c r="CZ211" s="479">
        <f t="shared" si="1186"/>
        <v>-927.86033333333398</v>
      </c>
      <c r="DA211" s="46">
        <f t="shared" si="1388"/>
        <v>-1117.6300000000001</v>
      </c>
      <c r="DB211" s="46">
        <f t="shared" si="1389"/>
        <v>-1035.07</v>
      </c>
      <c r="DC211" s="48"/>
      <c r="DE211" s="45">
        <v>150</v>
      </c>
      <c r="DF211" s="46">
        <f t="shared" si="1187"/>
        <v>1123.43</v>
      </c>
      <c r="DG211" s="46">
        <f t="shared" si="1506"/>
        <v>111.66</v>
      </c>
      <c r="DH211" s="46">
        <f t="shared" si="1188"/>
        <v>1011.77</v>
      </c>
      <c r="DI211" s="46">
        <f t="shared" si="1189"/>
        <v>142.27050734872523</v>
      </c>
      <c r="DJ211" s="46">
        <f t="shared" si="1190"/>
        <v>869.49949265127475</v>
      </c>
      <c r="DK211" s="51">
        <f t="shared" si="1191"/>
        <v>84492.80491658386</v>
      </c>
      <c r="DL211" s="58">
        <f t="shared" si="1192"/>
        <v>944.99333333333334</v>
      </c>
      <c r="DM211" s="52">
        <f t="shared" si="1507"/>
        <v>111.66</v>
      </c>
      <c r="DN211" s="51">
        <f t="shared" si="1193"/>
        <v>833.33333333333337</v>
      </c>
      <c r="DO211" s="57">
        <f t="shared" si="1194"/>
        <v>74999.999999999534</v>
      </c>
      <c r="DP211" s="468">
        <f t="shared" si="1390"/>
        <v>-944.99333333333334</v>
      </c>
      <c r="DQ211" s="46">
        <f t="shared" si="1391"/>
        <v>-1123.43</v>
      </c>
      <c r="DR211" s="47"/>
      <c r="DS211" s="46">
        <f t="shared" si="1392"/>
        <v>-1011.77</v>
      </c>
      <c r="DT211" s="48"/>
      <c r="DU211" s="29"/>
      <c r="DV211" s="45">
        <v>150</v>
      </c>
      <c r="DW211" s="46">
        <f t="shared" si="1393"/>
        <v>1059.42</v>
      </c>
      <c r="DX211" s="46">
        <f t="shared" si="1508"/>
        <v>47.65</v>
      </c>
      <c r="DY211" s="46">
        <f t="shared" si="1394"/>
        <v>1011.77</v>
      </c>
      <c r="DZ211" s="46">
        <f t="shared" si="1195"/>
        <v>142.27050734872523</v>
      </c>
      <c r="EA211" s="46">
        <f t="shared" si="1196"/>
        <v>869.49949265127475</v>
      </c>
      <c r="EB211" s="51">
        <f t="shared" si="1197"/>
        <v>84492.80491658386</v>
      </c>
      <c r="EC211" s="58">
        <f t="shared" si="1198"/>
        <v>875.66333333333341</v>
      </c>
      <c r="ED211" s="52">
        <f t="shared" si="1509"/>
        <v>42.33</v>
      </c>
      <c r="EE211" s="51">
        <f t="shared" si="1199"/>
        <v>833.33333333333337</v>
      </c>
      <c r="EF211" s="57">
        <f t="shared" si="1200"/>
        <v>74999.999999999534</v>
      </c>
      <c r="EG211" s="468">
        <f t="shared" si="1395"/>
        <v>-875.66333333333341</v>
      </c>
      <c r="EH211" s="46">
        <f t="shared" si="1396"/>
        <v>-1059.42</v>
      </c>
      <c r="EI211" s="47"/>
      <c r="EJ211" s="46">
        <f t="shared" si="1397"/>
        <v>-1011.77</v>
      </c>
      <c r="EK211" s="48"/>
      <c r="EL211" s="29"/>
      <c r="EM211" s="45">
        <v>150</v>
      </c>
      <c r="EN211" s="46">
        <f t="shared" si="1486"/>
        <v>1058.0868689014749</v>
      </c>
      <c r="EO211" s="46">
        <f t="shared" si="1510"/>
        <v>48.64</v>
      </c>
      <c r="EP211" s="128">
        <f t="shared" si="1201"/>
        <v>1009.4468689014749</v>
      </c>
      <c r="EQ211" s="46">
        <f t="shared" si="1202"/>
        <v>145.23172223223992</v>
      </c>
      <c r="ER211" s="46">
        <f t="shared" si="1203"/>
        <v>864.21514666923497</v>
      </c>
      <c r="ES211" s="51">
        <f t="shared" si="1204"/>
        <v>86274.81819267472</v>
      </c>
      <c r="ET211" s="153">
        <f t="shared" si="1398"/>
        <v>10000</v>
      </c>
      <c r="EU211" s="45">
        <v>150</v>
      </c>
      <c r="EV211" s="46">
        <f t="shared" si="1205"/>
        <v>1058.0899999999999</v>
      </c>
      <c r="EW211" s="46">
        <f t="shared" si="1511"/>
        <v>48.64</v>
      </c>
      <c r="EX211" s="128">
        <f t="shared" si="1206"/>
        <v>1009.45</v>
      </c>
      <c r="EY211" s="46">
        <f t="shared" si="1207"/>
        <v>145.23080431862769</v>
      </c>
      <c r="EZ211" s="46">
        <f t="shared" si="1208"/>
        <v>864.21919568137241</v>
      </c>
      <c r="FA211" s="51">
        <f t="shared" si="1209"/>
        <v>86274.263395495233</v>
      </c>
      <c r="FB211" s="58">
        <f t="shared" si="1210"/>
        <v>874.86920833333363</v>
      </c>
      <c r="FC211" s="52">
        <f t="shared" si="1512"/>
        <v>43.35</v>
      </c>
      <c r="FD211" s="51">
        <f t="shared" si="1399"/>
        <v>831.51920833333361</v>
      </c>
      <c r="FE211" s="57">
        <f t="shared" si="1211"/>
        <v>76831.068749999831</v>
      </c>
      <c r="FF211" s="153">
        <f t="shared" si="1400"/>
        <v>10000</v>
      </c>
      <c r="FG211" s="469">
        <f t="shared" si="1212"/>
        <v>-874.86920833333363</v>
      </c>
      <c r="FH211" s="46">
        <f t="shared" si="1213"/>
        <v>-1058.0899999999999</v>
      </c>
      <c r="FI211" s="46">
        <f t="shared" si="1214"/>
        <v>-1009.45</v>
      </c>
      <c r="FJ211" s="48"/>
      <c r="FL211" s="45">
        <v>150</v>
      </c>
      <c r="FM211" s="46">
        <f t="shared" si="1401"/>
        <v>1061.8399999999999</v>
      </c>
      <c r="FN211" s="46">
        <f t="shared" si="1487"/>
        <v>50.07</v>
      </c>
      <c r="FO211" s="46">
        <f t="shared" si="1402"/>
        <v>1011.77</v>
      </c>
      <c r="FP211" s="46">
        <f t="shared" si="1215"/>
        <v>142.27050734872523</v>
      </c>
      <c r="FQ211" s="46">
        <f t="shared" si="1216"/>
        <v>869.49949265127475</v>
      </c>
      <c r="FR211" s="51">
        <f t="shared" si="1217"/>
        <v>84492.80491658386</v>
      </c>
      <c r="FS211" s="57">
        <f t="shared" si="1513"/>
        <v>89688.148638908868</v>
      </c>
      <c r="FT211" s="58">
        <f t="shared" si="1218"/>
        <v>877.98333333333335</v>
      </c>
      <c r="FU211" s="241">
        <f t="shared" si="1488"/>
        <v>44.65</v>
      </c>
      <c r="FV211" s="51">
        <f t="shared" si="1219"/>
        <v>833.33333333333337</v>
      </c>
      <c r="FW211" s="51">
        <f t="shared" si="1220"/>
        <v>74999.999999999534</v>
      </c>
      <c r="FX211" s="153">
        <f t="shared" si="1514"/>
        <v>79999.999999999505</v>
      </c>
      <c r="FY211" s="468">
        <f t="shared" si="1403"/>
        <v>-877.98333333333335</v>
      </c>
      <c r="FZ211" s="46">
        <f t="shared" si="1404"/>
        <v>-1061.8399999999999</v>
      </c>
      <c r="GA211" s="46">
        <f t="shared" si="1221"/>
        <v>-1011.77</v>
      </c>
      <c r="GB211" s="48"/>
      <c r="GD211" s="45">
        <v>150</v>
      </c>
      <c r="GE211" s="46">
        <f t="shared" si="1489"/>
        <v>1060.0875939185617</v>
      </c>
      <c r="GF211" s="128">
        <f t="shared" si="1515"/>
        <v>51</v>
      </c>
      <c r="GG211" s="128">
        <f t="shared" si="1042"/>
        <v>1009.0875939185617</v>
      </c>
      <c r="GH211" s="46">
        <f t="shared" si="1222"/>
        <v>145.12617126009692</v>
      </c>
      <c r="GI211" s="46">
        <f t="shared" si="1223"/>
        <v>863.9614226584647</v>
      </c>
      <c r="GJ211" s="51">
        <f t="shared" si="1224"/>
        <v>86211.741333399696</v>
      </c>
      <c r="GK211" s="51">
        <f t="shared" si="1516"/>
        <v>91373.994550883595</v>
      </c>
      <c r="GL211" s="153">
        <f t="shared" si="1405"/>
        <v>10000</v>
      </c>
      <c r="GM211" s="45">
        <v>150</v>
      </c>
      <c r="GN211" s="46">
        <f t="shared" si="1225"/>
        <v>1060.0899999999999</v>
      </c>
      <c r="GO211" s="46">
        <f t="shared" si="1490"/>
        <v>51</v>
      </c>
      <c r="GP211" s="128">
        <f t="shared" si="1406"/>
        <v>1009.09</v>
      </c>
      <c r="GQ211" s="46">
        <f t="shared" si="1226"/>
        <v>145.12549365415114</v>
      </c>
      <c r="GR211" s="46">
        <f t="shared" si="1227"/>
        <v>863.96450634584892</v>
      </c>
      <c r="GS211" s="51">
        <f t="shared" si="1228"/>
        <v>86211.33168614484</v>
      </c>
      <c r="GT211" s="153">
        <f t="shared" si="1530"/>
        <v>91373.603328959653</v>
      </c>
      <c r="GU211" s="58">
        <f t="shared" si="1229"/>
        <v>876.92633333333197</v>
      </c>
      <c r="GV211" s="52">
        <f t="shared" si="1491"/>
        <v>45.650000000000006</v>
      </c>
      <c r="GW211" s="51">
        <f t="shared" si="1407"/>
        <v>831.27633333333199</v>
      </c>
      <c r="GX211" s="57">
        <f t="shared" si="1230"/>
        <v>76792.11000000019</v>
      </c>
      <c r="GY211" s="57">
        <f t="shared" si="1517"/>
        <v>81779.768000000156</v>
      </c>
      <c r="GZ211" s="153">
        <f t="shared" si="1408"/>
        <v>10000</v>
      </c>
      <c r="HA211" s="469">
        <f t="shared" si="1231"/>
        <v>-876.92633333333197</v>
      </c>
      <c r="HB211" s="46">
        <f t="shared" si="1232"/>
        <v>-1060.0899999999999</v>
      </c>
      <c r="HC211" s="46">
        <f t="shared" si="1233"/>
        <v>-1009.09</v>
      </c>
      <c r="HD211" s="48"/>
      <c r="HF211" s="45">
        <v>150</v>
      </c>
      <c r="HG211" s="46">
        <f t="shared" si="1234"/>
        <v>1123.8775326810628</v>
      </c>
      <c r="HH211" s="46">
        <f t="shared" si="1235"/>
        <v>0</v>
      </c>
      <c r="HI211" s="46">
        <f t="shared" si="1236"/>
        <v>1123.8775326810628</v>
      </c>
      <c r="HJ211" s="46">
        <f t="shared" si="1237"/>
        <v>158.03612181063343</v>
      </c>
      <c r="HK211" s="46">
        <f t="shared" si="1238"/>
        <v>965.8414108704294</v>
      </c>
      <c r="HL211" s="51">
        <f t="shared" si="1239"/>
        <v>93855.831675509617</v>
      </c>
      <c r="HM211" s="153">
        <f t="shared" si="1409"/>
        <v>10000</v>
      </c>
      <c r="HN211" s="58">
        <f t="shared" si="1240"/>
        <v>933.33333333333724</v>
      </c>
      <c r="HO211" s="52">
        <f t="shared" si="1241"/>
        <v>0</v>
      </c>
      <c r="HP211" s="51">
        <f t="shared" si="1242"/>
        <v>933.33333333333724</v>
      </c>
      <c r="HQ211" s="57">
        <f t="shared" si="1243"/>
        <v>83999.999999998545</v>
      </c>
      <c r="HR211" s="153">
        <f t="shared" si="1410"/>
        <v>10000</v>
      </c>
      <c r="HS211" s="468">
        <f t="shared" si="1244"/>
        <v>-933.33333333333724</v>
      </c>
      <c r="HT211" s="46">
        <f t="shared" si="1245"/>
        <v>-1123.8775326810628</v>
      </c>
      <c r="HU211" s="46">
        <f t="shared" si="1246"/>
        <v>-1123.8775326810628</v>
      </c>
      <c r="HV211" s="48"/>
      <c r="HW211" s="29"/>
      <c r="HX211" s="45">
        <v>150</v>
      </c>
      <c r="HY211" s="128">
        <f t="shared" si="1247"/>
        <v>1124.3399999999999</v>
      </c>
      <c r="HZ211" s="46">
        <f t="shared" si="1248"/>
        <v>0</v>
      </c>
      <c r="IA211" s="46">
        <f t="shared" si="1249"/>
        <v>1124.3399999999999</v>
      </c>
      <c r="IB211" s="46">
        <f t="shared" si="1250"/>
        <v>158.10774653545698</v>
      </c>
      <c r="IC211" s="46">
        <f t="shared" si="1251"/>
        <v>966.23225346454296</v>
      </c>
      <c r="ID211" s="51">
        <f t="shared" si="1252"/>
        <v>93898.415667809633</v>
      </c>
      <c r="IE211" s="153">
        <f t="shared" si="1411"/>
        <v>10000</v>
      </c>
      <c r="IF211" s="58">
        <f t="shared" si="1253"/>
        <v>930.14625019664186</v>
      </c>
      <c r="IG211" s="52">
        <f t="shared" si="1254"/>
        <v>0</v>
      </c>
      <c r="IH211" s="51">
        <f t="shared" si="1255"/>
        <v>930.14625019664186</v>
      </c>
      <c r="II211" s="57">
        <f t="shared" si="1412"/>
        <v>83713.162470503623</v>
      </c>
      <c r="IJ211" s="153">
        <f t="shared" si="1413"/>
        <v>10000</v>
      </c>
      <c r="IK211" s="468">
        <f t="shared" si="1256"/>
        <v>-930.14625019664186</v>
      </c>
      <c r="IL211" s="46">
        <f t="shared" si="1257"/>
        <v>-1124.3399999999999</v>
      </c>
      <c r="IM211" s="46">
        <f t="shared" si="1258"/>
        <v>-1124.3399999999999</v>
      </c>
      <c r="IN211" s="48"/>
      <c r="IO211" s="53">
        <f t="shared" si="1259"/>
        <v>0</v>
      </c>
      <c r="IQ211" s="45">
        <v>150</v>
      </c>
      <c r="IR211" s="128">
        <f t="shared" si="1260"/>
        <v>1126.4568749999989</v>
      </c>
      <c r="IS211" s="128">
        <f t="shared" si="1261"/>
        <v>0</v>
      </c>
      <c r="IT211" s="128">
        <f t="shared" si="1262"/>
        <v>1126.4568749999989</v>
      </c>
      <c r="IU211" s="46">
        <f t="shared" si="1485"/>
        <v>158.4</v>
      </c>
      <c r="IV211" s="46">
        <f t="shared" si="1263"/>
        <v>968.05687499999897</v>
      </c>
      <c r="IW211" s="51">
        <f t="shared" si="1264"/>
        <v>94071.248750000232</v>
      </c>
      <c r="IX211" s="199">
        <f t="shared" si="1414"/>
        <v>10000</v>
      </c>
      <c r="IY211" s="128">
        <f t="shared" si="1265"/>
        <v>0</v>
      </c>
      <c r="IZ211" s="408">
        <f t="shared" si="1266"/>
        <v>0</v>
      </c>
      <c r="JA211" s="58">
        <f t="shared" si="1267"/>
        <v>931.95916666666494</v>
      </c>
      <c r="JB211" s="52">
        <f t="shared" si="1268"/>
        <v>0</v>
      </c>
      <c r="JC211" s="51">
        <f t="shared" si="1269"/>
        <v>931.95916666666494</v>
      </c>
      <c r="JD211" s="57">
        <f t="shared" si="1270"/>
        <v>83876.32500000007</v>
      </c>
      <c r="JE211" s="280">
        <f t="shared" si="1271"/>
        <v>10000</v>
      </c>
      <c r="JF211" s="280">
        <f t="shared" si="1272"/>
        <v>0</v>
      </c>
      <c r="JG211" s="468">
        <f t="shared" si="1273"/>
        <v>-931.95916666666494</v>
      </c>
      <c r="JH211" s="46">
        <f t="shared" si="1274"/>
        <v>-1126.4568749999989</v>
      </c>
      <c r="JI211" s="46">
        <f t="shared" si="1275"/>
        <v>-1126.4568749999989</v>
      </c>
      <c r="JJ211" s="48"/>
      <c r="JL211" s="45">
        <v>150</v>
      </c>
      <c r="JM211" s="46">
        <f t="shared" si="1276"/>
        <v>1124.4930833333331</v>
      </c>
      <c r="JN211" s="46">
        <f t="shared" si="1277"/>
        <v>0</v>
      </c>
      <c r="JO211" s="128">
        <f t="shared" si="1278"/>
        <v>1124.4930833333331</v>
      </c>
      <c r="JP211" s="46">
        <f t="shared" si="1415"/>
        <v>158.12</v>
      </c>
      <c r="JQ211" s="46">
        <f t="shared" si="1279"/>
        <v>966.37308333333306</v>
      </c>
      <c r="JR211" s="51">
        <f t="shared" si="1280"/>
        <v>93907.237499999988</v>
      </c>
      <c r="JS211" s="51">
        <f t="shared" si="1518"/>
        <v>89688.148638908868</v>
      </c>
      <c r="JT211" s="199">
        <f t="shared" si="1416"/>
        <v>10000</v>
      </c>
      <c r="JU211" s="128">
        <f t="shared" si="1281"/>
        <v>0</v>
      </c>
      <c r="JV211" s="408">
        <f t="shared" si="1282"/>
        <v>0</v>
      </c>
      <c r="JW211" s="58">
        <f t="shared" si="1283"/>
        <v>930.37233333333074</v>
      </c>
      <c r="JX211" s="52">
        <f t="shared" si="1284"/>
        <v>0</v>
      </c>
      <c r="JY211" s="51">
        <f t="shared" si="1285"/>
        <v>930.37233333333074</v>
      </c>
      <c r="JZ211" s="51">
        <f t="shared" si="1286"/>
        <v>83733.510000000417</v>
      </c>
      <c r="KA211" s="199">
        <f t="shared" si="1519"/>
        <v>79999.999999999505</v>
      </c>
      <c r="KB211" s="128">
        <f t="shared" si="1417"/>
        <v>10000</v>
      </c>
      <c r="KC211" s="204">
        <f t="shared" si="1287"/>
        <v>0</v>
      </c>
      <c r="KD211" s="468">
        <f t="shared" si="1418"/>
        <v>-930.37233333333074</v>
      </c>
      <c r="KE211" s="46">
        <f t="shared" si="1288"/>
        <v>-1124.4930833333331</v>
      </c>
      <c r="KF211" s="46">
        <f t="shared" si="1289"/>
        <v>-1124.4930833333331</v>
      </c>
      <c r="KG211" s="48"/>
      <c r="KI211" s="45">
        <v>150</v>
      </c>
      <c r="KJ211" s="46">
        <f t="shared" si="1290"/>
        <v>1124.4890404061762</v>
      </c>
      <c r="KK211" s="46">
        <f t="shared" si="1291"/>
        <v>0</v>
      </c>
      <c r="KL211" s="128">
        <f t="shared" si="1292"/>
        <v>1124.4890404061762</v>
      </c>
      <c r="KM211" s="46">
        <f t="shared" si="1293"/>
        <v>158.12211010252921</v>
      </c>
      <c r="KN211" s="46">
        <f t="shared" si="1294"/>
        <v>966.366930303647</v>
      </c>
      <c r="KO211" s="51">
        <f t="shared" si="1295"/>
        <v>93906.899131213868</v>
      </c>
      <c r="KP211" s="199">
        <f t="shared" si="1520"/>
        <v>94718.954625102575</v>
      </c>
      <c r="KQ211" s="199">
        <f t="shared" si="1419"/>
        <v>10000</v>
      </c>
      <c r="KR211" s="128">
        <f t="shared" si="1296"/>
        <v>0</v>
      </c>
      <c r="KS211" s="408">
        <f t="shared" si="1297"/>
        <v>0</v>
      </c>
      <c r="KT211" s="45">
        <v>150</v>
      </c>
      <c r="KU211" s="46">
        <f t="shared" si="1420"/>
        <v>1124.49</v>
      </c>
      <c r="KV211" s="46">
        <f t="shared" si="1298"/>
        <v>0</v>
      </c>
      <c r="KW211" s="128">
        <f t="shared" si="1299"/>
        <v>1124.49</v>
      </c>
      <c r="KX211" s="46">
        <f t="shared" si="1300"/>
        <v>158.1218398596057</v>
      </c>
      <c r="KY211" s="46">
        <f t="shared" si="1301"/>
        <v>966.36816014039437</v>
      </c>
      <c r="KZ211" s="51">
        <f t="shared" si="1302"/>
        <v>93906.735755623027</v>
      </c>
      <c r="LA211" s="153">
        <f t="shared" si="1521"/>
        <v>94718.954625102575</v>
      </c>
      <c r="LB211" s="58">
        <f t="shared" si="995"/>
        <v>930.59633333333579</v>
      </c>
      <c r="LC211" s="52">
        <f t="shared" si="1303"/>
        <v>0</v>
      </c>
      <c r="LD211" s="51">
        <f t="shared" si="1304"/>
        <v>930.59633333333579</v>
      </c>
      <c r="LE211" s="51">
        <f t="shared" si="1305"/>
        <v>83753.669999999853</v>
      </c>
      <c r="LF211" s="51">
        <f t="shared" si="1522"/>
        <v>85024.831999999704</v>
      </c>
      <c r="LG211" s="128">
        <f t="shared" si="1306"/>
        <v>10000</v>
      </c>
      <c r="LH211" s="204">
        <f t="shared" si="1307"/>
        <v>0</v>
      </c>
      <c r="LI211" s="479">
        <f t="shared" si="1308"/>
        <v>-930.59633333333579</v>
      </c>
      <c r="LJ211" s="46">
        <f t="shared" si="1421"/>
        <v>-1124.49</v>
      </c>
      <c r="LK211" s="46">
        <f t="shared" si="1422"/>
        <v>-1124.49</v>
      </c>
      <c r="LL211" s="48"/>
      <c r="LN211" s="45">
        <v>150</v>
      </c>
      <c r="LO211" s="46">
        <f t="shared" si="1309"/>
        <v>1123.1238136873469</v>
      </c>
      <c r="LP211" s="46">
        <f t="shared" si="1492"/>
        <v>0</v>
      </c>
      <c r="LQ211" s="46">
        <f t="shared" si="1310"/>
        <v>1123.1238136873469</v>
      </c>
      <c r="LR211" s="46">
        <f t="shared" si="1311"/>
        <v>157.9301362176852</v>
      </c>
      <c r="LS211" s="46">
        <f t="shared" si="1312"/>
        <v>965.19367746966168</v>
      </c>
      <c r="LT211" s="51">
        <f t="shared" si="1313"/>
        <v>93792.888053141462</v>
      </c>
      <c r="LU211" s="199">
        <f t="shared" si="1423"/>
        <v>10000</v>
      </c>
      <c r="LV211" s="58">
        <f t="shared" si="1314"/>
        <v>933.33033333333128</v>
      </c>
      <c r="LW211" s="52">
        <f t="shared" si="1493"/>
        <v>0</v>
      </c>
      <c r="LX211" s="51">
        <f t="shared" si="1315"/>
        <v>933.33033333333128</v>
      </c>
      <c r="LY211" s="51">
        <f t="shared" si="1316"/>
        <v>83999.729999999647</v>
      </c>
      <c r="LZ211" s="46">
        <f t="shared" si="1424"/>
        <v>0</v>
      </c>
      <c r="MA211" s="199">
        <f t="shared" si="1425"/>
        <v>10000</v>
      </c>
      <c r="MB211" s="468">
        <f t="shared" si="1317"/>
        <v>-933.33033333333128</v>
      </c>
      <c r="MC211" s="46">
        <f t="shared" si="1318"/>
        <v>-1123.1238136873469</v>
      </c>
      <c r="MD211" s="46">
        <f t="shared" si="1319"/>
        <v>-1123.1238136873469</v>
      </c>
      <c r="ME211" s="48"/>
      <c r="MG211" s="45">
        <v>150</v>
      </c>
      <c r="MH211" s="46">
        <f t="shared" si="1320"/>
        <v>1076.608661999408</v>
      </c>
      <c r="MI211" s="46">
        <f t="shared" si="1494"/>
        <v>0</v>
      </c>
      <c r="MJ211" s="46">
        <f t="shared" si="1321"/>
        <v>1076.608661999408</v>
      </c>
      <c r="MK211" s="46">
        <f t="shared" si="1322"/>
        <v>151.38932197019508</v>
      </c>
      <c r="ML211" s="46">
        <f t="shared" si="1323"/>
        <v>925.21934002921296</v>
      </c>
      <c r="MM211" s="51">
        <f t="shared" si="1324"/>
        <v>89908.373842087822</v>
      </c>
      <c r="MN211" s="199">
        <f t="shared" si="1426"/>
        <v>10000</v>
      </c>
      <c r="MO211" s="58">
        <f t="shared" si="1325"/>
        <v>889.32945707741396</v>
      </c>
      <c r="MP211" s="52">
        <f t="shared" si="1495"/>
        <v>0</v>
      </c>
      <c r="MQ211" s="51">
        <f t="shared" si="1326"/>
        <v>889.32945707741396</v>
      </c>
      <c r="MR211" s="57">
        <f t="shared" si="1327"/>
        <v>80039.651438387751</v>
      </c>
      <c r="MS211" s="199">
        <f t="shared" si="1427"/>
        <v>10000</v>
      </c>
      <c r="MT211" s="468">
        <f t="shared" si="1428"/>
        <v>-889.32945707741396</v>
      </c>
      <c r="MU211" s="46">
        <f t="shared" si="1328"/>
        <v>-1076.608661999408</v>
      </c>
      <c r="MV211" s="46">
        <f t="shared" si="1329"/>
        <v>-1076.608661999408</v>
      </c>
      <c r="MW211" s="48"/>
      <c r="MY211" s="45">
        <v>150</v>
      </c>
      <c r="MZ211" s="46">
        <f t="shared" si="1330"/>
        <v>1076.608661999408</v>
      </c>
      <c r="NA211" s="46">
        <f t="shared" si="1496"/>
        <v>0</v>
      </c>
      <c r="NB211" s="128">
        <f t="shared" si="1331"/>
        <v>1076.608661999408</v>
      </c>
      <c r="NC211" s="46">
        <f t="shared" si="1332"/>
        <v>151.38932197019508</v>
      </c>
      <c r="ND211" s="46">
        <f t="shared" si="1333"/>
        <v>925.21934002921296</v>
      </c>
      <c r="NE211" s="51">
        <f t="shared" si="1334"/>
        <v>89908.373842087822</v>
      </c>
      <c r="NF211" s="153">
        <f t="shared" si="1429"/>
        <v>10000</v>
      </c>
      <c r="NG211" s="45">
        <v>150</v>
      </c>
      <c r="NH211" s="46">
        <f t="shared" si="1335"/>
        <v>1076.6099999999999</v>
      </c>
      <c r="NI211" s="46">
        <f t="shared" si="1497"/>
        <v>0</v>
      </c>
      <c r="NJ211" s="128">
        <f t="shared" si="1430"/>
        <v>1076.6099999999999</v>
      </c>
      <c r="NK211" s="46">
        <f t="shared" si="1431"/>
        <v>151.38892614947619</v>
      </c>
      <c r="NL211" s="46">
        <f t="shared" si="1336"/>
        <v>925.22107385052368</v>
      </c>
      <c r="NM211" s="51">
        <f t="shared" si="1337"/>
        <v>89908.134615835181</v>
      </c>
      <c r="NN211" s="58">
        <f t="shared" si="1338"/>
        <v>888.78037499999857</v>
      </c>
      <c r="NO211" s="52">
        <f t="shared" si="1498"/>
        <v>0</v>
      </c>
      <c r="NP211" s="51">
        <f t="shared" si="1339"/>
        <v>888.78037499999857</v>
      </c>
      <c r="NQ211" s="57">
        <f t="shared" si="1340"/>
        <v>80124.583750000107</v>
      </c>
      <c r="NR211" s="153">
        <f t="shared" si="1432"/>
        <v>10000</v>
      </c>
      <c r="NS211" s="469">
        <f t="shared" si="1341"/>
        <v>-888.78037499999857</v>
      </c>
      <c r="NT211" s="46">
        <f t="shared" si="1342"/>
        <v>-1076.6099999999999</v>
      </c>
      <c r="NU211" s="46">
        <f t="shared" si="1343"/>
        <v>-1076.6099999999999</v>
      </c>
      <c r="NV211" s="48"/>
      <c r="NX211" s="45">
        <v>150</v>
      </c>
      <c r="NY211" s="46">
        <f t="shared" si="1344"/>
        <v>1076.6456011701148</v>
      </c>
      <c r="NZ211" s="46">
        <f t="shared" si="1499"/>
        <v>0</v>
      </c>
      <c r="OA211" s="46">
        <f t="shared" si="1345"/>
        <v>1076.6456011701148</v>
      </c>
      <c r="OB211" s="46">
        <f t="shared" si="1346"/>
        <v>151.39451624013233</v>
      </c>
      <c r="OC211" s="46">
        <f t="shared" si="1347"/>
        <v>925.25108492998243</v>
      </c>
      <c r="OD211" s="51">
        <f t="shared" si="1348"/>
        <v>89911.458659149415</v>
      </c>
      <c r="OE211" s="57">
        <f t="shared" si="1523"/>
        <v>89688.148638908868</v>
      </c>
      <c r="OF211" s="153">
        <f t="shared" si="1433"/>
        <v>10000</v>
      </c>
      <c r="OG211" s="58">
        <f t="shared" si="1349"/>
        <v>889.48383333333379</v>
      </c>
      <c r="OH211" s="241">
        <f t="shared" si="1524"/>
        <v>0</v>
      </c>
      <c r="OI211" s="51">
        <f t="shared" si="1350"/>
        <v>889.48383333333379</v>
      </c>
      <c r="OJ211" s="51">
        <f t="shared" si="1351"/>
        <v>80053.544999999984</v>
      </c>
      <c r="OK211" s="153">
        <f t="shared" si="1525"/>
        <v>79999.999999999505</v>
      </c>
      <c r="OL211" s="153">
        <f t="shared" si="1434"/>
        <v>10000</v>
      </c>
      <c r="OM211" s="468">
        <f t="shared" si="1435"/>
        <v>-889.48383333333379</v>
      </c>
      <c r="ON211" s="46">
        <f t="shared" si="1436"/>
        <v>-1076.6456011701148</v>
      </c>
      <c r="OO211" s="46">
        <f t="shared" si="1352"/>
        <v>-1076.6456011701148</v>
      </c>
      <c r="OP211" s="48"/>
      <c r="OR211" s="45">
        <v>150</v>
      </c>
      <c r="OS211" s="46">
        <f t="shared" si="1353"/>
        <v>1076.765700416463</v>
      </c>
      <c r="OT211" s="128">
        <f t="shared" si="1500"/>
        <v>0</v>
      </c>
      <c r="OU211" s="128">
        <f t="shared" si="1354"/>
        <v>1076.765700416463</v>
      </c>
      <c r="OV211" s="46">
        <f t="shared" si="1355"/>
        <v>151.41140421820288</v>
      </c>
      <c r="OW211" s="46">
        <f t="shared" si="1356"/>
        <v>925.35429619826016</v>
      </c>
      <c r="OX211" s="51">
        <f t="shared" si="1357"/>
        <v>89921.488234723467</v>
      </c>
      <c r="OY211" s="51">
        <f t="shared" si="1526"/>
        <v>91373.994550883595</v>
      </c>
      <c r="OZ211" s="153">
        <f t="shared" si="1437"/>
        <v>10000</v>
      </c>
      <c r="PA211" s="45">
        <v>150</v>
      </c>
      <c r="PB211" s="46">
        <f t="shared" si="1358"/>
        <v>1076.765700416463</v>
      </c>
      <c r="PC211" s="46">
        <f t="shared" si="1527"/>
        <v>0</v>
      </c>
      <c r="PD211" s="128">
        <f t="shared" si="1359"/>
        <v>1076.765700416463</v>
      </c>
      <c r="PE211" s="46">
        <f t="shared" si="1360"/>
        <v>151.41140421820288</v>
      </c>
      <c r="PF211" s="46">
        <f t="shared" si="1361"/>
        <v>925.35429619826016</v>
      </c>
      <c r="PG211" s="51">
        <f t="shared" si="1362"/>
        <v>89921.488234723467</v>
      </c>
      <c r="PH211" s="153">
        <f t="shared" si="1531"/>
        <v>91373.603328959653</v>
      </c>
      <c r="PI211" s="688">
        <f t="shared" si="1363"/>
        <v>889.6533333333341</v>
      </c>
      <c r="PJ211" s="52">
        <f t="shared" si="1528"/>
        <v>0</v>
      </c>
      <c r="PK211" s="51">
        <f t="shared" si="1364"/>
        <v>889.6533333333341</v>
      </c>
      <c r="PL211" s="57">
        <f t="shared" si="1365"/>
        <v>80068.800000000236</v>
      </c>
      <c r="PM211" s="57">
        <f t="shared" si="1529"/>
        <v>81779.768000000156</v>
      </c>
      <c r="PN211" s="153">
        <f t="shared" si="1438"/>
        <v>10000</v>
      </c>
      <c r="PO211" s="469">
        <f t="shared" si="1366"/>
        <v>-889.6533333333341</v>
      </c>
      <c r="PP211" s="46">
        <f t="shared" si="1367"/>
        <v>-1076.765700416463</v>
      </c>
      <c r="PQ211" s="46">
        <f t="shared" si="1368"/>
        <v>-1076.765700416463</v>
      </c>
      <c r="PR211" s="48"/>
    </row>
    <row r="212" spans="2:434" hidden="1" x14ac:dyDescent="0.3">
      <c r="B212" s="45">
        <v>151</v>
      </c>
      <c r="C212" s="46">
        <f t="shared" si="1104"/>
        <v>1111.77</v>
      </c>
      <c r="D212" s="46">
        <f t="shared" si="1136"/>
        <v>100</v>
      </c>
      <c r="E212" s="46">
        <f t="shared" si="1137"/>
        <v>1011.77</v>
      </c>
      <c r="F212" s="46">
        <f t="shared" si="1138"/>
        <v>140.82134152763976</v>
      </c>
      <c r="G212" s="46">
        <f t="shared" si="1139"/>
        <v>870.94865847236019</v>
      </c>
      <c r="H212" s="51">
        <f t="shared" si="1140"/>
        <v>83621.856258111497</v>
      </c>
      <c r="I212" s="58">
        <f t="shared" si="1141"/>
        <v>933.33333333333337</v>
      </c>
      <c r="J212" s="52">
        <f t="shared" si="1142"/>
        <v>100</v>
      </c>
      <c r="K212" s="51">
        <f t="shared" si="1143"/>
        <v>833.33333333333337</v>
      </c>
      <c r="L212" s="57">
        <f t="shared" si="1144"/>
        <v>74166.666666666206</v>
      </c>
      <c r="M212" s="468">
        <f t="shared" si="1369"/>
        <v>-933.33333333333337</v>
      </c>
      <c r="N212" s="46">
        <f t="shared" si="1370"/>
        <v>-1111.77</v>
      </c>
      <c r="O212" s="47"/>
      <c r="P212" s="46">
        <f t="shared" si="1371"/>
        <v>-1011.77</v>
      </c>
      <c r="Q212" s="48"/>
      <c r="R212" s="29"/>
      <c r="S212" s="29"/>
      <c r="T212" s="45">
        <v>151</v>
      </c>
      <c r="U212" s="46">
        <f t="shared" si="1145"/>
        <v>1090.69</v>
      </c>
      <c r="V212" s="46">
        <f t="shared" si="1146"/>
        <v>78.92</v>
      </c>
      <c r="W212" s="46">
        <f t="shared" si="1372"/>
        <v>1011.77</v>
      </c>
      <c r="X212" s="46">
        <f t="shared" si="1147"/>
        <v>140.82134152763976</v>
      </c>
      <c r="Y212" s="46">
        <f t="shared" si="1148"/>
        <v>870.94865847236019</v>
      </c>
      <c r="Z212" s="51">
        <f t="shared" si="1149"/>
        <v>83621.856258111497</v>
      </c>
      <c r="AA212" s="58">
        <f t="shared" si="1150"/>
        <v>903.39333333333343</v>
      </c>
      <c r="AB212" s="52">
        <f t="shared" si="1151"/>
        <v>70.06</v>
      </c>
      <c r="AC212" s="51">
        <f t="shared" si="1152"/>
        <v>833.33333333333337</v>
      </c>
      <c r="AD212" s="57">
        <f t="shared" si="1153"/>
        <v>74166.666666666206</v>
      </c>
      <c r="AE212" s="468">
        <f t="shared" si="1373"/>
        <v>-903.39333333333343</v>
      </c>
      <c r="AF212" s="46">
        <f t="shared" si="1154"/>
        <v>-1090.69</v>
      </c>
      <c r="AG212" s="47"/>
      <c r="AH212" s="46">
        <f t="shared" si="1374"/>
        <v>-1011.77</v>
      </c>
      <c r="AI212" s="48"/>
      <c r="AJ212" s="29"/>
      <c r="AK212" s="45">
        <v>151</v>
      </c>
      <c r="AL212" s="46">
        <f t="shared" si="1155"/>
        <v>1117.72</v>
      </c>
      <c r="AM212" s="46"/>
      <c r="AN212" s="46"/>
      <c r="AO212" s="46">
        <f t="shared" si="1156"/>
        <v>81.099999999999994</v>
      </c>
      <c r="AP212" s="128">
        <f t="shared" si="1157"/>
        <v>1036.6199999999999</v>
      </c>
      <c r="AQ212" s="128"/>
      <c r="AR212" s="128"/>
      <c r="AS212" s="46">
        <f t="shared" si="1158"/>
        <v>149.5035277228429</v>
      </c>
      <c r="AT212" s="46">
        <f t="shared" si="1159"/>
        <v>887.11647227715696</v>
      </c>
      <c r="AU212" s="51"/>
      <c r="AV212" s="51"/>
      <c r="AW212" s="51">
        <f t="shared" si="1160"/>
        <v>88815.000161428601</v>
      </c>
      <c r="AX212" s="58">
        <f t="shared" si="1161"/>
        <v>927.38215694565588</v>
      </c>
      <c r="AY212" s="52"/>
      <c r="AZ212" s="52"/>
      <c r="BA212" s="52">
        <f t="shared" si="1162"/>
        <v>72.44</v>
      </c>
      <c r="BB212" s="51">
        <f t="shared" si="1163"/>
        <v>854.94215694565582</v>
      </c>
      <c r="BC212" s="51"/>
      <c r="BD212" s="51"/>
      <c r="BE212" s="57">
        <f t="shared" si="1164"/>
        <v>79269.934301205925</v>
      </c>
      <c r="BF212" s="468">
        <f t="shared" si="1165"/>
        <v>-927.38215694565588</v>
      </c>
      <c r="BG212" s="46">
        <f t="shared" si="1166"/>
        <v>-1117.72</v>
      </c>
      <c r="BH212" s="46">
        <f t="shared" si="1167"/>
        <v>-1036.6199999999999</v>
      </c>
      <c r="BI212" s="48"/>
      <c r="BK212" s="45">
        <v>151</v>
      </c>
      <c r="BL212" s="46">
        <f t="shared" si="1375"/>
        <v>1092.1300000000001</v>
      </c>
      <c r="BM212" s="46">
        <f t="shared" si="1376"/>
        <v>80.36</v>
      </c>
      <c r="BN212" s="46">
        <f t="shared" si="1377"/>
        <v>1011.77</v>
      </c>
      <c r="BO212" s="46">
        <f t="shared" si="1168"/>
        <v>140.82134152763976</v>
      </c>
      <c r="BP212" s="46">
        <f t="shared" si="1169"/>
        <v>870.94865847236019</v>
      </c>
      <c r="BQ212" s="51">
        <f t="shared" si="1170"/>
        <v>83621.856258111497</v>
      </c>
      <c r="BR212" s="57">
        <f t="shared" si="1501"/>
        <v>89688.148638908868</v>
      </c>
      <c r="BS212" s="58">
        <f t="shared" si="1171"/>
        <v>904.99333333333334</v>
      </c>
      <c r="BT212" s="52">
        <f t="shared" si="1378"/>
        <v>71.66</v>
      </c>
      <c r="BU212" s="51">
        <f t="shared" si="1172"/>
        <v>833.33333333333337</v>
      </c>
      <c r="BV212" s="51">
        <f t="shared" si="1173"/>
        <v>74166.666666666206</v>
      </c>
      <c r="BW212" s="153">
        <f t="shared" si="1502"/>
        <v>79999.999999999505</v>
      </c>
      <c r="BX212" s="468">
        <f t="shared" si="1379"/>
        <v>-904.99333333333334</v>
      </c>
      <c r="BY212" s="46">
        <f t="shared" si="1380"/>
        <v>-1092.1300000000001</v>
      </c>
      <c r="BZ212" s="46">
        <f t="shared" si="1174"/>
        <v>-1011.77</v>
      </c>
      <c r="CA212" s="48"/>
      <c r="CB212" s="29"/>
      <c r="CC212" s="45">
        <v>151</v>
      </c>
      <c r="CD212" s="128">
        <f t="shared" si="1175"/>
        <v>1117.6300000000001</v>
      </c>
      <c r="CE212" s="46">
        <f t="shared" si="1381"/>
        <v>82.56</v>
      </c>
      <c r="CF212" s="128">
        <f t="shared" si="1176"/>
        <v>1035.07</v>
      </c>
      <c r="CG212" s="46">
        <f t="shared" si="1382"/>
        <v>149.05624208315007</v>
      </c>
      <c r="CH212" s="46">
        <f t="shared" si="1177"/>
        <v>886.01375791684984</v>
      </c>
      <c r="CI212" s="51">
        <f t="shared" si="1178"/>
        <v>88547.731491973187</v>
      </c>
      <c r="CJ212" s="199">
        <f t="shared" si="1503"/>
        <v>94718.954625102575</v>
      </c>
      <c r="CK212" s="153">
        <f t="shared" si="1383"/>
        <v>10000</v>
      </c>
      <c r="CL212" s="45">
        <v>151</v>
      </c>
      <c r="CM212" s="46">
        <f t="shared" si="1384"/>
        <v>1117.6300000000001</v>
      </c>
      <c r="CN212" s="128">
        <f t="shared" si="1179"/>
        <v>82.56</v>
      </c>
      <c r="CO212" s="128">
        <f t="shared" si="1180"/>
        <v>1035.07</v>
      </c>
      <c r="CP212" s="46">
        <f t="shared" si="1181"/>
        <v>149.05624208315007</v>
      </c>
      <c r="CQ212" s="46">
        <f t="shared" si="1182"/>
        <v>886.01375791684984</v>
      </c>
      <c r="CR212" s="51">
        <f t="shared" si="1183"/>
        <v>88547.731491973187</v>
      </c>
      <c r="CS212" s="153">
        <f t="shared" si="1504"/>
        <v>94718.954625102575</v>
      </c>
      <c r="CT212" s="58">
        <f t="shared" si="1184"/>
        <v>927.86033333333398</v>
      </c>
      <c r="CU212" s="52">
        <f t="shared" si="1385"/>
        <v>74.099999999999994</v>
      </c>
      <c r="CV212" s="51">
        <f t="shared" si="1386"/>
        <v>853.76033333333396</v>
      </c>
      <c r="CW212" s="51">
        <f t="shared" si="1185"/>
        <v>79048.50966666633</v>
      </c>
      <c r="CX212" s="57">
        <f t="shared" si="1505"/>
        <v>85024.831999999704</v>
      </c>
      <c r="CY212" s="153">
        <f t="shared" si="1387"/>
        <v>10000</v>
      </c>
      <c r="CZ212" s="479">
        <f t="shared" si="1186"/>
        <v>-927.86033333333398</v>
      </c>
      <c r="DA212" s="46">
        <f t="shared" si="1388"/>
        <v>-1117.6300000000001</v>
      </c>
      <c r="DB212" s="46">
        <f t="shared" si="1389"/>
        <v>-1035.07</v>
      </c>
      <c r="DC212" s="48"/>
      <c r="DE212" s="45">
        <v>151</v>
      </c>
      <c r="DF212" s="46">
        <f t="shared" si="1187"/>
        <v>1123.43</v>
      </c>
      <c r="DG212" s="46">
        <f t="shared" si="1506"/>
        <v>111.66</v>
      </c>
      <c r="DH212" s="46">
        <f t="shared" si="1188"/>
        <v>1011.77</v>
      </c>
      <c r="DI212" s="46">
        <f t="shared" si="1189"/>
        <v>140.82134152763976</v>
      </c>
      <c r="DJ212" s="46">
        <f t="shared" si="1190"/>
        <v>870.94865847236019</v>
      </c>
      <c r="DK212" s="51">
        <f t="shared" si="1191"/>
        <v>83621.856258111497</v>
      </c>
      <c r="DL212" s="58">
        <f t="shared" si="1192"/>
        <v>944.99333333333334</v>
      </c>
      <c r="DM212" s="52">
        <f t="shared" si="1507"/>
        <v>111.66</v>
      </c>
      <c r="DN212" s="51">
        <f t="shared" si="1193"/>
        <v>833.33333333333337</v>
      </c>
      <c r="DO212" s="57">
        <f t="shared" si="1194"/>
        <v>74166.666666666206</v>
      </c>
      <c r="DP212" s="468">
        <f t="shared" si="1390"/>
        <v>-944.99333333333334</v>
      </c>
      <c r="DQ212" s="46">
        <f t="shared" si="1391"/>
        <v>-1123.43</v>
      </c>
      <c r="DR212" s="47"/>
      <c r="DS212" s="46">
        <f t="shared" si="1392"/>
        <v>-1011.77</v>
      </c>
      <c r="DT212" s="48"/>
      <c r="DU212" s="29"/>
      <c r="DV212" s="45">
        <v>151</v>
      </c>
      <c r="DW212" s="46">
        <f t="shared" si="1393"/>
        <v>1058.93</v>
      </c>
      <c r="DX212" s="46">
        <f t="shared" si="1508"/>
        <v>47.16</v>
      </c>
      <c r="DY212" s="46">
        <f t="shared" si="1394"/>
        <v>1011.77</v>
      </c>
      <c r="DZ212" s="46">
        <f t="shared" si="1195"/>
        <v>140.82134152763976</v>
      </c>
      <c r="EA212" s="46">
        <f t="shared" si="1196"/>
        <v>870.94865847236019</v>
      </c>
      <c r="EB212" s="51">
        <f t="shared" si="1197"/>
        <v>83621.856258111497</v>
      </c>
      <c r="EC212" s="58">
        <f t="shared" si="1198"/>
        <v>875.19333333333338</v>
      </c>
      <c r="ED212" s="52">
        <f t="shared" si="1509"/>
        <v>41.86</v>
      </c>
      <c r="EE212" s="51">
        <f t="shared" si="1199"/>
        <v>833.33333333333337</v>
      </c>
      <c r="EF212" s="57">
        <f t="shared" si="1200"/>
        <v>74166.666666666206</v>
      </c>
      <c r="EG212" s="468">
        <f t="shared" si="1395"/>
        <v>-875.19333333333338</v>
      </c>
      <c r="EH212" s="46">
        <f t="shared" si="1396"/>
        <v>-1058.93</v>
      </c>
      <c r="EI212" s="47"/>
      <c r="EJ212" s="46">
        <f t="shared" si="1397"/>
        <v>-1011.77</v>
      </c>
      <c r="EK212" s="48"/>
      <c r="EL212" s="29"/>
      <c r="EM212" s="45">
        <v>151</v>
      </c>
      <c r="EN212" s="46">
        <f t="shared" si="1486"/>
        <v>1058.0868689014749</v>
      </c>
      <c r="EO212" s="46">
        <f t="shared" si="1510"/>
        <v>48.16</v>
      </c>
      <c r="EP212" s="128">
        <f t="shared" si="1201"/>
        <v>1009.9268689014749</v>
      </c>
      <c r="EQ212" s="46">
        <f t="shared" si="1202"/>
        <v>143.79136365445785</v>
      </c>
      <c r="ER212" s="46">
        <f t="shared" si="1203"/>
        <v>866.13550524701702</v>
      </c>
      <c r="ES212" s="51">
        <f t="shared" si="1204"/>
        <v>85408.682687427703</v>
      </c>
      <c r="ET212" s="153">
        <f t="shared" si="1398"/>
        <v>10000</v>
      </c>
      <c r="EU212" s="45">
        <v>151</v>
      </c>
      <c r="EV212" s="46">
        <f t="shared" si="1205"/>
        <v>1058.0899999999999</v>
      </c>
      <c r="EW212" s="46">
        <f t="shared" si="1511"/>
        <v>48.16</v>
      </c>
      <c r="EX212" s="128">
        <f t="shared" si="1206"/>
        <v>1009.93</v>
      </c>
      <c r="EY212" s="46">
        <f t="shared" si="1207"/>
        <v>143.79043899249206</v>
      </c>
      <c r="EZ212" s="46">
        <f t="shared" si="1208"/>
        <v>866.13956100750784</v>
      </c>
      <c r="FA212" s="51">
        <f t="shared" si="1209"/>
        <v>85408.12383448772</v>
      </c>
      <c r="FB212" s="58">
        <f t="shared" si="1210"/>
        <v>874.86920833333363</v>
      </c>
      <c r="FC212" s="52">
        <f t="shared" si="1512"/>
        <v>42.88</v>
      </c>
      <c r="FD212" s="51">
        <f t="shared" si="1399"/>
        <v>831.98920833333364</v>
      </c>
      <c r="FE212" s="57">
        <f t="shared" si="1211"/>
        <v>75999.079541666491</v>
      </c>
      <c r="FF212" s="153">
        <f t="shared" si="1400"/>
        <v>10000</v>
      </c>
      <c r="FG212" s="469">
        <f t="shared" si="1212"/>
        <v>-874.86920833333363</v>
      </c>
      <c r="FH212" s="46">
        <f t="shared" si="1213"/>
        <v>-1058.0899999999999</v>
      </c>
      <c r="FI212" s="46">
        <f t="shared" si="1214"/>
        <v>-1009.93</v>
      </c>
      <c r="FJ212" s="48"/>
      <c r="FL212" s="45">
        <v>151</v>
      </c>
      <c r="FM212" s="46">
        <f t="shared" si="1401"/>
        <v>1061.8399999999999</v>
      </c>
      <c r="FN212" s="46">
        <f t="shared" si="1487"/>
        <v>50.07</v>
      </c>
      <c r="FO212" s="46">
        <f t="shared" si="1402"/>
        <v>1011.77</v>
      </c>
      <c r="FP212" s="46">
        <f t="shared" si="1215"/>
        <v>140.82134152763976</v>
      </c>
      <c r="FQ212" s="46">
        <f t="shared" si="1216"/>
        <v>870.94865847236019</v>
      </c>
      <c r="FR212" s="51">
        <f t="shared" si="1217"/>
        <v>83621.856258111497</v>
      </c>
      <c r="FS212" s="57">
        <f t="shared" si="1513"/>
        <v>89688.148638908868</v>
      </c>
      <c r="FT212" s="58">
        <f t="shared" si="1218"/>
        <v>877.98333333333335</v>
      </c>
      <c r="FU212" s="241">
        <f t="shared" si="1488"/>
        <v>44.65</v>
      </c>
      <c r="FV212" s="51">
        <f t="shared" si="1219"/>
        <v>833.33333333333337</v>
      </c>
      <c r="FW212" s="51">
        <f t="shared" si="1220"/>
        <v>74166.666666666206</v>
      </c>
      <c r="FX212" s="153">
        <f t="shared" si="1514"/>
        <v>79999.999999999505</v>
      </c>
      <c r="FY212" s="468">
        <f t="shared" si="1403"/>
        <v>-877.98333333333335</v>
      </c>
      <c r="FZ212" s="46">
        <f t="shared" si="1404"/>
        <v>-1061.8399999999999</v>
      </c>
      <c r="GA212" s="46">
        <f t="shared" si="1221"/>
        <v>-1011.77</v>
      </c>
      <c r="GB212" s="48"/>
      <c r="GD212" s="45">
        <v>151</v>
      </c>
      <c r="GE212" s="46">
        <f t="shared" si="1489"/>
        <v>1060.0875939185617</v>
      </c>
      <c r="GF212" s="128">
        <f t="shared" si="1515"/>
        <v>51</v>
      </c>
      <c r="GG212" s="128">
        <f t="shared" si="1042"/>
        <v>1009.0875939185617</v>
      </c>
      <c r="GH212" s="46">
        <f t="shared" si="1222"/>
        <v>143.68623555566617</v>
      </c>
      <c r="GI212" s="46">
        <f t="shared" si="1223"/>
        <v>865.40135836289551</v>
      </c>
      <c r="GJ212" s="51">
        <f t="shared" si="1224"/>
        <v>85346.339975036797</v>
      </c>
      <c r="GK212" s="51">
        <f t="shared" si="1516"/>
        <v>91373.994550883595</v>
      </c>
      <c r="GL212" s="153">
        <f t="shared" si="1405"/>
        <v>10000</v>
      </c>
      <c r="GM212" s="45">
        <v>151</v>
      </c>
      <c r="GN212" s="46">
        <f t="shared" si="1225"/>
        <v>1060.0899999999999</v>
      </c>
      <c r="GO212" s="46">
        <f t="shared" si="1490"/>
        <v>51</v>
      </c>
      <c r="GP212" s="128">
        <f t="shared" si="1406"/>
        <v>1009.09</v>
      </c>
      <c r="GQ212" s="46">
        <f t="shared" si="1226"/>
        <v>143.6855528102414</v>
      </c>
      <c r="GR212" s="46">
        <f t="shared" si="1227"/>
        <v>865.40444718975868</v>
      </c>
      <c r="GS212" s="51">
        <f t="shared" si="1228"/>
        <v>85345.927238955075</v>
      </c>
      <c r="GT212" s="153">
        <f t="shared" si="1530"/>
        <v>91373.603328959653</v>
      </c>
      <c r="GU212" s="58">
        <f t="shared" si="1229"/>
        <v>876.92633333333197</v>
      </c>
      <c r="GV212" s="52">
        <f t="shared" si="1491"/>
        <v>45.650000000000006</v>
      </c>
      <c r="GW212" s="51">
        <f t="shared" si="1407"/>
        <v>831.27633333333199</v>
      </c>
      <c r="GX212" s="57">
        <f t="shared" si="1230"/>
        <v>75960.833666666862</v>
      </c>
      <c r="GY212" s="57">
        <f t="shared" si="1517"/>
        <v>81779.768000000156</v>
      </c>
      <c r="GZ212" s="153">
        <f t="shared" si="1408"/>
        <v>10000</v>
      </c>
      <c r="HA212" s="469">
        <f t="shared" si="1231"/>
        <v>-876.92633333333197</v>
      </c>
      <c r="HB212" s="46">
        <f t="shared" si="1232"/>
        <v>-1060.0899999999999</v>
      </c>
      <c r="HC212" s="46">
        <f t="shared" si="1233"/>
        <v>-1009.09</v>
      </c>
      <c r="HD212" s="48"/>
      <c r="HF212" s="45">
        <v>151</v>
      </c>
      <c r="HG212" s="46">
        <f t="shared" si="1234"/>
        <v>1123.8775326810628</v>
      </c>
      <c r="HH212" s="46">
        <f t="shared" si="1235"/>
        <v>0</v>
      </c>
      <c r="HI212" s="46">
        <f t="shared" si="1236"/>
        <v>1123.8775326810628</v>
      </c>
      <c r="HJ212" s="46">
        <f t="shared" si="1237"/>
        <v>156.42638612584935</v>
      </c>
      <c r="HK212" s="46">
        <f t="shared" si="1238"/>
        <v>967.45114655521343</v>
      </c>
      <c r="HL212" s="51">
        <f t="shared" si="1239"/>
        <v>92888.380528954396</v>
      </c>
      <c r="HM212" s="153">
        <f t="shared" si="1409"/>
        <v>10000</v>
      </c>
      <c r="HN212" s="58">
        <f t="shared" si="1240"/>
        <v>933.33333333333724</v>
      </c>
      <c r="HO212" s="52">
        <f t="shared" si="1241"/>
        <v>0</v>
      </c>
      <c r="HP212" s="51">
        <f t="shared" si="1242"/>
        <v>933.33333333333724</v>
      </c>
      <c r="HQ212" s="57">
        <f t="shared" si="1243"/>
        <v>83066.666666665202</v>
      </c>
      <c r="HR212" s="153">
        <f t="shared" si="1410"/>
        <v>10000</v>
      </c>
      <c r="HS212" s="468">
        <f t="shared" si="1244"/>
        <v>-933.33333333333724</v>
      </c>
      <c r="HT212" s="46">
        <f t="shared" si="1245"/>
        <v>-1123.8775326810628</v>
      </c>
      <c r="HU212" s="46">
        <f t="shared" si="1246"/>
        <v>-1123.8775326810628</v>
      </c>
      <c r="HV212" s="48"/>
      <c r="HW212" s="29"/>
      <c r="HX212" s="45">
        <v>151</v>
      </c>
      <c r="HY212" s="128">
        <f t="shared" si="1247"/>
        <v>1124.3399999999999</v>
      </c>
      <c r="HZ212" s="46">
        <f t="shared" si="1248"/>
        <v>0</v>
      </c>
      <c r="IA212" s="46">
        <f t="shared" si="1249"/>
        <v>1124.3399999999999</v>
      </c>
      <c r="IB212" s="46">
        <f t="shared" si="1250"/>
        <v>156.49735944634941</v>
      </c>
      <c r="IC212" s="46">
        <f t="shared" si="1251"/>
        <v>967.84264055365054</v>
      </c>
      <c r="ID212" s="51">
        <f t="shared" si="1252"/>
        <v>92930.573027255989</v>
      </c>
      <c r="IE212" s="153">
        <f t="shared" si="1411"/>
        <v>10000</v>
      </c>
      <c r="IF212" s="58">
        <f t="shared" si="1253"/>
        <v>930.14625019664186</v>
      </c>
      <c r="IG212" s="52">
        <f t="shared" si="1254"/>
        <v>0</v>
      </c>
      <c r="IH212" s="51">
        <f t="shared" si="1255"/>
        <v>930.14625019664186</v>
      </c>
      <c r="II212" s="57">
        <f t="shared" si="1412"/>
        <v>82783.016220306978</v>
      </c>
      <c r="IJ212" s="153">
        <f t="shared" si="1413"/>
        <v>10000</v>
      </c>
      <c r="IK212" s="468">
        <f t="shared" si="1256"/>
        <v>-930.14625019664186</v>
      </c>
      <c r="IL212" s="46">
        <f t="shared" si="1257"/>
        <v>-1124.3399999999999</v>
      </c>
      <c r="IM212" s="46">
        <f t="shared" si="1258"/>
        <v>-1124.3399999999999</v>
      </c>
      <c r="IN212" s="48"/>
      <c r="IO212" s="53">
        <f t="shared" si="1259"/>
        <v>0</v>
      </c>
      <c r="IQ212" s="45">
        <v>151</v>
      </c>
      <c r="IR212" s="128">
        <f t="shared" si="1260"/>
        <v>1126.4568749999989</v>
      </c>
      <c r="IS212" s="128">
        <f t="shared" si="1261"/>
        <v>0</v>
      </c>
      <c r="IT212" s="128">
        <f t="shared" si="1262"/>
        <v>1126.4568749999989</v>
      </c>
      <c r="IU212" s="46">
        <f t="shared" si="1485"/>
        <v>156.79</v>
      </c>
      <c r="IV212" s="46">
        <f t="shared" si="1263"/>
        <v>969.66687499999898</v>
      </c>
      <c r="IW212" s="51">
        <f t="shared" si="1264"/>
        <v>93101.581875000236</v>
      </c>
      <c r="IX212" s="199">
        <f t="shared" si="1414"/>
        <v>10000</v>
      </c>
      <c r="IY212" s="128">
        <f t="shared" si="1265"/>
        <v>0</v>
      </c>
      <c r="IZ212" s="408">
        <f t="shared" si="1266"/>
        <v>0</v>
      </c>
      <c r="JA212" s="58">
        <f t="shared" si="1267"/>
        <v>931.95916666666494</v>
      </c>
      <c r="JB212" s="52">
        <f t="shared" si="1268"/>
        <v>0</v>
      </c>
      <c r="JC212" s="51">
        <f t="shared" si="1269"/>
        <v>931.95916666666494</v>
      </c>
      <c r="JD212" s="57">
        <f t="shared" si="1270"/>
        <v>82944.365833333402</v>
      </c>
      <c r="JE212" s="280">
        <f t="shared" si="1271"/>
        <v>10000</v>
      </c>
      <c r="JF212" s="280">
        <f t="shared" si="1272"/>
        <v>0</v>
      </c>
      <c r="JG212" s="468">
        <f t="shared" si="1273"/>
        <v>-931.95916666666494</v>
      </c>
      <c r="JH212" s="46">
        <f t="shared" si="1274"/>
        <v>-1126.4568749999989</v>
      </c>
      <c r="JI212" s="46">
        <f t="shared" si="1275"/>
        <v>-1126.4568749999989</v>
      </c>
      <c r="JJ212" s="48"/>
      <c r="JL212" s="45">
        <v>151</v>
      </c>
      <c r="JM212" s="46">
        <f t="shared" si="1276"/>
        <v>1124.4930833333331</v>
      </c>
      <c r="JN212" s="46">
        <f t="shared" si="1277"/>
        <v>0</v>
      </c>
      <c r="JO212" s="128">
        <f t="shared" si="1278"/>
        <v>1124.4930833333331</v>
      </c>
      <c r="JP212" s="46">
        <f t="shared" si="1415"/>
        <v>156.51</v>
      </c>
      <c r="JQ212" s="46">
        <f t="shared" si="1279"/>
        <v>967.98308333333307</v>
      </c>
      <c r="JR212" s="51">
        <f t="shared" si="1280"/>
        <v>92939.254416666648</v>
      </c>
      <c r="JS212" s="51">
        <f t="shared" si="1518"/>
        <v>89688.148638908868</v>
      </c>
      <c r="JT212" s="199">
        <f t="shared" si="1416"/>
        <v>10000</v>
      </c>
      <c r="JU212" s="128">
        <f t="shared" si="1281"/>
        <v>0</v>
      </c>
      <c r="JV212" s="408">
        <f t="shared" si="1282"/>
        <v>0</v>
      </c>
      <c r="JW212" s="58">
        <f t="shared" si="1283"/>
        <v>930.37233333333074</v>
      </c>
      <c r="JX212" s="52">
        <f t="shared" si="1284"/>
        <v>0</v>
      </c>
      <c r="JY212" s="51">
        <f t="shared" si="1285"/>
        <v>930.37233333333074</v>
      </c>
      <c r="JZ212" s="51">
        <f t="shared" si="1286"/>
        <v>82803.137666667084</v>
      </c>
      <c r="KA212" s="199">
        <f t="shared" si="1519"/>
        <v>79999.999999999505</v>
      </c>
      <c r="KB212" s="128">
        <f t="shared" si="1417"/>
        <v>10000</v>
      </c>
      <c r="KC212" s="204">
        <f t="shared" si="1287"/>
        <v>0</v>
      </c>
      <c r="KD212" s="468">
        <f t="shared" si="1418"/>
        <v>-930.37233333333074</v>
      </c>
      <c r="KE212" s="46">
        <f t="shared" si="1288"/>
        <v>-1124.4930833333331</v>
      </c>
      <c r="KF212" s="46">
        <f t="shared" si="1289"/>
        <v>-1124.4930833333331</v>
      </c>
      <c r="KG212" s="48"/>
      <c r="KI212" s="45">
        <v>151</v>
      </c>
      <c r="KJ212" s="46">
        <f t="shared" si="1290"/>
        <v>1124.4890404061762</v>
      </c>
      <c r="KK212" s="46">
        <f t="shared" si="1291"/>
        <v>0</v>
      </c>
      <c r="KL212" s="128">
        <f t="shared" si="1292"/>
        <v>1124.4890404061762</v>
      </c>
      <c r="KM212" s="46">
        <f t="shared" si="1293"/>
        <v>156.51149855202311</v>
      </c>
      <c r="KN212" s="46">
        <f t="shared" si="1294"/>
        <v>967.97754185415306</v>
      </c>
      <c r="KO212" s="51">
        <f t="shared" si="1295"/>
        <v>92938.921589359714</v>
      </c>
      <c r="KP212" s="199">
        <f t="shared" si="1520"/>
        <v>94718.954625102575</v>
      </c>
      <c r="KQ212" s="199">
        <f t="shared" si="1419"/>
        <v>10000</v>
      </c>
      <c r="KR212" s="128">
        <f t="shared" si="1296"/>
        <v>0</v>
      </c>
      <c r="KS212" s="408">
        <f t="shared" si="1297"/>
        <v>0</v>
      </c>
      <c r="KT212" s="45">
        <v>151</v>
      </c>
      <c r="KU212" s="46">
        <f t="shared" si="1420"/>
        <v>1124.49</v>
      </c>
      <c r="KV212" s="46">
        <f t="shared" si="1298"/>
        <v>0</v>
      </c>
      <c r="KW212" s="128">
        <f t="shared" si="1299"/>
        <v>1124.49</v>
      </c>
      <c r="KX212" s="46">
        <f t="shared" si="1300"/>
        <v>156.51122625937171</v>
      </c>
      <c r="KY212" s="46">
        <f t="shared" si="1301"/>
        <v>967.9787737406283</v>
      </c>
      <c r="KZ212" s="51">
        <f t="shared" si="1302"/>
        <v>92938.756981882398</v>
      </c>
      <c r="LA212" s="153">
        <f t="shared" si="1521"/>
        <v>94718.954625102575</v>
      </c>
      <c r="LB212" s="58">
        <f t="shared" ref="LB212:LB275" si="1532">IF(AND($H$7="Oui",KT212&gt;$I$7),0,IF(AND($H$7="Oui",KT212=$I$7),LD212+LC212,IF(KT212&gt;$B$7,0,IF($F$10="Lissage",$LB$60,IF(KT212&gt;$B$7,0,IF(KT212&gt;$BD$10,$LH$422/($B$7-$BD$10),IF(KT212&gt;$BD$10,LH489/($B$7-$BD$10),IF(AND($H$7="Oui",KT212=$I$7),LD212+LC212,IF(KI212&gt;$B$7,0,IF(AND($H$7="Oui",KT212&gt;$I$7),0,$LB$60))))))))))</f>
        <v>930.59633333333579</v>
      </c>
      <c r="LC212" s="52">
        <f t="shared" si="1303"/>
        <v>0</v>
      </c>
      <c r="LD212" s="51">
        <f t="shared" si="1304"/>
        <v>930.59633333333579</v>
      </c>
      <c r="LE212" s="51">
        <f t="shared" si="1305"/>
        <v>82823.073666666518</v>
      </c>
      <c r="LF212" s="51">
        <f t="shared" si="1522"/>
        <v>85024.831999999704</v>
      </c>
      <c r="LG212" s="128">
        <f t="shared" si="1306"/>
        <v>10000</v>
      </c>
      <c r="LH212" s="204">
        <f t="shared" si="1307"/>
        <v>0</v>
      </c>
      <c r="LI212" s="479">
        <f t="shared" si="1308"/>
        <v>-930.59633333333579</v>
      </c>
      <c r="LJ212" s="46">
        <f t="shared" si="1421"/>
        <v>-1124.49</v>
      </c>
      <c r="LK212" s="46">
        <f t="shared" si="1422"/>
        <v>-1124.49</v>
      </c>
      <c r="LL212" s="48"/>
      <c r="LN212" s="45">
        <v>151</v>
      </c>
      <c r="LO212" s="46">
        <f t="shared" si="1309"/>
        <v>1123.1238136873469</v>
      </c>
      <c r="LP212" s="46">
        <f t="shared" si="1492"/>
        <v>0</v>
      </c>
      <c r="LQ212" s="46">
        <f t="shared" si="1310"/>
        <v>1123.1238136873469</v>
      </c>
      <c r="LR212" s="46">
        <f t="shared" si="1311"/>
        <v>156.3214800885691</v>
      </c>
      <c r="LS212" s="46">
        <f t="shared" si="1312"/>
        <v>966.80233359877775</v>
      </c>
      <c r="LT212" s="51">
        <f t="shared" si="1313"/>
        <v>92826.08571954268</v>
      </c>
      <c r="LU212" s="199">
        <f t="shared" si="1423"/>
        <v>10000</v>
      </c>
      <c r="LV212" s="58">
        <f t="shared" si="1314"/>
        <v>933.33033333333128</v>
      </c>
      <c r="LW212" s="52">
        <f t="shared" si="1493"/>
        <v>0</v>
      </c>
      <c r="LX212" s="51">
        <f t="shared" si="1315"/>
        <v>933.33033333333128</v>
      </c>
      <c r="LY212" s="51">
        <f t="shared" si="1316"/>
        <v>83066.399666666315</v>
      </c>
      <c r="LZ212" s="46">
        <f t="shared" si="1424"/>
        <v>0</v>
      </c>
      <c r="MA212" s="199">
        <f t="shared" si="1425"/>
        <v>10000</v>
      </c>
      <c r="MB212" s="468">
        <f t="shared" si="1317"/>
        <v>-933.33033333333128</v>
      </c>
      <c r="MC212" s="46">
        <f t="shared" si="1318"/>
        <v>-1123.1238136873469</v>
      </c>
      <c r="MD212" s="46">
        <f t="shared" si="1319"/>
        <v>-1123.1238136873469</v>
      </c>
      <c r="ME212" s="48"/>
      <c r="MG212" s="45">
        <v>151</v>
      </c>
      <c r="MH212" s="46">
        <f t="shared" si="1320"/>
        <v>1076.608661999408</v>
      </c>
      <c r="MI212" s="46">
        <f t="shared" si="1494"/>
        <v>0</v>
      </c>
      <c r="MJ212" s="46">
        <f t="shared" si="1321"/>
        <v>1076.608661999408</v>
      </c>
      <c r="MK212" s="46">
        <f t="shared" si="1322"/>
        <v>149.84728973681305</v>
      </c>
      <c r="ML212" s="46">
        <f t="shared" si="1323"/>
        <v>926.76137226259493</v>
      </c>
      <c r="MM212" s="51">
        <f t="shared" si="1324"/>
        <v>88981.612469825224</v>
      </c>
      <c r="MN212" s="199">
        <f t="shared" si="1426"/>
        <v>10000</v>
      </c>
      <c r="MO212" s="58">
        <f t="shared" si="1325"/>
        <v>889.32945707741396</v>
      </c>
      <c r="MP212" s="52">
        <f t="shared" si="1495"/>
        <v>0</v>
      </c>
      <c r="MQ212" s="51">
        <f t="shared" si="1326"/>
        <v>889.32945707741396</v>
      </c>
      <c r="MR212" s="57">
        <f t="shared" si="1327"/>
        <v>79150.321981310335</v>
      </c>
      <c r="MS212" s="199">
        <f t="shared" si="1427"/>
        <v>10000</v>
      </c>
      <c r="MT212" s="468">
        <f t="shared" si="1428"/>
        <v>-889.32945707741396</v>
      </c>
      <c r="MU212" s="46">
        <f t="shared" si="1328"/>
        <v>-1076.608661999408</v>
      </c>
      <c r="MV212" s="46">
        <f t="shared" si="1329"/>
        <v>-1076.608661999408</v>
      </c>
      <c r="MW212" s="48"/>
      <c r="MY212" s="45">
        <v>151</v>
      </c>
      <c r="MZ212" s="46">
        <f t="shared" si="1330"/>
        <v>1076.608661999408</v>
      </c>
      <c r="NA212" s="46">
        <f t="shared" si="1496"/>
        <v>0</v>
      </c>
      <c r="NB212" s="128">
        <f t="shared" si="1331"/>
        <v>1076.608661999408</v>
      </c>
      <c r="NC212" s="46">
        <f t="shared" si="1332"/>
        <v>149.84728973681305</v>
      </c>
      <c r="ND212" s="46">
        <f t="shared" si="1333"/>
        <v>926.76137226259493</v>
      </c>
      <c r="NE212" s="51">
        <f t="shared" si="1334"/>
        <v>88981.612469825224</v>
      </c>
      <c r="NF212" s="153">
        <f t="shared" si="1429"/>
        <v>10000</v>
      </c>
      <c r="NG212" s="45">
        <v>151</v>
      </c>
      <c r="NH212" s="46">
        <f t="shared" si="1335"/>
        <v>1076.6099999999999</v>
      </c>
      <c r="NI212" s="46">
        <f t="shared" si="1497"/>
        <v>0</v>
      </c>
      <c r="NJ212" s="128">
        <f t="shared" si="1430"/>
        <v>1076.6099999999999</v>
      </c>
      <c r="NK212" s="46">
        <f t="shared" si="1431"/>
        <v>149.84689102639197</v>
      </c>
      <c r="NL212" s="46">
        <f t="shared" si="1336"/>
        <v>926.76310897360793</v>
      </c>
      <c r="NM212" s="51">
        <f t="shared" si="1337"/>
        <v>88981.371506861571</v>
      </c>
      <c r="NN212" s="58">
        <f t="shared" si="1338"/>
        <v>888.78037499999857</v>
      </c>
      <c r="NO212" s="52">
        <f t="shared" si="1498"/>
        <v>0</v>
      </c>
      <c r="NP212" s="51">
        <f t="shared" si="1339"/>
        <v>888.78037499999857</v>
      </c>
      <c r="NQ212" s="57">
        <f t="shared" si="1340"/>
        <v>79235.803375000105</v>
      </c>
      <c r="NR212" s="153">
        <f t="shared" si="1432"/>
        <v>10000</v>
      </c>
      <c r="NS212" s="469">
        <f t="shared" si="1341"/>
        <v>-888.78037499999857</v>
      </c>
      <c r="NT212" s="46">
        <f t="shared" si="1342"/>
        <v>-1076.6099999999999</v>
      </c>
      <c r="NU212" s="46">
        <f t="shared" si="1343"/>
        <v>-1076.6099999999999</v>
      </c>
      <c r="NV212" s="48"/>
      <c r="NX212" s="45">
        <v>151</v>
      </c>
      <c r="NY212" s="46">
        <f t="shared" si="1344"/>
        <v>1076.6456011701148</v>
      </c>
      <c r="NZ212" s="46">
        <f t="shared" si="1499"/>
        <v>0</v>
      </c>
      <c r="OA212" s="46">
        <f t="shared" si="1345"/>
        <v>1076.6456011701148</v>
      </c>
      <c r="OB212" s="46">
        <f t="shared" si="1346"/>
        <v>149.85243109858234</v>
      </c>
      <c r="OC212" s="46">
        <f t="shared" si="1347"/>
        <v>926.79317007153247</v>
      </c>
      <c r="OD212" s="51">
        <f t="shared" si="1348"/>
        <v>88984.665489077888</v>
      </c>
      <c r="OE212" s="57">
        <f t="shared" si="1523"/>
        <v>89688.148638908868</v>
      </c>
      <c r="OF212" s="153">
        <f t="shared" si="1433"/>
        <v>10000</v>
      </c>
      <c r="OG212" s="58">
        <f t="shared" si="1349"/>
        <v>889.48383333333379</v>
      </c>
      <c r="OH212" s="241">
        <f t="shared" si="1524"/>
        <v>0</v>
      </c>
      <c r="OI212" s="51">
        <f t="shared" si="1350"/>
        <v>889.48383333333379</v>
      </c>
      <c r="OJ212" s="51">
        <f t="shared" si="1351"/>
        <v>79164.061166666652</v>
      </c>
      <c r="OK212" s="153">
        <f t="shared" si="1525"/>
        <v>79999.999999999505</v>
      </c>
      <c r="OL212" s="153">
        <f t="shared" si="1434"/>
        <v>10000</v>
      </c>
      <c r="OM212" s="468">
        <f t="shared" si="1435"/>
        <v>-889.48383333333379</v>
      </c>
      <c r="ON212" s="46">
        <f t="shared" si="1436"/>
        <v>-1076.6456011701148</v>
      </c>
      <c r="OO212" s="46">
        <f t="shared" si="1352"/>
        <v>-1076.6456011701148</v>
      </c>
      <c r="OP212" s="48"/>
      <c r="OR212" s="45">
        <v>151</v>
      </c>
      <c r="OS212" s="46">
        <f t="shared" si="1353"/>
        <v>1076.765700416463</v>
      </c>
      <c r="OT212" s="128">
        <f t="shared" si="1500"/>
        <v>0</v>
      </c>
      <c r="OU212" s="128">
        <f t="shared" si="1354"/>
        <v>1076.765700416463</v>
      </c>
      <c r="OV212" s="46">
        <f t="shared" si="1355"/>
        <v>149.86914705787245</v>
      </c>
      <c r="OW212" s="46">
        <f t="shared" si="1356"/>
        <v>926.89655335859061</v>
      </c>
      <c r="OX212" s="51">
        <f t="shared" si="1357"/>
        <v>88994.59168136488</v>
      </c>
      <c r="OY212" s="51">
        <f t="shared" si="1526"/>
        <v>91373.994550883595</v>
      </c>
      <c r="OZ212" s="153">
        <f t="shared" si="1437"/>
        <v>10000</v>
      </c>
      <c r="PA212" s="45">
        <v>151</v>
      </c>
      <c r="PB212" s="46">
        <f t="shared" si="1358"/>
        <v>1076.765700416463</v>
      </c>
      <c r="PC212" s="46">
        <f t="shared" si="1527"/>
        <v>0</v>
      </c>
      <c r="PD212" s="128">
        <f t="shared" si="1359"/>
        <v>1076.765700416463</v>
      </c>
      <c r="PE212" s="46">
        <f t="shared" si="1360"/>
        <v>149.86914705787245</v>
      </c>
      <c r="PF212" s="46">
        <f t="shared" si="1361"/>
        <v>926.89655335859061</v>
      </c>
      <c r="PG212" s="51">
        <f t="shared" si="1362"/>
        <v>88994.59168136488</v>
      </c>
      <c r="PH212" s="153">
        <f t="shared" si="1531"/>
        <v>91373.603328959653</v>
      </c>
      <c r="PI212" s="688">
        <f t="shared" si="1363"/>
        <v>889.6533333333341</v>
      </c>
      <c r="PJ212" s="52">
        <f t="shared" si="1528"/>
        <v>0</v>
      </c>
      <c r="PK212" s="51">
        <f t="shared" si="1364"/>
        <v>889.6533333333341</v>
      </c>
      <c r="PL212" s="57">
        <f t="shared" si="1365"/>
        <v>79179.1466666669</v>
      </c>
      <c r="PM212" s="57">
        <f t="shared" si="1529"/>
        <v>81779.768000000156</v>
      </c>
      <c r="PN212" s="153">
        <f t="shared" si="1438"/>
        <v>10000</v>
      </c>
      <c r="PO212" s="469">
        <f t="shared" si="1366"/>
        <v>-889.6533333333341</v>
      </c>
      <c r="PP212" s="46">
        <f t="shared" si="1367"/>
        <v>-1076.765700416463</v>
      </c>
      <c r="PQ212" s="46">
        <f t="shared" si="1368"/>
        <v>-1076.765700416463</v>
      </c>
      <c r="PR212" s="48"/>
    </row>
    <row r="213" spans="2:434" hidden="1" x14ac:dyDescent="0.3">
      <c r="B213" s="45">
        <v>152</v>
      </c>
      <c r="C213" s="46">
        <f t="shared" si="1104"/>
        <v>1111.77</v>
      </c>
      <c r="D213" s="46">
        <f t="shared" si="1136"/>
        <v>100</v>
      </c>
      <c r="E213" s="46">
        <f t="shared" si="1137"/>
        <v>1011.77</v>
      </c>
      <c r="F213" s="46">
        <f t="shared" si="1138"/>
        <v>139.36976043018583</v>
      </c>
      <c r="G213" s="46">
        <f t="shared" si="1139"/>
        <v>872.40023956981418</v>
      </c>
      <c r="H213" s="51">
        <f t="shared" si="1140"/>
        <v>82749.456018541678</v>
      </c>
      <c r="I213" s="58">
        <f t="shared" si="1141"/>
        <v>933.33333333333337</v>
      </c>
      <c r="J213" s="52">
        <f t="shared" si="1142"/>
        <v>100</v>
      </c>
      <c r="K213" s="51">
        <f t="shared" si="1143"/>
        <v>833.33333333333337</v>
      </c>
      <c r="L213" s="57">
        <f t="shared" si="1144"/>
        <v>73333.333333332877</v>
      </c>
      <c r="M213" s="468">
        <f t="shared" si="1369"/>
        <v>-933.33333333333337</v>
      </c>
      <c r="N213" s="46">
        <f t="shared" si="1370"/>
        <v>-1111.77</v>
      </c>
      <c r="O213" s="47"/>
      <c r="P213" s="46">
        <f t="shared" si="1371"/>
        <v>-1011.77</v>
      </c>
      <c r="Q213" s="48"/>
      <c r="R213" s="29"/>
      <c r="S213" s="29"/>
      <c r="T213" s="45">
        <v>152</v>
      </c>
      <c r="U213" s="46">
        <f t="shared" si="1145"/>
        <v>1089.8699999999999</v>
      </c>
      <c r="V213" s="46">
        <f t="shared" si="1146"/>
        <v>78.099999999999994</v>
      </c>
      <c r="W213" s="46">
        <f t="shared" si="1372"/>
        <v>1011.77</v>
      </c>
      <c r="X213" s="46">
        <f t="shared" si="1147"/>
        <v>139.36976043018583</v>
      </c>
      <c r="Y213" s="46">
        <f t="shared" si="1148"/>
        <v>872.40023956981418</v>
      </c>
      <c r="Z213" s="51">
        <f t="shared" si="1149"/>
        <v>82749.456018541678</v>
      </c>
      <c r="AA213" s="58">
        <f t="shared" si="1150"/>
        <v>902.61333333333334</v>
      </c>
      <c r="AB213" s="52">
        <f t="shared" si="1151"/>
        <v>69.28</v>
      </c>
      <c r="AC213" s="51">
        <f t="shared" si="1152"/>
        <v>833.33333333333337</v>
      </c>
      <c r="AD213" s="57">
        <f t="shared" si="1153"/>
        <v>73333.333333332877</v>
      </c>
      <c r="AE213" s="468">
        <f t="shared" si="1373"/>
        <v>-902.61333333333334</v>
      </c>
      <c r="AF213" s="46">
        <f t="shared" si="1154"/>
        <v>-1089.8699999999999</v>
      </c>
      <c r="AG213" s="47"/>
      <c r="AH213" s="46">
        <f t="shared" si="1374"/>
        <v>-1011.77</v>
      </c>
      <c r="AI213" s="48"/>
      <c r="AJ213" s="29"/>
      <c r="AK213" s="45">
        <v>152</v>
      </c>
      <c r="AL213" s="46">
        <f t="shared" si="1155"/>
        <v>1117.72</v>
      </c>
      <c r="AM213" s="46"/>
      <c r="AN213" s="46"/>
      <c r="AO213" s="46">
        <f t="shared" si="1156"/>
        <v>80.3</v>
      </c>
      <c r="AP213" s="128">
        <f t="shared" si="1157"/>
        <v>1037.42</v>
      </c>
      <c r="AQ213" s="128"/>
      <c r="AR213" s="128"/>
      <c r="AS213" s="46">
        <f t="shared" si="1158"/>
        <v>148.02500026904767</v>
      </c>
      <c r="AT213" s="46">
        <f t="shared" si="1159"/>
        <v>889.39499973095235</v>
      </c>
      <c r="AU213" s="51"/>
      <c r="AV213" s="51"/>
      <c r="AW213" s="51">
        <f t="shared" si="1160"/>
        <v>87925.605161697647</v>
      </c>
      <c r="AX213" s="58">
        <f t="shared" si="1161"/>
        <v>927.38215694565588</v>
      </c>
      <c r="AY213" s="52"/>
      <c r="AZ213" s="52"/>
      <c r="BA213" s="52">
        <f t="shared" si="1162"/>
        <v>71.66</v>
      </c>
      <c r="BB213" s="51">
        <f t="shared" si="1163"/>
        <v>855.72215694565591</v>
      </c>
      <c r="BC213" s="51"/>
      <c r="BD213" s="51"/>
      <c r="BE213" s="57">
        <f t="shared" si="1164"/>
        <v>78414.212144260266</v>
      </c>
      <c r="BF213" s="468">
        <f t="shared" si="1165"/>
        <v>-927.38215694565588</v>
      </c>
      <c r="BG213" s="46">
        <f t="shared" si="1166"/>
        <v>-1117.72</v>
      </c>
      <c r="BH213" s="46">
        <f t="shared" si="1167"/>
        <v>-1037.42</v>
      </c>
      <c r="BI213" s="48"/>
      <c r="BK213" s="45">
        <v>152</v>
      </c>
      <c r="BL213" s="46">
        <f t="shared" si="1375"/>
        <v>1092.1300000000001</v>
      </c>
      <c r="BM213" s="46">
        <f t="shared" si="1376"/>
        <v>80.36</v>
      </c>
      <c r="BN213" s="46">
        <f t="shared" si="1377"/>
        <v>1011.77</v>
      </c>
      <c r="BO213" s="46">
        <f t="shared" si="1168"/>
        <v>139.36976043018583</v>
      </c>
      <c r="BP213" s="46">
        <f t="shared" si="1169"/>
        <v>872.40023956981418</v>
      </c>
      <c r="BQ213" s="51">
        <f t="shared" si="1170"/>
        <v>82749.456018541678</v>
      </c>
      <c r="BR213" s="57">
        <f t="shared" si="1501"/>
        <v>89688.148638908868</v>
      </c>
      <c r="BS213" s="58">
        <f t="shared" si="1171"/>
        <v>904.99333333333334</v>
      </c>
      <c r="BT213" s="52">
        <f t="shared" si="1378"/>
        <v>71.66</v>
      </c>
      <c r="BU213" s="51">
        <f t="shared" si="1172"/>
        <v>833.33333333333337</v>
      </c>
      <c r="BV213" s="51">
        <f t="shared" si="1173"/>
        <v>73333.333333332877</v>
      </c>
      <c r="BW213" s="153">
        <f t="shared" si="1502"/>
        <v>79999.999999999505</v>
      </c>
      <c r="BX213" s="468">
        <f t="shared" si="1379"/>
        <v>-904.99333333333334</v>
      </c>
      <c r="BY213" s="46">
        <f t="shared" si="1380"/>
        <v>-1092.1300000000001</v>
      </c>
      <c r="BZ213" s="46">
        <f t="shared" si="1174"/>
        <v>-1011.77</v>
      </c>
      <c r="CA213" s="48"/>
      <c r="CB213" s="29"/>
      <c r="CC213" s="45">
        <v>152</v>
      </c>
      <c r="CD213" s="128">
        <f t="shared" si="1175"/>
        <v>1117.6300000000001</v>
      </c>
      <c r="CE213" s="46">
        <f t="shared" si="1381"/>
        <v>82.56</v>
      </c>
      <c r="CF213" s="128">
        <f t="shared" si="1176"/>
        <v>1035.07</v>
      </c>
      <c r="CG213" s="46">
        <f t="shared" si="1382"/>
        <v>147.57955248662196</v>
      </c>
      <c r="CH213" s="46">
        <f t="shared" si="1177"/>
        <v>887.49044751337794</v>
      </c>
      <c r="CI213" s="51">
        <f t="shared" si="1178"/>
        <v>87660.241044459806</v>
      </c>
      <c r="CJ213" s="199">
        <f t="shared" si="1503"/>
        <v>94718.954625102575</v>
      </c>
      <c r="CK213" s="153">
        <f t="shared" si="1383"/>
        <v>10000</v>
      </c>
      <c r="CL213" s="45">
        <v>152</v>
      </c>
      <c r="CM213" s="46">
        <f t="shared" si="1384"/>
        <v>1117.6300000000001</v>
      </c>
      <c r="CN213" s="128">
        <f t="shared" si="1179"/>
        <v>82.56</v>
      </c>
      <c r="CO213" s="128">
        <f t="shared" si="1180"/>
        <v>1035.07</v>
      </c>
      <c r="CP213" s="46">
        <f t="shared" si="1181"/>
        <v>147.57955248662196</v>
      </c>
      <c r="CQ213" s="46">
        <f t="shared" si="1182"/>
        <v>887.49044751337794</v>
      </c>
      <c r="CR213" s="51">
        <f t="shared" si="1183"/>
        <v>87660.241044459806</v>
      </c>
      <c r="CS213" s="153">
        <f t="shared" si="1504"/>
        <v>94718.954625102575</v>
      </c>
      <c r="CT213" s="58">
        <f t="shared" si="1184"/>
        <v>927.86033333333398</v>
      </c>
      <c r="CU213" s="52">
        <f t="shared" si="1385"/>
        <v>74.099999999999994</v>
      </c>
      <c r="CV213" s="51">
        <f t="shared" si="1386"/>
        <v>853.76033333333396</v>
      </c>
      <c r="CW213" s="51">
        <f t="shared" si="1185"/>
        <v>78194.749333332991</v>
      </c>
      <c r="CX213" s="57">
        <f t="shared" si="1505"/>
        <v>85024.831999999704</v>
      </c>
      <c r="CY213" s="153">
        <f t="shared" si="1387"/>
        <v>10000</v>
      </c>
      <c r="CZ213" s="479">
        <f t="shared" si="1186"/>
        <v>-927.86033333333398</v>
      </c>
      <c r="DA213" s="46">
        <f t="shared" si="1388"/>
        <v>-1117.6300000000001</v>
      </c>
      <c r="DB213" s="46">
        <f t="shared" si="1389"/>
        <v>-1035.07</v>
      </c>
      <c r="DC213" s="48"/>
      <c r="DE213" s="45">
        <v>152</v>
      </c>
      <c r="DF213" s="46">
        <f t="shared" si="1187"/>
        <v>1123.43</v>
      </c>
      <c r="DG213" s="46">
        <f t="shared" si="1506"/>
        <v>111.66</v>
      </c>
      <c r="DH213" s="46">
        <f t="shared" si="1188"/>
        <v>1011.77</v>
      </c>
      <c r="DI213" s="46">
        <f t="shared" si="1189"/>
        <v>139.36976043018583</v>
      </c>
      <c r="DJ213" s="46">
        <f t="shared" si="1190"/>
        <v>872.40023956981418</v>
      </c>
      <c r="DK213" s="51">
        <f t="shared" si="1191"/>
        <v>82749.456018541678</v>
      </c>
      <c r="DL213" s="58">
        <f t="shared" si="1192"/>
        <v>944.99333333333334</v>
      </c>
      <c r="DM213" s="52">
        <f t="shared" si="1507"/>
        <v>111.66</v>
      </c>
      <c r="DN213" s="51">
        <f t="shared" si="1193"/>
        <v>833.33333333333337</v>
      </c>
      <c r="DO213" s="57">
        <f t="shared" si="1194"/>
        <v>73333.333333332877</v>
      </c>
      <c r="DP213" s="468">
        <f t="shared" si="1390"/>
        <v>-944.99333333333334</v>
      </c>
      <c r="DQ213" s="46">
        <f t="shared" si="1391"/>
        <v>-1123.43</v>
      </c>
      <c r="DR213" s="47"/>
      <c r="DS213" s="46">
        <f t="shared" si="1392"/>
        <v>-1011.77</v>
      </c>
      <c r="DT213" s="48"/>
      <c r="DU213" s="29"/>
      <c r="DV213" s="45">
        <v>152</v>
      </c>
      <c r="DW213" s="46">
        <f t="shared" si="1393"/>
        <v>1058.45</v>
      </c>
      <c r="DX213" s="46">
        <f t="shared" si="1508"/>
        <v>46.68</v>
      </c>
      <c r="DY213" s="46">
        <f t="shared" si="1394"/>
        <v>1011.77</v>
      </c>
      <c r="DZ213" s="46">
        <f t="shared" si="1195"/>
        <v>139.36976043018583</v>
      </c>
      <c r="EA213" s="46">
        <f t="shared" si="1196"/>
        <v>872.40023956981418</v>
      </c>
      <c r="EB213" s="51">
        <f t="shared" si="1197"/>
        <v>82749.456018541678</v>
      </c>
      <c r="EC213" s="58">
        <f t="shared" si="1198"/>
        <v>874.73333333333335</v>
      </c>
      <c r="ED213" s="52">
        <f t="shared" si="1509"/>
        <v>41.400000000000006</v>
      </c>
      <c r="EE213" s="51">
        <f t="shared" si="1199"/>
        <v>833.33333333333337</v>
      </c>
      <c r="EF213" s="57">
        <f t="shared" si="1200"/>
        <v>73333.333333332877</v>
      </c>
      <c r="EG213" s="468">
        <f t="shared" si="1395"/>
        <v>-874.73333333333335</v>
      </c>
      <c r="EH213" s="46">
        <f t="shared" si="1396"/>
        <v>-1058.45</v>
      </c>
      <c r="EI213" s="47"/>
      <c r="EJ213" s="46">
        <f t="shared" si="1397"/>
        <v>-1011.77</v>
      </c>
      <c r="EK213" s="48"/>
      <c r="EL213" s="29"/>
      <c r="EM213" s="45">
        <v>152</v>
      </c>
      <c r="EN213" s="46">
        <f t="shared" si="1486"/>
        <v>1058.0868689014749</v>
      </c>
      <c r="EO213" s="46">
        <f t="shared" si="1510"/>
        <v>47.67</v>
      </c>
      <c r="EP213" s="128">
        <f t="shared" si="1201"/>
        <v>1010.4168689014749</v>
      </c>
      <c r="EQ213" s="46">
        <f t="shared" si="1202"/>
        <v>142.34780447904618</v>
      </c>
      <c r="ER213" s="46">
        <f t="shared" si="1203"/>
        <v>868.06906442242871</v>
      </c>
      <c r="ES213" s="51">
        <f t="shared" si="1204"/>
        <v>84540.61362300528</v>
      </c>
      <c r="ET213" s="153">
        <f t="shared" si="1398"/>
        <v>10000</v>
      </c>
      <c r="EU213" s="45">
        <v>152</v>
      </c>
      <c r="EV213" s="46">
        <f t="shared" si="1205"/>
        <v>1058.0899999999999</v>
      </c>
      <c r="EW213" s="46">
        <f t="shared" si="1511"/>
        <v>47.67</v>
      </c>
      <c r="EX213" s="128">
        <f t="shared" si="1206"/>
        <v>1010.42</v>
      </c>
      <c r="EY213" s="46">
        <f t="shared" si="1207"/>
        <v>142.34687305747954</v>
      </c>
      <c r="EZ213" s="46">
        <f t="shared" si="1208"/>
        <v>868.07312694252039</v>
      </c>
      <c r="FA213" s="51">
        <f t="shared" si="1209"/>
        <v>84540.050707545204</v>
      </c>
      <c r="FB213" s="58">
        <f t="shared" si="1210"/>
        <v>874.86920833333363</v>
      </c>
      <c r="FC213" s="52">
        <f t="shared" si="1512"/>
        <v>42.42</v>
      </c>
      <c r="FD213" s="51">
        <f t="shared" si="1399"/>
        <v>832.44920833333367</v>
      </c>
      <c r="FE213" s="57">
        <f t="shared" si="1211"/>
        <v>75166.63033333316</v>
      </c>
      <c r="FF213" s="153">
        <f t="shared" si="1400"/>
        <v>10000</v>
      </c>
      <c r="FG213" s="469">
        <f t="shared" si="1212"/>
        <v>-874.86920833333363</v>
      </c>
      <c r="FH213" s="46">
        <f t="shared" si="1213"/>
        <v>-1058.0899999999999</v>
      </c>
      <c r="FI213" s="46">
        <f t="shared" si="1214"/>
        <v>-1010.42</v>
      </c>
      <c r="FJ213" s="48"/>
      <c r="FL213" s="45">
        <v>152</v>
      </c>
      <c r="FM213" s="46">
        <f t="shared" si="1401"/>
        <v>1061.8399999999999</v>
      </c>
      <c r="FN213" s="46">
        <f t="shared" si="1487"/>
        <v>50.07</v>
      </c>
      <c r="FO213" s="46">
        <f t="shared" si="1402"/>
        <v>1011.77</v>
      </c>
      <c r="FP213" s="46">
        <f t="shared" si="1215"/>
        <v>139.36976043018583</v>
      </c>
      <c r="FQ213" s="46">
        <f t="shared" si="1216"/>
        <v>872.40023956981418</v>
      </c>
      <c r="FR213" s="51">
        <f t="shared" si="1217"/>
        <v>82749.456018541678</v>
      </c>
      <c r="FS213" s="57">
        <f t="shared" si="1513"/>
        <v>89688.148638908868</v>
      </c>
      <c r="FT213" s="58">
        <f t="shared" si="1218"/>
        <v>877.98333333333335</v>
      </c>
      <c r="FU213" s="241">
        <f t="shared" si="1488"/>
        <v>44.65</v>
      </c>
      <c r="FV213" s="51">
        <f t="shared" si="1219"/>
        <v>833.33333333333337</v>
      </c>
      <c r="FW213" s="51">
        <f t="shared" si="1220"/>
        <v>73333.333333332877</v>
      </c>
      <c r="FX213" s="153">
        <f t="shared" si="1514"/>
        <v>79999.999999999505</v>
      </c>
      <c r="FY213" s="468">
        <f t="shared" si="1403"/>
        <v>-877.98333333333335</v>
      </c>
      <c r="FZ213" s="46">
        <f t="shared" si="1404"/>
        <v>-1061.8399999999999</v>
      </c>
      <c r="GA213" s="46">
        <f t="shared" si="1221"/>
        <v>-1011.77</v>
      </c>
      <c r="GB213" s="48"/>
      <c r="GD213" s="45">
        <v>152</v>
      </c>
      <c r="GE213" s="46">
        <f t="shared" si="1489"/>
        <v>1060.0875939185617</v>
      </c>
      <c r="GF213" s="128">
        <f t="shared" si="1515"/>
        <v>51</v>
      </c>
      <c r="GG213" s="128">
        <f t="shared" si="1042"/>
        <v>1009.0875939185617</v>
      </c>
      <c r="GH213" s="46">
        <f t="shared" si="1222"/>
        <v>142.24389995839468</v>
      </c>
      <c r="GI213" s="46">
        <f t="shared" si="1223"/>
        <v>866.843693960167</v>
      </c>
      <c r="GJ213" s="51">
        <f t="shared" si="1224"/>
        <v>84479.49628107663</v>
      </c>
      <c r="GK213" s="51">
        <f t="shared" si="1516"/>
        <v>91373.994550883595</v>
      </c>
      <c r="GL213" s="153">
        <f t="shared" si="1405"/>
        <v>10000</v>
      </c>
      <c r="GM213" s="45">
        <v>152</v>
      </c>
      <c r="GN213" s="46">
        <f t="shared" si="1225"/>
        <v>1060.0899999999999</v>
      </c>
      <c r="GO213" s="46">
        <f t="shared" si="1490"/>
        <v>51</v>
      </c>
      <c r="GP213" s="128">
        <f t="shared" si="1406"/>
        <v>1009.09</v>
      </c>
      <c r="GQ213" s="46">
        <f t="shared" si="1226"/>
        <v>142.24321206492513</v>
      </c>
      <c r="GR213" s="46">
        <f t="shared" si="1227"/>
        <v>866.84678793507487</v>
      </c>
      <c r="GS213" s="51">
        <f t="shared" si="1228"/>
        <v>84479.080451019996</v>
      </c>
      <c r="GT213" s="153">
        <f t="shared" si="1530"/>
        <v>91373.603328959653</v>
      </c>
      <c r="GU213" s="58">
        <f t="shared" si="1229"/>
        <v>876.92633333333197</v>
      </c>
      <c r="GV213" s="52">
        <f t="shared" si="1491"/>
        <v>45.650000000000006</v>
      </c>
      <c r="GW213" s="51">
        <f t="shared" si="1407"/>
        <v>831.27633333333199</v>
      </c>
      <c r="GX213" s="57">
        <f t="shared" si="1230"/>
        <v>75129.557333333534</v>
      </c>
      <c r="GY213" s="57">
        <f t="shared" si="1517"/>
        <v>81779.768000000156</v>
      </c>
      <c r="GZ213" s="153">
        <f t="shared" si="1408"/>
        <v>10000</v>
      </c>
      <c r="HA213" s="469">
        <f t="shared" si="1231"/>
        <v>-876.92633333333197</v>
      </c>
      <c r="HB213" s="46">
        <f t="shared" si="1232"/>
        <v>-1060.0899999999999</v>
      </c>
      <c r="HC213" s="46">
        <f t="shared" si="1233"/>
        <v>-1009.09</v>
      </c>
      <c r="HD213" s="48"/>
      <c r="HF213" s="45">
        <v>152</v>
      </c>
      <c r="HG213" s="46">
        <f t="shared" si="1234"/>
        <v>1123.8775326810628</v>
      </c>
      <c r="HH213" s="46">
        <f t="shared" si="1235"/>
        <v>0</v>
      </c>
      <c r="HI213" s="46">
        <f t="shared" si="1236"/>
        <v>1123.8775326810628</v>
      </c>
      <c r="HJ213" s="46">
        <f t="shared" si="1237"/>
        <v>154.81396754825732</v>
      </c>
      <c r="HK213" s="46">
        <f t="shared" si="1238"/>
        <v>969.06356513280548</v>
      </c>
      <c r="HL213" s="51">
        <f t="shared" si="1239"/>
        <v>91919.316963821591</v>
      </c>
      <c r="HM213" s="153">
        <f t="shared" si="1409"/>
        <v>10000</v>
      </c>
      <c r="HN213" s="58">
        <f t="shared" si="1240"/>
        <v>933.33333333333724</v>
      </c>
      <c r="HO213" s="52">
        <f t="shared" si="1241"/>
        <v>0</v>
      </c>
      <c r="HP213" s="51">
        <f t="shared" si="1242"/>
        <v>933.33333333333724</v>
      </c>
      <c r="HQ213" s="57">
        <f t="shared" si="1243"/>
        <v>82133.333333331859</v>
      </c>
      <c r="HR213" s="153">
        <f t="shared" si="1410"/>
        <v>10000</v>
      </c>
      <c r="HS213" s="468">
        <f t="shared" si="1244"/>
        <v>-933.33333333333724</v>
      </c>
      <c r="HT213" s="46">
        <f t="shared" si="1245"/>
        <v>-1123.8775326810628</v>
      </c>
      <c r="HU213" s="46">
        <f t="shared" si="1246"/>
        <v>-1123.8775326810628</v>
      </c>
      <c r="HV213" s="48"/>
      <c r="HW213" s="29"/>
      <c r="HX213" s="45">
        <v>152</v>
      </c>
      <c r="HY213" s="128">
        <f t="shared" si="1247"/>
        <v>1124.3399999999999</v>
      </c>
      <c r="HZ213" s="46">
        <f t="shared" si="1248"/>
        <v>0</v>
      </c>
      <c r="IA213" s="46">
        <f t="shared" si="1249"/>
        <v>1124.3399999999999</v>
      </c>
      <c r="IB213" s="46">
        <f t="shared" si="1250"/>
        <v>154.88428837875998</v>
      </c>
      <c r="IC213" s="46">
        <f t="shared" si="1251"/>
        <v>969.45571162123997</v>
      </c>
      <c r="ID213" s="51">
        <f t="shared" si="1252"/>
        <v>91961.11731563475</v>
      </c>
      <c r="IE213" s="153">
        <f t="shared" si="1411"/>
        <v>10000</v>
      </c>
      <c r="IF213" s="58">
        <f t="shared" si="1253"/>
        <v>930.14625019664186</v>
      </c>
      <c r="IG213" s="52">
        <f t="shared" si="1254"/>
        <v>0</v>
      </c>
      <c r="IH213" s="51">
        <f t="shared" si="1255"/>
        <v>930.14625019664186</v>
      </c>
      <c r="II213" s="57">
        <f t="shared" si="1412"/>
        <v>81852.869970110332</v>
      </c>
      <c r="IJ213" s="153">
        <f t="shared" si="1413"/>
        <v>10000</v>
      </c>
      <c r="IK213" s="468">
        <f t="shared" si="1256"/>
        <v>-930.14625019664186</v>
      </c>
      <c r="IL213" s="46">
        <f t="shared" si="1257"/>
        <v>-1124.3399999999999</v>
      </c>
      <c r="IM213" s="46">
        <f t="shared" si="1258"/>
        <v>-1124.3399999999999</v>
      </c>
      <c r="IN213" s="48"/>
      <c r="IO213" s="53">
        <f t="shared" si="1259"/>
        <v>0</v>
      </c>
      <c r="IQ213" s="45">
        <v>152</v>
      </c>
      <c r="IR213" s="128">
        <f t="shared" si="1260"/>
        <v>1126.4568749999989</v>
      </c>
      <c r="IS213" s="128">
        <f t="shared" si="1261"/>
        <v>0</v>
      </c>
      <c r="IT213" s="128">
        <f t="shared" si="1262"/>
        <v>1126.4568749999989</v>
      </c>
      <c r="IU213" s="46">
        <f t="shared" si="1485"/>
        <v>155.16999999999999</v>
      </c>
      <c r="IV213" s="46">
        <f t="shared" si="1263"/>
        <v>971.28687499999899</v>
      </c>
      <c r="IW213" s="51">
        <f t="shared" si="1264"/>
        <v>92130.295000000231</v>
      </c>
      <c r="IX213" s="199">
        <f t="shared" si="1414"/>
        <v>10000</v>
      </c>
      <c r="IY213" s="128">
        <f t="shared" si="1265"/>
        <v>0</v>
      </c>
      <c r="IZ213" s="408">
        <f t="shared" si="1266"/>
        <v>0</v>
      </c>
      <c r="JA213" s="58">
        <f t="shared" si="1267"/>
        <v>931.95916666666494</v>
      </c>
      <c r="JB213" s="52">
        <f t="shared" si="1268"/>
        <v>0</v>
      </c>
      <c r="JC213" s="51">
        <f t="shared" si="1269"/>
        <v>931.95916666666494</v>
      </c>
      <c r="JD213" s="57">
        <f t="shared" si="1270"/>
        <v>82012.406666666735</v>
      </c>
      <c r="JE213" s="280">
        <f t="shared" si="1271"/>
        <v>10000</v>
      </c>
      <c r="JF213" s="280">
        <f t="shared" si="1272"/>
        <v>0</v>
      </c>
      <c r="JG213" s="468">
        <f t="shared" si="1273"/>
        <v>-931.95916666666494</v>
      </c>
      <c r="JH213" s="46">
        <f t="shared" si="1274"/>
        <v>-1126.4568749999989</v>
      </c>
      <c r="JI213" s="46">
        <f t="shared" si="1275"/>
        <v>-1126.4568749999989</v>
      </c>
      <c r="JJ213" s="48"/>
      <c r="JL213" s="45">
        <v>152</v>
      </c>
      <c r="JM213" s="46">
        <f t="shared" si="1276"/>
        <v>1124.4930833333331</v>
      </c>
      <c r="JN213" s="46">
        <f t="shared" si="1277"/>
        <v>0</v>
      </c>
      <c r="JO213" s="128">
        <f t="shared" si="1278"/>
        <v>1124.4930833333331</v>
      </c>
      <c r="JP213" s="46">
        <f t="shared" si="1415"/>
        <v>154.9</v>
      </c>
      <c r="JQ213" s="46">
        <f t="shared" si="1279"/>
        <v>969.59308333333308</v>
      </c>
      <c r="JR213" s="51">
        <f t="shared" si="1280"/>
        <v>91969.661333333323</v>
      </c>
      <c r="JS213" s="51">
        <f t="shared" si="1518"/>
        <v>89688.148638908868</v>
      </c>
      <c r="JT213" s="199">
        <f t="shared" si="1416"/>
        <v>10000</v>
      </c>
      <c r="JU213" s="128">
        <f t="shared" si="1281"/>
        <v>0</v>
      </c>
      <c r="JV213" s="408">
        <f t="shared" si="1282"/>
        <v>0</v>
      </c>
      <c r="JW213" s="58">
        <f t="shared" si="1283"/>
        <v>930.37233333333074</v>
      </c>
      <c r="JX213" s="52">
        <f t="shared" si="1284"/>
        <v>0</v>
      </c>
      <c r="JY213" s="51">
        <f t="shared" si="1285"/>
        <v>930.37233333333074</v>
      </c>
      <c r="JZ213" s="51">
        <f t="shared" si="1286"/>
        <v>81872.765333333751</v>
      </c>
      <c r="KA213" s="199">
        <f t="shared" si="1519"/>
        <v>79999.999999999505</v>
      </c>
      <c r="KB213" s="128">
        <f t="shared" si="1417"/>
        <v>10000</v>
      </c>
      <c r="KC213" s="204">
        <f t="shared" si="1287"/>
        <v>0</v>
      </c>
      <c r="KD213" s="468">
        <f t="shared" si="1418"/>
        <v>-930.37233333333074</v>
      </c>
      <c r="KE213" s="46">
        <f t="shared" si="1288"/>
        <v>-1124.4930833333331</v>
      </c>
      <c r="KF213" s="46">
        <f t="shared" si="1289"/>
        <v>-1124.4930833333331</v>
      </c>
      <c r="KG213" s="48"/>
      <c r="KI213" s="45">
        <v>152</v>
      </c>
      <c r="KJ213" s="46">
        <f t="shared" si="1290"/>
        <v>1124.4890404061762</v>
      </c>
      <c r="KK213" s="46">
        <f t="shared" si="1291"/>
        <v>0</v>
      </c>
      <c r="KL213" s="128">
        <f t="shared" si="1292"/>
        <v>1124.4890404061762</v>
      </c>
      <c r="KM213" s="46">
        <f t="shared" si="1293"/>
        <v>154.89820264893285</v>
      </c>
      <c r="KN213" s="46">
        <f t="shared" si="1294"/>
        <v>969.59083775724332</v>
      </c>
      <c r="KO213" s="51">
        <f t="shared" si="1295"/>
        <v>91969.330751602465</v>
      </c>
      <c r="KP213" s="199">
        <f t="shared" si="1520"/>
        <v>94718.954625102575</v>
      </c>
      <c r="KQ213" s="199">
        <f t="shared" si="1419"/>
        <v>10000</v>
      </c>
      <c r="KR213" s="128">
        <f t="shared" si="1296"/>
        <v>0</v>
      </c>
      <c r="KS213" s="408">
        <f t="shared" si="1297"/>
        <v>0</v>
      </c>
      <c r="KT213" s="45">
        <v>152</v>
      </c>
      <c r="KU213" s="46">
        <f t="shared" si="1420"/>
        <v>1124.49</v>
      </c>
      <c r="KV213" s="46">
        <f t="shared" si="1298"/>
        <v>0</v>
      </c>
      <c r="KW213" s="128">
        <f t="shared" si="1299"/>
        <v>1124.49</v>
      </c>
      <c r="KX213" s="46">
        <f t="shared" si="1300"/>
        <v>154.89792830313732</v>
      </c>
      <c r="KY213" s="46">
        <f t="shared" si="1301"/>
        <v>969.59207169686272</v>
      </c>
      <c r="KZ213" s="51">
        <f t="shared" si="1302"/>
        <v>91969.164910185529</v>
      </c>
      <c r="LA213" s="153">
        <f t="shared" si="1521"/>
        <v>94718.954625102575</v>
      </c>
      <c r="LB213" s="58">
        <f t="shared" si="1532"/>
        <v>930.59633333333579</v>
      </c>
      <c r="LC213" s="52">
        <f t="shared" si="1303"/>
        <v>0</v>
      </c>
      <c r="LD213" s="51">
        <f t="shared" si="1304"/>
        <v>930.59633333333579</v>
      </c>
      <c r="LE213" s="51">
        <f t="shared" si="1305"/>
        <v>81892.477333333183</v>
      </c>
      <c r="LF213" s="51">
        <f t="shared" si="1522"/>
        <v>85024.831999999704</v>
      </c>
      <c r="LG213" s="128">
        <f t="shared" si="1306"/>
        <v>10000</v>
      </c>
      <c r="LH213" s="204">
        <f t="shared" si="1307"/>
        <v>0</v>
      </c>
      <c r="LI213" s="479">
        <f t="shared" si="1308"/>
        <v>-930.59633333333579</v>
      </c>
      <c r="LJ213" s="46">
        <f t="shared" si="1421"/>
        <v>-1124.49</v>
      </c>
      <c r="LK213" s="46">
        <f t="shared" si="1422"/>
        <v>-1124.49</v>
      </c>
      <c r="LL213" s="48"/>
      <c r="LN213" s="45">
        <v>152</v>
      </c>
      <c r="LO213" s="46">
        <f t="shared" si="1309"/>
        <v>1123.1238136873469</v>
      </c>
      <c r="LP213" s="46">
        <f t="shared" si="1492"/>
        <v>0</v>
      </c>
      <c r="LQ213" s="46">
        <f t="shared" si="1310"/>
        <v>1123.1238136873469</v>
      </c>
      <c r="LR213" s="46">
        <f t="shared" si="1311"/>
        <v>154.71014286590449</v>
      </c>
      <c r="LS213" s="46">
        <f t="shared" si="1312"/>
        <v>968.41367082144245</v>
      </c>
      <c r="LT213" s="51">
        <f t="shared" si="1313"/>
        <v>91857.672048721244</v>
      </c>
      <c r="LU213" s="199">
        <f t="shared" si="1423"/>
        <v>10000</v>
      </c>
      <c r="LV213" s="58">
        <f t="shared" si="1314"/>
        <v>933.33033333333128</v>
      </c>
      <c r="LW213" s="52">
        <f t="shared" si="1493"/>
        <v>0</v>
      </c>
      <c r="LX213" s="51">
        <f t="shared" si="1315"/>
        <v>933.33033333333128</v>
      </c>
      <c r="LY213" s="51">
        <f t="shared" si="1316"/>
        <v>82133.069333332984</v>
      </c>
      <c r="LZ213" s="46">
        <f t="shared" si="1424"/>
        <v>0</v>
      </c>
      <c r="MA213" s="199">
        <f t="shared" si="1425"/>
        <v>10000</v>
      </c>
      <c r="MB213" s="468">
        <f t="shared" si="1317"/>
        <v>-933.33033333333128</v>
      </c>
      <c r="MC213" s="46">
        <f t="shared" si="1318"/>
        <v>-1123.1238136873469</v>
      </c>
      <c r="MD213" s="46">
        <f t="shared" si="1319"/>
        <v>-1123.1238136873469</v>
      </c>
      <c r="ME213" s="48"/>
      <c r="MG213" s="45">
        <v>152</v>
      </c>
      <c r="MH213" s="46">
        <f t="shared" si="1320"/>
        <v>1076.608661999408</v>
      </c>
      <c r="MI213" s="46">
        <f t="shared" si="1494"/>
        <v>0</v>
      </c>
      <c r="MJ213" s="46">
        <f t="shared" si="1321"/>
        <v>1076.608661999408</v>
      </c>
      <c r="MK213" s="46">
        <f t="shared" si="1322"/>
        <v>148.30268744970871</v>
      </c>
      <c r="ML213" s="46">
        <f t="shared" si="1323"/>
        <v>928.30597454969927</v>
      </c>
      <c r="MM213" s="51">
        <f t="shared" si="1324"/>
        <v>88053.306495275523</v>
      </c>
      <c r="MN213" s="199">
        <f t="shared" si="1426"/>
        <v>10000</v>
      </c>
      <c r="MO213" s="58">
        <f t="shared" si="1325"/>
        <v>889.32945707741396</v>
      </c>
      <c r="MP213" s="52">
        <f t="shared" si="1495"/>
        <v>0</v>
      </c>
      <c r="MQ213" s="51">
        <f t="shared" si="1326"/>
        <v>889.32945707741396</v>
      </c>
      <c r="MR213" s="57">
        <f t="shared" si="1327"/>
        <v>78260.992524232919</v>
      </c>
      <c r="MS213" s="199">
        <f t="shared" si="1427"/>
        <v>10000</v>
      </c>
      <c r="MT213" s="468">
        <f t="shared" si="1428"/>
        <v>-889.32945707741396</v>
      </c>
      <c r="MU213" s="46">
        <f t="shared" si="1328"/>
        <v>-1076.608661999408</v>
      </c>
      <c r="MV213" s="46">
        <f t="shared" si="1329"/>
        <v>-1076.608661999408</v>
      </c>
      <c r="MW213" s="48"/>
      <c r="MY213" s="45">
        <v>152</v>
      </c>
      <c r="MZ213" s="46">
        <f t="shared" si="1330"/>
        <v>1076.608661999408</v>
      </c>
      <c r="NA213" s="46">
        <f t="shared" si="1496"/>
        <v>0</v>
      </c>
      <c r="NB213" s="128">
        <f t="shared" si="1331"/>
        <v>1076.608661999408</v>
      </c>
      <c r="NC213" s="46">
        <f t="shared" si="1332"/>
        <v>148.30268744970871</v>
      </c>
      <c r="ND213" s="46">
        <f t="shared" si="1333"/>
        <v>928.30597454969927</v>
      </c>
      <c r="NE213" s="51">
        <f t="shared" si="1334"/>
        <v>88053.306495275523</v>
      </c>
      <c r="NF213" s="153">
        <f t="shared" si="1429"/>
        <v>10000</v>
      </c>
      <c r="NG213" s="45">
        <v>152</v>
      </c>
      <c r="NH213" s="46">
        <f t="shared" si="1335"/>
        <v>1076.6099999999999</v>
      </c>
      <c r="NI213" s="46">
        <f t="shared" si="1497"/>
        <v>0</v>
      </c>
      <c r="NJ213" s="128">
        <f t="shared" si="1430"/>
        <v>1076.6099999999999</v>
      </c>
      <c r="NK213" s="46">
        <f t="shared" si="1431"/>
        <v>148.30228584476927</v>
      </c>
      <c r="NL213" s="46">
        <f t="shared" si="1336"/>
        <v>928.30771415523066</v>
      </c>
      <c r="NM213" s="51">
        <f t="shared" si="1337"/>
        <v>88053.063792706336</v>
      </c>
      <c r="NN213" s="58">
        <f t="shared" si="1338"/>
        <v>888.78037499999857</v>
      </c>
      <c r="NO213" s="52">
        <f t="shared" si="1498"/>
        <v>0</v>
      </c>
      <c r="NP213" s="51">
        <f t="shared" si="1339"/>
        <v>888.78037499999857</v>
      </c>
      <c r="NQ213" s="57">
        <f t="shared" si="1340"/>
        <v>78347.023000000103</v>
      </c>
      <c r="NR213" s="153">
        <f t="shared" si="1432"/>
        <v>10000</v>
      </c>
      <c r="NS213" s="469">
        <f t="shared" si="1341"/>
        <v>-888.78037499999857</v>
      </c>
      <c r="NT213" s="46">
        <f t="shared" si="1342"/>
        <v>-1076.6099999999999</v>
      </c>
      <c r="NU213" s="46">
        <f t="shared" si="1343"/>
        <v>-1076.6099999999999</v>
      </c>
      <c r="NV213" s="48"/>
      <c r="NX213" s="45">
        <v>152</v>
      </c>
      <c r="NY213" s="46">
        <f t="shared" si="1344"/>
        <v>1076.6456011701148</v>
      </c>
      <c r="NZ213" s="46">
        <f t="shared" si="1499"/>
        <v>0</v>
      </c>
      <c r="OA213" s="46">
        <f t="shared" si="1345"/>
        <v>1076.6456011701148</v>
      </c>
      <c r="OB213" s="46">
        <f t="shared" si="1346"/>
        <v>148.30777581512982</v>
      </c>
      <c r="OC213" s="46">
        <f t="shared" si="1347"/>
        <v>928.33782535498494</v>
      </c>
      <c r="OD213" s="51">
        <f t="shared" si="1348"/>
        <v>88056.327663722899</v>
      </c>
      <c r="OE213" s="57">
        <f t="shared" si="1523"/>
        <v>89688.148638908868</v>
      </c>
      <c r="OF213" s="153">
        <f t="shared" si="1433"/>
        <v>10000</v>
      </c>
      <c r="OG213" s="58">
        <f t="shared" si="1349"/>
        <v>889.48383333333379</v>
      </c>
      <c r="OH213" s="241">
        <f t="shared" si="1524"/>
        <v>0</v>
      </c>
      <c r="OI213" s="51">
        <f t="shared" si="1350"/>
        <v>889.48383333333379</v>
      </c>
      <c r="OJ213" s="51">
        <f t="shared" si="1351"/>
        <v>78274.57733333332</v>
      </c>
      <c r="OK213" s="153">
        <f t="shared" si="1525"/>
        <v>79999.999999999505</v>
      </c>
      <c r="OL213" s="153">
        <f t="shared" si="1434"/>
        <v>10000</v>
      </c>
      <c r="OM213" s="468">
        <f t="shared" si="1435"/>
        <v>-889.48383333333379</v>
      </c>
      <c r="ON213" s="46">
        <f t="shared" si="1436"/>
        <v>-1076.6456011701148</v>
      </c>
      <c r="OO213" s="46">
        <f t="shared" si="1352"/>
        <v>-1076.6456011701148</v>
      </c>
      <c r="OP213" s="48"/>
      <c r="OR213" s="45">
        <v>152</v>
      </c>
      <c r="OS213" s="46">
        <f t="shared" si="1353"/>
        <v>1076.765700416463</v>
      </c>
      <c r="OT213" s="128">
        <f t="shared" si="1500"/>
        <v>0</v>
      </c>
      <c r="OU213" s="128">
        <f t="shared" si="1354"/>
        <v>1076.765700416463</v>
      </c>
      <c r="OV213" s="46">
        <f t="shared" si="1355"/>
        <v>148.32431946894147</v>
      </c>
      <c r="OW213" s="46">
        <f t="shared" si="1356"/>
        <v>928.44138094752157</v>
      </c>
      <c r="OX213" s="51">
        <f t="shared" si="1357"/>
        <v>88066.150300417357</v>
      </c>
      <c r="OY213" s="51">
        <f t="shared" si="1526"/>
        <v>91373.994550883595</v>
      </c>
      <c r="OZ213" s="153">
        <f t="shared" si="1437"/>
        <v>10000</v>
      </c>
      <c r="PA213" s="45">
        <v>152</v>
      </c>
      <c r="PB213" s="46">
        <f t="shared" si="1358"/>
        <v>1076.765700416463</v>
      </c>
      <c r="PC213" s="46">
        <f t="shared" si="1527"/>
        <v>0</v>
      </c>
      <c r="PD213" s="128">
        <f t="shared" si="1359"/>
        <v>1076.765700416463</v>
      </c>
      <c r="PE213" s="46">
        <f t="shared" si="1360"/>
        <v>148.32431946894147</v>
      </c>
      <c r="PF213" s="46">
        <f t="shared" si="1361"/>
        <v>928.44138094752157</v>
      </c>
      <c r="PG213" s="51">
        <f t="shared" si="1362"/>
        <v>88066.150300417357</v>
      </c>
      <c r="PH213" s="153">
        <f t="shared" si="1531"/>
        <v>91373.603328959653</v>
      </c>
      <c r="PI213" s="688">
        <f t="shared" si="1363"/>
        <v>889.6533333333341</v>
      </c>
      <c r="PJ213" s="52">
        <f t="shared" si="1528"/>
        <v>0</v>
      </c>
      <c r="PK213" s="51">
        <f t="shared" si="1364"/>
        <v>889.6533333333341</v>
      </c>
      <c r="PL213" s="57">
        <f t="shared" si="1365"/>
        <v>78289.493333333565</v>
      </c>
      <c r="PM213" s="57">
        <f t="shared" si="1529"/>
        <v>81779.768000000156</v>
      </c>
      <c r="PN213" s="153">
        <f t="shared" si="1438"/>
        <v>10000</v>
      </c>
      <c r="PO213" s="469">
        <f t="shared" si="1366"/>
        <v>-889.6533333333341</v>
      </c>
      <c r="PP213" s="46">
        <f t="shared" si="1367"/>
        <v>-1076.765700416463</v>
      </c>
      <c r="PQ213" s="46">
        <f t="shared" si="1368"/>
        <v>-1076.765700416463</v>
      </c>
      <c r="PR213" s="48"/>
    </row>
    <row r="214" spans="2:434" hidden="1" x14ac:dyDescent="0.3">
      <c r="B214" s="45">
        <v>153</v>
      </c>
      <c r="C214" s="46">
        <f t="shared" si="1104"/>
        <v>1111.77</v>
      </c>
      <c r="D214" s="46">
        <f t="shared" si="1136"/>
        <v>100</v>
      </c>
      <c r="E214" s="46">
        <f t="shared" si="1137"/>
        <v>1011.77</v>
      </c>
      <c r="F214" s="46">
        <f t="shared" si="1138"/>
        <v>137.91576003090282</v>
      </c>
      <c r="G214" s="46">
        <f t="shared" si="1139"/>
        <v>873.85423996909719</v>
      </c>
      <c r="H214" s="51">
        <f t="shared" si="1140"/>
        <v>81875.601778572585</v>
      </c>
      <c r="I214" s="58">
        <f t="shared" si="1141"/>
        <v>933.33333333333337</v>
      </c>
      <c r="J214" s="52">
        <f t="shared" si="1142"/>
        <v>100</v>
      </c>
      <c r="K214" s="51">
        <f t="shared" si="1143"/>
        <v>833.33333333333337</v>
      </c>
      <c r="L214" s="57">
        <f t="shared" si="1144"/>
        <v>72499.999999999549</v>
      </c>
      <c r="M214" s="468">
        <f t="shared" si="1369"/>
        <v>-933.33333333333337</v>
      </c>
      <c r="N214" s="46">
        <f t="shared" si="1370"/>
        <v>-1111.77</v>
      </c>
      <c r="O214" s="47"/>
      <c r="P214" s="46">
        <f t="shared" si="1371"/>
        <v>-1011.77</v>
      </c>
      <c r="Q214" s="48"/>
      <c r="R214" s="29"/>
      <c r="S214" s="29"/>
      <c r="T214" s="45">
        <v>153</v>
      </c>
      <c r="U214" s="46">
        <f t="shared" si="1145"/>
        <v>1089.07</v>
      </c>
      <c r="V214" s="46">
        <f t="shared" si="1146"/>
        <v>77.3</v>
      </c>
      <c r="W214" s="46">
        <f t="shared" si="1372"/>
        <v>1011.77</v>
      </c>
      <c r="X214" s="46">
        <f t="shared" si="1147"/>
        <v>137.91576003090282</v>
      </c>
      <c r="Y214" s="46">
        <f t="shared" si="1148"/>
        <v>873.85423996909719</v>
      </c>
      <c r="Z214" s="51">
        <f t="shared" si="1149"/>
        <v>81875.601778572585</v>
      </c>
      <c r="AA214" s="58">
        <f t="shared" si="1150"/>
        <v>901.83333333333337</v>
      </c>
      <c r="AB214" s="52">
        <f t="shared" si="1151"/>
        <v>68.5</v>
      </c>
      <c r="AC214" s="51">
        <f t="shared" si="1152"/>
        <v>833.33333333333337</v>
      </c>
      <c r="AD214" s="57">
        <f t="shared" si="1153"/>
        <v>72499.999999999549</v>
      </c>
      <c r="AE214" s="468">
        <f t="shared" si="1373"/>
        <v>-901.83333333333337</v>
      </c>
      <c r="AF214" s="46">
        <f t="shared" si="1154"/>
        <v>-1089.07</v>
      </c>
      <c r="AG214" s="47"/>
      <c r="AH214" s="46">
        <f t="shared" si="1374"/>
        <v>-1011.77</v>
      </c>
      <c r="AI214" s="48"/>
      <c r="AJ214" s="29"/>
      <c r="AK214" s="45">
        <v>153</v>
      </c>
      <c r="AL214" s="46">
        <f t="shared" si="1155"/>
        <v>1117.72</v>
      </c>
      <c r="AM214" s="46"/>
      <c r="AN214" s="46"/>
      <c r="AO214" s="46">
        <f t="shared" si="1156"/>
        <v>79.48</v>
      </c>
      <c r="AP214" s="128">
        <f t="shared" si="1157"/>
        <v>1038.24</v>
      </c>
      <c r="AQ214" s="128"/>
      <c r="AR214" s="128"/>
      <c r="AS214" s="46">
        <f t="shared" si="1158"/>
        <v>146.54267526949607</v>
      </c>
      <c r="AT214" s="46">
        <f t="shared" si="1159"/>
        <v>891.69732473050396</v>
      </c>
      <c r="AU214" s="51"/>
      <c r="AV214" s="51"/>
      <c r="AW214" s="51">
        <f t="shared" si="1160"/>
        <v>87033.907836967148</v>
      </c>
      <c r="AX214" s="58">
        <f t="shared" si="1161"/>
        <v>927.38215694565588</v>
      </c>
      <c r="AY214" s="52"/>
      <c r="AZ214" s="52"/>
      <c r="BA214" s="52">
        <f t="shared" si="1162"/>
        <v>70.88</v>
      </c>
      <c r="BB214" s="51">
        <f t="shared" si="1163"/>
        <v>856.50215694565588</v>
      </c>
      <c r="BC214" s="51"/>
      <c r="BD214" s="51"/>
      <c r="BE214" s="57">
        <f t="shared" si="1164"/>
        <v>77557.709987314607</v>
      </c>
      <c r="BF214" s="468">
        <f t="shared" si="1165"/>
        <v>-927.38215694565588</v>
      </c>
      <c r="BG214" s="46">
        <f t="shared" si="1166"/>
        <v>-1117.72</v>
      </c>
      <c r="BH214" s="46">
        <f t="shared" si="1167"/>
        <v>-1038.24</v>
      </c>
      <c r="BI214" s="48"/>
      <c r="BK214" s="45">
        <v>153</v>
      </c>
      <c r="BL214" s="46">
        <f t="shared" si="1375"/>
        <v>1092.1300000000001</v>
      </c>
      <c r="BM214" s="46">
        <f t="shared" si="1376"/>
        <v>80.36</v>
      </c>
      <c r="BN214" s="46">
        <f t="shared" si="1377"/>
        <v>1011.77</v>
      </c>
      <c r="BO214" s="46">
        <f t="shared" si="1168"/>
        <v>137.91576003090282</v>
      </c>
      <c r="BP214" s="46">
        <f t="shared" si="1169"/>
        <v>873.85423996909719</v>
      </c>
      <c r="BQ214" s="51">
        <f t="shared" si="1170"/>
        <v>81875.601778572585</v>
      </c>
      <c r="BR214" s="57">
        <f t="shared" si="1501"/>
        <v>89688.148638908868</v>
      </c>
      <c r="BS214" s="58">
        <f t="shared" si="1171"/>
        <v>904.99333333333334</v>
      </c>
      <c r="BT214" s="52">
        <f t="shared" si="1378"/>
        <v>71.66</v>
      </c>
      <c r="BU214" s="51">
        <f t="shared" si="1172"/>
        <v>833.33333333333337</v>
      </c>
      <c r="BV214" s="51">
        <f t="shared" si="1173"/>
        <v>72499.999999999549</v>
      </c>
      <c r="BW214" s="153">
        <f t="shared" si="1502"/>
        <v>79999.999999999505</v>
      </c>
      <c r="BX214" s="468">
        <f t="shared" si="1379"/>
        <v>-904.99333333333334</v>
      </c>
      <c r="BY214" s="46">
        <f t="shared" si="1380"/>
        <v>-1092.1300000000001</v>
      </c>
      <c r="BZ214" s="46">
        <f t="shared" si="1174"/>
        <v>-1011.77</v>
      </c>
      <c r="CA214" s="48"/>
      <c r="CB214" s="29"/>
      <c r="CC214" s="45">
        <v>153</v>
      </c>
      <c r="CD214" s="128">
        <f t="shared" si="1175"/>
        <v>1117.6300000000001</v>
      </c>
      <c r="CE214" s="46">
        <f t="shared" si="1381"/>
        <v>82.56</v>
      </c>
      <c r="CF214" s="128">
        <f t="shared" si="1176"/>
        <v>1035.07</v>
      </c>
      <c r="CG214" s="46">
        <f t="shared" si="1382"/>
        <v>146.10040174076633</v>
      </c>
      <c r="CH214" s="46">
        <f t="shared" si="1177"/>
        <v>888.96959825923363</v>
      </c>
      <c r="CI214" s="51">
        <f t="shared" si="1178"/>
        <v>86771.271446200568</v>
      </c>
      <c r="CJ214" s="199">
        <f t="shared" si="1503"/>
        <v>94718.954625102575</v>
      </c>
      <c r="CK214" s="153">
        <f t="shared" si="1383"/>
        <v>10000</v>
      </c>
      <c r="CL214" s="45">
        <v>153</v>
      </c>
      <c r="CM214" s="46">
        <f t="shared" si="1384"/>
        <v>1117.6300000000001</v>
      </c>
      <c r="CN214" s="128">
        <f t="shared" si="1179"/>
        <v>82.56</v>
      </c>
      <c r="CO214" s="128">
        <f t="shared" si="1180"/>
        <v>1035.07</v>
      </c>
      <c r="CP214" s="46">
        <f t="shared" si="1181"/>
        <v>146.10040174076633</v>
      </c>
      <c r="CQ214" s="46">
        <f t="shared" si="1182"/>
        <v>888.96959825923363</v>
      </c>
      <c r="CR214" s="51">
        <f t="shared" si="1183"/>
        <v>86771.271446200568</v>
      </c>
      <c r="CS214" s="153">
        <f t="shared" si="1504"/>
        <v>94718.954625102575</v>
      </c>
      <c r="CT214" s="58">
        <f t="shared" si="1184"/>
        <v>927.86033333333398</v>
      </c>
      <c r="CU214" s="52">
        <f t="shared" si="1385"/>
        <v>74.099999999999994</v>
      </c>
      <c r="CV214" s="51">
        <f t="shared" si="1386"/>
        <v>853.76033333333396</v>
      </c>
      <c r="CW214" s="51">
        <f t="shared" si="1185"/>
        <v>77340.988999999652</v>
      </c>
      <c r="CX214" s="57">
        <f t="shared" si="1505"/>
        <v>85024.831999999704</v>
      </c>
      <c r="CY214" s="153">
        <f t="shared" si="1387"/>
        <v>10000</v>
      </c>
      <c r="CZ214" s="479">
        <f t="shared" si="1186"/>
        <v>-927.86033333333398</v>
      </c>
      <c r="DA214" s="46">
        <f t="shared" si="1388"/>
        <v>-1117.6300000000001</v>
      </c>
      <c r="DB214" s="46">
        <f t="shared" si="1389"/>
        <v>-1035.07</v>
      </c>
      <c r="DC214" s="48"/>
      <c r="DE214" s="45">
        <v>153</v>
      </c>
      <c r="DF214" s="46">
        <f t="shared" si="1187"/>
        <v>1123.43</v>
      </c>
      <c r="DG214" s="46">
        <f t="shared" si="1506"/>
        <v>111.66</v>
      </c>
      <c r="DH214" s="46">
        <f t="shared" si="1188"/>
        <v>1011.77</v>
      </c>
      <c r="DI214" s="46">
        <f t="shared" si="1189"/>
        <v>137.91576003090282</v>
      </c>
      <c r="DJ214" s="46">
        <f t="shared" si="1190"/>
        <v>873.85423996909719</v>
      </c>
      <c r="DK214" s="51">
        <f t="shared" si="1191"/>
        <v>81875.601778572585</v>
      </c>
      <c r="DL214" s="58">
        <f t="shared" si="1192"/>
        <v>944.99333333333334</v>
      </c>
      <c r="DM214" s="52">
        <f t="shared" si="1507"/>
        <v>111.66</v>
      </c>
      <c r="DN214" s="51">
        <f t="shared" si="1193"/>
        <v>833.33333333333337</v>
      </c>
      <c r="DO214" s="57">
        <f t="shared" si="1194"/>
        <v>72499.999999999549</v>
      </c>
      <c r="DP214" s="468">
        <f t="shared" si="1390"/>
        <v>-944.99333333333334</v>
      </c>
      <c r="DQ214" s="46">
        <f t="shared" si="1391"/>
        <v>-1123.43</v>
      </c>
      <c r="DR214" s="47"/>
      <c r="DS214" s="46">
        <f t="shared" si="1392"/>
        <v>-1011.77</v>
      </c>
      <c r="DT214" s="48"/>
      <c r="DU214" s="29"/>
      <c r="DV214" s="45">
        <v>153</v>
      </c>
      <c r="DW214" s="46">
        <f t="shared" si="1393"/>
        <v>1057.96</v>
      </c>
      <c r="DX214" s="46">
        <f t="shared" si="1508"/>
        <v>46.19</v>
      </c>
      <c r="DY214" s="46">
        <f t="shared" si="1394"/>
        <v>1011.77</v>
      </c>
      <c r="DZ214" s="46">
        <f t="shared" si="1195"/>
        <v>137.91576003090282</v>
      </c>
      <c r="EA214" s="46">
        <f t="shared" si="1196"/>
        <v>873.85423996909719</v>
      </c>
      <c r="EB214" s="51">
        <f t="shared" si="1197"/>
        <v>81875.601778572585</v>
      </c>
      <c r="EC214" s="58">
        <f t="shared" si="1198"/>
        <v>874.26333333333332</v>
      </c>
      <c r="ED214" s="52">
        <f t="shared" si="1509"/>
        <v>40.93</v>
      </c>
      <c r="EE214" s="51">
        <f t="shared" si="1199"/>
        <v>833.33333333333337</v>
      </c>
      <c r="EF214" s="57">
        <f t="shared" si="1200"/>
        <v>72499.999999999549</v>
      </c>
      <c r="EG214" s="468">
        <f t="shared" si="1395"/>
        <v>-874.26333333333332</v>
      </c>
      <c r="EH214" s="46">
        <f t="shared" si="1396"/>
        <v>-1057.96</v>
      </c>
      <c r="EI214" s="47"/>
      <c r="EJ214" s="46">
        <f t="shared" si="1397"/>
        <v>-1011.77</v>
      </c>
      <c r="EK214" s="48"/>
      <c r="EL214" s="29"/>
      <c r="EM214" s="45">
        <v>153</v>
      </c>
      <c r="EN214" s="46">
        <f t="shared" si="1486"/>
        <v>1058.0868689014749</v>
      </c>
      <c r="EO214" s="46">
        <f t="shared" si="1510"/>
        <v>47.19</v>
      </c>
      <c r="EP214" s="128">
        <f t="shared" si="1201"/>
        <v>1010.8968689014748</v>
      </c>
      <c r="EQ214" s="46">
        <f t="shared" si="1202"/>
        <v>140.90102270500878</v>
      </c>
      <c r="ER214" s="46">
        <f t="shared" si="1203"/>
        <v>869.995846196466</v>
      </c>
      <c r="ES214" s="51">
        <f t="shared" si="1204"/>
        <v>83670.617776808809</v>
      </c>
      <c r="ET214" s="153">
        <f t="shared" si="1398"/>
        <v>10000</v>
      </c>
      <c r="EU214" s="45">
        <v>153</v>
      </c>
      <c r="EV214" s="46">
        <f t="shared" si="1205"/>
        <v>1058.0899999999999</v>
      </c>
      <c r="EW214" s="46">
        <f t="shared" si="1511"/>
        <v>47.19</v>
      </c>
      <c r="EX214" s="128">
        <f t="shared" si="1206"/>
        <v>1010.9</v>
      </c>
      <c r="EY214" s="46">
        <f t="shared" si="1207"/>
        <v>140.90008451257535</v>
      </c>
      <c r="EZ214" s="46">
        <f t="shared" si="1208"/>
        <v>869.99991548742469</v>
      </c>
      <c r="FA214" s="51">
        <f t="shared" si="1209"/>
        <v>83670.05079205778</v>
      </c>
      <c r="FB214" s="58">
        <f t="shared" si="1210"/>
        <v>874.86920833333363</v>
      </c>
      <c r="FC214" s="52">
        <f t="shared" si="1512"/>
        <v>41.96</v>
      </c>
      <c r="FD214" s="51">
        <f t="shared" si="1399"/>
        <v>832.90920833333359</v>
      </c>
      <c r="FE214" s="57">
        <f t="shared" si="1211"/>
        <v>74333.721124999822</v>
      </c>
      <c r="FF214" s="153">
        <f t="shared" si="1400"/>
        <v>10000</v>
      </c>
      <c r="FG214" s="469">
        <f t="shared" si="1212"/>
        <v>-874.86920833333363</v>
      </c>
      <c r="FH214" s="46">
        <f t="shared" si="1213"/>
        <v>-1058.0899999999999</v>
      </c>
      <c r="FI214" s="46">
        <f t="shared" si="1214"/>
        <v>-1010.9</v>
      </c>
      <c r="FJ214" s="48"/>
      <c r="FL214" s="45">
        <v>153</v>
      </c>
      <c r="FM214" s="46">
        <f t="shared" si="1401"/>
        <v>1061.8399999999999</v>
      </c>
      <c r="FN214" s="46">
        <f t="shared" si="1487"/>
        <v>50.07</v>
      </c>
      <c r="FO214" s="46">
        <f t="shared" si="1402"/>
        <v>1011.77</v>
      </c>
      <c r="FP214" s="46">
        <f t="shared" si="1215"/>
        <v>137.91576003090282</v>
      </c>
      <c r="FQ214" s="46">
        <f t="shared" si="1216"/>
        <v>873.85423996909719</v>
      </c>
      <c r="FR214" s="51">
        <f t="shared" si="1217"/>
        <v>81875.601778572585</v>
      </c>
      <c r="FS214" s="57">
        <f t="shared" si="1513"/>
        <v>89688.148638908868</v>
      </c>
      <c r="FT214" s="58">
        <f t="shared" si="1218"/>
        <v>877.98333333333335</v>
      </c>
      <c r="FU214" s="241">
        <f t="shared" si="1488"/>
        <v>44.65</v>
      </c>
      <c r="FV214" s="51">
        <f t="shared" si="1219"/>
        <v>833.33333333333337</v>
      </c>
      <c r="FW214" s="51">
        <f t="shared" si="1220"/>
        <v>72499.999999999549</v>
      </c>
      <c r="FX214" s="153">
        <f t="shared" si="1514"/>
        <v>79999.999999999505</v>
      </c>
      <c r="FY214" s="468">
        <f t="shared" si="1403"/>
        <v>-877.98333333333335</v>
      </c>
      <c r="FZ214" s="46">
        <f t="shared" si="1404"/>
        <v>-1061.8399999999999</v>
      </c>
      <c r="GA214" s="46">
        <f t="shared" si="1221"/>
        <v>-1011.77</v>
      </c>
      <c r="GB214" s="48"/>
      <c r="GD214" s="45">
        <v>153</v>
      </c>
      <c r="GE214" s="46">
        <f t="shared" si="1489"/>
        <v>1060.0875939185617</v>
      </c>
      <c r="GF214" s="128">
        <f t="shared" si="1515"/>
        <v>51</v>
      </c>
      <c r="GG214" s="128">
        <f t="shared" si="1042"/>
        <v>1009.0875939185617</v>
      </c>
      <c r="GH214" s="46">
        <f t="shared" si="1222"/>
        <v>140.79916046846105</v>
      </c>
      <c r="GI214" s="46">
        <f t="shared" si="1223"/>
        <v>868.28843345010057</v>
      </c>
      <c r="GJ214" s="51">
        <f t="shared" si="1224"/>
        <v>83611.207847626531</v>
      </c>
      <c r="GK214" s="51">
        <f t="shared" si="1516"/>
        <v>91373.994550883595</v>
      </c>
      <c r="GL214" s="153">
        <f t="shared" si="1405"/>
        <v>10000</v>
      </c>
      <c r="GM214" s="45">
        <v>153</v>
      </c>
      <c r="GN214" s="46">
        <f t="shared" si="1225"/>
        <v>1060.0899999999999</v>
      </c>
      <c r="GO214" s="46">
        <f t="shared" si="1490"/>
        <v>51</v>
      </c>
      <c r="GP214" s="128">
        <f t="shared" si="1406"/>
        <v>1009.09</v>
      </c>
      <c r="GQ214" s="46">
        <f t="shared" si="1226"/>
        <v>140.79846741836667</v>
      </c>
      <c r="GR214" s="46">
        <f t="shared" si="1227"/>
        <v>868.29153258163342</v>
      </c>
      <c r="GS214" s="51">
        <f t="shared" si="1228"/>
        <v>83610.788918438368</v>
      </c>
      <c r="GT214" s="153">
        <f t="shared" si="1530"/>
        <v>91373.603328959653</v>
      </c>
      <c r="GU214" s="58">
        <f t="shared" si="1229"/>
        <v>876.92633333333197</v>
      </c>
      <c r="GV214" s="52">
        <f t="shared" si="1491"/>
        <v>45.650000000000006</v>
      </c>
      <c r="GW214" s="51">
        <f t="shared" si="1407"/>
        <v>831.27633333333199</v>
      </c>
      <c r="GX214" s="57">
        <f t="shared" si="1230"/>
        <v>74298.281000000206</v>
      </c>
      <c r="GY214" s="57">
        <f t="shared" si="1517"/>
        <v>81779.768000000156</v>
      </c>
      <c r="GZ214" s="153">
        <f t="shared" si="1408"/>
        <v>10000</v>
      </c>
      <c r="HA214" s="469">
        <f t="shared" si="1231"/>
        <v>-876.92633333333197</v>
      </c>
      <c r="HB214" s="46">
        <f t="shared" si="1232"/>
        <v>-1060.0899999999999</v>
      </c>
      <c r="HC214" s="46">
        <f t="shared" si="1233"/>
        <v>-1009.09</v>
      </c>
      <c r="HD214" s="48"/>
      <c r="HF214" s="45">
        <v>153</v>
      </c>
      <c r="HG214" s="46">
        <f t="shared" si="1234"/>
        <v>1123.8775326810628</v>
      </c>
      <c r="HH214" s="46">
        <f t="shared" si="1235"/>
        <v>0</v>
      </c>
      <c r="HI214" s="46">
        <f t="shared" si="1236"/>
        <v>1123.8775326810628</v>
      </c>
      <c r="HJ214" s="46">
        <f t="shared" si="1237"/>
        <v>153.19886160636932</v>
      </c>
      <c r="HK214" s="46">
        <f t="shared" si="1238"/>
        <v>970.67867107469351</v>
      </c>
      <c r="HL214" s="51">
        <f t="shared" si="1239"/>
        <v>90948.638292746895</v>
      </c>
      <c r="HM214" s="153">
        <f t="shared" si="1409"/>
        <v>10000</v>
      </c>
      <c r="HN214" s="58">
        <f t="shared" si="1240"/>
        <v>933.33333333333724</v>
      </c>
      <c r="HO214" s="52">
        <f t="shared" si="1241"/>
        <v>0</v>
      </c>
      <c r="HP214" s="51">
        <f t="shared" si="1242"/>
        <v>933.33333333333724</v>
      </c>
      <c r="HQ214" s="57">
        <f t="shared" si="1243"/>
        <v>81199.999999998516</v>
      </c>
      <c r="HR214" s="153">
        <f t="shared" si="1410"/>
        <v>10000</v>
      </c>
      <c r="HS214" s="468">
        <f t="shared" si="1244"/>
        <v>-933.33333333333724</v>
      </c>
      <c r="HT214" s="46">
        <f t="shared" si="1245"/>
        <v>-1123.8775326810628</v>
      </c>
      <c r="HU214" s="46">
        <f t="shared" si="1246"/>
        <v>-1123.8775326810628</v>
      </c>
      <c r="HV214" s="48"/>
      <c r="HW214" s="29"/>
      <c r="HX214" s="45">
        <v>153</v>
      </c>
      <c r="HY214" s="128">
        <f t="shared" si="1247"/>
        <v>1124.3399999999999</v>
      </c>
      <c r="HZ214" s="46">
        <f t="shared" si="1248"/>
        <v>0</v>
      </c>
      <c r="IA214" s="46">
        <f t="shared" si="1249"/>
        <v>1124.3399999999999</v>
      </c>
      <c r="IB214" s="46">
        <f t="shared" si="1250"/>
        <v>153.26852885939124</v>
      </c>
      <c r="IC214" s="46">
        <f t="shared" si="1251"/>
        <v>971.07147114060865</v>
      </c>
      <c r="ID214" s="51">
        <f t="shared" si="1252"/>
        <v>90990.045844494147</v>
      </c>
      <c r="IE214" s="153">
        <f t="shared" si="1411"/>
        <v>10000</v>
      </c>
      <c r="IF214" s="58">
        <f t="shared" si="1253"/>
        <v>930.14625019664186</v>
      </c>
      <c r="IG214" s="52">
        <f t="shared" si="1254"/>
        <v>0</v>
      </c>
      <c r="IH214" s="51">
        <f t="shared" si="1255"/>
        <v>930.14625019664186</v>
      </c>
      <c r="II214" s="57">
        <f t="shared" si="1412"/>
        <v>80922.723719913687</v>
      </c>
      <c r="IJ214" s="153">
        <f t="shared" si="1413"/>
        <v>10000</v>
      </c>
      <c r="IK214" s="468">
        <f t="shared" si="1256"/>
        <v>-930.14625019664186</v>
      </c>
      <c r="IL214" s="46">
        <f t="shared" si="1257"/>
        <v>-1124.3399999999999</v>
      </c>
      <c r="IM214" s="46">
        <f t="shared" si="1258"/>
        <v>-1124.3399999999999</v>
      </c>
      <c r="IN214" s="48"/>
      <c r="IO214" s="53">
        <f t="shared" si="1259"/>
        <v>0</v>
      </c>
      <c r="IQ214" s="45">
        <v>153</v>
      </c>
      <c r="IR214" s="128">
        <f t="shared" si="1260"/>
        <v>1126.4568749999989</v>
      </c>
      <c r="IS214" s="128">
        <f t="shared" si="1261"/>
        <v>0</v>
      </c>
      <c r="IT214" s="128">
        <f t="shared" si="1262"/>
        <v>1126.4568749999989</v>
      </c>
      <c r="IU214" s="46">
        <f t="shared" si="1485"/>
        <v>153.55000000000001</v>
      </c>
      <c r="IV214" s="46">
        <f t="shared" si="1263"/>
        <v>972.90687499999899</v>
      </c>
      <c r="IW214" s="51">
        <f t="shared" si="1264"/>
        <v>91157.388125000231</v>
      </c>
      <c r="IX214" s="199">
        <f t="shared" si="1414"/>
        <v>10000</v>
      </c>
      <c r="IY214" s="128">
        <f t="shared" si="1265"/>
        <v>0</v>
      </c>
      <c r="IZ214" s="408">
        <f t="shared" si="1266"/>
        <v>0</v>
      </c>
      <c r="JA214" s="58">
        <f t="shared" si="1267"/>
        <v>931.95916666666494</v>
      </c>
      <c r="JB214" s="52">
        <f t="shared" si="1268"/>
        <v>0</v>
      </c>
      <c r="JC214" s="51">
        <f t="shared" si="1269"/>
        <v>931.95916666666494</v>
      </c>
      <c r="JD214" s="57">
        <f t="shared" si="1270"/>
        <v>81080.447500000068</v>
      </c>
      <c r="JE214" s="280">
        <f t="shared" si="1271"/>
        <v>10000</v>
      </c>
      <c r="JF214" s="280">
        <f t="shared" si="1272"/>
        <v>0</v>
      </c>
      <c r="JG214" s="468">
        <f t="shared" si="1273"/>
        <v>-931.95916666666494</v>
      </c>
      <c r="JH214" s="46">
        <f t="shared" si="1274"/>
        <v>-1126.4568749999989</v>
      </c>
      <c r="JI214" s="46">
        <f t="shared" si="1275"/>
        <v>-1126.4568749999989</v>
      </c>
      <c r="JJ214" s="48"/>
      <c r="JL214" s="45">
        <v>153</v>
      </c>
      <c r="JM214" s="46">
        <f t="shared" si="1276"/>
        <v>1124.4930833333331</v>
      </c>
      <c r="JN214" s="46">
        <f t="shared" si="1277"/>
        <v>0</v>
      </c>
      <c r="JO214" s="128">
        <f t="shared" si="1278"/>
        <v>1124.4930833333331</v>
      </c>
      <c r="JP214" s="46">
        <f t="shared" si="1415"/>
        <v>153.28</v>
      </c>
      <c r="JQ214" s="46">
        <f t="shared" si="1279"/>
        <v>971.21308333333309</v>
      </c>
      <c r="JR214" s="51">
        <f t="shared" si="1280"/>
        <v>90998.448249999987</v>
      </c>
      <c r="JS214" s="51">
        <f t="shared" si="1518"/>
        <v>89688.148638908868</v>
      </c>
      <c r="JT214" s="199">
        <f t="shared" si="1416"/>
        <v>10000</v>
      </c>
      <c r="JU214" s="128">
        <f t="shared" si="1281"/>
        <v>0</v>
      </c>
      <c r="JV214" s="408">
        <f t="shared" si="1282"/>
        <v>0</v>
      </c>
      <c r="JW214" s="58">
        <f t="shared" si="1283"/>
        <v>930.37233333333074</v>
      </c>
      <c r="JX214" s="52">
        <f t="shared" si="1284"/>
        <v>0</v>
      </c>
      <c r="JY214" s="51">
        <f t="shared" si="1285"/>
        <v>930.37233333333074</v>
      </c>
      <c r="JZ214" s="51">
        <f t="shared" si="1286"/>
        <v>80942.393000000418</v>
      </c>
      <c r="KA214" s="199">
        <f t="shared" si="1519"/>
        <v>79999.999999999505</v>
      </c>
      <c r="KB214" s="128">
        <f t="shared" si="1417"/>
        <v>10000</v>
      </c>
      <c r="KC214" s="204">
        <f t="shared" si="1287"/>
        <v>0</v>
      </c>
      <c r="KD214" s="468">
        <f t="shared" si="1418"/>
        <v>-930.37233333333074</v>
      </c>
      <c r="KE214" s="46">
        <f t="shared" si="1288"/>
        <v>-1124.4930833333331</v>
      </c>
      <c r="KF214" s="46">
        <f t="shared" si="1289"/>
        <v>-1124.4930833333331</v>
      </c>
      <c r="KG214" s="48"/>
      <c r="KI214" s="45">
        <v>153</v>
      </c>
      <c r="KJ214" s="46">
        <f t="shared" si="1290"/>
        <v>1124.4890404061762</v>
      </c>
      <c r="KK214" s="46">
        <f t="shared" si="1291"/>
        <v>0</v>
      </c>
      <c r="KL214" s="128">
        <f t="shared" si="1292"/>
        <v>1124.4890404061762</v>
      </c>
      <c r="KM214" s="46">
        <f t="shared" si="1293"/>
        <v>153.28221791933746</v>
      </c>
      <c r="KN214" s="46">
        <f t="shared" si="1294"/>
        <v>971.20682248683875</v>
      </c>
      <c r="KO214" s="51">
        <f t="shared" si="1295"/>
        <v>90998.123929115623</v>
      </c>
      <c r="KP214" s="199">
        <f t="shared" si="1520"/>
        <v>94718.954625102575</v>
      </c>
      <c r="KQ214" s="199">
        <f t="shared" si="1419"/>
        <v>10000</v>
      </c>
      <c r="KR214" s="128">
        <f t="shared" si="1296"/>
        <v>0</v>
      </c>
      <c r="KS214" s="408">
        <f t="shared" si="1297"/>
        <v>0</v>
      </c>
      <c r="KT214" s="45">
        <v>153</v>
      </c>
      <c r="KU214" s="46">
        <f t="shared" si="1420"/>
        <v>1124.49</v>
      </c>
      <c r="KV214" s="46">
        <f t="shared" si="1298"/>
        <v>0</v>
      </c>
      <c r="KW214" s="128">
        <f t="shared" si="1299"/>
        <v>1124.49</v>
      </c>
      <c r="KX214" s="46">
        <f t="shared" si="1300"/>
        <v>153.28194151697588</v>
      </c>
      <c r="KY214" s="46">
        <f t="shared" si="1301"/>
        <v>971.20805848302416</v>
      </c>
      <c r="KZ214" s="51">
        <f t="shared" si="1302"/>
        <v>90997.956851702504</v>
      </c>
      <c r="LA214" s="153">
        <f t="shared" si="1521"/>
        <v>94718.954625102575</v>
      </c>
      <c r="LB214" s="58">
        <f t="shared" si="1532"/>
        <v>930.59633333333579</v>
      </c>
      <c r="LC214" s="52">
        <f t="shared" si="1303"/>
        <v>0</v>
      </c>
      <c r="LD214" s="51">
        <f t="shared" si="1304"/>
        <v>930.59633333333579</v>
      </c>
      <c r="LE214" s="51">
        <f t="shared" si="1305"/>
        <v>80961.880999999848</v>
      </c>
      <c r="LF214" s="51">
        <f t="shared" si="1522"/>
        <v>85024.831999999704</v>
      </c>
      <c r="LG214" s="128">
        <f t="shared" si="1306"/>
        <v>10000</v>
      </c>
      <c r="LH214" s="204">
        <f t="shared" si="1307"/>
        <v>0</v>
      </c>
      <c r="LI214" s="479">
        <f t="shared" si="1308"/>
        <v>-930.59633333333579</v>
      </c>
      <c r="LJ214" s="46">
        <f t="shared" si="1421"/>
        <v>-1124.49</v>
      </c>
      <c r="LK214" s="46">
        <f t="shared" si="1422"/>
        <v>-1124.49</v>
      </c>
      <c r="LL214" s="48"/>
      <c r="LN214" s="45">
        <v>153</v>
      </c>
      <c r="LO214" s="46">
        <f t="shared" si="1309"/>
        <v>1123.1238136873469</v>
      </c>
      <c r="LP214" s="46">
        <f t="shared" si="1492"/>
        <v>0</v>
      </c>
      <c r="LQ214" s="46">
        <f t="shared" si="1310"/>
        <v>1123.1238136873469</v>
      </c>
      <c r="LR214" s="46">
        <f t="shared" si="1311"/>
        <v>153.09612008120209</v>
      </c>
      <c r="LS214" s="46">
        <f t="shared" si="1312"/>
        <v>970.02769360614479</v>
      </c>
      <c r="LT214" s="51">
        <f t="shared" si="1313"/>
        <v>90887.644355115102</v>
      </c>
      <c r="LU214" s="199">
        <f t="shared" si="1423"/>
        <v>10000</v>
      </c>
      <c r="LV214" s="58">
        <f t="shared" si="1314"/>
        <v>933.33033333333128</v>
      </c>
      <c r="LW214" s="52">
        <f t="shared" si="1493"/>
        <v>0</v>
      </c>
      <c r="LX214" s="51">
        <f t="shared" si="1315"/>
        <v>933.33033333333128</v>
      </c>
      <c r="LY214" s="51">
        <f t="shared" si="1316"/>
        <v>81199.738999999652</v>
      </c>
      <c r="LZ214" s="46">
        <f t="shared" si="1424"/>
        <v>0</v>
      </c>
      <c r="MA214" s="199">
        <f t="shared" si="1425"/>
        <v>10000</v>
      </c>
      <c r="MB214" s="468">
        <f t="shared" si="1317"/>
        <v>-933.33033333333128</v>
      </c>
      <c r="MC214" s="46">
        <f t="shared" si="1318"/>
        <v>-1123.1238136873469</v>
      </c>
      <c r="MD214" s="46">
        <f t="shared" si="1319"/>
        <v>-1123.1238136873469</v>
      </c>
      <c r="ME214" s="48"/>
      <c r="MG214" s="45">
        <v>153</v>
      </c>
      <c r="MH214" s="46">
        <f t="shared" si="1320"/>
        <v>1076.608661999408</v>
      </c>
      <c r="MI214" s="46">
        <f t="shared" si="1494"/>
        <v>0</v>
      </c>
      <c r="MJ214" s="46">
        <f t="shared" si="1321"/>
        <v>1076.608661999408</v>
      </c>
      <c r="MK214" s="46">
        <f t="shared" si="1322"/>
        <v>146.7555108254592</v>
      </c>
      <c r="ML214" s="46">
        <f t="shared" si="1323"/>
        <v>929.85315117394885</v>
      </c>
      <c r="MM214" s="51">
        <f t="shared" si="1324"/>
        <v>87123.453344101581</v>
      </c>
      <c r="MN214" s="199">
        <f t="shared" si="1426"/>
        <v>10000</v>
      </c>
      <c r="MO214" s="58">
        <f t="shared" si="1325"/>
        <v>889.32945707741396</v>
      </c>
      <c r="MP214" s="52">
        <f t="shared" si="1495"/>
        <v>0</v>
      </c>
      <c r="MQ214" s="51">
        <f t="shared" si="1326"/>
        <v>889.32945707741396</v>
      </c>
      <c r="MR214" s="57">
        <f t="shared" si="1327"/>
        <v>77371.663067155503</v>
      </c>
      <c r="MS214" s="199">
        <f t="shared" si="1427"/>
        <v>10000</v>
      </c>
      <c r="MT214" s="468">
        <f t="shared" si="1428"/>
        <v>-889.32945707741396</v>
      </c>
      <c r="MU214" s="46">
        <f t="shared" si="1328"/>
        <v>-1076.608661999408</v>
      </c>
      <c r="MV214" s="46">
        <f t="shared" si="1329"/>
        <v>-1076.608661999408</v>
      </c>
      <c r="MW214" s="48"/>
      <c r="MY214" s="45">
        <v>153</v>
      </c>
      <c r="MZ214" s="46">
        <f t="shared" si="1330"/>
        <v>1076.608661999408</v>
      </c>
      <c r="NA214" s="46">
        <f t="shared" si="1496"/>
        <v>0</v>
      </c>
      <c r="NB214" s="128">
        <f t="shared" si="1331"/>
        <v>1076.608661999408</v>
      </c>
      <c r="NC214" s="46">
        <f t="shared" si="1332"/>
        <v>146.7555108254592</v>
      </c>
      <c r="ND214" s="46">
        <f t="shared" si="1333"/>
        <v>929.85315117394885</v>
      </c>
      <c r="NE214" s="51">
        <f t="shared" si="1334"/>
        <v>87123.453344101581</v>
      </c>
      <c r="NF214" s="153">
        <f t="shared" si="1429"/>
        <v>10000</v>
      </c>
      <c r="NG214" s="45">
        <v>153</v>
      </c>
      <c r="NH214" s="46">
        <f t="shared" si="1335"/>
        <v>1076.6099999999999</v>
      </c>
      <c r="NI214" s="46">
        <f t="shared" si="1497"/>
        <v>0</v>
      </c>
      <c r="NJ214" s="128">
        <f t="shared" si="1430"/>
        <v>1076.6099999999999</v>
      </c>
      <c r="NK214" s="46">
        <f t="shared" si="1431"/>
        <v>146.75510632117724</v>
      </c>
      <c r="NL214" s="46">
        <f t="shared" si="1336"/>
        <v>929.85489367882269</v>
      </c>
      <c r="NM214" s="51">
        <f t="shared" si="1337"/>
        <v>87123.208899027508</v>
      </c>
      <c r="NN214" s="58">
        <f t="shared" si="1338"/>
        <v>888.78037499999857</v>
      </c>
      <c r="NO214" s="52">
        <f t="shared" si="1498"/>
        <v>0</v>
      </c>
      <c r="NP214" s="51">
        <f t="shared" si="1339"/>
        <v>888.78037499999857</v>
      </c>
      <c r="NQ214" s="57">
        <f t="shared" si="1340"/>
        <v>77458.242625000101</v>
      </c>
      <c r="NR214" s="153">
        <f t="shared" si="1432"/>
        <v>10000</v>
      </c>
      <c r="NS214" s="469">
        <f t="shared" si="1341"/>
        <v>-888.78037499999857</v>
      </c>
      <c r="NT214" s="46">
        <f t="shared" si="1342"/>
        <v>-1076.6099999999999</v>
      </c>
      <c r="NU214" s="46">
        <f t="shared" si="1343"/>
        <v>-1076.6099999999999</v>
      </c>
      <c r="NV214" s="48"/>
      <c r="NX214" s="45">
        <v>153</v>
      </c>
      <c r="NY214" s="46">
        <f t="shared" si="1344"/>
        <v>1076.6456011701148</v>
      </c>
      <c r="NZ214" s="46">
        <f t="shared" si="1499"/>
        <v>0</v>
      </c>
      <c r="OA214" s="46">
        <f t="shared" si="1345"/>
        <v>1076.6456011701148</v>
      </c>
      <c r="OB214" s="46">
        <f t="shared" si="1346"/>
        <v>146.76054610620483</v>
      </c>
      <c r="OC214" s="46">
        <f t="shared" si="1347"/>
        <v>929.88505506390993</v>
      </c>
      <c r="OD214" s="51">
        <f t="shared" si="1348"/>
        <v>87126.442608658996</v>
      </c>
      <c r="OE214" s="57">
        <f t="shared" si="1523"/>
        <v>89688.148638908868</v>
      </c>
      <c r="OF214" s="153">
        <f t="shared" si="1433"/>
        <v>10000</v>
      </c>
      <c r="OG214" s="58">
        <f t="shared" si="1349"/>
        <v>889.48383333333379</v>
      </c>
      <c r="OH214" s="241">
        <f t="shared" si="1524"/>
        <v>0</v>
      </c>
      <c r="OI214" s="51">
        <f t="shared" si="1350"/>
        <v>889.48383333333379</v>
      </c>
      <c r="OJ214" s="51">
        <f t="shared" si="1351"/>
        <v>77385.093499999988</v>
      </c>
      <c r="OK214" s="153">
        <f t="shared" si="1525"/>
        <v>79999.999999999505</v>
      </c>
      <c r="OL214" s="153">
        <f t="shared" si="1434"/>
        <v>10000</v>
      </c>
      <c r="OM214" s="468">
        <f t="shared" si="1435"/>
        <v>-889.48383333333379</v>
      </c>
      <c r="ON214" s="46">
        <f t="shared" si="1436"/>
        <v>-1076.6456011701148</v>
      </c>
      <c r="OO214" s="46">
        <f t="shared" si="1352"/>
        <v>-1076.6456011701148</v>
      </c>
      <c r="OP214" s="48"/>
      <c r="OR214" s="45">
        <v>153</v>
      </c>
      <c r="OS214" s="46">
        <f t="shared" si="1353"/>
        <v>1076.765700416463</v>
      </c>
      <c r="OT214" s="128">
        <f t="shared" si="1500"/>
        <v>0</v>
      </c>
      <c r="OU214" s="128">
        <f t="shared" si="1354"/>
        <v>1076.765700416463</v>
      </c>
      <c r="OV214" s="46">
        <f t="shared" si="1355"/>
        <v>146.77691716736226</v>
      </c>
      <c r="OW214" s="46">
        <f t="shared" si="1356"/>
        <v>929.98878324910072</v>
      </c>
      <c r="OX214" s="51">
        <f t="shared" si="1357"/>
        <v>87136.16151716825</v>
      </c>
      <c r="OY214" s="51">
        <f t="shared" si="1526"/>
        <v>91373.994550883595</v>
      </c>
      <c r="OZ214" s="153">
        <f t="shared" si="1437"/>
        <v>10000</v>
      </c>
      <c r="PA214" s="45">
        <v>153</v>
      </c>
      <c r="PB214" s="46">
        <f t="shared" si="1358"/>
        <v>1076.765700416463</v>
      </c>
      <c r="PC214" s="46">
        <f t="shared" si="1527"/>
        <v>0</v>
      </c>
      <c r="PD214" s="128">
        <f t="shared" si="1359"/>
        <v>1076.765700416463</v>
      </c>
      <c r="PE214" s="46">
        <f t="shared" si="1360"/>
        <v>146.77691716736226</v>
      </c>
      <c r="PF214" s="46">
        <f t="shared" si="1361"/>
        <v>929.98878324910072</v>
      </c>
      <c r="PG214" s="51">
        <f t="shared" si="1362"/>
        <v>87136.16151716825</v>
      </c>
      <c r="PH214" s="153">
        <f t="shared" si="1531"/>
        <v>91373.603328959653</v>
      </c>
      <c r="PI214" s="688">
        <f t="shared" si="1363"/>
        <v>889.6533333333341</v>
      </c>
      <c r="PJ214" s="52">
        <f t="shared" si="1528"/>
        <v>0</v>
      </c>
      <c r="PK214" s="51">
        <f t="shared" si="1364"/>
        <v>889.6533333333341</v>
      </c>
      <c r="PL214" s="57">
        <f t="shared" si="1365"/>
        <v>77399.840000000229</v>
      </c>
      <c r="PM214" s="57">
        <f t="shared" si="1529"/>
        <v>81779.768000000156</v>
      </c>
      <c r="PN214" s="153">
        <f t="shared" si="1438"/>
        <v>10000</v>
      </c>
      <c r="PO214" s="469">
        <f t="shared" si="1366"/>
        <v>-889.6533333333341</v>
      </c>
      <c r="PP214" s="46">
        <f t="shared" si="1367"/>
        <v>-1076.765700416463</v>
      </c>
      <c r="PQ214" s="46">
        <f t="shared" si="1368"/>
        <v>-1076.765700416463</v>
      </c>
      <c r="PR214" s="48"/>
    </row>
    <row r="215" spans="2:434" hidden="1" x14ac:dyDescent="0.3">
      <c r="B215" s="45">
        <v>154</v>
      </c>
      <c r="C215" s="46">
        <f t="shared" si="1104"/>
        <v>1111.77</v>
      </c>
      <c r="D215" s="46">
        <f t="shared" si="1136"/>
        <v>100</v>
      </c>
      <c r="E215" s="46">
        <f t="shared" si="1137"/>
        <v>1011.77</v>
      </c>
      <c r="F215" s="46">
        <f t="shared" si="1138"/>
        <v>136.45933629762098</v>
      </c>
      <c r="G215" s="46">
        <f t="shared" si="1139"/>
        <v>875.31066370237897</v>
      </c>
      <c r="H215" s="51">
        <f t="shared" si="1140"/>
        <v>81000.291114870211</v>
      </c>
      <c r="I215" s="58">
        <f t="shared" si="1141"/>
        <v>933.33333333333337</v>
      </c>
      <c r="J215" s="52">
        <f t="shared" si="1142"/>
        <v>100</v>
      </c>
      <c r="K215" s="51">
        <f t="shared" si="1143"/>
        <v>833.33333333333337</v>
      </c>
      <c r="L215" s="57">
        <f t="shared" si="1144"/>
        <v>71666.66666666622</v>
      </c>
      <c r="M215" s="468">
        <f t="shared" si="1369"/>
        <v>-933.33333333333337</v>
      </c>
      <c r="N215" s="46">
        <f t="shared" si="1370"/>
        <v>-1111.77</v>
      </c>
      <c r="O215" s="47"/>
      <c r="P215" s="46">
        <f t="shared" si="1371"/>
        <v>-1011.77</v>
      </c>
      <c r="Q215" s="48"/>
      <c r="R215" s="29"/>
      <c r="S215" s="29"/>
      <c r="T215" s="45">
        <v>154</v>
      </c>
      <c r="U215" s="46">
        <f t="shared" si="1145"/>
        <v>1088.25</v>
      </c>
      <c r="V215" s="46">
        <f t="shared" si="1146"/>
        <v>76.48</v>
      </c>
      <c r="W215" s="46">
        <f t="shared" si="1372"/>
        <v>1011.77</v>
      </c>
      <c r="X215" s="46">
        <f t="shared" si="1147"/>
        <v>136.45933629762098</v>
      </c>
      <c r="Y215" s="46">
        <f t="shared" si="1148"/>
        <v>875.31066370237897</v>
      </c>
      <c r="Z215" s="51">
        <f t="shared" si="1149"/>
        <v>81000.291114870211</v>
      </c>
      <c r="AA215" s="58">
        <f t="shared" si="1150"/>
        <v>901.0533333333334</v>
      </c>
      <c r="AB215" s="52">
        <f t="shared" si="1151"/>
        <v>67.72</v>
      </c>
      <c r="AC215" s="51">
        <f t="shared" si="1152"/>
        <v>833.33333333333337</v>
      </c>
      <c r="AD215" s="57">
        <f t="shared" si="1153"/>
        <v>71666.66666666622</v>
      </c>
      <c r="AE215" s="468">
        <f t="shared" si="1373"/>
        <v>-901.0533333333334</v>
      </c>
      <c r="AF215" s="46">
        <f t="shared" si="1154"/>
        <v>-1088.25</v>
      </c>
      <c r="AG215" s="47"/>
      <c r="AH215" s="46">
        <f t="shared" si="1374"/>
        <v>-1011.77</v>
      </c>
      <c r="AI215" s="48"/>
      <c r="AJ215" s="29"/>
      <c r="AK215" s="45">
        <v>154</v>
      </c>
      <c r="AL215" s="46">
        <f t="shared" si="1155"/>
        <v>1117.72</v>
      </c>
      <c r="AM215" s="46"/>
      <c r="AN215" s="46"/>
      <c r="AO215" s="46">
        <f t="shared" si="1156"/>
        <v>78.680000000000007</v>
      </c>
      <c r="AP215" s="128">
        <f t="shared" si="1157"/>
        <v>1039.04</v>
      </c>
      <c r="AQ215" s="128"/>
      <c r="AR215" s="128"/>
      <c r="AS215" s="46">
        <f t="shared" si="1158"/>
        <v>145.05651306161192</v>
      </c>
      <c r="AT215" s="46">
        <f t="shared" si="1159"/>
        <v>893.98348693838807</v>
      </c>
      <c r="AU215" s="51"/>
      <c r="AV215" s="51"/>
      <c r="AW215" s="51">
        <f t="shared" si="1160"/>
        <v>86139.924350028756</v>
      </c>
      <c r="AX215" s="58">
        <f t="shared" si="1161"/>
        <v>927.38215694565588</v>
      </c>
      <c r="AY215" s="52"/>
      <c r="AZ215" s="52"/>
      <c r="BA215" s="52">
        <f t="shared" si="1162"/>
        <v>70.12</v>
      </c>
      <c r="BB215" s="51">
        <f t="shared" si="1163"/>
        <v>857.26215694565587</v>
      </c>
      <c r="BC215" s="51"/>
      <c r="BD215" s="51"/>
      <c r="BE215" s="57">
        <f t="shared" si="1164"/>
        <v>76700.447830368954</v>
      </c>
      <c r="BF215" s="468">
        <f t="shared" si="1165"/>
        <v>-927.38215694565588</v>
      </c>
      <c r="BG215" s="46">
        <f t="shared" si="1166"/>
        <v>-1117.72</v>
      </c>
      <c r="BH215" s="46">
        <f t="shared" si="1167"/>
        <v>-1039.04</v>
      </c>
      <c r="BI215" s="48"/>
      <c r="BK215" s="45">
        <v>154</v>
      </c>
      <c r="BL215" s="46">
        <f t="shared" si="1375"/>
        <v>1092.1300000000001</v>
      </c>
      <c r="BM215" s="46">
        <f t="shared" si="1376"/>
        <v>80.36</v>
      </c>
      <c r="BN215" s="46">
        <f t="shared" si="1377"/>
        <v>1011.77</v>
      </c>
      <c r="BO215" s="46">
        <f t="shared" si="1168"/>
        <v>136.45933629762098</v>
      </c>
      <c r="BP215" s="46">
        <f t="shared" si="1169"/>
        <v>875.31066370237897</v>
      </c>
      <c r="BQ215" s="51">
        <f t="shared" si="1170"/>
        <v>81000.291114870211</v>
      </c>
      <c r="BR215" s="57">
        <f t="shared" si="1501"/>
        <v>89688.148638908868</v>
      </c>
      <c r="BS215" s="58">
        <f t="shared" si="1171"/>
        <v>904.99333333333334</v>
      </c>
      <c r="BT215" s="52">
        <f t="shared" si="1378"/>
        <v>71.66</v>
      </c>
      <c r="BU215" s="51">
        <f t="shared" si="1172"/>
        <v>833.33333333333337</v>
      </c>
      <c r="BV215" s="51">
        <f t="shared" si="1173"/>
        <v>71666.66666666622</v>
      </c>
      <c r="BW215" s="153">
        <f t="shared" si="1502"/>
        <v>79999.999999999505</v>
      </c>
      <c r="BX215" s="468">
        <f t="shared" si="1379"/>
        <v>-904.99333333333334</v>
      </c>
      <c r="BY215" s="46">
        <f t="shared" si="1380"/>
        <v>-1092.1300000000001</v>
      </c>
      <c r="BZ215" s="46">
        <f t="shared" si="1174"/>
        <v>-1011.77</v>
      </c>
      <c r="CA215" s="48"/>
      <c r="CB215" s="29"/>
      <c r="CC215" s="45">
        <v>154</v>
      </c>
      <c r="CD215" s="128">
        <f t="shared" si="1175"/>
        <v>1117.6300000000001</v>
      </c>
      <c r="CE215" s="46">
        <f t="shared" si="1381"/>
        <v>82.56</v>
      </c>
      <c r="CF215" s="128">
        <f t="shared" si="1176"/>
        <v>1035.07</v>
      </c>
      <c r="CG215" s="46">
        <f t="shared" si="1382"/>
        <v>144.61878574366762</v>
      </c>
      <c r="CH215" s="46">
        <f t="shared" si="1177"/>
        <v>890.45121425633238</v>
      </c>
      <c r="CI215" s="51">
        <f t="shared" si="1178"/>
        <v>85880.820231944235</v>
      </c>
      <c r="CJ215" s="199">
        <f t="shared" si="1503"/>
        <v>94718.954625102575</v>
      </c>
      <c r="CK215" s="153">
        <f t="shared" si="1383"/>
        <v>10000</v>
      </c>
      <c r="CL215" s="45">
        <v>154</v>
      </c>
      <c r="CM215" s="46">
        <f t="shared" si="1384"/>
        <v>1117.6300000000001</v>
      </c>
      <c r="CN215" s="128">
        <f t="shared" si="1179"/>
        <v>82.56</v>
      </c>
      <c r="CO215" s="128">
        <f t="shared" si="1180"/>
        <v>1035.07</v>
      </c>
      <c r="CP215" s="46">
        <f t="shared" si="1181"/>
        <v>144.61878574366762</v>
      </c>
      <c r="CQ215" s="46">
        <f t="shared" si="1182"/>
        <v>890.45121425633238</v>
      </c>
      <c r="CR215" s="51">
        <f t="shared" si="1183"/>
        <v>85880.820231944235</v>
      </c>
      <c r="CS215" s="153">
        <f t="shared" si="1504"/>
        <v>94718.954625102575</v>
      </c>
      <c r="CT215" s="58">
        <f t="shared" si="1184"/>
        <v>927.86033333333398</v>
      </c>
      <c r="CU215" s="52">
        <f t="shared" si="1385"/>
        <v>74.099999999999994</v>
      </c>
      <c r="CV215" s="51">
        <f t="shared" si="1386"/>
        <v>853.76033333333396</v>
      </c>
      <c r="CW215" s="51">
        <f t="shared" si="1185"/>
        <v>76487.228666666313</v>
      </c>
      <c r="CX215" s="57">
        <f t="shared" si="1505"/>
        <v>85024.831999999704</v>
      </c>
      <c r="CY215" s="153">
        <f t="shared" si="1387"/>
        <v>10000</v>
      </c>
      <c r="CZ215" s="479">
        <f t="shared" si="1186"/>
        <v>-927.86033333333398</v>
      </c>
      <c r="DA215" s="46">
        <f t="shared" si="1388"/>
        <v>-1117.6300000000001</v>
      </c>
      <c r="DB215" s="46">
        <f t="shared" si="1389"/>
        <v>-1035.07</v>
      </c>
      <c r="DC215" s="48"/>
      <c r="DE215" s="45">
        <v>154</v>
      </c>
      <c r="DF215" s="46">
        <f t="shared" si="1187"/>
        <v>1123.43</v>
      </c>
      <c r="DG215" s="46">
        <f t="shared" si="1506"/>
        <v>111.66</v>
      </c>
      <c r="DH215" s="46">
        <f t="shared" si="1188"/>
        <v>1011.77</v>
      </c>
      <c r="DI215" s="46">
        <f t="shared" si="1189"/>
        <v>136.45933629762098</v>
      </c>
      <c r="DJ215" s="46">
        <f t="shared" si="1190"/>
        <v>875.31066370237897</v>
      </c>
      <c r="DK215" s="51">
        <f t="shared" si="1191"/>
        <v>81000.291114870211</v>
      </c>
      <c r="DL215" s="58">
        <f t="shared" si="1192"/>
        <v>944.99333333333334</v>
      </c>
      <c r="DM215" s="52">
        <f t="shared" si="1507"/>
        <v>111.66</v>
      </c>
      <c r="DN215" s="51">
        <f t="shared" si="1193"/>
        <v>833.33333333333337</v>
      </c>
      <c r="DO215" s="57">
        <f t="shared" si="1194"/>
        <v>71666.66666666622</v>
      </c>
      <c r="DP215" s="468">
        <f t="shared" si="1390"/>
        <v>-944.99333333333334</v>
      </c>
      <c r="DQ215" s="46">
        <f t="shared" si="1391"/>
        <v>-1123.43</v>
      </c>
      <c r="DR215" s="47"/>
      <c r="DS215" s="46">
        <f t="shared" si="1392"/>
        <v>-1011.77</v>
      </c>
      <c r="DT215" s="48"/>
      <c r="DU215" s="29"/>
      <c r="DV215" s="45">
        <v>154</v>
      </c>
      <c r="DW215" s="46">
        <f t="shared" si="1393"/>
        <v>1057.47</v>
      </c>
      <c r="DX215" s="46">
        <f t="shared" si="1508"/>
        <v>45.7</v>
      </c>
      <c r="DY215" s="46">
        <f t="shared" si="1394"/>
        <v>1011.77</v>
      </c>
      <c r="DZ215" s="46">
        <f t="shared" si="1195"/>
        <v>136.45933629762098</v>
      </c>
      <c r="EA215" s="46">
        <f t="shared" si="1196"/>
        <v>875.31066370237897</v>
      </c>
      <c r="EB215" s="51">
        <f t="shared" si="1197"/>
        <v>81000.291114870211</v>
      </c>
      <c r="EC215" s="58">
        <f t="shared" si="1198"/>
        <v>873.8033333333334</v>
      </c>
      <c r="ED215" s="52">
        <f t="shared" si="1509"/>
        <v>40.47</v>
      </c>
      <c r="EE215" s="51">
        <f t="shared" si="1199"/>
        <v>833.33333333333337</v>
      </c>
      <c r="EF215" s="57">
        <f t="shared" si="1200"/>
        <v>71666.66666666622</v>
      </c>
      <c r="EG215" s="468">
        <f t="shared" si="1395"/>
        <v>-873.8033333333334</v>
      </c>
      <c r="EH215" s="46">
        <f t="shared" si="1396"/>
        <v>-1057.47</v>
      </c>
      <c r="EI215" s="47"/>
      <c r="EJ215" s="46">
        <f t="shared" si="1397"/>
        <v>-1011.77</v>
      </c>
      <c r="EK215" s="48"/>
      <c r="EL215" s="29"/>
      <c r="EM215" s="45">
        <v>154</v>
      </c>
      <c r="EN215" s="46">
        <f t="shared" si="1486"/>
        <v>1058.0868689014749</v>
      </c>
      <c r="EO215" s="46">
        <f t="shared" si="1510"/>
        <v>46.7</v>
      </c>
      <c r="EP215" s="128">
        <f t="shared" si="1201"/>
        <v>1011.3868689014748</v>
      </c>
      <c r="EQ215" s="46">
        <f t="shared" si="1202"/>
        <v>139.45102962801468</v>
      </c>
      <c r="ER215" s="46">
        <f t="shared" si="1203"/>
        <v>871.93583927346015</v>
      </c>
      <c r="ES215" s="51">
        <f t="shared" si="1204"/>
        <v>82798.681937535352</v>
      </c>
      <c r="ET215" s="153">
        <f t="shared" si="1398"/>
        <v>10000</v>
      </c>
      <c r="EU215" s="45">
        <v>154</v>
      </c>
      <c r="EV215" s="46">
        <f t="shared" si="1205"/>
        <v>1058.0899999999999</v>
      </c>
      <c r="EW215" s="46">
        <f t="shared" si="1511"/>
        <v>46.7</v>
      </c>
      <c r="EX215" s="128">
        <f t="shared" si="1206"/>
        <v>1011.39</v>
      </c>
      <c r="EY215" s="46">
        <f t="shared" si="1207"/>
        <v>139.45008465342963</v>
      </c>
      <c r="EZ215" s="46">
        <f t="shared" si="1208"/>
        <v>871.93991534657039</v>
      </c>
      <c r="FA215" s="51">
        <f t="shared" si="1209"/>
        <v>82798.110876711216</v>
      </c>
      <c r="FB215" s="58">
        <f t="shared" si="1210"/>
        <v>874.86920833333363</v>
      </c>
      <c r="FC215" s="52">
        <f t="shared" si="1512"/>
        <v>41.5</v>
      </c>
      <c r="FD215" s="51">
        <f t="shared" si="1399"/>
        <v>833.36920833333363</v>
      </c>
      <c r="FE215" s="57">
        <f t="shared" si="1211"/>
        <v>73500.351916666492</v>
      </c>
      <c r="FF215" s="153">
        <f t="shared" si="1400"/>
        <v>10000</v>
      </c>
      <c r="FG215" s="469">
        <f t="shared" si="1212"/>
        <v>-874.86920833333363</v>
      </c>
      <c r="FH215" s="46">
        <f t="shared" si="1213"/>
        <v>-1058.0899999999999</v>
      </c>
      <c r="FI215" s="46">
        <f t="shared" si="1214"/>
        <v>-1011.39</v>
      </c>
      <c r="FJ215" s="48"/>
      <c r="FL215" s="45">
        <v>154</v>
      </c>
      <c r="FM215" s="46">
        <f t="shared" si="1401"/>
        <v>1061.8399999999999</v>
      </c>
      <c r="FN215" s="46">
        <f t="shared" si="1487"/>
        <v>50.07</v>
      </c>
      <c r="FO215" s="46">
        <f t="shared" si="1402"/>
        <v>1011.77</v>
      </c>
      <c r="FP215" s="46">
        <f t="shared" si="1215"/>
        <v>136.45933629762098</v>
      </c>
      <c r="FQ215" s="46">
        <f t="shared" si="1216"/>
        <v>875.31066370237897</v>
      </c>
      <c r="FR215" s="51">
        <f t="shared" si="1217"/>
        <v>81000.291114870211</v>
      </c>
      <c r="FS215" s="57">
        <f t="shared" si="1513"/>
        <v>89688.148638908868</v>
      </c>
      <c r="FT215" s="58">
        <f t="shared" si="1218"/>
        <v>877.98333333333335</v>
      </c>
      <c r="FU215" s="241">
        <f t="shared" si="1488"/>
        <v>44.65</v>
      </c>
      <c r="FV215" s="51">
        <f t="shared" si="1219"/>
        <v>833.33333333333337</v>
      </c>
      <c r="FW215" s="51">
        <f t="shared" si="1220"/>
        <v>71666.66666666622</v>
      </c>
      <c r="FX215" s="153">
        <f t="shared" si="1514"/>
        <v>79999.999999999505</v>
      </c>
      <c r="FY215" s="468">
        <f t="shared" si="1403"/>
        <v>-877.98333333333335</v>
      </c>
      <c r="FZ215" s="46">
        <f t="shared" si="1404"/>
        <v>-1061.8399999999999</v>
      </c>
      <c r="GA215" s="46">
        <f t="shared" si="1221"/>
        <v>-1011.77</v>
      </c>
      <c r="GB215" s="48"/>
      <c r="GD215" s="45">
        <v>154</v>
      </c>
      <c r="GE215" s="46">
        <f t="shared" si="1489"/>
        <v>1060.0875939185617</v>
      </c>
      <c r="GF215" s="128">
        <f t="shared" si="1515"/>
        <v>51</v>
      </c>
      <c r="GG215" s="128">
        <f t="shared" si="1042"/>
        <v>1009.0875939185617</v>
      </c>
      <c r="GH215" s="46">
        <f t="shared" si="1222"/>
        <v>139.35201307937754</v>
      </c>
      <c r="GI215" s="46">
        <f t="shared" si="1223"/>
        <v>869.73558083918408</v>
      </c>
      <c r="GJ215" s="51">
        <f t="shared" si="1224"/>
        <v>82741.472266787343</v>
      </c>
      <c r="GK215" s="51">
        <f t="shared" si="1516"/>
        <v>91373.994550883595</v>
      </c>
      <c r="GL215" s="153">
        <f t="shared" si="1405"/>
        <v>10000</v>
      </c>
      <c r="GM215" s="45">
        <v>154</v>
      </c>
      <c r="GN215" s="46">
        <f t="shared" si="1225"/>
        <v>1060.0899999999999</v>
      </c>
      <c r="GO215" s="46">
        <f t="shared" si="1490"/>
        <v>51</v>
      </c>
      <c r="GP215" s="128">
        <f t="shared" si="1406"/>
        <v>1009.09</v>
      </c>
      <c r="GQ215" s="46">
        <f t="shared" si="1226"/>
        <v>139.35131486406394</v>
      </c>
      <c r="GR215" s="46">
        <f t="shared" si="1227"/>
        <v>869.73868513593607</v>
      </c>
      <c r="GS215" s="51">
        <f t="shared" si="1228"/>
        <v>82741.050233302434</v>
      </c>
      <c r="GT215" s="153">
        <f t="shared" si="1530"/>
        <v>91373.603328959653</v>
      </c>
      <c r="GU215" s="58">
        <f t="shared" si="1229"/>
        <v>876.92633333333197</v>
      </c>
      <c r="GV215" s="52">
        <f t="shared" si="1491"/>
        <v>45.650000000000006</v>
      </c>
      <c r="GW215" s="51">
        <f t="shared" si="1407"/>
        <v>831.27633333333199</v>
      </c>
      <c r="GX215" s="57">
        <f t="shared" si="1230"/>
        <v>73467.004666666879</v>
      </c>
      <c r="GY215" s="57">
        <f t="shared" si="1517"/>
        <v>81779.768000000156</v>
      </c>
      <c r="GZ215" s="153">
        <f t="shared" si="1408"/>
        <v>10000</v>
      </c>
      <c r="HA215" s="469">
        <f t="shared" si="1231"/>
        <v>-876.92633333333197</v>
      </c>
      <c r="HB215" s="46">
        <f t="shared" si="1232"/>
        <v>-1060.0899999999999</v>
      </c>
      <c r="HC215" s="46">
        <f t="shared" si="1233"/>
        <v>-1009.09</v>
      </c>
      <c r="HD215" s="48"/>
      <c r="HF215" s="45">
        <v>154</v>
      </c>
      <c r="HG215" s="46">
        <f t="shared" si="1234"/>
        <v>1123.8775326810628</v>
      </c>
      <c r="HH215" s="46">
        <f t="shared" si="1235"/>
        <v>0</v>
      </c>
      <c r="HI215" s="46">
        <f t="shared" si="1236"/>
        <v>1123.8775326810628</v>
      </c>
      <c r="HJ215" s="46">
        <f t="shared" si="1237"/>
        <v>151.58106382124484</v>
      </c>
      <c r="HK215" s="46">
        <f t="shared" si="1238"/>
        <v>972.29646885981799</v>
      </c>
      <c r="HL215" s="51">
        <f t="shared" si="1239"/>
        <v>89976.34182388708</v>
      </c>
      <c r="HM215" s="153">
        <f t="shared" si="1409"/>
        <v>10000</v>
      </c>
      <c r="HN215" s="58">
        <f t="shared" si="1240"/>
        <v>933.33333333333724</v>
      </c>
      <c r="HO215" s="52">
        <f t="shared" si="1241"/>
        <v>0</v>
      </c>
      <c r="HP215" s="51">
        <f t="shared" si="1242"/>
        <v>933.33333333333724</v>
      </c>
      <c r="HQ215" s="57">
        <f t="shared" si="1243"/>
        <v>80266.666666665173</v>
      </c>
      <c r="HR215" s="153">
        <f t="shared" si="1410"/>
        <v>10000</v>
      </c>
      <c r="HS215" s="468">
        <f t="shared" si="1244"/>
        <v>-933.33333333333724</v>
      </c>
      <c r="HT215" s="46">
        <f t="shared" si="1245"/>
        <v>-1123.8775326810628</v>
      </c>
      <c r="HU215" s="46">
        <f t="shared" si="1246"/>
        <v>-1123.8775326810628</v>
      </c>
      <c r="HV215" s="48"/>
      <c r="HW215" s="29"/>
      <c r="HX215" s="45">
        <v>154</v>
      </c>
      <c r="HY215" s="128">
        <f t="shared" si="1247"/>
        <v>1124.3399999999999</v>
      </c>
      <c r="HZ215" s="46">
        <f t="shared" si="1248"/>
        <v>0</v>
      </c>
      <c r="IA215" s="46">
        <f t="shared" si="1249"/>
        <v>1124.3399999999999</v>
      </c>
      <c r="IB215" s="46">
        <f t="shared" si="1250"/>
        <v>151.65007640749025</v>
      </c>
      <c r="IC215" s="46">
        <f t="shared" si="1251"/>
        <v>972.68992359250967</v>
      </c>
      <c r="ID215" s="51">
        <f t="shared" si="1252"/>
        <v>90017.355920901638</v>
      </c>
      <c r="IE215" s="153">
        <f t="shared" si="1411"/>
        <v>10000</v>
      </c>
      <c r="IF215" s="58">
        <f t="shared" si="1253"/>
        <v>930.14625019664186</v>
      </c>
      <c r="IG215" s="52">
        <f t="shared" si="1254"/>
        <v>0</v>
      </c>
      <c r="IH215" s="51">
        <f t="shared" si="1255"/>
        <v>930.14625019664186</v>
      </c>
      <c r="II215" s="57">
        <f t="shared" si="1412"/>
        <v>79992.577469717042</v>
      </c>
      <c r="IJ215" s="153">
        <f t="shared" si="1413"/>
        <v>10000</v>
      </c>
      <c r="IK215" s="468">
        <f t="shared" si="1256"/>
        <v>-930.14625019664186</v>
      </c>
      <c r="IL215" s="46">
        <f t="shared" si="1257"/>
        <v>-1124.3399999999999</v>
      </c>
      <c r="IM215" s="46">
        <f t="shared" si="1258"/>
        <v>-1124.3399999999999</v>
      </c>
      <c r="IN215" s="48"/>
      <c r="IO215" s="53">
        <f t="shared" si="1259"/>
        <v>0</v>
      </c>
      <c r="IQ215" s="45">
        <v>154</v>
      </c>
      <c r="IR215" s="128">
        <f t="shared" si="1260"/>
        <v>1126.4568749999989</v>
      </c>
      <c r="IS215" s="128">
        <f t="shared" si="1261"/>
        <v>0</v>
      </c>
      <c r="IT215" s="128">
        <f t="shared" si="1262"/>
        <v>1126.4568749999989</v>
      </c>
      <c r="IU215" s="46">
        <f t="shared" si="1485"/>
        <v>151.93</v>
      </c>
      <c r="IV215" s="46">
        <f t="shared" si="1263"/>
        <v>974.52687499999888</v>
      </c>
      <c r="IW215" s="51">
        <f t="shared" si="1264"/>
        <v>90182.861250000235</v>
      </c>
      <c r="IX215" s="199">
        <f t="shared" si="1414"/>
        <v>10000</v>
      </c>
      <c r="IY215" s="128">
        <f t="shared" si="1265"/>
        <v>0</v>
      </c>
      <c r="IZ215" s="408">
        <f t="shared" si="1266"/>
        <v>0</v>
      </c>
      <c r="JA215" s="58">
        <f t="shared" si="1267"/>
        <v>931.95916666666494</v>
      </c>
      <c r="JB215" s="52">
        <f t="shared" si="1268"/>
        <v>0</v>
      </c>
      <c r="JC215" s="51">
        <f t="shared" si="1269"/>
        <v>931.95916666666494</v>
      </c>
      <c r="JD215" s="57">
        <f t="shared" si="1270"/>
        <v>80148.4883333334</v>
      </c>
      <c r="JE215" s="280">
        <f t="shared" si="1271"/>
        <v>10000</v>
      </c>
      <c r="JF215" s="280">
        <f t="shared" si="1272"/>
        <v>0</v>
      </c>
      <c r="JG215" s="468">
        <f t="shared" si="1273"/>
        <v>-931.95916666666494</v>
      </c>
      <c r="JH215" s="46">
        <f t="shared" si="1274"/>
        <v>-1126.4568749999989</v>
      </c>
      <c r="JI215" s="46">
        <f t="shared" si="1275"/>
        <v>-1126.4568749999989</v>
      </c>
      <c r="JJ215" s="48"/>
      <c r="JL215" s="45">
        <v>154</v>
      </c>
      <c r="JM215" s="46">
        <f t="shared" si="1276"/>
        <v>1124.4930833333331</v>
      </c>
      <c r="JN215" s="46">
        <f t="shared" si="1277"/>
        <v>0</v>
      </c>
      <c r="JO215" s="128">
        <f t="shared" si="1278"/>
        <v>1124.4930833333331</v>
      </c>
      <c r="JP215" s="46">
        <f t="shared" si="1415"/>
        <v>151.66</v>
      </c>
      <c r="JQ215" s="46">
        <f t="shared" si="1279"/>
        <v>972.83308333333309</v>
      </c>
      <c r="JR215" s="51">
        <f t="shared" si="1280"/>
        <v>90025.615166666656</v>
      </c>
      <c r="JS215" s="51">
        <f t="shared" si="1518"/>
        <v>89688.148638908868</v>
      </c>
      <c r="JT215" s="199">
        <f t="shared" si="1416"/>
        <v>10000</v>
      </c>
      <c r="JU215" s="128">
        <f t="shared" si="1281"/>
        <v>0</v>
      </c>
      <c r="JV215" s="408">
        <f t="shared" si="1282"/>
        <v>0</v>
      </c>
      <c r="JW215" s="58">
        <f t="shared" si="1283"/>
        <v>930.37233333333074</v>
      </c>
      <c r="JX215" s="52">
        <f t="shared" si="1284"/>
        <v>0</v>
      </c>
      <c r="JY215" s="51">
        <f t="shared" si="1285"/>
        <v>930.37233333333074</v>
      </c>
      <c r="JZ215" s="51">
        <f t="shared" si="1286"/>
        <v>80012.020666667086</v>
      </c>
      <c r="KA215" s="199">
        <f t="shared" si="1519"/>
        <v>79999.999999999505</v>
      </c>
      <c r="KB215" s="128">
        <f t="shared" si="1417"/>
        <v>10000</v>
      </c>
      <c r="KC215" s="204">
        <f t="shared" si="1287"/>
        <v>0</v>
      </c>
      <c r="KD215" s="468">
        <f t="shared" si="1418"/>
        <v>-930.37233333333074</v>
      </c>
      <c r="KE215" s="46">
        <f t="shared" si="1288"/>
        <v>-1124.4930833333331</v>
      </c>
      <c r="KF215" s="46">
        <f t="shared" si="1289"/>
        <v>-1124.4930833333331</v>
      </c>
      <c r="KG215" s="48"/>
      <c r="KI215" s="45">
        <v>154</v>
      </c>
      <c r="KJ215" s="46">
        <f t="shared" si="1290"/>
        <v>1124.4890404061762</v>
      </c>
      <c r="KK215" s="46">
        <f t="shared" si="1291"/>
        <v>0</v>
      </c>
      <c r="KL215" s="128">
        <f t="shared" si="1292"/>
        <v>1124.4890404061762</v>
      </c>
      <c r="KM215" s="46">
        <f t="shared" si="1293"/>
        <v>151.66353988185938</v>
      </c>
      <c r="KN215" s="46">
        <f t="shared" si="1294"/>
        <v>972.82550052431679</v>
      </c>
      <c r="KO215" s="51">
        <f t="shared" si="1295"/>
        <v>90025.298428591312</v>
      </c>
      <c r="KP215" s="199">
        <f t="shared" si="1520"/>
        <v>94718.954625102575</v>
      </c>
      <c r="KQ215" s="199">
        <f t="shared" si="1419"/>
        <v>10000</v>
      </c>
      <c r="KR215" s="128">
        <f t="shared" si="1296"/>
        <v>0</v>
      </c>
      <c r="KS215" s="408">
        <f t="shared" si="1297"/>
        <v>0</v>
      </c>
      <c r="KT215" s="45">
        <v>154</v>
      </c>
      <c r="KU215" s="46">
        <f t="shared" si="1420"/>
        <v>1124.49</v>
      </c>
      <c r="KV215" s="46">
        <f t="shared" si="1298"/>
        <v>0</v>
      </c>
      <c r="KW215" s="128">
        <f t="shared" si="1299"/>
        <v>1124.49</v>
      </c>
      <c r="KX215" s="46">
        <f t="shared" si="1300"/>
        <v>151.66326141950418</v>
      </c>
      <c r="KY215" s="46">
        <f t="shared" si="1301"/>
        <v>972.82673858049588</v>
      </c>
      <c r="KZ215" s="51">
        <f t="shared" si="1302"/>
        <v>90025.13011312201</v>
      </c>
      <c r="LA215" s="153">
        <f t="shared" si="1521"/>
        <v>94718.954625102575</v>
      </c>
      <c r="LB215" s="58">
        <f t="shared" si="1532"/>
        <v>930.59633333333579</v>
      </c>
      <c r="LC215" s="52">
        <f t="shared" si="1303"/>
        <v>0</v>
      </c>
      <c r="LD215" s="51">
        <f t="shared" si="1304"/>
        <v>930.59633333333579</v>
      </c>
      <c r="LE215" s="51">
        <f t="shared" si="1305"/>
        <v>80031.284666666514</v>
      </c>
      <c r="LF215" s="51">
        <f t="shared" si="1522"/>
        <v>85024.831999999704</v>
      </c>
      <c r="LG215" s="128">
        <f t="shared" si="1306"/>
        <v>10000</v>
      </c>
      <c r="LH215" s="204">
        <f t="shared" si="1307"/>
        <v>0</v>
      </c>
      <c r="LI215" s="479">
        <f t="shared" si="1308"/>
        <v>-930.59633333333579</v>
      </c>
      <c r="LJ215" s="46">
        <f t="shared" si="1421"/>
        <v>-1124.49</v>
      </c>
      <c r="LK215" s="46">
        <f t="shared" si="1422"/>
        <v>-1124.49</v>
      </c>
      <c r="LL215" s="48"/>
      <c r="LN215" s="45">
        <v>154</v>
      </c>
      <c r="LO215" s="46">
        <f t="shared" si="1309"/>
        <v>1123.1238136873469</v>
      </c>
      <c r="LP215" s="46">
        <f t="shared" si="1492"/>
        <v>0</v>
      </c>
      <c r="LQ215" s="46">
        <f t="shared" si="1310"/>
        <v>1123.1238136873469</v>
      </c>
      <c r="LR215" s="46">
        <f t="shared" si="1311"/>
        <v>151.47940725852519</v>
      </c>
      <c r="LS215" s="46">
        <f t="shared" si="1312"/>
        <v>971.64440642882175</v>
      </c>
      <c r="LT215" s="51">
        <f t="shared" si="1313"/>
        <v>89915.99994868628</v>
      </c>
      <c r="LU215" s="199">
        <f t="shared" si="1423"/>
        <v>10000</v>
      </c>
      <c r="LV215" s="58">
        <f t="shared" si="1314"/>
        <v>933.33033333333128</v>
      </c>
      <c r="LW215" s="52">
        <f t="shared" si="1493"/>
        <v>0</v>
      </c>
      <c r="LX215" s="51">
        <f t="shared" si="1315"/>
        <v>933.33033333333128</v>
      </c>
      <c r="LY215" s="51">
        <f t="shared" si="1316"/>
        <v>80266.408666666321</v>
      </c>
      <c r="LZ215" s="46">
        <f t="shared" si="1424"/>
        <v>0</v>
      </c>
      <c r="MA215" s="199">
        <f t="shared" si="1425"/>
        <v>10000</v>
      </c>
      <c r="MB215" s="468">
        <f t="shared" si="1317"/>
        <v>-933.33033333333128</v>
      </c>
      <c r="MC215" s="46">
        <f t="shared" si="1318"/>
        <v>-1123.1238136873469</v>
      </c>
      <c r="MD215" s="46">
        <f t="shared" si="1319"/>
        <v>-1123.1238136873469</v>
      </c>
      <c r="ME215" s="48"/>
      <c r="MG215" s="45">
        <v>154</v>
      </c>
      <c r="MH215" s="46">
        <f t="shared" si="1320"/>
        <v>1076.608661999408</v>
      </c>
      <c r="MI215" s="46">
        <f t="shared" si="1494"/>
        <v>0</v>
      </c>
      <c r="MJ215" s="46">
        <f t="shared" si="1321"/>
        <v>1076.608661999408</v>
      </c>
      <c r="MK215" s="46">
        <f t="shared" si="1322"/>
        <v>145.20575557350264</v>
      </c>
      <c r="ML215" s="46">
        <f t="shared" si="1323"/>
        <v>931.40290642590537</v>
      </c>
      <c r="MM215" s="51">
        <f t="shared" si="1324"/>
        <v>86192.050437675673</v>
      </c>
      <c r="MN215" s="199">
        <f t="shared" si="1426"/>
        <v>10000</v>
      </c>
      <c r="MO215" s="58">
        <f t="shared" si="1325"/>
        <v>889.32945707741396</v>
      </c>
      <c r="MP215" s="52">
        <f t="shared" si="1495"/>
        <v>0</v>
      </c>
      <c r="MQ215" s="51">
        <f t="shared" si="1326"/>
        <v>889.32945707741396</v>
      </c>
      <c r="MR215" s="57">
        <f t="shared" si="1327"/>
        <v>76482.333610078087</v>
      </c>
      <c r="MS215" s="199">
        <f t="shared" si="1427"/>
        <v>10000</v>
      </c>
      <c r="MT215" s="468">
        <f t="shared" si="1428"/>
        <v>-889.32945707741396</v>
      </c>
      <c r="MU215" s="46">
        <f t="shared" si="1328"/>
        <v>-1076.608661999408</v>
      </c>
      <c r="MV215" s="46">
        <f t="shared" si="1329"/>
        <v>-1076.608661999408</v>
      </c>
      <c r="MW215" s="48"/>
      <c r="MY215" s="45">
        <v>154</v>
      </c>
      <c r="MZ215" s="46">
        <f t="shared" si="1330"/>
        <v>1076.608661999408</v>
      </c>
      <c r="NA215" s="46">
        <f t="shared" si="1496"/>
        <v>0</v>
      </c>
      <c r="NB215" s="128">
        <f t="shared" si="1331"/>
        <v>1076.608661999408</v>
      </c>
      <c r="NC215" s="46">
        <f t="shared" si="1332"/>
        <v>145.20575557350264</v>
      </c>
      <c r="ND215" s="46">
        <f t="shared" si="1333"/>
        <v>931.40290642590537</v>
      </c>
      <c r="NE215" s="51">
        <f t="shared" si="1334"/>
        <v>86192.050437675673</v>
      </c>
      <c r="NF215" s="153">
        <f t="shared" si="1429"/>
        <v>10000</v>
      </c>
      <c r="NG215" s="45">
        <v>154</v>
      </c>
      <c r="NH215" s="46">
        <f t="shared" si="1335"/>
        <v>1076.6099999999999</v>
      </c>
      <c r="NI215" s="46">
        <f t="shared" si="1497"/>
        <v>0</v>
      </c>
      <c r="NJ215" s="128">
        <f t="shared" si="1430"/>
        <v>1076.6099999999999</v>
      </c>
      <c r="NK215" s="46">
        <f t="shared" si="1431"/>
        <v>145.20534816504585</v>
      </c>
      <c r="NL215" s="46">
        <f t="shared" si="1336"/>
        <v>931.40465183495405</v>
      </c>
      <c r="NM215" s="51">
        <f t="shared" si="1337"/>
        <v>86191.804247192558</v>
      </c>
      <c r="NN215" s="58">
        <f t="shared" si="1338"/>
        <v>888.78037499999857</v>
      </c>
      <c r="NO215" s="52">
        <f t="shared" si="1498"/>
        <v>0</v>
      </c>
      <c r="NP215" s="51">
        <f t="shared" si="1339"/>
        <v>888.78037499999857</v>
      </c>
      <c r="NQ215" s="57">
        <f t="shared" si="1340"/>
        <v>76569.462250000099</v>
      </c>
      <c r="NR215" s="153">
        <f t="shared" si="1432"/>
        <v>10000</v>
      </c>
      <c r="NS215" s="469">
        <f t="shared" si="1341"/>
        <v>-888.78037499999857</v>
      </c>
      <c r="NT215" s="46">
        <f t="shared" si="1342"/>
        <v>-1076.6099999999999</v>
      </c>
      <c r="NU215" s="46">
        <f t="shared" si="1343"/>
        <v>-1076.6099999999999</v>
      </c>
      <c r="NV215" s="48"/>
      <c r="NX215" s="45">
        <v>154</v>
      </c>
      <c r="NY215" s="46">
        <f t="shared" si="1344"/>
        <v>1076.6456011701148</v>
      </c>
      <c r="NZ215" s="46">
        <f t="shared" si="1499"/>
        <v>0</v>
      </c>
      <c r="OA215" s="46">
        <f t="shared" si="1345"/>
        <v>1076.6456011701148</v>
      </c>
      <c r="OB215" s="46">
        <f t="shared" si="1346"/>
        <v>145.21073768109832</v>
      </c>
      <c r="OC215" s="46">
        <f t="shared" si="1347"/>
        <v>931.43486348901649</v>
      </c>
      <c r="OD215" s="51">
        <f t="shared" si="1348"/>
        <v>86195.007745169976</v>
      </c>
      <c r="OE215" s="57">
        <f t="shared" si="1523"/>
        <v>89688.148638908868</v>
      </c>
      <c r="OF215" s="153">
        <f t="shared" si="1433"/>
        <v>10000</v>
      </c>
      <c r="OG215" s="58">
        <f t="shared" si="1349"/>
        <v>889.48383333333379</v>
      </c>
      <c r="OH215" s="241">
        <f t="shared" si="1524"/>
        <v>0</v>
      </c>
      <c r="OI215" s="51">
        <f t="shared" si="1350"/>
        <v>889.48383333333379</v>
      </c>
      <c r="OJ215" s="51">
        <f t="shared" si="1351"/>
        <v>76495.609666666656</v>
      </c>
      <c r="OK215" s="153">
        <f t="shared" si="1525"/>
        <v>79999.999999999505</v>
      </c>
      <c r="OL215" s="153">
        <f t="shared" si="1434"/>
        <v>10000</v>
      </c>
      <c r="OM215" s="468">
        <f t="shared" si="1435"/>
        <v>-889.48383333333379</v>
      </c>
      <c r="ON215" s="46">
        <f t="shared" si="1436"/>
        <v>-1076.6456011701148</v>
      </c>
      <c r="OO215" s="46">
        <f t="shared" si="1352"/>
        <v>-1076.6456011701148</v>
      </c>
      <c r="OP215" s="48"/>
      <c r="OR215" s="45">
        <v>154</v>
      </c>
      <c r="OS215" s="46">
        <f t="shared" si="1353"/>
        <v>1076.765700416463</v>
      </c>
      <c r="OT215" s="128">
        <f t="shared" si="1500"/>
        <v>0</v>
      </c>
      <c r="OU215" s="128">
        <f t="shared" si="1354"/>
        <v>1076.765700416463</v>
      </c>
      <c r="OV215" s="46">
        <f t="shared" si="1355"/>
        <v>145.22693586194708</v>
      </c>
      <c r="OW215" s="46">
        <f t="shared" si="1356"/>
        <v>931.53876455451586</v>
      </c>
      <c r="OX215" s="51">
        <f t="shared" si="1357"/>
        <v>86204.622752613737</v>
      </c>
      <c r="OY215" s="51">
        <f t="shared" si="1526"/>
        <v>91373.994550883595</v>
      </c>
      <c r="OZ215" s="153">
        <f t="shared" si="1437"/>
        <v>10000</v>
      </c>
      <c r="PA215" s="45">
        <v>154</v>
      </c>
      <c r="PB215" s="46">
        <f t="shared" si="1358"/>
        <v>1076.765700416463</v>
      </c>
      <c r="PC215" s="46">
        <f t="shared" si="1527"/>
        <v>0</v>
      </c>
      <c r="PD215" s="128">
        <f t="shared" si="1359"/>
        <v>1076.765700416463</v>
      </c>
      <c r="PE215" s="46">
        <f t="shared" si="1360"/>
        <v>145.22693586194708</v>
      </c>
      <c r="PF215" s="46">
        <f t="shared" si="1361"/>
        <v>931.53876455451586</v>
      </c>
      <c r="PG215" s="51">
        <f t="shared" si="1362"/>
        <v>86204.622752613737</v>
      </c>
      <c r="PH215" s="153">
        <f t="shared" si="1531"/>
        <v>91373.603328959653</v>
      </c>
      <c r="PI215" s="688">
        <f t="shared" si="1363"/>
        <v>889.6533333333341</v>
      </c>
      <c r="PJ215" s="52">
        <f t="shared" si="1528"/>
        <v>0</v>
      </c>
      <c r="PK215" s="51">
        <f t="shared" si="1364"/>
        <v>889.6533333333341</v>
      </c>
      <c r="PL215" s="57">
        <f t="shared" si="1365"/>
        <v>76510.186666666894</v>
      </c>
      <c r="PM215" s="57">
        <f t="shared" si="1529"/>
        <v>81779.768000000156</v>
      </c>
      <c r="PN215" s="153">
        <f t="shared" si="1438"/>
        <v>10000</v>
      </c>
      <c r="PO215" s="469">
        <f t="shared" si="1366"/>
        <v>-889.6533333333341</v>
      </c>
      <c r="PP215" s="46">
        <f t="shared" si="1367"/>
        <v>-1076.765700416463</v>
      </c>
      <c r="PQ215" s="46">
        <f t="shared" si="1368"/>
        <v>-1076.765700416463</v>
      </c>
      <c r="PR215" s="48"/>
    </row>
    <row r="216" spans="2:434" hidden="1" x14ac:dyDescent="0.3">
      <c r="B216" s="45">
        <v>155</v>
      </c>
      <c r="C216" s="46">
        <f t="shared" si="1104"/>
        <v>1111.77</v>
      </c>
      <c r="D216" s="46">
        <f t="shared" si="1136"/>
        <v>100</v>
      </c>
      <c r="E216" s="46">
        <f t="shared" si="1137"/>
        <v>1011.77</v>
      </c>
      <c r="F216" s="46">
        <f t="shared" si="1138"/>
        <v>135.00048519145034</v>
      </c>
      <c r="G216" s="46">
        <f t="shared" si="1139"/>
        <v>876.76951480854962</v>
      </c>
      <c r="H216" s="51">
        <f t="shared" si="1140"/>
        <v>80123.521600061664</v>
      </c>
      <c r="I216" s="58">
        <f t="shared" si="1141"/>
        <v>933.33333333333337</v>
      </c>
      <c r="J216" s="52">
        <f t="shared" si="1142"/>
        <v>100</v>
      </c>
      <c r="K216" s="51">
        <f t="shared" si="1143"/>
        <v>833.33333333333337</v>
      </c>
      <c r="L216" s="57">
        <f t="shared" si="1144"/>
        <v>70833.333333332892</v>
      </c>
      <c r="M216" s="468">
        <f t="shared" si="1369"/>
        <v>-933.33333333333337</v>
      </c>
      <c r="N216" s="46">
        <f t="shared" si="1370"/>
        <v>-1111.77</v>
      </c>
      <c r="O216" s="47"/>
      <c r="P216" s="46">
        <f t="shared" si="1371"/>
        <v>-1011.77</v>
      </c>
      <c r="Q216" s="48"/>
      <c r="R216" s="29"/>
      <c r="S216" s="29"/>
      <c r="T216" s="45">
        <v>155</v>
      </c>
      <c r="U216" s="46">
        <f t="shared" si="1145"/>
        <v>1087.43</v>
      </c>
      <c r="V216" s="46">
        <f t="shared" si="1146"/>
        <v>75.66</v>
      </c>
      <c r="W216" s="46">
        <f t="shared" si="1372"/>
        <v>1011.77</v>
      </c>
      <c r="X216" s="46">
        <f t="shared" si="1147"/>
        <v>135.00048519145034</v>
      </c>
      <c r="Y216" s="46">
        <f t="shared" si="1148"/>
        <v>876.76951480854962</v>
      </c>
      <c r="Z216" s="51">
        <f t="shared" si="1149"/>
        <v>80123.521600061664</v>
      </c>
      <c r="AA216" s="58">
        <f t="shared" si="1150"/>
        <v>900.27333333333331</v>
      </c>
      <c r="AB216" s="52">
        <f t="shared" si="1151"/>
        <v>66.94</v>
      </c>
      <c r="AC216" s="51">
        <f t="shared" si="1152"/>
        <v>833.33333333333337</v>
      </c>
      <c r="AD216" s="57">
        <f t="shared" si="1153"/>
        <v>70833.333333332892</v>
      </c>
      <c r="AE216" s="468">
        <f t="shared" si="1373"/>
        <v>-900.27333333333331</v>
      </c>
      <c r="AF216" s="46">
        <f t="shared" si="1154"/>
        <v>-1087.43</v>
      </c>
      <c r="AG216" s="47"/>
      <c r="AH216" s="46">
        <f t="shared" si="1374"/>
        <v>-1011.77</v>
      </c>
      <c r="AI216" s="48"/>
      <c r="AJ216" s="29"/>
      <c r="AK216" s="45">
        <v>155</v>
      </c>
      <c r="AL216" s="46">
        <f t="shared" si="1155"/>
        <v>1117.72</v>
      </c>
      <c r="AM216" s="46"/>
      <c r="AN216" s="46"/>
      <c r="AO216" s="46">
        <f t="shared" si="1156"/>
        <v>77.88</v>
      </c>
      <c r="AP216" s="128">
        <f t="shared" si="1157"/>
        <v>1039.8399999999999</v>
      </c>
      <c r="AQ216" s="128"/>
      <c r="AR216" s="128"/>
      <c r="AS216" s="46">
        <f t="shared" si="1158"/>
        <v>143.56654058338125</v>
      </c>
      <c r="AT216" s="46">
        <f t="shared" si="1159"/>
        <v>896.27345941661861</v>
      </c>
      <c r="AU216" s="51"/>
      <c r="AV216" s="51"/>
      <c r="AW216" s="51">
        <f t="shared" si="1160"/>
        <v>85243.650890612131</v>
      </c>
      <c r="AX216" s="58">
        <f t="shared" si="1161"/>
        <v>927.38215694565588</v>
      </c>
      <c r="AY216" s="52"/>
      <c r="AZ216" s="52"/>
      <c r="BA216" s="52">
        <f t="shared" si="1162"/>
        <v>69.34</v>
      </c>
      <c r="BB216" s="51">
        <f t="shared" si="1163"/>
        <v>858.04215694565585</v>
      </c>
      <c r="BC216" s="51"/>
      <c r="BD216" s="51"/>
      <c r="BE216" s="57">
        <f t="shared" si="1164"/>
        <v>75842.405673423302</v>
      </c>
      <c r="BF216" s="468">
        <f t="shared" si="1165"/>
        <v>-927.38215694565588</v>
      </c>
      <c r="BG216" s="46">
        <f t="shared" si="1166"/>
        <v>-1117.72</v>
      </c>
      <c r="BH216" s="46">
        <f t="shared" si="1167"/>
        <v>-1039.8399999999999</v>
      </c>
      <c r="BI216" s="48"/>
      <c r="BK216" s="45">
        <v>155</v>
      </c>
      <c r="BL216" s="46">
        <f t="shared" si="1375"/>
        <v>1092.1300000000001</v>
      </c>
      <c r="BM216" s="46">
        <f t="shared" si="1376"/>
        <v>80.36</v>
      </c>
      <c r="BN216" s="46">
        <f t="shared" si="1377"/>
        <v>1011.77</v>
      </c>
      <c r="BO216" s="46">
        <f t="shared" si="1168"/>
        <v>135.00048519145034</v>
      </c>
      <c r="BP216" s="46">
        <f t="shared" si="1169"/>
        <v>876.76951480854962</v>
      </c>
      <c r="BQ216" s="51">
        <f t="shared" si="1170"/>
        <v>80123.521600061664</v>
      </c>
      <c r="BR216" s="57">
        <f t="shared" si="1501"/>
        <v>89688.148638908868</v>
      </c>
      <c r="BS216" s="58">
        <f t="shared" si="1171"/>
        <v>904.99333333333334</v>
      </c>
      <c r="BT216" s="52">
        <f t="shared" si="1378"/>
        <v>71.66</v>
      </c>
      <c r="BU216" s="51">
        <f t="shared" si="1172"/>
        <v>833.33333333333337</v>
      </c>
      <c r="BV216" s="51">
        <f t="shared" si="1173"/>
        <v>70833.333333332892</v>
      </c>
      <c r="BW216" s="153">
        <f t="shared" si="1502"/>
        <v>79999.999999999505</v>
      </c>
      <c r="BX216" s="468">
        <f t="shared" si="1379"/>
        <v>-904.99333333333334</v>
      </c>
      <c r="BY216" s="46">
        <f t="shared" si="1380"/>
        <v>-1092.1300000000001</v>
      </c>
      <c r="BZ216" s="46">
        <f t="shared" si="1174"/>
        <v>-1011.77</v>
      </c>
      <c r="CA216" s="48"/>
      <c r="CB216" s="29"/>
      <c r="CC216" s="45">
        <v>155</v>
      </c>
      <c r="CD216" s="128">
        <f t="shared" si="1175"/>
        <v>1117.6300000000001</v>
      </c>
      <c r="CE216" s="46">
        <f t="shared" si="1381"/>
        <v>82.56</v>
      </c>
      <c r="CF216" s="128">
        <f t="shared" si="1176"/>
        <v>1035.07</v>
      </c>
      <c r="CG216" s="46">
        <f t="shared" si="1382"/>
        <v>143.13470038657371</v>
      </c>
      <c r="CH216" s="46">
        <f t="shared" si="1177"/>
        <v>891.9352996134262</v>
      </c>
      <c r="CI216" s="51">
        <f t="shared" si="1178"/>
        <v>84988.88493233081</v>
      </c>
      <c r="CJ216" s="199">
        <f t="shared" si="1503"/>
        <v>94718.954625102575</v>
      </c>
      <c r="CK216" s="153">
        <f t="shared" si="1383"/>
        <v>10000</v>
      </c>
      <c r="CL216" s="45">
        <v>155</v>
      </c>
      <c r="CM216" s="46">
        <f t="shared" si="1384"/>
        <v>1117.6300000000001</v>
      </c>
      <c r="CN216" s="128">
        <f t="shared" si="1179"/>
        <v>82.56</v>
      </c>
      <c r="CO216" s="128">
        <f t="shared" si="1180"/>
        <v>1035.07</v>
      </c>
      <c r="CP216" s="46">
        <f t="shared" si="1181"/>
        <v>143.13470038657371</v>
      </c>
      <c r="CQ216" s="46">
        <f t="shared" si="1182"/>
        <v>891.9352996134262</v>
      </c>
      <c r="CR216" s="51">
        <f t="shared" si="1183"/>
        <v>84988.88493233081</v>
      </c>
      <c r="CS216" s="153">
        <f t="shared" si="1504"/>
        <v>94718.954625102575</v>
      </c>
      <c r="CT216" s="58">
        <f t="shared" si="1184"/>
        <v>927.86033333333398</v>
      </c>
      <c r="CU216" s="52">
        <f t="shared" si="1385"/>
        <v>74.099999999999994</v>
      </c>
      <c r="CV216" s="51">
        <f t="shared" si="1386"/>
        <v>853.76033333333396</v>
      </c>
      <c r="CW216" s="51">
        <f t="shared" si="1185"/>
        <v>75633.468333332974</v>
      </c>
      <c r="CX216" s="57">
        <f t="shared" si="1505"/>
        <v>85024.831999999704</v>
      </c>
      <c r="CY216" s="153">
        <f t="shared" si="1387"/>
        <v>10000</v>
      </c>
      <c r="CZ216" s="479">
        <f t="shared" si="1186"/>
        <v>-927.86033333333398</v>
      </c>
      <c r="DA216" s="46">
        <f t="shared" si="1388"/>
        <v>-1117.6300000000001</v>
      </c>
      <c r="DB216" s="46">
        <f t="shared" si="1389"/>
        <v>-1035.07</v>
      </c>
      <c r="DC216" s="48"/>
      <c r="DE216" s="45">
        <v>155</v>
      </c>
      <c r="DF216" s="46">
        <f t="shared" si="1187"/>
        <v>1123.43</v>
      </c>
      <c r="DG216" s="46">
        <f t="shared" si="1506"/>
        <v>111.66</v>
      </c>
      <c r="DH216" s="46">
        <f t="shared" si="1188"/>
        <v>1011.77</v>
      </c>
      <c r="DI216" s="46">
        <f t="shared" si="1189"/>
        <v>135.00048519145034</v>
      </c>
      <c r="DJ216" s="46">
        <f t="shared" si="1190"/>
        <v>876.76951480854962</v>
      </c>
      <c r="DK216" s="51">
        <f t="shared" si="1191"/>
        <v>80123.521600061664</v>
      </c>
      <c r="DL216" s="58">
        <f t="shared" si="1192"/>
        <v>944.99333333333334</v>
      </c>
      <c r="DM216" s="52">
        <f t="shared" si="1507"/>
        <v>111.66</v>
      </c>
      <c r="DN216" s="51">
        <f t="shared" si="1193"/>
        <v>833.33333333333337</v>
      </c>
      <c r="DO216" s="57">
        <f t="shared" si="1194"/>
        <v>70833.333333332892</v>
      </c>
      <c r="DP216" s="468">
        <f t="shared" si="1390"/>
        <v>-944.99333333333334</v>
      </c>
      <c r="DQ216" s="46">
        <f t="shared" si="1391"/>
        <v>-1123.43</v>
      </c>
      <c r="DR216" s="47"/>
      <c r="DS216" s="46">
        <f t="shared" si="1392"/>
        <v>-1011.77</v>
      </c>
      <c r="DT216" s="48"/>
      <c r="DU216" s="29"/>
      <c r="DV216" s="45">
        <v>155</v>
      </c>
      <c r="DW216" s="46">
        <f t="shared" si="1393"/>
        <v>1056.99</v>
      </c>
      <c r="DX216" s="46">
        <f t="shared" si="1508"/>
        <v>45.22</v>
      </c>
      <c r="DY216" s="46">
        <f t="shared" si="1394"/>
        <v>1011.77</v>
      </c>
      <c r="DZ216" s="46">
        <f t="shared" si="1195"/>
        <v>135.00048519145034</v>
      </c>
      <c r="EA216" s="46">
        <f t="shared" si="1196"/>
        <v>876.76951480854962</v>
      </c>
      <c r="EB216" s="51">
        <f t="shared" si="1197"/>
        <v>80123.521600061664</v>
      </c>
      <c r="EC216" s="58">
        <f t="shared" si="1198"/>
        <v>873.33333333333337</v>
      </c>
      <c r="ED216" s="52">
        <f t="shared" si="1509"/>
        <v>40</v>
      </c>
      <c r="EE216" s="51">
        <f t="shared" si="1199"/>
        <v>833.33333333333337</v>
      </c>
      <c r="EF216" s="57">
        <f t="shared" si="1200"/>
        <v>70833.333333332892</v>
      </c>
      <c r="EG216" s="468">
        <f t="shared" si="1395"/>
        <v>-873.33333333333337</v>
      </c>
      <c r="EH216" s="46">
        <f t="shared" si="1396"/>
        <v>-1056.99</v>
      </c>
      <c r="EI216" s="47"/>
      <c r="EJ216" s="46">
        <f t="shared" si="1397"/>
        <v>-1011.77</v>
      </c>
      <c r="EK216" s="48"/>
      <c r="EL216" s="29"/>
      <c r="EM216" s="45">
        <v>155</v>
      </c>
      <c r="EN216" s="46">
        <f t="shared" si="1486"/>
        <v>1058.0868689014749</v>
      </c>
      <c r="EO216" s="46">
        <f t="shared" si="1510"/>
        <v>46.21</v>
      </c>
      <c r="EP216" s="128">
        <f t="shared" si="1201"/>
        <v>1011.8768689014748</v>
      </c>
      <c r="EQ216" s="46">
        <f t="shared" si="1202"/>
        <v>137.99780322922558</v>
      </c>
      <c r="ER216" s="46">
        <f t="shared" si="1203"/>
        <v>873.87906567224923</v>
      </c>
      <c r="ES216" s="51">
        <f t="shared" si="1204"/>
        <v>81924.802871863096</v>
      </c>
      <c r="ET216" s="153">
        <f t="shared" si="1398"/>
        <v>10000</v>
      </c>
      <c r="EU216" s="45">
        <v>155</v>
      </c>
      <c r="EV216" s="46">
        <f t="shared" si="1205"/>
        <v>1058.0899999999999</v>
      </c>
      <c r="EW216" s="46">
        <f t="shared" si="1511"/>
        <v>46.21</v>
      </c>
      <c r="EX216" s="128">
        <f t="shared" si="1206"/>
        <v>1011.88</v>
      </c>
      <c r="EY216" s="46">
        <f t="shared" si="1207"/>
        <v>137.99685146118537</v>
      </c>
      <c r="EZ216" s="46">
        <f t="shared" si="1208"/>
        <v>873.88314853881457</v>
      </c>
      <c r="FA216" s="51">
        <f t="shared" si="1209"/>
        <v>81924.227728172409</v>
      </c>
      <c r="FB216" s="58">
        <f t="shared" si="1210"/>
        <v>874.86920833333363</v>
      </c>
      <c r="FC216" s="52">
        <f t="shared" si="1512"/>
        <v>41.03</v>
      </c>
      <c r="FD216" s="51">
        <f t="shared" si="1399"/>
        <v>833.83920833333366</v>
      </c>
      <c r="FE216" s="57">
        <f t="shared" si="1211"/>
        <v>72666.512708333161</v>
      </c>
      <c r="FF216" s="153">
        <f t="shared" si="1400"/>
        <v>10000</v>
      </c>
      <c r="FG216" s="469">
        <f t="shared" si="1212"/>
        <v>-874.86920833333363</v>
      </c>
      <c r="FH216" s="46">
        <f t="shared" si="1213"/>
        <v>-1058.0899999999999</v>
      </c>
      <c r="FI216" s="46">
        <f t="shared" si="1214"/>
        <v>-1011.88</v>
      </c>
      <c r="FJ216" s="48"/>
      <c r="FL216" s="45">
        <v>155</v>
      </c>
      <c r="FM216" s="46">
        <f t="shared" si="1401"/>
        <v>1061.8399999999999</v>
      </c>
      <c r="FN216" s="46">
        <f t="shared" si="1487"/>
        <v>50.07</v>
      </c>
      <c r="FO216" s="46">
        <f t="shared" si="1402"/>
        <v>1011.77</v>
      </c>
      <c r="FP216" s="46">
        <f t="shared" si="1215"/>
        <v>135.00048519145034</v>
      </c>
      <c r="FQ216" s="46">
        <f t="shared" si="1216"/>
        <v>876.76951480854962</v>
      </c>
      <c r="FR216" s="51">
        <f t="shared" si="1217"/>
        <v>80123.521600061664</v>
      </c>
      <c r="FS216" s="57">
        <f t="shared" si="1513"/>
        <v>89688.148638908868</v>
      </c>
      <c r="FT216" s="58">
        <f t="shared" si="1218"/>
        <v>877.98333333333335</v>
      </c>
      <c r="FU216" s="241">
        <f t="shared" si="1488"/>
        <v>44.65</v>
      </c>
      <c r="FV216" s="51">
        <f t="shared" si="1219"/>
        <v>833.33333333333337</v>
      </c>
      <c r="FW216" s="51">
        <f t="shared" si="1220"/>
        <v>70833.333333332892</v>
      </c>
      <c r="FX216" s="153">
        <f t="shared" si="1514"/>
        <v>79999.999999999505</v>
      </c>
      <c r="FY216" s="468">
        <f t="shared" si="1403"/>
        <v>-877.98333333333335</v>
      </c>
      <c r="FZ216" s="46">
        <f t="shared" si="1404"/>
        <v>-1061.8399999999999</v>
      </c>
      <c r="GA216" s="46">
        <f t="shared" si="1221"/>
        <v>-1011.77</v>
      </c>
      <c r="GB216" s="48"/>
      <c r="GD216" s="45">
        <v>155</v>
      </c>
      <c r="GE216" s="46">
        <f t="shared" si="1489"/>
        <v>1060.0875939185617</v>
      </c>
      <c r="GF216" s="128">
        <f t="shared" si="1515"/>
        <v>51</v>
      </c>
      <c r="GG216" s="128">
        <f t="shared" si="1042"/>
        <v>1009.0875939185617</v>
      </c>
      <c r="GH216" s="46">
        <f t="shared" si="1222"/>
        <v>137.90245377797891</v>
      </c>
      <c r="GI216" s="46">
        <f t="shared" si="1223"/>
        <v>871.18514014058269</v>
      </c>
      <c r="GJ216" s="51">
        <f t="shared" si="1224"/>
        <v>81870.287126646755</v>
      </c>
      <c r="GK216" s="51">
        <f t="shared" si="1516"/>
        <v>91373.994550883595</v>
      </c>
      <c r="GL216" s="153">
        <f t="shared" si="1405"/>
        <v>10000</v>
      </c>
      <c r="GM216" s="45">
        <v>155</v>
      </c>
      <c r="GN216" s="46">
        <f t="shared" si="1225"/>
        <v>1060.0899999999999</v>
      </c>
      <c r="GO216" s="46">
        <f t="shared" si="1490"/>
        <v>51</v>
      </c>
      <c r="GP216" s="128">
        <f t="shared" si="1406"/>
        <v>1009.09</v>
      </c>
      <c r="GQ216" s="46">
        <f t="shared" si="1226"/>
        <v>137.9017503888374</v>
      </c>
      <c r="GR216" s="46">
        <f t="shared" si="1227"/>
        <v>871.18824961116263</v>
      </c>
      <c r="GS216" s="51">
        <f t="shared" si="1228"/>
        <v>81869.861983691269</v>
      </c>
      <c r="GT216" s="153">
        <f t="shared" si="1530"/>
        <v>91373.603328959653</v>
      </c>
      <c r="GU216" s="58">
        <f t="shared" si="1229"/>
        <v>876.92633333333197</v>
      </c>
      <c r="GV216" s="52">
        <f t="shared" si="1491"/>
        <v>45.650000000000006</v>
      </c>
      <c r="GW216" s="51">
        <f t="shared" si="1407"/>
        <v>831.27633333333199</v>
      </c>
      <c r="GX216" s="57">
        <f t="shared" si="1230"/>
        <v>72635.728333333551</v>
      </c>
      <c r="GY216" s="57">
        <f t="shared" si="1517"/>
        <v>81779.768000000156</v>
      </c>
      <c r="GZ216" s="153">
        <f t="shared" si="1408"/>
        <v>10000</v>
      </c>
      <c r="HA216" s="469">
        <f t="shared" si="1231"/>
        <v>-876.92633333333197</v>
      </c>
      <c r="HB216" s="46">
        <f t="shared" si="1232"/>
        <v>-1060.0899999999999</v>
      </c>
      <c r="HC216" s="46">
        <f t="shared" si="1233"/>
        <v>-1009.09</v>
      </c>
      <c r="HD216" s="48"/>
      <c r="HF216" s="45">
        <v>155</v>
      </c>
      <c r="HG216" s="46">
        <f t="shared" si="1234"/>
        <v>1123.8775326810628</v>
      </c>
      <c r="HH216" s="46">
        <f t="shared" si="1235"/>
        <v>0</v>
      </c>
      <c r="HI216" s="46">
        <f t="shared" si="1236"/>
        <v>1123.8775326810628</v>
      </c>
      <c r="HJ216" s="46">
        <f t="shared" si="1237"/>
        <v>149.96056970647848</v>
      </c>
      <c r="HK216" s="46">
        <f t="shared" si="1238"/>
        <v>973.91696297458429</v>
      </c>
      <c r="HL216" s="51">
        <f t="shared" si="1239"/>
        <v>89002.424860912492</v>
      </c>
      <c r="HM216" s="153">
        <f t="shared" si="1409"/>
        <v>10000</v>
      </c>
      <c r="HN216" s="58">
        <f t="shared" si="1240"/>
        <v>933.33333333333724</v>
      </c>
      <c r="HO216" s="52">
        <f t="shared" si="1241"/>
        <v>0</v>
      </c>
      <c r="HP216" s="51">
        <f t="shared" si="1242"/>
        <v>933.33333333333724</v>
      </c>
      <c r="HQ216" s="57">
        <f t="shared" si="1243"/>
        <v>79333.33333333183</v>
      </c>
      <c r="HR216" s="153">
        <f t="shared" si="1410"/>
        <v>10000</v>
      </c>
      <c r="HS216" s="468">
        <f t="shared" si="1244"/>
        <v>-933.33333333333724</v>
      </c>
      <c r="HT216" s="46">
        <f t="shared" si="1245"/>
        <v>-1123.8775326810628</v>
      </c>
      <c r="HU216" s="46">
        <f t="shared" si="1246"/>
        <v>-1123.8775326810628</v>
      </c>
      <c r="HV216" s="48"/>
      <c r="HW216" s="29"/>
      <c r="HX216" s="45">
        <v>155</v>
      </c>
      <c r="HY216" s="128">
        <f t="shared" si="1247"/>
        <v>1124.3399999999999</v>
      </c>
      <c r="HZ216" s="46">
        <f t="shared" si="1248"/>
        <v>0</v>
      </c>
      <c r="IA216" s="46">
        <f t="shared" si="1249"/>
        <v>1124.3399999999999</v>
      </c>
      <c r="IB216" s="46">
        <f t="shared" si="1250"/>
        <v>150.02892653483607</v>
      </c>
      <c r="IC216" s="46">
        <f t="shared" si="1251"/>
        <v>974.31107346516387</v>
      </c>
      <c r="ID216" s="51">
        <f t="shared" si="1252"/>
        <v>89043.044847436468</v>
      </c>
      <c r="IE216" s="153">
        <f t="shared" si="1411"/>
        <v>10000</v>
      </c>
      <c r="IF216" s="58">
        <f t="shared" si="1253"/>
        <v>930.14625019664186</v>
      </c>
      <c r="IG216" s="52">
        <f t="shared" si="1254"/>
        <v>0</v>
      </c>
      <c r="IH216" s="51">
        <f t="shared" si="1255"/>
        <v>930.14625019664186</v>
      </c>
      <c r="II216" s="57">
        <f t="shared" si="1412"/>
        <v>79062.431219520397</v>
      </c>
      <c r="IJ216" s="153">
        <f t="shared" si="1413"/>
        <v>10000</v>
      </c>
      <c r="IK216" s="468">
        <f t="shared" si="1256"/>
        <v>-930.14625019664186</v>
      </c>
      <c r="IL216" s="46">
        <f t="shared" si="1257"/>
        <v>-1124.3399999999999</v>
      </c>
      <c r="IM216" s="46">
        <f t="shared" si="1258"/>
        <v>-1124.3399999999999</v>
      </c>
      <c r="IN216" s="48"/>
      <c r="IO216" s="53">
        <f t="shared" si="1259"/>
        <v>0</v>
      </c>
      <c r="IQ216" s="45">
        <v>155</v>
      </c>
      <c r="IR216" s="128">
        <f t="shared" si="1260"/>
        <v>1126.4568749999989</v>
      </c>
      <c r="IS216" s="128">
        <f t="shared" si="1261"/>
        <v>0</v>
      </c>
      <c r="IT216" s="128">
        <f t="shared" si="1262"/>
        <v>1126.4568749999989</v>
      </c>
      <c r="IU216" s="46">
        <f t="shared" si="1485"/>
        <v>150.30000000000001</v>
      </c>
      <c r="IV216" s="46">
        <f t="shared" si="1263"/>
        <v>976.15687499999899</v>
      </c>
      <c r="IW216" s="51">
        <f t="shared" si="1264"/>
        <v>89206.704375000234</v>
      </c>
      <c r="IX216" s="199">
        <f t="shared" si="1414"/>
        <v>10000</v>
      </c>
      <c r="IY216" s="128">
        <f t="shared" si="1265"/>
        <v>0</v>
      </c>
      <c r="IZ216" s="408">
        <f t="shared" si="1266"/>
        <v>0</v>
      </c>
      <c r="JA216" s="58">
        <f t="shared" si="1267"/>
        <v>931.95916666666494</v>
      </c>
      <c r="JB216" s="52">
        <f t="shared" si="1268"/>
        <v>0</v>
      </c>
      <c r="JC216" s="51">
        <f t="shared" si="1269"/>
        <v>931.95916666666494</v>
      </c>
      <c r="JD216" s="57">
        <f t="shared" si="1270"/>
        <v>79216.529166666733</v>
      </c>
      <c r="JE216" s="280">
        <f t="shared" si="1271"/>
        <v>10000</v>
      </c>
      <c r="JF216" s="280">
        <f t="shared" si="1272"/>
        <v>0</v>
      </c>
      <c r="JG216" s="468">
        <f t="shared" si="1273"/>
        <v>-931.95916666666494</v>
      </c>
      <c r="JH216" s="46">
        <f t="shared" si="1274"/>
        <v>-1126.4568749999989</v>
      </c>
      <c r="JI216" s="46">
        <f t="shared" si="1275"/>
        <v>-1126.4568749999989</v>
      </c>
      <c r="JJ216" s="48"/>
      <c r="JL216" s="45">
        <v>155</v>
      </c>
      <c r="JM216" s="46">
        <f t="shared" si="1276"/>
        <v>1124.4930833333331</v>
      </c>
      <c r="JN216" s="46">
        <f t="shared" si="1277"/>
        <v>0</v>
      </c>
      <c r="JO216" s="128">
        <f t="shared" si="1278"/>
        <v>1124.4930833333331</v>
      </c>
      <c r="JP216" s="46">
        <f t="shared" si="1415"/>
        <v>150.04</v>
      </c>
      <c r="JQ216" s="46">
        <f t="shared" si="1279"/>
        <v>974.4530833333331</v>
      </c>
      <c r="JR216" s="51">
        <f t="shared" si="1280"/>
        <v>89051.162083333329</v>
      </c>
      <c r="JS216" s="51">
        <f t="shared" si="1518"/>
        <v>89688.148638908868</v>
      </c>
      <c r="JT216" s="199">
        <f t="shared" si="1416"/>
        <v>10000</v>
      </c>
      <c r="JU216" s="128">
        <f t="shared" si="1281"/>
        <v>0</v>
      </c>
      <c r="JV216" s="408">
        <f t="shared" si="1282"/>
        <v>0</v>
      </c>
      <c r="JW216" s="58">
        <f t="shared" si="1283"/>
        <v>930.37233333333074</v>
      </c>
      <c r="JX216" s="52">
        <f t="shared" si="1284"/>
        <v>0</v>
      </c>
      <c r="JY216" s="51">
        <f t="shared" si="1285"/>
        <v>930.37233333333074</v>
      </c>
      <c r="JZ216" s="51">
        <f t="shared" si="1286"/>
        <v>79081.648333333753</v>
      </c>
      <c r="KA216" s="199">
        <f t="shared" si="1519"/>
        <v>79999.999999999505</v>
      </c>
      <c r="KB216" s="128">
        <f t="shared" si="1417"/>
        <v>10000</v>
      </c>
      <c r="KC216" s="204">
        <f t="shared" si="1287"/>
        <v>0</v>
      </c>
      <c r="KD216" s="468">
        <f t="shared" si="1418"/>
        <v>-930.37233333333074</v>
      </c>
      <c r="KE216" s="46">
        <f t="shared" si="1288"/>
        <v>-1124.4930833333331</v>
      </c>
      <c r="KF216" s="46">
        <f t="shared" si="1289"/>
        <v>-1124.4930833333331</v>
      </c>
      <c r="KG216" s="48"/>
      <c r="KI216" s="45">
        <v>155</v>
      </c>
      <c r="KJ216" s="46">
        <f t="shared" si="1290"/>
        <v>1124.4890404061762</v>
      </c>
      <c r="KK216" s="46">
        <f t="shared" si="1291"/>
        <v>0</v>
      </c>
      <c r="KL216" s="128">
        <f t="shared" si="1292"/>
        <v>1124.4890404061762</v>
      </c>
      <c r="KM216" s="46">
        <f t="shared" si="1293"/>
        <v>150.04216404765219</v>
      </c>
      <c r="KN216" s="46">
        <f t="shared" si="1294"/>
        <v>974.44687635852392</v>
      </c>
      <c r="KO216" s="51">
        <f t="shared" si="1295"/>
        <v>89050.851552232794</v>
      </c>
      <c r="KP216" s="199">
        <f t="shared" si="1520"/>
        <v>94718.954625102575</v>
      </c>
      <c r="KQ216" s="199">
        <f t="shared" si="1419"/>
        <v>10000</v>
      </c>
      <c r="KR216" s="128">
        <f t="shared" si="1296"/>
        <v>0</v>
      </c>
      <c r="KS216" s="408">
        <f t="shared" si="1297"/>
        <v>0</v>
      </c>
      <c r="KT216" s="45">
        <v>155</v>
      </c>
      <c r="KU216" s="46">
        <f t="shared" si="1420"/>
        <v>1124.49</v>
      </c>
      <c r="KV216" s="46">
        <f t="shared" si="1298"/>
        <v>0</v>
      </c>
      <c r="KW216" s="128">
        <f t="shared" si="1299"/>
        <v>1124.49</v>
      </c>
      <c r="KX216" s="46">
        <f t="shared" si="1300"/>
        <v>150.04188352187001</v>
      </c>
      <c r="KY216" s="46">
        <f t="shared" si="1301"/>
        <v>974.44811647813003</v>
      </c>
      <c r="KZ216" s="51">
        <f t="shared" si="1302"/>
        <v>89050.681996643878</v>
      </c>
      <c r="LA216" s="153">
        <f t="shared" si="1521"/>
        <v>94718.954625102575</v>
      </c>
      <c r="LB216" s="58">
        <f t="shared" si="1532"/>
        <v>930.59633333333579</v>
      </c>
      <c r="LC216" s="52">
        <f t="shared" si="1303"/>
        <v>0</v>
      </c>
      <c r="LD216" s="51">
        <f t="shared" si="1304"/>
        <v>930.59633333333579</v>
      </c>
      <c r="LE216" s="51">
        <f t="shared" si="1305"/>
        <v>79100.688333333179</v>
      </c>
      <c r="LF216" s="51">
        <f t="shared" si="1522"/>
        <v>85024.831999999704</v>
      </c>
      <c r="LG216" s="128">
        <f t="shared" si="1306"/>
        <v>10000</v>
      </c>
      <c r="LH216" s="204">
        <f t="shared" si="1307"/>
        <v>0</v>
      </c>
      <c r="LI216" s="479">
        <f t="shared" si="1308"/>
        <v>-930.59633333333579</v>
      </c>
      <c r="LJ216" s="46">
        <f t="shared" si="1421"/>
        <v>-1124.49</v>
      </c>
      <c r="LK216" s="46">
        <f t="shared" si="1422"/>
        <v>-1124.49</v>
      </c>
      <c r="LL216" s="48"/>
      <c r="LN216" s="45">
        <v>155</v>
      </c>
      <c r="LO216" s="46">
        <f t="shared" si="1309"/>
        <v>1123.1238136873469</v>
      </c>
      <c r="LP216" s="46">
        <f t="shared" si="1492"/>
        <v>0</v>
      </c>
      <c r="LQ216" s="46">
        <f t="shared" si="1310"/>
        <v>1123.1238136873469</v>
      </c>
      <c r="LR216" s="46">
        <f t="shared" si="1311"/>
        <v>149.85999991447713</v>
      </c>
      <c r="LS216" s="46">
        <f t="shared" si="1312"/>
        <v>973.26381377286975</v>
      </c>
      <c r="LT216" s="51">
        <f t="shared" si="1313"/>
        <v>88942.736134913415</v>
      </c>
      <c r="LU216" s="199">
        <f t="shared" si="1423"/>
        <v>10000</v>
      </c>
      <c r="LV216" s="58">
        <f t="shared" si="1314"/>
        <v>933.33033333333128</v>
      </c>
      <c r="LW216" s="52">
        <f t="shared" si="1493"/>
        <v>0</v>
      </c>
      <c r="LX216" s="51">
        <f t="shared" si="1315"/>
        <v>933.33033333333128</v>
      </c>
      <c r="LY216" s="51">
        <f t="shared" si="1316"/>
        <v>79333.078333332989</v>
      </c>
      <c r="LZ216" s="46">
        <f t="shared" si="1424"/>
        <v>0</v>
      </c>
      <c r="MA216" s="199">
        <f t="shared" si="1425"/>
        <v>10000</v>
      </c>
      <c r="MB216" s="468">
        <f t="shared" si="1317"/>
        <v>-933.33033333333128</v>
      </c>
      <c r="MC216" s="46">
        <f t="shared" si="1318"/>
        <v>-1123.1238136873469</v>
      </c>
      <c r="MD216" s="46">
        <f t="shared" si="1319"/>
        <v>-1123.1238136873469</v>
      </c>
      <c r="ME216" s="48"/>
      <c r="MG216" s="45">
        <v>155</v>
      </c>
      <c r="MH216" s="46">
        <f t="shared" si="1320"/>
        <v>1076.608661999408</v>
      </c>
      <c r="MI216" s="46">
        <f t="shared" si="1494"/>
        <v>0</v>
      </c>
      <c r="MJ216" s="46">
        <f t="shared" si="1321"/>
        <v>1076.608661999408</v>
      </c>
      <c r="MK216" s="46">
        <f t="shared" si="1322"/>
        <v>143.65341739612612</v>
      </c>
      <c r="ML216" s="46">
        <f t="shared" si="1323"/>
        <v>932.95524460328193</v>
      </c>
      <c r="MM216" s="51">
        <f t="shared" si="1324"/>
        <v>85259.095193072397</v>
      </c>
      <c r="MN216" s="199">
        <f t="shared" si="1426"/>
        <v>10000</v>
      </c>
      <c r="MO216" s="58">
        <f t="shared" si="1325"/>
        <v>889.32945707741396</v>
      </c>
      <c r="MP216" s="52">
        <f t="shared" si="1495"/>
        <v>0</v>
      </c>
      <c r="MQ216" s="51">
        <f t="shared" si="1326"/>
        <v>889.32945707741396</v>
      </c>
      <c r="MR216" s="57">
        <f t="shared" si="1327"/>
        <v>75593.004153000671</v>
      </c>
      <c r="MS216" s="199">
        <f t="shared" si="1427"/>
        <v>10000</v>
      </c>
      <c r="MT216" s="468">
        <f t="shared" si="1428"/>
        <v>-889.32945707741396</v>
      </c>
      <c r="MU216" s="46">
        <f t="shared" si="1328"/>
        <v>-1076.608661999408</v>
      </c>
      <c r="MV216" s="46">
        <f t="shared" si="1329"/>
        <v>-1076.608661999408</v>
      </c>
      <c r="MW216" s="48"/>
      <c r="MY216" s="45">
        <v>155</v>
      </c>
      <c r="MZ216" s="46">
        <f t="shared" si="1330"/>
        <v>1076.608661999408</v>
      </c>
      <c r="NA216" s="46">
        <f t="shared" si="1496"/>
        <v>0</v>
      </c>
      <c r="NB216" s="128">
        <f t="shared" si="1331"/>
        <v>1076.608661999408</v>
      </c>
      <c r="NC216" s="46">
        <f t="shared" si="1332"/>
        <v>143.65341739612612</v>
      </c>
      <c r="ND216" s="46">
        <f t="shared" si="1333"/>
        <v>932.95524460328193</v>
      </c>
      <c r="NE216" s="51">
        <f t="shared" si="1334"/>
        <v>85259.095193072397</v>
      </c>
      <c r="NF216" s="153">
        <f t="shared" si="1429"/>
        <v>10000</v>
      </c>
      <c r="NG216" s="45">
        <v>155</v>
      </c>
      <c r="NH216" s="46">
        <f t="shared" si="1335"/>
        <v>1076.6099999999999</v>
      </c>
      <c r="NI216" s="46">
        <f t="shared" si="1497"/>
        <v>0</v>
      </c>
      <c r="NJ216" s="128">
        <f t="shared" si="1430"/>
        <v>1076.6099999999999</v>
      </c>
      <c r="NK216" s="46">
        <f t="shared" si="1431"/>
        <v>143.65300707865427</v>
      </c>
      <c r="NL216" s="46">
        <f t="shared" si="1336"/>
        <v>932.95699292134566</v>
      </c>
      <c r="NM216" s="51">
        <f t="shared" si="1337"/>
        <v>85258.847254271212</v>
      </c>
      <c r="NN216" s="58">
        <f t="shared" si="1338"/>
        <v>888.78037499999857</v>
      </c>
      <c r="NO216" s="52">
        <f t="shared" si="1498"/>
        <v>0</v>
      </c>
      <c r="NP216" s="51">
        <f t="shared" si="1339"/>
        <v>888.78037499999857</v>
      </c>
      <c r="NQ216" s="57">
        <f t="shared" si="1340"/>
        <v>75680.681875000097</v>
      </c>
      <c r="NR216" s="153">
        <f t="shared" si="1432"/>
        <v>10000</v>
      </c>
      <c r="NS216" s="469">
        <f t="shared" si="1341"/>
        <v>-888.78037499999857</v>
      </c>
      <c r="NT216" s="46">
        <f t="shared" si="1342"/>
        <v>-1076.6099999999999</v>
      </c>
      <c r="NU216" s="46">
        <f t="shared" si="1343"/>
        <v>-1076.6099999999999</v>
      </c>
      <c r="NV216" s="48"/>
      <c r="NX216" s="45">
        <v>155</v>
      </c>
      <c r="NY216" s="46">
        <f t="shared" si="1344"/>
        <v>1076.6456011701148</v>
      </c>
      <c r="NZ216" s="46">
        <f t="shared" si="1499"/>
        <v>0</v>
      </c>
      <c r="OA216" s="46">
        <f t="shared" si="1345"/>
        <v>1076.6456011701148</v>
      </c>
      <c r="OB216" s="46">
        <f t="shared" si="1346"/>
        <v>143.65834624194997</v>
      </c>
      <c r="OC216" s="46">
        <f t="shared" si="1347"/>
        <v>932.98725492816482</v>
      </c>
      <c r="OD216" s="51">
        <f t="shared" si="1348"/>
        <v>85262.020490241805</v>
      </c>
      <c r="OE216" s="57">
        <f t="shared" si="1523"/>
        <v>89688.148638908868</v>
      </c>
      <c r="OF216" s="153">
        <f t="shared" si="1433"/>
        <v>10000</v>
      </c>
      <c r="OG216" s="58">
        <f t="shared" si="1349"/>
        <v>889.48383333333379</v>
      </c>
      <c r="OH216" s="241">
        <f t="shared" si="1524"/>
        <v>0</v>
      </c>
      <c r="OI216" s="51">
        <f t="shared" si="1350"/>
        <v>889.48383333333379</v>
      </c>
      <c r="OJ216" s="51">
        <f t="shared" si="1351"/>
        <v>75606.125833333324</v>
      </c>
      <c r="OK216" s="153">
        <f t="shared" si="1525"/>
        <v>79999.999999999505</v>
      </c>
      <c r="OL216" s="153">
        <f t="shared" si="1434"/>
        <v>10000</v>
      </c>
      <c r="OM216" s="468">
        <f t="shared" si="1435"/>
        <v>-889.48383333333379</v>
      </c>
      <c r="ON216" s="46">
        <f t="shared" si="1436"/>
        <v>-1076.6456011701148</v>
      </c>
      <c r="OO216" s="46">
        <f t="shared" si="1352"/>
        <v>-1076.6456011701148</v>
      </c>
      <c r="OP216" s="48"/>
      <c r="OR216" s="45">
        <v>155</v>
      </c>
      <c r="OS216" s="46">
        <f t="shared" si="1353"/>
        <v>1076.765700416463</v>
      </c>
      <c r="OT216" s="128">
        <f t="shared" si="1500"/>
        <v>0</v>
      </c>
      <c r="OU216" s="128">
        <f t="shared" si="1354"/>
        <v>1076.765700416463</v>
      </c>
      <c r="OV216" s="46">
        <f t="shared" si="1355"/>
        <v>143.67437125435623</v>
      </c>
      <c r="OW216" s="46">
        <f t="shared" si="1356"/>
        <v>933.09132916210683</v>
      </c>
      <c r="OX216" s="51">
        <f t="shared" si="1357"/>
        <v>85271.531423451626</v>
      </c>
      <c r="OY216" s="51">
        <f t="shared" si="1526"/>
        <v>91373.994550883595</v>
      </c>
      <c r="OZ216" s="153">
        <f t="shared" si="1437"/>
        <v>10000</v>
      </c>
      <c r="PA216" s="45">
        <v>155</v>
      </c>
      <c r="PB216" s="46">
        <f t="shared" si="1358"/>
        <v>1076.765700416463</v>
      </c>
      <c r="PC216" s="46">
        <f t="shared" si="1527"/>
        <v>0</v>
      </c>
      <c r="PD216" s="128">
        <f t="shared" si="1359"/>
        <v>1076.765700416463</v>
      </c>
      <c r="PE216" s="46">
        <f t="shared" si="1360"/>
        <v>143.67437125435623</v>
      </c>
      <c r="PF216" s="46">
        <f t="shared" si="1361"/>
        <v>933.09132916210683</v>
      </c>
      <c r="PG216" s="51">
        <f t="shared" si="1362"/>
        <v>85271.531423451626</v>
      </c>
      <c r="PH216" s="153">
        <f t="shared" si="1531"/>
        <v>91373.603328959653</v>
      </c>
      <c r="PI216" s="688">
        <f t="shared" si="1363"/>
        <v>889.6533333333341</v>
      </c>
      <c r="PJ216" s="52">
        <f t="shared" si="1528"/>
        <v>0</v>
      </c>
      <c r="PK216" s="51">
        <f t="shared" si="1364"/>
        <v>889.6533333333341</v>
      </c>
      <c r="PL216" s="57">
        <f t="shared" si="1365"/>
        <v>75620.533333333558</v>
      </c>
      <c r="PM216" s="57">
        <f t="shared" si="1529"/>
        <v>81779.768000000156</v>
      </c>
      <c r="PN216" s="153">
        <f t="shared" si="1438"/>
        <v>10000</v>
      </c>
      <c r="PO216" s="469">
        <f t="shared" si="1366"/>
        <v>-889.6533333333341</v>
      </c>
      <c r="PP216" s="46">
        <f t="shared" si="1367"/>
        <v>-1076.765700416463</v>
      </c>
      <c r="PQ216" s="46">
        <f t="shared" si="1368"/>
        <v>-1076.765700416463</v>
      </c>
      <c r="PR216" s="48"/>
    </row>
    <row r="217" spans="2:434" hidden="1" x14ac:dyDescent="0.3">
      <c r="B217" s="45">
        <v>156</v>
      </c>
      <c r="C217" s="46">
        <f t="shared" si="1104"/>
        <v>1111.77</v>
      </c>
      <c r="D217" s="46">
        <f t="shared" si="1136"/>
        <v>100</v>
      </c>
      <c r="E217" s="46">
        <f t="shared" si="1137"/>
        <v>1011.77</v>
      </c>
      <c r="F217" s="46">
        <f t="shared" si="1138"/>
        <v>133.53920266676946</v>
      </c>
      <c r="G217" s="46">
        <f t="shared" si="1139"/>
        <v>878.2307973332305</v>
      </c>
      <c r="H217" s="51">
        <f t="shared" si="1140"/>
        <v>79245.290802728428</v>
      </c>
      <c r="I217" s="58">
        <f t="shared" si="1141"/>
        <v>933.33333333333337</v>
      </c>
      <c r="J217" s="52">
        <f t="shared" si="1142"/>
        <v>100</v>
      </c>
      <c r="K217" s="51">
        <f t="shared" si="1143"/>
        <v>833.33333333333337</v>
      </c>
      <c r="L217" s="57">
        <f t="shared" si="1144"/>
        <v>69999.999999999563</v>
      </c>
      <c r="M217" s="468">
        <f t="shared" si="1369"/>
        <v>-933.33333333333337</v>
      </c>
      <c r="N217" s="46">
        <f t="shared" si="1370"/>
        <v>-1111.77</v>
      </c>
      <c r="O217" s="47"/>
      <c r="P217" s="46">
        <f t="shared" si="1371"/>
        <v>-1011.77</v>
      </c>
      <c r="Q217" s="48"/>
      <c r="R217" s="29"/>
      <c r="S217" s="29"/>
      <c r="T217" s="45">
        <v>156</v>
      </c>
      <c r="U217" s="46">
        <f t="shared" si="1145"/>
        <v>1086.6099999999999</v>
      </c>
      <c r="V217" s="46">
        <f t="shared" si="1146"/>
        <v>74.84</v>
      </c>
      <c r="W217" s="46">
        <f t="shared" si="1372"/>
        <v>1011.77</v>
      </c>
      <c r="X217" s="46">
        <f t="shared" si="1147"/>
        <v>133.53920266676946</v>
      </c>
      <c r="Y217" s="46">
        <f t="shared" si="1148"/>
        <v>878.2307973332305</v>
      </c>
      <c r="Z217" s="51">
        <f t="shared" si="1149"/>
        <v>79245.290802728428</v>
      </c>
      <c r="AA217" s="58">
        <f t="shared" si="1150"/>
        <v>899.49333333333334</v>
      </c>
      <c r="AB217" s="52">
        <f t="shared" si="1151"/>
        <v>66.16</v>
      </c>
      <c r="AC217" s="51">
        <f t="shared" si="1152"/>
        <v>833.33333333333337</v>
      </c>
      <c r="AD217" s="57">
        <f t="shared" si="1153"/>
        <v>69999.999999999563</v>
      </c>
      <c r="AE217" s="468">
        <f t="shared" si="1373"/>
        <v>-899.49333333333334</v>
      </c>
      <c r="AF217" s="46">
        <f t="shared" si="1154"/>
        <v>-1086.6099999999999</v>
      </c>
      <c r="AG217" s="47"/>
      <c r="AH217" s="46">
        <f t="shared" si="1374"/>
        <v>-1011.77</v>
      </c>
      <c r="AI217" s="48"/>
      <c r="AJ217" s="29"/>
      <c r="AK217" s="45">
        <v>156</v>
      </c>
      <c r="AL217" s="46">
        <f t="shared" si="1155"/>
        <v>1117.72</v>
      </c>
      <c r="AM217" s="46"/>
      <c r="AN217" s="46"/>
      <c r="AO217" s="46">
        <f t="shared" si="1156"/>
        <v>77.06</v>
      </c>
      <c r="AP217" s="128">
        <f t="shared" si="1157"/>
        <v>1040.6600000000001</v>
      </c>
      <c r="AQ217" s="128"/>
      <c r="AR217" s="128"/>
      <c r="AS217" s="46">
        <f t="shared" si="1158"/>
        <v>142.07275148435355</v>
      </c>
      <c r="AT217" s="46">
        <f t="shared" si="1159"/>
        <v>898.58724851564648</v>
      </c>
      <c r="AU217" s="51"/>
      <c r="AV217" s="51"/>
      <c r="AW217" s="51">
        <f t="shared" si="1160"/>
        <v>84345.063642096487</v>
      </c>
      <c r="AX217" s="58">
        <f t="shared" si="1161"/>
        <v>927.38215694565588</v>
      </c>
      <c r="AY217" s="52"/>
      <c r="AZ217" s="52"/>
      <c r="BA217" s="52">
        <f t="shared" si="1162"/>
        <v>68.56</v>
      </c>
      <c r="BB217" s="51">
        <f t="shared" si="1163"/>
        <v>858.82215694565593</v>
      </c>
      <c r="BC217" s="51"/>
      <c r="BD217" s="51"/>
      <c r="BE217" s="57">
        <f t="shared" si="1164"/>
        <v>74983.583516477651</v>
      </c>
      <c r="BF217" s="468">
        <f t="shared" si="1165"/>
        <v>-927.38215694565588</v>
      </c>
      <c r="BG217" s="46">
        <f t="shared" si="1166"/>
        <v>-1117.72</v>
      </c>
      <c r="BH217" s="46">
        <f t="shared" si="1167"/>
        <v>-1040.6600000000001</v>
      </c>
      <c r="BI217" s="48"/>
      <c r="BK217" s="45">
        <v>156</v>
      </c>
      <c r="BL217" s="46">
        <f t="shared" si="1375"/>
        <v>1092.1300000000001</v>
      </c>
      <c r="BM217" s="46">
        <f t="shared" si="1376"/>
        <v>80.36</v>
      </c>
      <c r="BN217" s="46">
        <f t="shared" si="1377"/>
        <v>1011.77</v>
      </c>
      <c r="BO217" s="46">
        <f t="shared" si="1168"/>
        <v>133.53920266676946</v>
      </c>
      <c r="BP217" s="46">
        <f t="shared" si="1169"/>
        <v>878.2307973332305</v>
      </c>
      <c r="BQ217" s="149">
        <f t="shared" si="1170"/>
        <v>79245.290802728428</v>
      </c>
      <c r="BR217" s="57">
        <f t="shared" si="1501"/>
        <v>89688.148638908868</v>
      </c>
      <c r="BS217" s="58">
        <f t="shared" si="1171"/>
        <v>904.99333333333334</v>
      </c>
      <c r="BT217" s="52">
        <f t="shared" si="1378"/>
        <v>71.66</v>
      </c>
      <c r="BU217" s="51">
        <f t="shared" si="1172"/>
        <v>833.33333333333337</v>
      </c>
      <c r="BV217" s="149">
        <f t="shared" si="1173"/>
        <v>69999.999999999563</v>
      </c>
      <c r="BW217" s="153">
        <f t="shared" si="1502"/>
        <v>79999.999999999505</v>
      </c>
      <c r="BX217" s="468">
        <f t="shared" si="1379"/>
        <v>-904.99333333333334</v>
      </c>
      <c r="BY217" s="46">
        <f t="shared" si="1380"/>
        <v>-1092.1300000000001</v>
      </c>
      <c r="BZ217" s="46">
        <f t="shared" si="1174"/>
        <v>-1011.77</v>
      </c>
      <c r="CA217" s="48"/>
      <c r="CB217" s="29"/>
      <c r="CC217" s="45">
        <v>156</v>
      </c>
      <c r="CD217" s="239">
        <f t="shared" si="1175"/>
        <v>1117.6300000000001</v>
      </c>
      <c r="CE217" s="239">
        <f t="shared" si="1381"/>
        <v>82.56</v>
      </c>
      <c r="CF217" s="128">
        <f t="shared" si="1176"/>
        <v>1035.07</v>
      </c>
      <c r="CG217" s="46">
        <f t="shared" si="1382"/>
        <v>141.6481415538847</v>
      </c>
      <c r="CH217" s="46">
        <f t="shared" si="1177"/>
        <v>893.42185844611527</v>
      </c>
      <c r="CI217" s="149">
        <f t="shared" si="1178"/>
        <v>84095.46307388469</v>
      </c>
      <c r="CJ217" s="199">
        <f t="shared" si="1503"/>
        <v>94718.954625102575</v>
      </c>
      <c r="CK217" s="153">
        <f t="shared" si="1383"/>
        <v>10000</v>
      </c>
      <c r="CL217" s="45">
        <v>156</v>
      </c>
      <c r="CM217" s="46">
        <f t="shared" si="1384"/>
        <v>1117.6300000000001</v>
      </c>
      <c r="CN217" s="239">
        <f t="shared" si="1179"/>
        <v>82.56</v>
      </c>
      <c r="CO217" s="128">
        <f t="shared" si="1180"/>
        <v>1035.07</v>
      </c>
      <c r="CP217" s="46">
        <f t="shared" si="1181"/>
        <v>141.6481415538847</v>
      </c>
      <c r="CQ217" s="46">
        <f t="shared" si="1182"/>
        <v>893.42185844611527</v>
      </c>
      <c r="CR217" s="149">
        <f t="shared" si="1183"/>
        <v>84095.46307388469</v>
      </c>
      <c r="CS217" s="153">
        <f t="shared" si="1504"/>
        <v>94718.954625102575</v>
      </c>
      <c r="CT217" s="58">
        <f t="shared" si="1184"/>
        <v>927.86033333333398</v>
      </c>
      <c r="CU217" s="52">
        <f t="shared" si="1385"/>
        <v>74.099999999999994</v>
      </c>
      <c r="CV217" s="51">
        <f t="shared" si="1386"/>
        <v>853.76033333333396</v>
      </c>
      <c r="CW217" s="149">
        <f t="shared" si="1185"/>
        <v>74779.707999999635</v>
      </c>
      <c r="CX217" s="57">
        <f t="shared" si="1505"/>
        <v>85024.831999999704</v>
      </c>
      <c r="CY217" s="153">
        <f t="shared" si="1387"/>
        <v>10000</v>
      </c>
      <c r="CZ217" s="479">
        <f t="shared" si="1186"/>
        <v>-927.86033333333398</v>
      </c>
      <c r="DA217" s="46">
        <f t="shared" si="1388"/>
        <v>-1117.6300000000001</v>
      </c>
      <c r="DB217" s="46">
        <f t="shared" si="1389"/>
        <v>-1035.07</v>
      </c>
      <c r="DC217" s="48"/>
      <c r="DE217" s="237">
        <v>156</v>
      </c>
      <c r="DF217" s="46">
        <f t="shared" si="1187"/>
        <v>1123.43</v>
      </c>
      <c r="DG217" s="239">
        <f t="shared" si="1506"/>
        <v>111.66</v>
      </c>
      <c r="DH217" s="46">
        <f t="shared" si="1188"/>
        <v>1011.77</v>
      </c>
      <c r="DI217" s="46">
        <f t="shared" si="1189"/>
        <v>133.53920266676946</v>
      </c>
      <c r="DJ217" s="46">
        <f t="shared" si="1190"/>
        <v>878.2307973332305</v>
      </c>
      <c r="DK217" s="51">
        <f t="shared" si="1191"/>
        <v>79245.290802728428</v>
      </c>
      <c r="DL217" s="58">
        <f t="shared" si="1192"/>
        <v>944.99333333333334</v>
      </c>
      <c r="DM217" s="240">
        <f t="shared" si="1507"/>
        <v>111.66</v>
      </c>
      <c r="DN217" s="51">
        <f t="shared" si="1193"/>
        <v>833.33333333333337</v>
      </c>
      <c r="DO217" s="57">
        <f t="shared" si="1194"/>
        <v>69999.999999999563</v>
      </c>
      <c r="DP217" s="468">
        <f t="shared" si="1390"/>
        <v>-944.99333333333334</v>
      </c>
      <c r="DQ217" s="46">
        <f t="shared" si="1391"/>
        <v>-1123.43</v>
      </c>
      <c r="DR217" s="47"/>
      <c r="DS217" s="46">
        <f t="shared" si="1392"/>
        <v>-1011.77</v>
      </c>
      <c r="DT217" s="48"/>
      <c r="DU217" s="29"/>
      <c r="DV217" s="237">
        <v>156</v>
      </c>
      <c r="DW217" s="46">
        <f t="shared" si="1393"/>
        <v>1056.5</v>
      </c>
      <c r="DX217" s="239">
        <f t="shared" si="1508"/>
        <v>44.730000000000004</v>
      </c>
      <c r="DY217" s="46">
        <f t="shared" si="1394"/>
        <v>1011.77</v>
      </c>
      <c r="DZ217" s="46">
        <f t="shared" si="1195"/>
        <v>133.53920266676946</v>
      </c>
      <c r="EA217" s="46">
        <f t="shared" si="1196"/>
        <v>878.2307973332305</v>
      </c>
      <c r="EB217" s="51">
        <f t="shared" si="1197"/>
        <v>79245.290802728428</v>
      </c>
      <c r="EC217" s="58">
        <f t="shared" si="1198"/>
        <v>872.86333333333334</v>
      </c>
      <c r="ED217" s="240">
        <f t="shared" si="1509"/>
        <v>39.53</v>
      </c>
      <c r="EE217" s="51">
        <f t="shared" si="1199"/>
        <v>833.33333333333337</v>
      </c>
      <c r="EF217" s="57">
        <f t="shared" si="1200"/>
        <v>69999.999999999563</v>
      </c>
      <c r="EG217" s="468">
        <f t="shared" si="1395"/>
        <v>-872.86333333333334</v>
      </c>
      <c r="EH217" s="46">
        <f t="shared" si="1396"/>
        <v>-1056.5</v>
      </c>
      <c r="EI217" s="47"/>
      <c r="EJ217" s="46">
        <f t="shared" si="1397"/>
        <v>-1011.77</v>
      </c>
      <c r="EK217" s="48"/>
      <c r="EL217" s="29"/>
      <c r="EM217" s="237">
        <v>156</v>
      </c>
      <c r="EN217" s="239">
        <f t="shared" si="1486"/>
        <v>1058.0868689014749</v>
      </c>
      <c r="EO217" s="239">
        <f t="shared" si="1510"/>
        <v>45.730000000000004</v>
      </c>
      <c r="EP217" s="128">
        <f t="shared" si="1201"/>
        <v>1012.3568689014749</v>
      </c>
      <c r="EQ217" s="46">
        <f t="shared" si="1202"/>
        <v>136.54133811977184</v>
      </c>
      <c r="ER217" s="46">
        <f t="shared" si="1203"/>
        <v>875.81553078170305</v>
      </c>
      <c r="ES217" s="51">
        <f t="shared" si="1204"/>
        <v>81048.987341081389</v>
      </c>
      <c r="ET217" s="153">
        <f t="shared" si="1398"/>
        <v>10000</v>
      </c>
      <c r="EU217" s="237">
        <v>156</v>
      </c>
      <c r="EV217" s="46">
        <f t="shared" si="1205"/>
        <v>1058.0899999999999</v>
      </c>
      <c r="EW217" s="239">
        <f t="shared" si="1511"/>
        <v>45.730000000000004</v>
      </c>
      <c r="EX217" s="128">
        <f t="shared" si="1206"/>
        <v>1012.36</v>
      </c>
      <c r="EY217" s="46">
        <f t="shared" si="1207"/>
        <v>136.54037954695403</v>
      </c>
      <c r="EZ217" s="46">
        <f t="shared" si="1208"/>
        <v>875.81962045304601</v>
      </c>
      <c r="FA217" s="51">
        <f t="shared" si="1209"/>
        <v>81048.40810771937</v>
      </c>
      <c r="FB217" s="58">
        <f t="shared" si="1210"/>
        <v>874.86920833333363</v>
      </c>
      <c r="FC217" s="240">
        <f t="shared" si="1512"/>
        <v>40.56</v>
      </c>
      <c r="FD217" s="51">
        <f t="shared" si="1399"/>
        <v>834.30920833333357</v>
      </c>
      <c r="FE217" s="57">
        <f t="shared" si="1211"/>
        <v>71832.203499999829</v>
      </c>
      <c r="FF217" s="153">
        <f t="shared" si="1400"/>
        <v>10000</v>
      </c>
      <c r="FG217" s="469">
        <f t="shared" si="1212"/>
        <v>-874.86920833333363</v>
      </c>
      <c r="FH217" s="46">
        <f t="shared" si="1213"/>
        <v>-1058.0899999999999</v>
      </c>
      <c r="FI217" s="46">
        <f t="shared" si="1214"/>
        <v>-1012.36</v>
      </c>
      <c r="FJ217" s="48"/>
      <c r="FL217" s="237">
        <v>156</v>
      </c>
      <c r="FM217" s="46">
        <f t="shared" si="1401"/>
        <v>1061.8399999999999</v>
      </c>
      <c r="FN217" s="239">
        <f t="shared" si="1487"/>
        <v>50.07</v>
      </c>
      <c r="FO217" s="46">
        <f t="shared" si="1402"/>
        <v>1011.77</v>
      </c>
      <c r="FP217" s="46">
        <f t="shared" si="1215"/>
        <v>133.53920266676946</v>
      </c>
      <c r="FQ217" s="46">
        <f t="shared" si="1216"/>
        <v>878.2307973332305</v>
      </c>
      <c r="FR217" s="149">
        <f t="shared" si="1217"/>
        <v>79245.290802728428</v>
      </c>
      <c r="FS217" s="57">
        <f t="shared" si="1513"/>
        <v>89688.148638908868</v>
      </c>
      <c r="FT217" s="58">
        <f t="shared" si="1218"/>
        <v>877.98333333333335</v>
      </c>
      <c r="FU217" s="240">
        <f t="shared" si="1488"/>
        <v>44.65</v>
      </c>
      <c r="FV217" s="51">
        <f t="shared" si="1219"/>
        <v>833.33333333333337</v>
      </c>
      <c r="FW217" s="149">
        <f t="shared" si="1220"/>
        <v>69999.999999999563</v>
      </c>
      <c r="FX217" s="153">
        <f t="shared" si="1514"/>
        <v>79999.999999999505</v>
      </c>
      <c r="FY217" s="468">
        <f t="shared" si="1403"/>
        <v>-877.98333333333335</v>
      </c>
      <c r="FZ217" s="46">
        <f t="shared" si="1404"/>
        <v>-1061.8399999999999</v>
      </c>
      <c r="GA217" s="46">
        <f t="shared" si="1221"/>
        <v>-1011.77</v>
      </c>
      <c r="GB217" s="48"/>
      <c r="GD217" s="237">
        <v>156</v>
      </c>
      <c r="GE217" s="239">
        <f t="shared" si="1489"/>
        <v>1060.0875939185617</v>
      </c>
      <c r="GF217" s="239">
        <f t="shared" si="1515"/>
        <v>51</v>
      </c>
      <c r="GG217" s="128">
        <f t="shared" si="1042"/>
        <v>1009.0875939185617</v>
      </c>
      <c r="GH217" s="46">
        <f t="shared" si="1222"/>
        <v>136.45047854441125</v>
      </c>
      <c r="GI217" s="46">
        <f t="shared" si="1223"/>
        <v>872.63711537415043</v>
      </c>
      <c r="GJ217" s="149">
        <f t="shared" si="1224"/>
        <v>80997.650011272606</v>
      </c>
      <c r="GK217" s="51">
        <f t="shared" si="1516"/>
        <v>91373.994550883595</v>
      </c>
      <c r="GL217" s="153">
        <f t="shared" si="1405"/>
        <v>10000</v>
      </c>
      <c r="GM217" s="237">
        <v>156</v>
      </c>
      <c r="GN217" s="46">
        <f t="shared" si="1225"/>
        <v>1060.0899999999999</v>
      </c>
      <c r="GO217" s="239">
        <f t="shared" si="1490"/>
        <v>51</v>
      </c>
      <c r="GP217" s="128">
        <f t="shared" si="1406"/>
        <v>1009.09</v>
      </c>
      <c r="GQ217" s="46">
        <f t="shared" si="1226"/>
        <v>136.44976997281879</v>
      </c>
      <c r="GR217" s="46">
        <f t="shared" si="1227"/>
        <v>872.64023002718125</v>
      </c>
      <c r="GS217" s="149">
        <f t="shared" si="1228"/>
        <v>80997.221753664082</v>
      </c>
      <c r="GT217" s="153">
        <f t="shared" si="1530"/>
        <v>91373.603328959653</v>
      </c>
      <c r="GU217" s="58">
        <f t="shared" si="1229"/>
        <v>876.92633333333197</v>
      </c>
      <c r="GV217" s="322">
        <f t="shared" si="1491"/>
        <v>45.650000000000006</v>
      </c>
      <c r="GW217" s="51">
        <f t="shared" si="1407"/>
        <v>831.27633333333199</v>
      </c>
      <c r="GX217" s="150">
        <f t="shared" si="1230"/>
        <v>71804.452000000223</v>
      </c>
      <c r="GY217" s="57">
        <f t="shared" si="1517"/>
        <v>81779.768000000156</v>
      </c>
      <c r="GZ217" s="153">
        <f t="shared" si="1408"/>
        <v>10000</v>
      </c>
      <c r="HA217" s="469">
        <f t="shared" si="1231"/>
        <v>-876.92633333333197</v>
      </c>
      <c r="HB217" s="46">
        <f t="shared" si="1232"/>
        <v>-1060.0899999999999</v>
      </c>
      <c r="HC217" s="46">
        <f t="shared" si="1233"/>
        <v>-1009.09</v>
      </c>
      <c r="HD217" s="48"/>
      <c r="HF217" s="45">
        <v>156</v>
      </c>
      <c r="HG217" s="46">
        <f t="shared" si="1234"/>
        <v>1123.8775326810628</v>
      </c>
      <c r="HH217" s="46">
        <f t="shared" si="1235"/>
        <v>0</v>
      </c>
      <c r="HI217" s="46">
        <f t="shared" si="1236"/>
        <v>1123.8775326810628</v>
      </c>
      <c r="HJ217" s="46">
        <f t="shared" si="1237"/>
        <v>148.33737476818749</v>
      </c>
      <c r="HK217" s="46">
        <f t="shared" si="1238"/>
        <v>975.54015791287532</v>
      </c>
      <c r="HL217" s="51">
        <f t="shared" si="1239"/>
        <v>88026.88470299961</v>
      </c>
      <c r="HM217" s="153">
        <f t="shared" si="1409"/>
        <v>10000</v>
      </c>
      <c r="HN217" s="58">
        <f t="shared" si="1240"/>
        <v>933.33333333333724</v>
      </c>
      <c r="HO217" s="52">
        <f t="shared" si="1241"/>
        <v>0</v>
      </c>
      <c r="HP217" s="51">
        <f t="shared" si="1242"/>
        <v>933.33333333333724</v>
      </c>
      <c r="HQ217" s="57">
        <f t="shared" si="1243"/>
        <v>78399.999999998487</v>
      </c>
      <c r="HR217" s="153">
        <f t="shared" si="1410"/>
        <v>10000</v>
      </c>
      <c r="HS217" s="468">
        <f t="shared" si="1244"/>
        <v>-933.33333333333724</v>
      </c>
      <c r="HT217" s="46">
        <f t="shared" si="1245"/>
        <v>-1123.8775326810628</v>
      </c>
      <c r="HU217" s="46">
        <f t="shared" si="1246"/>
        <v>-1123.8775326810628</v>
      </c>
      <c r="HV217" s="48"/>
      <c r="HW217" s="29"/>
      <c r="HX217" s="45">
        <v>156</v>
      </c>
      <c r="HY217" s="128">
        <f t="shared" si="1247"/>
        <v>1124.3399999999999</v>
      </c>
      <c r="HZ217" s="46">
        <f t="shared" si="1248"/>
        <v>0</v>
      </c>
      <c r="IA217" s="46">
        <f t="shared" si="1249"/>
        <v>1124.3399999999999</v>
      </c>
      <c r="IB217" s="46">
        <f t="shared" si="1250"/>
        <v>148.40507474572743</v>
      </c>
      <c r="IC217" s="46">
        <f t="shared" si="1251"/>
        <v>975.93492525427246</v>
      </c>
      <c r="ID217" s="51">
        <f t="shared" si="1252"/>
        <v>88067.109922182193</v>
      </c>
      <c r="IE217" s="153">
        <f t="shared" si="1411"/>
        <v>10000</v>
      </c>
      <c r="IF217" s="58">
        <f t="shared" si="1253"/>
        <v>930.14625019664186</v>
      </c>
      <c r="IG217" s="52">
        <f t="shared" si="1254"/>
        <v>0</v>
      </c>
      <c r="IH217" s="51">
        <f t="shared" si="1255"/>
        <v>930.14625019664186</v>
      </c>
      <c r="II217" s="57">
        <f t="shared" si="1412"/>
        <v>78132.284969323751</v>
      </c>
      <c r="IJ217" s="153">
        <f t="shared" si="1413"/>
        <v>10000</v>
      </c>
      <c r="IK217" s="468">
        <f t="shared" si="1256"/>
        <v>-930.14625019664186</v>
      </c>
      <c r="IL217" s="46">
        <f t="shared" si="1257"/>
        <v>-1124.3399999999999</v>
      </c>
      <c r="IM217" s="46">
        <f t="shared" si="1258"/>
        <v>-1124.3399999999999</v>
      </c>
      <c r="IN217" s="48"/>
      <c r="IO217" s="53">
        <f t="shared" si="1259"/>
        <v>0</v>
      </c>
      <c r="IQ217" s="45">
        <v>156</v>
      </c>
      <c r="IR217" s="128">
        <f t="shared" si="1260"/>
        <v>1126.4568749999989</v>
      </c>
      <c r="IS217" s="128">
        <f t="shared" si="1261"/>
        <v>0</v>
      </c>
      <c r="IT217" s="128">
        <f t="shared" si="1262"/>
        <v>1126.4568749999989</v>
      </c>
      <c r="IU217" s="46">
        <f t="shared" si="1485"/>
        <v>148.68</v>
      </c>
      <c r="IV217" s="46">
        <f t="shared" si="1263"/>
        <v>977.77687499999888</v>
      </c>
      <c r="IW217" s="51">
        <f t="shared" si="1264"/>
        <v>88228.927500000238</v>
      </c>
      <c r="IX217" s="199">
        <f t="shared" si="1414"/>
        <v>10000</v>
      </c>
      <c r="IY217" s="128">
        <f t="shared" si="1265"/>
        <v>0</v>
      </c>
      <c r="IZ217" s="408">
        <f t="shared" si="1266"/>
        <v>0</v>
      </c>
      <c r="JA217" s="58">
        <f t="shared" si="1267"/>
        <v>931.95916666666494</v>
      </c>
      <c r="JB217" s="52">
        <f t="shared" si="1268"/>
        <v>0</v>
      </c>
      <c r="JC217" s="51">
        <f t="shared" si="1269"/>
        <v>931.95916666666494</v>
      </c>
      <c r="JD217" s="57">
        <f t="shared" si="1270"/>
        <v>78284.570000000065</v>
      </c>
      <c r="JE217" s="280">
        <f t="shared" si="1271"/>
        <v>10000</v>
      </c>
      <c r="JF217" s="280">
        <f t="shared" si="1272"/>
        <v>0</v>
      </c>
      <c r="JG217" s="468">
        <f t="shared" si="1273"/>
        <v>-931.95916666666494</v>
      </c>
      <c r="JH217" s="46">
        <f t="shared" si="1274"/>
        <v>-1126.4568749999989</v>
      </c>
      <c r="JI217" s="46">
        <f t="shared" si="1275"/>
        <v>-1126.4568749999989</v>
      </c>
      <c r="JJ217" s="48"/>
      <c r="JL217" s="45">
        <v>156</v>
      </c>
      <c r="JM217" s="46">
        <f t="shared" si="1276"/>
        <v>1124.4930833333331</v>
      </c>
      <c r="JN217" s="46">
        <f t="shared" si="1277"/>
        <v>0</v>
      </c>
      <c r="JO217" s="128">
        <f t="shared" si="1278"/>
        <v>1124.4930833333331</v>
      </c>
      <c r="JP217" s="46">
        <f t="shared" si="1415"/>
        <v>148.41999999999999</v>
      </c>
      <c r="JQ217" s="46">
        <f t="shared" si="1279"/>
        <v>976.0730833333331</v>
      </c>
      <c r="JR217" s="149">
        <f t="shared" si="1280"/>
        <v>88075.088999999993</v>
      </c>
      <c r="JS217" s="51">
        <f t="shared" si="1518"/>
        <v>89688.148638908868</v>
      </c>
      <c r="JT217" s="199">
        <f t="shared" si="1416"/>
        <v>10000</v>
      </c>
      <c r="JU217" s="128">
        <f t="shared" si="1281"/>
        <v>0</v>
      </c>
      <c r="JV217" s="408">
        <f t="shared" si="1282"/>
        <v>0</v>
      </c>
      <c r="JW217" s="58">
        <f t="shared" si="1283"/>
        <v>930.37233333333074</v>
      </c>
      <c r="JX217" s="52">
        <f t="shared" si="1284"/>
        <v>0</v>
      </c>
      <c r="JY217" s="51">
        <f t="shared" si="1285"/>
        <v>930.37233333333074</v>
      </c>
      <c r="JZ217" s="149">
        <f t="shared" si="1286"/>
        <v>78151.27600000042</v>
      </c>
      <c r="KA217" s="199">
        <f t="shared" si="1519"/>
        <v>79999.999999999505</v>
      </c>
      <c r="KB217" s="128">
        <f t="shared" si="1417"/>
        <v>10000</v>
      </c>
      <c r="KC217" s="204">
        <f t="shared" si="1287"/>
        <v>0</v>
      </c>
      <c r="KD217" s="468">
        <f t="shared" si="1418"/>
        <v>-930.37233333333074</v>
      </c>
      <c r="KE217" s="46">
        <f t="shared" si="1288"/>
        <v>-1124.4930833333331</v>
      </c>
      <c r="KF217" s="46">
        <f t="shared" si="1289"/>
        <v>-1124.4930833333331</v>
      </c>
      <c r="KG217" s="48"/>
      <c r="KI217" s="45">
        <v>156</v>
      </c>
      <c r="KJ217" s="46">
        <f t="shared" si="1290"/>
        <v>1124.4890404061762</v>
      </c>
      <c r="KK217" s="46">
        <f t="shared" si="1291"/>
        <v>0</v>
      </c>
      <c r="KL217" s="128">
        <f t="shared" si="1292"/>
        <v>1124.4890404061762</v>
      </c>
      <c r="KM217" s="46">
        <f t="shared" si="1293"/>
        <v>148.41808592038799</v>
      </c>
      <c r="KN217" s="46">
        <f t="shared" si="1294"/>
        <v>976.07095448578821</v>
      </c>
      <c r="KO217" s="149">
        <f t="shared" si="1295"/>
        <v>88074.780597747013</v>
      </c>
      <c r="KP217" s="199">
        <f t="shared" si="1520"/>
        <v>94718.954625102575</v>
      </c>
      <c r="KQ217" s="199">
        <f t="shared" si="1419"/>
        <v>10000</v>
      </c>
      <c r="KR217" s="128">
        <f t="shared" si="1296"/>
        <v>0</v>
      </c>
      <c r="KS217" s="408">
        <f t="shared" si="1297"/>
        <v>0</v>
      </c>
      <c r="KT217" s="45">
        <v>156</v>
      </c>
      <c r="KU217" s="46">
        <f t="shared" si="1420"/>
        <v>1124.49</v>
      </c>
      <c r="KV217" s="46">
        <f t="shared" si="1298"/>
        <v>0</v>
      </c>
      <c r="KW217" s="128">
        <f t="shared" si="1299"/>
        <v>1124.49</v>
      </c>
      <c r="KX217" s="46">
        <f t="shared" si="1300"/>
        <v>148.41780332773979</v>
      </c>
      <c r="KY217" s="46">
        <f t="shared" si="1301"/>
        <v>976.07219667226025</v>
      </c>
      <c r="KZ217" s="149">
        <f t="shared" si="1302"/>
        <v>88074.609799971615</v>
      </c>
      <c r="LA217" s="153">
        <f t="shared" si="1521"/>
        <v>94718.954625102575</v>
      </c>
      <c r="LB217" s="58">
        <f t="shared" si="1532"/>
        <v>930.59633333333579</v>
      </c>
      <c r="LC217" s="52">
        <f t="shared" si="1303"/>
        <v>0</v>
      </c>
      <c r="LD217" s="51">
        <f t="shared" si="1304"/>
        <v>930.59633333333579</v>
      </c>
      <c r="LE217" s="149">
        <f t="shared" si="1305"/>
        <v>78170.091999999844</v>
      </c>
      <c r="LF217" s="51">
        <f t="shared" si="1522"/>
        <v>85024.831999999704</v>
      </c>
      <c r="LG217" s="128">
        <f t="shared" si="1306"/>
        <v>10000</v>
      </c>
      <c r="LH217" s="204">
        <f t="shared" si="1307"/>
        <v>0</v>
      </c>
      <c r="LI217" s="479">
        <f t="shared" si="1308"/>
        <v>-930.59633333333579</v>
      </c>
      <c r="LJ217" s="46">
        <f t="shared" si="1421"/>
        <v>-1124.49</v>
      </c>
      <c r="LK217" s="46">
        <f t="shared" si="1422"/>
        <v>-1124.49</v>
      </c>
      <c r="LL217" s="48"/>
      <c r="LN217" s="237">
        <v>156</v>
      </c>
      <c r="LO217" s="46">
        <f t="shared" si="1309"/>
        <v>1123.1238136873469</v>
      </c>
      <c r="LP217" s="239">
        <f t="shared" si="1492"/>
        <v>0</v>
      </c>
      <c r="LQ217" s="46">
        <f t="shared" si="1310"/>
        <v>1123.1238136873469</v>
      </c>
      <c r="LR217" s="46">
        <f t="shared" si="1311"/>
        <v>148.23789355818903</v>
      </c>
      <c r="LS217" s="46">
        <f t="shared" si="1312"/>
        <v>974.88592012915785</v>
      </c>
      <c r="LT217" s="51">
        <f t="shared" si="1313"/>
        <v>87967.850214784252</v>
      </c>
      <c r="LU217" s="199">
        <f t="shared" si="1423"/>
        <v>10000</v>
      </c>
      <c r="LV217" s="58">
        <f t="shared" si="1314"/>
        <v>933.33033333333128</v>
      </c>
      <c r="LW217" s="240">
        <f t="shared" si="1493"/>
        <v>0</v>
      </c>
      <c r="LX217" s="51">
        <f t="shared" si="1315"/>
        <v>933.33033333333128</v>
      </c>
      <c r="LY217" s="51">
        <f t="shared" si="1316"/>
        <v>78399.747999999658</v>
      </c>
      <c r="LZ217" s="46">
        <f t="shared" si="1424"/>
        <v>0</v>
      </c>
      <c r="MA217" s="199">
        <f t="shared" si="1425"/>
        <v>10000</v>
      </c>
      <c r="MB217" s="468">
        <f t="shared" si="1317"/>
        <v>-933.33033333333128</v>
      </c>
      <c r="MC217" s="46">
        <f t="shared" si="1318"/>
        <v>-1123.1238136873469</v>
      </c>
      <c r="MD217" s="46">
        <f t="shared" si="1319"/>
        <v>-1123.1238136873469</v>
      </c>
      <c r="ME217" s="48"/>
      <c r="MG217" s="237">
        <v>156</v>
      </c>
      <c r="MH217" s="46">
        <f t="shared" si="1320"/>
        <v>1076.608661999408</v>
      </c>
      <c r="MI217" s="239">
        <f t="shared" si="1494"/>
        <v>0</v>
      </c>
      <c r="MJ217" s="46">
        <f t="shared" si="1321"/>
        <v>1076.608661999408</v>
      </c>
      <c r="MK217" s="46">
        <f t="shared" si="1322"/>
        <v>142.09849198845401</v>
      </c>
      <c r="ML217" s="46">
        <f t="shared" si="1323"/>
        <v>934.51017001095397</v>
      </c>
      <c r="MM217" s="51">
        <f t="shared" si="1324"/>
        <v>84324.585023061445</v>
      </c>
      <c r="MN217" s="199">
        <f t="shared" si="1426"/>
        <v>10000</v>
      </c>
      <c r="MO217" s="58">
        <f t="shared" si="1325"/>
        <v>889.32945707741396</v>
      </c>
      <c r="MP217" s="240">
        <f t="shared" si="1495"/>
        <v>0</v>
      </c>
      <c r="MQ217" s="51">
        <f t="shared" si="1326"/>
        <v>889.32945707741396</v>
      </c>
      <c r="MR217" s="57">
        <f t="shared" si="1327"/>
        <v>74703.674695923255</v>
      </c>
      <c r="MS217" s="199">
        <f t="shared" si="1427"/>
        <v>10000</v>
      </c>
      <c r="MT217" s="468">
        <f t="shared" si="1428"/>
        <v>-889.32945707741396</v>
      </c>
      <c r="MU217" s="46">
        <f t="shared" si="1328"/>
        <v>-1076.608661999408</v>
      </c>
      <c r="MV217" s="46">
        <f t="shared" si="1329"/>
        <v>-1076.608661999408</v>
      </c>
      <c r="MW217" s="48"/>
      <c r="MY217" s="237">
        <v>156</v>
      </c>
      <c r="MZ217" s="46">
        <f t="shared" si="1330"/>
        <v>1076.608661999408</v>
      </c>
      <c r="NA217" s="239">
        <f t="shared" si="1496"/>
        <v>0</v>
      </c>
      <c r="NB217" s="128">
        <f t="shared" si="1331"/>
        <v>1076.608661999408</v>
      </c>
      <c r="NC217" s="46">
        <f t="shared" si="1332"/>
        <v>142.09849198845401</v>
      </c>
      <c r="ND217" s="46">
        <f t="shared" si="1333"/>
        <v>934.51017001095397</v>
      </c>
      <c r="NE217" s="51">
        <f t="shared" si="1334"/>
        <v>84324.585023061445</v>
      </c>
      <c r="NF217" s="153">
        <f t="shared" si="1429"/>
        <v>10000</v>
      </c>
      <c r="NG217" s="237">
        <v>156</v>
      </c>
      <c r="NH217" s="46">
        <f t="shared" si="1335"/>
        <v>1076.6099999999999</v>
      </c>
      <c r="NI217" s="239">
        <f t="shared" si="1497"/>
        <v>0</v>
      </c>
      <c r="NJ217" s="128">
        <f t="shared" si="1430"/>
        <v>1076.6099999999999</v>
      </c>
      <c r="NK217" s="46">
        <f t="shared" si="1431"/>
        <v>142.09807875711869</v>
      </c>
      <c r="NL217" s="46">
        <f t="shared" si="1336"/>
        <v>934.51192124288127</v>
      </c>
      <c r="NM217" s="51">
        <f t="shared" si="1337"/>
        <v>84324.335333028328</v>
      </c>
      <c r="NN217" s="58">
        <f t="shared" si="1338"/>
        <v>888.78037499999857</v>
      </c>
      <c r="NO217" s="240">
        <f t="shared" si="1498"/>
        <v>0</v>
      </c>
      <c r="NP217" s="51">
        <f t="shared" si="1339"/>
        <v>888.78037499999857</v>
      </c>
      <c r="NQ217" s="57">
        <f t="shared" si="1340"/>
        <v>74791.901500000095</v>
      </c>
      <c r="NR217" s="153">
        <f t="shared" si="1432"/>
        <v>10000</v>
      </c>
      <c r="NS217" s="469">
        <f t="shared" si="1341"/>
        <v>-888.78037499999857</v>
      </c>
      <c r="NT217" s="46">
        <f t="shared" si="1342"/>
        <v>-1076.6099999999999</v>
      </c>
      <c r="NU217" s="46">
        <f t="shared" si="1343"/>
        <v>-1076.6099999999999</v>
      </c>
      <c r="NV217" s="48"/>
      <c r="NX217" s="237">
        <v>156</v>
      </c>
      <c r="NY217" s="46">
        <f t="shared" si="1344"/>
        <v>1076.6456011701148</v>
      </c>
      <c r="NZ217" s="239">
        <f t="shared" si="1499"/>
        <v>0</v>
      </c>
      <c r="OA217" s="46">
        <f t="shared" si="1345"/>
        <v>1076.6456011701148</v>
      </c>
      <c r="OB217" s="46">
        <f t="shared" si="1346"/>
        <v>142.10336748373635</v>
      </c>
      <c r="OC217" s="46">
        <f t="shared" si="1347"/>
        <v>934.54223368637849</v>
      </c>
      <c r="OD217" s="149">
        <f t="shared" si="1348"/>
        <v>84327.47825655542</v>
      </c>
      <c r="OE217" s="57">
        <f t="shared" si="1523"/>
        <v>89688.148638908868</v>
      </c>
      <c r="OF217" s="153">
        <f t="shared" si="1433"/>
        <v>10000</v>
      </c>
      <c r="OG217" s="58">
        <f t="shared" si="1349"/>
        <v>889.48383333333379</v>
      </c>
      <c r="OH217" s="240">
        <f t="shared" si="1524"/>
        <v>0</v>
      </c>
      <c r="OI217" s="51">
        <f t="shared" si="1350"/>
        <v>889.48383333333379</v>
      </c>
      <c r="OJ217" s="149">
        <f t="shared" si="1351"/>
        <v>74716.641999999993</v>
      </c>
      <c r="OK217" s="153">
        <f t="shared" si="1525"/>
        <v>79999.999999999505</v>
      </c>
      <c r="OL217" s="153">
        <f t="shared" si="1434"/>
        <v>10000</v>
      </c>
      <c r="OM217" s="468">
        <f t="shared" si="1435"/>
        <v>-889.48383333333379</v>
      </c>
      <c r="ON217" s="46">
        <f t="shared" si="1436"/>
        <v>-1076.6456011701148</v>
      </c>
      <c r="OO217" s="46">
        <f t="shared" si="1352"/>
        <v>-1076.6456011701148</v>
      </c>
      <c r="OP217" s="48"/>
      <c r="OR217" s="237">
        <v>156</v>
      </c>
      <c r="OS217" s="46">
        <f t="shared" si="1353"/>
        <v>1076.765700416463</v>
      </c>
      <c r="OT217" s="239">
        <f t="shared" si="1500"/>
        <v>0</v>
      </c>
      <c r="OU217" s="128">
        <f t="shared" si="1354"/>
        <v>1076.765700416463</v>
      </c>
      <c r="OV217" s="46">
        <f t="shared" si="1355"/>
        <v>142.11921903908606</v>
      </c>
      <c r="OW217" s="46">
        <f t="shared" si="1356"/>
        <v>934.64648137737697</v>
      </c>
      <c r="OX217" s="149">
        <f t="shared" si="1357"/>
        <v>84336.884942074248</v>
      </c>
      <c r="OY217" s="51">
        <f t="shared" si="1526"/>
        <v>91373.994550883595</v>
      </c>
      <c r="OZ217" s="153">
        <f t="shared" si="1437"/>
        <v>10000</v>
      </c>
      <c r="PA217" s="237">
        <v>156</v>
      </c>
      <c r="PB217" s="46">
        <f t="shared" si="1358"/>
        <v>1076.765700416463</v>
      </c>
      <c r="PC217" s="239">
        <f t="shared" si="1527"/>
        <v>0</v>
      </c>
      <c r="PD217" s="128">
        <f t="shared" si="1359"/>
        <v>1076.765700416463</v>
      </c>
      <c r="PE217" s="46">
        <f t="shared" si="1360"/>
        <v>142.11921903908606</v>
      </c>
      <c r="PF217" s="46">
        <f t="shared" si="1361"/>
        <v>934.64648137737697</v>
      </c>
      <c r="PG217" s="149">
        <f t="shared" si="1362"/>
        <v>84336.884942074248</v>
      </c>
      <c r="PH217" s="153">
        <f t="shared" si="1531"/>
        <v>91373.603328959653</v>
      </c>
      <c r="PI217" s="688">
        <f t="shared" si="1363"/>
        <v>889.6533333333341</v>
      </c>
      <c r="PJ217" s="240">
        <f t="shared" si="1528"/>
        <v>0</v>
      </c>
      <c r="PK217" s="51">
        <f t="shared" si="1364"/>
        <v>889.6533333333341</v>
      </c>
      <c r="PL217" s="150">
        <f t="shared" si="1365"/>
        <v>74730.880000000223</v>
      </c>
      <c r="PM217" s="57">
        <f t="shared" si="1529"/>
        <v>81779.768000000156</v>
      </c>
      <c r="PN217" s="153">
        <f t="shared" si="1438"/>
        <v>10000</v>
      </c>
      <c r="PO217" s="469">
        <f t="shared" si="1366"/>
        <v>-889.6533333333341</v>
      </c>
      <c r="PP217" s="46">
        <f t="shared" si="1367"/>
        <v>-1076.765700416463</v>
      </c>
      <c r="PQ217" s="46">
        <f t="shared" si="1368"/>
        <v>-1076.765700416463</v>
      </c>
      <c r="PR217" s="48"/>
    </row>
    <row r="218" spans="2:434" hidden="1" x14ac:dyDescent="0.3">
      <c r="B218" s="45">
        <v>157</v>
      </c>
      <c r="C218" s="46">
        <f t="shared" si="1104"/>
        <v>1111.77</v>
      </c>
      <c r="D218" s="46">
        <f t="shared" si="1136"/>
        <v>100</v>
      </c>
      <c r="E218" s="46">
        <f t="shared" si="1137"/>
        <v>1011.77</v>
      </c>
      <c r="F218" s="46">
        <f t="shared" si="1138"/>
        <v>132.07548467121404</v>
      </c>
      <c r="G218" s="46">
        <f t="shared" si="1139"/>
        <v>879.69451532878588</v>
      </c>
      <c r="H218" s="51">
        <f t="shared" si="1140"/>
        <v>78365.596287399647</v>
      </c>
      <c r="I218" s="58">
        <f t="shared" si="1141"/>
        <v>933.33333333333337</v>
      </c>
      <c r="J218" s="52">
        <f t="shared" si="1142"/>
        <v>100</v>
      </c>
      <c r="K218" s="51">
        <f t="shared" si="1143"/>
        <v>833.33333333333337</v>
      </c>
      <c r="L218" s="57">
        <f t="shared" si="1144"/>
        <v>69166.666666666235</v>
      </c>
      <c r="M218" s="468">
        <f t="shared" si="1369"/>
        <v>-933.33333333333337</v>
      </c>
      <c r="N218" s="46">
        <f t="shared" si="1370"/>
        <v>-1111.77</v>
      </c>
      <c r="O218" s="47"/>
      <c r="P218" s="46">
        <f t="shared" si="1371"/>
        <v>-1011.77</v>
      </c>
      <c r="Q218" s="48"/>
      <c r="R218" s="29"/>
      <c r="S218" s="29"/>
      <c r="T218" s="45">
        <v>157</v>
      </c>
      <c r="U218" s="46">
        <f t="shared" si="1145"/>
        <v>1085.79</v>
      </c>
      <c r="V218" s="46">
        <f t="shared" si="1146"/>
        <v>74.02</v>
      </c>
      <c r="W218" s="46">
        <f t="shared" si="1372"/>
        <v>1011.77</v>
      </c>
      <c r="X218" s="46">
        <f t="shared" si="1147"/>
        <v>132.07548467121404</v>
      </c>
      <c r="Y218" s="46">
        <f t="shared" si="1148"/>
        <v>879.69451532878588</v>
      </c>
      <c r="Z218" s="51">
        <f t="shared" si="1149"/>
        <v>78365.596287399647</v>
      </c>
      <c r="AA218" s="58">
        <f t="shared" si="1150"/>
        <v>898.71333333333337</v>
      </c>
      <c r="AB218" s="52">
        <f t="shared" si="1151"/>
        <v>65.38</v>
      </c>
      <c r="AC218" s="51">
        <f t="shared" si="1152"/>
        <v>833.33333333333337</v>
      </c>
      <c r="AD218" s="57">
        <f t="shared" si="1153"/>
        <v>69166.666666666235</v>
      </c>
      <c r="AE218" s="468">
        <f t="shared" si="1373"/>
        <v>-898.71333333333337</v>
      </c>
      <c r="AF218" s="46">
        <f t="shared" si="1154"/>
        <v>-1085.79</v>
      </c>
      <c r="AG218" s="47"/>
      <c r="AH218" s="46">
        <f t="shared" si="1374"/>
        <v>-1011.77</v>
      </c>
      <c r="AI218" s="48"/>
      <c r="AJ218" s="29"/>
      <c r="AK218" s="45">
        <v>157</v>
      </c>
      <c r="AL218" s="46">
        <f t="shared" si="1155"/>
        <v>1117.72</v>
      </c>
      <c r="AM218" s="46"/>
      <c r="AN218" s="46"/>
      <c r="AO218" s="46">
        <f t="shared" si="1156"/>
        <v>76.260000000000005</v>
      </c>
      <c r="AP218" s="128">
        <f t="shared" si="1157"/>
        <v>1041.46</v>
      </c>
      <c r="AQ218" s="128"/>
      <c r="AR218" s="128"/>
      <c r="AS218" s="46">
        <f t="shared" si="1158"/>
        <v>140.57510607016081</v>
      </c>
      <c r="AT218" s="46">
        <f t="shared" si="1159"/>
        <v>900.88489392983922</v>
      </c>
      <c r="AU218" s="51"/>
      <c r="AV218" s="51"/>
      <c r="AW218" s="51">
        <f t="shared" si="1160"/>
        <v>83444.178748166654</v>
      </c>
      <c r="AX218" s="58">
        <f t="shared" si="1161"/>
        <v>927.38215694565588</v>
      </c>
      <c r="AY218" s="52"/>
      <c r="AZ218" s="52"/>
      <c r="BA218" s="52">
        <f t="shared" si="1162"/>
        <v>67.78</v>
      </c>
      <c r="BB218" s="51">
        <f t="shared" si="1163"/>
        <v>859.60215694565591</v>
      </c>
      <c r="BC218" s="51"/>
      <c r="BD218" s="51"/>
      <c r="BE218" s="57">
        <f t="shared" si="1164"/>
        <v>74123.981359532001</v>
      </c>
      <c r="BF218" s="468">
        <f t="shared" si="1165"/>
        <v>-927.38215694565588</v>
      </c>
      <c r="BG218" s="46">
        <f t="shared" si="1166"/>
        <v>-1117.72</v>
      </c>
      <c r="BH218" s="46">
        <f t="shared" si="1167"/>
        <v>-1041.46</v>
      </c>
      <c r="BI218" s="48"/>
      <c r="BK218" s="45">
        <v>157</v>
      </c>
      <c r="BL218" s="46">
        <f t="shared" si="1375"/>
        <v>1082.77</v>
      </c>
      <c r="BM218" s="46">
        <f t="shared" si="1376"/>
        <v>71</v>
      </c>
      <c r="BN218" s="46">
        <f t="shared" si="1377"/>
        <v>1011.77</v>
      </c>
      <c r="BO218" s="46">
        <f t="shared" si="1168"/>
        <v>132.07548467121404</v>
      </c>
      <c r="BP218" s="46">
        <f t="shared" si="1169"/>
        <v>879.69451532878588</v>
      </c>
      <c r="BQ218" s="51">
        <f t="shared" si="1170"/>
        <v>78365.596287399647</v>
      </c>
      <c r="BR218" s="150">
        <f>$BQ$217</f>
        <v>79245.290802728428</v>
      </c>
      <c r="BS218" s="58">
        <f t="shared" si="1171"/>
        <v>896.03333333333342</v>
      </c>
      <c r="BT218" s="52">
        <f t="shared" si="1378"/>
        <v>62.7</v>
      </c>
      <c r="BU218" s="51">
        <f t="shared" si="1172"/>
        <v>833.33333333333337</v>
      </c>
      <c r="BV218" s="51">
        <f t="shared" si="1173"/>
        <v>69166.666666666235</v>
      </c>
      <c r="BW218" s="150">
        <f>$BV$217</f>
        <v>69999.999999999563</v>
      </c>
      <c r="BX218" s="468">
        <f t="shared" si="1379"/>
        <v>-896.03333333333342</v>
      </c>
      <c r="BY218" s="46">
        <f t="shared" si="1380"/>
        <v>-1082.77</v>
      </c>
      <c r="BZ218" s="46">
        <f t="shared" si="1174"/>
        <v>-1011.77</v>
      </c>
      <c r="CA218" s="48"/>
      <c r="CB218" s="29"/>
      <c r="CC218" s="45">
        <v>157</v>
      </c>
      <c r="CD218" s="128">
        <f t="shared" si="1175"/>
        <v>1117.6300000000001</v>
      </c>
      <c r="CE218" s="46">
        <f t="shared" si="1381"/>
        <v>73.3</v>
      </c>
      <c r="CF218" s="128">
        <f t="shared" si="1176"/>
        <v>1044.33</v>
      </c>
      <c r="CG218" s="46">
        <f t="shared" si="1382"/>
        <v>140.15910512314116</v>
      </c>
      <c r="CH218" s="46">
        <f t="shared" si="1177"/>
        <v>904.17089487685871</v>
      </c>
      <c r="CI218" s="51">
        <f t="shared" si="1178"/>
        <v>83191.292179007825</v>
      </c>
      <c r="CJ218" s="199">
        <f>$CR$217</f>
        <v>84095.46307388469</v>
      </c>
      <c r="CK218" s="153">
        <f t="shared" si="1383"/>
        <v>10000</v>
      </c>
      <c r="CL218" s="45">
        <v>157</v>
      </c>
      <c r="CM218" s="46">
        <f t="shared" si="1384"/>
        <v>1117.6300000000001</v>
      </c>
      <c r="CN218" s="128">
        <f t="shared" si="1179"/>
        <v>73.3</v>
      </c>
      <c r="CO218" s="128">
        <f t="shared" si="1180"/>
        <v>1044.33</v>
      </c>
      <c r="CP218" s="46">
        <f t="shared" si="1181"/>
        <v>140.15910512314116</v>
      </c>
      <c r="CQ218" s="46">
        <f t="shared" si="1182"/>
        <v>904.17089487685871</v>
      </c>
      <c r="CR218" s="51">
        <f t="shared" si="1183"/>
        <v>83191.292179007825</v>
      </c>
      <c r="CS218" s="153">
        <f>$CR$217</f>
        <v>84095.46307388469</v>
      </c>
      <c r="CT218" s="58">
        <f t="shared" si="1184"/>
        <v>927.86033333333398</v>
      </c>
      <c r="CU218" s="52">
        <f t="shared" si="1385"/>
        <v>65.180000000000007</v>
      </c>
      <c r="CV218" s="51">
        <f t="shared" si="1386"/>
        <v>862.68033333333392</v>
      </c>
      <c r="CW218" s="51">
        <f t="shared" si="1185"/>
        <v>73917.027666666298</v>
      </c>
      <c r="CX218" s="150">
        <f>$CW$217</f>
        <v>74779.707999999635</v>
      </c>
      <c r="CY218" s="153">
        <f t="shared" si="1387"/>
        <v>10000</v>
      </c>
      <c r="CZ218" s="479">
        <f t="shared" si="1186"/>
        <v>-927.86033333333398</v>
      </c>
      <c r="DA218" s="46">
        <f t="shared" si="1388"/>
        <v>-1117.6300000000001</v>
      </c>
      <c r="DB218" s="46">
        <f t="shared" si="1389"/>
        <v>-1044.33</v>
      </c>
      <c r="DC218" s="48"/>
      <c r="DE218" s="45">
        <v>157</v>
      </c>
      <c r="DF218" s="46">
        <f t="shared" si="1187"/>
        <v>1126.76</v>
      </c>
      <c r="DG218" s="46">
        <f>IF(AND($H$7="Oui",DE218&gt;$I$7),0,IF(DE218&gt;$B$7,0,(TRUNC($C$7*$P$40*$L$7/12,2))+(TRUNC($C$7*$Q$40*$M$7/12,2))))</f>
        <v>114.99</v>
      </c>
      <c r="DH218" s="46">
        <f t="shared" si="1188"/>
        <v>1011.77</v>
      </c>
      <c r="DI218" s="46">
        <f t="shared" si="1189"/>
        <v>132.07548467121404</v>
      </c>
      <c r="DJ218" s="46">
        <f t="shared" si="1190"/>
        <v>879.69451532878588</v>
      </c>
      <c r="DK218" s="51">
        <f t="shared" si="1191"/>
        <v>78365.596287399647</v>
      </c>
      <c r="DL218" s="58">
        <f t="shared" si="1192"/>
        <v>948.32333333333338</v>
      </c>
      <c r="DM218" s="52">
        <f>IF(AND($H$7="Oui",DE218&gt;$I$7),0,IF(DE218&gt;$B$7,0,(TRUNC($C$7*$P$40/12,2))+(TRUNC($C$7*$Q$40/12,2))))</f>
        <v>114.99</v>
      </c>
      <c r="DN218" s="51">
        <f t="shared" si="1193"/>
        <v>833.33333333333337</v>
      </c>
      <c r="DO218" s="57">
        <f t="shared" si="1194"/>
        <v>69166.666666666235</v>
      </c>
      <c r="DP218" s="468">
        <f t="shared" si="1390"/>
        <v>-948.32333333333338</v>
      </c>
      <c r="DQ218" s="46">
        <f t="shared" si="1391"/>
        <v>-1126.76</v>
      </c>
      <c r="DR218" s="47"/>
      <c r="DS218" s="46">
        <f t="shared" si="1392"/>
        <v>-1011.77</v>
      </c>
      <c r="DT218" s="48"/>
      <c r="DU218" s="29"/>
      <c r="DV218" s="45">
        <v>157</v>
      </c>
      <c r="DW218" s="46">
        <f t="shared" si="1393"/>
        <v>1057.33</v>
      </c>
      <c r="DX218" s="46">
        <f>IF(AND($H$7="Oui",DV218&gt;$I$7),0,IF(DV218&gt;$B$7,0,(TRUNC(EB217*$R$40*$L$7/12,2))+(TRUNC(EB217*$S$40*$M$7/12,2))))</f>
        <v>45.56</v>
      </c>
      <c r="DY218" s="46">
        <f t="shared" si="1394"/>
        <v>1011.77</v>
      </c>
      <c r="DZ218" s="46">
        <f t="shared" si="1195"/>
        <v>132.07548467121404</v>
      </c>
      <c r="EA218" s="46">
        <f t="shared" si="1196"/>
        <v>879.69451532878588</v>
      </c>
      <c r="EB218" s="51">
        <f t="shared" si="1197"/>
        <v>78365.596287399647</v>
      </c>
      <c r="EC218" s="58">
        <f t="shared" si="1198"/>
        <v>873.57333333333338</v>
      </c>
      <c r="ED218" s="52">
        <f>IF(AND($H$7="Oui",DV218&gt;$I$7),0,IF(DV218&gt;$B$7,0,(TRUNC(EF217*$R$40/12,2))+(TRUNC(EF217*$S$40/12,2))))</f>
        <v>40.239999999999995</v>
      </c>
      <c r="EE218" s="51">
        <f t="shared" si="1199"/>
        <v>833.33333333333337</v>
      </c>
      <c r="EF218" s="57">
        <f t="shared" si="1200"/>
        <v>69166.666666666235</v>
      </c>
      <c r="EG218" s="468">
        <f t="shared" si="1395"/>
        <v>-873.57333333333338</v>
      </c>
      <c r="EH218" s="46">
        <f t="shared" si="1396"/>
        <v>-1057.33</v>
      </c>
      <c r="EI218" s="47"/>
      <c r="EJ218" s="46">
        <f t="shared" si="1397"/>
        <v>-1011.77</v>
      </c>
      <c r="EK218" s="48"/>
      <c r="EL218" s="29"/>
      <c r="EM218" s="45">
        <v>157</v>
      </c>
      <c r="EN218" s="46">
        <f t="shared" ref="EN218:EN229" si="1533">IF(AND($H$7="Oui",EM218=$I$7),EP218+EO218,IF(EM218&gt;$B$7,0,IF($F$10="Paliers",ROUND(-PMT(($D$7+($T$40*$L$7)+($U$40*$M$7))/12,$B$7-EM217,ES217,0,0),2),IF(AND($H$7="Oui",EM218=$I$7),EP218+EO218,IF(AND($H$7="Oui",EM218&gt;$I$7),0,IF(EM218&gt;$B$7,0,$EN$60))))))</f>
        <v>1058.0868689014749</v>
      </c>
      <c r="EO218" s="46">
        <f>IF(EM218&gt;$B$7,0,(TRUNC(ES217*$T$40*$L$7/12,2))+(TRUNC(ES217*$U$40*$M$7/12,2)))</f>
        <v>46.59</v>
      </c>
      <c r="EP218" s="128">
        <f t="shared" si="1201"/>
        <v>1011.4968689014748</v>
      </c>
      <c r="EQ218" s="46">
        <f t="shared" si="1202"/>
        <v>135.08164556846899</v>
      </c>
      <c r="ER218" s="46">
        <f t="shared" si="1203"/>
        <v>876.41522333300588</v>
      </c>
      <c r="ES218" s="51">
        <f t="shared" si="1204"/>
        <v>80172.572117748379</v>
      </c>
      <c r="ET218" s="153">
        <f t="shared" si="1398"/>
        <v>10000</v>
      </c>
      <c r="EU218" s="45">
        <v>157</v>
      </c>
      <c r="EV218" s="46">
        <f t="shared" si="1205"/>
        <v>1058.0899999999999</v>
      </c>
      <c r="EW218" s="46">
        <f>IF(EU218&gt;$B$7,0,(TRUNC(FA217*$T$40*$L$7/12,2))+(TRUNC(FA217*$U$40*$M$7/12,2)))</f>
        <v>46.59</v>
      </c>
      <c r="EX218" s="128">
        <f t="shared" si="1206"/>
        <v>1011.5</v>
      </c>
      <c r="EY218" s="46">
        <f t="shared" si="1207"/>
        <v>135.08068017953229</v>
      </c>
      <c r="EZ218" s="46">
        <f t="shared" si="1208"/>
        <v>876.41931982046776</v>
      </c>
      <c r="FA218" s="51">
        <f t="shared" si="1209"/>
        <v>80171.988787898896</v>
      </c>
      <c r="FB218" s="58">
        <f t="shared" si="1210"/>
        <v>874.86920833333363</v>
      </c>
      <c r="FC218" s="52">
        <f>IF(AND($H$7="Oui",EU218&gt;$I$7),0,IF(EU218&gt;$B$7,0,(TRUNC(FE217*$T$40/12,2))+(TRUNC(FE217*$U$40/12,2))))</f>
        <v>41.3</v>
      </c>
      <c r="FD218" s="51">
        <f t="shared" si="1399"/>
        <v>833.56920833333368</v>
      </c>
      <c r="FE218" s="57">
        <f t="shared" si="1211"/>
        <v>70998.634291666502</v>
      </c>
      <c r="FF218" s="153">
        <f t="shared" si="1400"/>
        <v>10000</v>
      </c>
      <c r="FG218" s="469">
        <f t="shared" si="1212"/>
        <v>-874.86920833333363</v>
      </c>
      <c r="FH218" s="46">
        <f t="shared" si="1213"/>
        <v>-1058.0899999999999</v>
      </c>
      <c r="FI218" s="46">
        <f t="shared" si="1214"/>
        <v>-1011.5</v>
      </c>
      <c r="FJ218" s="48"/>
      <c r="FL218" s="45">
        <v>157</v>
      </c>
      <c r="FM218" s="46">
        <f t="shared" si="1401"/>
        <v>1057.33</v>
      </c>
      <c r="FN218" s="46">
        <f t="shared" ref="FN218:FN229" si="1534">IF(AND($H$7="Oui",FL218&gt;$I$7),0,IF(FL218&gt;$B$7,0,(TRUNC(FS218*$V$40*$L$7/12,2))+(TRUNC(FS218*$W$40*$M$7/12,2))))</f>
        <v>45.56</v>
      </c>
      <c r="FO218" s="46">
        <f t="shared" si="1402"/>
        <v>1011.77</v>
      </c>
      <c r="FP218" s="46">
        <f t="shared" si="1215"/>
        <v>132.07548467121404</v>
      </c>
      <c r="FQ218" s="46">
        <f t="shared" si="1216"/>
        <v>879.69451532878588</v>
      </c>
      <c r="FR218" s="51">
        <f t="shared" si="1217"/>
        <v>78365.596287399647</v>
      </c>
      <c r="FS218" s="150">
        <f>$BQ$217</f>
        <v>79245.290802728428</v>
      </c>
      <c r="FT218" s="58">
        <f t="shared" si="1218"/>
        <v>873.57333333333338</v>
      </c>
      <c r="FU218" s="241">
        <f t="shared" ref="FU218:FU229" si="1535">IF(AND($H$7="Oui",FL218&gt;$I$7),0,IF(FL218&gt;$B$7,0,(TRUNC(FX218*$V$40/12,2))+(TRUNC(FX218*$W$40/12,2))))</f>
        <v>40.239999999999995</v>
      </c>
      <c r="FV218" s="51">
        <f t="shared" si="1219"/>
        <v>833.33333333333337</v>
      </c>
      <c r="FW218" s="51">
        <f t="shared" si="1220"/>
        <v>69166.666666666235</v>
      </c>
      <c r="FX218" s="150">
        <f>$BV$217</f>
        <v>69999.999999999563</v>
      </c>
      <c r="FY218" s="468">
        <f t="shared" si="1403"/>
        <v>-873.57333333333338</v>
      </c>
      <c r="FZ218" s="46">
        <f t="shared" si="1404"/>
        <v>-1057.33</v>
      </c>
      <c r="GA218" s="46">
        <f t="shared" si="1221"/>
        <v>-1011.77</v>
      </c>
      <c r="GB218" s="48"/>
      <c r="GD218" s="45">
        <v>157</v>
      </c>
      <c r="GE218" s="46">
        <f t="shared" ref="GE218:GE229" si="1536">IF(AND($H$7="Oui",GD218=$I$7),GG218+GF218,IF(GD218&gt;$B$7,0,IF($F$10="Paliers",ROUND(-PMT(($D$7+($X$40*$L$7)+($Y$40*$M$7))/12,$B$7-GD217,GJ217,0,0),2),IF(AND($H$7="Oui",GD218=$I$7),GG218+GF218,IF(AND($H$7="Oui",GD218&gt;$I$7),0,IF(GD218&gt;$B$7,0,$GE$60))))))</f>
        <v>1060.0875939185617</v>
      </c>
      <c r="GF218" s="128">
        <f>IF(AND($H$7="Oui",GD218&gt;$I$7),0,IF(GD218&gt;$B$7,0,(TRUNC(GK218*$X$40*$L$7/12,2))+(TRUNC(GK218*$Y$40*$M$7/12,2))))</f>
        <v>46.56</v>
      </c>
      <c r="GG218" s="128">
        <f t="shared" si="1042"/>
        <v>1013.5275939185617</v>
      </c>
      <c r="GH218" s="46">
        <f t="shared" si="1222"/>
        <v>134.99608335212102</v>
      </c>
      <c r="GI218" s="46">
        <f t="shared" si="1223"/>
        <v>878.53151056644072</v>
      </c>
      <c r="GJ218" s="51">
        <f t="shared" si="1224"/>
        <v>80119.118500706172</v>
      </c>
      <c r="GK218" s="149">
        <f>$GJ$217</f>
        <v>80997.650011272606</v>
      </c>
      <c r="GL218" s="153">
        <f t="shared" si="1405"/>
        <v>10000</v>
      </c>
      <c r="GM218" s="45">
        <v>157</v>
      </c>
      <c r="GN218" s="46">
        <f t="shared" si="1225"/>
        <v>1060.0899999999999</v>
      </c>
      <c r="GO218" s="46">
        <f t="shared" ref="GO218:GO229" si="1537">IF(GM218&gt;$B$7,0,(TRUNC(GT218*$X$40*$L$7/12,2))+(TRUNC(GT218*$Y$40*$M$7/12,2)))</f>
        <v>46.56</v>
      </c>
      <c r="GP218" s="128">
        <f t="shared" si="1406"/>
        <v>1013.53</v>
      </c>
      <c r="GQ218" s="46">
        <f t="shared" si="1226"/>
        <v>134.99536958944014</v>
      </c>
      <c r="GR218" s="46">
        <f t="shared" si="1227"/>
        <v>878.53463041055988</v>
      </c>
      <c r="GS218" s="51">
        <f t="shared" si="1228"/>
        <v>80118.68712325352</v>
      </c>
      <c r="GT218" s="150">
        <f>$GS$217</f>
        <v>80997.221753664082</v>
      </c>
      <c r="GU218" s="58">
        <f t="shared" si="1229"/>
        <v>876.92633333333197</v>
      </c>
      <c r="GV218" s="52">
        <f t="shared" ref="GV218:GV229" si="1538">IF(AND($H$7="Oui",GM218&gt;$I$7),0,IF(GM218&gt;$B$7,0,(TRUNC(GY218*$X$40/12,2))+(TRUNC(GY218*$Y$40/12,2))))</f>
        <v>41.28</v>
      </c>
      <c r="GW218" s="51">
        <f t="shared" si="1407"/>
        <v>835.646333333332</v>
      </c>
      <c r="GX218" s="57">
        <f t="shared" si="1230"/>
        <v>70968.805666666885</v>
      </c>
      <c r="GY218" s="150">
        <f>$GX$217</f>
        <v>71804.452000000223</v>
      </c>
      <c r="GZ218" s="153">
        <f t="shared" si="1408"/>
        <v>10000</v>
      </c>
      <c r="HA218" s="469">
        <f t="shared" si="1231"/>
        <v>-876.92633333333197</v>
      </c>
      <c r="HB218" s="46">
        <f t="shared" si="1232"/>
        <v>-1060.0899999999999</v>
      </c>
      <c r="HC218" s="46">
        <f t="shared" si="1233"/>
        <v>-1013.53</v>
      </c>
      <c r="HD218" s="48"/>
      <c r="HF218" s="45">
        <v>157</v>
      </c>
      <c r="HG218" s="46">
        <f t="shared" si="1234"/>
        <v>1123.8775326810628</v>
      </c>
      <c r="HH218" s="46">
        <f t="shared" si="1235"/>
        <v>0</v>
      </c>
      <c r="HI218" s="46">
        <f t="shared" si="1236"/>
        <v>1123.8775326810628</v>
      </c>
      <c r="HJ218" s="46">
        <f t="shared" si="1237"/>
        <v>146.71147450499936</v>
      </c>
      <c r="HK218" s="46">
        <f t="shared" si="1238"/>
        <v>977.16605817606342</v>
      </c>
      <c r="HL218" s="51">
        <f t="shared" si="1239"/>
        <v>87049.718644823544</v>
      </c>
      <c r="HM218" s="153">
        <f t="shared" si="1409"/>
        <v>10000</v>
      </c>
      <c r="HN218" s="58">
        <f t="shared" si="1240"/>
        <v>933.33333333333724</v>
      </c>
      <c r="HO218" s="52">
        <f t="shared" si="1241"/>
        <v>0</v>
      </c>
      <c r="HP218" s="51">
        <f t="shared" si="1242"/>
        <v>933.33333333333724</v>
      </c>
      <c r="HQ218" s="57">
        <f t="shared" si="1243"/>
        <v>77466.666666665144</v>
      </c>
      <c r="HR218" s="153">
        <f t="shared" si="1410"/>
        <v>10000</v>
      </c>
      <c r="HS218" s="468">
        <f t="shared" si="1244"/>
        <v>-933.33333333333724</v>
      </c>
      <c r="HT218" s="46">
        <f t="shared" si="1245"/>
        <v>-1123.8775326810628</v>
      </c>
      <c r="HU218" s="46">
        <f t="shared" si="1246"/>
        <v>-1123.8775326810628</v>
      </c>
      <c r="HV218" s="48"/>
      <c r="HW218" s="29"/>
      <c r="HX218" s="45">
        <v>157</v>
      </c>
      <c r="HY218" s="128">
        <f t="shared" si="1247"/>
        <v>1124.3399999999999</v>
      </c>
      <c r="HZ218" s="46">
        <f t="shared" si="1248"/>
        <v>0</v>
      </c>
      <c r="IA218" s="46">
        <f t="shared" si="1249"/>
        <v>1124.3399999999999</v>
      </c>
      <c r="IB218" s="46">
        <f t="shared" si="1250"/>
        <v>146.77851653697033</v>
      </c>
      <c r="IC218" s="46">
        <f t="shared" si="1251"/>
        <v>977.56148346302962</v>
      </c>
      <c r="ID218" s="51">
        <f t="shared" si="1252"/>
        <v>87089.548438719168</v>
      </c>
      <c r="IE218" s="153">
        <f t="shared" si="1411"/>
        <v>10000</v>
      </c>
      <c r="IF218" s="58">
        <f t="shared" si="1253"/>
        <v>930.14625019664186</v>
      </c>
      <c r="IG218" s="52">
        <f t="shared" si="1254"/>
        <v>0</v>
      </c>
      <c r="IH218" s="51">
        <f t="shared" si="1255"/>
        <v>930.14625019664186</v>
      </c>
      <c r="II218" s="57">
        <f t="shared" si="1412"/>
        <v>77202.138719127106</v>
      </c>
      <c r="IJ218" s="153">
        <f t="shared" si="1413"/>
        <v>10000</v>
      </c>
      <c r="IK218" s="468">
        <f t="shared" si="1256"/>
        <v>-930.14625019664186</v>
      </c>
      <c r="IL218" s="46">
        <f t="shared" si="1257"/>
        <v>-1124.3399999999999</v>
      </c>
      <c r="IM218" s="46">
        <f t="shared" si="1258"/>
        <v>-1124.3399999999999</v>
      </c>
      <c r="IN218" s="48"/>
      <c r="IO218" s="53">
        <f t="shared" si="1259"/>
        <v>0</v>
      </c>
      <c r="IQ218" s="45">
        <v>157</v>
      </c>
      <c r="IR218" s="128">
        <f t="shared" si="1260"/>
        <v>1126.4568749999989</v>
      </c>
      <c r="IS218" s="128">
        <f t="shared" si="1261"/>
        <v>0</v>
      </c>
      <c r="IT218" s="128">
        <f t="shared" si="1262"/>
        <v>1126.4568749999989</v>
      </c>
      <c r="IU218" s="46">
        <f t="shared" si="1485"/>
        <v>147.05000000000001</v>
      </c>
      <c r="IV218" s="46">
        <f t="shared" si="1263"/>
        <v>979.40687499999899</v>
      </c>
      <c r="IW218" s="51">
        <f t="shared" si="1264"/>
        <v>87249.520625000237</v>
      </c>
      <c r="IX218" s="199">
        <f t="shared" si="1414"/>
        <v>10000</v>
      </c>
      <c r="IY218" s="128">
        <f t="shared" si="1265"/>
        <v>0</v>
      </c>
      <c r="IZ218" s="408">
        <f t="shared" si="1266"/>
        <v>0</v>
      </c>
      <c r="JA218" s="58">
        <f t="shared" si="1267"/>
        <v>931.95916666666494</v>
      </c>
      <c r="JB218" s="52">
        <f t="shared" si="1268"/>
        <v>0</v>
      </c>
      <c r="JC218" s="51">
        <f t="shared" si="1269"/>
        <v>931.95916666666494</v>
      </c>
      <c r="JD218" s="57">
        <f t="shared" si="1270"/>
        <v>77352.610833333398</v>
      </c>
      <c r="JE218" s="280">
        <f t="shared" si="1271"/>
        <v>10000</v>
      </c>
      <c r="JF218" s="280">
        <f t="shared" si="1272"/>
        <v>0</v>
      </c>
      <c r="JG218" s="468">
        <f t="shared" si="1273"/>
        <v>-931.95916666666494</v>
      </c>
      <c r="JH218" s="46">
        <f t="shared" si="1274"/>
        <v>-1126.4568749999989</v>
      </c>
      <c r="JI218" s="46">
        <f t="shared" si="1275"/>
        <v>-1126.4568749999989</v>
      </c>
      <c r="JJ218" s="48"/>
      <c r="JL218" s="45">
        <v>157</v>
      </c>
      <c r="JM218" s="46">
        <f t="shared" si="1276"/>
        <v>1124.4930833333331</v>
      </c>
      <c r="JN218" s="46">
        <f t="shared" si="1277"/>
        <v>0</v>
      </c>
      <c r="JO218" s="128">
        <f t="shared" si="1278"/>
        <v>1124.4930833333331</v>
      </c>
      <c r="JP218" s="46">
        <f t="shared" si="1415"/>
        <v>146.79</v>
      </c>
      <c r="JQ218" s="46">
        <f t="shared" si="1279"/>
        <v>977.7030833333331</v>
      </c>
      <c r="JR218" s="51">
        <f t="shared" si="1280"/>
        <v>87097.385916666666</v>
      </c>
      <c r="JS218" s="149">
        <f>$BQ$217</f>
        <v>79245.290802728428</v>
      </c>
      <c r="JT218" s="199">
        <f t="shared" si="1416"/>
        <v>10000</v>
      </c>
      <c r="JU218" s="128">
        <f t="shared" si="1281"/>
        <v>0</v>
      </c>
      <c r="JV218" s="408">
        <f t="shared" si="1282"/>
        <v>0</v>
      </c>
      <c r="JW218" s="58">
        <f t="shared" si="1283"/>
        <v>930.37233333333074</v>
      </c>
      <c r="JX218" s="52">
        <f t="shared" si="1284"/>
        <v>0</v>
      </c>
      <c r="JY218" s="51">
        <f t="shared" si="1285"/>
        <v>930.37233333333074</v>
      </c>
      <c r="JZ218" s="51">
        <f t="shared" si="1286"/>
        <v>77220.903666667087</v>
      </c>
      <c r="KA218" s="149">
        <f>$BV$217</f>
        <v>69999.999999999563</v>
      </c>
      <c r="KB218" s="128">
        <f t="shared" si="1417"/>
        <v>10000</v>
      </c>
      <c r="KC218" s="204">
        <f t="shared" si="1287"/>
        <v>0</v>
      </c>
      <c r="KD218" s="468">
        <f t="shared" si="1418"/>
        <v>-930.37233333333074</v>
      </c>
      <c r="KE218" s="46">
        <f t="shared" si="1288"/>
        <v>-1124.4930833333331</v>
      </c>
      <c r="KF218" s="46">
        <f t="shared" si="1289"/>
        <v>-1124.4930833333331</v>
      </c>
      <c r="KG218" s="48"/>
      <c r="KI218" s="45">
        <v>157</v>
      </c>
      <c r="KJ218" s="46">
        <f t="shared" si="1290"/>
        <v>1124.4890404061762</v>
      </c>
      <c r="KK218" s="46">
        <f t="shared" si="1291"/>
        <v>0</v>
      </c>
      <c r="KL218" s="128">
        <f t="shared" si="1292"/>
        <v>1124.4890404061762</v>
      </c>
      <c r="KM218" s="46">
        <f t="shared" si="1293"/>
        <v>146.79130099624504</v>
      </c>
      <c r="KN218" s="46">
        <f t="shared" si="1294"/>
        <v>977.69773940993116</v>
      </c>
      <c r="KO218" s="51">
        <f t="shared" si="1295"/>
        <v>87097.082858337075</v>
      </c>
      <c r="KP218" s="199">
        <f>$CR$217</f>
        <v>84095.46307388469</v>
      </c>
      <c r="KQ218" s="199">
        <f t="shared" si="1419"/>
        <v>10000</v>
      </c>
      <c r="KR218" s="128">
        <f t="shared" si="1296"/>
        <v>0</v>
      </c>
      <c r="KS218" s="408">
        <f t="shared" si="1297"/>
        <v>0</v>
      </c>
      <c r="KT218" s="45">
        <v>157</v>
      </c>
      <c r="KU218" s="46">
        <f t="shared" si="1420"/>
        <v>1124.49</v>
      </c>
      <c r="KV218" s="46">
        <f t="shared" si="1298"/>
        <v>0</v>
      </c>
      <c r="KW218" s="128">
        <f t="shared" si="1299"/>
        <v>1124.49</v>
      </c>
      <c r="KX218" s="46">
        <f t="shared" si="1300"/>
        <v>146.79101633328602</v>
      </c>
      <c r="KY218" s="46">
        <f t="shared" si="1301"/>
        <v>977.69898366671396</v>
      </c>
      <c r="KZ218" s="51">
        <f t="shared" si="1302"/>
        <v>87096.910816304895</v>
      </c>
      <c r="LA218" s="153">
        <f>$CR$217</f>
        <v>84095.46307388469</v>
      </c>
      <c r="LB218" s="58">
        <f t="shared" si="1532"/>
        <v>930.59633333333579</v>
      </c>
      <c r="LC218" s="52">
        <f t="shared" si="1303"/>
        <v>0</v>
      </c>
      <c r="LD218" s="51">
        <f t="shared" si="1304"/>
        <v>930.59633333333579</v>
      </c>
      <c r="LE218" s="51">
        <f t="shared" si="1305"/>
        <v>77239.495666666509</v>
      </c>
      <c r="LF218" s="149">
        <f>$CW$217</f>
        <v>74779.707999999635</v>
      </c>
      <c r="LG218" s="128">
        <f t="shared" si="1306"/>
        <v>10000</v>
      </c>
      <c r="LH218" s="204">
        <f t="shared" si="1307"/>
        <v>0</v>
      </c>
      <c r="LI218" s="479">
        <f t="shared" si="1308"/>
        <v>-930.59633333333579</v>
      </c>
      <c r="LJ218" s="46">
        <f t="shared" si="1421"/>
        <v>-1124.49</v>
      </c>
      <c r="LK218" s="46">
        <f t="shared" si="1422"/>
        <v>-1124.49</v>
      </c>
      <c r="LL218" s="48"/>
      <c r="LN218" s="45">
        <v>157</v>
      </c>
      <c r="LO218" s="46">
        <f t="shared" si="1309"/>
        <v>1123.1238136873469</v>
      </c>
      <c r="LP218" s="46">
        <f t="shared" ref="LP218:LP229" si="1539">IF(LN218&gt;$BD$10,0,IF(AND($H$7="Oui",LN218&gt;$I$7),0,IF(LN218&gt;$B$7,0,(TRUNC($C$7*$AL$40*$L$7/12,2))+(TRUNC($C$7*$AN$40*$M$7/12,2)))))</f>
        <v>0</v>
      </c>
      <c r="LQ218" s="46">
        <f t="shared" si="1310"/>
        <v>1123.1238136873469</v>
      </c>
      <c r="LR218" s="46">
        <f t="shared" si="1311"/>
        <v>146.61308369130708</v>
      </c>
      <c r="LS218" s="46">
        <f t="shared" si="1312"/>
        <v>976.5107299960398</v>
      </c>
      <c r="LT218" s="51">
        <f t="shared" si="1313"/>
        <v>86991.339484788215</v>
      </c>
      <c r="LU218" s="199">
        <f t="shared" si="1423"/>
        <v>10000</v>
      </c>
      <c r="LV218" s="58">
        <f t="shared" si="1314"/>
        <v>933.33033333333128</v>
      </c>
      <c r="LW218" s="52">
        <f t="shared" ref="LW218:LW229" si="1540">IF(LN218&gt;$BD$10,0,IF(AND($H$7="Oui",LN218&gt;$I$7),0,IF(LN218&gt;$B$7,0,(TRUNC($C$7*$AL$40/12,2))+(TRUNC($C$7*$AN$40/12,2)))))</f>
        <v>0</v>
      </c>
      <c r="LX218" s="51">
        <f t="shared" si="1315"/>
        <v>933.33033333333128</v>
      </c>
      <c r="LY218" s="51">
        <f t="shared" si="1316"/>
        <v>77466.417666666326</v>
      </c>
      <c r="LZ218" s="46">
        <f t="shared" si="1424"/>
        <v>0</v>
      </c>
      <c r="MA218" s="199">
        <f t="shared" si="1425"/>
        <v>10000</v>
      </c>
      <c r="MB218" s="468">
        <f t="shared" si="1317"/>
        <v>-933.33033333333128</v>
      </c>
      <c r="MC218" s="46">
        <f t="shared" si="1318"/>
        <v>-1123.1238136873469</v>
      </c>
      <c r="MD218" s="46">
        <f t="shared" si="1319"/>
        <v>-1123.1238136873469</v>
      </c>
      <c r="ME218" s="48"/>
      <c r="MG218" s="45">
        <v>157</v>
      </c>
      <c r="MH218" s="46">
        <f t="shared" si="1320"/>
        <v>1076.608661999408</v>
      </c>
      <c r="MI218" s="46">
        <f t="shared" ref="MI218:MI229" si="1541">IF(MG218&gt;$BD$10,0,IF(AND($H$7="Oui",MG218&gt;$I$7),0,IF(MG218&gt;$B$7,0,(TRUNC(MM217*$AP$40*$L$7/12,2))+(TRUNC(MM217*$AR$40*$M$7/12,2)))))</f>
        <v>0</v>
      </c>
      <c r="MJ218" s="46">
        <f t="shared" si="1321"/>
        <v>1076.608661999408</v>
      </c>
      <c r="MK218" s="46">
        <f t="shared" si="1322"/>
        <v>140.54097503843573</v>
      </c>
      <c r="ML218" s="46">
        <f t="shared" si="1323"/>
        <v>936.06768696097231</v>
      </c>
      <c r="MM218" s="51">
        <f t="shared" si="1324"/>
        <v>83388.517336100471</v>
      </c>
      <c r="MN218" s="199">
        <f t="shared" si="1426"/>
        <v>10000</v>
      </c>
      <c r="MO218" s="58">
        <f t="shared" si="1325"/>
        <v>889.32945707741396</v>
      </c>
      <c r="MP218" s="52">
        <f t="shared" ref="MP218:MP229" si="1542">IF(MG218&gt;$BD$10,0,IF(AND($H$7="Oui",MG218&gt;$I$7),0,IF(MG218&gt;$B$7,0,(TRUNC(MR217*$AP$40/12,2))+(TRUNC(MR217*$AR$40/12,2)))))</f>
        <v>0</v>
      </c>
      <c r="MQ218" s="51">
        <f t="shared" si="1326"/>
        <v>889.32945707741396</v>
      </c>
      <c r="MR218" s="57">
        <f t="shared" si="1327"/>
        <v>73814.345238845839</v>
      </c>
      <c r="MS218" s="199">
        <f t="shared" si="1427"/>
        <v>10000</v>
      </c>
      <c r="MT218" s="468">
        <f t="shared" si="1428"/>
        <v>-889.32945707741396</v>
      </c>
      <c r="MU218" s="46">
        <f t="shared" si="1328"/>
        <v>-1076.608661999408</v>
      </c>
      <c r="MV218" s="46">
        <f t="shared" si="1329"/>
        <v>-1076.608661999408</v>
      </c>
      <c r="MW218" s="48"/>
      <c r="MY218" s="45">
        <v>157</v>
      </c>
      <c r="MZ218" s="46">
        <f t="shared" si="1330"/>
        <v>1076.608661999408</v>
      </c>
      <c r="NA218" s="46">
        <f t="shared" ref="NA218:NA229" si="1543">IF(MY218&gt;$BD$10,0,IF(MY218&gt;$B$7,0,(TRUNC(NE217*$AT$40*$L$7/12,2))+(TRUNC(NE217*$AV$40*$M$7/12,2))))</f>
        <v>0</v>
      </c>
      <c r="NB218" s="128">
        <f t="shared" si="1331"/>
        <v>1076.608661999408</v>
      </c>
      <c r="NC218" s="46">
        <f t="shared" si="1332"/>
        <v>140.54097503843573</v>
      </c>
      <c r="ND218" s="46">
        <f t="shared" si="1333"/>
        <v>936.06768696097231</v>
      </c>
      <c r="NE218" s="51">
        <f t="shared" si="1334"/>
        <v>83388.517336100471</v>
      </c>
      <c r="NF218" s="153">
        <f t="shared" si="1429"/>
        <v>10000</v>
      </c>
      <c r="NG218" s="45">
        <v>157</v>
      </c>
      <c r="NH218" s="46">
        <f t="shared" si="1335"/>
        <v>1076.6099999999999</v>
      </c>
      <c r="NI218" s="46">
        <f t="shared" ref="NI218:NI229" si="1544">IF(NG218&gt;$BD$10,0,IF(NG218&gt;$B$7,0,(TRUNC(NM217*$AT$40*$L$7/12,2))+(TRUNC(NM217*$AV$40*$M$7/12,2))))</f>
        <v>0</v>
      </c>
      <c r="NJ218" s="128">
        <f t="shared" si="1430"/>
        <v>1076.6099999999999</v>
      </c>
      <c r="NK218" s="46">
        <f t="shared" si="1431"/>
        <v>140.54055888838056</v>
      </c>
      <c r="NL218" s="46">
        <f t="shared" si="1336"/>
        <v>936.06944111161931</v>
      </c>
      <c r="NM218" s="51">
        <f t="shared" si="1337"/>
        <v>83388.265891916715</v>
      </c>
      <c r="NN218" s="58">
        <f t="shared" si="1338"/>
        <v>888.78037499999857</v>
      </c>
      <c r="NO218" s="52">
        <f t="shared" ref="NO218:NO229" si="1545">IF(NG218&gt;$BD$10,0,IF(AND($H$7="Oui",NG218&gt;$I$7),0,IF(NG218&gt;$B$7,0,(TRUNC(NQ217*$AT$40/12,2))+(TRUNC(NQ217*$AV$40/12,2)))))</f>
        <v>0</v>
      </c>
      <c r="NP218" s="51">
        <f t="shared" si="1339"/>
        <v>888.78037499999857</v>
      </c>
      <c r="NQ218" s="57">
        <f t="shared" si="1340"/>
        <v>73903.121125000092</v>
      </c>
      <c r="NR218" s="153">
        <f t="shared" si="1432"/>
        <v>10000</v>
      </c>
      <c r="NS218" s="469">
        <f t="shared" si="1341"/>
        <v>-888.78037499999857</v>
      </c>
      <c r="NT218" s="46">
        <f t="shared" si="1342"/>
        <v>-1076.6099999999999</v>
      </c>
      <c r="NU218" s="46">
        <f t="shared" si="1343"/>
        <v>-1076.6099999999999</v>
      </c>
      <c r="NV218" s="48"/>
      <c r="NX218" s="45">
        <v>157</v>
      </c>
      <c r="NY218" s="46">
        <f t="shared" si="1344"/>
        <v>1076.6456011701148</v>
      </c>
      <c r="NZ218" s="46">
        <f t="shared" ref="NZ218:NZ229" si="1546">IF(NX218&gt;$BD$10,0,IF(AND($H$7="Oui",NX218&gt;$I$7),0,IF(NX218&gt;$B$7,0,(TRUNC(OE218*$AX$40*$L$7/12,2))+(TRUNC(OE218*$AZ$40*$M$7/12,2)))))</f>
        <v>0</v>
      </c>
      <c r="OA218" s="46">
        <f t="shared" si="1345"/>
        <v>1076.6456011701148</v>
      </c>
      <c r="OB218" s="46">
        <f t="shared" si="1346"/>
        <v>140.54579709425903</v>
      </c>
      <c r="OC218" s="46">
        <f t="shared" si="1347"/>
        <v>936.09980407585579</v>
      </c>
      <c r="OD218" s="51">
        <f t="shared" si="1348"/>
        <v>83391.378452479563</v>
      </c>
      <c r="OE218" s="150">
        <f>$BQ$217</f>
        <v>79245.290802728428</v>
      </c>
      <c r="OF218" s="153">
        <f t="shared" si="1433"/>
        <v>10000</v>
      </c>
      <c r="OG218" s="58">
        <f t="shared" si="1349"/>
        <v>889.48383333333379</v>
      </c>
      <c r="OH218" s="241">
        <f>IF(AND($H$7="Oui",NX218&gt;$I$7),0,IF(NX218&gt;$B$7,0,(TRUNC(OK218*$AX$40/12,2))+(TRUNC(OK218*$AZ$40/12,2))))</f>
        <v>0</v>
      </c>
      <c r="OI218" s="51">
        <f t="shared" si="1350"/>
        <v>889.48383333333379</v>
      </c>
      <c r="OJ218" s="51">
        <f t="shared" si="1351"/>
        <v>73827.158166666661</v>
      </c>
      <c r="OK218" s="150">
        <f>$BV$217</f>
        <v>69999.999999999563</v>
      </c>
      <c r="OL218" s="153">
        <f t="shared" si="1434"/>
        <v>10000</v>
      </c>
      <c r="OM218" s="468">
        <f t="shared" si="1435"/>
        <v>-889.48383333333379</v>
      </c>
      <c r="ON218" s="46">
        <f t="shared" si="1436"/>
        <v>-1076.6456011701148</v>
      </c>
      <c r="OO218" s="46">
        <f t="shared" si="1352"/>
        <v>-1076.6456011701148</v>
      </c>
      <c r="OP218" s="48"/>
      <c r="OR218" s="45">
        <v>157</v>
      </c>
      <c r="OS218" s="46">
        <f t="shared" si="1353"/>
        <v>1076.765700416463</v>
      </c>
      <c r="OT218" s="128">
        <f t="shared" ref="OT218:OT229" si="1547">IF(OR218&gt;$BD$10,0,IF(OR218&gt;$B$7,0,(TRUNC(OY218*$BB$40*$L$7/12,2))+(TRUNC(OY218*$BD$40*$M$7/12,2))))</f>
        <v>0</v>
      </c>
      <c r="OU218" s="128">
        <f t="shared" si="1354"/>
        <v>1076.765700416463</v>
      </c>
      <c r="OV218" s="46">
        <f t="shared" si="1355"/>
        <v>140.56147490345708</v>
      </c>
      <c r="OW218" s="46">
        <f t="shared" si="1356"/>
        <v>936.20422551300589</v>
      </c>
      <c r="OX218" s="51">
        <f t="shared" si="1357"/>
        <v>83400.680716561241</v>
      </c>
      <c r="OY218" s="149">
        <f>$GJ$217</f>
        <v>80997.650011272606</v>
      </c>
      <c r="OZ218" s="153">
        <f t="shared" si="1437"/>
        <v>10000</v>
      </c>
      <c r="PA218" s="45">
        <v>157</v>
      </c>
      <c r="PB218" s="46">
        <f t="shared" si="1358"/>
        <v>1076.765700416463</v>
      </c>
      <c r="PC218" s="46">
        <f>IF(PA218&gt;$B$7,0,(TRUNC(PH218*$BB$40*$L$7/12,2))+(TRUNC(PH218*$BD$40*$M$7/12,2)))</f>
        <v>0</v>
      </c>
      <c r="PD218" s="128">
        <f t="shared" si="1359"/>
        <v>1076.765700416463</v>
      </c>
      <c r="PE218" s="46">
        <f t="shared" si="1360"/>
        <v>140.56147490345708</v>
      </c>
      <c r="PF218" s="46">
        <f t="shared" si="1361"/>
        <v>936.20422551300589</v>
      </c>
      <c r="PG218" s="51">
        <f t="shared" si="1362"/>
        <v>83400.680716561241</v>
      </c>
      <c r="PH218" s="150">
        <f>$GS$217</f>
        <v>80997.221753664082</v>
      </c>
      <c r="PI218" s="688">
        <f t="shared" si="1363"/>
        <v>889.6533333333341</v>
      </c>
      <c r="PJ218" s="52">
        <f>IF(AND($H$7="Oui",PA218&gt;$I$7),0,IF(PA218&gt;$B$7,0,(TRUNC(PM218*$BB$40/12,2))+(TRUNC(PM218*$BD$40/12,2))))</f>
        <v>0</v>
      </c>
      <c r="PK218" s="51">
        <f t="shared" si="1364"/>
        <v>889.6533333333341</v>
      </c>
      <c r="PL218" s="57">
        <f t="shared" si="1365"/>
        <v>73841.226666666887</v>
      </c>
      <c r="PM218" s="150">
        <f>$GX$217</f>
        <v>71804.452000000223</v>
      </c>
      <c r="PN218" s="153">
        <f t="shared" si="1438"/>
        <v>10000</v>
      </c>
      <c r="PO218" s="469">
        <f t="shared" si="1366"/>
        <v>-889.6533333333341</v>
      </c>
      <c r="PP218" s="46">
        <f t="shared" si="1367"/>
        <v>-1076.765700416463</v>
      </c>
      <c r="PQ218" s="46">
        <f t="shared" si="1368"/>
        <v>-1076.765700416463</v>
      </c>
      <c r="PR218" s="48"/>
    </row>
    <row r="219" spans="2:434" hidden="1" x14ac:dyDescent="0.3">
      <c r="B219" s="45">
        <v>158</v>
      </c>
      <c r="C219" s="46">
        <f t="shared" si="1104"/>
        <v>1111.77</v>
      </c>
      <c r="D219" s="46">
        <f t="shared" si="1136"/>
        <v>100</v>
      </c>
      <c r="E219" s="46">
        <f t="shared" si="1137"/>
        <v>1011.77</v>
      </c>
      <c r="F219" s="46">
        <f t="shared" si="1138"/>
        <v>130.60932714566607</v>
      </c>
      <c r="G219" s="46">
        <f t="shared" si="1139"/>
        <v>881.16067285433394</v>
      </c>
      <c r="H219" s="51">
        <f t="shared" si="1140"/>
        <v>77484.435614545306</v>
      </c>
      <c r="I219" s="58">
        <f t="shared" si="1141"/>
        <v>933.33333333333337</v>
      </c>
      <c r="J219" s="52">
        <f t="shared" si="1142"/>
        <v>100</v>
      </c>
      <c r="K219" s="51">
        <f t="shared" si="1143"/>
        <v>833.33333333333337</v>
      </c>
      <c r="L219" s="57">
        <f t="shared" si="1144"/>
        <v>68333.333333332906</v>
      </c>
      <c r="M219" s="468">
        <f t="shared" si="1369"/>
        <v>-933.33333333333337</v>
      </c>
      <c r="N219" s="46">
        <f t="shared" si="1370"/>
        <v>-1111.77</v>
      </c>
      <c r="O219" s="47"/>
      <c r="P219" s="46">
        <f t="shared" si="1371"/>
        <v>-1011.77</v>
      </c>
      <c r="Q219" s="48"/>
      <c r="R219" s="29"/>
      <c r="S219" s="29"/>
      <c r="T219" s="45">
        <v>158</v>
      </c>
      <c r="U219" s="46">
        <f t="shared" si="1145"/>
        <v>1084.97</v>
      </c>
      <c r="V219" s="46">
        <f t="shared" si="1146"/>
        <v>73.2</v>
      </c>
      <c r="W219" s="46">
        <f t="shared" si="1372"/>
        <v>1011.77</v>
      </c>
      <c r="X219" s="46">
        <f t="shared" si="1147"/>
        <v>130.60932714566607</v>
      </c>
      <c r="Y219" s="46">
        <f t="shared" si="1148"/>
        <v>881.16067285433394</v>
      </c>
      <c r="Z219" s="51">
        <f t="shared" si="1149"/>
        <v>77484.435614545306</v>
      </c>
      <c r="AA219" s="58">
        <f t="shared" si="1150"/>
        <v>897.93333333333339</v>
      </c>
      <c r="AB219" s="52">
        <f t="shared" si="1151"/>
        <v>64.599999999999994</v>
      </c>
      <c r="AC219" s="51">
        <f t="shared" si="1152"/>
        <v>833.33333333333337</v>
      </c>
      <c r="AD219" s="57">
        <f t="shared" si="1153"/>
        <v>68333.333333332906</v>
      </c>
      <c r="AE219" s="468">
        <f t="shared" si="1373"/>
        <v>-897.93333333333339</v>
      </c>
      <c r="AF219" s="46">
        <f t="shared" si="1154"/>
        <v>-1084.97</v>
      </c>
      <c r="AG219" s="47"/>
      <c r="AH219" s="46">
        <f t="shared" si="1374"/>
        <v>-1011.77</v>
      </c>
      <c r="AI219" s="48"/>
      <c r="AJ219" s="29"/>
      <c r="AK219" s="45">
        <v>158</v>
      </c>
      <c r="AL219" s="46">
        <f t="shared" si="1155"/>
        <v>1117.72</v>
      </c>
      <c r="AM219" s="46"/>
      <c r="AN219" s="46"/>
      <c r="AO219" s="46">
        <f t="shared" si="1156"/>
        <v>75.44</v>
      </c>
      <c r="AP219" s="128">
        <f t="shared" si="1157"/>
        <v>1042.28</v>
      </c>
      <c r="AQ219" s="128"/>
      <c r="AR219" s="128"/>
      <c r="AS219" s="46">
        <f t="shared" si="1158"/>
        <v>139.07363124694442</v>
      </c>
      <c r="AT219" s="46">
        <f t="shared" si="1159"/>
        <v>903.20636875305559</v>
      </c>
      <c r="AU219" s="51"/>
      <c r="AV219" s="51"/>
      <c r="AW219" s="51">
        <f t="shared" si="1160"/>
        <v>82540.972379413593</v>
      </c>
      <c r="AX219" s="58">
        <f t="shared" si="1161"/>
        <v>927.38215694565588</v>
      </c>
      <c r="AY219" s="52"/>
      <c r="AZ219" s="52"/>
      <c r="BA219" s="52">
        <f t="shared" si="1162"/>
        <v>67.02</v>
      </c>
      <c r="BB219" s="51">
        <f t="shared" si="1163"/>
        <v>860.3621569456559</v>
      </c>
      <c r="BC219" s="51"/>
      <c r="BD219" s="51"/>
      <c r="BE219" s="57">
        <f t="shared" si="1164"/>
        <v>73263.619202586342</v>
      </c>
      <c r="BF219" s="468">
        <f t="shared" si="1165"/>
        <v>-927.38215694565588</v>
      </c>
      <c r="BG219" s="46">
        <f t="shared" si="1166"/>
        <v>-1117.72</v>
      </c>
      <c r="BH219" s="46">
        <f t="shared" si="1167"/>
        <v>-1042.28</v>
      </c>
      <c r="BI219" s="48"/>
      <c r="BK219" s="45">
        <v>158</v>
      </c>
      <c r="BL219" s="46">
        <f t="shared" si="1375"/>
        <v>1082.77</v>
      </c>
      <c r="BM219" s="46">
        <f t="shared" si="1376"/>
        <v>71</v>
      </c>
      <c r="BN219" s="46">
        <f t="shared" si="1377"/>
        <v>1011.77</v>
      </c>
      <c r="BO219" s="46">
        <f t="shared" si="1168"/>
        <v>130.60932714566607</v>
      </c>
      <c r="BP219" s="46">
        <f t="shared" si="1169"/>
        <v>881.16067285433394</v>
      </c>
      <c r="BQ219" s="51">
        <f t="shared" si="1170"/>
        <v>77484.435614545306</v>
      </c>
      <c r="BR219" s="57">
        <f t="shared" ref="BR219:BR229" si="1548">$BQ$217</f>
        <v>79245.290802728428</v>
      </c>
      <c r="BS219" s="58">
        <f t="shared" si="1171"/>
        <v>896.03333333333342</v>
      </c>
      <c r="BT219" s="52">
        <f t="shared" si="1378"/>
        <v>62.7</v>
      </c>
      <c r="BU219" s="51">
        <f t="shared" si="1172"/>
        <v>833.33333333333337</v>
      </c>
      <c r="BV219" s="51">
        <f t="shared" si="1173"/>
        <v>68333.333333332906</v>
      </c>
      <c r="BW219" s="153">
        <f t="shared" ref="BW219:BW229" si="1549">$BV$217</f>
        <v>69999.999999999563</v>
      </c>
      <c r="BX219" s="468">
        <f t="shared" si="1379"/>
        <v>-896.03333333333342</v>
      </c>
      <c r="BY219" s="46">
        <f t="shared" si="1380"/>
        <v>-1082.77</v>
      </c>
      <c r="BZ219" s="46">
        <f t="shared" si="1174"/>
        <v>-1011.77</v>
      </c>
      <c r="CA219" s="48"/>
      <c r="CB219" s="29"/>
      <c r="CC219" s="45">
        <v>158</v>
      </c>
      <c r="CD219" s="128">
        <f t="shared" si="1175"/>
        <v>1117.6300000000001</v>
      </c>
      <c r="CE219" s="46">
        <f t="shared" si="1381"/>
        <v>73.3</v>
      </c>
      <c r="CF219" s="128">
        <f t="shared" si="1176"/>
        <v>1044.33</v>
      </c>
      <c r="CG219" s="46">
        <f t="shared" si="1382"/>
        <v>138.65215363167971</v>
      </c>
      <c r="CH219" s="46">
        <f t="shared" si="1177"/>
        <v>905.67784636832016</v>
      </c>
      <c r="CI219" s="51">
        <f t="shared" si="1178"/>
        <v>82285.61433263951</v>
      </c>
      <c r="CJ219" s="199">
        <f t="shared" ref="CJ219:CJ229" si="1550">$CR$217</f>
        <v>84095.46307388469</v>
      </c>
      <c r="CK219" s="153">
        <f t="shared" si="1383"/>
        <v>10000</v>
      </c>
      <c r="CL219" s="45">
        <v>158</v>
      </c>
      <c r="CM219" s="46">
        <f t="shared" si="1384"/>
        <v>1117.6300000000001</v>
      </c>
      <c r="CN219" s="128">
        <f t="shared" si="1179"/>
        <v>73.3</v>
      </c>
      <c r="CO219" s="128">
        <f t="shared" si="1180"/>
        <v>1044.33</v>
      </c>
      <c r="CP219" s="46">
        <f t="shared" si="1181"/>
        <v>138.65215363167971</v>
      </c>
      <c r="CQ219" s="46">
        <f t="shared" si="1182"/>
        <v>905.67784636832016</v>
      </c>
      <c r="CR219" s="51">
        <f t="shared" si="1183"/>
        <v>82285.61433263951</v>
      </c>
      <c r="CS219" s="153">
        <f t="shared" ref="CS219:CS229" si="1551">$CR$217</f>
        <v>84095.46307388469</v>
      </c>
      <c r="CT219" s="58">
        <f t="shared" si="1184"/>
        <v>927.86033333333398</v>
      </c>
      <c r="CU219" s="52">
        <f t="shared" si="1385"/>
        <v>65.180000000000007</v>
      </c>
      <c r="CV219" s="51">
        <f t="shared" si="1386"/>
        <v>862.68033333333392</v>
      </c>
      <c r="CW219" s="51">
        <f t="shared" si="1185"/>
        <v>73054.34733333296</v>
      </c>
      <c r="CX219" s="57">
        <f t="shared" ref="CX219:CX229" si="1552">$CW$217</f>
        <v>74779.707999999635</v>
      </c>
      <c r="CY219" s="153">
        <f t="shared" si="1387"/>
        <v>10000</v>
      </c>
      <c r="CZ219" s="479">
        <f t="shared" si="1186"/>
        <v>-927.86033333333398</v>
      </c>
      <c r="DA219" s="46">
        <f t="shared" si="1388"/>
        <v>-1117.6300000000001</v>
      </c>
      <c r="DB219" s="46">
        <f t="shared" si="1389"/>
        <v>-1044.33</v>
      </c>
      <c r="DC219" s="48"/>
      <c r="DE219" s="45">
        <v>158</v>
      </c>
      <c r="DF219" s="46">
        <f t="shared" si="1187"/>
        <v>1126.76</v>
      </c>
      <c r="DG219" s="46">
        <f t="shared" ref="DG219:DG229" si="1553">IF(AND($H$7="Oui",DE219&gt;$I$7),0,IF(DE219&gt;$B$7,0,(TRUNC($C$7*$P$40*$L$7/12,2))+(TRUNC($C$7*$Q$40*$M$7/12,2))))</f>
        <v>114.99</v>
      </c>
      <c r="DH219" s="46">
        <f t="shared" si="1188"/>
        <v>1011.77</v>
      </c>
      <c r="DI219" s="46">
        <f t="shared" si="1189"/>
        <v>130.60932714566607</v>
      </c>
      <c r="DJ219" s="46">
        <f t="shared" si="1190"/>
        <v>881.16067285433394</v>
      </c>
      <c r="DK219" s="51">
        <f t="shared" si="1191"/>
        <v>77484.435614545306</v>
      </c>
      <c r="DL219" s="58">
        <f t="shared" si="1192"/>
        <v>948.32333333333338</v>
      </c>
      <c r="DM219" s="52">
        <f t="shared" ref="DM219:DM229" si="1554">IF(AND($H$7="Oui",DE219&gt;$I$7),0,IF(DE219&gt;$B$7,0,(TRUNC($C$7*$P$40/12,2))+(TRUNC($C$7*$Q$40/12,2))))</f>
        <v>114.99</v>
      </c>
      <c r="DN219" s="51">
        <f t="shared" si="1193"/>
        <v>833.33333333333337</v>
      </c>
      <c r="DO219" s="57">
        <f t="shared" si="1194"/>
        <v>68333.333333332906</v>
      </c>
      <c r="DP219" s="468">
        <f t="shared" si="1390"/>
        <v>-948.32333333333338</v>
      </c>
      <c r="DQ219" s="46">
        <f t="shared" si="1391"/>
        <v>-1126.76</v>
      </c>
      <c r="DR219" s="47"/>
      <c r="DS219" s="46">
        <f t="shared" si="1392"/>
        <v>-1011.77</v>
      </c>
      <c r="DT219" s="48"/>
      <c r="DU219" s="29"/>
      <c r="DV219" s="45">
        <v>158</v>
      </c>
      <c r="DW219" s="46">
        <f t="shared" si="1393"/>
        <v>1056.82</v>
      </c>
      <c r="DX219" s="46">
        <f t="shared" ref="DX219:DX229" si="1555">IF(AND($H$7="Oui",DV219&gt;$I$7),0,IF(DV219&gt;$B$7,0,(TRUNC(EB218*$R$40*$L$7/12,2))+(TRUNC(EB218*$S$40*$M$7/12,2))))</f>
        <v>45.05</v>
      </c>
      <c r="DY219" s="46">
        <f t="shared" si="1394"/>
        <v>1011.77</v>
      </c>
      <c r="DZ219" s="46">
        <f t="shared" si="1195"/>
        <v>130.60932714566607</v>
      </c>
      <c r="EA219" s="46">
        <f t="shared" si="1196"/>
        <v>881.16067285433394</v>
      </c>
      <c r="EB219" s="51">
        <f t="shared" si="1197"/>
        <v>77484.435614545306</v>
      </c>
      <c r="EC219" s="58">
        <f t="shared" si="1198"/>
        <v>873.09333333333336</v>
      </c>
      <c r="ED219" s="52">
        <f t="shared" ref="ED219:ED229" si="1556">IF(AND($H$7="Oui",DV219&gt;$I$7),0,IF(DV219&gt;$B$7,0,(TRUNC(EF218*$R$40/12,2))+(TRUNC(EF218*$S$40/12,2))))</f>
        <v>39.760000000000005</v>
      </c>
      <c r="EE219" s="51">
        <f t="shared" si="1199"/>
        <v>833.33333333333337</v>
      </c>
      <c r="EF219" s="57">
        <f t="shared" si="1200"/>
        <v>68333.333333332906</v>
      </c>
      <c r="EG219" s="468">
        <f t="shared" si="1395"/>
        <v>-873.09333333333336</v>
      </c>
      <c r="EH219" s="46">
        <f t="shared" si="1396"/>
        <v>-1056.82</v>
      </c>
      <c r="EI219" s="47"/>
      <c r="EJ219" s="46">
        <f t="shared" si="1397"/>
        <v>-1011.77</v>
      </c>
      <c r="EK219" s="48"/>
      <c r="EL219" s="29"/>
      <c r="EM219" s="45">
        <v>158</v>
      </c>
      <c r="EN219" s="46">
        <f t="shared" si="1533"/>
        <v>1058.0868689014749</v>
      </c>
      <c r="EO219" s="46">
        <f t="shared" ref="EO219:EO229" si="1557">IF(EM219&gt;$B$7,0,(TRUNC(ES218*$T$40*$L$7/12,2))+(TRUNC(ES218*$U$40*$M$7/12,2)))</f>
        <v>46.09</v>
      </c>
      <c r="EP219" s="128">
        <f t="shared" si="1201"/>
        <v>1011.9968689014748</v>
      </c>
      <c r="EQ219" s="46">
        <f t="shared" si="1202"/>
        <v>133.62095352958065</v>
      </c>
      <c r="ER219" s="46">
        <f t="shared" si="1203"/>
        <v>878.37591537189417</v>
      </c>
      <c r="ES219" s="51">
        <f t="shared" si="1204"/>
        <v>79294.196202376479</v>
      </c>
      <c r="ET219" s="153">
        <f t="shared" si="1398"/>
        <v>10000</v>
      </c>
      <c r="EU219" s="45">
        <v>158</v>
      </c>
      <c r="EV219" s="46">
        <f t="shared" si="1205"/>
        <v>1058.0899999999999</v>
      </c>
      <c r="EW219" s="46">
        <f t="shared" ref="EW219:EW229" si="1558">IF(EU219&gt;$B$7,0,(TRUNC(FA218*$T$40*$L$7/12,2))+(TRUNC(FA218*$U$40*$M$7/12,2)))</f>
        <v>46.09</v>
      </c>
      <c r="EX219" s="128">
        <f t="shared" si="1206"/>
        <v>1012</v>
      </c>
      <c r="EY219" s="46">
        <f t="shared" si="1207"/>
        <v>133.61998131316483</v>
      </c>
      <c r="EZ219" s="46">
        <f t="shared" si="1208"/>
        <v>878.38001868683523</v>
      </c>
      <c r="FA219" s="51">
        <f t="shared" si="1209"/>
        <v>79293.608769212064</v>
      </c>
      <c r="FB219" s="58">
        <f t="shared" si="1210"/>
        <v>874.86920833333363</v>
      </c>
      <c r="FC219" s="52">
        <f t="shared" ref="FC219:FC229" si="1559">IF(AND($H$7="Oui",EU219&gt;$I$7),0,IF(EU219&gt;$B$7,0,(TRUNC(FE218*$T$40/12,2))+(TRUNC(FE218*$U$40/12,2))))</f>
        <v>40.81</v>
      </c>
      <c r="FD219" s="51">
        <f t="shared" si="1399"/>
        <v>834.05920833333357</v>
      </c>
      <c r="FE219" s="57">
        <f t="shared" si="1211"/>
        <v>70164.575083333169</v>
      </c>
      <c r="FF219" s="153">
        <f t="shared" si="1400"/>
        <v>10000</v>
      </c>
      <c r="FG219" s="469">
        <f t="shared" si="1212"/>
        <v>-874.86920833333363</v>
      </c>
      <c r="FH219" s="46">
        <f t="shared" si="1213"/>
        <v>-1058.0899999999999</v>
      </c>
      <c r="FI219" s="46">
        <f t="shared" si="1214"/>
        <v>-1012</v>
      </c>
      <c r="FJ219" s="48"/>
      <c r="FL219" s="45">
        <v>158</v>
      </c>
      <c r="FM219" s="46">
        <f t="shared" si="1401"/>
        <v>1057.33</v>
      </c>
      <c r="FN219" s="46">
        <f t="shared" si="1534"/>
        <v>45.56</v>
      </c>
      <c r="FO219" s="46">
        <f t="shared" si="1402"/>
        <v>1011.77</v>
      </c>
      <c r="FP219" s="46">
        <f t="shared" si="1215"/>
        <v>130.60932714566607</v>
      </c>
      <c r="FQ219" s="46">
        <f t="shared" si="1216"/>
        <v>881.16067285433394</v>
      </c>
      <c r="FR219" s="51">
        <f t="shared" si="1217"/>
        <v>77484.435614545306</v>
      </c>
      <c r="FS219" s="57">
        <f t="shared" ref="FS219:FS229" si="1560">$BQ$217</f>
        <v>79245.290802728428</v>
      </c>
      <c r="FT219" s="58">
        <f t="shared" si="1218"/>
        <v>873.57333333333338</v>
      </c>
      <c r="FU219" s="241">
        <f t="shared" si="1535"/>
        <v>40.239999999999995</v>
      </c>
      <c r="FV219" s="51">
        <f t="shared" si="1219"/>
        <v>833.33333333333337</v>
      </c>
      <c r="FW219" s="51">
        <f t="shared" si="1220"/>
        <v>68333.333333332906</v>
      </c>
      <c r="FX219" s="153">
        <f t="shared" ref="FX219:FX229" si="1561">$BV$217</f>
        <v>69999.999999999563</v>
      </c>
      <c r="FY219" s="468">
        <f t="shared" si="1403"/>
        <v>-873.57333333333338</v>
      </c>
      <c r="FZ219" s="46">
        <f t="shared" si="1404"/>
        <v>-1057.33</v>
      </c>
      <c r="GA219" s="46">
        <f t="shared" si="1221"/>
        <v>-1011.77</v>
      </c>
      <c r="GB219" s="48"/>
      <c r="GD219" s="45">
        <v>158</v>
      </c>
      <c r="GE219" s="46">
        <f t="shared" si="1536"/>
        <v>1060.0875939185617</v>
      </c>
      <c r="GF219" s="128">
        <f t="shared" ref="GF219:GF229" si="1562">IF(AND($H$7="Oui",GD219&gt;$I$7),0,IF(GD219&gt;$B$7,0,(TRUNC(GK219*$X$40*$L$7/12,2))+(TRUNC(GK219*$Y$40*$M$7/12,2))))</f>
        <v>46.56</v>
      </c>
      <c r="GG219" s="128">
        <f t="shared" si="1042"/>
        <v>1013.5275939185617</v>
      </c>
      <c r="GH219" s="46">
        <f t="shared" si="1222"/>
        <v>133.53186416784362</v>
      </c>
      <c r="GI219" s="46">
        <f t="shared" si="1223"/>
        <v>879.99572975071806</v>
      </c>
      <c r="GJ219" s="51">
        <f t="shared" si="1224"/>
        <v>79239.122770955451</v>
      </c>
      <c r="GK219" s="51">
        <f t="shared" ref="GK219:GK229" si="1563">$GJ$217</f>
        <v>80997.650011272606</v>
      </c>
      <c r="GL219" s="153">
        <f t="shared" si="1405"/>
        <v>10000</v>
      </c>
      <c r="GM219" s="45">
        <v>158</v>
      </c>
      <c r="GN219" s="46">
        <f t="shared" si="1225"/>
        <v>1060.0899999999999</v>
      </c>
      <c r="GO219" s="46">
        <f t="shared" si="1537"/>
        <v>46.56</v>
      </c>
      <c r="GP219" s="128">
        <f t="shared" si="1406"/>
        <v>1013.53</v>
      </c>
      <c r="GQ219" s="46">
        <f t="shared" si="1226"/>
        <v>133.53114520542252</v>
      </c>
      <c r="GR219" s="46">
        <f t="shared" si="1227"/>
        <v>879.99885479457748</v>
      </c>
      <c r="GS219" s="51">
        <f t="shared" si="1228"/>
        <v>79238.688268458936</v>
      </c>
      <c r="GT219" s="57">
        <f t="shared" ref="GT219:GT229" si="1564">$GS$217</f>
        <v>80997.221753664082</v>
      </c>
      <c r="GU219" s="58">
        <f t="shared" si="1229"/>
        <v>876.92633333333197</v>
      </c>
      <c r="GV219" s="52">
        <f t="shared" si="1538"/>
        <v>41.28</v>
      </c>
      <c r="GW219" s="51">
        <f t="shared" si="1407"/>
        <v>835.646333333332</v>
      </c>
      <c r="GX219" s="57">
        <f t="shared" si="1230"/>
        <v>70133.159333333548</v>
      </c>
      <c r="GY219" s="57">
        <f t="shared" ref="GY219:GY228" si="1565">$GX$217</f>
        <v>71804.452000000223</v>
      </c>
      <c r="GZ219" s="153">
        <f t="shared" si="1408"/>
        <v>10000</v>
      </c>
      <c r="HA219" s="469">
        <f t="shared" si="1231"/>
        <v>-876.92633333333197</v>
      </c>
      <c r="HB219" s="46">
        <f t="shared" si="1232"/>
        <v>-1060.0899999999999</v>
      </c>
      <c r="HC219" s="46">
        <f t="shared" si="1233"/>
        <v>-1013.53</v>
      </c>
      <c r="HD219" s="48"/>
      <c r="HF219" s="45">
        <v>158</v>
      </c>
      <c r="HG219" s="46">
        <f t="shared" si="1234"/>
        <v>1123.8775326810628</v>
      </c>
      <c r="HH219" s="46">
        <f t="shared" si="1235"/>
        <v>0</v>
      </c>
      <c r="HI219" s="46">
        <f t="shared" si="1236"/>
        <v>1123.8775326810628</v>
      </c>
      <c r="HJ219" s="46">
        <f t="shared" si="1237"/>
        <v>145.08286440803923</v>
      </c>
      <c r="HK219" s="46">
        <f t="shared" si="1238"/>
        <v>978.7946682730236</v>
      </c>
      <c r="HL219" s="51">
        <f t="shared" si="1239"/>
        <v>86070.923976550519</v>
      </c>
      <c r="HM219" s="153">
        <f t="shared" si="1409"/>
        <v>10000</v>
      </c>
      <c r="HN219" s="58">
        <f t="shared" si="1240"/>
        <v>933.33333333333724</v>
      </c>
      <c r="HO219" s="52">
        <f t="shared" si="1241"/>
        <v>0</v>
      </c>
      <c r="HP219" s="51">
        <f t="shared" si="1242"/>
        <v>933.33333333333724</v>
      </c>
      <c r="HQ219" s="57">
        <f t="shared" si="1243"/>
        <v>76533.333333331801</v>
      </c>
      <c r="HR219" s="153">
        <f t="shared" si="1410"/>
        <v>10000</v>
      </c>
      <c r="HS219" s="468">
        <f t="shared" si="1244"/>
        <v>-933.33333333333724</v>
      </c>
      <c r="HT219" s="46">
        <f t="shared" si="1245"/>
        <v>-1123.8775326810628</v>
      </c>
      <c r="HU219" s="46">
        <f t="shared" si="1246"/>
        <v>-1123.8775326810628</v>
      </c>
      <c r="HV219" s="48"/>
      <c r="HW219" s="29"/>
      <c r="HX219" s="45">
        <v>158</v>
      </c>
      <c r="HY219" s="128">
        <f t="shared" si="1247"/>
        <v>1124.3399999999999</v>
      </c>
      <c r="HZ219" s="46">
        <f t="shared" si="1248"/>
        <v>0</v>
      </c>
      <c r="IA219" s="46">
        <f t="shared" si="1249"/>
        <v>1124.3399999999999</v>
      </c>
      <c r="IB219" s="46">
        <f t="shared" si="1250"/>
        <v>145.14924739786528</v>
      </c>
      <c r="IC219" s="46">
        <f t="shared" si="1251"/>
        <v>979.19075260213458</v>
      </c>
      <c r="ID219" s="51">
        <f t="shared" si="1252"/>
        <v>86110.35768611703</v>
      </c>
      <c r="IE219" s="153">
        <f t="shared" si="1411"/>
        <v>10000</v>
      </c>
      <c r="IF219" s="58">
        <f t="shared" si="1253"/>
        <v>930.14625019664186</v>
      </c>
      <c r="IG219" s="52">
        <f t="shared" si="1254"/>
        <v>0</v>
      </c>
      <c r="IH219" s="51">
        <f t="shared" si="1255"/>
        <v>930.14625019664186</v>
      </c>
      <c r="II219" s="57">
        <f t="shared" si="1412"/>
        <v>76271.992468930461</v>
      </c>
      <c r="IJ219" s="153">
        <f t="shared" si="1413"/>
        <v>10000</v>
      </c>
      <c r="IK219" s="468">
        <f t="shared" si="1256"/>
        <v>-930.14625019664186</v>
      </c>
      <c r="IL219" s="46">
        <f t="shared" si="1257"/>
        <v>-1124.3399999999999</v>
      </c>
      <c r="IM219" s="46">
        <f t="shared" si="1258"/>
        <v>-1124.3399999999999</v>
      </c>
      <c r="IN219" s="48"/>
      <c r="IO219" s="53">
        <f t="shared" si="1259"/>
        <v>0</v>
      </c>
      <c r="IQ219" s="45">
        <v>158</v>
      </c>
      <c r="IR219" s="128">
        <f t="shared" si="1260"/>
        <v>1126.4568749999989</v>
      </c>
      <c r="IS219" s="128">
        <f t="shared" si="1261"/>
        <v>0</v>
      </c>
      <c r="IT219" s="128">
        <f t="shared" si="1262"/>
        <v>1126.4568749999989</v>
      </c>
      <c r="IU219" s="46">
        <f t="shared" si="1485"/>
        <v>145.41999999999999</v>
      </c>
      <c r="IV219" s="46">
        <f t="shared" si="1263"/>
        <v>981.03687499999899</v>
      </c>
      <c r="IW219" s="51">
        <f t="shared" si="1264"/>
        <v>86268.483750000232</v>
      </c>
      <c r="IX219" s="199">
        <f t="shared" si="1414"/>
        <v>10000</v>
      </c>
      <c r="IY219" s="128">
        <f t="shared" si="1265"/>
        <v>0</v>
      </c>
      <c r="IZ219" s="408">
        <f t="shared" si="1266"/>
        <v>0</v>
      </c>
      <c r="JA219" s="58">
        <f t="shared" si="1267"/>
        <v>931.95916666666494</v>
      </c>
      <c r="JB219" s="52">
        <f t="shared" si="1268"/>
        <v>0</v>
      </c>
      <c r="JC219" s="51">
        <f t="shared" si="1269"/>
        <v>931.95916666666494</v>
      </c>
      <c r="JD219" s="57">
        <f t="shared" si="1270"/>
        <v>76420.65166666673</v>
      </c>
      <c r="JE219" s="280">
        <f t="shared" si="1271"/>
        <v>10000</v>
      </c>
      <c r="JF219" s="280">
        <f t="shared" si="1272"/>
        <v>0</v>
      </c>
      <c r="JG219" s="468">
        <f t="shared" si="1273"/>
        <v>-931.95916666666494</v>
      </c>
      <c r="JH219" s="46">
        <f t="shared" si="1274"/>
        <v>-1126.4568749999989</v>
      </c>
      <c r="JI219" s="46">
        <f t="shared" si="1275"/>
        <v>-1126.4568749999989</v>
      </c>
      <c r="JJ219" s="48"/>
      <c r="JL219" s="45">
        <v>158</v>
      </c>
      <c r="JM219" s="46">
        <f t="shared" si="1276"/>
        <v>1124.4930833333331</v>
      </c>
      <c r="JN219" s="46">
        <f t="shared" si="1277"/>
        <v>0</v>
      </c>
      <c r="JO219" s="128">
        <f t="shared" si="1278"/>
        <v>1124.4930833333331</v>
      </c>
      <c r="JP219" s="46">
        <f t="shared" si="1415"/>
        <v>145.16</v>
      </c>
      <c r="JQ219" s="46">
        <f t="shared" si="1279"/>
        <v>979.33308333333309</v>
      </c>
      <c r="JR219" s="51">
        <f t="shared" si="1280"/>
        <v>86118.052833333335</v>
      </c>
      <c r="JS219" s="51">
        <f t="shared" ref="JS219:JS229" si="1566">$BQ$217</f>
        <v>79245.290802728428</v>
      </c>
      <c r="JT219" s="199">
        <f t="shared" si="1416"/>
        <v>10000</v>
      </c>
      <c r="JU219" s="128">
        <f t="shared" si="1281"/>
        <v>0</v>
      </c>
      <c r="JV219" s="408">
        <f t="shared" si="1282"/>
        <v>0</v>
      </c>
      <c r="JW219" s="58">
        <f t="shared" si="1283"/>
        <v>930.37233333333074</v>
      </c>
      <c r="JX219" s="52">
        <f t="shared" si="1284"/>
        <v>0</v>
      </c>
      <c r="JY219" s="51">
        <f t="shared" si="1285"/>
        <v>930.37233333333074</v>
      </c>
      <c r="JZ219" s="51">
        <f t="shared" si="1286"/>
        <v>76290.531333333754</v>
      </c>
      <c r="KA219" s="199">
        <f t="shared" ref="KA219:KA229" si="1567">$BV$217</f>
        <v>69999.999999999563</v>
      </c>
      <c r="KB219" s="128">
        <f t="shared" si="1417"/>
        <v>10000</v>
      </c>
      <c r="KC219" s="204">
        <f t="shared" si="1287"/>
        <v>0</v>
      </c>
      <c r="KD219" s="468">
        <f t="shared" si="1418"/>
        <v>-930.37233333333074</v>
      </c>
      <c r="KE219" s="46">
        <f t="shared" si="1288"/>
        <v>-1124.4930833333331</v>
      </c>
      <c r="KF219" s="46">
        <f t="shared" si="1289"/>
        <v>-1124.4930833333331</v>
      </c>
      <c r="KG219" s="48"/>
      <c r="KI219" s="45">
        <v>158</v>
      </c>
      <c r="KJ219" s="46">
        <f t="shared" si="1290"/>
        <v>1124.4890404061762</v>
      </c>
      <c r="KK219" s="46">
        <f t="shared" si="1291"/>
        <v>0</v>
      </c>
      <c r="KL219" s="128">
        <f t="shared" si="1292"/>
        <v>1124.4890404061762</v>
      </c>
      <c r="KM219" s="46">
        <f t="shared" si="1293"/>
        <v>145.16180476389513</v>
      </c>
      <c r="KN219" s="46">
        <f t="shared" si="1294"/>
        <v>979.32723564228104</v>
      </c>
      <c r="KO219" s="51">
        <f t="shared" si="1295"/>
        <v>86117.755622694793</v>
      </c>
      <c r="KP219" s="199">
        <f t="shared" ref="KP219:KP229" si="1568">$CR$217</f>
        <v>84095.46307388469</v>
      </c>
      <c r="KQ219" s="199">
        <f t="shared" si="1419"/>
        <v>10000</v>
      </c>
      <c r="KR219" s="128">
        <f t="shared" si="1296"/>
        <v>0</v>
      </c>
      <c r="KS219" s="408">
        <f t="shared" si="1297"/>
        <v>0</v>
      </c>
      <c r="KT219" s="45">
        <v>158</v>
      </c>
      <c r="KU219" s="46">
        <f t="shared" si="1420"/>
        <v>1124.49</v>
      </c>
      <c r="KV219" s="46">
        <f t="shared" si="1298"/>
        <v>0</v>
      </c>
      <c r="KW219" s="128">
        <f t="shared" si="1299"/>
        <v>1124.49</v>
      </c>
      <c r="KX219" s="46">
        <f t="shared" si="1300"/>
        <v>145.16151802717482</v>
      </c>
      <c r="KY219" s="46">
        <f t="shared" si="1301"/>
        <v>979.32848197282522</v>
      </c>
      <c r="KZ219" s="51">
        <f t="shared" si="1302"/>
        <v>86117.582334332066</v>
      </c>
      <c r="LA219" s="153">
        <f t="shared" ref="LA219:LA229" si="1569">$CR$217</f>
        <v>84095.46307388469</v>
      </c>
      <c r="LB219" s="58">
        <f t="shared" si="1532"/>
        <v>930.59633333333579</v>
      </c>
      <c r="LC219" s="52">
        <f t="shared" si="1303"/>
        <v>0</v>
      </c>
      <c r="LD219" s="51">
        <f t="shared" si="1304"/>
        <v>930.59633333333579</v>
      </c>
      <c r="LE219" s="51">
        <f t="shared" si="1305"/>
        <v>76308.899333333175</v>
      </c>
      <c r="LF219" s="51">
        <f t="shared" ref="LF219:LF229" si="1570">$CW$217</f>
        <v>74779.707999999635</v>
      </c>
      <c r="LG219" s="128">
        <f t="shared" si="1306"/>
        <v>10000</v>
      </c>
      <c r="LH219" s="204">
        <f t="shared" si="1307"/>
        <v>0</v>
      </c>
      <c r="LI219" s="479">
        <f t="shared" si="1308"/>
        <v>-930.59633333333579</v>
      </c>
      <c r="LJ219" s="46">
        <f t="shared" si="1421"/>
        <v>-1124.49</v>
      </c>
      <c r="LK219" s="46">
        <f t="shared" si="1422"/>
        <v>-1124.49</v>
      </c>
      <c r="LL219" s="48"/>
      <c r="LN219" s="45">
        <v>158</v>
      </c>
      <c r="LO219" s="46">
        <f t="shared" si="1309"/>
        <v>1123.1238136873469</v>
      </c>
      <c r="LP219" s="46">
        <f t="shared" si="1539"/>
        <v>0</v>
      </c>
      <c r="LQ219" s="46">
        <f t="shared" si="1310"/>
        <v>1123.1238136873469</v>
      </c>
      <c r="LR219" s="46">
        <f t="shared" si="1311"/>
        <v>144.98556580798035</v>
      </c>
      <c r="LS219" s="46">
        <f t="shared" si="1312"/>
        <v>978.13824787936653</v>
      </c>
      <c r="LT219" s="51">
        <f t="shared" si="1313"/>
        <v>86013.201236908848</v>
      </c>
      <c r="LU219" s="199">
        <f t="shared" si="1423"/>
        <v>10000</v>
      </c>
      <c r="LV219" s="58">
        <f t="shared" si="1314"/>
        <v>933.33033333333128</v>
      </c>
      <c r="LW219" s="52">
        <f t="shared" si="1540"/>
        <v>0</v>
      </c>
      <c r="LX219" s="51">
        <f t="shared" si="1315"/>
        <v>933.33033333333128</v>
      </c>
      <c r="LY219" s="51">
        <f t="shared" si="1316"/>
        <v>76533.087333332995</v>
      </c>
      <c r="LZ219" s="46">
        <f t="shared" si="1424"/>
        <v>0</v>
      </c>
      <c r="MA219" s="199">
        <f t="shared" si="1425"/>
        <v>10000</v>
      </c>
      <c r="MB219" s="468">
        <f t="shared" si="1317"/>
        <v>-933.33033333333128</v>
      </c>
      <c r="MC219" s="46">
        <f t="shared" si="1318"/>
        <v>-1123.1238136873469</v>
      </c>
      <c r="MD219" s="46">
        <f t="shared" si="1319"/>
        <v>-1123.1238136873469</v>
      </c>
      <c r="ME219" s="48"/>
      <c r="MG219" s="45">
        <v>158</v>
      </c>
      <c r="MH219" s="46">
        <f t="shared" si="1320"/>
        <v>1076.608661999408</v>
      </c>
      <c r="MI219" s="46">
        <f t="shared" si="1541"/>
        <v>0</v>
      </c>
      <c r="MJ219" s="46">
        <f t="shared" si="1321"/>
        <v>1076.608661999408</v>
      </c>
      <c r="MK219" s="46">
        <f t="shared" si="1322"/>
        <v>138.98086222683412</v>
      </c>
      <c r="ML219" s="46">
        <f t="shared" si="1323"/>
        <v>937.62779977257389</v>
      </c>
      <c r="MM219" s="51">
        <f t="shared" si="1324"/>
        <v>82450.889536327901</v>
      </c>
      <c r="MN219" s="199">
        <f t="shared" si="1426"/>
        <v>10000</v>
      </c>
      <c r="MO219" s="58">
        <f t="shared" si="1325"/>
        <v>889.32945707741396</v>
      </c>
      <c r="MP219" s="52">
        <f t="shared" si="1542"/>
        <v>0</v>
      </c>
      <c r="MQ219" s="51">
        <f t="shared" si="1326"/>
        <v>889.32945707741396</v>
      </c>
      <c r="MR219" s="57">
        <f t="shared" si="1327"/>
        <v>72925.015781768423</v>
      </c>
      <c r="MS219" s="199">
        <f t="shared" si="1427"/>
        <v>10000</v>
      </c>
      <c r="MT219" s="468">
        <f t="shared" si="1428"/>
        <v>-889.32945707741396</v>
      </c>
      <c r="MU219" s="46">
        <f t="shared" si="1328"/>
        <v>-1076.608661999408</v>
      </c>
      <c r="MV219" s="46">
        <f t="shared" si="1329"/>
        <v>-1076.608661999408</v>
      </c>
      <c r="MW219" s="48"/>
      <c r="MY219" s="45">
        <v>158</v>
      </c>
      <c r="MZ219" s="46">
        <f t="shared" si="1330"/>
        <v>1076.608661999408</v>
      </c>
      <c r="NA219" s="46">
        <f t="shared" si="1543"/>
        <v>0</v>
      </c>
      <c r="NB219" s="128">
        <f t="shared" si="1331"/>
        <v>1076.608661999408</v>
      </c>
      <c r="NC219" s="46">
        <f t="shared" si="1332"/>
        <v>138.98086222683412</v>
      </c>
      <c r="ND219" s="46">
        <f t="shared" si="1333"/>
        <v>937.62779977257389</v>
      </c>
      <c r="NE219" s="51">
        <f t="shared" si="1334"/>
        <v>82450.889536327901</v>
      </c>
      <c r="NF219" s="153">
        <f t="shared" si="1429"/>
        <v>10000</v>
      </c>
      <c r="NG219" s="45">
        <v>158</v>
      </c>
      <c r="NH219" s="46">
        <f t="shared" si="1335"/>
        <v>1076.6099999999999</v>
      </c>
      <c r="NI219" s="46">
        <f t="shared" si="1544"/>
        <v>0</v>
      </c>
      <c r="NJ219" s="128">
        <f t="shared" si="1430"/>
        <v>1076.6099999999999</v>
      </c>
      <c r="NK219" s="46">
        <f t="shared" si="1431"/>
        <v>138.98044315319453</v>
      </c>
      <c r="NL219" s="46">
        <f t="shared" si="1336"/>
        <v>937.62955684680537</v>
      </c>
      <c r="NM219" s="51">
        <f t="shared" si="1337"/>
        <v>82450.63633506991</v>
      </c>
      <c r="NN219" s="58">
        <f t="shared" si="1338"/>
        <v>888.78037499999857</v>
      </c>
      <c r="NO219" s="52">
        <f t="shared" si="1545"/>
        <v>0</v>
      </c>
      <c r="NP219" s="51">
        <f t="shared" si="1339"/>
        <v>888.78037499999857</v>
      </c>
      <c r="NQ219" s="57">
        <f t="shared" si="1340"/>
        <v>73014.34075000009</v>
      </c>
      <c r="NR219" s="153">
        <f t="shared" si="1432"/>
        <v>10000</v>
      </c>
      <c r="NS219" s="469">
        <f t="shared" si="1341"/>
        <v>-888.78037499999857</v>
      </c>
      <c r="NT219" s="46">
        <f t="shared" si="1342"/>
        <v>-1076.6099999999999</v>
      </c>
      <c r="NU219" s="46">
        <f t="shared" si="1343"/>
        <v>-1076.6099999999999</v>
      </c>
      <c r="NV219" s="48"/>
      <c r="NX219" s="45">
        <v>158</v>
      </c>
      <c r="NY219" s="46">
        <f t="shared" si="1344"/>
        <v>1076.6456011701148</v>
      </c>
      <c r="NZ219" s="46">
        <f t="shared" si="1546"/>
        <v>0</v>
      </c>
      <c r="OA219" s="46">
        <f t="shared" si="1345"/>
        <v>1076.6456011701148</v>
      </c>
      <c r="OB219" s="46">
        <f t="shared" si="1346"/>
        <v>138.98563075413261</v>
      </c>
      <c r="OC219" s="46">
        <f t="shared" si="1347"/>
        <v>937.65997041598212</v>
      </c>
      <c r="OD219" s="51">
        <f t="shared" si="1348"/>
        <v>82453.718482063574</v>
      </c>
      <c r="OE219" s="57">
        <f t="shared" ref="OE219:OE229" si="1571">$BQ$217</f>
        <v>79245.290802728428</v>
      </c>
      <c r="OF219" s="153">
        <f t="shared" si="1433"/>
        <v>10000</v>
      </c>
      <c r="OG219" s="58">
        <f t="shared" si="1349"/>
        <v>889.48383333333379</v>
      </c>
      <c r="OH219" s="241">
        <f t="shared" ref="OH219:OH229" si="1572">IF(AND($H$7="Oui",NX219&gt;$I$7),0,IF(NX219&gt;$B$7,0,(TRUNC(OK219*$AX$40/12,2))+(TRUNC(OK219*$AZ$40/12,2))))</f>
        <v>0</v>
      </c>
      <c r="OI219" s="51">
        <f t="shared" si="1350"/>
        <v>889.48383333333379</v>
      </c>
      <c r="OJ219" s="51">
        <f t="shared" si="1351"/>
        <v>72937.674333333329</v>
      </c>
      <c r="OK219" s="153">
        <f t="shared" ref="OK219:OK229" si="1573">$BV$217</f>
        <v>69999.999999999563</v>
      </c>
      <c r="OL219" s="153">
        <f t="shared" si="1434"/>
        <v>10000</v>
      </c>
      <c r="OM219" s="468">
        <f t="shared" si="1435"/>
        <v>-889.48383333333379</v>
      </c>
      <c r="ON219" s="46">
        <f t="shared" si="1436"/>
        <v>-1076.6456011701148</v>
      </c>
      <c r="OO219" s="46">
        <f t="shared" si="1352"/>
        <v>-1076.6456011701148</v>
      </c>
      <c r="OP219" s="48"/>
      <c r="OR219" s="45">
        <v>158</v>
      </c>
      <c r="OS219" s="46">
        <f t="shared" si="1353"/>
        <v>1076.765700416463</v>
      </c>
      <c r="OT219" s="128">
        <f t="shared" si="1547"/>
        <v>0</v>
      </c>
      <c r="OU219" s="128">
        <f t="shared" si="1354"/>
        <v>1076.765700416463</v>
      </c>
      <c r="OV219" s="46">
        <f t="shared" si="1355"/>
        <v>139.00113452760206</v>
      </c>
      <c r="OW219" s="46">
        <f t="shared" si="1356"/>
        <v>937.76456588886094</v>
      </c>
      <c r="OX219" s="51">
        <f t="shared" si="1357"/>
        <v>82462.916150672376</v>
      </c>
      <c r="OY219" s="51">
        <f t="shared" ref="OY219:OY229" si="1574">$GJ$217</f>
        <v>80997.650011272606</v>
      </c>
      <c r="OZ219" s="153">
        <f t="shared" si="1437"/>
        <v>10000</v>
      </c>
      <c r="PA219" s="45">
        <v>158</v>
      </c>
      <c r="PB219" s="46">
        <f t="shared" si="1358"/>
        <v>1076.765700416463</v>
      </c>
      <c r="PC219" s="46">
        <f t="shared" ref="PC219:PC229" si="1575">IF(PA219&gt;$B$7,0,(TRUNC(PH219*$BB$40*$L$7/12,2))+(TRUNC(PH219*$BD$40*$M$7/12,2)))</f>
        <v>0</v>
      </c>
      <c r="PD219" s="128">
        <f t="shared" si="1359"/>
        <v>1076.765700416463</v>
      </c>
      <c r="PE219" s="46">
        <f t="shared" si="1360"/>
        <v>139.00113452760206</v>
      </c>
      <c r="PF219" s="46">
        <f t="shared" si="1361"/>
        <v>937.76456588886094</v>
      </c>
      <c r="PG219" s="51">
        <f t="shared" si="1362"/>
        <v>82462.916150672376</v>
      </c>
      <c r="PH219" s="57">
        <f t="shared" ref="PH219:PH229" si="1576">$GS$217</f>
        <v>80997.221753664082</v>
      </c>
      <c r="PI219" s="688">
        <f t="shared" si="1363"/>
        <v>889.6533333333341</v>
      </c>
      <c r="PJ219" s="52">
        <f t="shared" ref="PJ219:PJ229" si="1577">IF(AND($H$7="Oui",PA219&gt;$I$7),0,IF(PA219&gt;$B$7,0,(TRUNC(PM219*$BB$40/12,2))+(TRUNC(PM219*$BD$40/12,2))))</f>
        <v>0</v>
      </c>
      <c r="PK219" s="51">
        <f t="shared" si="1364"/>
        <v>889.6533333333341</v>
      </c>
      <c r="PL219" s="57">
        <f t="shared" si="1365"/>
        <v>72951.573333333552</v>
      </c>
      <c r="PM219" s="57">
        <f t="shared" ref="PM219:PM228" si="1578">$GX$217</f>
        <v>71804.452000000223</v>
      </c>
      <c r="PN219" s="153">
        <f t="shared" si="1438"/>
        <v>10000</v>
      </c>
      <c r="PO219" s="469">
        <f t="shared" si="1366"/>
        <v>-889.6533333333341</v>
      </c>
      <c r="PP219" s="46">
        <f t="shared" si="1367"/>
        <v>-1076.765700416463</v>
      </c>
      <c r="PQ219" s="46">
        <f t="shared" si="1368"/>
        <v>-1076.765700416463</v>
      </c>
      <c r="PR219" s="48"/>
    </row>
    <row r="220" spans="2:434" hidden="1" x14ac:dyDescent="0.3">
      <c r="B220" s="45">
        <v>159</v>
      </c>
      <c r="C220" s="46">
        <f t="shared" si="1104"/>
        <v>1111.77</v>
      </c>
      <c r="D220" s="46">
        <f t="shared" si="1136"/>
        <v>100</v>
      </c>
      <c r="E220" s="46">
        <f t="shared" si="1137"/>
        <v>1011.77</v>
      </c>
      <c r="F220" s="46">
        <f t="shared" si="1138"/>
        <v>129.14072602424218</v>
      </c>
      <c r="G220" s="46">
        <f t="shared" si="1139"/>
        <v>882.62927397575777</v>
      </c>
      <c r="H220" s="51">
        <f t="shared" si="1140"/>
        <v>76601.806340569543</v>
      </c>
      <c r="I220" s="58">
        <f t="shared" si="1141"/>
        <v>933.33333333333337</v>
      </c>
      <c r="J220" s="52">
        <f t="shared" si="1142"/>
        <v>100</v>
      </c>
      <c r="K220" s="51">
        <f t="shared" si="1143"/>
        <v>833.33333333333337</v>
      </c>
      <c r="L220" s="57">
        <f t="shared" si="1144"/>
        <v>67499.999999999578</v>
      </c>
      <c r="M220" s="468">
        <f t="shared" si="1369"/>
        <v>-933.33333333333337</v>
      </c>
      <c r="N220" s="46">
        <f t="shared" si="1370"/>
        <v>-1111.77</v>
      </c>
      <c r="O220" s="47"/>
      <c r="P220" s="46">
        <f t="shared" si="1371"/>
        <v>-1011.77</v>
      </c>
      <c r="Q220" s="48"/>
      <c r="R220" s="29"/>
      <c r="S220" s="29"/>
      <c r="T220" s="45">
        <v>159</v>
      </c>
      <c r="U220" s="46">
        <f t="shared" si="1145"/>
        <v>1084.1500000000001</v>
      </c>
      <c r="V220" s="46">
        <f t="shared" si="1146"/>
        <v>72.38</v>
      </c>
      <c r="W220" s="46">
        <f t="shared" si="1372"/>
        <v>1011.77</v>
      </c>
      <c r="X220" s="46">
        <f t="shared" si="1147"/>
        <v>129.14072602424218</v>
      </c>
      <c r="Y220" s="46">
        <f t="shared" si="1148"/>
        <v>882.62927397575777</v>
      </c>
      <c r="Z220" s="51">
        <f t="shared" si="1149"/>
        <v>76601.806340569543</v>
      </c>
      <c r="AA220" s="58">
        <f t="shared" si="1150"/>
        <v>897.15333333333342</v>
      </c>
      <c r="AB220" s="52">
        <f t="shared" si="1151"/>
        <v>63.82</v>
      </c>
      <c r="AC220" s="51">
        <f t="shared" si="1152"/>
        <v>833.33333333333337</v>
      </c>
      <c r="AD220" s="57">
        <f t="shared" si="1153"/>
        <v>67499.999999999578</v>
      </c>
      <c r="AE220" s="468">
        <f t="shared" si="1373"/>
        <v>-897.15333333333342</v>
      </c>
      <c r="AF220" s="46">
        <f t="shared" si="1154"/>
        <v>-1084.1500000000001</v>
      </c>
      <c r="AG220" s="47"/>
      <c r="AH220" s="46">
        <f t="shared" si="1374"/>
        <v>-1011.77</v>
      </c>
      <c r="AI220" s="48"/>
      <c r="AJ220" s="29"/>
      <c r="AK220" s="45">
        <v>159</v>
      </c>
      <c r="AL220" s="46">
        <f t="shared" si="1155"/>
        <v>1117.72</v>
      </c>
      <c r="AM220" s="46"/>
      <c r="AN220" s="46"/>
      <c r="AO220" s="46">
        <f t="shared" si="1156"/>
        <v>74.62</v>
      </c>
      <c r="AP220" s="128">
        <f t="shared" si="1157"/>
        <v>1043.0999999999999</v>
      </c>
      <c r="AQ220" s="128"/>
      <c r="AR220" s="128"/>
      <c r="AS220" s="46">
        <f t="shared" si="1158"/>
        <v>137.56828729902267</v>
      </c>
      <c r="AT220" s="46">
        <f t="shared" si="1159"/>
        <v>905.53171270097721</v>
      </c>
      <c r="AU220" s="51"/>
      <c r="AV220" s="51"/>
      <c r="AW220" s="51">
        <f t="shared" si="1160"/>
        <v>81635.440666712617</v>
      </c>
      <c r="AX220" s="58">
        <f t="shared" si="1161"/>
        <v>927.38215694565588</v>
      </c>
      <c r="AY220" s="52"/>
      <c r="AZ220" s="52"/>
      <c r="BA220" s="52">
        <f t="shared" si="1162"/>
        <v>66.239999999999995</v>
      </c>
      <c r="BB220" s="51">
        <f t="shared" si="1163"/>
        <v>861.14215694565587</v>
      </c>
      <c r="BC220" s="51"/>
      <c r="BD220" s="51"/>
      <c r="BE220" s="57">
        <f t="shared" si="1164"/>
        <v>72402.477045640684</v>
      </c>
      <c r="BF220" s="468">
        <f t="shared" si="1165"/>
        <v>-927.38215694565588</v>
      </c>
      <c r="BG220" s="46">
        <f t="shared" si="1166"/>
        <v>-1117.72</v>
      </c>
      <c r="BH220" s="46">
        <f t="shared" si="1167"/>
        <v>-1043.0999999999999</v>
      </c>
      <c r="BI220" s="48"/>
      <c r="BK220" s="45">
        <v>159</v>
      </c>
      <c r="BL220" s="46">
        <f t="shared" si="1375"/>
        <v>1082.77</v>
      </c>
      <c r="BM220" s="46">
        <f t="shared" si="1376"/>
        <v>71</v>
      </c>
      <c r="BN220" s="46">
        <f t="shared" si="1377"/>
        <v>1011.77</v>
      </c>
      <c r="BO220" s="46">
        <f t="shared" si="1168"/>
        <v>129.14072602424218</v>
      </c>
      <c r="BP220" s="46">
        <f t="shared" si="1169"/>
        <v>882.62927397575777</v>
      </c>
      <c r="BQ220" s="51">
        <f t="shared" si="1170"/>
        <v>76601.806340569543</v>
      </c>
      <c r="BR220" s="57">
        <f t="shared" si="1548"/>
        <v>79245.290802728428</v>
      </c>
      <c r="BS220" s="58">
        <f t="shared" si="1171"/>
        <v>896.03333333333342</v>
      </c>
      <c r="BT220" s="52">
        <f t="shared" si="1378"/>
        <v>62.7</v>
      </c>
      <c r="BU220" s="51">
        <f t="shared" si="1172"/>
        <v>833.33333333333337</v>
      </c>
      <c r="BV220" s="51">
        <f t="shared" si="1173"/>
        <v>67499.999999999578</v>
      </c>
      <c r="BW220" s="153">
        <f t="shared" si="1549"/>
        <v>69999.999999999563</v>
      </c>
      <c r="BX220" s="468">
        <f t="shared" si="1379"/>
        <v>-896.03333333333342</v>
      </c>
      <c r="BY220" s="46">
        <f t="shared" si="1380"/>
        <v>-1082.77</v>
      </c>
      <c r="BZ220" s="46">
        <f t="shared" si="1174"/>
        <v>-1011.77</v>
      </c>
      <c r="CA220" s="48"/>
      <c r="CB220" s="29"/>
      <c r="CC220" s="45">
        <v>159</v>
      </c>
      <c r="CD220" s="128">
        <f t="shared" si="1175"/>
        <v>1117.6300000000001</v>
      </c>
      <c r="CE220" s="46">
        <f t="shared" si="1381"/>
        <v>73.3</v>
      </c>
      <c r="CF220" s="128">
        <f t="shared" si="1176"/>
        <v>1044.33</v>
      </c>
      <c r="CG220" s="46">
        <f t="shared" si="1382"/>
        <v>137.14269055439919</v>
      </c>
      <c r="CH220" s="46">
        <f t="shared" si="1177"/>
        <v>907.1873094456007</v>
      </c>
      <c r="CI220" s="51">
        <f t="shared" si="1178"/>
        <v>81378.427023193915</v>
      </c>
      <c r="CJ220" s="199">
        <f t="shared" si="1550"/>
        <v>84095.46307388469</v>
      </c>
      <c r="CK220" s="153">
        <f t="shared" si="1383"/>
        <v>10000</v>
      </c>
      <c r="CL220" s="45">
        <v>159</v>
      </c>
      <c r="CM220" s="46">
        <f t="shared" si="1384"/>
        <v>1117.6300000000001</v>
      </c>
      <c r="CN220" s="128">
        <f t="shared" si="1179"/>
        <v>73.3</v>
      </c>
      <c r="CO220" s="128">
        <f t="shared" si="1180"/>
        <v>1044.33</v>
      </c>
      <c r="CP220" s="46">
        <f t="shared" si="1181"/>
        <v>137.14269055439919</v>
      </c>
      <c r="CQ220" s="46">
        <f t="shared" si="1182"/>
        <v>907.1873094456007</v>
      </c>
      <c r="CR220" s="51">
        <f t="shared" si="1183"/>
        <v>81378.427023193915</v>
      </c>
      <c r="CS220" s="153">
        <f t="shared" si="1551"/>
        <v>84095.46307388469</v>
      </c>
      <c r="CT220" s="58">
        <f t="shared" si="1184"/>
        <v>927.86033333333398</v>
      </c>
      <c r="CU220" s="52">
        <f t="shared" si="1385"/>
        <v>65.180000000000007</v>
      </c>
      <c r="CV220" s="51">
        <f t="shared" si="1386"/>
        <v>862.68033333333392</v>
      </c>
      <c r="CW220" s="51">
        <f t="shared" si="1185"/>
        <v>72191.666999999623</v>
      </c>
      <c r="CX220" s="57">
        <f t="shared" si="1552"/>
        <v>74779.707999999635</v>
      </c>
      <c r="CY220" s="153">
        <f t="shared" si="1387"/>
        <v>10000</v>
      </c>
      <c r="CZ220" s="479">
        <f t="shared" si="1186"/>
        <v>-927.86033333333398</v>
      </c>
      <c r="DA220" s="46">
        <f t="shared" si="1388"/>
        <v>-1117.6300000000001</v>
      </c>
      <c r="DB220" s="46">
        <f t="shared" si="1389"/>
        <v>-1044.33</v>
      </c>
      <c r="DC220" s="48"/>
      <c r="DE220" s="45">
        <v>159</v>
      </c>
      <c r="DF220" s="46">
        <f t="shared" si="1187"/>
        <v>1126.76</v>
      </c>
      <c r="DG220" s="46">
        <f t="shared" si="1553"/>
        <v>114.99</v>
      </c>
      <c r="DH220" s="46">
        <f t="shared" si="1188"/>
        <v>1011.77</v>
      </c>
      <c r="DI220" s="46">
        <f t="shared" si="1189"/>
        <v>129.14072602424218</v>
      </c>
      <c r="DJ220" s="46">
        <f t="shared" si="1190"/>
        <v>882.62927397575777</v>
      </c>
      <c r="DK220" s="51">
        <f t="shared" si="1191"/>
        <v>76601.806340569543</v>
      </c>
      <c r="DL220" s="58">
        <f t="shared" si="1192"/>
        <v>948.32333333333338</v>
      </c>
      <c r="DM220" s="52">
        <f t="shared" si="1554"/>
        <v>114.99</v>
      </c>
      <c r="DN220" s="51">
        <f t="shared" si="1193"/>
        <v>833.33333333333337</v>
      </c>
      <c r="DO220" s="57">
        <f t="shared" si="1194"/>
        <v>67499.999999999578</v>
      </c>
      <c r="DP220" s="468">
        <f t="shared" si="1390"/>
        <v>-948.32333333333338</v>
      </c>
      <c r="DQ220" s="46">
        <f t="shared" si="1391"/>
        <v>-1126.76</v>
      </c>
      <c r="DR220" s="47"/>
      <c r="DS220" s="46">
        <f t="shared" si="1392"/>
        <v>-1011.77</v>
      </c>
      <c r="DT220" s="48"/>
      <c r="DU220" s="29"/>
      <c r="DV220" s="45">
        <v>159</v>
      </c>
      <c r="DW220" s="46">
        <f t="shared" si="1393"/>
        <v>1056.31</v>
      </c>
      <c r="DX220" s="46">
        <f t="shared" si="1555"/>
        <v>44.54</v>
      </c>
      <c r="DY220" s="46">
        <f t="shared" si="1394"/>
        <v>1011.77</v>
      </c>
      <c r="DZ220" s="46">
        <f t="shared" si="1195"/>
        <v>129.14072602424218</v>
      </c>
      <c r="EA220" s="46">
        <f t="shared" si="1196"/>
        <v>882.62927397575777</v>
      </c>
      <c r="EB220" s="51">
        <f t="shared" si="1197"/>
        <v>76601.806340569543</v>
      </c>
      <c r="EC220" s="58">
        <f t="shared" si="1198"/>
        <v>872.62333333333333</v>
      </c>
      <c r="ED220" s="52">
        <f t="shared" si="1556"/>
        <v>39.29</v>
      </c>
      <c r="EE220" s="51">
        <f t="shared" si="1199"/>
        <v>833.33333333333337</v>
      </c>
      <c r="EF220" s="57">
        <f t="shared" si="1200"/>
        <v>67499.999999999578</v>
      </c>
      <c r="EG220" s="468">
        <f t="shared" si="1395"/>
        <v>-872.62333333333333</v>
      </c>
      <c r="EH220" s="46">
        <f t="shared" si="1396"/>
        <v>-1056.31</v>
      </c>
      <c r="EI220" s="47"/>
      <c r="EJ220" s="46">
        <f t="shared" si="1397"/>
        <v>-1011.77</v>
      </c>
      <c r="EK220" s="48"/>
      <c r="EL220" s="29"/>
      <c r="EM220" s="45">
        <v>159</v>
      </c>
      <c r="EN220" s="46">
        <f t="shared" si="1533"/>
        <v>1058.0868689014749</v>
      </c>
      <c r="EO220" s="46">
        <f t="shared" si="1557"/>
        <v>45.58</v>
      </c>
      <c r="EP220" s="128">
        <f t="shared" si="1201"/>
        <v>1012.5068689014748</v>
      </c>
      <c r="EQ220" s="46">
        <f t="shared" si="1202"/>
        <v>132.15699367062749</v>
      </c>
      <c r="ER220" s="46">
        <f t="shared" si="1203"/>
        <v>880.34987523084737</v>
      </c>
      <c r="ES220" s="51">
        <f t="shared" si="1204"/>
        <v>78413.846327145628</v>
      </c>
      <c r="ET220" s="153">
        <f t="shared" si="1398"/>
        <v>10000</v>
      </c>
      <c r="EU220" s="45">
        <v>159</v>
      </c>
      <c r="EV220" s="46">
        <f t="shared" si="1205"/>
        <v>1058.0899999999999</v>
      </c>
      <c r="EW220" s="46">
        <f t="shared" si="1558"/>
        <v>45.58</v>
      </c>
      <c r="EX220" s="128">
        <f t="shared" si="1206"/>
        <v>1012.51</v>
      </c>
      <c r="EY220" s="46">
        <f t="shared" si="1207"/>
        <v>132.15601461535343</v>
      </c>
      <c r="EZ220" s="46">
        <f t="shared" si="1208"/>
        <v>880.35398538464653</v>
      </c>
      <c r="FA220" s="51">
        <f t="shared" si="1209"/>
        <v>78413.254783827419</v>
      </c>
      <c r="FB220" s="58">
        <f t="shared" si="1210"/>
        <v>874.86920833333363</v>
      </c>
      <c r="FC220" s="52">
        <f t="shared" si="1559"/>
        <v>40.33</v>
      </c>
      <c r="FD220" s="51">
        <f t="shared" si="1399"/>
        <v>834.53920833333359</v>
      </c>
      <c r="FE220" s="57">
        <f t="shared" si="1211"/>
        <v>69330.035874999841</v>
      </c>
      <c r="FF220" s="153">
        <f t="shared" si="1400"/>
        <v>10000</v>
      </c>
      <c r="FG220" s="469">
        <f t="shared" si="1212"/>
        <v>-874.86920833333363</v>
      </c>
      <c r="FH220" s="46">
        <f t="shared" si="1213"/>
        <v>-1058.0899999999999</v>
      </c>
      <c r="FI220" s="46">
        <f t="shared" si="1214"/>
        <v>-1012.51</v>
      </c>
      <c r="FJ220" s="48"/>
      <c r="FL220" s="45">
        <v>159</v>
      </c>
      <c r="FM220" s="46">
        <f t="shared" si="1401"/>
        <v>1057.33</v>
      </c>
      <c r="FN220" s="46">
        <f t="shared" si="1534"/>
        <v>45.56</v>
      </c>
      <c r="FO220" s="46">
        <f t="shared" si="1402"/>
        <v>1011.77</v>
      </c>
      <c r="FP220" s="46">
        <f t="shared" si="1215"/>
        <v>129.14072602424218</v>
      </c>
      <c r="FQ220" s="46">
        <f t="shared" si="1216"/>
        <v>882.62927397575777</v>
      </c>
      <c r="FR220" s="51">
        <f t="shared" si="1217"/>
        <v>76601.806340569543</v>
      </c>
      <c r="FS220" s="57">
        <f t="shared" si="1560"/>
        <v>79245.290802728428</v>
      </c>
      <c r="FT220" s="58">
        <f t="shared" si="1218"/>
        <v>873.57333333333338</v>
      </c>
      <c r="FU220" s="241">
        <f t="shared" si="1535"/>
        <v>40.239999999999995</v>
      </c>
      <c r="FV220" s="51">
        <f t="shared" si="1219"/>
        <v>833.33333333333337</v>
      </c>
      <c r="FW220" s="51">
        <f t="shared" si="1220"/>
        <v>67499.999999999578</v>
      </c>
      <c r="FX220" s="153">
        <f t="shared" si="1561"/>
        <v>69999.999999999563</v>
      </c>
      <c r="FY220" s="468">
        <f t="shared" si="1403"/>
        <v>-873.57333333333338</v>
      </c>
      <c r="FZ220" s="46">
        <f t="shared" si="1404"/>
        <v>-1057.33</v>
      </c>
      <c r="GA220" s="46">
        <f t="shared" si="1221"/>
        <v>-1011.77</v>
      </c>
      <c r="GB220" s="48"/>
      <c r="GD220" s="45">
        <v>159</v>
      </c>
      <c r="GE220" s="46">
        <f t="shared" si="1536"/>
        <v>1060.0875939185617</v>
      </c>
      <c r="GF220" s="128">
        <f t="shared" si="1562"/>
        <v>46.56</v>
      </c>
      <c r="GG220" s="128">
        <f t="shared" si="1042"/>
        <v>1013.5275939185617</v>
      </c>
      <c r="GH220" s="46">
        <f t="shared" si="1222"/>
        <v>132.06520461825909</v>
      </c>
      <c r="GI220" s="46">
        <f t="shared" si="1223"/>
        <v>881.46238930030268</v>
      </c>
      <c r="GJ220" s="51">
        <f t="shared" si="1224"/>
        <v>78357.660381655151</v>
      </c>
      <c r="GK220" s="51">
        <f t="shared" si="1563"/>
        <v>80997.650011272606</v>
      </c>
      <c r="GL220" s="153">
        <f t="shared" si="1405"/>
        <v>10000</v>
      </c>
      <c r="GM220" s="45">
        <v>159</v>
      </c>
      <c r="GN220" s="46">
        <f t="shared" si="1225"/>
        <v>1060.0899999999999</v>
      </c>
      <c r="GO220" s="46">
        <f t="shared" si="1537"/>
        <v>46.56</v>
      </c>
      <c r="GP220" s="128">
        <f t="shared" si="1406"/>
        <v>1013.53</v>
      </c>
      <c r="GQ220" s="46">
        <f t="shared" si="1226"/>
        <v>132.06448044743158</v>
      </c>
      <c r="GR220" s="46">
        <f t="shared" si="1227"/>
        <v>881.46551955256837</v>
      </c>
      <c r="GS220" s="51">
        <f t="shared" si="1228"/>
        <v>78357.222748906366</v>
      </c>
      <c r="GT220" s="57">
        <f t="shared" si="1564"/>
        <v>80997.221753664082</v>
      </c>
      <c r="GU220" s="58">
        <f t="shared" si="1229"/>
        <v>876.92633333333197</v>
      </c>
      <c r="GV220" s="52">
        <f t="shared" si="1538"/>
        <v>41.28</v>
      </c>
      <c r="GW220" s="51">
        <f t="shared" si="1407"/>
        <v>835.646333333332</v>
      </c>
      <c r="GX220" s="57">
        <f t="shared" si="1230"/>
        <v>69297.51300000021</v>
      </c>
      <c r="GY220" s="57">
        <f t="shared" si="1565"/>
        <v>71804.452000000223</v>
      </c>
      <c r="GZ220" s="153">
        <f t="shared" si="1408"/>
        <v>10000</v>
      </c>
      <c r="HA220" s="469">
        <f t="shared" si="1231"/>
        <v>-876.92633333333197</v>
      </c>
      <c r="HB220" s="46">
        <f t="shared" si="1232"/>
        <v>-1060.0899999999999</v>
      </c>
      <c r="HC220" s="46">
        <f t="shared" si="1233"/>
        <v>-1013.53</v>
      </c>
      <c r="HD220" s="48"/>
      <c r="HF220" s="45">
        <v>159</v>
      </c>
      <c r="HG220" s="46">
        <f t="shared" si="1234"/>
        <v>1123.8775326810628</v>
      </c>
      <c r="HH220" s="46">
        <f t="shared" si="1235"/>
        <v>0</v>
      </c>
      <c r="HI220" s="46">
        <f t="shared" si="1236"/>
        <v>1123.8775326810628</v>
      </c>
      <c r="HJ220" s="46">
        <f t="shared" si="1237"/>
        <v>143.45153996091753</v>
      </c>
      <c r="HK220" s="46">
        <f t="shared" si="1238"/>
        <v>980.42599272014525</v>
      </c>
      <c r="HL220" s="51">
        <f t="shared" si="1239"/>
        <v>85090.49798383037</v>
      </c>
      <c r="HM220" s="153">
        <f t="shared" si="1409"/>
        <v>10000</v>
      </c>
      <c r="HN220" s="58">
        <f t="shared" si="1240"/>
        <v>933.33333333333724</v>
      </c>
      <c r="HO220" s="52">
        <f t="shared" si="1241"/>
        <v>0</v>
      </c>
      <c r="HP220" s="51">
        <f t="shared" si="1242"/>
        <v>933.33333333333724</v>
      </c>
      <c r="HQ220" s="57">
        <f t="shared" si="1243"/>
        <v>75599.999999998457</v>
      </c>
      <c r="HR220" s="153">
        <f t="shared" si="1410"/>
        <v>10000</v>
      </c>
      <c r="HS220" s="468">
        <f t="shared" si="1244"/>
        <v>-933.33333333333724</v>
      </c>
      <c r="HT220" s="46">
        <f t="shared" si="1245"/>
        <v>-1123.8775326810628</v>
      </c>
      <c r="HU220" s="46">
        <f t="shared" si="1246"/>
        <v>-1123.8775326810628</v>
      </c>
      <c r="HV220" s="48"/>
      <c r="HW220" s="29"/>
      <c r="HX220" s="45">
        <v>159</v>
      </c>
      <c r="HY220" s="128">
        <f t="shared" si="1247"/>
        <v>1124.3399999999999</v>
      </c>
      <c r="HZ220" s="46">
        <f t="shared" si="1248"/>
        <v>0</v>
      </c>
      <c r="IA220" s="46">
        <f t="shared" si="1249"/>
        <v>1124.3399999999999</v>
      </c>
      <c r="IB220" s="46">
        <f t="shared" si="1250"/>
        <v>143.51726281019504</v>
      </c>
      <c r="IC220" s="46">
        <f t="shared" si="1251"/>
        <v>980.82273718980491</v>
      </c>
      <c r="ID220" s="51">
        <f t="shared" si="1252"/>
        <v>85129.534948927219</v>
      </c>
      <c r="IE220" s="153">
        <f t="shared" si="1411"/>
        <v>10000</v>
      </c>
      <c r="IF220" s="58">
        <f t="shared" si="1253"/>
        <v>930.14625019664186</v>
      </c>
      <c r="IG220" s="52">
        <f t="shared" si="1254"/>
        <v>0</v>
      </c>
      <c r="IH220" s="51">
        <f t="shared" si="1255"/>
        <v>930.14625019664186</v>
      </c>
      <c r="II220" s="57">
        <f t="shared" si="1412"/>
        <v>75341.846218733815</v>
      </c>
      <c r="IJ220" s="153">
        <f t="shared" si="1413"/>
        <v>10000</v>
      </c>
      <c r="IK220" s="468">
        <f t="shared" si="1256"/>
        <v>-930.14625019664186</v>
      </c>
      <c r="IL220" s="46">
        <f t="shared" si="1257"/>
        <v>-1124.3399999999999</v>
      </c>
      <c r="IM220" s="46">
        <f t="shared" si="1258"/>
        <v>-1124.3399999999999</v>
      </c>
      <c r="IN220" s="48"/>
      <c r="IO220" s="53">
        <f t="shared" si="1259"/>
        <v>0</v>
      </c>
      <c r="IQ220" s="45">
        <v>159</v>
      </c>
      <c r="IR220" s="128">
        <f t="shared" si="1260"/>
        <v>1126.4568749999989</v>
      </c>
      <c r="IS220" s="128">
        <f t="shared" si="1261"/>
        <v>0</v>
      </c>
      <c r="IT220" s="128">
        <f t="shared" si="1262"/>
        <v>1126.4568749999989</v>
      </c>
      <c r="IU220" s="46">
        <f t="shared" si="1485"/>
        <v>143.78</v>
      </c>
      <c r="IV220" s="46">
        <f t="shared" si="1263"/>
        <v>982.67687499999897</v>
      </c>
      <c r="IW220" s="51">
        <f t="shared" si="1264"/>
        <v>85285.806875000228</v>
      </c>
      <c r="IX220" s="199">
        <f t="shared" si="1414"/>
        <v>10000</v>
      </c>
      <c r="IY220" s="128">
        <f t="shared" si="1265"/>
        <v>0</v>
      </c>
      <c r="IZ220" s="408">
        <f t="shared" si="1266"/>
        <v>0</v>
      </c>
      <c r="JA220" s="58">
        <f t="shared" si="1267"/>
        <v>931.95916666666494</v>
      </c>
      <c r="JB220" s="52">
        <f t="shared" si="1268"/>
        <v>0</v>
      </c>
      <c r="JC220" s="51">
        <f t="shared" si="1269"/>
        <v>931.95916666666494</v>
      </c>
      <c r="JD220" s="57">
        <f t="shared" si="1270"/>
        <v>75488.692500000063</v>
      </c>
      <c r="JE220" s="280">
        <f t="shared" si="1271"/>
        <v>10000</v>
      </c>
      <c r="JF220" s="280">
        <f t="shared" si="1272"/>
        <v>0</v>
      </c>
      <c r="JG220" s="468">
        <f t="shared" si="1273"/>
        <v>-931.95916666666494</v>
      </c>
      <c r="JH220" s="46">
        <f t="shared" si="1274"/>
        <v>-1126.4568749999989</v>
      </c>
      <c r="JI220" s="46">
        <f t="shared" si="1275"/>
        <v>-1126.4568749999989</v>
      </c>
      <c r="JJ220" s="48"/>
      <c r="JL220" s="45">
        <v>159</v>
      </c>
      <c r="JM220" s="46">
        <f t="shared" si="1276"/>
        <v>1124.4930833333331</v>
      </c>
      <c r="JN220" s="46">
        <f t="shared" si="1277"/>
        <v>0</v>
      </c>
      <c r="JO220" s="128">
        <f t="shared" si="1278"/>
        <v>1124.4930833333331</v>
      </c>
      <c r="JP220" s="46">
        <f t="shared" si="1415"/>
        <v>143.53</v>
      </c>
      <c r="JQ220" s="46">
        <f t="shared" si="1279"/>
        <v>980.96308333333309</v>
      </c>
      <c r="JR220" s="51">
        <f t="shared" si="1280"/>
        <v>85137.089749999999</v>
      </c>
      <c r="JS220" s="51">
        <f t="shared" si="1566"/>
        <v>79245.290802728428</v>
      </c>
      <c r="JT220" s="199">
        <f t="shared" si="1416"/>
        <v>10000</v>
      </c>
      <c r="JU220" s="128">
        <f t="shared" si="1281"/>
        <v>0</v>
      </c>
      <c r="JV220" s="408">
        <f t="shared" si="1282"/>
        <v>0</v>
      </c>
      <c r="JW220" s="58">
        <f t="shared" si="1283"/>
        <v>930.37233333333074</v>
      </c>
      <c r="JX220" s="52">
        <f t="shared" si="1284"/>
        <v>0</v>
      </c>
      <c r="JY220" s="51">
        <f t="shared" si="1285"/>
        <v>930.37233333333074</v>
      </c>
      <c r="JZ220" s="51">
        <f t="shared" si="1286"/>
        <v>75360.159000000422</v>
      </c>
      <c r="KA220" s="199">
        <f t="shared" si="1567"/>
        <v>69999.999999999563</v>
      </c>
      <c r="KB220" s="128">
        <f t="shared" si="1417"/>
        <v>10000</v>
      </c>
      <c r="KC220" s="204">
        <f t="shared" si="1287"/>
        <v>0</v>
      </c>
      <c r="KD220" s="468">
        <f t="shared" si="1418"/>
        <v>-930.37233333333074</v>
      </c>
      <c r="KE220" s="46">
        <f t="shared" si="1288"/>
        <v>-1124.4930833333331</v>
      </c>
      <c r="KF220" s="46">
        <f t="shared" si="1289"/>
        <v>-1124.4930833333331</v>
      </c>
      <c r="KG220" s="48"/>
      <c r="KI220" s="45">
        <v>159</v>
      </c>
      <c r="KJ220" s="46">
        <f t="shared" si="1290"/>
        <v>1124.4890404061762</v>
      </c>
      <c r="KK220" s="46">
        <f t="shared" si="1291"/>
        <v>0</v>
      </c>
      <c r="KL220" s="128">
        <f t="shared" si="1292"/>
        <v>1124.4890404061762</v>
      </c>
      <c r="KM220" s="46">
        <f t="shared" si="1293"/>
        <v>143.52959270449131</v>
      </c>
      <c r="KN220" s="46">
        <f t="shared" si="1294"/>
        <v>980.95944770168489</v>
      </c>
      <c r="KO220" s="51">
        <f t="shared" si="1295"/>
        <v>85136.796174993113</v>
      </c>
      <c r="KP220" s="199">
        <f t="shared" si="1568"/>
        <v>84095.46307388469</v>
      </c>
      <c r="KQ220" s="199">
        <f t="shared" si="1419"/>
        <v>10000</v>
      </c>
      <c r="KR220" s="128">
        <f t="shared" si="1296"/>
        <v>0</v>
      </c>
      <c r="KS220" s="408">
        <f t="shared" si="1297"/>
        <v>0</v>
      </c>
      <c r="KT220" s="45">
        <v>159</v>
      </c>
      <c r="KU220" s="46">
        <f t="shared" si="1420"/>
        <v>1124.49</v>
      </c>
      <c r="KV220" s="46">
        <f t="shared" si="1298"/>
        <v>0</v>
      </c>
      <c r="KW220" s="128">
        <f t="shared" si="1299"/>
        <v>1124.49</v>
      </c>
      <c r="KX220" s="46">
        <f t="shared" si="1300"/>
        <v>143.52930389055345</v>
      </c>
      <c r="KY220" s="46">
        <f t="shared" si="1301"/>
        <v>980.96069610944653</v>
      </c>
      <c r="KZ220" s="51">
        <f t="shared" si="1302"/>
        <v>85136.621638222627</v>
      </c>
      <c r="LA220" s="153">
        <f t="shared" si="1569"/>
        <v>84095.46307388469</v>
      </c>
      <c r="LB220" s="58">
        <f t="shared" si="1532"/>
        <v>930.59633333333579</v>
      </c>
      <c r="LC220" s="52">
        <f t="shared" si="1303"/>
        <v>0</v>
      </c>
      <c r="LD220" s="51">
        <f t="shared" si="1304"/>
        <v>930.59633333333579</v>
      </c>
      <c r="LE220" s="51">
        <f t="shared" si="1305"/>
        <v>75378.30299999984</v>
      </c>
      <c r="LF220" s="51">
        <f t="shared" si="1570"/>
        <v>74779.707999999635</v>
      </c>
      <c r="LG220" s="128">
        <f t="shared" si="1306"/>
        <v>10000</v>
      </c>
      <c r="LH220" s="204">
        <f t="shared" si="1307"/>
        <v>0</v>
      </c>
      <c r="LI220" s="479">
        <f t="shared" si="1308"/>
        <v>-930.59633333333579</v>
      </c>
      <c r="LJ220" s="46">
        <f t="shared" si="1421"/>
        <v>-1124.49</v>
      </c>
      <c r="LK220" s="46">
        <f t="shared" si="1422"/>
        <v>-1124.49</v>
      </c>
      <c r="LL220" s="48"/>
      <c r="LN220" s="45">
        <v>159</v>
      </c>
      <c r="LO220" s="46">
        <f t="shared" si="1309"/>
        <v>1123.1238136873469</v>
      </c>
      <c r="LP220" s="46">
        <f t="shared" si="1539"/>
        <v>0</v>
      </c>
      <c r="LQ220" s="46">
        <f t="shared" si="1310"/>
        <v>1123.1238136873469</v>
      </c>
      <c r="LR220" s="46">
        <f t="shared" si="1311"/>
        <v>143.35533539484808</v>
      </c>
      <c r="LS220" s="46">
        <f t="shared" si="1312"/>
        <v>979.7684782924988</v>
      </c>
      <c r="LT220" s="51">
        <f t="shared" si="1313"/>
        <v>85033.432758616356</v>
      </c>
      <c r="LU220" s="199">
        <f t="shared" si="1423"/>
        <v>10000</v>
      </c>
      <c r="LV220" s="58">
        <f t="shared" si="1314"/>
        <v>933.33033333333128</v>
      </c>
      <c r="LW220" s="52">
        <f t="shared" si="1540"/>
        <v>0</v>
      </c>
      <c r="LX220" s="51">
        <f t="shared" si="1315"/>
        <v>933.33033333333128</v>
      </c>
      <c r="LY220" s="51">
        <f t="shared" si="1316"/>
        <v>75599.756999999663</v>
      </c>
      <c r="LZ220" s="46">
        <f t="shared" si="1424"/>
        <v>0</v>
      </c>
      <c r="MA220" s="199">
        <f t="shared" si="1425"/>
        <v>10000</v>
      </c>
      <c r="MB220" s="468">
        <f t="shared" si="1317"/>
        <v>-933.33033333333128</v>
      </c>
      <c r="MC220" s="46">
        <f t="shared" si="1318"/>
        <v>-1123.1238136873469</v>
      </c>
      <c r="MD220" s="46">
        <f t="shared" si="1319"/>
        <v>-1123.1238136873469</v>
      </c>
      <c r="ME220" s="48"/>
      <c r="MG220" s="45">
        <v>159</v>
      </c>
      <c r="MH220" s="46">
        <f t="shared" si="1320"/>
        <v>1076.608661999408</v>
      </c>
      <c r="MI220" s="46">
        <f t="shared" si="1541"/>
        <v>0</v>
      </c>
      <c r="MJ220" s="46">
        <f t="shared" si="1321"/>
        <v>1076.608661999408</v>
      </c>
      <c r="MK220" s="46">
        <f t="shared" si="1322"/>
        <v>137.41814922721318</v>
      </c>
      <c r="ML220" s="46">
        <f t="shared" si="1323"/>
        <v>939.19051277219478</v>
      </c>
      <c r="MM220" s="51">
        <f t="shared" si="1324"/>
        <v>81511.699023555702</v>
      </c>
      <c r="MN220" s="199">
        <f t="shared" si="1426"/>
        <v>10000</v>
      </c>
      <c r="MO220" s="58">
        <f t="shared" si="1325"/>
        <v>889.32945707741396</v>
      </c>
      <c r="MP220" s="52">
        <f t="shared" si="1542"/>
        <v>0</v>
      </c>
      <c r="MQ220" s="51">
        <f t="shared" si="1326"/>
        <v>889.32945707741396</v>
      </c>
      <c r="MR220" s="57">
        <f t="shared" si="1327"/>
        <v>72035.686324691007</v>
      </c>
      <c r="MS220" s="199">
        <f t="shared" si="1427"/>
        <v>10000</v>
      </c>
      <c r="MT220" s="468">
        <f t="shared" si="1428"/>
        <v>-889.32945707741396</v>
      </c>
      <c r="MU220" s="46">
        <f t="shared" si="1328"/>
        <v>-1076.608661999408</v>
      </c>
      <c r="MV220" s="46">
        <f t="shared" si="1329"/>
        <v>-1076.608661999408</v>
      </c>
      <c r="MW220" s="48"/>
      <c r="MY220" s="45">
        <v>159</v>
      </c>
      <c r="MZ220" s="46">
        <f t="shared" si="1330"/>
        <v>1076.608661999408</v>
      </c>
      <c r="NA220" s="46">
        <f t="shared" si="1543"/>
        <v>0</v>
      </c>
      <c r="NB220" s="128">
        <f t="shared" si="1331"/>
        <v>1076.608661999408</v>
      </c>
      <c r="NC220" s="46">
        <f t="shared" si="1332"/>
        <v>137.41814922721318</v>
      </c>
      <c r="ND220" s="46">
        <f t="shared" si="1333"/>
        <v>939.19051277219478</v>
      </c>
      <c r="NE220" s="51">
        <f t="shared" si="1334"/>
        <v>81511.699023555702</v>
      </c>
      <c r="NF220" s="153">
        <f t="shared" si="1429"/>
        <v>10000</v>
      </c>
      <c r="NG220" s="45">
        <v>159</v>
      </c>
      <c r="NH220" s="46">
        <f t="shared" si="1335"/>
        <v>1076.6099999999999</v>
      </c>
      <c r="NI220" s="46">
        <f t="shared" si="1544"/>
        <v>0</v>
      </c>
      <c r="NJ220" s="128">
        <f t="shared" si="1430"/>
        <v>1076.6099999999999</v>
      </c>
      <c r="NK220" s="46">
        <f t="shared" si="1431"/>
        <v>137.41772722511652</v>
      </c>
      <c r="NL220" s="46">
        <f t="shared" si="1336"/>
        <v>939.19227277488335</v>
      </c>
      <c r="NM220" s="51">
        <f t="shared" si="1337"/>
        <v>81511.444062295021</v>
      </c>
      <c r="NN220" s="58">
        <f t="shared" si="1338"/>
        <v>888.78037499999857</v>
      </c>
      <c r="NO220" s="52">
        <f t="shared" si="1545"/>
        <v>0</v>
      </c>
      <c r="NP220" s="51">
        <f t="shared" si="1339"/>
        <v>888.78037499999857</v>
      </c>
      <c r="NQ220" s="57">
        <f t="shared" si="1340"/>
        <v>72125.560375000088</v>
      </c>
      <c r="NR220" s="153">
        <f t="shared" si="1432"/>
        <v>10000</v>
      </c>
      <c r="NS220" s="469">
        <f t="shared" si="1341"/>
        <v>-888.78037499999857</v>
      </c>
      <c r="NT220" s="46">
        <f t="shared" si="1342"/>
        <v>-1076.6099999999999</v>
      </c>
      <c r="NU220" s="46">
        <f t="shared" si="1343"/>
        <v>-1076.6099999999999</v>
      </c>
      <c r="NV220" s="48"/>
      <c r="NX220" s="45">
        <v>159</v>
      </c>
      <c r="NY220" s="46">
        <f t="shared" si="1344"/>
        <v>1076.6456011701148</v>
      </c>
      <c r="NZ220" s="46">
        <f t="shared" si="1546"/>
        <v>0</v>
      </c>
      <c r="OA220" s="46">
        <f t="shared" si="1345"/>
        <v>1076.6456011701148</v>
      </c>
      <c r="OB220" s="46">
        <f t="shared" si="1346"/>
        <v>137.42286413677263</v>
      </c>
      <c r="OC220" s="46">
        <f t="shared" si="1347"/>
        <v>939.22273703334213</v>
      </c>
      <c r="OD220" s="51">
        <f t="shared" si="1348"/>
        <v>81514.495745030232</v>
      </c>
      <c r="OE220" s="57">
        <f t="shared" si="1571"/>
        <v>79245.290802728428</v>
      </c>
      <c r="OF220" s="153">
        <f t="shared" si="1433"/>
        <v>10000</v>
      </c>
      <c r="OG220" s="58">
        <f t="shared" si="1349"/>
        <v>889.48383333333379</v>
      </c>
      <c r="OH220" s="241">
        <f t="shared" si="1572"/>
        <v>0</v>
      </c>
      <c r="OI220" s="51">
        <f t="shared" si="1350"/>
        <v>889.48383333333379</v>
      </c>
      <c r="OJ220" s="51">
        <f t="shared" si="1351"/>
        <v>72048.190499999997</v>
      </c>
      <c r="OK220" s="153">
        <f t="shared" si="1573"/>
        <v>69999.999999999563</v>
      </c>
      <c r="OL220" s="153">
        <f t="shared" si="1434"/>
        <v>10000</v>
      </c>
      <c r="OM220" s="468">
        <f t="shared" si="1435"/>
        <v>-889.48383333333379</v>
      </c>
      <c r="ON220" s="46">
        <f t="shared" si="1436"/>
        <v>-1076.6456011701148</v>
      </c>
      <c r="OO220" s="46">
        <f t="shared" si="1352"/>
        <v>-1076.6456011701148</v>
      </c>
      <c r="OP220" s="48"/>
      <c r="OR220" s="45">
        <v>159</v>
      </c>
      <c r="OS220" s="46">
        <f t="shared" si="1353"/>
        <v>1076.765700416463</v>
      </c>
      <c r="OT220" s="128">
        <f t="shared" si="1547"/>
        <v>0</v>
      </c>
      <c r="OU220" s="128">
        <f t="shared" si="1354"/>
        <v>1076.765700416463</v>
      </c>
      <c r="OV220" s="46">
        <f t="shared" si="1355"/>
        <v>137.43819358445396</v>
      </c>
      <c r="OW220" s="46">
        <f t="shared" si="1356"/>
        <v>939.32750683200902</v>
      </c>
      <c r="OX220" s="51">
        <f t="shared" si="1357"/>
        <v>81523.588643840369</v>
      </c>
      <c r="OY220" s="51">
        <f t="shared" si="1574"/>
        <v>80997.650011272606</v>
      </c>
      <c r="OZ220" s="153">
        <f t="shared" si="1437"/>
        <v>10000</v>
      </c>
      <c r="PA220" s="45">
        <v>159</v>
      </c>
      <c r="PB220" s="46">
        <f t="shared" si="1358"/>
        <v>1076.765700416463</v>
      </c>
      <c r="PC220" s="46">
        <f t="shared" si="1575"/>
        <v>0</v>
      </c>
      <c r="PD220" s="128">
        <f t="shared" si="1359"/>
        <v>1076.765700416463</v>
      </c>
      <c r="PE220" s="46">
        <f t="shared" si="1360"/>
        <v>137.43819358445396</v>
      </c>
      <c r="PF220" s="46">
        <f t="shared" si="1361"/>
        <v>939.32750683200902</v>
      </c>
      <c r="PG220" s="51">
        <f t="shared" si="1362"/>
        <v>81523.588643840369</v>
      </c>
      <c r="PH220" s="57">
        <f t="shared" si="1576"/>
        <v>80997.221753664082</v>
      </c>
      <c r="PI220" s="688">
        <f t="shared" si="1363"/>
        <v>889.6533333333341</v>
      </c>
      <c r="PJ220" s="52">
        <f t="shared" si="1577"/>
        <v>0</v>
      </c>
      <c r="PK220" s="51">
        <f t="shared" si="1364"/>
        <v>889.6533333333341</v>
      </c>
      <c r="PL220" s="57">
        <f t="shared" si="1365"/>
        <v>72061.920000000217</v>
      </c>
      <c r="PM220" s="57">
        <f t="shared" si="1578"/>
        <v>71804.452000000223</v>
      </c>
      <c r="PN220" s="153">
        <f t="shared" si="1438"/>
        <v>10000</v>
      </c>
      <c r="PO220" s="469">
        <f t="shared" si="1366"/>
        <v>-889.6533333333341</v>
      </c>
      <c r="PP220" s="46">
        <f t="shared" si="1367"/>
        <v>-1076.765700416463</v>
      </c>
      <c r="PQ220" s="46">
        <f t="shared" si="1368"/>
        <v>-1076.765700416463</v>
      </c>
      <c r="PR220" s="48"/>
    </row>
    <row r="221" spans="2:434" hidden="1" x14ac:dyDescent="0.3">
      <c r="B221" s="45">
        <v>160</v>
      </c>
      <c r="C221" s="46">
        <f t="shared" si="1104"/>
        <v>1111.77</v>
      </c>
      <c r="D221" s="46">
        <f t="shared" si="1136"/>
        <v>100</v>
      </c>
      <c r="E221" s="46">
        <f t="shared" si="1137"/>
        <v>1011.77</v>
      </c>
      <c r="F221" s="46">
        <f t="shared" si="1138"/>
        <v>127.66967723428257</v>
      </c>
      <c r="G221" s="46">
        <f t="shared" si="1139"/>
        <v>884.10032276571746</v>
      </c>
      <c r="H221" s="51">
        <f t="shared" si="1140"/>
        <v>75717.706017803823</v>
      </c>
      <c r="I221" s="58">
        <f t="shared" si="1141"/>
        <v>933.33333333333337</v>
      </c>
      <c r="J221" s="52">
        <f t="shared" si="1142"/>
        <v>100</v>
      </c>
      <c r="K221" s="51">
        <f t="shared" si="1143"/>
        <v>833.33333333333337</v>
      </c>
      <c r="L221" s="57">
        <f t="shared" si="1144"/>
        <v>66666.66666666625</v>
      </c>
      <c r="M221" s="468">
        <f t="shared" si="1369"/>
        <v>-933.33333333333337</v>
      </c>
      <c r="N221" s="46">
        <f t="shared" si="1370"/>
        <v>-1111.77</v>
      </c>
      <c r="O221" s="47"/>
      <c r="P221" s="46">
        <f t="shared" si="1371"/>
        <v>-1011.77</v>
      </c>
      <c r="Q221" s="48"/>
      <c r="R221" s="29"/>
      <c r="S221" s="29"/>
      <c r="T221" s="45">
        <v>160</v>
      </c>
      <c r="U221" s="46">
        <f t="shared" si="1145"/>
        <v>1083.31</v>
      </c>
      <c r="V221" s="46">
        <f t="shared" si="1146"/>
        <v>71.540000000000006</v>
      </c>
      <c r="W221" s="46">
        <f t="shared" si="1372"/>
        <v>1011.77</v>
      </c>
      <c r="X221" s="46">
        <f t="shared" si="1147"/>
        <v>127.66967723428257</v>
      </c>
      <c r="Y221" s="46">
        <f t="shared" si="1148"/>
        <v>884.10032276571746</v>
      </c>
      <c r="Z221" s="51">
        <f t="shared" si="1149"/>
        <v>75717.706017803823</v>
      </c>
      <c r="AA221" s="58">
        <f t="shared" si="1150"/>
        <v>896.37333333333333</v>
      </c>
      <c r="AB221" s="52">
        <f t="shared" si="1151"/>
        <v>63.04</v>
      </c>
      <c r="AC221" s="51">
        <f t="shared" si="1152"/>
        <v>833.33333333333337</v>
      </c>
      <c r="AD221" s="57">
        <f t="shared" si="1153"/>
        <v>66666.66666666625</v>
      </c>
      <c r="AE221" s="468">
        <f t="shared" si="1373"/>
        <v>-896.37333333333333</v>
      </c>
      <c r="AF221" s="46">
        <f t="shared" si="1154"/>
        <v>-1083.31</v>
      </c>
      <c r="AG221" s="47"/>
      <c r="AH221" s="46">
        <f t="shared" si="1374"/>
        <v>-1011.77</v>
      </c>
      <c r="AI221" s="48"/>
      <c r="AJ221" s="29"/>
      <c r="AK221" s="45">
        <v>160</v>
      </c>
      <c r="AL221" s="46">
        <f t="shared" si="1155"/>
        <v>1117.72</v>
      </c>
      <c r="AM221" s="46"/>
      <c r="AN221" s="46"/>
      <c r="AO221" s="46">
        <f t="shared" si="1156"/>
        <v>73.8</v>
      </c>
      <c r="AP221" s="128">
        <f t="shared" si="1157"/>
        <v>1043.92</v>
      </c>
      <c r="AQ221" s="128"/>
      <c r="AR221" s="128"/>
      <c r="AS221" s="46">
        <f t="shared" si="1158"/>
        <v>136.05906777785438</v>
      </c>
      <c r="AT221" s="46">
        <f t="shared" si="1159"/>
        <v>907.86093222214572</v>
      </c>
      <c r="AU221" s="51"/>
      <c r="AV221" s="51"/>
      <c r="AW221" s="51">
        <f t="shared" si="1160"/>
        <v>80727.579734490471</v>
      </c>
      <c r="AX221" s="58">
        <f t="shared" si="1161"/>
        <v>927.38215694565588</v>
      </c>
      <c r="AY221" s="52"/>
      <c r="AZ221" s="52"/>
      <c r="BA221" s="52">
        <f t="shared" si="1162"/>
        <v>65.459999999999994</v>
      </c>
      <c r="BB221" s="51">
        <f t="shared" si="1163"/>
        <v>861.92215694565584</v>
      </c>
      <c r="BC221" s="51"/>
      <c r="BD221" s="51"/>
      <c r="BE221" s="57">
        <f t="shared" si="1164"/>
        <v>71540.554888695027</v>
      </c>
      <c r="BF221" s="468">
        <f t="shared" si="1165"/>
        <v>-927.38215694565588</v>
      </c>
      <c r="BG221" s="46">
        <f t="shared" si="1166"/>
        <v>-1117.72</v>
      </c>
      <c r="BH221" s="46">
        <f t="shared" si="1167"/>
        <v>-1043.92</v>
      </c>
      <c r="BI221" s="48"/>
      <c r="BK221" s="45">
        <v>160</v>
      </c>
      <c r="BL221" s="46">
        <f t="shared" si="1375"/>
        <v>1082.77</v>
      </c>
      <c r="BM221" s="46">
        <f t="shared" si="1376"/>
        <v>71</v>
      </c>
      <c r="BN221" s="46">
        <f t="shared" si="1377"/>
        <v>1011.77</v>
      </c>
      <c r="BO221" s="46">
        <f t="shared" si="1168"/>
        <v>127.66967723428257</v>
      </c>
      <c r="BP221" s="46">
        <f t="shared" si="1169"/>
        <v>884.10032276571746</v>
      </c>
      <c r="BQ221" s="51">
        <f t="shared" si="1170"/>
        <v>75717.706017803823</v>
      </c>
      <c r="BR221" s="57">
        <f t="shared" si="1548"/>
        <v>79245.290802728428</v>
      </c>
      <c r="BS221" s="58">
        <f t="shared" si="1171"/>
        <v>896.03333333333342</v>
      </c>
      <c r="BT221" s="52">
        <f t="shared" si="1378"/>
        <v>62.7</v>
      </c>
      <c r="BU221" s="51">
        <f t="shared" si="1172"/>
        <v>833.33333333333337</v>
      </c>
      <c r="BV221" s="51">
        <f t="shared" si="1173"/>
        <v>66666.66666666625</v>
      </c>
      <c r="BW221" s="153">
        <f t="shared" si="1549"/>
        <v>69999.999999999563</v>
      </c>
      <c r="BX221" s="468">
        <f t="shared" si="1379"/>
        <v>-896.03333333333342</v>
      </c>
      <c r="BY221" s="46">
        <f t="shared" si="1380"/>
        <v>-1082.77</v>
      </c>
      <c r="BZ221" s="46">
        <f t="shared" si="1174"/>
        <v>-1011.77</v>
      </c>
      <c r="CA221" s="48"/>
      <c r="CB221" s="29"/>
      <c r="CC221" s="45">
        <v>160</v>
      </c>
      <c r="CD221" s="128">
        <f t="shared" si="1175"/>
        <v>1117.6300000000001</v>
      </c>
      <c r="CE221" s="46">
        <f t="shared" si="1381"/>
        <v>73.3</v>
      </c>
      <c r="CF221" s="128">
        <f t="shared" si="1176"/>
        <v>1044.33</v>
      </c>
      <c r="CG221" s="46">
        <f t="shared" si="1382"/>
        <v>135.63071170532319</v>
      </c>
      <c r="CH221" s="46">
        <f t="shared" si="1177"/>
        <v>908.69928829467676</v>
      </c>
      <c r="CI221" s="51">
        <f t="shared" si="1178"/>
        <v>80469.727734899236</v>
      </c>
      <c r="CJ221" s="199">
        <f t="shared" si="1550"/>
        <v>84095.46307388469</v>
      </c>
      <c r="CK221" s="153">
        <f t="shared" si="1383"/>
        <v>10000</v>
      </c>
      <c r="CL221" s="45">
        <v>160</v>
      </c>
      <c r="CM221" s="46">
        <f t="shared" si="1384"/>
        <v>1117.6300000000001</v>
      </c>
      <c r="CN221" s="128">
        <f t="shared" si="1179"/>
        <v>73.3</v>
      </c>
      <c r="CO221" s="128">
        <f t="shared" si="1180"/>
        <v>1044.33</v>
      </c>
      <c r="CP221" s="46">
        <f t="shared" si="1181"/>
        <v>135.63071170532319</v>
      </c>
      <c r="CQ221" s="46">
        <f t="shared" si="1182"/>
        <v>908.69928829467676</v>
      </c>
      <c r="CR221" s="51">
        <f t="shared" si="1183"/>
        <v>80469.727734899236</v>
      </c>
      <c r="CS221" s="153">
        <f t="shared" si="1551"/>
        <v>84095.46307388469</v>
      </c>
      <c r="CT221" s="58">
        <f t="shared" si="1184"/>
        <v>927.86033333333398</v>
      </c>
      <c r="CU221" s="52">
        <f t="shared" si="1385"/>
        <v>65.180000000000007</v>
      </c>
      <c r="CV221" s="51">
        <f t="shared" si="1386"/>
        <v>862.68033333333392</v>
      </c>
      <c r="CW221" s="51">
        <f t="shared" si="1185"/>
        <v>71328.986666666286</v>
      </c>
      <c r="CX221" s="57">
        <f t="shared" si="1552"/>
        <v>74779.707999999635</v>
      </c>
      <c r="CY221" s="153">
        <f t="shared" si="1387"/>
        <v>10000</v>
      </c>
      <c r="CZ221" s="479">
        <f t="shared" si="1186"/>
        <v>-927.86033333333398</v>
      </c>
      <c r="DA221" s="46">
        <f t="shared" si="1388"/>
        <v>-1117.6300000000001</v>
      </c>
      <c r="DB221" s="46">
        <f t="shared" si="1389"/>
        <v>-1044.33</v>
      </c>
      <c r="DC221" s="48"/>
      <c r="DE221" s="45">
        <v>160</v>
      </c>
      <c r="DF221" s="46">
        <f t="shared" si="1187"/>
        <v>1126.76</v>
      </c>
      <c r="DG221" s="46">
        <f t="shared" si="1553"/>
        <v>114.99</v>
      </c>
      <c r="DH221" s="46">
        <f t="shared" si="1188"/>
        <v>1011.77</v>
      </c>
      <c r="DI221" s="46">
        <f t="shared" si="1189"/>
        <v>127.66967723428257</v>
      </c>
      <c r="DJ221" s="46">
        <f t="shared" si="1190"/>
        <v>884.10032276571746</v>
      </c>
      <c r="DK221" s="51">
        <f t="shared" si="1191"/>
        <v>75717.706017803823</v>
      </c>
      <c r="DL221" s="58">
        <f t="shared" si="1192"/>
        <v>948.32333333333338</v>
      </c>
      <c r="DM221" s="52">
        <f t="shared" si="1554"/>
        <v>114.99</v>
      </c>
      <c r="DN221" s="51">
        <f t="shared" si="1193"/>
        <v>833.33333333333337</v>
      </c>
      <c r="DO221" s="57">
        <f t="shared" si="1194"/>
        <v>66666.66666666625</v>
      </c>
      <c r="DP221" s="468">
        <f t="shared" si="1390"/>
        <v>-948.32333333333338</v>
      </c>
      <c r="DQ221" s="46">
        <f t="shared" si="1391"/>
        <v>-1126.76</v>
      </c>
      <c r="DR221" s="47"/>
      <c r="DS221" s="46">
        <f t="shared" si="1392"/>
        <v>-1011.77</v>
      </c>
      <c r="DT221" s="48"/>
      <c r="DU221" s="29"/>
      <c r="DV221" s="45">
        <v>160</v>
      </c>
      <c r="DW221" s="46">
        <f t="shared" si="1393"/>
        <v>1055.81</v>
      </c>
      <c r="DX221" s="46">
        <f t="shared" si="1555"/>
        <v>44.04</v>
      </c>
      <c r="DY221" s="46">
        <f t="shared" si="1394"/>
        <v>1011.77</v>
      </c>
      <c r="DZ221" s="46">
        <f t="shared" si="1195"/>
        <v>127.66967723428257</v>
      </c>
      <c r="EA221" s="46">
        <f t="shared" si="1196"/>
        <v>884.10032276571746</v>
      </c>
      <c r="EB221" s="51">
        <f t="shared" si="1197"/>
        <v>75717.706017803823</v>
      </c>
      <c r="EC221" s="58">
        <f t="shared" si="1198"/>
        <v>872.13333333333333</v>
      </c>
      <c r="ED221" s="52">
        <f t="shared" si="1556"/>
        <v>38.799999999999997</v>
      </c>
      <c r="EE221" s="51">
        <f t="shared" si="1199"/>
        <v>833.33333333333337</v>
      </c>
      <c r="EF221" s="57">
        <f t="shared" si="1200"/>
        <v>66666.66666666625</v>
      </c>
      <c r="EG221" s="468">
        <f t="shared" si="1395"/>
        <v>-872.13333333333333</v>
      </c>
      <c r="EH221" s="46">
        <f t="shared" si="1396"/>
        <v>-1055.81</v>
      </c>
      <c r="EI221" s="47"/>
      <c r="EJ221" s="46">
        <f t="shared" si="1397"/>
        <v>-1011.77</v>
      </c>
      <c r="EK221" s="48"/>
      <c r="EL221" s="29"/>
      <c r="EM221" s="45">
        <v>160</v>
      </c>
      <c r="EN221" s="46">
        <f t="shared" si="1533"/>
        <v>1058.0868689014749</v>
      </c>
      <c r="EO221" s="46">
        <f t="shared" si="1557"/>
        <v>45.08</v>
      </c>
      <c r="EP221" s="128">
        <f t="shared" si="1201"/>
        <v>1013.0068689014748</v>
      </c>
      <c r="EQ221" s="46">
        <f t="shared" si="1202"/>
        <v>130.68974387857605</v>
      </c>
      <c r="ER221" s="46">
        <f t="shared" si="1203"/>
        <v>882.31712502289884</v>
      </c>
      <c r="ES221" s="51">
        <f t="shared" si="1204"/>
        <v>77531.529202122736</v>
      </c>
      <c r="ET221" s="153">
        <f t="shared" si="1398"/>
        <v>10000</v>
      </c>
      <c r="EU221" s="45">
        <v>160</v>
      </c>
      <c r="EV221" s="46">
        <f t="shared" si="1205"/>
        <v>1058.0899999999999</v>
      </c>
      <c r="EW221" s="46">
        <f t="shared" si="1558"/>
        <v>45.08</v>
      </c>
      <c r="EX221" s="128">
        <f t="shared" si="1206"/>
        <v>1013.01</v>
      </c>
      <c r="EY221" s="46">
        <f t="shared" si="1207"/>
        <v>130.68875797304568</v>
      </c>
      <c r="EZ221" s="46">
        <f t="shared" si="1208"/>
        <v>882.32124202695434</v>
      </c>
      <c r="FA221" s="51">
        <f t="shared" si="1209"/>
        <v>77530.933541800463</v>
      </c>
      <c r="FB221" s="58">
        <f t="shared" si="1210"/>
        <v>874.86920833333363</v>
      </c>
      <c r="FC221" s="52">
        <f t="shared" si="1559"/>
        <v>39.86</v>
      </c>
      <c r="FD221" s="51">
        <f t="shared" si="1399"/>
        <v>835.00920833333362</v>
      </c>
      <c r="FE221" s="57">
        <f t="shared" si="1211"/>
        <v>68495.026666666512</v>
      </c>
      <c r="FF221" s="153">
        <f t="shared" si="1400"/>
        <v>10000</v>
      </c>
      <c r="FG221" s="469">
        <f t="shared" si="1212"/>
        <v>-874.86920833333363</v>
      </c>
      <c r="FH221" s="46">
        <f t="shared" si="1213"/>
        <v>-1058.0899999999999</v>
      </c>
      <c r="FI221" s="46">
        <f t="shared" si="1214"/>
        <v>-1013.01</v>
      </c>
      <c r="FJ221" s="48"/>
      <c r="FL221" s="45">
        <v>160</v>
      </c>
      <c r="FM221" s="46">
        <f t="shared" si="1401"/>
        <v>1057.33</v>
      </c>
      <c r="FN221" s="46">
        <f t="shared" si="1534"/>
        <v>45.56</v>
      </c>
      <c r="FO221" s="46">
        <f t="shared" si="1402"/>
        <v>1011.77</v>
      </c>
      <c r="FP221" s="46">
        <f t="shared" si="1215"/>
        <v>127.66967723428257</v>
      </c>
      <c r="FQ221" s="46">
        <f t="shared" si="1216"/>
        <v>884.10032276571746</v>
      </c>
      <c r="FR221" s="51">
        <f t="shared" si="1217"/>
        <v>75717.706017803823</v>
      </c>
      <c r="FS221" s="57">
        <f t="shared" si="1560"/>
        <v>79245.290802728428</v>
      </c>
      <c r="FT221" s="58">
        <f t="shared" si="1218"/>
        <v>873.57333333333338</v>
      </c>
      <c r="FU221" s="241">
        <f t="shared" si="1535"/>
        <v>40.239999999999995</v>
      </c>
      <c r="FV221" s="51">
        <f t="shared" si="1219"/>
        <v>833.33333333333337</v>
      </c>
      <c r="FW221" s="51">
        <f t="shared" si="1220"/>
        <v>66666.66666666625</v>
      </c>
      <c r="FX221" s="153">
        <f t="shared" si="1561"/>
        <v>69999.999999999563</v>
      </c>
      <c r="FY221" s="468">
        <f t="shared" si="1403"/>
        <v>-873.57333333333338</v>
      </c>
      <c r="FZ221" s="46">
        <f t="shared" si="1404"/>
        <v>-1057.33</v>
      </c>
      <c r="GA221" s="46">
        <f t="shared" si="1221"/>
        <v>-1011.77</v>
      </c>
      <c r="GB221" s="48"/>
      <c r="GD221" s="45">
        <v>160</v>
      </c>
      <c r="GE221" s="46">
        <f t="shared" si="1536"/>
        <v>1060.0875939185617</v>
      </c>
      <c r="GF221" s="128">
        <f t="shared" si="1562"/>
        <v>46.56</v>
      </c>
      <c r="GG221" s="128">
        <f t="shared" si="1042"/>
        <v>1013.5275939185617</v>
      </c>
      <c r="GH221" s="46">
        <f t="shared" si="1222"/>
        <v>130.5961006360919</v>
      </c>
      <c r="GI221" s="46">
        <f t="shared" si="1223"/>
        <v>882.93149328246977</v>
      </c>
      <c r="GJ221" s="51">
        <f t="shared" si="1224"/>
        <v>77474.728888372687</v>
      </c>
      <c r="GK221" s="51">
        <f t="shared" si="1563"/>
        <v>80997.650011272606</v>
      </c>
      <c r="GL221" s="153">
        <f t="shared" si="1405"/>
        <v>10000</v>
      </c>
      <c r="GM221" s="45">
        <v>160</v>
      </c>
      <c r="GN221" s="46">
        <f t="shared" si="1225"/>
        <v>1060.0899999999999</v>
      </c>
      <c r="GO221" s="46">
        <f t="shared" si="1537"/>
        <v>46.56</v>
      </c>
      <c r="GP221" s="128">
        <f t="shared" si="1406"/>
        <v>1013.53</v>
      </c>
      <c r="GQ221" s="46">
        <f t="shared" si="1226"/>
        <v>130.59537124817729</v>
      </c>
      <c r="GR221" s="46">
        <f t="shared" si="1227"/>
        <v>882.93462875182263</v>
      </c>
      <c r="GS221" s="51">
        <f t="shared" si="1228"/>
        <v>77474.288120154539</v>
      </c>
      <c r="GT221" s="57">
        <f t="shared" si="1564"/>
        <v>80997.221753664082</v>
      </c>
      <c r="GU221" s="58">
        <f t="shared" si="1229"/>
        <v>876.92633333333197</v>
      </c>
      <c r="GV221" s="52">
        <f t="shared" si="1538"/>
        <v>41.28</v>
      </c>
      <c r="GW221" s="51">
        <f t="shared" si="1407"/>
        <v>835.646333333332</v>
      </c>
      <c r="GX221" s="57">
        <f t="shared" si="1230"/>
        <v>68461.866666666872</v>
      </c>
      <c r="GY221" s="57">
        <f t="shared" si="1565"/>
        <v>71804.452000000223</v>
      </c>
      <c r="GZ221" s="153">
        <f t="shared" si="1408"/>
        <v>10000</v>
      </c>
      <c r="HA221" s="469">
        <f t="shared" si="1231"/>
        <v>-876.92633333333197</v>
      </c>
      <c r="HB221" s="46">
        <f t="shared" si="1232"/>
        <v>-1060.0899999999999</v>
      </c>
      <c r="HC221" s="46">
        <f t="shared" si="1233"/>
        <v>-1013.53</v>
      </c>
      <c r="HD221" s="48"/>
      <c r="HF221" s="45">
        <v>160</v>
      </c>
      <c r="HG221" s="46">
        <f t="shared" si="1234"/>
        <v>1123.8775326810628</v>
      </c>
      <c r="HH221" s="46">
        <f t="shared" si="1235"/>
        <v>0</v>
      </c>
      <c r="HI221" s="46">
        <f t="shared" si="1236"/>
        <v>1123.8775326810628</v>
      </c>
      <c r="HJ221" s="46">
        <f t="shared" si="1237"/>
        <v>141.81749663971729</v>
      </c>
      <c r="HK221" s="46">
        <f t="shared" si="1238"/>
        <v>982.06003604134548</v>
      </c>
      <c r="HL221" s="51">
        <f t="shared" si="1239"/>
        <v>84108.437947789018</v>
      </c>
      <c r="HM221" s="153">
        <f t="shared" si="1409"/>
        <v>10000</v>
      </c>
      <c r="HN221" s="58">
        <f t="shared" si="1240"/>
        <v>933.33333333333724</v>
      </c>
      <c r="HO221" s="52">
        <f t="shared" si="1241"/>
        <v>0</v>
      </c>
      <c r="HP221" s="51">
        <f t="shared" si="1242"/>
        <v>933.33333333333724</v>
      </c>
      <c r="HQ221" s="57">
        <f t="shared" si="1243"/>
        <v>74666.666666665114</v>
      </c>
      <c r="HR221" s="153">
        <f t="shared" si="1410"/>
        <v>10000</v>
      </c>
      <c r="HS221" s="468">
        <f t="shared" si="1244"/>
        <v>-933.33333333333724</v>
      </c>
      <c r="HT221" s="46">
        <f t="shared" si="1245"/>
        <v>-1123.8775326810628</v>
      </c>
      <c r="HU221" s="46">
        <f t="shared" si="1246"/>
        <v>-1123.8775326810628</v>
      </c>
      <c r="HV221" s="48"/>
      <c r="HW221" s="29"/>
      <c r="HX221" s="45">
        <v>160</v>
      </c>
      <c r="HY221" s="128">
        <f t="shared" si="1247"/>
        <v>1124.3399999999999</v>
      </c>
      <c r="HZ221" s="46">
        <f t="shared" si="1248"/>
        <v>0</v>
      </c>
      <c r="IA221" s="46">
        <f t="shared" si="1249"/>
        <v>1124.3399999999999</v>
      </c>
      <c r="IB221" s="46">
        <f t="shared" si="1250"/>
        <v>141.88255824821204</v>
      </c>
      <c r="IC221" s="46">
        <f t="shared" si="1251"/>
        <v>982.45744175178788</v>
      </c>
      <c r="ID221" s="51">
        <f t="shared" si="1252"/>
        <v>84147.077507175432</v>
      </c>
      <c r="IE221" s="153">
        <f t="shared" si="1411"/>
        <v>10000</v>
      </c>
      <c r="IF221" s="58">
        <f t="shared" si="1253"/>
        <v>930.14625019664186</v>
      </c>
      <c r="IG221" s="52">
        <f t="shared" si="1254"/>
        <v>0</v>
      </c>
      <c r="IH221" s="51">
        <f t="shared" si="1255"/>
        <v>930.14625019664186</v>
      </c>
      <c r="II221" s="57">
        <f t="shared" si="1412"/>
        <v>74411.69996853717</v>
      </c>
      <c r="IJ221" s="153">
        <f t="shared" si="1413"/>
        <v>10000</v>
      </c>
      <c r="IK221" s="468">
        <f t="shared" si="1256"/>
        <v>-930.14625019664186</v>
      </c>
      <c r="IL221" s="46">
        <f t="shared" si="1257"/>
        <v>-1124.3399999999999</v>
      </c>
      <c r="IM221" s="46">
        <f t="shared" si="1258"/>
        <v>-1124.3399999999999</v>
      </c>
      <c r="IN221" s="48"/>
      <c r="IO221" s="53">
        <f t="shared" si="1259"/>
        <v>0</v>
      </c>
      <c r="IQ221" s="45">
        <v>160</v>
      </c>
      <c r="IR221" s="128">
        <f t="shared" si="1260"/>
        <v>1126.4568749999989</v>
      </c>
      <c r="IS221" s="128">
        <f t="shared" si="1261"/>
        <v>0</v>
      </c>
      <c r="IT221" s="128">
        <f t="shared" si="1262"/>
        <v>1126.4568749999989</v>
      </c>
      <c r="IU221" s="46">
        <f t="shared" si="1485"/>
        <v>142.13999999999999</v>
      </c>
      <c r="IV221" s="46">
        <f t="shared" si="1263"/>
        <v>984.31687499999896</v>
      </c>
      <c r="IW221" s="51">
        <f t="shared" si="1264"/>
        <v>84301.490000000224</v>
      </c>
      <c r="IX221" s="199">
        <f t="shared" si="1414"/>
        <v>10000</v>
      </c>
      <c r="IY221" s="128">
        <f t="shared" si="1265"/>
        <v>0</v>
      </c>
      <c r="IZ221" s="408">
        <f t="shared" si="1266"/>
        <v>0</v>
      </c>
      <c r="JA221" s="58">
        <f t="shared" si="1267"/>
        <v>931.95916666666494</v>
      </c>
      <c r="JB221" s="52">
        <f t="shared" si="1268"/>
        <v>0</v>
      </c>
      <c r="JC221" s="51">
        <f t="shared" si="1269"/>
        <v>931.95916666666494</v>
      </c>
      <c r="JD221" s="57">
        <f t="shared" si="1270"/>
        <v>74556.733333333395</v>
      </c>
      <c r="JE221" s="280">
        <f t="shared" si="1271"/>
        <v>10000</v>
      </c>
      <c r="JF221" s="280">
        <f t="shared" si="1272"/>
        <v>0</v>
      </c>
      <c r="JG221" s="468">
        <f t="shared" si="1273"/>
        <v>-931.95916666666494</v>
      </c>
      <c r="JH221" s="46">
        <f t="shared" si="1274"/>
        <v>-1126.4568749999989</v>
      </c>
      <c r="JI221" s="46">
        <f t="shared" si="1275"/>
        <v>-1126.4568749999989</v>
      </c>
      <c r="JJ221" s="48"/>
      <c r="JL221" s="45">
        <v>160</v>
      </c>
      <c r="JM221" s="46">
        <f t="shared" si="1276"/>
        <v>1124.4930833333331</v>
      </c>
      <c r="JN221" s="46">
        <f t="shared" si="1277"/>
        <v>0</v>
      </c>
      <c r="JO221" s="128">
        <f t="shared" si="1278"/>
        <v>1124.4930833333331</v>
      </c>
      <c r="JP221" s="46">
        <f t="shared" si="1415"/>
        <v>141.9</v>
      </c>
      <c r="JQ221" s="46">
        <f t="shared" si="1279"/>
        <v>982.59308333333308</v>
      </c>
      <c r="JR221" s="51">
        <f t="shared" si="1280"/>
        <v>84154.496666666673</v>
      </c>
      <c r="JS221" s="51">
        <f t="shared" si="1566"/>
        <v>79245.290802728428</v>
      </c>
      <c r="JT221" s="199">
        <f t="shared" si="1416"/>
        <v>10000</v>
      </c>
      <c r="JU221" s="128">
        <f t="shared" si="1281"/>
        <v>0</v>
      </c>
      <c r="JV221" s="408">
        <f t="shared" si="1282"/>
        <v>0</v>
      </c>
      <c r="JW221" s="58">
        <f t="shared" si="1283"/>
        <v>930.37233333333074</v>
      </c>
      <c r="JX221" s="52">
        <f t="shared" si="1284"/>
        <v>0</v>
      </c>
      <c r="JY221" s="51">
        <f t="shared" si="1285"/>
        <v>930.37233333333074</v>
      </c>
      <c r="JZ221" s="51">
        <f t="shared" si="1286"/>
        <v>74429.786666667089</v>
      </c>
      <c r="KA221" s="199">
        <f t="shared" si="1567"/>
        <v>69999.999999999563</v>
      </c>
      <c r="KB221" s="128">
        <f t="shared" si="1417"/>
        <v>10000</v>
      </c>
      <c r="KC221" s="204">
        <f t="shared" si="1287"/>
        <v>0</v>
      </c>
      <c r="KD221" s="468">
        <f t="shared" si="1418"/>
        <v>-930.37233333333074</v>
      </c>
      <c r="KE221" s="46">
        <f t="shared" si="1288"/>
        <v>-1124.4930833333331</v>
      </c>
      <c r="KF221" s="46">
        <f t="shared" si="1289"/>
        <v>-1124.4930833333331</v>
      </c>
      <c r="KG221" s="48"/>
      <c r="KI221" s="45">
        <v>160</v>
      </c>
      <c r="KJ221" s="46">
        <f t="shared" si="1290"/>
        <v>1124.4890404061762</v>
      </c>
      <c r="KK221" s="46">
        <f t="shared" si="1291"/>
        <v>0</v>
      </c>
      <c r="KL221" s="128">
        <f t="shared" si="1292"/>
        <v>1124.4890404061762</v>
      </c>
      <c r="KM221" s="46">
        <f t="shared" si="1293"/>
        <v>141.89466029165519</v>
      </c>
      <c r="KN221" s="46">
        <f t="shared" si="1294"/>
        <v>982.59438011452096</v>
      </c>
      <c r="KO221" s="51">
        <f t="shared" si="1295"/>
        <v>84154.201794878594</v>
      </c>
      <c r="KP221" s="199">
        <f t="shared" si="1568"/>
        <v>84095.46307388469</v>
      </c>
      <c r="KQ221" s="199">
        <f t="shared" si="1419"/>
        <v>10000</v>
      </c>
      <c r="KR221" s="128">
        <f t="shared" si="1296"/>
        <v>0</v>
      </c>
      <c r="KS221" s="408">
        <f t="shared" si="1297"/>
        <v>0</v>
      </c>
      <c r="KT221" s="45">
        <v>160</v>
      </c>
      <c r="KU221" s="46">
        <f t="shared" si="1420"/>
        <v>1124.49</v>
      </c>
      <c r="KV221" s="46">
        <f t="shared" si="1298"/>
        <v>0</v>
      </c>
      <c r="KW221" s="128">
        <f t="shared" si="1299"/>
        <v>1124.49</v>
      </c>
      <c r="KX221" s="46">
        <f t="shared" si="1300"/>
        <v>141.89436939703771</v>
      </c>
      <c r="KY221" s="46">
        <f t="shared" si="1301"/>
        <v>982.59563060296227</v>
      </c>
      <c r="KZ221" s="51">
        <f t="shared" si="1302"/>
        <v>84154.026007619657</v>
      </c>
      <c r="LA221" s="153">
        <f t="shared" si="1569"/>
        <v>84095.46307388469</v>
      </c>
      <c r="LB221" s="58">
        <f t="shared" si="1532"/>
        <v>930.59633333333579</v>
      </c>
      <c r="LC221" s="52">
        <f t="shared" si="1303"/>
        <v>0</v>
      </c>
      <c r="LD221" s="51">
        <f t="shared" si="1304"/>
        <v>930.59633333333579</v>
      </c>
      <c r="LE221" s="51">
        <f t="shared" si="1305"/>
        <v>74447.706666666505</v>
      </c>
      <c r="LF221" s="51">
        <f t="shared" si="1570"/>
        <v>74779.707999999635</v>
      </c>
      <c r="LG221" s="128">
        <f t="shared" si="1306"/>
        <v>10000</v>
      </c>
      <c r="LH221" s="204">
        <f t="shared" si="1307"/>
        <v>0</v>
      </c>
      <c r="LI221" s="479">
        <f t="shared" si="1308"/>
        <v>-930.59633333333579</v>
      </c>
      <c r="LJ221" s="46">
        <f t="shared" si="1421"/>
        <v>-1124.49</v>
      </c>
      <c r="LK221" s="46">
        <f t="shared" si="1422"/>
        <v>-1124.49</v>
      </c>
      <c r="LL221" s="48"/>
      <c r="LN221" s="45">
        <v>160</v>
      </c>
      <c r="LO221" s="46">
        <f t="shared" si="1309"/>
        <v>1123.1238136873469</v>
      </c>
      <c r="LP221" s="46">
        <f t="shared" si="1539"/>
        <v>0</v>
      </c>
      <c r="LQ221" s="46">
        <f t="shared" si="1310"/>
        <v>1123.1238136873469</v>
      </c>
      <c r="LR221" s="46">
        <f t="shared" si="1311"/>
        <v>141.72238793102727</v>
      </c>
      <c r="LS221" s="46">
        <f t="shared" si="1312"/>
        <v>981.40142575631967</v>
      </c>
      <c r="LT221" s="51">
        <f t="shared" si="1313"/>
        <v>84052.031332860031</v>
      </c>
      <c r="LU221" s="199">
        <f t="shared" si="1423"/>
        <v>10000</v>
      </c>
      <c r="LV221" s="58">
        <f t="shared" si="1314"/>
        <v>933.33033333333128</v>
      </c>
      <c r="LW221" s="52">
        <f t="shared" si="1540"/>
        <v>0</v>
      </c>
      <c r="LX221" s="51">
        <f t="shared" si="1315"/>
        <v>933.33033333333128</v>
      </c>
      <c r="LY221" s="51">
        <f t="shared" si="1316"/>
        <v>74666.426666666332</v>
      </c>
      <c r="LZ221" s="46">
        <f t="shared" si="1424"/>
        <v>0</v>
      </c>
      <c r="MA221" s="199">
        <f t="shared" si="1425"/>
        <v>10000</v>
      </c>
      <c r="MB221" s="468">
        <f t="shared" si="1317"/>
        <v>-933.33033333333128</v>
      </c>
      <c r="MC221" s="46">
        <f t="shared" si="1318"/>
        <v>-1123.1238136873469</v>
      </c>
      <c r="MD221" s="46">
        <f t="shared" si="1319"/>
        <v>-1123.1238136873469</v>
      </c>
      <c r="ME221" s="48"/>
      <c r="MG221" s="45">
        <v>160</v>
      </c>
      <c r="MH221" s="46">
        <f t="shared" si="1320"/>
        <v>1076.608661999408</v>
      </c>
      <c r="MI221" s="46">
        <f t="shared" si="1541"/>
        <v>0</v>
      </c>
      <c r="MJ221" s="46">
        <f t="shared" si="1321"/>
        <v>1076.608661999408</v>
      </c>
      <c r="MK221" s="46">
        <f t="shared" si="1322"/>
        <v>135.85283170592618</v>
      </c>
      <c r="ML221" s="46">
        <f t="shared" si="1323"/>
        <v>940.75583029348184</v>
      </c>
      <c r="MM221" s="51">
        <f t="shared" si="1324"/>
        <v>80570.943193262225</v>
      </c>
      <c r="MN221" s="199">
        <f t="shared" si="1426"/>
        <v>10000</v>
      </c>
      <c r="MO221" s="58">
        <f t="shared" si="1325"/>
        <v>889.32945707741396</v>
      </c>
      <c r="MP221" s="52">
        <f t="shared" si="1542"/>
        <v>0</v>
      </c>
      <c r="MQ221" s="51">
        <f t="shared" si="1326"/>
        <v>889.32945707741396</v>
      </c>
      <c r="MR221" s="57">
        <f t="shared" si="1327"/>
        <v>71146.356867613591</v>
      </c>
      <c r="MS221" s="199">
        <f t="shared" si="1427"/>
        <v>10000</v>
      </c>
      <c r="MT221" s="468">
        <f t="shared" si="1428"/>
        <v>-889.32945707741396</v>
      </c>
      <c r="MU221" s="46">
        <f t="shared" si="1328"/>
        <v>-1076.608661999408</v>
      </c>
      <c r="MV221" s="46">
        <f t="shared" si="1329"/>
        <v>-1076.608661999408</v>
      </c>
      <c r="MW221" s="48"/>
      <c r="MY221" s="45">
        <v>160</v>
      </c>
      <c r="MZ221" s="46">
        <f t="shared" si="1330"/>
        <v>1076.608661999408</v>
      </c>
      <c r="NA221" s="46">
        <f t="shared" si="1543"/>
        <v>0</v>
      </c>
      <c r="NB221" s="128">
        <f t="shared" si="1331"/>
        <v>1076.608661999408</v>
      </c>
      <c r="NC221" s="46">
        <f t="shared" si="1332"/>
        <v>135.85283170592618</v>
      </c>
      <c r="ND221" s="46">
        <f t="shared" si="1333"/>
        <v>940.75583029348184</v>
      </c>
      <c r="NE221" s="51">
        <f t="shared" si="1334"/>
        <v>80570.943193262225</v>
      </c>
      <c r="NF221" s="153">
        <f t="shared" si="1429"/>
        <v>10000</v>
      </c>
      <c r="NG221" s="45">
        <v>160</v>
      </c>
      <c r="NH221" s="46">
        <f t="shared" si="1335"/>
        <v>1076.6099999999999</v>
      </c>
      <c r="NI221" s="46">
        <f t="shared" si="1544"/>
        <v>0</v>
      </c>
      <c r="NJ221" s="128">
        <f t="shared" si="1430"/>
        <v>1076.6099999999999</v>
      </c>
      <c r="NK221" s="46">
        <f t="shared" si="1431"/>
        <v>135.85240677049171</v>
      </c>
      <c r="NL221" s="46">
        <f t="shared" si="1336"/>
        <v>940.75759322950819</v>
      </c>
      <c r="NM221" s="51">
        <f t="shared" si="1337"/>
        <v>80570.686469065506</v>
      </c>
      <c r="NN221" s="58">
        <f t="shared" si="1338"/>
        <v>888.78037499999857</v>
      </c>
      <c r="NO221" s="52">
        <f t="shared" si="1545"/>
        <v>0</v>
      </c>
      <c r="NP221" s="51">
        <f t="shared" si="1339"/>
        <v>888.78037499999857</v>
      </c>
      <c r="NQ221" s="57">
        <f t="shared" si="1340"/>
        <v>71236.780000000086</v>
      </c>
      <c r="NR221" s="153">
        <f t="shared" si="1432"/>
        <v>10000</v>
      </c>
      <c r="NS221" s="469">
        <f t="shared" si="1341"/>
        <v>-888.78037499999857</v>
      </c>
      <c r="NT221" s="46">
        <f t="shared" si="1342"/>
        <v>-1076.6099999999999</v>
      </c>
      <c r="NU221" s="46">
        <f t="shared" si="1343"/>
        <v>-1076.6099999999999</v>
      </c>
      <c r="NV221" s="48"/>
      <c r="NX221" s="45">
        <v>160</v>
      </c>
      <c r="NY221" s="46">
        <f t="shared" si="1344"/>
        <v>1076.6456011701148</v>
      </c>
      <c r="NZ221" s="46">
        <f t="shared" si="1546"/>
        <v>0</v>
      </c>
      <c r="OA221" s="46">
        <f t="shared" si="1345"/>
        <v>1076.6456011701148</v>
      </c>
      <c r="OB221" s="46">
        <f t="shared" si="1346"/>
        <v>135.8574929083837</v>
      </c>
      <c r="OC221" s="46">
        <f t="shared" si="1347"/>
        <v>940.78810826173105</v>
      </c>
      <c r="OD221" s="51">
        <f t="shared" si="1348"/>
        <v>80573.707636768508</v>
      </c>
      <c r="OE221" s="57">
        <f t="shared" si="1571"/>
        <v>79245.290802728428</v>
      </c>
      <c r="OF221" s="153">
        <f t="shared" si="1433"/>
        <v>10000</v>
      </c>
      <c r="OG221" s="58">
        <f t="shared" si="1349"/>
        <v>889.48383333333379</v>
      </c>
      <c r="OH221" s="241">
        <f t="shared" si="1572"/>
        <v>0</v>
      </c>
      <c r="OI221" s="51">
        <f t="shared" si="1350"/>
        <v>889.48383333333379</v>
      </c>
      <c r="OJ221" s="51">
        <f t="shared" si="1351"/>
        <v>71158.706666666665</v>
      </c>
      <c r="OK221" s="153">
        <f t="shared" si="1573"/>
        <v>69999.999999999563</v>
      </c>
      <c r="OL221" s="153">
        <f t="shared" si="1434"/>
        <v>10000</v>
      </c>
      <c r="OM221" s="468">
        <f t="shared" si="1435"/>
        <v>-889.48383333333379</v>
      </c>
      <c r="ON221" s="46">
        <f t="shared" si="1436"/>
        <v>-1076.6456011701148</v>
      </c>
      <c r="OO221" s="46">
        <f t="shared" si="1352"/>
        <v>-1076.6456011701148</v>
      </c>
      <c r="OP221" s="48"/>
      <c r="OR221" s="45">
        <v>160</v>
      </c>
      <c r="OS221" s="46">
        <f t="shared" si="1353"/>
        <v>1076.765700416463</v>
      </c>
      <c r="OT221" s="128">
        <f t="shared" si="1547"/>
        <v>0</v>
      </c>
      <c r="OU221" s="128">
        <f t="shared" si="1354"/>
        <v>1076.765700416463</v>
      </c>
      <c r="OV221" s="46">
        <f t="shared" si="1355"/>
        <v>135.87264773973394</v>
      </c>
      <c r="OW221" s="46">
        <f t="shared" si="1356"/>
        <v>940.8930526767291</v>
      </c>
      <c r="OX221" s="51">
        <f t="shared" si="1357"/>
        <v>80582.695591163632</v>
      </c>
      <c r="OY221" s="51">
        <f t="shared" si="1574"/>
        <v>80997.650011272606</v>
      </c>
      <c r="OZ221" s="153">
        <f t="shared" si="1437"/>
        <v>10000</v>
      </c>
      <c r="PA221" s="45">
        <v>160</v>
      </c>
      <c r="PB221" s="46">
        <f t="shared" si="1358"/>
        <v>1076.765700416463</v>
      </c>
      <c r="PC221" s="46">
        <f t="shared" si="1575"/>
        <v>0</v>
      </c>
      <c r="PD221" s="128">
        <f t="shared" si="1359"/>
        <v>1076.765700416463</v>
      </c>
      <c r="PE221" s="46">
        <f t="shared" si="1360"/>
        <v>135.87264773973394</v>
      </c>
      <c r="PF221" s="46">
        <f t="shared" si="1361"/>
        <v>940.8930526767291</v>
      </c>
      <c r="PG221" s="51">
        <f t="shared" si="1362"/>
        <v>80582.695591163632</v>
      </c>
      <c r="PH221" s="57">
        <f t="shared" si="1576"/>
        <v>80997.221753664082</v>
      </c>
      <c r="PI221" s="688">
        <f t="shared" si="1363"/>
        <v>889.6533333333341</v>
      </c>
      <c r="PJ221" s="52">
        <f t="shared" si="1577"/>
        <v>0</v>
      </c>
      <c r="PK221" s="51">
        <f t="shared" si="1364"/>
        <v>889.6533333333341</v>
      </c>
      <c r="PL221" s="57">
        <f t="shared" si="1365"/>
        <v>71172.266666666881</v>
      </c>
      <c r="PM221" s="57">
        <f t="shared" si="1578"/>
        <v>71804.452000000223</v>
      </c>
      <c r="PN221" s="153">
        <f t="shared" si="1438"/>
        <v>10000</v>
      </c>
      <c r="PO221" s="469">
        <f t="shared" si="1366"/>
        <v>-889.6533333333341</v>
      </c>
      <c r="PP221" s="46">
        <f t="shared" si="1367"/>
        <v>-1076.765700416463</v>
      </c>
      <c r="PQ221" s="46">
        <f t="shared" si="1368"/>
        <v>-1076.765700416463</v>
      </c>
      <c r="PR221" s="48"/>
    </row>
    <row r="222" spans="2:434" hidden="1" x14ac:dyDescent="0.3">
      <c r="B222" s="45">
        <v>161</v>
      </c>
      <c r="C222" s="46">
        <f t="shared" si="1104"/>
        <v>1111.77</v>
      </c>
      <c r="D222" s="46">
        <f t="shared" si="1136"/>
        <v>100</v>
      </c>
      <c r="E222" s="46">
        <f t="shared" si="1137"/>
        <v>1011.77</v>
      </c>
      <c r="F222" s="46">
        <f t="shared" si="1138"/>
        <v>126.19617669633971</v>
      </c>
      <c r="G222" s="46">
        <f t="shared" si="1139"/>
        <v>885.57382330366022</v>
      </c>
      <c r="H222" s="51">
        <f t="shared" si="1140"/>
        <v>74832.132194500169</v>
      </c>
      <c r="I222" s="58">
        <f t="shared" si="1141"/>
        <v>933.33333333333337</v>
      </c>
      <c r="J222" s="52">
        <f t="shared" si="1142"/>
        <v>100</v>
      </c>
      <c r="K222" s="51">
        <f t="shared" si="1143"/>
        <v>833.33333333333337</v>
      </c>
      <c r="L222" s="57">
        <f t="shared" si="1144"/>
        <v>65833.333333332921</v>
      </c>
      <c r="M222" s="468">
        <f t="shared" si="1369"/>
        <v>-933.33333333333337</v>
      </c>
      <c r="N222" s="46">
        <f t="shared" si="1370"/>
        <v>-1111.77</v>
      </c>
      <c r="O222" s="47"/>
      <c r="P222" s="46">
        <f t="shared" si="1371"/>
        <v>-1011.77</v>
      </c>
      <c r="Q222" s="48"/>
      <c r="R222" s="29"/>
      <c r="S222" s="29"/>
      <c r="T222" s="45">
        <v>161</v>
      </c>
      <c r="U222" s="46">
        <f t="shared" si="1145"/>
        <v>1082.49</v>
      </c>
      <c r="V222" s="46">
        <f t="shared" si="1146"/>
        <v>70.72</v>
      </c>
      <c r="W222" s="46">
        <f t="shared" si="1372"/>
        <v>1011.77</v>
      </c>
      <c r="X222" s="46">
        <f t="shared" si="1147"/>
        <v>126.19617669633971</v>
      </c>
      <c r="Y222" s="46">
        <f t="shared" si="1148"/>
        <v>885.57382330366022</v>
      </c>
      <c r="Z222" s="51">
        <f t="shared" si="1149"/>
        <v>74832.132194500169</v>
      </c>
      <c r="AA222" s="58">
        <f t="shared" si="1150"/>
        <v>895.59333333333336</v>
      </c>
      <c r="AB222" s="52">
        <f t="shared" si="1151"/>
        <v>62.26</v>
      </c>
      <c r="AC222" s="51">
        <f t="shared" si="1152"/>
        <v>833.33333333333337</v>
      </c>
      <c r="AD222" s="57">
        <f t="shared" si="1153"/>
        <v>65833.333333332921</v>
      </c>
      <c r="AE222" s="468">
        <f t="shared" si="1373"/>
        <v>-895.59333333333336</v>
      </c>
      <c r="AF222" s="46">
        <f t="shared" si="1154"/>
        <v>-1082.49</v>
      </c>
      <c r="AG222" s="47"/>
      <c r="AH222" s="46">
        <f t="shared" si="1374"/>
        <v>-1011.77</v>
      </c>
      <c r="AI222" s="48"/>
      <c r="AJ222" s="29"/>
      <c r="AK222" s="45">
        <v>161</v>
      </c>
      <c r="AL222" s="46">
        <f t="shared" si="1155"/>
        <v>1117.72</v>
      </c>
      <c r="AM222" s="46"/>
      <c r="AN222" s="46"/>
      <c r="AO222" s="46">
        <f t="shared" si="1156"/>
        <v>72.98</v>
      </c>
      <c r="AP222" s="128">
        <f t="shared" si="1157"/>
        <v>1044.74</v>
      </c>
      <c r="AQ222" s="128"/>
      <c r="AR222" s="128"/>
      <c r="AS222" s="46">
        <f t="shared" si="1158"/>
        <v>134.54596622415079</v>
      </c>
      <c r="AT222" s="46">
        <f t="shared" si="1159"/>
        <v>910.19403377584922</v>
      </c>
      <c r="AU222" s="51"/>
      <c r="AV222" s="51"/>
      <c r="AW222" s="51">
        <f t="shared" si="1160"/>
        <v>79817.385700714629</v>
      </c>
      <c r="AX222" s="58">
        <f t="shared" si="1161"/>
        <v>927.38215694565588</v>
      </c>
      <c r="AY222" s="52"/>
      <c r="AZ222" s="52"/>
      <c r="BA222" s="52">
        <f t="shared" si="1162"/>
        <v>64.680000000000007</v>
      </c>
      <c r="BB222" s="51">
        <f t="shared" si="1163"/>
        <v>862.70215694565582</v>
      </c>
      <c r="BC222" s="51"/>
      <c r="BD222" s="51"/>
      <c r="BE222" s="57">
        <f t="shared" si="1164"/>
        <v>70677.852731749372</v>
      </c>
      <c r="BF222" s="468">
        <f t="shared" si="1165"/>
        <v>-927.38215694565588</v>
      </c>
      <c r="BG222" s="46">
        <f t="shared" si="1166"/>
        <v>-1117.72</v>
      </c>
      <c r="BH222" s="46">
        <f t="shared" si="1167"/>
        <v>-1044.74</v>
      </c>
      <c r="BI222" s="48"/>
      <c r="BK222" s="45">
        <v>161</v>
      </c>
      <c r="BL222" s="46">
        <f t="shared" si="1375"/>
        <v>1082.77</v>
      </c>
      <c r="BM222" s="46">
        <f t="shared" si="1376"/>
        <v>71</v>
      </c>
      <c r="BN222" s="46">
        <f t="shared" si="1377"/>
        <v>1011.77</v>
      </c>
      <c r="BO222" s="46">
        <f t="shared" si="1168"/>
        <v>126.19617669633971</v>
      </c>
      <c r="BP222" s="46">
        <f t="shared" si="1169"/>
        <v>885.57382330366022</v>
      </c>
      <c r="BQ222" s="51">
        <f t="shared" si="1170"/>
        <v>74832.132194500169</v>
      </c>
      <c r="BR222" s="57">
        <f t="shared" si="1548"/>
        <v>79245.290802728428</v>
      </c>
      <c r="BS222" s="58">
        <f t="shared" si="1171"/>
        <v>896.03333333333342</v>
      </c>
      <c r="BT222" s="52">
        <f t="shared" si="1378"/>
        <v>62.7</v>
      </c>
      <c r="BU222" s="51">
        <f t="shared" si="1172"/>
        <v>833.33333333333337</v>
      </c>
      <c r="BV222" s="51">
        <f t="shared" si="1173"/>
        <v>65833.333333332921</v>
      </c>
      <c r="BW222" s="153">
        <f t="shared" si="1549"/>
        <v>69999.999999999563</v>
      </c>
      <c r="BX222" s="468">
        <f t="shared" si="1379"/>
        <v>-896.03333333333342</v>
      </c>
      <c r="BY222" s="46">
        <f t="shared" si="1380"/>
        <v>-1082.77</v>
      </c>
      <c r="BZ222" s="46">
        <f t="shared" si="1174"/>
        <v>-1011.77</v>
      </c>
      <c r="CA222" s="48"/>
      <c r="CB222" s="29"/>
      <c r="CC222" s="45">
        <v>161</v>
      </c>
      <c r="CD222" s="128">
        <f t="shared" si="1175"/>
        <v>1117.6300000000001</v>
      </c>
      <c r="CE222" s="46">
        <f t="shared" si="1381"/>
        <v>73.3</v>
      </c>
      <c r="CF222" s="128">
        <f t="shared" si="1176"/>
        <v>1044.33</v>
      </c>
      <c r="CG222" s="46">
        <f t="shared" si="1382"/>
        <v>134.11621289149875</v>
      </c>
      <c r="CH222" s="46">
        <f t="shared" si="1177"/>
        <v>910.21378710850115</v>
      </c>
      <c r="CI222" s="51">
        <f t="shared" si="1178"/>
        <v>79559.513947790736</v>
      </c>
      <c r="CJ222" s="199">
        <f t="shared" si="1550"/>
        <v>84095.46307388469</v>
      </c>
      <c r="CK222" s="153">
        <f t="shared" si="1383"/>
        <v>10000</v>
      </c>
      <c r="CL222" s="45">
        <v>161</v>
      </c>
      <c r="CM222" s="46">
        <f t="shared" si="1384"/>
        <v>1117.6300000000001</v>
      </c>
      <c r="CN222" s="128">
        <f t="shared" si="1179"/>
        <v>73.3</v>
      </c>
      <c r="CO222" s="128">
        <f t="shared" si="1180"/>
        <v>1044.33</v>
      </c>
      <c r="CP222" s="46">
        <f t="shared" si="1181"/>
        <v>134.11621289149875</v>
      </c>
      <c r="CQ222" s="46">
        <f t="shared" si="1182"/>
        <v>910.21378710850115</v>
      </c>
      <c r="CR222" s="51">
        <f t="shared" si="1183"/>
        <v>79559.513947790736</v>
      </c>
      <c r="CS222" s="153">
        <f t="shared" si="1551"/>
        <v>84095.46307388469</v>
      </c>
      <c r="CT222" s="58">
        <f t="shared" si="1184"/>
        <v>927.86033333333398</v>
      </c>
      <c r="CU222" s="52">
        <f t="shared" si="1385"/>
        <v>65.180000000000007</v>
      </c>
      <c r="CV222" s="51">
        <f t="shared" si="1386"/>
        <v>862.68033333333392</v>
      </c>
      <c r="CW222" s="51">
        <f t="shared" si="1185"/>
        <v>70466.306333332948</v>
      </c>
      <c r="CX222" s="57">
        <f t="shared" si="1552"/>
        <v>74779.707999999635</v>
      </c>
      <c r="CY222" s="153">
        <f t="shared" si="1387"/>
        <v>10000</v>
      </c>
      <c r="CZ222" s="479">
        <f t="shared" si="1186"/>
        <v>-927.86033333333398</v>
      </c>
      <c r="DA222" s="46">
        <f t="shared" si="1388"/>
        <v>-1117.6300000000001</v>
      </c>
      <c r="DB222" s="46">
        <f t="shared" si="1389"/>
        <v>-1044.33</v>
      </c>
      <c r="DC222" s="48"/>
      <c r="DE222" s="45">
        <v>161</v>
      </c>
      <c r="DF222" s="46">
        <f t="shared" si="1187"/>
        <v>1126.76</v>
      </c>
      <c r="DG222" s="46">
        <f t="shared" si="1553"/>
        <v>114.99</v>
      </c>
      <c r="DH222" s="46">
        <f t="shared" si="1188"/>
        <v>1011.77</v>
      </c>
      <c r="DI222" s="46">
        <f t="shared" si="1189"/>
        <v>126.19617669633971</v>
      </c>
      <c r="DJ222" s="46">
        <f t="shared" si="1190"/>
        <v>885.57382330366022</v>
      </c>
      <c r="DK222" s="51">
        <f t="shared" si="1191"/>
        <v>74832.132194500169</v>
      </c>
      <c r="DL222" s="58">
        <f t="shared" si="1192"/>
        <v>948.32333333333338</v>
      </c>
      <c r="DM222" s="52">
        <f t="shared" si="1554"/>
        <v>114.99</v>
      </c>
      <c r="DN222" s="51">
        <f t="shared" si="1193"/>
        <v>833.33333333333337</v>
      </c>
      <c r="DO222" s="57">
        <f t="shared" si="1194"/>
        <v>65833.333333332921</v>
      </c>
      <c r="DP222" s="468">
        <f t="shared" si="1390"/>
        <v>-948.32333333333338</v>
      </c>
      <c r="DQ222" s="46">
        <f t="shared" si="1391"/>
        <v>-1126.76</v>
      </c>
      <c r="DR222" s="47"/>
      <c r="DS222" s="46">
        <f t="shared" si="1392"/>
        <v>-1011.77</v>
      </c>
      <c r="DT222" s="48"/>
      <c r="DU222" s="29"/>
      <c r="DV222" s="45">
        <v>161</v>
      </c>
      <c r="DW222" s="46">
        <f t="shared" si="1393"/>
        <v>1055.3</v>
      </c>
      <c r="DX222" s="46">
        <f t="shared" si="1555"/>
        <v>43.53</v>
      </c>
      <c r="DY222" s="46">
        <f t="shared" si="1394"/>
        <v>1011.77</v>
      </c>
      <c r="DZ222" s="46">
        <f t="shared" si="1195"/>
        <v>126.19617669633971</v>
      </c>
      <c r="EA222" s="46">
        <f t="shared" si="1196"/>
        <v>885.57382330366022</v>
      </c>
      <c r="EB222" s="51">
        <f t="shared" si="1197"/>
        <v>74832.132194500169</v>
      </c>
      <c r="EC222" s="58">
        <f t="shared" si="1198"/>
        <v>871.65333333333342</v>
      </c>
      <c r="ED222" s="52">
        <f t="shared" si="1556"/>
        <v>38.32</v>
      </c>
      <c r="EE222" s="51">
        <f t="shared" si="1199"/>
        <v>833.33333333333337</v>
      </c>
      <c r="EF222" s="57">
        <f t="shared" si="1200"/>
        <v>65833.333333332921</v>
      </c>
      <c r="EG222" s="468">
        <f t="shared" si="1395"/>
        <v>-871.65333333333342</v>
      </c>
      <c r="EH222" s="46">
        <f t="shared" si="1396"/>
        <v>-1055.3</v>
      </c>
      <c r="EI222" s="47"/>
      <c r="EJ222" s="46">
        <f t="shared" si="1397"/>
        <v>-1011.77</v>
      </c>
      <c r="EK222" s="48"/>
      <c r="EL222" s="29"/>
      <c r="EM222" s="45">
        <v>161</v>
      </c>
      <c r="EN222" s="46">
        <f t="shared" si="1533"/>
        <v>1058.0868689014749</v>
      </c>
      <c r="EO222" s="46">
        <f t="shared" si="1557"/>
        <v>44.57</v>
      </c>
      <c r="EP222" s="128">
        <f t="shared" si="1201"/>
        <v>1013.5168689014748</v>
      </c>
      <c r="EQ222" s="46">
        <f t="shared" si="1202"/>
        <v>129.21921533687123</v>
      </c>
      <c r="ER222" s="46">
        <f t="shared" si="1203"/>
        <v>884.29765356460359</v>
      </c>
      <c r="ES222" s="51">
        <f t="shared" si="1204"/>
        <v>76647.231548558135</v>
      </c>
      <c r="ET222" s="153">
        <f t="shared" si="1398"/>
        <v>10000</v>
      </c>
      <c r="EU222" s="45">
        <v>161</v>
      </c>
      <c r="EV222" s="46">
        <f t="shared" si="1205"/>
        <v>1058.0899999999999</v>
      </c>
      <c r="EW222" s="46">
        <f t="shared" si="1558"/>
        <v>44.57</v>
      </c>
      <c r="EX222" s="128">
        <f t="shared" si="1206"/>
        <v>1013.52</v>
      </c>
      <c r="EY222" s="46">
        <f t="shared" si="1207"/>
        <v>129.21822256966743</v>
      </c>
      <c r="EZ222" s="46">
        <f t="shared" si="1208"/>
        <v>884.30177743033255</v>
      </c>
      <c r="FA222" s="51">
        <f t="shared" si="1209"/>
        <v>76646.631764370133</v>
      </c>
      <c r="FB222" s="58">
        <f t="shared" si="1210"/>
        <v>874.86920833333363</v>
      </c>
      <c r="FC222" s="52">
        <f t="shared" si="1559"/>
        <v>39.369999999999997</v>
      </c>
      <c r="FD222" s="51">
        <f t="shared" si="1399"/>
        <v>835.49920833333363</v>
      </c>
      <c r="FE222" s="57">
        <f t="shared" si="1211"/>
        <v>67659.527458333177</v>
      </c>
      <c r="FF222" s="153">
        <f t="shared" si="1400"/>
        <v>10000</v>
      </c>
      <c r="FG222" s="469">
        <f t="shared" si="1212"/>
        <v>-874.86920833333363</v>
      </c>
      <c r="FH222" s="46">
        <f t="shared" si="1213"/>
        <v>-1058.0899999999999</v>
      </c>
      <c r="FI222" s="46">
        <f t="shared" si="1214"/>
        <v>-1013.52</v>
      </c>
      <c r="FJ222" s="48"/>
      <c r="FL222" s="45">
        <v>161</v>
      </c>
      <c r="FM222" s="46">
        <f t="shared" si="1401"/>
        <v>1057.33</v>
      </c>
      <c r="FN222" s="46">
        <f t="shared" si="1534"/>
        <v>45.56</v>
      </c>
      <c r="FO222" s="46">
        <f t="shared" si="1402"/>
        <v>1011.77</v>
      </c>
      <c r="FP222" s="46">
        <f t="shared" si="1215"/>
        <v>126.19617669633971</v>
      </c>
      <c r="FQ222" s="46">
        <f t="shared" si="1216"/>
        <v>885.57382330366022</v>
      </c>
      <c r="FR222" s="51">
        <f t="shared" si="1217"/>
        <v>74832.132194500169</v>
      </c>
      <c r="FS222" s="57">
        <f t="shared" si="1560"/>
        <v>79245.290802728428</v>
      </c>
      <c r="FT222" s="58">
        <f t="shared" si="1218"/>
        <v>873.57333333333338</v>
      </c>
      <c r="FU222" s="241">
        <f t="shared" si="1535"/>
        <v>40.239999999999995</v>
      </c>
      <c r="FV222" s="51">
        <f t="shared" si="1219"/>
        <v>833.33333333333337</v>
      </c>
      <c r="FW222" s="51">
        <f t="shared" si="1220"/>
        <v>65833.333333332921</v>
      </c>
      <c r="FX222" s="153">
        <f t="shared" si="1561"/>
        <v>69999.999999999563</v>
      </c>
      <c r="FY222" s="468">
        <f t="shared" si="1403"/>
        <v>-873.57333333333338</v>
      </c>
      <c r="FZ222" s="46">
        <f t="shared" si="1404"/>
        <v>-1057.33</v>
      </c>
      <c r="GA222" s="46">
        <f t="shared" si="1221"/>
        <v>-1011.77</v>
      </c>
      <c r="GB222" s="48"/>
      <c r="GD222" s="45">
        <v>161</v>
      </c>
      <c r="GE222" s="46">
        <f t="shared" si="1536"/>
        <v>1060.0875939185617</v>
      </c>
      <c r="GF222" s="128">
        <f t="shared" si="1562"/>
        <v>46.56</v>
      </c>
      <c r="GG222" s="128">
        <f t="shared" si="1042"/>
        <v>1013.5275939185617</v>
      </c>
      <c r="GH222" s="46">
        <f t="shared" si="1222"/>
        <v>129.12454814728781</v>
      </c>
      <c r="GI222" s="46">
        <f t="shared" si="1223"/>
        <v>884.40304577127392</v>
      </c>
      <c r="GJ222" s="51">
        <f t="shared" si="1224"/>
        <v>76590.325842601407</v>
      </c>
      <c r="GK222" s="51">
        <f t="shared" si="1563"/>
        <v>80997.650011272606</v>
      </c>
      <c r="GL222" s="153">
        <f t="shared" si="1405"/>
        <v>10000</v>
      </c>
      <c r="GM222" s="45">
        <v>161</v>
      </c>
      <c r="GN222" s="46">
        <f t="shared" si="1225"/>
        <v>1060.0899999999999</v>
      </c>
      <c r="GO222" s="46">
        <f t="shared" si="1537"/>
        <v>46.56</v>
      </c>
      <c r="GP222" s="128">
        <f t="shared" si="1406"/>
        <v>1013.53</v>
      </c>
      <c r="GQ222" s="46">
        <f t="shared" si="1226"/>
        <v>129.12381353359089</v>
      </c>
      <c r="GR222" s="46">
        <f t="shared" si="1227"/>
        <v>884.40618646640905</v>
      </c>
      <c r="GS222" s="51">
        <f t="shared" si="1228"/>
        <v>76589.881933688128</v>
      </c>
      <c r="GT222" s="57">
        <f t="shared" si="1564"/>
        <v>80997.221753664082</v>
      </c>
      <c r="GU222" s="58">
        <f t="shared" si="1229"/>
        <v>876.92633333333197</v>
      </c>
      <c r="GV222" s="52">
        <f t="shared" si="1538"/>
        <v>41.28</v>
      </c>
      <c r="GW222" s="51">
        <f t="shared" si="1407"/>
        <v>835.646333333332</v>
      </c>
      <c r="GX222" s="57">
        <f t="shared" si="1230"/>
        <v>67626.220333333535</v>
      </c>
      <c r="GY222" s="57">
        <f t="shared" si="1565"/>
        <v>71804.452000000223</v>
      </c>
      <c r="GZ222" s="153">
        <f t="shared" si="1408"/>
        <v>10000</v>
      </c>
      <c r="HA222" s="469">
        <f t="shared" si="1231"/>
        <v>-876.92633333333197</v>
      </c>
      <c r="HB222" s="46">
        <f t="shared" si="1232"/>
        <v>-1060.0899999999999</v>
      </c>
      <c r="HC222" s="46">
        <f t="shared" si="1233"/>
        <v>-1013.53</v>
      </c>
      <c r="HD222" s="48"/>
      <c r="HF222" s="45">
        <v>161</v>
      </c>
      <c r="HG222" s="46">
        <f t="shared" si="1234"/>
        <v>1123.8775326810628</v>
      </c>
      <c r="HH222" s="46">
        <f t="shared" si="1235"/>
        <v>0</v>
      </c>
      <c r="HI222" s="46">
        <f t="shared" si="1236"/>
        <v>1123.8775326810628</v>
      </c>
      <c r="HJ222" s="46">
        <f t="shared" si="1237"/>
        <v>140.18072991298172</v>
      </c>
      <c r="HK222" s="46">
        <f t="shared" si="1238"/>
        <v>983.69680276808106</v>
      </c>
      <c r="HL222" s="51">
        <f t="shared" si="1239"/>
        <v>83124.741145020933</v>
      </c>
      <c r="HM222" s="153">
        <f t="shared" si="1409"/>
        <v>10000</v>
      </c>
      <c r="HN222" s="58">
        <f t="shared" si="1240"/>
        <v>933.33333333333724</v>
      </c>
      <c r="HO222" s="52">
        <f t="shared" si="1241"/>
        <v>0</v>
      </c>
      <c r="HP222" s="51">
        <f t="shared" si="1242"/>
        <v>933.33333333333724</v>
      </c>
      <c r="HQ222" s="57">
        <f t="shared" si="1243"/>
        <v>73733.333333331771</v>
      </c>
      <c r="HR222" s="153">
        <f t="shared" si="1410"/>
        <v>10000</v>
      </c>
      <c r="HS222" s="468">
        <f t="shared" si="1244"/>
        <v>-933.33333333333724</v>
      </c>
      <c r="HT222" s="46">
        <f t="shared" si="1245"/>
        <v>-1123.8775326810628</v>
      </c>
      <c r="HU222" s="46">
        <f t="shared" si="1246"/>
        <v>-1123.8775326810628</v>
      </c>
      <c r="HV222" s="48"/>
      <c r="HW222" s="29"/>
      <c r="HX222" s="45">
        <v>161</v>
      </c>
      <c r="HY222" s="128">
        <f t="shared" si="1247"/>
        <v>1124.3399999999999</v>
      </c>
      <c r="HZ222" s="46">
        <f t="shared" si="1248"/>
        <v>0</v>
      </c>
      <c r="IA222" s="46">
        <f t="shared" si="1249"/>
        <v>1124.3399999999999</v>
      </c>
      <c r="IB222" s="46">
        <f t="shared" si="1250"/>
        <v>140.24512917862572</v>
      </c>
      <c r="IC222" s="46">
        <f t="shared" si="1251"/>
        <v>984.09487082137423</v>
      </c>
      <c r="ID222" s="51">
        <f t="shared" si="1252"/>
        <v>83162.982636354063</v>
      </c>
      <c r="IE222" s="153">
        <f t="shared" si="1411"/>
        <v>10000</v>
      </c>
      <c r="IF222" s="58">
        <f t="shared" si="1253"/>
        <v>930.14625019664186</v>
      </c>
      <c r="IG222" s="52">
        <f t="shared" si="1254"/>
        <v>0</v>
      </c>
      <c r="IH222" s="51">
        <f t="shared" si="1255"/>
        <v>930.14625019664186</v>
      </c>
      <c r="II222" s="57">
        <f t="shared" si="1412"/>
        <v>73481.553718340525</v>
      </c>
      <c r="IJ222" s="153">
        <f t="shared" si="1413"/>
        <v>10000</v>
      </c>
      <c r="IK222" s="468">
        <f t="shared" si="1256"/>
        <v>-930.14625019664186</v>
      </c>
      <c r="IL222" s="46">
        <f t="shared" si="1257"/>
        <v>-1124.3399999999999</v>
      </c>
      <c r="IM222" s="46">
        <f t="shared" si="1258"/>
        <v>-1124.3399999999999</v>
      </c>
      <c r="IN222" s="48"/>
      <c r="IO222" s="53">
        <f t="shared" si="1259"/>
        <v>0</v>
      </c>
      <c r="IQ222" s="45">
        <v>161</v>
      </c>
      <c r="IR222" s="128">
        <f t="shared" si="1260"/>
        <v>1126.4568749999989</v>
      </c>
      <c r="IS222" s="128">
        <f t="shared" si="1261"/>
        <v>0</v>
      </c>
      <c r="IT222" s="128">
        <f t="shared" si="1262"/>
        <v>1126.4568749999989</v>
      </c>
      <c r="IU222" s="46">
        <f t="shared" si="1485"/>
        <v>140.5</v>
      </c>
      <c r="IV222" s="46">
        <f t="shared" si="1263"/>
        <v>985.95687499999894</v>
      </c>
      <c r="IW222" s="51">
        <f t="shared" si="1264"/>
        <v>83315.53312500022</v>
      </c>
      <c r="IX222" s="199">
        <f t="shared" si="1414"/>
        <v>10000</v>
      </c>
      <c r="IY222" s="128">
        <f t="shared" si="1265"/>
        <v>0</v>
      </c>
      <c r="IZ222" s="408">
        <f t="shared" si="1266"/>
        <v>0</v>
      </c>
      <c r="JA222" s="58">
        <f t="shared" si="1267"/>
        <v>931.95916666666494</v>
      </c>
      <c r="JB222" s="52">
        <f t="shared" si="1268"/>
        <v>0</v>
      </c>
      <c r="JC222" s="51">
        <f t="shared" si="1269"/>
        <v>931.95916666666494</v>
      </c>
      <c r="JD222" s="57">
        <f t="shared" si="1270"/>
        <v>73624.774166666728</v>
      </c>
      <c r="JE222" s="280">
        <f t="shared" si="1271"/>
        <v>10000</v>
      </c>
      <c r="JF222" s="280">
        <f t="shared" si="1272"/>
        <v>0</v>
      </c>
      <c r="JG222" s="468">
        <f t="shared" si="1273"/>
        <v>-931.95916666666494</v>
      </c>
      <c r="JH222" s="46">
        <f t="shared" si="1274"/>
        <v>-1126.4568749999989</v>
      </c>
      <c r="JI222" s="46">
        <f t="shared" si="1275"/>
        <v>-1126.4568749999989</v>
      </c>
      <c r="JJ222" s="48"/>
      <c r="JL222" s="45">
        <v>161</v>
      </c>
      <c r="JM222" s="46">
        <f t="shared" si="1276"/>
        <v>1124.4930833333331</v>
      </c>
      <c r="JN222" s="46">
        <f t="shared" si="1277"/>
        <v>0</v>
      </c>
      <c r="JO222" s="128">
        <f t="shared" si="1278"/>
        <v>1124.4930833333331</v>
      </c>
      <c r="JP222" s="46">
        <f t="shared" si="1415"/>
        <v>140.26</v>
      </c>
      <c r="JQ222" s="46">
        <f t="shared" si="1279"/>
        <v>984.23308333333307</v>
      </c>
      <c r="JR222" s="51">
        <f t="shared" si="1280"/>
        <v>83170.263583333333</v>
      </c>
      <c r="JS222" s="51">
        <f t="shared" si="1566"/>
        <v>79245.290802728428</v>
      </c>
      <c r="JT222" s="199">
        <f t="shared" si="1416"/>
        <v>10000</v>
      </c>
      <c r="JU222" s="128">
        <f t="shared" si="1281"/>
        <v>0</v>
      </c>
      <c r="JV222" s="408">
        <f t="shared" si="1282"/>
        <v>0</v>
      </c>
      <c r="JW222" s="58">
        <f t="shared" si="1283"/>
        <v>930.37233333333074</v>
      </c>
      <c r="JX222" s="52">
        <f t="shared" si="1284"/>
        <v>0</v>
      </c>
      <c r="JY222" s="51">
        <f t="shared" si="1285"/>
        <v>930.37233333333074</v>
      </c>
      <c r="JZ222" s="51">
        <f t="shared" si="1286"/>
        <v>73499.414333333756</v>
      </c>
      <c r="KA222" s="199">
        <f t="shared" si="1567"/>
        <v>69999.999999999563</v>
      </c>
      <c r="KB222" s="128">
        <f t="shared" si="1417"/>
        <v>10000</v>
      </c>
      <c r="KC222" s="204">
        <f t="shared" si="1287"/>
        <v>0</v>
      </c>
      <c r="KD222" s="468">
        <f t="shared" si="1418"/>
        <v>-930.37233333333074</v>
      </c>
      <c r="KE222" s="46">
        <f t="shared" si="1288"/>
        <v>-1124.4930833333331</v>
      </c>
      <c r="KF222" s="46">
        <f t="shared" si="1289"/>
        <v>-1124.4930833333331</v>
      </c>
      <c r="KG222" s="48"/>
      <c r="KI222" s="45">
        <v>161</v>
      </c>
      <c r="KJ222" s="46">
        <f t="shared" si="1290"/>
        <v>1124.4890404061762</v>
      </c>
      <c r="KK222" s="46">
        <f t="shared" si="1291"/>
        <v>0</v>
      </c>
      <c r="KL222" s="128">
        <f t="shared" si="1292"/>
        <v>1124.4890404061762</v>
      </c>
      <c r="KM222" s="46">
        <f t="shared" si="1293"/>
        <v>140.25700299146433</v>
      </c>
      <c r="KN222" s="46">
        <f t="shared" si="1294"/>
        <v>984.23203741471184</v>
      </c>
      <c r="KO222" s="51">
        <f t="shared" si="1295"/>
        <v>83169.969757463885</v>
      </c>
      <c r="KP222" s="199">
        <f t="shared" si="1568"/>
        <v>84095.46307388469</v>
      </c>
      <c r="KQ222" s="199">
        <f t="shared" si="1419"/>
        <v>10000</v>
      </c>
      <c r="KR222" s="128">
        <f t="shared" si="1296"/>
        <v>0</v>
      </c>
      <c r="KS222" s="408">
        <f t="shared" si="1297"/>
        <v>0</v>
      </c>
      <c r="KT222" s="45">
        <v>161</v>
      </c>
      <c r="KU222" s="46">
        <f t="shared" si="1420"/>
        <v>1124.49</v>
      </c>
      <c r="KV222" s="46">
        <f t="shared" si="1298"/>
        <v>0</v>
      </c>
      <c r="KW222" s="128">
        <f t="shared" si="1299"/>
        <v>1124.49</v>
      </c>
      <c r="KX222" s="46">
        <f t="shared" si="1300"/>
        <v>140.25671001269941</v>
      </c>
      <c r="KY222" s="46">
        <f t="shared" si="1301"/>
        <v>984.23328998730062</v>
      </c>
      <c r="KZ222" s="51">
        <f t="shared" si="1302"/>
        <v>83169.792717632357</v>
      </c>
      <c r="LA222" s="153">
        <f t="shared" si="1569"/>
        <v>84095.46307388469</v>
      </c>
      <c r="LB222" s="58">
        <f t="shared" si="1532"/>
        <v>930.59633333333579</v>
      </c>
      <c r="LC222" s="52">
        <f t="shared" si="1303"/>
        <v>0</v>
      </c>
      <c r="LD222" s="51">
        <f t="shared" si="1304"/>
        <v>930.59633333333579</v>
      </c>
      <c r="LE222" s="51">
        <f t="shared" si="1305"/>
        <v>73517.11033333317</v>
      </c>
      <c r="LF222" s="51">
        <f t="shared" si="1570"/>
        <v>74779.707999999635</v>
      </c>
      <c r="LG222" s="128">
        <f t="shared" si="1306"/>
        <v>10000</v>
      </c>
      <c r="LH222" s="204">
        <f t="shared" si="1307"/>
        <v>0</v>
      </c>
      <c r="LI222" s="479">
        <f t="shared" si="1308"/>
        <v>-930.59633333333579</v>
      </c>
      <c r="LJ222" s="46">
        <f t="shared" si="1421"/>
        <v>-1124.49</v>
      </c>
      <c r="LK222" s="46">
        <f t="shared" si="1422"/>
        <v>-1124.49</v>
      </c>
      <c r="LL222" s="48"/>
      <c r="LN222" s="45">
        <v>161</v>
      </c>
      <c r="LO222" s="46">
        <f t="shared" si="1309"/>
        <v>1123.1238136873469</v>
      </c>
      <c r="LP222" s="46">
        <f t="shared" si="1539"/>
        <v>0</v>
      </c>
      <c r="LQ222" s="46">
        <f t="shared" si="1310"/>
        <v>1123.1238136873469</v>
      </c>
      <c r="LR222" s="46">
        <f t="shared" si="1311"/>
        <v>140.08671888810005</v>
      </c>
      <c r="LS222" s="46">
        <f t="shared" si="1312"/>
        <v>983.03709479924692</v>
      </c>
      <c r="LT222" s="51">
        <f t="shared" si="1313"/>
        <v>83068.994238060783</v>
      </c>
      <c r="LU222" s="199">
        <f t="shared" si="1423"/>
        <v>10000</v>
      </c>
      <c r="LV222" s="58">
        <f t="shared" si="1314"/>
        <v>933.33033333333128</v>
      </c>
      <c r="LW222" s="52">
        <f t="shared" si="1540"/>
        <v>0</v>
      </c>
      <c r="LX222" s="51">
        <f t="shared" si="1315"/>
        <v>933.33033333333128</v>
      </c>
      <c r="LY222" s="51">
        <f t="shared" si="1316"/>
        <v>73733.096333333</v>
      </c>
      <c r="LZ222" s="46">
        <f t="shared" si="1424"/>
        <v>0</v>
      </c>
      <c r="MA222" s="199">
        <f t="shared" si="1425"/>
        <v>10000</v>
      </c>
      <c r="MB222" s="468">
        <f t="shared" si="1317"/>
        <v>-933.33033333333128</v>
      </c>
      <c r="MC222" s="46">
        <f t="shared" si="1318"/>
        <v>-1123.1238136873469</v>
      </c>
      <c r="MD222" s="46">
        <f t="shared" si="1319"/>
        <v>-1123.1238136873469</v>
      </c>
      <c r="ME222" s="48"/>
      <c r="MG222" s="45">
        <v>161</v>
      </c>
      <c r="MH222" s="46">
        <f t="shared" si="1320"/>
        <v>1076.608661999408</v>
      </c>
      <c r="MI222" s="46">
        <f t="shared" si="1541"/>
        <v>0</v>
      </c>
      <c r="MJ222" s="46">
        <f t="shared" si="1321"/>
        <v>1076.608661999408</v>
      </c>
      <c r="MK222" s="46">
        <f t="shared" si="1322"/>
        <v>134.2849053221037</v>
      </c>
      <c r="ML222" s="46">
        <f t="shared" si="1323"/>
        <v>942.32375667730435</v>
      </c>
      <c r="MM222" s="51">
        <f t="shared" si="1324"/>
        <v>79628.619436584922</v>
      </c>
      <c r="MN222" s="199">
        <f t="shared" si="1426"/>
        <v>10000</v>
      </c>
      <c r="MO222" s="58">
        <f t="shared" si="1325"/>
        <v>889.32945707741396</v>
      </c>
      <c r="MP222" s="52">
        <f t="shared" si="1542"/>
        <v>0</v>
      </c>
      <c r="MQ222" s="51">
        <f t="shared" si="1326"/>
        <v>889.32945707741396</v>
      </c>
      <c r="MR222" s="57">
        <f t="shared" si="1327"/>
        <v>70257.027410536175</v>
      </c>
      <c r="MS222" s="199">
        <f t="shared" si="1427"/>
        <v>10000</v>
      </c>
      <c r="MT222" s="468">
        <f t="shared" si="1428"/>
        <v>-889.32945707741396</v>
      </c>
      <c r="MU222" s="46">
        <f t="shared" si="1328"/>
        <v>-1076.608661999408</v>
      </c>
      <c r="MV222" s="46">
        <f t="shared" si="1329"/>
        <v>-1076.608661999408</v>
      </c>
      <c r="MW222" s="48"/>
      <c r="MY222" s="45">
        <v>161</v>
      </c>
      <c r="MZ222" s="46">
        <f t="shared" si="1330"/>
        <v>1076.608661999408</v>
      </c>
      <c r="NA222" s="46">
        <f t="shared" si="1543"/>
        <v>0</v>
      </c>
      <c r="NB222" s="128">
        <f t="shared" si="1331"/>
        <v>1076.608661999408</v>
      </c>
      <c r="NC222" s="46">
        <f t="shared" si="1332"/>
        <v>134.2849053221037</v>
      </c>
      <c r="ND222" s="46">
        <f t="shared" si="1333"/>
        <v>942.32375667730435</v>
      </c>
      <c r="NE222" s="51">
        <f t="shared" si="1334"/>
        <v>79628.619436584922</v>
      </c>
      <c r="NF222" s="153">
        <f t="shared" si="1429"/>
        <v>10000</v>
      </c>
      <c r="NG222" s="45">
        <v>161</v>
      </c>
      <c r="NH222" s="46">
        <f t="shared" si="1335"/>
        <v>1076.6099999999999</v>
      </c>
      <c r="NI222" s="46">
        <f t="shared" si="1544"/>
        <v>0</v>
      </c>
      <c r="NJ222" s="128">
        <f t="shared" si="1430"/>
        <v>1076.6099999999999</v>
      </c>
      <c r="NK222" s="46">
        <f t="shared" si="1431"/>
        <v>134.28447744844252</v>
      </c>
      <c r="NL222" s="46">
        <f t="shared" si="1336"/>
        <v>942.32552255155736</v>
      </c>
      <c r="NM222" s="51">
        <f t="shared" si="1337"/>
        <v>79628.360946513945</v>
      </c>
      <c r="NN222" s="58">
        <f t="shared" si="1338"/>
        <v>888.78037499999857</v>
      </c>
      <c r="NO222" s="52">
        <f t="shared" si="1545"/>
        <v>0</v>
      </c>
      <c r="NP222" s="51">
        <f t="shared" si="1339"/>
        <v>888.78037499999857</v>
      </c>
      <c r="NQ222" s="57">
        <f t="shared" si="1340"/>
        <v>70347.999625000084</v>
      </c>
      <c r="NR222" s="153">
        <f t="shared" si="1432"/>
        <v>10000</v>
      </c>
      <c r="NS222" s="469">
        <f t="shared" si="1341"/>
        <v>-888.78037499999857</v>
      </c>
      <c r="NT222" s="46">
        <f t="shared" si="1342"/>
        <v>-1076.6099999999999</v>
      </c>
      <c r="NU222" s="46">
        <f t="shared" si="1343"/>
        <v>-1076.6099999999999</v>
      </c>
      <c r="NV222" s="48"/>
      <c r="NX222" s="45">
        <v>161</v>
      </c>
      <c r="NY222" s="46">
        <f t="shared" si="1344"/>
        <v>1076.6456011701148</v>
      </c>
      <c r="NZ222" s="46">
        <f t="shared" si="1546"/>
        <v>0</v>
      </c>
      <c r="OA222" s="46">
        <f t="shared" si="1345"/>
        <v>1076.6456011701148</v>
      </c>
      <c r="OB222" s="46">
        <f t="shared" si="1346"/>
        <v>134.28951272794751</v>
      </c>
      <c r="OC222" s="46">
        <f t="shared" si="1347"/>
        <v>942.35608844216722</v>
      </c>
      <c r="OD222" s="51">
        <f t="shared" si="1348"/>
        <v>79631.351548326347</v>
      </c>
      <c r="OE222" s="57">
        <f t="shared" si="1571"/>
        <v>79245.290802728428</v>
      </c>
      <c r="OF222" s="153">
        <f t="shared" si="1433"/>
        <v>10000</v>
      </c>
      <c r="OG222" s="58">
        <f t="shared" si="1349"/>
        <v>889.48383333333379</v>
      </c>
      <c r="OH222" s="241">
        <f t="shared" si="1572"/>
        <v>0</v>
      </c>
      <c r="OI222" s="51">
        <f t="shared" si="1350"/>
        <v>889.48383333333379</v>
      </c>
      <c r="OJ222" s="51">
        <f t="shared" si="1351"/>
        <v>70269.222833333333</v>
      </c>
      <c r="OK222" s="153">
        <f t="shared" si="1573"/>
        <v>69999.999999999563</v>
      </c>
      <c r="OL222" s="153">
        <f t="shared" si="1434"/>
        <v>10000</v>
      </c>
      <c r="OM222" s="468">
        <f t="shared" si="1435"/>
        <v>-889.48383333333379</v>
      </c>
      <c r="ON222" s="46">
        <f t="shared" si="1436"/>
        <v>-1076.6456011701148</v>
      </c>
      <c r="OO222" s="46">
        <f t="shared" si="1352"/>
        <v>-1076.6456011701148</v>
      </c>
      <c r="OP222" s="48"/>
      <c r="OR222" s="45">
        <v>161</v>
      </c>
      <c r="OS222" s="46">
        <f t="shared" si="1353"/>
        <v>1076.765700416463</v>
      </c>
      <c r="OT222" s="128">
        <f t="shared" si="1547"/>
        <v>0</v>
      </c>
      <c r="OU222" s="128">
        <f t="shared" si="1354"/>
        <v>1076.765700416463</v>
      </c>
      <c r="OV222" s="46">
        <f t="shared" si="1355"/>
        <v>134.3044926519394</v>
      </c>
      <c r="OW222" s="46">
        <f t="shared" si="1356"/>
        <v>942.46120776452358</v>
      </c>
      <c r="OX222" s="51">
        <f t="shared" si="1357"/>
        <v>79640.234383399104</v>
      </c>
      <c r="OY222" s="51">
        <f t="shared" si="1574"/>
        <v>80997.650011272606</v>
      </c>
      <c r="OZ222" s="153">
        <f t="shared" si="1437"/>
        <v>10000</v>
      </c>
      <c r="PA222" s="45">
        <v>161</v>
      </c>
      <c r="PB222" s="46">
        <f t="shared" si="1358"/>
        <v>1076.765700416463</v>
      </c>
      <c r="PC222" s="46">
        <f t="shared" si="1575"/>
        <v>0</v>
      </c>
      <c r="PD222" s="128">
        <f t="shared" si="1359"/>
        <v>1076.765700416463</v>
      </c>
      <c r="PE222" s="46">
        <f t="shared" si="1360"/>
        <v>134.3044926519394</v>
      </c>
      <c r="PF222" s="46">
        <f t="shared" si="1361"/>
        <v>942.46120776452358</v>
      </c>
      <c r="PG222" s="51">
        <f t="shared" si="1362"/>
        <v>79640.234383399104</v>
      </c>
      <c r="PH222" s="57">
        <f t="shared" si="1576"/>
        <v>80997.221753664082</v>
      </c>
      <c r="PI222" s="688">
        <f t="shared" si="1363"/>
        <v>889.6533333333341</v>
      </c>
      <c r="PJ222" s="52">
        <f t="shared" si="1577"/>
        <v>0</v>
      </c>
      <c r="PK222" s="51">
        <f t="shared" si="1364"/>
        <v>889.6533333333341</v>
      </c>
      <c r="PL222" s="57">
        <f t="shared" si="1365"/>
        <v>70282.613333333546</v>
      </c>
      <c r="PM222" s="57">
        <f t="shared" si="1578"/>
        <v>71804.452000000223</v>
      </c>
      <c r="PN222" s="153">
        <f t="shared" si="1438"/>
        <v>10000</v>
      </c>
      <c r="PO222" s="469">
        <f t="shared" si="1366"/>
        <v>-889.6533333333341</v>
      </c>
      <c r="PP222" s="46">
        <f t="shared" si="1367"/>
        <v>-1076.765700416463</v>
      </c>
      <c r="PQ222" s="46">
        <f t="shared" si="1368"/>
        <v>-1076.765700416463</v>
      </c>
      <c r="PR222" s="48"/>
    </row>
    <row r="223" spans="2:434" hidden="1" x14ac:dyDescent="0.3">
      <c r="B223" s="45">
        <v>162</v>
      </c>
      <c r="C223" s="46">
        <f t="shared" si="1104"/>
        <v>1111.77</v>
      </c>
      <c r="D223" s="46">
        <f t="shared" si="1136"/>
        <v>100</v>
      </c>
      <c r="E223" s="46">
        <f t="shared" si="1137"/>
        <v>1011.77</v>
      </c>
      <c r="F223" s="46">
        <f t="shared" si="1138"/>
        <v>124.72022032416696</v>
      </c>
      <c r="G223" s="46">
        <f t="shared" si="1139"/>
        <v>887.04977967583307</v>
      </c>
      <c r="H223" s="51">
        <f t="shared" si="1140"/>
        <v>73945.082414824341</v>
      </c>
      <c r="I223" s="58">
        <f t="shared" si="1141"/>
        <v>933.33333333333337</v>
      </c>
      <c r="J223" s="52">
        <f t="shared" si="1142"/>
        <v>100</v>
      </c>
      <c r="K223" s="51">
        <f t="shared" si="1143"/>
        <v>833.33333333333337</v>
      </c>
      <c r="L223" s="57">
        <f t="shared" si="1144"/>
        <v>64999.999999999585</v>
      </c>
      <c r="M223" s="468">
        <f t="shared" si="1369"/>
        <v>-933.33333333333337</v>
      </c>
      <c r="N223" s="46">
        <f t="shared" si="1370"/>
        <v>-1111.77</v>
      </c>
      <c r="O223" s="47"/>
      <c r="P223" s="46">
        <f t="shared" si="1371"/>
        <v>-1011.77</v>
      </c>
      <c r="Q223" s="48"/>
      <c r="R223" s="29"/>
      <c r="S223" s="29"/>
      <c r="T223" s="45">
        <v>162</v>
      </c>
      <c r="U223" s="46">
        <f t="shared" si="1145"/>
        <v>1081.67</v>
      </c>
      <c r="V223" s="46">
        <f t="shared" si="1146"/>
        <v>69.900000000000006</v>
      </c>
      <c r="W223" s="46">
        <f t="shared" si="1372"/>
        <v>1011.77</v>
      </c>
      <c r="X223" s="46">
        <f t="shared" si="1147"/>
        <v>124.72022032416696</v>
      </c>
      <c r="Y223" s="46">
        <f t="shared" si="1148"/>
        <v>887.04977967583307</v>
      </c>
      <c r="Z223" s="51">
        <f t="shared" si="1149"/>
        <v>73945.082414824341</v>
      </c>
      <c r="AA223" s="58">
        <f t="shared" si="1150"/>
        <v>894.81333333333339</v>
      </c>
      <c r="AB223" s="52">
        <f t="shared" si="1151"/>
        <v>61.48</v>
      </c>
      <c r="AC223" s="51">
        <f t="shared" si="1152"/>
        <v>833.33333333333337</v>
      </c>
      <c r="AD223" s="57">
        <f t="shared" si="1153"/>
        <v>64999.999999999585</v>
      </c>
      <c r="AE223" s="468">
        <f t="shared" si="1373"/>
        <v>-894.81333333333339</v>
      </c>
      <c r="AF223" s="46">
        <f t="shared" si="1154"/>
        <v>-1081.67</v>
      </c>
      <c r="AG223" s="47"/>
      <c r="AH223" s="46">
        <f t="shared" si="1374"/>
        <v>-1011.77</v>
      </c>
      <c r="AI223" s="48"/>
      <c r="AJ223" s="29"/>
      <c r="AK223" s="45">
        <v>162</v>
      </c>
      <c r="AL223" s="46">
        <f t="shared" si="1155"/>
        <v>1117.72</v>
      </c>
      <c r="AM223" s="46"/>
      <c r="AN223" s="46"/>
      <c r="AO223" s="46">
        <f t="shared" si="1156"/>
        <v>72.16</v>
      </c>
      <c r="AP223" s="128">
        <f t="shared" si="1157"/>
        <v>1045.56</v>
      </c>
      <c r="AQ223" s="128"/>
      <c r="AR223" s="128"/>
      <c r="AS223" s="46">
        <f t="shared" si="1158"/>
        <v>133.02897616785773</v>
      </c>
      <c r="AT223" s="46">
        <f t="shared" si="1159"/>
        <v>912.53102383214218</v>
      </c>
      <c r="AU223" s="51"/>
      <c r="AV223" s="51"/>
      <c r="AW223" s="51">
        <f t="shared" si="1160"/>
        <v>78904.854676882489</v>
      </c>
      <c r="AX223" s="58">
        <f t="shared" si="1161"/>
        <v>927.38215694565588</v>
      </c>
      <c r="AY223" s="52"/>
      <c r="AZ223" s="52"/>
      <c r="BA223" s="52">
        <f t="shared" si="1162"/>
        <v>63.9</v>
      </c>
      <c r="BB223" s="51">
        <f t="shared" si="1163"/>
        <v>863.4821569456559</v>
      </c>
      <c r="BC223" s="51"/>
      <c r="BD223" s="51"/>
      <c r="BE223" s="57">
        <f t="shared" si="1164"/>
        <v>69814.370574803717</v>
      </c>
      <c r="BF223" s="468">
        <f t="shared" si="1165"/>
        <v>-927.38215694565588</v>
      </c>
      <c r="BG223" s="46">
        <f t="shared" si="1166"/>
        <v>-1117.72</v>
      </c>
      <c r="BH223" s="46">
        <f t="shared" si="1167"/>
        <v>-1045.56</v>
      </c>
      <c r="BI223" s="48"/>
      <c r="BK223" s="45">
        <v>162</v>
      </c>
      <c r="BL223" s="46">
        <f t="shared" si="1375"/>
        <v>1082.77</v>
      </c>
      <c r="BM223" s="46">
        <f t="shared" si="1376"/>
        <v>71</v>
      </c>
      <c r="BN223" s="46">
        <f t="shared" si="1377"/>
        <v>1011.77</v>
      </c>
      <c r="BO223" s="46">
        <f t="shared" si="1168"/>
        <v>124.72022032416696</v>
      </c>
      <c r="BP223" s="46">
        <f t="shared" si="1169"/>
        <v>887.04977967583307</v>
      </c>
      <c r="BQ223" s="51">
        <f t="shared" si="1170"/>
        <v>73945.082414824341</v>
      </c>
      <c r="BR223" s="57">
        <f t="shared" si="1548"/>
        <v>79245.290802728428</v>
      </c>
      <c r="BS223" s="58">
        <f t="shared" si="1171"/>
        <v>896.03333333333342</v>
      </c>
      <c r="BT223" s="52">
        <f t="shared" si="1378"/>
        <v>62.7</v>
      </c>
      <c r="BU223" s="51">
        <f t="shared" si="1172"/>
        <v>833.33333333333337</v>
      </c>
      <c r="BV223" s="51">
        <f t="shared" si="1173"/>
        <v>64999.999999999585</v>
      </c>
      <c r="BW223" s="153">
        <f t="shared" si="1549"/>
        <v>69999.999999999563</v>
      </c>
      <c r="BX223" s="468">
        <f t="shared" si="1379"/>
        <v>-896.03333333333342</v>
      </c>
      <c r="BY223" s="46">
        <f t="shared" si="1380"/>
        <v>-1082.77</v>
      </c>
      <c r="BZ223" s="46">
        <f t="shared" si="1174"/>
        <v>-1011.77</v>
      </c>
      <c r="CA223" s="48"/>
      <c r="CB223" s="29"/>
      <c r="CC223" s="45">
        <v>162</v>
      </c>
      <c r="CD223" s="128">
        <f t="shared" si="1175"/>
        <v>1117.6300000000001</v>
      </c>
      <c r="CE223" s="46">
        <f t="shared" si="1381"/>
        <v>73.3</v>
      </c>
      <c r="CF223" s="128">
        <f t="shared" si="1176"/>
        <v>1044.33</v>
      </c>
      <c r="CG223" s="46">
        <f t="shared" si="1382"/>
        <v>132.59918991298457</v>
      </c>
      <c r="CH223" s="46">
        <f t="shared" si="1177"/>
        <v>911.73081008701536</v>
      </c>
      <c r="CI223" s="51">
        <f t="shared" si="1178"/>
        <v>78647.783137703722</v>
      </c>
      <c r="CJ223" s="199">
        <f t="shared" si="1550"/>
        <v>84095.46307388469</v>
      </c>
      <c r="CK223" s="153">
        <f t="shared" si="1383"/>
        <v>10000</v>
      </c>
      <c r="CL223" s="45">
        <v>162</v>
      </c>
      <c r="CM223" s="46">
        <f t="shared" si="1384"/>
        <v>1117.6300000000001</v>
      </c>
      <c r="CN223" s="128">
        <f t="shared" si="1179"/>
        <v>73.3</v>
      </c>
      <c r="CO223" s="128">
        <f t="shared" si="1180"/>
        <v>1044.33</v>
      </c>
      <c r="CP223" s="46">
        <f t="shared" si="1181"/>
        <v>132.59918991298457</v>
      </c>
      <c r="CQ223" s="46">
        <f t="shared" si="1182"/>
        <v>911.73081008701536</v>
      </c>
      <c r="CR223" s="51">
        <f t="shared" si="1183"/>
        <v>78647.783137703722</v>
      </c>
      <c r="CS223" s="153">
        <f t="shared" si="1551"/>
        <v>84095.46307388469</v>
      </c>
      <c r="CT223" s="58">
        <f t="shared" si="1184"/>
        <v>927.86033333333398</v>
      </c>
      <c r="CU223" s="52">
        <f t="shared" si="1385"/>
        <v>65.180000000000007</v>
      </c>
      <c r="CV223" s="51">
        <f t="shared" si="1386"/>
        <v>862.68033333333392</v>
      </c>
      <c r="CW223" s="51">
        <f t="shared" si="1185"/>
        <v>69603.625999999611</v>
      </c>
      <c r="CX223" s="57">
        <f t="shared" si="1552"/>
        <v>74779.707999999635</v>
      </c>
      <c r="CY223" s="153">
        <f t="shared" si="1387"/>
        <v>10000</v>
      </c>
      <c r="CZ223" s="479">
        <f t="shared" si="1186"/>
        <v>-927.86033333333398</v>
      </c>
      <c r="DA223" s="46">
        <f t="shared" si="1388"/>
        <v>-1117.6300000000001</v>
      </c>
      <c r="DB223" s="46">
        <f t="shared" si="1389"/>
        <v>-1044.33</v>
      </c>
      <c r="DC223" s="48"/>
      <c r="DE223" s="45">
        <v>162</v>
      </c>
      <c r="DF223" s="46">
        <f t="shared" si="1187"/>
        <v>1126.76</v>
      </c>
      <c r="DG223" s="46">
        <f t="shared" si="1553"/>
        <v>114.99</v>
      </c>
      <c r="DH223" s="46">
        <f t="shared" si="1188"/>
        <v>1011.77</v>
      </c>
      <c r="DI223" s="46">
        <f t="shared" si="1189"/>
        <v>124.72022032416696</v>
      </c>
      <c r="DJ223" s="46">
        <f t="shared" si="1190"/>
        <v>887.04977967583307</v>
      </c>
      <c r="DK223" s="51">
        <f t="shared" si="1191"/>
        <v>73945.082414824341</v>
      </c>
      <c r="DL223" s="58">
        <f t="shared" si="1192"/>
        <v>948.32333333333338</v>
      </c>
      <c r="DM223" s="52">
        <f t="shared" si="1554"/>
        <v>114.99</v>
      </c>
      <c r="DN223" s="51">
        <f t="shared" si="1193"/>
        <v>833.33333333333337</v>
      </c>
      <c r="DO223" s="57">
        <f t="shared" si="1194"/>
        <v>64999.999999999585</v>
      </c>
      <c r="DP223" s="468">
        <f t="shared" si="1390"/>
        <v>-948.32333333333338</v>
      </c>
      <c r="DQ223" s="46">
        <f t="shared" si="1391"/>
        <v>-1126.76</v>
      </c>
      <c r="DR223" s="47"/>
      <c r="DS223" s="46">
        <f t="shared" si="1392"/>
        <v>-1011.77</v>
      </c>
      <c r="DT223" s="48"/>
      <c r="DU223" s="29"/>
      <c r="DV223" s="45">
        <v>162</v>
      </c>
      <c r="DW223" s="46">
        <f t="shared" si="1393"/>
        <v>1054.79</v>
      </c>
      <c r="DX223" s="46">
        <f t="shared" si="1555"/>
        <v>43.019999999999996</v>
      </c>
      <c r="DY223" s="46">
        <f t="shared" si="1394"/>
        <v>1011.77</v>
      </c>
      <c r="DZ223" s="46">
        <f t="shared" si="1195"/>
        <v>124.72022032416696</v>
      </c>
      <c r="EA223" s="46">
        <f t="shared" si="1196"/>
        <v>887.04977967583307</v>
      </c>
      <c r="EB223" s="51">
        <f t="shared" si="1197"/>
        <v>73945.082414824341</v>
      </c>
      <c r="EC223" s="58">
        <f t="shared" si="1198"/>
        <v>871.18333333333339</v>
      </c>
      <c r="ED223" s="52">
        <f t="shared" si="1556"/>
        <v>37.849999999999994</v>
      </c>
      <c r="EE223" s="51">
        <f t="shared" si="1199"/>
        <v>833.33333333333337</v>
      </c>
      <c r="EF223" s="57">
        <f t="shared" si="1200"/>
        <v>64999.999999999585</v>
      </c>
      <c r="EG223" s="468">
        <f t="shared" si="1395"/>
        <v>-871.18333333333339</v>
      </c>
      <c r="EH223" s="46">
        <f t="shared" si="1396"/>
        <v>-1054.79</v>
      </c>
      <c r="EI223" s="47"/>
      <c r="EJ223" s="46">
        <f t="shared" si="1397"/>
        <v>-1011.77</v>
      </c>
      <c r="EK223" s="48"/>
      <c r="EL223" s="29"/>
      <c r="EM223" s="45">
        <v>162</v>
      </c>
      <c r="EN223" s="46">
        <f t="shared" si="1533"/>
        <v>1058.0868689014749</v>
      </c>
      <c r="EO223" s="46">
        <f t="shared" si="1557"/>
        <v>44.06</v>
      </c>
      <c r="EP223" s="128">
        <f t="shared" si="1201"/>
        <v>1014.0268689014749</v>
      </c>
      <c r="EQ223" s="46">
        <f t="shared" si="1202"/>
        <v>127.74538591426357</v>
      </c>
      <c r="ER223" s="46">
        <f t="shared" si="1203"/>
        <v>886.28148298721135</v>
      </c>
      <c r="ES223" s="51">
        <f t="shared" si="1204"/>
        <v>75760.950065570927</v>
      </c>
      <c r="ET223" s="153">
        <f t="shared" si="1398"/>
        <v>10000</v>
      </c>
      <c r="EU223" s="45">
        <v>162</v>
      </c>
      <c r="EV223" s="46">
        <f t="shared" si="1205"/>
        <v>1058.0899999999999</v>
      </c>
      <c r="EW223" s="46">
        <f t="shared" si="1558"/>
        <v>44.06</v>
      </c>
      <c r="EX223" s="128">
        <f t="shared" si="1206"/>
        <v>1014.03</v>
      </c>
      <c r="EY223" s="46">
        <f t="shared" si="1207"/>
        <v>127.74438627395023</v>
      </c>
      <c r="EZ223" s="46">
        <f t="shared" si="1208"/>
        <v>886.28561372604975</v>
      </c>
      <c r="FA223" s="51">
        <f t="shared" si="1209"/>
        <v>75760.34615064408</v>
      </c>
      <c r="FB223" s="58">
        <f t="shared" si="1210"/>
        <v>874.86920833333363</v>
      </c>
      <c r="FC223" s="52">
        <f t="shared" si="1559"/>
        <v>38.900000000000006</v>
      </c>
      <c r="FD223" s="51">
        <f t="shared" si="1399"/>
        <v>835.96920833333365</v>
      </c>
      <c r="FE223" s="57">
        <f t="shared" si="1211"/>
        <v>66823.558249999842</v>
      </c>
      <c r="FF223" s="153">
        <f t="shared" si="1400"/>
        <v>10000</v>
      </c>
      <c r="FG223" s="469">
        <f t="shared" si="1212"/>
        <v>-874.86920833333363</v>
      </c>
      <c r="FH223" s="46">
        <f t="shared" si="1213"/>
        <v>-1058.0899999999999</v>
      </c>
      <c r="FI223" s="46">
        <f t="shared" si="1214"/>
        <v>-1014.03</v>
      </c>
      <c r="FJ223" s="48"/>
      <c r="FL223" s="45">
        <v>162</v>
      </c>
      <c r="FM223" s="46">
        <f t="shared" si="1401"/>
        <v>1057.33</v>
      </c>
      <c r="FN223" s="46">
        <f t="shared" si="1534"/>
        <v>45.56</v>
      </c>
      <c r="FO223" s="46">
        <f t="shared" si="1402"/>
        <v>1011.77</v>
      </c>
      <c r="FP223" s="46">
        <f t="shared" si="1215"/>
        <v>124.72022032416696</v>
      </c>
      <c r="FQ223" s="46">
        <f t="shared" si="1216"/>
        <v>887.04977967583307</v>
      </c>
      <c r="FR223" s="51">
        <f t="shared" si="1217"/>
        <v>73945.082414824341</v>
      </c>
      <c r="FS223" s="57">
        <f t="shared" si="1560"/>
        <v>79245.290802728428</v>
      </c>
      <c r="FT223" s="58">
        <f t="shared" si="1218"/>
        <v>873.57333333333338</v>
      </c>
      <c r="FU223" s="241">
        <f t="shared" si="1535"/>
        <v>40.239999999999995</v>
      </c>
      <c r="FV223" s="51">
        <f t="shared" si="1219"/>
        <v>833.33333333333337</v>
      </c>
      <c r="FW223" s="51">
        <f t="shared" si="1220"/>
        <v>64999.999999999585</v>
      </c>
      <c r="FX223" s="153">
        <f t="shared" si="1561"/>
        <v>69999.999999999563</v>
      </c>
      <c r="FY223" s="468">
        <f t="shared" si="1403"/>
        <v>-873.57333333333338</v>
      </c>
      <c r="FZ223" s="46">
        <f t="shared" si="1404"/>
        <v>-1057.33</v>
      </c>
      <c r="GA223" s="46">
        <f t="shared" si="1221"/>
        <v>-1011.77</v>
      </c>
      <c r="GB223" s="48"/>
      <c r="GD223" s="45">
        <v>162</v>
      </c>
      <c r="GE223" s="46">
        <f t="shared" si="1536"/>
        <v>1060.0875939185617</v>
      </c>
      <c r="GF223" s="128">
        <f t="shared" si="1562"/>
        <v>46.56</v>
      </c>
      <c r="GG223" s="128">
        <f t="shared" si="1042"/>
        <v>1013.5275939185617</v>
      </c>
      <c r="GH223" s="46">
        <f t="shared" si="1222"/>
        <v>127.65054307100235</v>
      </c>
      <c r="GI223" s="46">
        <f t="shared" si="1223"/>
        <v>885.8770508475593</v>
      </c>
      <c r="GJ223" s="51">
        <f t="shared" si="1224"/>
        <v>75704.44879175385</v>
      </c>
      <c r="GK223" s="51">
        <f t="shared" si="1563"/>
        <v>80997.650011272606</v>
      </c>
      <c r="GL223" s="153">
        <f t="shared" si="1405"/>
        <v>10000</v>
      </c>
      <c r="GM223" s="45">
        <v>162</v>
      </c>
      <c r="GN223" s="46">
        <f t="shared" si="1225"/>
        <v>1060.0899999999999</v>
      </c>
      <c r="GO223" s="46">
        <f t="shared" si="1537"/>
        <v>46.56</v>
      </c>
      <c r="GP223" s="128">
        <f t="shared" si="1406"/>
        <v>1013.53</v>
      </c>
      <c r="GQ223" s="46">
        <f t="shared" si="1226"/>
        <v>127.64980322281355</v>
      </c>
      <c r="GR223" s="46">
        <f t="shared" si="1227"/>
        <v>885.88019677718648</v>
      </c>
      <c r="GS223" s="51">
        <f t="shared" si="1228"/>
        <v>75704.001736910941</v>
      </c>
      <c r="GT223" s="57">
        <f t="shared" si="1564"/>
        <v>80997.221753664082</v>
      </c>
      <c r="GU223" s="58">
        <f t="shared" si="1229"/>
        <v>876.92633333333197</v>
      </c>
      <c r="GV223" s="52">
        <f t="shared" si="1538"/>
        <v>41.28</v>
      </c>
      <c r="GW223" s="51">
        <f t="shared" si="1407"/>
        <v>835.646333333332</v>
      </c>
      <c r="GX223" s="57">
        <f t="shared" si="1230"/>
        <v>66790.574000000197</v>
      </c>
      <c r="GY223" s="57">
        <f t="shared" si="1565"/>
        <v>71804.452000000223</v>
      </c>
      <c r="GZ223" s="153">
        <f t="shared" si="1408"/>
        <v>10000</v>
      </c>
      <c r="HA223" s="469">
        <f t="shared" si="1231"/>
        <v>-876.92633333333197</v>
      </c>
      <c r="HB223" s="46">
        <f t="shared" si="1232"/>
        <v>-1060.0899999999999</v>
      </c>
      <c r="HC223" s="46">
        <f t="shared" si="1233"/>
        <v>-1013.53</v>
      </c>
      <c r="HD223" s="48"/>
      <c r="HF223" s="45">
        <v>162</v>
      </c>
      <c r="HG223" s="46">
        <f t="shared" si="1234"/>
        <v>1123.8775326810628</v>
      </c>
      <c r="HH223" s="46">
        <f t="shared" si="1235"/>
        <v>0</v>
      </c>
      <c r="HI223" s="46">
        <f t="shared" si="1236"/>
        <v>1123.8775326810628</v>
      </c>
      <c r="HJ223" s="46">
        <f t="shared" si="1237"/>
        <v>138.54123524170157</v>
      </c>
      <c r="HK223" s="46">
        <f t="shared" si="1238"/>
        <v>985.33629743936126</v>
      </c>
      <c r="HL223" s="51">
        <f t="shared" si="1239"/>
        <v>82139.404847581565</v>
      </c>
      <c r="HM223" s="153">
        <f t="shared" si="1409"/>
        <v>10000</v>
      </c>
      <c r="HN223" s="58">
        <f t="shared" si="1240"/>
        <v>933.33333333333724</v>
      </c>
      <c r="HO223" s="52">
        <f t="shared" si="1241"/>
        <v>0</v>
      </c>
      <c r="HP223" s="51">
        <f t="shared" si="1242"/>
        <v>933.33333333333724</v>
      </c>
      <c r="HQ223" s="57">
        <f t="shared" si="1243"/>
        <v>72799.999999998428</v>
      </c>
      <c r="HR223" s="153">
        <f t="shared" si="1410"/>
        <v>10000</v>
      </c>
      <c r="HS223" s="468">
        <f t="shared" si="1244"/>
        <v>-933.33333333333724</v>
      </c>
      <c r="HT223" s="46">
        <f t="shared" si="1245"/>
        <v>-1123.8775326810628</v>
      </c>
      <c r="HU223" s="46">
        <f t="shared" si="1246"/>
        <v>-1123.8775326810628</v>
      </c>
      <c r="HV223" s="48"/>
      <c r="HW223" s="29"/>
      <c r="HX223" s="45">
        <v>162</v>
      </c>
      <c r="HY223" s="128">
        <f t="shared" si="1247"/>
        <v>1124.3399999999999</v>
      </c>
      <c r="HZ223" s="46">
        <f t="shared" si="1248"/>
        <v>0</v>
      </c>
      <c r="IA223" s="46">
        <f t="shared" si="1249"/>
        <v>1124.3399999999999</v>
      </c>
      <c r="IB223" s="46">
        <f t="shared" si="1250"/>
        <v>138.60497106059012</v>
      </c>
      <c r="IC223" s="46">
        <f t="shared" si="1251"/>
        <v>985.73502893940986</v>
      </c>
      <c r="ID223" s="51">
        <f t="shared" si="1252"/>
        <v>82177.247607414654</v>
      </c>
      <c r="IE223" s="153">
        <f t="shared" si="1411"/>
        <v>10000</v>
      </c>
      <c r="IF223" s="58">
        <f t="shared" si="1253"/>
        <v>930.14625019664186</v>
      </c>
      <c r="IG223" s="52">
        <f t="shared" si="1254"/>
        <v>0</v>
      </c>
      <c r="IH223" s="51">
        <f t="shared" si="1255"/>
        <v>930.14625019664186</v>
      </c>
      <c r="II223" s="57">
        <f t="shared" si="1412"/>
        <v>72551.40746814388</v>
      </c>
      <c r="IJ223" s="153">
        <f t="shared" si="1413"/>
        <v>10000</v>
      </c>
      <c r="IK223" s="468">
        <f t="shared" si="1256"/>
        <v>-930.14625019664186</v>
      </c>
      <c r="IL223" s="46">
        <f t="shared" si="1257"/>
        <v>-1124.3399999999999</v>
      </c>
      <c r="IM223" s="46">
        <f t="shared" si="1258"/>
        <v>-1124.3399999999999</v>
      </c>
      <c r="IN223" s="48"/>
      <c r="IO223" s="53">
        <f t="shared" si="1259"/>
        <v>0</v>
      </c>
      <c r="IQ223" s="45">
        <v>162</v>
      </c>
      <c r="IR223" s="128">
        <f t="shared" si="1260"/>
        <v>1126.4568749999989</v>
      </c>
      <c r="IS223" s="128">
        <f t="shared" si="1261"/>
        <v>0</v>
      </c>
      <c r="IT223" s="128">
        <f t="shared" si="1262"/>
        <v>1126.4568749999989</v>
      </c>
      <c r="IU223" s="46">
        <f t="shared" si="1485"/>
        <v>138.86000000000001</v>
      </c>
      <c r="IV223" s="46">
        <f t="shared" si="1263"/>
        <v>987.59687499999893</v>
      </c>
      <c r="IW223" s="51">
        <f t="shared" si="1264"/>
        <v>82327.936250000217</v>
      </c>
      <c r="IX223" s="199">
        <f t="shared" si="1414"/>
        <v>10000</v>
      </c>
      <c r="IY223" s="128">
        <f t="shared" si="1265"/>
        <v>0</v>
      </c>
      <c r="IZ223" s="408">
        <f t="shared" si="1266"/>
        <v>0</v>
      </c>
      <c r="JA223" s="58">
        <f t="shared" si="1267"/>
        <v>931.95916666666494</v>
      </c>
      <c r="JB223" s="52">
        <f t="shared" si="1268"/>
        <v>0</v>
      </c>
      <c r="JC223" s="51">
        <f t="shared" si="1269"/>
        <v>931.95916666666494</v>
      </c>
      <c r="JD223" s="57">
        <f t="shared" si="1270"/>
        <v>72692.815000000061</v>
      </c>
      <c r="JE223" s="280">
        <f t="shared" si="1271"/>
        <v>10000</v>
      </c>
      <c r="JF223" s="280">
        <f t="shared" si="1272"/>
        <v>0</v>
      </c>
      <c r="JG223" s="468">
        <f t="shared" si="1273"/>
        <v>-931.95916666666494</v>
      </c>
      <c r="JH223" s="46">
        <f t="shared" si="1274"/>
        <v>-1126.4568749999989</v>
      </c>
      <c r="JI223" s="46">
        <f t="shared" si="1275"/>
        <v>-1126.4568749999989</v>
      </c>
      <c r="JJ223" s="48"/>
      <c r="JL223" s="45">
        <v>162</v>
      </c>
      <c r="JM223" s="46">
        <f t="shared" si="1276"/>
        <v>1124.4930833333331</v>
      </c>
      <c r="JN223" s="46">
        <f t="shared" si="1277"/>
        <v>0</v>
      </c>
      <c r="JO223" s="128">
        <f t="shared" si="1278"/>
        <v>1124.4930833333331</v>
      </c>
      <c r="JP223" s="46">
        <f t="shared" si="1415"/>
        <v>138.62</v>
      </c>
      <c r="JQ223" s="46">
        <f t="shared" si="1279"/>
        <v>985.87308333333306</v>
      </c>
      <c r="JR223" s="51">
        <f t="shared" si="1280"/>
        <v>82184.390499999994</v>
      </c>
      <c r="JS223" s="51">
        <f t="shared" si="1566"/>
        <v>79245.290802728428</v>
      </c>
      <c r="JT223" s="199">
        <f t="shared" si="1416"/>
        <v>10000</v>
      </c>
      <c r="JU223" s="128">
        <f t="shared" si="1281"/>
        <v>0</v>
      </c>
      <c r="JV223" s="408">
        <f t="shared" si="1282"/>
        <v>0</v>
      </c>
      <c r="JW223" s="58">
        <f t="shared" si="1283"/>
        <v>930.37233333333074</v>
      </c>
      <c r="JX223" s="52">
        <f t="shared" si="1284"/>
        <v>0</v>
      </c>
      <c r="JY223" s="51">
        <f t="shared" si="1285"/>
        <v>930.37233333333074</v>
      </c>
      <c r="JZ223" s="51">
        <f t="shared" si="1286"/>
        <v>72569.042000000423</v>
      </c>
      <c r="KA223" s="199">
        <f t="shared" si="1567"/>
        <v>69999.999999999563</v>
      </c>
      <c r="KB223" s="128">
        <f t="shared" si="1417"/>
        <v>10000</v>
      </c>
      <c r="KC223" s="204">
        <f t="shared" si="1287"/>
        <v>0</v>
      </c>
      <c r="KD223" s="468">
        <f t="shared" si="1418"/>
        <v>-930.37233333333074</v>
      </c>
      <c r="KE223" s="46">
        <f t="shared" si="1288"/>
        <v>-1124.4930833333331</v>
      </c>
      <c r="KF223" s="46">
        <f t="shared" si="1289"/>
        <v>-1124.4930833333331</v>
      </c>
      <c r="KG223" s="48"/>
      <c r="KI223" s="45">
        <v>162</v>
      </c>
      <c r="KJ223" s="46">
        <f t="shared" si="1290"/>
        <v>1124.4890404061762</v>
      </c>
      <c r="KK223" s="46">
        <f t="shared" si="1291"/>
        <v>0</v>
      </c>
      <c r="KL223" s="128">
        <f t="shared" si="1292"/>
        <v>1124.4890404061762</v>
      </c>
      <c r="KM223" s="46">
        <f t="shared" si="1293"/>
        <v>138.61661626243981</v>
      </c>
      <c r="KN223" s="46">
        <f t="shared" si="1294"/>
        <v>985.87242414373634</v>
      </c>
      <c r="KO223" s="51">
        <f t="shared" si="1295"/>
        <v>82184.097333320155</v>
      </c>
      <c r="KP223" s="199">
        <f t="shared" si="1568"/>
        <v>84095.46307388469</v>
      </c>
      <c r="KQ223" s="199">
        <f t="shared" si="1419"/>
        <v>10000</v>
      </c>
      <c r="KR223" s="128">
        <f t="shared" si="1296"/>
        <v>0</v>
      </c>
      <c r="KS223" s="408">
        <f t="shared" si="1297"/>
        <v>0</v>
      </c>
      <c r="KT223" s="45">
        <v>162</v>
      </c>
      <c r="KU223" s="46">
        <f t="shared" si="1420"/>
        <v>1124.49</v>
      </c>
      <c r="KV223" s="46">
        <f t="shared" si="1298"/>
        <v>0</v>
      </c>
      <c r="KW223" s="128">
        <f t="shared" si="1299"/>
        <v>1124.49</v>
      </c>
      <c r="KX223" s="46">
        <f t="shared" si="1300"/>
        <v>138.61632119605392</v>
      </c>
      <c r="KY223" s="46">
        <f t="shared" si="1301"/>
        <v>985.87367880394606</v>
      </c>
      <c r="KZ223" s="51">
        <f t="shared" si="1302"/>
        <v>82183.919038828404</v>
      </c>
      <c r="LA223" s="153">
        <f t="shared" si="1569"/>
        <v>84095.46307388469</v>
      </c>
      <c r="LB223" s="58">
        <f t="shared" si="1532"/>
        <v>930.59633333333579</v>
      </c>
      <c r="LC223" s="52">
        <f t="shared" si="1303"/>
        <v>0</v>
      </c>
      <c r="LD223" s="51">
        <f t="shared" si="1304"/>
        <v>930.59633333333579</v>
      </c>
      <c r="LE223" s="51">
        <f t="shared" si="1305"/>
        <v>72586.513999999836</v>
      </c>
      <c r="LF223" s="51">
        <f t="shared" si="1570"/>
        <v>74779.707999999635</v>
      </c>
      <c r="LG223" s="128">
        <f t="shared" si="1306"/>
        <v>10000</v>
      </c>
      <c r="LH223" s="204">
        <f t="shared" si="1307"/>
        <v>0</v>
      </c>
      <c r="LI223" s="479">
        <f t="shared" si="1308"/>
        <v>-930.59633333333579</v>
      </c>
      <c r="LJ223" s="46">
        <f t="shared" si="1421"/>
        <v>-1124.49</v>
      </c>
      <c r="LK223" s="46">
        <f t="shared" si="1422"/>
        <v>-1124.49</v>
      </c>
      <c r="LL223" s="48"/>
      <c r="LN223" s="45">
        <v>162</v>
      </c>
      <c r="LO223" s="46">
        <f t="shared" si="1309"/>
        <v>1123.1238136873469</v>
      </c>
      <c r="LP223" s="46">
        <f t="shared" si="1539"/>
        <v>0</v>
      </c>
      <c r="LQ223" s="46">
        <f t="shared" si="1310"/>
        <v>1123.1238136873469</v>
      </c>
      <c r="LR223" s="46">
        <f t="shared" si="1311"/>
        <v>138.44832373010129</v>
      </c>
      <c r="LS223" s="46">
        <f t="shared" si="1312"/>
        <v>984.67548995724565</v>
      </c>
      <c r="LT223" s="51">
        <f t="shared" si="1313"/>
        <v>82084.318748103542</v>
      </c>
      <c r="LU223" s="199">
        <f t="shared" si="1423"/>
        <v>10000</v>
      </c>
      <c r="LV223" s="58">
        <f t="shared" si="1314"/>
        <v>933.33033333333128</v>
      </c>
      <c r="LW223" s="52">
        <f t="shared" si="1540"/>
        <v>0</v>
      </c>
      <c r="LX223" s="51">
        <f t="shared" si="1315"/>
        <v>933.33033333333128</v>
      </c>
      <c r="LY223" s="51">
        <f t="shared" si="1316"/>
        <v>72799.765999999669</v>
      </c>
      <c r="LZ223" s="46">
        <f t="shared" si="1424"/>
        <v>0</v>
      </c>
      <c r="MA223" s="199">
        <f t="shared" si="1425"/>
        <v>10000</v>
      </c>
      <c r="MB223" s="468">
        <f t="shared" si="1317"/>
        <v>-933.33033333333128</v>
      </c>
      <c r="MC223" s="46">
        <f t="shared" si="1318"/>
        <v>-1123.1238136873469</v>
      </c>
      <c r="MD223" s="46">
        <f t="shared" si="1319"/>
        <v>-1123.1238136873469</v>
      </c>
      <c r="ME223" s="48"/>
      <c r="MG223" s="45">
        <v>162</v>
      </c>
      <c r="MH223" s="46">
        <f t="shared" si="1320"/>
        <v>1076.608661999408</v>
      </c>
      <c r="MI223" s="46">
        <f t="shared" si="1541"/>
        <v>0</v>
      </c>
      <c r="MJ223" s="46">
        <f t="shared" si="1321"/>
        <v>1076.608661999408</v>
      </c>
      <c r="MK223" s="46">
        <f t="shared" si="1322"/>
        <v>132.71436572764154</v>
      </c>
      <c r="ML223" s="46">
        <f t="shared" si="1323"/>
        <v>943.89429627176651</v>
      </c>
      <c r="MM223" s="51">
        <f t="shared" si="1324"/>
        <v>78684.725140313152</v>
      </c>
      <c r="MN223" s="199">
        <f t="shared" si="1426"/>
        <v>10000</v>
      </c>
      <c r="MO223" s="58">
        <f t="shared" si="1325"/>
        <v>889.32945707741396</v>
      </c>
      <c r="MP223" s="52">
        <f t="shared" si="1542"/>
        <v>0</v>
      </c>
      <c r="MQ223" s="51">
        <f t="shared" si="1326"/>
        <v>889.32945707741396</v>
      </c>
      <c r="MR223" s="57">
        <f t="shared" si="1327"/>
        <v>69367.697953458759</v>
      </c>
      <c r="MS223" s="199">
        <f t="shared" si="1427"/>
        <v>10000</v>
      </c>
      <c r="MT223" s="468">
        <f t="shared" si="1428"/>
        <v>-889.32945707741396</v>
      </c>
      <c r="MU223" s="46">
        <f t="shared" si="1328"/>
        <v>-1076.608661999408</v>
      </c>
      <c r="MV223" s="46">
        <f t="shared" si="1329"/>
        <v>-1076.608661999408</v>
      </c>
      <c r="MW223" s="48"/>
      <c r="MY223" s="45">
        <v>162</v>
      </c>
      <c r="MZ223" s="46">
        <f t="shared" si="1330"/>
        <v>1076.608661999408</v>
      </c>
      <c r="NA223" s="46">
        <f t="shared" si="1543"/>
        <v>0</v>
      </c>
      <c r="NB223" s="128">
        <f t="shared" si="1331"/>
        <v>1076.608661999408</v>
      </c>
      <c r="NC223" s="46">
        <f t="shared" si="1332"/>
        <v>132.71436572764154</v>
      </c>
      <c r="ND223" s="46">
        <f t="shared" si="1333"/>
        <v>943.89429627176651</v>
      </c>
      <c r="NE223" s="51">
        <f t="shared" si="1334"/>
        <v>78684.725140313152</v>
      </c>
      <c r="NF223" s="153">
        <f t="shared" si="1429"/>
        <v>10000</v>
      </c>
      <c r="NG223" s="45">
        <v>162</v>
      </c>
      <c r="NH223" s="46">
        <f t="shared" si="1335"/>
        <v>1076.6099999999999</v>
      </c>
      <c r="NI223" s="46">
        <f t="shared" si="1544"/>
        <v>0</v>
      </c>
      <c r="NJ223" s="128">
        <f t="shared" si="1430"/>
        <v>1076.6099999999999</v>
      </c>
      <c r="NK223" s="46">
        <f t="shared" si="1431"/>
        <v>132.71393491085658</v>
      </c>
      <c r="NL223" s="46">
        <f t="shared" si="1336"/>
        <v>943.89606508914335</v>
      </c>
      <c r="NM223" s="51">
        <f t="shared" si="1337"/>
        <v>78684.464881424807</v>
      </c>
      <c r="NN223" s="58">
        <f t="shared" si="1338"/>
        <v>888.78037499999857</v>
      </c>
      <c r="NO223" s="52">
        <f t="shared" si="1545"/>
        <v>0</v>
      </c>
      <c r="NP223" s="51">
        <f t="shared" si="1339"/>
        <v>888.78037499999857</v>
      </c>
      <c r="NQ223" s="57">
        <f t="shared" si="1340"/>
        <v>69459.219250000082</v>
      </c>
      <c r="NR223" s="153">
        <f t="shared" si="1432"/>
        <v>10000</v>
      </c>
      <c r="NS223" s="469">
        <f t="shared" si="1341"/>
        <v>-888.78037499999857</v>
      </c>
      <c r="NT223" s="46">
        <f t="shared" si="1342"/>
        <v>-1076.6099999999999</v>
      </c>
      <c r="NU223" s="46">
        <f t="shared" si="1343"/>
        <v>-1076.6099999999999</v>
      </c>
      <c r="NV223" s="48"/>
      <c r="NX223" s="45">
        <v>162</v>
      </c>
      <c r="NY223" s="46">
        <f t="shared" si="1344"/>
        <v>1076.6456011701148</v>
      </c>
      <c r="NZ223" s="46">
        <f t="shared" si="1546"/>
        <v>0</v>
      </c>
      <c r="OA223" s="46">
        <f t="shared" si="1345"/>
        <v>1076.6456011701148</v>
      </c>
      <c r="OB223" s="46">
        <f t="shared" si="1346"/>
        <v>132.71891924721058</v>
      </c>
      <c r="OC223" s="46">
        <f t="shared" si="1347"/>
        <v>943.92668192290421</v>
      </c>
      <c r="OD223" s="51">
        <f t="shared" si="1348"/>
        <v>78687.424866403439</v>
      </c>
      <c r="OE223" s="57">
        <f t="shared" si="1571"/>
        <v>79245.290802728428</v>
      </c>
      <c r="OF223" s="153">
        <f t="shared" si="1433"/>
        <v>10000</v>
      </c>
      <c r="OG223" s="58">
        <f t="shared" si="1349"/>
        <v>889.48383333333379</v>
      </c>
      <c r="OH223" s="241">
        <f t="shared" si="1572"/>
        <v>0</v>
      </c>
      <c r="OI223" s="51">
        <f t="shared" si="1350"/>
        <v>889.48383333333379</v>
      </c>
      <c r="OJ223" s="51">
        <f t="shared" si="1351"/>
        <v>69379.739000000001</v>
      </c>
      <c r="OK223" s="153">
        <f t="shared" si="1573"/>
        <v>69999.999999999563</v>
      </c>
      <c r="OL223" s="153">
        <f t="shared" si="1434"/>
        <v>10000</v>
      </c>
      <c r="OM223" s="468">
        <f t="shared" si="1435"/>
        <v>-889.48383333333379</v>
      </c>
      <c r="ON223" s="46">
        <f t="shared" si="1436"/>
        <v>-1076.6456011701148</v>
      </c>
      <c r="OO223" s="46">
        <f t="shared" si="1352"/>
        <v>-1076.6456011701148</v>
      </c>
      <c r="OP223" s="48"/>
      <c r="OR223" s="45">
        <v>162</v>
      </c>
      <c r="OS223" s="46">
        <f t="shared" si="1353"/>
        <v>1076.765700416463</v>
      </c>
      <c r="OT223" s="128">
        <f t="shared" si="1547"/>
        <v>0</v>
      </c>
      <c r="OU223" s="128">
        <f t="shared" si="1354"/>
        <v>1076.765700416463</v>
      </c>
      <c r="OV223" s="46">
        <f t="shared" si="1355"/>
        <v>132.73372397233183</v>
      </c>
      <c r="OW223" s="46">
        <f t="shared" si="1356"/>
        <v>944.03197644413115</v>
      </c>
      <c r="OX223" s="51">
        <f t="shared" si="1357"/>
        <v>78696.202406954966</v>
      </c>
      <c r="OY223" s="51">
        <f t="shared" si="1574"/>
        <v>80997.650011272606</v>
      </c>
      <c r="OZ223" s="153">
        <f t="shared" si="1437"/>
        <v>10000</v>
      </c>
      <c r="PA223" s="45">
        <v>162</v>
      </c>
      <c r="PB223" s="46">
        <f t="shared" si="1358"/>
        <v>1076.765700416463</v>
      </c>
      <c r="PC223" s="46">
        <f t="shared" si="1575"/>
        <v>0</v>
      </c>
      <c r="PD223" s="128">
        <f t="shared" si="1359"/>
        <v>1076.765700416463</v>
      </c>
      <c r="PE223" s="46">
        <f t="shared" si="1360"/>
        <v>132.73372397233183</v>
      </c>
      <c r="PF223" s="46">
        <f t="shared" si="1361"/>
        <v>944.03197644413115</v>
      </c>
      <c r="PG223" s="51">
        <f t="shared" si="1362"/>
        <v>78696.202406954966</v>
      </c>
      <c r="PH223" s="57">
        <f t="shared" si="1576"/>
        <v>80997.221753664082</v>
      </c>
      <c r="PI223" s="688">
        <f t="shared" si="1363"/>
        <v>889.6533333333341</v>
      </c>
      <c r="PJ223" s="52">
        <f t="shared" si="1577"/>
        <v>0</v>
      </c>
      <c r="PK223" s="51">
        <f t="shared" si="1364"/>
        <v>889.6533333333341</v>
      </c>
      <c r="PL223" s="57">
        <f t="shared" si="1365"/>
        <v>69392.96000000021</v>
      </c>
      <c r="PM223" s="57">
        <f t="shared" si="1578"/>
        <v>71804.452000000223</v>
      </c>
      <c r="PN223" s="153">
        <f t="shared" si="1438"/>
        <v>10000</v>
      </c>
      <c r="PO223" s="469">
        <f t="shared" si="1366"/>
        <v>-889.6533333333341</v>
      </c>
      <c r="PP223" s="46">
        <f t="shared" si="1367"/>
        <v>-1076.765700416463</v>
      </c>
      <c r="PQ223" s="46">
        <f t="shared" si="1368"/>
        <v>-1076.765700416463</v>
      </c>
      <c r="PR223" s="48"/>
    </row>
    <row r="224" spans="2:434" hidden="1" x14ac:dyDescent="0.3">
      <c r="B224" s="45">
        <v>163</v>
      </c>
      <c r="C224" s="46">
        <f t="shared" si="1104"/>
        <v>1111.77</v>
      </c>
      <c r="D224" s="46">
        <f t="shared" si="1136"/>
        <v>100</v>
      </c>
      <c r="E224" s="46">
        <f t="shared" si="1137"/>
        <v>1011.77</v>
      </c>
      <c r="F224" s="46">
        <f t="shared" si="1138"/>
        <v>123.24180402470724</v>
      </c>
      <c r="G224" s="46">
        <f t="shared" si="1139"/>
        <v>888.52819597529276</v>
      </c>
      <c r="H224" s="51">
        <f t="shared" si="1140"/>
        <v>73056.554218849051</v>
      </c>
      <c r="I224" s="58">
        <f t="shared" si="1141"/>
        <v>933.33333333333337</v>
      </c>
      <c r="J224" s="52">
        <f t="shared" si="1142"/>
        <v>100</v>
      </c>
      <c r="K224" s="51">
        <f t="shared" si="1143"/>
        <v>833.33333333333337</v>
      </c>
      <c r="L224" s="57">
        <f t="shared" si="1144"/>
        <v>64166.66666666625</v>
      </c>
      <c r="M224" s="468">
        <f t="shared" si="1369"/>
        <v>-933.33333333333337</v>
      </c>
      <c r="N224" s="46">
        <f t="shared" si="1370"/>
        <v>-1111.77</v>
      </c>
      <c r="O224" s="47"/>
      <c r="P224" s="46">
        <f t="shared" si="1371"/>
        <v>-1011.77</v>
      </c>
      <c r="Q224" s="48"/>
      <c r="R224" s="29"/>
      <c r="S224" s="29"/>
      <c r="T224" s="45">
        <v>163</v>
      </c>
      <c r="U224" s="46">
        <f t="shared" si="1145"/>
        <v>1080.83</v>
      </c>
      <c r="V224" s="46">
        <f t="shared" si="1146"/>
        <v>69.06</v>
      </c>
      <c r="W224" s="46">
        <f t="shared" si="1372"/>
        <v>1011.77</v>
      </c>
      <c r="X224" s="46">
        <f t="shared" si="1147"/>
        <v>123.24180402470724</v>
      </c>
      <c r="Y224" s="46">
        <f t="shared" si="1148"/>
        <v>888.52819597529276</v>
      </c>
      <c r="Z224" s="51">
        <f t="shared" si="1149"/>
        <v>73056.554218849051</v>
      </c>
      <c r="AA224" s="58">
        <f t="shared" si="1150"/>
        <v>894.0533333333334</v>
      </c>
      <c r="AB224" s="52">
        <f t="shared" si="1151"/>
        <v>60.72</v>
      </c>
      <c r="AC224" s="51">
        <f t="shared" si="1152"/>
        <v>833.33333333333337</v>
      </c>
      <c r="AD224" s="57">
        <f t="shared" si="1153"/>
        <v>64166.66666666625</v>
      </c>
      <c r="AE224" s="468">
        <f t="shared" si="1373"/>
        <v>-894.0533333333334</v>
      </c>
      <c r="AF224" s="46">
        <f t="shared" si="1154"/>
        <v>-1080.83</v>
      </c>
      <c r="AG224" s="47"/>
      <c r="AH224" s="46">
        <f t="shared" si="1374"/>
        <v>-1011.77</v>
      </c>
      <c r="AI224" s="48"/>
      <c r="AJ224" s="29"/>
      <c r="AK224" s="45">
        <v>163</v>
      </c>
      <c r="AL224" s="46">
        <f t="shared" si="1155"/>
        <v>1117.72</v>
      </c>
      <c r="AM224" s="46"/>
      <c r="AN224" s="46"/>
      <c r="AO224" s="46">
        <f t="shared" si="1156"/>
        <v>71.34</v>
      </c>
      <c r="AP224" s="128">
        <f t="shared" si="1157"/>
        <v>1046.3800000000001</v>
      </c>
      <c r="AQ224" s="128"/>
      <c r="AR224" s="128"/>
      <c r="AS224" s="46">
        <f t="shared" si="1158"/>
        <v>131.50809112813749</v>
      </c>
      <c r="AT224" s="46">
        <f t="shared" si="1159"/>
        <v>914.87190887186262</v>
      </c>
      <c r="AU224" s="51"/>
      <c r="AV224" s="51"/>
      <c r="AW224" s="51">
        <f t="shared" si="1160"/>
        <v>77989.982768010625</v>
      </c>
      <c r="AX224" s="58">
        <f t="shared" si="1161"/>
        <v>927.38215694565588</v>
      </c>
      <c r="AY224" s="52"/>
      <c r="AZ224" s="52"/>
      <c r="BA224" s="52">
        <f t="shared" si="1162"/>
        <v>63.12</v>
      </c>
      <c r="BB224" s="51">
        <f t="shared" si="1163"/>
        <v>864.26215694565587</v>
      </c>
      <c r="BC224" s="51"/>
      <c r="BD224" s="51"/>
      <c r="BE224" s="57">
        <f t="shared" si="1164"/>
        <v>68950.108417858064</v>
      </c>
      <c r="BF224" s="468">
        <f t="shared" si="1165"/>
        <v>-927.38215694565588</v>
      </c>
      <c r="BG224" s="46">
        <f t="shared" si="1166"/>
        <v>-1117.72</v>
      </c>
      <c r="BH224" s="46">
        <f t="shared" si="1167"/>
        <v>-1046.3800000000001</v>
      </c>
      <c r="BI224" s="48"/>
      <c r="BK224" s="45">
        <v>163</v>
      </c>
      <c r="BL224" s="46">
        <f t="shared" si="1375"/>
        <v>1082.77</v>
      </c>
      <c r="BM224" s="46">
        <f t="shared" si="1376"/>
        <v>71</v>
      </c>
      <c r="BN224" s="46">
        <f t="shared" si="1377"/>
        <v>1011.77</v>
      </c>
      <c r="BO224" s="46">
        <f t="shared" si="1168"/>
        <v>123.24180402470724</v>
      </c>
      <c r="BP224" s="46">
        <f t="shared" si="1169"/>
        <v>888.52819597529276</v>
      </c>
      <c r="BQ224" s="51">
        <f t="shared" si="1170"/>
        <v>73056.554218849051</v>
      </c>
      <c r="BR224" s="57">
        <f t="shared" si="1548"/>
        <v>79245.290802728428</v>
      </c>
      <c r="BS224" s="58">
        <f t="shared" si="1171"/>
        <v>896.03333333333342</v>
      </c>
      <c r="BT224" s="52">
        <f t="shared" si="1378"/>
        <v>62.7</v>
      </c>
      <c r="BU224" s="51">
        <f t="shared" si="1172"/>
        <v>833.33333333333337</v>
      </c>
      <c r="BV224" s="51">
        <f t="shared" si="1173"/>
        <v>64166.66666666625</v>
      </c>
      <c r="BW224" s="153">
        <f t="shared" si="1549"/>
        <v>69999.999999999563</v>
      </c>
      <c r="BX224" s="468">
        <f t="shared" si="1379"/>
        <v>-896.03333333333342</v>
      </c>
      <c r="BY224" s="46">
        <f t="shared" si="1380"/>
        <v>-1082.77</v>
      </c>
      <c r="BZ224" s="46">
        <f t="shared" si="1174"/>
        <v>-1011.77</v>
      </c>
      <c r="CA224" s="48"/>
      <c r="CB224" s="29"/>
      <c r="CC224" s="45">
        <v>163</v>
      </c>
      <c r="CD224" s="128">
        <f t="shared" si="1175"/>
        <v>1117.6300000000001</v>
      </c>
      <c r="CE224" s="46">
        <f t="shared" si="1381"/>
        <v>73.3</v>
      </c>
      <c r="CF224" s="128">
        <f t="shared" si="1176"/>
        <v>1044.33</v>
      </c>
      <c r="CG224" s="46">
        <f t="shared" si="1382"/>
        <v>131.07963856283953</v>
      </c>
      <c r="CH224" s="46">
        <f t="shared" si="1177"/>
        <v>913.25036143716034</v>
      </c>
      <c r="CI224" s="51">
        <f t="shared" si="1178"/>
        <v>77734.532776266555</v>
      </c>
      <c r="CJ224" s="199">
        <f t="shared" si="1550"/>
        <v>84095.46307388469</v>
      </c>
      <c r="CK224" s="153">
        <f t="shared" si="1383"/>
        <v>10000</v>
      </c>
      <c r="CL224" s="45">
        <v>163</v>
      </c>
      <c r="CM224" s="46">
        <f t="shared" si="1384"/>
        <v>1117.6300000000001</v>
      </c>
      <c r="CN224" s="128">
        <f t="shared" si="1179"/>
        <v>73.3</v>
      </c>
      <c r="CO224" s="128">
        <f t="shared" si="1180"/>
        <v>1044.33</v>
      </c>
      <c r="CP224" s="46">
        <f t="shared" si="1181"/>
        <v>131.07963856283953</v>
      </c>
      <c r="CQ224" s="46">
        <f t="shared" si="1182"/>
        <v>913.25036143716034</v>
      </c>
      <c r="CR224" s="51">
        <f t="shared" si="1183"/>
        <v>77734.532776266555</v>
      </c>
      <c r="CS224" s="153">
        <f t="shared" si="1551"/>
        <v>84095.46307388469</v>
      </c>
      <c r="CT224" s="58">
        <f t="shared" si="1184"/>
        <v>927.86033333333398</v>
      </c>
      <c r="CU224" s="52">
        <f t="shared" si="1385"/>
        <v>65.180000000000007</v>
      </c>
      <c r="CV224" s="51">
        <f t="shared" si="1386"/>
        <v>862.68033333333392</v>
      </c>
      <c r="CW224" s="51">
        <f t="shared" si="1185"/>
        <v>68740.945666666274</v>
      </c>
      <c r="CX224" s="57">
        <f t="shared" si="1552"/>
        <v>74779.707999999635</v>
      </c>
      <c r="CY224" s="153">
        <f t="shared" si="1387"/>
        <v>10000</v>
      </c>
      <c r="CZ224" s="479">
        <f t="shared" si="1186"/>
        <v>-927.86033333333398</v>
      </c>
      <c r="DA224" s="46">
        <f t="shared" si="1388"/>
        <v>-1117.6300000000001</v>
      </c>
      <c r="DB224" s="46">
        <f t="shared" si="1389"/>
        <v>-1044.33</v>
      </c>
      <c r="DC224" s="48"/>
      <c r="DE224" s="45">
        <v>163</v>
      </c>
      <c r="DF224" s="46">
        <f t="shared" si="1187"/>
        <v>1126.76</v>
      </c>
      <c r="DG224" s="46">
        <f t="shared" si="1553"/>
        <v>114.99</v>
      </c>
      <c r="DH224" s="46">
        <f t="shared" si="1188"/>
        <v>1011.77</v>
      </c>
      <c r="DI224" s="46">
        <f t="shared" si="1189"/>
        <v>123.24180402470724</v>
      </c>
      <c r="DJ224" s="46">
        <f t="shared" si="1190"/>
        <v>888.52819597529276</v>
      </c>
      <c r="DK224" s="51">
        <f t="shared" si="1191"/>
        <v>73056.554218849051</v>
      </c>
      <c r="DL224" s="58">
        <f t="shared" si="1192"/>
        <v>948.32333333333338</v>
      </c>
      <c r="DM224" s="52">
        <f t="shared" si="1554"/>
        <v>114.99</v>
      </c>
      <c r="DN224" s="51">
        <f t="shared" si="1193"/>
        <v>833.33333333333337</v>
      </c>
      <c r="DO224" s="57">
        <f t="shared" si="1194"/>
        <v>64166.66666666625</v>
      </c>
      <c r="DP224" s="468">
        <f t="shared" si="1390"/>
        <v>-948.32333333333338</v>
      </c>
      <c r="DQ224" s="46">
        <f t="shared" si="1391"/>
        <v>-1126.76</v>
      </c>
      <c r="DR224" s="47"/>
      <c r="DS224" s="46">
        <f t="shared" si="1392"/>
        <v>-1011.77</v>
      </c>
      <c r="DT224" s="48"/>
      <c r="DU224" s="29"/>
      <c r="DV224" s="45">
        <v>163</v>
      </c>
      <c r="DW224" s="46">
        <f t="shared" si="1393"/>
        <v>1054.28</v>
      </c>
      <c r="DX224" s="46">
        <f t="shared" si="1555"/>
        <v>42.51</v>
      </c>
      <c r="DY224" s="46">
        <f t="shared" si="1394"/>
        <v>1011.77</v>
      </c>
      <c r="DZ224" s="46">
        <f t="shared" si="1195"/>
        <v>123.24180402470724</v>
      </c>
      <c r="EA224" s="46">
        <f t="shared" si="1196"/>
        <v>888.52819597529276</v>
      </c>
      <c r="EB224" s="51">
        <f t="shared" si="1197"/>
        <v>73056.554218849051</v>
      </c>
      <c r="EC224" s="58">
        <f t="shared" si="1198"/>
        <v>870.69333333333338</v>
      </c>
      <c r="ED224" s="52">
        <f t="shared" si="1556"/>
        <v>37.36</v>
      </c>
      <c r="EE224" s="51">
        <f t="shared" si="1199"/>
        <v>833.33333333333337</v>
      </c>
      <c r="EF224" s="57">
        <f t="shared" si="1200"/>
        <v>64166.66666666625</v>
      </c>
      <c r="EG224" s="468">
        <f t="shared" si="1395"/>
        <v>-870.69333333333338</v>
      </c>
      <c r="EH224" s="46">
        <f t="shared" si="1396"/>
        <v>-1054.28</v>
      </c>
      <c r="EI224" s="47"/>
      <c r="EJ224" s="46">
        <f t="shared" si="1397"/>
        <v>-1011.77</v>
      </c>
      <c r="EK224" s="48"/>
      <c r="EL224" s="29"/>
      <c r="EM224" s="45">
        <v>163</v>
      </c>
      <c r="EN224" s="46">
        <f t="shared" si="1533"/>
        <v>1058.0868689014749</v>
      </c>
      <c r="EO224" s="46">
        <f t="shared" si="1557"/>
        <v>43.55</v>
      </c>
      <c r="EP224" s="128">
        <f t="shared" si="1201"/>
        <v>1014.5368689014749</v>
      </c>
      <c r="EQ224" s="46">
        <f t="shared" si="1202"/>
        <v>126.26825010928489</v>
      </c>
      <c r="ER224" s="46">
        <f t="shared" si="1203"/>
        <v>888.26861879219007</v>
      </c>
      <c r="ES224" s="51">
        <f t="shared" si="1204"/>
        <v>74872.681446778734</v>
      </c>
      <c r="ET224" s="153">
        <f t="shared" si="1398"/>
        <v>10000</v>
      </c>
      <c r="EU224" s="45">
        <v>163</v>
      </c>
      <c r="EV224" s="46">
        <f t="shared" si="1205"/>
        <v>1058.0899999999999</v>
      </c>
      <c r="EW224" s="46">
        <f t="shared" si="1558"/>
        <v>43.55</v>
      </c>
      <c r="EX224" s="128">
        <f t="shared" si="1206"/>
        <v>1014.54</v>
      </c>
      <c r="EY224" s="46">
        <f t="shared" si="1207"/>
        <v>126.2672435844068</v>
      </c>
      <c r="EZ224" s="46">
        <f t="shared" si="1208"/>
        <v>888.27275641559322</v>
      </c>
      <c r="FA224" s="51">
        <f t="shared" si="1209"/>
        <v>74872.073394228486</v>
      </c>
      <c r="FB224" s="58">
        <f t="shared" si="1210"/>
        <v>874.86920833333363</v>
      </c>
      <c r="FC224" s="52">
        <f t="shared" si="1559"/>
        <v>38.42</v>
      </c>
      <c r="FD224" s="51">
        <f t="shared" si="1399"/>
        <v>836.44920833333367</v>
      </c>
      <c r="FE224" s="57">
        <f t="shared" si="1211"/>
        <v>65987.10904166651</v>
      </c>
      <c r="FF224" s="153">
        <f t="shared" si="1400"/>
        <v>10000</v>
      </c>
      <c r="FG224" s="469">
        <f t="shared" si="1212"/>
        <v>-874.86920833333363</v>
      </c>
      <c r="FH224" s="46">
        <f t="shared" si="1213"/>
        <v>-1058.0899999999999</v>
      </c>
      <c r="FI224" s="46">
        <f t="shared" si="1214"/>
        <v>-1014.54</v>
      </c>
      <c r="FJ224" s="48"/>
      <c r="FL224" s="45">
        <v>163</v>
      </c>
      <c r="FM224" s="46">
        <f t="shared" si="1401"/>
        <v>1057.33</v>
      </c>
      <c r="FN224" s="46">
        <f t="shared" si="1534"/>
        <v>45.56</v>
      </c>
      <c r="FO224" s="46">
        <f t="shared" si="1402"/>
        <v>1011.77</v>
      </c>
      <c r="FP224" s="46">
        <f t="shared" si="1215"/>
        <v>123.24180402470724</v>
      </c>
      <c r="FQ224" s="46">
        <f t="shared" si="1216"/>
        <v>888.52819597529276</v>
      </c>
      <c r="FR224" s="51">
        <f t="shared" si="1217"/>
        <v>73056.554218849051</v>
      </c>
      <c r="FS224" s="57">
        <f t="shared" si="1560"/>
        <v>79245.290802728428</v>
      </c>
      <c r="FT224" s="58">
        <f t="shared" si="1218"/>
        <v>873.57333333333338</v>
      </c>
      <c r="FU224" s="241">
        <f t="shared" si="1535"/>
        <v>40.239999999999995</v>
      </c>
      <c r="FV224" s="51">
        <f t="shared" si="1219"/>
        <v>833.33333333333337</v>
      </c>
      <c r="FW224" s="51">
        <f t="shared" si="1220"/>
        <v>64166.66666666625</v>
      </c>
      <c r="FX224" s="153">
        <f t="shared" si="1561"/>
        <v>69999.999999999563</v>
      </c>
      <c r="FY224" s="468">
        <f t="shared" si="1403"/>
        <v>-873.57333333333338</v>
      </c>
      <c r="FZ224" s="46">
        <f t="shared" si="1404"/>
        <v>-1057.33</v>
      </c>
      <c r="GA224" s="46">
        <f t="shared" si="1221"/>
        <v>-1011.77</v>
      </c>
      <c r="GB224" s="48"/>
      <c r="GD224" s="45">
        <v>163</v>
      </c>
      <c r="GE224" s="46">
        <f t="shared" si="1536"/>
        <v>1060.0875939185617</v>
      </c>
      <c r="GF224" s="128">
        <f t="shared" si="1562"/>
        <v>46.56</v>
      </c>
      <c r="GG224" s="128">
        <f t="shared" si="1042"/>
        <v>1013.5275939185617</v>
      </c>
      <c r="GH224" s="46">
        <f t="shared" si="1222"/>
        <v>126.17408131958975</v>
      </c>
      <c r="GI224" s="46">
        <f t="shared" si="1223"/>
        <v>887.35351259897197</v>
      </c>
      <c r="GJ224" s="51">
        <f t="shared" si="1224"/>
        <v>74817.095279154877</v>
      </c>
      <c r="GK224" s="51">
        <f t="shared" si="1563"/>
        <v>80997.650011272606</v>
      </c>
      <c r="GL224" s="153">
        <f t="shared" si="1405"/>
        <v>10000</v>
      </c>
      <c r="GM224" s="45">
        <v>163</v>
      </c>
      <c r="GN224" s="46">
        <f t="shared" si="1225"/>
        <v>1060.0899999999999</v>
      </c>
      <c r="GO224" s="46">
        <f t="shared" si="1537"/>
        <v>46.56</v>
      </c>
      <c r="GP224" s="128">
        <f t="shared" si="1406"/>
        <v>1013.53</v>
      </c>
      <c r="GQ224" s="46">
        <f t="shared" si="1226"/>
        <v>126.17333622818491</v>
      </c>
      <c r="GR224" s="46">
        <f t="shared" si="1227"/>
        <v>887.35666377181508</v>
      </c>
      <c r="GS224" s="51">
        <f t="shared" si="1228"/>
        <v>74816.645073139123</v>
      </c>
      <c r="GT224" s="57">
        <f t="shared" si="1564"/>
        <v>80997.221753664082</v>
      </c>
      <c r="GU224" s="58">
        <f t="shared" si="1229"/>
        <v>876.92633333333197</v>
      </c>
      <c r="GV224" s="52">
        <f t="shared" si="1538"/>
        <v>41.28</v>
      </c>
      <c r="GW224" s="51">
        <f t="shared" si="1407"/>
        <v>835.646333333332</v>
      </c>
      <c r="GX224" s="57">
        <f t="shared" si="1230"/>
        <v>65954.927666666859</v>
      </c>
      <c r="GY224" s="57">
        <f t="shared" si="1565"/>
        <v>71804.452000000223</v>
      </c>
      <c r="GZ224" s="153">
        <f t="shared" si="1408"/>
        <v>10000</v>
      </c>
      <c r="HA224" s="469">
        <f t="shared" si="1231"/>
        <v>-876.92633333333197</v>
      </c>
      <c r="HB224" s="46">
        <f t="shared" si="1232"/>
        <v>-1060.0899999999999</v>
      </c>
      <c r="HC224" s="46">
        <f t="shared" si="1233"/>
        <v>-1013.53</v>
      </c>
      <c r="HD224" s="48"/>
      <c r="HF224" s="45">
        <v>163</v>
      </c>
      <c r="HG224" s="46">
        <f t="shared" si="1234"/>
        <v>1123.8775326810628</v>
      </c>
      <c r="HH224" s="46">
        <f t="shared" si="1235"/>
        <v>0</v>
      </c>
      <c r="HI224" s="46">
        <f t="shared" si="1236"/>
        <v>1123.8775326810628</v>
      </c>
      <c r="HJ224" s="46">
        <f t="shared" si="1237"/>
        <v>136.8990080793026</v>
      </c>
      <c r="HK224" s="46">
        <f t="shared" si="1238"/>
        <v>986.97852460176023</v>
      </c>
      <c r="HL224" s="51">
        <f t="shared" si="1239"/>
        <v>81152.426322979809</v>
      </c>
      <c r="HM224" s="153">
        <f t="shared" si="1409"/>
        <v>10000</v>
      </c>
      <c r="HN224" s="58">
        <f t="shared" si="1240"/>
        <v>933.33333333333724</v>
      </c>
      <c r="HO224" s="52">
        <f t="shared" si="1241"/>
        <v>0</v>
      </c>
      <c r="HP224" s="51">
        <f t="shared" si="1242"/>
        <v>933.33333333333724</v>
      </c>
      <c r="HQ224" s="57">
        <f t="shared" si="1243"/>
        <v>71866.666666665085</v>
      </c>
      <c r="HR224" s="153">
        <f t="shared" si="1410"/>
        <v>10000</v>
      </c>
      <c r="HS224" s="468">
        <f t="shared" si="1244"/>
        <v>-933.33333333333724</v>
      </c>
      <c r="HT224" s="46">
        <f t="shared" si="1245"/>
        <v>-1123.8775326810628</v>
      </c>
      <c r="HU224" s="46">
        <f t="shared" si="1246"/>
        <v>-1123.8775326810628</v>
      </c>
      <c r="HV224" s="48"/>
      <c r="HW224" s="29"/>
      <c r="HX224" s="45">
        <v>163</v>
      </c>
      <c r="HY224" s="128">
        <f t="shared" si="1247"/>
        <v>1124.3399999999999</v>
      </c>
      <c r="HZ224" s="46">
        <f t="shared" si="1248"/>
        <v>0</v>
      </c>
      <c r="IA224" s="46">
        <f t="shared" si="1249"/>
        <v>1124.3399999999999</v>
      </c>
      <c r="IB224" s="46">
        <f t="shared" si="1250"/>
        <v>136.96207934569108</v>
      </c>
      <c r="IC224" s="46">
        <f t="shared" si="1251"/>
        <v>987.37792065430881</v>
      </c>
      <c r="ID224" s="51">
        <f t="shared" si="1252"/>
        <v>81189.869686760343</v>
      </c>
      <c r="IE224" s="153">
        <f t="shared" si="1411"/>
        <v>10000</v>
      </c>
      <c r="IF224" s="58">
        <f t="shared" si="1253"/>
        <v>930.14625019664186</v>
      </c>
      <c r="IG224" s="52">
        <f t="shared" si="1254"/>
        <v>0</v>
      </c>
      <c r="IH224" s="51">
        <f t="shared" si="1255"/>
        <v>930.14625019664186</v>
      </c>
      <c r="II224" s="57">
        <f t="shared" si="1412"/>
        <v>71621.261217947234</v>
      </c>
      <c r="IJ224" s="153">
        <f t="shared" si="1413"/>
        <v>10000</v>
      </c>
      <c r="IK224" s="468">
        <f t="shared" si="1256"/>
        <v>-930.14625019664186</v>
      </c>
      <c r="IL224" s="46">
        <f t="shared" si="1257"/>
        <v>-1124.3399999999999</v>
      </c>
      <c r="IM224" s="46">
        <f t="shared" si="1258"/>
        <v>-1124.3399999999999</v>
      </c>
      <c r="IN224" s="48"/>
      <c r="IO224" s="53">
        <f t="shared" si="1259"/>
        <v>0</v>
      </c>
      <c r="IQ224" s="45">
        <v>163</v>
      </c>
      <c r="IR224" s="128">
        <f t="shared" si="1260"/>
        <v>1126.4568749999989</v>
      </c>
      <c r="IS224" s="128">
        <f t="shared" si="1261"/>
        <v>0</v>
      </c>
      <c r="IT224" s="128">
        <f t="shared" si="1262"/>
        <v>1126.4568749999989</v>
      </c>
      <c r="IU224" s="46">
        <f t="shared" si="1485"/>
        <v>137.21</v>
      </c>
      <c r="IV224" s="46">
        <f t="shared" si="1263"/>
        <v>989.24687499999891</v>
      </c>
      <c r="IW224" s="51">
        <f t="shared" si="1264"/>
        <v>81338.68937500022</v>
      </c>
      <c r="IX224" s="199">
        <f t="shared" si="1414"/>
        <v>10000</v>
      </c>
      <c r="IY224" s="128">
        <f t="shared" si="1265"/>
        <v>0</v>
      </c>
      <c r="IZ224" s="408">
        <f t="shared" si="1266"/>
        <v>0</v>
      </c>
      <c r="JA224" s="58">
        <f t="shared" si="1267"/>
        <v>931.95916666666494</v>
      </c>
      <c r="JB224" s="52">
        <f t="shared" si="1268"/>
        <v>0</v>
      </c>
      <c r="JC224" s="51">
        <f t="shared" si="1269"/>
        <v>931.95916666666494</v>
      </c>
      <c r="JD224" s="57">
        <f t="shared" si="1270"/>
        <v>71760.855833333393</v>
      </c>
      <c r="JE224" s="280">
        <f t="shared" si="1271"/>
        <v>10000</v>
      </c>
      <c r="JF224" s="280">
        <f t="shared" si="1272"/>
        <v>0</v>
      </c>
      <c r="JG224" s="468">
        <f t="shared" si="1273"/>
        <v>-931.95916666666494</v>
      </c>
      <c r="JH224" s="46">
        <f t="shared" si="1274"/>
        <v>-1126.4568749999989</v>
      </c>
      <c r="JI224" s="46">
        <f t="shared" si="1275"/>
        <v>-1126.4568749999989</v>
      </c>
      <c r="JJ224" s="48"/>
      <c r="JL224" s="45">
        <v>163</v>
      </c>
      <c r="JM224" s="46">
        <f t="shared" si="1276"/>
        <v>1124.4930833333331</v>
      </c>
      <c r="JN224" s="46">
        <f t="shared" si="1277"/>
        <v>0</v>
      </c>
      <c r="JO224" s="128">
        <f t="shared" si="1278"/>
        <v>1124.4930833333331</v>
      </c>
      <c r="JP224" s="46">
        <f t="shared" si="1415"/>
        <v>136.97</v>
      </c>
      <c r="JQ224" s="46">
        <f t="shared" si="1279"/>
        <v>987.52308333333303</v>
      </c>
      <c r="JR224" s="51">
        <f t="shared" si="1280"/>
        <v>81196.867416666661</v>
      </c>
      <c r="JS224" s="51">
        <f t="shared" si="1566"/>
        <v>79245.290802728428</v>
      </c>
      <c r="JT224" s="199">
        <f t="shared" si="1416"/>
        <v>10000</v>
      </c>
      <c r="JU224" s="128">
        <f t="shared" si="1281"/>
        <v>0</v>
      </c>
      <c r="JV224" s="408">
        <f t="shared" si="1282"/>
        <v>0</v>
      </c>
      <c r="JW224" s="58">
        <f t="shared" si="1283"/>
        <v>930.37233333333074</v>
      </c>
      <c r="JX224" s="52">
        <f t="shared" si="1284"/>
        <v>0</v>
      </c>
      <c r="JY224" s="51">
        <f t="shared" si="1285"/>
        <v>930.37233333333074</v>
      </c>
      <c r="JZ224" s="51">
        <f t="shared" si="1286"/>
        <v>71638.66966666709</v>
      </c>
      <c r="KA224" s="199">
        <f t="shared" si="1567"/>
        <v>69999.999999999563</v>
      </c>
      <c r="KB224" s="128">
        <f t="shared" si="1417"/>
        <v>10000</v>
      </c>
      <c r="KC224" s="204">
        <f t="shared" si="1287"/>
        <v>0</v>
      </c>
      <c r="KD224" s="468">
        <f t="shared" si="1418"/>
        <v>-930.37233333333074</v>
      </c>
      <c r="KE224" s="46">
        <f t="shared" si="1288"/>
        <v>-1124.4930833333331</v>
      </c>
      <c r="KF224" s="46">
        <f t="shared" si="1289"/>
        <v>-1124.4930833333331</v>
      </c>
      <c r="KG224" s="48"/>
      <c r="KI224" s="45">
        <v>163</v>
      </c>
      <c r="KJ224" s="46">
        <f t="shared" si="1290"/>
        <v>1124.4890404061762</v>
      </c>
      <c r="KK224" s="46">
        <f t="shared" si="1291"/>
        <v>0</v>
      </c>
      <c r="KL224" s="128">
        <f t="shared" si="1292"/>
        <v>1124.4890404061762</v>
      </c>
      <c r="KM224" s="46">
        <f t="shared" si="1293"/>
        <v>136.97349555553359</v>
      </c>
      <c r="KN224" s="46">
        <f t="shared" si="1294"/>
        <v>987.51554485064253</v>
      </c>
      <c r="KO224" s="51">
        <f t="shared" si="1295"/>
        <v>81196.581788469513</v>
      </c>
      <c r="KP224" s="199">
        <f t="shared" si="1568"/>
        <v>84095.46307388469</v>
      </c>
      <c r="KQ224" s="199">
        <f t="shared" si="1419"/>
        <v>10000</v>
      </c>
      <c r="KR224" s="128">
        <f t="shared" si="1296"/>
        <v>0</v>
      </c>
      <c r="KS224" s="408">
        <f t="shared" si="1297"/>
        <v>0</v>
      </c>
      <c r="KT224" s="45">
        <v>163</v>
      </c>
      <c r="KU224" s="46">
        <f t="shared" si="1420"/>
        <v>1124.49</v>
      </c>
      <c r="KV224" s="46">
        <f t="shared" si="1298"/>
        <v>0</v>
      </c>
      <c r="KW224" s="128">
        <f t="shared" si="1299"/>
        <v>1124.49</v>
      </c>
      <c r="KX224" s="46">
        <f t="shared" si="1300"/>
        <v>136.97319839804734</v>
      </c>
      <c r="KY224" s="46">
        <f t="shared" si="1301"/>
        <v>987.51680160195269</v>
      </c>
      <c r="KZ224" s="51">
        <f t="shared" si="1302"/>
        <v>81196.402237226444</v>
      </c>
      <c r="LA224" s="153">
        <f t="shared" si="1569"/>
        <v>84095.46307388469</v>
      </c>
      <c r="LB224" s="58">
        <f t="shared" si="1532"/>
        <v>930.59633333333579</v>
      </c>
      <c r="LC224" s="52">
        <f t="shared" si="1303"/>
        <v>0</v>
      </c>
      <c r="LD224" s="51">
        <f t="shared" si="1304"/>
        <v>930.59633333333579</v>
      </c>
      <c r="LE224" s="51">
        <f t="shared" si="1305"/>
        <v>71655.917666666501</v>
      </c>
      <c r="LF224" s="51">
        <f t="shared" si="1570"/>
        <v>74779.707999999635</v>
      </c>
      <c r="LG224" s="128">
        <f t="shared" si="1306"/>
        <v>10000</v>
      </c>
      <c r="LH224" s="204">
        <f t="shared" si="1307"/>
        <v>0</v>
      </c>
      <c r="LI224" s="479">
        <f t="shared" si="1308"/>
        <v>-930.59633333333579</v>
      </c>
      <c r="LJ224" s="46">
        <f t="shared" si="1421"/>
        <v>-1124.49</v>
      </c>
      <c r="LK224" s="46">
        <f t="shared" si="1422"/>
        <v>-1124.49</v>
      </c>
      <c r="LL224" s="48"/>
      <c r="LN224" s="45">
        <v>163</v>
      </c>
      <c r="LO224" s="46">
        <f t="shared" si="1309"/>
        <v>1123.1238136873469</v>
      </c>
      <c r="LP224" s="46">
        <f t="shared" si="1539"/>
        <v>0</v>
      </c>
      <c r="LQ224" s="46">
        <f t="shared" si="1310"/>
        <v>1123.1238136873469</v>
      </c>
      <c r="LR224" s="46">
        <f t="shared" si="1311"/>
        <v>136.80719791350592</v>
      </c>
      <c r="LS224" s="46">
        <f t="shared" si="1312"/>
        <v>986.31661577384102</v>
      </c>
      <c r="LT224" s="51">
        <f t="shared" si="1313"/>
        <v>81098.002132329697</v>
      </c>
      <c r="LU224" s="199">
        <f t="shared" si="1423"/>
        <v>10000</v>
      </c>
      <c r="LV224" s="58">
        <f t="shared" si="1314"/>
        <v>933.33033333333128</v>
      </c>
      <c r="LW224" s="52">
        <f t="shared" si="1540"/>
        <v>0</v>
      </c>
      <c r="LX224" s="51">
        <f t="shared" si="1315"/>
        <v>933.33033333333128</v>
      </c>
      <c r="LY224" s="51">
        <f t="shared" si="1316"/>
        <v>71866.435666666337</v>
      </c>
      <c r="LZ224" s="46">
        <f t="shared" si="1424"/>
        <v>0</v>
      </c>
      <c r="MA224" s="199">
        <f t="shared" si="1425"/>
        <v>10000</v>
      </c>
      <c r="MB224" s="468">
        <f t="shared" si="1317"/>
        <v>-933.33033333333128</v>
      </c>
      <c r="MC224" s="46">
        <f t="shared" si="1318"/>
        <v>-1123.1238136873469</v>
      </c>
      <c r="MD224" s="46">
        <f t="shared" si="1319"/>
        <v>-1123.1238136873469</v>
      </c>
      <c r="ME224" s="48"/>
      <c r="MG224" s="45">
        <v>163</v>
      </c>
      <c r="MH224" s="46">
        <f t="shared" si="1320"/>
        <v>1076.608661999408</v>
      </c>
      <c r="MI224" s="46">
        <f t="shared" si="1541"/>
        <v>0</v>
      </c>
      <c r="MJ224" s="46">
        <f t="shared" si="1321"/>
        <v>1076.608661999408</v>
      </c>
      <c r="MK224" s="46">
        <f t="shared" si="1322"/>
        <v>131.14120856718858</v>
      </c>
      <c r="ML224" s="46">
        <f t="shared" si="1323"/>
        <v>945.46745343221937</v>
      </c>
      <c r="MM224" s="51">
        <f t="shared" si="1324"/>
        <v>77739.257686880926</v>
      </c>
      <c r="MN224" s="199">
        <f t="shared" si="1426"/>
        <v>10000</v>
      </c>
      <c r="MO224" s="58">
        <f t="shared" si="1325"/>
        <v>889.32945707741396</v>
      </c>
      <c r="MP224" s="52">
        <f t="shared" si="1542"/>
        <v>0</v>
      </c>
      <c r="MQ224" s="51">
        <f t="shared" si="1326"/>
        <v>889.32945707741396</v>
      </c>
      <c r="MR224" s="57">
        <f t="shared" si="1327"/>
        <v>68478.368496381343</v>
      </c>
      <c r="MS224" s="199">
        <f t="shared" si="1427"/>
        <v>10000</v>
      </c>
      <c r="MT224" s="468">
        <f t="shared" si="1428"/>
        <v>-889.32945707741396</v>
      </c>
      <c r="MU224" s="46">
        <f t="shared" si="1328"/>
        <v>-1076.608661999408</v>
      </c>
      <c r="MV224" s="46">
        <f t="shared" si="1329"/>
        <v>-1076.608661999408</v>
      </c>
      <c r="MW224" s="48"/>
      <c r="MY224" s="45">
        <v>163</v>
      </c>
      <c r="MZ224" s="46">
        <f t="shared" si="1330"/>
        <v>1076.608661999408</v>
      </c>
      <c r="NA224" s="46">
        <f t="shared" si="1543"/>
        <v>0</v>
      </c>
      <c r="NB224" s="128">
        <f t="shared" si="1331"/>
        <v>1076.608661999408</v>
      </c>
      <c r="NC224" s="46">
        <f t="shared" si="1332"/>
        <v>131.14120856718858</v>
      </c>
      <c r="ND224" s="46">
        <f t="shared" si="1333"/>
        <v>945.46745343221937</v>
      </c>
      <c r="NE224" s="51">
        <f t="shared" si="1334"/>
        <v>77739.257686880926</v>
      </c>
      <c r="NF224" s="153">
        <f t="shared" si="1429"/>
        <v>10000</v>
      </c>
      <c r="NG224" s="45">
        <v>163</v>
      </c>
      <c r="NH224" s="46">
        <f t="shared" si="1335"/>
        <v>1076.6099999999999</v>
      </c>
      <c r="NI224" s="46">
        <f t="shared" si="1544"/>
        <v>0</v>
      </c>
      <c r="NJ224" s="128">
        <f t="shared" si="1430"/>
        <v>1076.6099999999999</v>
      </c>
      <c r="NK224" s="46">
        <f t="shared" si="1431"/>
        <v>131.14077480237469</v>
      </c>
      <c r="NL224" s="46">
        <f t="shared" si="1336"/>
        <v>945.46922519762518</v>
      </c>
      <c r="NM224" s="51">
        <f t="shared" si="1337"/>
        <v>77738.995656227184</v>
      </c>
      <c r="NN224" s="58">
        <f t="shared" si="1338"/>
        <v>888.78037499999857</v>
      </c>
      <c r="NO224" s="52">
        <f t="shared" si="1545"/>
        <v>0</v>
      </c>
      <c r="NP224" s="51">
        <f t="shared" si="1339"/>
        <v>888.78037499999857</v>
      </c>
      <c r="NQ224" s="57">
        <f t="shared" si="1340"/>
        <v>68570.43887500008</v>
      </c>
      <c r="NR224" s="153">
        <f t="shared" si="1432"/>
        <v>10000</v>
      </c>
      <c r="NS224" s="469">
        <f t="shared" si="1341"/>
        <v>-888.78037499999857</v>
      </c>
      <c r="NT224" s="46">
        <f t="shared" si="1342"/>
        <v>-1076.6099999999999</v>
      </c>
      <c r="NU224" s="46">
        <f t="shared" si="1343"/>
        <v>-1076.6099999999999</v>
      </c>
      <c r="NV224" s="48"/>
      <c r="NX224" s="45">
        <v>163</v>
      </c>
      <c r="NY224" s="46">
        <f t="shared" si="1344"/>
        <v>1076.6456011701148</v>
      </c>
      <c r="NZ224" s="46">
        <f t="shared" si="1546"/>
        <v>0</v>
      </c>
      <c r="OA224" s="46">
        <f t="shared" si="1345"/>
        <v>1076.6456011701148</v>
      </c>
      <c r="OB224" s="46">
        <f t="shared" si="1346"/>
        <v>131.14570811067242</v>
      </c>
      <c r="OC224" s="46">
        <f t="shared" si="1347"/>
        <v>945.49989305944234</v>
      </c>
      <c r="OD224" s="51">
        <f t="shared" si="1348"/>
        <v>77741.924973343994</v>
      </c>
      <c r="OE224" s="57">
        <f t="shared" si="1571"/>
        <v>79245.290802728428</v>
      </c>
      <c r="OF224" s="153">
        <f t="shared" si="1433"/>
        <v>10000</v>
      </c>
      <c r="OG224" s="58">
        <f t="shared" si="1349"/>
        <v>889.48383333333379</v>
      </c>
      <c r="OH224" s="241">
        <f t="shared" si="1572"/>
        <v>0</v>
      </c>
      <c r="OI224" s="51">
        <f t="shared" si="1350"/>
        <v>889.48383333333379</v>
      </c>
      <c r="OJ224" s="51">
        <f t="shared" si="1351"/>
        <v>68490.25516666667</v>
      </c>
      <c r="OK224" s="153">
        <f t="shared" si="1573"/>
        <v>69999.999999999563</v>
      </c>
      <c r="OL224" s="153">
        <f t="shared" si="1434"/>
        <v>10000</v>
      </c>
      <c r="OM224" s="468">
        <f t="shared" si="1435"/>
        <v>-889.48383333333379</v>
      </c>
      <c r="ON224" s="46">
        <f t="shared" si="1436"/>
        <v>-1076.6456011701148</v>
      </c>
      <c r="OO224" s="46">
        <f t="shared" si="1352"/>
        <v>-1076.6456011701148</v>
      </c>
      <c r="OP224" s="48"/>
      <c r="OR224" s="45">
        <v>163</v>
      </c>
      <c r="OS224" s="46">
        <f t="shared" si="1353"/>
        <v>1076.765700416463</v>
      </c>
      <c r="OT224" s="128">
        <f t="shared" si="1547"/>
        <v>0</v>
      </c>
      <c r="OU224" s="128">
        <f t="shared" si="1354"/>
        <v>1076.765700416463</v>
      </c>
      <c r="OV224" s="46">
        <f t="shared" si="1355"/>
        <v>131.16033734492495</v>
      </c>
      <c r="OW224" s="46">
        <f t="shared" si="1356"/>
        <v>945.60536307153802</v>
      </c>
      <c r="OX224" s="51">
        <f t="shared" si="1357"/>
        <v>77750.597043883434</v>
      </c>
      <c r="OY224" s="51">
        <f t="shared" si="1574"/>
        <v>80997.650011272606</v>
      </c>
      <c r="OZ224" s="153">
        <f t="shared" si="1437"/>
        <v>10000</v>
      </c>
      <c r="PA224" s="45">
        <v>163</v>
      </c>
      <c r="PB224" s="46">
        <f t="shared" si="1358"/>
        <v>1076.765700416463</v>
      </c>
      <c r="PC224" s="46">
        <f t="shared" si="1575"/>
        <v>0</v>
      </c>
      <c r="PD224" s="128">
        <f t="shared" si="1359"/>
        <v>1076.765700416463</v>
      </c>
      <c r="PE224" s="46">
        <f t="shared" si="1360"/>
        <v>131.16033734492495</v>
      </c>
      <c r="PF224" s="46">
        <f t="shared" si="1361"/>
        <v>945.60536307153802</v>
      </c>
      <c r="PG224" s="51">
        <f t="shared" si="1362"/>
        <v>77750.597043883434</v>
      </c>
      <c r="PH224" s="57">
        <f t="shared" si="1576"/>
        <v>80997.221753664082</v>
      </c>
      <c r="PI224" s="688">
        <f t="shared" si="1363"/>
        <v>889.6533333333341</v>
      </c>
      <c r="PJ224" s="52">
        <f t="shared" si="1577"/>
        <v>0</v>
      </c>
      <c r="PK224" s="51">
        <f t="shared" si="1364"/>
        <v>889.6533333333341</v>
      </c>
      <c r="PL224" s="57">
        <f t="shared" si="1365"/>
        <v>68503.306666666875</v>
      </c>
      <c r="PM224" s="57">
        <f t="shared" si="1578"/>
        <v>71804.452000000223</v>
      </c>
      <c r="PN224" s="153">
        <f t="shared" si="1438"/>
        <v>10000</v>
      </c>
      <c r="PO224" s="469">
        <f t="shared" si="1366"/>
        <v>-889.6533333333341</v>
      </c>
      <c r="PP224" s="46">
        <f t="shared" si="1367"/>
        <v>-1076.765700416463</v>
      </c>
      <c r="PQ224" s="46">
        <f t="shared" si="1368"/>
        <v>-1076.765700416463</v>
      </c>
      <c r="PR224" s="48"/>
    </row>
    <row r="225" spans="2:434" hidden="1" x14ac:dyDescent="0.3">
      <c r="B225" s="45">
        <v>164</v>
      </c>
      <c r="C225" s="46">
        <f t="shared" si="1104"/>
        <v>1111.77</v>
      </c>
      <c r="D225" s="46">
        <f t="shared" si="1136"/>
        <v>100</v>
      </c>
      <c r="E225" s="46">
        <f t="shared" si="1137"/>
        <v>1011.77</v>
      </c>
      <c r="F225" s="46">
        <f t="shared" si="1138"/>
        <v>121.76092369808175</v>
      </c>
      <c r="G225" s="46">
        <f t="shared" si="1139"/>
        <v>890.00907630191818</v>
      </c>
      <c r="H225" s="51">
        <f t="shared" si="1140"/>
        <v>72166.545142547126</v>
      </c>
      <c r="I225" s="58">
        <f t="shared" si="1141"/>
        <v>933.33333333333337</v>
      </c>
      <c r="J225" s="52">
        <f t="shared" si="1142"/>
        <v>100</v>
      </c>
      <c r="K225" s="51">
        <f t="shared" si="1143"/>
        <v>833.33333333333337</v>
      </c>
      <c r="L225" s="57">
        <f t="shared" si="1144"/>
        <v>63333.333333332914</v>
      </c>
      <c r="M225" s="468">
        <f t="shared" si="1369"/>
        <v>-933.33333333333337</v>
      </c>
      <c r="N225" s="46">
        <f t="shared" si="1370"/>
        <v>-1111.77</v>
      </c>
      <c r="O225" s="47"/>
      <c r="P225" s="46">
        <f t="shared" si="1371"/>
        <v>-1011.77</v>
      </c>
      <c r="Q225" s="48"/>
      <c r="R225" s="29"/>
      <c r="S225" s="29"/>
      <c r="T225" s="45">
        <v>164</v>
      </c>
      <c r="U225" s="46">
        <f t="shared" si="1145"/>
        <v>1080.01</v>
      </c>
      <c r="V225" s="46">
        <f t="shared" si="1146"/>
        <v>68.239999999999995</v>
      </c>
      <c r="W225" s="46">
        <f t="shared" si="1372"/>
        <v>1011.77</v>
      </c>
      <c r="X225" s="46">
        <f t="shared" si="1147"/>
        <v>121.76092369808175</v>
      </c>
      <c r="Y225" s="46">
        <f t="shared" si="1148"/>
        <v>890.00907630191818</v>
      </c>
      <c r="Z225" s="51">
        <f t="shared" si="1149"/>
        <v>72166.545142547126</v>
      </c>
      <c r="AA225" s="58">
        <f t="shared" si="1150"/>
        <v>893.27333333333331</v>
      </c>
      <c r="AB225" s="52">
        <f t="shared" si="1151"/>
        <v>59.94</v>
      </c>
      <c r="AC225" s="51">
        <f t="shared" si="1152"/>
        <v>833.33333333333337</v>
      </c>
      <c r="AD225" s="57">
        <f t="shared" si="1153"/>
        <v>63333.333333332914</v>
      </c>
      <c r="AE225" s="468">
        <f t="shared" si="1373"/>
        <v>-893.27333333333331</v>
      </c>
      <c r="AF225" s="46">
        <f t="shared" si="1154"/>
        <v>-1080.01</v>
      </c>
      <c r="AG225" s="47"/>
      <c r="AH225" s="46">
        <f t="shared" si="1374"/>
        <v>-1011.77</v>
      </c>
      <c r="AI225" s="48"/>
      <c r="AJ225" s="29"/>
      <c r="AK225" s="45">
        <v>164</v>
      </c>
      <c r="AL225" s="46">
        <f t="shared" si="1155"/>
        <v>1117.72</v>
      </c>
      <c r="AM225" s="46"/>
      <c r="AN225" s="46"/>
      <c r="AO225" s="46">
        <f t="shared" si="1156"/>
        <v>70.5</v>
      </c>
      <c r="AP225" s="128">
        <f t="shared" si="1157"/>
        <v>1047.22</v>
      </c>
      <c r="AQ225" s="128"/>
      <c r="AR225" s="128"/>
      <c r="AS225" s="46">
        <f t="shared" si="1158"/>
        <v>129.98330461335104</v>
      </c>
      <c r="AT225" s="46">
        <f t="shared" si="1159"/>
        <v>917.23669538664899</v>
      </c>
      <c r="AU225" s="51"/>
      <c r="AV225" s="51"/>
      <c r="AW225" s="51">
        <f t="shared" si="1160"/>
        <v>77072.746072623981</v>
      </c>
      <c r="AX225" s="58">
        <f t="shared" si="1161"/>
        <v>927.38215694565588</v>
      </c>
      <c r="AY225" s="52"/>
      <c r="AZ225" s="52"/>
      <c r="BA225" s="52">
        <f t="shared" si="1162"/>
        <v>62.34</v>
      </c>
      <c r="BB225" s="51">
        <f t="shared" si="1163"/>
        <v>865.04215694565585</v>
      </c>
      <c r="BC225" s="51"/>
      <c r="BD225" s="51"/>
      <c r="BE225" s="57">
        <f t="shared" si="1164"/>
        <v>68085.066260912412</v>
      </c>
      <c r="BF225" s="468">
        <f t="shared" si="1165"/>
        <v>-927.38215694565588</v>
      </c>
      <c r="BG225" s="46">
        <f t="shared" si="1166"/>
        <v>-1117.72</v>
      </c>
      <c r="BH225" s="46">
        <f t="shared" si="1167"/>
        <v>-1047.22</v>
      </c>
      <c r="BI225" s="48"/>
      <c r="BK225" s="45">
        <v>164</v>
      </c>
      <c r="BL225" s="46">
        <f t="shared" si="1375"/>
        <v>1082.77</v>
      </c>
      <c r="BM225" s="46">
        <f t="shared" si="1376"/>
        <v>71</v>
      </c>
      <c r="BN225" s="46">
        <f t="shared" si="1377"/>
        <v>1011.77</v>
      </c>
      <c r="BO225" s="46">
        <f t="shared" si="1168"/>
        <v>121.76092369808175</v>
      </c>
      <c r="BP225" s="46">
        <f t="shared" si="1169"/>
        <v>890.00907630191818</v>
      </c>
      <c r="BQ225" s="51">
        <f t="shared" si="1170"/>
        <v>72166.545142547126</v>
      </c>
      <c r="BR225" s="57">
        <f t="shared" si="1548"/>
        <v>79245.290802728428</v>
      </c>
      <c r="BS225" s="58">
        <f t="shared" si="1171"/>
        <v>896.03333333333342</v>
      </c>
      <c r="BT225" s="52">
        <f t="shared" si="1378"/>
        <v>62.7</v>
      </c>
      <c r="BU225" s="51">
        <f t="shared" si="1172"/>
        <v>833.33333333333337</v>
      </c>
      <c r="BV225" s="51">
        <f t="shared" si="1173"/>
        <v>63333.333333332914</v>
      </c>
      <c r="BW225" s="153">
        <f t="shared" si="1549"/>
        <v>69999.999999999563</v>
      </c>
      <c r="BX225" s="468">
        <f t="shared" si="1379"/>
        <v>-896.03333333333342</v>
      </c>
      <c r="BY225" s="46">
        <f t="shared" si="1380"/>
        <v>-1082.77</v>
      </c>
      <c r="BZ225" s="46">
        <f t="shared" si="1174"/>
        <v>-1011.77</v>
      </c>
      <c r="CA225" s="48"/>
      <c r="CB225" s="29"/>
      <c r="CC225" s="45">
        <v>164</v>
      </c>
      <c r="CD225" s="128">
        <f t="shared" si="1175"/>
        <v>1117.6300000000001</v>
      </c>
      <c r="CE225" s="46">
        <f t="shared" si="1381"/>
        <v>73.3</v>
      </c>
      <c r="CF225" s="128">
        <f t="shared" si="1176"/>
        <v>1044.33</v>
      </c>
      <c r="CG225" s="46">
        <f t="shared" si="1382"/>
        <v>129.55755462711093</v>
      </c>
      <c r="CH225" s="46">
        <f t="shared" si="1177"/>
        <v>914.77244537288902</v>
      </c>
      <c r="CI225" s="51">
        <f t="shared" si="1178"/>
        <v>76819.760330893667</v>
      </c>
      <c r="CJ225" s="199">
        <f t="shared" si="1550"/>
        <v>84095.46307388469</v>
      </c>
      <c r="CK225" s="153">
        <f t="shared" si="1383"/>
        <v>10000</v>
      </c>
      <c r="CL225" s="45">
        <v>164</v>
      </c>
      <c r="CM225" s="46">
        <f t="shared" si="1384"/>
        <v>1117.6300000000001</v>
      </c>
      <c r="CN225" s="128">
        <f t="shared" si="1179"/>
        <v>73.3</v>
      </c>
      <c r="CO225" s="128">
        <f t="shared" si="1180"/>
        <v>1044.33</v>
      </c>
      <c r="CP225" s="46">
        <f t="shared" si="1181"/>
        <v>129.55755462711093</v>
      </c>
      <c r="CQ225" s="46">
        <f t="shared" si="1182"/>
        <v>914.77244537288902</v>
      </c>
      <c r="CR225" s="51">
        <f t="shared" si="1183"/>
        <v>76819.760330893667</v>
      </c>
      <c r="CS225" s="153">
        <f t="shared" si="1551"/>
        <v>84095.46307388469</v>
      </c>
      <c r="CT225" s="58">
        <f t="shared" si="1184"/>
        <v>927.86033333333398</v>
      </c>
      <c r="CU225" s="52">
        <f t="shared" si="1385"/>
        <v>65.180000000000007</v>
      </c>
      <c r="CV225" s="51">
        <f t="shared" si="1386"/>
        <v>862.68033333333392</v>
      </c>
      <c r="CW225" s="51">
        <f t="shared" si="1185"/>
        <v>67878.265333332936</v>
      </c>
      <c r="CX225" s="57">
        <f t="shared" si="1552"/>
        <v>74779.707999999635</v>
      </c>
      <c r="CY225" s="153">
        <f t="shared" si="1387"/>
        <v>10000</v>
      </c>
      <c r="CZ225" s="479">
        <f t="shared" si="1186"/>
        <v>-927.86033333333398</v>
      </c>
      <c r="DA225" s="46">
        <f t="shared" si="1388"/>
        <v>-1117.6300000000001</v>
      </c>
      <c r="DB225" s="46">
        <f t="shared" si="1389"/>
        <v>-1044.33</v>
      </c>
      <c r="DC225" s="48"/>
      <c r="DE225" s="45">
        <v>164</v>
      </c>
      <c r="DF225" s="46">
        <f t="shared" si="1187"/>
        <v>1126.76</v>
      </c>
      <c r="DG225" s="46">
        <f t="shared" si="1553"/>
        <v>114.99</v>
      </c>
      <c r="DH225" s="46">
        <f t="shared" si="1188"/>
        <v>1011.77</v>
      </c>
      <c r="DI225" s="46">
        <f t="shared" si="1189"/>
        <v>121.76092369808175</v>
      </c>
      <c r="DJ225" s="46">
        <f t="shared" si="1190"/>
        <v>890.00907630191818</v>
      </c>
      <c r="DK225" s="51">
        <f t="shared" si="1191"/>
        <v>72166.545142547126</v>
      </c>
      <c r="DL225" s="58">
        <f t="shared" si="1192"/>
        <v>948.32333333333338</v>
      </c>
      <c r="DM225" s="52">
        <f t="shared" si="1554"/>
        <v>114.99</v>
      </c>
      <c r="DN225" s="51">
        <f t="shared" si="1193"/>
        <v>833.33333333333337</v>
      </c>
      <c r="DO225" s="57">
        <f t="shared" si="1194"/>
        <v>63333.333333332914</v>
      </c>
      <c r="DP225" s="468">
        <f t="shared" si="1390"/>
        <v>-948.32333333333338</v>
      </c>
      <c r="DQ225" s="46">
        <f t="shared" si="1391"/>
        <v>-1126.76</v>
      </c>
      <c r="DR225" s="47"/>
      <c r="DS225" s="46">
        <f t="shared" si="1392"/>
        <v>-1011.77</v>
      </c>
      <c r="DT225" s="48"/>
      <c r="DU225" s="29"/>
      <c r="DV225" s="45">
        <v>164</v>
      </c>
      <c r="DW225" s="46">
        <f t="shared" si="1393"/>
        <v>1053.76</v>
      </c>
      <c r="DX225" s="46">
        <f t="shared" si="1555"/>
        <v>41.99</v>
      </c>
      <c r="DY225" s="46">
        <f t="shared" si="1394"/>
        <v>1011.77</v>
      </c>
      <c r="DZ225" s="46">
        <f t="shared" si="1195"/>
        <v>121.76092369808175</v>
      </c>
      <c r="EA225" s="46">
        <f t="shared" si="1196"/>
        <v>890.00907630191818</v>
      </c>
      <c r="EB225" s="51">
        <f t="shared" si="1197"/>
        <v>72166.545142547126</v>
      </c>
      <c r="EC225" s="58">
        <f t="shared" si="1198"/>
        <v>870.22333333333336</v>
      </c>
      <c r="ED225" s="52">
        <f t="shared" si="1556"/>
        <v>36.89</v>
      </c>
      <c r="EE225" s="51">
        <f t="shared" si="1199"/>
        <v>833.33333333333337</v>
      </c>
      <c r="EF225" s="57">
        <f t="shared" si="1200"/>
        <v>63333.333333332914</v>
      </c>
      <c r="EG225" s="468">
        <f t="shared" si="1395"/>
        <v>-870.22333333333336</v>
      </c>
      <c r="EH225" s="46">
        <f t="shared" si="1396"/>
        <v>-1053.76</v>
      </c>
      <c r="EI225" s="47"/>
      <c r="EJ225" s="46">
        <f t="shared" si="1397"/>
        <v>-1011.77</v>
      </c>
      <c r="EK225" s="48"/>
      <c r="EL225" s="29"/>
      <c r="EM225" s="45">
        <v>164</v>
      </c>
      <c r="EN225" s="46">
        <f t="shared" si="1533"/>
        <v>1058.0868689014749</v>
      </c>
      <c r="EO225" s="46">
        <f t="shared" si="1557"/>
        <v>43.04</v>
      </c>
      <c r="EP225" s="128">
        <f t="shared" si="1201"/>
        <v>1015.0468689014749</v>
      </c>
      <c r="EQ225" s="46">
        <f t="shared" si="1202"/>
        <v>124.78780241129789</v>
      </c>
      <c r="ER225" s="46">
        <f t="shared" si="1203"/>
        <v>890.25906649017702</v>
      </c>
      <c r="ES225" s="51">
        <f t="shared" si="1204"/>
        <v>73982.422380288554</v>
      </c>
      <c r="ET225" s="153">
        <f t="shared" si="1398"/>
        <v>10000</v>
      </c>
      <c r="EU225" s="45">
        <v>164</v>
      </c>
      <c r="EV225" s="46">
        <f t="shared" si="1205"/>
        <v>1058.0899999999999</v>
      </c>
      <c r="EW225" s="46">
        <f t="shared" si="1558"/>
        <v>43.04</v>
      </c>
      <c r="EX225" s="128">
        <f t="shared" si="1206"/>
        <v>1015.05</v>
      </c>
      <c r="EY225" s="46">
        <f t="shared" si="1207"/>
        <v>124.7867889903808</v>
      </c>
      <c r="EZ225" s="46">
        <f t="shared" si="1208"/>
        <v>890.26321100961911</v>
      </c>
      <c r="FA225" s="51">
        <f t="shared" si="1209"/>
        <v>73981.810183218869</v>
      </c>
      <c r="FB225" s="58">
        <f t="shared" si="1210"/>
        <v>874.86920833333363</v>
      </c>
      <c r="FC225" s="52">
        <f t="shared" si="1559"/>
        <v>37.93</v>
      </c>
      <c r="FD225" s="51">
        <f t="shared" si="1399"/>
        <v>836.93920833333368</v>
      </c>
      <c r="FE225" s="57">
        <f t="shared" si="1211"/>
        <v>65150.169833333173</v>
      </c>
      <c r="FF225" s="153">
        <f t="shared" si="1400"/>
        <v>10000</v>
      </c>
      <c r="FG225" s="469">
        <f t="shared" si="1212"/>
        <v>-874.86920833333363</v>
      </c>
      <c r="FH225" s="46">
        <f t="shared" si="1213"/>
        <v>-1058.0899999999999</v>
      </c>
      <c r="FI225" s="46">
        <f t="shared" si="1214"/>
        <v>-1015.05</v>
      </c>
      <c r="FJ225" s="48"/>
      <c r="FL225" s="45">
        <v>164</v>
      </c>
      <c r="FM225" s="46">
        <f t="shared" si="1401"/>
        <v>1057.33</v>
      </c>
      <c r="FN225" s="46">
        <f t="shared" si="1534"/>
        <v>45.56</v>
      </c>
      <c r="FO225" s="46">
        <f t="shared" si="1402"/>
        <v>1011.77</v>
      </c>
      <c r="FP225" s="46">
        <f t="shared" si="1215"/>
        <v>121.76092369808175</v>
      </c>
      <c r="FQ225" s="46">
        <f t="shared" si="1216"/>
        <v>890.00907630191818</v>
      </c>
      <c r="FR225" s="51">
        <f t="shared" si="1217"/>
        <v>72166.545142547126</v>
      </c>
      <c r="FS225" s="57">
        <f t="shared" si="1560"/>
        <v>79245.290802728428</v>
      </c>
      <c r="FT225" s="58">
        <f t="shared" si="1218"/>
        <v>873.57333333333338</v>
      </c>
      <c r="FU225" s="241">
        <f t="shared" si="1535"/>
        <v>40.239999999999995</v>
      </c>
      <c r="FV225" s="51">
        <f t="shared" si="1219"/>
        <v>833.33333333333337</v>
      </c>
      <c r="FW225" s="51">
        <f t="shared" si="1220"/>
        <v>63333.333333332914</v>
      </c>
      <c r="FX225" s="153">
        <f t="shared" si="1561"/>
        <v>69999.999999999563</v>
      </c>
      <c r="FY225" s="468">
        <f t="shared" si="1403"/>
        <v>-873.57333333333338</v>
      </c>
      <c r="FZ225" s="46">
        <f t="shared" si="1404"/>
        <v>-1057.33</v>
      </c>
      <c r="GA225" s="46">
        <f t="shared" si="1221"/>
        <v>-1011.77</v>
      </c>
      <c r="GB225" s="48"/>
      <c r="GD225" s="45">
        <v>164</v>
      </c>
      <c r="GE225" s="46">
        <f t="shared" si="1536"/>
        <v>1060.0875939185617</v>
      </c>
      <c r="GF225" s="128">
        <f t="shared" si="1562"/>
        <v>46.56</v>
      </c>
      <c r="GG225" s="128">
        <f t="shared" si="1042"/>
        <v>1013.5275939185617</v>
      </c>
      <c r="GH225" s="46">
        <f t="shared" si="1222"/>
        <v>124.69515879859146</v>
      </c>
      <c r="GI225" s="46">
        <f t="shared" si="1223"/>
        <v>888.83243511997023</v>
      </c>
      <c r="GJ225" s="51">
        <f t="shared" si="1224"/>
        <v>73928.262844034907</v>
      </c>
      <c r="GK225" s="51">
        <f t="shared" si="1563"/>
        <v>80997.650011272606</v>
      </c>
      <c r="GL225" s="153">
        <f t="shared" si="1405"/>
        <v>10000</v>
      </c>
      <c r="GM225" s="45">
        <v>164</v>
      </c>
      <c r="GN225" s="46">
        <f t="shared" si="1225"/>
        <v>1060.0899999999999</v>
      </c>
      <c r="GO225" s="46">
        <f t="shared" si="1537"/>
        <v>46.56</v>
      </c>
      <c r="GP225" s="128">
        <f t="shared" si="1406"/>
        <v>1013.53</v>
      </c>
      <c r="GQ225" s="46">
        <f t="shared" si="1226"/>
        <v>124.69440845523188</v>
      </c>
      <c r="GR225" s="46">
        <f t="shared" si="1227"/>
        <v>888.83559154476814</v>
      </c>
      <c r="GS225" s="51">
        <f t="shared" si="1228"/>
        <v>73927.809481594362</v>
      </c>
      <c r="GT225" s="57">
        <f t="shared" si="1564"/>
        <v>80997.221753664082</v>
      </c>
      <c r="GU225" s="58">
        <f t="shared" si="1229"/>
        <v>876.92633333333197</v>
      </c>
      <c r="GV225" s="52">
        <f t="shared" si="1538"/>
        <v>41.28</v>
      </c>
      <c r="GW225" s="51">
        <f t="shared" si="1407"/>
        <v>835.646333333332</v>
      </c>
      <c r="GX225" s="57">
        <f t="shared" si="1230"/>
        <v>65119.281333333529</v>
      </c>
      <c r="GY225" s="57">
        <f t="shared" si="1565"/>
        <v>71804.452000000223</v>
      </c>
      <c r="GZ225" s="153">
        <f t="shared" si="1408"/>
        <v>10000</v>
      </c>
      <c r="HA225" s="469">
        <f t="shared" si="1231"/>
        <v>-876.92633333333197</v>
      </c>
      <c r="HB225" s="46">
        <f t="shared" si="1232"/>
        <v>-1060.0899999999999</v>
      </c>
      <c r="HC225" s="46">
        <f t="shared" si="1233"/>
        <v>-1013.53</v>
      </c>
      <c r="HD225" s="48"/>
      <c r="HF225" s="45">
        <v>164</v>
      </c>
      <c r="HG225" s="46">
        <f t="shared" si="1234"/>
        <v>1123.8775326810628</v>
      </c>
      <c r="HH225" s="46">
        <f t="shared" si="1235"/>
        <v>0</v>
      </c>
      <c r="HI225" s="46">
        <f t="shared" si="1236"/>
        <v>1123.8775326810628</v>
      </c>
      <c r="HJ225" s="46">
        <f t="shared" si="1237"/>
        <v>135.254043871633</v>
      </c>
      <c r="HK225" s="46">
        <f t="shared" si="1238"/>
        <v>988.62348880942977</v>
      </c>
      <c r="HL225" s="51">
        <f t="shared" si="1239"/>
        <v>80163.802834170376</v>
      </c>
      <c r="HM225" s="153">
        <f t="shared" si="1409"/>
        <v>10000</v>
      </c>
      <c r="HN225" s="58">
        <f t="shared" si="1240"/>
        <v>933.33333333333724</v>
      </c>
      <c r="HO225" s="52">
        <f t="shared" si="1241"/>
        <v>0</v>
      </c>
      <c r="HP225" s="51">
        <f t="shared" si="1242"/>
        <v>933.33333333333724</v>
      </c>
      <c r="HQ225" s="57">
        <f t="shared" si="1243"/>
        <v>70933.333333331742</v>
      </c>
      <c r="HR225" s="153">
        <f t="shared" si="1410"/>
        <v>10000</v>
      </c>
      <c r="HS225" s="468">
        <f t="shared" si="1244"/>
        <v>-933.33333333333724</v>
      </c>
      <c r="HT225" s="46">
        <f t="shared" si="1245"/>
        <v>-1123.8775326810628</v>
      </c>
      <c r="HU225" s="46">
        <f t="shared" si="1246"/>
        <v>-1123.8775326810628</v>
      </c>
      <c r="HV225" s="48"/>
      <c r="HW225" s="29"/>
      <c r="HX225" s="45">
        <v>164</v>
      </c>
      <c r="HY225" s="128">
        <f t="shared" si="1247"/>
        <v>1124.3399999999999</v>
      </c>
      <c r="HZ225" s="46">
        <f t="shared" si="1248"/>
        <v>0</v>
      </c>
      <c r="IA225" s="46">
        <f t="shared" si="1249"/>
        <v>1124.3399999999999</v>
      </c>
      <c r="IB225" s="46">
        <f t="shared" si="1250"/>
        <v>135.3164494779339</v>
      </c>
      <c r="IC225" s="46">
        <f t="shared" si="1251"/>
        <v>989.02355052206599</v>
      </c>
      <c r="ID225" s="51">
        <f t="shared" si="1252"/>
        <v>80200.84613623828</v>
      </c>
      <c r="IE225" s="153">
        <f t="shared" si="1411"/>
        <v>10000</v>
      </c>
      <c r="IF225" s="58">
        <f t="shared" si="1253"/>
        <v>930.14625019664186</v>
      </c>
      <c r="IG225" s="52">
        <f t="shared" si="1254"/>
        <v>0</v>
      </c>
      <c r="IH225" s="51">
        <f t="shared" si="1255"/>
        <v>930.14625019664186</v>
      </c>
      <c r="II225" s="57">
        <f t="shared" si="1412"/>
        <v>70691.114967750589</v>
      </c>
      <c r="IJ225" s="153">
        <f t="shared" si="1413"/>
        <v>10000</v>
      </c>
      <c r="IK225" s="468">
        <f t="shared" si="1256"/>
        <v>-930.14625019664186</v>
      </c>
      <c r="IL225" s="46">
        <f t="shared" si="1257"/>
        <v>-1124.3399999999999</v>
      </c>
      <c r="IM225" s="46">
        <f t="shared" si="1258"/>
        <v>-1124.3399999999999</v>
      </c>
      <c r="IN225" s="48"/>
      <c r="IO225" s="53">
        <f t="shared" si="1259"/>
        <v>0</v>
      </c>
      <c r="IQ225" s="45">
        <v>164</v>
      </c>
      <c r="IR225" s="128">
        <f t="shared" si="1260"/>
        <v>1126.4568749999989</v>
      </c>
      <c r="IS225" s="128">
        <f t="shared" si="1261"/>
        <v>0</v>
      </c>
      <c r="IT225" s="128">
        <f t="shared" si="1262"/>
        <v>1126.4568749999989</v>
      </c>
      <c r="IU225" s="46">
        <f t="shared" si="1485"/>
        <v>135.56</v>
      </c>
      <c r="IV225" s="46">
        <f t="shared" si="1263"/>
        <v>990.896874999999</v>
      </c>
      <c r="IW225" s="51">
        <f t="shared" si="1264"/>
        <v>80347.792500000214</v>
      </c>
      <c r="IX225" s="199">
        <f t="shared" si="1414"/>
        <v>10000</v>
      </c>
      <c r="IY225" s="128">
        <f t="shared" si="1265"/>
        <v>0</v>
      </c>
      <c r="IZ225" s="408">
        <f t="shared" si="1266"/>
        <v>0</v>
      </c>
      <c r="JA225" s="58">
        <f t="shared" si="1267"/>
        <v>931.95916666666494</v>
      </c>
      <c r="JB225" s="52">
        <f t="shared" si="1268"/>
        <v>0</v>
      </c>
      <c r="JC225" s="51">
        <f t="shared" si="1269"/>
        <v>931.95916666666494</v>
      </c>
      <c r="JD225" s="57">
        <f t="shared" si="1270"/>
        <v>70828.896666666726</v>
      </c>
      <c r="JE225" s="280">
        <f t="shared" si="1271"/>
        <v>10000</v>
      </c>
      <c r="JF225" s="280">
        <f t="shared" si="1272"/>
        <v>0</v>
      </c>
      <c r="JG225" s="468">
        <f t="shared" si="1273"/>
        <v>-931.95916666666494</v>
      </c>
      <c r="JH225" s="46">
        <f t="shared" si="1274"/>
        <v>-1126.4568749999989</v>
      </c>
      <c r="JI225" s="46">
        <f t="shared" si="1275"/>
        <v>-1126.4568749999989</v>
      </c>
      <c r="JJ225" s="48"/>
      <c r="JL225" s="45">
        <v>164</v>
      </c>
      <c r="JM225" s="46">
        <f t="shared" si="1276"/>
        <v>1124.4930833333331</v>
      </c>
      <c r="JN225" s="46">
        <f t="shared" si="1277"/>
        <v>0</v>
      </c>
      <c r="JO225" s="128">
        <f t="shared" si="1278"/>
        <v>1124.4930833333331</v>
      </c>
      <c r="JP225" s="46">
        <f t="shared" si="1415"/>
        <v>135.33000000000001</v>
      </c>
      <c r="JQ225" s="46">
        <f t="shared" si="1279"/>
        <v>989.16308333333302</v>
      </c>
      <c r="JR225" s="51">
        <f t="shared" si="1280"/>
        <v>80207.704333333328</v>
      </c>
      <c r="JS225" s="51">
        <f t="shared" si="1566"/>
        <v>79245.290802728428</v>
      </c>
      <c r="JT225" s="199">
        <f t="shared" si="1416"/>
        <v>10000</v>
      </c>
      <c r="JU225" s="128">
        <f t="shared" si="1281"/>
        <v>0</v>
      </c>
      <c r="JV225" s="408">
        <f t="shared" si="1282"/>
        <v>0</v>
      </c>
      <c r="JW225" s="58">
        <f t="shared" si="1283"/>
        <v>930.37233333333074</v>
      </c>
      <c r="JX225" s="52">
        <f t="shared" si="1284"/>
        <v>0</v>
      </c>
      <c r="JY225" s="51">
        <f t="shared" si="1285"/>
        <v>930.37233333333074</v>
      </c>
      <c r="JZ225" s="51">
        <f t="shared" si="1286"/>
        <v>70708.297333333758</v>
      </c>
      <c r="KA225" s="199">
        <f t="shared" si="1567"/>
        <v>69999.999999999563</v>
      </c>
      <c r="KB225" s="128">
        <f t="shared" si="1417"/>
        <v>10000</v>
      </c>
      <c r="KC225" s="204">
        <f t="shared" si="1287"/>
        <v>0</v>
      </c>
      <c r="KD225" s="468">
        <f t="shared" si="1418"/>
        <v>-930.37233333333074</v>
      </c>
      <c r="KE225" s="46">
        <f t="shared" si="1288"/>
        <v>-1124.4930833333331</v>
      </c>
      <c r="KF225" s="46">
        <f t="shared" si="1289"/>
        <v>-1124.4930833333331</v>
      </c>
      <c r="KG225" s="48"/>
      <c r="KI225" s="45">
        <v>164</v>
      </c>
      <c r="KJ225" s="46">
        <f t="shared" si="1290"/>
        <v>1124.4890404061762</v>
      </c>
      <c r="KK225" s="46">
        <f t="shared" si="1291"/>
        <v>0</v>
      </c>
      <c r="KL225" s="128">
        <f t="shared" si="1292"/>
        <v>1124.4890404061762</v>
      </c>
      <c r="KM225" s="46">
        <f t="shared" si="1293"/>
        <v>135.32763631411586</v>
      </c>
      <c r="KN225" s="46">
        <f t="shared" si="1294"/>
        <v>989.16140409206037</v>
      </c>
      <c r="KO225" s="51">
        <f t="shared" si="1295"/>
        <v>80207.420384377459</v>
      </c>
      <c r="KP225" s="199">
        <f t="shared" si="1568"/>
        <v>84095.46307388469</v>
      </c>
      <c r="KQ225" s="199">
        <f t="shared" si="1419"/>
        <v>10000</v>
      </c>
      <c r="KR225" s="128">
        <f t="shared" si="1296"/>
        <v>0</v>
      </c>
      <c r="KS225" s="408">
        <f t="shared" si="1297"/>
        <v>0</v>
      </c>
      <c r="KT225" s="45">
        <v>164</v>
      </c>
      <c r="KU225" s="46">
        <f t="shared" si="1420"/>
        <v>1124.49</v>
      </c>
      <c r="KV225" s="46">
        <f t="shared" si="1298"/>
        <v>0</v>
      </c>
      <c r="KW225" s="128">
        <f t="shared" si="1299"/>
        <v>1124.49</v>
      </c>
      <c r="KX225" s="46">
        <f t="shared" si="1300"/>
        <v>135.32733706204408</v>
      </c>
      <c r="KY225" s="46">
        <f t="shared" si="1301"/>
        <v>989.16266293795593</v>
      </c>
      <c r="KZ225" s="51">
        <f t="shared" si="1302"/>
        <v>80207.239574288484</v>
      </c>
      <c r="LA225" s="153">
        <f t="shared" si="1569"/>
        <v>84095.46307388469</v>
      </c>
      <c r="LB225" s="58">
        <f t="shared" si="1532"/>
        <v>930.59633333333579</v>
      </c>
      <c r="LC225" s="52">
        <f t="shared" si="1303"/>
        <v>0</v>
      </c>
      <c r="LD225" s="51">
        <f t="shared" si="1304"/>
        <v>930.59633333333579</v>
      </c>
      <c r="LE225" s="51">
        <f t="shared" si="1305"/>
        <v>70725.321333333166</v>
      </c>
      <c r="LF225" s="51">
        <f t="shared" si="1570"/>
        <v>74779.707999999635</v>
      </c>
      <c r="LG225" s="128">
        <f t="shared" si="1306"/>
        <v>10000</v>
      </c>
      <c r="LH225" s="204">
        <f t="shared" si="1307"/>
        <v>0</v>
      </c>
      <c r="LI225" s="479">
        <f t="shared" si="1308"/>
        <v>-930.59633333333579</v>
      </c>
      <c r="LJ225" s="46">
        <f t="shared" si="1421"/>
        <v>-1124.49</v>
      </c>
      <c r="LK225" s="46">
        <f t="shared" si="1422"/>
        <v>-1124.49</v>
      </c>
      <c r="LL225" s="48"/>
      <c r="LN225" s="45">
        <v>164</v>
      </c>
      <c r="LO225" s="46">
        <f t="shared" si="1309"/>
        <v>1123.1238136873469</v>
      </c>
      <c r="LP225" s="46">
        <f t="shared" si="1539"/>
        <v>0</v>
      </c>
      <c r="LQ225" s="46">
        <f t="shared" si="1310"/>
        <v>1123.1238136873469</v>
      </c>
      <c r="LR225" s="46">
        <f t="shared" si="1311"/>
        <v>135.16333688721616</v>
      </c>
      <c r="LS225" s="46">
        <f t="shared" si="1312"/>
        <v>987.96047680013078</v>
      </c>
      <c r="LT225" s="51">
        <f t="shared" si="1313"/>
        <v>80110.041655529567</v>
      </c>
      <c r="LU225" s="199">
        <f t="shared" si="1423"/>
        <v>10000</v>
      </c>
      <c r="LV225" s="58">
        <f t="shared" si="1314"/>
        <v>933.33033333333128</v>
      </c>
      <c r="LW225" s="52">
        <f t="shared" si="1540"/>
        <v>0</v>
      </c>
      <c r="LX225" s="51">
        <f t="shared" si="1315"/>
        <v>933.33033333333128</v>
      </c>
      <c r="LY225" s="51">
        <f t="shared" si="1316"/>
        <v>70933.105333333006</v>
      </c>
      <c r="LZ225" s="46">
        <f t="shared" si="1424"/>
        <v>0</v>
      </c>
      <c r="MA225" s="199">
        <f t="shared" si="1425"/>
        <v>10000</v>
      </c>
      <c r="MB225" s="468">
        <f t="shared" si="1317"/>
        <v>-933.33033333333128</v>
      </c>
      <c r="MC225" s="46">
        <f t="shared" si="1318"/>
        <v>-1123.1238136873469</v>
      </c>
      <c r="MD225" s="46">
        <f t="shared" si="1319"/>
        <v>-1123.1238136873469</v>
      </c>
      <c r="ME225" s="48"/>
      <c r="MG225" s="45">
        <v>164</v>
      </c>
      <c r="MH225" s="46">
        <f t="shared" si="1320"/>
        <v>1076.608661999408</v>
      </c>
      <c r="MI225" s="46">
        <f t="shared" si="1541"/>
        <v>0</v>
      </c>
      <c r="MJ225" s="46">
        <f t="shared" si="1321"/>
        <v>1076.608661999408</v>
      </c>
      <c r="MK225" s="46">
        <f t="shared" si="1322"/>
        <v>129.56542947813489</v>
      </c>
      <c r="ML225" s="46">
        <f t="shared" si="1323"/>
        <v>947.04323252127313</v>
      </c>
      <c r="MM225" s="51">
        <f t="shared" si="1324"/>
        <v>76792.214454359651</v>
      </c>
      <c r="MN225" s="199">
        <f t="shared" si="1426"/>
        <v>10000</v>
      </c>
      <c r="MO225" s="58">
        <f t="shared" si="1325"/>
        <v>889.32945707741396</v>
      </c>
      <c r="MP225" s="52">
        <f t="shared" si="1542"/>
        <v>0</v>
      </c>
      <c r="MQ225" s="51">
        <f t="shared" si="1326"/>
        <v>889.32945707741396</v>
      </c>
      <c r="MR225" s="57">
        <f t="shared" si="1327"/>
        <v>67589.039039303927</v>
      </c>
      <c r="MS225" s="199">
        <f t="shared" si="1427"/>
        <v>10000</v>
      </c>
      <c r="MT225" s="468">
        <f t="shared" si="1428"/>
        <v>-889.32945707741396</v>
      </c>
      <c r="MU225" s="46">
        <f t="shared" si="1328"/>
        <v>-1076.608661999408</v>
      </c>
      <c r="MV225" s="46">
        <f t="shared" si="1329"/>
        <v>-1076.608661999408</v>
      </c>
      <c r="MW225" s="48"/>
      <c r="MY225" s="45">
        <v>164</v>
      </c>
      <c r="MZ225" s="46">
        <f t="shared" si="1330"/>
        <v>1076.608661999408</v>
      </c>
      <c r="NA225" s="46">
        <f t="shared" si="1543"/>
        <v>0</v>
      </c>
      <c r="NB225" s="128">
        <f t="shared" si="1331"/>
        <v>1076.608661999408</v>
      </c>
      <c r="NC225" s="46">
        <f t="shared" si="1332"/>
        <v>129.56542947813489</v>
      </c>
      <c r="ND225" s="46">
        <f t="shared" si="1333"/>
        <v>947.04323252127313</v>
      </c>
      <c r="NE225" s="51">
        <f t="shared" si="1334"/>
        <v>76792.214454359651</v>
      </c>
      <c r="NF225" s="153">
        <f t="shared" si="1429"/>
        <v>10000</v>
      </c>
      <c r="NG225" s="45">
        <v>164</v>
      </c>
      <c r="NH225" s="46">
        <f t="shared" si="1335"/>
        <v>1076.6099999999999</v>
      </c>
      <c r="NI225" s="46">
        <f t="shared" si="1544"/>
        <v>0</v>
      </c>
      <c r="NJ225" s="128">
        <f t="shared" si="1430"/>
        <v>1076.6099999999999</v>
      </c>
      <c r="NK225" s="46">
        <f t="shared" si="1431"/>
        <v>129.56499276037866</v>
      </c>
      <c r="NL225" s="46">
        <f t="shared" si="1336"/>
        <v>947.04500723962121</v>
      </c>
      <c r="NM225" s="51">
        <f t="shared" si="1337"/>
        <v>76791.950648987564</v>
      </c>
      <c r="NN225" s="58">
        <f t="shared" si="1338"/>
        <v>888.78037499999857</v>
      </c>
      <c r="NO225" s="52">
        <f t="shared" si="1545"/>
        <v>0</v>
      </c>
      <c r="NP225" s="51">
        <f t="shared" si="1339"/>
        <v>888.78037499999857</v>
      </c>
      <c r="NQ225" s="57">
        <f t="shared" si="1340"/>
        <v>67681.658500000078</v>
      </c>
      <c r="NR225" s="153">
        <f t="shared" si="1432"/>
        <v>10000</v>
      </c>
      <c r="NS225" s="469">
        <f t="shared" si="1341"/>
        <v>-888.78037499999857</v>
      </c>
      <c r="NT225" s="46">
        <f t="shared" si="1342"/>
        <v>-1076.6099999999999</v>
      </c>
      <c r="NU225" s="46">
        <f t="shared" si="1343"/>
        <v>-1076.6099999999999</v>
      </c>
      <c r="NV225" s="48"/>
      <c r="NX225" s="45">
        <v>164</v>
      </c>
      <c r="NY225" s="46">
        <f t="shared" si="1344"/>
        <v>1076.6456011701148</v>
      </c>
      <c r="NZ225" s="46">
        <f t="shared" si="1546"/>
        <v>0</v>
      </c>
      <c r="OA225" s="46">
        <f t="shared" si="1345"/>
        <v>1076.6456011701148</v>
      </c>
      <c r="OB225" s="46">
        <f t="shared" si="1346"/>
        <v>129.56987495557334</v>
      </c>
      <c r="OC225" s="46">
        <f t="shared" si="1347"/>
        <v>947.07572621454142</v>
      </c>
      <c r="OD225" s="51">
        <f t="shared" si="1348"/>
        <v>76794.849247129459</v>
      </c>
      <c r="OE225" s="57">
        <f t="shared" si="1571"/>
        <v>79245.290802728428</v>
      </c>
      <c r="OF225" s="153">
        <f t="shared" si="1433"/>
        <v>10000</v>
      </c>
      <c r="OG225" s="58">
        <f t="shared" si="1349"/>
        <v>889.48383333333379</v>
      </c>
      <c r="OH225" s="241">
        <f t="shared" si="1572"/>
        <v>0</v>
      </c>
      <c r="OI225" s="51">
        <f t="shared" si="1350"/>
        <v>889.48383333333379</v>
      </c>
      <c r="OJ225" s="51">
        <f t="shared" si="1351"/>
        <v>67600.771333333338</v>
      </c>
      <c r="OK225" s="153">
        <f t="shared" si="1573"/>
        <v>69999.999999999563</v>
      </c>
      <c r="OL225" s="153">
        <f t="shared" si="1434"/>
        <v>10000</v>
      </c>
      <c r="OM225" s="468">
        <f t="shared" si="1435"/>
        <v>-889.48383333333379</v>
      </c>
      <c r="ON225" s="46">
        <f t="shared" si="1436"/>
        <v>-1076.6456011701148</v>
      </c>
      <c r="OO225" s="46">
        <f t="shared" si="1352"/>
        <v>-1076.6456011701148</v>
      </c>
      <c r="OP225" s="48"/>
      <c r="OR225" s="45">
        <v>164</v>
      </c>
      <c r="OS225" s="46">
        <f t="shared" si="1353"/>
        <v>1076.765700416463</v>
      </c>
      <c r="OT225" s="128">
        <f t="shared" si="1547"/>
        <v>0</v>
      </c>
      <c r="OU225" s="128">
        <f t="shared" si="1354"/>
        <v>1076.765700416463</v>
      </c>
      <c r="OV225" s="46">
        <f t="shared" si="1355"/>
        <v>129.58432840647239</v>
      </c>
      <c r="OW225" s="46">
        <f t="shared" si="1356"/>
        <v>947.18137200999058</v>
      </c>
      <c r="OX225" s="51">
        <f t="shared" si="1357"/>
        <v>76803.415671873445</v>
      </c>
      <c r="OY225" s="51">
        <f t="shared" si="1574"/>
        <v>80997.650011272606</v>
      </c>
      <c r="OZ225" s="153">
        <f t="shared" si="1437"/>
        <v>10000</v>
      </c>
      <c r="PA225" s="45">
        <v>164</v>
      </c>
      <c r="PB225" s="46">
        <f t="shared" si="1358"/>
        <v>1076.765700416463</v>
      </c>
      <c r="PC225" s="46">
        <f t="shared" si="1575"/>
        <v>0</v>
      </c>
      <c r="PD225" s="128">
        <f t="shared" si="1359"/>
        <v>1076.765700416463</v>
      </c>
      <c r="PE225" s="46">
        <f t="shared" si="1360"/>
        <v>129.58432840647239</v>
      </c>
      <c r="PF225" s="46">
        <f t="shared" si="1361"/>
        <v>947.18137200999058</v>
      </c>
      <c r="PG225" s="51">
        <f t="shared" si="1362"/>
        <v>76803.415671873445</v>
      </c>
      <c r="PH225" s="57">
        <f t="shared" si="1576"/>
        <v>80997.221753664082</v>
      </c>
      <c r="PI225" s="688">
        <f t="shared" si="1363"/>
        <v>889.6533333333341</v>
      </c>
      <c r="PJ225" s="52">
        <f t="shared" si="1577"/>
        <v>0</v>
      </c>
      <c r="PK225" s="51">
        <f t="shared" si="1364"/>
        <v>889.6533333333341</v>
      </c>
      <c r="PL225" s="57">
        <f t="shared" si="1365"/>
        <v>67613.653333333539</v>
      </c>
      <c r="PM225" s="57">
        <f t="shared" si="1578"/>
        <v>71804.452000000223</v>
      </c>
      <c r="PN225" s="153">
        <f t="shared" si="1438"/>
        <v>10000</v>
      </c>
      <c r="PO225" s="469">
        <f t="shared" si="1366"/>
        <v>-889.6533333333341</v>
      </c>
      <c r="PP225" s="46">
        <f t="shared" si="1367"/>
        <v>-1076.765700416463</v>
      </c>
      <c r="PQ225" s="46">
        <f t="shared" si="1368"/>
        <v>-1076.765700416463</v>
      </c>
      <c r="PR225" s="48"/>
    </row>
    <row r="226" spans="2:434" hidden="1" x14ac:dyDescent="0.3">
      <c r="B226" s="45">
        <v>165</v>
      </c>
      <c r="C226" s="46">
        <f t="shared" si="1104"/>
        <v>1111.77</v>
      </c>
      <c r="D226" s="46">
        <f t="shared" si="1136"/>
        <v>100</v>
      </c>
      <c r="E226" s="46">
        <f t="shared" si="1137"/>
        <v>1011.77</v>
      </c>
      <c r="F226" s="46">
        <f t="shared" si="1138"/>
        <v>120.27757523757855</v>
      </c>
      <c r="G226" s="46">
        <f t="shared" si="1139"/>
        <v>891.49242476242148</v>
      </c>
      <c r="H226" s="51">
        <f t="shared" si="1140"/>
        <v>71275.052717784711</v>
      </c>
      <c r="I226" s="58">
        <f t="shared" si="1141"/>
        <v>933.33333333333337</v>
      </c>
      <c r="J226" s="52">
        <f t="shared" si="1142"/>
        <v>100</v>
      </c>
      <c r="K226" s="51">
        <f t="shared" si="1143"/>
        <v>833.33333333333337</v>
      </c>
      <c r="L226" s="57">
        <f t="shared" si="1144"/>
        <v>62499.999999999578</v>
      </c>
      <c r="M226" s="468">
        <f t="shared" si="1369"/>
        <v>-933.33333333333337</v>
      </c>
      <c r="N226" s="46">
        <f t="shared" si="1370"/>
        <v>-1111.77</v>
      </c>
      <c r="O226" s="47"/>
      <c r="P226" s="46">
        <f t="shared" si="1371"/>
        <v>-1011.77</v>
      </c>
      <c r="Q226" s="48"/>
      <c r="R226" s="29"/>
      <c r="S226" s="29"/>
      <c r="T226" s="45">
        <v>165</v>
      </c>
      <c r="U226" s="46">
        <f t="shared" si="1145"/>
        <v>1079.17</v>
      </c>
      <c r="V226" s="46">
        <f t="shared" si="1146"/>
        <v>67.400000000000006</v>
      </c>
      <c r="W226" s="46">
        <f t="shared" si="1372"/>
        <v>1011.77</v>
      </c>
      <c r="X226" s="46">
        <f t="shared" si="1147"/>
        <v>120.27757523757855</v>
      </c>
      <c r="Y226" s="46">
        <f t="shared" si="1148"/>
        <v>891.49242476242148</v>
      </c>
      <c r="Z226" s="51">
        <f t="shared" si="1149"/>
        <v>71275.052717784711</v>
      </c>
      <c r="AA226" s="58">
        <f t="shared" si="1150"/>
        <v>892.49333333333334</v>
      </c>
      <c r="AB226" s="52">
        <f t="shared" si="1151"/>
        <v>59.16</v>
      </c>
      <c r="AC226" s="51">
        <f t="shared" si="1152"/>
        <v>833.33333333333337</v>
      </c>
      <c r="AD226" s="57">
        <f t="shared" si="1153"/>
        <v>62499.999999999578</v>
      </c>
      <c r="AE226" s="468">
        <f t="shared" si="1373"/>
        <v>-892.49333333333334</v>
      </c>
      <c r="AF226" s="46">
        <f t="shared" si="1154"/>
        <v>-1079.17</v>
      </c>
      <c r="AG226" s="47"/>
      <c r="AH226" s="46">
        <f t="shared" si="1374"/>
        <v>-1011.77</v>
      </c>
      <c r="AI226" s="48"/>
      <c r="AJ226" s="29"/>
      <c r="AK226" s="45">
        <v>165</v>
      </c>
      <c r="AL226" s="46">
        <f t="shared" si="1155"/>
        <v>1117.72</v>
      </c>
      <c r="AM226" s="46"/>
      <c r="AN226" s="46"/>
      <c r="AO226" s="46">
        <f t="shared" si="1156"/>
        <v>69.680000000000007</v>
      </c>
      <c r="AP226" s="128">
        <f t="shared" si="1157"/>
        <v>1048.04</v>
      </c>
      <c r="AQ226" s="128"/>
      <c r="AR226" s="128"/>
      <c r="AS226" s="46">
        <f t="shared" si="1158"/>
        <v>128.45457678770663</v>
      </c>
      <c r="AT226" s="46">
        <f t="shared" si="1159"/>
        <v>919.58542321229334</v>
      </c>
      <c r="AU226" s="51"/>
      <c r="AV226" s="51"/>
      <c r="AW226" s="51">
        <f t="shared" si="1160"/>
        <v>76153.160649411686</v>
      </c>
      <c r="AX226" s="58">
        <f t="shared" si="1161"/>
        <v>927.38215694565588</v>
      </c>
      <c r="AY226" s="52"/>
      <c r="AZ226" s="52"/>
      <c r="BA226" s="52">
        <f t="shared" si="1162"/>
        <v>61.56</v>
      </c>
      <c r="BB226" s="51">
        <f t="shared" si="1163"/>
        <v>865.82215694565593</v>
      </c>
      <c r="BC226" s="51"/>
      <c r="BD226" s="51"/>
      <c r="BE226" s="57">
        <f t="shared" si="1164"/>
        <v>67219.244103966761</v>
      </c>
      <c r="BF226" s="468">
        <f t="shared" si="1165"/>
        <v>-927.38215694565588</v>
      </c>
      <c r="BG226" s="46">
        <f t="shared" si="1166"/>
        <v>-1117.72</v>
      </c>
      <c r="BH226" s="46">
        <f t="shared" si="1167"/>
        <v>-1048.04</v>
      </c>
      <c r="BI226" s="48"/>
      <c r="BK226" s="45">
        <v>165</v>
      </c>
      <c r="BL226" s="46">
        <f t="shared" si="1375"/>
        <v>1082.77</v>
      </c>
      <c r="BM226" s="46">
        <f t="shared" si="1376"/>
        <v>71</v>
      </c>
      <c r="BN226" s="46">
        <f t="shared" si="1377"/>
        <v>1011.77</v>
      </c>
      <c r="BO226" s="46">
        <f t="shared" si="1168"/>
        <v>120.27757523757855</v>
      </c>
      <c r="BP226" s="46">
        <f t="shared" si="1169"/>
        <v>891.49242476242148</v>
      </c>
      <c r="BQ226" s="51">
        <f t="shared" si="1170"/>
        <v>71275.052717784711</v>
      </c>
      <c r="BR226" s="57">
        <f t="shared" si="1548"/>
        <v>79245.290802728428</v>
      </c>
      <c r="BS226" s="58">
        <f t="shared" si="1171"/>
        <v>896.03333333333342</v>
      </c>
      <c r="BT226" s="52">
        <f t="shared" si="1378"/>
        <v>62.7</v>
      </c>
      <c r="BU226" s="51">
        <f t="shared" si="1172"/>
        <v>833.33333333333337</v>
      </c>
      <c r="BV226" s="51">
        <f t="shared" si="1173"/>
        <v>62499.999999999578</v>
      </c>
      <c r="BW226" s="153">
        <f t="shared" si="1549"/>
        <v>69999.999999999563</v>
      </c>
      <c r="BX226" s="468">
        <f t="shared" si="1379"/>
        <v>-896.03333333333342</v>
      </c>
      <c r="BY226" s="46">
        <f t="shared" si="1380"/>
        <v>-1082.77</v>
      </c>
      <c r="BZ226" s="46">
        <f t="shared" si="1174"/>
        <v>-1011.77</v>
      </c>
      <c r="CA226" s="48"/>
      <c r="CB226" s="29"/>
      <c r="CC226" s="45">
        <v>165</v>
      </c>
      <c r="CD226" s="128">
        <f t="shared" si="1175"/>
        <v>1117.6300000000001</v>
      </c>
      <c r="CE226" s="46">
        <f t="shared" si="1381"/>
        <v>73.3</v>
      </c>
      <c r="CF226" s="128">
        <f t="shared" si="1176"/>
        <v>1044.33</v>
      </c>
      <c r="CG226" s="46">
        <f t="shared" si="1382"/>
        <v>128.03293388482277</v>
      </c>
      <c r="CH226" s="46">
        <f t="shared" si="1177"/>
        <v>916.29706611517713</v>
      </c>
      <c r="CI226" s="51">
        <f t="shared" si="1178"/>
        <v>75903.463264778489</v>
      </c>
      <c r="CJ226" s="199">
        <f t="shared" si="1550"/>
        <v>84095.46307388469</v>
      </c>
      <c r="CK226" s="153">
        <f t="shared" si="1383"/>
        <v>10000</v>
      </c>
      <c r="CL226" s="45">
        <v>165</v>
      </c>
      <c r="CM226" s="46">
        <f t="shared" si="1384"/>
        <v>1117.6300000000001</v>
      </c>
      <c r="CN226" s="128">
        <f t="shared" si="1179"/>
        <v>73.3</v>
      </c>
      <c r="CO226" s="128">
        <f t="shared" si="1180"/>
        <v>1044.33</v>
      </c>
      <c r="CP226" s="46">
        <f t="shared" si="1181"/>
        <v>128.03293388482277</v>
      </c>
      <c r="CQ226" s="46">
        <f t="shared" si="1182"/>
        <v>916.29706611517713</v>
      </c>
      <c r="CR226" s="51">
        <f t="shared" si="1183"/>
        <v>75903.463264778489</v>
      </c>
      <c r="CS226" s="153">
        <f t="shared" si="1551"/>
        <v>84095.46307388469</v>
      </c>
      <c r="CT226" s="58">
        <f t="shared" si="1184"/>
        <v>927.86033333333398</v>
      </c>
      <c r="CU226" s="52">
        <f t="shared" si="1385"/>
        <v>65.180000000000007</v>
      </c>
      <c r="CV226" s="51">
        <f t="shared" si="1386"/>
        <v>862.68033333333392</v>
      </c>
      <c r="CW226" s="51">
        <f t="shared" si="1185"/>
        <v>67015.584999999599</v>
      </c>
      <c r="CX226" s="57">
        <f t="shared" si="1552"/>
        <v>74779.707999999635</v>
      </c>
      <c r="CY226" s="153">
        <f t="shared" si="1387"/>
        <v>10000</v>
      </c>
      <c r="CZ226" s="479">
        <f t="shared" si="1186"/>
        <v>-927.86033333333398</v>
      </c>
      <c r="DA226" s="46">
        <f t="shared" si="1388"/>
        <v>-1117.6300000000001</v>
      </c>
      <c r="DB226" s="46">
        <f t="shared" si="1389"/>
        <v>-1044.33</v>
      </c>
      <c r="DC226" s="48"/>
      <c r="DE226" s="45">
        <v>165</v>
      </c>
      <c r="DF226" s="46">
        <f t="shared" si="1187"/>
        <v>1126.76</v>
      </c>
      <c r="DG226" s="46">
        <f t="shared" si="1553"/>
        <v>114.99</v>
      </c>
      <c r="DH226" s="46">
        <f t="shared" si="1188"/>
        <v>1011.77</v>
      </c>
      <c r="DI226" s="46">
        <f t="shared" si="1189"/>
        <v>120.27757523757855</v>
      </c>
      <c r="DJ226" s="46">
        <f t="shared" si="1190"/>
        <v>891.49242476242148</v>
      </c>
      <c r="DK226" s="51">
        <f t="shared" si="1191"/>
        <v>71275.052717784711</v>
      </c>
      <c r="DL226" s="58">
        <f t="shared" si="1192"/>
        <v>948.32333333333338</v>
      </c>
      <c r="DM226" s="52">
        <f t="shared" si="1554"/>
        <v>114.99</v>
      </c>
      <c r="DN226" s="51">
        <f t="shared" si="1193"/>
        <v>833.33333333333337</v>
      </c>
      <c r="DO226" s="57">
        <f t="shared" si="1194"/>
        <v>62499.999999999578</v>
      </c>
      <c r="DP226" s="468">
        <f t="shared" si="1390"/>
        <v>-948.32333333333338</v>
      </c>
      <c r="DQ226" s="46">
        <f t="shared" si="1391"/>
        <v>-1126.76</v>
      </c>
      <c r="DR226" s="47"/>
      <c r="DS226" s="46">
        <f t="shared" si="1392"/>
        <v>-1011.77</v>
      </c>
      <c r="DT226" s="48"/>
      <c r="DU226" s="29"/>
      <c r="DV226" s="45">
        <v>165</v>
      </c>
      <c r="DW226" s="46">
        <f t="shared" si="1393"/>
        <v>1053.25</v>
      </c>
      <c r="DX226" s="46">
        <f t="shared" si="1555"/>
        <v>41.480000000000004</v>
      </c>
      <c r="DY226" s="46">
        <f t="shared" si="1394"/>
        <v>1011.77</v>
      </c>
      <c r="DZ226" s="46">
        <f t="shared" si="1195"/>
        <v>120.27757523757855</v>
      </c>
      <c r="EA226" s="46">
        <f t="shared" si="1196"/>
        <v>891.49242476242148</v>
      </c>
      <c r="EB226" s="51">
        <f t="shared" si="1197"/>
        <v>71275.052717784711</v>
      </c>
      <c r="EC226" s="58">
        <f t="shared" si="1198"/>
        <v>869.74333333333334</v>
      </c>
      <c r="ED226" s="52">
        <f t="shared" si="1556"/>
        <v>36.409999999999997</v>
      </c>
      <c r="EE226" s="51">
        <f t="shared" si="1199"/>
        <v>833.33333333333337</v>
      </c>
      <c r="EF226" s="57">
        <f t="shared" si="1200"/>
        <v>62499.999999999578</v>
      </c>
      <c r="EG226" s="468">
        <f t="shared" si="1395"/>
        <v>-869.74333333333334</v>
      </c>
      <c r="EH226" s="46">
        <f t="shared" si="1396"/>
        <v>-1053.25</v>
      </c>
      <c r="EI226" s="47"/>
      <c r="EJ226" s="46">
        <f t="shared" si="1397"/>
        <v>-1011.77</v>
      </c>
      <c r="EK226" s="48"/>
      <c r="EL226" s="29"/>
      <c r="EM226" s="45">
        <v>165</v>
      </c>
      <c r="EN226" s="46">
        <f t="shared" si="1533"/>
        <v>1058.0868689014749</v>
      </c>
      <c r="EO226" s="46">
        <f t="shared" si="1557"/>
        <v>42.53</v>
      </c>
      <c r="EP226" s="128">
        <f t="shared" si="1201"/>
        <v>1015.5568689014749</v>
      </c>
      <c r="EQ226" s="46">
        <f t="shared" si="1202"/>
        <v>123.30403730048091</v>
      </c>
      <c r="ER226" s="46">
        <f t="shared" si="1203"/>
        <v>892.252831600994</v>
      </c>
      <c r="ES226" s="51">
        <f t="shared" si="1204"/>
        <v>73090.169548687554</v>
      </c>
      <c r="ET226" s="153">
        <f t="shared" si="1398"/>
        <v>10000</v>
      </c>
      <c r="EU226" s="45">
        <v>165</v>
      </c>
      <c r="EV226" s="46">
        <f t="shared" si="1205"/>
        <v>1058.0899999999999</v>
      </c>
      <c r="EW226" s="46">
        <f t="shared" si="1558"/>
        <v>42.53</v>
      </c>
      <c r="EX226" s="128">
        <f t="shared" si="1206"/>
        <v>1015.56</v>
      </c>
      <c r="EY226" s="46">
        <f t="shared" si="1207"/>
        <v>123.30301697203146</v>
      </c>
      <c r="EZ226" s="46">
        <f t="shared" si="1208"/>
        <v>892.25698302796854</v>
      </c>
      <c r="FA226" s="51">
        <f t="shared" si="1209"/>
        <v>73089.553200190901</v>
      </c>
      <c r="FB226" s="58">
        <f t="shared" si="1210"/>
        <v>874.86920833333363</v>
      </c>
      <c r="FC226" s="52">
        <f t="shared" si="1559"/>
        <v>37.450000000000003</v>
      </c>
      <c r="FD226" s="51">
        <f t="shared" si="1399"/>
        <v>837.41920833333359</v>
      </c>
      <c r="FE226" s="57">
        <f t="shared" si="1211"/>
        <v>64312.750624999841</v>
      </c>
      <c r="FF226" s="153">
        <f t="shared" si="1400"/>
        <v>10000</v>
      </c>
      <c r="FG226" s="469">
        <f t="shared" si="1212"/>
        <v>-874.86920833333363</v>
      </c>
      <c r="FH226" s="46">
        <f t="shared" si="1213"/>
        <v>-1058.0899999999999</v>
      </c>
      <c r="FI226" s="46">
        <f t="shared" si="1214"/>
        <v>-1015.56</v>
      </c>
      <c r="FJ226" s="48"/>
      <c r="FL226" s="45">
        <v>165</v>
      </c>
      <c r="FM226" s="46">
        <f t="shared" si="1401"/>
        <v>1057.33</v>
      </c>
      <c r="FN226" s="46">
        <f t="shared" si="1534"/>
        <v>45.56</v>
      </c>
      <c r="FO226" s="46">
        <f t="shared" si="1402"/>
        <v>1011.77</v>
      </c>
      <c r="FP226" s="46">
        <f t="shared" si="1215"/>
        <v>120.27757523757855</v>
      </c>
      <c r="FQ226" s="46">
        <f t="shared" si="1216"/>
        <v>891.49242476242148</v>
      </c>
      <c r="FR226" s="51">
        <f t="shared" si="1217"/>
        <v>71275.052717784711</v>
      </c>
      <c r="FS226" s="57">
        <f t="shared" si="1560"/>
        <v>79245.290802728428</v>
      </c>
      <c r="FT226" s="58">
        <f t="shared" si="1218"/>
        <v>873.57333333333338</v>
      </c>
      <c r="FU226" s="241">
        <f t="shared" si="1535"/>
        <v>40.239999999999995</v>
      </c>
      <c r="FV226" s="51">
        <f t="shared" si="1219"/>
        <v>833.33333333333337</v>
      </c>
      <c r="FW226" s="51">
        <f t="shared" si="1220"/>
        <v>62499.999999999578</v>
      </c>
      <c r="FX226" s="153">
        <f t="shared" si="1561"/>
        <v>69999.999999999563</v>
      </c>
      <c r="FY226" s="468">
        <f t="shared" si="1403"/>
        <v>-873.57333333333338</v>
      </c>
      <c r="FZ226" s="46">
        <f t="shared" si="1404"/>
        <v>-1057.33</v>
      </c>
      <c r="GA226" s="46">
        <f t="shared" si="1221"/>
        <v>-1011.77</v>
      </c>
      <c r="GB226" s="48"/>
      <c r="GD226" s="45">
        <v>165</v>
      </c>
      <c r="GE226" s="46">
        <f t="shared" si="1536"/>
        <v>1060.0875939185617</v>
      </c>
      <c r="GF226" s="128">
        <f t="shared" si="1562"/>
        <v>46.56</v>
      </c>
      <c r="GG226" s="128">
        <f t="shared" ref="GG226:GG289" si="1579">IF(AND($H$7="Oui",GD226=$I$7),GI226+GH226,GE226-GF226)</f>
        <v>1013.5275939185617</v>
      </c>
      <c r="GH226" s="46">
        <f t="shared" si="1222"/>
        <v>123.21377140672485</v>
      </c>
      <c r="GI226" s="46">
        <f t="shared" si="1223"/>
        <v>890.31382251183686</v>
      </c>
      <c r="GJ226" s="51">
        <f t="shared" si="1224"/>
        <v>73037.949021523076</v>
      </c>
      <c r="GK226" s="51">
        <f t="shared" si="1563"/>
        <v>80997.650011272606</v>
      </c>
      <c r="GL226" s="153">
        <f t="shared" si="1405"/>
        <v>10000</v>
      </c>
      <c r="GM226" s="45">
        <v>165</v>
      </c>
      <c r="GN226" s="46">
        <f t="shared" si="1225"/>
        <v>1060.0899999999999</v>
      </c>
      <c r="GO226" s="46">
        <f t="shared" si="1537"/>
        <v>46.56</v>
      </c>
      <c r="GP226" s="128">
        <f t="shared" si="1406"/>
        <v>1013.53</v>
      </c>
      <c r="GQ226" s="46">
        <f t="shared" si="1226"/>
        <v>123.21301580265727</v>
      </c>
      <c r="GR226" s="46">
        <f t="shared" si="1227"/>
        <v>890.31698419734266</v>
      </c>
      <c r="GS226" s="51">
        <f t="shared" si="1228"/>
        <v>73037.492497397019</v>
      </c>
      <c r="GT226" s="57">
        <f t="shared" si="1564"/>
        <v>80997.221753664082</v>
      </c>
      <c r="GU226" s="58">
        <f t="shared" si="1229"/>
        <v>876.92633333333197</v>
      </c>
      <c r="GV226" s="52">
        <f t="shared" si="1538"/>
        <v>41.28</v>
      </c>
      <c r="GW226" s="51">
        <f t="shared" si="1407"/>
        <v>835.646333333332</v>
      </c>
      <c r="GX226" s="57">
        <f t="shared" si="1230"/>
        <v>64283.635000000198</v>
      </c>
      <c r="GY226" s="57">
        <f t="shared" si="1565"/>
        <v>71804.452000000223</v>
      </c>
      <c r="GZ226" s="153">
        <f t="shared" si="1408"/>
        <v>10000</v>
      </c>
      <c r="HA226" s="469">
        <f t="shared" si="1231"/>
        <v>-876.92633333333197</v>
      </c>
      <c r="HB226" s="46">
        <f t="shared" si="1232"/>
        <v>-1060.0899999999999</v>
      </c>
      <c r="HC226" s="46">
        <f t="shared" si="1233"/>
        <v>-1013.53</v>
      </c>
      <c r="HD226" s="48"/>
      <c r="HF226" s="45">
        <v>165</v>
      </c>
      <c r="HG226" s="46">
        <f t="shared" si="1234"/>
        <v>1123.8775326810628</v>
      </c>
      <c r="HH226" s="46">
        <f t="shared" si="1235"/>
        <v>0</v>
      </c>
      <c r="HI226" s="46">
        <f t="shared" si="1236"/>
        <v>1123.8775326810628</v>
      </c>
      <c r="HJ226" s="46">
        <f t="shared" si="1237"/>
        <v>133.60633805695065</v>
      </c>
      <c r="HK226" s="46">
        <f t="shared" si="1238"/>
        <v>990.27119462411213</v>
      </c>
      <c r="HL226" s="51">
        <f t="shared" si="1239"/>
        <v>79173.531639546258</v>
      </c>
      <c r="HM226" s="153">
        <f t="shared" si="1409"/>
        <v>10000</v>
      </c>
      <c r="HN226" s="58">
        <f t="shared" si="1240"/>
        <v>933.33333333333724</v>
      </c>
      <c r="HO226" s="52">
        <f t="shared" si="1241"/>
        <v>0</v>
      </c>
      <c r="HP226" s="51">
        <f t="shared" si="1242"/>
        <v>933.33333333333724</v>
      </c>
      <c r="HQ226" s="57">
        <f t="shared" si="1243"/>
        <v>69999.999999998399</v>
      </c>
      <c r="HR226" s="153">
        <f t="shared" si="1410"/>
        <v>10000</v>
      </c>
      <c r="HS226" s="468">
        <f t="shared" si="1244"/>
        <v>-933.33333333333724</v>
      </c>
      <c r="HT226" s="46">
        <f t="shared" si="1245"/>
        <v>-1123.8775326810628</v>
      </c>
      <c r="HU226" s="46">
        <f t="shared" si="1246"/>
        <v>-1123.8775326810628</v>
      </c>
      <c r="HV226" s="48"/>
      <c r="HW226" s="29"/>
      <c r="HX226" s="45">
        <v>165</v>
      </c>
      <c r="HY226" s="128">
        <f t="shared" si="1247"/>
        <v>1124.3399999999999</v>
      </c>
      <c r="HZ226" s="46">
        <f t="shared" si="1248"/>
        <v>0</v>
      </c>
      <c r="IA226" s="46">
        <f t="shared" si="1249"/>
        <v>1124.3399999999999</v>
      </c>
      <c r="IB226" s="46">
        <f t="shared" si="1250"/>
        <v>133.66807689373047</v>
      </c>
      <c r="IC226" s="46">
        <f t="shared" si="1251"/>
        <v>990.67192310626945</v>
      </c>
      <c r="ID226" s="51">
        <f t="shared" si="1252"/>
        <v>79210.174213132006</v>
      </c>
      <c r="IE226" s="153">
        <f t="shared" si="1411"/>
        <v>10000</v>
      </c>
      <c r="IF226" s="58">
        <f t="shared" si="1253"/>
        <v>930.14625019664186</v>
      </c>
      <c r="IG226" s="52">
        <f t="shared" si="1254"/>
        <v>0</v>
      </c>
      <c r="IH226" s="51">
        <f t="shared" si="1255"/>
        <v>930.14625019664186</v>
      </c>
      <c r="II226" s="57">
        <f t="shared" si="1412"/>
        <v>69760.968717553944</v>
      </c>
      <c r="IJ226" s="153">
        <f t="shared" si="1413"/>
        <v>10000</v>
      </c>
      <c r="IK226" s="468">
        <f t="shared" si="1256"/>
        <v>-930.14625019664186</v>
      </c>
      <c r="IL226" s="46">
        <f t="shared" si="1257"/>
        <v>-1124.3399999999999</v>
      </c>
      <c r="IM226" s="46">
        <f t="shared" si="1258"/>
        <v>-1124.3399999999999</v>
      </c>
      <c r="IN226" s="48"/>
      <c r="IO226" s="53">
        <f t="shared" si="1259"/>
        <v>0</v>
      </c>
      <c r="IQ226" s="45">
        <v>165</v>
      </c>
      <c r="IR226" s="128">
        <f t="shared" si="1260"/>
        <v>1126.4568749999989</v>
      </c>
      <c r="IS226" s="128">
        <f t="shared" si="1261"/>
        <v>0</v>
      </c>
      <c r="IT226" s="128">
        <f t="shared" si="1262"/>
        <v>1126.4568749999989</v>
      </c>
      <c r="IU226" s="46">
        <f t="shared" si="1485"/>
        <v>133.91</v>
      </c>
      <c r="IV226" s="46">
        <f t="shared" si="1263"/>
        <v>992.54687499999898</v>
      </c>
      <c r="IW226" s="51">
        <f t="shared" si="1264"/>
        <v>79355.245625000214</v>
      </c>
      <c r="IX226" s="199">
        <f t="shared" si="1414"/>
        <v>10000</v>
      </c>
      <c r="IY226" s="128">
        <f t="shared" si="1265"/>
        <v>0</v>
      </c>
      <c r="IZ226" s="408">
        <f t="shared" si="1266"/>
        <v>0</v>
      </c>
      <c r="JA226" s="58">
        <f t="shared" si="1267"/>
        <v>931.95916666666494</v>
      </c>
      <c r="JB226" s="52">
        <f t="shared" si="1268"/>
        <v>0</v>
      </c>
      <c r="JC226" s="51">
        <f t="shared" si="1269"/>
        <v>931.95916666666494</v>
      </c>
      <c r="JD226" s="57">
        <f t="shared" si="1270"/>
        <v>69896.937500000058</v>
      </c>
      <c r="JE226" s="280">
        <f t="shared" si="1271"/>
        <v>10000</v>
      </c>
      <c r="JF226" s="280">
        <f t="shared" si="1272"/>
        <v>0</v>
      </c>
      <c r="JG226" s="468">
        <f t="shared" si="1273"/>
        <v>-931.95916666666494</v>
      </c>
      <c r="JH226" s="46">
        <f t="shared" si="1274"/>
        <v>-1126.4568749999989</v>
      </c>
      <c r="JI226" s="46">
        <f t="shared" si="1275"/>
        <v>-1126.4568749999989</v>
      </c>
      <c r="JJ226" s="48"/>
      <c r="JL226" s="45">
        <v>165</v>
      </c>
      <c r="JM226" s="46">
        <f t="shared" si="1276"/>
        <v>1124.4930833333331</v>
      </c>
      <c r="JN226" s="46">
        <f t="shared" si="1277"/>
        <v>0</v>
      </c>
      <c r="JO226" s="128">
        <f t="shared" si="1278"/>
        <v>1124.4930833333331</v>
      </c>
      <c r="JP226" s="46">
        <f t="shared" si="1415"/>
        <v>133.68</v>
      </c>
      <c r="JQ226" s="46">
        <f t="shared" si="1279"/>
        <v>990.813083333333</v>
      </c>
      <c r="JR226" s="51">
        <f t="shared" si="1280"/>
        <v>79216.891250000001</v>
      </c>
      <c r="JS226" s="51">
        <f t="shared" si="1566"/>
        <v>79245.290802728428</v>
      </c>
      <c r="JT226" s="199">
        <f t="shared" si="1416"/>
        <v>10000</v>
      </c>
      <c r="JU226" s="128">
        <f t="shared" si="1281"/>
        <v>0</v>
      </c>
      <c r="JV226" s="408">
        <f t="shared" si="1282"/>
        <v>0</v>
      </c>
      <c r="JW226" s="58">
        <f t="shared" si="1283"/>
        <v>930.37233333333074</v>
      </c>
      <c r="JX226" s="52">
        <f t="shared" si="1284"/>
        <v>0</v>
      </c>
      <c r="JY226" s="51">
        <f t="shared" si="1285"/>
        <v>930.37233333333074</v>
      </c>
      <c r="JZ226" s="51">
        <f t="shared" si="1286"/>
        <v>69777.925000000425</v>
      </c>
      <c r="KA226" s="199">
        <f t="shared" si="1567"/>
        <v>69999.999999999563</v>
      </c>
      <c r="KB226" s="128">
        <f t="shared" si="1417"/>
        <v>10000</v>
      </c>
      <c r="KC226" s="204">
        <f t="shared" si="1287"/>
        <v>0</v>
      </c>
      <c r="KD226" s="468">
        <f t="shared" si="1418"/>
        <v>-930.37233333333074</v>
      </c>
      <c r="KE226" s="46">
        <f t="shared" si="1288"/>
        <v>-1124.4930833333331</v>
      </c>
      <c r="KF226" s="46">
        <f t="shared" si="1289"/>
        <v>-1124.4930833333331</v>
      </c>
      <c r="KG226" s="48"/>
      <c r="KI226" s="45">
        <v>165</v>
      </c>
      <c r="KJ226" s="46">
        <f t="shared" si="1290"/>
        <v>1124.4890404061762</v>
      </c>
      <c r="KK226" s="46">
        <f t="shared" si="1291"/>
        <v>0</v>
      </c>
      <c r="KL226" s="128">
        <f t="shared" si="1292"/>
        <v>1124.4890404061762</v>
      </c>
      <c r="KM226" s="46">
        <f t="shared" si="1293"/>
        <v>133.67903397396245</v>
      </c>
      <c r="KN226" s="46">
        <f t="shared" si="1294"/>
        <v>990.81000643221375</v>
      </c>
      <c r="KO226" s="51">
        <f t="shared" si="1295"/>
        <v>79216.610377945239</v>
      </c>
      <c r="KP226" s="199">
        <f t="shared" si="1568"/>
        <v>84095.46307388469</v>
      </c>
      <c r="KQ226" s="199">
        <f t="shared" si="1419"/>
        <v>10000</v>
      </c>
      <c r="KR226" s="128">
        <f t="shared" si="1296"/>
        <v>0</v>
      </c>
      <c r="KS226" s="408">
        <f t="shared" si="1297"/>
        <v>0</v>
      </c>
      <c r="KT226" s="45">
        <v>165</v>
      </c>
      <c r="KU226" s="46">
        <f t="shared" si="1420"/>
        <v>1124.49</v>
      </c>
      <c r="KV226" s="46">
        <f t="shared" si="1298"/>
        <v>0</v>
      </c>
      <c r="KW226" s="128">
        <f t="shared" si="1299"/>
        <v>1124.49</v>
      </c>
      <c r="KX226" s="46">
        <f t="shared" si="1300"/>
        <v>133.67873262381414</v>
      </c>
      <c r="KY226" s="46">
        <f t="shared" si="1301"/>
        <v>990.81126737618592</v>
      </c>
      <c r="KZ226" s="51">
        <f t="shared" si="1302"/>
        <v>79216.428306912305</v>
      </c>
      <c r="LA226" s="153">
        <f t="shared" si="1569"/>
        <v>84095.46307388469</v>
      </c>
      <c r="LB226" s="58">
        <f t="shared" si="1532"/>
        <v>930.59633333333579</v>
      </c>
      <c r="LC226" s="52">
        <f t="shared" si="1303"/>
        <v>0</v>
      </c>
      <c r="LD226" s="51">
        <f t="shared" si="1304"/>
        <v>930.59633333333579</v>
      </c>
      <c r="LE226" s="51">
        <f t="shared" si="1305"/>
        <v>69794.724999999831</v>
      </c>
      <c r="LF226" s="51">
        <f t="shared" si="1570"/>
        <v>74779.707999999635</v>
      </c>
      <c r="LG226" s="128">
        <f t="shared" si="1306"/>
        <v>10000</v>
      </c>
      <c r="LH226" s="204">
        <f t="shared" si="1307"/>
        <v>0</v>
      </c>
      <c r="LI226" s="479">
        <f t="shared" si="1308"/>
        <v>-930.59633333333579</v>
      </c>
      <c r="LJ226" s="46">
        <f t="shared" si="1421"/>
        <v>-1124.49</v>
      </c>
      <c r="LK226" s="46">
        <f t="shared" si="1422"/>
        <v>-1124.49</v>
      </c>
      <c r="LL226" s="48"/>
      <c r="LN226" s="45">
        <v>165</v>
      </c>
      <c r="LO226" s="46">
        <f t="shared" si="1309"/>
        <v>1123.1238136873469</v>
      </c>
      <c r="LP226" s="46">
        <f t="shared" si="1539"/>
        <v>0</v>
      </c>
      <c r="LQ226" s="46">
        <f t="shared" si="1310"/>
        <v>1123.1238136873469</v>
      </c>
      <c r="LR226" s="46">
        <f t="shared" si="1311"/>
        <v>133.51673609254928</v>
      </c>
      <c r="LS226" s="46">
        <f t="shared" si="1312"/>
        <v>989.6070775947976</v>
      </c>
      <c r="LT226" s="51">
        <f t="shared" si="1313"/>
        <v>79120.434577934764</v>
      </c>
      <c r="LU226" s="199">
        <f t="shared" si="1423"/>
        <v>10000</v>
      </c>
      <c r="LV226" s="58">
        <f t="shared" si="1314"/>
        <v>933.33033333333128</v>
      </c>
      <c r="LW226" s="52">
        <f t="shared" si="1540"/>
        <v>0</v>
      </c>
      <c r="LX226" s="51">
        <f t="shared" si="1315"/>
        <v>933.33033333333128</v>
      </c>
      <c r="LY226" s="51">
        <f t="shared" si="1316"/>
        <v>69999.774999999674</v>
      </c>
      <c r="LZ226" s="46">
        <f t="shared" si="1424"/>
        <v>0</v>
      </c>
      <c r="MA226" s="199">
        <f t="shared" si="1425"/>
        <v>10000</v>
      </c>
      <c r="MB226" s="468">
        <f t="shared" si="1317"/>
        <v>-933.33033333333128</v>
      </c>
      <c r="MC226" s="46">
        <f t="shared" si="1318"/>
        <v>-1123.1238136873469</v>
      </c>
      <c r="MD226" s="46">
        <f t="shared" si="1319"/>
        <v>-1123.1238136873469</v>
      </c>
      <c r="ME226" s="48"/>
      <c r="MG226" s="45">
        <v>165</v>
      </c>
      <c r="MH226" s="46">
        <f t="shared" si="1320"/>
        <v>1076.608661999408</v>
      </c>
      <c r="MI226" s="46">
        <f t="shared" si="1541"/>
        <v>0</v>
      </c>
      <c r="MJ226" s="46">
        <f t="shared" si="1321"/>
        <v>1076.608661999408</v>
      </c>
      <c r="MK226" s="46">
        <f t="shared" si="1322"/>
        <v>127.98702409059943</v>
      </c>
      <c r="ML226" s="46">
        <f t="shared" si="1323"/>
        <v>948.62163790880857</v>
      </c>
      <c r="MM226" s="51">
        <f t="shared" si="1324"/>
        <v>75843.592816450837</v>
      </c>
      <c r="MN226" s="199">
        <f t="shared" si="1426"/>
        <v>10000</v>
      </c>
      <c r="MO226" s="58">
        <f t="shared" si="1325"/>
        <v>889.32945707741396</v>
      </c>
      <c r="MP226" s="52">
        <f t="shared" si="1542"/>
        <v>0</v>
      </c>
      <c r="MQ226" s="51">
        <f t="shared" si="1326"/>
        <v>889.32945707741396</v>
      </c>
      <c r="MR226" s="57">
        <f t="shared" si="1327"/>
        <v>66699.709582226511</v>
      </c>
      <c r="MS226" s="199">
        <f t="shared" si="1427"/>
        <v>10000</v>
      </c>
      <c r="MT226" s="468">
        <f t="shared" si="1428"/>
        <v>-889.32945707741396</v>
      </c>
      <c r="MU226" s="46">
        <f t="shared" si="1328"/>
        <v>-1076.608661999408</v>
      </c>
      <c r="MV226" s="46">
        <f t="shared" si="1329"/>
        <v>-1076.608661999408</v>
      </c>
      <c r="MW226" s="48"/>
      <c r="MY226" s="45">
        <v>165</v>
      </c>
      <c r="MZ226" s="46">
        <f t="shared" si="1330"/>
        <v>1076.608661999408</v>
      </c>
      <c r="NA226" s="46">
        <f t="shared" si="1543"/>
        <v>0</v>
      </c>
      <c r="NB226" s="128">
        <f t="shared" si="1331"/>
        <v>1076.608661999408</v>
      </c>
      <c r="NC226" s="46">
        <f t="shared" si="1332"/>
        <v>127.98702409059943</v>
      </c>
      <c r="ND226" s="46">
        <f t="shared" si="1333"/>
        <v>948.62163790880857</v>
      </c>
      <c r="NE226" s="51">
        <f t="shared" si="1334"/>
        <v>75843.592816450837</v>
      </c>
      <c r="NF226" s="153">
        <f t="shared" si="1429"/>
        <v>10000</v>
      </c>
      <c r="NG226" s="45">
        <v>165</v>
      </c>
      <c r="NH226" s="46">
        <f t="shared" si="1335"/>
        <v>1076.6099999999999</v>
      </c>
      <c r="NI226" s="46">
        <f t="shared" si="1544"/>
        <v>0</v>
      </c>
      <c r="NJ226" s="128">
        <f t="shared" si="1430"/>
        <v>1076.6099999999999</v>
      </c>
      <c r="NK226" s="46">
        <f t="shared" si="1431"/>
        <v>127.98658441497928</v>
      </c>
      <c r="NL226" s="46">
        <f t="shared" si="1336"/>
        <v>948.62341558502067</v>
      </c>
      <c r="NM226" s="51">
        <f t="shared" si="1337"/>
        <v>75843.327233402539</v>
      </c>
      <c r="NN226" s="58">
        <f t="shared" si="1338"/>
        <v>888.78037499999857</v>
      </c>
      <c r="NO226" s="52">
        <f t="shared" si="1545"/>
        <v>0</v>
      </c>
      <c r="NP226" s="51">
        <f t="shared" si="1339"/>
        <v>888.78037499999857</v>
      </c>
      <c r="NQ226" s="57">
        <f t="shared" si="1340"/>
        <v>66792.878125000076</v>
      </c>
      <c r="NR226" s="153">
        <f t="shared" si="1432"/>
        <v>10000</v>
      </c>
      <c r="NS226" s="469">
        <f t="shared" si="1341"/>
        <v>-888.78037499999857</v>
      </c>
      <c r="NT226" s="46">
        <f t="shared" si="1342"/>
        <v>-1076.6099999999999</v>
      </c>
      <c r="NU226" s="46">
        <f t="shared" si="1343"/>
        <v>-1076.6099999999999</v>
      </c>
      <c r="NV226" s="48"/>
      <c r="NX226" s="45">
        <v>165</v>
      </c>
      <c r="NY226" s="46">
        <f t="shared" si="1344"/>
        <v>1076.6456011701148</v>
      </c>
      <c r="NZ226" s="46">
        <f t="shared" si="1546"/>
        <v>0</v>
      </c>
      <c r="OA226" s="46">
        <f t="shared" si="1345"/>
        <v>1076.6456011701148</v>
      </c>
      <c r="OB226" s="46">
        <f t="shared" si="1346"/>
        <v>127.99141541188243</v>
      </c>
      <c r="OC226" s="46">
        <f t="shared" si="1347"/>
        <v>948.65418575823242</v>
      </c>
      <c r="OD226" s="51">
        <f t="shared" si="1348"/>
        <v>75846.195061371225</v>
      </c>
      <c r="OE226" s="57">
        <f t="shared" si="1571"/>
        <v>79245.290802728428</v>
      </c>
      <c r="OF226" s="153">
        <f t="shared" si="1433"/>
        <v>10000</v>
      </c>
      <c r="OG226" s="58">
        <f t="shared" si="1349"/>
        <v>889.48383333333379</v>
      </c>
      <c r="OH226" s="241">
        <f t="shared" si="1572"/>
        <v>0</v>
      </c>
      <c r="OI226" s="51">
        <f t="shared" si="1350"/>
        <v>889.48383333333379</v>
      </c>
      <c r="OJ226" s="51">
        <f t="shared" si="1351"/>
        <v>66711.287500000006</v>
      </c>
      <c r="OK226" s="153">
        <f t="shared" si="1573"/>
        <v>69999.999999999563</v>
      </c>
      <c r="OL226" s="153">
        <f t="shared" si="1434"/>
        <v>10000</v>
      </c>
      <c r="OM226" s="468">
        <f t="shared" si="1435"/>
        <v>-889.48383333333379</v>
      </c>
      <c r="ON226" s="46">
        <f t="shared" si="1436"/>
        <v>-1076.6456011701148</v>
      </c>
      <c r="OO226" s="46">
        <f t="shared" si="1352"/>
        <v>-1076.6456011701148</v>
      </c>
      <c r="OP226" s="48"/>
      <c r="OR226" s="45">
        <v>165</v>
      </c>
      <c r="OS226" s="46">
        <f t="shared" si="1353"/>
        <v>1076.765700416463</v>
      </c>
      <c r="OT226" s="128">
        <f t="shared" si="1547"/>
        <v>0</v>
      </c>
      <c r="OU226" s="128">
        <f t="shared" si="1354"/>
        <v>1076.765700416463</v>
      </c>
      <c r="OV226" s="46">
        <f t="shared" si="1355"/>
        <v>128.00569278645574</v>
      </c>
      <c r="OW226" s="46">
        <f t="shared" si="1356"/>
        <v>948.76000763000729</v>
      </c>
      <c r="OX226" s="51">
        <f t="shared" si="1357"/>
        <v>75854.655664243444</v>
      </c>
      <c r="OY226" s="51">
        <f t="shared" si="1574"/>
        <v>80997.650011272606</v>
      </c>
      <c r="OZ226" s="153">
        <f t="shared" si="1437"/>
        <v>10000</v>
      </c>
      <c r="PA226" s="45">
        <v>165</v>
      </c>
      <c r="PB226" s="46">
        <f t="shared" si="1358"/>
        <v>1076.765700416463</v>
      </c>
      <c r="PC226" s="46">
        <f t="shared" si="1575"/>
        <v>0</v>
      </c>
      <c r="PD226" s="128">
        <f t="shared" si="1359"/>
        <v>1076.765700416463</v>
      </c>
      <c r="PE226" s="46">
        <f t="shared" si="1360"/>
        <v>128.00569278645574</v>
      </c>
      <c r="PF226" s="46">
        <f t="shared" si="1361"/>
        <v>948.76000763000729</v>
      </c>
      <c r="PG226" s="51">
        <f t="shared" si="1362"/>
        <v>75854.655664243444</v>
      </c>
      <c r="PH226" s="57">
        <f t="shared" si="1576"/>
        <v>80997.221753664082</v>
      </c>
      <c r="PI226" s="688">
        <f t="shared" si="1363"/>
        <v>889.6533333333341</v>
      </c>
      <c r="PJ226" s="52">
        <f t="shared" si="1577"/>
        <v>0</v>
      </c>
      <c r="PK226" s="51">
        <f t="shared" si="1364"/>
        <v>889.6533333333341</v>
      </c>
      <c r="PL226" s="57">
        <f t="shared" si="1365"/>
        <v>66724.000000000204</v>
      </c>
      <c r="PM226" s="57">
        <f t="shared" si="1578"/>
        <v>71804.452000000223</v>
      </c>
      <c r="PN226" s="153">
        <f t="shared" si="1438"/>
        <v>10000</v>
      </c>
      <c r="PO226" s="469">
        <f t="shared" si="1366"/>
        <v>-889.6533333333341</v>
      </c>
      <c r="PP226" s="46">
        <f t="shared" si="1367"/>
        <v>-1076.765700416463</v>
      </c>
      <c r="PQ226" s="46">
        <f t="shared" si="1368"/>
        <v>-1076.765700416463</v>
      </c>
      <c r="PR226" s="48"/>
    </row>
    <row r="227" spans="2:434" hidden="1" x14ac:dyDescent="0.3">
      <c r="B227" s="45">
        <v>166</v>
      </c>
      <c r="C227" s="46">
        <f t="shared" si="1104"/>
        <v>1111.77</v>
      </c>
      <c r="D227" s="46">
        <f t="shared" si="1136"/>
        <v>100</v>
      </c>
      <c r="E227" s="46">
        <f t="shared" si="1137"/>
        <v>1011.77</v>
      </c>
      <c r="F227" s="46">
        <f t="shared" si="1138"/>
        <v>118.7917545296412</v>
      </c>
      <c r="G227" s="46">
        <f t="shared" si="1139"/>
        <v>892.97824547035884</v>
      </c>
      <c r="H227" s="51">
        <f t="shared" si="1140"/>
        <v>70382.074472314358</v>
      </c>
      <c r="I227" s="58">
        <f t="shared" si="1141"/>
        <v>933.33333333333337</v>
      </c>
      <c r="J227" s="52">
        <f t="shared" si="1142"/>
        <v>100</v>
      </c>
      <c r="K227" s="51">
        <f t="shared" si="1143"/>
        <v>833.33333333333337</v>
      </c>
      <c r="L227" s="57">
        <f t="shared" si="1144"/>
        <v>61666.666666666242</v>
      </c>
      <c r="M227" s="468">
        <f t="shared" si="1369"/>
        <v>-933.33333333333337</v>
      </c>
      <c r="N227" s="46">
        <f t="shared" si="1370"/>
        <v>-1111.77</v>
      </c>
      <c r="O227" s="47"/>
      <c r="P227" s="46">
        <f t="shared" si="1371"/>
        <v>-1011.77</v>
      </c>
      <c r="Q227" s="48"/>
      <c r="R227" s="29"/>
      <c r="S227" s="29"/>
      <c r="T227" s="45">
        <v>166</v>
      </c>
      <c r="U227" s="46">
        <f t="shared" si="1145"/>
        <v>1078.3499999999999</v>
      </c>
      <c r="V227" s="46">
        <f t="shared" si="1146"/>
        <v>66.58</v>
      </c>
      <c r="W227" s="46">
        <f t="shared" si="1372"/>
        <v>1011.77</v>
      </c>
      <c r="X227" s="46">
        <f t="shared" si="1147"/>
        <v>118.7917545296412</v>
      </c>
      <c r="Y227" s="46">
        <f t="shared" si="1148"/>
        <v>892.97824547035884</v>
      </c>
      <c r="Z227" s="51">
        <f t="shared" si="1149"/>
        <v>70382.074472314358</v>
      </c>
      <c r="AA227" s="58">
        <f t="shared" si="1150"/>
        <v>891.71333333333337</v>
      </c>
      <c r="AB227" s="52">
        <f t="shared" si="1151"/>
        <v>58.38</v>
      </c>
      <c r="AC227" s="51">
        <f t="shared" si="1152"/>
        <v>833.33333333333337</v>
      </c>
      <c r="AD227" s="57">
        <f t="shared" si="1153"/>
        <v>61666.666666666242</v>
      </c>
      <c r="AE227" s="468">
        <f t="shared" si="1373"/>
        <v>-891.71333333333337</v>
      </c>
      <c r="AF227" s="46">
        <f t="shared" si="1154"/>
        <v>-1078.3499999999999</v>
      </c>
      <c r="AG227" s="47"/>
      <c r="AH227" s="46">
        <f t="shared" si="1374"/>
        <v>-1011.77</v>
      </c>
      <c r="AI227" s="48"/>
      <c r="AJ227" s="29"/>
      <c r="AK227" s="45">
        <v>166</v>
      </c>
      <c r="AL227" s="46">
        <f t="shared" si="1155"/>
        <v>1117.72</v>
      </c>
      <c r="AM227" s="46"/>
      <c r="AN227" s="46"/>
      <c r="AO227" s="46">
        <f t="shared" si="1156"/>
        <v>68.84</v>
      </c>
      <c r="AP227" s="128">
        <f t="shared" si="1157"/>
        <v>1048.8800000000001</v>
      </c>
      <c r="AQ227" s="128"/>
      <c r="AR227" s="128"/>
      <c r="AS227" s="46">
        <f t="shared" si="1158"/>
        <v>126.92193441568615</v>
      </c>
      <c r="AT227" s="46">
        <f t="shared" si="1159"/>
        <v>921.958065584314</v>
      </c>
      <c r="AU227" s="51"/>
      <c r="AV227" s="51"/>
      <c r="AW227" s="51">
        <f t="shared" si="1160"/>
        <v>75231.202583827369</v>
      </c>
      <c r="AX227" s="58">
        <f t="shared" si="1161"/>
        <v>927.38215694565588</v>
      </c>
      <c r="AY227" s="52"/>
      <c r="AZ227" s="52"/>
      <c r="BA227" s="52">
        <f t="shared" si="1162"/>
        <v>60.76</v>
      </c>
      <c r="BB227" s="51">
        <f t="shared" si="1163"/>
        <v>866.62215694565589</v>
      </c>
      <c r="BC227" s="51"/>
      <c r="BD227" s="51"/>
      <c r="BE227" s="57">
        <f t="shared" si="1164"/>
        <v>66352.621947021107</v>
      </c>
      <c r="BF227" s="468">
        <f t="shared" si="1165"/>
        <v>-927.38215694565588</v>
      </c>
      <c r="BG227" s="46">
        <f t="shared" si="1166"/>
        <v>-1117.72</v>
      </c>
      <c r="BH227" s="46">
        <f t="shared" si="1167"/>
        <v>-1048.8800000000001</v>
      </c>
      <c r="BI227" s="48"/>
      <c r="BK227" s="45">
        <v>166</v>
      </c>
      <c r="BL227" s="46">
        <f t="shared" si="1375"/>
        <v>1082.77</v>
      </c>
      <c r="BM227" s="46">
        <f t="shared" si="1376"/>
        <v>71</v>
      </c>
      <c r="BN227" s="46">
        <f t="shared" si="1377"/>
        <v>1011.77</v>
      </c>
      <c r="BO227" s="46">
        <f t="shared" si="1168"/>
        <v>118.7917545296412</v>
      </c>
      <c r="BP227" s="46">
        <f t="shared" si="1169"/>
        <v>892.97824547035884</v>
      </c>
      <c r="BQ227" s="51">
        <f t="shared" si="1170"/>
        <v>70382.074472314358</v>
      </c>
      <c r="BR227" s="57">
        <f t="shared" si="1548"/>
        <v>79245.290802728428</v>
      </c>
      <c r="BS227" s="58">
        <f t="shared" si="1171"/>
        <v>896.03333333333342</v>
      </c>
      <c r="BT227" s="52">
        <f t="shared" si="1378"/>
        <v>62.7</v>
      </c>
      <c r="BU227" s="51">
        <f t="shared" si="1172"/>
        <v>833.33333333333337</v>
      </c>
      <c r="BV227" s="51">
        <f t="shared" si="1173"/>
        <v>61666.666666666242</v>
      </c>
      <c r="BW227" s="153">
        <f t="shared" si="1549"/>
        <v>69999.999999999563</v>
      </c>
      <c r="BX227" s="468">
        <f t="shared" si="1379"/>
        <v>-896.03333333333342</v>
      </c>
      <c r="BY227" s="46">
        <f t="shared" si="1380"/>
        <v>-1082.77</v>
      </c>
      <c r="BZ227" s="46">
        <f t="shared" si="1174"/>
        <v>-1011.77</v>
      </c>
      <c r="CA227" s="48"/>
      <c r="CB227" s="29"/>
      <c r="CC227" s="45">
        <v>166</v>
      </c>
      <c r="CD227" s="128">
        <f t="shared" si="1175"/>
        <v>1117.6300000000001</v>
      </c>
      <c r="CE227" s="46">
        <f t="shared" si="1381"/>
        <v>73.3</v>
      </c>
      <c r="CF227" s="128">
        <f t="shared" si="1176"/>
        <v>1044.33</v>
      </c>
      <c r="CG227" s="46">
        <f t="shared" si="1382"/>
        <v>126.50577210796415</v>
      </c>
      <c r="CH227" s="46">
        <f t="shared" si="1177"/>
        <v>917.82422789203576</v>
      </c>
      <c r="CI227" s="51">
        <f t="shared" si="1178"/>
        <v>74985.639036886452</v>
      </c>
      <c r="CJ227" s="199">
        <f t="shared" si="1550"/>
        <v>84095.46307388469</v>
      </c>
      <c r="CK227" s="153">
        <f t="shared" si="1383"/>
        <v>10000</v>
      </c>
      <c r="CL227" s="45">
        <v>166</v>
      </c>
      <c r="CM227" s="46">
        <f t="shared" si="1384"/>
        <v>1117.6300000000001</v>
      </c>
      <c r="CN227" s="128">
        <f t="shared" si="1179"/>
        <v>73.3</v>
      </c>
      <c r="CO227" s="128">
        <f t="shared" si="1180"/>
        <v>1044.33</v>
      </c>
      <c r="CP227" s="46">
        <f t="shared" si="1181"/>
        <v>126.50577210796415</v>
      </c>
      <c r="CQ227" s="46">
        <f t="shared" si="1182"/>
        <v>917.82422789203576</v>
      </c>
      <c r="CR227" s="51">
        <f t="shared" si="1183"/>
        <v>74985.639036886452</v>
      </c>
      <c r="CS227" s="153">
        <f t="shared" si="1551"/>
        <v>84095.46307388469</v>
      </c>
      <c r="CT227" s="58">
        <f t="shared" si="1184"/>
        <v>927.86033333333398</v>
      </c>
      <c r="CU227" s="52">
        <f t="shared" si="1385"/>
        <v>65.180000000000007</v>
      </c>
      <c r="CV227" s="51">
        <f t="shared" si="1386"/>
        <v>862.68033333333392</v>
      </c>
      <c r="CW227" s="51">
        <f t="shared" si="1185"/>
        <v>66152.904666666262</v>
      </c>
      <c r="CX227" s="57">
        <f t="shared" si="1552"/>
        <v>74779.707999999635</v>
      </c>
      <c r="CY227" s="153">
        <f t="shared" si="1387"/>
        <v>10000</v>
      </c>
      <c r="CZ227" s="479">
        <f t="shared" si="1186"/>
        <v>-927.86033333333398</v>
      </c>
      <c r="DA227" s="46">
        <f t="shared" si="1388"/>
        <v>-1117.6300000000001</v>
      </c>
      <c r="DB227" s="46">
        <f t="shared" si="1389"/>
        <v>-1044.33</v>
      </c>
      <c r="DC227" s="48"/>
      <c r="DE227" s="45">
        <v>166</v>
      </c>
      <c r="DF227" s="46">
        <f t="shared" si="1187"/>
        <v>1126.76</v>
      </c>
      <c r="DG227" s="46">
        <f t="shared" si="1553"/>
        <v>114.99</v>
      </c>
      <c r="DH227" s="46">
        <f t="shared" si="1188"/>
        <v>1011.77</v>
      </c>
      <c r="DI227" s="46">
        <f t="shared" si="1189"/>
        <v>118.7917545296412</v>
      </c>
      <c r="DJ227" s="46">
        <f t="shared" si="1190"/>
        <v>892.97824547035884</v>
      </c>
      <c r="DK227" s="51">
        <f t="shared" si="1191"/>
        <v>70382.074472314358</v>
      </c>
      <c r="DL227" s="58">
        <f t="shared" si="1192"/>
        <v>948.32333333333338</v>
      </c>
      <c r="DM227" s="52">
        <f t="shared" si="1554"/>
        <v>114.99</v>
      </c>
      <c r="DN227" s="51">
        <f t="shared" si="1193"/>
        <v>833.33333333333337</v>
      </c>
      <c r="DO227" s="57">
        <f t="shared" si="1194"/>
        <v>61666.666666666242</v>
      </c>
      <c r="DP227" s="468">
        <f t="shared" si="1390"/>
        <v>-948.32333333333338</v>
      </c>
      <c r="DQ227" s="46">
        <f t="shared" si="1391"/>
        <v>-1126.76</v>
      </c>
      <c r="DR227" s="47"/>
      <c r="DS227" s="46">
        <f t="shared" si="1392"/>
        <v>-1011.77</v>
      </c>
      <c r="DT227" s="48"/>
      <c r="DU227" s="29"/>
      <c r="DV227" s="45">
        <v>166</v>
      </c>
      <c r="DW227" s="46">
        <f t="shared" si="1393"/>
        <v>1052.74</v>
      </c>
      <c r="DX227" s="46">
        <f t="shared" si="1555"/>
        <v>40.97</v>
      </c>
      <c r="DY227" s="46">
        <f t="shared" si="1394"/>
        <v>1011.77</v>
      </c>
      <c r="DZ227" s="46">
        <f t="shared" si="1195"/>
        <v>118.7917545296412</v>
      </c>
      <c r="EA227" s="46">
        <f t="shared" si="1196"/>
        <v>892.97824547035884</v>
      </c>
      <c r="EB227" s="51">
        <f t="shared" si="1197"/>
        <v>70382.074472314358</v>
      </c>
      <c r="EC227" s="58">
        <f t="shared" si="1198"/>
        <v>869.25333333333333</v>
      </c>
      <c r="ED227" s="52">
        <f t="shared" si="1556"/>
        <v>35.92</v>
      </c>
      <c r="EE227" s="51">
        <f t="shared" si="1199"/>
        <v>833.33333333333337</v>
      </c>
      <c r="EF227" s="57">
        <f t="shared" si="1200"/>
        <v>61666.666666666242</v>
      </c>
      <c r="EG227" s="468">
        <f t="shared" si="1395"/>
        <v>-869.25333333333333</v>
      </c>
      <c r="EH227" s="46">
        <f t="shared" si="1396"/>
        <v>-1052.74</v>
      </c>
      <c r="EI227" s="47"/>
      <c r="EJ227" s="46">
        <f t="shared" si="1397"/>
        <v>-1011.77</v>
      </c>
      <c r="EK227" s="48"/>
      <c r="EL227" s="29"/>
      <c r="EM227" s="45">
        <v>166</v>
      </c>
      <c r="EN227" s="46">
        <f t="shared" si="1533"/>
        <v>1058.0868689014749</v>
      </c>
      <c r="EO227" s="46">
        <f t="shared" si="1557"/>
        <v>42.01</v>
      </c>
      <c r="EP227" s="128">
        <f t="shared" si="1201"/>
        <v>1016.0768689014749</v>
      </c>
      <c r="EQ227" s="46">
        <f t="shared" si="1202"/>
        <v>121.8169492478126</v>
      </c>
      <c r="ER227" s="46">
        <f t="shared" si="1203"/>
        <v>894.25991965366234</v>
      </c>
      <c r="ES227" s="51">
        <f t="shared" si="1204"/>
        <v>72195.909629033893</v>
      </c>
      <c r="ET227" s="153">
        <f t="shared" si="1398"/>
        <v>10000</v>
      </c>
      <c r="EU227" s="45">
        <v>166</v>
      </c>
      <c r="EV227" s="46">
        <f t="shared" si="1205"/>
        <v>1058.0899999999999</v>
      </c>
      <c r="EW227" s="46">
        <f t="shared" si="1558"/>
        <v>42.01</v>
      </c>
      <c r="EX227" s="128">
        <f t="shared" si="1206"/>
        <v>1016.08</v>
      </c>
      <c r="EY227" s="46">
        <f t="shared" si="1207"/>
        <v>121.81592200031817</v>
      </c>
      <c r="EZ227" s="46">
        <f t="shared" si="1208"/>
        <v>894.26407799968183</v>
      </c>
      <c r="FA227" s="51">
        <f t="shared" si="1209"/>
        <v>72195.289122191214</v>
      </c>
      <c r="FB227" s="58">
        <f t="shared" si="1210"/>
        <v>874.86920833333363</v>
      </c>
      <c r="FC227" s="52">
        <f t="shared" si="1559"/>
        <v>36.97</v>
      </c>
      <c r="FD227" s="51">
        <f t="shared" si="1399"/>
        <v>837.8992083333336</v>
      </c>
      <c r="FE227" s="57">
        <f t="shared" si="1211"/>
        <v>63474.851416666505</v>
      </c>
      <c r="FF227" s="153">
        <f t="shared" si="1400"/>
        <v>10000</v>
      </c>
      <c r="FG227" s="469">
        <f t="shared" si="1212"/>
        <v>-874.86920833333363</v>
      </c>
      <c r="FH227" s="46">
        <f t="shared" si="1213"/>
        <v>-1058.0899999999999</v>
      </c>
      <c r="FI227" s="46">
        <f t="shared" si="1214"/>
        <v>-1016.08</v>
      </c>
      <c r="FJ227" s="48"/>
      <c r="FL227" s="45">
        <v>166</v>
      </c>
      <c r="FM227" s="46">
        <f t="shared" si="1401"/>
        <v>1057.33</v>
      </c>
      <c r="FN227" s="46">
        <f t="shared" si="1534"/>
        <v>45.56</v>
      </c>
      <c r="FO227" s="46">
        <f t="shared" si="1402"/>
        <v>1011.77</v>
      </c>
      <c r="FP227" s="46">
        <f t="shared" si="1215"/>
        <v>118.7917545296412</v>
      </c>
      <c r="FQ227" s="46">
        <f t="shared" si="1216"/>
        <v>892.97824547035884</v>
      </c>
      <c r="FR227" s="51">
        <f t="shared" si="1217"/>
        <v>70382.074472314358</v>
      </c>
      <c r="FS227" s="57">
        <f t="shared" si="1560"/>
        <v>79245.290802728428</v>
      </c>
      <c r="FT227" s="58">
        <f t="shared" si="1218"/>
        <v>873.57333333333338</v>
      </c>
      <c r="FU227" s="241">
        <f t="shared" si="1535"/>
        <v>40.239999999999995</v>
      </c>
      <c r="FV227" s="51">
        <f t="shared" si="1219"/>
        <v>833.33333333333337</v>
      </c>
      <c r="FW227" s="51">
        <f t="shared" si="1220"/>
        <v>61666.666666666242</v>
      </c>
      <c r="FX227" s="153">
        <f t="shared" si="1561"/>
        <v>69999.999999999563</v>
      </c>
      <c r="FY227" s="468">
        <f t="shared" si="1403"/>
        <v>-873.57333333333338</v>
      </c>
      <c r="FZ227" s="46">
        <f t="shared" si="1404"/>
        <v>-1057.33</v>
      </c>
      <c r="GA227" s="46">
        <f t="shared" si="1221"/>
        <v>-1011.77</v>
      </c>
      <c r="GB227" s="48"/>
      <c r="GD227" s="45">
        <v>166</v>
      </c>
      <c r="GE227" s="46">
        <f t="shared" si="1536"/>
        <v>1060.0875939185617</v>
      </c>
      <c r="GF227" s="128">
        <f t="shared" si="1562"/>
        <v>46.56</v>
      </c>
      <c r="GG227" s="128">
        <f t="shared" si="1579"/>
        <v>1013.5275939185617</v>
      </c>
      <c r="GH227" s="46">
        <f t="shared" si="1222"/>
        <v>121.7299150358718</v>
      </c>
      <c r="GI227" s="46">
        <f t="shared" si="1223"/>
        <v>891.79767888268987</v>
      </c>
      <c r="GJ227" s="51">
        <f t="shared" si="1224"/>
        <v>72146.151342640384</v>
      </c>
      <c r="GK227" s="51">
        <f t="shared" si="1563"/>
        <v>80997.650011272606</v>
      </c>
      <c r="GL227" s="153">
        <f t="shared" si="1405"/>
        <v>10000</v>
      </c>
      <c r="GM227" s="45">
        <v>166</v>
      </c>
      <c r="GN227" s="46">
        <f t="shared" si="1225"/>
        <v>1060.0899999999999</v>
      </c>
      <c r="GO227" s="46">
        <f t="shared" si="1537"/>
        <v>46.56</v>
      </c>
      <c r="GP227" s="128">
        <f t="shared" si="1406"/>
        <v>1013.53</v>
      </c>
      <c r="GQ227" s="46">
        <f t="shared" si="1226"/>
        <v>121.72915416232837</v>
      </c>
      <c r="GR227" s="46">
        <f t="shared" si="1227"/>
        <v>891.80084583767166</v>
      </c>
      <c r="GS227" s="51">
        <f t="shared" si="1228"/>
        <v>72145.691651559348</v>
      </c>
      <c r="GT227" s="57">
        <f t="shared" si="1564"/>
        <v>80997.221753664082</v>
      </c>
      <c r="GU227" s="58">
        <f t="shared" si="1229"/>
        <v>876.92633333333197</v>
      </c>
      <c r="GV227" s="52">
        <f t="shared" si="1538"/>
        <v>41.28</v>
      </c>
      <c r="GW227" s="51">
        <f t="shared" si="1407"/>
        <v>835.646333333332</v>
      </c>
      <c r="GX227" s="57">
        <f t="shared" si="1230"/>
        <v>63447.988666666868</v>
      </c>
      <c r="GY227" s="57">
        <f t="shared" si="1565"/>
        <v>71804.452000000223</v>
      </c>
      <c r="GZ227" s="153">
        <f t="shared" si="1408"/>
        <v>10000</v>
      </c>
      <c r="HA227" s="469">
        <f t="shared" si="1231"/>
        <v>-876.92633333333197</v>
      </c>
      <c r="HB227" s="46">
        <f t="shared" si="1232"/>
        <v>-1060.0899999999999</v>
      </c>
      <c r="HC227" s="46">
        <f t="shared" si="1233"/>
        <v>-1013.53</v>
      </c>
      <c r="HD227" s="48"/>
      <c r="HF227" s="45">
        <v>166</v>
      </c>
      <c r="HG227" s="46">
        <f t="shared" si="1234"/>
        <v>1123.8775326810628</v>
      </c>
      <c r="HH227" s="46">
        <f t="shared" si="1235"/>
        <v>0</v>
      </c>
      <c r="HI227" s="46">
        <f t="shared" si="1236"/>
        <v>1123.8775326810628</v>
      </c>
      <c r="HJ227" s="46">
        <f t="shared" si="1237"/>
        <v>131.95588606591045</v>
      </c>
      <c r="HK227" s="46">
        <f t="shared" si="1238"/>
        <v>991.92164661515233</v>
      </c>
      <c r="HL227" s="51">
        <f t="shared" si="1239"/>
        <v>78181.609992931102</v>
      </c>
      <c r="HM227" s="153">
        <f t="shared" si="1409"/>
        <v>10000</v>
      </c>
      <c r="HN227" s="58">
        <f t="shared" si="1240"/>
        <v>933.33333333333724</v>
      </c>
      <c r="HO227" s="52">
        <f t="shared" si="1241"/>
        <v>0</v>
      </c>
      <c r="HP227" s="51">
        <f t="shared" si="1242"/>
        <v>933.33333333333724</v>
      </c>
      <c r="HQ227" s="57">
        <f t="shared" si="1243"/>
        <v>69066.666666665056</v>
      </c>
      <c r="HR227" s="153">
        <f t="shared" si="1410"/>
        <v>10000</v>
      </c>
      <c r="HS227" s="468">
        <f t="shared" si="1244"/>
        <v>-933.33333333333724</v>
      </c>
      <c r="HT227" s="46">
        <f t="shared" si="1245"/>
        <v>-1123.8775326810628</v>
      </c>
      <c r="HU227" s="46">
        <f t="shared" si="1246"/>
        <v>-1123.8775326810628</v>
      </c>
      <c r="HV227" s="48"/>
      <c r="HW227" s="29"/>
      <c r="HX227" s="45">
        <v>166</v>
      </c>
      <c r="HY227" s="128">
        <f t="shared" si="1247"/>
        <v>1124.3399999999999</v>
      </c>
      <c r="HZ227" s="46">
        <f t="shared" si="1248"/>
        <v>0</v>
      </c>
      <c r="IA227" s="46">
        <f t="shared" si="1249"/>
        <v>1124.3399999999999</v>
      </c>
      <c r="IB227" s="46">
        <f t="shared" si="1250"/>
        <v>132.01695702188667</v>
      </c>
      <c r="IC227" s="46">
        <f t="shared" si="1251"/>
        <v>992.32304297811322</v>
      </c>
      <c r="ID227" s="51">
        <f t="shared" si="1252"/>
        <v>78217.851170153896</v>
      </c>
      <c r="IE227" s="153">
        <f t="shared" si="1411"/>
        <v>10000</v>
      </c>
      <c r="IF227" s="58">
        <f t="shared" si="1253"/>
        <v>930.14625019664186</v>
      </c>
      <c r="IG227" s="52">
        <f t="shared" si="1254"/>
        <v>0</v>
      </c>
      <c r="IH227" s="51">
        <f t="shared" si="1255"/>
        <v>930.14625019664186</v>
      </c>
      <c r="II227" s="57">
        <f t="shared" si="1412"/>
        <v>68830.822467357299</v>
      </c>
      <c r="IJ227" s="153">
        <f t="shared" si="1413"/>
        <v>10000</v>
      </c>
      <c r="IK227" s="468">
        <f t="shared" si="1256"/>
        <v>-930.14625019664186</v>
      </c>
      <c r="IL227" s="46">
        <f t="shared" si="1257"/>
        <v>-1124.3399999999999</v>
      </c>
      <c r="IM227" s="46">
        <f t="shared" si="1258"/>
        <v>-1124.3399999999999</v>
      </c>
      <c r="IN227" s="48"/>
      <c r="IO227" s="53">
        <f t="shared" si="1259"/>
        <v>0</v>
      </c>
      <c r="IQ227" s="45">
        <v>166</v>
      </c>
      <c r="IR227" s="128">
        <f t="shared" si="1260"/>
        <v>1126.4568749999989</v>
      </c>
      <c r="IS227" s="128">
        <f t="shared" si="1261"/>
        <v>0</v>
      </c>
      <c r="IT227" s="128">
        <f t="shared" si="1262"/>
        <v>1126.4568749999989</v>
      </c>
      <c r="IU227" s="46">
        <f t="shared" si="1485"/>
        <v>132.26</v>
      </c>
      <c r="IV227" s="46">
        <f t="shared" si="1263"/>
        <v>994.19687499999895</v>
      </c>
      <c r="IW227" s="51">
        <f t="shared" si="1264"/>
        <v>78361.04875000022</v>
      </c>
      <c r="IX227" s="199">
        <f t="shared" si="1414"/>
        <v>10000</v>
      </c>
      <c r="IY227" s="128">
        <f t="shared" si="1265"/>
        <v>0</v>
      </c>
      <c r="IZ227" s="408">
        <f t="shared" si="1266"/>
        <v>0</v>
      </c>
      <c r="JA227" s="58">
        <f t="shared" si="1267"/>
        <v>931.95916666666494</v>
      </c>
      <c r="JB227" s="52">
        <f t="shared" si="1268"/>
        <v>0</v>
      </c>
      <c r="JC227" s="51">
        <f t="shared" si="1269"/>
        <v>931.95916666666494</v>
      </c>
      <c r="JD227" s="57">
        <f t="shared" si="1270"/>
        <v>68964.978333333391</v>
      </c>
      <c r="JE227" s="280">
        <f t="shared" si="1271"/>
        <v>10000</v>
      </c>
      <c r="JF227" s="280">
        <f t="shared" si="1272"/>
        <v>0</v>
      </c>
      <c r="JG227" s="468">
        <f t="shared" si="1273"/>
        <v>-931.95916666666494</v>
      </c>
      <c r="JH227" s="46">
        <f t="shared" si="1274"/>
        <v>-1126.4568749999989</v>
      </c>
      <c r="JI227" s="46">
        <f t="shared" si="1275"/>
        <v>-1126.4568749999989</v>
      </c>
      <c r="JJ227" s="48"/>
      <c r="JL227" s="45">
        <v>166</v>
      </c>
      <c r="JM227" s="46">
        <f t="shared" si="1276"/>
        <v>1124.4930833333331</v>
      </c>
      <c r="JN227" s="46">
        <f t="shared" si="1277"/>
        <v>0</v>
      </c>
      <c r="JO227" s="128">
        <f t="shared" si="1278"/>
        <v>1124.4930833333331</v>
      </c>
      <c r="JP227" s="46">
        <f t="shared" si="1415"/>
        <v>132.03</v>
      </c>
      <c r="JQ227" s="46">
        <f t="shared" si="1279"/>
        <v>992.46308333333309</v>
      </c>
      <c r="JR227" s="51">
        <f t="shared" si="1280"/>
        <v>78224.428166666665</v>
      </c>
      <c r="JS227" s="51">
        <f t="shared" si="1566"/>
        <v>79245.290802728428</v>
      </c>
      <c r="JT227" s="199">
        <f t="shared" si="1416"/>
        <v>10000</v>
      </c>
      <c r="JU227" s="128">
        <f t="shared" si="1281"/>
        <v>0</v>
      </c>
      <c r="JV227" s="408">
        <f t="shared" si="1282"/>
        <v>0</v>
      </c>
      <c r="JW227" s="58">
        <f t="shared" si="1283"/>
        <v>930.37233333333074</v>
      </c>
      <c r="JX227" s="52">
        <f t="shared" si="1284"/>
        <v>0</v>
      </c>
      <c r="JY227" s="51">
        <f t="shared" si="1285"/>
        <v>930.37233333333074</v>
      </c>
      <c r="JZ227" s="51">
        <f t="shared" si="1286"/>
        <v>68847.552666667092</v>
      </c>
      <c r="KA227" s="199">
        <f t="shared" si="1567"/>
        <v>69999.999999999563</v>
      </c>
      <c r="KB227" s="128">
        <f t="shared" si="1417"/>
        <v>10000</v>
      </c>
      <c r="KC227" s="204">
        <f t="shared" si="1287"/>
        <v>0</v>
      </c>
      <c r="KD227" s="468">
        <f t="shared" si="1418"/>
        <v>-930.37233333333074</v>
      </c>
      <c r="KE227" s="46">
        <f t="shared" si="1288"/>
        <v>-1124.4930833333331</v>
      </c>
      <c r="KF227" s="46">
        <f t="shared" si="1289"/>
        <v>-1124.4930833333331</v>
      </c>
      <c r="KG227" s="48"/>
      <c r="KI227" s="45">
        <v>166</v>
      </c>
      <c r="KJ227" s="46">
        <f t="shared" si="1290"/>
        <v>1124.4890404061762</v>
      </c>
      <c r="KK227" s="46">
        <f t="shared" si="1291"/>
        <v>0</v>
      </c>
      <c r="KL227" s="128">
        <f t="shared" si="1292"/>
        <v>1124.4890404061762</v>
      </c>
      <c r="KM227" s="46">
        <f t="shared" si="1293"/>
        <v>132.02768396324208</v>
      </c>
      <c r="KN227" s="46">
        <f t="shared" si="1294"/>
        <v>992.46135644293406</v>
      </c>
      <c r="KO227" s="51">
        <f t="shared" si="1295"/>
        <v>78224.149021502308</v>
      </c>
      <c r="KP227" s="199">
        <f t="shared" si="1568"/>
        <v>84095.46307388469</v>
      </c>
      <c r="KQ227" s="199">
        <f t="shared" si="1419"/>
        <v>10000</v>
      </c>
      <c r="KR227" s="128">
        <f t="shared" si="1296"/>
        <v>0</v>
      </c>
      <c r="KS227" s="408">
        <f t="shared" si="1297"/>
        <v>0</v>
      </c>
      <c r="KT227" s="45">
        <v>166</v>
      </c>
      <c r="KU227" s="46">
        <f t="shared" si="1420"/>
        <v>1124.49</v>
      </c>
      <c r="KV227" s="46">
        <f t="shared" si="1298"/>
        <v>0</v>
      </c>
      <c r="KW227" s="128">
        <f t="shared" si="1299"/>
        <v>1124.49</v>
      </c>
      <c r="KX227" s="46">
        <f t="shared" si="1300"/>
        <v>132.02738051152051</v>
      </c>
      <c r="KY227" s="46">
        <f t="shared" si="1301"/>
        <v>992.4626194884795</v>
      </c>
      <c r="KZ227" s="51">
        <f t="shared" si="1302"/>
        <v>78223.965687423828</v>
      </c>
      <c r="LA227" s="153">
        <f t="shared" si="1569"/>
        <v>84095.46307388469</v>
      </c>
      <c r="LB227" s="58">
        <f t="shared" si="1532"/>
        <v>930.59633333333579</v>
      </c>
      <c r="LC227" s="52">
        <f t="shared" si="1303"/>
        <v>0</v>
      </c>
      <c r="LD227" s="51">
        <f t="shared" si="1304"/>
        <v>930.59633333333579</v>
      </c>
      <c r="LE227" s="51">
        <f t="shared" si="1305"/>
        <v>68864.128666666496</v>
      </c>
      <c r="LF227" s="51">
        <f t="shared" si="1570"/>
        <v>74779.707999999635</v>
      </c>
      <c r="LG227" s="128">
        <f t="shared" si="1306"/>
        <v>10000</v>
      </c>
      <c r="LH227" s="204">
        <f t="shared" si="1307"/>
        <v>0</v>
      </c>
      <c r="LI227" s="479">
        <f t="shared" si="1308"/>
        <v>-930.59633333333579</v>
      </c>
      <c r="LJ227" s="46">
        <f t="shared" si="1421"/>
        <v>-1124.49</v>
      </c>
      <c r="LK227" s="46">
        <f t="shared" si="1422"/>
        <v>-1124.49</v>
      </c>
      <c r="LL227" s="48"/>
      <c r="LN227" s="45">
        <v>166</v>
      </c>
      <c r="LO227" s="46">
        <f t="shared" si="1309"/>
        <v>1123.1238136873469</v>
      </c>
      <c r="LP227" s="46">
        <f t="shared" si="1539"/>
        <v>0</v>
      </c>
      <c r="LQ227" s="46">
        <f t="shared" si="1310"/>
        <v>1123.1238136873469</v>
      </c>
      <c r="LR227" s="46">
        <f t="shared" si="1311"/>
        <v>131.86739096322461</v>
      </c>
      <c r="LS227" s="46">
        <f t="shared" si="1312"/>
        <v>991.25642272412233</v>
      </c>
      <c r="LT227" s="51">
        <f t="shared" si="1313"/>
        <v>78129.17815521064</v>
      </c>
      <c r="LU227" s="199">
        <f t="shared" si="1423"/>
        <v>10000</v>
      </c>
      <c r="LV227" s="58">
        <f t="shared" si="1314"/>
        <v>933.33033333333128</v>
      </c>
      <c r="LW227" s="52">
        <f t="shared" si="1540"/>
        <v>0</v>
      </c>
      <c r="LX227" s="51">
        <f t="shared" si="1315"/>
        <v>933.33033333333128</v>
      </c>
      <c r="LY227" s="51">
        <f t="shared" si="1316"/>
        <v>69066.444666666343</v>
      </c>
      <c r="LZ227" s="46">
        <f t="shared" si="1424"/>
        <v>0</v>
      </c>
      <c r="MA227" s="199">
        <f t="shared" si="1425"/>
        <v>10000</v>
      </c>
      <c r="MB227" s="468">
        <f t="shared" si="1317"/>
        <v>-933.33033333333128</v>
      </c>
      <c r="MC227" s="46">
        <f t="shared" si="1318"/>
        <v>-1123.1238136873469</v>
      </c>
      <c r="MD227" s="46">
        <f t="shared" si="1319"/>
        <v>-1123.1238136873469</v>
      </c>
      <c r="ME227" s="48"/>
      <c r="MG227" s="45">
        <v>166</v>
      </c>
      <c r="MH227" s="46">
        <f t="shared" si="1320"/>
        <v>1076.608661999408</v>
      </c>
      <c r="MI227" s="46">
        <f t="shared" si="1541"/>
        <v>0</v>
      </c>
      <c r="MJ227" s="46">
        <f t="shared" si="1321"/>
        <v>1076.608661999408</v>
      </c>
      <c r="MK227" s="46">
        <f t="shared" si="1322"/>
        <v>126.40598802741806</v>
      </c>
      <c r="ML227" s="46">
        <f t="shared" si="1323"/>
        <v>950.20267397198995</v>
      </c>
      <c r="MM227" s="51">
        <f t="shared" si="1324"/>
        <v>74893.390142478849</v>
      </c>
      <c r="MN227" s="199">
        <f t="shared" si="1426"/>
        <v>10000</v>
      </c>
      <c r="MO227" s="58">
        <f t="shared" si="1325"/>
        <v>889.32945707741396</v>
      </c>
      <c r="MP227" s="52">
        <f t="shared" si="1542"/>
        <v>0</v>
      </c>
      <c r="MQ227" s="51">
        <f t="shared" si="1326"/>
        <v>889.32945707741396</v>
      </c>
      <c r="MR227" s="57">
        <f t="shared" si="1327"/>
        <v>65810.380125149095</v>
      </c>
      <c r="MS227" s="199">
        <f t="shared" si="1427"/>
        <v>10000</v>
      </c>
      <c r="MT227" s="468">
        <f t="shared" si="1428"/>
        <v>-889.32945707741396</v>
      </c>
      <c r="MU227" s="46">
        <f t="shared" si="1328"/>
        <v>-1076.608661999408</v>
      </c>
      <c r="MV227" s="46">
        <f t="shared" si="1329"/>
        <v>-1076.608661999408</v>
      </c>
      <c r="MW227" s="48"/>
      <c r="MY227" s="45">
        <v>166</v>
      </c>
      <c r="MZ227" s="46">
        <f t="shared" si="1330"/>
        <v>1076.608661999408</v>
      </c>
      <c r="NA227" s="46">
        <f t="shared" si="1543"/>
        <v>0</v>
      </c>
      <c r="NB227" s="128">
        <f t="shared" si="1331"/>
        <v>1076.608661999408</v>
      </c>
      <c r="NC227" s="46">
        <f t="shared" si="1332"/>
        <v>126.40598802741806</v>
      </c>
      <c r="ND227" s="46">
        <f t="shared" si="1333"/>
        <v>950.20267397198995</v>
      </c>
      <c r="NE227" s="51">
        <f t="shared" si="1334"/>
        <v>74893.390142478849</v>
      </c>
      <c r="NF227" s="153">
        <f t="shared" si="1429"/>
        <v>10000</v>
      </c>
      <c r="NG227" s="45">
        <v>166</v>
      </c>
      <c r="NH227" s="46">
        <f t="shared" si="1335"/>
        <v>1076.6099999999999</v>
      </c>
      <c r="NI227" s="46">
        <f t="shared" si="1544"/>
        <v>0</v>
      </c>
      <c r="NJ227" s="128">
        <f t="shared" si="1430"/>
        <v>1076.6099999999999</v>
      </c>
      <c r="NK227" s="46">
        <f t="shared" si="1431"/>
        <v>126.40554538900425</v>
      </c>
      <c r="NL227" s="46">
        <f t="shared" si="1336"/>
        <v>950.20445461099564</v>
      </c>
      <c r="NM227" s="51">
        <f t="shared" si="1337"/>
        <v>74893.122778791541</v>
      </c>
      <c r="NN227" s="58">
        <f t="shared" si="1338"/>
        <v>888.78037499999857</v>
      </c>
      <c r="NO227" s="52">
        <f t="shared" si="1545"/>
        <v>0</v>
      </c>
      <c r="NP227" s="51">
        <f t="shared" si="1339"/>
        <v>888.78037499999857</v>
      </c>
      <c r="NQ227" s="57">
        <f t="shared" si="1340"/>
        <v>65904.097750000074</v>
      </c>
      <c r="NR227" s="153">
        <f t="shared" si="1432"/>
        <v>10000</v>
      </c>
      <c r="NS227" s="469">
        <f t="shared" si="1341"/>
        <v>-888.78037499999857</v>
      </c>
      <c r="NT227" s="46">
        <f t="shared" si="1342"/>
        <v>-1076.6099999999999</v>
      </c>
      <c r="NU227" s="46">
        <f t="shared" si="1343"/>
        <v>-1076.6099999999999</v>
      </c>
      <c r="NV227" s="48"/>
      <c r="NX227" s="45">
        <v>166</v>
      </c>
      <c r="NY227" s="46">
        <f t="shared" si="1344"/>
        <v>1076.6456011701148</v>
      </c>
      <c r="NZ227" s="46">
        <f t="shared" si="1546"/>
        <v>0</v>
      </c>
      <c r="OA227" s="46">
        <f t="shared" si="1345"/>
        <v>1076.6456011701148</v>
      </c>
      <c r="OB227" s="46">
        <f t="shared" si="1346"/>
        <v>126.41032510228537</v>
      </c>
      <c r="OC227" s="46">
        <f t="shared" si="1347"/>
        <v>950.23527606782943</v>
      </c>
      <c r="OD227" s="51">
        <f t="shared" si="1348"/>
        <v>74895.959785303392</v>
      </c>
      <c r="OE227" s="57">
        <f t="shared" si="1571"/>
        <v>79245.290802728428</v>
      </c>
      <c r="OF227" s="153">
        <f t="shared" si="1433"/>
        <v>10000</v>
      </c>
      <c r="OG227" s="58">
        <f t="shared" si="1349"/>
        <v>889.48383333333379</v>
      </c>
      <c r="OH227" s="241">
        <f t="shared" si="1572"/>
        <v>0</v>
      </c>
      <c r="OI227" s="51">
        <f t="shared" si="1350"/>
        <v>889.48383333333379</v>
      </c>
      <c r="OJ227" s="51">
        <f t="shared" si="1351"/>
        <v>65821.803666666674</v>
      </c>
      <c r="OK227" s="153">
        <f t="shared" si="1573"/>
        <v>69999.999999999563</v>
      </c>
      <c r="OL227" s="153">
        <f t="shared" si="1434"/>
        <v>10000</v>
      </c>
      <c r="OM227" s="468">
        <f t="shared" si="1435"/>
        <v>-889.48383333333379</v>
      </c>
      <c r="ON227" s="46">
        <f t="shared" si="1436"/>
        <v>-1076.6456011701148</v>
      </c>
      <c r="OO227" s="46">
        <f t="shared" si="1352"/>
        <v>-1076.6456011701148</v>
      </c>
      <c r="OP227" s="48"/>
      <c r="OR227" s="45">
        <v>166</v>
      </c>
      <c r="OS227" s="46">
        <f t="shared" si="1353"/>
        <v>1076.765700416463</v>
      </c>
      <c r="OT227" s="128">
        <f t="shared" si="1547"/>
        <v>0</v>
      </c>
      <c r="OU227" s="128">
        <f t="shared" si="1354"/>
        <v>1076.765700416463</v>
      </c>
      <c r="OV227" s="46">
        <f t="shared" si="1355"/>
        <v>126.42442610707241</v>
      </c>
      <c r="OW227" s="46">
        <f t="shared" si="1356"/>
        <v>950.34127430939066</v>
      </c>
      <c r="OX227" s="51">
        <f t="shared" si="1357"/>
        <v>74904.31438993405</v>
      </c>
      <c r="OY227" s="51">
        <f t="shared" si="1574"/>
        <v>80997.650011272606</v>
      </c>
      <c r="OZ227" s="153">
        <f t="shared" si="1437"/>
        <v>10000</v>
      </c>
      <c r="PA227" s="45">
        <v>166</v>
      </c>
      <c r="PB227" s="46">
        <f t="shared" si="1358"/>
        <v>1076.765700416463</v>
      </c>
      <c r="PC227" s="46">
        <f t="shared" si="1575"/>
        <v>0</v>
      </c>
      <c r="PD227" s="128">
        <f t="shared" si="1359"/>
        <v>1076.765700416463</v>
      </c>
      <c r="PE227" s="46">
        <f t="shared" si="1360"/>
        <v>126.42442610707241</v>
      </c>
      <c r="PF227" s="46">
        <f t="shared" si="1361"/>
        <v>950.34127430939066</v>
      </c>
      <c r="PG227" s="51">
        <f t="shared" si="1362"/>
        <v>74904.31438993405</v>
      </c>
      <c r="PH227" s="57">
        <f t="shared" si="1576"/>
        <v>80997.221753664082</v>
      </c>
      <c r="PI227" s="688">
        <f t="shared" si="1363"/>
        <v>889.6533333333341</v>
      </c>
      <c r="PJ227" s="52">
        <f t="shared" si="1577"/>
        <v>0</v>
      </c>
      <c r="PK227" s="51">
        <f t="shared" si="1364"/>
        <v>889.6533333333341</v>
      </c>
      <c r="PL227" s="57">
        <f t="shared" si="1365"/>
        <v>65834.346666666868</v>
      </c>
      <c r="PM227" s="57">
        <f t="shared" si="1578"/>
        <v>71804.452000000223</v>
      </c>
      <c r="PN227" s="153">
        <f t="shared" si="1438"/>
        <v>10000</v>
      </c>
      <c r="PO227" s="469">
        <f t="shared" si="1366"/>
        <v>-889.6533333333341</v>
      </c>
      <c r="PP227" s="46">
        <f t="shared" si="1367"/>
        <v>-1076.765700416463</v>
      </c>
      <c r="PQ227" s="46">
        <f t="shared" si="1368"/>
        <v>-1076.765700416463</v>
      </c>
      <c r="PR227" s="48"/>
    </row>
    <row r="228" spans="2:434" hidden="1" x14ac:dyDescent="0.3">
      <c r="B228" s="45">
        <v>167</v>
      </c>
      <c r="C228" s="46">
        <f t="shared" si="1104"/>
        <v>1111.77</v>
      </c>
      <c r="D228" s="46">
        <f t="shared" si="1136"/>
        <v>100</v>
      </c>
      <c r="E228" s="46">
        <f t="shared" si="1137"/>
        <v>1011.77</v>
      </c>
      <c r="F228" s="46">
        <f t="shared" si="1138"/>
        <v>117.30345745385726</v>
      </c>
      <c r="G228" s="46">
        <f t="shared" si="1139"/>
        <v>894.4665425461427</v>
      </c>
      <c r="H228" s="51">
        <f t="shared" si="1140"/>
        <v>69487.607929768215</v>
      </c>
      <c r="I228" s="58">
        <f t="shared" si="1141"/>
        <v>933.33333333333337</v>
      </c>
      <c r="J228" s="52">
        <f t="shared" si="1142"/>
        <v>100</v>
      </c>
      <c r="K228" s="51">
        <f t="shared" si="1143"/>
        <v>833.33333333333337</v>
      </c>
      <c r="L228" s="57">
        <f t="shared" si="1144"/>
        <v>60833.333333332906</v>
      </c>
      <c r="M228" s="468">
        <f t="shared" si="1369"/>
        <v>-933.33333333333337</v>
      </c>
      <c r="N228" s="46">
        <f t="shared" si="1370"/>
        <v>-1111.77</v>
      </c>
      <c r="O228" s="47"/>
      <c r="P228" s="46">
        <f t="shared" si="1371"/>
        <v>-1011.77</v>
      </c>
      <c r="Q228" s="48"/>
      <c r="R228" s="29"/>
      <c r="S228" s="29"/>
      <c r="T228" s="45">
        <v>167</v>
      </c>
      <c r="U228" s="46">
        <f t="shared" si="1145"/>
        <v>1077.51</v>
      </c>
      <c r="V228" s="46">
        <f t="shared" si="1146"/>
        <v>65.739999999999995</v>
      </c>
      <c r="W228" s="46">
        <f t="shared" si="1372"/>
        <v>1011.77</v>
      </c>
      <c r="X228" s="46">
        <f t="shared" si="1147"/>
        <v>117.30345745385726</v>
      </c>
      <c r="Y228" s="46">
        <f t="shared" si="1148"/>
        <v>894.4665425461427</v>
      </c>
      <c r="Z228" s="51">
        <f t="shared" si="1149"/>
        <v>69487.607929768215</v>
      </c>
      <c r="AA228" s="58">
        <f t="shared" si="1150"/>
        <v>890.93333333333339</v>
      </c>
      <c r="AB228" s="52">
        <f t="shared" si="1151"/>
        <v>57.6</v>
      </c>
      <c r="AC228" s="51">
        <f t="shared" si="1152"/>
        <v>833.33333333333337</v>
      </c>
      <c r="AD228" s="57">
        <f t="shared" si="1153"/>
        <v>60833.333333332906</v>
      </c>
      <c r="AE228" s="468">
        <f t="shared" si="1373"/>
        <v>-890.93333333333339</v>
      </c>
      <c r="AF228" s="46">
        <f t="shared" si="1154"/>
        <v>-1077.51</v>
      </c>
      <c r="AG228" s="47"/>
      <c r="AH228" s="46">
        <f t="shared" si="1374"/>
        <v>-1011.77</v>
      </c>
      <c r="AI228" s="48"/>
      <c r="AJ228" s="29"/>
      <c r="AK228" s="45">
        <v>167</v>
      </c>
      <c r="AL228" s="46">
        <f t="shared" si="1155"/>
        <v>1117.72</v>
      </c>
      <c r="AM228" s="46"/>
      <c r="AN228" s="46"/>
      <c r="AO228" s="46">
        <f t="shared" si="1156"/>
        <v>68.02</v>
      </c>
      <c r="AP228" s="128">
        <f t="shared" si="1157"/>
        <v>1049.7</v>
      </c>
      <c r="AQ228" s="128"/>
      <c r="AR228" s="128"/>
      <c r="AS228" s="46">
        <f t="shared" si="1158"/>
        <v>125.38533763971229</v>
      </c>
      <c r="AT228" s="46">
        <f t="shared" si="1159"/>
        <v>924.3146623602878</v>
      </c>
      <c r="AU228" s="51"/>
      <c r="AV228" s="51"/>
      <c r="AW228" s="51">
        <f t="shared" si="1160"/>
        <v>74306.887921467089</v>
      </c>
      <c r="AX228" s="58">
        <f t="shared" si="1161"/>
        <v>927.38215694565588</v>
      </c>
      <c r="AY228" s="52"/>
      <c r="AZ228" s="52"/>
      <c r="BA228" s="52">
        <f t="shared" si="1162"/>
        <v>59.98</v>
      </c>
      <c r="BB228" s="51">
        <f t="shared" si="1163"/>
        <v>867.40215694565586</v>
      </c>
      <c r="BC228" s="51"/>
      <c r="BD228" s="51"/>
      <c r="BE228" s="57">
        <f t="shared" si="1164"/>
        <v>65485.219790075455</v>
      </c>
      <c r="BF228" s="468">
        <f t="shared" si="1165"/>
        <v>-927.38215694565588</v>
      </c>
      <c r="BG228" s="46">
        <f t="shared" si="1166"/>
        <v>-1117.72</v>
      </c>
      <c r="BH228" s="46">
        <f t="shared" si="1167"/>
        <v>-1049.7</v>
      </c>
      <c r="BI228" s="48"/>
      <c r="BK228" s="45">
        <v>167</v>
      </c>
      <c r="BL228" s="46">
        <f t="shared" si="1375"/>
        <v>1082.77</v>
      </c>
      <c r="BM228" s="46">
        <f t="shared" si="1376"/>
        <v>71</v>
      </c>
      <c r="BN228" s="46">
        <f t="shared" si="1377"/>
        <v>1011.77</v>
      </c>
      <c r="BO228" s="46">
        <f t="shared" si="1168"/>
        <v>117.30345745385726</v>
      </c>
      <c r="BP228" s="46">
        <f t="shared" si="1169"/>
        <v>894.4665425461427</v>
      </c>
      <c r="BQ228" s="51">
        <f t="shared" si="1170"/>
        <v>69487.607929768215</v>
      </c>
      <c r="BR228" s="57">
        <f t="shared" si="1548"/>
        <v>79245.290802728428</v>
      </c>
      <c r="BS228" s="58">
        <f t="shared" si="1171"/>
        <v>896.03333333333342</v>
      </c>
      <c r="BT228" s="52">
        <f t="shared" si="1378"/>
        <v>62.7</v>
      </c>
      <c r="BU228" s="51">
        <f t="shared" si="1172"/>
        <v>833.33333333333337</v>
      </c>
      <c r="BV228" s="51">
        <f t="shared" si="1173"/>
        <v>60833.333333332906</v>
      </c>
      <c r="BW228" s="153">
        <f t="shared" si="1549"/>
        <v>69999.999999999563</v>
      </c>
      <c r="BX228" s="468">
        <f t="shared" si="1379"/>
        <v>-896.03333333333342</v>
      </c>
      <c r="BY228" s="46">
        <f t="shared" si="1380"/>
        <v>-1082.77</v>
      </c>
      <c r="BZ228" s="46">
        <f t="shared" si="1174"/>
        <v>-1011.77</v>
      </c>
      <c r="CA228" s="48"/>
      <c r="CB228" s="29"/>
      <c r="CC228" s="45">
        <v>167</v>
      </c>
      <c r="CD228" s="128">
        <f t="shared" si="1175"/>
        <v>1117.6300000000001</v>
      </c>
      <c r="CE228" s="46">
        <f t="shared" si="1381"/>
        <v>73.3</v>
      </c>
      <c r="CF228" s="128">
        <f t="shared" si="1176"/>
        <v>1044.33</v>
      </c>
      <c r="CG228" s="46">
        <f t="shared" si="1382"/>
        <v>124.97606506147741</v>
      </c>
      <c r="CH228" s="46">
        <f t="shared" si="1177"/>
        <v>919.35393493852257</v>
      </c>
      <c r="CI228" s="51">
        <f t="shared" si="1178"/>
        <v>74066.285101947928</v>
      </c>
      <c r="CJ228" s="199">
        <f t="shared" si="1550"/>
        <v>84095.46307388469</v>
      </c>
      <c r="CK228" s="153">
        <f t="shared" si="1383"/>
        <v>10000</v>
      </c>
      <c r="CL228" s="45">
        <v>167</v>
      </c>
      <c r="CM228" s="46">
        <f t="shared" si="1384"/>
        <v>1117.6300000000001</v>
      </c>
      <c r="CN228" s="128">
        <f t="shared" si="1179"/>
        <v>73.3</v>
      </c>
      <c r="CO228" s="128">
        <f t="shared" si="1180"/>
        <v>1044.33</v>
      </c>
      <c r="CP228" s="46">
        <f t="shared" si="1181"/>
        <v>124.97606506147741</v>
      </c>
      <c r="CQ228" s="46">
        <f t="shared" si="1182"/>
        <v>919.35393493852257</v>
      </c>
      <c r="CR228" s="51">
        <f t="shared" si="1183"/>
        <v>74066.285101947928</v>
      </c>
      <c r="CS228" s="153">
        <f t="shared" si="1551"/>
        <v>84095.46307388469</v>
      </c>
      <c r="CT228" s="58">
        <f t="shared" si="1184"/>
        <v>927.86033333333398</v>
      </c>
      <c r="CU228" s="52">
        <f t="shared" si="1385"/>
        <v>65.180000000000007</v>
      </c>
      <c r="CV228" s="51">
        <f t="shared" si="1386"/>
        <v>862.68033333333392</v>
      </c>
      <c r="CW228" s="51">
        <f t="shared" si="1185"/>
        <v>65290.224333332924</v>
      </c>
      <c r="CX228" s="57">
        <f t="shared" si="1552"/>
        <v>74779.707999999635</v>
      </c>
      <c r="CY228" s="153">
        <f t="shared" si="1387"/>
        <v>10000</v>
      </c>
      <c r="CZ228" s="479">
        <f t="shared" si="1186"/>
        <v>-927.86033333333398</v>
      </c>
      <c r="DA228" s="46">
        <f t="shared" si="1388"/>
        <v>-1117.6300000000001</v>
      </c>
      <c r="DB228" s="46">
        <f t="shared" si="1389"/>
        <v>-1044.33</v>
      </c>
      <c r="DC228" s="48"/>
      <c r="DE228" s="45">
        <v>167</v>
      </c>
      <c r="DF228" s="46">
        <f t="shared" si="1187"/>
        <v>1126.76</v>
      </c>
      <c r="DG228" s="46">
        <f t="shared" si="1553"/>
        <v>114.99</v>
      </c>
      <c r="DH228" s="46">
        <f t="shared" si="1188"/>
        <v>1011.77</v>
      </c>
      <c r="DI228" s="46">
        <f t="shared" si="1189"/>
        <v>117.30345745385726</v>
      </c>
      <c r="DJ228" s="46">
        <f t="shared" si="1190"/>
        <v>894.4665425461427</v>
      </c>
      <c r="DK228" s="51">
        <f t="shared" si="1191"/>
        <v>69487.607929768215</v>
      </c>
      <c r="DL228" s="58">
        <f t="shared" si="1192"/>
        <v>948.32333333333338</v>
      </c>
      <c r="DM228" s="52">
        <f t="shared" si="1554"/>
        <v>114.99</v>
      </c>
      <c r="DN228" s="51">
        <f t="shared" si="1193"/>
        <v>833.33333333333337</v>
      </c>
      <c r="DO228" s="57">
        <f t="shared" si="1194"/>
        <v>60833.333333332906</v>
      </c>
      <c r="DP228" s="468">
        <f t="shared" si="1390"/>
        <v>-948.32333333333338</v>
      </c>
      <c r="DQ228" s="46">
        <f t="shared" si="1391"/>
        <v>-1126.76</v>
      </c>
      <c r="DR228" s="47"/>
      <c r="DS228" s="46">
        <f t="shared" si="1392"/>
        <v>-1011.77</v>
      </c>
      <c r="DT228" s="48"/>
      <c r="DU228" s="29"/>
      <c r="DV228" s="45">
        <v>167</v>
      </c>
      <c r="DW228" s="46">
        <f t="shared" si="1393"/>
        <v>1052.23</v>
      </c>
      <c r="DX228" s="46">
        <f t="shared" si="1555"/>
        <v>40.46</v>
      </c>
      <c r="DY228" s="46">
        <f t="shared" si="1394"/>
        <v>1011.77</v>
      </c>
      <c r="DZ228" s="46">
        <f t="shared" si="1195"/>
        <v>117.30345745385726</v>
      </c>
      <c r="EA228" s="46">
        <f t="shared" si="1196"/>
        <v>894.4665425461427</v>
      </c>
      <c r="EB228" s="51">
        <f t="shared" si="1197"/>
        <v>69487.607929768215</v>
      </c>
      <c r="EC228" s="58">
        <f t="shared" si="1198"/>
        <v>868.78333333333342</v>
      </c>
      <c r="ED228" s="52">
        <f t="shared" si="1556"/>
        <v>35.450000000000003</v>
      </c>
      <c r="EE228" s="51">
        <f t="shared" si="1199"/>
        <v>833.33333333333337</v>
      </c>
      <c r="EF228" s="57">
        <f t="shared" si="1200"/>
        <v>60833.333333332906</v>
      </c>
      <c r="EG228" s="468">
        <f t="shared" si="1395"/>
        <v>-868.78333333333342</v>
      </c>
      <c r="EH228" s="46">
        <f t="shared" si="1396"/>
        <v>-1052.23</v>
      </c>
      <c r="EI228" s="47"/>
      <c r="EJ228" s="46">
        <f t="shared" si="1397"/>
        <v>-1011.77</v>
      </c>
      <c r="EK228" s="48"/>
      <c r="EL228" s="29"/>
      <c r="EM228" s="45">
        <v>167</v>
      </c>
      <c r="EN228" s="46">
        <f t="shared" si="1533"/>
        <v>1058.0868689014749</v>
      </c>
      <c r="EO228" s="46">
        <f t="shared" si="1557"/>
        <v>41.5</v>
      </c>
      <c r="EP228" s="128">
        <f t="shared" si="1201"/>
        <v>1016.5868689014749</v>
      </c>
      <c r="EQ228" s="46">
        <f t="shared" si="1202"/>
        <v>120.32651604838982</v>
      </c>
      <c r="ER228" s="46">
        <f t="shared" si="1203"/>
        <v>896.26035285308501</v>
      </c>
      <c r="ES228" s="51">
        <f t="shared" si="1204"/>
        <v>71299.649276180804</v>
      </c>
      <c r="ET228" s="153">
        <f t="shared" si="1398"/>
        <v>10000</v>
      </c>
      <c r="EU228" s="45">
        <v>167</v>
      </c>
      <c r="EV228" s="46">
        <f t="shared" si="1205"/>
        <v>1058.0899999999999</v>
      </c>
      <c r="EW228" s="46">
        <f t="shared" si="1558"/>
        <v>41.5</v>
      </c>
      <c r="EX228" s="128">
        <f t="shared" si="1206"/>
        <v>1016.59</v>
      </c>
      <c r="EY228" s="46">
        <f t="shared" si="1207"/>
        <v>120.3254818703187</v>
      </c>
      <c r="EZ228" s="46">
        <f t="shared" si="1208"/>
        <v>896.26451812968139</v>
      </c>
      <c r="FA228" s="51">
        <f t="shared" si="1209"/>
        <v>71299.024604061531</v>
      </c>
      <c r="FB228" s="58">
        <f t="shared" si="1210"/>
        <v>874.86920833333363</v>
      </c>
      <c r="FC228" s="52">
        <f t="shared" si="1559"/>
        <v>36.49</v>
      </c>
      <c r="FD228" s="51">
        <f t="shared" si="1399"/>
        <v>838.37920833333362</v>
      </c>
      <c r="FE228" s="57">
        <f t="shared" si="1211"/>
        <v>62636.472208333173</v>
      </c>
      <c r="FF228" s="153">
        <f t="shared" si="1400"/>
        <v>10000</v>
      </c>
      <c r="FG228" s="469">
        <f t="shared" si="1212"/>
        <v>-874.86920833333363</v>
      </c>
      <c r="FH228" s="46">
        <f t="shared" si="1213"/>
        <v>-1058.0899999999999</v>
      </c>
      <c r="FI228" s="46">
        <f t="shared" si="1214"/>
        <v>-1016.59</v>
      </c>
      <c r="FJ228" s="48"/>
      <c r="FL228" s="45">
        <v>167</v>
      </c>
      <c r="FM228" s="46">
        <f t="shared" si="1401"/>
        <v>1057.33</v>
      </c>
      <c r="FN228" s="46">
        <f t="shared" si="1534"/>
        <v>45.56</v>
      </c>
      <c r="FO228" s="46">
        <f t="shared" si="1402"/>
        <v>1011.77</v>
      </c>
      <c r="FP228" s="46">
        <f t="shared" si="1215"/>
        <v>117.30345745385726</v>
      </c>
      <c r="FQ228" s="46">
        <f t="shared" si="1216"/>
        <v>894.4665425461427</v>
      </c>
      <c r="FR228" s="51">
        <f t="shared" si="1217"/>
        <v>69487.607929768215</v>
      </c>
      <c r="FS228" s="57">
        <f t="shared" si="1560"/>
        <v>79245.290802728428</v>
      </c>
      <c r="FT228" s="58">
        <f t="shared" si="1218"/>
        <v>873.57333333333338</v>
      </c>
      <c r="FU228" s="241">
        <f t="shared" si="1535"/>
        <v>40.239999999999995</v>
      </c>
      <c r="FV228" s="51">
        <f t="shared" si="1219"/>
        <v>833.33333333333337</v>
      </c>
      <c r="FW228" s="51">
        <f t="shared" si="1220"/>
        <v>60833.333333332906</v>
      </c>
      <c r="FX228" s="153">
        <f t="shared" si="1561"/>
        <v>69999.999999999563</v>
      </c>
      <c r="FY228" s="468">
        <f t="shared" si="1403"/>
        <v>-873.57333333333338</v>
      </c>
      <c r="FZ228" s="46">
        <f t="shared" si="1404"/>
        <v>-1057.33</v>
      </c>
      <c r="GA228" s="46">
        <f t="shared" si="1221"/>
        <v>-1011.77</v>
      </c>
      <c r="GB228" s="48"/>
      <c r="GD228" s="45">
        <v>167</v>
      </c>
      <c r="GE228" s="46">
        <f t="shared" si="1536"/>
        <v>1060.0875939185617</v>
      </c>
      <c r="GF228" s="128">
        <f t="shared" si="1562"/>
        <v>46.56</v>
      </c>
      <c r="GG228" s="128">
        <f t="shared" si="1579"/>
        <v>1013.5275939185617</v>
      </c>
      <c r="GH228" s="46">
        <f t="shared" si="1222"/>
        <v>120.2435855710673</v>
      </c>
      <c r="GI228" s="46">
        <f t="shared" si="1223"/>
        <v>893.28400834749436</v>
      </c>
      <c r="GJ228" s="51">
        <f t="shared" si="1224"/>
        <v>71252.867334292896</v>
      </c>
      <c r="GK228" s="51">
        <f t="shared" si="1563"/>
        <v>80997.650011272606</v>
      </c>
      <c r="GL228" s="153">
        <f t="shared" si="1405"/>
        <v>10000</v>
      </c>
      <c r="GM228" s="45">
        <v>167</v>
      </c>
      <c r="GN228" s="46">
        <f t="shared" si="1225"/>
        <v>1060.0899999999999</v>
      </c>
      <c r="GO228" s="46">
        <f t="shared" si="1537"/>
        <v>46.56</v>
      </c>
      <c r="GP228" s="128">
        <f t="shared" si="1406"/>
        <v>1013.53</v>
      </c>
      <c r="GQ228" s="46">
        <f t="shared" si="1226"/>
        <v>120.24281941926557</v>
      </c>
      <c r="GR228" s="46">
        <f t="shared" si="1227"/>
        <v>893.28718058073446</v>
      </c>
      <c r="GS228" s="51">
        <f t="shared" si="1228"/>
        <v>71252.40447097861</v>
      </c>
      <c r="GT228" s="57">
        <f t="shared" si="1564"/>
        <v>80997.221753664082</v>
      </c>
      <c r="GU228" s="58">
        <f t="shared" si="1229"/>
        <v>876.92633333333197</v>
      </c>
      <c r="GV228" s="52">
        <f t="shared" si="1538"/>
        <v>41.28</v>
      </c>
      <c r="GW228" s="51">
        <f t="shared" si="1407"/>
        <v>835.646333333332</v>
      </c>
      <c r="GX228" s="150">
        <f t="shared" si="1230"/>
        <v>62612.342333333538</v>
      </c>
      <c r="GY228" s="57">
        <f t="shared" si="1565"/>
        <v>71804.452000000223</v>
      </c>
      <c r="GZ228" s="153">
        <f t="shared" si="1408"/>
        <v>10000</v>
      </c>
      <c r="HA228" s="469">
        <f t="shared" si="1231"/>
        <v>-876.92633333333197</v>
      </c>
      <c r="HB228" s="46">
        <f t="shared" si="1232"/>
        <v>-1060.0899999999999</v>
      </c>
      <c r="HC228" s="46">
        <f t="shared" si="1233"/>
        <v>-1013.53</v>
      </c>
      <c r="HD228" s="48"/>
      <c r="HF228" s="45">
        <v>167</v>
      </c>
      <c r="HG228" s="46">
        <f t="shared" si="1234"/>
        <v>1123.8775326810628</v>
      </c>
      <c r="HH228" s="46">
        <f t="shared" si="1235"/>
        <v>0</v>
      </c>
      <c r="HI228" s="46">
        <f t="shared" si="1236"/>
        <v>1123.8775326810628</v>
      </c>
      <c r="HJ228" s="46">
        <f t="shared" si="1237"/>
        <v>130.30268332155183</v>
      </c>
      <c r="HK228" s="46">
        <f t="shared" si="1238"/>
        <v>993.57484935951095</v>
      </c>
      <c r="HL228" s="51">
        <f t="shared" si="1239"/>
        <v>77188.035143571586</v>
      </c>
      <c r="HM228" s="153">
        <f t="shared" si="1409"/>
        <v>10000</v>
      </c>
      <c r="HN228" s="58">
        <f t="shared" si="1240"/>
        <v>933.33333333333724</v>
      </c>
      <c r="HO228" s="52">
        <f t="shared" si="1241"/>
        <v>0</v>
      </c>
      <c r="HP228" s="51">
        <f t="shared" si="1242"/>
        <v>933.33333333333724</v>
      </c>
      <c r="HQ228" s="57">
        <f t="shared" si="1243"/>
        <v>68133.333333331713</v>
      </c>
      <c r="HR228" s="153">
        <f t="shared" si="1410"/>
        <v>10000</v>
      </c>
      <c r="HS228" s="468">
        <f t="shared" si="1244"/>
        <v>-933.33333333333724</v>
      </c>
      <c r="HT228" s="46">
        <f t="shared" si="1245"/>
        <v>-1123.8775326810628</v>
      </c>
      <c r="HU228" s="46">
        <f t="shared" si="1246"/>
        <v>-1123.8775326810628</v>
      </c>
      <c r="HV228" s="48"/>
      <c r="HW228" s="29"/>
      <c r="HX228" s="45">
        <v>167</v>
      </c>
      <c r="HY228" s="128">
        <f t="shared" si="1247"/>
        <v>1124.3399999999999</v>
      </c>
      <c r="HZ228" s="46">
        <f t="shared" si="1248"/>
        <v>0</v>
      </c>
      <c r="IA228" s="46">
        <f t="shared" si="1249"/>
        <v>1124.3399999999999</v>
      </c>
      <c r="IB228" s="46">
        <f t="shared" si="1250"/>
        <v>130.36308528358981</v>
      </c>
      <c r="IC228" s="46">
        <f t="shared" si="1251"/>
        <v>993.97691471641008</v>
      </c>
      <c r="ID228" s="51">
        <f t="shared" si="1252"/>
        <v>77223.874255437491</v>
      </c>
      <c r="IE228" s="153">
        <f t="shared" si="1411"/>
        <v>10000</v>
      </c>
      <c r="IF228" s="58">
        <f t="shared" si="1253"/>
        <v>930.14625019664186</v>
      </c>
      <c r="IG228" s="52">
        <f t="shared" si="1254"/>
        <v>0</v>
      </c>
      <c r="IH228" s="51">
        <f t="shared" si="1255"/>
        <v>930.14625019664186</v>
      </c>
      <c r="II228" s="57">
        <f t="shared" si="1412"/>
        <v>67900.676217160653</v>
      </c>
      <c r="IJ228" s="153">
        <f t="shared" si="1413"/>
        <v>10000</v>
      </c>
      <c r="IK228" s="468">
        <f t="shared" si="1256"/>
        <v>-930.14625019664186</v>
      </c>
      <c r="IL228" s="46">
        <f t="shared" si="1257"/>
        <v>-1124.3399999999999</v>
      </c>
      <c r="IM228" s="46">
        <f t="shared" si="1258"/>
        <v>-1124.3399999999999</v>
      </c>
      <c r="IN228" s="48"/>
      <c r="IO228" s="53">
        <f t="shared" si="1259"/>
        <v>0</v>
      </c>
      <c r="IQ228" s="45">
        <v>167</v>
      </c>
      <c r="IR228" s="128">
        <f t="shared" si="1260"/>
        <v>1126.4568749999989</v>
      </c>
      <c r="IS228" s="128">
        <f t="shared" si="1261"/>
        <v>0</v>
      </c>
      <c r="IT228" s="128">
        <f t="shared" si="1262"/>
        <v>1126.4568749999989</v>
      </c>
      <c r="IU228" s="46">
        <f t="shared" si="1485"/>
        <v>130.6</v>
      </c>
      <c r="IV228" s="46">
        <f t="shared" si="1263"/>
        <v>995.85687499999892</v>
      </c>
      <c r="IW228" s="51">
        <f t="shared" si="1264"/>
        <v>77365.191875000222</v>
      </c>
      <c r="IX228" s="199">
        <f t="shared" si="1414"/>
        <v>10000</v>
      </c>
      <c r="IY228" s="128">
        <f t="shared" si="1265"/>
        <v>0</v>
      </c>
      <c r="IZ228" s="408">
        <f t="shared" si="1266"/>
        <v>0</v>
      </c>
      <c r="JA228" s="58">
        <f t="shared" si="1267"/>
        <v>931.95916666666494</v>
      </c>
      <c r="JB228" s="52">
        <f t="shared" si="1268"/>
        <v>0</v>
      </c>
      <c r="JC228" s="51">
        <f t="shared" si="1269"/>
        <v>931.95916666666494</v>
      </c>
      <c r="JD228" s="57">
        <f t="shared" si="1270"/>
        <v>68033.019166666723</v>
      </c>
      <c r="JE228" s="280">
        <f t="shared" si="1271"/>
        <v>10000</v>
      </c>
      <c r="JF228" s="280">
        <f t="shared" si="1272"/>
        <v>0</v>
      </c>
      <c r="JG228" s="468">
        <f t="shared" si="1273"/>
        <v>-931.95916666666494</v>
      </c>
      <c r="JH228" s="46">
        <f t="shared" si="1274"/>
        <v>-1126.4568749999989</v>
      </c>
      <c r="JI228" s="46">
        <f t="shared" si="1275"/>
        <v>-1126.4568749999989</v>
      </c>
      <c r="JJ228" s="48"/>
      <c r="JL228" s="45">
        <v>167</v>
      </c>
      <c r="JM228" s="46">
        <f t="shared" si="1276"/>
        <v>1124.4930833333331</v>
      </c>
      <c r="JN228" s="46">
        <f t="shared" si="1277"/>
        <v>0</v>
      </c>
      <c r="JO228" s="128">
        <f t="shared" si="1278"/>
        <v>1124.4930833333331</v>
      </c>
      <c r="JP228" s="46">
        <f t="shared" si="1415"/>
        <v>130.37</v>
      </c>
      <c r="JQ228" s="46">
        <f t="shared" si="1279"/>
        <v>994.12308333333306</v>
      </c>
      <c r="JR228" s="51">
        <f t="shared" si="1280"/>
        <v>77230.305083333325</v>
      </c>
      <c r="JS228" s="51">
        <f t="shared" si="1566"/>
        <v>79245.290802728428</v>
      </c>
      <c r="JT228" s="199">
        <f t="shared" si="1416"/>
        <v>10000</v>
      </c>
      <c r="JU228" s="128">
        <f t="shared" si="1281"/>
        <v>0</v>
      </c>
      <c r="JV228" s="408">
        <f t="shared" si="1282"/>
        <v>0</v>
      </c>
      <c r="JW228" s="58">
        <f t="shared" si="1283"/>
        <v>930.37233333333074</v>
      </c>
      <c r="JX228" s="52">
        <f t="shared" si="1284"/>
        <v>0</v>
      </c>
      <c r="JY228" s="51">
        <f t="shared" si="1285"/>
        <v>930.37233333333074</v>
      </c>
      <c r="JZ228" s="51">
        <f t="shared" si="1286"/>
        <v>67917.180333333759</v>
      </c>
      <c r="KA228" s="199">
        <f t="shared" si="1567"/>
        <v>69999.999999999563</v>
      </c>
      <c r="KB228" s="128">
        <f t="shared" si="1417"/>
        <v>10000</v>
      </c>
      <c r="KC228" s="204">
        <f t="shared" si="1287"/>
        <v>0</v>
      </c>
      <c r="KD228" s="468">
        <f t="shared" si="1418"/>
        <v>-930.37233333333074</v>
      </c>
      <c r="KE228" s="46">
        <f t="shared" si="1288"/>
        <v>-1124.4930833333331</v>
      </c>
      <c r="KF228" s="46">
        <f t="shared" si="1289"/>
        <v>-1124.4930833333331</v>
      </c>
      <c r="KG228" s="48"/>
      <c r="KI228" s="45">
        <v>167</v>
      </c>
      <c r="KJ228" s="46">
        <f t="shared" si="1290"/>
        <v>1124.4890404061762</v>
      </c>
      <c r="KK228" s="46">
        <f t="shared" si="1291"/>
        <v>0</v>
      </c>
      <c r="KL228" s="128">
        <f t="shared" si="1292"/>
        <v>1124.4890404061762</v>
      </c>
      <c r="KM228" s="46">
        <f t="shared" si="1293"/>
        <v>130.37358170250386</v>
      </c>
      <c r="KN228" s="46">
        <f t="shared" si="1294"/>
        <v>994.11545870367229</v>
      </c>
      <c r="KO228" s="51">
        <f t="shared" si="1295"/>
        <v>77230.033562798635</v>
      </c>
      <c r="KP228" s="199">
        <f t="shared" si="1568"/>
        <v>84095.46307388469</v>
      </c>
      <c r="KQ228" s="199">
        <f t="shared" si="1419"/>
        <v>10000</v>
      </c>
      <c r="KR228" s="128">
        <f t="shared" si="1296"/>
        <v>0</v>
      </c>
      <c r="KS228" s="408">
        <f t="shared" si="1297"/>
        <v>0</v>
      </c>
      <c r="KT228" s="45">
        <v>167</v>
      </c>
      <c r="KU228" s="46">
        <f t="shared" si="1420"/>
        <v>1124.49</v>
      </c>
      <c r="KV228" s="46">
        <f t="shared" si="1298"/>
        <v>0</v>
      </c>
      <c r="KW228" s="128">
        <f t="shared" si="1299"/>
        <v>1124.49</v>
      </c>
      <c r="KX228" s="46">
        <f t="shared" si="1300"/>
        <v>130.3732761457064</v>
      </c>
      <c r="KY228" s="46">
        <f t="shared" si="1301"/>
        <v>994.11672385429358</v>
      </c>
      <c r="KZ228" s="51">
        <f t="shared" si="1302"/>
        <v>77229.84896356953</v>
      </c>
      <c r="LA228" s="153">
        <f t="shared" si="1569"/>
        <v>84095.46307388469</v>
      </c>
      <c r="LB228" s="58">
        <f t="shared" si="1532"/>
        <v>930.59633333333579</v>
      </c>
      <c r="LC228" s="52">
        <f t="shared" si="1303"/>
        <v>0</v>
      </c>
      <c r="LD228" s="51">
        <f t="shared" si="1304"/>
        <v>930.59633333333579</v>
      </c>
      <c r="LE228" s="51">
        <f t="shared" si="1305"/>
        <v>67933.532333333162</v>
      </c>
      <c r="LF228" s="51">
        <f t="shared" si="1570"/>
        <v>74779.707999999635</v>
      </c>
      <c r="LG228" s="128">
        <f t="shared" si="1306"/>
        <v>10000</v>
      </c>
      <c r="LH228" s="204">
        <f t="shared" si="1307"/>
        <v>0</v>
      </c>
      <c r="LI228" s="479">
        <f t="shared" si="1308"/>
        <v>-930.59633333333579</v>
      </c>
      <c r="LJ228" s="46">
        <f t="shared" si="1421"/>
        <v>-1124.49</v>
      </c>
      <c r="LK228" s="46">
        <f t="shared" si="1422"/>
        <v>-1124.49</v>
      </c>
      <c r="LL228" s="48"/>
      <c r="LN228" s="45">
        <v>167</v>
      </c>
      <c r="LO228" s="46">
        <f t="shared" si="1309"/>
        <v>1123.1238136873469</v>
      </c>
      <c r="LP228" s="46">
        <f t="shared" si="1539"/>
        <v>0</v>
      </c>
      <c r="LQ228" s="46">
        <f t="shared" si="1310"/>
        <v>1123.1238136873469</v>
      </c>
      <c r="LR228" s="46">
        <f t="shared" si="1311"/>
        <v>130.21529692535105</v>
      </c>
      <c r="LS228" s="46">
        <f t="shared" si="1312"/>
        <v>992.90851676199588</v>
      </c>
      <c r="LT228" s="51">
        <f t="shared" si="1313"/>
        <v>77136.269638448648</v>
      </c>
      <c r="LU228" s="199">
        <f t="shared" si="1423"/>
        <v>10000</v>
      </c>
      <c r="LV228" s="58">
        <f t="shared" si="1314"/>
        <v>933.33033333333128</v>
      </c>
      <c r="LW228" s="52">
        <f t="shared" si="1540"/>
        <v>0</v>
      </c>
      <c r="LX228" s="51">
        <f t="shared" si="1315"/>
        <v>933.33033333333128</v>
      </c>
      <c r="LY228" s="51">
        <f t="shared" si="1316"/>
        <v>68133.114333333011</v>
      </c>
      <c r="LZ228" s="46">
        <f t="shared" si="1424"/>
        <v>0</v>
      </c>
      <c r="MA228" s="199">
        <f t="shared" si="1425"/>
        <v>10000</v>
      </c>
      <c r="MB228" s="468">
        <f t="shared" si="1317"/>
        <v>-933.33033333333128</v>
      </c>
      <c r="MC228" s="46">
        <f t="shared" si="1318"/>
        <v>-1123.1238136873469</v>
      </c>
      <c r="MD228" s="46">
        <f t="shared" si="1319"/>
        <v>-1123.1238136873469</v>
      </c>
      <c r="ME228" s="48"/>
      <c r="MG228" s="45">
        <v>167</v>
      </c>
      <c r="MH228" s="46">
        <f t="shared" si="1320"/>
        <v>1076.608661999408</v>
      </c>
      <c r="MI228" s="46">
        <f t="shared" si="1541"/>
        <v>0</v>
      </c>
      <c r="MJ228" s="46">
        <f t="shared" si="1321"/>
        <v>1076.608661999408</v>
      </c>
      <c r="MK228" s="46">
        <f t="shared" si="1322"/>
        <v>124.82231690413141</v>
      </c>
      <c r="ML228" s="46">
        <f t="shared" si="1323"/>
        <v>951.7863450952766</v>
      </c>
      <c r="MM228" s="51">
        <f t="shared" si="1324"/>
        <v>73941.603797383577</v>
      </c>
      <c r="MN228" s="199">
        <f t="shared" si="1426"/>
        <v>10000</v>
      </c>
      <c r="MO228" s="58">
        <f t="shared" si="1325"/>
        <v>889.32945707741396</v>
      </c>
      <c r="MP228" s="52">
        <f t="shared" si="1542"/>
        <v>0</v>
      </c>
      <c r="MQ228" s="51">
        <f t="shared" si="1326"/>
        <v>889.32945707741396</v>
      </c>
      <c r="MR228" s="57">
        <f t="shared" si="1327"/>
        <v>64921.050668071679</v>
      </c>
      <c r="MS228" s="199">
        <f t="shared" si="1427"/>
        <v>10000</v>
      </c>
      <c r="MT228" s="468">
        <f t="shared" si="1428"/>
        <v>-889.32945707741396</v>
      </c>
      <c r="MU228" s="46">
        <f t="shared" si="1328"/>
        <v>-1076.608661999408</v>
      </c>
      <c r="MV228" s="46">
        <f t="shared" si="1329"/>
        <v>-1076.608661999408</v>
      </c>
      <c r="MW228" s="48"/>
      <c r="MY228" s="45">
        <v>167</v>
      </c>
      <c r="MZ228" s="46">
        <f t="shared" si="1330"/>
        <v>1076.608661999408</v>
      </c>
      <c r="NA228" s="46">
        <f t="shared" si="1543"/>
        <v>0</v>
      </c>
      <c r="NB228" s="128">
        <f t="shared" si="1331"/>
        <v>1076.608661999408</v>
      </c>
      <c r="NC228" s="46">
        <f t="shared" si="1332"/>
        <v>124.82231690413141</v>
      </c>
      <c r="ND228" s="46">
        <f t="shared" si="1333"/>
        <v>951.7863450952766</v>
      </c>
      <c r="NE228" s="51">
        <f t="shared" si="1334"/>
        <v>73941.603797383577</v>
      </c>
      <c r="NF228" s="153">
        <f t="shared" si="1429"/>
        <v>10000</v>
      </c>
      <c r="NG228" s="45">
        <v>167</v>
      </c>
      <c r="NH228" s="46">
        <f t="shared" si="1335"/>
        <v>1076.6099999999999</v>
      </c>
      <c r="NI228" s="46">
        <f t="shared" si="1544"/>
        <v>0</v>
      </c>
      <c r="NJ228" s="128">
        <f t="shared" si="1430"/>
        <v>1076.6099999999999</v>
      </c>
      <c r="NK228" s="46">
        <f t="shared" si="1431"/>
        <v>124.82187129798591</v>
      </c>
      <c r="NL228" s="46">
        <f t="shared" si="1336"/>
        <v>951.78812870201398</v>
      </c>
      <c r="NM228" s="51">
        <f t="shared" si="1337"/>
        <v>73941.334650089528</v>
      </c>
      <c r="NN228" s="58">
        <f t="shared" si="1338"/>
        <v>888.78037499999857</v>
      </c>
      <c r="NO228" s="52">
        <f t="shared" si="1545"/>
        <v>0</v>
      </c>
      <c r="NP228" s="51">
        <f t="shared" si="1339"/>
        <v>888.78037499999857</v>
      </c>
      <c r="NQ228" s="57">
        <f t="shared" si="1340"/>
        <v>65015.317375000071</v>
      </c>
      <c r="NR228" s="153">
        <f t="shared" si="1432"/>
        <v>10000</v>
      </c>
      <c r="NS228" s="469">
        <f t="shared" si="1341"/>
        <v>-888.78037499999857</v>
      </c>
      <c r="NT228" s="46">
        <f t="shared" si="1342"/>
        <v>-1076.6099999999999</v>
      </c>
      <c r="NU228" s="46">
        <f t="shared" si="1343"/>
        <v>-1076.6099999999999</v>
      </c>
      <c r="NV228" s="48"/>
      <c r="NX228" s="45">
        <v>167</v>
      </c>
      <c r="NY228" s="46">
        <f t="shared" si="1344"/>
        <v>1076.6456011701148</v>
      </c>
      <c r="NZ228" s="46">
        <f t="shared" si="1546"/>
        <v>0</v>
      </c>
      <c r="OA228" s="46">
        <f t="shared" si="1345"/>
        <v>1076.6456011701148</v>
      </c>
      <c r="OB228" s="46">
        <f t="shared" si="1346"/>
        <v>124.82659964217233</v>
      </c>
      <c r="OC228" s="46">
        <f t="shared" si="1347"/>
        <v>951.81900152794242</v>
      </c>
      <c r="OD228" s="51">
        <f t="shared" si="1348"/>
        <v>73944.140783775452</v>
      </c>
      <c r="OE228" s="57">
        <f t="shared" si="1571"/>
        <v>79245.290802728428</v>
      </c>
      <c r="OF228" s="153">
        <f t="shared" si="1433"/>
        <v>10000</v>
      </c>
      <c r="OG228" s="58">
        <f t="shared" si="1349"/>
        <v>889.48383333333379</v>
      </c>
      <c r="OH228" s="241">
        <f t="shared" si="1572"/>
        <v>0</v>
      </c>
      <c r="OI228" s="51">
        <f t="shared" si="1350"/>
        <v>889.48383333333379</v>
      </c>
      <c r="OJ228" s="51">
        <f t="shared" si="1351"/>
        <v>64932.319833333342</v>
      </c>
      <c r="OK228" s="153">
        <f t="shared" si="1573"/>
        <v>69999.999999999563</v>
      </c>
      <c r="OL228" s="153">
        <f t="shared" si="1434"/>
        <v>10000</v>
      </c>
      <c r="OM228" s="468">
        <f t="shared" si="1435"/>
        <v>-889.48383333333379</v>
      </c>
      <c r="ON228" s="46">
        <f t="shared" si="1436"/>
        <v>-1076.6456011701148</v>
      </c>
      <c r="OO228" s="46">
        <f t="shared" si="1352"/>
        <v>-1076.6456011701148</v>
      </c>
      <c r="OP228" s="48"/>
      <c r="OR228" s="45">
        <v>167</v>
      </c>
      <c r="OS228" s="46">
        <f t="shared" si="1353"/>
        <v>1076.765700416463</v>
      </c>
      <c r="OT228" s="128">
        <f t="shared" si="1547"/>
        <v>0</v>
      </c>
      <c r="OU228" s="128">
        <f t="shared" si="1354"/>
        <v>1076.765700416463</v>
      </c>
      <c r="OV228" s="46">
        <f t="shared" si="1355"/>
        <v>124.84052398322342</v>
      </c>
      <c r="OW228" s="46">
        <f t="shared" si="1356"/>
        <v>951.92517643323959</v>
      </c>
      <c r="OX228" s="51">
        <f t="shared" si="1357"/>
        <v>73952.389213500806</v>
      </c>
      <c r="OY228" s="51">
        <f t="shared" si="1574"/>
        <v>80997.650011272606</v>
      </c>
      <c r="OZ228" s="153">
        <f t="shared" si="1437"/>
        <v>10000</v>
      </c>
      <c r="PA228" s="45">
        <v>167</v>
      </c>
      <c r="PB228" s="46">
        <f t="shared" si="1358"/>
        <v>1076.765700416463</v>
      </c>
      <c r="PC228" s="46">
        <f t="shared" si="1575"/>
        <v>0</v>
      </c>
      <c r="PD228" s="128">
        <f t="shared" si="1359"/>
        <v>1076.765700416463</v>
      </c>
      <c r="PE228" s="46">
        <f t="shared" si="1360"/>
        <v>124.84052398322342</v>
      </c>
      <c r="PF228" s="46">
        <f t="shared" si="1361"/>
        <v>951.92517643323959</v>
      </c>
      <c r="PG228" s="51">
        <f t="shared" si="1362"/>
        <v>73952.389213500806</v>
      </c>
      <c r="PH228" s="57">
        <f t="shared" si="1576"/>
        <v>80997.221753664082</v>
      </c>
      <c r="PI228" s="688">
        <f t="shared" si="1363"/>
        <v>889.6533333333341</v>
      </c>
      <c r="PJ228" s="52">
        <f t="shared" si="1577"/>
        <v>0</v>
      </c>
      <c r="PK228" s="51">
        <f t="shared" si="1364"/>
        <v>889.6533333333341</v>
      </c>
      <c r="PL228" s="150">
        <f t="shared" si="1365"/>
        <v>64944.693333333533</v>
      </c>
      <c r="PM228" s="57">
        <f t="shared" si="1578"/>
        <v>71804.452000000223</v>
      </c>
      <c r="PN228" s="153">
        <f t="shared" si="1438"/>
        <v>10000</v>
      </c>
      <c r="PO228" s="469">
        <f t="shared" si="1366"/>
        <v>-889.6533333333341</v>
      </c>
      <c r="PP228" s="46">
        <f t="shared" si="1367"/>
        <v>-1076.765700416463</v>
      </c>
      <c r="PQ228" s="46">
        <f t="shared" si="1368"/>
        <v>-1076.765700416463</v>
      </c>
      <c r="PR228" s="48"/>
    </row>
    <row r="229" spans="2:434" hidden="1" x14ac:dyDescent="0.3">
      <c r="B229" s="45">
        <v>168</v>
      </c>
      <c r="C229" s="46">
        <f t="shared" si="1104"/>
        <v>1111.77</v>
      </c>
      <c r="D229" s="46">
        <f t="shared" si="1136"/>
        <v>100</v>
      </c>
      <c r="E229" s="46">
        <f t="shared" si="1137"/>
        <v>1011.77</v>
      </c>
      <c r="F229" s="46">
        <f t="shared" si="1138"/>
        <v>115.81267988294702</v>
      </c>
      <c r="G229" s="46">
        <f t="shared" si="1139"/>
        <v>895.95732011705297</v>
      </c>
      <c r="H229" s="51">
        <f t="shared" si="1140"/>
        <v>68591.650609651158</v>
      </c>
      <c r="I229" s="58">
        <f t="shared" si="1141"/>
        <v>933.33333333333337</v>
      </c>
      <c r="J229" s="52">
        <f t="shared" si="1142"/>
        <v>100</v>
      </c>
      <c r="K229" s="51">
        <f t="shared" si="1143"/>
        <v>833.33333333333337</v>
      </c>
      <c r="L229" s="57">
        <f t="shared" si="1144"/>
        <v>59999.999999999571</v>
      </c>
      <c r="M229" s="468">
        <f t="shared" si="1369"/>
        <v>-933.33333333333337</v>
      </c>
      <c r="N229" s="46">
        <f t="shared" si="1370"/>
        <v>-1111.77</v>
      </c>
      <c r="O229" s="47"/>
      <c r="P229" s="46">
        <f t="shared" si="1371"/>
        <v>-1011.77</v>
      </c>
      <c r="Q229" s="48"/>
      <c r="R229" s="29"/>
      <c r="S229" s="29"/>
      <c r="T229" s="45">
        <v>168</v>
      </c>
      <c r="U229" s="46">
        <f t="shared" si="1145"/>
        <v>1076.67</v>
      </c>
      <c r="V229" s="46">
        <f t="shared" si="1146"/>
        <v>64.900000000000006</v>
      </c>
      <c r="W229" s="46">
        <f t="shared" si="1372"/>
        <v>1011.77</v>
      </c>
      <c r="X229" s="46">
        <f t="shared" si="1147"/>
        <v>115.81267988294702</v>
      </c>
      <c r="Y229" s="46">
        <f t="shared" si="1148"/>
        <v>895.95732011705297</v>
      </c>
      <c r="Z229" s="51">
        <f t="shared" si="1149"/>
        <v>68591.650609651158</v>
      </c>
      <c r="AA229" s="58">
        <f t="shared" si="1150"/>
        <v>890.15333333333342</v>
      </c>
      <c r="AB229" s="52">
        <f t="shared" si="1151"/>
        <v>56.82</v>
      </c>
      <c r="AC229" s="51">
        <f t="shared" si="1152"/>
        <v>833.33333333333337</v>
      </c>
      <c r="AD229" s="57">
        <f t="shared" si="1153"/>
        <v>59999.999999999571</v>
      </c>
      <c r="AE229" s="468">
        <f t="shared" si="1373"/>
        <v>-890.15333333333342</v>
      </c>
      <c r="AF229" s="46">
        <f t="shared" si="1154"/>
        <v>-1076.67</v>
      </c>
      <c r="AG229" s="47"/>
      <c r="AH229" s="46">
        <f t="shared" si="1374"/>
        <v>-1011.77</v>
      </c>
      <c r="AI229" s="48"/>
      <c r="AJ229" s="29"/>
      <c r="AK229" s="45">
        <v>168</v>
      </c>
      <c r="AL229" s="46">
        <f t="shared" si="1155"/>
        <v>1117.72</v>
      </c>
      <c r="AM229" s="46"/>
      <c r="AN229" s="46"/>
      <c r="AO229" s="46">
        <f t="shared" si="1156"/>
        <v>67.180000000000007</v>
      </c>
      <c r="AP229" s="128">
        <f t="shared" si="1157"/>
        <v>1050.54</v>
      </c>
      <c r="AQ229" s="128"/>
      <c r="AR229" s="128"/>
      <c r="AS229" s="46">
        <f t="shared" si="1158"/>
        <v>123.84481320244515</v>
      </c>
      <c r="AT229" s="46">
        <f t="shared" si="1159"/>
        <v>926.69518679755481</v>
      </c>
      <c r="AU229" s="51"/>
      <c r="AV229" s="51"/>
      <c r="AW229" s="51">
        <f t="shared" si="1160"/>
        <v>73380.19273466953</v>
      </c>
      <c r="AX229" s="58">
        <f t="shared" si="1161"/>
        <v>927.38215694565588</v>
      </c>
      <c r="AY229" s="52"/>
      <c r="AZ229" s="52"/>
      <c r="BA229" s="52">
        <f t="shared" si="1162"/>
        <v>59.2</v>
      </c>
      <c r="BB229" s="51">
        <f t="shared" si="1163"/>
        <v>868.18215694565583</v>
      </c>
      <c r="BC229" s="51"/>
      <c r="BD229" s="51"/>
      <c r="BE229" s="57">
        <f t="shared" si="1164"/>
        <v>64617.037633129796</v>
      </c>
      <c r="BF229" s="468">
        <f t="shared" si="1165"/>
        <v>-927.38215694565588</v>
      </c>
      <c r="BG229" s="46">
        <f t="shared" si="1166"/>
        <v>-1117.72</v>
      </c>
      <c r="BH229" s="46">
        <f t="shared" si="1167"/>
        <v>-1050.54</v>
      </c>
      <c r="BI229" s="48"/>
      <c r="BK229" s="45">
        <v>168</v>
      </c>
      <c r="BL229" s="46">
        <f t="shared" si="1375"/>
        <v>1082.77</v>
      </c>
      <c r="BM229" s="46">
        <f t="shared" si="1376"/>
        <v>71</v>
      </c>
      <c r="BN229" s="46">
        <f t="shared" si="1377"/>
        <v>1011.77</v>
      </c>
      <c r="BO229" s="46">
        <f t="shared" si="1168"/>
        <v>115.81267988294702</v>
      </c>
      <c r="BP229" s="46">
        <f t="shared" si="1169"/>
        <v>895.95732011705297</v>
      </c>
      <c r="BQ229" s="149">
        <f t="shared" si="1170"/>
        <v>68591.650609651158</v>
      </c>
      <c r="BR229" s="57">
        <f t="shared" si="1548"/>
        <v>79245.290802728428</v>
      </c>
      <c r="BS229" s="58">
        <f t="shared" si="1171"/>
        <v>896.03333333333342</v>
      </c>
      <c r="BT229" s="52">
        <f t="shared" si="1378"/>
        <v>62.7</v>
      </c>
      <c r="BU229" s="51">
        <f t="shared" si="1172"/>
        <v>833.33333333333337</v>
      </c>
      <c r="BV229" s="149">
        <f t="shared" si="1173"/>
        <v>59999.999999999571</v>
      </c>
      <c r="BW229" s="153">
        <f t="shared" si="1549"/>
        <v>69999.999999999563</v>
      </c>
      <c r="BX229" s="468">
        <f t="shared" si="1379"/>
        <v>-896.03333333333342</v>
      </c>
      <c r="BY229" s="46">
        <f t="shared" si="1380"/>
        <v>-1082.77</v>
      </c>
      <c r="BZ229" s="46">
        <f t="shared" si="1174"/>
        <v>-1011.77</v>
      </c>
      <c r="CA229" s="48"/>
      <c r="CB229" s="29"/>
      <c r="CC229" s="45">
        <v>168</v>
      </c>
      <c r="CD229" s="239">
        <f t="shared" si="1175"/>
        <v>1117.6300000000001</v>
      </c>
      <c r="CE229" s="239">
        <f t="shared" si="1381"/>
        <v>73.3</v>
      </c>
      <c r="CF229" s="128">
        <f t="shared" si="1176"/>
        <v>1044.33</v>
      </c>
      <c r="CG229" s="46">
        <f t="shared" si="1382"/>
        <v>123.44380850324654</v>
      </c>
      <c r="CH229" s="46">
        <f t="shared" si="1177"/>
        <v>920.88619149675333</v>
      </c>
      <c r="CI229" s="149">
        <f t="shared" si="1178"/>
        <v>73145.398910451171</v>
      </c>
      <c r="CJ229" s="199">
        <f t="shared" si="1550"/>
        <v>84095.46307388469</v>
      </c>
      <c r="CK229" s="153">
        <f t="shared" si="1383"/>
        <v>10000</v>
      </c>
      <c r="CL229" s="45">
        <v>168</v>
      </c>
      <c r="CM229" s="46">
        <f t="shared" si="1384"/>
        <v>1117.6300000000001</v>
      </c>
      <c r="CN229" s="239">
        <f t="shared" si="1179"/>
        <v>73.3</v>
      </c>
      <c r="CO229" s="128">
        <f t="shared" si="1180"/>
        <v>1044.33</v>
      </c>
      <c r="CP229" s="46">
        <f t="shared" si="1181"/>
        <v>123.44380850324654</v>
      </c>
      <c r="CQ229" s="46">
        <f t="shared" si="1182"/>
        <v>920.88619149675333</v>
      </c>
      <c r="CR229" s="149">
        <f t="shared" si="1183"/>
        <v>73145.398910451171</v>
      </c>
      <c r="CS229" s="153">
        <f t="shared" si="1551"/>
        <v>84095.46307388469</v>
      </c>
      <c r="CT229" s="58">
        <f t="shared" si="1184"/>
        <v>927.86033333333398</v>
      </c>
      <c r="CU229" s="52">
        <f t="shared" si="1385"/>
        <v>65.180000000000007</v>
      </c>
      <c r="CV229" s="51">
        <f t="shared" si="1386"/>
        <v>862.68033333333392</v>
      </c>
      <c r="CW229" s="149">
        <f t="shared" si="1185"/>
        <v>64427.543999999587</v>
      </c>
      <c r="CX229" s="57">
        <f t="shared" si="1552"/>
        <v>74779.707999999635</v>
      </c>
      <c r="CY229" s="153">
        <f t="shared" si="1387"/>
        <v>10000</v>
      </c>
      <c r="CZ229" s="479">
        <f t="shared" si="1186"/>
        <v>-927.86033333333398</v>
      </c>
      <c r="DA229" s="46">
        <f t="shared" si="1388"/>
        <v>-1117.6300000000001</v>
      </c>
      <c r="DB229" s="46">
        <f t="shared" si="1389"/>
        <v>-1044.33</v>
      </c>
      <c r="DC229" s="48"/>
      <c r="DE229" s="237">
        <v>168</v>
      </c>
      <c r="DF229" s="46">
        <f t="shared" si="1187"/>
        <v>1126.76</v>
      </c>
      <c r="DG229" s="239">
        <f t="shared" si="1553"/>
        <v>114.99</v>
      </c>
      <c r="DH229" s="46">
        <f t="shared" si="1188"/>
        <v>1011.77</v>
      </c>
      <c r="DI229" s="46">
        <f t="shared" si="1189"/>
        <v>115.81267988294702</v>
      </c>
      <c r="DJ229" s="46">
        <f t="shared" si="1190"/>
        <v>895.95732011705297</v>
      </c>
      <c r="DK229" s="51">
        <f t="shared" si="1191"/>
        <v>68591.650609651158</v>
      </c>
      <c r="DL229" s="58">
        <f t="shared" si="1192"/>
        <v>948.32333333333338</v>
      </c>
      <c r="DM229" s="240">
        <f t="shared" si="1554"/>
        <v>114.99</v>
      </c>
      <c r="DN229" s="51">
        <f t="shared" si="1193"/>
        <v>833.33333333333337</v>
      </c>
      <c r="DO229" s="57">
        <f t="shared" si="1194"/>
        <v>59999.999999999571</v>
      </c>
      <c r="DP229" s="468">
        <f t="shared" si="1390"/>
        <v>-948.32333333333338</v>
      </c>
      <c r="DQ229" s="46">
        <f t="shared" si="1391"/>
        <v>-1126.76</v>
      </c>
      <c r="DR229" s="47"/>
      <c r="DS229" s="46">
        <f t="shared" si="1392"/>
        <v>-1011.77</v>
      </c>
      <c r="DT229" s="48"/>
      <c r="DU229" s="29"/>
      <c r="DV229" s="237">
        <v>168</v>
      </c>
      <c r="DW229" s="46">
        <f t="shared" si="1393"/>
        <v>1051.71</v>
      </c>
      <c r="DX229" s="239">
        <f t="shared" si="1555"/>
        <v>39.94</v>
      </c>
      <c r="DY229" s="46">
        <f t="shared" si="1394"/>
        <v>1011.77</v>
      </c>
      <c r="DZ229" s="46">
        <f t="shared" si="1195"/>
        <v>115.81267988294702</v>
      </c>
      <c r="EA229" s="46">
        <f t="shared" si="1196"/>
        <v>895.95732011705297</v>
      </c>
      <c r="EB229" s="51">
        <f t="shared" si="1197"/>
        <v>68591.650609651158</v>
      </c>
      <c r="EC229" s="58">
        <f t="shared" si="1198"/>
        <v>868.3033333333334</v>
      </c>
      <c r="ED229" s="240">
        <f t="shared" si="1556"/>
        <v>34.97</v>
      </c>
      <c r="EE229" s="51">
        <f t="shared" si="1199"/>
        <v>833.33333333333337</v>
      </c>
      <c r="EF229" s="57">
        <f t="shared" si="1200"/>
        <v>59999.999999999571</v>
      </c>
      <c r="EG229" s="468">
        <f t="shared" si="1395"/>
        <v>-868.3033333333334</v>
      </c>
      <c r="EH229" s="46">
        <f t="shared" si="1396"/>
        <v>-1051.71</v>
      </c>
      <c r="EI229" s="47"/>
      <c r="EJ229" s="46">
        <f t="shared" si="1397"/>
        <v>-1011.77</v>
      </c>
      <c r="EK229" s="48"/>
      <c r="EL229" s="29"/>
      <c r="EM229" s="237">
        <v>168</v>
      </c>
      <c r="EN229" s="239">
        <f t="shared" si="1533"/>
        <v>1058.0868689014749</v>
      </c>
      <c r="EO229" s="239">
        <f t="shared" si="1557"/>
        <v>40.989999999999995</v>
      </c>
      <c r="EP229" s="128">
        <f t="shared" si="1201"/>
        <v>1017.0968689014749</v>
      </c>
      <c r="EQ229" s="46">
        <f t="shared" si="1202"/>
        <v>118.83274879363468</v>
      </c>
      <c r="ER229" s="46">
        <f t="shared" si="1203"/>
        <v>898.2641201078402</v>
      </c>
      <c r="ES229" s="51">
        <f t="shared" si="1204"/>
        <v>70401.385156072967</v>
      </c>
      <c r="ET229" s="153">
        <f t="shared" si="1398"/>
        <v>10000</v>
      </c>
      <c r="EU229" s="237">
        <v>168</v>
      </c>
      <c r="EV229" s="46">
        <f t="shared" si="1205"/>
        <v>1058.0899999999999</v>
      </c>
      <c r="EW229" s="239">
        <f t="shared" si="1558"/>
        <v>40.989999999999995</v>
      </c>
      <c r="EX229" s="128">
        <f t="shared" si="1206"/>
        <v>1017.1</v>
      </c>
      <c r="EY229" s="46">
        <f t="shared" si="1207"/>
        <v>118.8317076734359</v>
      </c>
      <c r="EZ229" s="46">
        <f t="shared" si="1208"/>
        <v>898.26829232656416</v>
      </c>
      <c r="FA229" s="51">
        <f t="shared" si="1209"/>
        <v>70400.756311734964</v>
      </c>
      <c r="FB229" s="58">
        <f t="shared" si="1210"/>
        <v>874.86920833333363</v>
      </c>
      <c r="FC229" s="240">
        <f t="shared" si="1559"/>
        <v>36</v>
      </c>
      <c r="FD229" s="51">
        <f t="shared" si="1399"/>
        <v>838.86920833333363</v>
      </c>
      <c r="FE229" s="57">
        <f t="shared" si="1211"/>
        <v>61797.602999999835</v>
      </c>
      <c r="FF229" s="153">
        <f t="shared" si="1400"/>
        <v>10000</v>
      </c>
      <c r="FG229" s="469">
        <f t="shared" si="1212"/>
        <v>-874.86920833333363</v>
      </c>
      <c r="FH229" s="46">
        <f t="shared" si="1213"/>
        <v>-1058.0899999999999</v>
      </c>
      <c r="FI229" s="46">
        <f t="shared" si="1214"/>
        <v>-1017.1</v>
      </c>
      <c r="FJ229" s="48"/>
      <c r="FL229" s="237">
        <v>168</v>
      </c>
      <c r="FM229" s="46">
        <f t="shared" si="1401"/>
        <v>1057.33</v>
      </c>
      <c r="FN229" s="239">
        <f t="shared" si="1534"/>
        <v>45.56</v>
      </c>
      <c r="FO229" s="46">
        <f t="shared" si="1402"/>
        <v>1011.77</v>
      </c>
      <c r="FP229" s="46">
        <f t="shared" si="1215"/>
        <v>115.81267988294702</v>
      </c>
      <c r="FQ229" s="46">
        <f t="shared" si="1216"/>
        <v>895.95732011705297</v>
      </c>
      <c r="FR229" s="149">
        <f t="shared" si="1217"/>
        <v>68591.650609651158</v>
      </c>
      <c r="FS229" s="57">
        <f t="shared" si="1560"/>
        <v>79245.290802728428</v>
      </c>
      <c r="FT229" s="58">
        <f t="shared" si="1218"/>
        <v>873.57333333333338</v>
      </c>
      <c r="FU229" s="240">
        <f t="shared" si="1535"/>
        <v>40.239999999999995</v>
      </c>
      <c r="FV229" s="51">
        <f t="shared" si="1219"/>
        <v>833.33333333333337</v>
      </c>
      <c r="FW229" s="149">
        <f t="shared" si="1220"/>
        <v>59999.999999999571</v>
      </c>
      <c r="FX229" s="153">
        <f t="shared" si="1561"/>
        <v>69999.999999999563</v>
      </c>
      <c r="FY229" s="468">
        <f t="shared" si="1403"/>
        <v>-873.57333333333338</v>
      </c>
      <c r="FZ229" s="46">
        <f t="shared" si="1404"/>
        <v>-1057.33</v>
      </c>
      <c r="GA229" s="46">
        <f t="shared" si="1221"/>
        <v>-1011.77</v>
      </c>
      <c r="GB229" s="48"/>
      <c r="GD229" s="237">
        <v>168</v>
      </c>
      <c r="GE229" s="239">
        <f t="shared" si="1536"/>
        <v>1060.0875939185617</v>
      </c>
      <c r="GF229" s="239">
        <f t="shared" si="1562"/>
        <v>46.56</v>
      </c>
      <c r="GG229" s="128">
        <f t="shared" si="1579"/>
        <v>1013.5275939185617</v>
      </c>
      <c r="GH229" s="46">
        <f t="shared" si="1222"/>
        <v>118.75477889048817</v>
      </c>
      <c r="GI229" s="46">
        <f t="shared" si="1223"/>
        <v>894.77281502807352</v>
      </c>
      <c r="GJ229" s="149">
        <f t="shared" si="1224"/>
        <v>70358.094519264821</v>
      </c>
      <c r="GK229" s="51">
        <f t="shared" si="1563"/>
        <v>80997.650011272606</v>
      </c>
      <c r="GL229" s="153">
        <f t="shared" si="1405"/>
        <v>10000</v>
      </c>
      <c r="GM229" s="237">
        <v>168</v>
      </c>
      <c r="GN229" s="46">
        <f t="shared" si="1225"/>
        <v>1060.0899999999999</v>
      </c>
      <c r="GO229" s="239">
        <f t="shared" si="1537"/>
        <v>46.56</v>
      </c>
      <c r="GP229" s="128">
        <f t="shared" si="1406"/>
        <v>1013.53</v>
      </c>
      <c r="GQ229" s="46">
        <f t="shared" si="1226"/>
        <v>118.75400745163103</v>
      </c>
      <c r="GR229" s="46">
        <f t="shared" si="1227"/>
        <v>894.775992548369</v>
      </c>
      <c r="GS229" s="149">
        <f t="shared" si="1228"/>
        <v>70357.628478430241</v>
      </c>
      <c r="GT229" s="57">
        <f t="shared" si="1564"/>
        <v>80997.221753664082</v>
      </c>
      <c r="GU229" s="58">
        <f t="shared" si="1229"/>
        <v>876.92633333333197</v>
      </c>
      <c r="GV229" s="322">
        <f t="shared" si="1538"/>
        <v>36</v>
      </c>
      <c r="GW229" s="51">
        <f t="shared" si="1407"/>
        <v>840.92633333333197</v>
      </c>
      <c r="GX229" s="57">
        <f t="shared" si="1230"/>
        <v>61771.416000000208</v>
      </c>
      <c r="GY229" s="150">
        <f>$GX$228</f>
        <v>62612.342333333538</v>
      </c>
      <c r="GZ229" s="153">
        <f t="shared" si="1408"/>
        <v>10000</v>
      </c>
      <c r="HA229" s="469">
        <f t="shared" si="1231"/>
        <v>-876.92633333333197</v>
      </c>
      <c r="HB229" s="46">
        <f t="shared" si="1232"/>
        <v>-1060.0899999999999</v>
      </c>
      <c r="HC229" s="46">
        <f t="shared" si="1233"/>
        <v>-1013.53</v>
      </c>
      <c r="HD229" s="48"/>
      <c r="HF229" s="45">
        <v>168</v>
      </c>
      <c r="HG229" s="46">
        <f t="shared" si="1234"/>
        <v>1123.8775326810628</v>
      </c>
      <c r="HH229" s="46">
        <f t="shared" si="1235"/>
        <v>0</v>
      </c>
      <c r="HI229" s="46">
        <f t="shared" si="1236"/>
        <v>1123.8775326810628</v>
      </c>
      <c r="HJ229" s="46">
        <f t="shared" si="1237"/>
        <v>128.64672523928598</v>
      </c>
      <c r="HK229" s="46">
        <f t="shared" si="1238"/>
        <v>995.23080744177685</v>
      </c>
      <c r="HL229" s="51">
        <f t="shared" si="1239"/>
        <v>76192.804336129804</v>
      </c>
      <c r="HM229" s="153">
        <f t="shared" si="1409"/>
        <v>10000</v>
      </c>
      <c r="HN229" s="58">
        <f t="shared" si="1240"/>
        <v>933.33333333333724</v>
      </c>
      <c r="HO229" s="52">
        <f t="shared" si="1241"/>
        <v>0</v>
      </c>
      <c r="HP229" s="51">
        <f t="shared" si="1242"/>
        <v>933.33333333333724</v>
      </c>
      <c r="HQ229" s="57">
        <f t="shared" si="1243"/>
        <v>67199.99999999837</v>
      </c>
      <c r="HR229" s="153">
        <f t="shared" si="1410"/>
        <v>10000</v>
      </c>
      <c r="HS229" s="468">
        <f t="shared" si="1244"/>
        <v>-933.33333333333724</v>
      </c>
      <c r="HT229" s="46">
        <f t="shared" si="1245"/>
        <v>-1123.8775326810628</v>
      </c>
      <c r="HU229" s="46">
        <f t="shared" si="1246"/>
        <v>-1123.8775326810628</v>
      </c>
      <c r="HV229" s="48"/>
      <c r="HW229" s="29"/>
      <c r="HX229" s="45">
        <v>168</v>
      </c>
      <c r="HY229" s="128">
        <f t="shared" si="1247"/>
        <v>1124.3399999999999</v>
      </c>
      <c r="HZ229" s="46">
        <f t="shared" si="1248"/>
        <v>0</v>
      </c>
      <c r="IA229" s="46">
        <f t="shared" si="1249"/>
        <v>1124.3399999999999</v>
      </c>
      <c r="IB229" s="46">
        <f t="shared" si="1250"/>
        <v>128.70645709239582</v>
      </c>
      <c r="IC229" s="46">
        <f t="shared" si="1251"/>
        <v>995.63354290760412</v>
      </c>
      <c r="ID229" s="51">
        <f t="shared" si="1252"/>
        <v>76228.240712529892</v>
      </c>
      <c r="IE229" s="153">
        <f t="shared" si="1411"/>
        <v>10000</v>
      </c>
      <c r="IF229" s="58">
        <f t="shared" si="1253"/>
        <v>930.14625019664186</v>
      </c>
      <c r="IG229" s="52">
        <f t="shared" si="1254"/>
        <v>0</v>
      </c>
      <c r="IH229" s="51">
        <f t="shared" si="1255"/>
        <v>930.14625019664186</v>
      </c>
      <c r="II229" s="57">
        <f t="shared" si="1412"/>
        <v>66970.529966964008</v>
      </c>
      <c r="IJ229" s="153">
        <f t="shared" si="1413"/>
        <v>10000</v>
      </c>
      <c r="IK229" s="468">
        <f t="shared" si="1256"/>
        <v>-930.14625019664186</v>
      </c>
      <c r="IL229" s="46">
        <f t="shared" si="1257"/>
        <v>-1124.3399999999999</v>
      </c>
      <c r="IM229" s="46">
        <f t="shared" si="1258"/>
        <v>-1124.3399999999999</v>
      </c>
      <c r="IN229" s="48"/>
      <c r="IO229" s="53">
        <f t="shared" si="1259"/>
        <v>0</v>
      </c>
      <c r="IQ229" s="45">
        <v>168</v>
      </c>
      <c r="IR229" s="128">
        <f t="shared" si="1260"/>
        <v>1126.4568749999989</v>
      </c>
      <c r="IS229" s="128">
        <f t="shared" si="1261"/>
        <v>0</v>
      </c>
      <c r="IT229" s="128">
        <f t="shared" si="1262"/>
        <v>1126.4568749999989</v>
      </c>
      <c r="IU229" s="46">
        <f t="shared" si="1485"/>
        <v>128.94</v>
      </c>
      <c r="IV229" s="46">
        <f t="shared" si="1263"/>
        <v>997.51687499999889</v>
      </c>
      <c r="IW229" s="51">
        <f t="shared" si="1264"/>
        <v>76367.675000000221</v>
      </c>
      <c r="IX229" s="199">
        <f t="shared" si="1414"/>
        <v>10000</v>
      </c>
      <c r="IY229" s="128">
        <f t="shared" si="1265"/>
        <v>0</v>
      </c>
      <c r="IZ229" s="408">
        <f t="shared" si="1266"/>
        <v>0</v>
      </c>
      <c r="JA229" s="58">
        <f t="shared" si="1267"/>
        <v>931.95916666666494</v>
      </c>
      <c r="JB229" s="52">
        <f t="shared" si="1268"/>
        <v>0</v>
      </c>
      <c r="JC229" s="51">
        <f t="shared" si="1269"/>
        <v>931.95916666666494</v>
      </c>
      <c r="JD229" s="57">
        <f t="shared" si="1270"/>
        <v>67101.060000000056</v>
      </c>
      <c r="JE229" s="280">
        <f t="shared" si="1271"/>
        <v>10000</v>
      </c>
      <c r="JF229" s="280">
        <f t="shared" si="1272"/>
        <v>0</v>
      </c>
      <c r="JG229" s="468">
        <f t="shared" si="1273"/>
        <v>-931.95916666666494</v>
      </c>
      <c r="JH229" s="46">
        <f t="shared" si="1274"/>
        <v>-1126.4568749999989</v>
      </c>
      <c r="JI229" s="46">
        <f t="shared" si="1275"/>
        <v>-1126.4568749999989</v>
      </c>
      <c r="JJ229" s="48"/>
      <c r="JL229" s="45">
        <v>168</v>
      </c>
      <c r="JM229" s="46">
        <f t="shared" si="1276"/>
        <v>1124.4930833333331</v>
      </c>
      <c r="JN229" s="46">
        <f t="shared" si="1277"/>
        <v>0</v>
      </c>
      <c r="JO229" s="128">
        <f t="shared" si="1278"/>
        <v>1124.4930833333331</v>
      </c>
      <c r="JP229" s="46">
        <f t="shared" si="1415"/>
        <v>128.72</v>
      </c>
      <c r="JQ229" s="46">
        <f t="shared" si="1279"/>
        <v>995.77308333333303</v>
      </c>
      <c r="JR229" s="149">
        <f t="shared" si="1280"/>
        <v>76234.531999999992</v>
      </c>
      <c r="JS229" s="51">
        <f t="shared" si="1566"/>
        <v>79245.290802728428</v>
      </c>
      <c r="JT229" s="199">
        <f t="shared" si="1416"/>
        <v>10000</v>
      </c>
      <c r="JU229" s="128">
        <f t="shared" si="1281"/>
        <v>0</v>
      </c>
      <c r="JV229" s="408">
        <f t="shared" si="1282"/>
        <v>0</v>
      </c>
      <c r="JW229" s="58">
        <f t="shared" si="1283"/>
        <v>930.37233333333074</v>
      </c>
      <c r="JX229" s="52">
        <f t="shared" si="1284"/>
        <v>0</v>
      </c>
      <c r="JY229" s="51">
        <f t="shared" si="1285"/>
        <v>930.37233333333074</v>
      </c>
      <c r="JZ229" s="149">
        <f t="shared" si="1286"/>
        <v>66986.808000000427</v>
      </c>
      <c r="KA229" s="199">
        <f t="shared" si="1567"/>
        <v>69999.999999999563</v>
      </c>
      <c r="KB229" s="128">
        <f t="shared" si="1417"/>
        <v>10000</v>
      </c>
      <c r="KC229" s="204">
        <f t="shared" si="1287"/>
        <v>0</v>
      </c>
      <c r="KD229" s="468">
        <f t="shared" si="1418"/>
        <v>-930.37233333333074</v>
      </c>
      <c r="KE229" s="46">
        <f t="shared" si="1288"/>
        <v>-1124.4930833333331</v>
      </c>
      <c r="KF229" s="46">
        <f t="shared" si="1289"/>
        <v>-1124.4930833333331</v>
      </c>
      <c r="KG229" s="48"/>
      <c r="KI229" s="45">
        <v>168</v>
      </c>
      <c r="KJ229" s="46">
        <f t="shared" si="1290"/>
        <v>1124.4890404061762</v>
      </c>
      <c r="KK229" s="46">
        <f t="shared" si="1291"/>
        <v>0</v>
      </c>
      <c r="KL229" s="128">
        <f t="shared" si="1292"/>
        <v>1124.4890404061762</v>
      </c>
      <c r="KM229" s="46">
        <f t="shared" si="1293"/>
        <v>128.7167226046644</v>
      </c>
      <c r="KN229" s="46">
        <f t="shared" si="1294"/>
        <v>995.7723178015118</v>
      </c>
      <c r="KO229" s="149">
        <f t="shared" si="1295"/>
        <v>76234.26124499712</v>
      </c>
      <c r="KP229" s="199">
        <f t="shared" si="1568"/>
        <v>84095.46307388469</v>
      </c>
      <c r="KQ229" s="199">
        <f t="shared" si="1419"/>
        <v>10000</v>
      </c>
      <c r="KR229" s="128">
        <f t="shared" si="1296"/>
        <v>0</v>
      </c>
      <c r="KS229" s="408">
        <f t="shared" si="1297"/>
        <v>0</v>
      </c>
      <c r="KT229" s="45">
        <v>168</v>
      </c>
      <c r="KU229" s="46">
        <f t="shared" si="1420"/>
        <v>1124.49</v>
      </c>
      <c r="KV229" s="46">
        <f t="shared" si="1298"/>
        <v>0</v>
      </c>
      <c r="KW229" s="128">
        <f t="shared" si="1299"/>
        <v>1124.49</v>
      </c>
      <c r="KX229" s="46">
        <f t="shared" si="1300"/>
        <v>128.71641493928254</v>
      </c>
      <c r="KY229" s="46">
        <f t="shared" si="1301"/>
        <v>995.77358506071744</v>
      </c>
      <c r="KZ229" s="149">
        <f t="shared" si="1302"/>
        <v>76234.075378508816</v>
      </c>
      <c r="LA229" s="153">
        <f t="shared" si="1569"/>
        <v>84095.46307388469</v>
      </c>
      <c r="LB229" s="58">
        <f t="shared" si="1532"/>
        <v>930.59633333333579</v>
      </c>
      <c r="LC229" s="52">
        <f t="shared" si="1303"/>
        <v>0</v>
      </c>
      <c r="LD229" s="51">
        <f t="shared" si="1304"/>
        <v>930.59633333333579</v>
      </c>
      <c r="LE229" s="149">
        <f t="shared" si="1305"/>
        <v>67002.935999999827</v>
      </c>
      <c r="LF229" s="51">
        <f t="shared" si="1570"/>
        <v>74779.707999999635</v>
      </c>
      <c r="LG229" s="128">
        <f t="shared" si="1306"/>
        <v>10000</v>
      </c>
      <c r="LH229" s="204">
        <f t="shared" si="1307"/>
        <v>0</v>
      </c>
      <c r="LI229" s="479">
        <f t="shared" si="1308"/>
        <v>-930.59633333333579</v>
      </c>
      <c r="LJ229" s="46">
        <f t="shared" si="1421"/>
        <v>-1124.49</v>
      </c>
      <c r="LK229" s="46">
        <f t="shared" si="1422"/>
        <v>-1124.49</v>
      </c>
      <c r="LL229" s="48"/>
      <c r="LN229" s="237">
        <v>168</v>
      </c>
      <c r="LO229" s="46">
        <f t="shared" si="1309"/>
        <v>1123.1238136873469</v>
      </c>
      <c r="LP229" s="239">
        <f t="shared" si="1539"/>
        <v>0</v>
      </c>
      <c r="LQ229" s="46">
        <f t="shared" si="1310"/>
        <v>1123.1238136873469</v>
      </c>
      <c r="LR229" s="46">
        <f t="shared" si="1311"/>
        <v>128.56044939741443</v>
      </c>
      <c r="LS229" s="46">
        <f t="shared" si="1312"/>
        <v>994.56336428993245</v>
      </c>
      <c r="LT229" s="51">
        <f t="shared" si="1313"/>
        <v>76141.706274158714</v>
      </c>
      <c r="LU229" s="199">
        <f t="shared" si="1423"/>
        <v>10000</v>
      </c>
      <c r="LV229" s="58">
        <f t="shared" si="1314"/>
        <v>933.33033333333128</v>
      </c>
      <c r="LW229" s="240">
        <f t="shared" si="1540"/>
        <v>0</v>
      </c>
      <c r="LX229" s="51">
        <f t="shared" si="1315"/>
        <v>933.33033333333128</v>
      </c>
      <c r="LY229" s="51">
        <f t="shared" si="1316"/>
        <v>67199.78399999968</v>
      </c>
      <c r="LZ229" s="46">
        <f t="shared" si="1424"/>
        <v>0</v>
      </c>
      <c r="MA229" s="199">
        <f t="shared" si="1425"/>
        <v>10000</v>
      </c>
      <c r="MB229" s="468">
        <f t="shared" si="1317"/>
        <v>-933.33033333333128</v>
      </c>
      <c r="MC229" s="46">
        <f t="shared" si="1318"/>
        <v>-1123.1238136873469</v>
      </c>
      <c r="MD229" s="46">
        <f t="shared" si="1319"/>
        <v>-1123.1238136873469</v>
      </c>
      <c r="ME229" s="48"/>
      <c r="MG229" s="237">
        <v>168</v>
      </c>
      <c r="MH229" s="46">
        <f t="shared" si="1320"/>
        <v>1076.608661999408</v>
      </c>
      <c r="MI229" s="239">
        <f t="shared" si="1541"/>
        <v>0</v>
      </c>
      <c r="MJ229" s="46">
        <f t="shared" si="1321"/>
        <v>1076.608661999408</v>
      </c>
      <c r="MK229" s="46">
        <f t="shared" si="1322"/>
        <v>123.23600632897264</v>
      </c>
      <c r="ML229" s="46">
        <f t="shared" si="1323"/>
        <v>953.37265567043539</v>
      </c>
      <c r="MM229" s="51">
        <f t="shared" si="1324"/>
        <v>72988.231141713142</v>
      </c>
      <c r="MN229" s="199">
        <f t="shared" si="1426"/>
        <v>10000</v>
      </c>
      <c r="MO229" s="58">
        <f t="shared" si="1325"/>
        <v>889.32945707741396</v>
      </c>
      <c r="MP229" s="240">
        <f t="shared" si="1542"/>
        <v>0</v>
      </c>
      <c r="MQ229" s="51">
        <f t="shared" si="1326"/>
        <v>889.32945707741396</v>
      </c>
      <c r="MR229" s="57">
        <f t="shared" si="1327"/>
        <v>64031.721210994263</v>
      </c>
      <c r="MS229" s="199">
        <f t="shared" si="1427"/>
        <v>10000</v>
      </c>
      <c r="MT229" s="468">
        <f t="shared" si="1428"/>
        <v>-889.32945707741396</v>
      </c>
      <c r="MU229" s="46">
        <f t="shared" si="1328"/>
        <v>-1076.608661999408</v>
      </c>
      <c r="MV229" s="46">
        <f t="shared" si="1329"/>
        <v>-1076.608661999408</v>
      </c>
      <c r="MW229" s="48"/>
      <c r="MY229" s="237">
        <v>168</v>
      </c>
      <c r="MZ229" s="46">
        <f t="shared" si="1330"/>
        <v>1076.608661999408</v>
      </c>
      <c r="NA229" s="239">
        <f t="shared" si="1543"/>
        <v>0</v>
      </c>
      <c r="NB229" s="128">
        <f t="shared" si="1331"/>
        <v>1076.608661999408</v>
      </c>
      <c r="NC229" s="46">
        <f t="shared" si="1332"/>
        <v>123.23600632897264</v>
      </c>
      <c r="ND229" s="46">
        <f t="shared" si="1333"/>
        <v>953.37265567043539</v>
      </c>
      <c r="NE229" s="51">
        <f t="shared" si="1334"/>
        <v>72988.231141713142</v>
      </c>
      <c r="NF229" s="153">
        <f t="shared" si="1429"/>
        <v>10000</v>
      </c>
      <c r="NG229" s="237">
        <v>168</v>
      </c>
      <c r="NH229" s="46">
        <f t="shared" si="1335"/>
        <v>1076.6099999999999</v>
      </c>
      <c r="NI229" s="239">
        <f t="shared" si="1544"/>
        <v>0</v>
      </c>
      <c r="NJ229" s="128">
        <f t="shared" si="1430"/>
        <v>1076.6099999999999</v>
      </c>
      <c r="NK229" s="46">
        <f t="shared" si="1431"/>
        <v>123.23555775014921</v>
      </c>
      <c r="NL229" s="46">
        <f t="shared" si="1336"/>
        <v>953.37444224985074</v>
      </c>
      <c r="NM229" s="51">
        <f t="shared" si="1337"/>
        <v>72987.960207839671</v>
      </c>
      <c r="NN229" s="58">
        <f t="shared" si="1338"/>
        <v>888.78037499999857</v>
      </c>
      <c r="NO229" s="240">
        <f t="shared" si="1545"/>
        <v>0</v>
      </c>
      <c r="NP229" s="51">
        <f t="shared" si="1339"/>
        <v>888.78037499999857</v>
      </c>
      <c r="NQ229" s="57">
        <f t="shared" si="1340"/>
        <v>64126.537000000069</v>
      </c>
      <c r="NR229" s="153">
        <f t="shared" si="1432"/>
        <v>10000</v>
      </c>
      <c r="NS229" s="469">
        <f t="shared" si="1341"/>
        <v>-888.78037499999857</v>
      </c>
      <c r="NT229" s="46">
        <f t="shared" si="1342"/>
        <v>-1076.6099999999999</v>
      </c>
      <c r="NU229" s="46">
        <f t="shared" si="1343"/>
        <v>-1076.6099999999999</v>
      </c>
      <c r="NV229" s="48"/>
      <c r="NX229" s="237">
        <v>168</v>
      </c>
      <c r="NY229" s="46">
        <f t="shared" si="1344"/>
        <v>1076.6456011701148</v>
      </c>
      <c r="NZ229" s="239">
        <f t="shared" si="1546"/>
        <v>0</v>
      </c>
      <c r="OA229" s="46">
        <f t="shared" si="1345"/>
        <v>1076.6456011701148</v>
      </c>
      <c r="OB229" s="46">
        <f t="shared" si="1346"/>
        <v>123.24023463962577</v>
      </c>
      <c r="OC229" s="46">
        <f t="shared" si="1347"/>
        <v>953.405366530489</v>
      </c>
      <c r="OD229" s="149">
        <f t="shared" si="1348"/>
        <v>72990.73541724497</v>
      </c>
      <c r="OE229" s="57">
        <f t="shared" si="1571"/>
        <v>79245.290802728428</v>
      </c>
      <c r="OF229" s="153">
        <f t="shared" si="1433"/>
        <v>10000</v>
      </c>
      <c r="OG229" s="58">
        <f t="shared" si="1349"/>
        <v>889.48383333333379</v>
      </c>
      <c r="OH229" s="240">
        <f t="shared" si="1572"/>
        <v>0</v>
      </c>
      <c r="OI229" s="51">
        <f t="shared" si="1350"/>
        <v>889.48383333333379</v>
      </c>
      <c r="OJ229" s="149">
        <f t="shared" si="1351"/>
        <v>64042.83600000001</v>
      </c>
      <c r="OK229" s="153">
        <f t="shared" si="1573"/>
        <v>69999.999999999563</v>
      </c>
      <c r="OL229" s="153">
        <f t="shared" si="1434"/>
        <v>10000</v>
      </c>
      <c r="OM229" s="468">
        <f t="shared" si="1435"/>
        <v>-889.48383333333379</v>
      </c>
      <c r="ON229" s="46">
        <f t="shared" si="1436"/>
        <v>-1076.6456011701148</v>
      </c>
      <c r="OO229" s="46">
        <f t="shared" si="1352"/>
        <v>-1076.6456011701148</v>
      </c>
      <c r="OP229" s="48"/>
      <c r="OR229" s="237">
        <v>168</v>
      </c>
      <c r="OS229" s="46">
        <f t="shared" si="1353"/>
        <v>1076.765700416463</v>
      </c>
      <c r="OT229" s="239">
        <f t="shared" si="1547"/>
        <v>0</v>
      </c>
      <c r="OU229" s="128">
        <f t="shared" si="1354"/>
        <v>1076.765700416463</v>
      </c>
      <c r="OV229" s="46">
        <f t="shared" si="1355"/>
        <v>123.25398202250135</v>
      </c>
      <c r="OW229" s="46">
        <f t="shared" si="1356"/>
        <v>953.5117183939617</v>
      </c>
      <c r="OX229" s="149">
        <f t="shared" si="1357"/>
        <v>72998.877495106848</v>
      </c>
      <c r="OY229" s="51">
        <f t="shared" si="1574"/>
        <v>80997.650011272606</v>
      </c>
      <c r="OZ229" s="153">
        <f t="shared" si="1437"/>
        <v>10000</v>
      </c>
      <c r="PA229" s="237">
        <v>168</v>
      </c>
      <c r="PB229" s="46">
        <f t="shared" si="1358"/>
        <v>1076.765700416463</v>
      </c>
      <c r="PC229" s="239">
        <f t="shared" si="1575"/>
        <v>0</v>
      </c>
      <c r="PD229" s="128">
        <f t="shared" si="1359"/>
        <v>1076.765700416463</v>
      </c>
      <c r="PE229" s="46">
        <f t="shared" si="1360"/>
        <v>123.25398202250135</v>
      </c>
      <c r="PF229" s="46">
        <f t="shared" si="1361"/>
        <v>953.5117183939617</v>
      </c>
      <c r="PG229" s="149">
        <f t="shared" si="1362"/>
        <v>72998.877495106848</v>
      </c>
      <c r="PH229" s="57">
        <f t="shared" si="1576"/>
        <v>80997.221753664082</v>
      </c>
      <c r="PI229" s="688">
        <f t="shared" si="1363"/>
        <v>889.6533333333341</v>
      </c>
      <c r="PJ229" s="240">
        <f t="shared" si="1577"/>
        <v>0</v>
      </c>
      <c r="PK229" s="51">
        <f t="shared" si="1364"/>
        <v>889.6533333333341</v>
      </c>
      <c r="PL229" s="57">
        <f t="shared" si="1365"/>
        <v>64055.040000000197</v>
      </c>
      <c r="PM229" s="150">
        <f>$GX$228</f>
        <v>62612.342333333538</v>
      </c>
      <c r="PN229" s="153">
        <f t="shared" si="1438"/>
        <v>10000</v>
      </c>
      <c r="PO229" s="469">
        <f t="shared" si="1366"/>
        <v>-889.6533333333341</v>
      </c>
      <c r="PP229" s="46">
        <f t="shared" si="1367"/>
        <v>-1076.765700416463</v>
      </c>
      <c r="PQ229" s="46">
        <f t="shared" si="1368"/>
        <v>-1076.765700416463</v>
      </c>
      <c r="PR229" s="48"/>
    </row>
    <row r="230" spans="2:434" hidden="1" x14ac:dyDescent="0.3">
      <c r="B230" s="45">
        <v>169</v>
      </c>
      <c r="C230" s="46">
        <f t="shared" si="1104"/>
        <v>1111.77</v>
      </c>
      <c r="D230" s="46">
        <f t="shared" si="1136"/>
        <v>100</v>
      </c>
      <c r="E230" s="46">
        <f t="shared" si="1137"/>
        <v>1011.77</v>
      </c>
      <c r="F230" s="46">
        <f t="shared" si="1138"/>
        <v>114.31941768275193</v>
      </c>
      <c r="G230" s="46">
        <f t="shared" si="1139"/>
        <v>897.45058231724806</v>
      </c>
      <c r="H230" s="51">
        <f t="shared" si="1140"/>
        <v>67694.200027333907</v>
      </c>
      <c r="I230" s="58">
        <f t="shared" si="1141"/>
        <v>933.33333333333337</v>
      </c>
      <c r="J230" s="52">
        <f t="shared" si="1142"/>
        <v>100</v>
      </c>
      <c r="K230" s="51">
        <f t="shared" si="1143"/>
        <v>833.33333333333337</v>
      </c>
      <c r="L230" s="57">
        <f t="shared" si="1144"/>
        <v>59166.666666666235</v>
      </c>
      <c r="M230" s="468">
        <f t="shared" si="1369"/>
        <v>-933.33333333333337</v>
      </c>
      <c r="N230" s="46">
        <f t="shared" si="1370"/>
        <v>-1111.77</v>
      </c>
      <c r="O230" s="47"/>
      <c r="P230" s="46">
        <f t="shared" si="1371"/>
        <v>-1011.77</v>
      </c>
      <c r="Q230" s="48"/>
      <c r="R230" s="29"/>
      <c r="S230" s="29"/>
      <c r="T230" s="45">
        <v>169</v>
      </c>
      <c r="U230" s="46">
        <f t="shared" si="1145"/>
        <v>1075.83</v>
      </c>
      <c r="V230" s="46">
        <f t="shared" si="1146"/>
        <v>64.06</v>
      </c>
      <c r="W230" s="46">
        <f t="shared" si="1372"/>
        <v>1011.77</v>
      </c>
      <c r="X230" s="46">
        <f t="shared" si="1147"/>
        <v>114.31941768275193</v>
      </c>
      <c r="Y230" s="46">
        <f t="shared" si="1148"/>
        <v>897.45058231724806</v>
      </c>
      <c r="Z230" s="51">
        <f t="shared" si="1149"/>
        <v>67694.200027333907</v>
      </c>
      <c r="AA230" s="58">
        <f t="shared" si="1150"/>
        <v>889.37333333333333</v>
      </c>
      <c r="AB230" s="52">
        <f t="shared" si="1151"/>
        <v>56.04</v>
      </c>
      <c r="AC230" s="51">
        <f t="shared" si="1152"/>
        <v>833.33333333333337</v>
      </c>
      <c r="AD230" s="57">
        <f t="shared" si="1153"/>
        <v>59166.666666666235</v>
      </c>
      <c r="AE230" s="468">
        <f t="shared" si="1373"/>
        <v>-889.37333333333333</v>
      </c>
      <c r="AF230" s="46">
        <f t="shared" si="1154"/>
        <v>-1075.83</v>
      </c>
      <c r="AG230" s="47"/>
      <c r="AH230" s="46">
        <f t="shared" si="1374"/>
        <v>-1011.77</v>
      </c>
      <c r="AI230" s="48"/>
      <c r="AJ230" s="29"/>
      <c r="AK230" s="45">
        <v>169</v>
      </c>
      <c r="AL230" s="46">
        <f t="shared" si="1155"/>
        <v>1117.72</v>
      </c>
      <c r="AM230" s="46"/>
      <c r="AN230" s="46"/>
      <c r="AO230" s="46">
        <f t="shared" si="1156"/>
        <v>66.34</v>
      </c>
      <c r="AP230" s="128">
        <f t="shared" si="1157"/>
        <v>1051.3800000000001</v>
      </c>
      <c r="AQ230" s="128"/>
      <c r="AR230" s="128"/>
      <c r="AS230" s="46">
        <f t="shared" si="1158"/>
        <v>122.30032122444921</v>
      </c>
      <c r="AT230" s="46">
        <f t="shared" si="1159"/>
        <v>929.07967877555086</v>
      </c>
      <c r="AU230" s="51"/>
      <c r="AV230" s="51"/>
      <c r="AW230" s="51">
        <f t="shared" si="1160"/>
        <v>72451.113055893977</v>
      </c>
      <c r="AX230" s="58">
        <f t="shared" si="1161"/>
        <v>927.38215694565588</v>
      </c>
      <c r="AY230" s="52"/>
      <c r="AZ230" s="52"/>
      <c r="BA230" s="52">
        <f t="shared" si="1162"/>
        <v>58.42</v>
      </c>
      <c r="BB230" s="51">
        <f t="shared" si="1163"/>
        <v>868.96215694565592</v>
      </c>
      <c r="BC230" s="51"/>
      <c r="BD230" s="51"/>
      <c r="BE230" s="57">
        <f t="shared" si="1164"/>
        <v>63748.075476184138</v>
      </c>
      <c r="BF230" s="468">
        <f t="shared" si="1165"/>
        <v>-927.38215694565588</v>
      </c>
      <c r="BG230" s="46">
        <f t="shared" si="1166"/>
        <v>-1117.72</v>
      </c>
      <c r="BH230" s="46">
        <f t="shared" si="1167"/>
        <v>-1051.3800000000001</v>
      </c>
      <c r="BI230" s="48"/>
      <c r="BK230" s="45">
        <v>169</v>
      </c>
      <c r="BL230" s="46">
        <f t="shared" si="1375"/>
        <v>1073.21</v>
      </c>
      <c r="BM230" s="46">
        <f t="shared" si="1376"/>
        <v>61.44</v>
      </c>
      <c r="BN230" s="46">
        <f t="shared" si="1377"/>
        <v>1011.77</v>
      </c>
      <c r="BO230" s="46">
        <f t="shared" si="1168"/>
        <v>114.31941768275193</v>
      </c>
      <c r="BP230" s="46">
        <f t="shared" si="1169"/>
        <v>897.45058231724806</v>
      </c>
      <c r="BQ230" s="51">
        <f t="shared" si="1170"/>
        <v>67694.200027333907</v>
      </c>
      <c r="BR230" s="150">
        <f>$BQ$229</f>
        <v>68591.650609651158</v>
      </c>
      <c r="BS230" s="58">
        <f t="shared" si="1171"/>
        <v>887.07333333333338</v>
      </c>
      <c r="BT230" s="52">
        <f t="shared" si="1378"/>
        <v>53.74</v>
      </c>
      <c r="BU230" s="51">
        <f t="shared" si="1172"/>
        <v>833.33333333333337</v>
      </c>
      <c r="BV230" s="51">
        <f t="shared" si="1173"/>
        <v>59166.666666666235</v>
      </c>
      <c r="BW230" s="150">
        <f>$BV$229</f>
        <v>59999.999999999571</v>
      </c>
      <c r="BX230" s="468">
        <f t="shared" si="1379"/>
        <v>-887.07333333333338</v>
      </c>
      <c r="BY230" s="46">
        <f t="shared" si="1380"/>
        <v>-1073.21</v>
      </c>
      <c r="BZ230" s="46">
        <f t="shared" si="1174"/>
        <v>-1011.77</v>
      </c>
      <c r="CA230" s="48"/>
      <c r="CB230" s="29"/>
      <c r="CC230" s="45">
        <v>169</v>
      </c>
      <c r="CD230" s="128">
        <f t="shared" si="1175"/>
        <v>1117.6300000000001</v>
      </c>
      <c r="CE230" s="46">
        <f t="shared" si="1381"/>
        <v>63.74</v>
      </c>
      <c r="CF230" s="128">
        <f t="shared" si="1176"/>
        <v>1053.8900000000001</v>
      </c>
      <c r="CG230" s="46">
        <f t="shared" si="1382"/>
        <v>121.90899818408529</v>
      </c>
      <c r="CH230" s="46">
        <f t="shared" si="1177"/>
        <v>931.98100181591485</v>
      </c>
      <c r="CI230" s="51">
        <f t="shared" si="1178"/>
        <v>72213.417908635252</v>
      </c>
      <c r="CJ230" s="149">
        <f>$CR$229</f>
        <v>73145.398910451171</v>
      </c>
      <c r="CK230" s="153">
        <f t="shared" si="1383"/>
        <v>10000</v>
      </c>
      <c r="CL230" s="45">
        <v>169</v>
      </c>
      <c r="CM230" s="46">
        <f t="shared" si="1384"/>
        <v>1117.6300000000001</v>
      </c>
      <c r="CN230" s="128">
        <f t="shared" si="1179"/>
        <v>63.74</v>
      </c>
      <c r="CO230" s="128">
        <f t="shared" si="1180"/>
        <v>1053.8900000000001</v>
      </c>
      <c r="CP230" s="46">
        <f t="shared" si="1181"/>
        <v>121.90899818408529</v>
      </c>
      <c r="CQ230" s="46">
        <f t="shared" si="1182"/>
        <v>931.98100181591485</v>
      </c>
      <c r="CR230" s="51">
        <f t="shared" si="1183"/>
        <v>72213.417908635252</v>
      </c>
      <c r="CS230" s="150">
        <f>$CR$229</f>
        <v>73145.398910451171</v>
      </c>
      <c r="CT230" s="58">
        <f t="shared" si="1184"/>
        <v>927.86033333333398</v>
      </c>
      <c r="CU230" s="52">
        <f t="shared" si="1385"/>
        <v>56.14</v>
      </c>
      <c r="CV230" s="51">
        <f t="shared" si="1386"/>
        <v>871.720333333334</v>
      </c>
      <c r="CW230" s="51">
        <f t="shared" si="1185"/>
        <v>63555.823666666256</v>
      </c>
      <c r="CX230" s="150">
        <f>$CW$229</f>
        <v>64427.543999999587</v>
      </c>
      <c r="CY230" s="153">
        <f t="shared" si="1387"/>
        <v>10000</v>
      </c>
      <c r="CZ230" s="479">
        <f t="shared" si="1186"/>
        <v>-927.86033333333398</v>
      </c>
      <c r="DA230" s="46">
        <f t="shared" si="1388"/>
        <v>-1117.6300000000001</v>
      </c>
      <c r="DB230" s="46">
        <f t="shared" si="1389"/>
        <v>-1053.8900000000001</v>
      </c>
      <c r="DC230" s="48"/>
      <c r="DE230" s="45">
        <v>169</v>
      </c>
      <c r="DF230" s="46">
        <f t="shared" si="1187"/>
        <v>1123.43</v>
      </c>
      <c r="DG230" s="46">
        <f>IF(AND($H$7="Oui",DE230&gt;$I$7),0,IF(DE230&gt;$B$7,0,(TRUNC($C$7*$P$41*$L$7/12,2))+(TRUNC($C$7*$Q$41*$M$7/12,2))))</f>
        <v>111.66</v>
      </c>
      <c r="DH230" s="46">
        <f t="shared" si="1188"/>
        <v>1011.77</v>
      </c>
      <c r="DI230" s="46">
        <f t="shared" si="1189"/>
        <v>114.31941768275193</v>
      </c>
      <c r="DJ230" s="46">
        <f t="shared" si="1190"/>
        <v>897.45058231724806</v>
      </c>
      <c r="DK230" s="51">
        <f t="shared" si="1191"/>
        <v>67694.200027333907</v>
      </c>
      <c r="DL230" s="58">
        <f t="shared" si="1192"/>
        <v>944.99333333333334</v>
      </c>
      <c r="DM230" s="52">
        <f>IF(AND($H$7="Oui",DE230&gt;$I$7),0,IF(DE230&gt;$B$7,0,(TRUNC($C$7*$P$41/12,2))+(TRUNC($C$7*$Q$41/12,2))))</f>
        <v>111.66</v>
      </c>
      <c r="DN230" s="51">
        <f t="shared" si="1193"/>
        <v>833.33333333333337</v>
      </c>
      <c r="DO230" s="57">
        <f t="shared" si="1194"/>
        <v>59166.666666666235</v>
      </c>
      <c r="DP230" s="468">
        <f t="shared" si="1390"/>
        <v>-944.99333333333334</v>
      </c>
      <c r="DQ230" s="46">
        <f t="shared" si="1391"/>
        <v>-1123.43</v>
      </c>
      <c r="DR230" s="47"/>
      <c r="DS230" s="46">
        <f t="shared" si="1392"/>
        <v>-1011.77</v>
      </c>
      <c r="DT230" s="48"/>
      <c r="DU230" s="29"/>
      <c r="DV230" s="45">
        <v>169</v>
      </c>
      <c r="DW230" s="46">
        <f t="shared" si="1393"/>
        <v>1050.06</v>
      </c>
      <c r="DX230" s="46">
        <f>IF(AND($H$7="Oui",DV230&gt;$I$7),0,IF(DV230&gt;$B$7,0,(TRUNC(EB229*$R$41*$L$7/12,2))+(TRUNC(EB229*$S$41*$M$7/12,2))))</f>
        <v>38.29</v>
      </c>
      <c r="DY230" s="46">
        <f t="shared" si="1394"/>
        <v>1011.77</v>
      </c>
      <c r="DZ230" s="46">
        <f t="shared" si="1195"/>
        <v>114.31941768275193</v>
      </c>
      <c r="EA230" s="46">
        <f t="shared" si="1196"/>
        <v>897.45058231724806</v>
      </c>
      <c r="EB230" s="51">
        <f t="shared" si="1197"/>
        <v>67694.200027333907</v>
      </c>
      <c r="EC230" s="58">
        <f t="shared" si="1198"/>
        <v>866.81333333333339</v>
      </c>
      <c r="ED230" s="52">
        <f>IF(AND($H$7="Oui",DV230&gt;$I$7),0,IF(DV230&gt;$B$7,0,(TRUNC(EF229*$R$41/12,2))+(TRUNC(EF229*$S$41/12,2))))</f>
        <v>33.479999999999997</v>
      </c>
      <c r="EE230" s="51">
        <f t="shared" si="1199"/>
        <v>833.33333333333337</v>
      </c>
      <c r="EF230" s="57">
        <f t="shared" si="1200"/>
        <v>59166.666666666235</v>
      </c>
      <c r="EG230" s="468">
        <f t="shared" si="1395"/>
        <v>-866.81333333333339</v>
      </c>
      <c r="EH230" s="46">
        <f t="shared" si="1396"/>
        <v>-1050.06</v>
      </c>
      <c r="EI230" s="47"/>
      <c r="EJ230" s="46">
        <f t="shared" si="1397"/>
        <v>-1011.77</v>
      </c>
      <c r="EK230" s="48"/>
      <c r="EL230" s="29"/>
      <c r="EM230" s="45">
        <v>169</v>
      </c>
      <c r="EN230" s="46">
        <f t="shared" ref="EN230:EN241" si="1580">IF(AND($H$7="Oui",EM230=$I$7),EP230+EO230,IF(EM230&gt;$B$7,0,IF($F$10="Paliers",ROUND(-PMT(($D$7+($T$41*$L$7)+($U$41*$M$7))/12,$B$7-EM229,ES229,0,0),2),IF(AND($H$7="Oui",EM230=$I$7),EP230+EO230,IF(AND($H$7="Oui",EM230&gt;$I$7),0,IF(EM230&gt;$B$7,0,$EN$60))))))</f>
        <v>1058.0868689014749</v>
      </c>
      <c r="EO230" s="46">
        <f>IF(EM230&gt;$B$7,0,(TRUNC(ES229*$T$41*$L$7/12,2))+(TRUNC(ES229*$U$41*$M$7/12,2)))</f>
        <v>39.299999999999997</v>
      </c>
      <c r="EP230" s="128">
        <f t="shared" si="1201"/>
        <v>1018.7868689014749</v>
      </c>
      <c r="EQ230" s="46">
        <f t="shared" si="1202"/>
        <v>117.33564192678828</v>
      </c>
      <c r="ER230" s="46">
        <f t="shared" si="1203"/>
        <v>901.45122697468662</v>
      </c>
      <c r="ES230" s="51">
        <f t="shared" si="1204"/>
        <v>69499.933929098275</v>
      </c>
      <c r="ET230" s="153">
        <f t="shared" si="1398"/>
        <v>10000</v>
      </c>
      <c r="EU230" s="45">
        <v>169</v>
      </c>
      <c r="EV230" s="46">
        <f t="shared" si="1205"/>
        <v>1058.0899999999999</v>
      </c>
      <c r="EW230" s="46">
        <f>IF(EU230&gt;$B$7,0,(TRUNC(FA229*$T$41*$L$7/12,2))+(TRUNC(FA229*$U$41*$M$7/12,2)))</f>
        <v>39.299999999999997</v>
      </c>
      <c r="EX230" s="128">
        <f t="shared" si="1206"/>
        <v>1018.79</v>
      </c>
      <c r="EY230" s="46">
        <f t="shared" si="1207"/>
        <v>117.3345938528916</v>
      </c>
      <c r="EZ230" s="46">
        <f t="shared" si="1208"/>
        <v>901.45540614710831</v>
      </c>
      <c r="FA230" s="51">
        <f t="shared" si="1209"/>
        <v>69499.30090558785</v>
      </c>
      <c r="FB230" s="58">
        <f t="shared" si="1210"/>
        <v>874.86920833333363</v>
      </c>
      <c r="FC230" s="52">
        <f>IF(AND($H$7="Oui",EU230&gt;$I$7),0,IF(EU230&gt;$B$7,0,(TRUNC(FE229*$T$41/12,2))+(TRUNC(FE229*$U$41/12,2))))</f>
        <v>34.489999999999995</v>
      </c>
      <c r="FD230" s="51">
        <f t="shared" si="1399"/>
        <v>840.37920833333362</v>
      </c>
      <c r="FE230" s="57">
        <f t="shared" si="1211"/>
        <v>60957.223791666504</v>
      </c>
      <c r="FF230" s="153">
        <f t="shared" si="1400"/>
        <v>10000</v>
      </c>
      <c r="FG230" s="469">
        <f t="shared" si="1212"/>
        <v>-874.86920833333363</v>
      </c>
      <c r="FH230" s="46">
        <f t="shared" si="1213"/>
        <v>-1058.0899999999999</v>
      </c>
      <c r="FI230" s="46">
        <f t="shared" si="1214"/>
        <v>-1018.79</v>
      </c>
      <c r="FJ230" s="48"/>
      <c r="FL230" s="45">
        <v>169</v>
      </c>
      <c r="FM230" s="46">
        <f t="shared" si="1401"/>
        <v>1050.06</v>
      </c>
      <c r="FN230" s="46">
        <f t="shared" ref="FN230:FN241" si="1581">IF(AND($H$7="Oui",FL230&gt;$I$7),0,IF(FL230&gt;$B$7,0,(TRUNC(FS230*$V$41*$L$7/12,2))+(TRUNC(FS230*$W$41*$M$7/12,2))))</f>
        <v>38.29</v>
      </c>
      <c r="FO230" s="46">
        <f t="shared" si="1402"/>
        <v>1011.77</v>
      </c>
      <c r="FP230" s="46">
        <f t="shared" si="1215"/>
        <v>114.31941768275193</v>
      </c>
      <c r="FQ230" s="46">
        <f t="shared" si="1216"/>
        <v>897.45058231724806</v>
      </c>
      <c r="FR230" s="51">
        <f t="shared" si="1217"/>
        <v>67694.200027333907</v>
      </c>
      <c r="FS230" s="150">
        <f>$BQ$229</f>
        <v>68591.650609651158</v>
      </c>
      <c r="FT230" s="58">
        <f t="shared" si="1218"/>
        <v>866.81333333333339</v>
      </c>
      <c r="FU230" s="241">
        <f t="shared" ref="FU230:FU241" si="1582">IF(AND($H$7="Oui",FL230&gt;$I$7),0,IF(FL230&gt;$B$7,0,(TRUNC(FX230*$V$41/12,2))+(TRUNC(FX230*$W$41/12,2))))</f>
        <v>33.479999999999997</v>
      </c>
      <c r="FV230" s="51">
        <f t="shared" si="1219"/>
        <v>833.33333333333337</v>
      </c>
      <c r="FW230" s="51">
        <f t="shared" si="1220"/>
        <v>59166.666666666235</v>
      </c>
      <c r="FX230" s="150">
        <f>$BV$229</f>
        <v>59999.999999999571</v>
      </c>
      <c r="FY230" s="468">
        <f t="shared" si="1403"/>
        <v>-866.81333333333339</v>
      </c>
      <c r="FZ230" s="46">
        <f t="shared" si="1404"/>
        <v>-1050.06</v>
      </c>
      <c r="GA230" s="46">
        <f t="shared" si="1221"/>
        <v>-1011.77</v>
      </c>
      <c r="GB230" s="48"/>
      <c r="GD230" s="45">
        <v>169</v>
      </c>
      <c r="GE230" s="46">
        <f t="shared" ref="GE230:GE253" si="1583">IF(AND($H$7="Oui",GD230=$I$7),GG230+GF230,IF(GD230&gt;$B$7,0,IF($F$10="Paliers",ROUND(-PMT(($D$7+($X$41*$L$7)+($Y$41*$M$7))/12,$B$7-GD229,GJ229,0,0),2),IF(AND($H$7="Oui",GD230=$I$7),GG230+GF230,IF(AND($H$7="Oui",GD230&gt;$I$7),0,IF(GD230&gt;$B$7,0,$GE$60))))))</f>
        <v>1060.0875939185617</v>
      </c>
      <c r="GF230" s="128">
        <f>IF(AND($H$7="Oui",GD230&gt;$I$7),0,IF(GD230&gt;$B$7,0,(TRUNC(GK230*$X$41*$L$7/12,2))+(TRUNC(GK230*$Y$41*$M$7/12,2))))</f>
        <v>39.269999999999996</v>
      </c>
      <c r="GG230" s="128">
        <f t="shared" si="1579"/>
        <v>1020.8175939185617</v>
      </c>
      <c r="GH230" s="46">
        <f t="shared" si="1222"/>
        <v>117.26349086544137</v>
      </c>
      <c r="GI230" s="46">
        <f t="shared" si="1223"/>
        <v>903.55410305312034</v>
      </c>
      <c r="GJ230" s="51">
        <f t="shared" si="1224"/>
        <v>69454.540416211705</v>
      </c>
      <c r="GK230" s="149">
        <f>$GJ$229</f>
        <v>70358.094519264821</v>
      </c>
      <c r="GL230" s="153">
        <f t="shared" si="1405"/>
        <v>10000</v>
      </c>
      <c r="GM230" s="45">
        <v>169</v>
      </c>
      <c r="GN230" s="46">
        <f t="shared" si="1225"/>
        <v>1060.0899999999999</v>
      </c>
      <c r="GO230" s="46">
        <f t="shared" ref="GO230:GO241" si="1584">IF(GM230&gt;$B$7,0,(TRUNC(GT230*$X$41*$L$7/12,2))+(TRUNC(GT230*$Y$41*$M$7/12,2)))</f>
        <v>39.269999999999996</v>
      </c>
      <c r="GP230" s="128">
        <f t="shared" si="1406"/>
        <v>1020.82</v>
      </c>
      <c r="GQ230" s="46">
        <f t="shared" si="1226"/>
        <v>117.26271413071707</v>
      </c>
      <c r="GR230" s="46">
        <f t="shared" si="1227"/>
        <v>903.55728586928296</v>
      </c>
      <c r="GS230" s="51">
        <f t="shared" si="1228"/>
        <v>69454.071192560965</v>
      </c>
      <c r="GT230" s="150">
        <f>$GS$229</f>
        <v>70357.628478430241</v>
      </c>
      <c r="GU230" s="58">
        <f t="shared" si="1229"/>
        <v>876.92633333333197</v>
      </c>
      <c r="GV230" s="52">
        <f t="shared" ref="GV230:GV241" si="1585">IF(AND($H$7="Oui",GM230&gt;$I$7),0,IF(GM230&gt;$B$7,0,(TRUNC(GY230*$X$41/12,2))+(TRUNC(GY230*$Y$41/12,2))))</f>
        <v>34.950000000000003</v>
      </c>
      <c r="GW230" s="51">
        <f t="shared" si="1407"/>
        <v>841.97633333333192</v>
      </c>
      <c r="GX230" s="57">
        <f t="shared" si="1230"/>
        <v>60929.439666666876</v>
      </c>
      <c r="GY230" s="57">
        <f t="shared" ref="GY230:GY241" si="1586">$GX$228</f>
        <v>62612.342333333538</v>
      </c>
      <c r="GZ230" s="153">
        <f t="shared" si="1408"/>
        <v>10000</v>
      </c>
      <c r="HA230" s="469">
        <f t="shared" si="1231"/>
        <v>-876.92633333333197</v>
      </c>
      <c r="HB230" s="46">
        <f t="shared" si="1232"/>
        <v>-1060.0899999999999</v>
      </c>
      <c r="HC230" s="46">
        <f t="shared" si="1233"/>
        <v>-1020.82</v>
      </c>
      <c r="HD230" s="48"/>
      <c r="HF230" s="45">
        <v>169</v>
      </c>
      <c r="HG230" s="46">
        <f t="shared" si="1234"/>
        <v>1123.8775326810628</v>
      </c>
      <c r="HH230" s="46">
        <f t="shared" si="1235"/>
        <v>0</v>
      </c>
      <c r="HI230" s="46">
        <f t="shared" si="1236"/>
        <v>1123.8775326810628</v>
      </c>
      <c r="HJ230" s="46">
        <f t="shared" si="1237"/>
        <v>126.988007226883</v>
      </c>
      <c r="HK230" s="46">
        <f t="shared" si="1238"/>
        <v>996.88952545417976</v>
      </c>
      <c r="HL230" s="51">
        <f t="shared" si="1239"/>
        <v>75195.914810675618</v>
      </c>
      <c r="HM230" s="153">
        <f t="shared" si="1409"/>
        <v>10000</v>
      </c>
      <c r="HN230" s="58">
        <f t="shared" si="1240"/>
        <v>933.33333333333724</v>
      </c>
      <c r="HO230" s="52">
        <f t="shared" si="1241"/>
        <v>0</v>
      </c>
      <c r="HP230" s="51">
        <f t="shared" si="1242"/>
        <v>933.33333333333724</v>
      </c>
      <c r="HQ230" s="57">
        <f t="shared" si="1243"/>
        <v>66266.666666665027</v>
      </c>
      <c r="HR230" s="153">
        <f t="shared" si="1410"/>
        <v>10000</v>
      </c>
      <c r="HS230" s="468">
        <f t="shared" si="1244"/>
        <v>-933.33333333333724</v>
      </c>
      <c r="HT230" s="46">
        <f t="shared" si="1245"/>
        <v>-1123.8775326810628</v>
      </c>
      <c r="HU230" s="46">
        <f t="shared" si="1246"/>
        <v>-1123.8775326810628</v>
      </c>
      <c r="HV230" s="48"/>
      <c r="HW230" s="29"/>
      <c r="HX230" s="45">
        <v>169</v>
      </c>
      <c r="HY230" s="128">
        <f t="shared" si="1247"/>
        <v>1124.3399999999999</v>
      </c>
      <c r="HZ230" s="46">
        <f t="shared" si="1248"/>
        <v>0</v>
      </c>
      <c r="IA230" s="46">
        <f t="shared" si="1249"/>
        <v>1124.3399999999999</v>
      </c>
      <c r="IB230" s="46">
        <f t="shared" si="1250"/>
        <v>127.04706785421649</v>
      </c>
      <c r="IC230" s="46">
        <f t="shared" si="1251"/>
        <v>997.29293214578342</v>
      </c>
      <c r="ID230" s="51">
        <f t="shared" si="1252"/>
        <v>75230.947780384115</v>
      </c>
      <c r="IE230" s="153">
        <f t="shared" si="1411"/>
        <v>10000</v>
      </c>
      <c r="IF230" s="58">
        <f t="shared" si="1253"/>
        <v>930.14625019664186</v>
      </c>
      <c r="IG230" s="52">
        <f t="shared" si="1254"/>
        <v>0</v>
      </c>
      <c r="IH230" s="51">
        <f t="shared" si="1255"/>
        <v>930.14625019664186</v>
      </c>
      <c r="II230" s="57">
        <f t="shared" si="1412"/>
        <v>66040.383716767363</v>
      </c>
      <c r="IJ230" s="153">
        <f t="shared" si="1413"/>
        <v>10000</v>
      </c>
      <c r="IK230" s="468">
        <f t="shared" si="1256"/>
        <v>-930.14625019664186</v>
      </c>
      <c r="IL230" s="46">
        <f t="shared" si="1257"/>
        <v>-1124.3399999999999</v>
      </c>
      <c r="IM230" s="46">
        <f t="shared" si="1258"/>
        <v>-1124.3399999999999</v>
      </c>
      <c r="IN230" s="48"/>
      <c r="IO230" s="53">
        <f t="shared" si="1259"/>
        <v>0</v>
      </c>
      <c r="IQ230" s="45">
        <v>169</v>
      </c>
      <c r="IR230" s="128">
        <f t="shared" si="1260"/>
        <v>1126.4568749999989</v>
      </c>
      <c r="IS230" s="128">
        <f t="shared" si="1261"/>
        <v>0</v>
      </c>
      <c r="IT230" s="128">
        <f t="shared" si="1262"/>
        <v>1126.4568749999989</v>
      </c>
      <c r="IU230" s="46">
        <f t="shared" si="1485"/>
        <v>127.28</v>
      </c>
      <c r="IV230" s="46">
        <f t="shared" si="1263"/>
        <v>999.17687499999897</v>
      </c>
      <c r="IW230" s="51">
        <f t="shared" si="1264"/>
        <v>75368.498125000217</v>
      </c>
      <c r="IX230" s="199">
        <f t="shared" si="1414"/>
        <v>10000</v>
      </c>
      <c r="IY230" s="128">
        <f t="shared" si="1265"/>
        <v>0</v>
      </c>
      <c r="IZ230" s="408">
        <f t="shared" si="1266"/>
        <v>0</v>
      </c>
      <c r="JA230" s="58">
        <f t="shared" si="1267"/>
        <v>931.95916666666494</v>
      </c>
      <c r="JB230" s="52">
        <f t="shared" si="1268"/>
        <v>0</v>
      </c>
      <c r="JC230" s="51">
        <f t="shared" si="1269"/>
        <v>931.95916666666494</v>
      </c>
      <c r="JD230" s="57">
        <f t="shared" si="1270"/>
        <v>66169.100833333388</v>
      </c>
      <c r="JE230" s="280">
        <f t="shared" si="1271"/>
        <v>10000</v>
      </c>
      <c r="JF230" s="280">
        <f t="shared" si="1272"/>
        <v>0</v>
      </c>
      <c r="JG230" s="468">
        <f t="shared" si="1273"/>
        <v>-931.95916666666494</v>
      </c>
      <c r="JH230" s="46">
        <f t="shared" si="1274"/>
        <v>-1126.4568749999989</v>
      </c>
      <c r="JI230" s="46">
        <f t="shared" si="1275"/>
        <v>-1126.4568749999989</v>
      </c>
      <c r="JJ230" s="48"/>
      <c r="JL230" s="45">
        <v>169</v>
      </c>
      <c r="JM230" s="46">
        <f t="shared" si="1276"/>
        <v>1124.4930833333331</v>
      </c>
      <c r="JN230" s="46">
        <f t="shared" si="1277"/>
        <v>0</v>
      </c>
      <c r="JO230" s="128">
        <f t="shared" si="1278"/>
        <v>1124.4930833333331</v>
      </c>
      <c r="JP230" s="46">
        <f t="shared" si="1415"/>
        <v>127.06</v>
      </c>
      <c r="JQ230" s="46">
        <f t="shared" si="1279"/>
        <v>997.43308333333312</v>
      </c>
      <c r="JR230" s="51">
        <f t="shared" si="1280"/>
        <v>75237.098916666655</v>
      </c>
      <c r="JS230" s="149">
        <f>$BQ$229</f>
        <v>68591.650609651158</v>
      </c>
      <c r="JT230" s="199">
        <f t="shared" si="1416"/>
        <v>10000</v>
      </c>
      <c r="JU230" s="128">
        <f t="shared" si="1281"/>
        <v>0</v>
      </c>
      <c r="JV230" s="408">
        <f t="shared" si="1282"/>
        <v>0</v>
      </c>
      <c r="JW230" s="58">
        <f t="shared" si="1283"/>
        <v>930.37233333333074</v>
      </c>
      <c r="JX230" s="52">
        <f t="shared" si="1284"/>
        <v>0</v>
      </c>
      <c r="JY230" s="51">
        <f t="shared" si="1285"/>
        <v>930.37233333333074</v>
      </c>
      <c r="JZ230" s="51">
        <f t="shared" si="1286"/>
        <v>66056.435666667094</v>
      </c>
      <c r="KA230" s="149">
        <f>$BV$229</f>
        <v>59999.999999999571</v>
      </c>
      <c r="KB230" s="128">
        <f t="shared" si="1417"/>
        <v>10000</v>
      </c>
      <c r="KC230" s="204">
        <f t="shared" si="1287"/>
        <v>0</v>
      </c>
      <c r="KD230" s="468">
        <f t="shared" si="1418"/>
        <v>-930.37233333333074</v>
      </c>
      <c r="KE230" s="46">
        <f t="shared" si="1288"/>
        <v>-1124.4930833333331</v>
      </c>
      <c r="KF230" s="46">
        <f t="shared" si="1289"/>
        <v>-1124.4930833333331</v>
      </c>
      <c r="KG230" s="48"/>
      <c r="KI230" s="45">
        <v>169</v>
      </c>
      <c r="KJ230" s="46">
        <f t="shared" si="1290"/>
        <v>1124.4890404061762</v>
      </c>
      <c r="KK230" s="46">
        <f t="shared" si="1291"/>
        <v>0</v>
      </c>
      <c r="KL230" s="128">
        <f t="shared" si="1292"/>
        <v>1124.4890404061762</v>
      </c>
      <c r="KM230" s="46">
        <f t="shared" si="1293"/>
        <v>127.0571020749952</v>
      </c>
      <c r="KN230" s="46">
        <f t="shared" si="1294"/>
        <v>997.43193833118096</v>
      </c>
      <c r="KO230" s="51">
        <f t="shared" si="1295"/>
        <v>75236.829306665939</v>
      </c>
      <c r="KP230" s="149">
        <f>$CR$229</f>
        <v>73145.398910451171</v>
      </c>
      <c r="KQ230" s="199">
        <f t="shared" si="1419"/>
        <v>10000</v>
      </c>
      <c r="KR230" s="128">
        <f t="shared" si="1296"/>
        <v>0</v>
      </c>
      <c r="KS230" s="408">
        <f t="shared" si="1297"/>
        <v>0</v>
      </c>
      <c r="KT230" s="45">
        <v>169</v>
      </c>
      <c r="KU230" s="46">
        <f t="shared" si="1420"/>
        <v>1124.49</v>
      </c>
      <c r="KV230" s="46">
        <f t="shared" si="1298"/>
        <v>0</v>
      </c>
      <c r="KW230" s="128">
        <f t="shared" si="1299"/>
        <v>1124.49</v>
      </c>
      <c r="KX230" s="46">
        <f t="shared" si="1300"/>
        <v>127.05679229751469</v>
      </c>
      <c r="KY230" s="46">
        <f t="shared" si="1301"/>
        <v>997.43320770248533</v>
      </c>
      <c r="KZ230" s="51">
        <f t="shared" si="1302"/>
        <v>75236.642170806328</v>
      </c>
      <c r="LA230" s="150">
        <f>$CR$229</f>
        <v>73145.398910451171</v>
      </c>
      <c r="LB230" s="58">
        <f t="shared" si="1532"/>
        <v>930.59633333333579</v>
      </c>
      <c r="LC230" s="52">
        <f t="shared" si="1303"/>
        <v>0</v>
      </c>
      <c r="LD230" s="51">
        <f t="shared" si="1304"/>
        <v>930.59633333333579</v>
      </c>
      <c r="LE230" s="51">
        <f t="shared" si="1305"/>
        <v>66072.339666666492</v>
      </c>
      <c r="LF230" s="149">
        <f>$CW$229</f>
        <v>64427.543999999587</v>
      </c>
      <c r="LG230" s="128">
        <f t="shared" si="1306"/>
        <v>10000</v>
      </c>
      <c r="LH230" s="204">
        <f t="shared" si="1307"/>
        <v>0</v>
      </c>
      <c r="LI230" s="479">
        <f t="shared" si="1308"/>
        <v>-930.59633333333579</v>
      </c>
      <c r="LJ230" s="46">
        <f t="shared" si="1421"/>
        <v>-1124.49</v>
      </c>
      <c r="LK230" s="46">
        <f t="shared" si="1422"/>
        <v>-1124.49</v>
      </c>
      <c r="LL230" s="48"/>
      <c r="LN230" s="45">
        <v>169</v>
      </c>
      <c r="LO230" s="46">
        <f t="shared" si="1309"/>
        <v>1123.1238136873469</v>
      </c>
      <c r="LP230" s="46">
        <f t="shared" ref="LP230:LP241" si="1587">IF(LN230&gt;$BD$10,0,IF(AND($H$7="Oui",LN230&gt;$I$7),0,IF(LN230&gt;$B$7,0,(TRUNC($C$7*$AL$41*$L$7/12,2))+(TRUNC($C$7*$AN$41*$M$7/12,2)))))</f>
        <v>0</v>
      </c>
      <c r="LQ230" s="46">
        <f t="shared" si="1310"/>
        <v>1123.1238136873469</v>
      </c>
      <c r="LR230" s="46">
        <f t="shared" si="1311"/>
        <v>126.90284379026453</v>
      </c>
      <c r="LS230" s="46">
        <f t="shared" si="1312"/>
        <v>996.22096989708234</v>
      </c>
      <c r="LT230" s="51">
        <f t="shared" si="1313"/>
        <v>75145.485304261631</v>
      </c>
      <c r="LU230" s="199">
        <f t="shared" si="1423"/>
        <v>10000</v>
      </c>
      <c r="LV230" s="58">
        <f t="shared" si="1314"/>
        <v>933.33033333333128</v>
      </c>
      <c r="LW230" s="52">
        <f t="shared" ref="LW230:LW241" si="1588">IF(LN230&gt;$BD$10,0,IF(AND($H$7="Oui",LN230&gt;$I$7),0,IF(LN230&gt;$B$7,0,(TRUNC($C$7*$AL$41/12,2))+(TRUNC($C$7*$AN$41/12,2)))))</f>
        <v>0</v>
      </c>
      <c r="LX230" s="51">
        <f t="shared" si="1315"/>
        <v>933.33033333333128</v>
      </c>
      <c r="LY230" s="51">
        <f t="shared" si="1316"/>
        <v>66266.453666666348</v>
      </c>
      <c r="LZ230" s="46">
        <f t="shared" si="1424"/>
        <v>0</v>
      </c>
      <c r="MA230" s="199">
        <f t="shared" si="1425"/>
        <v>10000</v>
      </c>
      <c r="MB230" s="468">
        <f t="shared" si="1317"/>
        <v>-933.33033333333128</v>
      </c>
      <c r="MC230" s="46">
        <f t="shared" si="1318"/>
        <v>-1123.1238136873469</v>
      </c>
      <c r="MD230" s="46">
        <f t="shared" si="1319"/>
        <v>-1123.1238136873469</v>
      </c>
      <c r="ME230" s="48"/>
      <c r="MG230" s="45">
        <v>169</v>
      </c>
      <c r="MH230" s="46">
        <f t="shared" si="1320"/>
        <v>1076.608661999408</v>
      </c>
      <c r="MI230" s="46">
        <f t="shared" ref="MI230:MI241" si="1589">IF(MG230&gt;$BD$10,0,IF(AND($H$7="Oui",MG230&gt;$I$7),0,IF(MG230&gt;$B$7,0,(TRUNC(MM229*$AP$41*$L$7/12,2))+(TRUNC(MM229*$AR$41*$M$7/12,2)))))</f>
        <v>0</v>
      </c>
      <c r="MJ230" s="46">
        <f t="shared" si="1321"/>
        <v>1076.608661999408</v>
      </c>
      <c r="MK230" s="46">
        <f t="shared" si="1322"/>
        <v>121.64705190285524</v>
      </c>
      <c r="ML230" s="46">
        <f t="shared" si="1323"/>
        <v>954.96161009655282</v>
      </c>
      <c r="MM230" s="51">
        <f t="shared" si="1324"/>
        <v>72033.269531616592</v>
      </c>
      <c r="MN230" s="199">
        <f t="shared" si="1426"/>
        <v>10000</v>
      </c>
      <c r="MO230" s="58">
        <f t="shared" si="1325"/>
        <v>889.32945707741396</v>
      </c>
      <c r="MP230" s="52">
        <f t="shared" ref="MP230:MP241" si="1590">IF(MG230&gt;$BD$10,0,IF(AND($H$7="Oui",MG230&gt;$I$7),0,IF(MG230&gt;$B$7,0,(TRUNC(MR229*$AP$41/12,2))+(TRUNC(MR229*$AR$41/12,2)))))</f>
        <v>0</v>
      </c>
      <c r="MQ230" s="51">
        <f t="shared" si="1326"/>
        <v>889.32945707741396</v>
      </c>
      <c r="MR230" s="57">
        <f t="shared" si="1327"/>
        <v>63142.391753916847</v>
      </c>
      <c r="MS230" s="199">
        <f t="shared" si="1427"/>
        <v>10000</v>
      </c>
      <c r="MT230" s="468">
        <f t="shared" si="1428"/>
        <v>-889.32945707741396</v>
      </c>
      <c r="MU230" s="46">
        <f t="shared" si="1328"/>
        <v>-1076.608661999408</v>
      </c>
      <c r="MV230" s="46">
        <f t="shared" si="1329"/>
        <v>-1076.608661999408</v>
      </c>
      <c r="MW230" s="48"/>
      <c r="MY230" s="45">
        <v>169</v>
      </c>
      <c r="MZ230" s="46">
        <f t="shared" si="1330"/>
        <v>1076.608661999408</v>
      </c>
      <c r="NA230" s="46">
        <f t="shared" ref="NA230:NA241" si="1591">IF(MY230&gt;$BD$10,0,IF(MY230&gt;$B$7,0,(TRUNC(NE229*$AT$41*$L$7/12,2))+(TRUNC(NE229*$AV$41*$M$7/12,2))))</f>
        <v>0</v>
      </c>
      <c r="NB230" s="128">
        <f t="shared" si="1331"/>
        <v>1076.608661999408</v>
      </c>
      <c r="NC230" s="46">
        <f t="shared" si="1332"/>
        <v>121.64705190285524</v>
      </c>
      <c r="ND230" s="46">
        <f t="shared" si="1333"/>
        <v>954.96161009655282</v>
      </c>
      <c r="NE230" s="51">
        <f t="shared" si="1334"/>
        <v>72033.269531616592</v>
      </c>
      <c r="NF230" s="153">
        <f t="shared" si="1429"/>
        <v>10000</v>
      </c>
      <c r="NG230" s="45">
        <v>169</v>
      </c>
      <c r="NH230" s="46">
        <f t="shared" si="1335"/>
        <v>1076.6099999999999</v>
      </c>
      <c r="NI230" s="46">
        <f t="shared" ref="NI230:NI241" si="1592">IF(NG230&gt;$BD$10,0,IF(NG230&gt;$B$7,0,(TRUNC(NM229*$AT$41*$L$7/12,2))+(TRUNC(NM229*$AV$41*$M$7/12,2))))</f>
        <v>0</v>
      </c>
      <c r="NJ230" s="128">
        <f t="shared" si="1430"/>
        <v>1076.6099999999999</v>
      </c>
      <c r="NK230" s="46">
        <f t="shared" si="1431"/>
        <v>121.64660034639945</v>
      </c>
      <c r="NL230" s="46">
        <f t="shared" si="1336"/>
        <v>954.96339965360039</v>
      </c>
      <c r="NM230" s="51">
        <f t="shared" si="1337"/>
        <v>72032.996808186072</v>
      </c>
      <c r="NN230" s="58">
        <f t="shared" si="1338"/>
        <v>888.78037499999857</v>
      </c>
      <c r="NO230" s="52">
        <f t="shared" ref="NO230:NO241" si="1593">IF(NG230&gt;$BD$10,0,IF(AND($H$7="Oui",NG230&gt;$I$7),0,IF(NG230&gt;$B$7,0,(TRUNC(NQ229*$AT$41/12,2))+(TRUNC(NQ229*$AV$41/12,2)))))</f>
        <v>0</v>
      </c>
      <c r="NP230" s="51">
        <f t="shared" si="1339"/>
        <v>888.78037499999857</v>
      </c>
      <c r="NQ230" s="57">
        <f t="shared" si="1340"/>
        <v>63237.756625000067</v>
      </c>
      <c r="NR230" s="153">
        <f t="shared" si="1432"/>
        <v>10000</v>
      </c>
      <c r="NS230" s="469">
        <f t="shared" si="1341"/>
        <v>-888.78037499999857</v>
      </c>
      <c r="NT230" s="46">
        <f t="shared" si="1342"/>
        <v>-1076.6099999999999</v>
      </c>
      <c r="NU230" s="46">
        <f t="shared" si="1343"/>
        <v>-1076.6099999999999</v>
      </c>
      <c r="NV230" s="48"/>
      <c r="NX230" s="45">
        <v>169</v>
      </c>
      <c r="NY230" s="46">
        <f t="shared" si="1344"/>
        <v>1076.6456011701148</v>
      </c>
      <c r="NZ230" s="46">
        <f t="shared" ref="NZ230:NZ241" si="1594">IF(NX230&gt;$BD$10,0,IF(AND($H$7="Oui",NX230&gt;$I$7),0,IF(NX230&gt;$B$7,0,(TRUNC(OE230*$AX$41*$L$7/12,2))+(TRUNC(OE230*$AZ$41*$M$7/12,2)))))</f>
        <v>0</v>
      </c>
      <c r="OA230" s="46">
        <f t="shared" si="1345"/>
        <v>1076.6456011701148</v>
      </c>
      <c r="OB230" s="46">
        <f t="shared" si="1346"/>
        <v>121.65122569540829</v>
      </c>
      <c r="OC230" s="46">
        <f t="shared" si="1347"/>
        <v>954.99437547470654</v>
      </c>
      <c r="OD230" s="51">
        <f t="shared" si="1348"/>
        <v>72035.741041770263</v>
      </c>
      <c r="OE230" s="150">
        <f>$BQ$229</f>
        <v>68591.650609651158</v>
      </c>
      <c r="OF230" s="153">
        <f t="shared" si="1433"/>
        <v>10000</v>
      </c>
      <c r="OG230" s="58">
        <f t="shared" si="1349"/>
        <v>889.48383333333379</v>
      </c>
      <c r="OH230" s="241">
        <f>IF(AND($H$7="Oui",NX230&gt;$I$7),0,IF(NX230&gt;$B$7,0,(TRUNC(OK230*$AX$41/12,2))+(TRUNC(OK230*$AZ$41/12,2))))</f>
        <v>0</v>
      </c>
      <c r="OI230" s="51">
        <f t="shared" si="1350"/>
        <v>889.48383333333379</v>
      </c>
      <c r="OJ230" s="51">
        <f t="shared" si="1351"/>
        <v>63153.352166666678</v>
      </c>
      <c r="OK230" s="150">
        <f>$BV$229</f>
        <v>59999.999999999571</v>
      </c>
      <c r="OL230" s="153">
        <f t="shared" si="1434"/>
        <v>10000</v>
      </c>
      <c r="OM230" s="468">
        <f t="shared" si="1435"/>
        <v>-889.48383333333379</v>
      </c>
      <c r="ON230" s="46">
        <f t="shared" si="1436"/>
        <v>-1076.6456011701148</v>
      </c>
      <c r="OO230" s="46">
        <f t="shared" si="1352"/>
        <v>-1076.6456011701148</v>
      </c>
      <c r="OP230" s="48"/>
      <c r="OR230" s="45">
        <v>169</v>
      </c>
      <c r="OS230" s="46">
        <f t="shared" si="1353"/>
        <v>1076.765700416463</v>
      </c>
      <c r="OT230" s="128">
        <f t="shared" ref="OT230:OT241" si="1595">IF(OR230&gt;$BD$10,0,IF(OR230&gt;$B$7,0,(TRUNC(OY230*$BB$41*$L$7/12,2))+(TRUNC(OY230*$BD$41*$M$7/12,2))))</f>
        <v>0</v>
      </c>
      <c r="OU230" s="128">
        <f t="shared" si="1354"/>
        <v>1076.765700416463</v>
      </c>
      <c r="OV230" s="46">
        <f t="shared" si="1355"/>
        <v>121.66479582517809</v>
      </c>
      <c r="OW230" s="46">
        <f t="shared" si="1356"/>
        <v>955.10090459128492</v>
      </c>
      <c r="OX230" s="51">
        <f t="shared" si="1357"/>
        <v>72043.776590515568</v>
      </c>
      <c r="OY230" s="149">
        <f>$GJ$229</f>
        <v>70358.094519264821</v>
      </c>
      <c r="OZ230" s="153">
        <f t="shared" si="1437"/>
        <v>10000</v>
      </c>
      <c r="PA230" s="45">
        <v>169</v>
      </c>
      <c r="PB230" s="46">
        <f t="shared" si="1358"/>
        <v>1076.765700416463</v>
      </c>
      <c r="PC230" s="46">
        <f>IF(PA230&gt;$B$7,0,(TRUNC(PH230*$BB$41*$L$7/12,2))+(TRUNC(PH230*$BD$41*$M$7/12,2)))</f>
        <v>0</v>
      </c>
      <c r="PD230" s="128">
        <f t="shared" si="1359"/>
        <v>1076.765700416463</v>
      </c>
      <c r="PE230" s="46">
        <f t="shared" si="1360"/>
        <v>121.66479582517809</v>
      </c>
      <c r="PF230" s="46">
        <f t="shared" si="1361"/>
        <v>955.10090459128492</v>
      </c>
      <c r="PG230" s="51">
        <f t="shared" si="1362"/>
        <v>72043.776590515568</v>
      </c>
      <c r="PH230" s="150">
        <f>$GS$229</f>
        <v>70357.628478430241</v>
      </c>
      <c r="PI230" s="688">
        <f t="shared" si="1363"/>
        <v>889.6533333333341</v>
      </c>
      <c r="PJ230" s="52">
        <f>IF(AND($H$7="Oui",PA230&gt;$I$7),0,IF(PA230&gt;$B$7,0,(TRUNC(PM230*$BB$41/12,2))+(TRUNC(PM230*$BD$41/12,2))))</f>
        <v>0</v>
      </c>
      <c r="PK230" s="51">
        <f t="shared" si="1364"/>
        <v>889.6533333333341</v>
      </c>
      <c r="PL230" s="57">
        <f t="shared" si="1365"/>
        <v>63165.386666666862</v>
      </c>
      <c r="PM230" s="57">
        <f t="shared" ref="PM230:PM241" si="1596">$GX$228</f>
        <v>62612.342333333538</v>
      </c>
      <c r="PN230" s="153">
        <f t="shared" si="1438"/>
        <v>10000</v>
      </c>
      <c r="PO230" s="469">
        <f t="shared" si="1366"/>
        <v>-889.6533333333341</v>
      </c>
      <c r="PP230" s="46">
        <f t="shared" si="1367"/>
        <v>-1076.765700416463</v>
      </c>
      <c r="PQ230" s="46">
        <f t="shared" si="1368"/>
        <v>-1076.765700416463</v>
      </c>
      <c r="PR230" s="48"/>
    </row>
    <row r="231" spans="2:434" hidden="1" x14ac:dyDescent="0.3">
      <c r="B231" s="45">
        <v>170</v>
      </c>
      <c r="C231" s="46">
        <f t="shared" si="1104"/>
        <v>1111.77</v>
      </c>
      <c r="D231" s="46">
        <f t="shared" si="1136"/>
        <v>100</v>
      </c>
      <c r="E231" s="46">
        <f t="shared" si="1137"/>
        <v>1011.77</v>
      </c>
      <c r="F231" s="46">
        <f t="shared" si="1138"/>
        <v>112.82366671222319</v>
      </c>
      <c r="G231" s="46">
        <f t="shared" si="1139"/>
        <v>898.94633328777684</v>
      </c>
      <c r="H231" s="51">
        <f t="shared" si="1140"/>
        <v>66795.253694046129</v>
      </c>
      <c r="I231" s="58">
        <f t="shared" si="1141"/>
        <v>933.33333333333337</v>
      </c>
      <c r="J231" s="52">
        <f t="shared" si="1142"/>
        <v>100</v>
      </c>
      <c r="K231" s="51">
        <f t="shared" si="1143"/>
        <v>833.33333333333337</v>
      </c>
      <c r="L231" s="57">
        <f t="shared" si="1144"/>
        <v>58333.333333332899</v>
      </c>
      <c r="M231" s="468">
        <f t="shared" si="1369"/>
        <v>-933.33333333333337</v>
      </c>
      <c r="N231" s="46">
        <f t="shared" si="1370"/>
        <v>-1111.77</v>
      </c>
      <c r="O231" s="47"/>
      <c r="P231" s="46">
        <f t="shared" si="1371"/>
        <v>-1011.77</v>
      </c>
      <c r="Q231" s="48"/>
      <c r="R231" s="29"/>
      <c r="S231" s="29"/>
      <c r="T231" s="45">
        <v>170</v>
      </c>
      <c r="U231" s="46">
        <f t="shared" si="1145"/>
        <v>1074.99</v>
      </c>
      <c r="V231" s="46">
        <f t="shared" si="1146"/>
        <v>63.22</v>
      </c>
      <c r="W231" s="46">
        <f t="shared" si="1372"/>
        <v>1011.77</v>
      </c>
      <c r="X231" s="46">
        <f t="shared" si="1147"/>
        <v>112.82366671222319</v>
      </c>
      <c r="Y231" s="46">
        <f t="shared" si="1148"/>
        <v>898.94633328777684</v>
      </c>
      <c r="Z231" s="51">
        <f t="shared" si="1149"/>
        <v>66795.253694046129</v>
      </c>
      <c r="AA231" s="58">
        <f t="shared" si="1150"/>
        <v>888.59333333333336</v>
      </c>
      <c r="AB231" s="52">
        <f t="shared" si="1151"/>
        <v>55.26</v>
      </c>
      <c r="AC231" s="51">
        <f t="shared" si="1152"/>
        <v>833.33333333333337</v>
      </c>
      <c r="AD231" s="57">
        <f t="shared" si="1153"/>
        <v>58333.333333332899</v>
      </c>
      <c r="AE231" s="468">
        <f t="shared" si="1373"/>
        <v>-888.59333333333336</v>
      </c>
      <c r="AF231" s="46">
        <f t="shared" si="1154"/>
        <v>-1074.99</v>
      </c>
      <c r="AG231" s="47"/>
      <c r="AH231" s="46">
        <f t="shared" si="1374"/>
        <v>-1011.77</v>
      </c>
      <c r="AI231" s="48"/>
      <c r="AJ231" s="29"/>
      <c r="AK231" s="45">
        <v>170</v>
      </c>
      <c r="AL231" s="46">
        <f t="shared" si="1155"/>
        <v>1117.72</v>
      </c>
      <c r="AM231" s="46"/>
      <c r="AN231" s="46"/>
      <c r="AO231" s="46">
        <f t="shared" si="1156"/>
        <v>65.5</v>
      </c>
      <c r="AP231" s="128">
        <f t="shared" si="1157"/>
        <v>1052.22</v>
      </c>
      <c r="AQ231" s="128"/>
      <c r="AR231" s="128"/>
      <c r="AS231" s="46">
        <f t="shared" si="1158"/>
        <v>120.75185509315662</v>
      </c>
      <c r="AT231" s="46">
        <f t="shared" si="1159"/>
        <v>931.46814490684346</v>
      </c>
      <c r="AU231" s="51"/>
      <c r="AV231" s="51"/>
      <c r="AW231" s="51">
        <f t="shared" si="1160"/>
        <v>71519.644910987132</v>
      </c>
      <c r="AX231" s="58">
        <f t="shared" si="1161"/>
        <v>927.38215694565588</v>
      </c>
      <c r="AY231" s="52"/>
      <c r="AZ231" s="52"/>
      <c r="BA231" s="52">
        <f t="shared" si="1162"/>
        <v>57.62</v>
      </c>
      <c r="BB231" s="51">
        <f t="shared" si="1163"/>
        <v>869.76215694565587</v>
      </c>
      <c r="BC231" s="51"/>
      <c r="BD231" s="51"/>
      <c r="BE231" s="57">
        <f t="shared" si="1164"/>
        <v>62878.313319238485</v>
      </c>
      <c r="BF231" s="468">
        <f t="shared" si="1165"/>
        <v>-927.38215694565588</v>
      </c>
      <c r="BG231" s="46">
        <f t="shared" si="1166"/>
        <v>-1117.72</v>
      </c>
      <c r="BH231" s="46">
        <f t="shared" si="1167"/>
        <v>-1052.22</v>
      </c>
      <c r="BI231" s="48"/>
      <c r="BK231" s="45">
        <v>170</v>
      </c>
      <c r="BL231" s="46">
        <f t="shared" si="1375"/>
        <v>1073.21</v>
      </c>
      <c r="BM231" s="46">
        <f t="shared" si="1376"/>
        <v>61.44</v>
      </c>
      <c r="BN231" s="46">
        <f t="shared" si="1377"/>
        <v>1011.77</v>
      </c>
      <c r="BO231" s="46">
        <f t="shared" si="1168"/>
        <v>112.82366671222319</v>
      </c>
      <c r="BP231" s="46">
        <f t="shared" si="1169"/>
        <v>898.94633328777684</v>
      </c>
      <c r="BQ231" s="51">
        <f t="shared" si="1170"/>
        <v>66795.253694046129</v>
      </c>
      <c r="BR231" s="57">
        <f t="shared" ref="BR231:BR241" si="1597">$BQ$229</f>
        <v>68591.650609651158</v>
      </c>
      <c r="BS231" s="58">
        <f t="shared" si="1171"/>
        <v>887.07333333333338</v>
      </c>
      <c r="BT231" s="52">
        <f t="shared" si="1378"/>
        <v>53.74</v>
      </c>
      <c r="BU231" s="51">
        <f t="shared" si="1172"/>
        <v>833.33333333333337</v>
      </c>
      <c r="BV231" s="51">
        <f t="shared" si="1173"/>
        <v>58333.333333332899</v>
      </c>
      <c r="BW231" s="153">
        <f t="shared" ref="BW231:BW241" si="1598">$BV$229</f>
        <v>59999.999999999571</v>
      </c>
      <c r="BX231" s="468">
        <f t="shared" si="1379"/>
        <v>-887.07333333333338</v>
      </c>
      <c r="BY231" s="46">
        <f t="shared" si="1380"/>
        <v>-1073.21</v>
      </c>
      <c r="BZ231" s="46">
        <f t="shared" si="1174"/>
        <v>-1011.77</v>
      </c>
      <c r="CA231" s="48"/>
      <c r="CB231" s="29"/>
      <c r="CC231" s="45">
        <v>170</v>
      </c>
      <c r="CD231" s="128">
        <f t="shared" si="1175"/>
        <v>1117.6300000000001</v>
      </c>
      <c r="CE231" s="46">
        <f t="shared" si="1381"/>
        <v>63.74</v>
      </c>
      <c r="CF231" s="128">
        <f t="shared" si="1176"/>
        <v>1053.8900000000001</v>
      </c>
      <c r="CG231" s="46">
        <f t="shared" si="1382"/>
        <v>120.35569651439209</v>
      </c>
      <c r="CH231" s="46">
        <f t="shared" si="1177"/>
        <v>933.53430348560801</v>
      </c>
      <c r="CI231" s="51">
        <f t="shared" si="1178"/>
        <v>71279.883605149647</v>
      </c>
      <c r="CJ231" s="199">
        <f t="shared" ref="CJ231:CJ241" si="1599">$CR$229</f>
        <v>73145.398910451171</v>
      </c>
      <c r="CK231" s="153">
        <f t="shared" si="1383"/>
        <v>10000</v>
      </c>
      <c r="CL231" s="45">
        <v>170</v>
      </c>
      <c r="CM231" s="46">
        <f t="shared" si="1384"/>
        <v>1117.6300000000001</v>
      </c>
      <c r="CN231" s="128">
        <f t="shared" si="1179"/>
        <v>63.74</v>
      </c>
      <c r="CO231" s="128">
        <f t="shared" si="1180"/>
        <v>1053.8900000000001</v>
      </c>
      <c r="CP231" s="46">
        <f t="shared" si="1181"/>
        <v>120.35569651439209</v>
      </c>
      <c r="CQ231" s="46">
        <f t="shared" si="1182"/>
        <v>933.53430348560801</v>
      </c>
      <c r="CR231" s="51">
        <f t="shared" si="1183"/>
        <v>71279.883605149647</v>
      </c>
      <c r="CS231" s="153">
        <f t="shared" ref="CS231:CS241" si="1600">$CR$229</f>
        <v>73145.398910451171</v>
      </c>
      <c r="CT231" s="58">
        <f t="shared" si="1184"/>
        <v>927.86033333333398</v>
      </c>
      <c r="CU231" s="52">
        <f t="shared" si="1385"/>
        <v>56.14</v>
      </c>
      <c r="CV231" s="51">
        <f t="shared" si="1386"/>
        <v>871.720333333334</v>
      </c>
      <c r="CW231" s="51">
        <f t="shared" si="1185"/>
        <v>62684.103333332925</v>
      </c>
      <c r="CX231" s="57">
        <f t="shared" ref="CX231:CX241" si="1601">$CW$229</f>
        <v>64427.543999999587</v>
      </c>
      <c r="CY231" s="153">
        <f t="shared" si="1387"/>
        <v>10000</v>
      </c>
      <c r="CZ231" s="479">
        <f t="shared" si="1186"/>
        <v>-927.86033333333398</v>
      </c>
      <c r="DA231" s="46">
        <f t="shared" si="1388"/>
        <v>-1117.6300000000001</v>
      </c>
      <c r="DB231" s="46">
        <f t="shared" si="1389"/>
        <v>-1053.8900000000001</v>
      </c>
      <c r="DC231" s="48"/>
      <c r="DE231" s="45">
        <v>170</v>
      </c>
      <c r="DF231" s="46">
        <f t="shared" si="1187"/>
        <v>1123.43</v>
      </c>
      <c r="DG231" s="46">
        <f t="shared" ref="DG231:DG241" si="1602">IF(AND($H$7="Oui",DE231&gt;$I$7),0,IF(DE231&gt;$B$7,0,(TRUNC($C$7*$P$41*$L$7/12,2))+(TRUNC($C$7*$Q$41*$M$7/12,2))))</f>
        <v>111.66</v>
      </c>
      <c r="DH231" s="46">
        <f t="shared" si="1188"/>
        <v>1011.77</v>
      </c>
      <c r="DI231" s="46">
        <f t="shared" si="1189"/>
        <v>112.82366671222319</v>
      </c>
      <c r="DJ231" s="46">
        <f t="shared" si="1190"/>
        <v>898.94633328777684</v>
      </c>
      <c r="DK231" s="51">
        <f t="shared" si="1191"/>
        <v>66795.253694046129</v>
      </c>
      <c r="DL231" s="58">
        <f t="shared" si="1192"/>
        <v>944.99333333333334</v>
      </c>
      <c r="DM231" s="52">
        <f t="shared" ref="DM231:DM241" si="1603">IF(AND($H$7="Oui",DE231&gt;$I$7),0,IF(DE231&gt;$B$7,0,(TRUNC($C$7*$P$41/12,2))+(TRUNC($C$7*$Q$41/12,2))))</f>
        <v>111.66</v>
      </c>
      <c r="DN231" s="51">
        <f t="shared" si="1193"/>
        <v>833.33333333333337</v>
      </c>
      <c r="DO231" s="57">
        <f t="shared" si="1194"/>
        <v>58333.333333332899</v>
      </c>
      <c r="DP231" s="468">
        <f t="shared" si="1390"/>
        <v>-944.99333333333334</v>
      </c>
      <c r="DQ231" s="46">
        <f t="shared" si="1391"/>
        <v>-1123.43</v>
      </c>
      <c r="DR231" s="47"/>
      <c r="DS231" s="46">
        <f t="shared" si="1392"/>
        <v>-1011.77</v>
      </c>
      <c r="DT231" s="48"/>
      <c r="DU231" s="29"/>
      <c r="DV231" s="45">
        <v>170</v>
      </c>
      <c r="DW231" s="46">
        <f t="shared" si="1393"/>
        <v>1049.56</v>
      </c>
      <c r="DX231" s="46">
        <f t="shared" ref="DX231:DX241" si="1604">IF(AND($H$7="Oui",DV231&gt;$I$7),0,IF(DV231&gt;$B$7,0,(TRUNC(EB230*$R$41*$L$7/12,2))+(TRUNC(EB230*$S$41*$M$7/12,2))))</f>
        <v>37.79</v>
      </c>
      <c r="DY231" s="46">
        <f t="shared" si="1394"/>
        <v>1011.77</v>
      </c>
      <c r="DZ231" s="46">
        <f t="shared" si="1195"/>
        <v>112.82366671222319</v>
      </c>
      <c r="EA231" s="46">
        <f t="shared" si="1196"/>
        <v>898.94633328777684</v>
      </c>
      <c r="EB231" s="51">
        <f t="shared" si="1197"/>
        <v>66795.253694046129</v>
      </c>
      <c r="EC231" s="58">
        <f t="shared" si="1198"/>
        <v>866.36333333333334</v>
      </c>
      <c r="ED231" s="52">
        <f t="shared" ref="ED231:ED241" si="1605">IF(AND($H$7="Oui",DV231&gt;$I$7),0,IF(DV231&gt;$B$7,0,(TRUNC(EF230*$R$41/12,2))+(TRUNC(EF230*$S$41/12,2))))</f>
        <v>33.03</v>
      </c>
      <c r="EE231" s="51">
        <f t="shared" si="1199"/>
        <v>833.33333333333337</v>
      </c>
      <c r="EF231" s="57">
        <f t="shared" si="1200"/>
        <v>58333.333333332899</v>
      </c>
      <c r="EG231" s="468">
        <f t="shared" si="1395"/>
        <v>-866.36333333333334</v>
      </c>
      <c r="EH231" s="46">
        <f t="shared" si="1396"/>
        <v>-1049.56</v>
      </c>
      <c r="EI231" s="47"/>
      <c r="EJ231" s="46">
        <f t="shared" si="1397"/>
        <v>-1011.77</v>
      </c>
      <c r="EK231" s="48"/>
      <c r="EL231" s="29"/>
      <c r="EM231" s="45">
        <v>170</v>
      </c>
      <c r="EN231" s="46">
        <f t="shared" si="1580"/>
        <v>1058.0868689014749</v>
      </c>
      <c r="EO231" s="46">
        <f t="shared" ref="EO231:EO241" si="1606">IF(EM231&gt;$B$7,0,(TRUNC(ES230*$T$41*$L$7/12,2))+(TRUNC(ES230*$U$41*$M$7/12,2)))</f>
        <v>38.799999999999997</v>
      </c>
      <c r="EP231" s="128">
        <f t="shared" si="1201"/>
        <v>1019.2868689014749</v>
      </c>
      <c r="EQ231" s="46">
        <f t="shared" si="1202"/>
        <v>115.8332232151638</v>
      </c>
      <c r="ER231" s="46">
        <f t="shared" si="1203"/>
        <v>903.45364568631112</v>
      </c>
      <c r="ES231" s="51">
        <f t="shared" si="1204"/>
        <v>68596.480283411962</v>
      </c>
      <c r="ET231" s="153">
        <f t="shared" si="1398"/>
        <v>10000</v>
      </c>
      <c r="EU231" s="45">
        <v>170</v>
      </c>
      <c r="EV231" s="46">
        <f t="shared" si="1205"/>
        <v>1058.0899999999999</v>
      </c>
      <c r="EW231" s="46">
        <f t="shared" ref="EW231:EW241" si="1607">IF(EU231&gt;$B$7,0,(TRUNC(FA230*$T$41*$L$7/12,2))+(TRUNC(FA230*$U$41*$M$7/12,2)))</f>
        <v>38.799999999999997</v>
      </c>
      <c r="EX231" s="128">
        <f t="shared" si="1206"/>
        <v>1019.29</v>
      </c>
      <c r="EY231" s="46">
        <f t="shared" si="1207"/>
        <v>115.83216817597975</v>
      </c>
      <c r="EZ231" s="46">
        <f t="shared" si="1208"/>
        <v>903.45783182402022</v>
      </c>
      <c r="FA231" s="51">
        <f t="shared" si="1209"/>
        <v>68595.843073763826</v>
      </c>
      <c r="FB231" s="58">
        <f t="shared" si="1210"/>
        <v>874.86920833333363</v>
      </c>
      <c r="FC231" s="52">
        <f t="shared" ref="FC231:FC241" si="1608">IF(AND($H$7="Oui",EU231&gt;$I$7),0,IF(EU231&gt;$B$7,0,(TRUNC(FE230*$T$41/12,2))+(TRUNC(FE230*$U$41/12,2))))</f>
        <v>34.03</v>
      </c>
      <c r="FD231" s="51">
        <f t="shared" si="1399"/>
        <v>840.83920833333366</v>
      </c>
      <c r="FE231" s="57">
        <f t="shared" si="1211"/>
        <v>60116.384583333172</v>
      </c>
      <c r="FF231" s="153">
        <f t="shared" si="1400"/>
        <v>10000</v>
      </c>
      <c r="FG231" s="469">
        <f t="shared" si="1212"/>
        <v>-874.86920833333363</v>
      </c>
      <c r="FH231" s="46">
        <f t="shared" si="1213"/>
        <v>-1058.0899999999999</v>
      </c>
      <c r="FI231" s="46">
        <f t="shared" si="1214"/>
        <v>-1019.29</v>
      </c>
      <c r="FJ231" s="48"/>
      <c r="FL231" s="45">
        <v>170</v>
      </c>
      <c r="FM231" s="46">
        <f t="shared" si="1401"/>
        <v>1050.06</v>
      </c>
      <c r="FN231" s="46">
        <f t="shared" si="1581"/>
        <v>38.29</v>
      </c>
      <c r="FO231" s="46">
        <f t="shared" si="1402"/>
        <v>1011.77</v>
      </c>
      <c r="FP231" s="46">
        <f t="shared" si="1215"/>
        <v>112.82366671222319</v>
      </c>
      <c r="FQ231" s="46">
        <f t="shared" si="1216"/>
        <v>898.94633328777684</v>
      </c>
      <c r="FR231" s="51">
        <f t="shared" si="1217"/>
        <v>66795.253694046129</v>
      </c>
      <c r="FS231" s="57">
        <f t="shared" ref="FS231:FS241" si="1609">$BQ$229</f>
        <v>68591.650609651158</v>
      </c>
      <c r="FT231" s="58">
        <f t="shared" si="1218"/>
        <v>866.81333333333339</v>
      </c>
      <c r="FU231" s="241">
        <f t="shared" si="1582"/>
        <v>33.479999999999997</v>
      </c>
      <c r="FV231" s="51">
        <f t="shared" si="1219"/>
        <v>833.33333333333337</v>
      </c>
      <c r="FW231" s="51">
        <f t="shared" si="1220"/>
        <v>58333.333333332899</v>
      </c>
      <c r="FX231" s="153">
        <f t="shared" ref="FX231:FX241" si="1610">$BV$229</f>
        <v>59999.999999999571</v>
      </c>
      <c r="FY231" s="468">
        <f t="shared" si="1403"/>
        <v>-866.81333333333339</v>
      </c>
      <c r="FZ231" s="46">
        <f t="shared" si="1404"/>
        <v>-1050.06</v>
      </c>
      <c r="GA231" s="46">
        <f t="shared" si="1221"/>
        <v>-1011.77</v>
      </c>
      <c r="GB231" s="48"/>
      <c r="GD231" s="45">
        <v>170</v>
      </c>
      <c r="GE231" s="46">
        <f t="shared" si="1583"/>
        <v>1060.0875939185617</v>
      </c>
      <c r="GF231" s="128">
        <f t="shared" ref="GF231:GF241" si="1611">IF(AND($H$7="Oui",GD231&gt;$I$7),0,IF(GD231&gt;$B$7,0,(TRUNC(GK231*$X$41*$L$7/12,2))+(TRUNC(GK231*$Y$41*$M$7/12,2))))</f>
        <v>39.269999999999996</v>
      </c>
      <c r="GG231" s="128">
        <f t="shared" si="1579"/>
        <v>1020.8175939185617</v>
      </c>
      <c r="GH231" s="46">
        <f t="shared" si="1222"/>
        <v>115.75756736035284</v>
      </c>
      <c r="GI231" s="46">
        <f t="shared" si="1223"/>
        <v>905.06002655820885</v>
      </c>
      <c r="GJ231" s="51">
        <f t="shared" si="1224"/>
        <v>68549.480389653501</v>
      </c>
      <c r="GK231" s="51">
        <f t="shared" ref="GK231:GK241" si="1612">$GJ$229</f>
        <v>70358.094519264821</v>
      </c>
      <c r="GL231" s="153">
        <f t="shared" si="1405"/>
        <v>10000</v>
      </c>
      <c r="GM231" s="45">
        <v>170</v>
      </c>
      <c r="GN231" s="46">
        <f t="shared" si="1225"/>
        <v>1060.0899999999999</v>
      </c>
      <c r="GO231" s="46">
        <f t="shared" si="1584"/>
        <v>39.269999999999996</v>
      </c>
      <c r="GP231" s="128">
        <f t="shared" si="1406"/>
        <v>1020.82</v>
      </c>
      <c r="GQ231" s="46">
        <f t="shared" si="1226"/>
        <v>115.75678532093495</v>
      </c>
      <c r="GR231" s="46">
        <f t="shared" si="1227"/>
        <v>905.06321467906514</v>
      </c>
      <c r="GS231" s="51">
        <f t="shared" si="1228"/>
        <v>68549.007977881905</v>
      </c>
      <c r="GT231" s="57">
        <f t="shared" ref="GT231:GT241" si="1613">$GS$229</f>
        <v>70357.628478430241</v>
      </c>
      <c r="GU231" s="58">
        <f t="shared" si="1229"/>
        <v>876.92633333333197</v>
      </c>
      <c r="GV231" s="52">
        <f t="shared" si="1585"/>
        <v>34.950000000000003</v>
      </c>
      <c r="GW231" s="51">
        <f t="shared" si="1407"/>
        <v>841.97633333333192</v>
      </c>
      <c r="GX231" s="57">
        <f t="shared" si="1230"/>
        <v>60087.463333333544</v>
      </c>
      <c r="GY231" s="57">
        <f t="shared" si="1586"/>
        <v>62612.342333333538</v>
      </c>
      <c r="GZ231" s="153">
        <f t="shared" si="1408"/>
        <v>10000</v>
      </c>
      <c r="HA231" s="469">
        <f t="shared" si="1231"/>
        <v>-876.92633333333197</v>
      </c>
      <c r="HB231" s="46">
        <f t="shared" si="1232"/>
        <v>-1060.0899999999999</v>
      </c>
      <c r="HC231" s="46">
        <f t="shared" si="1233"/>
        <v>-1020.82</v>
      </c>
      <c r="HD231" s="48"/>
      <c r="HF231" s="45">
        <v>170</v>
      </c>
      <c r="HG231" s="46">
        <f t="shared" si="1234"/>
        <v>1123.8775326810628</v>
      </c>
      <c r="HH231" s="46">
        <f t="shared" si="1235"/>
        <v>0</v>
      </c>
      <c r="HI231" s="46">
        <f t="shared" si="1236"/>
        <v>1123.8775326810628</v>
      </c>
      <c r="HJ231" s="46">
        <f t="shared" si="1237"/>
        <v>125.32652468445936</v>
      </c>
      <c r="HK231" s="46">
        <f t="shared" si="1238"/>
        <v>998.5510079966034</v>
      </c>
      <c r="HL231" s="51">
        <f t="shared" si="1239"/>
        <v>74197.363802679014</v>
      </c>
      <c r="HM231" s="153">
        <f t="shared" si="1409"/>
        <v>10000</v>
      </c>
      <c r="HN231" s="58">
        <f t="shared" si="1240"/>
        <v>933.33333333333724</v>
      </c>
      <c r="HO231" s="52">
        <f t="shared" si="1241"/>
        <v>0</v>
      </c>
      <c r="HP231" s="51">
        <f t="shared" si="1242"/>
        <v>933.33333333333724</v>
      </c>
      <c r="HQ231" s="57">
        <f t="shared" si="1243"/>
        <v>65333.333333331691</v>
      </c>
      <c r="HR231" s="153">
        <f t="shared" si="1410"/>
        <v>10000</v>
      </c>
      <c r="HS231" s="468">
        <f t="shared" si="1244"/>
        <v>-933.33333333333724</v>
      </c>
      <c r="HT231" s="46">
        <f t="shared" si="1245"/>
        <v>-1123.8775326810628</v>
      </c>
      <c r="HU231" s="46">
        <f t="shared" si="1246"/>
        <v>-1123.8775326810628</v>
      </c>
      <c r="HV231" s="48"/>
      <c r="HW231" s="29"/>
      <c r="HX231" s="45">
        <v>170</v>
      </c>
      <c r="HY231" s="128">
        <f t="shared" si="1247"/>
        <v>1124.3399999999999</v>
      </c>
      <c r="HZ231" s="46">
        <f t="shared" si="1248"/>
        <v>0</v>
      </c>
      <c r="IA231" s="46">
        <f t="shared" si="1249"/>
        <v>1124.3399999999999</v>
      </c>
      <c r="IB231" s="46">
        <f t="shared" si="1250"/>
        <v>125.38491296730685</v>
      </c>
      <c r="IC231" s="46">
        <f t="shared" si="1251"/>
        <v>998.95508703269309</v>
      </c>
      <c r="ID231" s="51">
        <f t="shared" si="1252"/>
        <v>74231.992693351422</v>
      </c>
      <c r="IE231" s="153">
        <f t="shared" si="1411"/>
        <v>10000</v>
      </c>
      <c r="IF231" s="58">
        <f t="shared" si="1253"/>
        <v>930.14625019664186</v>
      </c>
      <c r="IG231" s="52">
        <f t="shared" si="1254"/>
        <v>0</v>
      </c>
      <c r="IH231" s="51">
        <f t="shared" si="1255"/>
        <v>930.14625019664186</v>
      </c>
      <c r="II231" s="57">
        <f t="shared" si="1412"/>
        <v>65110.237466570718</v>
      </c>
      <c r="IJ231" s="153">
        <f t="shared" si="1413"/>
        <v>10000</v>
      </c>
      <c r="IK231" s="468">
        <f t="shared" si="1256"/>
        <v>-930.14625019664186</v>
      </c>
      <c r="IL231" s="46">
        <f t="shared" si="1257"/>
        <v>-1124.3399999999999</v>
      </c>
      <c r="IM231" s="46">
        <f t="shared" si="1258"/>
        <v>-1124.3399999999999</v>
      </c>
      <c r="IN231" s="48"/>
      <c r="IO231" s="53">
        <f t="shared" si="1259"/>
        <v>0</v>
      </c>
      <c r="IQ231" s="45">
        <v>170</v>
      </c>
      <c r="IR231" s="128">
        <f t="shared" si="1260"/>
        <v>1126.4568749999989</v>
      </c>
      <c r="IS231" s="128">
        <f t="shared" si="1261"/>
        <v>0</v>
      </c>
      <c r="IT231" s="128">
        <f t="shared" si="1262"/>
        <v>1126.4568749999989</v>
      </c>
      <c r="IU231" s="46">
        <f t="shared" si="1485"/>
        <v>125.61</v>
      </c>
      <c r="IV231" s="46">
        <f t="shared" si="1263"/>
        <v>1000.8468749999989</v>
      </c>
      <c r="IW231" s="51">
        <f t="shared" si="1264"/>
        <v>74367.651250000214</v>
      </c>
      <c r="IX231" s="199">
        <f t="shared" si="1414"/>
        <v>10000</v>
      </c>
      <c r="IY231" s="128">
        <f t="shared" si="1265"/>
        <v>0</v>
      </c>
      <c r="IZ231" s="408">
        <f t="shared" si="1266"/>
        <v>0</v>
      </c>
      <c r="JA231" s="58">
        <f t="shared" si="1267"/>
        <v>931.95916666666494</v>
      </c>
      <c r="JB231" s="52">
        <f t="shared" si="1268"/>
        <v>0</v>
      </c>
      <c r="JC231" s="51">
        <f t="shared" si="1269"/>
        <v>931.95916666666494</v>
      </c>
      <c r="JD231" s="57">
        <f t="shared" si="1270"/>
        <v>65237.141666666721</v>
      </c>
      <c r="JE231" s="280">
        <f t="shared" si="1271"/>
        <v>10000</v>
      </c>
      <c r="JF231" s="280">
        <f t="shared" si="1272"/>
        <v>0</v>
      </c>
      <c r="JG231" s="468">
        <f t="shared" si="1273"/>
        <v>-931.95916666666494</v>
      </c>
      <c r="JH231" s="46">
        <f t="shared" si="1274"/>
        <v>-1126.4568749999989</v>
      </c>
      <c r="JI231" s="46">
        <f t="shared" si="1275"/>
        <v>-1126.4568749999989</v>
      </c>
      <c r="JJ231" s="48"/>
      <c r="JL231" s="45">
        <v>170</v>
      </c>
      <c r="JM231" s="46">
        <f t="shared" si="1276"/>
        <v>1124.4930833333331</v>
      </c>
      <c r="JN231" s="46">
        <f t="shared" si="1277"/>
        <v>0</v>
      </c>
      <c r="JO231" s="128">
        <f t="shared" si="1278"/>
        <v>1124.4930833333331</v>
      </c>
      <c r="JP231" s="46">
        <f t="shared" si="1415"/>
        <v>125.4</v>
      </c>
      <c r="JQ231" s="46">
        <f t="shared" si="1279"/>
        <v>999.09308333333308</v>
      </c>
      <c r="JR231" s="51">
        <f t="shared" si="1280"/>
        <v>74238.005833333329</v>
      </c>
      <c r="JS231" s="51">
        <f t="shared" ref="JS231:JS241" si="1614">$BQ$229</f>
        <v>68591.650609651158</v>
      </c>
      <c r="JT231" s="199">
        <f t="shared" si="1416"/>
        <v>10000</v>
      </c>
      <c r="JU231" s="128">
        <f t="shared" si="1281"/>
        <v>0</v>
      </c>
      <c r="JV231" s="408">
        <f t="shared" si="1282"/>
        <v>0</v>
      </c>
      <c r="JW231" s="58">
        <f t="shared" si="1283"/>
        <v>930.37233333333074</v>
      </c>
      <c r="JX231" s="52">
        <f t="shared" si="1284"/>
        <v>0</v>
      </c>
      <c r="JY231" s="51">
        <f t="shared" si="1285"/>
        <v>930.37233333333074</v>
      </c>
      <c r="JZ231" s="51">
        <f t="shared" si="1286"/>
        <v>65126.063333333761</v>
      </c>
      <c r="KA231" s="199">
        <f t="shared" ref="KA231:KA241" si="1615">$BV$229</f>
        <v>59999.999999999571</v>
      </c>
      <c r="KB231" s="128">
        <f t="shared" si="1417"/>
        <v>10000</v>
      </c>
      <c r="KC231" s="204">
        <f t="shared" si="1287"/>
        <v>0</v>
      </c>
      <c r="KD231" s="468">
        <f t="shared" si="1418"/>
        <v>-930.37233333333074</v>
      </c>
      <c r="KE231" s="46">
        <f t="shared" si="1288"/>
        <v>-1124.4930833333331</v>
      </c>
      <c r="KF231" s="46">
        <f t="shared" si="1289"/>
        <v>-1124.4930833333331</v>
      </c>
      <c r="KG231" s="48"/>
      <c r="KI231" s="45">
        <v>170</v>
      </c>
      <c r="KJ231" s="46">
        <f t="shared" si="1290"/>
        <v>1124.4890404061762</v>
      </c>
      <c r="KK231" s="46">
        <f t="shared" si="1291"/>
        <v>0</v>
      </c>
      <c r="KL231" s="128">
        <f t="shared" si="1292"/>
        <v>1124.4890404061762</v>
      </c>
      <c r="KM231" s="46">
        <f t="shared" si="1293"/>
        <v>125.39471551110989</v>
      </c>
      <c r="KN231" s="46">
        <f t="shared" si="1294"/>
        <v>999.09432489506628</v>
      </c>
      <c r="KO231" s="51">
        <f t="shared" si="1295"/>
        <v>74237.734981770875</v>
      </c>
      <c r="KP231" s="199">
        <f t="shared" ref="KP231:KP241" si="1616">$CR$229</f>
        <v>73145.398910451171</v>
      </c>
      <c r="KQ231" s="199">
        <f t="shared" si="1419"/>
        <v>10000</v>
      </c>
      <c r="KR231" s="128">
        <f t="shared" si="1296"/>
        <v>0</v>
      </c>
      <c r="KS231" s="408">
        <f t="shared" si="1297"/>
        <v>0</v>
      </c>
      <c r="KT231" s="45">
        <v>170</v>
      </c>
      <c r="KU231" s="46">
        <f t="shared" si="1420"/>
        <v>1124.49</v>
      </c>
      <c r="KV231" s="46">
        <f t="shared" si="1298"/>
        <v>0</v>
      </c>
      <c r="KW231" s="128">
        <f t="shared" si="1299"/>
        <v>1124.49</v>
      </c>
      <c r="KX231" s="46">
        <f t="shared" si="1300"/>
        <v>125.39440361801054</v>
      </c>
      <c r="KY231" s="46">
        <f t="shared" si="1301"/>
        <v>999.09559638198948</v>
      </c>
      <c r="KZ231" s="51">
        <f t="shared" si="1302"/>
        <v>74237.546574424341</v>
      </c>
      <c r="LA231" s="153">
        <f t="shared" ref="LA231:LA241" si="1617">$CR$229</f>
        <v>73145.398910451171</v>
      </c>
      <c r="LB231" s="58">
        <f t="shared" si="1532"/>
        <v>930.59633333333579</v>
      </c>
      <c r="LC231" s="52">
        <f t="shared" si="1303"/>
        <v>0</v>
      </c>
      <c r="LD231" s="51">
        <f t="shared" si="1304"/>
        <v>930.59633333333579</v>
      </c>
      <c r="LE231" s="51">
        <f t="shared" si="1305"/>
        <v>65141.743333333157</v>
      </c>
      <c r="LF231" s="51">
        <f t="shared" ref="LF231:LF241" si="1618">$CW$229</f>
        <v>64427.543999999587</v>
      </c>
      <c r="LG231" s="128">
        <f t="shared" si="1306"/>
        <v>10000</v>
      </c>
      <c r="LH231" s="204">
        <f t="shared" si="1307"/>
        <v>0</v>
      </c>
      <c r="LI231" s="479">
        <f t="shared" si="1308"/>
        <v>-930.59633333333579</v>
      </c>
      <c r="LJ231" s="46">
        <f t="shared" si="1421"/>
        <v>-1124.49</v>
      </c>
      <c r="LK231" s="46">
        <f t="shared" si="1422"/>
        <v>-1124.49</v>
      </c>
      <c r="LL231" s="48"/>
      <c r="LN231" s="45">
        <v>170</v>
      </c>
      <c r="LO231" s="46">
        <f t="shared" si="1309"/>
        <v>1123.1238136873469</v>
      </c>
      <c r="LP231" s="46">
        <f t="shared" si="1587"/>
        <v>0</v>
      </c>
      <c r="LQ231" s="46">
        <f t="shared" si="1310"/>
        <v>1123.1238136873469</v>
      </c>
      <c r="LR231" s="46">
        <f t="shared" si="1311"/>
        <v>125.24247550710271</v>
      </c>
      <c r="LS231" s="46">
        <f t="shared" si="1312"/>
        <v>997.88133818024426</v>
      </c>
      <c r="LT231" s="51">
        <f t="shared" si="1313"/>
        <v>74147.603966081384</v>
      </c>
      <c r="LU231" s="199">
        <f t="shared" si="1423"/>
        <v>10000</v>
      </c>
      <c r="LV231" s="58">
        <f t="shared" si="1314"/>
        <v>933.33033333333128</v>
      </c>
      <c r="LW231" s="52">
        <f t="shared" si="1588"/>
        <v>0</v>
      </c>
      <c r="LX231" s="51">
        <f t="shared" si="1315"/>
        <v>933.33033333333128</v>
      </c>
      <c r="LY231" s="51">
        <f t="shared" si="1316"/>
        <v>65333.123333333016</v>
      </c>
      <c r="LZ231" s="46">
        <f t="shared" si="1424"/>
        <v>0</v>
      </c>
      <c r="MA231" s="199">
        <f t="shared" si="1425"/>
        <v>10000</v>
      </c>
      <c r="MB231" s="468">
        <f t="shared" si="1317"/>
        <v>-933.33033333333128</v>
      </c>
      <c r="MC231" s="46">
        <f t="shared" si="1318"/>
        <v>-1123.1238136873469</v>
      </c>
      <c r="MD231" s="46">
        <f t="shared" si="1319"/>
        <v>-1123.1238136873469</v>
      </c>
      <c r="ME231" s="48"/>
      <c r="MG231" s="45">
        <v>170</v>
      </c>
      <c r="MH231" s="46">
        <f t="shared" si="1320"/>
        <v>1076.608661999408</v>
      </c>
      <c r="MI231" s="46">
        <f t="shared" si="1589"/>
        <v>0</v>
      </c>
      <c r="MJ231" s="46">
        <f t="shared" si="1321"/>
        <v>1076.608661999408</v>
      </c>
      <c r="MK231" s="46">
        <f t="shared" si="1322"/>
        <v>120.05544921936098</v>
      </c>
      <c r="ML231" s="46">
        <f t="shared" si="1323"/>
        <v>956.55321278004703</v>
      </c>
      <c r="MM231" s="51">
        <f t="shared" si="1324"/>
        <v>71076.716318836552</v>
      </c>
      <c r="MN231" s="199">
        <f t="shared" si="1426"/>
        <v>10000</v>
      </c>
      <c r="MO231" s="58">
        <f t="shared" si="1325"/>
        <v>889.32945707741396</v>
      </c>
      <c r="MP231" s="52">
        <f t="shared" si="1590"/>
        <v>0</v>
      </c>
      <c r="MQ231" s="51">
        <f t="shared" si="1326"/>
        <v>889.32945707741396</v>
      </c>
      <c r="MR231" s="57">
        <f t="shared" si="1327"/>
        <v>62253.062296839431</v>
      </c>
      <c r="MS231" s="199">
        <f t="shared" si="1427"/>
        <v>10000</v>
      </c>
      <c r="MT231" s="468">
        <f t="shared" si="1428"/>
        <v>-889.32945707741396</v>
      </c>
      <c r="MU231" s="46">
        <f t="shared" si="1328"/>
        <v>-1076.608661999408</v>
      </c>
      <c r="MV231" s="46">
        <f t="shared" si="1329"/>
        <v>-1076.608661999408</v>
      </c>
      <c r="MW231" s="48"/>
      <c r="MY231" s="45">
        <v>170</v>
      </c>
      <c r="MZ231" s="46">
        <f t="shared" si="1330"/>
        <v>1076.608661999408</v>
      </c>
      <c r="NA231" s="46">
        <f t="shared" si="1591"/>
        <v>0</v>
      </c>
      <c r="NB231" s="128">
        <f t="shared" si="1331"/>
        <v>1076.608661999408</v>
      </c>
      <c r="NC231" s="46">
        <f t="shared" si="1332"/>
        <v>120.05544921936098</v>
      </c>
      <c r="ND231" s="46">
        <f t="shared" si="1333"/>
        <v>956.55321278004703</v>
      </c>
      <c r="NE231" s="51">
        <f t="shared" si="1334"/>
        <v>71076.716318836552</v>
      </c>
      <c r="NF231" s="153">
        <f t="shared" si="1429"/>
        <v>10000</v>
      </c>
      <c r="NG231" s="45">
        <v>170</v>
      </c>
      <c r="NH231" s="46">
        <f t="shared" si="1335"/>
        <v>1076.6099999999999</v>
      </c>
      <c r="NI231" s="46">
        <f t="shared" si="1592"/>
        <v>0</v>
      </c>
      <c r="NJ231" s="128">
        <f t="shared" si="1430"/>
        <v>1076.6099999999999</v>
      </c>
      <c r="NK231" s="46">
        <f t="shared" si="1431"/>
        <v>120.05499468031013</v>
      </c>
      <c r="NL231" s="46">
        <f t="shared" si="1336"/>
        <v>956.55500531968983</v>
      </c>
      <c r="NM231" s="51">
        <f t="shared" si="1337"/>
        <v>71076.441802866379</v>
      </c>
      <c r="NN231" s="58">
        <f t="shared" si="1338"/>
        <v>888.78037499999857</v>
      </c>
      <c r="NO231" s="52">
        <f t="shared" si="1593"/>
        <v>0</v>
      </c>
      <c r="NP231" s="51">
        <f t="shared" si="1339"/>
        <v>888.78037499999857</v>
      </c>
      <c r="NQ231" s="57">
        <f t="shared" si="1340"/>
        <v>62348.976250000065</v>
      </c>
      <c r="NR231" s="153">
        <f t="shared" si="1432"/>
        <v>10000</v>
      </c>
      <c r="NS231" s="469">
        <f t="shared" si="1341"/>
        <v>-888.78037499999857</v>
      </c>
      <c r="NT231" s="46">
        <f t="shared" si="1342"/>
        <v>-1076.6099999999999</v>
      </c>
      <c r="NU231" s="46">
        <f t="shared" si="1343"/>
        <v>-1076.6099999999999</v>
      </c>
      <c r="NV231" s="48"/>
      <c r="NX231" s="45">
        <v>170</v>
      </c>
      <c r="NY231" s="46">
        <f t="shared" si="1344"/>
        <v>1076.6456011701148</v>
      </c>
      <c r="NZ231" s="46">
        <f t="shared" si="1594"/>
        <v>0</v>
      </c>
      <c r="OA231" s="46">
        <f t="shared" si="1345"/>
        <v>1076.6456011701148</v>
      </c>
      <c r="OB231" s="46">
        <f t="shared" si="1346"/>
        <v>120.05956840295045</v>
      </c>
      <c r="OC231" s="46">
        <f t="shared" si="1347"/>
        <v>956.5860327671644</v>
      </c>
      <c r="OD231" s="51">
        <f t="shared" si="1348"/>
        <v>71079.155009003094</v>
      </c>
      <c r="OE231" s="57">
        <f t="shared" ref="OE231:OE241" si="1619">$BQ$229</f>
        <v>68591.650609651158</v>
      </c>
      <c r="OF231" s="153">
        <f t="shared" si="1433"/>
        <v>10000</v>
      </c>
      <c r="OG231" s="58">
        <f t="shared" si="1349"/>
        <v>889.48383333333379</v>
      </c>
      <c r="OH231" s="241">
        <f t="shared" ref="OH231:OH241" si="1620">IF(AND($H$7="Oui",NX231&gt;$I$7),0,IF(NX231&gt;$B$7,0,(TRUNC(OK231*$AX$41/12,2))+(TRUNC(OK231*$AZ$41/12,2))))</f>
        <v>0</v>
      </c>
      <c r="OI231" s="51">
        <f t="shared" si="1350"/>
        <v>889.48383333333379</v>
      </c>
      <c r="OJ231" s="51">
        <f t="shared" si="1351"/>
        <v>62263.868333333347</v>
      </c>
      <c r="OK231" s="153">
        <f t="shared" ref="OK231:OK241" si="1621">$BV$229</f>
        <v>59999.999999999571</v>
      </c>
      <c r="OL231" s="153">
        <f t="shared" si="1434"/>
        <v>10000</v>
      </c>
      <c r="OM231" s="468">
        <f t="shared" si="1435"/>
        <v>-889.48383333333379</v>
      </c>
      <c r="ON231" s="46">
        <f t="shared" si="1436"/>
        <v>-1076.6456011701148</v>
      </c>
      <c r="OO231" s="46">
        <f t="shared" si="1352"/>
        <v>-1076.6456011701148</v>
      </c>
      <c r="OP231" s="48"/>
      <c r="OR231" s="45">
        <v>170</v>
      </c>
      <c r="OS231" s="46">
        <f t="shared" si="1353"/>
        <v>1076.765700416463</v>
      </c>
      <c r="OT231" s="128">
        <f t="shared" si="1595"/>
        <v>0</v>
      </c>
      <c r="OU231" s="128">
        <f t="shared" si="1354"/>
        <v>1076.765700416463</v>
      </c>
      <c r="OV231" s="46">
        <f t="shared" si="1355"/>
        <v>120.07296098419262</v>
      </c>
      <c r="OW231" s="46">
        <f t="shared" si="1356"/>
        <v>956.6927394322704</v>
      </c>
      <c r="OX231" s="51">
        <f t="shared" si="1357"/>
        <v>71087.083851083298</v>
      </c>
      <c r="OY231" s="51">
        <f t="shared" ref="OY231:OY241" si="1622">$GJ$229</f>
        <v>70358.094519264821</v>
      </c>
      <c r="OZ231" s="153">
        <f t="shared" si="1437"/>
        <v>10000</v>
      </c>
      <c r="PA231" s="45">
        <v>170</v>
      </c>
      <c r="PB231" s="46">
        <f t="shared" si="1358"/>
        <v>1076.765700416463</v>
      </c>
      <c r="PC231" s="46">
        <f t="shared" ref="PC231:PC241" si="1623">IF(PA231&gt;$B$7,0,(TRUNC(PH231*$BB$41*$L$7/12,2))+(TRUNC(PH231*$BD$41*$M$7/12,2)))</f>
        <v>0</v>
      </c>
      <c r="PD231" s="128">
        <f t="shared" si="1359"/>
        <v>1076.765700416463</v>
      </c>
      <c r="PE231" s="46">
        <f t="shared" si="1360"/>
        <v>120.07296098419262</v>
      </c>
      <c r="PF231" s="46">
        <f t="shared" si="1361"/>
        <v>956.6927394322704</v>
      </c>
      <c r="PG231" s="51">
        <f t="shared" si="1362"/>
        <v>71087.083851083298</v>
      </c>
      <c r="PH231" s="57">
        <f t="shared" ref="PH231:PH241" si="1624">$GS$229</f>
        <v>70357.628478430241</v>
      </c>
      <c r="PI231" s="688">
        <f t="shared" si="1363"/>
        <v>889.6533333333341</v>
      </c>
      <c r="PJ231" s="52">
        <f t="shared" ref="PJ231:PJ241" si="1625">IF(AND($H$7="Oui",PA231&gt;$I$7),0,IF(PA231&gt;$B$7,0,(TRUNC(PM231*$BB$41/12,2))+(TRUNC(PM231*$BD$41/12,2))))</f>
        <v>0</v>
      </c>
      <c r="PK231" s="51">
        <f t="shared" si="1364"/>
        <v>889.6533333333341</v>
      </c>
      <c r="PL231" s="57">
        <f t="shared" si="1365"/>
        <v>62275.733333333526</v>
      </c>
      <c r="PM231" s="57">
        <f t="shared" si="1596"/>
        <v>62612.342333333538</v>
      </c>
      <c r="PN231" s="153">
        <f t="shared" si="1438"/>
        <v>10000</v>
      </c>
      <c r="PO231" s="469">
        <f t="shared" si="1366"/>
        <v>-889.6533333333341</v>
      </c>
      <c r="PP231" s="46">
        <f t="shared" si="1367"/>
        <v>-1076.765700416463</v>
      </c>
      <c r="PQ231" s="46">
        <f t="shared" si="1368"/>
        <v>-1076.765700416463</v>
      </c>
      <c r="PR231" s="48"/>
    </row>
    <row r="232" spans="2:434" hidden="1" x14ac:dyDescent="0.3">
      <c r="B232" s="45">
        <v>171</v>
      </c>
      <c r="C232" s="46">
        <f t="shared" si="1104"/>
        <v>1111.77</v>
      </c>
      <c r="D232" s="46">
        <f t="shared" si="1136"/>
        <v>100</v>
      </c>
      <c r="E232" s="46">
        <f t="shared" si="1137"/>
        <v>1011.77</v>
      </c>
      <c r="F232" s="46">
        <f t="shared" si="1138"/>
        <v>111.32542282341022</v>
      </c>
      <c r="G232" s="46">
        <f t="shared" si="1139"/>
        <v>900.44457717658975</v>
      </c>
      <c r="H232" s="51">
        <f t="shared" si="1140"/>
        <v>65894.809116869539</v>
      </c>
      <c r="I232" s="58">
        <f t="shared" si="1141"/>
        <v>933.33333333333337</v>
      </c>
      <c r="J232" s="52">
        <f t="shared" si="1142"/>
        <v>100</v>
      </c>
      <c r="K232" s="51">
        <f t="shared" si="1143"/>
        <v>833.33333333333337</v>
      </c>
      <c r="L232" s="57">
        <f t="shared" si="1144"/>
        <v>57499.999999999563</v>
      </c>
      <c r="M232" s="468">
        <f t="shared" si="1369"/>
        <v>-933.33333333333337</v>
      </c>
      <c r="N232" s="46">
        <f t="shared" si="1370"/>
        <v>-1111.77</v>
      </c>
      <c r="O232" s="47"/>
      <c r="P232" s="46">
        <f t="shared" si="1371"/>
        <v>-1011.77</v>
      </c>
      <c r="Q232" s="48"/>
      <c r="R232" s="29"/>
      <c r="S232" s="29"/>
      <c r="T232" s="45">
        <v>171</v>
      </c>
      <c r="U232" s="46">
        <f t="shared" si="1145"/>
        <v>1074.1500000000001</v>
      </c>
      <c r="V232" s="46">
        <f t="shared" si="1146"/>
        <v>62.38</v>
      </c>
      <c r="W232" s="46">
        <f t="shared" si="1372"/>
        <v>1011.77</v>
      </c>
      <c r="X232" s="46">
        <f t="shared" si="1147"/>
        <v>111.32542282341022</v>
      </c>
      <c r="Y232" s="46">
        <f t="shared" si="1148"/>
        <v>900.44457717658975</v>
      </c>
      <c r="Z232" s="51">
        <f t="shared" si="1149"/>
        <v>65894.809116869539</v>
      </c>
      <c r="AA232" s="58">
        <f t="shared" si="1150"/>
        <v>887.81333333333339</v>
      </c>
      <c r="AB232" s="52">
        <f t="shared" si="1151"/>
        <v>54.48</v>
      </c>
      <c r="AC232" s="51">
        <f t="shared" si="1152"/>
        <v>833.33333333333337</v>
      </c>
      <c r="AD232" s="57">
        <f t="shared" si="1153"/>
        <v>57499.999999999563</v>
      </c>
      <c r="AE232" s="468">
        <f t="shared" si="1373"/>
        <v>-887.81333333333339</v>
      </c>
      <c r="AF232" s="46">
        <f t="shared" si="1154"/>
        <v>-1074.1500000000001</v>
      </c>
      <c r="AG232" s="47"/>
      <c r="AH232" s="46">
        <f t="shared" si="1374"/>
        <v>-1011.77</v>
      </c>
      <c r="AI232" s="48"/>
      <c r="AJ232" s="29"/>
      <c r="AK232" s="45">
        <v>171</v>
      </c>
      <c r="AL232" s="46">
        <f t="shared" si="1155"/>
        <v>1117.72</v>
      </c>
      <c r="AM232" s="46"/>
      <c r="AN232" s="46"/>
      <c r="AO232" s="46">
        <f t="shared" si="1156"/>
        <v>64.66</v>
      </c>
      <c r="AP232" s="128">
        <f t="shared" si="1157"/>
        <v>1053.06</v>
      </c>
      <c r="AQ232" s="128"/>
      <c r="AR232" s="128"/>
      <c r="AS232" s="46">
        <f t="shared" si="1158"/>
        <v>119.19940818497855</v>
      </c>
      <c r="AT232" s="46">
        <f t="shared" si="1159"/>
        <v>933.86059181502139</v>
      </c>
      <c r="AU232" s="51"/>
      <c r="AV232" s="51"/>
      <c r="AW232" s="51">
        <f t="shared" si="1160"/>
        <v>70585.784319172104</v>
      </c>
      <c r="AX232" s="58">
        <f t="shared" si="1161"/>
        <v>927.38215694565588</v>
      </c>
      <c r="AY232" s="52"/>
      <c r="AZ232" s="52"/>
      <c r="BA232" s="52">
        <f t="shared" si="1162"/>
        <v>56.84</v>
      </c>
      <c r="BB232" s="51">
        <f t="shared" si="1163"/>
        <v>870.54215694565585</v>
      </c>
      <c r="BC232" s="51"/>
      <c r="BD232" s="51"/>
      <c r="BE232" s="57">
        <f t="shared" si="1164"/>
        <v>62007.771162292825</v>
      </c>
      <c r="BF232" s="468">
        <f t="shared" si="1165"/>
        <v>-927.38215694565588</v>
      </c>
      <c r="BG232" s="46">
        <f t="shared" si="1166"/>
        <v>-1117.72</v>
      </c>
      <c r="BH232" s="46">
        <f t="shared" si="1167"/>
        <v>-1053.06</v>
      </c>
      <c r="BI232" s="48"/>
      <c r="BK232" s="45">
        <v>171</v>
      </c>
      <c r="BL232" s="46">
        <f t="shared" si="1375"/>
        <v>1073.21</v>
      </c>
      <c r="BM232" s="46">
        <f t="shared" si="1376"/>
        <v>61.44</v>
      </c>
      <c r="BN232" s="46">
        <f t="shared" si="1377"/>
        <v>1011.77</v>
      </c>
      <c r="BO232" s="46">
        <f t="shared" si="1168"/>
        <v>111.32542282341022</v>
      </c>
      <c r="BP232" s="46">
        <f t="shared" si="1169"/>
        <v>900.44457717658975</v>
      </c>
      <c r="BQ232" s="51">
        <f t="shared" si="1170"/>
        <v>65894.809116869539</v>
      </c>
      <c r="BR232" s="57">
        <f t="shared" si="1597"/>
        <v>68591.650609651158</v>
      </c>
      <c r="BS232" s="58">
        <f t="shared" si="1171"/>
        <v>887.07333333333338</v>
      </c>
      <c r="BT232" s="52">
        <f t="shared" si="1378"/>
        <v>53.74</v>
      </c>
      <c r="BU232" s="51">
        <f t="shared" si="1172"/>
        <v>833.33333333333337</v>
      </c>
      <c r="BV232" s="51">
        <f t="shared" si="1173"/>
        <v>57499.999999999563</v>
      </c>
      <c r="BW232" s="153">
        <f t="shared" si="1598"/>
        <v>59999.999999999571</v>
      </c>
      <c r="BX232" s="468">
        <f t="shared" si="1379"/>
        <v>-887.07333333333338</v>
      </c>
      <c r="BY232" s="46">
        <f t="shared" si="1380"/>
        <v>-1073.21</v>
      </c>
      <c r="BZ232" s="46">
        <f t="shared" si="1174"/>
        <v>-1011.77</v>
      </c>
      <c r="CA232" s="48"/>
      <c r="CB232" s="29"/>
      <c r="CC232" s="45">
        <v>171</v>
      </c>
      <c r="CD232" s="128">
        <f t="shared" si="1175"/>
        <v>1117.6300000000001</v>
      </c>
      <c r="CE232" s="46">
        <f t="shared" si="1381"/>
        <v>63.74</v>
      </c>
      <c r="CF232" s="128">
        <f t="shared" si="1176"/>
        <v>1053.8900000000001</v>
      </c>
      <c r="CG232" s="46">
        <f t="shared" si="1382"/>
        <v>118.79980600858273</v>
      </c>
      <c r="CH232" s="46">
        <f t="shared" si="1177"/>
        <v>935.09019399141732</v>
      </c>
      <c r="CI232" s="51">
        <f t="shared" si="1178"/>
        <v>70344.793411158229</v>
      </c>
      <c r="CJ232" s="199">
        <f t="shared" si="1599"/>
        <v>73145.398910451171</v>
      </c>
      <c r="CK232" s="153">
        <f t="shared" si="1383"/>
        <v>10000</v>
      </c>
      <c r="CL232" s="45">
        <v>171</v>
      </c>
      <c r="CM232" s="46">
        <f t="shared" si="1384"/>
        <v>1117.6300000000001</v>
      </c>
      <c r="CN232" s="128">
        <f t="shared" si="1179"/>
        <v>63.74</v>
      </c>
      <c r="CO232" s="128">
        <f t="shared" si="1180"/>
        <v>1053.8900000000001</v>
      </c>
      <c r="CP232" s="46">
        <f t="shared" si="1181"/>
        <v>118.79980600858273</v>
      </c>
      <c r="CQ232" s="46">
        <f t="shared" si="1182"/>
        <v>935.09019399141732</v>
      </c>
      <c r="CR232" s="51">
        <f t="shared" si="1183"/>
        <v>70344.793411158229</v>
      </c>
      <c r="CS232" s="153">
        <f t="shared" si="1600"/>
        <v>73145.398910451171</v>
      </c>
      <c r="CT232" s="58">
        <f t="shared" si="1184"/>
        <v>927.86033333333398</v>
      </c>
      <c r="CU232" s="52">
        <f t="shared" si="1385"/>
        <v>56.14</v>
      </c>
      <c r="CV232" s="51">
        <f t="shared" si="1386"/>
        <v>871.720333333334</v>
      </c>
      <c r="CW232" s="51">
        <f t="shared" si="1185"/>
        <v>61812.382999999594</v>
      </c>
      <c r="CX232" s="57">
        <f t="shared" si="1601"/>
        <v>64427.543999999587</v>
      </c>
      <c r="CY232" s="153">
        <f t="shared" si="1387"/>
        <v>10000</v>
      </c>
      <c r="CZ232" s="479">
        <f t="shared" si="1186"/>
        <v>-927.86033333333398</v>
      </c>
      <c r="DA232" s="46">
        <f t="shared" si="1388"/>
        <v>-1117.6300000000001</v>
      </c>
      <c r="DB232" s="46">
        <f t="shared" si="1389"/>
        <v>-1053.8900000000001</v>
      </c>
      <c r="DC232" s="48"/>
      <c r="DE232" s="45">
        <v>171</v>
      </c>
      <c r="DF232" s="46">
        <f t="shared" si="1187"/>
        <v>1123.43</v>
      </c>
      <c r="DG232" s="46">
        <f t="shared" si="1602"/>
        <v>111.66</v>
      </c>
      <c r="DH232" s="46">
        <f t="shared" si="1188"/>
        <v>1011.77</v>
      </c>
      <c r="DI232" s="46">
        <f t="shared" si="1189"/>
        <v>111.32542282341022</v>
      </c>
      <c r="DJ232" s="46">
        <f t="shared" si="1190"/>
        <v>900.44457717658975</v>
      </c>
      <c r="DK232" s="51">
        <f t="shared" si="1191"/>
        <v>65894.809116869539</v>
      </c>
      <c r="DL232" s="58">
        <f t="shared" si="1192"/>
        <v>944.99333333333334</v>
      </c>
      <c r="DM232" s="52">
        <f t="shared" si="1603"/>
        <v>111.66</v>
      </c>
      <c r="DN232" s="51">
        <f t="shared" si="1193"/>
        <v>833.33333333333337</v>
      </c>
      <c r="DO232" s="57">
        <f t="shared" si="1194"/>
        <v>57499.999999999563</v>
      </c>
      <c r="DP232" s="468">
        <f t="shared" si="1390"/>
        <v>-944.99333333333334</v>
      </c>
      <c r="DQ232" s="46">
        <f t="shared" si="1391"/>
        <v>-1123.43</v>
      </c>
      <c r="DR232" s="47"/>
      <c r="DS232" s="46">
        <f t="shared" si="1392"/>
        <v>-1011.77</v>
      </c>
      <c r="DT232" s="48"/>
      <c r="DU232" s="29"/>
      <c r="DV232" s="45">
        <v>171</v>
      </c>
      <c r="DW232" s="46">
        <f t="shared" si="1393"/>
        <v>1049.05</v>
      </c>
      <c r="DX232" s="46">
        <f t="shared" si="1604"/>
        <v>37.28</v>
      </c>
      <c r="DY232" s="46">
        <f t="shared" si="1394"/>
        <v>1011.77</v>
      </c>
      <c r="DZ232" s="46">
        <f t="shared" si="1195"/>
        <v>111.32542282341022</v>
      </c>
      <c r="EA232" s="46">
        <f t="shared" si="1196"/>
        <v>900.44457717658975</v>
      </c>
      <c r="EB232" s="51">
        <f t="shared" si="1197"/>
        <v>65894.809116869539</v>
      </c>
      <c r="EC232" s="58">
        <f t="shared" si="1198"/>
        <v>865.89333333333343</v>
      </c>
      <c r="ED232" s="52">
        <f t="shared" si="1605"/>
        <v>32.56</v>
      </c>
      <c r="EE232" s="51">
        <f t="shared" si="1199"/>
        <v>833.33333333333337</v>
      </c>
      <c r="EF232" s="57">
        <f t="shared" si="1200"/>
        <v>57499.999999999563</v>
      </c>
      <c r="EG232" s="468">
        <f t="shared" si="1395"/>
        <v>-865.89333333333343</v>
      </c>
      <c r="EH232" s="46">
        <f t="shared" si="1396"/>
        <v>-1049.05</v>
      </c>
      <c r="EI232" s="47"/>
      <c r="EJ232" s="46">
        <f t="shared" si="1397"/>
        <v>-1011.77</v>
      </c>
      <c r="EK232" s="48"/>
      <c r="EL232" s="29"/>
      <c r="EM232" s="45">
        <v>171</v>
      </c>
      <c r="EN232" s="46">
        <f t="shared" si="1580"/>
        <v>1058.0868689014749</v>
      </c>
      <c r="EO232" s="46">
        <f t="shared" si="1606"/>
        <v>38.29</v>
      </c>
      <c r="EP232" s="128">
        <f t="shared" si="1201"/>
        <v>1019.7968689014749</v>
      </c>
      <c r="EQ232" s="46">
        <f t="shared" si="1202"/>
        <v>114.32746713901993</v>
      </c>
      <c r="ER232" s="46">
        <f t="shared" si="1203"/>
        <v>905.46940176245494</v>
      </c>
      <c r="ES232" s="51">
        <f t="shared" si="1204"/>
        <v>67691.010881649505</v>
      </c>
      <c r="ET232" s="153">
        <f t="shared" si="1398"/>
        <v>10000</v>
      </c>
      <c r="EU232" s="45">
        <v>171</v>
      </c>
      <c r="EV232" s="46">
        <f t="shared" si="1205"/>
        <v>1058.0899999999999</v>
      </c>
      <c r="EW232" s="46">
        <f t="shared" si="1607"/>
        <v>38.29</v>
      </c>
      <c r="EX232" s="128">
        <f t="shared" si="1206"/>
        <v>1019.8</v>
      </c>
      <c r="EY232" s="46">
        <f t="shared" si="1207"/>
        <v>114.32640512293972</v>
      </c>
      <c r="EZ232" s="46">
        <f t="shared" si="1208"/>
        <v>905.47359487706024</v>
      </c>
      <c r="FA232" s="51">
        <f t="shared" si="1209"/>
        <v>67690.369478886772</v>
      </c>
      <c r="FB232" s="58">
        <f t="shared" si="1210"/>
        <v>874.86920833333363</v>
      </c>
      <c r="FC232" s="52">
        <f t="shared" si="1608"/>
        <v>33.56</v>
      </c>
      <c r="FD232" s="51">
        <f t="shared" si="1399"/>
        <v>841.30920833333357</v>
      </c>
      <c r="FE232" s="57">
        <f t="shared" si="1211"/>
        <v>59275.07537499984</v>
      </c>
      <c r="FF232" s="153">
        <f t="shared" si="1400"/>
        <v>10000</v>
      </c>
      <c r="FG232" s="469">
        <f t="shared" si="1212"/>
        <v>-874.86920833333363</v>
      </c>
      <c r="FH232" s="46">
        <f t="shared" si="1213"/>
        <v>-1058.0899999999999</v>
      </c>
      <c r="FI232" s="46">
        <f t="shared" si="1214"/>
        <v>-1019.8</v>
      </c>
      <c r="FJ232" s="48"/>
      <c r="FL232" s="45">
        <v>171</v>
      </c>
      <c r="FM232" s="46">
        <f t="shared" si="1401"/>
        <v>1050.06</v>
      </c>
      <c r="FN232" s="46">
        <f t="shared" si="1581"/>
        <v>38.29</v>
      </c>
      <c r="FO232" s="46">
        <f t="shared" si="1402"/>
        <v>1011.77</v>
      </c>
      <c r="FP232" s="46">
        <f t="shared" si="1215"/>
        <v>111.32542282341022</v>
      </c>
      <c r="FQ232" s="46">
        <f t="shared" si="1216"/>
        <v>900.44457717658975</v>
      </c>
      <c r="FR232" s="51">
        <f t="shared" si="1217"/>
        <v>65894.809116869539</v>
      </c>
      <c r="FS232" s="57">
        <f t="shared" si="1609"/>
        <v>68591.650609651158</v>
      </c>
      <c r="FT232" s="58">
        <f t="shared" si="1218"/>
        <v>866.81333333333339</v>
      </c>
      <c r="FU232" s="241">
        <f t="shared" si="1582"/>
        <v>33.479999999999997</v>
      </c>
      <c r="FV232" s="51">
        <f t="shared" si="1219"/>
        <v>833.33333333333337</v>
      </c>
      <c r="FW232" s="51">
        <f t="shared" si="1220"/>
        <v>57499.999999999563</v>
      </c>
      <c r="FX232" s="153">
        <f t="shared" si="1610"/>
        <v>59999.999999999571</v>
      </c>
      <c r="FY232" s="468">
        <f t="shared" si="1403"/>
        <v>-866.81333333333339</v>
      </c>
      <c r="FZ232" s="46">
        <f t="shared" si="1404"/>
        <v>-1050.06</v>
      </c>
      <c r="GA232" s="46">
        <f t="shared" si="1221"/>
        <v>-1011.77</v>
      </c>
      <c r="GB232" s="48"/>
      <c r="GD232" s="45">
        <v>171</v>
      </c>
      <c r="GE232" s="46">
        <f t="shared" si="1583"/>
        <v>1060.0875939185617</v>
      </c>
      <c r="GF232" s="128">
        <f t="shared" si="1611"/>
        <v>39.269999999999996</v>
      </c>
      <c r="GG232" s="128">
        <f t="shared" si="1579"/>
        <v>1020.8175939185617</v>
      </c>
      <c r="GH232" s="46">
        <f t="shared" si="1222"/>
        <v>114.24913398275584</v>
      </c>
      <c r="GI232" s="46">
        <f t="shared" si="1223"/>
        <v>906.56845993580578</v>
      </c>
      <c r="GJ232" s="51">
        <f t="shared" si="1224"/>
        <v>67642.911929717695</v>
      </c>
      <c r="GK232" s="51">
        <f t="shared" si="1612"/>
        <v>70358.094519264821</v>
      </c>
      <c r="GL232" s="153">
        <f t="shared" si="1405"/>
        <v>10000</v>
      </c>
      <c r="GM232" s="45">
        <v>171</v>
      </c>
      <c r="GN232" s="46">
        <f t="shared" si="1225"/>
        <v>1060.0899999999999</v>
      </c>
      <c r="GO232" s="46">
        <f t="shared" si="1584"/>
        <v>39.269999999999996</v>
      </c>
      <c r="GP232" s="128">
        <f t="shared" si="1406"/>
        <v>1020.82</v>
      </c>
      <c r="GQ232" s="46">
        <f t="shared" si="1226"/>
        <v>114.24834662980318</v>
      </c>
      <c r="GR232" s="46">
        <f t="shared" si="1227"/>
        <v>906.57165337019683</v>
      </c>
      <c r="GS232" s="51">
        <f t="shared" si="1228"/>
        <v>67642.436324511713</v>
      </c>
      <c r="GT232" s="57">
        <f t="shared" si="1613"/>
        <v>70357.628478430241</v>
      </c>
      <c r="GU232" s="58">
        <f t="shared" si="1229"/>
        <v>876.92633333333197</v>
      </c>
      <c r="GV232" s="52">
        <f t="shared" si="1585"/>
        <v>34.950000000000003</v>
      </c>
      <c r="GW232" s="51">
        <f t="shared" si="1407"/>
        <v>841.97633333333192</v>
      </c>
      <c r="GX232" s="57">
        <f t="shared" si="1230"/>
        <v>59245.487000000212</v>
      </c>
      <c r="GY232" s="57">
        <f t="shared" si="1586"/>
        <v>62612.342333333538</v>
      </c>
      <c r="GZ232" s="153">
        <f t="shared" si="1408"/>
        <v>10000</v>
      </c>
      <c r="HA232" s="469">
        <f t="shared" si="1231"/>
        <v>-876.92633333333197</v>
      </c>
      <c r="HB232" s="46">
        <f t="shared" si="1232"/>
        <v>-1060.0899999999999</v>
      </c>
      <c r="HC232" s="46">
        <f t="shared" si="1233"/>
        <v>-1020.82</v>
      </c>
      <c r="HD232" s="48"/>
      <c r="HF232" s="45">
        <v>171</v>
      </c>
      <c r="HG232" s="46">
        <f t="shared" si="1234"/>
        <v>1123.8775326810628</v>
      </c>
      <c r="HH232" s="46">
        <f t="shared" si="1235"/>
        <v>0</v>
      </c>
      <c r="HI232" s="46">
        <f t="shared" si="1236"/>
        <v>1123.8775326810628</v>
      </c>
      <c r="HJ232" s="46">
        <f t="shared" si="1237"/>
        <v>123.66227300446502</v>
      </c>
      <c r="HK232" s="46">
        <f t="shared" si="1238"/>
        <v>1000.2152596765977</v>
      </c>
      <c r="HL232" s="51">
        <f t="shared" si="1239"/>
        <v>73197.148543002419</v>
      </c>
      <c r="HM232" s="153">
        <f t="shared" si="1409"/>
        <v>10000</v>
      </c>
      <c r="HN232" s="58">
        <f t="shared" si="1240"/>
        <v>933.33333333333724</v>
      </c>
      <c r="HO232" s="52">
        <f t="shared" si="1241"/>
        <v>0</v>
      </c>
      <c r="HP232" s="51">
        <f t="shared" si="1242"/>
        <v>933.33333333333724</v>
      </c>
      <c r="HQ232" s="57">
        <f t="shared" si="1243"/>
        <v>64399.999999998356</v>
      </c>
      <c r="HR232" s="153">
        <f t="shared" si="1410"/>
        <v>10000</v>
      </c>
      <c r="HS232" s="468">
        <f t="shared" si="1244"/>
        <v>-933.33333333333724</v>
      </c>
      <c r="HT232" s="46">
        <f t="shared" si="1245"/>
        <v>-1123.8775326810628</v>
      </c>
      <c r="HU232" s="46">
        <f t="shared" si="1246"/>
        <v>-1123.8775326810628</v>
      </c>
      <c r="HV232" s="48"/>
      <c r="HW232" s="29"/>
      <c r="HX232" s="45">
        <v>171</v>
      </c>
      <c r="HY232" s="128">
        <f t="shared" si="1247"/>
        <v>1124.3399999999999</v>
      </c>
      <c r="HZ232" s="46">
        <f t="shared" si="1248"/>
        <v>0</v>
      </c>
      <c r="IA232" s="46">
        <f t="shared" si="1249"/>
        <v>1124.3399999999999</v>
      </c>
      <c r="IB232" s="46">
        <f t="shared" si="1250"/>
        <v>123.71998782225238</v>
      </c>
      <c r="IC232" s="46">
        <f t="shared" si="1251"/>
        <v>1000.6200121777475</v>
      </c>
      <c r="ID232" s="51">
        <f t="shared" si="1252"/>
        <v>73231.372681173671</v>
      </c>
      <c r="IE232" s="153">
        <f t="shared" si="1411"/>
        <v>10000</v>
      </c>
      <c r="IF232" s="58">
        <f t="shared" si="1253"/>
        <v>930.14625019664186</v>
      </c>
      <c r="IG232" s="52">
        <f t="shared" si="1254"/>
        <v>0</v>
      </c>
      <c r="IH232" s="51">
        <f t="shared" si="1255"/>
        <v>930.14625019664186</v>
      </c>
      <c r="II232" s="57">
        <f t="shared" si="1412"/>
        <v>64180.091216374072</v>
      </c>
      <c r="IJ232" s="153">
        <f t="shared" si="1413"/>
        <v>10000</v>
      </c>
      <c r="IK232" s="468">
        <f t="shared" si="1256"/>
        <v>-930.14625019664186</v>
      </c>
      <c r="IL232" s="46">
        <f t="shared" si="1257"/>
        <v>-1124.3399999999999</v>
      </c>
      <c r="IM232" s="46">
        <f t="shared" si="1258"/>
        <v>-1124.3399999999999</v>
      </c>
      <c r="IN232" s="48"/>
      <c r="IO232" s="53">
        <f t="shared" si="1259"/>
        <v>0</v>
      </c>
      <c r="IQ232" s="45">
        <v>171</v>
      </c>
      <c r="IR232" s="128">
        <f t="shared" si="1260"/>
        <v>1126.4568749999989</v>
      </c>
      <c r="IS232" s="128">
        <f t="shared" si="1261"/>
        <v>0</v>
      </c>
      <c r="IT232" s="128">
        <f t="shared" si="1262"/>
        <v>1126.4568749999989</v>
      </c>
      <c r="IU232" s="46">
        <f t="shared" si="1485"/>
        <v>123.95</v>
      </c>
      <c r="IV232" s="46">
        <f t="shared" si="1263"/>
        <v>1002.5068749999989</v>
      </c>
      <c r="IW232" s="51">
        <f t="shared" si="1264"/>
        <v>73365.144375000222</v>
      </c>
      <c r="IX232" s="199">
        <f t="shared" si="1414"/>
        <v>10000</v>
      </c>
      <c r="IY232" s="128">
        <f t="shared" si="1265"/>
        <v>0</v>
      </c>
      <c r="IZ232" s="408">
        <f t="shared" si="1266"/>
        <v>0</v>
      </c>
      <c r="JA232" s="58">
        <f t="shared" si="1267"/>
        <v>931.95916666666494</v>
      </c>
      <c r="JB232" s="52">
        <f t="shared" si="1268"/>
        <v>0</v>
      </c>
      <c r="JC232" s="51">
        <f t="shared" si="1269"/>
        <v>931.95916666666494</v>
      </c>
      <c r="JD232" s="57">
        <f t="shared" si="1270"/>
        <v>64305.182500000054</v>
      </c>
      <c r="JE232" s="280">
        <f t="shared" si="1271"/>
        <v>10000</v>
      </c>
      <c r="JF232" s="280">
        <f t="shared" si="1272"/>
        <v>0</v>
      </c>
      <c r="JG232" s="468">
        <f t="shared" si="1273"/>
        <v>-931.95916666666494</v>
      </c>
      <c r="JH232" s="46">
        <f t="shared" si="1274"/>
        <v>-1126.4568749999989</v>
      </c>
      <c r="JI232" s="46">
        <f t="shared" si="1275"/>
        <v>-1126.4568749999989</v>
      </c>
      <c r="JJ232" s="48"/>
      <c r="JL232" s="45">
        <v>171</v>
      </c>
      <c r="JM232" s="46">
        <f t="shared" si="1276"/>
        <v>1124.4930833333331</v>
      </c>
      <c r="JN232" s="46">
        <f t="shared" si="1277"/>
        <v>0</v>
      </c>
      <c r="JO232" s="128">
        <f t="shared" si="1278"/>
        <v>1124.4930833333331</v>
      </c>
      <c r="JP232" s="46">
        <f t="shared" si="1415"/>
        <v>123.73</v>
      </c>
      <c r="JQ232" s="46">
        <f t="shared" si="1279"/>
        <v>1000.763083333333</v>
      </c>
      <c r="JR232" s="51">
        <f t="shared" si="1280"/>
        <v>73237.24274999999</v>
      </c>
      <c r="JS232" s="51">
        <f t="shared" si="1614"/>
        <v>68591.650609651158</v>
      </c>
      <c r="JT232" s="199">
        <f t="shared" si="1416"/>
        <v>10000</v>
      </c>
      <c r="JU232" s="128">
        <f t="shared" si="1281"/>
        <v>0</v>
      </c>
      <c r="JV232" s="408">
        <f t="shared" si="1282"/>
        <v>0</v>
      </c>
      <c r="JW232" s="58">
        <f t="shared" si="1283"/>
        <v>930.37233333333074</v>
      </c>
      <c r="JX232" s="52">
        <f t="shared" si="1284"/>
        <v>0</v>
      </c>
      <c r="JY232" s="51">
        <f t="shared" si="1285"/>
        <v>930.37233333333074</v>
      </c>
      <c r="JZ232" s="51">
        <f t="shared" si="1286"/>
        <v>64195.691000000428</v>
      </c>
      <c r="KA232" s="199">
        <f t="shared" si="1615"/>
        <v>59999.999999999571</v>
      </c>
      <c r="KB232" s="128">
        <f t="shared" si="1417"/>
        <v>10000</v>
      </c>
      <c r="KC232" s="204">
        <f t="shared" si="1287"/>
        <v>0</v>
      </c>
      <c r="KD232" s="468">
        <f t="shared" si="1418"/>
        <v>-930.37233333333074</v>
      </c>
      <c r="KE232" s="46">
        <f t="shared" si="1288"/>
        <v>-1124.4930833333331</v>
      </c>
      <c r="KF232" s="46">
        <f t="shared" si="1289"/>
        <v>-1124.4930833333331</v>
      </c>
      <c r="KG232" s="48"/>
      <c r="KI232" s="45">
        <v>171</v>
      </c>
      <c r="KJ232" s="46">
        <f t="shared" si="1290"/>
        <v>1124.4890404061762</v>
      </c>
      <c r="KK232" s="46">
        <f t="shared" si="1291"/>
        <v>0</v>
      </c>
      <c r="KL232" s="128">
        <f t="shared" si="1292"/>
        <v>1124.4890404061762</v>
      </c>
      <c r="KM232" s="46">
        <f t="shared" si="1293"/>
        <v>123.72955830295145</v>
      </c>
      <c r="KN232" s="46">
        <f t="shared" si="1294"/>
        <v>1000.7594821032247</v>
      </c>
      <c r="KO232" s="51">
        <f t="shared" si="1295"/>
        <v>73236.975499667649</v>
      </c>
      <c r="KP232" s="199">
        <f t="shared" si="1616"/>
        <v>73145.398910451171</v>
      </c>
      <c r="KQ232" s="199">
        <f t="shared" si="1419"/>
        <v>10000</v>
      </c>
      <c r="KR232" s="128">
        <f t="shared" si="1296"/>
        <v>0</v>
      </c>
      <c r="KS232" s="408">
        <f t="shared" si="1297"/>
        <v>0</v>
      </c>
      <c r="KT232" s="45">
        <v>171</v>
      </c>
      <c r="KU232" s="46">
        <f t="shared" si="1420"/>
        <v>1124.49</v>
      </c>
      <c r="KV232" s="46">
        <f t="shared" si="1298"/>
        <v>0</v>
      </c>
      <c r="KW232" s="128">
        <f t="shared" si="1299"/>
        <v>1124.49</v>
      </c>
      <c r="KX232" s="46">
        <f t="shared" si="1300"/>
        <v>123.72924429070724</v>
      </c>
      <c r="KY232" s="46">
        <f t="shared" si="1301"/>
        <v>1000.7607557092928</v>
      </c>
      <c r="KZ232" s="51">
        <f t="shared" si="1302"/>
        <v>73236.785818715041</v>
      </c>
      <c r="LA232" s="153">
        <f t="shared" si="1617"/>
        <v>73145.398910451171</v>
      </c>
      <c r="LB232" s="58">
        <f t="shared" si="1532"/>
        <v>930.59633333333579</v>
      </c>
      <c r="LC232" s="52">
        <f t="shared" si="1303"/>
        <v>0</v>
      </c>
      <c r="LD232" s="51">
        <f t="shared" si="1304"/>
        <v>930.59633333333579</v>
      </c>
      <c r="LE232" s="51">
        <f t="shared" si="1305"/>
        <v>64211.146999999823</v>
      </c>
      <c r="LF232" s="51">
        <f t="shared" si="1618"/>
        <v>64427.543999999587</v>
      </c>
      <c r="LG232" s="128">
        <f t="shared" si="1306"/>
        <v>10000</v>
      </c>
      <c r="LH232" s="204">
        <f t="shared" si="1307"/>
        <v>0</v>
      </c>
      <c r="LI232" s="479">
        <f t="shared" si="1308"/>
        <v>-930.59633333333579</v>
      </c>
      <c r="LJ232" s="46">
        <f t="shared" si="1421"/>
        <v>-1124.49</v>
      </c>
      <c r="LK232" s="46">
        <f t="shared" si="1422"/>
        <v>-1124.49</v>
      </c>
      <c r="LL232" s="48"/>
      <c r="LN232" s="45">
        <v>171</v>
      </c>
      <c r="LO232" s="46">
        <f t="shared" si="1309"/>
        <v>1123.1238136873469</v>
      </c>
      <c r="LP232" s="46">
        <f t="shared" si="1587"/>
        <v>0</v>
      </c>
      <c r="LQ232" s="46">
        <f t="shared" si="1310"/>
        <v>1123.1238136873469</v>
      </c>
      <c r="LR232" s="46">
        <f t="shared" si="1311"/>
        <v>123.57933994346898</v>
      </c>
      <c r="LS232" s="46">
        <f t="shared" si="1312"/>
        <v>999.54447374387792</v>
      </c>
      <c r="LT232" s="51">
        <f t="shared" si="1313"/>
        <v>73148.059492337503</v>
      </c>
      <c r="LU232" s="199">
        <f t="shared" si="1423"/>
        <v>10000</v>
      </c>
      <c r="LV232" s="58">
        <f t="shared" si="1314"/>
        <v>933.33033333333128</v>
      </c>
      <c r="LW232" s="52">
        <f t="shared" si="1588"/>
        <v>0</v>
      </c>
      <c r="LX232" s="51">
        <f t="shared" si="1315"/>
        <v>933.33033333333128</v>
      </c>
      <c r="LY232" s="51">
        <f t="shared" si="1316"/>
        <v>64399.792999999685</v>
      </c>
      <c r="LZ232" s="46">
        <f t="shared" si="1424"/>
        <v>0</v>
      </c>
      <c r="MA232" s="199">
        <f t="shared" si="1425"/>
        <v>10000</v>
      </c>
      <c r="MB232" s="468">
        <f t="shared" si="1317"/>
        <v>-933.33033333333128</v>
      </c>
      <c r="MC232" s="46">
        <f t="shared" si="1318"/>
        <v>-1123.1238136873469</v>
      </c>
      <c r="MD232" s="46">
        <f t="shared" si="1319"/>
        <v>-1123.1238136873469</v>
      </c>
      <c r="ME232" s="48"/>
      <c r="MG232" s="45">
        <v>171</v>
      </c>
      <c r="MH232" s="46">
        <f t="shared" si="1320"/>
        <v>1076.608661999408</v>
      </c>
      <c r="MI232" s="46">
        <f t="shared" si="1589"/>
        <v>0</v>
      </c>
      <c r="MJ232" s="46">
        <f t="shared" si="1321"/>
        <v>1076.608661999408</v>
      </c>
      <c r="MK232" s="46">
        <f t="shared" si="1322"/>
        <v>118.46119386472759</v>
      </c>
      <c r="ML232" s="46">
        <f t="shared" si="1323"/>
        <v>958.14746813468037</v>
      </c>
      <c r="MM232" s="51">
        <f t="shared" si="1324"/>
        <v>70118.568850701879</v>
      </c>
      <c r="MN232" s="199">
        <f t="shared" si="1426"/>
        <v>10000</v>
      </c>
      <c r="MO232" s="58">
        <f t="shared" si="1325"/>
        <v>889.32945707741396</v>
      </c>
      <c r="MP232" s="52">
        <f t="shared" si="1590"/>
        <v>0</v>
      </c>
      <c r="MQ232" s="51">
        <f t="shared" si="1326"/>
        <v>889.32945707741396</v>
      </c>
      <c r="MR232" s="57">
        <f t="shared" si="1327"/>
        <v>61363.732839762015</v>
      </c>
      <c r="MS232" s="199">
        <f t="shared" si="1427"/>
        <v>10000</v>
      </c>
      <c r="MT232" s="468">
        <f t="shared" si="1428"/>
        <v>-889.32945707741396</v>
      </c>
      <c r="MU232" s="46">
        <f t="shared" si="1328"/>
        <v>-1076.608661999408</v>
      </c>
      <c r="MV232" s="46">
        <f t="shared" si="1329"/>
        <v>-1076.608661999408</v>
      </c>
      <c r="MW232" s="48"/>
      <c r="MY232" s="45">
        <v>171</v>
      </c>
      <c r="MZ232" s="46">
        <f t="shared" si="1330"/>
        <v>1076.608661999408</v>
      </c>
      <c r="NA232" s="46">
        <f t="shared" si="1591"/>
        <v>0</v>
      </c>
      <c r="NB232" s="128">
        <f t="shared" si="1331"/>
        <v>1076.608661999408</v>
      </c>
      <c r="NC232" s="46">
        <f t="shared" si="1332"/>
        <v>118.46119386472759</v>
      </c>
      <c r="ND232" s="46">
        <f t="shared" si="1333"/>
        <v>958.14746813468037</v>
      </c>
      <c r="NE232" s="51">
        <f t="shared" si="1334"/>
        <v>70118.568850701879</v>
      </c>
      <c r="NF232" s="153">
        <f t="shared" si="1429"/>
        <v>10000</v>
      </c>
      <c r="NG232" s="45">
        <v>171</v>
      </c>
      <c r="NH232" s="46">
        <f t="shared" si="1335"/>
        <v>1076.6099999999999</v>
      </c>
      <c r="NI232" s="46">
        <f t="shared" si="1592"/>
        <v>0</v>
      </c>
      <c r="NJ232" s="128">
        <f t="shared" si="1430"/>
        <v>1076.6099999999999</v>
      </c>
      <c r="NK232" s="46">
        <f t="shared" si="1431"/>
        <v>118.46073633811064</v>
      </c>
      <c r="NL232" s="46">
        <f t="shared" si="1336"/>
        <v>958.14926366188922</v>
      </c>
      <c r="NM232" s="51">
        <f t="shared" si="1337"/>
        <v>70118.292539204485</v>
      </c>
      <c r="NN232" s="58">
        <f t="shared" si="1338"/>
        <v>888.78037499999857</v>
      </c>
      <c r="NO232" s="52">
        <f t="shared" si="1593"/>
        <v>0</v>
      </c>
      <c r="NP232" s="51">
        <f t="shared" si="1339"/>
        <v>888.78037499999857</v>
      </c>
      <c r="NQ232" s="57">
        <f t="shared" si="1340"/>
        <v>61460.195875000063</v>
      </c>
      <c r="NR232" s="153">
        <f t="shared" si="1432"/>
        <v>10000</v>
      </c>
      <c r="NS232" s="469">
        <f t="shared" si="1341"/>
        <v>-888.78037499999857</v>
      </c>
      <c r="NT232" s="46">
        <f t="shared" si="1342"/>
        <v>-1076.6099999999999</v>
      </c>
      <c r="NU232" s="46">
        <f t="shared" si="1343"/>
        <v>-1076.6099999999999</v>
      </c>
      <c r="NV232" s="48"/>
      <c r="NX232" s="45">
        <v>171</v>
      </c>
      <c r="NY232" s="46">
        <f t="shared" si="1344"/>
        <v>1076.6456011701148</v>
      </c>
      <c r="NZ232" s="46">
        <f t="shared" si="1594"/>
        <v>0</v>
      </c>
      <c r="OA232" s="46">
        <f t="shared" si="1345"/>
        <v>1076.6456011701148</v>
      </c>
      <c r="OB232" s="46">
        <f t="shared" si="1346"/>
        <v>118.46525834833848</v>
      </c>
      <c r="OC232" s="46">
        <f t="shared" si="1347"/>
        <v>958.18034282177632</v>
      </c>
      <c r="OD232" s="51">
        <f t="shared" si="1348"/>
        <v>70120.974666181311</v>
      </c>
      <c r="OE232" s="57">
        <f t="shared" si="1619"/>
        <v>68591.650609651158</v>
      </c>
      <c r="OF232" s="153">
        <f t="shared" si="1433"/>
        <v>10000</v>
      </c>
      <c r="OG232" s="58">
        <f t="shared" si="1349"/>
        <v>889.48383333333379</v>
      </c>
      <c r="OH232" s="241">
        <f t="shared" si="1620"/>
        <v>0</v>
      </c>
      <c r="OI232" s="51">
        <f t="shared" si="1350"/>
        <v>889.48383333333379</v>
      </c>
      <c r="OJ232" s="51">
        <f t="shared" si="1351"/>
        <v>61374.384500000015</v>
      </c>
      <c r="OK232" s="153">
        <f t="shared" si="1621"/>
        <v>59999.999999999571</v>
      </c>
      <c r="OL232" s="153">
        <f t="shared" si="1434"/>
        <v>10000</v>
      </c>
      <c r="OM232" s="468">
        <f t="shared" si="1435"/>
        <v>-889.48383333333379</v>
      </c>
      <c r="ON232" s="46">
        <f t="shared" si="1436"/>
        <v>-1076.6456011701148</v>
      </c>
      <c r="OO232" s="46">
        <f t="shared" si="1352"/>
        <v>-1076.6456011701148</v>
      </c>
      <c r="OP232" s="48"/>
      <c r="OR232" s="45">
        <v>171</v>
      </c>
      <c r="OS232" s="46">
        <f t="shared" si="1353"/>
        <v>1076.765700416463</v>
      </c>
      <c r="OT232" s="128">
        <f t="shared" si="1595"/>
        <v>0</v>
      </c>
      <c r="OU232" s="128">
        <f t="shared" si="1354"/>
        <v>1076.765700416463</v>
      </c>
      <c r="OV232" s="46">
        <f t="shared" si="1355"/>
        <v>118.47847308513883</v>
      </c>
      <c r="OW232" s="46">
        <f t="shared" si="1356"/>
        <v>958.28722733132417</v>
      </c>
      <c r="OX232" s="51">
        <f t="shared" si="1357"/>
        <v>70128.796623751972</v>
      </c>
      <c r="OY232" s="51">
        <f t="shared" si="1622"/>
        <v>70358.094519264821</v>
      </c>
      <c r="OZ232" s="153">
        <f t="shared" si="1437"/>
        <v>10000</v>
      </c>
      <c r="PA232" s="45">
        <v>171</v>
      </c>
      <c r="PB232" s="46">
        <f t="shared" si="1358"/>
        <v>1076.765700416463</v>
      </c>
      <c r="PC232" s="46">
        <f t="shared" si="1623"/>
        <v>0</v>
      </c>
      <c r="PD232" s="128">
        <f t="shared" si="1359"/>
        <v>1076.765700416463</v>
      </c>
      <c r="PE232" s="46">
        <f t="shared" si="1360"/>
        <v>118.47847308513883</v>
      </c>
      <c r="PF232" s="46">
        <f t="shared" si="1361"/>
        <v>958.28722733132417</v>
      </c>
      <c r="PG232" s="51">
        <f t="shared" si="1362"/>
        <v>70128.796623751972</v>
      </c>
      <c r="PH232" s="57">
        <f t="shared" si="1624"/>
        <v>70357.628478430241</v>
      </c>
      <c r="PI232" s="688">
        <f t="shared" si="1363"/>
        <v>889.6533333333341</v>
      </c>
      <c r="PJ232" s="52">
        <f t="shared" si="1625"/>
        <v>0</v>
      </c>
      <c r="PK232" s="51">
        <f t="shared" si="1364"/>
        <v>889.6533333333341</v>
      </c>
      <c r="PL232" s="57">
        <f t="shared" si="1365"/>
        <v>61386.080000000191</v>
      </c>
      <c r="PM232" s="57">
        <f t="shared" si="1596"/>
        <v>62612.342333333538</v>
      </c>
      <c r="PN232" s="153">
        <f t="shared" si="1438"/>
        <v>10000</v>
      </c>
      <c r="PO232" s="469">
        <f t="shared" si="1366"/>
        <v>-889.6533333333341</v>
      </c>
      <c r="PP232" s="46">
        <f t="shared" si="1367"/>
        <v>-1076.765700416463</v>
      </c>
      <c r="PQ232" s="46">
        <f t="shared" si="1368"/>
        <v>-1076.765700416463</v>
      </c>
      <c r="PR232" s="48"/>
    </row>
    <row r="233" spans="2:434" hidden="1" x14ac:dyDescent="0.3">
      <c r="B233" s="45">
        <v>172</v>
      </c>
      <c r="C233" s="46">
        <f t="shared" si="1104"/>
        <v>1111.77</v>
      </c>
      <c r="D233" s="46">
        <f t="shared" si="1136"/>
        <v>100</v>
      </c>
      <c r="E233" s="46">
        <f t="shared" si="1137"/>
        <v>1011.77</v>
      </c>
      <c r="F233" s="46">
        <f t="shared" si="1138"/>
        <v>109.82468186144924</v>
      </c>
      <c r="G233" s="46">
        <f t="shared" si="1139"/>
        <v>901.94531813855076</v>
      </c>
      <c r="H233" s="51">
        <f t="shared" si="1140"/>
        <v>64992.863798730985</v>
      </c>
      <c r="I233" s="58">
        <f t="shared" si="1141"/>
        <v>933.33333333333337</v>
      </c>
      <c r="J233" s="52">
        <f t="shared" si="1142"/>
        <v>100</v>
      </c>
      <c r="K233" s="51">
        <f t="shared" si="1143"/>
        <v>833.33333333333337</v>
      </c>
      <c r="L233" s="57">
        <f t="shared" si="1144"/>
        <v>56666.666666666228</v>
      </c>
      <c r="M233" s="468">
        <f t="shared" si="1369"/>
        <v>-933.33333333333337</v>
      </c>
      <c r="N233" s="46">
        <f t="shared" si="1370"/>
        <v>-1111.77</v>
      </c>
      <c r="O233" s="47"/>
      <c r="P233" s="46">
        <f t="shared" si="1371"/>
        <v>-1011.77</v>
      </c>
      <c r="Q233" s="48"/>
      <c r="R233" s="29"/>
      <c r="S233" s="29"/>
      <c r="T233" s="45">
        <v>172</v>
      </c>
      <c r="U233" s="46">
        <f t="shared" si="1145"/>
        <v>1073.31</v>
      </c>
      <c r="V233" s="46">
        <f t="shared" si="1146"/>
        <v>61.54</v>
      </c>
      <c r="W233" s="46">
        <f t="shared" si="1372"/>
        <v>1011.77</v>
      </c>
      <c r="X233" s="46">
        <f t="shared" si="1147"/>
        <v>109.82468186144924</v>
      </c>
      <c r="Y233" s="46">
        <f t="shared" si="1148"/>
        <v>901.94531813855076</v>
      </c>
      <c r="Z233" s="51">
        <f t="shared" si="1149"/>
        <v>64992.863798730985</v>
      </c>
      <c r="AA233" s="58">
        <f t="shared" si="1150"/>
        <v>887.03333333333342</v>
      </c>
      <c r="AB233" s="52">
        <f t="shared" si="1151"/>
        <v>53.7</v>
      </c>
      <c r="AC233" s="51">
        <f t="shared" si="1152"/>
        <v>833.33333333333337</v>
      </c>
      <c r="AD233" s="57">
        <f t="shared" si="1153"/>
        <v>56666.666666666228</v>
      </c>
      <c r="AE233" s="468">
        <f t="shared" si="1373"/>
        <v>-887.03333333333342</v>
      </c>
      <c r="AF233" s="46">
        <f t="shared" si="1154"/>
        <v>-1073.31</v>
      </c>
      <c r="AG233" s="47"/>
      <c r="AH233" s="46">
        <f t="shared" si="1374"/>
        <v>-1011.77</v>
      </c>
      <c r="AI233" s="48"/>
      <c r="AJ233" s="29"/>
      <c r="AK233" s="45">
        <v>172</v>
      </c>
      <c r="AL233" s="46">
        <f t="shared" si="1155"/>
        <v>1117.72</v>
      </c>
      <c r="AM233" s="46"/>
      <c r="AN233" s="46"/>
      <c r="AO233" s="46">
        <f t="shared" si="1156"/>
        <v>63.82</v>
      </c>
      <c r="AP233" s="128">
        <f t="shared" si="1157"/>
        <v>1053.9000000000001</v>
      </c>
      <c r="AQ233" s="128"/>
      <c r="AR233" s="128"/>
      <c r="AS233" s="46">
        <f t="shared" si="1158"/>
        <v>117.64297386528683</v>
      </c>
      <c r="AT233" s="46">
        <f t="shared" si="1159"/>
        <v>936.25702613471321</v>
      </c>
      <c r="AU233" s="51"/>
      <c r="AV233" s="51"/>
      <c r="AW233" s="51">
        <f t="shared" si="1160"/>
        <v>69649.52729303739</v>
      </c>
      <c r="AX233" s="58">
        <f t="shared" si="1161"/>
        <v>927.38215694565588</v>
      </c>
      <c r="AY233" s="52"/>
      <c r="AZ233" s="52"/>
      <c r="BA233" s="52">
        <f t="shared" si="1162"/>
        <v>56.06</v>
      </c>
      <c r="BB233" s="51">
        <f t="shared" si="1163"/>
        <v>871.32215694565593</v>
      </c>
      <c r="BC233" s="51"/>
      <c r="BD233" s="51"/>
      <c r="BE233" s="57">
        <f t="shared" si="1164"/>
        <v>61136.449005347167</v>
      </c>
      <c r="BF233" s="468">
        <f t="shared" si="1165"/>
        <v>-927.38215694565588</v>
      </c>
      <c r="BG233" s="46">
        <f t="shared" si="1166"/>
        <v>-1117.72</v>
      </c>
      <c r="BH233" s="46">
        <f t="shared" si="1167"/>
        <v>-1053.9000000000001</v>
      </c>
      <c r="BI233" s="48"/>
      <c r="BK233" s="45">
        <v>172</v>
      </c>
      <c r="BL233" s="46">
        <f t="shared" si="1375"/>
        <v>1073.21</v>
      </c>
      <c r="BM233" s="46">
        <f t="shared" si="1376"/>
        <v>61.44</v>
      </c>
      <c r="BN233" s="46">
        <f t="shared" si="1377"/>
        <v>1011.77</v>
      </c>
      <c r="BO233" s="46">
        <f t="shared" si="1168"/>
        <v>109.82468186144924</v>
      </c>
      <c r="BP233" s="46">
        <f t="shared" si="1169"/>
        <v>901.94531813855076</v>
      </c>
      <c r="BQ233" s="51">
        <f t="shared" si="1170"/>
        <v>64992.863798730985</v>
      </c>
      <c r="BR233" s="57">
        <f t="shared" si="1597"/>
        <v>68591.650609651158</v>
      </c>
      <c r="BS233" s="58">
        <f t="shared" si="1171"/>
        <v>887.07333333333338</v>
      </c>
      <c r="BT233" s="52">
        <f t="shared" si="1378"/>
        <v>53.74</v>
      </c>
      <c r="BU233" s="51">
        <f t="shared" si="1172"/>
        <v>833.33333333333337</v>
      </c>
      <c r="BV233" s="51">
        <f t="shared" si="1173"/>
        <v>56666.666666666228</v>
      </c>
      <c r="BW233" s="153">
        <f t="shared" si="1598"/>
        <v>59999.999999999571</v>
      </c>
      <c r="BX233" s="468">
        <f t="shared" si="1379"/>
        <v>-887.07333333333338</v>
      </c>
      <c r="BY233" s="46">
        <f t="shared" si="1380"/>
        <v>-1073.21</v>
      </c>
      <c r="BZ233" s="46">
        <f t="shared" si="1174"/>
        <v>-1011.77</v>
      </c>
      <c r="CA233" s="48"/>
      <c r="CB233" s="29"/>
      <c r="CC233" s="45">
        <v>172</v>
      </c>
      <c r="CD233" s="128">
        <f t="shared" si="1175"/>
        <v>1117.6300000000001</v>
      </c>
      <c r="CE233" s="46">
        <f t="shared" si="1381"/>
        <v>63.74</v>
      </c>
      <c r="CF233" s="128">
        <f t="shared" si="1176"/>
        <v>1053.8900000000001</v>
      </c>
      <c r="CG233" s="46">
        <f t="shared" si="1382"/>
        <v>117.24132235193038</v>
      </c>
      <c r="CH233" s="46">
        <f t="shared" si="1177"/>
        <v>936.64867764806968</v>
      </c>
      <c r="CI233" s="51">
        <f t="shared" si="1178"/>
        <v>69408.144733510155</v>
      </c>
      <c r="CJ233" s="199">
        <f t="shared" si="1599"/>
        <v>73145.398910451171</v>
      </c>
      <c r="CK233" s="153">
        <f t="shared" si="1383"/>
        <v>10000</v>
      </c>
      <c r="CL233" s="45">
        <v>172</v>
      </c>
      <c r="CM233" s="46">
        <f t="shared" si="1384"/>
        <v>1117.6300000000001</v>
      </c>
      <c r="CN233" s="128">
        <f t="shared" si="1179"/>
        <v>63.74</v>
      </c>
      <c r="CO233" s="128">
        <f t="shared" si="1180"/>
        <v>1053.8900000000001</v>
      </c>
      <c r="CP233" s="46">
        <f t="shared" si="1181"/>
        <v>117.24132235193038</v>
      </c>
      <c r="CQ233" s="46">
        <f t="shared" si="1182"/>
        <v>936.64867764806968</v>
      </c>
      <c r="CR233" s="51">
        <f t="shared" si="1183"/>
        <v>69408.144733510155</v>
      </c>
      <c r="CS233" s="153">
        <f t="shared" si="1600"/>
        <v>73145.398910451171</v>
      </c>
      <c r="CT233" s="58">
        <f t="shared" si="1184"/>
        <v>927.86033333333398</v>
      </c>
      <c r="CU233" s="52">
        <f t="shared" si="1385"/>
        <v>56.14</v>
      </c>
      <c r="CV233" s="51">
        <f t="shared" si="1386"/>
        <v>871.720333333334</v>
      </c>
      <c r="CW233" s="51">
        <f t="shared" si="1185"/>
        <v>60940.662666666263</v>
      </c>
      <c r="CX233" s="57">
        <f t="shared" si="1601"/>
        <v>64427.543999999587</v>
      </c>
      <c r="CY233" s="153">
        <f t="shared" si="1387"/>
        <v>10000</v>
      </c>
      <c r="CZ233" s="479">
        <f t="shared" si="1186"/>
        <v>-927.86033333333398</v>
      </c>
      <c r="DA233" s="46">
        <f t="shared" si="1388"/>
        <v>-1117.6300000000001</v>
      </c>
      <c r="DB233" s="46">
        <f t="shared" si="1389"/>
        <v>-1053.8900000000001</v>
      </c>
      <c r="DC233" s="48"/>
      <c r="DE233" s="45">
        <v>172</v>
      </c>
      <c r="DF233" s="46">
        <f t="shared" si="1187"/>
        <v>1123.43</v>
      </c>
      <c r="DG233" s="46">
        <f t="shared" si="1602"/>
        <v>111.66</v>
      </c>
      <c r="DH233" s="46">
        <f t="shared" si="1188"/>
        <v>1011.77</v>
      </c>
      <c r="DI233" s="46">
        <f t="shared" si="1189"/>
        <v>109.82468186144924</v>
      </c>
      <c r="DJ233" s="46">
        <f t="shared" si="1190"/>
        <v>901.94531813855076</v>
      </c>
      <c r="DK233" s="51">
        <f t="shared" si="1191"/>
        <v>64992.863798730985</v>
      </c>
      <c r="DL233" s="58">
        <f t="shared" si="1192"/>
        <v>944.99333333333334</v>
      </c>
      <c r="DM233" s="52">
        <f t="shared" si="1603"/>
        <v>111.66</v>
      </c>
      <c r="DN233" s="51">
        <f t="shared" si="1193"/>
        <v>833.33333333333337</v>
      </c>
      <c r="DO233" s="57">
        <f t="shared" si="1194"/>
        <v>56666.666666666228</v>
      </c>
      <c r="DP233" s="468">
        <f t="shared" si="1390"/>
        <v>-944.99333333333334</v>
      </c>
      <c r="DQ233" s="46">
        <f t="shared" si="1391"/>
        <v>-1123.43</v>
      </c>
      <c r="DR233" s="47"/>
      <c r="DS233" s="46">
        <f t="shared" si="1392"/>
        <v>-1011.77</v>
      </c>
      <c r="DT233" s="48"/>
      <c r="DU233" s="29"/>
      <c r="DV233" s="45">
        <v>172</v>
      </c>
      <c r="DW233" s="46">
        <f t="shared" si="1393"/>
        <v>1048.56</v>
      </c>
      <c r="DX233" s="46">
        <f t="shared" si="1604"/>
        <v>36.790000000000006</v>
      </c>
      <c r="DY233" s="46">
        <f t="shared" si="1394"/>
        <v>1011.77</v>
      </c>
      <c r="DZ233" s="46">
        <f t="shared" si="1195"/>
        <v>109.82468186144924</v>
      </c>
      <c r="EA233" s="46">
        <f t="shared" si="1196"/>
        <v>901.94531813855076</v>
      </c>
      <c r="EB233" s="51">
        <f t="shared" si="1197"/>
        <v>64992.863798730985</v>
      </c>
      <c r="EC233" s="58">
        <f t="shared" si="1198"/>
        <v>865.43333333333339</v>
      </c>
      <c r="ED233" s="52">
        <f t="shared" si="1605"/>
        <v>32.1</v>
      </c>
      <c r="EE233" s="51">
        <f t="shared" si="1199"/>
        <v>833.33333333333337</v>
      </c>
      <c r="EF233" s="57">
        <f t="shared" si="1200"/>
        <v>56666.666666666228</v>
      </c>
      <c r="EG233" s="468">
        <f t="shared" si="1395"/>
        <v>-865.43333333333339</v>
      </c>
      <c r="EH233" s="46">
        <f t="shared" si="1396"/>
        <v>-1048.56</v>
      </c>
      <c r="EI233" s="47"/>
      <c r="EJ233" s="46">
        <f t="shared" si="1397"/>
        <v>-1011.77</v>
      </c>
      <c r="EK233" s="48"/>
      <c r="EL233" s="29"/>
      <c r="EM233" s="45">
        <v>172</v>
      </c>
      <c r="EN233" s="46">
        <f t="shared" si="1580"/>
        <v>1058.0868689014749</v>
      </c>
      <c r="EO233" s="46">
        <f t="shared" si="1606"/>
        <v>37.78</v>
      </c>
      <c r="EP233" s="128">
        <f t="shared" si="1201"/>
        <v>1020.3068689014749</v>
      </c>
      <c r="EQ233" s="46">
        <f t="shared" si="1202"/>
        <v>112.81835146941584</v>
      </c>
      <c r="ER233" s="46">
        <f t="shared" si="1203"/>
        <v>907.4885174320591</v>
      </c>
      <c r="ES233" s="51">
        <f t="shared" si="1204"/>
        <v>66783.522364217439</v>
      </c>
      <c r="ET233" s="153">
        <f t="shared" si="1398"/>
        <v>10000</v>
      </c>
      <c r="EU233" s="45">
        <v>172</v>
      </c>
      <c r="EV233" s="46">
        <f t="shared" si="1205"/>
        <v>1058.0899999999999</v>
      </c>
      <c r="EW233" s="46">
        <f t="shared" si="1607"/>
        <v>37.78</v>
      </c>
      <c r="EX233" s="128">
        <f t="shared" si="1206"/>
        <v>1020.31</v>
      </c>
      <c r="EY233" s="46">
        <f t="shared" si="1207"/>
        <v>112.81728246481129</v>
      </c>
      <c r="EZ233" s="46">
        <f t="shared" si="1208"/>
        <v>907.4927175351886</v>
      </c>
      <c r="FA233" s="51">
        <f t="shared" si="1209"/>
        <v>66782.876761351581</v>
      </c>
      <c r="FB233" s="58">
        <f t="shared" si="1210"/>
        <v>874.86920833333363</v>
      </c>
      <c r="FC233" s="52">
        <f t="shared" si="1608"/>
        <v>33.090000000000003</v>
      </c>
      <c r="FD233" s="51">
        <f t="shared" si="1399"/>
        <v>841.7792083333336</v>
      </c>
      <c r="FE233" s="57">
        <f t="shared" si="1211"/>
        <v>58433.296166666507</v>
      </c>
      <c r="FF233" s="153">
        <f t="shared" si="1400"/>
        <v>10000</v>
      </c>
      <c r="FG233" s="469">
        <f t="shared" si="1212"/>
        <v>-874.86920833333363</v>
      </c>
      <c r="FH233" s="46">
        <f t="shared" si="1213"/>
        <v>-1058.0899999999999</v>
      </c>
      <c r="FI233" s="46">
        <f t="shared" si="1214"/>
        <v>-1020.31</v>
      </c>
      <c r="FJ233" s="48"/>
      <c r="FL233" s="45">
        <v>172</v>
      </c>
      <c r="FM233" s="46">
        <f t="shared" si="1401"/>
        <v>1050.06</v>
      </c>
      <c r="FN233" s="46">
        <f t="shared" si="1581"/>
        <v>38.29</v>
      </c>
      <c r="FO233" s="46">
        <f t="shared" si="1402"/>
        <v>1011.77</v>
      </c>
      <c r="FP233" s="46">
        <f t="shared" si="1215"/>
        <v>109.82468186144924</v>
      </c>
      <c r="FQ233" s="46">
        <f t="shared" si="1216"/>
        <v>901.94531813855076</v>
      </c>
      <c r="FR233" s="51">
        <f t="shared" si="1217"/>
        <v>64992.863798730985</v>
      </c>
      <c r="FS233" s="57">
        <f t="shared" si="1609"/>
        <v>68591.650609651158</v>
      </c>
      <c r="FT233" s="58">
        <f t="shared" si="1218"/>
        <v>866.81333333333339</v>
      </c>
      <c r="FU233" s="241">
        <f t="shared" si="1582"/>
        <v>33.479999999999997</v>
      </c>
      <c r="FV233" s="51">
        <f t="shared" si="1219"/>
        <v>833.33333333333337</v>
      </c>
      <c r="FW233" s="51">
        <f t="shared" si="1220"/>
        <v>56666.666666666228</v>
      </c>
      <c r="FX233" s="153">
        <f t="shared" si="1610"/>
        <v>59999.999999999571</v>
      </c>
      <c r="FY233" s="468">
        <f t="shared" si="1403"/>
        <v>-866.81333333333339</v>
      </c>
      <c r="FZ233" s="46">
        <f t="shared" si="1404"/>
        <v>-1050.06</v>
      </c>
      <c r="GA233" s="46">
        <f t="shared" si="1221"/>
        <v>-1011.77</v>
      </c>
      <c r="GB233" s="48"/>
      <c r="GD233" s="45">
        <v>172</v>
      </c>
      <c r="GE233" s="46">
        <f t="shared" si="1583"/>
        <v>1060.0875939185617</v>
      </c>
      <c r="GF233" s="128">
        <f t="shared" si="1611"/>
        <v>39.269999999999996</v>
      </c>
      <c r="GG233" s="128">
        <f t="shared" si="1579"/>
        <v>1020.8175939185617</v>
      </c>
      <c r="GH233" s="46">
        <f t="shared" si="1222"/>
        <v>112.73818654952949</v>
      </c>
      <c r="GI233" s="46">
        <f t="shared" si="1223"/>
        <v>908.0794073690322</v>
      </c>
      <c r="GJ233" s="51">
        <f t="shared" si="1224"/>
        <v>66734.832522348661</v>
      </c>
      <c r="GK233" s="51">
        <f t="shared" si="1612"/>
        <v>70358.094519264821</v>
      </c>
      <c r="GL233" s="153">
        <f t="shared" si="1405"/>
        <v>10000</v>
      </c>
      <c r="GM233" s="45">
        <v>172</v>
      </c>
      <c r="GN233" s="46">
        <f t="shared" si="1225"/>
        <v>1060.0899999999999</v>
      </c>
      <c r="GO233" s="46">
        <f t="shared" si="1584"/>
        <v>39.269999999999996</v>
      </c>
      <c r="GP233" s="128">
        <f t="shared" si="1406"/>
        <v>1020.82</v>
      </c>
      <c r="GQ233" s="46">
        <f t="shared" si="1226"/>
        <v>112.73739387418618</v>
      </c>
      <c r="GR233" s="46">
        <f t="shared" si="1227"/>
        <v>908.08260612581387</v>
      </c>
      <c r="GS233" s="51">
        <f t="shared" si="1228"/>
        <v>66734.353718385901</v>
      </c>
      <c r="GT233" s="57">
        <f t="shared" si="1613"/>
        <v>70357.628478430241</v>
      </c>
      <c r="GU233" s="58">
        <f t="shared" si="1229"/>
        <v>876.92633333333197</v>
      </c>
      <c r="GV233" s="52">
        <f t="shared" si="1585"/>
        <v>34.950000000000003</v>
      </c>
      <c r="GW233" s="51">
        <f t="shared" si="1407"/>
        <v>841.97633333333192</v>
      </c>
      <c r="GX233" s="57">
        <f t="shared" si="1230"/>
        <v>58403.51066666688</v>
      </c>
      <c r="GY233" s="57">
        <f t="shared" si="1586"/>
        <v>62612.342333333538</v>
      </c>
      <c r="GZ233" s="153">
        <f t="shared" si="1408"/>
        <v>10000</v>
      </c>
      <c r="HA233" s="469">
        <f t="shared" si="1231"/>
        <v>-876.92633333333197</v>
      </c>
      <c r="HB233" s="46">
        <f t="shared" si="1232"/>
        <v>-1060.0899999999999</v>
      </c>
      <c r="HC233" s="46">
        <f t="shared" si="1233"/>
        <v>-1020.82</v>
      </c>
      <c r="HD233" s="48"/>
      <c r="HF233" s="45">
        <v>172</v>
      </c>
      <c r="HG233" s="46">
        <f t="shared" si="1234"/>
        <v>1123.8775326810628</v>
      </c>
      <c r="HH233" s="46">
        <f t="shared" si="1235"/>
        <v>0</v>
      </c>
      <c r="HI233" s="46">
        <f t="shared" si="1236"/>
        <v>1123.8775326810628</v>
      </c>
      <c r="HJ233" s="46">
        <f t="shared" si="1237"/>
        <v>121.9952475716707</v>
      </c>
      <c r="HK233" s="46">
        <f t="shared" si="1238"/>
        <v>1001.8822851093921</v>
      </c>
      <c r="HL233" s="51">
        <f t="shared" si="1239"/>
        <v>72195.266257893032</v>
      </c>
      <c r="HM233" s="153">
        <f t="shared" si="1409"/>
        <v>10000</v>
      </c>
      <c r="HN233" s="58">
        <f t="shared" si="1240"/>
        <v>933.33333333333724</v>
      </c>
      <c r="HO233" s="52">
        <f t="shared" si="1241"/>
        <v>0</v>
      </c>
      <c r="HP233" s="51">
        <f t="shared" si="1242"/>
        <v>933.33333333333724</v>
      </c>
      <c r="HQ233" s="57">
        <f t="shared" si="1243"/>
        <v>63466.66666666502</v>
      </c>
      <c r="HR233" s="153">
        <f t="shared" si="1410"/>
        <v>10000</v>
      </c>
      <c r="HS233" s="468">
        <f t="shared" si="1244"/>
        <v>-933.33333333333724</v>
      </c>
      <c r="HT233" s="46">
        <f t="shared" si="1245"/>
        <v>-1123.8775326810628</v>
      </c>
      <c r="HU233" s="46">
        <f t="shared" si="1246"/>
        <v>-1123.8775326810628</v>
      </c>
      <c r="HV233" s="48"/>
      <c r="HW233" s="29"/>
      <c r="HX233" s="45">
        <v>172</v>
      </c>
      <c r="HY233" s="128">
        <f t="shared" si="1247"/>
        <v>1124.3399999999999</v>
      </c>
      <c r="HZ233" s="46">
        <f t="shared" si="1248"/>
        <v>0</v>
      </c>
      <c r="IA233" s="46">
        <f t="shared" si="1249"/>
        <v>1124.3399999999999</v>
      </c>
      <c r="IB233" s="46">
        <f t="shared" si="1250"/>
        <v>122.05228780195613</v>
      </c>
      <c r="IC233" s="46">
        <f t="shared" si="1251"/>
        <v>1002.2877121980438</v>
      </c>
      <c r="ID233" s="51">
        <f t="shared" si="1252"/>
        <v>72229.084968975629</v>
      </c>
      <c r="IE233" s="153">
        <f t="shared" si="1411"/>
        <v>10000</v>
      </c>
      <c r="IF233" s="58">
        <f t="shared" si="1253"/>
        <v>930.14625019664186</v>
      </c>
      <c r="IG233" s="52">
        <f t="shared" si="1254"/>
        <v>0</v>
      </c>
      <c r="IH233" s="51">
        <f t="shared" si="1255"/>
        <v>930.14625019664186</v>
      </c>
      <c r="II233" s="57">
        <f t="shared" si="1412"/>
        <v>63249.944966177427</v>
      </c>
      <c r="IJ233" s="153">
        <f t="shared" si="1413"/>
        <v>10000</v>
      </c>
      <c r="IK233" s="468">
        <f t="shared" si="1256"/>
        <v>-930.14625019664186</v>
      </c>
      <c r="IL233" s="46">
        <f t="shared" si="1257"/>
        <v>-1124.3399999999999</v>
      </c>
      <c r="IM233" s="46">
        <f t="shared" si="1258"/>
        <v>-1124.3399999999999</v>
      </c>
      <c r="IN233" s="48"/>
      <c r="IO233" s="53">
        <f t="shared" si="1259"/>
        <v>0</v>
      </c>
      <c r="IQ233" s="45">
        <v>172</v>
      </c>
      <c r="IR233" s="128">
        <f t="shared" si="1260"/>
        <v>1126.4568749999989</v>
      </c>
      <c r="IS233" s="128">
        <f t="shared" si="1261"/>
        <v>0</v>
      </c>
      <c r="IT233" s="128">
        <f t="shared" si="1262"/>
        <v>1126.4568749999989</v>
      </c>
      <c r="IU233" s="46">
        <f t="shared" si="1485"/>
        <v>122.28</v>
      </c>
      <c r="IV233" s="46">
        <f t="shared" si="1263"/>
        <v>1004.176874999999</v>
      </c>
      <c r="IW233" s="51">
        <f t="shared" si="1264"/>
        <v>72360.967500000217</v>
      </c>
      <c r="IX233" s="199">
        <f t="shared" si="1414"/>
        <v>10000</v>
      </c>
      <c r="IY233" s="128">
        <f t="shared" si="1265"/>
        <v>0</v>
      </c>
      <c r="IZ233" s="408">
        <f t="shared" si="1266"/>
        <v>0</v>
      </c>
      <c r="JA233" s="58">
        <f t="shared" si="1267"/>
        <v>931.95916666666494</v>
      </c>
      <c r="JB233" s="52">
        <f t="shared" si="1268"/>
        <v>0</v>
      </c>
      <c r="JC233" s="51">
        <f t="shared" si="1269"/>
        <v>931.95916666666494</v>
      </c>
      <c r="JD233" s="57">
        <f t="shared" si="1270"/>
        <v>63373.223333333386</v>
      </c>
      <c r="JE233" s="280">
        <f t="shared" si="1271"/>
        <v>10000</v>
      </c>
      <c r="JF233" s="280">
        <f t="shared" si="1272"/>
        <v>0</v>
      </c>
      <c r="JG233" s="468">
        <f t="shared" si="1273"/>
        <v>-931.95916666666494</v>
      </c>
      <c r="JH233" s="46">
        <f t="shared" si="1274"/>
        <v>-1126.4568749999989</v>
      </c>
      <c r="JI233" s="46">
        <f t="shared" si="1275"/>
        <v>-1126.4568749999989</v>
      </c>
      <c r="JJ233" s="48"/>
      <c r="JL233" s="45">
        <v>172</v>
      </c>
      <c r="JM233" s="46">
        <f t="shared" si="1276"/>
        <v>1124.4930833333331</v>
      </c>
      <c r="JN233" s="46">
        <f t="shared" si="1277"/>
        <v>0</v>
      </c>
      <c r="JO233" s="128">
        <f t="shared" si="1278"/>
        <v>1124.4930833333331</v>
      </c>
      <c r="JP233" s="46">
        <f t="shared" si="1415"/>
        <v>122.06</v>
      </c>
      <c r="JQ233" s="46">
        <f t="shared" si="1279"/>
        <v>1002.4330833333331</v>
      </c>
      <c r="JR233" s="51">
        <f t="shared" si="1280"/>
        <v>72234.809666666653</v>
      </c>
      <c r="JS233" s="51">
        <f t="shared" si="1614"/>
        <v>68591.650609651158</v>
      </c>
      <c r="JT233" s="199">
        <f t="shared" si="1416"/>
        <v>10000</v>
      </c>
      <c r="JU233" s="128">
        <f t="shared" si="1281"/>
        <v>0</v>
      </c>
      <c r="JV233" s="408">
        <f t="shared" si="1282"/>
        <v>0</v>
      </c>
      <c r="JW233" s="58">
        <f t="shared" si="1283"/>
        <v>930.37233333333074</v>
      </c>
      <c r="JX233" s="52">
        <f t="shared" si="1284"/>
        <v>0</v>
      </c>
      <c r="JY233" s="51">
        <f t="shared" si="1285"/>
        <v>930.37233333333074</v>
      </c>
      <c r="JZ233" s="51">
        <f t="shared" si="1286"/>
        <v>63265.318666667095</v>
      </c>
      <c r="KA233" s="199">
        <f t="shared" si="1615"/>
        <v>59999.999999999571</v>
      </c>
      <c r="KB233" s="128">
        <f t="shared" si="1417"/>
        <v>10000</v>
      </c>
      <c r="KC233" s="204">
        <f t="shared" si="1287"/>
        <v>0</v>
      </c>
      <c r="KD233" s="468">
        <f t="shared" si="1418"/>
        <v>-930.37233333333074</v>
      </c>
      <c r="KE233" s="46">
        <f t="shared" si="1288"/>
        <v>-1124.4930833333331</v>
      </c>
      <c r="KF233" s="46">
        <f t="shared" si="1289"/>
        <v>-1124.4930833333331</v>
      </c>
      <c r="KG233" s="48"/>
      <c r="KI233" s="45">
        <v>172</v>
      </c>
      <c r="KJ233" s="46">
        <f t="shared" si="1290"/>
        <v>1124.4890404061762</v>
      </c>
      <c r="KK233" s="46">
        <f t="shared" si="1291"/>
        <v>0</v>
      </c>
      <c r="KL233" s="128">
        <f t="shared" si="1292"/>
        <v>1124.4890404061762</v>
      </c>
      <c r="KM233" s="46">
        <f t="shared" si="1293"/>
        <v>122.06162583277943</v>
      </c>
      <c r="KN233" s="46">
        <f t="shared" si="1294"/>
        <v>1002.4274145733967</v>
      </c>
      <c r="KO233" s="51">
        <f t="shared" si="1295"/>
        <v>72234.548085094255</v>
      </c>
      <c r="KP233" s="199">
        <f t="shared" si="1616"/>
        <v>73145.398910451171</v>
      </c>
      <c r="KQ233" s="199">
        <f t="shared" si="1419"/>
        <v>10000</v>
      </c>
      <c r="KR233" s="128">
        <f t="shared" si="1296"/>
        <v>0</v>
      </c>
      <c r="KS233" s="408">
        <f t="shared" si="1297"/>
        <v>0</v>
      </c>
      <c r="KT233" s="45">
        <v>172</v>
      </c>
      <c r="KU233" s="46">
        <f t="shared" si="1420"/>
        <v>1124.49</v>
      </c>
      <c r="KV233" s="46">
        <f t="shared" si="1298"/>
        <v>0</v>
      </c>
      <c r="KW233" s="128">
        <f t="shared" si="1299"/>
        <v>1124.49</v>
      </c>
      <c r="KX233" s="46">
        <f t="shared" si="1300"/>
        <v>122.06130969785841</v>
      </c>
      <c r="KY233" s="46">
        <f t="shared" si="1301"/>
        <v>1002.4286903021416</v>
      </c>
      <c r="KZ233" s="51">
        <f t="shared" si="1302"/>
        <v>72234.357128412899</v>
      </c>
      <c r="LA233" s="153">
        <f t="shared" si="1617"/>
        <v>73145.398910451171</v>
      </c>
      <c r="LB233" s="58">
        <f t="shared" si="1532"/>
        <v>930.59633333333579</v>
      </c>
      <c r="LC233" s="52">
        <f t="shared" si="1303"/>
        <v>0</v>
      </c>
      <c r="LD233" s="51">
        <f t="shared" si="1304"/>
        <v>930.59633333333579</v>
      </c>
      <c r="LE233" s="51">
        <f t="shared" si="1305"/>
        <v>63280.550666666488</v>
      </c>
      <c r="LF233" s="51">
        <f t="shared" si="1618"/>
        <v>64427.543999999587</v>
      </c>
      <c r="LG233" s="128">
        <f t="shared" si="1306"/>
        <v>10000</v>
      </c>
      <c r="LH233" s="204">
        <f t="shared" si="1307"/>
        <v>0</v>
      </c>
      <c r="LI233" s="479">
        <f t="shared" si="1308"/>
        <v>-930.59633333333579</v>
      </c>
      <c r="LJ233" s="46">
        <f t="shared" si="1421"/>
        <v>-1124.49</v>
      </c>
      <c r="LK233" s="46">
        <f t="shared" si="1422"/>
        <v>-1124.49</v>
      </c>
      <c r="LL233" s="48"/>
      <c r="LN233" s="45">
        <v>172</v>
      </c>
      <c r="LO233" s="46">
        <f t="shared" si="1309"/>
        <v>1123.1238136873469</v>
      </c>
      <c r="LP233" s="46">
        <f t="shared" si="1587"/>
        <v>0</v>
      </c>
      <c r="LQ233" s="46">
        <f t="shared" si="1310"/>
        <v>1123.1238136873469</v>
      </c>
      <c r="LR233" s="46">
        <f t="shared" si="1311"/>
        <v>121.91343248722917</v>
      </c>
      <c r="LS233" s="46">
        <f t="shared" si="1312"/>
        <v>1001.2103812001177</v>
      </c>
      <c r="LT233" s="51">
        <f t="shared" si="1313"/>
        <v>72146.849111137388</v>
      </c>
      <c r="LU233" s="199">
        <f t="shared" si="1423"/>
        <v>10000</v>
      </c>
      <c r="LV233" s="58">
        <f t="shared" si="1314"/>
        <v>933.33033333333128</v>
      </c>
      <c r="LW233" s="52">
        <f t="shared" si="1588"/>
        <v>0</v>
      </c>
      <c r="LX233" s="51">
        <f t="shared" si="1315"/>
        <v>933.33033333333128</v>
      </c>
      <c r="LY233" s="51">
        <f t="shared" si="1316"/>
        <v>63466.462666666353</v>
      </c>
      <c r="LZ233" s="46">
        <f t="shared" si="1424"/>
        <v>0</v>
      </c>
      <c r="MA233" s="199">
        <f t="shared" si="1425"/>
        <v>10000</v>
      </c>
      <c r="MB233" s="468">
        <f t="shared" si="1317"/>
        <v>-933.33033333333128</v>
      </c>
      <c r="MC233" s="46">
        <f t="shared" si="1318"/>
        <v>-1123.1238136873469</v>
      </c>
      <c r="MD233" s="46">
        <f t="shared" si="1319"/>
        <v>-1123.1238136873469</v>
      </c>
      <c r="ME233" s="48"/>
      <c r="MG233" s="45">
        <v>172</v>
      </c>
      <c r="MH233" s="46">
        <f t="shared" si="1320"/>
        <v>1076.608661999408</v>
      </c>
      <c r="MI233" s="46">
        <f t="shared" si="1589"/>
        <v>0</v>
      </c>
      <c r="MJ233" s="46">
        <f t="shared" si="1321"/>
        <v>1076.608661999408</v>
      </c>
      <c r="MK233" s="46">
        <f t="shared" si="1322"/>
        <v>116.86428141783647</v>
      </c>
      <c r="ML233" s="46">
        <f t="shared" si="1323"/>
        <v>959.74438058157159</v>
      </c>
      <c r="MM233" s="51">
        <f t="shared" si="1324"/>
        <v>69158.824470120308</v>
      </c>
      <c r="MN233" s="199">
        <f t="shared" si="1426"/>
        <v>10000</v>
      </c>
      <c r="MO233" s="58">
        <f t="shared" si="1325"/>
        <v>889.32945707741396</v>
      </c>
      <c r="MP233" s="52">
        <f t="shared" si="1590"/>
        <v>0</v>
      </c>
      <c r="MQ233" s="51">
        <f t="shared" si="1326"/>
        <v>889.32945707741396</v>
      </c>
      <c r="MR233" s="57">
        <f t="shared" si="1327"/>
        <v>60474.403382684599</v>
      </c>
      <c r="MS233" s="199">
        <f t="shared" si="1427"/>
        <v>10000</v>
      </c>
      <c r="MT233" s="468">
        <f t="shared" si="1428"/>
        <v>-889.32945707741396</v>
      </c>
      <c r="MU233" s="46">
        <f t="shared" si="1328"/>
        <v>-1076.608661999408</v>
      </c>
      <c r="MV233" s="46">
        <f t="shared" si="1329"/>
        <v>-1076.608661999408</v>
      </c>
      <c r="MW233" s="48"/>
      <c r="MY233" s="45">
        <v>172</v>
      </c>
      <c r="MZ233" s="46">
        <f t="shared" si="1330"/>
        <v>1076.608661999408</v>
      </c>
      <c r="NA233" s="46">
        <f t="shared" si="1591"/>
        <v>0</v>
      </c>
      <c r="NB233" s="128">
        <f t="shared" si="1331"/>
        <v>1076.608661999408</v>
      </c>
      <c r="NC233" s="46">
        <f t="shared" si="1332"/>
        <v>116.86428141783647</v>
      </c>
      <c r="ND233" s="46">
        <f t="shared" si="1333"/>
        <v>959.74438058157159</v>
      </c>
      <c r="NE233" s="51">
        <f t="shared" si="1334"/>
        <v>69158.824470120308</v>
      </c>
      <c r="NF233" s="153">
        <f t="shared" si="1429"/>
        <v>10000</v>
      </c>
      <c r="NG233" s="45">
        <v>172</v>
      </c>
      <c r="NH233" s="46">
        <f t="shared" si="1335"/>
        <v>1076.6099999999999</v>
      </c>
      <c r="NI233" s="46">
        <f t="shared" si="1592"/>
        <v>0</v>
      </c>
      <c r="NJ233" s="128">
        <f t="shared" si="1430"/>
        <v>1076.6099999999999</v>
      </c>
      <c r="NK233" s="46">
        <f t="shared" si="1431"/>
        <v>116.86382089867415</v>
      </c>
      <c r="NL233" s="46">
        <f t="shared" si="1336"/>
        <v>959.74617910132577</v>
      </c>
      <c r="NM233" s="51">
        <f t="shared" si="1337"/>
        <v>69158.546360103166</v>
      </c>
      <c r="NN233" s="58">
        <f t="shared" si="1338"/>
        <v>888.78037499999857</v>
      </c>
      <c r="NO233" s="52">
        <f t="shared" si="1593"/>
        <v>0</v>
      </c>
      <c r="NP233" s="51">
        <f t="shared" si="1339"/>
        <v>888.78037499999857</v>
      </c>
      <c r="NQ233" s="57">
        <f t="shared" si="1340"/>
        <v>60571.415500000061</v>
      </c>
      <c r="NR233" s="153">
        <f t="shared" si="1432"/>
        <v>10000</v>
      </c>
      <c r="NS233" s="469">
        <f t="shared" si="1341"/>
        <v>-888.78037499999857</v>
      </c>
      <c r="NT233" s="46">
        <f t="shared" si="1342"/>
        <v>-1076.6099999999999</v>
      </c>
      <c r="NU233" s="46">
        <f t="shared" si="1343"/>
        <v>-1076.6099999999999</v>
      </c>
      <c r="NV233" s="48"/>
      <c r="NX233" s="45">
        <v>172</v>
      </c>
      <c r="NY233" s="46">
        <f t="shared" si="1344"/>
        <v>1076.6456011701148</v>
      </c>
      <c r="NZ233" s="46">
        <f t="shared" si="1594"/>
        <v>0</v>
      </c>
      <c r="OA233" s="46">
        <f t="shared" si="1345"/>
        <v>1076.6456011701148</v>
      </c>
      <c r="OB233" s="46">
        <f t="shared" si="1346"/>
        <v>116.8682911103022</v>
      </c>
      <c r="OC233" s="46">
        <f t="shared" si="1347"/>
        <v>959.77731005981263</v>
      </c>
      <c r="OD233" s="51">
        <f t="shared" si="1348"/>
        <v>69161.197356121498</v>
      </c>
      <c r="OE233" s="57">
        <f t="shared" si="1619"/>
        <v>68591.650609651158</v>
      </c>
      <c r="OF233" s="153">
        <f t="shared" si="1433"/>
        <v>10000</v>
      </c>
      <c r="OG233" s="58">
        <f t="shared" si="1349"/>
        <v>889.48383333333379</v>
      </c>
      <c r="OH233" s="241">
        <f t="shared" si="1620"/>
        <v>0</v>
      </c>
      <c r="OI233" s="51">
        <f t="shared" si="1350"/>
        <v>889.48383333333379</v>
      </c>
      <c r="OJ233" s="51">
        <f t="shared" si="1351"/>
        <v>60484.900666666683</v>
      </c>
      <c r="OK233" s="153">
        <f t="shared" si="1621"/>
        <v>59999.999999999571</v>
      </c>
      <c r="OL233" s="153">
        <f t="shared" si="1434"/>
        <v>10000</v>
      </c>
      <c r="OM233" s="468">
        <f t="shared" si="1435"/>
        <v>-889.48383333333379</v>
      </c>
      <c r="ON233" s="46">
        <f t="shared" si="1436"/>
        <v>-1076.6456011701148</v>
      </c>
      <c r="OO233" s="46">
        <f t="shared" si="1352"/>
        <v>-1076.6456011701148</v>
      </c>
      <c r="OP233" s="48"/>
      <c r="OR233" s="45">
        <v>172</v>
      </c>
      <c r="OS233" s="46">
        <f t="shared" si="1353"/>
        <v>1076.765700416463</v>
      </c>
      <c r="OT233" s="128">
        <f t="shared" si="1595"/>
        <v>0</v>
      </c>
      <c r="OU233" s="128">
        <f t="shared" si="1354"/>
        <v>1076.765700416463</v>
      </c>
      <c r="OV233" s="46">
        <f t="shared" si="1355"/>
        <v>116.88132770625329</v>
      </c>
      <c r="OW233" s="46">
        <f t="shared" si="1356"/>
        <v>959.88437271020973</v>
      </c>
      <c r="OX233" s="51">
        <f t="shared" si="1357"/>
        <v>69168.912251041766</v>
      </c>
      <c r="OY233" s="51">
        <f t="shared" si="1622"/>
        <v>70358.094519264821</v>
      </c>
      <c r="OZ233" s="153">
        <f t="shared" si="1437"/>
        <v>10000</v>
      </c>
      <c r="PA233" s="45">
        <v>172</v>
      </c>
      <c r="PB233" s="46">
        <f t="shared" si="1358"/>
        <v>1076.765700416463</v>
      </c>
      <c r="PC233" s="46">
        <f t="shared" si="1623"/>
        <v>0</v>
      </c>
      <c r="PD233" s="128">
        <f t="shared" si="1359"/>
        <v>1076.765700416463</v>
      </c>
      <c r="PE233" s="46">
        <f t="shared" si="1360"/>
        <v>116.88132770625329</v>
      </c>
      <c r="PF233" s="46">
        <f t="shared" si="1361"/>
        <v>959.88437271020973</v>
      </c>
      <c r="PG233" s="51">
        <f t="shared" si="1362"/>
        <v>69168.912251041766</v>
      </c>
      <c r="PH233" s="57">
        <f t="shared" si="1624"/>
        <v>70357.628478430241</v>
      </c>
      <c r="PI233" s="688">
        <f t="shared" si="1363"/>
        <v>889.6533333333341</v>
      </c>
      <c r="PJ233" s="52">
        <f t="shared" si="1625"/>
        <v>0</v>
      </c>
      <c r="PK233" s="51">
        <f t="shared" si="1364"/>
        <v>889.6533333333341</v>
      </c>
      <c r="PL233" s="57">
        <f t="shared" si="1365"/>
        <v>60496.426666666855</v>
      </c>
      <c r="PM233" s="57">
        <f t="shared" si="1596"/>
        <v>62612.342333333538</v>
      </c>
      <c r="PN233" s="153">
        <f t="shared" si="1438"/>
        <v>10000</v>
      </c>
      <c r="PO233" s="469">
        <f t="shared" si="1366"/>
        <v>-889.6533333333341</v>
      </c>
      <c r="PP233" s="46">
        <f t="shared" si="1367"/>
        <v>-1076.765700416463</v>
      </c>
      <c r="PQ233" s="46">
        <f t="shared" si="1368"/>
        <v>-1076.765700416463</v>
      </c>
      <c r="PR233" s="48"/>
    </row>
    <row r="234" spans="2:434" hidden="1" x14ac:dyDescent="0.3">
      <c r="B234" s="45">
        <v>173</v>
      </c>
      <c r="C234" s="46">
        <f t="shared" si="1104"/>
        <v>1111.77</v>
      </c>
      <c r="D234" s="46">
        <f t="shared" si="1136"/>
        <v>100</v>
      </c>
      <c r="E234" s="46">
        <f t="shared" si="1137"/>
        <v>1011.77</v>
      </c>
      <c r="F234" s="46">
        <f t="shared" si="1138"/>
        <v>108.32143966455165</v>
      </c>
      <c r="G234" s="46">
        <f t="shared" si="1139"/>
        <v>903.44856033544829</v>
      </c>
      <c r="H234" s="51">
        <f t="shared" si="1140"/>
        <v>64089.415238395537</v>
      </c>
      <c r="I234" s="58">
        <f t="shared" si="1141"/>
        <v>933.33333333333337</v>
      </c>
      <c r="J234" s="52">
        <f t="shared" si="1142"/>
        <v>100</v>
      </c>
      <c r="K234" s="51">
        <f t="shared" si="1143"/>
        <v>833.33333333333337</v>
      </c>
      <c r="L234" s="57">
        <f t="shared" si="1144"/>
        <v>55833.333333332892</v>
      </c>
      <c r="M234" s="468">
        <f t="shared" si="1369"/>
        <v>-933.33333333333337</v>
      </c>
      <c r="N234" s="46">
        <f t="shared" si="1370"/>
        <v>-1111.77</v>
      </c>
      <c r="O234" s="47"/>
      <c r="P234" s="46">
        <f t="shared" si="1371"/>
        <v>-1011.77</v>
      </c>
      <c r="Q234" s="48"/>
      <c r="R234" s="29"/>
      <c r="S234" s="29"/>
      <c r="T234" s="45">
        <v>173</v>
      </c>
      <c r="U234" s="46">
        <f t="shared" si="1145"/>
        <v>1072.47</v>
      </c>
      <c r="V234" s="46">
        <f t="shared" si="1146"/>
        <v>60.7</v>
      </c>
      <c r="W234" s="46">
        <f t="shared" si="1372"/>
        <v>1011.77</v>
      </c>
      <c r="X234" s="46">
        <f t="shared" si="1147"/>
        <v>108.32143966455165</v>
      </c>
      <c r="Y234" s="46">
        <f t="shared" si="1148"/>
        <v>903.44856033544829</v>
      </c>
      <c r="Z234" s="51">
        <f t="shared" si="1149"/>
        <v>64089.415238395537</v>
      </c>
      <c r="AA234" s="58">
        <f t="shared" si="1150"/>
        <v>886.25333333333333</v>
      </c>
      <c r="AB234" s="52">
        <f t="shared" si="1151"/>
        <v>52.92</v>
      </c>
      <c r="AC234" s="51">
        <f t="shared" si="1152"/>
        <v>833.33333333333337</v>
      </c>
      <c r="AD234" s="57">
        <f t="shared" si="1153"/>
        <v>55833.333333332892</v>
      </c>
      <c r="AE234" s="468">
        <f t="shared" si="1373"/>
        <v>-886.25333333333333</v>
      </c>
      <c r="AF234" s="46">
        <f t="shared" si="1154"/>
        <v>-1072.47</v>
      </c>
      <c r="AG234" s="47"/>
      <c r="AH234" s="46">
        <f t="shared" si="1374"/>
        <v>-1011.77</v>
      </c>
      <c r="AI234" s="48"/>
      <c r="AJ234" s="29"/>
      <c r="AK234" s="45">
        <v>173</v>
      </c>
      <c r="AL234" s="46">
        <f t="shared" si="1155"/>
        <v>1117.72</v>
      </c>
      <c r="AM234" s="46"/>
      <c r="AN234" s="46"/>
      <c r="AO234" s="46">
        <f t="shared" si="1156"/>
        <v>62.96</v>
      </c>
      <c r="AP234" s="128">
        <f t="shared" si="1157"/>
        <v>1054.76</v>
      </c>
      <c r="AQ234" s="128"/>
      <c r="AR234" s="128"/>
      <c r="AS234" s="46">
        <f t="shared" si="1158"/>
        <v>116.08254548839567</v>
      </c>
      <c r="AT234" s="46">
        <f t="shared" si="1159"/>
        <v>938.67745451160431</v>
      </c>
      <c r="AU234" s="51"/>
      <c r="AV234" s="51"/>
      <c r="AW234" s="51">
        <f t="shared" si="1160"/>
        <v>68710.849838525784</v>
      </c>
      <c r="AX234" s="58">
        <f t="shared" si="1161"/>
        <v>927.38215694565588</v>
      </c>
      <c r="AY234" s="52"/>
      <c r="AZ234" s="52"/>
      <c r="BA234" s="52">
        <f t="shared" si="1162"/>
        <v>55.26</v>
      </c>
      <c r="BB234" s="51">
        <f t="shared" si="1163"/>
        <v>872.12215694565589</v>
      </c>
      <c r="BC234" s="51"/>
      <c r="BD234" s="51"/>
      <c r="BE234" s="57">
        <f t="shared" si="1164"/>
        <v>60264.326848401513</v>
      </c>
      <c r="BF234" s="468">
        <f t="shared" si="1165"/>
        <v>-927.38215694565588</v>
      </c>
      <c r="BG234" s="46">
        <f t="shared" si="1166"/>
        <v>-1117.72</v>
      </c>
      <c r="BH234" s="46">
        <f t="shared" si="1167"/>
        <v>-1054.76</v>
      </c>
      <c r="BI234" s="48"/>
      <c r="BK234" s="45">
        <v>173</v>
      </c>
      <c r="BL234" s="46">
        <f t="shared" si="1375"/>
        <v>1073.21</v>
      </c>
      <c r="BM234" s="46">
        <f t="shared" si="1376"/>
        <v>61.44</v>
      </c>
      <c r="BN234" s="46">
        <f t="shared" si="1377"/>
        <v>1011.77</v>
      </c>
      <c r="BO234" s="46">
        <f t="shared" si="1168"/>
        <v>108.32143966455165</v>
      </c>
      <c r="BP234" s="46">
        <f t="shared" si="1169"/>
        <v>903.44856033544829</v>
      </c>
      <c r="BQ234" s="51">
        <f t="shared" si="1170"/>
        <v>64089.415238395537</v>
      </c>
      <c r="BR234" s="57">
        <f t="shared" si="1597"/>
        <v>68591.650609651158</v>
      </c>
      <c r="BS234" s="58">
        <f t="shared" si="1171"/>
        <v>887.07333333333338</v>
      </c>
      <c r="BT234" s="52">
        <f t="shared" si="1378"/>
        <v>53.74</v>
      </c>
      <c r="BU234" s="51">
        <f t="shared" si="1172"/>
        <v>833.33333333333337</v>
      </c>
      <c r="BV234" s="51">
        <f t="shared" si="1173"/>
        <v>55833.333333332892</v>
      </c>
      <c r="BW234" s="153">
        <f t="shared" si="1598"/>
        <v>59999.999999999571</v>
      </c>
      <c r="BX234" s="468">
        <f t="shared" si="1379"/>
        <v>-887.07333333333338</v>
      </c>
      <c r="BY234" s="46">
        <f t="shared" si="1380"/>
        <v>-1073.21</v>
      </c>
      <c r="BZ234" s="46">
        <f t="shared" si="1174"/>
        <v>-1011.77</v>
      </c>
      <c r="CA234" s="48"/>
      <c r="CB234" s="29"/>
      <c r="CC234" s="45">
        <v>173</v>
      </c>
      <c r="CD234" s="128">
        <f t="shared" si="1175"/>
        <v>1117.6300000000001</v>
      </c>
      <c r="CE234" s="46">
        <f t="shared" si="1381"/>
        <v>63.74</v>
      </c>
      <c r="CF234" s="128">
        <f t="shared" si="1176"/>
        <v>1053.8900000000001</v>
      </c>
      <c r="CG234" s="46">
        <f t="shared" si="1382"/>
        <v>115.68024122251693</v>
      </c>
      <c r="CH234" s="46">
        <f t="shared" si="1177"/>
        <v>938.20975877748322</v>
      </c>
      <c r="CI234" s="51">
        <f t="shared" si="1178"/>
        <v>68469.934974732678</v>
      </c>
      <c r="CJ234" s="199">
        <f t="shared" si="1599"/>
        <v>73145.398910451171</v>
      </c>
      <c r="CK234" s="153">
        <f t="shared" si="1383"/>
        <v>10000</v>
      </c>
      <c r="CL234" s="45">
        <v>173</v>
      </c>
      <c r="CM234" s="46">
        <f t="shared" si="1384"/>
        <v>1117.6300000000001</v>
      </c>
      <c r="CN234" s="128">
        <f t="shared" si="1179"/>
        <v>63.74</v>
      </c>
      <c r="CO234" s="128">
        <f t="shared" si="1180"/>
        <v>1053.8900000000001</v>
      </c>
      <c r="CP234" s="46">
        <f t="shared" si="1181"/>
        <v>115.68024122251693</v>
      </c>
      <c r="CQ234" s="46">
        <f t="shared" si="1182"/>
        <v>938.20975877748322</v>
      </c>
      <c r="CR234" s="51">
        <f t="shared" si="1183"/>
        <v>68469.934974732678</v>
      </c>
      <c r="CS234" s="153">
        <f t="shared" si="1600"/>
        <v>73145.398910451171</v>
      </c>
      <c r="CT234" s="58">
        <f t="shared" si="1184"/>
        <v>927.86033333333398</v>
      </c>
      <c r="CU234" s="52">
        <f t="shared" si="1385"/>
        <v>56.14</v>
      </c>
      <c r="CV234" s="51">
        <f t="shared" si="1386"/>
        <v>871.720333333334</v>
      </c>
      <c r="CW234" s="51">
        <f t="shared" si="1185"/>
        <v>60068.942333332932</v>
      </c>
      <c r="CX234" s="57">
        <f t="shared" si="1601"/>
        <v>64427.543999999587</v>
      </c>
      <c r="CY234" s="153">
        <f t="shared" si="1387"/>
        <v>10000</v>
      </c>
      <c r="CZ234" s="479">
        <f t="shared" si="1186"/>
        <v>-927.86033333333398</v>
      </c>
      <c r="DA234" s="46">
        <f t="shared" si="1388"/>
        <v>-1117.6300000000001</v>
      </c>
      <c r="DB234" s="46">
        <f t="shared" si="1389"/>
        <v>-1053.8900000000001</v>
      </c>
      <c r="DC234" s="48"/>
      <c r="DE234" s="45">
        <v>173</v>
      </c>
      <c r="DF234" s="46">
        <f t="shared" si="1187"/>
        <v>1123.43</v>
      </c>
      <c r="DG234" s="46">
        <f t="shared" si="1602"/>
        <v>111.66</v>
      </c>
      <c r="DH234" s="46">
        <f t="shared" si="1188"/>
        <v>1011.77</v>
      </c>
      <c r="DI234" s="46">
        <f t="shared" si="1189"/>
        <v>108.32143966455165</v>
      </c>
      <c r="DJ234" s="46">
        <f t="shared" si="1190"/>
        <v>903.44856033544829</v>
      </c>
      <c r="DK234" s="51">
        <f t="shared" si="1191"/>
        <v>64089.415238395537</v>
      </c>
      <c r="DL234" s="58">
        <f t="shared" si="1192"/>
        <v>944.99333333333334</v>
      </c>
      <c r="DM234" s="52">
        <f t="shared" si="1603"/>
        <v>111.66</v>
      </c>
      <c r="DN234" s="51">
        <f t="shared" si="1193"/>
        <v>833.33333333333337</v>
      </c>
      <c r="DO234" s="57">
        <f t="shared" si="1194"/>
        <v>55833.333333332892</v>
      </c>
      <c r="DP234" s="468">
        <f t="shared" si="1390"/>
        <v>-944.99333333333334</v>
      </c>
      <c r="DQ234" s="46">
        <f t="shared" si="1391"/>
        <v>-1123.43</v>
      </c>
      <c r="DR234" s="47"/>
      <c r="DS234" s="46">
        <f t="shared" si="1392"/>
        <v>-1011.77</v>
      </c>
      <c r="DT234" s="48"/>
      <c r="DU234" s="29"/>
      <c r="DV234" s="45">
        <v>173</v>
      </c>
      <c r="DW234" s="46">
        <f t="shared" si="1393"/>
        <v>1048.05</v>
      </c>
      <c r="DX234" s="46">
        <f t="shared" si="1604"/>
        <v>36.28</v>
      </c>
      <c r="DY234" s="46">
        <f t="shared" si="1394"/>
        <v>1011.77</v>
      </c>
      <c r="DZ234" s="46">
        <f t="shared" si="1195"/>
        <v>108.32143966455165</v>
      </c>
      <c r="EA234" s="46">
        <f t="shared" si="1196"/>
        <v>903.44856033544829</v>
      </c>
      <c r="EB234" s="51">
        <f t="shared" si="1197"/>
        <v>64089.415238395537</v>
      </c>
      <c r="EC234" s="58">
        <f t="shared" si="1198"/>
        <v>864.96333333333337</v>
      </c>
      <c r="ED234" s="52">
        <f t="shared" si="1605"/>
        <v>31.630000000000003</v>
      </c>
      <c r="EE234" s="51">
        <f t="shared" si="1199"/>
        <v>833.33333333333337</v>
      </c>
      <c r="EF234" s="57">
        <f t="shared" si="1200"/>
        <v>55833.333333332892</v>
      </c>
      <c r="EG234" s="468">
        <f t="shared" si="1395"/>
        <v>-864.96333333333337</v>
      </c>
      <c r="EH234" s="46">
        <f t="shared" si="1396"/>
        <v>-1048.05</v>
      </c>
      <c r="EI234" s="47"/>
      <c r="EJ234" s="46">
        <f t="shared" si="1397"/>
        <v>-1011.77</v>
      </c>
      <c r="EK234" s="48"/>
      <c r="EL234" s="29"/>
      <c r="EM234" s="45">
        <v>173</v>
      </c>
      <c r="EN234" s="46">
        <f t="shared" si="1580"/>
        <v>1058.0868689014749</v>
      </c>
      <c r="EO234" s="46">
        <f t="shared" si="1606"/>
        <v>37.28</v>
      </c>
      <c r="EP234" s="128">
        <f t="shared" si="1201"/>
        <v>1020.8068689014749</v>
      </c>
      <c r="EQ234" s="46">
        <f t="shared" si="1202"/>
        <v>111.30587060702906</v>
      </c>
      <c r="ER234" s="46">
        <f t="shared" si="1203"/>
        <v>909.50099829444582</v>
      </c>
      <c r="ES234" s="51">
        <f t="shared" si="1204"/>
        <v>65874.021365922992</v>
      </c>
      <c r="ET234" s="153">
        <f t="shared" si="1398"/>
        <v>10000</v>
      </c>
      <c r="EU234" s="45">
        <v>173</v>
      </c>
      <c r="EV234" s="46">
        <f t="shared" si="1205"/>
        <v>1058.0899999999999</v>
      </c>
      <c r="EW234" s="46">
        <f t="shared" si="1607"/>
        <v>37.28</v>
      </c>
      <c r="EX234" s="128">
        <f t="shared" si="1206"/>
        <v>1020.81</v>
      </c>
      <c r="EY234" s="46">
        <f t="shared" si="1207"/>
        <v>111.30479460225264</v>
      </c>
      <c r="EZ234" s="46">
        <f t="shared" si="1208"/>
        <v>909.50520539774732</v>
      </c>
      <c r="FA234" s="51">
        <f t="shared" si="1209"/>
        <v>65873.37155595384</v>
      </c>
      <c r="FB234" s="58">
        <f t="shared" si="1210"/>
        <v>874.86920833333363</v>
      </c>
      <c r="FC234" s="52">
        <f t="shared" si="1608"/>
        <v>32.61</v>
      </c>
      <c r="FD234" s="51">
        <f t="shared" si="1399"/>
        <v>842.25920833333362</v>
      </c>
      <c r="FE234" s="57">
        <f t="shared" si="1211"/>
        <v>57591.03695833317</v>
      </c>
      <c r="FF234" s="153">
        <f t="shared" si="1400"/>
        <v>10000</v>
      </c>
      <c r="FG234" s="469">
        <f t="shared" si="1212"/>
        <v>-874.86920833333363</v>
      </c>
      <c r="FH234" s="46">
        <f t="shared" si="1213"/>
        <v>-1058.0899999999999</v>
      </c>
      <c r="FI234" s="46">
        <f t="shared" si="1214"/>
        <v>-1020.81</v>
      </c>
      <c r="FJ234" s="48"/>
      <c r="FL234" s="45">
        <v>173</v>
      </c>
      <c r="FM234" s="46">
        <f t="shared" si="1401"/>
        <v>1050.06</v>
      </c>
      <c r="FN234" s="46">
        <f t="shared" si="1581"/>
        <v>38.29</v>
      </c>
      <c r="FO234" s="46">
        <f t="shared" si="1402"/>
        <v>1011.77</v>
      </c>
      <c r="FP234" s="46">
        <f t="shared" si="1215"/>
        <v>108.32143966455165</v>
      </c>
      <c r="FQ234" s="46">
        <f t="shared" si="1216"/>
        <v>903.44856033544829</v>
      </c>
      <c r="FR234" s="51">
        <f t="shared" si="1217"/>
        <v>64089.415238395537</v>
      </c>
      <c r="FS234" s="57">
        <f t="shared" si="1609"/>
        <v>68591.650609651158</v>
      </c>
      <c r="FT234" s="58">
        <f t="shared" si="1218"/>
        <v>866.81333333333339</v>
      </c>
      <c r="FU234" s="241">
        <f t="shared" si="1582"/>
        <v>33.479999999999997</v>
      </c>
      <c r="FV234" s="51">
        <f t="shared" si="1219"/>
        <v>833.33333333333337</v>
      </c>
      <c r="FW234" s="51">
        <f t="shared" si="1220"/>
        <v>55833.333333332892</v>
      </c>
      <c r="FX234" s="153">
        <f t="shared" si="1610"/>
        <v>59999.999999999571</v>
      </c>
      <c r="FY234" s="468">
        <f t="shared" si="1403"/>
        <v>-866.81333333333339</v>
      </c>
      <c r="FZ234" s="46">
        <f t="shared" si="1404"/>
        <v>-1050.06</v>
      </c>
      <c r="GA234" s="46">
        <f t="shared" si="1221"/>
        <v>-1011.77</v>
      </c>
      <c r="GB234" s="48"/>
      <c r="GD234" s="45">
        <v>173</v>
      </c>
      <c r="GE234" s="46">
        <f t="shared" si="1583"/>
        <v>1060.0875939185617</v>
      </c>
      <c r="GF234" s="128">
        <f t="shared" si="1611"/>
        <v>39.269999999999996</v>
      </c>
      <c r="GG234" s="128">
        <f t="shared" si="1579"/>
        <v>1020.8175939185617</v>
      </c>
      <c r="GH234" s="46">
        <f t="shared" si="1222"/>
        <v>111.22472087058111</v>
      </c>
      <c r="GI234" s="46">
        <f t="shared" si="1223"/>
        <v>909.59287304798056</v>
      </c>
      <c r="GJ234" s="51">
        <f t="shared" si="1224"/>
        <v>65825.239649300682</v>
      </c>
      <c r="GK234" s="51">
        <f t="shared" si="1612"/>
        <v>70358.094519264821</v>
      </c>
      <c r="GL234" s="153">
        <f t="shared" si="1405"/>
        <v>10000</v>
      </c>
      <c r="GM234" s="45">
        <v>173</v>
      </c>
      <c r="GN234" s="46">
        <f t="shared" si="1225"/>
        <v>1060.0899999999999</v>
      </c>
      <c r="GO234" s="46">
        <f t="shared" si="1584"/>
        <v>39.269999999999996</v>
      </c>
      <c r="GP234" s="128">
        <f t="shared" si="1406"/>
        <v>1020.82</v>
      </c>
      <c r="GQ234" s="46">
        <f t="shared" si="1226"/>
        <v>111.2239228639765</v>
      </c>
      <c r="GR234" s="46">
        <f t="shared" si="1227"/>
        <v>909.5960771360235</v>
      </c>
      <c r="GS234" s="51">
        <f t="shared" si="1228"/>
        <v>65824.757641249875</v>
      </c>
      <c r="GT234" s="57">
        <f t="shared" si="1613"/>
        <v>70357.628478430241</v>
      </c>
      <c r="GU234" s="58">
        <f t="shared" si="1229"/>
        <v>876.92633333333197</v>
      </c>
      <c r="GV234" s="52">
        <f t="shared" si="1585"/>
        <v>34.950000000000003</v>
      </c>
      <c r="GW234" s="51">
        <f t="shared" si="1407"/>
        <v>841.97633333333192</v>
      </c>
      <c r="GX234" s="57">
        <f t="shared" si="1230"/>
        <v>57561.534333333548</v>
      </c>
      <c r="GY234" s="57">
        <f t="shared" si="1586"/>
        <v>62612.342333333538</v>
      </c>
      <c r="GZ234" s="153">
        <f t="shared" si="1408"/>
        <v>10000</v>
      </c>
      <c r="HA234" s="469">
        <f t="shared" si="1231"/>
        <v>-876.92633333333197</v>
      </c>
      <c r="HB234" s="46">
        <f t="shared" si="1232"/>
        <v>-1060.0899999999999</v>
      </c>
      <c r="HC234" s="46">
        <f t="shared" si="1233"/>
        <v>-1020.82</v>
      </c>
      <c r="HD234" s="48"/>
      <c r="HF234" s="45">
        <v>173</v>
      </c>
      <c r="HG234" s="46">
        <f t="shared" si="1234"/>
        <v>1123.8775326810628</v>
      </c>
      <c r="HH234" s="46">
        <f t="shared" si="1235"/>
        <v>0</v>
      </c>
      <c r="HI234" s="46">
        <f t="shared" si="1236"/>
        <v>1123.8775326810628</v>
      </c>
      <c r="HJ234" s="46">
        <f t="shared" si="1237"/>
        <v>120.32544376315506</v>
      </c>
      <c r="HK234" s="46">
        <f t="shared" si="1238"/>
        <v>1003.5520889179078</v>
      </c>
      <c r="HL234" s="51">
        <f t="shared" si="1239"/>
        <v>71191.71416897513</v>
      </c>
      <c r="HM234" s="153">
        <f t="shared" si="1409"/>
        <v>10000</v>
      </c>
      <c r="HN234" s="58">
        <f t="shared" si="1240"/>
        <v>933.33333333333724</v>
      </c>
      <c r="HO234" s="52">
        <f t="shared" si="1241"/>
        <v>0</v>
      </c>
      <c r="HP234" s="51">
        <f t="shared" si="1242"/>
        <v>933.33333333333724</v>
      </c>
      <c r="HQ234" s="57">
        <f t="shared" si="1243"/>
        <v>62533.333333331684</v>
      </c>
      <c r="HR234" s="153">
        <f t="shared" si="1410"/>
        <v>10000</v>
      </c>
      <c r="HS234" s="468">
        <f t="shared" si="1244"/>
        <v>-933.33333333333724</v>
      </c>
      <c r="HT234" s="46">
        <f t="shared" si="1245"/>
        <v>-1123.8775326810628</v>
      </c>
      <c r="HU234" s="46">
        <f t="shared" si="1246"/>
        <v>-1123.8775326810628</v>
      </c>
      <c r="HV234" s="48"/>
      <c r="HW234" s="29"/>
      <c r="HX234" s="45">
        <v>173</v>
      </c>
      <c r="HY234" s="128">
        <f t="shared" si="1247"/>
        <v>1124.3399999999999</v>
      </c>
      <c r="HZ234" s="46">
        <f t="shared" si="1248"/>
        <v>0</v>
      </c>
      <c r="IA234" s="46">
        <f t="shared" si="1249"/>
        <v>1124.3399999999999</v>
      </c>
      <c r="IB234" s="46">
        <f t="shared" si="1250"/>
        <v>120.38180828162605</v>
      </c>
      <c r="IC234" s="46">
        <f t="shared" si="1251"/>
        <v>1003.9581917183739</v>
      </c>
      <c r="ID234" s="51">
        <f t="shared" si="1252"/>
        <v>71225.126777257261</v>
      </c>
      <c r="IE234" s="153">
        <f t="shared" si="1411"/>
        <v>10000</v>
      </c>
      <c r="IF234" s="58">
        <f t="shared" si="1253"/>
        <v>930.14625019664186</v>
      </c>
      <c r="IG234" s="52">
        <f t="shared" si="1254"/>
        <v>0</v>
      </c>
      <c r="IH234" s="51">
        <f t="shared" si="1255"/>
        <v>930.14625019664186</v>
      </c>
      <c r="II234" s="57">
        <f t="shared" si="1412"/>
        <v>62319.798715980782</v>
      </c>
      <c r="IJ234" s="153">
        <f t="shared" si="1413"/>
        <v>10000</v>
      </c>
      <c r="IK234" s="468">
        <f t="shared" si="1256"/>
        <v>-930.14625019664186</v>
      </c>
      <c r="IL234" s="46">
        <f t="shared" si="1257"/>
        <v>-1124.3399999999999</v>
      </c>
      <c r="IM234" s="46">
        <f t="shared" si="1258"/>
        <v>-1124.3399999999999</v>
      </c>
      <c r="IN234" s="48"/>
      <c r="IO234" s="53">
        <f t="shared" si="1259"/>
        <v>0</v>
      </c>
      <c r="IQ234" s="45">
        <v>173</v>
      </c>
      <c r="IR234" s="128">
        <f t="shared" si="1260"/>
        <v>1126.4568749999989</v>
      </c>
      <c r="IS234" s="128">
        <f t="shared" si="1261"/>
        <v>0</v>
      </c>
      <c r="IT234" s="128">
        <f t="shared" si="1262"/>
        <v>1126.4568749999989</v>
      </c>
      <c r="IU234" s="46">
        <f t="shared" si="1485"/>
        <v>120.6</v>
      </c>
      <c r="IV234" s="46">
        <f t="shared" si="1263"/>
        <v>1005.8568749999989</v>
      </c>
      <c r="IW234" s="51">
        <f t="shared" si="1264"/>
        <v>71355.110625000219</v>
      </c>
      <c r="IX234" s="199">
        <f t="shared" si="1414"/>
        <v>10000</v>
      </c>
      <c r="IY234" s="128">
        <f t="shared" si="1265"/>
        <v>0</v>
      </c>
      <c r="IZ234" s="408">
        <f t="shared" si="1266"/>
        <v>0</v>
      </c>
      <c r="JA234" s="58">
        <f t="shared" si="1267"/>
        <v>931.95916666666494</v>
      </c>
      <c r="JB234" s="52">
        <f t="shared" si="1268"/>
        <v>0</v>
      </c>
      <c r="JC234" s="51">
        <f t="shared" si="1269"/>
        <v>931.95916666666494</v>
      </c>
      <c r="JD234" s="57">
        <f t="shared" si="1270"/>
        <v>62441.264166666719</v>
      </c>
      <c r="JE234" s="280">
        <f t="shared" si="1271"/>
        <v>10000</v>
      </c>
      <c r="JF234" s="280">
        <f t="shared" si="1272"/>
        <v>0</v>
      </c>
      <c r="JG234" s="468">
        <f t="shared" si="1273"/>
        <v>-931.95916666666494</v>
      </c>
      <c r="JH234" s="46">
        <f t="shared" si="1274"/>
        <v>-1126.4568749999989</v>
      </c>
      <c r="JI234" s="46">
        <f t="shared" si="1275"/>
        <v>-1126.4568749999989</v>
      </c>
      <c r="JJ234" s="48"/>
      <c r="JL234" s="45">
        <v>173</v>
      </c>
      <c r="JM234" s="46">
        <f t="shared" si="1276"/>
        <v>1124.4930833333331</v>
      </c>
      <c r="JN234" s="46">
        <f t="shared" si="1277"/>
        <v>0</v>
      </c>
      <c r="JO234" s="128">
        <f t="shared" si="1278"/>
        <v>1124.4930833333331</v>
      </c>
      <c r="JP234" s="46">
        <f t="shared" si="1415"/>
        <v>120.39</v>
      </c>
      <c r="JQ234" s="46">
        <f t="shared" si="1279"/>
        <v>1004.1030833333331</v>
      </c>
      <c r="JR234" s="51">
        <f t="shared" si="1280"/>
        <v>71230.706583333318</v>
      </c>
      <c r="JS234" s="51">
        <f t="shared" si="1614"/>
        <v>68591.650609651158</v>
      </c>
      <c r="JT234" s="199">
        <f t="shared" si="1416"/>
        <v>10000</v>
      </c>
      <c r="JU234" s="128">
        <f t="shared" si="1281"/>
        <v>0</v>
      </c>
      <c r="JV234" s="408">
        <f t="shared" si="1282"/>
        <v>0</v>
      </c>
      <c r="JW234" s="58">
        <f t="shared" si="1283"/>
        <v>930.37233333333074</v>
      </c>
      <c r="JX234" s="52">
        <f t="shared" si="1284"/>
        <v>0</v>
      </c>
      <c r="JY234" s="51">
        <f t="shared" si="1285"/>
        <v>930.37233333333074</v>
      </c>
      <c r="JZ234" s="51">
        <f t="shared" si="1286"/>
        <v>62334.946333333763</v>
      </c>
      <c r="KA234" s="199">
        <f t="shared" si="1615"/>
        <v>59999.999999999571</v>
      </c>
      <c r="KB234" s="128">
        <f t="shared" si="1417"/>
        <v>10000</v>
      </c>
      <c r="KC234" s="204">
        <f t="shared" si="1287"/>
        <v>0</v>
      </c>
      <c r="KD234" s="468">
        <f t="shared" si="1418"/>
        <v>-930.37233333333074</v>
      </c>
      <c r="KE234" s="46">
        <f t="shared" si="1288"/>
        <v>-1124.4930833333331</v>
      </c>
      <c r="KF234" s="46">
        <f t="shared" si="1289"/>
        <v>-1124.4930833333331</v>
      </c>
      <c r="KG234" s="48"/>
      <c r="KI234" s="45">
        <v>173</v>
      </c>
      <c r="KJ234" s="46">
        <f t="shared" si="1290"/>
        <v>1124.4890404061762</v>
      </c>
      <c r="KK234" s="46">
        <f t="shared" si="1291"/>
        <v>0</v>
      </c>
      <c r="KL234" s="128">
        <f t="shared" si="1292"/>
        <v>1124.4890404061762</v>
      </c>
      <c r="KM234" s="46">
        <f t="shared" si="1293"/>
        <v>120.39091347515709</v>
      </c>
      <c r="KN234" s="46">
        <f t="shared" si="1294"/>
        <v>1004.0981269310191</v>
      </c>
      <c r="KO234" s="51">
        <f t="shared" si="1295"/>
        <v>71230.449958163241</v>
      </c>
      <c r="KP234" s="199">
        <f t="shared" si="1616"/>
        <v>73145.398910451171</v>
      </c>
      <c r="KQ234" s="199">
        <f t="shared" si="1419"/>
        <v>10000</v>
      </c>
      <c r="KR234" s="128">
        <f t="shared" si="1296"/>
        <v>0</v>
      </c>
      <c r="KS234" s="408">
        <f t="shared" si="1297"/>
        <v>0</v>
      </c>
      <c r="KT234" s="45">
        <v>173</v>
      </c>
      <c r="KU234" s="46">
        <f t="shared" si="1420"/>
        <v>1124.49</v>
      </c>
      <c r="KV234" s="46">
        <f t="shared" si="1298"/>
        <v>0</v>
      </c>
      <c r="KW234" s="128">
        <f t="shared" si="1299"/>
        <v>1124.49</v>
      </c>
      <c r="KX234" s="46">
        <f t="shared" si="1300"/>
        <v>120.3905952140215</v>
      </c>
      <c r="KY234" s="46">
        <f t="shared" si="1301"/>
        <v>1004.0994047859785</v>
      </c>
      <c r="KZ234" s="51">
        <f t="shared" si="1302"/>
        <v>71230.257723626914</v>
      </c>
      <c r="LA234" s="153">
        <f t="shared" si="1617"/>
        <v>73145.398910451171</v>
      </c>
      <c r="LB234" s="58">
        <f t="shared" si="1532"/>
        <v>930.59633333333579</v>
      </c>
      <c r="LC234" s="52">
        <f t="shared" si="1303"/>
        <v>0</v>
      </c>
      <c r="LD234" s="51">
        <f t="shared" si="1304"/>
        <v>930.59633333333579</v>
      </c>
      <c r="LE234" s="51">
        <f t="shared" si="1305"/>
        <v>62349.954333333153</v>
      </c>
      <c r="LF234" s="51">
        <f t="shared" si="1618"/>
        <v>64427.543999999587</v>
      </c>
      <c r="LG234" s="128">
        <f t="shared" si="1306"/>
        <v>10000</v>
      </c>
      <c r="LH234" s="204">
        <f t="shared" si="1307"/>
        <v>0</v>
      </c>
      <c r="LI234" s="479">
        <f t="shared" si="1308"/>
        <v>-930.59633333333579</v>
      </c>
      <c r="LJ234" s="46">
        <f t="shared" si="1421"/>
        <v>-1124.49</v>
      </c>
      <c r="LK234" s="46">
        <f t="shared" si="1422"/>
        <v>-1124.49</v>
      </c>
      <c r="LL234" s="48"/>
      <c r="LN234" s="45">
        <v>173</v>
      </c>
      <c r="LO234" s="46">
        <f t="shared" si="1309"/>
        <v>1123.1238136873469</v>
      </c>
      <c r="LP234" s="46">
        <f t="shared" si="1587"/>
        <v>0</v>
      </c>
      <c r="LQ234" s="46">
        <f t="shared" si="1310"/>
        <v>1123.1238136873469</v>
      </c>
      <c r="LR234" s="46">
        <f t="shared" si="1311"/>
        <v>120.2447485185623</v>
      </c>
      <c r="LS234" s="46">
        <f t="shared" si="1312"/>
        <v>1002.8790651687846</v>
      </c>
      <c r="LT234" s="51">
        <f t="shared" si="1313"/>
        <v>71143.970045968599</v>
      </c>
      <c r="LU234" s="199">
        <f t="shared" si="1423"/>
        <v>10000</v>
      </c>
      <c r="LV234" s="58">
        <f t="shared" si="1314"/>
        <v>933.33033333333128</v>
      </c>
      <c r="LW234" s="52">
        <f t="shared" si="1588"/>
        <v>0</v>
      </c>
      <c r="LX234" s="51">
        <f t="shared" si="1315"/>
        <v>933.33033333333128</v>
      </c>
      <c r="LY234" s="51">
        <f t="shared" si="1316"/>
        <v>62533.132333333022</v>
      </c>
      <c r="LZ234" s="46">
        <f t="shared" si="1424"/>
        <v>0</v>
      </c>
      <c r="MA234" s="199">
        <f t="shared" si="1425"/>
        <v>10000</v>
      </c>
      <c r="MB234" s="468">
        <f t="shared" si="1317"/>
        <v>-933.33033333333128</v>
      </c>
      <c r="MC234" s="46">
        <f t="shared" si="1318"/>
        <v>-1123.1238136873469</v>
      </c>
      <c r="MD234" s="46">
        <f t="shared" si="1319"/>
        <v>-1123.1238136873469</v>
      </c>
      <c r="ME234" s="48"/>
      <c r="MG234" s="45">
        <v>173</v>
      </c>
      <c r="MH234" s="46">
        <f t="shared" si="1320"/>
        <v>1076.608661999408</v>
      </c>
      <c r="MI234" s="46">
        <f t="shared" si="1589"/>
        <v>0</v>
      </c>
      <c r="MJ234" s="46">
        <f t="shared" si="1321"/>
        <v>1076.608661999408</v>
      </c>
      <c r="MK234" s="46">
        <f t="shared" si="1322"/>
        <v>115.2647074502005</v>
      </c>
      <c r="ML234" s="46">
        <f t="shared" si="1323"/>
        <v>961.34395454920752</v>
      </c>
      <c r="MM234" s="51">
        <f t="shared" si="1324"/>
        <v>68197.480515571093</v>
      </c>
      <c r="MN234" s="199">
        <f t="shared" si="1426"/>
        <v>10000</v>
      </c>
      <c r="MO234" s="58">
        <f t="shared" si="1325"/>
        <v>889.32945707741396</v>
      </c>
      <c r="MP234" s="52">
        <f t="shared" si="1590"/>
        <v>0</v>
      </c>
      <c r="MQ234" s="51">
        <f t="shared" si="1326"/>
        <v>889.32945707741396</v>
      </c>
      <c r="MR234" s="57">
        <f t="shared" si="1327"/>
        <v>59585.073925607183</v>
      </c>
      <c r="MS234" s="199">
        <f t="shared" si="1427"/>
        <v>10000</v>
      </c>
      <c r="MT234" s="468">
        <f t="shared" si="1428"/>
        <v>-889.32945707741396</v>
      </c>
      <c r="MU234" s="46">
        <f t="shared" si="1328"/>
        <v>-1076.608661999408</v>
      </c>
      <c r="MV234" s="46">
        <f t="shared" si="1329"/>
        <v>-1076.608661999408</v>
      </c>
      <c r="MW234" s="48"/>
      <c r="MY234" s="45">
        <v>173</v>
      </c>
      <c r="MZ234" s="46">
        <f t="shared" si="1330"/>
        <v>1076.608661999408</v>
      </c>
      <c r="NA234" s="46">
        <f t="shared" si="1591"/>
        <v>0</v>
      </c>
      <c r="NB234" s="128">
        <f t="shared" si="1331"/>
        <v>1076.608661999408</v>
      </c>
      <c r="NC234" s="46">
        <f t="shared" si="1332"/>
        <v>115.2647074502005</v>
      </c>
      <c r="ND234" s="46">
        <f t="shared" si="1333"/>
        <v>961.34395454920752</v>
      </c>
      <c r="NE234" s="51">
        <f t="shared" si="1334"/>
        <v>68197.480515571093</v>
      </c>
      <c r="NF234" s="153">
        <f t="shared" si="1429"/>
        <v>10000</v>
      </c>
      <c r="NG234" s="45">
        <v>173</v>
      </c>
      <c r="NH234" s="46">
        <f t="shared" si="1335"/>
        <v>1076.6099999999999</v>
      </c>
      <c r="NI234" s="46">
        <f t="shared" si="1592"/>
        <v>0</v>
      </c>
      <c r="NJ234" s="128">
        <f t="shared" si="1430"/>
        <v>1076.6099999999999</v>
      </c>
      <c r="NK234" s="46">
        <f t="shared" si="1431"/>
        <v>115.26424393350527</v>
      </c>
      <c r="NL234" s="46">
        <f t="shared" si="1336"/>
        <v>961.34575606649469</v>
      </c>
      <c r="NM234" s="51">
        <f t="shared" si="1337"/>
        <v>68197.200604036669</v>
      </c>
      <c r="NN234" s="58">
        <f t="shared" si="1338"/>
        <v>888.78037499999857</v>
      </c>
      <c r="NO234" s="52">
        <f t="shared" si="1593"/>
        <v>0</v>
      </c>
      <c r="NP234" s="51">
        <f t="shared" si="1339"/>
        <v>888.78037499999857</v>
      </c>
      <c r="NQ234" s="57">
        <f t="shared" si="1340"/>
        <v>59682.635125000059</v>
      </c>
      <c r="NR234" s="153">
        <f t="shared" si="1432"/>
        <v>10000</v>
      </c>
      <c r="NS234" s="469">
        <f t="shared" si="1341"/>
        <v>-888.78037499999857</v>
      </c>
      <c r="NT234" s="46">
        <f t="shared" si="1342"/>
        <v>-1076.6099999999999</v>
      </c>
      <c r="NU234" s="46">
        <f t="shared" si="1343"/>
        <v>-1076.6099999999999</v>
      </c>
      <c r="NV234" s="48"/>
      <c r="NX234" s="45">
        <v>173</v>
      </c>
      <c r="NY234" s="46">
        <f t="shared" si="1344"/>
        <v>1076.6456011701148</v>
      </c>
      <c r="NZ234" s="46">
        <f t="shared" si="1594"/>
        <v>0</v>
      </c>
      <c r="OA234" s="46">
        <f t="shared" si="1345"/>
        <v>1076.6456011701148</v>
      </c>
      <c r="OB234" s="46">
        <f t="shared" si="1346"/>
        <v>115.2686622602025</v>
      </c>
      <c r="OC234" s="46">
        <f t="shared" si="1347"/>
        <v>961.37693890991227</v>
      </c>
      <c r="OD234" s="51">
        <f t="shared" si="1348"/>
        <v>68199.82041721158</v>
      </c>
      <c r="OE234" s="57">
        <f t="shared" si="1619"/>
        <v>68591.650609651158</v>
      </c>
      <c r="OF234" s="153">
        <f t="shared" si="1433"/>
        <v>10000</v>
      </c>
      <c r="OG234" s="58">
        <f t="shared" si="1349"/>
        <v>889.48383333333379</v>
      </c>
      <c r="OH234" s="241">
        <f t="shared" si="1620"/>
        <v>0</v>
      </c>
      <c r="OI234" s="51">
        <f t="shared" si="1350"/>
        <v>889.48383333333379</v>
      </c>
      <c r="OJ234" s="51">
        <f t="shared" si="1351"/>
        <v>59595.416833333351</v>
      </c>
      <c r="OK234" s="153">
        <f t="shared" si="1621"/>
        <v>59999.999999999571</v>
      </c>
      <c r="OL234" s="153">
        <f t="shared" si="1434"/>
        <v>10000</v>
      </c>
      <c r="OM234" s="468">
        <f t="shared" si="1435"/>
        <v>-889.48383333333379</v>
      </c>
      <c r="ON234" s="46">
        <f t="shared" si="1436"/>
        <v>-1076.6456011701148</v>
      </c>
      <c r="OO234" s="46">
        <f t="shared" si="1352"/>
        <v>-1076.6456011701148</v>
      </c>
      <c r="OP234" s="48"/>
      <c r="OR234" s="45">
        <v>173</v>
      </c>
      <c r="OS234" s="46">
        <f t="shared" si="1353"/>
        <v>1076.765700416463</v>
      </c>
      <c r="OT234" s="128">
        <f t="shared" si="1595"/>
        <v>0</v>
      </c>
      <c r="OU234" s="128">
        <f t="shared" si="1354"/>
        <v>1076.765700416463</v>
      </c>
      <c r="OV234" s="46">
        <f t="shared" si="1355"/>
        <v>115.28152041840293</v>
      </c>
      <c r="OW234" s="46">
        <f t="shared" si="1356"/>
        <v>961.48417999806009</v>
      </c>
      <c r="OX234" s="51">
        <f t="shared" si="1357"/>
        <v>68207.428071043701</v>
      </c>
      <c r="OY234" s="51">
        <f t="shared" si="1622"/>
        <v>70358.094519264821</v>
      </c>
      <c r="OZ234" s="153">
        <f t="shared" si="1437"/>
        <v>10000</v>
      </c>
      <c r="PA234" s="45">
        <v>173</v>
      </c>
      <c r="PB234" s="46">
        <f t="shared" si="1358"/>
        <v>1076.765700416463</v>
      </c>
      <c r="PC234" s="46">
        <f t="shared" si="1623"/>
        <v>0</v>
      </c>
      <c r="PD234" s="128">
        <f t="shared" si="1359"/>
        <v>1076.765700416463</v>
      </c>
      <c r="PE234" s="46">
        <f t="shared" si="1360"/>
        <v>115.28152041840293</v>
      </c>
      <c r="PF234" s="46">
        <f t="shared" si="1361"/>
        <v>961.48417999806009</v>
      </c>
      <c r="PG234" s="51">
        <f t="shared" si="1362"/>
        <v>68207.428071043701</v>
      </c>
      <c r="PH234" s="57">
        <f t="shared" si="1624"/>
        <v>70357.628478430241</v>
      </c>
      <c r="PI234" s="688">
        <f t="shared" si="1363"/>
        <v>889.6533333333341</v>
      </c>
      <c r="PJ234" s="52">
        <f t="shared" si="1625"/>
        <v>0</v>
      </c>
      <c r="PK234" s="51">
        <f t="shared" si="1364"/>
        <v>889.6533333333341</v>
      </c>
      <c r="PL234" s="57">
        <f t="shared" si="1365"/>
        <v>59606.77333333352</v>
      </c>
      <c r="PM234" s="57">
        <f t="shared" si="1596"/>
        <v>62612.342333333538</v>
      </c>
      <c r="PN234" s="153">
        <f t="shared" si="1438"/>
        <v>10000</v>
      </c>
      <c r="PO234" s="469">
        <f t="shared" si="1366"/>
        <v>-889.6533333333341</v>
      </c>
      <c r="PP234" s="46">
        <f t="shared" si="1367"/>
        <v>-1076.765700416463</v>
      </c>
      <c r="PQ234" s="46">
        <f t="shared" si="1368"/>
        <v>-1076.765700416463</v>
      </c>
      <c r="PR234" s="48"/>
    </row>
    <row r="235" spans="2:434" hidden="1" x14ac:dyDescent="0.3">
      <c r="B235" s="45">
        <v>174</v>
      </c>
      <c r="C235" s="46">
        <f t="shared" si="1104"/>
        <v>1111.77</v>
      </c>
      <c r="D235" s="46">
        <f t="shared" si="1136"/>
        <v>100</v>
      </c>
      <c r="E235" s="46">
        <f t="shared" si="1137"/>
        <v>1011.77</v>
      </c>
      <c r="F235" s="46">
        <f t="shared" si="1138"/>
        <v>106.81569206399257</v>
      </c>
      <c r="G235" s="46">
        <f t="shared" si="1139"/>
        <v>904.95430793600735</v>
      </c>
      <c r="H235" s="51">
        <f t="shared" si="1140"/>
        <v>63184.460930459529</v>
      </c>
      <c r="I235" s="58">
        <f t="shared" si="1141"/>
        <v>933.33333333333337</v>
      </c>
      <c r="J235" s="52">
        <f t="shared" si="1142"/>
        <v>100</v>
      </c>
      <c r="K235" s="51">
        <f t="shared" si="1143"/>
        <v>833.33333333333337</v>
      </c>
      <c r="L235" s="57">
        <f t="shared" si="1144"/>
        <v>54999.999999999556</v>
      </c>
      <c r="M235" s="468">
        <f t="shared" si="1369"/>
        <v>-933.33333333333337</v>
      </c>
      <c r="N235" s="46">
        <f t="shared" si="1370"/>
        <v>-1111.77</v>
      </c>
      <c r="O235" s="47"/>
      <c r="P235" s="46">
        <f t="shared" si="1371"/>
        <v>-1011.77</v>
      </c>
      <c r="Q235" s="48"/>
      <c r="R235" s="29"/>
      <c r="S235" s="29"/>
      <c r="T235" s="45">
        <v>174</v>
      </c>
      <c r="U235" s="46">
        <f t="shared" si="1145"/>
        <v>1071.6300000000001</v>
      </c>
      <c r="V235" s="46">
        <f t="shared" si="1146"/>
        <v>59.86</v>
      </c>
      <c r="W235" s="46">
        <f t="shared" si="1372"/>
        <v>1011.77</v>
      </c>
      <c r="X235" s="46">
        <f t="shared" si="1147"/>
        <v>106.81569206399257</v>
      </c>
      <c r="Y235" s="46">
        <f t="shared" si="1148"/>
        <v>904.95430793600735</v>
      </c>
      <c r="Z235" s="51">
        <f t="shared" si="1149"/>
        <v>63184.460930459529</v>
      </c>
      <c r="AA235" s="58">
        <f t="shared" si="1150"/>
        <v>885.47333333333336</v>
      </c>
      <c r="AB235" s="52">
        <f t="shared" si="1151"/>
        <v>52.14</v>
      </c>
      <c r="AC235" s="51">
        <f t="shared" si="1152"/>
        <v>833.33333333333337</v>
      </c>
      <c r="AD235" s="57">
        <f t="shared" si="1153"/>
        <v>54999.999999999556</v>
      </c>
      <c r="AE235" s="468">
        <f t="shared" si="1373"/>
        <v>-885.47333333333336</v>
      </c>
      <c r="AF235" s="46">
        <f t="shared" si="1154"/>
        <v>-1071.6300000000001</v>
      </c>
      <c r="AG235" s="47"/>
      <c r="AH235" s="46">
        <f t="shared" si="1374"/>
        <v>-1011.77</v>
      </c>
      <c r="AI235" s="48"/>
      <c r="AJ235" s="29"/>
      <c r="AK235" s="45">
        <v>174</v>
      </c>
      <c r="AL235" s="46">
        <f t="shared" si="1155"/>
        <v>1117.72</v>
      </c>
      <c r="AM235" s="46"/>
      <c r="AN235" s="46"/>
      <c r="AO235" s="46">
        <f t="shared" si="1156"/>
        <v>62.12</v>
      </c>
      <c r="AP235" s="128">
        <f t="shared" si="1157"/>
        <v>1055.5999999999999</v>
      </c>
      <c r="AQ235" s="128"/>
      <c r="AR235" s="128"/>
      <c r="AS235" s="46">
        <f t="shared" si="1158"/>
        <v>114.51808306420963</v>
      </c>
      <c r="AT235" s="46">
        <f t="shared" si="1159"/>
        <v>941.08191693579033</v>
      </c>
      <c r="AU235" s="51"/>
      <c r="AV235" s="51"/>
      <c r="AW235" s="51">
        <f t="shared" si="1160"/>
        <v>67769.767921589999</v>
      </c>
      <c r="AX235" s="58">
        <f t="shared" si="1161"/>
        <v>927.38215694565588</v>
      </c>
      <c r="AY235" s="52"/>
      <c r="AZ235" s="52"/>
      <c r="BA235" s="52">
        <f t="shared" si="1162"/>
        <v>54.48</v>
      </c>
      <c r="BB235" s="51">
        <f t="shared" si="1163"/>
        <v>872.90215694565586</v>
      </c>
      <c r="BC235" s="51"/>
      <c r="BD235" s="51"/>
      <c r="BE235" s="57">
        <f t="shared" si="1164"/>
        <v>59391.424691455861</v>
      </c>
      <c r="BF235" s="468">
        <f t="shared" si="1165"/>
        <v>-927.38215694565588</v>
      </c>
      <c r="BG235" s="46">
        <f t="shared" si="1166"/>
        <v>-1117.72</v>
      </c>
      <c r="BH235" s="46">
        <f t="shared" si="1167"/>
        <v>-1055.5999999999999</v>
      </c>
      <c r="BI235" s="48"/>
      <c r="BK235" s="45">
        <v>174</v>
      </c>
      <c r="BL235" s="46">
        <f t="shared" si="1375"/>
        <v>1073.21</v>
      </c>
      <c r="BM235" s="46">
        <f t="shared" si="1376"/>
        <v>61.44</v>
      </c>
      <c r="BN235" s="46">
        <f t="shared" si="1377"/>
        <v>1011.77</v>
      </c>
      <c r="BO235" s="46">
        <f t="shared" si="1168"/>
        <v>106.81569206399257</v>
      </c>
      <c r="BP235" s="46">
        <f t="shared" si="1169"/>
        <v>904.95430793600735</v>
      </c>
      <c r="BQ235" s="51">
        <f t="shared" si="1170"/>
        <v>63184.460930459529</v>
      </c>
      <c r="BR235" s="57">
        <f t="shared" si="1597"/>
        <v>68591.650609651158</v>
      </c>
      <c r="BS235" s="58">
        <f t="shared" si="1171"/>
        <v>887.07333333333338</v>
      </c>
      <c r="BT235" s="52">
        <f t="shared" si="1378"/>
        <v>53.74</v>
      </c>
      <c r="BU235" s="51">
        <f t="shared" si="1172"/>
        <v>833.33333333333337</v>
      </c>
      <c r="BV235" s="51">
        <f t="shared" si="1173"/>
        <v>54999.999999999556</v>
      </c>
      <c r="BW235" s="153">
        <f t="shared" si="1598"/>
        <v>59999.999999999571</v>
      </c>
      <c r="BX235" s="468">
        <f t="shared" si="1379"/>
        <v>-887.07333333333338</v>
      </c>
      <c r="BY235" s="46">
        <f t="shared" si="1380"/>
        <v>-1073.21</v>
      </c>
      <c r="BZ235" s="46">
        <f t="shared" si="1174"/>
        <v>-1011.77</v>
      </c>
      <c r="CA235" s="48"/>
      <c r="CB235" s="29"/>
      <c r="CC235" s="45">
        <v>174</v>
      </c>
      <c r="CD235" s="128">
        <f t="shared" si="1175"/>
        <v>1117.6300000000001</v>
      </c>
      <c r="CE235" s="46">
        <f t="shared" si="1381"/>
        <v>63.74</v>
      </c>
      <c r="CF235" s="128">
        <f t="shared" si="1176"/>
        <v>1053.8900000000001</v>
      </c>
      <c r="CG235" s="46">
        <f t="shared" si="1382"/>
        <v>114.11655829122112</v>
      </c>
      <c r="CH235" s="46">
        <f t="shared" si="1177"/>
        <v>939.77344170877893</v>
      </c>
      <c r="CI235" s="51">
        <f t="shared" si="1178"/>
        <v>67530.1615330239</v>
      </c>
      <c r="CJ235" s="199">
        <f t="shared" si="1599"/>
        <v>73145.398910451171</v>
      </c>
      <c r="CK235" s="153">
        <f t="shared" si="1383"/>
        <v>10000</v>
      </c>
      <c r="CL235" s="45">
        <v>174</v>
      </c>
      <c r="CM235" s="46">
        <f t="shared" si="1384"/>
        <v>1117.6300000000001</v>
      </c>
      <c r="CN235" s="128">
        <f t="shared" si="1179"/>
        <v>63.74</v>
      </c>
      <c r="CO235" s="128">
        <f t="shared" si="1180"/>
        <v>1053.8900000000001</v>
      </c>
      <c r="CP235" s="46">
        <f t="shared" si="1181"/>
        <v>114.11655829122112</v>
      </c>
      <c r="CQ235" s="46">
        <f t="shared" si="1182"/>
        <v>939.77344170877893</v>
      </c>
      <c r="CR235" s="51">
        <f t="shared" si="1183"/>
        <v>67530.1615330239</v>
      </c>
      <c r="CS235" s="153">
        <f t="shared" si="1600"/>
        <v>73145.398910451171</v>
      </c>
      <c r="CT235" s="58">
        <f t="shared" si="1184"/>
        <v>927.86033333333398</v>
      </c>
      <c r="CU235" s="52">
        <f t="shared" si="1385"/>
        <v>56.14</v>
      </c>
      <c r="CV235" s="51">
        <f t="shared" si="1386"/>
        <v>871.720333333334</v>
      </c>
      <c r="CW235" s="51">
        <f t="shared" si="1185"/>
        <v>59197.221999999601</v>
      </c>
      <c r="CX235" s="57">
        <f t="shared" si="1601"/>
        <v>64427.543999999587</v>
      </c>
      <c r="CY235" s="153">
        <f t="shared" si="1387"/>
        <v>10000</v>
      </c>
      <c r="CZ235" s="479">
        <f t="shared" si="1186"/>
        <v>-927.86033333333398</v>
      </c>
      <c r="DA235" s="46">
        <f t="shared" si="1388"/>
        <v>-1117.6300000000001</v>
      </c>
      <c r="DB235" s="46">
        <f t="shared" si="1389"/>
        <v>-1053.8900000000001</v>
      </c>
      <c r="DC235" s="48"/>
      <c r="DE235" s="45">
        <v>174</v>
      </c>
      <c r="DF235" s="46">
        <f t="shared" si="1187"/>
        <v>1123.43</v>
      </c>
      <c r="DG235" s="46">
        <f t="shared" si="1602"/>
        <v>111.66</v>
      </c>
      <c r="DH235" s="46">
        <f t="shared" si="1188"/>
        <v>1011.77</v>
      </c>
      <c r="DI235" s="46">
        <f t="shared" si="1189"/>
        <v>106.81569206399257</v>
      </c>
      <c r="DJ235" s="46">
        <f t="shared" si="1190"/>
        <v>904.95430793600735</v>
      </c>
      <c r="DK235" s="51">
        <f t="shared" si="1191"/>
        <v>63184.460930459529</v>
      </c>
      <c r="DL235" s="58">
        <f t="shared" si="1192"/>
        <v>944.99333333333334</v>
      </c>
      <c r="DM235" s="52">
        <f t="shared" si="1603"/>
        <v>111.66</v>
      </c>
      <c r="DN235" s="51">
        <f t="shared" si="1193"/>
        <v>833.33333333333337</v>
      </c>
      <c r="DO235" s="57">
        <f t="shared" si="1194"/>
        <v>54999.999999999556</v>
      </c>
      <c r="DP235" s="468">
        <f t="shared" si="1390"/>
        <v>-944.99333333333334</v>
      </c>
      <c r="DQ235" s="46">
        <f t="shared" si="1391"/>
        <v>-1123.43</v>
      </c>
      <c r="DR235" s="47"/>
      <c r="DS235" s="46">
        <f t="shared" si="1392"/>
        <v>-1011.77</v>
      </c>
      <c r="DT235" s="48"/>
      <c r="DU235" s="29"/>
      <c r="DV235" s="45">
        <v>174</v>
      </c>
      <c r="DW235" s="46">
        <f t="shared" si="1393"/>
        <v>1047.54</v>
      </c>
      <c r="DX235" s="46">
        <f t="shared" si="1604"/>
        <v>35.769999999999996</v>
      </c>
      <c r="DY235" s="46">
        <f t="shared" si="1394"/>
        <v>1011.77</v>
      </c>
      <c r="DZ235" s="46">
        <f t="shared" si="1195"/>
        <v>106.81569206399257</v>
      </c>
      <c r="EA235" s="46">
        <f t="shared" si="1196"/>
        <v>904.95430793600735</v>
      </c>
      <c r="EB235" s="51">
        <f t="shared" si="1197"/>
        <v>63184.460930459529</v>
      </c>
      <c r="EC235" s="58">
        <f t="shared" si="1198"/>
        <v>864.49333333333334</v>
      </c>
      <c r="ED235" s="52">
        <f t="shared" si="1605"/>
        <v>31.16</v>
      </c>
      <c r="EE235" s="51">
        <f t="shared" si="1199"/>
        <v>833.33333333333337</v>
      </c>
      <c r="EF235" s="57">
        <f t="shared" si="1200"/>
        <v>54999.999999999556</v>
      </c>
      <c r="EG235" s="468">
        <f t="shared" si="1395"/>
        <v>-864.49333333333334</v>
      </c>
      <c r="EH235" s="46">
        <f t="shared" si="1396"/>
        <v>-1047.54</v>
      </c>
      <c r="EI235" s="47"/>
      <c r="EJ235" s="46">
        <f t="shared" si="1397"/>
        <v>-1011.77</v>
      </c>
      <c r="EK235" s="48"/>
      <c r="EL235" s="29"/>
      <c r="EM235" s="45">
        <v>174</v>
      </c>
      <c r="EN235" s="46">
        <f t="shared" si="1580"/>
        <v>1058.0868689014749</v>
      </c>
      <c r="EO235" s="46">
        <f t="shared" si="1606"/>
        <v>36.769999999999996</v>
      </c>
      <c r="EP235" s="128">
        <f t="shared" si="1201"/>
        <v>1021.3168689014749</v>
      </c>
      <c r="EQ235" s="46">
        <f t="shared" si="1202"/>
        <v>109.79003560987165</v>
      </c>
      <c r="ER235" s="46">
        <f t="shared" si="1203"/>
        <v>911.52683329160323</v>
      </c>
      <c r="ES235" s="51">
        <f t="shared" si="1204"/>
        <v>64962.49453263139</v>
      </c>
      <c r="ET235" s="153">
        <f t="shared" si="1398"/>
        <v>10000</v>
      </c>
      <c r="EU235" s="45">
        <v>174</v>
      </c>
      <c r="EV235" s="46">
        <f t="shared" si="1205"/>
        <v>1058.0899999999999</v>
      </c>
      <c r="EW235" s="46">
        <f t="shared" si="1607"/>
        <v>36.769999999999996</v>
      </c>
      <c r="EX235" s="128">
        <f t="shared" si="1206"/>
        <v>1021.32</v>
      </c>
      <c r="EY235" s="46">
        <f t="shared" si="1207"/>
        <v>109.7889525932564</v>
      </c>
      <c r="EZ235" s="46">
        <f t="shared" si="1208"/>
        <v>911.53104740674371</v>
      </c>
      <c r="FA235" s="51">
        <f t="shared" si="1209"/>
        <v>64961.840508547095</v>
      </c>
      <c r="FB235" s="58">
        <f t="shared" si="1210"/>
        <v>874.86920833333363</v>
      </c>
      <c r="FC235" s="52">
        <f t="shared" si="1608"/>
        <v>32.14</v>
      </c>
      <c r="FD235" s="51">
        <f t="shared" si="1399"/>
        <v>842.72920833333364</v>
      </c>
      <c r="FE235" s="57">
        <f t="shared" si="1211"/>
        <v>56748.30774999984</v>
      </c>
      <c r="FF235" s="153">
        <f t="shared" si="1400"/>
        <v>10000</v>
      </c>
      <c r="FG235" s="469">
        <f t="shared" si="1212"/>
        <v>-874.86920833333363</v>
      </c>
      <c r="FH235" s="46">
        <f t="shared" si="1213"/>
        <v>-1058.0899999999999</v>
      </c>
      <c r="FI235" s="46">
        <f t="shared" si="1214"/>
        <v>-1021.32</v>
      </c>
      <c r="FJ235" s="48"/>
      <c r="FL235" s="45">
        <v>174</v>
      </c>
      <c r="FM235" s="46">
        <f t="shared" si="1401"/>
        <v>1050.06</v>
      </c>
      <c r="FN235" s="46">
        <f t="shared" si="1581"/>
        <v>38.29</v>
      </c>
      <c r="FO235" s="46">
        <f t="shared" si="1402"/>
        <v>1011.77</v>
      </c>
      <c r="FP235" s="46">
        <f t="shared" si="1215"/>
        <v>106.81569206399257</v>
      </c>
      <c r="FQ235" s="46">
        <f t="shared" si="1216"/>
        <v>904.95430793600735</v>
      </c>
      <c r="FR235" s="51">
        <f t="shared" si="1217"/>
        <v>63184.460930459529</v>
      </c>
      <c r="FS235" s="57">
        <f t="shared" si="1609"/>
        <v>68591.650609651158</v>
      </c>
      <c r="FT235" s="58">
        <f t="shared" si="1218"/>
        <v>866.81333333333339</v>
      </c>
      <c r="FU235" s="241">
        <f t="shared" si="1582"/>
        <v>33.479999999999997</v>
      </c>
      <c r="FV235" s="51">
        <f t="shared" si="1219"/>
        <v>833.33333333333337</v>
      </c>
      <c r="FW235" s="51">
        <f t="shared" si="1220"/>
        <v>54999.999999999556</v>
      </c>
      <c r="FX235" s="153">
        <f t="shared" si="1610"/>
        <v>59999.999999999571</v>
      </c>
      <c r="FY235" s="468">
        <f t="shared" si="1403"/>
        <v>-866.81333333333339</v>
      </c>
      <c r="FZ235" s="46">
        <f t="shared" si="1404"/>
        <v>-1050.06</v>
      </c>
      <c r="GA235" s="46">
        <f t="shared" si="1221"/>
        <v>-1011.77</v>
      </c>
      <c r="GB235" s="48"/>
      <c r="GD235" s="45">
        <v>174</v>
      </c>
      <c r="GE235" s="46">
        <f t="shared" si="1583"/>
        <v>1060.0875939185617</v>
      </c>
      <c r="GF235" s="128">
        <f t="shared" si="1611"/>
        <v>39.269999999999996</v>
      </c>
      <c r="GG235" s="128">
        <f t="shared" si="1579"/>
        <v>1020.8175939185617</v>
      </c>
      <c r="GH235" s="46">
        <f t="shared" si="1222"/>
        <v>109.70873274883446</v>
      </c>
      <c r="GI235" s="46">
        <f t="shared" si="1223"/>
        <v>911.10886116972722</v>
      </c>
      <c r="GJ235" s="51">
        <f t="shared" si="1224"/>
        <v>64914.130788130955</v>
      </c>
      <c r="GK235" s="51">
        <f t="shared" si="1612"/>
        <v>70358.094519264821</v>
      </c>
      <c r="GL235" s="153">
        <f t="shared" si="1405"/>
        <v>10000</v>
      </c>
      <c r="GM235" s="45">
        <v>174</v>
      </c>
      <c r="GN235" s="46">
        <f t="shared" si="1225"/>
        <v>1060.0899999999999</v>
      </c>
      <c r="GO235" s="46">
        <f t="shared" si="1584"/>
        <v>39.269999999999996</v>
      </c>
      <c r="GP235" s="128">
        <f t="shared" si="1406"/>
        <v>1020.82</v>
      </c>
      <c r="GQ235" s="46">
        <f t="shared" si="1226"/>
        <v>109.70792940208314</v>
      </c>
      <c r="GR235" s="46">
        <f t="shared" si="1227"/>
        <v>911.11207059791695</v>
      </c>
      <c r="GS235" s="51">
        <f t="shared" si="1228"/>
        <v>64913.645570651955</v>
      </c>
      <c r="GT235" s="57">
        <f t="shared" si="1613"/>
        <v>70357.628478430241</v>
      </c>
      <c r="GU235" s="58">
        <f t="shared" si="1229"/>
        <v>876.92633333333197</v>
      </c>
      <c r="GV235" s="52">
        <f t="shared" si="1585"/>
        <v>34.950000000000003</v>
      </c>
      <c r="GW235" s="51">
        <f t="shared" si="1407"/>
        <v>841.97633333333192</v>
      </c>
      <c r="GX235" s="57">
        <f t="shared" si="1230"/>
        <v>56719.558000000216</v>
      </c>
      <c r="GY235" s="57">
        <f t="shared" si="1586"/>
        <v>62612.342333333538</v>
      </c>
      <c r="GZ235" s="153">
        <f t="shared" si="1408"/>
        <v>10000</v>
      </c>
      <c r="HA235" s="469">
        <f t="shared" si="1231"/>
        <v>-876.92633333333197</v>
      </c>
      <c r="HB235" s="46">
        <f t="shared" si="1232"/>
        <v>-1060.0899999999999</v>
      </c>
      <c r="HC235" s="46">
        <f t="shared" si="1233"/>
        <v>-1020.82</v>
      </c>
      <c r="HD235" s="48"/>
      <c r="HF235" s="45">
        <v>174</v>
      </c>
      <c r="HG235" s="46">
        <f t="shared" si="1234"/>
        <v>1123.8775326810628</v>
      </c>
      <c r="HH235" s="46">
        <f t="shared" si="1235"/>
        <v>0</v>
      </c>
      <c r="HI235" s="46">
        <f t="shared" si="1236"/>
        <v>1123.8775326810628</v>
      </c>
      <c r="HJ235" s="46">
        <f t="shared" si="1237"/>
        <v>118.6528569482919</v>
      </c>
      <c r="HK235" s="46">
        <f t="shared" si="1238"/>
        <v>1005.2246757327709</v>
      </c>
      <c r="HL235" s="51">
        <f t="shared" si="1239"/>
        <v>70186.489493242363</v>
      </c>
      <c r="HM235" s="153">
        <f t="shared" si="1409"/>
        <v>10000</v>
      </c>
      <c r="HN235" s="58">
        <f t="shared" si="1240"/>
        <v>933.33333333333724</v>
      </c>
      <c r="HO235" s="52">
        <f t="shared" si="1241"/>
        <v>0</v>
      </c>
      <c r="HP235" s="51">
        <f t="shared" si="1242"/>
        <v>933.33333333333724</v>
      </c>
      <c r="HQ235" s="57">
        <f t="shared" si="1243"/>
        <v>61599.999999998348</v>
      </c>
      <c r="HR235" s="153">
        <f t="shared" si="1410"/>
        <v>10000</v>
      </c>
      <c r="HS235" s="468">
        <f t="shared" si="1244"/>
        <v>-933.33333333333724</v>
      </c>
      <c r="HT235" s="46">
        <f t="shared" si="1245"/>
        <v>-1123.8775326810628</v>
      </c>
      <c r="HU235" s="46">
        <f t="shared" si="1246"/>
        <v>-1123.8775326810628</v>
      </c>
      <c r="HV235" s="48"/>
      <c r="HW235" s="29"/>
      <c r="HX235" s="45">
        <v>174</v>
      </c>
      <c r="HY235" s="128">
        <f t="shared" si="1247"/>
        <v>1124.3399999999999</v>
      </c>
      <c r="HZ235" s="46">
        <f t="shared" si="1248"/>
        <v>0</v>
      </c>
      <c r="IA235" s="46">
        <f t="shared" si="1249"/>
        <v>1124.3399999999999</v>
      </c>
      <c r="IB235" s="46">
        <f t="shared" si="1250"/>
        <v>118.70854462876211</v>
      </c>
      <c r="IC235" s="46">
        <f t="shared" si="1251"/>
        <v>1005.6314553712378</v>
      </c>
      <c r="ID235" s="51">
        <f t="shared" si="1252"/>
        <v>70219.495321886017</v>
      </c>
      <c r="IE235" s="153">
        <f t="shared" si="1411"/>
        <v>10000</v>
      </c>
      <c r="IF235" s="58">
        <f t="shared" si="1253"/>
        <v>930.14625019664186</v>
      </c>
      <c r="IG235" s="52">
        <f t="shared" si="1254"/>
        <v>0</v>
      </c>
      <c r="IH235" s="51">
        <f t="shared" si="1255"/>
        <v>930.14625019664186</v>
      </c>
      <c r="II235" s="57">
        <f t="shared" si="1412"/>
        <v>61389.652465784136</v>
      </c>
      <c r="IJ235" s="153">
        <f t="shared" si="1413"/>
        <v>10000</v>
      </c>
      <c r="IK235" s="468">
        <f t="shared" si="1256"/>
        <v>-930.14625019664186</v>
      </c>
      <c r="IL235" s="46">
        <f t="shared" si="1257"/>
        <v>-1124.3399999999999</v>
      </c>
      <c r="IM235" s="46">
        <f t="shared" si="1258"/>
        <v>-1124.3399999999999</v>
      </c>
      <c r="IN235" s="48"/>
      <c r="IO235" s="53">
        <f t="shared" si="1259"/>
        <v>0</v>
      </c>
      <c r="IQ235" s="45">
        <v>174</v>
      </c>
      <c r="IR235" s="128">
        <f t="shared" si="1260"/>
        <v>1126.4568749999989</v>
      </c>
      <c r="IS235" s="128">
        <f t="shared" si="1261"/>
        <v>0</v>
      </c>
      <c r="IT235" s="128">
        <f t="shared" si="1262"/>
        <v>1126.4568749999989</v>
      </c>
      <c r="IU235" s="46">
        <f t="shared" si="1485"/>
        <v>118.93</v>
      </c>
      <c r="IV235" s="46">
        <f t="shared" si="1263"/>
        <v>1007.5268749999989</v>
      </c>
      <c r="IW235" s="51">
        <f t="shared" si="1264"/>
        <v>70347.583750000224</v>
      </c>
      <c r="IX235" s="199">
        <f t="shared" si="1414"/>
        <v>10000</v>
      </c>
      <c r="IY235" s="128">
        <f t="shared" si="1265"/>
        <v>0</v>
      </c>
      <c r="IZ235" s="408">
        <f t="shared" si="1266"/>
        <v>0</v>
      </c>
      <c r="JA235" s="58">
        <f t="shared" si="1267"/>
        <v>931.95916666666494</v>
      </c>
      <c r="JB235" s="52">
        <f t="shared" si="1268"/>
        <v>0</v>
      </c>
      <c r="JC235" s="51">
        <f t="shared" si="1269"/>
        <v>931.95916666666494</v>
      </c>
      <c r="JD235" s="57">
        <f t="shared" si="1270"/>
        <v>61509.305000000051</v>
      </c>
      <c r="JE235" s="280">
        <f t="shared" si="1271"/>
        <v>10000</v>
      </c>
      <c r="JF235" s="280">
        <f t="shared" si="1272"/>
        <v>0</v>
      </c>
      <c r="JG235" s="468">
        <f t="shared" si="1273"/>
        <v>-931.95916666666494</v>
      </c>
      <c r="JH235" s="46">
        <f t="shared" si="1274"/>
        <v>-1126.4568749999989</v>
      </c>
      <c r="JI235" s="46">
        <f t="shared" si="1275"/>
        <v>-1126.4568749999989</v>
      </c>
      <c r="JJ235" s="48"/>
      <c r="JL235" s="45">
        <v>174</v>
      </c>
      <c r="JM235" s="46">
        <f t="shared" si="1276"/>
        <v>1124.4930833333331</v>
      </c>
      <c r="JN235" s="46">
        <f t="shared" si="1277"/>
        <v>0</v>
      </c>
      <c r="JO235" s="128">
        <f t="shared" si="1278"/>
        <v>1124.4930833333331</v>
      </c>
      <c r="JP235" s="46">
        <f t="shared" si="1415"/>
        <v>118.72</v>
      </c>
      <c r="JQ235" s="46">
        <f t="shared" si="1279"/>
        <v>1005.773083333333</v>
      </c>
      <c r="JR235" s="51">
        <f t="shared" si="1280"/>
        <v>70224.933499999985</v>
      </c>
      <c r="JS235" s="51">
        <f t="shared" si="1614"/>
        <v>68591.650609651158</v>
      </c>
      <c r="JT235" s="199">
        <f t="shared" si="1416"/>
        <v>10000</v>
      </c>
      <c r="JU235" s="128">
        <f t="shared" si="1281"/>
        <v>0</v>
      </c>
      <c r="JV235" s="408">
        <f t="shared" si="1282"/>
        <v>0</v>
      </c>
      <c r="JW235" s="58">
        <f t="shared" si="1283"/>
        <v>930.37233333333074</v>
      </c>
      <c r="JX235" s="52">
        <f t="shared" si="1284"/>
        <v>0</v>
      </c>
      <c r="JY235" s="51">
        <f t="shared" si="1285"/>
        <v>930.37233333333074</v>
      </c>
      <c r="JZ235" s="51">
        <f t="shared" si="1286"/>
        <v>61404.57400000043</v>
      </c>
      <c r="KA235" s="199">
        <f t="shared" si="1615"/>
        <v>59999.999999999571</v>
      </c>
      <c r="KB235" s="128">
        <f t="shared" si="1417"/>
        <v>10000</v>
      </c>
      <c r="KC235" s="204">
        <f t="shared" si="1287"/>
        <v>0</v>
      </c>
      <c r="KD235" s="468">
        <f t="shared" si="1418"/>
        <v>-930.37233333333074</v>
      </c>
      <c r="KE235" s="46">
        <f t="shared" si="1288"/>
        <v>-1124.4930833333331</v>
      </c>
      <c r="KF235" s="46">
        <f t="shared" si="1289"/>
        <v>-1124.4930833333331</v>
      </c>
      <c r="KG235" s="48"/>
      <c r="KI235" s="45">
        <v>174</v>
      </c>
      <c r="KJ235" s="46">
        <f t="shared" si="1290"/>
        <v>1124.4890404061762</v>
      </c>
      <c r="KK235" s="46">
        <f t="shared" si="1291"/>
        <v>0</v>
      </c>
      <c r="KL235" s="128">
        <f t="shared" si="1292"/>
        <v>1124.4890404061762</v>
      </c>
      <c r="KM235" s="46">
        <f t="shared" si="1293"/>
        <v>118.71741659693873</v>
      </c>
      <c r="KN235" s="46">
        <f t="shared" si="1294"/>
        <v>1005.7716238092374</v>
      </c>
      <c r="KO235" s="51">
        <f t="shared" si="1295"/>
        <v>70224.678334354001</v>
      </c>
      <c r="KP235" s="199">
        <f t="shared" si="1616"/>
        <v>73145.398910451171</v>
      </c>
      <c r="KQ235" s="199">
        <f t="shared" si="1419"/>
        <v>10000</v>
      </c>
      <c r="KR235" s="128">
        <f t="shared" si="1296"/>
        <v>0</v>
      </c>
      <c r="KS235" s="408">
        <f t="shared" si="1297"/>
        <v>0</v>
      </c>
      <c r="KT235" s="45">
        <v>174</v>
      </c>
      <c r="KU235" s="46">
        <f t="shared" si="1420"/>
        <v>1124.49</v>
      </c>
      <c r="KV235" s="46">
        <f t="shared" si="1298"/>
        <v>0</v>
      </c>
      <c r="KW235" s="128">
        <f t="shared" si="1299"/>
        <v>1124.49</v>
      </c>
      <c r="KX235" s="46">
        <f t="shared" si="1300"/>
        <v>118.71709620604486</v>
      </c>
      <c r="KY235" s="46">
        <f t="shared" si="1301"/>
        <v>1005.7729037939552</v>
      </c>
      <c r="KZ235" s="51">
        <f t="shared" si="1302"/>
        <v>70224.484819832956</v>
      </c>
      <c r="LA235" s="153">
        <f t="shared" si="1617"/>
        <v>73145.398910451171</v>
      </c>
      <c r="LB235" s="58">
        <f t="shared" si="1532"/>
        <v>930.59633333333579</v>
      </c>
      <c r="LC235" s="52">
        <f t="shared" si="1303"/>
        <v>0</v>
      </c>
      <c r="LD235" s="51">
        <f t="shared" si="1304"/>
        <v>930.59633333333579</v>
      </c>
      <c r="LE235" s="51">
        <f t="shared" si="1305"/>
        <v>61419.357999999818</v>
      </c>
      <c r="LF235" s="51">
        <f t="shared" si="1618"/>
        <v>64427.543999999587</v>
      </c>
      <c r="LG235" s="128">
        <f t="shared" si="1306"/>
        <v>10000</v>
      </c>
      <c r="LH235" s="204">
        <f t="shared" si="1307"/>
        <v>0</v>
      </c>
      <c r="LI235" s="479">
        <f t="shared" si="1308"/>
        <v>-930.59633333333579</v>
      </c>
      <c r="LJ235" s="46">
        <f t="shared" si="1421"/>
        <v>-1124.49</v>
      </c>
      <c r="LK235" s="46">
        <f t="shared" si="1422"/>
        <v>-1124.49</v>
      </c>
      <c r="LL235" s="48"/>
      <c r="LN235" s="45">
        <v>174</v>
      </c>
      <c r="LO235" s="46">
        <f t="shared" si="1309"/>
        <v>1123.1238136873469</v>
      </c>
      <c r="LP235" s="46">
        <f t="shared" si="1587"/>
        <v>0</v>
      </c>
      <c r="LQ235" s="46">
        <f t="shared" si="1310"/>
        <v>1123.1238136873469</v>
      </c>
      <c r="LR235" s="46">
        <f t="shared" si="1311"/>
        <v>118.57328340994768</v>
      </c>
      <c r="LS235" s="46">
        <f t="shared" si="1312"/>
        <v>1004.5505302773993</v>
      </c>
      <c r="LT235" s="51">
        <f t="shared" si="1313"/>
        <v>70139.419515691203</v>
      </c>
      <c r="LU235" s="199">
        <f t="shared" si="1423"/>
        <v>10000</v>
      </c>
      <c r="LV235" s="58">
        <f t="shared" si="1314"/>
        <v>933.33033333333128</v>
      </c>
      <c r="LW235" s="52">
        <f t="shared" si="1588"/>
        <v>0</v>
      </c>
      <c r="LX235" s="51">
        <f t="shared" si="1315"/>
        <v>933.33033333333128</v>
      </c>
      <c r="LY235" s="51">
        <f t="shared" si="1316"/>
        <v>61599.80199999969</v>
      </c>
      <c r="LZ235" s="46">
        <f t="shared" si="1424"/>
        <v>0</v>
      </c>
      <c r="MA235" s="199">
        <f t="shared" si="1425"/>
        <v>10000</v>
      </c>
      <c r="MB235" s="468">
        <f t="shared" si="1317"/>
        <v>-933.33033333333128</v>
      </c>
      <c r="MC235" s="46">
        <f t="shared" si="1318"/>
        <v>-1123.1238136873469</v>
      </c>
      <c r="MD235" s="46">
        <f t="shared" si="1319"/>
        <v>-1123.1238136873469</v>
      </c>
      <c r="ME235" s="48"/>
      <c r="MG235" s="45">
        <v>174</v>
      </c>
      <c r="MH235" s="46">
        <f t="shared" si="1320"/>
        <v>1076.608661999408</v>
      </c>
      <c r="MI235" s="46">
        <f t="shared" si="1589"/>
        <v>0</v>
      </c>
      <c r="MJ235" s="46">
        <f t="shared" si="1321"/>
        <v>1076.608661999408</v>
      </c>
      <c r="MK235" s="46">
        <f t="shared" si="1322"/>
        <v>113.66246752595181</v>
      </c>
      <c r="ML235" s="46">
        <f t="shared" si="1323"/>
        <v>962.94619447345622</v>
      </c>
      <c r="MM235" s="51">
        <f t="shared" si="1324"/>
        <v>67234.534321097643</v>
      </c>
      <c r="MN235" s="199">
        <f t="shared" si="1426"/>
        <v>10000</v>
      </c>
      <c r="MO235" s="58">
        <f t="shared" si="1325"/>
        <v>889.32945707741396</v>
      </c>
      <c r="MP235" s="52">
        <f t="shared" si="1590"/>
        <v>0</v>
      </c>
      <c r="MQ235" s="51">
        <f t="shared" si="1326"/>
        <v>889.32945707741396</v>
      </c>
      <c r="MR235" s="57">
        <f t="shared" si="1327"/>
        <v>58695.744468529767</v>
      </c>
      <c r="MS235" s="199">
        <f t="shared" si="1427"/>
        <v>10000</v>
      </c>
      <c r="MT235" s="468">
        <f t="shared" si="1428"/>
        <v>-889.32945707741396</v>
      </c>
      <c r="MU235" s="46">
        <f t="shared" si="1328"/>
        <v>-1076.608661999408</v>
      </c>
      <c r="MV235" s="46">
        <f t="shared" si="1329"/>
        <v>-1076.608661999408</v>
      </c>
      <c r="MW235" s="48"/>
      <c r="MY235" s="45">
        <v>174</v>
      </c>
      <c r="MZ235" s="46">
        <f t="shared" si="1330"/>
        <v>1076.608661999408</v>
      </c>
      <c r="NA235" s="46">
        <f t="shared" si="1591"/>
        <v>0</v>
      </c>
      <c r="NB235" s="128">
        <f t="shared" si="1331"/>
        <v>1076.608661999408</v>
      </c>
      <c r="NC235" s="46">
        <f t="shared" si="1332"/>
        <v>113.66246752595181</v>
      </c>
      <c r="ND235" s="46">
        <f t="shared" si="1333"/>
        <v>962.94619447345622</v>
      </c>
      <c r="NE235" s="51">
        <f t="shared" si="1334"/>
        <v>67234.534321097643</v>
      </c>
      <c r="NF235" s="153">
        <f t="shared" si="1429"/>
        <v>10000</v>
      </c>
      <c r="NG235" s="45">
        <v>174</v>
      </c>
      <c r="NH235" s="46">
        <f t="shared" si="1335"/>
        <v>1076.6099999999999</v>
      </c>
      <c r="NI235" s="46">
        <f t="shared" si="1592"/>
        <v>0</v>
      </c>
      <c r="NJ235" s="128">
        <f t="shared" si="1430"/>
        <v>1076.6099999999999</v>
      </c>
      <c r="NK235" s="46">
        <f t="shared" si="1431"/>
        <v>113.66200100672779</v>
      </c>
      <c r="NL235" s="46">
        <f t="shared" si="1336"/>
        <v>962.94799899327211</v>
      </c>
      <c r="NM235" s="51">
        <f t="shared" si="1337"/>
        <v>67234.252605043395</v>
      </c>
      <c r="NN235" s="58">
        <f t="shared" si="1338"/>
        <v>888.78037499999857</v>
      </c>
      <c r="NO235" s="52">
        <f t="shared" si="1593"/>
        <v>0</v>
      </c>
      <c r="NP235" s="51">
        <f t="shared" si="1339"/>
        <v>888.78037499999857</v>
      </c>
      <c r="NQ235" s="57">
        <f t="shared" si="1340"/>
        <v>58793.854750000057</v>
      </c>
      <c r="NR235" s="153">
        <f t="shared" si="1432"/>
        <v>10000</v>
      </c>
      <c r="NS235" s="469">
        <f t="shared" si="1341"/>
        <v>-888.78037499999857</v>
      </c>
      <c r="NT235" s="46">
        <f t="shared" si="1342"/>
        <v>-1076.6099999999999</v>
      </c>
      <c r="NU235" s="46">
        <f t="shared" si="1343"/>
        <v>-1076.6099999999999</v>
      </c>
      <c r="NV235" s="48"/>
      <c r="NX235" s="45">
        <v>174</v>
      </c>
      <c r="NY235" s="46">
        <f t="shared" si="1344"/>
        <v>1076.6456011701148</v>
      </c>
      <c r="NZ235" s="46">
        <f t="shared" si="1594"/>
        <v>0</v>
      </c>
      <c r="OA235" s="46">
        <f t="shared" si="1345"/>
        <v>1076.6456011701148</v>
      </c>
      <c r="OB235" s="46">
        <f t="shared" si="1346"/>
        <v>113.6663673620193</v>
      </c>
      <c r="OC235" s="46">
        <f t="shared" si="1347"/>
        <v>962.9792338080955</v>
      </c>
      <c r="OD235" s="51">
        <f t="shared" si="1348"/>
        <v>67236.841183403478</v>
      </c>
      <c r="OE235" s="57">
        <f t="shared" si="1619"/>
        <v>68591.650609651158</v>
      </c>
      <c r="OF235" s="153">
        <f t="shared" si="1433"/>
        <v>10000</v>
      </c>
      <c r="OG235" s="58">
        <f t="shared" si="1349"/>
        <v>889.48383333333379</v>
      </c>
      <c r="OH235" s="241">
        <f t="shared" si="1620"/>
        <v>0</v>
      </c>
      <c r="OI235" s="51">
        <f t="shared" si="1350"/>
        <v>889.48383333333379</v>
      </c>
      <c r="OJ235" s="51">
        <f t="shared" si="1351"/>
        <v>58705.933000000019</v>
      </c>
      <c r="OK235" s="153">
        <f t="shared" si="1621"/>
        <v>59999.999999999571</v>
      </c>
      <c r="OL235" s="153">
        <f t="shared" si="1434"/>
        <v>10000</v>
      </c>
      <c r="OM235" s="468">
        <f t="shared" si="1435"/>
        <v>-889.48383333333379</v>
      </c>
      <c r="ON235" s="46">
        <f t="shared" si="1436"/>
        <v>-1076.6456011701148</v>
      </c>
      <c r="OO235" s="46">
        <f t="shared" si="1352"/>
        <v>-1076.6456011701148</v>
      </c>
      <c r="OP235" s="48"/>
      <c r="OR235" s="45">
        <v>174</v>
      </c>
      <c r="OS235" s="46">
        <f t="shared" si="1353"/>
        <v>1076.765700416463</v>
      </c>
      <c r="OT235" s="128">
        <f t="shared" si="1595"/>
        <v>0</v>
      </c>
      <c r="OU235" s="128">
        <f t="shared" si="1354"/>
        <v>1076.765700416463</v>
      </c>
      <c r="OV235" s="46">
        <f t="shared" si="1355"/>
        <v>113.67904678507284</v>
      </c>
      <c r="OW235" s="46">
        <f t="shared" si="1356"/>
        <v>963.08665363139016</v>
      </c>
      <c r="OX235" s="51">
        <f t="shared" si="1357"/>
        <v>67244.341417412317</v>
      </c>
      <c r="OY235" s="51">
        <f t="shared" si="1622"/>
        <v>70358.094519264821</v>
      </c>
      <c r="OZ235" s="153">
        <f t="shared" si="1437"/>
        <v>10000</v>
      </c>
      <c r="PA235" s="45">
        <v>174</v>
      </c>
      <c r="PB235" s="46">
        <f t="shared" si="1358"/>
        <v>1076.765700416463</v>
      </c>
      <c r="PC235" s="46">
        <f t="shared" si="1623"/>
        <v>0</v>
      </c>
      <c r="PD235" s="128">
        <f t="shared" si="1359"/>
        <v>1076.765700416463</v>
      </c>
      <c r="PE235" s="46">
        <f t="shared" si="1360"/>
        <v>113.67904678507284</v>
      </c>
      <c r="PF235" s="46">
        <f t="shared" si="1361"/>
        <v>963.08665363139016</v>
      </c>
      <c r="PG235" s="51">
        <f t="shared" si="1362"/>
        <v>67244.341417412317</v>
      </c>
      <c r="PH235" s="57">
        <f t="shared" si="1624"/>
        <v>70357.628478430241</v>
      </c>
      <c r="PI235" s="688">
        <f t="shared" si="1363"/>
        <v>889.6533333333341</v>
      </c>
      <c r="PJ235" s="52">
        <f t="shared" si="1625"/>
        <v>0</v>
      </c>
      <c r="PK235" s="51">
        <f t="shared" si="1364"/>
        <v>889.6533333333341</v>
      </c>
      <c r="PL235" s="57">
        <f t="shared" si="1365"/>
        <v>58717.120000000185</v>
      </c>
      <c r="PM235" s="57">
        <f t="shared" si="1596"/>
        <v>62612.342333333538</v>
      </c>
      <c r="PN235" s="153">
        <f t="shared" si="1438"/>
        <v>10000</v>
      </c>
      <c r="PO235" s="469">
        <f t="shared" si="1366"/>
        <v>-889.6533333333341</v>
      </c>
      <c r="PP235" s="46">
        <f t="shared" si="1367"/>
        <v>-1076.765700416463</v>
      </c>
      <c r="PQ235" s="46">
        <f t="shared" si="1368"/>
        <v>-1076.765700416463</v>
      </c>
      <c r="PR235" s="48"/>
    </row>
    <row r="236" spans="2:434" hidden="1" x14ac:dyDescent="0.3">
      <c r="B236" s="45">
        <v>175</v>
      </c>
      <c r="C236" s="46">
        <f t="shared" si="1104"/>
        <v>1111.77</v>
      </c>
      <c r="D236" s="46">
        <f t="shared" si="1136"/>
        <v>100</v>
      </c>
      <c r="E236" s="46">
        <f t="shared" si="1137"/>
        <v>1011.77</v>
      </c>
      <c r="F236" s="46">
        <f t="shared" si="1138"/>
        <v>105.30743488409922</v>
      </c>
      <c r="G236" s="46">
        <f t="shared" si="1139"/>
        <v>906.46256511590082</v>
      </c>
      <c r="H236" s="51">
        <f t="shared" si="1140"/>
        <v>62277.998365343628</v>
      </c>
      <c r="I236" s="58">
        <f t="shared" si="1141"/>
        <v>933.33333333333337</v>
      </c>
      <c r="J236" s="52">
        <f t="shared" si="1142"/>
        <v>100</v>
      </c>
      <c r="K236" s="51">
        <f t="shared" si="1143"/>
        <v>833.33333333333337</v>
      </c>
      <c r="L236" s="57">
        <f t="shared" si="1144"/>
        <v>54166.66666666622</v>
      </c>
      <c r="M236" s="468">
        <f t="shared" si="1369"/>
        <v>-933.33333333333337</v>
      </c>
      <c r="N236" s="46">
        <f t="shared" si="1370"/>
        <v>-1111.77</v>
      </c>
      <c r="O236" s="47"/>
      <c r="P236" s="46">
        <f t="shared" si="1371"/>
        <v>-1011.77</v>
      </c>
      <c r="Q236" s="48"/>
      <c r="R236" s="29"/>
      <c r="S236" s="29"/>
      <c r="T236" s="45">
        <v>175</v>
      </c>
      <c r="U236" s="46">
        <f t="shared" si="1145"/>
        <v>1070.79</v>
      </c>
      <c r="V236" s="46">
        <f t="shared" si="1146"/>
        <v>59.02</v>
      </c>
      <c r="W236" s="46">
        <f t="shared" si="1372"/>
        <v>1011.77</v>
      </c>
      <c r="X236" s="46">
        <f t="shared" si="1147"/>
        <v>105.30743488409922</v>
      </c>
      <c r="Y236" s="46">
        <f t="shared" si="1148"/>
        <v>906.46256511590082</v>
      </c>
      <c r="Z236" s="51">
        <f t="shared" si="1149"/>
        <v>62277.998365343628</v>
      </c>
      <c r="AA236" s="58">
        <f t="shared" si="1150"/>
        <v>884.69333333333338</v>
      </c>
      <c r="AB236" s="52">
        <f t="shared" si="1151"/>
        <v>51.36</v>
      </c>
      <c r="AC236" s="51">
        <f t="shared" si="1152"/>
        <v>833.33333333333337</v>
      </c>
      <c r="AD236" s="57">
        <f t="shared" si="1153"/>
        <v>54166.66666666622</v>
      </c>
      <c r="AE236" s="468">
        <f t="shared" si="1373"/>
        <v>-884.69333333333338</v>
      </c>
      <c r="AF236" s="46">
        <f t="shared" si="1154"/>
        <v>-1070.79</v>
      </c>
      <c r="AG236" s="47"/>
      <c r="AH236" s="46">
        <f t="shared" si="1374"/>
        <v>-1011.77</v>
      </c>
      <c r="AI236" s="48"/>
      <c r="AJ236" s="29"/>
      <c r="AK236" s="45">
        <v>175</v>
      </c>
      <c r="AL236" s="46">
        <f t="shared" si="1155"/>
        <v>1117.72</v>
      </c>
      <c r="AM236" s="46"/>
      <c r="AN236" s="46"/>
      <c r="AO236" s="46">
        <f t="shared" si="1156"/>
        <v>61.26</v>
      </c>
      <c r="AP236" s="128">
        <f t="shared" si="1157"/>
        <v>1056.46</v>
      </c>
      <c r="AQ236" s="128"/>
      <c r="AR236" s="128"/>
      <c r="AS236" s="46">
        <f t="shared" si="1158"/>
        <v>112.94961320265001</v>
      </c>
      <c r="AT236" s="46">
        <f t="shared" si="1159"/>
        <v>943.51038679735007</v>
      </c>
      <c r="AU236" s="51"/>
      <c r="AV236" s="51"/>
      <c r="AW236" s="51">
        <f t="shared" si="1160"/>
        <v>66826.257534792647</v>
      </c>
      <c r="AX236" s="58">
        <f t="shared" si="1161"/>
        <v>927.38215694565588</v>
      </c>
      <c r="AY236" s="52"/>
      <c r="AZ236" s="52"/>
      <c r="BA236" s="52">
        <f t="shared" si="1162"/>
        <v>53.68</v>
      </c>
      <c r="BB236" s="51">
        <f t="shared" si="1163"/>
        <v>873.70215694565593</v>
      </c>
      <c r="BC236" s="51"/>
      <c r="BD236" s="51"/>
      <c r="BE236" s="57">
        <f t="shared" si="1164"/>
        <v>58517.722534510205</v>
      </c>
      <c r="BF236" s="468">
        <f t="shared" si="1165"/>
        <v>-927.38215694565588</v>
      </c>
      <c r="BG236" s="46">
        <f t="shared" si="1166"/>
        <v>-1117.72</v>
      </c>
      <c r="BH236" s="46">
        <f t="shared" si="1167"/>
        <v>-1056.46</v>
      </c>
      <c r="BI236" s="48"/>
      <c r="BK236" s="45">
        <v>175</v>
      </c>
      <c r="BL236" s="46">
        <f t="shared" si="1375"/>
        <v>1073.21</v>
      </c>
      <c r="BM236" s="46">
        <f t="shared" si="1376"/>
        <v>61.44</v>
      </c>
      <c r="BN236" s="46">
        <f t="shared" si="1377"/>
        <v>1011.77</v>
      </c>
      <c r="BO236" s="46">
        <f t="shared" si="1168"/>
        <v>105.30743488409922</v>
      </c>
      <c r="BP236" s="46">
        <f t="shared" si="1169"/>
        <v>906.46256511590082</v>
      </c>
      <c r="BQ236" s="51">
        <f t="shared" si="1170"/>
        <v>62277.998365343628</v>
      </c>
      <c r="BR236" s="57">
        <f t="shared" si="1597"/>
        <v>68591.650609651158</v>
      </c>
      <c r="BS236" s="58">
        <f t="shared" si="1171"/>
        <v>887.07333333333338</v>
      </c>
      <c r="BT236" s="52">
        <f t="shared" si="1378"/>
        <v>53.74</v>
      </c>
      <c r="BU236" s="51">
        <f t="shared" si="1172"/>
        <v>833.33333333333337</v>
      </c>
      <c r="BV236" s="51">
        <f t="shared" si="1173"/>
        <v>54166.66666666622</v>
      </c>
      <c r="BW236" s="153">
        <f t="shared" si="1598"/>
        <v>59999.999999999571</v>
      </c>
      <c r="BX236" s="468">
        <f t="shared" si="1379"/>
        <v>-887.07333333333338</v>
      </c>
      <c r="BY236" s="46">
        <f t="shared" si="1380"/>
        <v>-1073.21</v>
      </c>
      <c r="BZ236" s="46">
        <f t="shared" si="1174"/>
        <v>-1011.77</v>
      </c>
      <c r="CA236" s="48"/>
      <c r="CB236" s="29"/>
      <c r="CC236" s="45">
        <v>175</v>
      </c>
      <c r="CD236" s="128">
        <f t="shared" si="1175"/>
        <v>1117.6300000000001</v>
      </c>
      <c r="CE236" s="46">
        <f t="shared" si="1381"/>
        <v>63.74</v>
      </c>
      <c r="CF236" s="128">
        <f t="shared" si="1176"/>
        <v>1053.8900000000001</v>
      </c>
      <c r="CG236" s="46">
        <f t="shared" si="1382"/>
        <v>112.5502692217065</v>
      </c>
      <c r="CH236" s="46">
        <f t="shared" si="1177"/>
        <v>941.33973077829364</v>
      </c>
      <c r="CI236" s="51">
        <f t="shared" si="1178"/>
        <v>66588.821802245613</v>
      </c>
      <c r="CJ236" s="199">
        <f t="shared" si="1599"/>
        <v>73145.398910451171</v>
      </c>
      <c r="CK236" s="153">
        <f t="shared" si="1383"/>
        <v>10000</v>
      </c>
      <c r="CL236" s="45">
        <v>175</v>
      </c>
      <c r="CM236" s="46">
        <f t="shared" si="1384"/>
        <v>1117.6300000000001</v>
      </c>
      <c r="CN236" s="128">
        <f t="shared" si="1179"/>
        <v>63.74</v>
      </c>
      <c r="CO236" s="128">
        <f t="shared" si="1180"/>
        <v>1053.8900000000001</v>
      </c>
      <c r="CP236" s="46">
        <f t="shared" si="1181"/>
        <v>112.5502692217065</v>
      </c>
      <c r="CQ236" s="46">
        <f t="shared" si="1182"/>
        <v>941.33973077829364</v>
      </c>
      <c r="CR236" s="51">
        <f t="shared" si="1183"/>
        <v>66588.821802245613</v>
      </c>
      <c r="CS236" s="153">
        <f t="shared" si="1600"/>
        <v>73145.398910451171</v>
      </c>
      <c r="CT236" s="58">
        <f t="shared" si="1184"/>
        <v>927.86033333333398</v>
      </c>
      <c r="CU236" s="52">
        <f t="shared" si="1385"/>
        <v>56.14</v>
      </c>
      <c r="CV236" s="51">
        <f t="shared" si="1386"/>
        <v>871.720333333334</v>
      </c>
      <c r="CW236" s="51">
        <f t="shared" si="1185"/>
        <v>58325.50166666627</v>
      </c>
      <c r="CX236" s="57">
        <f t="shared" si="1601"/>
        <v>64427.543999999587</v>
      </c>
      <c r="CY236" s="153">
        <f t="shared" si="1387"/>
        <v>10000</v>
      </c>
      <c r="CZ236" s="479">
        <f t="shared" si="1186"/>
        <v>-927.86033333333398</v>
      </c>
      <c r="DA236" s="46">
        <f t="shared" si="1388"/>
        <v>-1117.6300000000001</v>
      </c>
      <c r="DB236" s="46">
        <f t="shared" si="1389"/>
        <v>-1053.8900000000001</v>
      </c>
      <c r="DC236" s="48"/>
      <c r="DE236" s="45">
        <v>175</v>
      </c>
      <c r="DF236" s="46">
        <f t="shared" si="1187"/>
        <v>1123.43</v>
      </c>
      <c r="DG236" s="46">
        <f t="shared" si="1602"/>
        <v>111.66</v>
      </c>
      <c r="DH236" s="46">
        <f t="shared" si="1188"/>
        <v>1011.77</v>
      </c>
      <c r="DI236" s="46">
        <f t="shared" si="1189"/>
        <v>105.30743488409922</v>
      </c>
      <c r="DJ236" s="46">
        <f t="shared" si="1190"/>
        <v>906.46256511590082</v>
      </c>
      <c r="DK236" s="51">
        <f t="shared" si="1191"/>
        <v>62277.998365343628</v>
      </c>
      <c r="DL236" s="58">
        <f t="shared" si="1192"/>
        <v>944.99333333333334</v>
      </c>
      <c r="DM236" s="52">
        <f t="shared" si="1603"/>
        <v>111.66</v>
      </c>
      <c r="DN236" s="51">
        <f t="shared" si="1193"/>
        <v>833.33333333333337</v>
      </c>
      <c r="DO236" s="57">
        <f t="shared" si="1194"/>
        <v>54166.66666666622</v>
      </c>
      <c r="DP236" s="468">
        <f t="shared" si="1390"/>
        <v>-944.99333333333334</v>
      </c>
      <c r="DQ236" s="46">
        <f t="shared" si="1391"/>
        <v>-1123.43</v>
      </c>
      <c r="DR236" s="47"/>
      <c r="DS236" s="46">
        <f t="shared" si="1392"/>
        <v>-1011.77</v>
      </c>
      <c r="DT236" s="48"/>
      <c r="DU236" s="29"/>
      <c r="DV236" s="45">
        <v>175</v>
      </c>
      <c r="DW236" s="46">
        <f t="shared" si="1393"/>
        <v>1047.04</v>
      </c>
      <c r="DX236" s="46">
        <f t="shared" si="1604"/>
        <v>35.269999999999996</v>
      </c>
      <c r="DY236" s="46">
        <f t="shared" si="1394"/>
        <v>1011.77</v>
      </c>
      <c r="DZ236" s="46">
        <f t="shared" si="1195"/>
        <v>105.30743488409922</v>
      </c>
      <c r="EA236" s="46">
        <f t="shared" si="1196"/>
        <v>906.46256511590082</v>
      </c>
      <c r="EB236" s="51">
        <f t="shared" si="1197"/>
        <v>62277.998365343628</v>
      </c>
      <c r="EC236" s="58">
        <f t="shared" si="1198"/>
        <v>864.03333333333342</v>
      </c>
      <c r="ED236" s="52">
        <f t="shared" si="1605"/>
        <v>30.7</v>
      </c>
      <c r="EE236" s="51">
        <f t="shared" si="1199"/>
        <v>833.33333333333337</v>
      </c>
      <c r="EF236" s="57">
        <f t="shared" si="1200"/>
        <v>54166.66666666622</v>
      </c>
      <c r="EG236" s="468">
        <f t="shared" si="1395"/>
        <v>-864.03333333333342</v>
      </c>
      <c r="EH236" s="46">
        <f t="shared" si="1396"/>
        <v>-1047.04</v>
      </c>
      <c r="EI236" s="47"/>
      <c r="EJ236" s="46">
        <f t="shared" si="1397"/>
        <v>-1011.77</v>
      </c>
      <c r="EK236" s="48"/>
      <c r="EL236" s="29"/>
      <c r="EM236" s="45">
        <v>175</v>
      </c>
      <c r="EN236" s="46">
        <f t="shared" si="1580"/>
        <v>1058.0868689014749</v>
      </c>
      <c r="EO236" s="46">
        <f t="shared" si="1606"/>
        <v>36.26</v>
      </c>
      <c r="EP236" s="128">
        <f t="shared" si="1201"/>
        <v>1021.8268689014749</v>
      </c>
      <c r="EQ236" s="46">
        <f t="shared" si="1202"/>
        <v>108.27082422105231</v>
      </c>
      <c r="ER236" s="46">
        <f t="shared" si="1203"/>
        <v>913.55604468042259</v>
      </c>
      <c r="ES236" s="51">
        <f t="shared" si="1204"/>
        <v>64048.938487950967</v>
      </c>
      <c r="ET236" s="153">
        <f t="shared" si="1398"/>
        <v>10000</v>
      </c>
      <c r="EU236" s="45">
        <v>175</v>
      </c>
      <c r="EV236" s="46">
        <f t="shared" si="1205"/>
        <v>1058.0899999999999</v>
      </c>
      <c r="EW236" s="46">
        <f t="shared" si="1607"/>
        <v>36.26</v>
      </c>
      <c r="EX236" s="128">
        <f t="shared" si="1206"/>
        <v>1021.83</v>
      </c>
      <c r="EY236" s="46">
        <f t="shared" si="1207"/>
        <v>108.26973418091183</v>
      </c>
      <c r="EZ236" s="46">
        <f t="shared" si="1208"/>
        <v>913.56026581908827</v>
      </c>
      <c r="FA236" s="51">
        <f t="shared" si="1209"/>
        <v>64048.280242728004</v>
      </c>
      <c r="FB236" s="58">
        <f t="shared" si="1210"/>
        <v>874.86920833333363</v>
      </c>
      <c r="FC236" s="52">
        <f t="shared" si="1608"/>
        <v>31.67</v>
      </c>
      <c r="FD236" s="51">
        <f t="shared" si="1399"/>
        <v>843.19920833333367</v>
      </c>
      <c r="FE236" s="57">
        <f t="shared" si="1211"/>
        <v>55905.108541666508</v>
      </c>
      <c r="FF236" s="153">
        <f t="shared" si="1400"/>
        <v>10000</v>
      </c>
      <c r="FG236" s="469">
        <f t="shared" si="1212"/>
        <v>-874.86920833333363</v>
      </c>
      <c r="FH236" s="46">
        <f t="shared" si="1213"/>
        <v>-1058.0899999999999</v>
      </c>
      <c r="FI236" s="46">
        <f t="shared" si="1214"/>
        <v>-1021.83</v>
      </c>
      <c r="FJ236" s="48"/>
      <c r="FL236" s="45">
        <v>175</v>
      </c>
      <c r="FM236" s="46">
        <f t="shared" si="1401"/>
        <v>1050.06</v>
      </c>
      <c r="FN236" s="46">
        <f t="shared" si="1581"/>
        <v>38.29</v>
      </c>
      <c r="FO236" s="46">
        <f t="shared" si="1402"/>
        <v>1011.77</v>
      </c>
      <c r="FP236" s="46">
        <f t="shared" si="1215"/>
        <v>105.30743488409922</v>
      </c>
      <c r="FQ236" s="46">
        <f t="shared" si="1216"/>
        <v>906.46256511590082</v>
      </c>
      <c r="FR236" s="51">
        <f t="shared" si="1217"/>
        <v>62277.998365343628</v>
      </c>
      <c r="FS236" s="57">
        <f t="shared" si="1609"/>
        <v>68591.650609651158</v>
      </c>
      <c r="FT236" s="58">
        <f t="shared" si="1218"/>
        <v>866.81333333333339</v>
      </c>
      <c r="FU236" s="241">
        <f t="shared" si="1582"/>
        <v>33.479999999999997</v>
      </c>
      <c r="FV236" s="51">
        <f t="shared" si="1219"/>
        <v>833.33333333333337</v>
      </c>
      <c r="FW236" s="51">
        <f t="shared" si="1220"/>
        <v>54166.66666666622</v>
      </c>
      <c r="FX236" s="153">
        <f t="shared" si="1610"/>
        <v>59999.999999999571</v>
      </c>
      <c r="FY236" s="468">
        <f t="shared" si="1403"/>
        <v>-866.81333333333339</v>
      </c>
      <c r="FZ236" s="46">
        <f t="shared" si="1404"/>
        <v>-1050.06</v>
      </c>
      <c r="GA236" s="46">
        <f t="shared" si="1221"/>
        <v>-1011.77</v>
      </c>
      <c r="GB236" s="48"/>
      <c r="GD236" s="45">
        <v>175</v>
      </c>
      <c r="GE236" s="46">
        <f t="shared" si="1583"/>
        <v>1060.0875939185617</v>
      </c>
      <c r="GF236" s="128">
        <f t="shared" si="1611"/>
        <v>39.269999999999996</v>
      </c>
      <c r="GG236" s="128">
        <f t="shared" si="1579"/>
        <v>1020.8175939185617</v>
      </c>
      <c r="GH236" s="46">
        <f t="shared" si="1222"/>
        <v>108.19021798021826</v>
      </c>
      <c r="GI236" s="46">
        <f t="shared" si="1223"/>
        <v>912.62737593834345</v>
      </c>
      <c r="GJ236" s="51">
        <f t="shared" si="1224"/>
        <v>64001.503412192615</v>
      </c>
      <c r="GK236" s="51">
        <f t="shared" si="1612"/>
        <v>70358.094519264821</v>
      </c>
      <c r="GL236" s="153">
        <f t="shared" si="1405"/>
        <v>10000</v>
      </c>
      <c r="GM236" s="45">
        <v>175</v>
      </c>
      <c r="GN236" s="46">
        <f t="shared" si="1225"/>
        <v>1060.0899999999999</v>
      </c>
      <c r="GO236" s="46">
        <f t="shared" si="1584"/>
        <v>39.269999999999996</v>
      </c>
      <c r="GP236" s="128">
        <f t="shared" si="1406"/>
        <v>1020.82</v>
      </c>
      <c r="GQ236" s="46">
        <f t="shared" si="1226"/>
        <v>108.18940928441992</v>
      </c>
      <c r="GR236" s="46">
        <f t="shared" si="1227"/>
        <v>912.63059071558018</v>
      </c>
      <c r="GS236" s="51">
        <f t="shared" si="1228"/>
        <v>64001.014979936372</v>
      </c>
      <c r="GT236" s="57">
        <f t="shared" si="1613"/>
        <v>70357.628478430241</v>
      </c>
      <c r="GU236" s="58">
        <f t="shared" si="1229"/>
        <v>876.92633333333197</v>
      </c>
      <c r="GV236" s="52">
        <f t="shared" si="1585"/>
        <v>34.950000000000003</v>
      </c>
      <c r="GW236" s="51">
        <f t="shared" si="1407"/>
        <v>841.97633333333192</v>
      </c>
      <c r="GX236" s="57">
        <f t="shared" si="1230"/>
        <v>55877.581666666883</v>
      </c>
      <c r="GY236" s="57">
        <f t="shared" si="1586"/>
        <v>62612.342333333538</v>
      </c>
      <c r="GZ236" s="153">
        <f t="shared" si="1408"/>
        <v>10000</v>
      </c>
      <c r="HA236" s="469">
        <f t="shared" si="1231"/>
        <v>-876.92633333333197</v>
      </c>
      <c r="HB236" s="46">
        <f t="shared" si="1232"/>
        <v>-1060.0899999999999</v>
      </c>
      <c r="HC236" s="46">
        <f t="shared" si="1233"/>
        <v>-1020.82</v>
      </c>
      <c r="HD236" s="48"/>
      <c r="HF236" s="45">
        <v>175</v>
      </c>
      <c r="HG236" s="46">
        <f t="shared" si="1234"/>
        <v>1123.8775326810628</v>
      </c>
      <c r="HH236" s="46">
        <f t="shared" si="1235"/>
        <v>0</v>
      </c>
      <c r="HI236" s="46">
        <f t="shared" si="1236"/>
        <v>1123.8775326810628</v>
      </c>
      <c r="HJ236" s="46">
        <f t="shared" si="1237"/>
        <v>116.97748248873728</v>
      </c>
      <c r="HK236" s="46">
        <f t="shared" si="1238"/>
        <v>1006.9000501923256</v>
      </c>
      <c r="HL236" s="51">
        <f t="shared" si="1239"/>
        <v>69179.589443050034</v>
      </c>
      <c r="HM236" s="153">
        <f t="shared" si="1409"/>
        <v>10000</v>
      </c>
      <c r="HN236" s="58">
        <f t="shared" si="1240"/>
        <v>933.33333333333724</v>
      </c>
      <c r="HO236" s="52">
        <f t="shared" si="1241"/>
        <v>0</v>
      </c>
      <c r="HP236" s="51">
        <f t="shared" si="1242"/>
        <v>933.33333333333724</v>
      </c>
      <c r="HQ236" s="57">
        <f t="shared" si="1243"/>
        <v>60666.666666665013</v>
      </c>
      <c r="HR236" s="153">
        <f t="shared" si="1410"/>
        <v>10000</v>
      </c>
      <c r="HS236" s="468">
        <f t="shared" si="1244"/>
        <v>-933.33333333333724</v>
      </c>
      <c r="HT236" s="46">
        <f t="shared" si="1245"/>
        <v>-1123.8775326810628</v>
      </c>
      <c r="HU236" s="46">
        <f t="shared" si="1246"/>
        <v>-1123.8775326810628</v>
      </c>
      <c r="HV236" s="48"/>
      <c r="HW236" s="29"/>
      <c r="HX236" s="45">
        <v>175</v>
      </c>
      <c r="HY236" s="128">
        <f t="shared" si="1247"/>
        <v>1124.3399999999999</v>
      </c>
      <c r="HZ236" s="46">
        <f t="shared" si="1248"/>
        <v>0</v>
      </c>
      <c r="IA236" s="46">
        <f t="shared" si="1249"/>
        <v>1124.3399999999999</v>
      </c>
      <c r="IB236" s="46">
        <f t="shared" si="1250"/>
        <v>117.03249220314336</v>
      </c>
      <c r="IC236" s="46">
        <f t="shared" si="1251"/>
        <v>1007.3075077968565</v>
      </c>
      <c r="ID236" s="51">
        <f t="shared" si="1252"/>
        <v>69212.187814089164</v>
      </c>
      <c r="IE236" s="153">
        <f t="shared" si="1411"/>
        <v>10000</v>
      </c>
      <c r="IF236" s="58">
        <f t="shared" si="1253"/>
        <v>930.14625019664186</v>
      </c>
      <c r="IG236" s="52">
        <f t="shared" si="1254"/>
        <v>0</v>
      </c>
      <c r="IH236" s="51">
        <f t="shared" si="1255"/>
        <v>930.14625019664186</v>
      </c>
      <c r="II236" s="57">
        <f t="shared" si="1412"/>
        <v>60459.506215587491</v>
      </c>
      <c r="IJ236" s="153">
        <f t="shared" si="1413"/>
        <v>10000</v>
      </c>
      <c r="IK236" s="468">
        <f t="shared" si="1256"/>
        <v>-930.14625019664186</v>
      </c>
      <c r="IL236" s="46">
        <f t="shared" si="1257"/>
        <v>-1124.3399999999999</v>
      </c>
      <c r="IM236" s="46">
        <f t="shared" si="1258"/>
        <v>-1124.3399999999999</v>
      </c>
      <c r="IN236" s="48"/>
      <c r="IO236" s="53">
        <f t="shared" si="1259"/>
        <v>0</v>
      </c>
      <c r="IQ236" s="45">
        <v>175</v>
      </c>
      <c r="IR236" s="128">
        <f t="shared" si="1260"/>
        <v>1126.4568749999989</v>
      </c>
      <c r="IS236" s="128">
        <f t="shared" si="1261"/>
        <v>0</v>
      </c>
      <c r="IT236" s="128">
        <f t="shared" si="1262"/>
        <v>1126.4568749999989</v>
      </c>
      <c r="IU236" s="46">
        <f t="shared" si="1485"/>
        <v>117.25</v>
      </c>
      <c r="IV236" s="46">
        <f t="shared" si="1263"/>
        <v>1009.2068749999989</v>
      </c>
      <c r="IW236" s="51">
        <f t="shared" si="1264"/>
        <v>69338.37687500022</v>
      </c>
      <c r="IX236" s="199">
        <f t="shared" si="1414"/>
        <v>10000</v>
      </c>
      <c r="IY236" s="128">
        <f t="shared" si="1265"/>
        <v>0</v>
      </c>
      <c r="IZ236" s="408">
        <f t="shared" si="1266"/>
        <v>0</v>
      </c>
      <c r="JA236" s="58">
        <f t="shared" si="1267"/>
        <v>931.95916666666494</v>
      </c>
      <c r="JB236" s="52">
        <f t="shared" si="1268"/>
        <v>0</v>
      </c>
      <c r="JC236" s="51">
        <f t="shared" si="1269"/>
        <v>931.95916666666494</v>
      </c>
      <c r="JD236" s="57">
        <f t="shared" si="1270"/>
        <v>60577.345833333384</v>
      </c>
      <c r="JE236" s="280">
        <f t="shared" si="1271"/>
        <v>10000</v>
      </c>
      <c r="JF236" s="280">
        <f t="shared" si="1272"/>
        <v>0</v>
      </c>
      <c r="JG236" s="468">
        <f t="shared" si="1273"/>
        <v>-931.95916666666494</v>
      </c>
      <c r="JH236" s="46">
        <f t="shared" si="1274"/>
        <v>-1126.4568749999989</v>
      </c>
      <c r="JI236" s="46">
        <f t="shared" si="1275"/>
        <v>-1126.4568749999989</v>
      </c>
      <c r="JJ236" s="48"/>
      <c r="JL236" s="45">
        <v>175</v>
      </c>
      <c r="JM236" s="46">
        <f t="shared" si="1276"/>
        <v>1124.4930833333331</v>
      </c>
      <c r="JN236" s="46">
        <f t="shared" si="1277"/>
        <v>0</v>
      </c>
      <c r="JO236" s="128">
        <f t="shared" si="1278"/>
        <v>1124.4930833333331</v>
      </c>
      <c r="JP236" s="46">
        <f t="shared" si="1415"/>
        <v>117.04</v>
      </c>
      <c r="JQ236" s="46">
        <f t="shared" si="1279"/>
        <v>1007.4530833333331</v>
      </c>
      <c r="JR236" s="51">
        <f t="shared" si="1280"/>
        <v>69217.480416666658</v>
      </c>
      <c r="JS236" s="51">
        <f t="shared" si="1614"/>
        <v>68591.650609651158</v>
      </c>
      <c r="JT236" s="199">
        <f t="shared" si="1416"/>
        <v>10000</v>
      </c>
      <c r="JU236" s="128">
        <f t="shared" si="1281"/>
        <v>0</v>
      </c>
      <c r="JV236" s="408">
        <f t="shared" si="1282"/>
        <v>0</v>
      </c>
      <c r="JW236" s="58">
        <f t="shared" si="1283"/>
        <v>930.37233333333074</v>
      </c>
      <c r="JX236" s="52">
        <f t="shared" si="1284"/>
        <v>0</v>
      </c>
      <c r="JY236" s="51">
        <f t="shared" si="1285"/>
        <v>930.37233333333074</v>
      </c>
      <c r="JZ236" s="51">
        <f t="shared" si="1286"/>
        <v>60474.201666667097</v>
      </c>
      <c r="KA236" s="199">
        <f t="shared" si="1615"/>
        <v>59999.999999999571</v>
      </c>
      <c r="KB236" s="128">
        <f t="shared" si="1417"/>
        <v>10000</v>
      </c>
      <c r="KC236" s="204">
        <f t="shared" si="1287"/>
        <v>0</v>
      </c>
      <c r="KD236" s="468">
        <f t="shared" si="1418"/>
        <v>-930.37233333333074</v>
      </c>
      <c r="KE236" s="46">
        <f t="shared" si="1288"/>
        <v>-1124.4930833333331</v>
      </c>
      <c r="KF236" s="46">
        <f t="shared" si="1289"/>
        <v>-1124.4930833333331</v>
      </c>
      <c r="KG236" s="48"/>
      <c r="KI236" s="45">
        <v>175</v>
      </c>
      <c r="KJ236" s="46">
        <f t="shared" si="1290"/>
        <v>1124.4890404061762</v>
      </c>
      <c r="KK236" s="46">
        <f t="shared" si="1291"/>
        <v>0</v>
      </c>
      <c r="KL236" s="128">
        <f t="shared" si="1292"/>
        <v>1124.4890404061762</v>
      </c>
      <c r="KM236" s="46">
        <f t="shared" si="1293"/>
        <v>117.04113055725668</v>
      </c>
      <c r="KN236" s="46">
        <f t="shared" si="1294"/>
        <v>1007.4479098489195</v>
      </c>
      <c r="KO236" s="51">
        <f t="shared" si="1295"/>
        <v>69217.230424505076</v>
      </c>
      <c r="KP236" s="199">
        <f t="shared" si="1616"/>
        <v>73145.398910451171</v>
      </c>
      <c r="KQ236" s="199">
        <f t="shared" si="1419"/>
        <v>10000</v>
      </c>
      <c r="KR236" s="128">
        <f t="shared" si="1296"/>
        <v>0</v>
      </c>
      <c r="KS236" s="408">
        <f t="shared" si="1297"/>
        <v>0</v>
      </c>
      <c r="KT236" s="45">
        <v>175</v>
      </c>
      <c r="KU236" s="46">
        <f t="shared" si="1420"/>
        <v>1124.49</v>
      </c>
      <c r="KV236" s="46">
        <f t="shared" si="1298"/>
        <v>0</v>
      </c>
      <c r="KW236" s="128">
        <f t="shared" si="1299"/>
        <v>1124.49</v>
      </c>
      <c r="KX236" s="46">
        <f t="shared" si="1300"/>
        <v>117.04080803305493</v>
      </c>
      <c r="KY236" s="46">
        <f t="shared" si="1301"/>
        <v>1007.4491919669451</v>
      </c>
      <c r="KZ236" s="51">
        <f t="shared" si="1302"/>
        <v>69217.035627866018</v>
      </c>
      <c r="LA236" s="153">
        <f t="shared" si="1617"/>
        <v>73145.398910451171</v>
      </c>
      <c r="LB236" s="58">
        <f t="shared" si="1532"/>
        <v>930.59633333333579</v>
      </c>
      <c r="LC236" s="52">
        <f t="shared" si="1303"/>
        <v>0</v>
      </c>
      <c r="LD236" s="51">
        <f t="shared" si="1304"/>
        <v>930.59633333333579</v>
      </c>
      <c r="LE236" s="51">
        <f t="shared" si="1305"/>
        <v>60488.761666666484</v>
      </c>
      <c r="LF236" s="51">
        <f t="shared" si="1618"/>
        <v>64427.543999999587</v>
      </c>
      <c r="LG236" s="128">
        <f t="shared" si="1306"/>
        <v>10000</v>
      </c>
      <c r="LH236" s="204">
        <f t="shared" si="1307"/>
        <v>0</v>
      </c>
      <c r="LI236" s="479">
        <f t="shared" si="1308"/>
        <v>-930.59633333333579</v>
      </c>
      <c r="LJ236" s="46">
        <f t="shared" si="1421"/>
        <v>-1124.49</v>
      </c>
      <c r="LK236" s="46">
        <f t="shared" si="1422"/>
        <v>-1124.49</v>
      </c>
      <c r="LL236" s="48"/>
      <c r="LN236" s="45">
        <v>175</v>
      </c>
      <c r="LO236" s="46">
        <f t="shared" si="1309"/>
        <v>1123.1238136873469</v>
      </c>
      <c r="LP236" s="46">
        <f t="shared" si="1587"/>
        <v>0</v>
      </c>
      <c r="LQ236" s="46">
        <f t="shared" si="1310"/>
        <v>1123.1238136873469</v>
      </c>
      <c r="LR236" s="46">
        <f t="shared" si="1311"/>
        <v>116.899032526152</v>
      </c>
      <c r="LS236" s="46">
        <f t="shared" si="1312"/>
        <v>1006.2247811611949</v>
      </c>
      <c r="LT236" s="51">
        <f t="shared" si="1313"/>
        <v>69133.194734530014</v>
      </c>
      <c r="LU236" s="199">
        <f t="shared" si="1423"/>
        <v>10000</v>
      </c>
      <c r="LV236" s="58">
        <f t="shared" si="1314"/>
        <v>933.33033333333128</v>
      </c>
      <c r="LW236" s="52">
        <f t="shared" si="1588"/>
        <v>0</v>
      </c>
      <c r="LX236" s="51">
        <f t="shared" si="1315"/>
        <v>933.33033333333128</v>
      </c>
      <c r="LY236" s="51">
        <f t="shared" si="1316"/>
        <v>60666.471666666359</v>
      </c>
      <c r="LZ236" s="46">
        <f t="shared" si="1424"/>
        <v>0</v>
      </c>
      <c r="MA236" s="199">
        <f t="shared" si="1425"/>
        <v>10000</v>
      </c>
      <c r="MB236" s="468">
        <f t="shared" si="1317"/>
        <v>-933.33033333333128</v>
      </c>
      <c r="MC236" s="46">
        <f t="shared" si="1318"/>
        <v>-1123.1238136873469</v>
      </c>
      <c r="MD236" s="46">
        <f t="shared" si="1319"/>
        <v>-1123.1238136873469</v>
      </c>
      <c r="ME236" s="48"/>
      <c r="MG236" s="45">
        <v>175</v>
      </c>
      <c r="MH236" s="46">
        <f t="shared" si="1320"/>
        <v>1076.608661999408</v>
      </c>
      <c r="MI236" s="46">
        <f t="shared" si="1589"/>
        <v>0</v>
      </c>
      <c r="MJ236" s="46">
        <f t="shared" si="1321"/>
        <v>1076.608661999408</v>
      </c>
      <c r="MK236" s="46">
        <f t="shared" si="1322"/>
        <v>112.05755720182941</v>
      </c>
      <c r="ML236" s="46">
        <f t="shared" si="1323"/>
        <v>964.55110479757855</v>
      </c>
      <c r="MM236" s="51">
        <f t="shared" si="1324"/>
        <v>66269.983216300068</v>
      </c>
      <c r="MN236" s="199">
        <f t="shared" si="1426"/>
        <v>10000</v>
      </c>
      <c r="MO236" s="58">
        <f t="shared" si="1325"/>
        <v>889.32945707741396</v>
      </c>
      <c r="MP236" s="52">
        <f t="shared" si="1590"/>
        <v>0</v>
      </c>
      <c r="MQ236" s="51">
        <f t="shared" si="1326"/>
        <v>889.32945707741396</v>
      </c>
      <c r="MR236" s="57">
        <f t="shared" si="1327"/>
        <v>57806.415011452351</v>
      </c>
      <c r="MS236" s="199">
        <f t="shared" si="1427"/>
        <v>10000</v>
      </c>
      <c r="MT236" s="468">
        <f t="shared" si="1428"/>
        <v>-889.32945707741396</v>
      </c>
      <c r="MU236" s="46">
        <f t="shared" si="1328"/>
        <v>-1076.608661999408</v>
      </c>
      <c r="MV236" s="46">
        <f t="shared" si="1329"/>
        <v>-1076.608661999408</v>
      </c>
      <c r="MW236" s="48"/>
      <c r="MY236" s="45">
        <v>175</v>
      </c>
      <c r="MZ236" s="46">
        <f t="shared" si="1330"/>
        <v>1076.608661999408</v>
      </c>
      <c r="NA236" s="46">
        <f t="shared" si="1591"/>
        <v>0</v>
      </c>
      <c r="NB236" s="128">
        <f t="shared" si="1331"/>
        <v>1076.608661999408</v>
      </c>
      <c r="NC236" s="46">
        <f t="shared" si="1332"/>
        <v>112.05755720182941</v>
      </c>
      <c r="ND236" s="46">
        <f t="shared" si="1333"/>
        <v>964.55110479757855</v>
      </c>
      <c r="NE236" s="51">
        <f t="shared" si="1334"/>
        <v>66269.983216300068</v>
      </c>
      <c r="NF236" s="153">
        <f t="shared" si="1429"/>
        <v>10000</v>
      </c>
      <c r="NG236" s="45">
        <v>175</v>
      </c>
      <c r="NH236" s="46">
        <f t="shared" si="1335"/>
        <v>1076.6099999999999</v>
      </c>
      <c r="NI236" s="46">
        <f t="shared" si="1592"/>
        <v>0</v>
      </c>
      <c r="NJ236" s="128">
        <f t="shared" si="1430"/>
        <v>1076.6099999999999</v>
      </c>
      <c r="NK236" s="46">
        <f t="shared" si="1431"/>
        <v>112.05708767507234</v>
      </c>
      <c r="NL236" s="46">
        <f t="shared" si="1336"/>
        <v>964.55291232492755</v>
      </c>
      <c r="NM236" s="51">
        <f t="shared" si="1337"/>
        <v>66269.699692718466</v>
      </c>
      <c r="NN236" s="58">
        <f t="shared" si="1338"/>
        <v>888.78037499999857</v>
      </c>
      <c r="NO236" s="52">
        <f t="shared" si="1593"/>
        <v>0</v>
      </c>
      <c r="NP236" s="51">
        <f t="shared" si="1339"/>
        <v>888.78037499999857</v>
      </c>
      <c r="NQ236" s="57">
        <f t="shared" si="1340"/>
        <v>57905.074375000055</v>
      </c>
      <c r="NR236" s="153">
        <f t="shared" si="1432"/>
        <v>10000</v>
      </c>
      <c r="NS236" s="469">
        <f t="shared" si="1341"/>
        <v>-888.78037499999857</v>
      </c>
      <c r="NT236" s="46">
        <f t="shared" si="1342"/>
        <v>-1076.6099999999999</v>
      </c>
      <c r="NU236" s="46">
        <f t="shared" si="1343"/>
        <v>-1076.6099999999999</v>
      </c>
      <c r="NV236" s="48"/>
      <c r="NX236" s="45">
        <v>175</v>
      </c>
      <c r="NY236" s="46">
        <f t="shared" si="1344"/>
        <v>1076.6456011701148</v>
      </c>
      <c r="NZ236" s="46">
        <f t="shared" si="1594"/>
        <v>0</v>
      </c>
      <c r="OA236" s="46">
        <f t="shared" si="1345"/>
        <v>1076.6456011701148</v>
      </c>
      <c r="OB236" s="46">
        <f t="shared" si="1346"/>
        <v>112.06140197233913</v>
      </c>
      <c r="OC236" s="46">
        <f t="shared" si="1347"/>
        <v>964.58419919777566</v>
      </c>
      <c r="OD236" s="51">
        <f t="shared" si="1348"/>
        <v>66272.256984205698</v>
      </c>
      <c r="OE236" s="57">
        <f t="shared" si="1619"/>
        <v>68591.650609651158</v>
      </c>
      <c r="OF236" s="153">
        <f t="shared" si="1433"/>
        <v>10000</v>
      </c>
      <c r="OG236" s="58">
        <f t="shared" si="1349"/>
        <v>889.48383333333379</v>
      </c>
      <c r="OH236" s="241">
        <f t="shared" si="1620"/>
        <v>0</v>
      </c>
      <c r="OI236" s="51">
        <f t="shared" si="1350"/>
        <v>889.48383333333379</v>
      </c>
      <c r="OJ236" s="51">
        <f t="shared" si="1351"/>
        <v>57816.449166666687</v>
      </c>
      <c r="OK236" s="153">
        <f t="shared" si="1621"/>
        <v>59999.999999999571</v>
      </c>
      <c r="OL236" s="153">
        <f t="shared" si="1434"/>
        <v>10000</v>
      </c>
      <c r="OM236" s="468">
        <f t="shared" si="1435"/>
        <v>-889.48383333333379</v>
      </c>
      <c r="ON236" s="46">
        <f t="shared" si="1436"/>
        <v>-1076.6456011701148</v>
      </c>
      <c r="OO236" s="46">
        <f t="shared" si="1352"/>
        <v>-1076.6456011701148</v>
      </c>
      <c r="OP236" s="48"/>
      <c r="OR236" s="45">
        <v>175</v>
      </c>
      <c r="OS236" s="46">
        <f t="shared" si="1353"/>
        <v>1076.765700416463</v>
      </c>
      <c r="OT236" s="128">
        <f t="shared" si="1595"/>
        <v>0</v>
      </c>
      <c r="OU236" s="128">
        <f t="shared" si="1354"/>
        <v>1076.765700416463</v>
      </c>
      <c r="OV236" s="46">
        <f t="shared" si="1355"/>
        <v>112.07390236235386</v>
      </c>
      <c r="OW236" s="46">
        <f t="shared" si="1356"/>
        <v>964.69179805410909</v>
      </c>
      <c r="OX236" s="51">
        <f t="shared" si="1357"/>
        <v>66279.649619358213</v>
      </c>
      <c r="OY236" s="51">
        <f t="shared" si="1622"/>
        <v>70358.094519264821</v>
      </c>
      <c r="OZ236" s="153">
        <f t="shared" si="1437"/>
        <v>10000</v>
      </c>
      <c r="PA236" s="45">
        <v>175</v>
      </c>
      <c r="PB236" s="46">
        <f t="shared" si="1358"/>
        <v>1076.765700416463</v>
      </c>
      <c r="PC236" s="46">
        <f t="shared" si="1623"/>
        <v>0</v>
      </c>
      <c r="PD236" s="128">
        <f t="shared" si="1359"/>
        <v>1076.765700416463</v>
      </c>
      <c r="PE236" s="46">
        <f t="shared" si="1360"/>
        <v>112.07390236235386</v>
      </c>
      <c r="PF236" s="46">
        <f t="shared" si="1361"/>
        <v>964.69179805410909</v>
      </c>
      <c r="PG236" s="51">
        <f t="shared" si="1362"/>
        <v>66279.649619358213</v>
      </c>
      <c r="PH236" s="57">
        <f t="shared" si="1624"/>
        <v>70357.628478430241</v>
      </c>
      <c r="PI236" s="688">
        <f t="shared" si="1363"/>
        <v>889.6533333333341</v>
      </c>
      <c r="PJ236" s="52">
        <f t="shared" si="1625"/>
        <v>0</v>
      </c>
      <c r="PK236" s="51">
        <f t="shared" si="1364"/>
        <v>889.6533333333341</v>
      </c>
      <c r="PL236" s="57">
        <f t="shared" si="1365"/>
        <v>57827.466666666849</v>
      </c>
      <c r="PM236" s="57">
        <f t="shared" si="1596"/>
        <v>62612.342333333538</v>
      </c>
      <c r="PN236" s="153">
        <f t="shared" si="1438"/>
        <v>10000</v>
      </c>
      <c r="PO236" s="469">
        <f t="shared" si="1366"/>
        <v>-889.6533333333341</v>
      </c>
      <c r="PP236" s="46">
        <f t="shared" si="1367"/>
        <v>-1076.765700416463</v>
      </c>
      <c r="PQ236" s="46">
        <f t="shared" si="1368"/>
        <v>-1076.765700416463</v>
      </c>
      <c r="PR236" s="48"/>
    </row>
    <row r="237" spans="2:434" hidden="1" x14ac:dyDescent="0.3">
      <c r="B237" s="45">
        <v>176</v>
      </c>
      <c r="C237" s="46">
        <f t="shared" si="1104"/>
        <v>1111.77</v>
      </c>
      <c r="D237" s="46">
        <f t="shared" si="1136"/>
        <v>100</v>
      </c>
      <c r="E237" s="46">
        <f t="shared" si="1137"/>
        <v>1011.77</v>
      </c>
      <c r="F237" s="46">
        <f t="shared" si="1138"/>
        <v>103.79666394223938</v>
      </c>
      <c r="G237" s="46">
        <f t="shared" si="1139"/>
        <v>907.97333605776066</v>
      </c>
      <c r="H237" s="51">
        <f t="shared" si="1140"/>
        <v>61370.025029285869</v>
      </c>
      <c r="I237" s="58">
        <f t="shared" si="1141"/>
        <v>933.33333333333337</v>
      </c>
      <c r="J237" s="52">
        <f t="shared" si="1142"/>
        <v>100</v>
      </c>
      <c r="K237" s="51">
        <f t="shared" si="1143"/>
        <v>833.33333333333337</v>
      </c>
      <c r="L237" s="57">
        <f t="shared" si="1144"/>
        <v>53333.333333332885</v>
      </c>
      <c r="M237" s="468">
        <f t="shared" si="1369"/>
        <v>-933.33333333333337</v>
      </c>
      <c r="N237" s="46">
        <f t="shared" si="1370"/>
        <v>-1111.77</v>
      </c>
      <c r="O237" s="47"/>
      <c r="P237" s="46">
        <f t="shared" si="1371"/>
        <v>-1011.77</v>
      </c>
      <c r="Q237" s="48"/>
      <c r="R237" s="29"/>
      <c r="S237" s="29"/>
      <c r="T237" s="45">
        <v>176</v>
      </c>
      <c r="U237" s="46">
        <f t="shared" si="1145"/>
        <v>1069.93</v>
      </c>
      <c r="V237" s="46">
        <f t="shared" si="1146"/>
        <v>58.16</v>
      </c>
      <c r="W237" s="46">
        <f t="shared" si="1372"/>
        <v>1011.77</v>
      </c>
      <c r="X237" s="46">
        <f t="shared" si="1147"/>
        <v>103.79666394223938</v>
      </c>
      <c r="Y237" s="46">
        <f t="shared" si="1148"/>
        <v>907.97333605776066</v>
      </c>
      <c r="Z237" s="51">
        <f t="shared" si="1149"/>
        <v>61370.025029285869</v>
      </c>
      <c r="AA237" s="58">
        <f t="shared" si="1150"/>
        <v>883.93333333333339</v>
      </c>
      <c r="AB237" s="52">
        <f t="shared" si="1151"/>
        <v>50.6</v>
      </c>
      <c r="AC237" s="51">
        <f t="shared" si="1152"/>
        <v>833.33333333333337</v>
      </c>
      <c r="AD237" s="57">
        <f t="shared" si="1153"/>
        <v>53333.333333332885</v>
      </c>
      <c r="AE237" s="468">
        <f t="shared" si="1373"/>
        <v>-883.93333333333339</v>
      </c>
      <c r="AF237" s="46">
        <f t="shared" si="1154"/>
        <v>-1069.93</v>
      </c>
      <c r="AG237" s="47"/>
      <c r="AH237" s="46">
        <f t="shared" si="1374"/>
        <v>-1011.77</v>
      </c>
      <c r="AI237" s="48"/>
      <c r="AJ237" s="29"/>
      <c r="AK237" s="45">
        <v>176</v>
      </c>
      <c r="AL237" s="46">
        <f t="shared" si="1155"/>
        <v>1117.72</v>
      </c>
      <c r="AM237" s="46"/>
      <c r="AN237" s="46"/>
      <c r="AO237" s="46">
        <f t="shared" si="1156"/>
        <v>60.42</v>
      </c>
      <c r="AP237" s="128">
        <f t="shared" si="1157"/>
        <v>1057.3</v>
      </c>
      <c r="AQ237" s="128"/>
      <c r="AR237" s="128"/>
      <c r="AS237" s="46">
        <f t="shared" si="1158"/>
        <v>111.37709589132108</v>
      </c>
      <c r="AT237" s="46">
        <f t="shared" si="1159"/>
        <v>945.92290410867884</v>
      </c>
      <c r="AU237" s="51"/>
      <c r="AV237" s="51"/>
      <c r="AW237" s="51">
        <f t="shared" si="1160"/>
        <v>65880.334630683967</v>
      </c>
      <c r="AX237" s="58">
        <f t="shared" si="1161"/>
        <v>927.38215694565588</v>
      </c>
      <c r="AY237" s="52"/>
      <c r="AZ237" s="52"/>
      <c r="BA237" s="52">
        <f t="shared" si="1162"/>
        <v>52.9</v>
      </c>
      <c r="BB237" s="51">
        <f t="shared" si="1163"/>
        <v>874.4821569456559</v>
      </c>
      <c r="BC237" s="51"/>
      <c r="BD237" s="51"/>
      <c r="BE237" s="57">
        <f t="shared" si="1164"/>
        <v>57643.240377564551</v>
      </c>
      <c r="BF237" s="468">
        <f t="shared" si="1165"/>
        <v>-927.38215694565588</v>
      </c>
      <c r="BG237" s="46">
        <f t="shared" si="1166"/>
        <v>-1117.72</v>
      </c>
      <c r="BH237" s="46">
        <f t="shared" si="1167"/>
        <v>-1057.3</v>
      </c>
      <c r="BI237" s="48"/>
      <c r="BK237" s="45">
        <v>176</v>
      </c>
      <c r="BL237" s="46">
        <f t="shared" si="1375"/>
        <v>1073.21</v>
      </c>
      <c r="BM237" s="46">
        <f t="shared" si="1376"/>
        <v>61.44</v>
      </c>
      <c r="BN237" s="46">
        <f t="shared" si="1377"/>
        <v>1011.77</v>
      </c>
      <c r="BO237" s="46">
        <f t="shared" si="1168"/>
        <v>103.79666394223938</v>
      </c>
      <c r="BP237" s="46">
        <f t="shared" si="1169"/>
        <v>907.97333605776066</v>
      </c>
      <c r="BQ237" s="51">
        <f t="shared" si="1170"/>
        <v>61370.025029285869</v>
      </c>
      <c r="BR237" s="57">
        <f t="shared" si="1597"/>
        <v>68591.650609651158</v>
      </c>
      <c r="BS237" s="58">
        <f t="shared" si="1171"/>
        <v>887.07333333333338</v>
      </c>
      <c r="BT237" s="52">
        <f t="shared" si="1378"/>
        <v>53.74</v>
      </c>
      <c r="BU237" s="51">
        <f t="shared" si="1172"/>
        <v>833.33333333333337</v>
      </c>
      <c r="BV237" s="51">
        <f t="shared" si="1173"/>
        <v>53333.333333332885</v>
      </c>
      <c r="BW237" s="153">
        <f t="shared" si="1598"/>
        <v>59999.999999999571</v>
      </c>
      <c r="BX237" s="468">
        <f t="shared" si="1379"/>
        <v>-887.07333333333338</v>
      </c>
      <c r="BY237" s="46">
        <f t="shared" si="1380"/>
        <v>-1073.21</v>
      </c>
      <c r="BZ237" s="46">
        <f t="shared" si="1174"/>
        <v>-1011.77</v>
      </c>
      <c r="CA237" s="48"/>
      <c r="CB237" s="29"/>
      <c r="CC237" s="45">
        <v>176</v>
      </c>
      <c r="CD237" s="128">
        <f t="shared" si="1175"/>
        <v>1117.6300000000001</v>
      </c>
      <c r="CE237" s="46">
        <f t="shared" si="1381"/>
        <v>63.74</v>
      </c>
      <c r="CF237" s="128">
        <f t="shared" si="1176"/>
        <v>1053.8900000000001</v>
      </c>
      <c r="CG237" s="46">
        <f t="shared" si="1382"/>
        <v>110.98136967040936</v>
      </c>
      <c r="CH237" s="46">
        <f t="shared" si="1177"/>
        <v>942.90863032959078</v>
      </c>
      <c r="CI237" s="51">
        <f t="shared" si="1178"/>
        <v>65645.913171916021</v>
      </c>
      <c r="CJ237" s="199">
        <f t="shared" si="1599"/>
        <v>73145.398910451171</v>
      </c>
      <c r="CK237" s="153">
        <f t="shared" si="1383"/>
        <v>10000</v>
      </c>
      <c r="CL237" s="45">
        <v>176</v>
      </c>
      <c r="CM237" s="46">
        <f t="shared" si="1384"/>
        <v>1117.6300000000001</v>
      </c>
      <c r="CN237" s="128">
        <f t="shared" si="1179"/>
        <v>63.74</v>
      </c>
      <c r="CO237" s="128">
        <f t="shared" si="1180"/>
        <v>1053.8900000000001</v>
      </c>
      <c r="CP237" s="46">
        <f t="shared" si="1181"/>
        <v>110.98136967040936</v>
      </c>
      <c r="CQ237" s="46">
        <f t="shared" si="1182"/>
        <v>942.90863032959078</v>
      </c>
      <c r="CR237" s="51">
        <f t="shared" si="1183"/>
        <v>65645.913171916021</v>
      </c>
      <c r="CS237" s="153">
        <f t="shared" si="1600"/>
        <v>73145.398910451171</v>
      </c>
      <c r="CT237" s="58">
        <f t="shared" si="1184"/>
        <v>927.86033333333398</v>
      </c>
      <c r="CU237" s="52">
        <f t="shared" si="1385"/>
        <v>56.14</v>
      </c>
      <c r="CV237" s="51">
        <f t="shared" si="1386"/>
        <v>871.720333333334</v>
      </c>
      <c r="CW237" s="51">
        <f t="shared" si="1185"/>
        <v>57453.78133333294</v>
      </c>
      <c r="CX237" s="57">
        <f t="shared" si="1601"/>
        <v>64427.543999999587</v>
      </c>
      <c r="CY237" s="153">
        <f t="shared" si="1387"/>
        <v>10000</v>
      </c>
      <c r="CZ237" s="479">
        <f t="shared" si="1186"/>
        <v>-927.86033333333398</v>
      </c>
      <c r="DA237" s="46">
        <f t="shared" si="1388"/>
        <v>-1117.6300000000001</v>
      </c>
      <c r="DB237" s="46">
        <f t="shared" si="1389"/>
        <v>-1053.8900000000001</v>
      </c>
      <c r="DC237" s="48"/>
      <c r="DE237" s="45">
        <v>176</v>
      </c>
      <c r="DF237" s="46">
        <f t="shared" si="1187"/>
        <v>1123.43</v>
      </c>
      <c r="DG237" s="46">
        <f t="shared" si="1602"/>
        <v>111.66</v>
      </c>
      <c r="DH237" s="46">
        <f t="shared" si="1188"/>
        <v>1011.77</v>
      </c>
      <c r="DI237" s="46">
        <f t="shared" si="1189"/>
        <v>103.79666394223938</v>
      </c>
      <c r="DJ237" s="46">
        <f t="shared" si="1190"/>
        <v>907.97333605776066</v>
      </c>
      <c r="DK237" s="51">
        <f t="shared" si="1191"/>
        <v>61370.025029285869</v>
      </c>
      <c r="DL237" s="58">
        <f t="shared" si="1192"/>
        <v>944.99333333333334</v>
      </c>
      <c r="DM237" s="52">
        <f t="shared" si="1603"/>
        <v>111.66</v>
      </c>
      <c r="DN237" s="51">
        <f t="shared" si="1193"/>
        <v>833.33333333333337</v>
      </c>
      <c r="DO237" s="57">
        <f t="shared" si="1194"/>
        <v>53333.333333332885</v>
      </c>
      <c r="DP237" s="468">
        <f t="shared" si="1390"/>
        <v>-944.99333333333334</v>
      </c>
      <c r="DQ237" s="46">
        <f t="shared" si="1391"/>
        <v>-1123.43</v>
      </c>
      <c r="DR237" s="47"/>
      <c r="DS237" s="46">
        <f t="shared" si="1392"/>
        <v>-1011.77</v>
      </c>
      <c r="DT237" s="48"/>
      <c r="DU237" s="29"/>
      <c r="DV237" s="45">
        <v>176</v>
      </c>
      <c r="DW237" s="46">
        <f t="shared" si="1393"/>
        <v>1046.53</v>
      </c>
      <c r="DX237" s="46">
        <f t="shared" si="1604"/>
        <v>34.760000000000005</v>
      </c>
      <c r="DY237" s="46">
        <f t="shared" si="1394"/>
        <v>1011.77</v>
      </c>
      <c r="DZ237" s="46">
        <f t="shared" si="1195"/>
        <v>103.79666394223938</v>
      </c>
      <c r="EA237" s="46">
        <f t="shared" si="1196"/>
        <v>907.97333605776066</v>
      </c>
      <c r="EB237" s="51">
        <f t="shared" si="1197"/>
        <v>61370.025029285869</v>
      </c>
      <c r="EC237" s="58">
        <f t="shared" si="1198"/>
        <v>863.56333333333339</v>
      </c>
      <c r="ED237" s="52">
        <f t="shared" si="1605"/>
        <v>30.23</v>
      </c>
      <c r="EE237" s="51">
        <f t="shared" si="1199"/>
        <v>833.33333333333337</v>
      </c>
      <c r="EF237" s="57">
        <f t="shared" si="1200"/>
        <v>53333.333333332885</v>
      </c>
      <c r="EG237" s="468">
        <f t="shared" si="1395"/>
        <v>-863.56333333333339</v>
      </c>
      <c r="EH237" s="46">
        <f t="shared" si="1396"/>
        <v>-1046.53</v>
      </c>
      <c r="EI237" s="47"/>
      <c r="EJ237" s="46">
        <f t="shared" si="1397"/>
        <v>-1011.77</v>
      </c>
      <c r="EK237" s="48"/>
      <c r="EL237" s="29"/>
      <c r="EM237" s="45">
        <v>176</v>
      </c>
      <c r="EN237" s="46">
        <f t="shared" si="1580"/>
        <v>1058.0868689014749</v>
      </c>
      <c r="EO237" s="46">
        <f t="shared" si="1606"/>
        <v>35.75</v>
      </c>
      <c r="EP237" s="128">
        <f t="shared" si="1201"/>
        <v>1022.3368689014749</v>
      </c>
      <c r="EQ237" s="46">
        <f t="shared" si="1202"/>
        <v>106.74823081325161</v>
      </c>
      <c r="ER237" s="46">
        <f t="shared" si="1203"/>
        <v>915.58863808822321</v>
      </c>
      <c r="ES237" s="51">
        <f t="shared" si="1204"/>
        <v>63133.349849862745</v>
      </c>
      <c r="ET237" s="153">
        <f t="shared" si="1398"/>
        <v>10000</v>
      </c>
      <c r="EU237" s="45">
        <v>176</v>
      </c>
      <c r="EV237" s="46">
        <f t="shared" si="1205"/>
        <v>1058.0899999999999</v>
      </c>
      <c r="EW237" s="46">
        <f t="shared" si="1607"/>
        <v>35.75</v>
      </c>
      <c r="EX237" s="128">
        <f t="shared" si="1206"/>
        <v>1022.34</v>
      </c>
      <c r="EY237" s="46">
        <f t="shared" si="1207"/>
        <v>106.74713373788001</v>
      </c>
      <c r="EZ237" s="46">
        <f t="shared" si="1208"/>
        <v>915.59286626211997</v>
      </c>
      <c r="FA237" s="51">
        <f t="shared" si="1209"/>
        <v>63132.687376465881</v>
      </c>
      <c r="FB237" s="58">
        <f t="shared" si="1210"/>
        <v>874.86920833333363</v>
      </c>
      <c r="FC237" s="52">
        <f t="shared" si="1608"/>
        <v>31.2</v>
      </c>
      <c r="FD237" s="51">
        <f t="shared" si="1399"/>
        <v>843.66920833333359</v>
      </c>
      <c r="FE237" s="57">
        <f t="shared" si="1211"/>
        <v>55061.439333333175</v>
      </c>
      <c r="FF237" s="153">
        <f t="shared" si="1400"/>
        <v>10000</v>
      </c>
      <c r="FG237" s="469">
        <f t="shared" si="1212"/>
        <v>-874.86920833333363</v>
      </c>
      <c r="FH237" s="46">
        <f t="shared" si="1213"/>
        <v>-1058.0899999999999</v>
      </c>
      <c r="FI237" s="46">
        <f t="shared" si="1214"/>
        <v>-1022.34</v>
      </c>
      <c r="FJ237" s="48"/>
      <c r="FL237" s="45">
        <v>176</v>
      </c>
      <c r="FM237" s="46">
        <f t="shared" si="1401"/>
        <v>1050.06</v>
      </c>
      <c r="FN237" s="46">
        <f t="shared" si="1581"/>
        <v>38.29</v>
      </c>
      <c r="FO237" s="46">
        <f t="shared" si="1402"/>
        <v>1011.77</v>
      </c>
      <c r="FP237" s="46">
        <f t="shared" si="1215"/>
        <v>103.79666394223938</v>
      </c>
      <c r="FQ237" s="46">
        <f t="shared" si="1216"/>
        <v>907.97333605776066</v>
      </c>
      <c r="FR237" s="51">
        <f t="shared" si="1217"/>
        <v>61370.025029285869</v>
      </c>
      <c r="FS237" s="57">
        <f t="shared" si="1609"/>
        <v>68591.650609651158</v>
      </c>
      <c r="FT237" s="58">
        <f t="shared" si="1218"/>
        <v>866.81333333333339</v>
      </c>
      <c r="FU237" s="241">
        <f t="shared" si="1582"/>
        <v>33.479999999999997</v>
      </c>
      <c r="FV237" s="51">
        <f t="shared" si="1219"/>
        <v>833.33333333333337</v>
      </c>
      <c r="FW237" s="51">
        <f t="shared" si="1220"/>
        <v>53333.333333332885</v>
      </c>
      <c r="FX237" s="153">
        <f t="shared" si="1610"/>
        <v>59999.999999999571</v>
      </c>
      <c r="FY237" s="468">
        <f t="shared" si="1403"/>
        <v>-866.81333333333339</v>
      </c>
      <c r="FZ237" s="46">
        <f t="shared" si="1404"/>
        <v>-1050.06</v>
      </c>
      <c r="GA237" s="46">
        <f t="shared" si="1221"/>
        <v>-1011.77</v>
      </c>
      <c r="GB237" s="48"/>
      <c r="GD237" s="45">
        <v>176</v>
      </c>
      <c r="GE237" s="46">
        <f t="shared" si="1583"/>
        <v>1060.0875939185617</v>
      </c>
      <c r="GF237" s="128">
        <f t="shared" si="1611"/>
        <v>39.269999999999996</v>
      </c>
      <c r="GG237" s="128">
        <f t="shared" si="1579"/>
        <v>1020.8175939185617</v>
      </c>
      <c r="GH237" s="46">
        <f t="shared" si="1222"/>
        <v>106.66917235365436</v>
      </c>
      <c r="GI237" s="46">
        <f t="shared" si="1223"/>
        <v>914.14842156490727</v>
      </c>
      <c r="GJ237" s="51">
        <f t="shared" si="1224"/>
        <v>63087.354990627704</v>
      </c>
      <c r="GK237" s="51">
        <f t="shared" si="1612"/>
        <v>70358.094519264821</v>
      </c>
      <c r="GL237" s="153">
        <f t="shared" si="1405"/>
        <v>10000</v>
      </c>
      <c r="GM237" s="45">
        <v>176</v>
      </c>
      <c r="GN237" s="46">
        <f t="shared" si="1225"/>
        <v>1060.0899999999999</v>
      </c>
      <c r="GO237" s="46">
        <f t="shared" si="1584"/>
        <v>39.269999999999996</v>
      </c>
      <c r="GP237" s="128">
        <f t="shared" si="1406"/>
        <v>1020.82</v>
      </c>
      <c r="GQ237" s="46">
        <f t="shared" si="1226"/>
        <v>106.66835829989395</v>
      </c>
      <c r="GR237" s="46">
        <f t="shared" si="1227"/>
        <v>914.1516417001061</v>
      </c>
      <c r="GS237" s="51">
        <f t="shared" si="1228"/>
        <v>63086.863338236268</v>
      </c>
      <c r="GT237" s="57">
        <f t="shared" si="1613"/>
        <v>70357.628478430241</v>
      </c>
      <c r="GU237" s="58">
        <f t="shared" si="1229"/>
        <v>876.92633333333197</v>
      </c>
      <c r="GV237" s="52">
        <f t="shared" si="1585"/>
        <v>34.950000000000003</v>
      </c>
      <c r="GW237" s="51">
        <f t="shared" si="1407"/>
        <v>841.97633333333192</v>
      </c>
      <c r="GX237" s="57">
        <f t="shared" si="1230"/>
        <v>55035.605333333551</v>
      </c>
      <c r="GY237" s="57">
        <f t="shared" si="1586"/>
        <v>62612.342333333538</v>
      </c>
      <c r="GZ237" s="153">
        <f t="shared" si="1408"/>
        <v>10000</v>
      </c>
      <c r="HA237" s="469">
        <f t="shared" si="1231"/>
        <v>-876.92633333333197</v>
      </c>
      <c r="HB237" s="46">
        <f t="shared" si="1232"/>
        <v>-1060.0899999999999</v>
      </c>
      <c r="HC237" s="46">
        <f t="shared" si="1233"/>
        <v>-1020.82</v>
      </c>
      <c r="HD237" s="48"/>
      <c r="HF237" s="45">
        <v>176</v>
      </c>
      <c r="HG237" s="46">
        <f t="shared" si="1234"/>
        <v>1123.8775326810628</v>
      </c>
      <c r="HH237" s="46">
        <f t="shared" si="1235"/>
        <v>0</v>
      </c>
      <c r="HI237" s="46">
        <f t="shared" si="1236"/>
        <v>1123.8775326810628</v>
      </c>
      <c r="HJ237" s="46">
        <f t="shared" si="1237"/>
        <v>115.29931573841672</v>
      </c>
      <c r="HK237" s="46">
        <f t="shared" si="1238"/>
        <v>1008.5782169426461</v>
      </c>
      <c r="HL237" s="51">
        <f t="shared" si="1239"/>
        <v>68171.011226107381</v>
      </c>
      <c r="HM237" s="153">
        <f t="shared" si="1409"/>
        <v>10000</v>
      </c>
      <c r="HN237" s="58">
        <f t="shared" si="1240"/>
        <v>933.33333333333724</v>
      </c>
      <c r="HO237" s="52">
        <f t="shared" si="1241"/>
        <v>0</v>
      </c>
      <c r="HP237" s="51">
        <f t="shared" si="1242"/>
        <v>933.33333333333724</v>
      </c>
      <c r="HQ237" s="57">
        <f t="shared" si="1243"/>
        <v>59733.333333331677</v>
      </c>
      <c r="HR237" s="153">
        <f t="shared" si="1410"/>
        <v>10000</v>
      </c>
      <c r="HS237" s="468">
        <f t="shared" si="1244"/>
        <v>-933.33333333333724</v>
      </c>
      <c r="HT237" s="46">
        <f t="shared" si="1245"/>
        <v>-1123.8775326810628</v>
      </c>
      <c r="HU237" s="46">
        <f t="shared" si="1246"/>
        <v>-1123.8775326810628</v>
      </c>
      <c r="HV237" s="48"/>
      <c r="HW237" s="29"/>
      <c r="HX237" s="45">
        <v>176</v>
      </c>
      <c r="HY237" s="128">
        <f t="shared" si="1247"/>
        <v>1124.3399999999999</v>
      </c>
      <c r="HZ237" s="46">
        <f t="shared" si="1248"/>
        <v>0</v>
      </c>
      <c r="IA237" s="46">
        <f t="shared" si="1249"/>
        <v>1124.3399999999999</v>
      </c>
      <c r="IB237" s="46">
        <f t="shared" si="1250"/>
        <v>115.35364635681528</v>
      </c>
      <c r="IC237" s="46">
        <f t="shared" si="1251"/>
        <v>1008.9863536431847</v>
      </c>
      <c r="ID237" s="51">
        <f t="shared" si="1252"/>
        <v>68203.201460445984</v>
      </c>
      <c r="IE237" s="153">
        <f t="shared" si="1411"/>
        <v>10000</v>
      </c>
      <c r="IF237" s="58">
        <f t="shared" si="1253"/>
        <v>930.14625019664186</v>
      </c>
      <c r="IG237" s="52">
        <f t="shared" si="1254"/>
        <v>0</v>
      </c>
      <c r="IH237" s="51">
        <f t="shared" si="1255"/>
        <v>930.14625019664186</v>
      </c>
      <c r="II237" s="57">
        <f t="shared" si="1412"/>
        <v>59529.359965390846</v>
      </c>
      <c r="IJ237" s="153">
        <f t="shared" si="1413"/>
        <v>10000</v>
      </c>
      <c r="IK237" s="468">
        <f t="shared" si="1256"/>
        <v>-930.14625019664186</v>
      </c>
      <c r="IL237" s="46">
        <f t="shared" si="1257"/>
        <v>-1124.3399999999999</v>
      </c>
      <c r="IM237" s="46">
        <f t="shared" si="1258"/>
        <v>-1124.3399999999999</v>
      </c>
      <c r="IN237" s="48"/>
      <c r="IO237" s="53">
        <f t="shared" si="1259"/>
        <v>0</v>
      </c>
      <c r="IQ237" s="45">
        <v>176</v>
      </c>
      <c r="IR237" s="128">
        <f t="shared" si="1260"/>
        <v>1126.4568749999989</v>
      </c>
      <c r="IS237" s="128">
        <f t="shared" si="1261"/>
        <v>0</v>
      </c>
      <c r="IT237" s="128">
        <f t="shared" si="1262"/>
        <v>1126.4568749999989</v>
      </c>
      <c r="IU237" s="46">
        <f t="shared" si="1485"/>
        <v>115.56</v>
      </c>
      <c r="IV237" s="46">
        <f t="shared" si="1263"/>
        <v>1010.896874999999</v>
      </c>
      <c r="IW237" s="51">
        <f t="shared" si="1264"/>
        <v>68327.480000000214</v>
      </c>
      <c r="IX237" s="199">
        <f t="shared" si="1414"/>
        <v>10000</v>
      </c>
      <c r="IY237" s="128">
        <f t="shared" si="1265"/>
        <v>0</v>
      </c>
      <c r="IZ237" s="408">
        <f t="shared" si="1266"/>
        <v>0</v>
      </c>
      <c r="JA237" s="58">
        <f t="shared" si="1267"/>
        <v>931.95916666666494</v>
      </c>
      <c r="JB237" s="52">
        <f t="shared" si="1268"/>
        <v>0</v>
      </c>
      <c r="JC237" s="51">
        <f t="shared" si="1269"/>
        <v>931.95916666666494</v>
      </c>
      <c r="JD237" s="57">
        <f t="shared" si="1270"/>
        <v>59645.386666666716</v>
      </c>
      <c r="JE237" s="280">
        <f t="shared" si="1271"/>
        <v>10000</v>
      </c>
      <c r="JF237" s="280">
        <f t="shared" si="1272"/>
        <v>0</v>
      </c>
      <c r="JG237" s="468">
        <f t="shared" si="1273"/>
        <v>-931.95916666666494</v>
      </c>
      <c r="JH237" s="46">
        <f t="shared" si="1274"/>
        <v>-1126.4568749999989</v>
      </c>
      <c r="JI237" s="46">
        <f t="shared" si="1275"/>
        <v>-1126.4568749999989</v>
      </c>
      <c r="JJ237" s="48"/>
      <c r="JL237" s="45">
        <v>176</v>
      </c>
      <c r="JM237" s="46">
        <f t="shared" si="1276"/>
        <v>1124.4930833333331</v>
      </c>
      <c r="JN237" s="46">
        <f t="shared" si="1277"/>
        <v>0</v>
      </c>
      <c r="JO237" s="128">
        <f t="shared" si="1278"/>
        <v>1124.4930833333331</v>
      </c>
      <c r="JP237" s="46">
        <f t="shared" si="1415"/>
        <v>115.36</v>
      </c>
      <c r="JQ237" s="46">
        <f t="shared" si="1279"/>
        <v>1009.133083333333</v>
      </c>
      <c r="JR237" s="51">
        <f t="shared" si="1280"/>
        <v>68208.347333333324</v>
      </c>
      <c r="JS237" s="51">
        <f t="shared" si="1614"/>
        <v>68591.650609651158</v>
      </c>
      <c r="JT237" s="199">
        <f t="shared" si="1416"/>
        <v>10000</v>
      </c>
      <c r="JU237" s="128">
        <f t="shared" si="1281"/>
        <v>0</v>
      </c>
      <c r="JV237" s="408">
        <f t="shared" si="1282"/>
        <v>0</v>
      </c>
      <c r="JW237" s="58">
        <f t="shared" si="1283"/>
        <v>930.37233333333074</v>
      </c>
      <c r="JX237" s="52">
        <f t="shared" si="1284"/>
        <v>0</v>
      </c>
      <c r="JY237" s="51">
        <f t="shared" si="1285"/>
        <v>930.37233333333074</v>
      </c>
      <c r="JZ237" s="51">
        <f t="shared" si="1286"/>
        <v>59543.829333333764</v>
      </c>
      <c r="KA237" s="199">
        <f t="shared" si="1615"/>
        <v>59999.999999999571</v>
      </c>
      <c r="KB237" s="128">
        <f t="shared" si="1417"/>
        <v>10000</v>
      </c>
      <c r="KC237" s="204">
        <f t="shared" si="1287"/>
        <v>0</v>
      </c>
      <c r="KD237" s="468">
        <f t="shared" si="1418"/>
        <v>-930.37233333333074</v>
      </c>
      <c r="KE237" s="46">
        <f t="shared" si="1288"/>
        <v>-1124.4930833333331</v>
      </c>
      <c r="KF237" s="46">
        <f t="shared" si="1289"/>
        <v>-1124.4930833333331</v>
      </c>
      <c r="KG237" s="48"/>
      <c r="KI237" s="45">
        <v>176</v>
      </c>
      <c r="KJ237" s="46">
        <f t="shared" si="1290"/>
        <v>1124.4890404061762</v>
      </c>
      <c r="KK237" s="46">
        <f t="shared" si="1291"/>
        <v>0</v>
      </c>
      <c r="KL237" s="128">
        <f t="shared" si="1292"/>
        <v>1124.4890404061762</v>
      </c>
      <c r="KM237" s="46">
        <f t="shared" si="1293"/>
        <v>115.36205070750846</v>
      </c>
      <c r="KN237" s="46">
        <f t="shared" si="1294"/>
        <v>1009.1269896986677</v>
      </c>
      <c r="KO237" s="51">
        <f t="shared" si="1295"/>
        <v>68208.103434806413</v>
      </c>
      <c r="KP237" s="199">
        <f t="shared" si="1616"/>
        <v>73145.398910451171</v>
      </c>
      <c r="KQ237" s="199">
        <f t="shared" si="1419"/>
        <v>10000</v>
      </c>
      <c r="KR237" s="128">
        <f t="shared" si="1296"/>
        <v>0</v>
      </c>
      <c r="KS237" s="408">
        <f t="shared" si="1297"/>
        <v>0</v>
      </c>
      <c r="KT237" s="45">
        <v>176</v>
      </c>
      <c r="KU237" s="46">
        <f t="shared" si="1420"/>
        <v>1124.49</v>
      </c>
      <c r="KV237" s="46">
        <f t="shared" si="1298"/>
        <v>0</v>
      </c>
      <c r="KW237" s="128">
        <f t="shared" si="1299"/>
        <v>1124.49</v>
      </c>
      <c r="KX237" s="46">
        <f t="shared" si="1300"/>
        <v>115.36172604644337</v>
      </c>
      <c r="KY237" s="46">
        <f t="shared" si="1301"/>
        <v>1009.1282739535567</v>
      </c>
      <c r="KZ237" s="51">
        <f t="shared" si="1302"/>
        <v>68207.907353912466</v>
      </c>
      <c r="LA237" s="153">
        <f t="shared" si="1617"/>
        <v>73145.398910451171</v>
      </c>
      <c r="LB237" s="58">
        <f t="shared" si="1532"/>
        <v>930.59633333333579</v>
      </c>
      <c r="LC237" s="52">
        <f t="shared" si="1303"/>
        <v>0</v>
      </c>
      <c r="LD237" s="51">
        <f t="shared" si="1304"/>
        <v>930.59633333333579</v>
      </c>
      <c r="LE237" s="51">
        <f t="shared" si="1305"/>
        <v>59558.165333333149</v>
      </c>
      <c r="LF237" s="51">
        <f t="shared" si="1618"/>
        <v>64427.543999999587</v>
      </c>
      <c r="LG237" s="128">
        <f t="shared" si="1306"/>
        <v>10000</v>
      </c>
      <c r="LH237" s="204">
        <f t="shared" si="1307"/>
        <v>0</v>
      </c>
      <c r="LI237" s="479">
        <f t="shared" si="1308"/>
        <v>-930.59633333333579</v>
      </c>
      <c r="LJ237" s="46">
        <f t="shared" si="1421"/>
        <v>-1124.49</v>
      </c>
      <c r="LK237" s="46">
        <f t="shared" si="1422"/>
        <v>-1124.49</v>
      </c>
      <c r="LL237" s="48"/>
      <c r="LN237" s="45">
        <v>176</v>
      </c>
      <c r="LO237" s="46">
        <f t="shared" si="1309"/>
        <v>1123.1238136873469</v>
      </c>
      <c r="LP237" s="46">
        <f t="shared" si="1587"/>
        <v>0</v>
      </c>
      <c r="LQ237" s="46">
        <f t="shared" si="1310"/>
        <v>1123.1238136873469</v>
      </c>
      <c r="LR237" s="46">
        <f t="shared" si="1311"/>
        <v>115.22199122421669</v>
      </c>
      <c r="LS237" s="46">
        <f t="shared" si="1312"/>
        <v>1007.9018224631302</v>
      </c>
      <c r="LT237" s="51">
        <f t="shared" si="1313"/>
        <v>68125.292912066885</v>
      </c>
      <c r="LU237" s="199">
        <f t="shared" si="1423"/>
        <v>10000</v>
      </c>
      <c r="LV237" s="58">
        <f t="shared" si="1314"/>
        <v>933.33033333333128</v>
      </c>
      <c r="LW237" s="52">
        <f t="shared" si="1588"/>
        <v>0</v>
      </c>
      <c r="LX237" s="51">
        <f t="shared" si="1315"/>
        <v>933.33033333333128</v>
      </c>
      <c r="LY237" s="51">
        <f t="shared" si="1316"/>
        <v>59733.141333333027</v>
      </c>
      <c r="LZ237" s="46">
        <f t="shared" si="1424"/>
        <v>0</v>
      </c>
      <c r="MA237" s="199">
        <f t="shared" si="1425"/>
        <v>10000</v>
      </c>
      <c r="MB237" s="468">
        <f t="shared" si="1317"/>
        <v>-933.33033333333128</v>
      </c>
      <c r="MC237" s="46">
        <f t="shared" si="1318"/>
        <v>-1123.1238136873469</v>
      </c>
      <c r="MD237" s="46">
        <f t="shared" si="1319"/>
        <v>-1123.1238136873469</v>
      </c>
      <c r="ME237" s="48"/>
      <c r="MG237" s="45">
        <v>176</v>
      </c>
      <c r="MH237" s="46">
        <f t="shared" si="1320"/>
        <v>1076.608661999408</v>
      </c>
      <c r="MI237" s="46">
        <f t="shared" si="1589"/>
        <v>0</v>
      </c>
      <c r="MJ237" s="46">
        <f t="shared" si="1321"/>
        <v>1076.608661999408</v>
      </c>
      <c r="MK237" s="46">
        <f t="shared" si="1322"/>
        <v>110.44997202716678</v>
      </c>
      <c r="ML237" s="46">
        <f t="shared" si="1323"/>
        <v>966.15868997224129</v>
      </c>
      <c r="MM237" s="51">
        <f t="shared" si="1324"/>
        <v>65303.82452632783</v>
      </c>
      <c r="MN237" s="199">
        <f t="shared" si="1426"/>
        <v>10000</v>
      </c>
      <c r="MO237" s="58">
        <f t="shared" si="1325"/>
        <v>889.32945707741396</v>
      </c>
      <c r="MP237" s="52">
        <f t="shared" si="1590"/>
        <v>0</v>
      </c>
      <c r="MQ237" s="51">
        <f t="shared" si="1326"/>
        <v>889.32945707741396</v>
      </c>
      <c r="MR237" s="57">
        <f t="shared" si="1327"/>
        <v>56917.085554374935</v>
      </c>
      <c r="MS237" s="199">
        <f t="shared" si="1427"/>
        <v>10000</v>
      </c>
      <c r="MT237" s="468">
        <f t="shared" si="1428"/>
        <v>-889.32945707741396</v>
      </c>
      <c r="MU237" s="46">
        <f t="shared" si="1328"/>
        <v>-1076.608661999408</v>
      </c>
      <c r="MV237" s="46">
        <f t="shared" si="1329"/>
        <v>-1076.608661999408</v>
      </c>
      <c r="MW237" s="48"/>
      <c r="MY237" s="45">
        <v>176</v>
      </c>
      <c r="MZ237" s="46">
        <f t="shared" si="1330"/>
        <v>1076.608661999408</v>
      </c>
      <c r="NA237" s="46">
        <f t="shared" si="1591"/>
        <v>0</v>
      </c>
      <c r="NB237" s="128">
        <f t="shared" si="1331"/>
        <v>1076.608661999408</v>
      </c>
      <c r="NC237" s="46">
        <f t="shared" si="1332"/>
        <v>110.44997202716678</v>
      </c>
      <c r="ND237" s="46">
        <f t="shared" si="1333"/>
        <v>966.15868997224129</v>
      </c>
      <c r="NE237" s="51">
        <f t="shared" si="1334"/>
        <v>65303.82452632783</v>
      </c>
      <c r="NF237" s="153">
        <f t="shared" si="1429"/>
        <v>10000</v>
      </c>
      <c r="NG237" s="45">
        <v>176</v>
      </c>
      <c r="NH237" s="46">
        <f t="shared" si="1335"/>
        <v>1076.6099999999999</v>
      </c>
      <c r="NI237" s="46">
        <f t="shared" si="1592"/>
        <v>0</v>
      </c>
      <c r="NJ237" s="128">
        <f t="shared" si="1430"/>
        <v>1076.6099999999999</v>
      </c>
      <c r="NK237" s="46">
        <f t="shared" si="1431"/>
        <v>110.44949948786412</v>
      </c>
      <c r="NL237" s="46">
        <f t="shared" si="1336"/>
        <v>966.16050051213574</v>
      </c>
      <c r="NM237" s="51">
        <f t="shared" si="1337"/>
        <v>65303.539192206328</v>
      </c>
      <c r="NN237" s="58">
        <f t="shared" si="1338"/>
        <v>888.78037499999857</v>
      </c>
      <c r="NO237" s="52">
        <f t="shared" si="1593"/>
        <v>0</v>
      </c>
      <c r="NP237" s="51">
        <f t="shared" si="1339"/>
        <v>888.78037499999857</v>
      </c>
      <c r="NQ237" s="57">
        <f t="shared" si="1340"/>
        <v>57016.294000000053</v>
      </c>
      <c r="NR237" s="153">
        <f t="shared" si="1432"/>
        <v>10000</v>
      </c>
      <c r="NS237" s="469">
        <f t="shared" si="1341"/>
        <v>-888.78037499999857</v>
      </c>
      <c r="NT237" s="46">
        <f t="shared" si="1342"/>
        <v>-1076.6099999999999</v>
      </c>
      <c r="NU237" s="46">
        <f t="shared" si="1343"/>
        <v>-1076.6099999999999</v>
      </c>
      <c r="NV237" s="48"/>
      <c r="NX237" s="45">
        <v>176</v>
      </c>
      <c r="NY237" s="46">
        <f t="shared" si="1344"/>
        <v>1076.6456011701148</v>
      </c>
      <c r="NZ237" s="46">
        <f t="shared" si="1594"/>
        <v>0</v>
      </c>
      <c r="OA237" s="46">
        <f t="shared" si="1345"/>
        <v>1076.6456011701148</v>
      </c>
      <c r="OB237" s="46">
        <f t="shared" si="1346"/>
        <v>110.45376164034282</v>
      </c>
      <c r="OC237" s="46">
        <f t="shared" si="1347"/>
        <v>966.19183952977198</v>
      </c>
      <c r="OD237" s="51">
        <f t="shared" si="1348"/>
        <v>65306.065144675929</v>
      </c>
      <c r="OE237" s="57">
        <f t="shared" si="1619"/>
        <v>68591.650609651158</v>
      </c>
      <c r="OF237" s="153">
        <f t="shared" si="1433"/>
        <v>10000</v>
      </c>
      <c r="OG237" s="58">
        <f t="shared" si="1349"/>
        <v>889.48383333333379</v>
      </c>
      <c r="OH237" s="241">
        <f t="shared" si="1620"/>
        <v>0</v>
      </c>
      <c r="OI237" s="51">
        <f t="shared" si="1350"/>
        <v>889.48383333333379</v>
      </c>
      <c r="OJ237" s="51">
        <f t="shared" si="1351"/>
        <v>56926.965333333355</v>
      </c>
      <c r="OK237" s="153">
        <f t="shared" si="1621"/>
        <v>59999.999999999571</v>
      </c>
      <c r="OL237" s="153">
        <f t="shared" si="1434"/>
        <v>10000</v>
      </c>
      <c r="OM237" s="468">
        <f t="shared" si="1435"/>
        <v>-889.48383333333379</v>
      </c>
      <c r="ON237" s="46">
        <f t="shared" si="1436"/>
        <v>-1076.6456011701148</v>
      </c>
      <c r="OO237" s="46">
        <f t="shared" si="1352"/>
        <v>-1076.6456011701148</v>
      </c>
      <c r="OP237" s="48"/>
      <c r="OR237" s="45">
        <v>176</v>
      </c>
      <c r="OS237" s="46">
        <f t="shared" si="1353"/>
        <v>1076.765700416463</v>
      </c>
      <c r="OT237" s="128">
        <f t="shared" si="1595"/>
        <v>0</v>
      </c>
      <c r="OU237" s="128">
        <f t="shared" si="1354"/>
        <v>1076.765700416463</v>
      </c>
      <c r="OV237" s="46">
        <f t="shared" si="1355"/>
        <v>110.46608269893035</v>
      </c>
      <c r="OW237" s="46">
        <f t="shared" si="1356"/>
        <v>966.29961771753267</v>
      </c>
      <c r="OX237" s="51">
        <f t="shared" si="1357"/>
        <v>65313.350001640683</v>
      </c>
      <c r="OY237" s="51">
        <f t="shared" si="1622"/>
        <v>70358.094519264821</v>
      </c>
      <c r="OZ237" s="153">
        <f t="shared" si="1437"/>
        <v>10000</v>
      </c>
      <c r="PA237" s="45">
        <v>176</v>
      </c>
      <c r="PB237" s="46">
        <f t="shared" si="1358"/>
        <v>1076.765700416463</v>
      </c>
      <c r="PC237" s="46">
        <f t="shared" si="1623"/>
        <v>0</v>
      </c>
      <c r="PD237" s="128">
        <f t="shared" si="1359"/>
        <v>1076.765700416463</v>
      </c>
      <c r="PE237" s="46">
        <f t="shared" si="1360"/>
        <v>110.46608269893035</v>
      </c>
      <c r="PF237" s="46">
        <f t="shared" si="1361"/>
        <v>966.29961771753267</v>
      </c>
      <c r="PG237" s="51">
        <f t="shared" si="1362"/>
        <v>65313.350001640683</v>
      </c>
      <c r="PH237" s="57">
        <f t="shared" si="1624"/>
        <v>70357.628478430241</v>
      </c>
      <c r="PI237" s="688">
        <f t="shared" si="1363"/>
        <v>889.6533333333341</v>
      </c>
      <c r="PJ237" s="52">
        <f t="shared" si="1625"/>
        <v>0</v>
      </c>
      <c r="PK237" s="51">
        <f t="shared" si="1364"/>
        <v>889.6533333333341</v>
      </c>
      <c r="PL237" s="57">
        <f t="shared" si="1365"/>
        <v>56937.813333333514</v>
      </c>
      <c r="PM237" s="57">
        <f t="shared" si="1596"/>
        <v>62612.342333333538</v>
      </c>
      <c r="PN237" s="153">
        <f t="shared" si="1438"/>
        <v>10000</v>
      </c>
      <c r="PO237" s="469">
        <f t="shared" si="1366"/>
        <v>-889.6533333333341</v>
      </c>
      <c r="PP237" s="46">
        <f t="shared" si="1367"/>
        <v>-1076.765700416463</v>
      </c>
      <c r="PQ237" s="46">
        <f t="shared" si="1368"/>
        <v>-1076.765700416463</v>
      </c>
      <c r="PR237" s="48"/>
    </row>
    <row r="238" spans="2:434" hidden="1" x14ac:dyDescent="0.3">
      <c r="B238" s="45">
        <v>177</v>
      </c>
      <c r="C238" s="46">
        <f t="shared" si="1104"/>
        <v>1111.77</v>
      </c>
      <c r="D238" s="46">
        <f t="shared" si="1136"/>
        <v>100</v>
      </c>
      <c r="E238" s="46">
        <f t="shared" si="1137"/>
        <v>1011.77</v>
      </c>
      <c r="F238" s="46">
        <f t="shared" si="1138"/>
        <v>102.28337504880979</v>
      </c>
      <c r="G238" s="46">
        <f t="shared" si="1139"/>
        <v>909.48662495119015</v>
      </c>
      <c r="H238" s="51">
        <f t="shared" si="1140"/>
        <v>60460.538404334678</v>
      </c>
      <c r="I238" s="58">
        <f t="shared" si="1141"/>
        <v>933.33333333333337</v>
      </c>
      <c r="J238" s="52">
        <f t="shared" si="1142"/>
        <v>100</v>
      </c>
      <c r="K238" s="51">
        <f t="shared" si="1143"/>
        <v>833.33333333333337</v>
      </c>
      <c r="L238" s="57">
        <f t="shared" si="1144"/>
        <v>52499.999999999549</v>
      </c>
      <c r="M238" s="468">
        <f t="shared" si="1369"/>
        <v>-933.33333333333337</v>
      </c>
      <c r="N238" s="46">
        <f t="shared" si="1370"/>
        <v>-1111.77</v>
      </c>
      <c r="O238" s="47"/>
      <c r="P238" s="46">
        <f t="shared" si="1371"/>
        <v>-1011.77</v>
      </c>
      <c r="Q238" s="48"/>
      <c r="R238" s="29"/>
      <c r="S238" s="29"/>
      <c r="T238" s="45">
        <v>177</v>
      </c>
      <c r="U238" s="46">
        <f t="shared" si="1145"/>
        <v>1069.0899999999999</v>
      </c>
      <c r="V238" s="46">
        <f t="shared" si="1146"/>
        <v>57.32</v>
      </c>
      <c r="W238" s="46">
        <f t="shared" si="1372"/>
        <v>1011.77</v>
      </c>
      <c r="X238" s="46">
        <f t="shared" si="1147"/>
        <v>102.28337504880979</v>
      </c>
      <c r="Y238" s="46">
        <f t="shared" si="1148"/>
        <v>909.48662495119015</v>
      </c>
      <c r="Z238" s="51">
        <f t="shared" si="1149"/>
        <v>60460.538404334678</v>
      </c>
      <c r="AA238" s="58">
        <f t="shared" si="1150"/>
        <v>883.15333333333342</v>
      </c>
      <c r="AB238" s="52">
        <f t="shared" si="1151"/>
        <v>49.82</v>
      </c>
      <c r="AC238" s="51">
        <f t="shared" si="1152"/>
        <v>833.33333333333337</v>
      </c>
      <c r="AD238" s="57">
        <f t="shared" si="1153"/>
        <v>52499.999999999549</v>
      </c>
      <c r="AE238" s="468">
        <f t="shared" si="1373"/>
        <v>-883.15333333333342</v>
      </c>
      <c r="AF238" s="46">
        <f t="shared" si="1154"/>
        <v>-1069.0899999999999</v>
      </c>
      <c r="AG238" s="47"/>
      <c r="AH238" s="46">
        <f t="shared" si="1374"/>
        <v>-1011.77</v>
      </c>
      <c r="AI238" s="48"/>
      <c r="AJ238" s="29"/>
      <c r="AK238" s="45">
        <v>177</v>
      </c>
      <c r="AL238" s="46">
        <f t="shared" si="1155"/>
        <v>1117.72</v>
      </c>
      <c r="AM238" s="46"/>
      <c r="AN238" s="46"/>
      <c r="AO238" s="46">
        <f t="shared" si="1156"/>
        <v>59.56</v>
      </c>
      <c r="AP238" s="128">
        <f t="shared" si="1157"/>
        <v>1058.1600000000001</v>
      </c>
      <c r="AQ238" s="128"/>
      <c r="AR238" s="128"/>
      <c r="AS238" s="46">
        <f t="shared" si="1158"/>
        <v>109.80055771780661</v>
      </c>
      <c r="AT238" s="46">
        <f t="shared" si="1159"/>
        <v>948.35944228219341</v>
      </c>
      <c r="AU238" s="51"/>
      <c r="AV238" s="51"/>
      <c r="AW238" s="51">
        <f t="shared" si="1160"/>
        <v>64931.975188401775</v>
      </c>
      <c r="AX238" s="58">
        <f t="shared" si="1161"/>
        <v>927.38215694565588</v>
      </c>
      <c r="AY238" s="52"/>
      <c r="AZ238" s="52"/>
      <c r="BA238" s="52">
        <f t="shared" si="1162"/>
        <v>52.1</v>
      </c>
      <c r="BB238" s="51">
        <f t="shared" si="1163"/>
        <v>875.28215694565586</v>
      </c>
      <c r="BC238" s="51"/>
      <c r="BD238" s="51"/>
      <c r="BE238" s="57">
        <f t="shared" si="1164"/>
        <v>56767.958220618893</v>
      </c>
      <c r="BF238" s="468">
        <f t="shared" si="1165"/>
        <v>-927.38215694565588</v>
      </c>
      <c r="BG238" s="46">
        <f t="shared" si="1166"/>
        <v>-1117.72</v>
      </c>
      <c r="BH238" s="46">
        <f t="shared" si="1167"/>
        <v>-1058.1600000000001</v>
      </c>
      <c r="BI238" s="48"/>
      <c r="BK238" s="45">
        <v>177</v>
      </c>
      <c r="BL238" s="46">
        <f t="shared" si="1375"/>
        <v>1073.21</v>
      </c>
      <c r="BM238" s="46">
        <f t="shared" si="1376"/>
        <v>61.44</v>
      </c>
      <c r="BN238" s="46">
        <f t="shared" si="1377"/>
        <v>1011.77</v>
      </c>
      <c r="BO238" s="46">
        <f t="shared" si="1168"/>
        <v>102.28337504880979</v>
      </c>
      <c r="BP238" s="46">
        <f t="shared" si="1169"/>
        <v>909.48662495119015</v>
      </c>
      <c r="BQ238" s="51">
        <f t="shared" si="1170"/>
        <v>60460.538404334678</v>
      </c>
      <c r="BR238" s="57">
        <f t="shared" si="1597"/>
        <v>68591.650609651158</v>
      </c>
      <c r="BS238" s="58">
        <f t="shared" si="1171"/>
        <v>887.07333333333338</v>
      </c>
      <c r="BT238" s="52">
        <f t="shared" si="1378"/>
        <v>53.74</v>
      </c>
      <c r="BU238" s="51">
        <f t="shared" si="1172"/>
        <v>833.33333333333337</v>
      </c>
      <c r="BV238" s="51">
        <f t="shared" si="1173"/>
        <v>52499.999999999549</v>
      </c>
      <c r="BW238" s="153">
        <f t="shared" si="1598"/>
        <v>59999.999999999571</v>
      </c>
      <c r="BX238" s="468">
        <f t="shared" si="1379"/>
        <v>-887.07333333333338</v>
      </c>
      <c r="BY238" s="46">
        <f t="shared" si="1380"/>
        <v>-1073.21</v>
      </c>
      <c r="BZ238" s="46">
        <f t="shared" si="1174"/>
        <v>-1011.77</v>
      </c>
      <c r="CA238" s="48"/>
      <c r="CB238" s="29"/>
      <c r="CC238" s="45">
        <v>177</v>
      </c>
      <c r="CD238" s="128">
        <f t="shared" si="1175"/>
        <v>1117.6300000000001</v>
      </c>
      <c r="CE238" s="46">
        <f t="shared" si="1381"/>
        <v>63.74</v>
      </c>
      <c r="CF238" s="128">
        <f t="shared" si="1176"/>
        <v>1053.8900000000001</v>
      </c>
      <c r="CG238" s="46">
        <f t="shared" si="1382"/>
        <v>109.40985528652671</v>
      </c>
      <c r="CH238" s="46">
        <f t="shared" si="1177"/>
        <v>944.48014471347335</v>
      </c>
      <c r="CI238" s="51">
        <f t="shared" si="1178"/>
        <v>64701.433027202547</v>
      </c>
      <c r="CJ238" s="199">
        <f t="shared" si="1599"/>
        <v>73145.398910451171</v>
      </c>
      <c r="CK238" s="153">
        <f t="shared" si="1383"/>
        <v>10000</v>
      </c>
      <c r="CL238" s="45">
        <v>177</v>
      </c>
      <c r="CM238" s="46">
        <f t="shared" si="1384"/>
        <v>1117.6300000000001</v>
      </c>
      <c r="CN238" s="128">
        <f t="shared" si="1179"/>
        <v>63.74</v>
      </c>
      <c r="CO238" s="128">
        <f t="shared" si="1180"/>
        <v>1053.8900000000001</v>
      </c>
      <c r="CP238" s="46">
        <f t="shared" si="1181"/>
        <v>109.40985528652671</v>
      </c>
      <c r="CQ238" s="46">
        <f t="shared" si="1182"/>
        <v>944.48014471347335</v>
      </c>
      <c r="CR238" s="51">
        <f t="shared" si="1183"/>
        <v>64701.433027202547</v>
      </c>
      <c r="CS238" s="153">
        <f t="shared" si="1600"/>
        <v>73145.398910451171</v>
      </c>
      <c r="CT238" s="58">
        <f t="shared" si="1184"/>
        <v>927.86033333333398</v>
      </c>
      <c r="CU238" s="52">
        <f t="shared" si="1385"/>
        <v>56.14</v>
      </c>
      <c r="CV238" s="51">
        <f t="shared" si="1386"/>
        <v>871.720333333334</v>
      </c>
      <c r="CW238" s="51">
        <f t="shared" si="1185"/>
        <v>56582.060999999609</v>
      </c>
      <c r="CX238" s="57">
        <f t="shared" si="1601"/>
        <v>64427.543999999587</v>
      </c>
      <c r="CY238" s="153">
        <f t="shared" si="1387"/>
        <v>10000</v>
      </c>
      <c r="CZ238" s="479">
        <f t="shared" si="1186"/>
        <v>-927.86033333333398</v>
      </c>
      <c r="DA238" s="46">
        <f t="shared" si="1388"/>
        <v>-1117.6300000000001</v>
      </c>
      <c r="DB238" s="46">
        <f t="shared" si="1389"/>
        <v>-1053.8900000000001</v>
      </c>
      <c r="DC238" s="48"/>
      <c r="DE238" s="45">
        <v>177</v>
      </c>
      <c r="DF238" s="46">
        <f t="shared" si="1187"/>
        <v>1123.43</v>
      </c>
      <c r="DG238" s="46">
        <f t="shared" si="1602"/>
        <v>111.66</v>
      </c>
      <c r="DH238" s="46">
        <f t="shared" si="1188"/>
        <v>1011.77</v>
      </c>
      <c r="DI238" s="46">
        <f t="shared" si="1189"/>
        <v>102.28337504880979</v>
      </c>
      <c r="DJ238" s="46">
        <f t="shared" si="1190"/>
        <v>909.48662495119015</v>
      </c>
      <c r="DK238" s="51">
        <f t="shared" si="1191"/>
        <v>60460.538404334678</v>
      </c>
      <c r="DL238" s="58">
        <f t="shared" si="1192"/>
        <v>944.99333333333334</v>
      </c>
      <c r="DM238" s="52">
        <f t="shared" si="1603"/>
        <v>111.66</v>
      </c>
      <c r="DN238" s="51">
        <f t="shared" si="1193"/>
        <v>833.33333333333337</v>
      </c>
      <c r="DO238" s="57">
        <f t="shared" si="1194"/>
        <v>52499.999999999549</v>
      </c>
      <c r="DP238" s="468">
        <f t="shared" si="1390"/>
        <v>-944.99333333333334</v>
      </c>
      <c r="DQ238" s="46">
        <f t="shared" si="1391"/>
        <v>-1123.43</v>
      </c>
      <c r="DR238" s="47"/>
      <c r="DS238" s="46">
        <f t="shared" si="1392"/>
        <v>-1011.77</v>
      </c>
      <c r="DT238" s="48"/>
      <c r="DU238" s="29"/>
      <c r="DV238" s="45">
        <v>177</v>
      </c>
      <c r="DW238" s="46">
        <f t="shared" si="1393"/>
        <v>1046.02</v>
      </c>
      <c r="DX238" s="46">
        <f t="shared" si="1604"/>
        <v>34.25</v>
      </c>
      <c r="DY238" s="46">
        <f t="shared" si="1394"/>
        <v>1011.77</v>
      </c>
      <c r="DZ238" s="46">
        <f t="shared" si="1195"/>
        <v>102.28337504880979</v>
      </c>
      <c r="EA238" s="46">
        <f t="shared" si="1196"/>
        <v>909.48662495119015</v>
      </c>
      <c r="EB238" s="51">
        <f t="shared" si="1197"/>
        <v>60460.538404334678</v>
      </c>
      <c r="EC238" s="58">
        <f t="shared" si="1198"/>
        <v>863.10333333333335</v>
      </c>
      <c r="ED238" s="52">
        <f t="shared" si="1605"/>
        <v>29.77</v>
      </c>
      <c r="EE238" s="51">
        <f t="shared" si="1199"/>
        <v>833.33333333333337</v>
      </c>
      <c r="EF238" s="57">
        <f t="shared" si="1200"/>
        <v>52499.999999999549</v>
      </c>
      <c r="EG238" s="468">
        <f t="shared" si="1395"/>
        <v>-863.10333333333335</v>
      </c>
      <c r="EH238" s="46">
        <f t="shared" si="1396"/>
        <v>-1046.02</v>
      </c>
      <c r="EI238" s="47"/>
      <c r="EJ238" s="46">
        <f t="shared" si="1397"/>
        <v>-1011.77</v>
      </c>
      <c r="EK238" s="48"/>
      <c r="EL238" s="29"/>
      <c r="EM238" s="45">
        <v>177</v>
      </c>
      <c r="EN238" s="46">
        <f t="shared" si="1580"/>
        <v>1058.0868689014749</v>
      </c>
      <c r="EO238" s="46">
        <f t="shared" si="1606"/>
        <v>35.239999999999995</v>
      </c>
      <c r="EP238" s="128">
        <f t="shared" si="1201"/>
        <v>1022.8468689014749</v>
      </c>
      <c r="EQ238" s="46">
        <f t="shared" si="1202"/>
        <v>105.22224974977125</v>
      </c>
      <c r="ER238" s="46">
        <f t="shared" si="1203"/>
        <v>917.62461915170366</v>
      </c>
      <c r="ES238" s="51">
        <f t="shared" si="1204"/>
        <v>62215.725230711039</v>
      </c>
      <c r="ET238" s="153">
        <f t="shared" si="1398"/>
        <v>10000</v>
      </c>
      <c r="EU238" s="45">
        <v>177</v>
      </c>
      <c r="EV238" s="46">
        <f t="shared" si="1205"/>
        <v>1058.0899999999999</v>
      </c>
      <c r="EW238" s="46">
        <f t="shared" si="1607"/>
        <v>35.239999999999995</v>
      </c>
      <c r="EX238" s="128">
        <f t="shared" si="1206"/>
        <v>1022.85</v>
      </c>
      <c r="EY238" s="46">
        <f t="shared" si="1207"/>
        <v>105.22114562744314</v>
      </c>
      <c r="EZ238" s="46">
        <f t="shared" si="1208"/>
        <v>917.62885437255693</v>
      </c>
      <c r="FA238" s="51">
        <f t="shared" si="1209"/>
        <v>62215.058522093321</v>
      </c>
      <c r="FB238" s="58">
        <f t="shared" si="1210"/>
        <v>874.86920833333363</v>
      </c>
      <c r="FC238" s="52">
        <f t="shared" si="1608"/>
        <v>30.740000000000002</v>
      </c>
      <c r="FD238" s="51">
        <f t="shared" si="1399"/>
        <v>844.12920833333362</v>
      </c>
      <c r="FE238" s="57">
        <f t="shared" si="1211"/>
        <v>54217.310124999844</v>
      </c>
      <c r="FF238" s="153">
        <f t="shared" si="1400"/>
        <v>10000</v>
      </c>
      <c r="FG238" s="469">
        <f t="shared" si="1212"/>
        <v>-874.86920833333363</v>
      </c>
      <c r="FH238" s="46">
        <f t="shared" si="1213"/>
        <v>-1058.0899999999999</v>
      </c>
      <c r="FI238" s="46">
        <f t="shared" si="1214"/>
        <v>-1022.85</v>
      </c>
      <c r="FJ238" s="48"/>
      <c r="FL238" s="45">
        <v>177</v>
      </c>
      <c r="FM238" s="46">
        <f t="shared" si="1401"/>
        <v>1050.06</v>
      </c>
      <c r="FN238" s="46">
        <f t="shared" si="1581"/>
        <v>38.29</v>
      </c>
      <c r="FO238" s="46">
        <f t="shared" si="1402"/>
        <v>1011.77</v>
      </c>
      <c r="FP238" s="46">
        <f t="shared" si="1215"/>
        <v>102.28337504880979</v>
      </c>
      <c r="FQ238" s="46">
        <f t="shared" si="1216"/>
        <v>909.48662495119015</v>
      </c>
      <c r="FR238" s="51">
        <f t="shared" si="1217"/>
        <v>60460.538404334678</v>
      </c>
      <c r="FS238" s="57">
        <f t="shared" si="1609"/>
        <v>68591.650609651158</v>
      </c>
      <c r="FT238" s="58">
        <f t="shared" si="1218"/>
        <v>866.81333333333339</v>
      </c>
      <c r="FU238" s="241">
        <f t="shared" si="1582"/>
        <v>33.479999999999997</v>
      </c>
      <c r="FV238" s="51">
        <f t="shared" si="1219"/>
        <v>833.33333333333337</v>
      </c>
      <c r="FW238" s="51">
        <f t="shared" si="1220"/>
        <v>52499.999999999549</v>
      </c>
      <c r="FX238" s="153">
        <f t="shared" si="1610"/>
        <v>59999.999999999571</v>
      </c>
      <c r="FY238" s="468">
        <f t="shared" si="1403"/>
        <v>-866.81333333333339</v>
      </c>
      <c r="FZ238" s="46">
        <f t="shared" si="1404"/>
        <v>-1050.06</v>
      </c>
      <c r="GA238" s="46">
        <f t="shared" si="1221"/>
        <v>-1011.77</v>
      </c>
      <c r="GB238" s="48"/>
      <c r="GD238" s="45">
        <v>177</v>
      </c>
      <c r="GE238" s="46">
        <f t="shared" si="1583"/>
        <v>1060.0875939185617</v>
      </c>
      <c r="GF238" s="128">
        <f t="shared" si="1611"/>
        <v>39.269999999999996</v>
      </c>
      <c r="GG238" s="128">
        <f t="shared" si="1579"/>
        <v>1020.8175939185617</v>
      </c>
      <c r="GH238" s="46">
        <f t="shared" si="1222"/>
        <v>105.14559165104617</v>
      </c>
      <c r="GI238" s="46">
        <f t="shared" si="1223"/>
        <v>915.6720022675155</v>
      </c>
      <c r="GJ238" s="51">
        <f t="shared" si="1224"/>
        <v>62171.682988360189</v>
      </c>
      <c r="GK238" s="51">
        <f t="shared" si="1612"/>
        <v>70358.094519264821</v>
      </c>
      <c r="GL238" s="153">
        <f t="shared" si="1405"/>
        <v>10000</v>
      </c>
      <c r="GM238" s="45">
        <v>177</v>
      </c>
      <c r="GN238" s="46">
        <f t="shared" si="1225"/>
        <v>1060.0899999999999</v>
      </c>
      <c r="GO238" s="46">
        <f t="shared" si="1584"/>
        <v>39.269999999999996</v>
      </c>
      <c r="GP238" s="128">
        <f t="shared" si="1406"/>
        <v>1020.82</v>
      </c>
      <c r="GQ238" s="46">
        <f t="shared" si="1226"/>
        <v>105.14477223039377</v>
      </c>
      <c r="GR238" s="46">
        <f t="shared" si="1227"/>
        <v>915.67522776960629</v>
      </c>
      <c r="GS238" s="51">
        <f t="shared" si="1228"/>
        <v>62171.188110466661</v>
      </c>
      <c r="GT238" s="57">
        <f t="shared" si="1613"/>
        <v>70357.628478430241</v>
      </c>
      <c r="GU238" s="58">
        <f t="shared" si="1229"/>
        <v>876.92633333333197</v>
      </c>
      <c r="GV238" s="52">
        <f t="shared" si="1585"/>
        <v>34.950000000000003</v>
      </c>
      <c r="GW238" s="51">
        <f t="shared" si="1407"/>
        <v>841.97633333333192</v>
      </c>
      <c r="GX238" s="57">
        <f t="shared" si="1230"/>
        <v>54193.629000000219</v>
      </c>
      <c r="GY238" s="57">
        <f t="shared" si="1586"/>
        <v>62612.342333333538</v>
      </c>
      <c r="GZ238" s="153">
        <f t="shared" si="1408"/>
        <v>10000</v>
      </c>
      <c r="HA238" s="469">
        <f t="shared" si="1231"/>
        <v>-876.92633333333197</v>
      </c>
      <c r="HB238" s="46">
        <f t="shared" si="1232"/>
        <v>-1060.0899999999999</v>
      </c>
      <c r="HC238" s="46">
        <f t="shared" si="1233"/>
        <v>-1020.82</v>
      </c>
      <c r="HD238" s="48"/>
      <c r="HF238" s="45">
        <v>177</v>
      </c>
      <c r="HG238" s="46">
        <f t="shared" si="1234"/>
        <v>1123.8775326810628</v>
      </c>
      <c r="HH238" s="46">
        <f t="shared" si="1235"/>
        <v>0</v>
      </c>
      <c r="HI238" s="46">
        <f t="shared" si="1236"/>
        <v>1123.8775326810628</v>
      </c>
      <c r="HJ238" s="46">
        <f t="shared" si="1237"/>
        <v>113.6183520435123</v>
      </c>
      <c r="HK238" s="46">
        <f t="shared" si="1238"/>
        <v>1010.2591806375505</v>
      </c>
      <c r="HL238" s="51">
        <f t="shared" si="1239"/>
        <v>67160.752045469824</v>
      </c>
      <c r="HM238" s="153">
        <f t="shared" si="1409"/>
        <v>10000</v>
      </c>
      <c r="HN238" s="58">
        <f t="shared" si="1240"/>
        <v>933.33333333333724</v>
      </c>
      <c r="HO238" s="52">
        <f t="shared" si="1241"/>
        <v>0</v>
      </c>
      <c r="HP238" s="51">
        <f t="shared" si="1242"/>
        <v>933.33333333333724</v>
      </c>
      <c r="HQ238" s="57">
        <f t="shared" si="1243"/>
        <v>58799.999999998341</v>
      </c>
      <c r="HR238" s="153">
        <f t="shared" si="1410"/>
        <v>10000</v>
      </c>
      <c r="HS238" s="468">
        <f t="shared" si="1244"/>
        <v>-933.33333333333724</v>
      </c>
      <c r="HT238" s="46">
        <f t="shared" si="1245"/>
        <v>-1123.8775326810628</v>
      </c>
      <c r="HU238" s="46">
        <f t="shared" si="1246"/>
        <v>-1123.8775326810628</v>
      </c>
      <c r="HV238" s="48"/>
      <c r="HW238" s="29"/>
      <c r="HX238" s="45">
        <v>177</v>
      </c>
      <c r="HY238" s="128">
        <f t="shared" si="1247"/>
        <v>1124.3399999999999</v>
      </c>
      <c r="HZ238" s="46">
        <f t="shared" si="1248"/>
        <v>0</v>
      </c>
      <c r="IA238" s="46">
        <f t="shared" si="1249"/>
        <v>1124.3399999999999</v>
      </c>
      <c r="IB238" s="46">
        <f t="shared" si="1250"/>
        <v>113.67200243407665</v>
      </c>
      <c r="IC238" s="46">
        <f t="shared" si="1251"/>
        <v>1010.6679975659233</v>
      </c>
      <c r="ID238" s="51">
        <f t="shared" si="1252"/>
        <v>67192.533462880063</v>
      </c>
      <c r="IE238" s="153">
        <f t="shared" si="1411"/>
        <v>10000</v>
      </c>
      <c r="IF238" s="58">
        <f t="shared" si="1253"/>
        <v>930.14625019664186</v>
      </c>
      <c r="IG238" s="52">
        <f t="shared" si="1254"/>
        <v>0</v>
      </c>
      <c r="IH238" s="51">
        <f t="shared" si="1255"/>
        <v>930.14625019664186</v>
      </c>
      <c r="II238" s="57">
        <f t="shared" si="1412"/>
        <v>58599.213715194201</v>
      </c>
      <c r="IJ238" s="153">
        <f t="shared" si="1413"/>
        <v>10000</v>
      </c>
      <c r="IK238" s="468">
        <f t="shared" si="1256"/>
        <v>-930.14625019664186</v>
      </c>
      <c r="IL238" s="46">
        <f t="shared" si="1257"/>
        <v>-1124.3399999999999</v>
      </c>
      <c r="IM238" s="46">
        <f t="shared" si="1258"/>
        <v>-1124.3399999999999</v>
      </c>
      <c r="IN238" s="48"/>
      <c r="IO238" s="53">
        <f t="shared" si="1259"/>
        <v>0</v>
      </c>
      <c r="IQ238" s="45">
        <v>177</v>
      </c>
      <c r="IR238" s="128">
        <f t="shared" si="1260"/>
        <v>1126.4568749999989</v>
      </c>
      <c r="IS238" s="128">
        <f t="shared" si="1261"/>
        <v>0</v>
      </c>
      <c r="IT238" s="128">
        <f t="shared" si="1262"/>
        <v>1126.4568749999989</v>
      </c>
      <c r="IU238" s="46">
        <f t="shared" si="1485"/>
        <v>113.88</v>
      </c>
      <c r="IV238" s="46">
        <f t="shared" si="1263"/>
        <v>1012.5768749999989</v>
      </c>
      <c r="IW238" s="51">
        <f t="shared" si="1264"/>
        <v>67314.903125000215</v>
      </c>
      <c r="IX238" s="199">
        <f t="shared" si="1414"/>
        <v>10000</v>
      </c>
      <c r="IY238" s="128">
        <f t="shared" si="1265"/>
        <v>0</v>
      </c>
      <c r="IZ238" s="408">
        <f t="shared" si="1266"/>
        <v>0</v>
      </c>
      <c r="JA238" s="58">
        <f t="shared" si="1267"/>
        <v>931.95916666666494</v>
      </c>
      <c r="JB238" s="52">
        <f t="shared" si="1268"/>
        <v>0</v>
      </c>
      <c r="JC238" s="51">
        <f t="shared" si="1269"/>
        <v>931.95916666666494</v>
      </c>
      <c r="JD238" s="57">
        <f t="shared" si="1270"/>
        <v>58713.427500000049</v>
      </c>
      <c r="JE238" s="280">
        <f t="shared" si="1271"/>
        <v>10000</v>
      </c>
      <c r="JF238" s="280">
        <f t="shared" si="1272"/>
        <v>0</v>
      </c>
      <c r="JG238" s="468">
        <f t="shared" si="1273"/>
        <v>-931.95916666666494</v>
      </c>
      <c r="JH238" s="46">
        <f t="shared" si="1274"/>
        <v>-1126.4568749999989</v>
      </c>
      <c r="JI238" s="46">
        <f t="shared" si="1275"/>
        <v>-1126.4568749999989</v>
      </c>
      <c r="JJ238" s="48"/>
      <c r="JL238" s="45">
        <v>177</v>
      </c>
      <c r="JM238" s="46">
        <f t="shared" si="1276"/>
        <v>1124.4930833333331</v>
      </c>
      <c r="JN238" s="46">
        <f t="shared" si="1277"/>
        <v>0</v>
      </c>
      <c r="JO238" s="128">
        <f t="shared" si="1278"/>
        <v>1124.4930833333331</v>
      </c>
      <c r="JP238" s="46">
        <f t="shared" si="1415"/>
        <v>113.68</v>
      </c>
      <c r="JQ238" s="46">
        <f t="shared" si="1279"/>
        <v>1010.813083333333</v>
      </c>
      <c r="JR238" s="51">
        <f t="shared" si="1280"/>
        <v>67197.534249999997</v>
      </c>
      <c r="JS238" s="51">
        <f t="shared" si="1614"/>
        <v>68591.650609651158</v>
      </c>
      <c r="JT238" s="199">
        <f t="shared" si="1416"/>
        <v>10000</v>
      </c>
      <c r="JU238" s="128">
        <f t="shared" si="1281"/>
        <v>0</v>
      </c>
      <c r="JV238" s="408">
        <f t="shared" si="1282"/>
        <v>0</v>
      </c>
      <c r="JW238" s="58">
        <f t="shared" si="1283"/>
        <v>930.37233333333074</v>
      </c>
      <c r="JX238" s="52">
        <f t="shared" si="1284"/>
        <v>0</v>
      </c>
      <c r="JY238" s="51">
        <f t="shared" si="1285"/>
        <v>930.37233333333074</v>
      </c>
      <c r="JZ238" s="51">
        <f t="shared" si="1286"/>
        <v>58613.457000000431</v>
      </c>
      <c r="KA238" s="199">
        <f t="shared" si="1615"/>
        <v>59999.999999999571</v>
      </c>
      <c r="KB238" s="128">
        <f t="shared" si="1417"/>
        <v>10000</v>
      </c>
      <c r="KC238" s="204">
        <f t="shared" si="1287"/>
        <v>0</v>
      </c>
      <c r="KD238" s="468">
        <f t="shared" si="1418"/>
        <v>-930.37233333333074</v>
      </c>
      <c r="KE238" s="46">
        <f t="shared" si="1288"/>
        <v>-1124.4930833333331</v>
      </c>
      <c r="KF238" s="46">
        <f t="shared" si="1289"/>
        <v>-1124.4930833333331</v>
      </c>
      <c r="KG238" s="48"/>
      <c r="KI238" s="45">
        <v>177</v>
      </c>
      <c r="KJ238" s="46">
        <f t="shared" si="1290"/>
        <v>1124.4890404061762</v>
      </c>
      <c r="KK238" s="46">
        <f t="shared" si="1291"/>
        <v>0</v>
      </c>
      <c r="KL238" s="128">
        <f t="shared" si="1292"/>
        <v>1124.4890404061762</v>
      </c>
      <c r="KM238" s="46">
        <f t="shared" si="1293"/>
        <v>113.68017239134402</v>
      </c>
      <c r="KN238" s="46">
        <f t="shared" si="1294"/>
        <v>1010.8088680148321</v>
      </c>
      <c r="KO238" s="51">
        <f t="shared" si="1295"/>
        <v>67197.294566791577</v>
      </c>
      <c r="KP238" s="199">
        <f t="shared" si="1616"/>
        <v>73145.398910451171</v>
      </c>
      <c r="KQ238" s="199">
        <f t="shared" si="1419"/>
        <v>10000</v>
      </c>
      <c r="KR238" s="128">
        <f t="shared" si="1296"/>
        <v>0</v>
      </c>
      <c r="KS238" s="408">
        <f t="shared" si="1297"/>
        <v>0</v>
      </c>
      <c r="KT238" s="45">
        <v>177</v>
      </c>
      <c r="KU238" s="46">
        <f t="shared" si="1420"/>
        <v>1124.49</v>
      </c>
      <c r="KV238" s="46">
        <f t="shared" si="1298"/>
        <v>0</v>
      </c>
      <c r="KW238" s="128">
        <f t="shared" si="1299"/>
        <v>1124.49</v>
      </c>
      <c r="KX238" s="46">
        <f t="shared" si="1300"/>
        <v>113.67984558985411</v>
      </c>
      <c r="KY238" s="46">
        <f t="shared" si="1301"/>
        <v>1010.8101544101459</v>
      </c>
      <c r="KZ238" s="51">
        <f t="shared" si="1302"/>
        <v>67197.097199502314</v>
      </c>
      <c r="LA238" s="153">
        <f t="shared" si="1617"/>
        <v>73145.398910451171</v>
      </c>
      <c r="LB238" s="58">
        <f t="shared" si="1532"/>
        <v>930.59633333333579</v>
      </c>
      <c r="LC238" s="52">
        <f t="shared" si="1303"/>
        <v>0</v>
      </c>
      <c r="LD238" s="51">
        <f t="shared" si="1304"/>
        <v>930.59633333333579</v>
      </c>
      <c r="LE238" s="51">
        <f t="shared" si="1305"/>
        <v>58627.568999999814</v>
      </c>
      <c r="LF238" s="51">
        <f t="shared" si="1618"/>
        <v>64427.543999999587</v>
      </c>
      <c r="LG238" s="128">
        <f t="shared" si="1306"/>
        <v>10000</v>
      </c>
      <c r="LH238" s="204">
        <f t="shared" si="1307"/>
        <v>0</v>
      </c>
      <c r="LI238" s="479">
        <f t="shared" si="1308"/>
        <v>-930.59633333333579</v>
      </c>
      <c r="LJ238" s="46">
        <f t="shared" si="1421"/>
        <v>-1124.49</v>
      </c>
      <c r="LK238" s="46">
        <f t="shared" si="1422"/>
        <v>-1124.49</v>
      </c>
      <c r="LL238" s="48"/>
      <c r="LN238" s="45">
        <v>177</v>
      </c>
      <c r="LO238" s="46">
        <f t="shared" si="1309"/>
        <v>1123.1238136873469</v>
      </c>
      <c r="LP238" s="46">
        <f t="shared" si="1587"/>
        <v>0</v>
      </c>
      <c r="LQ238" s="46">
        <f t="shared" si="1310"/>
        <v>1123.1238136873469</v>
      </c>
      <c r="LR238" s="46">
        <f t="shared" si="1311"/>
        <v>113.54215485344481</v>
      </c>
      <c r="LS238" s="46">
        <f t="shared" si="1312"/>
        <v>1009.5816588339021</v>
      </c>
      <c r="LT238" s="51">
        <f t="shared" si="1313"/>
        <v>67115.711253232977</v>
      </c>
      <c r="LU238" s="199">
        <f t="shared" si="1423"/>
        <v>10000</v>
      </c>
      <c r="LV238" s="58">
        <f t="shared" si="1314"/>
        <v>933.33033333333128</v>
      </c>
      <c r="LW238" s="52">
        <f t="shared" si="1588"/>
        <v>0</v>
      </c>
      <c r="LX238" s="51">
        <f t="shared" si="1315"/>
        <v>933.33033333333128</v>
      </c>
      <c r="LY238" s="51">
        <f t="shared" si="1316"/>
        <v>58799.810999999696</v>
      </c>
      <c r="LZ238" s="46">
        <f t="shared" si="1424"/>
        <v>0</v>
      </c>
      <c r="MA238" s="199">
        <f t="shared" si="1425"/>
        <v>10000</v>
      </c>
      <c r="MB238" s="468">
        <f t="shared" si="1317"/>
        <v>-933.33033333333128</v>
      </c>
      <c r="MC238" s="46">
        <f t="shared" si="1318"/>
        <v>-1123.1238136873469</v>
      </c>
      <c r="MD238" s="46">
        <f t="shared" si="1319"/>
        <v>-1123.1238136873469</v>
      </c>
      <c r="ME238" s="48"/>
      <c r="MG238" s="45">
        <v>177</v>
      </c>
      <c r="MH238" s="46">
        <f t="shared" si="1320"/>
        <v>1076.608661999408</v>
      </c>
      <c r="MI238" s="46">
        <f t="shared" si="1589"/>
        <v>0</v>
      </c>
      <c r="MJ238" s="46">
        <f t="shared" si="1321"/>
        <v>1076.608661999408</v>
      </c>
      <c r="MK238" s="46">
        <f t="shared" si="1322"/>
        <v>108.83970754387973</v>
      </c>
      <c r="ML238" s="46">
        <f t="shared" si="1323"/>
        <v>967.76895445552827</v>
      </c>
      <c r="MM238" s="51">
        <f t="shared" si="1324"/>
        <v>64336.055571872304</v>
      </c>
      <c r="MN238" s="199">
        <f t="shared" si="1426"/>
        <v>10000</v>
      </c>
      <c r="MO238" s="58">
        <f t="shared" si="1325"/>
        <v>889.32945707741396</v>
      </c>
      <c r="MP238" s="52">
        <f t="shared" si="1590"/>
        <v>0</v>
      </c>
      <c r="MQ238" s="51">
        <f t="shared" si="1326"/>
        <v>889.32945707741396</v>
      </c>
      <c r="MR238" s="57">
        <f t="shared" si="1327"/>
        <v>56027.756097297519</v>
      </c>
      <c r="MS238" s="199">
        <f t="shared" si="1427"/>
        <v>10000</v>
      </c>
      <c r="MT238" s="468">
        <f t="shared" si="1428"/>
        <v>-889.32945707741396</v>
      </c>
      <c r="MU238" s="46">
        <f t="shared" si="1328"/>
        <v>-1076.608661999408</v>
      </c>
      <c r="MV238" s="46">
        <f t="shared" si="1329"/>
        <v>-1076.608661999408</v>
      </c>
      <c r="MW238" s="48"/>
      <c r="MY238" s="45">
        <v>177</v>
      </c>
      <c r="MZ238" s="46">
        <f t="shared" si="1330"/>
        <v>1076.608661999408</v>
      </c>
      <c r="NA238" s="46">
        <f t="shared" si="1591"/>
        <v>0</v>
      </c>
      <c r="NB238" s="128">
        <f t="shared" si="1331"/>
        <v>1076.608661999408</v>
      </c>
      <c r="NC238" s="46">
        <f t="shared" si="1332"/>
        <v>108.83970754387973</v>
      </c>
      <c r="ND238" s="46">
        <f t="shared" si="1333"/>
        <v>967.76895445552827</v>
      </c>
      <c r="NE238" s="51">
        <f t="shared" si="1334"/>
        <v>64336.055571872304</v>
      </c>
      <c r="NF238" s="153">
        <f t="shared" si="1429"/>
        <v>10000</v>
      </c>
      <c r="NG238" s="45">
        <v>177</v>
      </c>
      <c r="NH238" s="46">
        <f t="shared" si="1335"/>
        <v>1076.6099999999999</v>
      </c>
      <c r="NI238" s="46">
        <f t="shared" si="1592"/>
        <v>0</v>
      </c>
      <c r="NJ238" s="128">
        <f t="shared" si="1430"/>
        <v>1076.6099999999999</v>
      </c>
      <c r="NK238" s="46">
        <f t="shared" si="1431"/>
        <v>108.83923198701054</v>
      </c>
      <c r="NL238" s="46">
        <f t="shared" si="1336"/>
        <v>967.77076801298938</v>
      </c>
      <c r="NM238" s="51">
        <f t="shared" si="1337"/>
        <v>64335.768424193338</v>
      </c>
      <c r="NN238" s="58">
        <f t="shared" si="1338"/>
        <v>888.78037499999857</v>
      </c>
      <c r="NO238" s="52">
        <f t="shared" si="1593"/>
        <v>0</v>
      </c>
      <c r="NP238" s="51">
        <f t="shared" si="1339"/>
        <v>888.78037499999857</v>
      </c>
      <c r="NQ238" s="57">
        <f t="shared" si="1340"/>
        <v>56127.513625000051</v>
      </c>
      <c r="NR238" s="153">
        <f t="shared" si="1432"/>
        <v>10000</v>
      </c>
      <c r="NS238" s="469">
        <f t="shared" si="1341"/>
        <v>-888.78037499999857</v>
      </c>
      <c r="NT238" s="46">
        <f t="shared" si="1342"/>
        <v>-1076.6099999999999</v>
      </c>
      <c r="NU238" s="46">
        <f t="shared" si="1343"/>
        <v>-1076.6099999999999</v>
      </c>
      <c r="NV238" s="48"/>
      <c r="NX238" s="45">
        <v>177</v>
      </c>
      <c r="NY238" s="46">
        <f t="shared" si="1344"/>
        <v>1076.6456011701148</v>
      </c>
      <c r="NZ238" s="46">
        <f t="shared" si="1594"/>
        <v>0</v>
      </c>
      <c r="OA238" s="46">
        <f t="shared" si="1345"/>
        <v>1076.6456011701148</v>
      </c>
      <c r="OB238" s="46">
        <f t="shared" si="1346"/>
        <v>108.84344190779321</v>
      </c>
      <c r="OC238" s="46">
        <f t="shared" si="1347"/>
        <v>967.80215926232154</v>
      </c>
      <c r="OD238" s="51">
        <f t="shared" si="1348"/>
        <v>64338.26298541361</v>
      </c>
      <c r="OE238" s="57">
        <f t="shared" si="1619"/>
        <v>68591.650609651158</v>
      </c>
      <c r="OF238" s="153">
        <f t="shared" si="1433"/>
        <v>10000</v>
      </c>
      <c r="OG238" s="58">
        <f t="shared" si="1349"/>
        <v>889.48383333333379</v>
      </c>
      <c r="OH238" s="241">
        <f t="shared" si="1620"/>
        <v>0</v>
      </c>
      <c r="OI238" s="51">
        <f t="shared" si="1350"/>
        <v>889.48383333333379</v>
      </c>
      <c r="OJ238" s="51">
        <f t="shared" si="1351"/>
        <v>56037.481500000024</v>
      </c>
      <c r="OK238" s="153">
        <f t="shared" si="1621"/>
        <v>59999.999999999571</v>
      </c>
      <c r="OL238" s="153">
        <f t="shared" si="1434"/>
        <v>10000</v>
      </c>
      <c r="OM238" s="468">
        <f t="shared" si="1435"/>
        <v>-889.48383333333379</v>
      </c>
      <c r="ON238" s="46">
        <f t="shared" si="1436"/>
        <v>-1076.6456011701148</v>
      </c>
      <c r="OO238" s="46">
        <f t="shared" si="1352"/>
        <v>-1076.6456011701148</v>
      </c>
      <c r="OP238" s="48"/>
      <c r="OR238" s="45">
        <v>177</v>
      </c>
      <c r="OS238" s="46">
        <f t="shared" si="1353"/>
        <v>1076.765700416463</v>
      </c>
      <c r="OT238" s="128">
        <f t="shared" si="1595"/>
        <v>0</v>
      </c>
      <c r="OU238" s="128">
        <f t="shared" si="1354"/>
        <v>1076.765700416463</v>
      </c>
      <c r="OV238" s="46">
        <f t="shared" si="1355"/>
        <v>108.85558333606781</v>
      </c>
      <c r="OW238" s="46">
        <f t="shared" si="1356"/>
        <v>967.91011708039514</v>
      </c>
      <c r="OX238" s="51">
        <f t="shared" si="1357"/>
        <v>64345.439884560285</v>
      </c>
      <c r="OY238" s="51">
        <f t="shared" si="1622"/>
        <v>70358.094519264821</v>
      </c>
      <c r="OZ238" s="153">
        <f t="shared" si="1437"/>
        <v>10000</v>
      </c>
      <c r="PA238" s="45">
        <v>177</v>
      </c>
      <c r="PB238" s="46">
        <f t="shared" si="1358"/>
        <v>1076.765700416463</v>
      </c>
      <c r="PC238" s="46">
        <f t="shared" si="1623"/>
        <v>0</v>
      </c>
      <c r="PD238" s="128">
        <f t="shared" si="1359"/>
        <v>1076.765700416463</v>
      </c>
      <c r="PE238" s="46">
        <f t="shared" si="1360"/>
        <v>108.85558333606781</v>
      </c>
      <c r="PF238" s="46">
        <f t="shared" si="1361"/>
        <v>967.91011708039514</v>
      </c>
      <c r="PG238" s="51">
        <f t="shared" si="1362"/>
        <v>64345.439884560285</v>
      </c>
      <c r="PH238" s="57">
        <f t="shared" si="1624"/>
        <v>70357.628478430241</v>
      </c>
      <c r="PI238" s="688">
        <f t="shared" si="1363"/>
        <v>889.6533333333341</v>
      </c>
      <c r="PJ238" s="52">
        <f t="shared" si="1625"/>
        <v>0</v>
      </c>
      <c r="PK238" s="51">
        <f t="shared" si="1364"/>
        <v>889.6533333333341</v>
      </c>
      <c r="PL238" s="57">
        <f t="shared" si="1365"/>
        <v>56048.160000000178</v>
      </c>
      <c r="PM238" s="57">
        <f t="shared" si="1596"/>
        <v>62612.342333333538</v>
      </c>
      <c r="PN238" s="153">
        <f t="shared" si="1438"/>
        <v>10000</v>
      </c>
      <c r="PO238" s="469">
        <f t="shared" si="1366"/>
        <v>-889.6533333333341</v>
      </c>
      <c r="PP238" s="46">
        <f t="shared" si="1367"/>
        <v>-1076.765700416463</v>
      </c>
      <c r="PQ238" s="46">
        <f t="shared" si="1368"/>
        <v>-1076.765700416463</v>
      </c>
      <c r="PR238" s="48"/>
    </row>
    <row r="239" spans="2:434" hidden="1" x14ac:dyDescent="0.3">
      <c r="B239" s="45">
        <v>178</v>
      </c>
      <c r="C239" s="46">
        <f t="shared" si="1104"/>
        <v>1111.77</v>
      </c>
      <c r="D239" s="46">
        <f t="shared" si="1136"/>
        <v>100</v>
      </c>
      <c r="E239" s="46">
        <f t="shared" si="1137"/>
        <v>1011.77</v>
      </c>
      <c r="F239" s="46">
        <f t="shared" si="1138"/>
        <v>100.76756400722446</v>
      </c>
      <c r="G239" s="46">
        <f t="shared" si="1139"/>
        <v>911.00243599277553</v>
      </c>
      <c r="H239" s="51">
        <f t="shared" si="1140"/>
        <v>59549.535968341901</v>
      </c>
      <c r="I239" s="58">
        <f t="shared" si="1141"/>
        <v>933.33333333333337</v>
      </c>
      <c r="J239" s="52">
        <f t="shared" si="1142"/>
        <v>100</v>
      </c>
      <c r="K239" s="51">
        <f t="shared" si="1143"/>
        <v>833.33333333333337</v>
      </c>
      <c r="L239" s="57">
        <f t="shared" si="1144"/>
        <v>51666.666666666213</v>
      </c>
      <c r="M239" s="468">
        <f t="shared" si="1369"/>
        <v>-933.33333333333337</v>
      </c>
      <c r="N239" s="46">
        <f t="shared" si="1370"/>
        <v>-1111.77</v>
      </c>
      <c r="O239" s="47"/>
      <c r="P239" s="46">
        <f t="shared" si="1371"/>
        <v>-1011.77</v>
      </c>
      <c r="Q239" s="48"/>
      <c r="R239" s="29"/>
      <c r="S239" s="29"/>
      <c r="T239" s="45">
        <v>178</v>
      </c>
      <c r="U239" s="46">
        <f t="shared" si="1145"/>
        <v>1068.25</v>
      </c>
      <c r="V239" s="46">
        <f t="shared" si="1146"/>
        <v>56.48</v>
      </c>
      <c r="W239" s="46">
        <f t="shared" si="1372"/>
        <v>1011.77</v>
      </c>
      <c r="X239" s="46">
        <f t="shared" si="1147"/>
        <v>100.76756400722446</v>
      </c>
      <c r="Y239" s="46">
        <f t="shared" si="1148"/>
        <v>911.00243599277553</v>
      </c>
      <c r="Z239" s="51">
        <f t="shared" si="1149"/>
        <v>59549.535968341901</v>
      </c>
      <c r="AA239" s="58">
        <f t="shared" si="1150"/>
        <v>882.37333333333333</v>
      </c>
      <c r="AB239" s="52">
        <f t="shared" si="1151"/>
        <v>49.04</v>
      </c>
      <c r="AC239" s="51">
        <f t="shared" si="1152"/>
        <v>833.33333333333337</v>
      </c>
      <c r="AD239" s="57">
        <f t="shared" si="1153"/>
        <v>51666.666666666213</v>
      </c>
      <c r="AE239" s="468">
        <f t="shared" si="1373"/>
        <v>-882.37333333333333</v>
      </c>
      <c r="AF239" s="46">
        <f t="shared" si="1154"/>
        <v>-1068.25</v>
      </c>
      <c r="AG239" s="47"/>
      <c r="AH239" s="46">
        <f t="shared" si="1374"/>
        <v>-1011.77</v>
      </c>
      <c r="AI239" s="48"/>
      <c r="AJ239" s="29"/>
      <c r="AK239" s="45">
        <v>178</v>
      </c>
      <c r="AL239" s="46">
        <f t="shared" si="1155"/>
        <v>1117.72</v>
      </c>
      <c r="AM239" s="46"/>
      <c r="AN239" s="46"/>
      <c r="AO239" s="46">
        <f t="shared" si="1156"/>
        <v>58.7</v>
      </c>
      <c r="AP239" s="128">
        <f t="shared" si="1157"/>
        <v>1059.02</v>
      </c>
      <c r="AQ239" s="128"/>
      <c r="AR239" s="128"/>
      <c r="AS239" s="46">
        <f t="shared" si="1158"/>
        <v>108.2199586473363</v>
      </c>
      <c r="AT239" s="46">
        <f t="shared" si="1159"/>
        <v>950.8000413526637</v>
      </c>
      <c r="AU239" s="51"/>
      <c r="AV239" s="51"/>
      <c r="AW239" s="51">
        <f t="shared" si="1160"/>
        <v>63981.175147049114</v>
      </c>
      <c r="AX239" s="58">
        <f t="shared" si="1161"/>
        <v>927.38215694565588</v>
      </c>
      <c r="AY239" s="52"/>
      <c r="AZ239" s="52"/>
      <c r="BA239" s="52">
        <f t="shared" si="1162"/>
        <v>51.32</v>
      </c>
      <c r="BB239" s="51">
        <f t="shared" si="1163"/>
        <v>876.06215694565583</v>
      </c>
      <c r="BC239" s="51"/>
      <c r="BD239" s="51"/>
      <c r="BE239" s="57">
        <f t="shared" si="1164"/>
        <v>55891.896063673237</v>
      </c>
      <c r="BF239" s="468">
        <f t="shared" si="1165"/>
        <v>-927.38215694565588</v>
      </c>
      <c r="BG239" s="46">
        <f t="shared" si="1166"/>
        <v>-1117.72</v>
      </c>
      <c r="BH239" s="46">
        <f t="shared" si="1167"/>
        <v>-1059.02</v>
      </c>
      <c r="BI239" s="48"/>
      <c r="BK239" s="45">
        <v>178</v>
      </c>
      <c r="BL239" s="46">
        <f t="shared" si="1375"/>
        <v>1073.21</v>
      </c>
      <c r="BM239" s="46">
        <f t="shared" si="1376"/>
        <v>61.44</v>
      </c>
      <c r="BN239" s="46">
        <f t="shared" si="1377"/>
        <v>1011.77</v>
      </c>
      <c r="BO239" s="46">
        <f t="shared" si="1168"/>
        <v>100.76756400722446</v>
      </c>
      <c r="BP239" s="46">
        <f t="shared" si="1169"/>
        <v>911.00243599277553</v>
      </c>
      <c r="BQ239" s="51">
        <f t="shared" si="1170"/>
        <v>59549.535968341901</v>
      </c>
      <c r="BR239" s="57">
        <f t="shared" si="1597"/>
        <v>68591.650609651158</v>
      </c>
      <c r="BS239" s="58">
        <f t="shared" si="1171"/>
        <v>887.07333333333338</v>
      </c>
      <c r="BT239" s="52">
        <f t="shared" si="1378"/>
        <v>53.74</v>
      </c>
      <c r="BU239" s="51">
        <f t="shared" si="1172"/>
        <v>833.33333333333337</v>
      </c>
      <c r="BV239" s="51">
        <f t="shared" si="1173"/>
        <v>51666.666666666213</v>
      </c>
      <c r="BW239" s="153">
        <f t="shared" si="1598"/>
        <v>59999.999999999571</v>
      </c>
      <c r="BX239" s="468">
        <f t="shared" si="1379"/>
        <v>-887.07333333333338</v>
      </c>
      <c r="BY239" s="46">
        <f t="shared" si="1380"/>
        <v>-1073.21</v>
      </c>
      <c r="BZ239" s="46">
        <f t="shared" si="1174"/>
        <v>-1011.77</v>
      </c>
      <c r="CA239" s="48"/>
      <c r="CB239" s="29"/>
      <c r="CC239" s="45">
        <v>178</v>
      </c>
      <c r="CD239" s="128">
        <f t="shared" si="1175"/>
        <v>1117.6300000000001</v>
      </c>
      <c r="CE239" s="46">
        <f t="shared" si="1381"/>
        <v>63.74</v>
      </c>
      <c r="CF239" s="128">
        <f t="shared" si="1176"/>
        <v>1053.8900000000001</v>
      </c>
      <c r="CG239" s="46">
        <f t="shared" si="1382"/>
        <v>107.83572171200426</v>
      </c>
      <c r="CH239" s="46">
        <f t="shared" si="1177"/>
        <v>946.05427828799588</v>
      </c>
      <c r="CI239" s="51">
        <f t="shared" si="1178"/>
        <v>63755.378748914554</v>
      </c>
      <c r="CJ239" s="199">
        <f t="shared" si="1599"/>
        <v>73145.398910451171</v>
      </c>
      <c r="CK239" s="153">
        <f t="shared" si="1383"/>
        <v>10000</v>
      </c>
      <c r="CL239" s="45">
        <v>178</v>
      </c>
      <c r="CM239" s="46">
        <f t="shared" si="1384"/>
        <v>1117.6300000000001</v>
      </c>
      <c r="CN239" s="128">
        <f t="shared" si="1179"/>
        <v>63.74</v>
      </c>
      <c r="CO239" s="128">
        <f t="shared" si="1180"/>
        <v>1053.8900000000001</v>
      </c>
      <c r="CP239" s="46">
        <f t="shared" si="1181"/>
        <v>107.83572171200426</v>
      </c>
      <c r="CQ239" s="46">
        <f t="shared" si="1182"/>
        <v>946.05427828799588</v>
      </c>
      <c r="CR239" s="51">
        <f t="shared" si="1183"/>
        <v>63755.378748914554</v>
      </c>
      <c r="CS239" s="153">
        <f t="shared" si="1600"/>
        <v>73145.398910451171</v>
      </c>
      <c r="CT239" s="58">
        <f t="shared" si="1184"/>
        <v>927.86033333333398</v>
      </c>
      <c r="CU239" s="52">
        <f t="shared" si="1385"/>
        <v>56.14</v>
      </c>
      <c r="CV239" s="51">
        <f t="shared" si="1386"/>
        <v>871.720333333334</v>
      </c>
      <c r="CW239" s="51">
        <f t="shared" si="1185"/>
        <v>55710.340666666278</v>
      </c>
      <c r="CX239" s="57">
        <f t="shared" si="1601"/>
        <v>64427.543999999587</v>
      </c>
      <c r="CY239" s="153">
        <f t="shared" si="1387"/>
        <v>10000</v>
      </c>
      <c r="CZ239" s="479">
        <f t="shared" si="1186"/>
        <v>-927.86033333333398</v>
      </c>
      <c r="DA239" s="46">
        <f t="shared" si="1388"/>
        <v>-1117.6300000000001</v>
      </c>
      <c r="DB239" s="46">
        <f t="shared" si="1389"/>
        <v>-1053.8900000000001</v>
      </c>
      <c r="DC239" s="48"/>
      <c r="DE239" s="45">
        <v>178</v>
      </c>
      <c r="DF239" s="46">
        <f t="shared" si="1187"/>
        <v>1123.43</v>
      </c>
      <c r="DG239" s="46">
        <f t="shared" si="1602"/>
        <v>111.66</v>
      </c>
      <c r="DH239" s="46">
        <f t="shared" si="1188"/>
        <v>1011.77</v>
      </c>
      <c r="DI239" s="46">
        <f t="shared" si="1189"/>
        <v>100.76756400722446</v>
      </c>
      <c r="DJ239" s="46">
        <f t="shared" si="1190"/>
        <v>911.00243599277553</v>
      </c>
      <c r="DK239" s="51">
        <f t="shared" si="1191"/>
        <v>59549.535968341901</v>
      </c>
      <c r="DL239" s="58">
        <f t="shared" si="1192"/>
        <v>944.99333333333334</v>
      </c>
      <c r="DM239" s="52">
        <f t="shared" si="1603"/>
        <v>111.66</v>
      </c>
      <c r="DN239" s="51">
        <f t="shared" si="1193"/>
        <v>833.33333333333337</v>
      </c>
      <c r="DO239" s="57">
        <f t="shared" si="1194"/>
        <v>51666.666666666213</v>
      </c>
      <c r="DP239" s="468">
        <f t="shared" si="1390"/>
        <v>-944.99333333333334</v>
      </c>
      <c r="DQ239" s="46">
        <f t="shared" si="1391"/>
        <v>-1123.43</v>
      </c>
      <c r="DR239" s="47"/>
      <c r="DS239" s="46">
        <f t="shared" si="1392"/>
        <v>-1011.77</v>
      </c>
      <c r="DT239" s="48"/>
      <c r="DU239" s="29"/>
      <c r="DV239" s="45">
        <v>178</v>
      </c>
      <c r="DW239" s="46">
        <f t="shared" si="1393"/>
        <v>1045.52</v>
      </c>
      <c r="DX239" s="46">
        <f t="shared" si="1604"/>
        <v>33.75</v>
      </c>
      <c r="DY239" s="46">
        <f t="shared" si="1394"/>
        <v>1011.77</v>
      </c>
      <c r="DZ239" s="46">
        <f t="shared" si="1195"/>
        <v>100.76756400722446</v>
      </c>
      <c r="EA239" s="46">
        <f t="shared" si="1196"/>
        <v>911.00243599277553</v>
      </c>
      <c r="EB239" s="51">
        <f t="shared" si="1197"/>
        <v>59549.535968341901</v>
      </c>
      <c r="EC239" s="58">
        <f t="shared" si="1198"/>
        <v>862.63333333333333</v>
      </c>
      <c r="ED239" s="52">
        <f t="shared" si="1605"/>
        <v>29.299999999999997</v>
      </c>
      <c r="EE239" s="51">
        <f t="shared" si="1199"/>
        <v>833.33333333333337</v>
      </c>
      <c r="EF239" s="57">
        <f t="shared" si="1200"/>
        <v>51666.666666666213</v>
      </c>
      <c r="EG239" s="468">
        <f t="shared" si="1395"/>
        <v>-862.63333333333333</v>
      </c>
      <c r="EH239" s="46">
        <f t="shared" si="1396"/>
        <v>-1045.52</v>
      </c>
      <c r="EI239" s="47"/>
      <c r="EJ239" s="46">
        <f t="shared" si="1397"/>
        <v>-1011.77</v>
      </c>
      <c r="EK239" s="48"/>
      <c r="EL239" s="29"/>
      <c r="EM239" s="45">
        <v>178</v>
      </c>
      <c r="EN239" s="46">
        <f t="shared" si="1580"/>
        <v>1058.0868689014749</v>
      </c>
      <c r="EO239" s="46">
        <f t="shared" si="1606"/>
        <v>34.72</v>
      </c>
      <c r="EP239" s="128">
        <f t="shared" si="1201"/>
        <v>1023.3668689014748</v>
      </c>
      <c r="EQ239" s="46">
        <f t="shared" si="1202"/>
        <v>103.6928753845184</v>
      </c>
      <c r="ER239" s="46">
        <f t="shared" si="1203"/>
        <v>919.67399351695644</v>
      </c>
      <c r="ES239" s="51">
        <f t="shared" si="1204"/>
        <v>61296.051237194086</v>
      </c>
      <c r="ET239" s="153">
        <f t="shared" si="1398"/>
        <v>10000</v>
      </c>
      <c r="EU239" s="45">
        <v>178</v>
      </c>
      <c r="EV239" s="46">
        <f t="shared" si="1205"/>
        <v>1058.0899999999999</v>
      </c>
      <c r="EW239" s="46">
        <f t="shared" si="1607"/>
        <v>34.72</v>
      </c>
      <c r="EX239" s="128">
        <f t="shared" si="1206"/>
        <v>1023.37</v>
      </c>
      <c r="EY239" s="46">
        <f t="shared" si="1207"/>
        <v>103.69176420348886</v>
      </c>
      <c r="EZ239" s="46">
        <f t="shared" si="1208"/>
        <v>919.6782357965111</v>
      </c>
      <c r="FA239" s="51">
        <f t="shared" si="1209"/>
        <v>61295.380286296808</v>
      </c>
      <c r="FB239" s="58">
        <f t="shared" si="1210"/>
        <v>874.86920833333363</v>
      </c>
      <c r="FC239" s="52">
        <f t="shared" si="1608"/>
        <v>30.259999999999998</v>
      </c>
      <c r="FD239" s="51">
        <f t="shared" si="1399"/>
        <v>844.60920833333364</v>
      </c>
      <c r="FE239" s="57">
        <f t="shared" si="1211"/>
        <v>53372.700916666508</v>
      </c>
      <c r="FF239" s="153">
        <f t="shared" si="1400"/>
        <v>10000</v>
      </c>
      <c r="FG239" s="469">
        <f t="shared" si="1212"/>
        <v>-874.86920833333363</v>
      </c>
      <c r="FH239" s="46">
        <f t="shared" si="1213"/>
        <v>-1058.0899999999999</v>
      </c>
      <c r="FI239" s="46">
        <f t="shared" si="1214"/>
        <v>-1023.37</v>
      </c>
      <c r="FJ239" s="48"/>
      <c r="FL239" s="45">
        <v>178</v>
      </c>
      <c r="FM239" s="46">
        <f t="shared" si="1401"/>
        <v>1050.06</v>
      </c>
      <c r="FN239" s="46">
        <f t="shared" si="1581"/>
        <v>38.29</v>
      </c>
      <c r="FO239" s="46">
        <f t="shared" si="1402"/>
        <v>1011.77</v>
      </c>
      <c r="FP239" s="46">
        <f t="shared" si="1215"/>
        <v>100.76756400722446</v>
      </c>
      <c r="FQ239" s="46">
        <f t="shared" si="1216"/>
        <v>911.00243599277553</v>
      </c>
      <c r="FR239" s="51">
        <f t="shared" si="1217"/>
        <v>59549.535968341901</v>
      </c>
      <c r="FS239" s="57">
        <f t="shared" si="1609"/>
        <v>68591.650609651158</v>
      </c>
      <c r="FT239" s="58">
        <f t="shared" si="1218"/>
        <v>866.81333333333339</v>
      </c>
      <c r="FU239" s="241">
        <f t="shared" si="1582"/>
        <v>33.479999999999997</v>
      </c>
      <c r="FV239" s="51">
        <f t="shared" si="1219"/>
        <v>833.33333333333337</v>
      </c>
      <c r="FW239" s="51">
        <f t="shared" si="1220"/>
        <v>51666.666666666213</v>
      </c>
      <c r="FX239" s="153">
        <f t="shared" si="1610"/>
        <v>59999.999999999571</v>
      </c>
      <c r="FY239" s="468">
        <f t="shared" si="1403"/>
        <v>-866.81333333333339</v>
      </c>
      <c r="FZ239" s="46">
        <f t="shared" si="1404"/>
        <v>-1050.06</v>
      </c>
      <c r="GA239" s="46">
        <f t="shared" si="1221"/>
        <v>-1011.77</v>
      </c>
      <c r="GB239" s="48"/>
      <c r="GD239" s="45">
        <v>178</v>
      </c>
      <c r="GE239" s="46">
        <f t="shared" si="1583"/>
        <v>1060.0875939185617</v>
      </c>
      <c r="GF239" s="128">
        <f t="shared" si="1611"/>
        <v>39.269999999999996</v>
      </c>
      <c r="GG239" s="128">
        <f t="shared" si="1579"/>
        <v>1020.8175939185617</v>
      </c>
      <c r="GH239" s="46">
        <f t="shared" si="1222"/>
        <v>103.61947164726699</v>
      </c>
      <c r="GI239" s="46">
        <f t="shared" si="1223"/>
        <v>917.19812227129466</v>
      </c>
      <c r="GJ239" s="51">
        <f t="shared" si="1224"/>
        <v>61254.484866088897</v>
      </c>
      <c r="GK239" s="51">
        <f t="shared" si="1612"/>
        <v>70358.094519264821</v>
      </c>
      <c r="GL239" s="153">
        <f t="shared" si="1405"/>
        <v>10000</v>
      </c>
      <c r="GM239" s="45">
        <v>178</v>
      </c>
      <c r="GN239" s="46">
        <f t="shared" si="1225"/>
        <v>1060.0899999999999</v>
      </c>
      <c r="GO239" s="46">
        <f t="shared" si="1584"/>
        <v>39.269999999999996</v>
      </c>
      <c r="GP239" s="128">
        <f t="shared" si="1406"/>
        <v>1020.82</v>
      </c>
      <c r="GQ239" s="46">
        <f t="shared" si="1226"/>
        <v>103.61864685077778</v>
      </c>
      <c r="GR239" s="46">
        <f t="shared" si="1227"/>
        <v>917.20135314922231</v>
      </c>
      <c r="GS239" s="51">
        <f t="shared" si="1228"/>
        <v>61253.986757317442</v>
      </c>
      <c r="GT239" s="57">
        <f t="shared" si="1613"/>
        <v>70357.628478430241</v>
      </c>
      <c r="GU239" s="58">
        <f t="shared" si="1229"/>
        <v>876.92633333333197</v>
      </c>
      <c r="GV239" s="52">
        <f t="shared" si="1585"/>
        <v>34.950000000000003</v>
      </c>
      <c r="GW239" s="51">
        <f t="shared" si="1407"/>
        <v>841.97633333333192</v>
      </c>
      <c r="GX239" s="57">
        <f t="shared" si="1230"/>
        <v>53351.652666666887</v>
      </c>
      <c r="GY239" s="57">
        <f t="shared" si="1586"/>
        <v>62612.342333333538</v>
      </c>
      <c r="GZ239" s="153">
        <f t="shared" si="1408"/>
        <v>10000</v>
      </c>
      <c r="HA239" s="469">
        <f t="shared" si="1231"/>
        <v>-876.92633333333197</v>
      </c>
      <c r="HB239" s="46">
        <f t="shared" si="1232"/>
        <v>-1060.0899999999999</v>
      </c>
      <c r="HC239" s="46">
        <f t="shared" si="1233"/>
        <v>-1020.82</v>
      </c>
      <c r="HD239" s="48"/>
      <c r="HF239" s="45">
        <v>178</v>
      </c>
      <c r="HG239" s="46">
        <f t="shared" si="1234"/>
        <v>1123.8775326810628</v>
      </c>
      <c r="HH239" s="46">
        <f t="shared" si="1235"/>
        <v>0</v>
      </c>
      <c r="HI239" s="46">
        <f t="shared" si="1236"/>
        <v>1123.8775326810628</v>
      </c>
      <c r="HJ239" s="46">
        <f t="shared" si="1237"/>
        <v>111.93458674244971</v>
      </c>
      <c r="HK239" s="46">
        <f t="shared" si="1238"/>
        <v>1011.9429459386131</v>
      </c>
      <c r="HL239" s="51">
        <f t="shared" si="1239"/>
        <v>66148.809099531209</v>
      </c>
      <c r="HM239" s="153">
        <f t="shared" si="1409"/>
        <v>10000</v>
      </c>
      <c r="HN239" s="58">
        <f t="shared" si="1240"/>
        <v>933.33333333333724</v>
      </c>
      <c r="HO239" s="52">
        <f t="shared" si="1241"/>
        <v>0</v>
      </c>
      <c r="HP239" s="51">
        <f t="shared" si="1242"/>
        <v>933.33333333333724</v>
      </c>
      <c r="HQ239" s="57">
        <f t="shared" si="1243"/>
        <v>57866.666666665005</v>
      </c>
      <c r="HR239" s="153">
        <f t="shared" si="1410"/>
        <v>10000</v>
      </c>
      <c r="HS239" s="468">
        <f t="shared" si="1244"/>
        <v>-933.33333333333724</v>
      </c>
      <c r="HT239" s="46">
        <f t="shared" si="1245"/>
        <v>-1123.8775326810628</v>
      </c>
      <c r="HU239" s="46">
        <f t="shared" si="1246"/>
        <v>-1123.8775326810628</v>
      </c>
      <c r="HV239" s="48"/>
      <c r="HW239" s="29"/>
      <c r="HX239" s="45">
        <v>178</v>
      </c>
      <c r="HY239" s="128">
        <f t="shared" si="1247"/>
        <v>1124.3399999999999</v>
      </c>
      <c r="HZ239" s="46">
        <f t="shared" si="1248"/>
        <v>0</v>
      </c>
      <c r="IA239" s="46">
        <f t="shared" si="1249"/>
        <v>1124.3399999999999</v>
      </c>
      <c r="IB239" s="46">
        <f t="shared" si="1250"/>
        <v>111.98755577146677</v>
      </c>
      <c r="IC239" s="46">
        <f t="shared" si="1251"/>
        <v>1012.3524442285332</v>
      </c>
      <c r="ID239" s="51">
        <f t="shared" si="1252"/>
        <v>66180.181018651536</v>
      </c>
      <c r="IE239" s="153">
        <f t="shared" si="1411"/>
        <v>10000</v>
      </c>
      <c r="IF239" s="58">
        <f t="shared" si="1253"/>
        <v>930.14625019664186</v>
      </c>
      <c r="IG239" s="52">
        <f t="shared" si="1254"/>
        <v>0</v>
      </c>
      <c r="IH239" s="51">
        <f t="shared" si="1255"/>
        <v>930.14625019664186</v>
      </c>
      <c r="II239" s="57">
        <f t="shared" si="1412"/>
        <v>57669.067464997555</v>
      </c>
      <c r="IJ239" s="153">
        <f t="shared" si="1413"/>
        <v>10000</v>
      </c>
      <c r="IK239" s="468">
        <f t="shared" si="1256"/>
        <v>-930.14625019664186</v>
      </c>
      <c r="IL239" s="46">
        <f t="shared" si="1257"/>
        <v>-1124.3399999999999</v>
      </c>
      <c r="IM239" s="46">
        <f t="shared" si="1258"/>
        <v>-1124.3399999999999</v>
      </c>
      <c r="IN239" s="48"/>
      <c r="IO239" s="53">
        <f t="shared" si="1259"/>
        <v>0</v>
      </c>
      <c r="IQ239" s="45">
        <v>178</v>
      </c>
      <c r="IR239" s="128">
        <f t="shared" si="1260"/>
        <v>1126.4568749999989</v>
      </c>
      <c r="IS239" s="128">
        <f t="shared" si="1261"/>
        <v>0</v>
      </c>
      <c r="IT239" s="128">
        <f t="shared" si="1262"/>
        <v>1126.4568749999989</v>
      </c>
      <c r="IU239" s="46">
        <f t="shared" si="1485"/>
        <v>112.19</v>
      </c>
      <c r="IV239" s="46">
        <f t="shared" si="1263"/>
        <v>1014.2668749999989</v>
      </c>
      <c r="IW239" s="51">
        <f t="shared" si="1264"/>
        <v>66300.636250000214</v>
      </c>
      <c r="IX239" s="199">
        <f t="shared" si="1414"/>
        <v>10000</v>
      </c>
      <c r="IY239" s="128">
        <f t="shared" si="1265"/>
        <v>0</v>
      </c>
      <c r="IZ239" s="408">
        <f t="shared" si="1266"/>
        <v>0</v>
      </c>
      <c r="JA239" s="58">
        <f t="shared" si="1267"/>
        <v>931.95916666666494</v>
      </c>
      <c r="JB239" s="52">
        <f t="shared" si="1268"/>
        <v>0</v>
      </c>
      <c r="JC239" s="51">
        <f t="shared" si="1269"/>
        <v>931.95916666666494</v>
      </c>
      <c r="JD239" s="57">
        <f t="shared" si="1270"/>
        <v>57781.468333333381</v>
      </c>
      <c r="JE239" s="280">
        <f t="shared" si="1271"/>
        <v>10000</v>
      </c>
      <c r="JF239" s="280">
        <f t="shared" si="1272"/>
        <v>0</v>
      </c>
      <c r="JG239" s="468">
        <f t="shared" si="1273"/>
        <v>-931.95916666666494</v>
      </c>
      <c r="JH239" s="46">
        <f t="shared" si="1274"/>
        <v>-1126.4568749999989</v>
      </c>
      <c r="JI239" s="46">
        <f t="shared" si="1275"/>
        <v>-1126.4568749999989</v>
      </c>
      <c r="JJ239" s="48"/>
      <c r="JL239" s="45">
        <v>178</v>
      </c>
      <c r="JM239" s="46">
        <f t="shared" si="1276"/>
        <v>1124.4930833333331</v>
      </c>
      <c r="JN239" s="46">
        <f t="shared" si="1277"/>
        <v>0</v>
      </c>
      <c r="JO239" s="128">
        <f t="shared" si="1278"/>
        <v>1124.4930833333331</v>
      </c>
      <c r="JP239" s="46">
        <f t="shared" si="1415"/>
        <v>112</v>
      </c>
      <c r="JQ239" s="46">
        <f t="shared" si="1279"/>
        <v>1012.4930833333331</v>
      </c>
      <c r="JR239" s="51">
        <f t="shared" si="1280"/>
        <v>66185.041166666662</v>
      </c>
      <c r="JS239" s="51">
        <f t="shared" si="1614"/>
        <v>68591.650609651158</v>
      </c>
      <c r="JT239" s="199">
        <f t="shared" si="1416"/>
        <v>10000</v>
      </c>
      <c r="JU239" s="128">
        <f t="shared" si="1281"/>
        <v>0</v>
      </c>
      <c r="JV239" s="408">
        <f t="shared" si="1282"/>
        <v>0</v>
      </c>
      <c r="JW239" s="58">
        <f t="shared" si="1283"/>
        <v>930.37233333333074</v>
      </c>
      <c r="JX239" s="52">
        <f t="shared" si="1284"/>
        <v>0</v>
      </c>
      <c r="JY239" s="51">
        <f t="shared" si="1285"/>
        <v>930.37233333333074</v>
      </c>
      <c r="JZ239" s="51">
        <f t="shared" si="1286"/>
        <v>57683.084666667099</v>
      </c>
      <c r="KA239" s="199">
        <f t="shared" si="1615"/>
        <v>59999.999999999571</v>
      </c>
      <c r="KB239" s="128">
        <f t="shared" si="1417"/>
        <v>10000</v>
      </c>
      <c r="KC239" s="204">
        <f t="shared" si="1287"/>
        <v>0</v>
      </c>
      <c r="KD239" s="468">
        <f t="shared" si="1418"/>
        <v>-930.37233333333074</v>
      </c>
      <c r="KE239" s="46">
        <f t="shared" si="1288"/>
        <v>-1124.4930833333331</v>
      </c>
      <c r="KF239" s="46">
        <f t="shared" si="1289"/>
        <v>-1124.4930833333331</v>
      </c>
      <c r="KG239" s="48"/>
      <c r="KI239" s="45">
        <v>178</v>
      </c>
      <c r="KJ239" s="46">
        <f t="shared" si="1290"/>
        <v>1124.4890404061762</v>
      </c>
      <c r="KK239" s="46">
        <f t="shared" si="1291"/>
        <v>0</v>
      </c>
      <c r="KL239" s="128">
        <f t="shared" si="1292"/>
        <v>1124.4890404061762</v>
      </c>
      <c r="KM239" s="46">
        <f t="shared" si="1293"/>
        <v>111.99549094465264</v>
      </c>
      <c r="KN239" s="46">
        <f t="shared" si="1294"/>
        <v>1012.4935494615236</v>
      </c>
      <c r="KO239" s="51">
        <f t="shared" si="1295"/>
        <v>66184.801017330057</v>
      </c>
      <c r="KP239" s="199">
        <f t="shared" si="1616"/>
        <v>73145.398910451171</v>
      </c>
      <c r="KQ239" s="199">
        <f t="shared" si="1419"/>
        <v>10000</v>
      </c>
      <c r="KR239" s="128">
        <f t="shared" si="1296"/>
        <v>0</v>
      </c>
      <c r="KS239" s="408">
        <f t="shared" si="1297"/>
        <v>0</v>
      </c>
      <c r="KT239" s="45">
        <v>178</v>
      </c>
      <c r="KU239" s="46">
        <f t="shared" si="1420"/>
        <v>1124.49</v>
      </c>
      <c r="KV239" s="46">
        <f t="shared" si="1298"/>
        <v>0</v>
      </c>
      <c r="KW239" s="128">
        <f t="shared" si="1299"/>
        <v>1124.49</v>
      </c>
      <c r="KX239" s="46">
        <f t="shared" si="1300"/>
        <v>111.99516199917053</v>
      </c>
      <c r="KY239" s="46">
        <f t="shared" si="1301"/>
        <v>1012.4948380008295</v>
      </c>
      <c r="KZ239" s="51">
        <f t="shared" si="1302"/>
        <v>66184.602361501486</v>
      </c>
      <c r="LA239" s="153">
        <f t="shared" si="1617"/>
        <v>73145.398910451171</v>
      </c>
      <c r="LB239" s="58">
        <f t="shared" si="1532"/>
        <v>930.59633333333579</v>
      </c>
      <c r="LC239" s="52">
        <f t="shared" si="1303"/>
        <v>0</v>
      </c>
      <c r="LD239" s="51">
        <f t="shared" si="1304"/>
        <v>930.59633333333579</v>
      </c>
      <c r="LE239" s="51">
        <f t="shared" si="1305"/>
        <v>57696.972666666479</v>
      </c>
      <c r="LF239" s="51">
        <f t="shared" si="1618"/>
        <v>64427.543999999587</v>
      </c>
      <c r="LG239" s="128">
        <f t="shared" si="1306"/>
        <v>10000</v>
      </c>
      <c r="LH239" s="204">
        <f t="shared" si="1307"/>
        <v>0</v>
      </c>
      <c r="LI239" s="479">
        <f t="shared" si="1308"/>
        <v>-930.59633333333579</v>
      </c>
      <c r="LJ239" s="46">
        <f t="shared" si="1421"/>
        <v>-1124.49</v>
      </c>
      <c r="LK239" s="46">
        <f t="shared" si="1422"/>
        <v>-1124.49</v>
      </c>
      <c r="LL239" s="48"/>
      <c r="LN239" s="45">
        <v>178</v>
      </c>
      <c r="LO239" s="46">
        <f t="shared" si="1309"/>
        <v>1123.1238136873469</v>
      </c>
      <c r="LP239" s="46">
        <f t="shared" si="1587"/>
        <v>0</v>
      </c>
      <c r="LQ239" s="46">
        <f t="shared" si="1310"/>
        <v>1123.1238136873469</v>
      </c>
      <c r="LR239" s="46">
        <f t="shared" si="1311"/>
        <v>111.85951875538829</v>
      </c>
      <c r="LS239" s="46">
        <f t="shared" si="1312"/>
        <v>1011.2642949319586</v>
      </c>
      <c r="LT239" s="51">
        <f t="shared" si="1313"/>
        <v>66104.446958301021</v>
      </c>
      <c r="LU239" s="199">
        <f t="shared" si="1423"/>
        <v>10000</v>
      </c>
      <c r="LV239" s="58">
        <f t="shared" si="1314"/>
        <v>933.33033333333128</v>
      </c>
      <c r="LW239" s="52">
        <f t="shared" si="1588"/>
        <v>0</v>
      </c>
      <c r="LX239" s="51">
        <f t="shared" si="1315"/>
        <v>933.33033333333128</v>
      </c>
      <c r="LY239" s="51">
        <f t="shared" si="1316"/>
        <v>57866.480666666364</v>
      </c>
      <c r="LZ239" s="46">
        <f t="shared" si="1424"/>
        <v>0</v>
      </c>
      <c r="MA239" s="199">
        <f t="shared" si="1425"/>
        <v>10000</v>
      </c>
      <c r="MB239" s="468">
        <f t="shared" si="1317"/>
        <v>-933.33033333333128</v>
      </c>
      <c r="MC239" s="46">
        <f t="shared" si="1318"/>
        <v>-1123.1238136873469</v>
      </c>
      <c r="MD239" s="46">
        <f t="shared" si="1319"/>
        <v>-1123.1238136873469</v>
      </c>
      <c r="ME239" s="48"/>
      <c r="MG239" s="45">
        <v>178</v>
      </c>
      <c r="MH239" s="46">
        <f t="shared" si="1320"/>
        <v>1076.608661999408</v>
      </c>
      <c r="MI239" s="46">
        <f t="shared" si="1589"/>
        <v>0</v>
      </c>
      <c r="MJ239" s="46">
        <f t="shared" si="1321"/>
        <v>1076.608661999408</v>
      </c>
      <c r="MK239" s="46">
        <f t="shared" si="1322"/>
        <v>107.22675928645384</v>
      </c>
      <c r="ML239" s="46">
        <f t="shared" si="1323"/>
        <v>969.38190271295412</v>
      </c>
      <c r="MM239" s="51">
        <f t="shared" si="1324"/>
        <v>63366.673669159347</v>
      </c>
      <c r="MN239" s="199">
        <f t="shared" si="1426"/>
        <v>10000</v>
      </c>
      <c r="MO239" s="58">
        <f t="shared" si="1325"/>
        <v>889.32945707741396</v>
      </c>
      <c r="MP239" s="52">
        <f t="shared" si="1590"/>
        <v>0</v>
      </c>
      <c r="MQ239" s="51">
        <f t="shared" si="1326"/>
        <v>889.32945707741396</v>
      </c>
      <c r="MR239" s="57">
        <f t="shared" si="1327"/>
        <v>55138.426640220103</v>
      </c>
      <c r="MS239" s="199">
        <f t="shared" si="1427"/>
        <v>10000</v>
      </c>
      <c r="MT239" s="468">
        <f t="shared" si="1428"/>
        <v>-889.32945707741396</v>
      </c>
      <c r="MU239" s="46">
        <f t="shared" si="1328"/>
        <v>-1076.608661999408</v>
      </c>
      <c r="MV239" s="46">
        <f t="shared" si="1329"/>
        <v>-1076.608661999408</v>
      </c>
      <c r="MW239" s="48"/>
      <c r="MY239" s="45">
        <v>178</v>
      </c>
      <c r="MZ239" s="46">
        <f t="shared" si="1330"/>
        <v>1076.608661999408</v>
      </c>
      <c r="NA239" s="46">
        <f t="shared" si="1591"/>
        <v>0</v>
      </c>
      <c r="NB239" s="128">
        <f t="shared" si="1331"/>
        <v>1076.608661999408</v>
      </c>
      <c r="NC239" s="46">
        <f t="shared" si="1332"/>
        <v>107.22675928645384</v>
      </c>
      <c r="ND239" s="46">
        <f t="shared" si="1333"/>
        <v>969.38190271295412</v>
      </c>
      <c r="NE239" s="51">
        <f t="shared" si="1334"/>
        <v>63366.673669159347</v>
      </c>
      <c r="NF239" s="153">
        <f t="shared" si="1429"/>
        <v>10000</v>
      </c>
      <c r="NG239" s="45">
        <v>178</v>
      </c>
      <c r="NH239" s="46">
        <f t="shared" si="1335"/>
        <v>1076.6099999999999</v>
      </c>
      <c r="NI239" s="46">
        <f t="shared" si="1592"/>
        <v>0</v>
      </c>
      <c r="NJ239" s="128">
        <f t="shared" si="1430"/>
        <v>1076.6099999999999</v>
      </c>
      <c r="NK239" s="46">
        <f t="shared" si="1431"/>
        <v>107.2262807069889</v>
      </c>
      <c r="NL239" s="46">
        <f t="shared" si="1336"/>
        <v>969.38371929301104</v>
      </c>
      <c r="NM239" s="51">
        <f t="shared" si="1337"/>
        <v>63366.384704900331</v>
      </c>
      <c r="NN239" s="58">
        <f t="shared" si="1338"/>
        <v>888.78037499999857</v>
      </c>
      <c r="NO239" s="52">
        <f t="shared" si="1593"/>
        <v>0</v>
      </c>
      <c r="NP239" s="51">
        <f t="shared" si="1339"/>
        <v>888.78037499999857</v>
      </c>
      <c r="NQ239" s="57">
        <f t="shared" si="1340"/>
        <v>55238.733250000048</v>
      </c>
      <c r="NR239" s="153">
        <f t="shared" si="1432"/>
        <v>10000</v>
      </c>
      <c r="NS239" s="469">
        <f t="shared" si="1341"/>
        <v>-888.78037499999857</v>
      </c>
      <c r="NT239" s="46">
        <f t="shared" si="1342"/>
        <v>-1076.6099999999999</v>
      </c>
      <c r="NU239" s="46">
        <f t="shared" si="1343"/>
        <v>-1076.6099999999999</v>
      </c>
      <c r="NV239" s="48"/>
      <c r="NX239" s="45">
        <v>178</v>
      </c>
      <c r="NY239" s="46">
        <f t="shared" si="1344"/>
        <v>1076.6456011701148</v>
      </c>
      <c r="NZ239" s="46">
        <f t="shared" si="1594"/>
        <v>0</v>
      </c>
      <c r="OA239" s="46">
        <f t="shared" si="1345"/>
        <v>1076.6456011701148</v>
      </c>
      <c r="OB239" s="46">
        <f t="shared" si="1346"/>
        <v>107.23043830902269</v>
      </c>
      <c r="OC239" s="46">
        <f t="shared" si="1347"/>
        <v>969.41516286109209</v>
      </c>
      <c r="OD239" s="51">
        <f t="shared" si="1348"/>
        <v>63368.847822552518</v>
      </c>
      <c r="OE239" s="57">
        <f t="shared" si="1619"/>
        <v>68591.650609651158</v>
      </c>
      <c r="OF239" s="153">
        <f t="shared" si="1433"/>
        <v>10000</v>
      </c>
      <c r="OG239" s="58">
        <f t="shared" si="1349"/>
        <v>889.48383333333379</v>
      </c>
      <c r="OH239" s="241">
        <f t="shared" si="1620"/>
        <v>0</v>
      </c>
      <c r="OI239" s="51">
        <f t="shared" si="1350"/>
        <v>889.48383333333379</v>
      </c>
      <c r="OJ239" s="51">
        <f t="shared" si="1351"/>
        <v>55147.997666666692</v>
      </c>
      <c r="OK239" s="153">
        <f t="shared" si="1621"/>
        <v>59999.999999999571</v>
      </c>
      <c r="OL239" s="153">
        <f t="shared" si="1434"/>
        <v>10000</v>
      </c>
      <c r="OM239" s="468">
        <f t="shared" si="1435"/>
        <v>-889.48383333333379</v>
      </c>
      <c r="ON239" s="46">
        <f t="shared" si="1436"/>
        <v>-1076.6456011701148</v>
      </c>
      <c r="OO239" s="46">
        <f t="shared" si="1352"/>
        <v>-1076.6456011701148</v>
      </c>
      <c r="OP239" s="48"/>
      <c r="OR239" s="45">
        <v>178</v>
      </c>
      <c r="OS239" s="46">
        <f t="shared" si="1353"/>
        <v>1076.765700416463</v>
      </c>
      <c r="OT239" s="128">
        <f t="shared" si="1595"/>
        <v>0</v>
      </c>
      <c r="OU239" s="128">
        <f t="shared" si="1354"/>
        <v>1076.765700416463</v>
      </c>
      <c r="OV239" s="46">
        <f t="shared" si="1355"/>
        <v>107.24239980760048</v>
      </c>
      <c r="OW239" s="46">
        <f t="shared" si="1356"/>
        <v>969.52330060886254</v>
      </c>
      <c r="OX239" s="51">
        <f t="shared" si="1357"/>
        <v>63375.916583951424</v>
      </c>
      <c r="OY239" s="51">
        <f t="shared" si="1622"/>
        <v>70358.094519264821</v>
      </c>
      <c r="OZ239" s="153">
        <f t="shared" si="1437"/>
        <v>10000</v>
      </c>
      <c r="PA239" s="45">
        <v>178</v>
      </c>
      <c r="PB239" s="46">
        <f t="shared" si="1358"/>
        <v>1076.765700416463</v>
      </c>
      <c r="PC239" s="46">
        <f t="shared" si="1623"/>
        <v>0</v>
      </c>
      <c r="PD239" s="128">
        <f t="shared" si="1359"/>
        <v>1076.765700416463</v>
      </c>
      <c r="PE239" s="46">
        <f t="shared" si="1360"/>
        <v>107.24239980760048</v>
      </c>
      <c r="PF239" s="46">
        <f t="shared" si="1361"/>
        <v>969.52330060886254</v>
      </c>
      <c r="PG239" s="51">
        <f t="shared" si="1362"/>
        <v>63375.916583951424</v>
      </c>
      <c r="PH239" s="57">
        <f t="shared" si="1624"/>
        <v>70357.628478430241</v>
      </c>
      <c r="PI239" s="688">
        <f t="shared" si="1363"/>
        <v>889.6533333333341</v>
      </c>
      <c r="PJ239" s="52">
        <f t="shared" si="1625"/>
        <v>0</v>
      </c>
      <c r="PK239" s="51">
        <f t="shared" si="1364"/>
        <v>889.6533333333341</v>
      </c>
      <c r="PL239" s="57">
        <f t="shared" si="1365"/>
        <v>55158.506666666843</v>
      </c>
      <c r="PM239" s="57">
        <f t="shared" si="1596"/>
        <v>62612.342333333538</v>
      </c>
      <c r="PN239" s="153">
        <f t="shared" si="1438"/>
        <v>10000</v>
      </c>
      <c r="PO239" s="469">
        <f t="shared" si="1366"/>
        <v>-889.6533333333341</v>
      </c>
      <c r="PP239" s="46">
        <f t="shared" si="1367"/>
        <v>-1076.765700416463</v>
      </c>
      <c r="PQ239" s="46">
        <f t="shared" si="1368"/>
        <v>-1076.765700416463</v>
      </c>
      <c r="PR239" s="48"/>
    </row>
    <row r="240" spans="2:434" hidden="1" x14ac:dyDescent="0.3">
      <c r="B240" s="45">
        <v>179</v>
      </c>
      <c r="C240" s="46">
        <f t="shared" si="1104"/>
        <v>1111.77</v>
      </c>
      <c r="D240" s="46">
        <f t="shared" si="1136"/>
        <v>100</v>
      </c>
      <c r="E240" s="46">
        <f t="shared" si="1137"/>
        <v>1011.77</v>
      </c>
      <c r="F240" s="46">
        <f t="shared" si="1138"/>
        <v>99.249226613903161</v>
      </c>
      <c r="G240" s="46">
        <f t="shared" si="1139"/>
        <v>912.52077338609683</v>
      </c>
      <c r="H240" s="51">
        <f t="shared" si="1140"/>
        <v>58637.015194955806</v>
      </c>
      <c r="I240" s="58">
        <f t="shared" si="1141"/>
        <v>933.33333333333337</v>
      </c>
      <c r="J240" s="52">
        <f t="shared" si="1142"/>
        <v>100</v>
      </c>
      <c r="K240" s="51">
        <f t="shared" si="1143"/>
        <v>833.33333333333337</v>
      </c>
      <c r="L240" s="57">
        <f t="shared" si="1144"/>
        <v>50833.333333332877</v>
      </c>
      <c r="M240" s="468">
        <f t="shared" si="1369"/>
        <v>-933.33333333333337</v>
      </c>
      <c r="N240" s="46">
        <f t="shared" si="1370"/>
        <v>-1111.77</v>
      </c>
      <c r="O240" s="47"/>
      <c r="P240" s="46">
        <f t="shared" si="1371"/>
        <v>-1011.77</v>
      </c>
      <c r="Q240" s="48"/>
      <c r="R240" s="29"/>
      <c r="S240" s="29"/>
      <c r="T240" s="45">
        <v>179</v>
      </c>
      <c r="U240" s="46">
        <f t="shared" si="1145"/>
        <v>1067.3900000000001</v>
      </c>
      <c r="V240" s="46">
        <f t="shared" si="1146"/>
        <v>55.62</v>
      </c>
      <c r="W240" s="46">
        <f t="shared" si="1372"/>
        <v>1011.77</v>
      </c>
      <c r="X240" s="46">
        <f t="shared" si="1147"/>
        <v>99.249226613903161</v>
      </c>
      <c r="Y240" s="46">
        <f t="shared" si="1148"/>
        <v>912.52077338609683</v>
      </c>
      <c r="Z240" s="51">
        <f t="shared" si="1149"/>
        <v>58637.015194955806</v>
      </c>
      <c r="AA240" s="58">
        <f t="shared" si="1150"/>
        <v>881.59333333333336</v>
      </c>
      <c r="AB240" s="52">
        <f t="shared" si="1151"/>
        <v>48.26</v>
      </c>
      <c r="AC240" s="51">
        <f t="shared" si="1152"/>
        <v>833.33333333333337</v>
      </c>
      <c r="AD240" s="57">
        <f t="shared" si="1153"/>
        <v>50833.333333332877</v>
      </c>
      <c r="AE240" s="468">
        <f t="shared" si="1373"/>
        <v>-881.59333333333336</v>
      </c>
      <c r="AF240" s="46">
        <f t="shared" si="1154"/>
        <v>-1067.3900000000001</v>
      </c>
      <c r="AG240" s="47"/>
      <c r="AH240" s="46">
        <f t="shared" si="1374"/>
        <v>-1011.77</v>
      </c>
      <c r="AI240" s="48"/>
      <c r="AJ240" s="29"/>
      <c r="AK240" s="45">
        <v>179</v>
      </c>
      <c r="AL240" s="46">
        <f t="shared" si="1155"/>
        <v>1117.72</v>
      </c>
      <c r="AM240" s="46"/>
      <c r="AN240" s="46"/>
      <c r="AO240" s="46">
        <f t="shared" si="1156"/>
        <v>57.84</v>
      </c>
      <c r="AP240" s="128">
        <f t="shared" si="1157"/>
        <v>1059.8800000000001</v>
      </c>
      <c r="AQ240" s="128"/>
      <c r="AR240" s="128"/>
      <c r="AS240" s="46">
        <f t="shared" si="1158"/>
        <v>106.63529191174852</v>
      </c>
      <c r="AT240" s="46">
        <f t="shared" si="1159"/>
        <v>953.24470808825163</v>
      </c>
      <c r="AU240" s="51"/>
      <c r="AV240" s="51"/>
      <c r="AW240" s="51">
        <f t="shared" si="1160"/>
        <v>63027.930438960866</v>
      </c>
      <c r="AX240" s="58">
        <f t="shared" si="1161"/>
        <v>927.38215694565588</v>
      </c>
      <c r="AY240" s="52"/>
      <c r="AZ240" s="52"/>
      <c r="BA240" s="52">
        <f t="shared" si="1162"/>
        <v>50.52</v>
      </c>
      <c r="BB240" s="51">
        <f t="shared" si="1163"/>
        <v>876.8621569456559</v>
      </c>
      <c r="BC240" s="51"/>
      <c r="BD240" s="51"/>
      <c r="BE240" s="57">
        <f t="shared" si="1164"/>
        <v>55015.033906727578</v>
      </c>
      <c r="BF240" s="468">
        <f t="shared" si="1165"/>
        <v>-927.38215694565588</v>
      </c>
      <c r="BG240" s="46">
        <f t="shared" si="1166"/>
        <v>-1117.72</v>
      </c>
      <c r="BH240" s="46">
        <f t="shared" si="1167"/>
        <v>-1059.8800000000001</v>
      </c>
      <c r="BI240" s="48"/>
      <c r="BK240" s="45">
        <v>179</v>
      </c>
      <c r="BL240" s="46">
        <f t="shared" si="1375"/>
        <v>1073.21</v>
      </c>
      <c r="BM240" s="46">
        <f t="shared" si="1376"/>
        <v>61.44</v>
      </c>
      <c r="BN240" s="46">
        <f t="shared" si="1377"/>
        <v>1011.77</v>
      </c>
      <c r="BO240" s="46">
        <f t="shared" si="1168"/>
        <v>99.249226613903161</v>
      </c>
      <c r="BP240" s="46">
        <f t="shared" si="1169"/>
        <v>912.52077338609683</v>
      </c>
      <c r="BQ240" s="51">
        <f t="shared" si="1170"/>
        <v>58637.015194955806</v>
      </c>
      <c r="BR240" s="57">
        <f t="shared" si="1597"/>
        <v>68591.650609651158</v>
      </c>
      <c r="BS240" s="58">
        <f t="shared" si="1171"/>
        <v>887.07333333333338</v>
      </c>
      <c r="BT240" s="52">
        <f t="shared" si="1378"/>
        <v>53.74</v>
      </c>
      <c r="BU240" s="51">
        <f t="shared" si="1172"/>
        <v>833.33333333333337</v>
      </c>
      <c r="BV240" s="51">
        <f t="shared" si="1173"/>
        <v>50833.333333332877</v>
      </c>
      <c r="BW240" s="153">
        <f t="shared" si="1598"/>
        <v>59999.999999999571</v>
      </c>
      <c r="BX240" s="468">
        <f t="shared" si="1379"/>
        <v>-887.07333333333338</v>
      </c>
      <c r="BY240" s="46">
        <f t="shared" si="1380"/>
        <v>-1073.21</v>
      </c>
      <c r="BZ240" s="46">
        <f t="shared" si="1174"/>
        <v>-1011.77</v>
      </c>
      <c r="CA240" s="48"/>
      <c r="CB240" s="29"/>
      <c r="CC240" s="45">
        <v>179</v>
      </c>
      <c r="CD240" s="128">
        <f t="shared" si="1175"/>
        <v>1117.6300000000001</v>
      </c>
      <c r="CE240" s="46">
        <f t="shared" si="1381"/>
        <v>63.74</v>
      </c>
      <c r="CF240" s="128">
        <f t="shared" si="1176"/>
        <v>1053.8900000000001</v>
      </c>
      <c r="CG240" s="46">
        <f t="shared" si="1382"/>
        <v>106.25896458152425</v>
      </c>
      <c r="CH240" s="46">
        <f t="shared" si="1177"/>
        <v>947.6310354184759</v>
      </c>
      <c r="CI240" s="51">
        <f t="shared" si="1178"/>
        <v>62807.747713496079</v>
      </c>
      <c r="CJ240" s="199">
        <f t="shared" si="1599"/>
        <v>73145.398910451171</v>
      </c>
      <c r="CK240" s="153">
        <f t="shared" si="1383"/>
        <v>10000</v>
      </c>
      <c r="CL240" s="45">
        <v>179</v>
      </c>
      <c r="CM240" s="46">
        <f t="shared" si="1384"/>
        <v>1117.6300000000001</v>
      </c>
      <c r="CN240" s="128">
        <f t="shared" si="1179"/>
        <v>63.74</v>
      </c>
      <c r="CO240" s="128">
        <f t="shared" si="1180"/>
        <v>1053.8900000000001</v>
      </c>
      <c r="CP240" s="46">
        <f t="shared" si="1181"/>
        <v>106.25896458152425</v>
      </c>
      <c r="CQ240" s="46">
        <f t="shared" si="1182"/>
        <v>947.6310354184759</v>
      </c>
      <c r="CR240" s="51">
        <f t="shared" si="1183"/>
        <v>62807.747713496079</v>
      </c>
      <c r="CS240" s="153">
        <f t="shared" si="1600"/>
        <v>73145.398910451171</v>
      </c>
      <c r="CT240" s="58">
        <f t="shared" si="1184"/>
        <v>927.86033333333398</v>
      </c>
      <c r="CU240" s="52">
        <f t="shared" si="1385"/>
        <v>56.14</v>
      </c>
      <c r="CV240" s="51">
        <f t="shared" si="1386"/>
        <v>871.720333333334</v>
      </c>
      <c r="CW240" s="51">
        <f t="shared" si="1185"/>
        <v>54838.620333332947</v>
      </c>
      <c r="CX240" s="57">
        <f t="shared" si="1601"/>
        <v>64427.543999999587</v>
      </c>
      <c r="CY240" s="153">
        <f t="shared" si="1387"/>
        <v>10000</v>
      </c>
      <c r="CZ240" s="479">
        <f t="shared" si="1186"/>
        <v>-927.86033333333398</v>
      </c>
      <c r="DA240" s="46">
        <f t="shared" si="1388"/>
        <v>-1117.6300000000001</v>
      </c>
      <c r="DB240" s="46">
        <f t="shared" si="1389"/>
        <v>-1053.8900000000001</v>
      </c>
      <c r="DC240" s="48"/>
      <c r="DE240" s="45">
        <v>179</v>
      </c>
      <c r="DF240" s="46">
        <f t="shared" si="1187"/>
        <v>1123.43</v>
      </c>
      <c r="DG240" s="46">
        <f t="shared" si="1602"/>
        <v>111.66</v>
      </c>
      <c r="DH240" s="46">
        <f t="shared" si="1188"/>
        <v>1011.77</v>
      </c>
      <c r="DI240" s="46">
        <f t="shared" si="1189"/>
        <v>99.249226613903161</v>
      </c>
      <c r="DJ240" s="46">
        <f t="shared" si="1190"/>
        <v>912.52077338609683</v>
      </c>
      <c r="DK240" s="51">
        <f t="shared" si="1191"/>
        <v>58637.015194955806</v>
      </c>
      <c r="DL240" s="58">
        <f t="shared" si="1192"/>
        <v>944.99333333333334</v>
      </c>
      <c r="DM240" s="52">
        <f t="shared" si="1603"/>
        <v>111.66</v>
      </c>
      <c r="DN240" s="51">
        <f t="shared" si="1193"/>
        <v>833.33333333333337</v>
      </c>
      <c r="DO240" s="57">
        <f t="shared" si="1194"/>
        <v>50833.333333332877</v>
      </c>
      <c r="DP240" s="468">
        <f t="shared" si="1390"/>
        <v>-944.99333333333334</v>
      </c>
      <c r="DQ240" s="46">
        <f t="shared" si="1391"/>
        <v>-1123.43</v>
      </c>
      <c r="DR240" s="47"/>
      <c r="DS240" s="46">
        <f t="shared" si="1392"/>
        <v>-1011.77</v>
      </c>
      <c r="DT240" s="48"/>
      <c r="DU240" s="29"/>
      <c r="DV240" s="45">
        <v>179</v>
      </c>
      <c r="DW240" s="46">
        <f t="shared" si="1393"/>
        <v>1045.01</v>
      </c>
      <c r="DX240" s="46">
        <f t="shared" si="1604"/>
        <v>33.24</v>
      </c>
      <c r="DY240" s="46">
        <f t="shared" si="1394"/>
        <v>1011.77</v>
      </c>
      <c r="DZ240" s="46">
        <f t="shared" si="1195"/>
        <v>99.249226613903161</v>
      </c>
      <c r="EA240" s="46">
        <f t="shared" si="1196"/>
        <v>912.52077338609683</v>
      </c>
      <c r="EB240" s="51">
        <f t="shared" si="1197"/>
        <v>58637.015194955806</v>
      </c>
      <c r="EC240" s="58">
        <f t="shared" si="1198"/>
        <v>862.16333333333341</v>
      </c>
      <c r="ED240" s="52">
        <f t="shared" si="1605"/>
        <v>28.83</v>
      </c>
      <c r="EE240" s="51">
        <f t="shared" si="1199"/>
        <v>833.33333333333337</v>
      </c>
      <c r="EF240" s="57">
        <f t="shared" si="1200"/>
        <v>50833.333333332877</v>
      </c>
      <c r="EG240" s="468">
        <f t="shared" si="1395"/>
        <v>-862.16333333333341</v>
      </c>
      <c r="EH240" s="46">
        <f t="shared" si="1396"/>
        <v>-1045.01</v>
      </c>
      <c r="EI240" s="47"/>
      <c r="EJ240" s="46">
        <f t="shared" si="1397"/>
        <v>-1011.77</v>
      </c>
      <c r="EK240" s="48"/>
      <c r="EL240" s="281"/>
      <c r="EM240" s="45">
        <v>179</v>
      </c>
      <c r="EN240" s="46">
        <f t="shared" si="1580"/>
        <v>1058.0868689014749</v>
      </c>
      <c r="EO240" s="46">
        <f t="shared" si="1606"/>
        <v>34.21</v>
      </c>
      <c r="EP240" s="128">
        <f t="shared" si="1201"/>
        <v>1023.8768689014748</v>
      </c>
      <c r="EQ240" s="46">
        <f t="shared" si="1202"/>
        <v>102.16008539532349</v>
      </c>
      <c r="ER240" s="46">
        <f t="shared" si="1203"/>
        <v>921.71678350615139</v>
      </c>
      <c r="ES240" s="51">
        <f t="shared" si="1204"/>
        <v>60374.334453687938</v>
      </c>
      <c r="ET240" s="153">
        <f t="shared" si="1398"/>
        <v>10000</v>
      </c>
      <c r="EU240" s="45">
        <v>179</v>
      </c>
      <c r="EV240" s="46">
        <f t="shared" si="1205"/>
        <v>1058.0899999999999</v>
      </c>
      <c r="EW240" s="46">
        <f t="shared" si="1607"/>
        <v>34.21</v>
      </c>
      <c r="EX240" s="128">
        <f t="shared" si="1206"/>
        <v>1023.88</v>
      </c>
      <c r="EY240" s="46">
        <f t="shared" si="1207"/>
        <v>102.15896714382802</v>
      </c>
      <c r="EZ240" s="46">
        <f t="shared" si="1208"/>
        <v>921.72103285617197</v>
      </c>
      <c r="FA240" s="51">
        <f t="shared" si="1209"/>
        <v>60373.659253440637</v>
      </c>
      <c r="FB240" s="58">
        <f t="shared" si="1210"/>
        <v>874.86920833333363</v>
      </c>
      <c r="FC240" s="52">
        <f t="shared" si="1608"/>
        <v>29.79</v>
      </c>
      <c r="FD240" s="51">
        <f t="shared" si="1399"/>
        <v>845.07920833333367</v>
      </c>
      <c r="FE240" s="57">
        <f t="shared" si="1211"/>
        <v>52527.621708333172</v>
      </c>
      <c r="FF240" s="153">
        <f t="shared" si="1400"/>
        <v>10000</v>
      </c>
      <c r="FG240" s="469">
        <f t="shared" si="1212"/>
        <v>-874.86920833333363</v>
      </c>
      <c r="FH240" s="46">
        <f t="shared" si="1213"/>
        <v>-1058.0899999999999</v>
      </c>
      <c r="FI240" s="46">
        <f t="shared" si="1214"/>
        <v>-1023.88</v>
      </c>
      <c r="FJ240" s="48"/>
      <c r="FL240" s="45">
        <v>179</v>
      </c>
      <c r="FM240" s="46">
        <f t="shared" si="1401"/>
        <v>1050.06</v>
      </c>
      <c r="FN240" s="46">
        <f t="shared" si="1581"/>
        <v>38.29</v>
      </c>
      <c r="FO240" s="46">
        <f t="shared" si="1402"/>
        <v>1011.77</v>
      </c>
      <c r="FP240" s="46">
        <f t="shared" si="1215"/>
        <v>99.249226613903161</v>
      </c>
      <c r="FQ240" s="46">
        <f t="shared" si="1216"/>
        <v>912.52077338609683</v>
      </c>
      <c r="FR240" s="51">
        <f t="shared" si="1217"/>
        <v>58637.015194955806</v>
      </c>
      <c r="FS240" s="57">
        <f t="shared" si="1609"/>
        <v>68591.650609651158</v>
      </c>
      <c r="FT240" s="58">
        <f t="shared" si="1218"/>
        <v>866.81333333333339</v>
      </c>
      <c r="FU240" s="241">
        <f t="shared" si="1582"/>
        <v>33.479999999999997</v>
      </c>
      <c r="FV240" s="51">
        <f t="shared" si="1219"/>
        <v>833.33333333333337</v>
      </c>
      <c r="FW240" s="51">
        <f t="shared" si="1220"/>
        <v>50833.333333332877</v>
      </c>
      <c r="FX240" s="153">
        <f t="shared" si="1610"/>
        <v>59999.999999999571</v>
      </c>
      <c r="FY240" s="468">
        <f t="shared" si="1403"/>
        <v>-866.81333333333339</v>
      </c>
      <c r="FZ240" s="46">
        <f t="shared" si="1404"/>
        <v>-1050.06</v>
      </c>
      <c r="GA240" s="46">
        <f t="shared" si="1221"/>
        <v>-1011.77</v>
      </c>
      <c r="GB240" s="48"/>
      <c r="GD240" s="45">
        <v>179</v>
      </c>
      <c r="GE240" s="46">
        <f t="shared" si="1583"/>
        <v>1060.0875939185617</v>
      </c>
      <c r="GF240" s="128">
        <f t="shared" si="1611"/>
        <v>39.269999999999996</v>
      </c>
      <c r="GG240" s="128">
        <f t="shared" si="1579"/>
        <v>1020.8175939185617</v>
      </c>
      <c r="GH240" s="46">
        <f t="shared" si="1222"/>
        <v>102.09080811014816</v>
      </c>
      <c r="GI240" s="46">
        <f t="shared" si="1223"/>
        <v>918.72678580841352</v>
      </c>
      <c r="GJ240" s="51">
        <f t="shared" si="1224"/>
        <v>60335.75808028048</v>
      </c>
      <c r="GK240" s="51">
        <f t="shared" si="1612"/>
        <v>70358.094519264821</v>
      </c>
      <c r="GL240" s="153">
        <f t="shared" si="1405"/>
        <v>10000</v>
      </c>
      <c r="GM240" s="45">
        <v>179</v>
      </c>
      <c r="GN240" s="46">
        <f t="shared" si="1225"/>
        <v>1060.0899999999999</v>
      </c>
      <c r="GO240" s="46">
        <f t="shared" si="1584"/>
        <v>39.269999999999996</v>
      </c>
      <c r="GP240" s="128">
        <f t="shared" si="1406"/>
        <v>1020.82</v>
      </c>
      <c r="GQ240" s="46">
        <f t="shared" si="1226"/>
        <v>102.08997792886241</v>
      </c>
      <c r="GR240" s="46">
        <f t="shared" si="1227"/>
        <v>918.73002207113768</v>
      </c>
      <c r="GS240" s="51">
        <f t="shared" si="1228"/>
        <v>60335.256735246301</v>
      </c>
      <c r="GT240" s="57">
        <f t="shared" si="1613"/>
        <v>70357.628478430241</v>
      </c>
      <c r="GU240" s="58">
        <f t="shared" si="1229"/>
        <v>876.92633333333197</v>
      </c>
      <c r="GV240" s="52">
        <f t="shared" si="1585"/>
        <v>34.950000000000003</v>
      </c>
      <c r="GW240" s="51">
        <f t="shared" si="1407"/>
        <v>841.97633333333192</v>
      </c>
      <c r="GX240" s="57">
        <f t="shared" si="1230"/>
        <v>52509.676333333555</v>
      </c>
      <c r="GY240" s="57">
        <f t="shared" si="1586"/>
        <v>62612.342333333538</v>
      </c>
      <c r="GZ240" s="153">
        <f t="shared" si="1408"/>
        <v>10000</v>
      </c>
      <c r="HA240" s="469">
        <f t="shared" si="1231"/>
        <v>-876.92633333333197</v>
      </c>
      <c r="HB240" s="46">
        <f t="shared" si="1232"/>
        <v>-1060.0899999999999</v>
      </c>
      <c r="HC240" s="46">
        <f t="shared" si="1233"/>
        <v>-1020.82</v>
      </c>
      <c r="HD240" s="48"/>
      <c r="HF240" s="45">
        <v>179</v>
      </c>
      <c r="HG240" s="46">
        <f t="shared" si="1234"/>
        <v>1123.8775326810628</v>
      </c>
      <c r="HH240" s="46">
        <f t="shared" si="1235"/>
        <v>0</v>
      </c>
      <c r="HI240" s="46">
        <f t="shared" si="1236"/>
        <v>1123.8775326810628</v>
      </c>
      <c r="HJ240" s="46">
        <f t="shared" si="1237"/>
        <v>110.24801516588535</v>
      </c>
      <c r="HK240" s="46">
        <f t="shared" si="1238"/>
        <v>1013.6295175151774</v>
      </c>
      <c r="HL240" s="51">
        <f t="shared" si="1239"/>
        <v>65135.179582016033</v>
      </c>
      <c r="HM240" s="153">
        <f t="shared" si="1409"/>
        <v>10000</v>
      </c>
      <c r="HN240" s="58">
        <f t="shared" si="1240"/>
        <v>933.33333333333724</v>
      </c>
      <c r="HO240" s="52">
        <f t="shared" si="1241"/>
        <v>0</v>
      </c>
      <c r="HP240" s="199">
        <f t="shared" si="1242"/>
        <v>933.33333333333724</v>
      </c>
      <c r="HQ240" s="57">
        <f t="shared" si="1243"/>
        <v>56933.33333333167</v>
      </c>
      <c r="HR240" s="153">
        <f t="shared" si="1410"/>
        <v>10000</v>
      </c>
      <c r="HS240" s="468">
        <f t="shared" si="1244"/>
        <v>-933.33333333333724</v>
      </c>
      <c r="HT240" s="46">
        <f t="shared" si="1245"/>
        <v>-1123.8775326810628</v>
      </c>
      <c r="HU240" s="46">
        <f t="shared" si="1246"/>
        <v>-1123.8775326810628</v>
      </c>
      <c r="HV240" s="48"/>
      <c r="HW240" s="29"/>
      <c r="HX240" s="45">
        <v>179</v>
      </c>
      <c r="HY240" s="128">
        <f t="shared" si="1247"/>
        <v>1124.3399999999999</v>
      </c>
      <c r="HZ240" s="46">
        <f t="shared" si="1248"/>
        <v>0</v>
      </c>
      <c r="IA240" s="46">
        <f t="shared" si="1249"/>
        <v>1124.3399999999999</v>
      </c>
      <c r="IB240" s="46">
        <f t="shared" si="1250"/>
        <v>110.30030169775256</v>
      </c>
      <c r="IC240" s="46">
        <f t="shared" si="1251"/>
        <v>1014.0396983022474</v>
      </c>
      <c r="ID240" s="51">
        <f t="shared" si="1252"/>
        <v>65166.141320349285</v>
      </c>
      <c r="IE240" s="153">
        <f t="shared" si="1411"/>
        <v>10000</v>
      </c>
      <c r="IF240" s="58">
        <f t="shared" si="1253"/>
        <v>930.14625019664186</v>
      </c>
      <c r="IG240" s="52">
        <f t="shared" si="1254"/>
        <v>0</v>
      </c>
      <c r="IH240" s="51">
        <f t="shared" si="1255"/>
        <v>930.14625019664186</v>
      </c>
      <c r="II240" s="57">
        <f t="shared" si="1412"/>
        <v>56738.92121480091</v>
      </c>
      <c r="IJ240" s="153">
        <f t="shared" si="1413"/>
        <v>10000</v>
      </c>
      <c r="IK240" s="468">
        <f t="shared" si="1256"/>
        <v>-930.14625019664186</v>
      </c>
      <c r="IL240" s="46">
        <f t="shared" si="1257"/>
        <v>-1124.3399999999999</v>
      </c>
      <c r="IM240" s="46">
        <f t="shared" si="1258"/>
        <v>-1124.3399999999999</v>
      </c>
      <c r="IN240" s="48"/>
      <c r="IO240" s="53">
        <f t="shared" si="1259"/>
        <v>0</v>
      </c>
      <c r="IQ240" s="45">
        <v>179</v>
      </c>
      <c r="IR240" s="128">
        <f t="shared" si="1260"/>
        <v>1126.4568749999989</v>
      </c>
      <c r="IS240" s="128">
        <f t="shared" si="1261"/>
        <v>0</v>
      </c>
      <c r="IT240" s="128">
        <f t="shared" si="1262"/>
        <v>1126.4568749999989</v>
      </c>
      <c r="IU240" s="46">
        <f t="shared" si="1485"/>
        <v>110.5</v>
      </c>
      <c r="IV240" s="46">
        <f t="shared" si="1263"/>
        <v>1015.9568749999989</v>
      </c>
      <c r="IW240" s="51">
        <f t="shared" si="1264"/>
        <v>65284.679375000218</v>
      </c>
      <c r="IX240" s="199">
        <f t="shared" si="1414"/>
        <v>10000</v>
      </c>
      <c r="IY240" s="128">
        <f t="shared" si="1265"/>
        <v>0</v>
      </c>
      <c r="IZ240" s="408">
        <f t="shared" si="1266"/>
        <v>0</v>
      </c>
      <c r="JA240" s="58">
        <f t="shared" si="1267"/>
        <v>931.95916666666494</v>
      </c>
      <c r="JB240" s="52">
        <f t="shared" si="1268"/>
        <v>0</v>
      </c>
      <c r="JC240" s="51">
        <f t="shared" si="1269"/>
        <v>931.95916666666494</v>
      </c>
      <c r="JD240" s="57">
        <f t="shared" si="1270"/>
        <v>56849.509166666714</v>
      </c>
      <c r="JE240" s="280">
        <f t="shared" si="1271"/>
        <v>10000</v>
      </c>
      <c r="JF240" s="280">
        <f t="shared" si="1272"/>
        <v>0</v>
      </c>
      <c r="JG240" s="468">
        <f t="shared" si="1273"/>
        <v>-931.95916666666494</v>
      </c>
      <c r="JH240" s="46">
        <f t="shared" si="1274"/>
        <v>-1126.4568749999989</v>
      </c>
      <c r="JI240" s="46">
        <f t="shared" si="1275"/>
        <v>-1126.4568749999989</v>
      </c>
      <c r="JJ240" s="48"/>
      <c r="JL240" s="45">
        <v>179</v>
      </c>
      <c r="JM240" s="46">
        <f t="shared" si="1276"/>
        <v>1124.4930833333331</v>
      </c>
      <c r="JN240" s="46">
        <f t="shared" si="1277"/>
        <v>0</v>
      </c>
      <c r="JO240" s="128">
        <f t="shared" si="1278"/>
        <v>1124.4930833333331</v>
      </c>
      <c r="JP240" s="46">
        <f t="shared" si="1415"/>
        <v>110.31</v>
      </c>
      <c r="JQ240" s="46">
        <f t="shared" si="1279"/>
        <v>1014.1830833333331</v>
      </c>
      <c r="JR240" s="51">
        <f t="shared" si="1280"/>
        <v>65170.858083333333</v>
      </c>
      <c r="JS240" s="51">
        <f t="shared" si="1614"/>
        <v>68591.650609651158</v>
      </c>
      <c r="JT240" s="199">
        <f t="shared" si="1416"/>
        <v>10000</v>
      </c>
      <c r="JU240" s="128">
        <f t="shared" si="1281"/>
        <v>0</v>
      </c>
      <c r="JV240" s="408">
        <f t="shared" si="1282"/>
        <v>0</v>
      </c>
      <c r="JW240" s="58">
        <f t="shared" si="1283"/>
        <v>930.37233333333074</v>
      </c>
      <c r="JX240" s="52">
        <f t="shared" si="1284"/>
        <v>0</v>
      </c>
      <c r="JY240" s="51">
        <f t="shared" si="1285"/>
        <v>930.37233333333074</v>
      </c>
      <c r="JZ240" s="51">
        <f t="shared" si="1286"/>
        <v>56752.712333333766</v>
      </c>
      <c r="KA240" s="199">
        <f t="shared" si="1615"/>
        <v>59999.999999999571</v>
      </c>
      <c r="KB240" s="128">
        <f t="shared" si="1417"/>
        <v>10000</v>
      </c>
      <c r="KC240" s="204">
        <f t="shared" si="1287"/>
        <v>0</v>
      </c>
      <c r="KD240" s="468">
        <f t="shared" si="1418"/>
        <v>-930.37233333333074</v>
      </c>
      <c r="KE240" s="46">
        <f t="shared" si="1288"/>
        <v>-1124.4930833333331</v>
      </c>
      <c r="KF240" s="46">
        <f t="shared" si="1289"/>
        <v>-1124.4930833333331</v>
      </c>
      <c r="KG240" s="48"/>
      <c r="KI240" s="45">
        <v>179</v>
      </c>
      <c r="KJ240" s="46">
        <f t="shared" si="1290"/>
        <v>1124.4890404061762</v>
      </c>
      <c r="KK240" s="46">
        <f t="shared" si="1291"/>
        <v>0</v>
      </c>
      <c r="KL240" s="128">
        <f t="shared" si="1292"/>
        <v>1124.4890404061762</v>
      </c>
      <c r="KM240" s="46">
        <f t="shared" si="1293"/>
        <v>110.3080016955501</v>
      </c>
      <c r="KN240" s="46">
        <f t="shared" si="1294"/>
        <v>1014.1810387106261</v>
      </c>
      <c r="KO240" s="51">
        <f t="shared" si="1295"/>
        <v>65170.619978619434</v>
      </c>
      <c r="KP240" s="199">
        <f t="shared" si="1616"/>
        <v>73145.398910451171</v>
      </c>
      <c r="KQ240" s="199">
        <f t="shared" si="1419"/>
        <v>10000</v>
      </c>
      <c r="KR240" s="128">
        <f t="shared" si="1296"/>
        <v>0</v>
      </c>
      <c r="KS240" s="408">
        <f t="shared" si="1297"/>
        <v>0</v>
      </c>
      <c r="KT240" s="45">
        <v>179</v>
      </c>
      <c r="KU240" s="46">
        <f t="shared" si="1420"/>
        <v>1124.49</v>
      </c>
      <c r="KV240" s="46">
        <f t="shared" si="1298"/>
        <v>0</v>
      </c>
      <c r="KW240" s="128">
        <f t="shared" si="1299"/>
        <v>1124.49</v>
      </c>
      <c r="KX240" s="46">
        <f t="shared" si="1300"/>
        <v>110.30767060250247</v>
      </c>
      <c r="KY240" s="46">
        <f t="shared" si="1301"/>
        <v>1014.1823293974976</v>
      </c>
      <c r="KZ240" s="51">
        <f t="shared" si="1302"/>
        <v>65170.42003210399</v>
      </c>
      <c r="LA240" s="153">
        <f t="shared" si="1617"/>
        <v>73145.398910451171</v>
      </c>
      <c r="LB240" s="58">
        <f t="shared" si="1532"/>
        <v>930.59633333333579</v>
      </c>
      <c r="LC240" s="52">
        <f t="shared" si="1303"/>
        <v>0</v>
      </c>
      <c r="LD240" s="51">
        <f t="shared" si="1304"/>
        <v>930.59633333333579</v>
      </c>
      <c r="LE240" s="51">
        <f t="shared" si="1305"/>
        <v>56766.376333333144</v>
      </c>
      <c r="LF240" s="51">
        <f t="shared" si="1618"/>
        <v>64427.543999999587</v>
      </c>
      <c r="LG240" s="128">
        <f t="shared" si="1306"/>
        <v>10000</v>
      </c>
      <c r="LH240" s="204">
        <f t="shared" si="1307"/>
        <v>0</v>
      </c>
      <c r="LI240" s="479">
        <f t="shared" si="1308"/>
        <v>-930.59633333333579</v>
      </c>
      <c r="LJ240" s="46">
        <f t="shared" si="1421"/>
        <v>-1124.49</v>
      </c>
      <c r="LK240" s="46">
        <f t="shared" si="1422"/>
        <v>-1124.49</v>
      </c>
      <c r="LL240" s="48"/>
      <c r="LN240" s="45">
        <v>179</v>
      </c>
      <c r="LO240" s="46">
        <f t="shared" si="1309"/>
        <v>1123.1238136873469</v>
      </c>
      <c r="LP240" s="46">
        <f t="shared" si="1587"/>
        <v>0</v>
      </c>
      <c r="LQ240" s="46">
        <f t="shared" si="1310"/>
        <v>1123.1238136873469</v>
      </c>
      <c r="LR240" s="46">
        <f t="shared" si="1311"/>
        <v>110.17407826383504</v>
      </c>
      <c r="LS240" s="46">
        <f t="shared" si="1312"/>
        <v>1012.9497354235118</v>
      </c>
      <c r="LT240" s="51">
        <f t="shared" si="1313"/>
        <v>65091.497222877508</v>
      </c>
      <c r="LU240" s="199">
        <f t="shared" si="1423"/>
        <v>10000</v>
      </c>
      <c r="LV240" s="58">
        <f t="shared" si="1314"/>
        <v>933.33033333333128</v>
      </c>
      <c r="LW240" s="52">
        <f t="shared" si="1588"/>
        <v>0</v>
      </c>
      <c r="LX240" s="51">
        <f t="shared" si="1315"/>
        <v>933.33033333333128</v>
      </c>
      <c r="LY240" s="51">
        <f t="shared" si="1316"/>
        <v>56933.150333333033</v>
      </c>
      <c r="LZ240" s="46">
        <f t="shared" si="1424"/>
        <v>0</v>
      </c>
      <c r="MA240" s="199">
        <f t="shared" si="1425"/>
        <v>10000</v>
      </c>
      <c r="MB240" s="468">
        <f t="shared" si="1317"/>
        <v>-933.33033333333128</v>
      </c>
      <c r="MC240" s="46">
        <f t="shared" si="1318"/>
        <v>-1123.1238136873469</v>
      </c>
      <c r="MD240" s="46">
        <f t="shared" si="1319"/>
        <v>-1123.1238136873469</v>
      </c>
      <c r="ME240" s="48"/>
      <c r="MG240" s="45">
        <v>179</v>
      </c>
      <c r="MH240" s="46">
        <f t="shared" si="1320"/>
        <v>1076.608661999408</v>
      </c>
      <c r="MI240" s="46">
        <f t="shared" si="1589"/>
        <v>0</v>
      </c>
      <c r="MJ240" s="46">
        <f t="shared" si="1321"/>
        <v>1076.608661999408</v>
      </c>
      <c r="MK240" s="46">
        <f t="shared" si="1322"/>
        <v>105.61112278193224</v>
      </c>
      <c r="ML240" s="46">
        <f t="shared" si="1323"/>
        <v>970.99753921747583</v>
      </c>
      <c r="MM240" s="51">
        <f t="shared" si="1324"/>
        <v>62395.676129941872</v>
      </c>
      <c r="MN240" s="199">
        <f t="shared" si="1426"/>
        <v>10000</v>
      </c>
      <c r="MO240" s="58">
        <f t="shared" si="1325"/>
        <v>889.32945707741396</v>
      </c>
      <c r="MP240" s="52">
        <f t="shared" si="1590"/>
        <v>0</v>
      </c>
      <c r="MQ240" s="51">
        <f t="shared" si="1326"/>
        <v>889.32945707741396</v>
      </c>
      <c r="MR240" s="57">
        <f t="shared" si="1327"/>
        <v>54249.097183142687</v>
      </c>
      <c r="MS240" s="199">
        <f t="shared" si="1427"/>
        <v>10000</v>
      </c>
      <c r="MT240" s="468">
        <f t="shared" si="1428"/>
        <v>-889.32945707741396</v>
      </c>
      <c r="MU240" s="46">
        <f t="shared" si="1328"/>
        <v>-1076.608661999408</v>
      </c>
      <c r="MV240" s="46">
        <f t="shared" si="1329"/>
        <v>-1076.608661999408</v>
      </c>
      <c r="MW240" s="48"/>
      <c r="MY240" s="45">
        <v>179</v>
      </c>
      <c r="MZ240" s="46">
        <f t="shared" si="1330"/>
        <v>1076.608661999408</v>
      </c>
      <c r="NA240" s="46">
        <f t="shared" si="1591"/>
        <v>0</v>
      </c>
      <c r="NB240" s="128">
        <f t="shared" si="1331"/>
        <v>1076.608661999408</v>
      </c>
      <c r="NC240" s="46">
        <f t="shared" si="1332"/>
        <v>105.61112278193224</v>
      </c>
      <c r="ND240" s="46">
        <f t="shared" si="1333"/>
        <v>970.99753921747583</v>
      </c>
      <c r="NE240" s="51">
        <f t="shared" si="1334"/>
        <v>62395.676129941872</v>
      </c>
      <c r="NF240" s="153">
        <f t="shared" si="1429"/>
        <v>10000</v>
      </c>
      <c r="NG240" s="45">
        <v>179</v>
      </c>
      <c r="NH240" s="46">
        <f t="shared" si="1335"/>
        <v>1076.6099999999999</v>
      </c>
      <c r="NI240" s="46">
        <f t="shared" si="1592"/>
        <v>0</v>
      </c>
      <c r="NJ240" s="128">
        <f t="shared" si="1430"/>
        <v>1076.6099999999999</v>
      </c>
      <c r="NK240" s="46">
        <f t="shared" si="1431"/>
        <v>105.61064117483387</v>
      </c>
      <c r="NL240" s="46">
        <f t="shared" si="1336"/>
        <v>970.99935882516604</v>
      </c>
      <c r="NM240" s="51">
        <f t="shared" si="1337"/>
        <v>62395.385346075163</v>
      </c>
      <c r="NN240" s="58">
        <f t="shared" si="1338"/>
        <v>888.78037499999857</v>
      </c>
      <c r="NO240" s="52">
        <f t="shared" si="1593"/>
        <v>0</v>
      </c>
      <c r="NP240" s="51">
        <f t="shared" si="1339"/>
        <v>888.78037499999857</v>
      </c>
      <c r="NQ240" s="57">
        <f t="shared" si="1340"/>
        <v>54349.952875000046</v>
      </c>
      <c r="NR240" s="153">
        <f t="shared" si="1432"/>
        <v>10000</v>
      </c>
      <c r="NS240" s="469">
        <f t="shared" si="1341"/>
        <v>-888.78037499999857</v>
      </c>
      <c r="NT240" s="46">
        <f t="shared" si="1342"/>
        <v>-1076.6099999999999</v>
      </c>
      <c r="NU240" s="46">
        <f t="shared" si="1343"/>
        <v>-1076.6099999999999</v>
      </c>
      <c r="NV240" s="48"/>
      <c r="NX240" s="45">
        <v>179</v>
      </c>
      <c r="NY240" s="46">
        <f t="shared" si="1344"/>
        <v>1076.6456011701148</v>
      </c>
      <c r="NZ240" s="46">
        <f t="shared" si="1594"/>
        <v>0</v>
      </c>
      <c r="OA240" s="46">
        <f t="shared" si="1345"/>
        <v>1076.6456011701148</v>
      </c>
      <c r="OB240" s="46">
        <f t="shared" si="1346"/>
        <v>105.61474637092086</v>
      </c>
      <c r="OC240" s="46">
        <f t="shared" si="1347"/>
        <v>971.03085479919389</v>
      </c>
      <c r="OD240" s="51">
        <f t="shared" si="1348"/>
        <v>62397.816967753322</v>
      </c>
      <c r="OE240" s="57">
        <f t="shared" si="1619"/>
        <v>68591.650609651158</v>
      </c>
      <c r="OF240" s="153">
        <f t="shared" si="1433"/>
        <v>10000</v>
      </c>
      <c r="OG240" s="58">
        <f t="shared" si="1349"/>
        <v>889.48383333333379</v>
      </c>
      <c r="OH240" s="241">
        <f t="shared" si="1620"/>
        <v>0</v>
      </c>
      <c r="OI240" s="51">
        <f t="shared" si="1350"/>
        <v>889.48383333333379</v>
      </c>
      <c r="OJ240" s="51">
        <f t="shared" si="1351"/>
        <v>54258.51383333336</v>
      </c>
      <c r="OK240" s="153">
        <f t="shared" si="1621"/>
        <v>59999.999999999571</v>
      </c>
      <c r="OL240" s="153">
        <f t="shared" si="1434"/>
        <v>10000</v>
      </c>
      <c r="OM240" s="468">
        <f t="shared" si="1435"/>
        <v>-889.48383333333379</v>
      </c>
      <c r="ON240" s="46">
        <f t="shared" si="1436"/>
        <v>-1076.6456011701148</v>
      </c>
      <c r="OO240" s="46">
        <f t="shared" si="1352"/>
        <v>-1076.6456011701148</v>
      </c>
      <c r="OP240" s="48"/>
      <c r="OR240" s="45">
        <v>179</v>
      </c>
      <c r="OS240" s="46">
        <f t="shared" si="1353"/>
        <v>1076.765700416463</v>
      </c>
      <c r="OT240" s="128">
        <f t="shared" si="1595"/>
        <v>0</v>
      </c>
      <c r="OU240" s="128">
        <f t="shared" si="1354"/>
        <v>1076.765700416463</v>
      </c>
      <c r="OV240" s="46">
        <f t="shared" si="1355"/>
        <v>105.62652763991905</v>
      </c>
      <c r="OW240" s="46">
        <f t="shared" si="1356"/>
        <v>971.139172776544</v>
      </c>
      <c r="OX240" s="51">
        <f t="shared" si="1357"/>
        <v>62404.77741117488</v>
      </c>
      <c r="OY240" s="51">
        <f t="shared" si="1622"/>
        <v>70358.094519264821</v>
      </c>
      <c r="OZ240" s="153">
        <f t="shared" si="1437"/>
        <v>10000</v>
      </c>
      <c r="PA240" s="45">
        <v>179</v>
      </c>
      <c r="PB240" s="46">
        <f t="shared" si="1358"/>
        <v>1076.765700416463</v>
      </c>
      <c r="PC240" s="46">
        <f t="shared" si="1623"/>
        <v>0</v>
      </c>
      <c r="PD240" s="128">
        <f t="shared" si="1359"/>
        <v>1076.765700416463</v>
      </c>
      <c r="PE240" s="46">
        <f t="shared" si="1360"/>
        <v>105.62652763991905</v>
      </c>
      <c r="PF240" s="46">
        <f t="shared" si="1361"/>
        <v>971.139172776544</v>
      </c>
      <c r="PG240" s="51">
        <f t="shared" si="1362"/>
        <v>62404.77741117488</v>
      </c>
      <c r="PH240" s="57">
        <f t="shared" si="1624"/>
        <v>70357.628478430241</v>
      </c>
      <c r="PI240" s="688">
        <f t="shared" si="1363"/>
        <v>889.6533333333341</v>
      </c>
      <c r="PJ240" s="52">
        <f t="shared" si="1625"/>
        <v>0</v>
      </c>
      <c r="PK240" s="51">
        <f t="shared" si="1364"/>
        <v>889.6533333333341</v>
      </c>
      <c r="PL240" s="57">
        <f t="shared" si="1365"/>
        <v>54268.853333333507</v>
      </c>
      <c r="PM240" s="57">
        <f t="shared" si="1596"/>
        <v>62612.342333333538</v>
      </c>
      <c r="PN240" s="153">
        <f t="shared" si="1438"/>
        <v>10000</v>
      </c>
      <c r="PO240" s="469">
        <f t="shared" si="1366"/>
        <v>-889.6533333333341</v>
      </c>
      <c r="PP240" s="46">
        <f t="shared" si="1367"/>
        <v>-1076.765700416463</v>
      </c>
      <c r="PQ240" s="46">
        <f t="shared" si="1368"/>
        <v>-1076.765700416463</v>
      </c>
      <c r="PR240" s="48"/>
    </row>
    <row r="241" spans="2:434" hidden="1" x14ac:dyDescent="0.3">
      <c r="B241" s="45">
        <v>180</v>
      </c>
      <c r="C241" s="46">
        <f t="shared" si="1104"/>
        <v>1111.77</v>
      </c>
      <c r="D241" s="46">
        <f t="shared" si="1136"/>
        <v>100</v>
      </c>
      <c r="E241" s="46">
        <f t="shared" si="1137"/>
        <v>1011.77</v>
      </c>
      <c r="F241" s="46">
        <f t="shared" si="1138"/>
        <v>97.728358658259666</v>
      </c>
      <c r="G241" s="46">
        <f t="shared" si="1139"/>
        <v>914.04164134174027</v>
      </c>
      <c r="H241" s="51">
        <f t="shared" si="1140"/>
        <v>57722.973553614065</v>
      </c>
      <c r="I241" s="58">
        <f>IF(B241&gt;$B$7,0,K241+J241)</f>
        <v>933.33333333333337</v>
      </c>
      <c r="J241" s="52">
        <f t="shared" si="1142"/>
        <v>100</v>
      </c>
      <c r="K241" s="51">
        <f t="shared" si="1143"/>
        <v>833.33333333333337</v>
      </c>
      <c r="L241" s="57">
        <f t="shared" si="1144"/>
        <v>49999.999999999542</v>
      </c>
      <c r="M241" s="468">
        <f t="shared" si="1369"/>
        <v>-933.33333333333337</v>
      </c>
      <c r="N241" s="46">
        <f t="shared" si="1370"/>
        <v>-1111.77</v>
      </c>
      <c r="O241" s="47"/>
      <c r="P241" s="46">
        <f t="shared" si="1371"/>
        <v>-1011.77</v>
      </c>
      <c r="Q241" s="48"/>
      <c r="R241" s="29"/>
      <c r="S241" s="29"/>
      <c r="T241" s="45">
        <v>180</v>
      </c>
      <c r="U241" s="46">
        <f t="shared" si="1145"/>
        <v>1066.53</v>
      </c>
      <c r="V241" s="46">
        <f t="shared" si="1146"/>
        <v>54.76</v>
      </c>
      <c r="W241" s="46">
        <f t="shared" si="1372"/>
        <v>1011.77</v>
      </c>
      <c r="X241" s="46">
        <f t="shared" si="1147"/>
        <v>97.728358658259666</v>
      </c>
      <c r="Y241" s="46">
        <f t="shared" si="1148"/>
        <v>914.04164134174027</v>
      </c>
      <c r="Z241" s="51">
        <f t="shared" si="1149"/>
        <v>57722.973553614065</v>
      </c>
      <c r="AA241" s="58">
        <f t="shared" si="1150"/>
        <v>880.81333333333339</v>
      </c>
      <c r="AB241" s="52">
        <f t="shared" si="1151"/>
        <v>47.48</v>
      </c>
      <c r="AC241" s="51">
        <f t="shared" si="1152"/>
        <v>833.33333333333337</v>
      </c>
      <c r="AD241" s="57">
        <f t="shared" si="1153"/>
        <v>49999.999999999542</v>
      </c>
      <c r="AE241" s="468">
        <f t="shared" si="1373"/>
        <v>-880.81333333333339</v>
      </c>
      <c r="AF241" s="46">
        <f t="shared" si="1154"/>
        <v>-1066.53</v>
      </c>
      <c r="AG241" s="47"/>
      <c r="AH241" s="46">
        <f t="shared" si="1374"/>
        <v>-1011.77</v>
      </c>
      <c r="AI241" s="48"/>
      <c r="AJ241" s="29"/>
      <c r="AK241" s="45">
        <v>180</v>
      </c>
      <c r="AL241" s="46">
        <f t="shared" si="1155"/>
        <v>1117.72</v>
      </c>
      <c r="AM241" s="46"/>
      <c r="AN241" s="46"/>
      <c r="AO241" s="46">
        <f t="shared" si="1156"/>
        <v>56.98</v>
      </c>
      <c r="AP241" s="128">
        <f t="shared" si="1157"/>
        <v>1060.74</v>
      </c>
      <c r="AQ241" s="128"/>
      <c r="AR241" s="128"/>
      <c r="AS241" s="46">
        <f t="shared" si="1158"/>
        <v>105.04655073160144</v>
      </c>
      <c r="AT241" s="46">
        <f t="shared" si="1159"/>
        <v>955.69344926839858</v>
      </c>
      <c r="AU241" s="51"/>
      <c r="AV241" s="51"/>
      <c r="AW241" s="51">
        <f t="shared" si="1160"/>
        <v>62072.236989692465</v>
      </c>
      <c r="AX241" s="58">
        <f t="shared" si="1161"/>
        <v>927.38215694565588</v>
      </c>
      <c r="AY241" s="52"/>
      <c r="AZ241" s="52"/>
      <c r="BA241" s="52">
        <f t="shared" si="1162"/>
        <v>49.74</v>
      </c>
      <c r="BB241" s="51">
        <f t="shared" si="1163"/>
        <v>877.64215694565587</v>
      </c>
      <c r="BC241" s="51"/>
      <c r="BD241" s="51"/>
      <c r="BE241" s="57">
        <f t="shared" si="1164"/>
        <v>54137.39174978192</v>
      </c>
      <c r="BF241" s="468">
        <f t="shared" si="1165"/>
        <v>-927.38215694565588</v>
      </c>
      <c r="BG241" s="46">
        <f t="shared" si="1166"/>
        <v>-1117.72</v>
      </c>
      <c r="BH241" s="46">
        <f t="shared" si="1167"/>
        <v>-1060.74</v>
      </c>
      <c r="BI241" s="48"/>
      <c r="BK241" s="45">
        <v>180</v>
      </c>
      <c r="BL241" s="46">
        <f t="shared" si="1375"/>
        <v>1073.21</v>
      </c>
      <c r="BM241" s="46">
        <f t="shared" si="1376"/>
        <v>61.44</v>
      </c>
      <c r="BN241" s="46">
        <f t="shared" si="1377"/>
        <v>1011.77</v>
      </c>
      <c r="BO241" s="46">
        <f t="shared" si="1168"/>
        <v>97.728358658259666</v>
      </c>
      <c r="BP241" s="46">
        <f t="shared" si="1169"/>
        <v>914.04164134174027</v>
      </c>
      <c r="BQ241" s="149">
        <f t="shared" si="1170"/>
        <v>57722.973553614065</v>
      </c>
      <c r="BR241" s="57">
        <f t="shared" si="1597"/>
        <v>68591.650609651158</v>
      </c>
      <c r="BS241" s="58">
        <f>IF(BK241&gt;$B$7,0,BU241+BT241)</f>
        <v>887.07333333333338</v>
      </c>
      <c r="BT241" s="52">
        <f t="shared" si="1378"/>
        <v>53.74</v>
      </c>
      <c r="BU241" s="51">
        <f t="shared" si="1172"/>
        <v>833.33333333333337</v>
      </c>
      <c r="BV241" s="149">
        <f t="shared" si="1173"/>
        <v>49999.999999999542</v>
      </c>
      <c r="BW241" s="153">
        <f t="shared" si="1598"/>
        <v>59999.999999999571</v>
      </c>
      <c r="BX241" s="468">
        <f t="shared" si="1379"/>
        <v>-887.07333333333338</v>
      </c>
      <c r="BY241" s="46">
        <f t="shared" si="1380"/>
        <v>-1073.21</v>
      </c>
      <c r="BZ241" s="46">
        <f t="shared" si="1174"/>
        <v>-1011.77</v>
      </c>
      <c r="CA241" s="48"/>
      <c r="CB241" s="29"/>
      <c r="CC241" s="45">
        <v>180</v>
      </c>
      <c r="CD241" s="239">
        <f t="shared" si="1175"/>
        <v>1117.6300000000001</v>
      </c>
      <c r="CE241" s="239">
        <f t="shared" si="1381"/>
        <v>63.74</v>
      </c>
      <c r="CF241" s="128">
        <f t="shared" si="1176"/>
        <v>1053.8900000000001</v>
      </c>
      <c r="CG241" s="46">
        <f t="shared" si="1382"/>
        <v>104.67957952249346</v>
      </c>
      <c r="CH241" s="46">
        <f>IF(AND($H$7="Oui",CC241=$I$7),CI240,IF(AND($H$7="Oui",CC241&gt;$I$7),0,IF(CC241&gt;$B$7,0,CF241-CG241)))</f>
        <v>949.21042047750666</v>
      </c>
      <c r="CI241" s="149">
        <f t="shared" si="1178"/>
        <v>61858.537293018569</v>
      </c>
      <c r="CJ241" s="199">
        <f t="shared" si="1599"/>
        <v>73145.398910451171</v>
      </c>
      <c r="CK241" s="153">
        <f t="shared" si="1383"/>
        <v>10000</v>
      </c>
      <c r="CL241" s="45">
        <v>180</v>
      </c>
      <c r="CM241" s="46">
        <f t="shared" si="1384"/>
        <v>1117.6300000000001</v>
      </c>
      <c r="CN241" s="239">
        <f t="shared" si="1179"/>
        <v>63.74</v>
      </c>
      <c r="CO241" s="128">
        <f t="shared" si="1180"/>
        <v>1053.8900000000001</v>
      </c>
      <c r="CP241" s="46">
        <f t="shared" si="1181"/>
        <v>104.67957952249346</v>
      </c>
      <c r="CQ241" s="46">
        <f t="shared" si="1182"/>
        <v>949.21042047750666</v>
      </c>
      <c r="CR241" s="149">
        <f t="shared" si="1183"/>
        <v>61858.537293018569</v>
      </c>
      <c r="CS241" s="153">
        <f t="shared" si="1600"/>
        <v>73145.398910451171</v>
      </c>
      <c r="CT241" s="58">
        <f t="shared" si="1184"/>
        <v>927.86033333333398</v>
      </c>
      <c r="CU241" s="52">
        <f t="shared" si="1385"/>
        <v>56.14</v>
      </c>
      <c r="CV241" s="51">
        <f t="shared" si="1386"/>
        <v>871.720333333334</v>
      </c>
      <c r="CW241" s="149">
        <f t="shared" si="1185"/>
        <v>53966.899999999616</v>
      </c>
      <c r="CX241" s="57">
        <f t="shared" si="1601"/>
        <v>64427.543999999587</v>
      </c>
      <c r="CY241" s="153">
        <f t="shared" si="1387"/>
        <v>10000</v>
      </c>
      <c r="CZ241" s="479">
        <f t="shared" si="1186"/>
        <v>-927.86033333333398</v>
      </c>
      <c r="DA241" s="46">
        <f t="shared" si="1388"/>
        <v>-1117.6300000000001</v>
      </c>
      <c r="DB241" s="46">
        <f t="shared" si="1389"/>
        <v>-1053.8900000000001</v>
      </c>
      <c r="DC241" s="48"/>
      <c r="DE241" s="237">
        <v>180</v>
      </c>
      <c r="DF241" s="46">
        <f t="shared" si="1187"/>
        <v>1123.43</v>
      </c>
      <c r="DG241" s="239">
        <f t="shared" si="1602"/>
        <v>111.66</v>
      </c>
      <c r="DH241" s="46">
        <f t="shared" si="1188"/>
        <v>1011.77</v>
      </c>
      <c r="DI241" s="46">
        <f t="shared" si="1189"/>
        <v>97.728358658259666</v>
      </c>
      <c r="DJ241" s="46">
        <f t="shared" si="1190"/>
        <v>914.04164134174027</v>
      </c>
      <c r="DK241" s="51">
        <f t="shared" si="1191"/>
        <v>57722.973553614065</v>
      </c>
      <c r="DL241" s="58">
        <f>IF(DE241&gt;$B$7,0,DN241+DM241)</f>
        <v>944.99333333333334</v>
      </c>
      <c r="DM241" s="240">
        <f t="shared" si="1603"/>
        <v>111.66</v>
      </c>
      <c r="DN241" s="51">
        <f t="shared" si="1193"/>
        <v>833.33333333333337</v>
      </c>
      <c r="DO241" s="57">
        <f t="shared" si="1194"/>
        <v>49999.999999999542</v>
      </c>
      <c r="DP241" s="468">
        <f t="shared" si="1390"/>
        <v>-944.99333333333334</v>
      </c>
      <c r="DQ241" s="46">
        <f t="shared" si="1391"/>
        <v>-1123.43</v>
      </c>
      <c r="DR241" s="47"/>
      <c r="DS241" s="46">
        <f t="shared" si="1392"/>
        <v>-1011.77</v>
      </c>
      <c r="DT241" s="48"/>
      <c r="DU241" s="29"/>
      <c r="DV241" s="237">
        <v>180</v>
      </c>
      <c r="DW241" s="46">
        <f t="shared" si="1393"/>
        <v>1044.5</v>
      </c>
      <c r="DX241" s="239">
        <f t="shared" si="1604"/>
        <v>32.730000000000004</v>
      </c>
      <c r="DY241" s="46">
        <f t="shared" si="1394"/>
        <v>1011.77</v>
      </c>
      <c r="DZ241" s="46">
        <f t="shared" si="1195"/>
        <v>97.728358658259666</v>
      </c>
      <c r="EA241" s="46">
        <f t="shared" si="1196"/>
        <v>914.04164134174027</v>
      </c>
      <c r="EB241" s="51">
        <f t="shared" si="1197"/>
        <v>57722.973553614065</v>
      </c>
      <c r="EC241" s="58">
        <f>IF(DV241&gt;$B$7,0,EE241+ED241)</f>
        <v>861.70333333333338</v>
      </c>
      <c r="ED241" s="240">
        <f t="shared" si="1605"/>
        <v>28.37</v>
      </c>
      <c r="EE241" s="51">
        <f t="shared" si="1199"/>
        <v>833.33333333333337</v>
      </c>
      <c r="EF241" s="57">
        <f t="shared" si="1200"/>
        <v>49999.999999999542</v>
      </c>
      <c r="EG241" s="468">
        <f t="shared" si="1395"/>
        <v>-861.70333333333338</v>
      </c>
      <c r="EH241" s="46">
        <f t="shared" si="1396"/>
        <v>-1044.5</v>
      </c>
      <c r="EI241" s="47"/>
      <c r="EJ241" s="46">
        <f t="shared" si="1397"/>
        <v>-1011.77</v>
      </c>
      <c r="EK241" s="48"/>
      <c r="EL241" s="29"/>
      <c r="EM241" s="237">
        <v>180</v>
      </c>
      <c r="EN241" s="716">
        <f t="shared" si="1580"/>
        <v>1058.0868689014749</v>
      </c>
      <c r="EO241" s="239">
        <f t="shared" si="1606"/>
        <v>33.700000000000003</v>
      </c>
      <c r="EP241" s="128">
        <f>IF(AND($H$7="Oui",EM241=$I$7),ES240+EQ241,EN241-EO241)</f>
        <v>1024.3868689014748</v>
      </c>
      <c r="EQ241" s="46">
        <f>IF(EM241&gt;$B$7,0,ES240*$D$7/12)</f>
        <v>100.62389075614657</v>
      </c>
      <c r="ER241" s="46">
        <f>IF(AND($H$7="Oui",EM241&gt;$I$7),0,IF(AND($H$7="Oui",EM241=$I$7),ES240,IF(EM241&gt;$B$7,0,EP241-EQ241)))</f>
        <v>923.76297814532825</v>
      </c>
      <c r="ES241" s="51">
        <f t="shared" si="1204"/>
        <v>59450.571475542609</v>
      </c>
      <c r="ET241" s="153">
        <f t="shared" si="1398"/>
        <v>10000</v>
      </c>
      <c r="EU241" s="237">
        <v>180</v>
      </c>
      <c r="EV241" s="46">
        <f>IF(AND($H$7="Oui",EU241=$I$7),EX241+EW241,ROUND(IF(EU241=$B$7,EX241+EW241,EN241),2))</f>
        <v>1058.0899999999999</v>
      </c>
      <c r="EW241" s="239">
        <f t="shared" si="1607"/>
        <v>33.700000000000003</v>
      </c>
      <c r="EX241" s="128">
        <f t="shared" si="1206"/>
        <v>1024.3900000000001</v>
      </c>
      <c r="EY241" s="46">
        <f t="shared" si="1207"/>
        <v>100.62276542240107</v>
      </c>
      <c r="EZ241" s="46">
        <f t="shared" si="1208"/>
        <v>923.76723457759908</v>
      </c>
      <c r="FA241" s="51">
        <f t="shared" si="1209"/>
        <v>59449.892018863036</v>
      </c>
      <c r="FB241" s="58">
        <f t="shared" si="1210"/>
        <v>874.86920833333363</v>
      </c>
      <c r="FC241" s="240">
        <f t="shared" si="1608"/>
        <v>29.32</v>
      </c>
      <c r="FD241" s="51">
        <f t="shared" si="1399"/>
        <v>845.54920833333358</v>
      </c>
      <c r="FE241" s="57">
        <f t="shared" si="1211"/>
        <v>51682.072499999842</v>
      </c>
      <c r="FF241" s="153">
        <f t="shared" si="1400"/>
        <v>10000</v>
      </c>
      <c r="FG241" s="469">
        <f t="shared" si="1212"/>
        <v>-874.86920833333363</v>
      </c>
      <c r="FH241" s="46">
        <f t="shared" si="1213"/>
        <v>-1058.0899999999999</v>
      </c>
      <c r="FI241" s="46">
        <f t="shared" si="1214"/>
        <v>-1024.3900000000001</v>
      </c>
      <c r="FJ241" s="48"/>
      <c r="FL241" s="237">
        <v>180</v>
      </c>
      <c r="FM241" s="46">
        <f t="shared" si="1401"/>
        <v>1050.06</v>
      </c>
      <c r="FN241" s="239">
        <f t="shared" si="1581"/>
        <v>38.29</v>
      </c>
      <c r="FO241" s="46">
        <f t="shared" si="1402"/>
        <v>1011.77</v>
      </c>
      <c r="FP241" s="46">
        <f t="shared" si="1215"/>
        <v>97.728358658259666</v>
      </c>
      <c r="FQ241" s="46">
        <f t="shared" si="1216"/>
        <v>914.04164134174027</v>
      </c>
      <c r="FR241" s="149">
        <f t="shared" si="1217"/>
        <v>57722.973553614065</v>
      </c>
      <c r="FS241" s="57">
        <f t="shared" si="1609"/>
        <v>68591.650609651158</v>
      </c>
      <c r="FT241" s="58">
        <f>IF(FL241&gt;$B$7,0,FV241+FU241)</f>
        <v>866.81333333333339</v>
      </c>
      <c r="FU241" s="240">
        <f t="shared" si="1582"/>
        <v>33.479999999999997</v>
      </c>
      <c r="FV241" s="51">
        <f t="shared" si="1219"/>
        <v>833.33333333333337</v>
      </c>
      <c r="FW241" s="149">
        <f t="shared" si="1220"/>
        <v>49999.999999999542</v>
      </c>
      <c r="FX241" s="153">
        <f t="shared" si="1610"/>
        <v>59999.999999999571</v>
      </c>
      <c r="FY241" s="468">
        <f t="shared" si="1403"/>
        <v>-866.81333333333339</v>
      </c>
      <c r="FZ241" s="46">
        <f t="shared" si="1404"/>
        <v>-1050.06</v>
      </c>
      <c r="GA241" s="46">
        <f t="shared" si="1221"/>
        <v>-1011.77</v>
      </c>
      <c r="GB241" s="48"/>
      <c r="GD241" s="237">
        <v>180</v>
      </c>
      <c r="GE241" s="239">
        <f t="shared" si="1583"/>
        <v>1060.0875939185617</v>
      </c>
      <c r="GF241" s="239">
        <f t="shared" si="1611"/>
        <v>39.269999999999996</v>
      </c>
      <c r="GG241" s="128">
        <f t="shared" si="1579"/>
        <v>1020.8175939185617</v>
      </c>
      <c r="GH241" s="46">
        <f>IF(GD241&gt;$B$7,0,GJ240*$D$7/12)</f>
        <v>100.55959680046747</v>
      </c>
      <c r="GI241" s="46">
        <f t="shared" si="1223"/>
        <v>920.25799711809418</v>
      </c>
      <c r="GJ241" s="149">
        <f t="shared" si="1224"/>
        <v>59415.500083162384</v>
      </c>
      <c r="GK241" s="51">
        <f t="shared" si="1612"/>
        <v>70358.094519264821</v>
      </c>
      <c r="GL241" s="153">
        <f t="shared" si="1405"/>
        <v>10000</v>
      </c>
      <c r="GM241" s="237">
        <v>180</v>
      </c>
      <c r="GN241" s="46">
        <f>IF(AND($H$7="Oui",GM241=$I$7),GP241+GO241,ROUND(IF(GM241=$B$7,GP241+GO241,GE241),2))</f>
        <v>1060.0899999999999</v>
      </c>
      <c r="GO241" s="239">
        <f t="shared" si="1584"/>
        <v>39.269999999999996</v>
      </c>
      <c r="GP241" s="128">
        <f t="shared" si="1406"/>
        <v>1020.82</v>
      </c>
      <c r="GQ241" s="46">
        <f t="shared" si="1226"/>
        <v>100.55876122541049</v>
      </c>
      <c r="GR241" s="46">
        <f t="shared" si="1227"/>
        <v>920.26123877458951</v>
      </c>
      <c r="GS241" s="149">
        <f t="shared" si="1228"/>
        <v>59414.995496471711</v>
      </c>
      <c r="GT241" s="57">
        <f t="shared" si="1613"/>
        <v>70357.628478430241</v>
      </c>
      <c r="GU241" s="58">
        <f t="shared" si="1229"/>
        <v>876.92633333333197</v>
      </c>
      <c r="GV241" s="325">
        <f t="shared" si="1585"/>
        <v>34.950000000000003</v>
      </c>
      <c r="GW241" s="51">
        <f t="shared" si="1407"/>
        <v>841.97633333333192</v>
      </c>
      <c r="GX241" s="150">
        <f t="shared" si="1230"/>
        <v>51667.700000000223</v>
      </c>
      <c r="GY241" s="57">
        <f t="shared" si="1586"/>
        <v>62612.342333333538</v>
      </c>
      <c r="GZ241" s="153">
        <f t="shared" si="1408"/>
        <v>10000</v>
      </c>
      <c r="HA241" s="469">
        <f t="shared" si="1231"/>
        <v>-876.92633333333197</v>
      </c>
      <c r="HB241" s="46">
        <f t="shared" si="1232"/>
        <v>-1060.0899999999999</v>
      </c>
      <c r="HC241" s="46">
        <f t="shared" si="1233"/>
        <v>-1020.82</v>
      </c>
      <c r="HD241" s="48"/>
      <c r="HF241" s="45">
        <v>180</v>
      </c>
      <c r="HG241" s="46">
        <f t="shared" si="1234"/>
        <v>1123.8775326810628</v>
      </c>
      <c r="HH241" s="46">
        <f t="shared" si="1235"/>
        <v>0</v>
      </c>
      <c r="HI241" s="46">
        <f t="shared" si="1236"/>
        <v>1123.8775326810628</v>
      </c>
      <c r="HJ241" s="46">
        <f t="shared" si="1237"/>
        <v>108.55863263669339</v>
      </c>
      <c r="HK241" s="46">
        <f t="shared" si="1238"/>
        <v>1015.3189000443695</v>
      </c>
      <c r="HL241" s="51">
        <f t="shared" si="1239"/>
        <v>64119.860681971666</v>
      </c>
      <c r="HM241" s="153">
        <f t="shared" si="1409"/>
        <v>10000</v>
      </c>
      <c r="HN241" s="58">
        <f t="shared" si="1240"/>
        <v>933.33333333333724</v>
      </c>
      <c r="HO241" s="52">
        <f t="shared" si="1241"/>
        <v>0</v>
      </c>
      <c r="HP241" s="199">
        <f t="shared" si="1242"/>
        <v>933.33333333333724</v>
      </c>
      <c r="HQ241" s="57">
        <f t="shared" si="1243"/>
        <v>55999.999999998334</v>
      </c>
      <c r="HR241" s="153">
        <f t="shared" si="1410"/>
        <v>10000</v>
      </c>
      <c r="HS241" s="468">
        <f t="shared" si="1244"/>
        <v>-933.33333333333724</v>
      </c>
      <c r="HT241" s="46">
        <f t="shared" si="1245"/>
        <v>-1123.8775326810628</v>
      </c>
      <c r="HU241" s="46">
        <f t="shared" si="1246"/>
        <v>-1123.8775326810628</v>
      </c>
      <c r="HV241" s="48"/>
      <c r="HW241" s="29"/>
      <c r="HX241" s="45">
        <v>180</v>
      </c>
      <c r="HY241" s="128">
        <f t="shared" si="1247"/>
        <v>1124.3399999999999</v>
      </c>
      <c r="HZ241" s="46">
        <f t="shared" si="1248"/>
        <v>0</v>
      </c>
      <c r="IA241" s="46">
        <f t="shared" si="1249"/>
        <v>1124.3399999999999</v>
      </c>
      <c r="IB241" s="46">
        <f t="shared" si="1250"/>
        <v>108.61023553391549</v>
      </c>
      <c r="IC241" s="46">
        <f t="shared" si="1251"/>
        <v>1015.7297644660845</v>
      </c>
      <c r="ID241" s="51">
        <f t="shared" si="1252"/>
        <v>64150.411555883198</v>
      </c>
      <c r="IE241" s="153">
        <f t="shared" si="1411"/>
        <v>10000</v>
      </c>
      <c r="IF241" s="58">
        <f t="shared" si="1253"/>
        <v>930.14625019664186</v>
      </c>
      <c r="IG241" s="52">
        <f t="shared" si="1254"/>
        <v>0</v>
      </c>
      <c r="IH241" s="51">
        <f t="shared" si="1255"/>
        <v>930.14625019664186</v>
      </c>
      <c r="II241" s="57">
        <f t="shared" si="1412"/>
        <v>55808.774964604265</v>
      </c>
      <c r="IJ241" s="153">
        <f t="shared" si="1413"/>
        <v>10000</v>
      </c>
      <c r="IK241" s="468">
        <f t="shared" si="1256"/>
        <v>-930.14625019664186</v>
      </c>
      <c r="IL241" s="46">
        <f t="shared" si="1257"/>
        <v>-1124.3399999999999</v>
      </c>
      <c r="IM241" s="46">
        <f t="shared" si="1258"/>
        <v>-1124.3399999999999</v>
      </c>
      <c r="IN241" s="48"/>
      <c r="IO241" s="53">
        <f t="shared" si="1259"/>
        <v>0</v>
      </c>
      <c r="IQ241" s="45">
        <v>180</v>
      </c>
      <c r="IR241" s="128">
        <f t="shared" si="1260"/>
        <v>1126.4568749999989</v>
      </c>
      <c r="IS241" s="128">
        <f t="shared" si="1261"/>
        <v>0</v>
      </c>
      <c r="IT241" s="128">
        <f t="shared" si="1262"/>
        <v>1126.4568749999989</v>
      </c>
      <c r="IU241" s="46">
        <f t="shared" si="1485"/>
        <v>108.81</v>
      </c>
      <c r="IV241" s="46">
        <f t="shared" si="1263"/>
        <v>1017.646874999999</v>
      </c>
      <c r="IW241" s="51">
        <f t="shared" si="1264"/>
        <v>64267.032500000219</v>
      </c>
      <c r="IX241" s="199">
        <f t="shared" si="1414"/>
        <v>10000</v>
      </c>
      <c r="IY241" s="128">
        <f t="shared" si="1265"/>
        <v>0</v>
      </c>
      <c r="IZ241" s="408">
        <f t="shared" si="1266"/>
        <v>0</v>
      </c>
      <c r="JA241" s="58">
        <f t="shared" si="1267"/>
        <v>931.95916666666494</v>
      </c>
      <c r="JB241" s="52">
        <f t="shared" si="1268"/>
        <v>0</v>
      </c>
      <c r="JC241" s="51">
        <f t="shared" si="1269"/>
        <v>931.95916666666494</v>
      </c>
      <c r="JD241" s="57">
        <f t="shared" si="1270"/>
        <v>55917.550000000047</v>
      </c>
      <c r="JE241" s="280">
        <f t="shared" si="1271"/>
        <v>10000</v>
      </c>
      <c r="JF241" s="280">
        <f t="shared" si="1272"/>
        <v>0</v>
      </c>
      <c r="JG241" s="468">
        <f t="shared" si="1273"/>
        <v>-931.95916666666494</v>
      </c>
      <c r="JH241" s="46">
        <f t="shared" si="1274"/>
        <v>-1126.4568749999989</v>
      </c>
      <c r="JI241" s="46">
        <f t="shared" si="1275"/>
        <v>-1126.4568749999989</v>
      </c>
      <c r="JJ241" s="48"/>
      <c r="JL241" s="45">
        <v>180</v>
      </c>
      <c r="JM241" s="46">
        <f t="shared" si="1276"/>
        <v>1124.4930833333331</v>
      </c>
      <c r="JN241" s="46">
        <f t="shared" si="1277"/>
        <v>0</v>
      </c>
      <c r="JO241" s="128">
        <f t="shared" si="1278"/>
        <v>1124.4930833333331</v>
      </c>
      <c r="JP241" s="46">
        <f t="shared" si="1415"/>
        <v>108.62</v>
      </c>
      <c r="JQ241" s="46">
        <f t="shared" si="1279"/>
        <v>1015.8730833333331</v>
      </c>
      <c r="JR241" s="51">
        <f t="shared" si="1280"/>
        <v>64154.985000000001</v>
      </c>
      <c r="JS241" s="51">
        <f t="shared" si="1614"/>
        <v>68591.650609651158</v>
      </c>
      <c r="JT241" s="199">
        <f t="shared" si="1416"/>
        <v>10000</v>
      </c>
      <c r="JU241" s="128">
        <f t="shared" si="1281"/>
        <v>0</v>
      </c>
      <c r="JV241" s="408">
        <f t="shared" si="1282"/>
        <v>0</v>
      </c>
      <c r="JW241" s="58">
        <f t="shared" si="1283"/>
        <v>930.37233333333074</v>
      </c>
      <c r="JX241" s="52">
        <f t="shared" si="1284"/>
        <v>0</v>
      </c>
      <c r="JY241" s="51">
        <f t="shared" si="1285"/>
        <v>930.37233333333074</v>
      </c>
      <c r="JZ241" s="149">
        <f t="shared" si="1286"/>
        <v>55822.340000000433</v>
      </c>
      <c r="KA241" s="199">
        <f t="shared" si="1615"/>
        <v>59999.999999999571</v>
      </c>
      <c r="KB241" s="128">
        <f t="shared" si="1417"/>
        <v>10000</v>
      </c>
      <c r="KC241" s="204">
        <f t="shared" si="1287"/>
        <v>0</v>
      </c>
      <c r="KD241" s="468">
        <f t="shared" si="1418"/>
        <v>-930.37233333333074</v>
      </c>
      <c r="KE241" s="46">
        <f t="shared" si="1288"/>
        <v>-1124.4930833333331</v>
      </c>
      <c r="KF241" s="46">
        <f t="shared" si="1289"/>
        <v>-1124.4930833333331</v>
      </c>
      <c r="KG241" s="48"/>
      <c r="KI241" s="45">
        <v>180</v>
      </c>
      <c r="KJ241" s="46">
        <f t="shared" si="1290"/>
        <v>1124.4890404061762</v>
      </c>
      <c r="KK241" s="46">
        <f t="shared" si="1291"/>
        <v>0</v>
      </c>
      <c r="KL241" s="128">
        <f t="shared" si="1292"/>
        <v>1124.4890404061762</v>
      </c>
      <c r="KM241" s="46">
        <f t="shared" si="1293"/>
        <v>108.61769996436573</v>
      </c>
      <c r="KN241" s="46">
        <f t="shared" si="1294"/>
        <v>1015.8713404418104</v>
      </c>
      <c r="KO241" s="149">
        <f t="shared" si="1295"/>
        <v>64154.748638177625</v>
      </c>
      <c r="KP241" s="199">
        <f t="shared" si="1616"/>
        <v>73145.398910451171</v>
      </c>
      <c r="KQ241" s="199">
        <f t="shared" si="1419"/>
        <v>10000</v>
      </c>
      <c r="KR241" s="128">
        <f t="shared" si="1296"/>
        <v>0</v>
      </c>
      <c r="KS241" s="408">
        <f t="shared" si="1297"/>
        <v>0</v>
      </c>
      <c r="KT241" s="45">
        <v>180</v>
      </c>
      <c r="KU241" s="46">
        <f t="shared" si="1420"/>
        <v>1124.49</v>
      </c>
      <c r="KV241" s="46">
        <f t="shared" si="1298"/>
        <v>0</v>
      </c>
      <c r="KW241" s="128">
        <f t="shared" si="1299"/>
        <v>1124.49</v>
      </c>
      <c r="KX241" s="46">
        <f t="shared" si="1300"/>
        <v>108.61736672017332</v>
      </c>
      <c r="KY241" s="46">
        <f t="shared" si="1301"/>
        <v>1015.8726332798267</v>
      </c>
      <c r="KZ241" s="149">
        <f t="shared" si="1302"/>
        <v>64154.547398824165</v>
      </c>
      <c r="LA241" s="153">
        <f t="shared" si="1617"/>
        <v>73145.398910451171</v>
      </c>
      <c r="LB241" s="58">
        <f t="shared" si="1532"/>
        <v>930.59633333333579</v>
      </c>
      <c r="LC241" s="52">
        <f t="shared" si="1303"/>
        <v>0</v>
      </c>
      <c r="LD241" s="51">
        <f t="shared" si="1304"/>
        <v>930.59633333333579</v>
      </c>
      <c r="LE241" s="149">
        <f t="shared" si="1305"/>
        <v>55835.77999999981</v>
      </c>
      <c r="LF241" s="51">
        <f t="shared" si="1618"/>
        <v>64427.543999999587</v>
      </c>
      <c r="LG241" s="128">
        <f t="shared" si="1306"/>
        <v>10000</v>
      </c>
      <c r="LH241" s="204">
        <f t="shared" si="1307"/>
        <v>0</v>
      </c>
      <c r="LI241" s="479">
        <f t="shared" si="1308"/>
        <v>-930.59633333333579</v>
      </c>
      <c r="LJ241" s="46">
        <f t="shared" si="1421"/>
        <v>-1124.49</v>
      </c>
      <c r="LK241" s="46">
        <f t="shared" si="1422"/>
        <v>-1124.49</v>
      </c>
      <c r="LL241" s="48"/>
      <c r="LN241" s="237">
        <v>180</v>
      </c>
      <c r="LO241" s="46">
        <f t="shared" si="1309"/>
        <v>1123.1238136873469</v>
      </c>
      <c r="LP241" s="239">
        <f t="shared" si="1587"/>
        <v>0</v>
      </c>
      <c r="LQ241" s="46">
        <f t="shared" si="1310"/>
        <v>1123.1238136873469</v>
      </c>
      <c r="LR241" s="46">
        <f t="shared" si="1311"/>
        <v>108.48582870479585</v>
      </c>
      <c r="LS241" s="46">
        <f t="shared" si="1312"/>
        <v>1014.6379849825511</v>
      </c>
      <c r="LT241" s="51">
        <f t="shared" si="1313"/>
        <v>64076.859237894954</v>
      </c>
      <c r="LU241" s="199">
        <f t="shared" si="1423"/>
        <v>10000</v>
      </c>
      <c r="LV241" s="58">
        <f t="shared" si="1314"/>
        <v>933.33033333333128</v>
      </c>
      <c r="LW241" s="240">
        <f t="shared" si="1588"/>
        <v>0</v>
      </c>
      <c r="LX241" s="51">
        <f t="shared" si="1315"/>
        <v>933.33033333333128</v>
      </c>
      <c r="LY241" s="51">
        <f t="shared" si="1316"/>
        <v>55999.819999999701</v>
      </c>
      <c r="LZ241" s="46">
        <f t="shared" si="1424"/>
        <v>0</v>
      </c>
      <c r="MA241" s="199">
        <f t="shared" si="1425"/>
        <v>10000</v>
      </c>
      <c r="MB241" s="468">
        <f t="shared" si="1317"/>
        <v>-933.33033333333128</v>
      </c>
      <c r="MC241" s="46">
        <f t="shared" si="1318"/>
        <v>-1123.1238136873469</v>
      </c>
      <c r="MD241" s="46">
        <f t="shared" si="1319"/>
        <v>-1123.1238136873469</v>
      </c>
      <c r="ME241" s="48"/>
      <c r="MG241" s="237">
        <v>180</v>
      </c>
      <c r="MH241" s="46">
        <f t="shared" si="1320"/>
        <v>1076.608661999408</v>
      </c>
      <c r="MI241" s="239">
        <f t="shared" si="1589"/>
        <v>0</v>
      </c>
      <c r="MJ241" s="46">
        <f t="shared" si="1321"/>
        <v>1076.608661999408</v>
      </c>
      <c r="MK241" s="46">
        <f t="shared" si="1322"/>
        <v>103.99279354990313</v>
      </c>
      <c r="ML241" s="46">
        <f t="shared" si="1323"/>
        <v>972.61586844950489</v>
      </c>
      <c r="MM241" s="51">
        <f t="shared" si="1324"/>
        <v>61423.06026149237</v>
      </c>
      <c r="MN241" s="199">
        <f t="shared" si="1426"/>
        <v>10000</v>
      </c>
      <c r="MO241" s="58">
        <f t="shared" si="1325"/>
        <v>889.32945707741396</v>
      </c>
      <c r="MP241" s="240">
        <f t="shared" si="1590"/>
        <v>0</v>
      </c>
      <c r="MQ241" s="51">
        <f t="shared" si="1326"/>
        <v>889.32945707741396</v>
      </c>
      <c r="MR241" s="57">
        <f t="shared" si="1327"/>
        <v>53359.767726065271</v>
      </c>
      <c r="MS241" s="199">
        <f t="shared" si="1427"/>
        <v>10000</v>
      </c>
      <c r="MT241" s="468">
        <f t="shared" si="1428"/>
        <v>-889.32945707741396</v>
      </c>
      <c r="MU241" s="46">
        <f t="shared" si="1328"/>
        <v>-1076.608661999408</v>
      </c>
      <c r="MV241" s="46">
        <f t="shared" si="1329"/>
        <v>-1076.608661999408</v>
      </c>
      <c r="MW241" s="48"/>
      <c r="MY241" s="237">
        <v>180</v>
      </c>
      <c r="MZ241" s="46">
        <f t="shared" si="1330"/>
        <v>1076.608661999408</v>
      </c>
      <c r="NA241" s="239">
        <f t="shared" si="1591"/>
        <v>0</v>
      </c>
      <c r="NB241" s="128">
        <f t="shared" si="1331"/>
        <v>1076.608661999408</v>
      </c>
      <c r="NC241" s="46">
        <f>IF(MY241&gt;$B$7,0,NE240*$D$7/12)</f>
        <v>103.99279354990313</v>
      </c>
      <c r="ND241" s="46">
        <f t="shared" si="1333"/>
        <v>972.61586844950489</v>
      </c>
      <c r="NE241" s="51">
        <f t="shared" si="1334"/>
        <v>61423.06026149237</v>
      </c>
      <c r="NF241" s="153">
        <f t="shared" si="1429"/>
        <v>10000</v>
      </c>
      <c r="NG241" s="237">
        <v>180</v>
      </c>
      <c r="NH241" s="46">
        <f>IF(AND($H$7="Oui",NG241=$I$7),NJ241+NI241,ROUND(IF(NG241=$B$7,NJ241+NI241,MZ241),2))</f>
        <v>1076.6099999999999</v>
      </c>
      <c r="NI241" s="239">
        <f t="shared" si="1592"/>
        <v>0</v>
      </c>
      <c r="NJ241" s="128">
        <f t="shared" si="1430"/>
        <v>1076.6099999999999</v>
      </c>
      <c r="NK241" s="46">
        <f t="shared" si="1431"/>
        <v>103.99230891012529</v>
      </c>
      <c r="NL241" s="46">
        <f t="shared" si="1336"/>
        <v>972.6176910898746</v>
      </c>
      <c r="NM241" s="51">
        <f t="shared" si="1337"/>
        <v>61422.767654985291</v>
      </c>
      <c r="NN241" s="58">
        <f t="shared" si="1338"/>
        <v>888.78037499999857</v>
      </c>
      <c r="NO241" s="240">
        <f t="shared" si="1593"/>
        <v>0</v>
      </c>
      <c r="NP241" s="51">
        <f t="shared" si="1339"/>
        <v>888.78037499999857</v>
      </c>
      <c r="NQ241" s="57">
        <f t="shared" si="1340"/>
        <v>53461.172500000044</v>
      </c>
      <c r="NR241" s="153">
        <f t="shared" si="1432"/>
        <v>10000</v>
      </c>
      <c r="NS241" s="469">
        <f t="shared" si="1341"/>
        <v>-888.78037499999857</v>
      </c>
      <c r="NT241" s="46">
        <f t="shared" si="1342"/>
        <v>-1076.6099999999999</v>
      </c>
      <c r="NU241" s="46">
        <f t="shared" si="1343"/>
        <v>-1076.6099999999999</v>
      </c>
      <c r="NV241" s="48"/>
      <c r="NX241" s="237">
        <v>180</v>
      </c>
      <c r="NY241" s="46">
        <f t="shared" si="1344"/>
        <v>1076.6456011701148</v>
      </c>
      <c r="NZ241" s="239">
        <f t="shared" si="1594"/>
        <v>0</v>
      </c>
      <c r="OA241" s="46">
        <f t="shared" si="1345"/>
        <v>1076.6456011701148</v>
      </c>
      <c r="OB241" s="46">
        <f t="shared" si="1346"/>
        <v>103.99636161292221</v>
      </c>
      <c r="OC241" s="46">
        <f t="shared" si="1347"/>
        <v>972.64923955719257</v>
      </c>
      <c r="OD241" s="149">
        <f t="shared" si="1348"/>
        <v>61425.167728196131</v>
      </c>
      <c r="OE241" s="57">
        <f t="shared" si="1619"/>
        <v>68591.650609651158</v>
      </c>
      <c r="OF241" s="153">
        <f t="shared" si="1433"/>
        <v>10000</v>
      </c>
      <c r="OG241" s="58">
        <f t="shared" si="1349"/>
        <v>889.48383333333379</v>
      </c>
      <c r="OH241" s="240">
        <f t="shared" si="1620"/>
        <v>0</v>
      </c>
      <c r="OI241" s="51">
        <f t="shared" si="1350"/>
        <v>889.48383333333379</v>
      </c>
      <c r="OJ241" s="149">
        <f t="shared" si="1351"/>
        <v>53369.030000000028</v>
      </c>
      <c r="OK241" s="153">
        <f t="shared" si="1621"/>
        <v>59999.999999999571</v>
      </c>
      <c r="OL241" s="153">
        <f t="shared" si="1434"/>
        <v>10000</v>
      </c>
      <c r="OM241" s="468">
        <f t="shared" si="1435"/>
        <v>-889.48383333333379</v>
      </c>
      <c r="ON241" s="46">
        <f t="shared" si="1436"/>
        <v>-1076.6456011701148</v>
      </c>
      <c r="OO241" s="46">
        <f t="shared" si="1352"/>
        <v>-1076.6456011701148</v>
      </c>
      <c r="OP241" s="48"/>
      <c r="OR241" s="237">
        <v>180</v>
      </c>
      <c r="OS241" s="46">
        <f t="shared" si="1353"/>
        <v>1076.765700416463</v>
      </c>
      <c r="OT241" s="239">
        <f t="shared" si="1595"/>
        <v>0</v>
      </c>
      <c r="OU241" s="128">
        <f t="shared" si="1354"/>
        <v>1076.765700416463</v>
      </c>
      <c r="OV241" s="46">
        <f>IF(OR241&gt;$B$7,0,OX240*$D$7/12)</f>
        <v>104.00796235195814</v>
      </c>
      <c r="OW241" s="46">
        <f>IF(AND($H$7="Oui",OR241=$I$7),OX240,IF(AND($H$7="Oui",OR241&gt;$I$7),0,IF(AND($H$7="Oui",OR241=$I$7),OX240,IF(OR241&gt;$B$7,0,OU241-OV241))))</f>
        <v>972.75773806450491</v>
      </c>
      <c r="OX241" s="149">
        <f t="shared" si="1357"/>
        <v>61432.019673110379</v>
      </c>
      <c r="OY241" s="51">
        <f t="shared" si="1622"/>
        <v>70358.094519264821</v>
      </c>
      <c r="OZ241" s="153">
        <f t="shared" si="1437"/>
        <v>10000</v>
      </c>
      <c r="PA241" s="237">
        <v>180</v>
      </c>
      <c r="PB241" s="46">
        <f t="shared" si="1358"/>
        <v>1076.765700416463</v>
      </c>
      <c r="PC241" s="239">
        <f t="shared" si="1623"/>
        <v>0</v>
      </c>
      <c r="PD241" s="128">
        <f t="shared" si="1359"/>
        <v>1076.765700416463</v>
      </c>
      <c r="PE241" s="46">
        <f t="shared" si="1360"/>
        <v>104.00796235195814</v>
      </c>
      <c r="PF241" s="46">
        <f t="shared" si="1361"/>
        <v>972.75773806450491</v>
      </c>
      <c r="PG241" s="149">
        <f t="shared" si="1362"/>
        <v>61432.019673110379</v>
      </c>
      <c r="PH241" s="57">
        <f t="shared" si="1624"/>
        <v>70357.628478430241</v>
      </c>
      <c r="PI241" s="688">
        <f t="shared" si="1363"/>
        <v>889.6533333333341</v>
      </c>
      <c r="PJ241" s="240">
        <f t="shared" si="1625"/>
        <v>0</v>
      </c>
      <c r="PK241" s="51">
        <f t="shared" si="1364"/>
        <v>889.6533333333341</v>
      </c>
      <c r="PL241" s="150">
        <f t="shared" si="1365"/>
        <v>53379.200000000172</v>
      </c>
      <c r="PM241" s="57">
        <f t="shared" si="1596"/>
        <v>62612.342333333538</v>
      </c>
      <c r="PN241" s="153">
        <f t="shared" si="1438"/>
        <v>10000</v>
      </c>
      <c r="PO241" s="469">
        <f t="shared" si="1366"/>
        <v>-889.6533333333341</v>
      </c>
      <c r="PP241" s="46">
        <f t="shared" si="1367"/>
        <v>-1076.765700416463</v>
      </c>
      <c r="PQ241" s="46">
        <f t="shared" si="1368"/>
        <v>-1076.765700416463</v>
      </c>
      <c r="PR241" s="48"/>
    </row>
    <row r="242" spans="2:434" hidden="1" x14ac:dyDescent="0.3">
      <c r="B242" s="45">
        <v>181</v>
      </c>
      <c r="C242" s="46">
        <f t="shared" si="1104"/>
        <v>1111.77</v>
      </c>
      <c r="D242" s="46">
        <f t="shared" si="1136"/>
        <v>100</v>
      </c>
      <c r="E242" s="46">
        <f t="shared" si="1137"/>
        <v>1011.77</v>
      </c>
      <c r="F242" s="46">
        <f t="shared" si="1138"/>
        <v>96.204955922690104</v>
      </c>
      <c r="G242" s="46">
        <f t="shared" si="1139"/>
        <v>915.56504407730984</v>
      </c>
      <c r="H242" s="51">
        <f t="shared" si="1140"/>
        <v>56807.408509536755</v>
      </c>
      <c r="I242" s="58">
        <f t="shared" ref="I242:I305" si="1626">IF(B242&gt;$B$7,0,K242+J242)</f>
        <v>933.33333333333337</v>
      </c>
      <c r="J242" s="52">
        <f t="shared" si="1142"/>
        <v>100</v>
      </c>
      <c r="K242" s="51">
        <f t="shared" si="1143"/>
        <v>833.33333333333337</v>
      </c>
      <c r="L242" s="57">
        <f t="shared" si="1144"/>
        <v>49166.666666666206</v>
      </c>
      <c r="M242" s="468">
        <f t="shared" si="1369"/>
        <v>-933.33333333333337</v>
      </c>
      <c r="N242" s="46">
        <f t="shared" si="1370"/>
        <v>-1111.77</v>
      </c>
      <c r="O242" s="47"/>
      <c r="P242" s="46">
        <f t="shared" si="1371"/>
        <v>-1011.77</v>
      </c>
      <c r="Q242" s="48"/>
      <c r="R242" s="29"/>
      <c r="S242" s="29"/>
      <c r="T242" s="45">
        <v>181</v>
      </c>
      <c r="U242" s="46">
        <f t="shared" si="1145"/>
        <v>1065.69</v>
      </c>
      <c r="V242" s="46">
        <f t="shared" si="1146"/>
        <v>53.92</v>
      </c>
      <c r="W242" s="46">
        <f t="shared" si="1372"/>
        <v>1011.77</v>
      </c>
      <c r="X242" s="46">
        <f t="shared" si="1147"/>
        <v>96.204955922690104</v>
      </c>
      <c r="Y242" s="46">
        <f t="shared" si="1148"/>
        <v>915.56504407730984</v>
      </c>
      <c r="Z242" s="51">
        <f t="shared" si="1149"/>
        <v>56807.408509536755</v>
      </c>
      <c r="AA242" s="58">
        <f t="shared" si="1150"/>
        <v>880.03333333333342</v>
      </c>
      <c r="AB242" s="52">
        <f t="shared" si="1151"/>
        <v>46.7</v>
      </c>
      <c r="AC242" s="51">
        <f t="shared" si="1152"/>
        <v>833.33333333333337</v>
      </c>
      <c r="AD242" s="57">
        <f t="shared" si="1153"/>
        <v>49166.666666666206</v>
      </c>
      <c r="AE242" s="468">
        <f t="shared" si="1373"/>
        <v>-880.03333333333342</v>
      </c>
      <c r="AF242" s="46">
        <f t="shared" si="1154"/>
        <v>-1065.69</v>
      </c>
      <c r="AG242" s="47"/>
      <c r="AH242" s="46">
        <f t="shared" si="1374"/>
        <v>-1011.77</v>
      </c>
      <c r="AI242" s="48"/>
      <c r="AJ242" s="29"/>
      <c r="AK242" s="45">
        <v>181</v>
      </c>
      <c r="AL242" s="46">
        <f t="shared" si="1155"/>
        <v>1117.72</v>
      </c>
      <c r="AM242" s="46"/>
      <c r="AN242" s="46"/>
      <c r="AO242" s="46">
        <f t="shared" si="1156"/>
        <v>56.12</v>
      </c>
      <c r="AP242" s="128">
        <f t="shared" si="1157"/>
        <v>1061.5999999999999</v>
      </c>
      <c r="AQ242" s="128"/>
      <c r="AR242" s="128"/>
      <c r="AS242" s="46">
        <f t="shared" si="1158"/>
        <v>103.45372831615411</v>
      </c>
      <c r="AT242" s="46">
        <f t="shared" si="1159"/>
        <v>958.14627168384584</v>
      </c>
      <c r="AU242" s="51"/>
      <c r="AV242" s="51"/>
      <c r="AW242" s="51">
        <f t="shared" si="1160"/>
        <v>61114.090718008621</v>
      </c>
      <c r="AX242" s="58">
        <f t="shared" si="1161"/>
        <v>927.38215694565588</v>
      </c>
      <c r="AY242" s="52"/>
      <c r="AZ242" s="52"/>
      <c r="BA242" s="52">
        <f t="shared" si="1162"/>
        <v>48.94</v>
      </c>
      <c r="BB242" s="51">
        <f t="shared" si="1163"/>
        <v>878.44215694565582</v>
      </c>
      <c r="BC242" s="51"/>
      <c r="BD242" s="51"/>
      <c r="BE242" s="57">
        <f t="shared" si="1164"/>
        <v>53258.949592836267</v>
      </c>
      <c r="BF242" s="468">
        <f t="shared" si="1165"/>
        <v>-927.38215694565588</v>
      </c>
      <c r="BG242" s="46">
        <f t="shared" si="1166"/>
        <v>-1117.72</v>
      </c>
      <c r="BH242" s="46">
        <f t="shared" si="1167"/>
        <v>-1061.5999999999999</v>
      </c>
      <c r="BI242" s="48"/>
      <c r="BK242" s="45">
        <v>181</v>
      </c>
      <c r="BL242" s="46">
        <f t="shared" si="1375"/>
        <v>1063.47</v>
      </c>
      <c r="BM242" s="46">
        <f t="shared" si="1376"/>
        <v>51.7</v>
      </c>
      <c r="BN242" s="46">
        <f t="shared" si="1377"/>
        <v>1011.77</v>
      </c>
      <c r="BO242" s="46">
        <f t="shared" si="1168"/>
        <v>96.204955922690104</v>
      </c>
      <c r="BP242" s="46">
        <f t="shared" si="1169"/>
        <v>915.56504407730984</v>
      </c>
      <c r="BQ242" s="51">
        <f t="shared" si="1170"/>
        <v>56807.408509536755</v>
      </c>
      <c r="BR242" s="150">
        <f>$BQ$241</f>
        <v>57722.973553614065</v>
      </c>
      <c r="BS242" s="58">
        <f t="shared" ref="BS242:BS305" si="1627">IF(BK242&gt;$B$7,0,BU242+BT242)</f>
        <v>878.11333333333334</v>
      </c>
      <c r="BT242" s="52">
        <f t="shared" si="1378"/>
        <v>44.78</v>
      </c>
      <c r="BU242" s="51">
        <f t="shared" si="1172"/>
        <v>833.33333333333337</v>
      </c>
      <c r="BV242" s="51">
        <f t="shared" si="1173"/>
        <v>49166.666666666206</v>
      </c>
      <c r="BW242" s="150">
        <f>$BV$241</f>
        <v>49999.999999999542</v>
      </c>
      <c r="BX242" s="468">
        <f t="shared" si="1379"/>
        <v>-878.11333333333334</v>
      </c>
      <c r="BY242" s="46">
        <f t="shared" si="1380"/>
        <v>-1063.47</v>
      </c>
      <c r="BZ242" s="46">
        <f t="shared" si="1174"/>
        <v>-1011.77</v>
      </c>
      <c r="CA242" s="48"/>
      <c r="CB242" s="29"/>
      <c r="CC242" s="45">
        <v>181</v>
      </c>
      <c r="CD242" s="128">
        <f t="shared" si="1175"/>
        <v>1117.6300000000001</v>
      </c>
      <c r="CE242" s="46">
        <f t="shared" si="1381"/>
        <v>53.92</v>
      </c>
      <c r="CF242" s="128">
        <f t="shared" si="1176"/>
        <v>1063.71</v>
      </c>
      <c r="CG242" s="46">
        <f t="shared" si="1382"/>
        <v>103.09756215503096</v>
      </c>
      <c r="CH242" s="46">
        <f t="shared" ref="CH242:CH305" si="1628">IF(AND($H$7="Oui",CC242=$I$7),CI241,IF(AND($H$7="Oui",CC242&gt;$I$7),0,IF(CC242&gt;$B$7,0,CF242-CG242)))</f>
        <v>960.61243784496912</v>
      </c>
      <c r="CI242" s="51">
        <f t="shared" si="1178"/>
        <v>60897.924855173602</v>
      </c>
      <c r="CJ242" s="149">
        <f>$CR$241</f>
        <v>61858.537293018569</v>
      </c>
      <c r="CK242" s="153">
        <f t="shared" si="1383"/>
        <v>10000</v>
      </c>
      <c r="CL242" s="45">
        <v>181</v>
      </c>
      <c r="CM242" s="46">
        <f t="shared" si="1384"/>
        <v>1117.6300000000001</v>
      </c>
      <c r="CN242" s="128">
        <f t="shared" si="1179"/>
        <v>53.92</v>
      </c>
      <c r="CO242" s="128">
        <f>IF(AND($H$7="Oui",CL242&gt;$I$7),0,IF(AND($H$7="Oui",CL242=$I$7),CQ242+CP242,IF(CL242&gt;$B$7,0,IF(CL242=$B$7,CQ242+CP242,ROUND(CM242-CN242,2)))))</f>
        <v>1063.71</v>
      </c>
      <c r="CP242" s="46">
        <f t="shared" si="1181"/>
        <v>103.09756215503096</v>
      </c>
      <c r="CQ242" s="46">
        <f>IF(AND($H$7="Oui",CL242&gt;$I$7),0,IF(AND($H$7="Oui",CL242=$I$7),CR241,IF(CL242&gt;$B$7,0,IF(CL242=$B$7,CR241,CO242-CP242))))</f>
        <v>960.61243784496912</v>
      </c>
      <c r="CR242" s="51">
        <f t="shared" si="1183"/>
        <v>60897.924855173602</v>
      </c>
      <c r="CS242" s="150">
        <f>$CR$241</f>
        <v>61858.537293018569</v>
      </c>
      <c r="CT242" s="58">
        <f t="shared" si="1184"/>
        <v>927.86033333333398</v>
      </c>
      <c r="CU242" s="52">
        <f t="shared" si="1385"/>
        <v>47.04</v>
      </c>
      <c r="CV242" s="51">
        <f t="shared" si="1386"/>
        <v>880.82033333333402</v>
      </c>
      <c r="CW242" s="51">
        <f t="shared" si="1185"/>
        <v>53086.079666666279</v>
      </c>
      <c r="CX242" s="150">
        <f>$CW$241</f>
        <v>53966.899999999616</v>
      </c>
      <c r="CY242" s="153">
        <f t="shared" si="1387"/>
        <v>10000</v>
      </c>
      <c r="CZ242" s="479">
        <f t="shared" si="1186"/>
        <v>-927.86033333333398</v>
      </c>
      <c r="DA242" s="46">
        <f t="shared" si="1388"/>
        <v>-1117.6300000000001</v>
      </c>
      <c r="DB242" s="46">
        <f t="shared" si="1389"/>
        <v>-1063.71</v>
      </c>
      <c r="DC242" s="48"/>
      <c r="DE242" s="45">
        <v>181</v>
      </c>
      <c r="DF242" s="46">
        <f t="shared" si="1187"/>
        <v>1121.76</v>
      </c>
      <c r="DG242" s="46">
        <f>IF(AND($H$7="Oui",DE242&gt;$I$7),0,IF(DE242&gt;$B$7,0,(TRUNC($C$7*$P$42*$L$7/12,2))+(TRUNC($C$7*$Q$42*$M$7/12,2))))</f>
        <v>109.99</v>
      </c>
      <c r="DH242" s="46">
        <f t="shared" si="1188"/>
        <v>1011.77</v>
      </c>
      <c r="DI242" s="46">
        <f t="shared" si="1189"/>
        <v>96.204955922690104</v>
      </c>
      <c r="DJ242" s="46">
        <f t="shared" si="1190"/>
        <v>915.56504407730984</v>
      </c>
      <c r="DK242" s="51">
        <f t="shared" si="1191"/>
        <v>56807.408509536755</v>
      </c>
      <c r="DL242" s="58">
        <f t="shared" ref="DL242:DL305" si="1629">IF(DE242&gt;$B$7,0,DN242+DM242)</f>
        <v>943.32333333333338</v>
      </c>
      <c r="DM242" s="52">
        <f>IF(AND($H$7="Oui",DE242&gt;$I$7),0,IF(DE242&gt;$B$7,0,(TRUNC($C$7*$P$42/12,2))+(TRUNC($C$7*$Q$42/12,2))))</f>
        <v>109.99</v>
      </c>
      <c r="DN242" s="51">
        <f t="shared" si="1193"/>
        <v>833.33333333333337</v>
      </c>
      <c r="DO242" s="57">
        <f t="shared" si="1194"/>
        <v>49166.666666666206</v>
      </c>
      <c r="DP242" s="468">
        <f t="shared" si="1390"/>
        <v>-943.32333333333338</v>
      </c>
      <c r="DQ242" s="46">
        <f t="shared" si="1391"/>
        <v>-1121.76</v>
      </c>
      <c r="DR242" s="47"/>
      <c r="DS242" s="46">
        <f t="shared" si="1392"/>
        <v>-1011.77</v>
      </c>
      <c r="DT242" s="48"/>
      <c r="DU242" s="29"/>
      <c r="DV242" s="45">
        <v>181</v>
      </c>
      <c r="DW242" s="46">
        <f t="shared" si="1393"/>
        <v>1043.51</v>
      </c>
      <c r="DX242" s="46">
        <f>IF(AND($H$7="Oui",DV242&gt;$I$7),0,IF(DV242&gt;$B$7,0,(TRUNC(EB241*$R$42*$L$7/12,2))+(TRUNC(EB241*$S$42*$M$7/12,2))))</f>
        <v>31.740000000000002</v>
      </c>
      <c r="DY242" s="46">
        <f t="shared" si="1394"/>
        <v>1011.77</v>
      </c>
      <c r="DZ242" s="46">
        <f t="shared" si="1195"/>
        <v>96.204955922690104</v>
      </c>
      <c r="EA242" s="46">
        <f t="shared" si="1196"/>
        <v>915.56504407730984</v>
      </c>
      <c r="EB242" s="51">
        <f t="shared" si="1197"/>
        <v>56807.408509536755</v>
      </c>
      <c r="EC242" s="58">
        <f t="shared" ref="EC242:EC305" si="1630">IF(DV242&gt;$B$7,0,EE242+ED242)</f>
        <v>860.82333333333338</v>
      </c>
      <c r="ED242" s="52">
        <f>IF(AND($H$7="Oui",DV242&gt;$I$7),0,IF(DV242&gt;$B$7,0,(TRUNC(EF241*$R$42/12,2))+(TRUNC(EF241*$S$42/12,2))))</f>
        <v>27.490000000000002</v>
      </c>
      <c r="EE242" s="51">
        <f t="shared" si="1199"/>
        <v>833.33333333333337</v>
      </c>
      <c r="EF242" s="57">
        <f t="shared" si="1200"/>
        <v>49166.666666666206</v>
      </c>
      <c r="EG242" s="468">
        <f t="shared" si="1395"/>
        <v>-860.82333333333338</v>
      </c>
      <c r="EH242" s="46">
        <f t="shared" si="1396"/>
        <v>-1043.51</v>
      </c>
      <c r="EI242" s="47"/>
      <c r="EJ242" s="46">
        <f t="shared" si="1397"/>
        <v>-1011.77</v>
      </c>
      <c r="EK242" s="48"/>
      <c r="EL242" s="281"/>
      <c r="EM242" s="45">
        <v>181</v>
      </c>
      <c r="EN242" s="46">
        <f t="shared" ref="EN242:EN253" si="1631">IF(AND($H$7="Oui",EM242=$I$7),EP242+EO242,IF(EM242&gt;$B$7,0,IF($F$10="Paliers",ROUND(-PMT(($D$7+($T$42*$L$7)+($U$42*$M$7))/12,$B$7-EM241,ES241,0,0),2),IF(AND($H$7="Oui",EM242=$I$7),EP242+EO242,IF(AND($H$7="Oui",EM242&gt;$I$7),0,IF(EM242&gt;$B$7,0,$EN$60))))))</f>
        <v>1058.0868689014749</v>
      </c>
      <c r="EO242" s="46">
        <f>IF(EM242&gt;$B$7,0,(TRUNC(ES241*$T$42*$L$7/12,2))+(TRUNC(ES241*$U$42*$M$7/12,2)))</f>
        <v>32.69</v>
      </c>
      <c r="EP242" s="128">
        <f t="shared" ref="EP242:EP305" si="1632">IF(AND($H$7="Oui",EM242=$I$7),ES241+EQ242,EN242-EO242)</f>
        <v>1025.3968689014748</v>
      </c>
      <c r="EQ242" s="46">
        <f t="shared" si="1202"/>
        <v>99.084285792571009</v>
      </c>
      <c r="ER242" s="46">
        <f t="shared" si="1203"/>
        <v>926.31258310890382</v>
      </c>
      <c r="ES242" s="51">
        <f t="shared" si="1204"/>
        <v>58524.258892433703</v>
      </c>
      <c r="ET242" s="153">
        <f t="shared" si="1398"/>
        <v>10000</v>
      </c>
      <c r="EU242" s="45">
        <v>181</v>
      </c>
      <c r="EV242" s="46">
        <f t="shared" ref="EV242:EV305" si="1633">IF(AND($H$7="Oui",EU242=$I$7),EX242+EW242,ROUND(IF(EU242=$B$7,EX242+EW242,EN242),2))</f>
        <v>1058.0899999999999</v>
      </c>
      <c r="EW242" s="46">
        <f>IF(EU242&gt;$B$7,0,(TRUNC(FA241*$T$42*$L$7/12,2))+(TRUNC(FA241*$U$42*$M$7/12,2)))</f>
        <v>32.69</v>
      </c>
      <c r="EX242" s="128">
        <f t="shared" si="1206"/>
        <v>1025.4000000000001</v>
      </c>
      <c r="EY242" s="46">
        <f t="shared" si="1207"/>
        <v>99.083153364771718</v>
      </c>
      <c r="EZ242" s="46">
        <f t="shared" si="1208"/>
        <v>926.31684663522833</v>
      </c>
      <c r="FA242" s="51">
        <f t="shared" si="1209"/>
        <v>58523.575172227807</v>
      </c>
      <c r="FB242" s="58">
        <f t="shared" si="1210"/>
        <v>874.86920833333363</v>
      </c>
      <c r="FC242" s="52">
        <f>IF(AND($H$7="Oui",EU242&gt;$I$7),0,IF(EU242&gt;$B$7,0,(TRUNC(FE241*$T$42/12,2))+(TRUNC(FE241*$U$42/12,2))))</f>
        <v>28.42</v>
      </c>
      <c r="FD242" s="51">
        <f t="shared" si="1399"/>
        <v>846.44920833333367</v>
      </c>
      <c r="FE242" s="57">
        <f t="shared" si="1211"/>
        <v>50835.62329166651</v>
      </c>
      <c r="FF242" s="153">
        <f t="shared" si="1400"/>
        <v>10000</v>
      </c>
      <c r="FG242" s="469">
        <f t="shared" si="1212"/>
        <v>-874.86920833333363</v>
      </c>
      <c r="FH242" s="46">
        <f t="shared" si="1213"/>
        <v>-1058.0899999999999</v>
      </c>
      <c r="FI242" s="46">
        <f t="shared" si="1214"/>
        <v>-1025.4000000000001</v>
      </c>
      <c r="FJ242" s="48"/>
      <c r="FL242" s="45">
        <v>181</v>
      </c>
      <c r="FM242" s="46">
        <f t="shared" si="1401"/>
        <v>1043.51</v>
      </c>
      <c r="FN242" s="46">
        <f t="shared" ref="FN242:FN253" si="1634">IF(AND($H$7="Oui",FL242&gt;$I$7),0,IF(FL242&gt;$B$7,0,(TRUNC(FS242*$V$42*$L$7/12,2))+(TRUNC(FS242*$W$42*$M$7/12,2))))</f>
        <v>31.740000000000002</v>
      </c>
      <c r="FO242" s="46">
        <f t="shared" si="1402"/>
        <v>1011.77</v>
      </c>
      <c r="FP242" s="46">
        <f t="shared" si="1215"/>
        <v>96.204955922690104</v>
      </c>
      <c r="FQ242" s="46">
        <f t="shared" si="1216"/>
        <v>915.56504407730984</v>
      </c>
      <c r="FR242" s="51">
        <f t="shared" si="1217"/>
        <v>56807.408509536755</v>
      </c>
      <c r="FS242" s="150">
        <f>$BQ$241</f>
        <v>57722.973553614065</v>
      </c>
      <c r="FT242" s="58">
        <f t="shared" ref="FT242:FT305" si="1635">IF(FL242&gt;$B$7,0,FV242+FU242)</f>
        <v>860.82333333333338</v>
      </c>
      <c r="FU242" s="241">
        <f t="shared" ref="FU242:FU253" si="1636">IF(AND($H$7="Oui",FL242&gt;$I$7),0,IF(FL242&gt;$B$7,0,(TRUNC(FX242*$V$42/12,2))+(TRUNC(FX242*$W$42/12,2))))</f>
        <v>27.490000000000002</v>
      </c>
      <c r="FV242" s="51">
        <f t="shared" si="1219"/>
        <v>833.33333333333337</v>
      </c>
      <c r="FW242" s="51">
        <f t="shared" si="1220"/>
        <v>49166.666666666206</v>
      </c>
      <c r="FX242" s="150">
        <f>$BV$241</f>
        <v>49999.999999999542</v>
      </c>
      <c r="FY242" s="468">
        <f t="shared" si="1403"/>
        <v>-860.82333333333338</v>
      </c>
      <c r="FZ242" s="46">
        <f t="shared" si="1404"/>
        <v>-1043.51</v>
      </c>
      <c r="GA242" s="46">
        <f t="shared" si="1221"/>
        <v>-1011.77</v>
      </c>
      <c r="GB242" s="48"/>
      <c r="GD242" s="45">
        <v>181</v>
      </c>
      <c r="GE242" s="46">
        <f t="shared" si="1583"/>
        <v>1060.0875939185617</v>
      </c>
      <c r="GF242" s="128">
        <f>IF(AND($H$7="Oui",GD242&gt;$I$7),0,IF(GD242&gt;$B$7,0,(TRUNC(GK242*$X$42*$L$7/12,2))+(TRUNC(GK242*$Y$42*$M$7/12,2))))</f>
        <v>32.67</v>
      </c>
      <c r="GG242" s="128">
        <f t="shared" si="1579"/>
        <v>1027.4175939185616</v>
      </c>
      <c r="GH242" s="46">
        <f t="shared" ref="GH242:GH305" si="1637">IF(GD242&gt;$B$7,0,GJ241*$D$7/12)</f>
        <v>99.025833471937304</v>
      </c>
      <c r="GI242" s="46">
        <f t="shared" si="1223"/>
        <v>928.39176044662429</v>
      </c>
      <c r="GJ242" s="51">
        <f t="shared" si="1224"/>
        <v>58487.108322715758</v>
      </c>
      <c r="GK242" s="149">
        <f>$GJ$241</f>
        <v>59415.500083162384</v>
      </c>
      <c r="GL242" s="153">
        <f t="shared" si="1405"/>
        <v>10000</v>
      </c>
      <c r="GM242" s="45">
        <v>181</v>
      </c>
      <c r="GN242" s="46">
        <f t="shared" ref="GN242:GN305" si="1638">IF(AND($H$7="Oui",GM242=$I$7),GP242+GO242,ROUND(IF(GM242=$B$7,GP242+GO242,GE242),2))</f>
        <v>1060.0899999999999</v>
      </c>
      <c r="GO242" s="46">
        <f t="shared" ref="GO242:GO253" si="1639">IF(GM242&gt;$B$7,0,(TRUNC(GT242*$X$42*$L$7/12,2))+(TRUNC(GT242*$Y$42*$M$7/12,2)))</f>
        <v>32.67</v>
      </c>
      <c r="GP242" s="128">
        <f t="shared" si="1406"/>
        <v>1027.42</v>
      </c>
      <c r="GQ242" s="46">
        <f t="shared" si="1226"/>
        <v>99.02499249411953</v>
      </c>
      <c r="GR242" s="46">
        <f t="shared" si="1227"/>
        <v>928.39500750588059</v>
      </c>
      <c r="GS242" s="51">
        <f t="shared" si="1228"/>
        <v>58486.600488965829</v>
      </c>
      <c r="GT242" s="150">
        <f>$GS$241</f>
        <v>59414.995496471711</v>
      </c>
      <c r="GU242" s="58">
        <f t="shared" si="1229"/>
        <v>876.92633333333197</v>
      </c>
      <c r="GV242" s="52">
        <f t="shared" ref="GV242:GV253" si="1640">IF(AND($H$7="Oui",GM242&gt;$I$7),0,IF(GM242&gt;$B$7,0,(TRUNC(GY242*$X$42/12,2))+(TRUNC(GY242*$Y$42/12,2))))</f>
        <v>28.4</v>
      </c>
      <c r="GW242" s="51">
        <f t="shared" si="1407"/>
        <v>848.52633333333199</v>
      </c>
      <c r="GX242" s="57">
        <f t="shared" si="1230"/>
        <v>50819.173666666888</v>
      </c>
      <c r="GY242" s="150">
        <f>$GX$241</f>
        <v>51667.700000000223</v>
      </c>
      <c r="GZ242" s="153">
        <f t="shared" si="1408"/>
        <v>10000</v>
      </c>
      <c r="HA242" s="469">
        <f t="shared" si="1231"/>
        <v>-876.92633333333197</v>
      </c>
      <c r="HB242" s="46">
        <f t="shared" si="1232"/>
        <v>-1060.0899999999999</v>
      </c>
      <c r="HC242" s="46">
        <f t="shared" si="1233"/>
        <v>-1027.42</v>
      </c>
      <c r="HD242" s="48"/>
      <c r="HF242" s="45">
        <v>181</v>
      </c>
      <c r="HG242" s="46">
        <f t="shared" si="1234"/>
        <v>1123.8775326810628</v>
      </c>
      <c r="HH242" s="46">
        <f t="shared" si="1235"/>
        <v>0</v>
      </c>
      <c r="HI242" s="46">
        <f t="shared" si="1236"/>
        <v>1123.8775326810628</v>
      </c>
      <c r="HJ242" s="46">
        <f t="shared" si="1237"/>
        <v>106.86643446995278</v>
      </c>
      <c r="HK242" s="46">
        <f t="shared" si="1238"/>
        <v>1017.01109821111</v>
      </c>
      <c r="HL242" s="51">
        <f t="shared" si="1239"/>
        <v>63102.849583760559</v>
      </c>
      <c r="HM242" s="153">
        <f t="shared" si="1409"/>
        <v>10000</v>
      </c>
      <c r="HN242" s="58">
        <f t="shared" si="1240"/>
        <v>933.33333333333724</v>
      </c>
      <c r="HO242" s="52">
        <f t="shared" si="1241"/>
        <v>0</v>
      </c>
      <c r="HP242" s="51">
        <f t="shared" si="1242"/>
        <v>933.33333333333724</v>
      </c>
      <c r="HQ242" s="57">
        <f t="shared" si="1243"/>
        <v>55066.666666664998</v>
      </c>
      <c r="HR242" s="153">
        <f t="shared" si="1410"/>
        <v>10000</v>
      </c>
      <c r="HS242" s="468">
        <f t="shared" si="1244"/>
        <v>-933.33333333333724</v>
      </c>
      <c r="HT242" s="46">
        <f t="shared" si="1245"/>
        <v>-1123.8775326810628</v>
      </c>
      <c r="HU242" s="46">
        <f t="shared" si="1246"/>
        <v>-1123.8775326810628</v>
      </c>
      <c r="HV242" s="48"/>
      <c r="HW242" s="29"/>
      <c r="HX242" s="45">
        <v>181</v>
      </c>
      <c r="HY242" s="128">
        <f t="shared" si="1247"/>
        <v>1124.3399999999999</v>
      </c>
      <c r="HZ242" s="46">
        <f t="shared" si="1248"/>
        <v>0</v>
      </c>
      <c r="IA242" s="46">
        <f t="shared" si="1249"/>
        <v>1124.3399999999999</v>
      </c>
      <c r="IB242" s="46">
        <f t="shared" si="1250"/>
        <v>106.91735259313867</v>
      </c>
      <c r="IC242" s="46">
        <f t="shared" si="1251"/>
        <v>1017.4226474068612</v>
      </c>
      <c r="ID242" s="51">
        <f t="shared" si="1252"/>
        <v>63132.988908476334</v>
      </c>
      <c r="IE242" s="153">
        <f t="shared" si="1411"/>
        <v>10000</v>
      </c>
      <c r="IF242" s="58">
        <f t="shared" si="1253"/>
        <v>930.14625019664186</v>
      </c>
      <c r="IG242" s="52">
        <f t="shared" si="1254"/>
        <v>0</v>
      </c>
      <c r="IH242" s="51">
        <f t="shared" si="1255"/>
        <v>930.14625019664186</v>
      </c>
      <c r="II242" s="57">
        <f t="shared" si="1412"/>
        <v>54878.62871440762</v>
      </c>
      <c r="IJ242" s="153">
        <f t="shared" si="1413"/>
        <v>10000</v>
      </c>
      <c r="IK242" s="468">
        <f t="shared" si="1256"/>
        <v>-930.14625019664186</v>
      </c>
      <c r="IL242" s="46">
        <f t="shared" si="1257"/>
        <v>-1124.3399999999999</v>
      </c>
      <c r="IM242" s="46">
        <f t="shared" si="1258"/>
        <v>-1124.3399999999999</v>
      </c>
      <c r="IN242" s="48"/>
      <c r="IO242" s="53">
        <f t="shared" si="1259"/>
        <v>0</v>
      </c>
      <c r="IQ242" s="45">
        <v>181</v>
      </c>
      <c r="IR242" s="128">
        <f t="shared" si="1260"/>
        <v>1126.4568749999989</v>
      </c>
      <c r="IS242" s="128">
        <f t="shared" si="1261"/>
        <v>0</v>
      </c>
      <c r="IT242" s="128">
        <f t="shared" si="1262"/>
        <v>1126.4568749999989</v>
      </c>
      <c r="IU242" s="46">
        <f t="shared" si="1485"/>
        <v>107.11</v>
      </c>
      <c r="IV242" s="46">
        <f t="shared" si="1263"/>
        <v>1019.3468749999989</v>
      </c>
      <c r="IW242" s="51">
        <f t="shared" si="1264"/>
        <v>63247.685625000224</v>
      </c>
      <c r="IX242" s="199">
        <f t="shared" si="1414"/>
        <v>10000</v>
      </c>
      <c r="IY242" s="128">
        <f t="shared" si="1265"/>
        <v>0</v>
      </c>
      <c r="IZ242" s="408">
        <f t="shared" si="1266"/>
        <v>0</v>
      </c>
      <c r="JA242" s="58">
        <f t="shared" si="1267"/>
        <v>931.95916666666494</v>
      </c>
      <c r="JB242" s="52">
        <f t="shared" si="1268"/>
        <v>0</v>
      </c>
      <c r="JC242" s="51">
        <f t="shared" si="1269"/>
        <v>931.95916666666494</v>
      </c>
      <c r="JD242" s="57">
        <f t="shared" si="1270"/>
        <v>54985.590833333379</v>
      </c>
      <c r="JE242" s="280">
        <f t="shared" si="1271"/>
        <v>10000</v>
      </c>
      <c r="JF242" s="280">
        <f t="shared" si="1272"/>
        <v>0</v>
      </c>
      <c r="JG242" s="468">
        <f t="shared" si="1273"/>
        <v>-931.95916666666494</v>
      </c>
      <c r="JH242" s="46">
        <f t="shared" si="1274"/>
        <v>-1126.4568749999989</v>
      </c>
      <c r="JI242" s="46">
        <f t="shared" si="1275"/>
        <v>-1126.4568749999989</v>
      </c>
      <c r="JJ242" s="48"/>
      <c r="JL242" s="45">
        <v>181</v>
      </c>
      <c r="JM242" s="46">
        <f t="shared" si="1276"/>
        <v>1124.4930833333331</v>
      </c>
      <c r="JN242" s="46">
        <f t="shared" si="1277"/>
        <v>0</v>
      </c>
      <c r="JO242" s="128">
        <f t="shared" si="1278"/>
        <v>1124.4930833333331</v>
      </c>
      <c r="JP242" s="46">
        <f t="shared" si="1415"/>
        <v>106.92</v>
      </c>
      <c r="JQ242" s="46">
        <f t="shared" si="1279"/>
        <v>1017.5730833333331</v>
      </c>
      <c r="JR242" s="51">
        <f t="shared" si="1280"/>
        <v>63137.411916666664</v>
      </c>
      <c r="JS242" s="149">
        <f>$BQ$241</f>
        <v>57722.973553614065</v>
      </c>
      <c r="JT242" s="199">
        <f t="shared" si="1416"/>
        <v>10000</v>
      </c>
      <c r="JU242" s="128">
        <f t="shared" si="1281"/>
        <v>0</v>
      </c>
      <c r="JV242" s="408">
        <f t="shared" si="1282"/>
        <v>0</v>
      </c>
      <c r="JW242" s="58">
        <f t="shared" si="1283"/>
        <v>930.37233333333074</v>
      </c>
      <c r="JX242" s="52">
        <f t="shared" si="1284"/>
        <v>0</v>
      </c>
      <c r="JY242" s="51">
        <f t="shared" si="1285"/>
        <v>930.37233333333074</v>
      </c>
      <c r="JZ242" s="51">
        <f t="shared" si="1286"/>
        <v>54891.9676666671</v>
      </c>
      <c r="KA242" s="149">
        <f>$BV$241</f>
        <v>49999.999999999542</v>
      </c>
      <c r="KB242" s="128">
        <f t="shared" si="1417"/>
        <v>10000</v>
      </c>
      <c r="KC242" s="204">
        <f t="shared" si="1287"/>
        <v>0</v>
      </c>
      <c r="KD242" s="468">
        <f t="shared" si="1418"/>
        <v>-930.37233333333074</v>
      </c>
      <c r="KE242" s="46">
        <f t="shared" si="1288"/>
        <v>-1124.4930833333331</v>
      </c>
      <c r="KF242" s="46">
        <f t="shared" si="1289"/>
        <v>-1124.4930833333331</v>
      </c>
      <c r="KG242" s="48"/>
      <c r="KI242" s="45">
        <v>181</v>
      </c>
      <c r="KJ242" s="46">
        <f t="shared" si="1290"/>
        <v>1124.4890404061762</v>
      </c>
      <c r="KK242" s="46">
        <f t="shared" si="1291"/>
        <v>0</v>
      </c>
      <c r="KL242" s="128">
        <f t="shared" si="1292"/>
        <v>1124.4890404061762</v>
      </c>
      <c r="KM242" s="46">
        <f>IF(AND($H$7="Oui",KI242&gt;$I$7),0,IF(KI242&gt;$B$7,0,KO241*$D$7/12))</f>
        <v>106.92458106362938</v>
      </c>
      <c r="KN242" s="46">
        <f t="shared" si="1294"/>
        <v>1017.5644593425468</v>
      </c>
      <c r="KO242" s="51">
        <f t="shared" si="1295"/>
        <v>63137.184178835079</v>
      </c>
      <c r="KP242" s="149">
        <f>$CR$241</f>
        <v>61858.537293018569</v>
      </c>
      <c r="KQ242" s="199">
        <f t="shared" si="1419"/>
        <v>10000</v>
      </c>
      <c r="KR242" s="128">
        <f t="shared" si="1296"/>
        <v>0</v>
      </c>
      <c r="KS242" s="408">
        <f t="shared" si="1297"/>
        <v>0</v>
      </c>
      <c r="KT242" s="45">
        <v>181</v>
      </c>
      <c r="KU242" s="46">
        <f t="shared" si="1420"/>
        <v>1124.49</v>
      </c>
      <c r="KV242" s="46">
        <f t="shared" si="1298"/>
        <v>0</v>
      </c>
      <c r="KW242" s="128">
        <f t="shared" si="1299"/>
        <v>1124.49</v>
      </c>
      <c r="KX242" s="46">
        <f t="shared" si="1300"/>
        <v>106.92424566470693</v>
      </c>
      <c r="KY242" s="46">
        <f t="shared" si="1301"/>
        <v>1017.565754335293</v>
      </c>
      <c r="KZ242" s="51">
        <f t="shared" si="1302"/>
        <v>63136.981644488871</v>
      </c>
      <c r="LA242" s="150">
        <f>$CR$241</f>
        <v>61858.537293018569</v>
      </c>
      <c r="LB242" s="58">
        <f t="shared" si="1532"/>
        <v>930.59633333333579</v>
      </c>
      <c r="LC242" s="52">
        <f t="shared" si="1303"/>
        <v>0</v>
      </c>
      <c r="LD242" s="51">
        <f t="shared" si="1304"/>
        <v>930.59633333333579</v>
      </c>
      <c r="LE242" s="51">
        <f t="shared" si="1305"/>
        <v>54905.183666666475</v>
      </c>
      <c r="LF242" s="149">
        <f>$CW$241</f>
        <v>53966.899999999616</v>
      </c>
      <c r="LG242" s="128">
        <f t="shared" si="1306"/>
        <v>10000</v>
      </c>
      <c r="LH242" s="204">
        <f t="shared" si="1307"/>
        <v>0</v>
      </c>
      <c r="LI242" s="479">
        <f t="shared" si="1308"/>
        <v>-930.59633333333579</v>
      </c>
      <c r="LJ242" s="46">
        <f t="shared" si="1421"/>
        <v>-1124.49</v>
      </c>
      <c r="LK242" s="46">
        <f t="shared" si="1422"/>
        <v>-1124.49</v>
      </c>
      <c r="LL242" s="48"/>
      <c r="LN242" s="45">
        <v>181</v>
      </c>
      <c r="LO242" s="46">
        <f t="shared" si="1309"/>
        <v>1123.1238136873469</v>
      </c>
      <c r="LP242" s="46">
        <f t="shared" ref="LP242:LP253" si="1641">IF(LN242&gt;$BD$10,0,IF(AND($H$7="Oui",LN242&gt;$I$7),0,IF(LN242&gt;$B$7,0,(TRUNC($C$7*$AL$42*$L$7/12,2))+(TRUNC($C$7*$AN$42*$M$7/12,2)))))</f>
        <v>0</v>
      </c>
      <c r="LQ242" s="46">
        <f t="shared" si="1310"/>
        <v>1123.1238136873469</v>
      </c>
      <c r="LR242" s="46">
        <f t="shared" si="1311"/>
        <v>106.79476539649158</v>
      </c>
      <c r="LS242" s="46">
        <f t="shared" si="1312"/>
        <v>1016.3290482908553</v>
      </c>
      <c r="LT242" s="51">
        <f t="shared" si="1313"/>
        <v>63060.530189604098</v>
      </c>
      <c r="LU242" s="199">
        <f t="shared" si="1423"/>
        <v>10000</v>
      </c>
      <c r="LV242" s="58">
        <f t="shared" si="1314"/>
        <v>933.33033333333128</v>
      </c>
      <c r="LW242" s="52">
        <f t="shared" ref="LW242:LW253" si="1642">IF(LN242&gt;$BD$10,0,IF(AND($H$7="Oui",LN242&gt;$I$7),0,IF(LN242&gt;$B$7,0,(TRUNC($C$7*$AL$42/12,2))+(TRUNC($C$7*$AN$42/12,2)))))</f>
        <v>0</v>
      </c>
      <c r="LX242" s="51">
        <f t="shared" si="1315"/>
        <v>933.33033333333128</v>
      </c>
      <c r="LY242" s="51">
        <f t="shared" si="1316"/>
        <v>55066.48966666637</v>
      </c>
      <c r="LZ242" s="46">
        <f t="shared" si="1424"/>
        <v>0</v>
      </c>
      <c r="MA242" s="199">
        <f t="shared" si="1425"/>
        <v>10000</v>
      </c>
      <c r="MB242" s="468">
        <f t="shared" si="1317"/>
        <v>-933.33033333333128</v>
      </c>
      <c r="MC242" s="46">
        <f t="shared" si="1318"/>
        <v>-1123.1238136873469</v>
      </c>
      <c r="MD242" s="46">
        <f t="shared" si="1319"/>
        <v>-1123.1238136873469</v>
      </c>
      <c r="ME242" s="48"/>
      <c r="MG242" s="45">
        <v>181</v>
      </c>
      <c r="MH242" s="46">
        <f t="shared" si="1320"/>
        <v>1076.608661999408</v>
      </c>
      <c r="MI242" s="46">
        <f t="shared" ref="MI242:MI253" si="1643">IF(MG242&gt;$BD$10,0,IF(AND($H$7="Oui",MG242&gt;$I$7),0,IF(MG242&gt;$B$7,0,(TRUNC(MM241*$AP$42*$L$7/12,2))+(TRUNC(MM241*$AR$42*$M$7/12,2)))))</f>
        <v>0</v>
      </c>
      <c r="MJ242" s="46">
        <f t="shared" si="1321"/>
        <v>1076.608661999408</v>
      </c>
      <c r="MK242" s="46">
        <f t="shared" si="1322"/>
        <v>102.37176710248728</v>
      </c>
      <c r="ML242" s="46">
        <f t="shared" si="1323"/>
        <v>974.23689489692072</v>
      </c>
      <c r="MM242" s="51">
        <f t="shared" si="1324"/>
        <v>60448.823366595447</v>
      </c>
      <c r="MN242" s="199">
        <f t="shared" si="1426"/>
        <v>10000</v>
      </c>
      <c r="MO242" s="58">
        <f t="shared" si="1325"/>
        <v>889.32945707741396</v>
      </c>
      <c r="MP242" s="52">
        <f t="shared" ref="MP242:MP253" si="1644">IF(MG242&gt;$BD$10,0,IF(AND($H$7="Oui",MG242&gt;$I$7),0,IF(MG242&gt;$B$7,0,(TRUNC(MR241*$AP$42/12,2))+(TRUNC(MR241*$AR$42/12,2)))))</f>
        <v>0</v>
      </c>
      <c r="MQ242" s="51">
        <f t="shared" si="1326"/>
        <v>889.32945707741396</v>
      </c>
      <c r="MR242" s="57">
        <f t="shared" si="1327"/>
        <v>52470.438268987855</v>
      </c>
      <c r="MS242" s="199">
        <f t="shared" si="1427"/>
        <v>10000</v>
      </c>
      <c r="MT242" s="468">
        <f t="shared" si="1428"/>
        <v>-889.32945707741396</v>
      </c>
      <c r="MU242" s="46">
        <f t="shared" si="1328"/>
        <v>-1076.608661999408</v>
      </c>
      <c r="MV242" s="46">
        <f t="shared" si="1329"/>
        <v>-1076.608661999408</v>
      </c>
      <c r="MW242" s="48"/>
      <c r="MY242" s="45">
        <v>181</v>
      </c>
      <c r="MZ242" s="46">
        <f t="shared" si="1330"/>
        <v>1076.608661999408</v>
      </c>
      <c r="NA242" s="46">
        <f t="shared" ref="NA242:NA253" si="1645">IF(MY242&gt;$BD$10,0,IF(MY242&gt;$B$7,0,(TRUNC(NE241*$AT$42*$L$7/12,2))+(TRUNC(NE241*$AV$42*$M$7/12,2))))</f>
        <v>0</v>
      </c>
      <c r="NB242" s="128">
        <f t="shared" si="1331"/>
        <v>1076.608661999408</v>
      </c>
      <c r="NC242" s="46">
        <f t="shared" ref="NC242:NC305" si="1646">IF(MY242&gt;$B$7,0,NE241*$D$7/12)</f>
        <v>102.37176710248728</v>
      </c>
      <c r="ND242" s="46">
        <f t="shared" si="1333"/>
        <v>974.23689489692072</v>
      </c>
      <c r="NE242" s="51">
        <f t="shared" si="1334"/>
        <v>60448.823366595447</v>
      </c>
      <c r="NF242" s="153">
        <f t="shared" si="1429"/>
        <v>10000</v>
      </c>
      <c r="NG242" s="45">
        <v>181</v>
      </c>
      <c r="NH242" s="46">
        <f t="shared" ref="NH242:NH305" si="1647">IF(AND($H$7="Oui",NG242=$I$7),NJ242+NI242,ROUND(IF(NG242=$B$7,NJ242+NI242,MZ242),2))</f>
        <v>1076.6099999999999</v>
      </c>
      <c r="NI242" s="46">
        <f t="shared" ref="NI242:NI253" si="1648">IF(NG242&gt;$BD$10,0,IF(NG242&gt;$B$7,0,(TRUNC(NM241*$AT$42*$L$7/12,2))+(TRUNC(NM241*$AV$42*$M$7/12,2))))</f>
        <v>0</v>
      </c>
      <c r="NJ242" s="128">
        <f t="shared" si="1430"/>
        <v>1076.6099999999999</v>
      </c>
      <c r="NK242" s="46">
        <f t="shared" si="1431"/>
        <v>102.3712794249755</v>
      </c>
      <c r="NL242" s="46">
        <f t="shared" si="1336"/>
        <v>974.23872057502444</v>
      </c>
      <c r="NM242" s="51">
        <f t="shared" si="1337"/>
        <v>60448.528934410264</v>
      </c>
      <c r="NN242" s="58">
        <f t="shared" si="1338"/>
        <v>888.78037499999857</v>
      </c>
      <c r="NO242" s="52">
        <f t="shared" ref="NO242:NO253" si="1649">IF(NG242&gt;$BD$10,0,IF(AND($H$7="Oui",NG242&gt;$I$7),0,IF(NG242&gt;$B$7,0,(TRUNC(NQ241*$AT$42/12,2))+(TRUNC(NQ241*$AV$42/12,2)))))</f>
        <v>0</v>
      </c>
      <c r="NP242" s="51">
        <f t="shared" si="1339"/>
        <v>888.78037499999857</v>
      </c>
      <c r="NQ242" s="57">
        <f t="shared" si="1340"/>
        <v>52572.392125000042</v>
      </c>
      <c r="NR242" s="153">
        <f t="shared" si="1432"/>
        <v>10000</v>
      </c>
      <c r="NS242" s="469">
        <f t="shared" si="1341"/>
        <v>-888.78037499999857</v>
      </c>
      <c r="NT242" s="46">
        <f t="shared" si="1342"/>
        <v>-1076.6099999999999</v>
      </c>
      <c r="NU242" s="46">
        <f t="shared" si="1343"/>
        <v>-1076.6099999999999</v>
      </c>
      <c r="NV242" s="48"/>
      <c r="NX242" s="45">
        <v>181</v>
      </c>
      <c r="NY242" s="46">
        <f t="shared" si="1344"/>
        <v>1076.6456011701148</v>
      </c>
      <c r="NZ242" s="46">
        <f t="shared" ref="NZ242:NZ253" si="1650">IF(NX242&gt;$BD$10,0,IF(AND($H$7="Oui",NX242&gt;$I$7),0,IF(NX242&gt;$B$7,0,(TRUNC(OE242*$AX$42*$L$7/12,2))+(TRUNC(OE242*$AZ$42*$M$7/12,2)))))</f>
        <v>0</v>
      </c>
      <c r="OA242" s="46">
        <f t="shared" si="1345"/>
        <v>1076.6456011701148</v>
      </c>
      <c r="OB242" s="46">
        <f t="shared" si="1346"/>
        <v>102.37527954699355</v>
      </c>
      <c r="OC242" s="46">
        <f t="shared" si="1347"/>
        <v>974.27032162312128</v>
      </c>
      <c r="OD242" s="51">
        <f t="shared" si="1348"/>
        <v>60450.897406573007</v>
      </c>
      <c r="OE242" s="150">
        <f>$BQ$241</f>
        <v>57722.973553614065</v>
      </c>
      <c r="OF242" s="153">
        <f t="shared" si="1433"/>
        <v>10000</v>
      </c>
      <c r="OG242" s="58">
        <f t="shared" si="1349"/>
        <v>889.48383333333379</v>
      </c>
      <c r="OH242" s="241">
        <f>IF(AND($H$7="Oui",NX242&gt;$I$7),0,IF(NX242&gt;$B$7,0,(TRUNC(OK242*$AX$42/12,2))+(TRUNC(OK242*$AZ$42/12,2))))</f>
        <v>0</v>
      </c>
      <c r="OI242" s="51">
        <f t="shared" si="1350"/>
        <v>889.48383333333379</v>
      </c>
      <c r="OJ242" s="51">
        <f t="shared" si="1351"/>
        <v>52479.546166666696</v>
      </c>
      <c r="OK242" s="150">
        <f>$BV$241</f>
        <v>49999.999999999542</v>
      </c>
      <c r="OL242" s="153">
        <f t="shared" si="1434"/>
        <v>10000</v>
      </c>
      <c r="OM242" s="468">
        <f t="shared" si="1435"/>
        <v>-889.48383333333379</v>
      </c>
      <c r="ON242" s="46">
        <f t="shared" si="1436"/>
        <v>-1076.6456011701148</v>
      </c>
      <c r="OO242" s="46">
        <f t="shared" si="1352"/>
        <v>-1076.6456011701148</v>
      </c>
      <c r="OP242" s="48"/>
      <c r="OR242" s="45">
        <v>181</v>
      </c>
      <c r="OS242" s="46">
        <f t="shared" si="1353"/>
        <v>1076.765700416463</v>
      </c>
      <c r="OT242" s="128">
        <f t="shared" ref="OT242:OT253" si="1651">IF(OR242&gt;$BD$10,0,IF(OR242&gt;$B$7,0,(TRUNC(OY242*$BB$42*$L$7/12,2))+(TRUNC(OY242*BD$42*$M$7/12,2))))</f>
        <v>0</v>
      </c>
      <c r="OU242" s="128">
        <f t="shared" si="1354"/>
        <v>1076.765700416463</v>
      </c>
      <c r="OV242" s="46">
        <f t="shared" ref="OV242:OV305" si="1652">IF(OR242&gt;$B$7,0,OX241*$D$7/12)</f>
        <v>102.38669945518397</v>
      </c>
      <c r="OW242" s="46">
        <f t="shared" ref="OW242:OW305" si="1653">IF(AND($H$7="Oui",OR242=$I$7),OX241,IF(AND($H$7="Oui",OR242&gt;$I$7),0,IF(AND($H$7="Oui",OR242=$I$7),OX241,IF(OR242&gt;$B$7,0,OU242-OV242))))</f>
        <v>974.37900096127908</v>
      </c>
      <c r="OX242" s="51">
        <f t="shared" si="1357"/>
        <v>60457.6406721491</v>
      </c>
      <c r="OY242" s="149">
        <f>$GJ$241</f>
        <v>59415.500083162384</v>
      </c>
      <c r="OZ242" s="153">
        <f t="shared" si="1437"/>
        <v>10000</v>
      </c>
      <c r="PA242" s="45">
        <v>181</v>
      </c>
      <c r="PB242" s="46">
        <f t="shared" si="1358"/>
        <v>1076.765700416463</v>
      </c>
      <c r="PC242" s="46">
        <f>IF(PA242&gt;$B$7,0,(TRUNC(PH242*$BB$42*$L$7/12,2))+(TRUNC(PH242*$BD$42*$M$7/12,2)))</f>
        <v>0</v>
      </c>
      <c r="PD242" s="128">
        <f t="shared" si="1359"/>
        <v>1076.765700416463</v>
      </c>
      <c r="PE242" s="46">
        <f t="shared" si="1360"/>
        <v>102.38669945518397</v>
      </c>
      <c r="PF242" s="46">
        <f t="shared" si="1361"/>
        <v>974.37900096127908</v>
      </c>
      <c r="PG242" s="51">
        <f t="shared" si="1362"/>
        <v>60457.6406721491</v>
      </c>
      <c r="PH242" s="150">
        <f>$GS$241</f>
        <v>59414.995496471711</v>
      </c>
      <c r="PI242" s="688">
        <f t="shared" si="1363"/>
        <v>889.6533333333341</v>
      </c>
      <c r="PJ242" s="52">
        <f>IF(AND($H$7="Oui",PA242&gt;$I$7),0,IF(PA242&gt;$B$7,0,(TRUNC(PM242*$BB$42/12,2))+(TRUNC(PM242*$BD$42/12,2))))</f>
        <v>0</v>
      </c>
      <c r="PK242" s="51">
        <f t="shared" si="1364"/>
        <v>889.6533333333341</v>
      </c>
      <c r="PL242" s="57">
        <f t="shared" si="1365"/>
        <v>52489.546666666836</v>
      </c>
      <c r="PM242" s="150">
        <f>$GX$241</f>
        <v>51667.700000000223</v>
      </c>
      <c r="PN242" s="153">
        <f t="shared" si="1438"/>
        <v>10000</v>
      </c>
      <c r="PO242" s="469">
        <f t="shared" si="1366"/>
        <v>-889.6533333333341</v>
      </c>
      <c r="PP242" s="46">
        <f t="shared" si="1367"/>
        <v>-1076.765700416463</v>
      </c>
      <c r="PQ242" s="46">
        <f t="shared" si="1368"/>
        <v>-1076.765700416463</v>
      </c>
      <c r="PR242" s="48"/>
    </row>
    <row r="243" spans="2:434" hidden="1" x14ac:dyDescent="0.3">
      <c r="B243" s="45">
        <v>182</v>
      </c>
      <c r="C243" s="46">
        <f t="shared" si="1104"/>
        <v>1111.77</v>
      </c>
      <c r="D243" s="46">
        <f t="shared" si="1136"/>
        <v>100</v>
      </c>
      <c r="E243" s="46">
        <f t="shared" si="1137"/>
        <v>1011.77</v>
      </c>
      <c r="F243" s="46">
        <f t="shared" si="1138"/>
        <v>94.679014182561261</v>
      </c>
      <c r="G243" s="46">
        <f t="shared" si="1139"/>
        <v>917.09098581743876</v>
      </c>
      <c r="H243" s="51">
        <f t="shared" si="1140"/>
        <v>55890.317523719314</v>
      </c>
      <c r="I243" s="58">
        <f t="shared" si="1626"/>
        <v>933.33333333333337</v>
      </c>
      <c r="J243" s="52">
        <f t="shared" si="1142"/>
        <v>100</v>
      </c>
      <c r="K243" s="51">
        <f t="shared" si="1143"/>
        <v>833.33333333333337</v>
      </c>
      <c r="L243" s="57">
        <f t="shared" si="1144"/>
        <v>48333.33333333287</v>
      </c>
      <c r="M243" s="468">
        <f t="shared" si="1369"/>
        <v>-933.33333333333337</v>
      </c>
      <c r="N243" s="46">
        <f t="shared" si="1370"/>
        <v>-1111.77</v>
      </c>
      <c r="O243" s="47"/>
      <c r="P243" s="46">
        <f t="shared" si="1371"/>
        <v>-1011.77</v>
      </c>
      <c r="Q243" s="48"/>
      <c r="R243" s="29"/>
      <c r="S243" s="29"/>
      <c r="T243" s="45">
        <v>182</v>
      </c>
      <c r="U243" s="46">
        <f t="shared" si="1145"/>
        <v>1064.83</v>
      </c>
      <c r="V243" s="46">
        <f t="shared" si="1146"/>
        <v>53.06</v>
      </c>
      <c r="W243" s="46">
        <f t="shared" si="1372"/>
        <v>1011.77</v>
      </c>
      <c r="X243" s="46">
        <f t="shared" si="1147"/>
        <v>94.679014182561261</v>
      </c>
      <c r="Y243" s="46">
        <f t="shared" si="1148"/>
        <v>917.09098581743876</v>
      </c>
      <c r="Z243" s="51">
        <f t="shared" si="1149"/>
        <v>55890.317523719314</v>
      </c>
      <c r="AA243" s="58">
        <f t="shared" si="1150"/>
        <v>879.25333333333333</v>
      </c>
      <c r="AB243" s="52">
        <f t="shared" si="1151"/>
        <v>45.92</v>
      </c>
      <c r="AC243" s="51">
        <f t="shared" si="1152"/>
        <v>833.33333333333337</v>
      </c>
      <c r="AD243" s="57">
        <f t="shared" si="1153"/>
        <v>48333.33333333287</v>
      </c>
      <c r="AE243" s="468">
        <f t="shared" si="1373"/>
        <v>-879.25333333333333</v>
      </c>
      <c r="AF243" s="46">
        <f t="shared" si="1154"/>
        <v>-1064.83</v>
      </c>
      <c r="AG243" s="47"/>
      <c r="AH243" s="46">
        <f t="shared" si="1374"/>
        <v>-1011.77</v>
      </c>
      <c r="AI243" s="48"/>
      <c r="AJ243" s="29"/>
      <c r="AK243" s="45">
        <v>182</v>
      </c>
      <c r="AL243" s="46">
        <f t="shared" si="1155"/>
        <v>1117.72</v>
      </c>
      <c r="AM243" s="46"/>
      <c r="AN243" s="46"/>
      <c r="AO243" s="46">
        <f t="shared" si="1156"/>
        <v>55.24</v>
      </c>
      <c r="AP243" s="128">
        <f t="shared" si="1157"/>
        <v>1062.48</v>
      </c>
      <c r="AQ243" s="128"/>
      <c r="AR243" s="128"/>
      <c r="AS243" s="46">
        <f t="shared" si="1158"/>
        <v>101.8568178633477</v>
      </c>
      <c r="AT243" s="46">
        <f t="shared" si="1159"/>
        <v>960.6231821366523</v>
      </c>
      <c r="AU243" s="51"/>
      <c r="AV243" s="51"/>
      <c r="AW243" s="51">
        <f t="shared" si="1160"/>
        <v>60153.467535871969</v>
      </c>
      <c r="AX243" s="58">
        <f t="shared" si="1161"/>
        <v>927.38215694565588</v>
      </c>
      <c r="AY243" s="52"/>
      <c r="AZ243" s="52"/>
      <c r="BA243" s="52">
        <f t="shared" si="1162"/>
        <v>48.14</v>
      </c>
      <c r="BB243" s="51">
        <f t="shared" si="1163"/>
        <v>879.24215694565589</v>
      </c>
      <c r="BC243" s="51"/>
      <c r="BD243" s="51"/>
      <c r="BE243" s="57">
        <f t="shared" si="1164"/>
        <v>52379.70743589061</v>
      </c>
      <c r="BF243" s="468">
        <f t="shared" si="1165"/>
        <v>-927.38215694565588</v>
      </c>
      <c r="BG243" s="46">
        <f t="shared" si="1166"/>
        <v>-1117.72</v>
      </c>
      <c r="BH243" s="46">
        <f t="shared" si="1167"/>
        <v>-1062.48</v>
      </c>
      <c r="BI243" s="48"/>
      <c r="BK243" s="45">
        <v>182</v>
      </c>
      <c r="BL243" s="46">
        <f t="shared" si="1375"/>
        <v>1063.47</v>
      </c>
      <c r="BM243" s="46">
        <f t="shared" si="1376"/>
        <v>51.7</v>
      </c>
      <c r="BN243" s="46">
        <f t="shared" si="1377"/>
        <v>1011.77</v>
      </c>
      <c r="BO243" s="46">
        <f t="shared" si="1168"/>
        <v>94.679014182561261</v>
      </c>
      <c r="BP243" s="46">
        <f t="shared" si="1169"/>
        <v>917.09098581743876</v>
      </c>
      <c r="BQ243" s="51">
        <f t="shared" si="1170"/>
        <v>55890.317523719314</v>
      </c>
      <c r="BR243" s="57">
        <f t="shared" ref="BR243:BR253" si="1654">$BQ$241</f>
        <v>57722.973553614065</v>
      </c>
      <c r="BS243" s="58">
        <f t="shared" si="1627"/>
        <v>878.11333333333334</v>
      </c>
      <c r="BT243" s="52">
        <f t="shared" si="1378"/>
        <v>44.78</v>
      </c>
      <c r="BU243" s="51">
        <f t="shared" si="1172"/>
        <v>833.33333333333337</v>
      </c>
      <c r="BV243" s="51">
        <f t="shared" si="1173"/>
        <v>48333.33333333287</v>
      </c>
      <c r="BW243" s="153">
        <f t="shared" ref="BW243:BW253" si="1655">$BV$241</f>
        <v>49999.999999999542</v>
      </c>
      <c r="BX243" s="468">
        <f t="shared" si="1379"/>
        <v>-878.11333333333334</v>
      </c>
      <c r="BY243" s="46">
        <f t="shared" si="1380"/>
        <v>-1063.47</v>
      </c>
      <c r="BZ243" s="46">
        <f t="shared" si="1174"/>
        <v>-1011.77</v>
      </c>
      <c r="CA243" s="48"/>
      <c r="CB243" s="29"/>
      <c r="CC243" s="45">
        <v>182</v>
      </c>
      <c r="CD243" s="128">
        <f t="shared" si="1175"/>
        <v>1117.6300000000001</v>
      </c>
      <c r="CE243" s="46">
        <f t="shared" si="1381"/>
        <v>53.92</v>
      </c>
      <c r="CF243" s="128">
        <f t="shared" si="1176"/>
        <v>1063.71</v>
      </c>
      <c r="CG243" s="46">
        <f t="shared" si="1382"/>
        <v>101.49654142528935</v>
      </c>
      <c r="CH243" s="46">
        <f t="shared" si="1628"/>
        <v>962.21345857471067</v>
      </c>
      <c r="CI243" s="51">
        <f t="shared" si="1178"/>
        <v>59935.71139659889</v>
      </c>
      <c r="CJ243" s="199">
        <f t="shared" ref="CJ243:CJ253" si="1656">$CR$241</f>
        <v>61858.537293018569</v>
      </c>
      <c r="CK243" s="153">
        <f t="shared" si="1383"/>
        <v>10000</v>
      </c>
      <c r="CL243" s="45">
        <v>182</v>
      </c>
      <c r="CM243" s="46">
        <f t="shared" si="1384"/>
        <v>1117.6300000000001</v>
      </c>
      <c r="CN243" s="128">
        <f t="shared" si="1179"/>
        <v>53.92</v>
      </c>
      <c r="CO243" s="128">
        <f t="shared" ref="CO243:CO306" si="1657">IF(AND($H$7="Oui",CL243&gt;$I$7),0,IF(AND($H$7="Oui",CL243=$I$7),CQ243+CP243,IF(CL243&gt;$B$7,0,IF(CL243=$B$7,CQ243+CP243,ROUND(CM243-CN243,2)))))</f>
        <v>1063.71</v>
      </c>
      <c r="CP243" s="46">
        <f t="shared" si="1181"/>
        <v>101.49654142528935</v>
      </c>
      <c r="CQ243" s="46">
        <f t="shared" ref="CQ243:CQ306" si="1658">IF(AND($H$7="Oui",CL243&gt;$I$7),0,IF(AND($H$7="Oui",CL243=$I$7),CR242,IF(CL243&gt;$B$7,0,IF(CL243=$B$7,CR242,CO243-CP243))))</f>
        <v>962.21345857471067</v>
      </c>
      <c r="CR243" s="51">
        <f t="shared" si="1183"/>
        <v>59935.71139659889</v>
      </c>
      <c r="CS243" s="153">
        <f t="shared" ref="CS243:CS253" si="1659">$CR$241</f>
        <v>61858.537293018569</v>
      </c>
      <c r="CT243" s="58">
        <f t="shared" si="1184"/>
        <v>927.86033333333398</v>
      </c>
      <c r="CU243" s="52">
        <f t="shared" si="1385"/>
        <v>47.04</v>
      </c>
      <c r="CV243" s="51">
        <f t="shared" si="1386"/>
        <v>880.82033333333402</v>
      </c>
      <c r="CW243" s="51">
        <f t="shared" si="1185"/>
        <v>52205.259333332942</v>
      </c>
      <c r="CX243" s="57">
        <f t="shared" ref="CX243:CX253" si="1660">$CW$241</f>
        <v>53966.899999999616</v>
      </c>
      <c r="CY243" s="153">
        <f t="shared" si="1387"/>
        <v>10000</v>
      </c>
      <c r="CZ243" s="479">
        <f t="shared" si="1186"/>
        <v>-927.86033333333398</v>
      </c>
      <c r="DA243" s="46">
        <f t="shared" si="1388"/>
        <v>-1117.6300000000001</v>
      </c>
      <c r="DB243" s="46">
        <f t="shared" si="1389"/>
        <v>-1063.71</v>
      </c>
      <c r="DC243" s="48"/>
      <c r="DE243" s="45">
        <v>182</v>
      </c>
      <c r="DF243" s="46">
        <f t="shared" si="1187"/>
        <v>1121.76</v>
      </c>
      <c r="DG243" s="46">
        <f t="shared" ref="DG243:DG253" si="1661">IF(AND($H$7="Oui",DE243&gt;$I$7),0,IF(DE243&gt;$B$7,0,(TRUNC($C$7*$P$42*$L$7/12,2))+(TRUNC($C$7*$Q$42*$M$7/12,2))))</f>
        <v>109.99</v>
      </c>
      <c r="DH243" s="46">
        <f t="shared" si="1188"/>
        <v>1011.77</v>
      </c>
      <c r="DI243" s="46">
        <f t="shared" si="1189"/>
        <v>94.679014182561261</v>
      </c>
      <c r="DJ243" s="46">
        <f t="shared" si="1190"/>
        <v>917.09098581743876</v>
      </c>
      <c r="DK243" s="51">
        <f t="shared" si="1191"/>
        <v>55890.317523719314</v>
      </c>
      <c r="DL243" s="58">
        <f t="shared" si="1629"/>
        <v>943.32333333333338</v>
      </c>
      <c r="DM243" s="52">
        <f t="shared" ref="DM243:DM253" si="1662">IF(AND($H$7="Oui",DE243&gt;$I$7),0,IF(DE243&gt;$B$7,0,(TRUNC($C$7*$P$42/12,2))+(TRUNC($C$7*$Q$42/12,2))))</f>
        <v>109.99</v>
      </c>
      <c r="DN243" s="51">
        <f t="shared" si="1193"/>
        <v>833.33333333333337</v>
      </c>
      <c r="DO243" s="57">
        <f t="shared" si="1194"/>
        <v>48333.33333333287</v>
      </c>
      <c r="DP243" s="468">
        <f t="shared" si="1390"/>
        <v>-943.32333333333338</v>
      </c>
      <c r="DQ243" s="46">
        <f t="shared" si="1391"/>
        <v>-1121.76</v>
      </c>
      <c r="DR243" s="47"/>
      <c r="DS243" s="46">
        <f t="shared" si="1392"/>
        <v>-1011.77</v>
      </c>
      <c r="DT243" s="48"/>
      <c r="DU243" s="29"/>
      <c r="DV243" s="45">
        <v>182</v>
      </c>
      <c r="DW243" s="46">
        <f t="shared" si="1393"/>
        <v>1043</v>
      </c>
      <c r="DX243" s="46">
        <f t="shared" ref="DX243:DX253" si="1663">IF(AND($H$7="Oui",DV243&gt;$I$7),0,IF(DV243&gt;$B$7,0,(TRUNC(EB242*$R$42*$L$7/12,2))+(TRUNC(EB242*$S$42*$M$7/12,2))))</f>
        <v>31.23</v>
      </c>
      <c r="DY243" s="46">
        <f t="shared" si="1394"/>
        <v>1011.77</v>
      </c>
      <c r="DZ243" s="46">
        <f t="shared" si="1195"/>
        <v>94.679014182561261</v>
      </c>
      <c r="EA243" s="46">
        <f t="shared" si="1196"/>
        <v>917.09098581743876</v>
      </c>
      <c r="EB243" s="51">
        <f t="shared" si="1197"/>
        <v>55890.317523719314</v>
      </c>
      <c r="EC243" s="58">
        <f t="shared" si="1630"/>
        <v>860.37333333333333</v>
      </c>
      <c r="ED243" s="52">
        <f t="shared" ref="ED243:ED253" si="1664">IF(AND($H$7="Oui",DV243&gt;$I$7),0,IF(DV243&gt;$B$7,0,(TRUNC(EF242*$R$42/12,2))+(TRUNC(EF242*$S$42/12,2))))</f>
        <v>27.04</v>
      </c>
      <c r="EE243" s="51">
        <f t="shared" si="1199"/>
        <v>833.33333333333337</v>
      </c>
      <c r="EF243" s="57">
        <f t="shared" si="1200"/>
        <v>48333.33333333287</v>
      </c>
      <c r="EG243" s="468">
        <f t="shared" si="1395"/>
        <v>-860.37333333333333</v>
      </c>
      <c r="EH243" s="46">
        <f t="shared" si="1396"/>
        <v>-1043</v>
      </c>
      <c r="EI243" s="47"/>
      <c r="EJ243" s="46">
        <f t="shared" si="1397"/>
        <v>-1011.77</v>
      </c>
      <c r="EK243" s="48"/>
      <c r="EL243" s="29"/>
      <c r="EM243" s="45">
        <v>182</v>
      </c>
      <c r="EN243" s="46">
        <f t="shared" si="1631"/>
        <v>1058.0868689014749</v>
      </c>
      <c r="EO243" s="46">
        <f t="shared" ref="EO243:EO253" si="1665">IF(EM243&gt;$B$7,0,(TRUNC(ES242*$T$42*$L$7/12,2))+(TRUNC(ES242*$U$42*$M$7/12,2)))</f>
        <v>32.18</v>
      </c>
      <c r="EP243" s="128">
        <f t="shared" si="1632"/>
        <v>1025.9068689014748</v>
      </c>
      <c r="EQ243" s="46">
        <f t="shared" si="1202"/>
        <v>97.540431487389512</v>
      </c>
      <c r="ER243" s="46">
        <f t="shared" si="1203"/>
        <v>928.36643741408534</v>
      </c>
      <c r="ES243" s="51">
        <f t="shared" si="1204"/>
        <v>57595.892455019617</v>
      </c>
      <c r="ET243" s="153">
        <f t="shared" si="1398"/>
        <v>10000</v>
      </c>
      <c r="EU243" s="45">
        <v>182</v>
      </c>
      <c r="EV243" s="46">
        <f t="shared" si="1633"/>
        <v>1058.0899999999999</v>
      </c>
      <c r="EW243" s="46">
        <f t="shared" ref="EW243:EW253" si="1666">IF(EU243&gt;$B$7,0,(TRUNC(FA242*$T$42*$L$7/12,2))+(TRUNC(FA242*$U$42*$M$7/12,2)))</f>
        <v>32.18</v>
      </c>
      <c r="EX243" s="128">
        <f t="shared" si="1206"/>
        <v>1025.9100000000001</v>
      </c>
      <c r="EY243" s="46">
        <f t="shared" si="1207"/>
        <v>97.539291953713018</v>
      </c>
      <c r="EZ243" s="46">
        <f t="shared" si="1208"/>
        <v>928.37070804628706</v>
      </c>
      <c r="FA243" s="51">
        <f t="shared" si="1209"/>
        <v>57595.204464181523</v>
      </c>
      <c r="FB243" s="58">
        <f t="shared" si="1210"/>
        <v>874.86920833333363</v>
      </c>
      <c r="FC243" s="52">
        <f t="shared" ref="FC243:FC253" si="1667">IF(AND($H$7="Oui",EU243&gt;$I$7),0,IF(EU243&gt;$B$7,0,(TRUNC(FE242*$T$42/12,2))+(TRUNC(FE242*$U$42/12,2))))</f>
        <v>27.950000000000003</v>
      </c>
      <c r="FD243" s="51">
        <f t="shared" si="1399"/>
        <v>846.91920833333359</v>
      </c>
      <c r="FE243" s="57">
        <f t="shared" si="1211"/>
        <v>49988.704083333178</v>
      </c>
      <c r="FF243" s="153">
        <f t="shared" si="1400"/>
        <v>10000</v>
      </c>
      <c r="FG243" s="469">
        <f t="shared" si="1212"/>
        <v>-874.86920833333363</v>
      </c>
      <c r="FH243" s="46">
        <f t="shared" si="1213"/>
        <v>-1058.0899999999999</v>
      </c>
      <c r="FI243" s="46">
        <f t="shared" si="1214"/>
        <v>-1025.9100000000001</v>
      </c>
      <c r="FJ243" s="48"/>
      <c r="FL243" s="45">
        <v>182</v>
      </c>
      <c r="FM243" s="46">
        <f t="shared" si="1401"/>
        <v>1043.51</v>
      </c>
      <c r="FN243" s="46">
        <f t="shared" si="1634"/>
        <v>31.740000000000002</v>
      </c>
      <c r="FO243" s="46">
        <f t="shared" si="1402"/>
        <v>1011.77</v>
      </c>
      <c r="FP243" s="46">
        <f t="shared" si="1215"/>
        <v>94.679014182561261</v>
      </c>
      <c r="FQ243" s="46">
        <f t="shared" si="1216"/>
        <v>917.09098581743876</v>
      </c>
      <c r="FR243" s="51">
        <f t="shared" si="1217"/>
        <v>55890.317523719314</v>
      </c>
      <c r="FS243" s="57">
        <f t="shared" ref="FS243:FS253" si="1668">$BQ$241</f>
        <v>57722.973553614065</v>
      </c>
      <c r="FT243" s="58">
        <f t="shared" si="1635"/>
        <v>860.82333333333338</v>
      </c>
      <c r="FU243" s="241">
        <f t="shared" si="1636"/>
        <v>27.490000000000002</v>
      </c>
      <c r="FV243" s="51">
        <f t="shared" si="1219"/>
        <v>833.33333333333337</v>
      </c>
      <c r="FW243" s="51">
        <f t="shared" si="1220"/>
        <v>48333.33333333287</v>
      </c>
      <c r="FX243" s="153">
        <f t="shared" ref="FX243:FX253" si="1669">$BV$241</f>
        <v>49999.999999999542</v>
      </c>
      <c r="FY243" s="468">
        <f t="shared" si="1403"/>
        <v>-860.82333333333338</v>
      </c>
      <c r="FZ243" s="46">
        <f t="shared" si="1404"/>
        <v>-1043.51</v>
      </c>
      <c r="GA243" s="46">
        <f t="shared" si="1221"/>
        <v>-1011.77</v>
      </c>
      <c r="GB243" s="48"/>
      <c r="GD243" s="45">
        <v>182</v>
      </c>
      <c r="GE243" s="46">
        <f t="shared" si="1583"/>
        <v>1060.0875939185617</v>
      </c>
      <c r="GF243" s="128">
        <f t="shared" ref="GF243:GF253" si="1670">IF(AND($H$7="Oui",GD243&gt;$I$7),0,IF(GD243&gt;$B$7,0,(TRUNC(GK243*$X$42*$L$7/12,2))+(TRUNC(GK243*$Y$42*$M$7/12,2))))</f>
        <v>32.67</v>
      </c>
      <c r="GG243" s="128">
        <f t="shared" si="1579"/>
        <v>1027.4175939185616</v>
      </c>
      <c r="GH243" s="46">
        <f t="shared" si="1637"/>
        <v>97.478513871192931</v>
      </c>
      <c r="GI243" s="46">
        <f t="shared" si="1223"/>
        <v>929.93908004736863</v>
      </c>
      <c r="GJ243" s="51">
        <f t="shared" si="1224"/>
        <v>57557.169242668388</v>
      </c>
      <c r="GK243" s="51">
        <f t="shared" ref="GK243:GK253" si="1671">$GJ$241</f>
        <v>59415.500083162384</v>
      </c>
      <c r="GL243" s="153">
        <f t="shared" si="1405"/>
        <v>10000</v>
      </c>
      <c r="GM243" s="45">
        <v>182</v>
      </c>
      <c r="GN243" s="46">
        <f t="shared" si="1638"/>
        <v>1060.0899999999999</v>
      </c>
      <c r="GO243" s="46">
        <f t="shared" si="1639"/>
        <v>32.67</v>
      </c>
      <c r="GP243" s="128">
        <f t="shared" si="1406"/>
        <v>1027.42</v>
      </c>
      <c r="GQ243" s="46">
        <f t="shared" si="1226"/>
        <v>97.477667481609714</v>
      </c>
      <c r="GR243" s="46">
        <f t="shared" si="1227"/>
        <v>929.94233251839034</v>
      </c>
      <c r="GS243" s="51">
        <f t="shared" si="1228"/>
        <v>57556.65815644744</v>
      </c>
      <c r="GT243" s="57">
        <f t="shared" ref="GT243:GT253" si="1672">$GS$241</f>
        <v>59414.995496471711</v>
      </c>
      <c r="GU243" s="58">
        <f t="shared" si="1229"/>
        <v>876.92633333333197</v>
      </c>
      <c r="GV243" s="52">
        <f t="shared" si="1640"/>
        <v>28.4</v>
      </c>
      <c r="GW243" s="51">
        <f t="shared" si="1407"/>
        <v>848.52633333333199</v>
      </c>
      <c r="GX243" s="57">
        <f t="shared" si="1230"/>
        <v>49970.647333333553</v>
      </c>
      <c r="GY243" s="57">
        <f t="shared" ref="GY243:GY253" si="1673">$GX$241</f>
        <v>51667.700000000223</v>
      </c>
      <c r="GZ243" s="153">
        <f t="shared" si="1408"/>
        <v>10000</v>
      </c>
      <c r="HA243" s="469">
        <f t="shared" si="1231"/>
        <v>-876.92633333333197</v>
      </c>
      <c r="HB243" s="46">
        <f t="shared" si="1232"/>
        <v>-1060.0899999999999</v>
      </c>
      <c r="HC243" s="46">
        <f t="shared" si="1233"/>
        <v>-1027.42</v>
      </c>
      <c r="HD243" s="48"/>
      <c r="HF243" s="45">
        <v>182</v>
      </c>
      <c r="HG243" s="46">
        <f t="shared" si="1234"/>
        <v>1123.8775326810628</v>
      </c>
      <c r="HH243" s="46">
        <f t="shared" si="1235"/>
        <v>0</v>
      </c>
      <c r="HI243" s="46">
        <f t="shared" si="1236"/>
        <v>1123.8775326810628</v>
      </c>
      <c r="HJ243" s="46">
        <f t="shared" si="1237"/>
        <v>105.17141597293427</v>
      </c>
      <c r="HK243" s="46">
        <f t="shared" si="1238"/>
        <v>1018.7061167081285</v>
      </c>
      <c r="HL243" s="51">
        <f t="shared" si="1239"/>
        <v>62084.143467052432</v>
      </c>
      <c r="HM243" s="153">
        <f t="shared" si="1409"/>
        <v>10000</v>
      </c>
      <c r="HN243" s="58">
        <f t="shared" si="1240"/>
        <v>933.33333333333724</v>
      </c>
      <c r="HO243" s="52">
        <f t="shared" si="1241"/>
        <v>0</v>
      </c>
      <c r="HP243" s="51">
        <f t="shared" si="1242"/>
        <v>933.33333333333724</v>
      </c>
      <c r="HQ243" s="57">
        <f t="shared" si="1243"/>
        <v>54133.333333331662</v>
      </c>
      <c r="HR243" s="153">
        <f t="shared" si="1410"/>
        <v>10000</v>
      </c>
      <c r="HS243" s="468">
        <f t="shared" si="1244"/>
        <v>-933.33333333333724</v>
      </c>
      <c r="HT243" s="46">
        <f t="shared" si="1245"/>
        <v>-1123.8775326810628</v>
      </c>
      <c r="HU243" s="46">
        <f t="shared" si="1246"/>
        <v>-1123.8775326810628</v>
      </c>
      <c r="HV243" s="48"/>
      <c r="HW243" s="29"/>
      <c r="HX243" s="45">
        <v>182</v>
      </c>
      <c r="HY243" s="128">
        <f t="shared" si="1247"/>
        <v>1124.3399999999999</v>
      </c>
      <c r="HZ243" s="46">
        <f t="shared" si="1248"/>
        <v>0</v>
      </c>
      <c r="IA243" s="46">
        <f t="shared" si="1249"/>
        <v>1124.3399999999999</v>
      </c>
      <c r="IB243" s="46">
        <f t="shared" si="1250"/>
        <v>105.22164818079391</v>
      </c>
      <c r="IC243" s="46">
        <f t="shared" si="1251"/>
        <v>1019.1183518192061</v>
      </c>
      <c r="ID243" s="51">
        <f t="shared" si="1252"/>
        <v>62113.87055665713</v>
      </c>
      <c r="IE243" s="153">
        <f t="shared" si="1411"/>
        <v>10000</v>
      </c>
      <c r="IF243" s="58">
        <f t="shared" si="1253"/>
        <v>930.14625019664186</v>
      </c>
      <c r="IG243" s="52">
        <f t="shared" si="1254"/>
        <v>0</v>
      </c>
      <c r="IH243" s="51">
        <f t="shared" si="1255"/>
        <v>930.14625019664186</v>
      </c>
      <c r="II243" s="57">
        <f t="shared" si="1412"/>
        <v>53948.482464210974</v>
      </c>
      <c r="IJ243" s="153">
        <f t="shared" si="1413"/>
        <v>10000</v>
      </c>
      <c r="IK243" s="468">
        <f t="shared" si="1256"/>
        <v>-930.14625019664186</v>
      </c>
      <c r="IL243" s="46">
        <f t="shared" si="1257"/>
        <v>-1124.3399999999999</v>
      </c>
      <c r="IM243" s="46">
        <f t="shared" si="1258"/>
        <v>-1124.3399999999999</v>
      </c>
      <c r="IN243" s="48"/>
      <c r="IO243" s="53">
        <f t="shared" si="1259"/>
        <v>0</v>
      </c>
      <c r="IQ243" s="45">
        <v>182</v>
      </c>
      <c r="IR243" s="128">
        <f t="shared" si="1260"/>
        <v>1126.4568749999989</v>
      </c>
      <c r="IS243" s="128">
        <f t="shared" si="1261"/>
        <v>0</v>
      </c>
      <c r="IT243" s="128">
        <f t="shared" si="1262"/>
        <v>1126.4568749999989</v>
      </c>
      <c r="IU243" s="46">
        <f t="shared" si="1485"/>
        <v>105.41</v>
      </c>
      <c r="IV243" s="46">
        <f t="shared" si="1263"/>
        <v>1021.046874999999</v>
      </c>
      <c r="IW243" s="51">
        <f t="shared" si="1264"/>
        <v>62226.638750000224</v>
      </c>
      <c r="IX243" s="199">
        <f t="shared" si="1414"/>
        <v>10000</v>
      </c>
      <c r="IY243" s="128">
        <f t="shared" si="1265"/>
        <v>0</v>
      </c>
      <c r="IZ243" s="408">
        <f t="shared" si="1266"/>
        <v>0</v>
      </c>
      <c r="JA243" s="58">
        <f t="shared" si="1267"/>
        <v>931.95916666666494</v>
      </c>
      <c r="JB243" s="52">
        <f t="shared" si="1268"/>
        <v>0</v>
      </c>
      <c r="JC243" s="51">
        <f t="shared" si="1269"/>
        <v>931.95916666666494</v>
      </c>
      <c r="JD243" s="57">
        <f t="shared" si="1270"/>
        <v>54053.631666666712</v>
      </c>
      <c r="JE243" s="280">
        <f t="shared" si="1271"/>
        <v>10000</v>
      </c>
      <c r="JF243" s="280">
        <f t="shared" si="1272"/>
        <v>0</v>
      </c>
      <c r="JG243" s="468">
        <f t="shared" si="1273"/>
        <v>-931.95916666666494</v>
      </c>
      <c r="JH243" s="46">
        <f t="shared" si="1274"/>
        <v>-1126.4568749999989</v>
      </c>
      <c r="JI243" s="46">
        <f t="shared" si="1275"/>
        <v>-1126.4568749999989</v>
      </c>
      <c r="JJ243" s="48"/>
      <c r="JL243" s="45">
        <v>182</v>
      </c>
      <c r="JM243" s="46">
        <f t="shared" si="1276"/>
        <v>1124.4930833333331</v>
      </c>
      <c r="JN243" s="46">
        <f t="shared" si="1277"/>
        <v>0</v>
      </c>
      <c r="JO243" s="128">
        <f t="shared" si="1278"/>
        <v>1124.4930833333331</v>
      </c>
      <c r="JP243" s="46">
        <f t="shared" si="1415"/>
        <v>105.23</v>
      </c>
      <c r="JQ243" s="46">
        <f t="shared" si="1279"/>
        <v>1019.263083333333</v>
      </c>
      <c r="JR243" s="51">
        <f t="shared" si="1280"/>
        <v>62118.148833333333</v>
      </c>
      <c r="JS243" s="51">
        <f t="shared" ref="JS243:JS253" si="1674">$BQ$241</f>
        <v>57722.973553614065</v>
      </c>
      <c r="JT243" s="199">
        <f t="shared" si="1416"/>
        <v>10000</v>
      </c>
      <c r="JU243" s="128">
        <f t="shared" si="1281"/>
        <v>0</v>
      </c>
      <c r="JV243" s="408">
        <f t="shared" si="1282"/>
        <v>0</v>
      </c>
      <c r="JW243" s="58">
        <f t="shared" si="1283"/>
        <v>930.37233333333074</v>
      </c>
      <c r="JX243" s="52">
        <f t="shared" si="1284"/>
        <v>0</v>
      </c>
      <c r="JY243" s="51">
        <f t="shared" si="1285"/>
        <v>930.37233333333074</v>
      </c>
      <c r="JZ243" s="51">
        <f t="shared" si="1286"/>
        <v>53961.595333333767</v>
      </c>
      <c r="KA243" s="199">
        <f t="shared" ref="KA243:KA253" si="1675">$BV$241</f>
        <v>49999.999999999542</v>
      </c>
      <c r="KB243" s="128">
        <f t="shared" si="1417"/>
        <v>10000</v>
      </c>
      <c r="KC243" s="204">
        <f t="shared" si="1287"/>
        <v>0</v>
      </c>
      <c r="KD243" s="468">
        <f t="shared" si="1418"/>
        <v>-930.37233333333074</v>
      </c>
      <c r="KE243" s="46">
        <f t="shared" si="1288"/>
        <v>-1124.4930833333331</v>
      </c>
      <c r="KF243" s="46">
        <f t="shared" si="1289"/>
        <v>-1124.4930833333331</v>
      </c>
      <c r="KG243" s="48"/>
      <c r="KI243" s="45">
        <v>182</v>
      </c>
      <c r="KJ243" s="46">
        <f t="shared" si="1290"/>
        <v>1124.4890404061762</v>
      </c>
      <c r="KK243" s="46">
        <f t="shared" si="1291"/>
        <v>0</v>
      </c>
      <c r="KL243" s="128">
        <f t="shared" si="1292"/>
        <v>1124.4890404061762</v>
      </c>
      <c r="KM243" s="46">
        <f t="shared" ref="KM243:KM306" si="1676">IF(AND($H$7="Oui",KI243&gt;$I$7),0,IF(KI243&gt;$B$7,0,KO242*$D$7/12))</f>
        <v>105.22864029805847</v>
      </c>
      <c r="KN243" s="46">
        <f t="shared" si="1294"/>
        <v>1019.2604001081177</v>
      </c>
      <c r="KO243" s="51">
        <f t="shared" si="1295"/>
        <v>62117.923778726959</v>
      </c>
      <c r="KP243" s="199">
        <f t="shared" ref="KP243:KP253" si="1677">$CR$241</f>
        <v>61858.537293018569</v>
      </c>
      <c r="KQ243" s="199">
        <f t="shared" si="1419"/>
        <v>10000</v>
      </c>
      <c r="KR243" s="128">
        <f t="shared" si="1296"/>
        <v>0</v>
      </c>
      <c r="KS243" s="408">
        <f t="shared" si="1297"/>
        <v>0</v>
      </c>
      <c r="KT243" s="45">
        <v>182</v>
      </c>
      <c r="KU243" s="46">
        <f t="shared" si="1420"/>
        <v>1124.49</v>
      </c>
      <c r="KV243" s="46">
        <f t="shared" si="1298"/>
        <v>0</v>
      </c>
      <c r="KW243" s="128">
        <f t="shared" si="1299"/>
        <v>1124.49</v>
      </c>
      <c r="KX243" s="46">
        <f t="shared" si="1300"/>
        <v>105.22830274081478</v>
      </c>
      <c r="KY243" s="46">
        <f t="shared" si="1301"/>
        <v>1019.2616972591852</v>
      </c>
      <c r="KZ243" s="51">
        <f t="shared" si="1302"/>
        <v>62117.719947229685</v>
      </c>
      <c r="LA243" s="153">
        <f t="shared" ref="LA243:LA253" si="1678">$CR$241</f>
        <v>61858.537293018569</v>
      </c>
      <c r="LB243" s="58">
        <f t="shared" si="1532"/>
        <v>930.59633333333579</v>
      </c>
      <c r="LC243" s="52">
        <f t="shared" si="1303"/>
        <v>0</v>
      </c>
      <c r="LD243" s="51">
        <f t="shared" si="1304"/>
        <v>930.59633333333579</v>
      </c>
      <c r="LE243" s="51">
        <f t="shared" si="1305"/>
        <v>53974.58733333314</v>
      </c>
      <c r="LF243" s="51">
        <f t="shared" ref="LF243:LF253" si="1679">$CW$241</f>
        <v>53966.899999999616</v>
      </c>
      <c r="LG243" s="128">
        <f t="shared" si="1306"/>
        <v>10000</v>
      </c>
      <c r="LH243" s="204">
        <f t="shared" si="1307"/>
        <v>0</v>
      </c>
      <c r="LI243" s="479">
        <f t="shared" si="1308"/>
        <v>-930.59633333333579</v>
      </c>
      <c r="LJ243" s="46">
        <f t="shared" si="1421"/>
        <v>-1124.49</v>
      </c>
      <c r="LK243" s="46">
        <f t="shared" si="1422"/>
        <v>-1124.49</v>
      </c>
      <c r="LL243" s="48"/>
      <c r="LN243" s="45">
        <v>182</v>
      </c>
      <c r="LO243" s="46">
        <f t="shared" si="1309"/>
        <v>1123.1238136873469</v>
      </c>
      <c r="LP243" s="46">
        <f t="shared" si="1641"/>
        <v>0</v>
      </c>
      <c r="LQ243" s="46">
        <f t="shared" si="1310"/>
        <v>1123.1238136873469</v>
      </c>
      <c r="LR243" s="46">
        <f t="shared" si="1311"/>
        <v>105.10088364934016</v>
      </c>
      <c r="LS243" s="46">
        <f t="shared" si="1312"/>
        <v>1018.0229300380067</v>
      </c>
      <c r="LT243" s="51">
        <f t="shared" si="1313"/>
        <v>62042.507259566089</v>
      </c>
      <c r="LU243" s="199">
        <f t="shared" si="1423"/>
        <v>10000</v>
      </c>
      <c r="LV243" s="58">
        <f t="shared" si="1314"/>
        <v>933.33033333333128</v>
      </c>
      <c r="LW243" s="52">
        <f t="shared" si="1642"/>
        <v>0</v>
      </c>
      <c r="LX243" s="51">
        <f t="shared" si="1315"/>
        <v>933.33033333333128</v>
      </c>
      <c r="LY243" s="51">
        <f t="shared" si="1316"/>
        <v>54133.159333333038</v>
      </c>
      <c r="LZ243" s="46">
        <f t="shared" si="1424"/>
        <v>0</v>
      </c>
      <c r="MA243" s="199">
        <f t="shared" si="1425"/>
        <v>10000</v>
      </c>
      <c r="MB243" s="468">
        <f t="shared" si="1317"/>
        <v>-933.33033333333128</v>
      </c>
      <c r="MC243" s="46">
        <f t="shared" si="1318"/>
        <v>-1123.1238136873469</v>
      </c>
      <c r="MD243" s="46">
        <f t="shared" si="1319"/>
        <v>-1123.1238136873469</v>
      </c>
      <c r="ME243" s="48"/>
      <c r="MG243" s="45">
        <v>182</v>
      </c>
      <c r="MH243" s="46">
        <f t="shared" si="1320"/>
        <v>1076.608661999408</v>
      </c>
      <c r="MI243" s="46">
        <f t="shared" si="1643"/>
        <v>0</v>
      </c>
      <c r="MJ243" s="46">
        <f t="shared" si="1321"/>
        <v>1076.608661999408</v>
      </c>
      <c r="MK243" s="46">
        <f t="shared" si="1322"/>
        <v>100.74803894432574</v>
      </c>
      <c r="ML243" s="46">
        <f t="shared" si="1323"/>
        <v>975.86062305508221</v>
      </c>
      <c r="MM243" s="51">
        <f t="shared" si="1324"/>
        <v>59472.962743540367</v>
      </c>
      <c r="MN243" s="199">
        <f t="shared" si="1426"/>
        <v>10000</v>
      </c>
      <c r="MO243" s="58">
        <f t="shared" si="1325"/>
        <v>889.32945707741396</v>
      </c>
      <c r="MP243" s="52">
        <f t="shared" si="1644"/>
        <v>0</v>
      </c>
      <c r="MQ243" s="51">
        <f t="shared" si="1326"/>
        <v>889.32945707741396</v>
      </c>
      <c r="MR243" s="57">
        <f t="shared" si="1327"/>
        <v>51581.108811910439</v>
      </c>
      <c r="MS243" s="199">
        <f t="shared" si="1427"/>
        <v>10000</v>
      </c>
      <c r="MT243" s="468">
        <f t="shared" si="1428"/>
        <v>-889.32945707741396</v>
      </c>
      <c r="MU243" s="46">
        <f t="shared" si="1328"/>
        <v>-1076.608661999408</v>
      </c>
      <c r="MV243" s="46">
        <f t="shared" si="1329"/>
        <v>-1076.608661999408</v>
      </c>
      <c r="MW243" s="48"/>
      <c r="MY243" s="45">
        <v>182</v>
      </c>
      <c r="MZ243" s="46">
        <f t="shared" si="1330"/>
        <v>1076.608661999408</v>
      </c>
      <c r="NA243" s="46">
        <f t="shared" si="1645"/>
        <v>0</v>
      </c>
      <c r="NB243" s="128">
        <f t="shared" si="1331"/>
        <v>1076.608661999408</v>
      </c>
      <c r="NC243" s="46">
        <f t="shared" si="1646"/>
        <v>100.74803894432574</v>
      </c>
      <c r="ND243" s="46">
        <f t="shared" si="1333"/>
        <v>975.86062305508221</v>
      </c>
      <c r="NE243" s="51">
        <f t="shared" si="1334"/>
        <v>59472.962743540367</v>
      </c>
      <c r="NF243" s="153">
        <f t="shared" si="1429"/>
        <v>10000</v>
      </c>
      <c r="NG243" s="45">
        <v>182</v>
      </c>
      <c r="NH243" s="46">
        <f t="shared" si="1647"/>
        <v>1076.6099999999999</v>
      </c>
      <c r="NI243" s="46">
        <f t="shared" si="1648"/>
        <v>0</v>
      </c>
      <c r="NJ243" s="128">
        <f t="shared" si="1430"/>
        <v>1076.6099999999999</v>
      </c>
      <c r="NK243" s="46">
        <f t="shared" si="1431"/>
        <v>100.74754822401711</v>
      </c>
      <c r="NL243" s="46">
        <f t="shared" si="1336"/>
        <v>975.86245177598278</v>
      </c>
      <c r="NM243" s="51">
        <f t="shared" si="1337"/>
        <v>59472.666482634282</v>
      </c>
      <c r="NN243" s="58">
        <f t="shared" si="1338"/>
        <v>888.78037499999857</v>
      </c>
      <c r="NO243" s="52">
        <f t="shared" si="1649"/>
        <v>0</v>
      </c>
      <c r="NP243" s="51">
        <f t="shared" si="1339"/>
        <v>888.78037499999857</v>
      </c>
      <c r="NQ243" s="57">
        <f t="shared" si="1340"/>
        <v>51683.61175000004</v>
      </c>
      <c r="NR243" s="153">
        <f t="shared" si="1432"/>
        <v>10000</v>
      </c>
      <c r="NS243" s="469">
        <f t="shared" si="1341"/>
        <v>-888.78037499999857</v>
      </c>
      <c r="NT243" s="46">
        <f t="shared" si="1342"/>
        <v>-1076.6099999999999</v>
      </c>
      <c r="NU243" s="46">
        <f t="shared" si="1343"/>
        <v>-1076.6099999999999</v>
      </c>
      <c r="NV243" s="48"/>
      <c r="NX243" s="45">
        <v>182</v>
      </c>
      <c r="NY243" s="46">
        <f t="shared" si="1344"/>
        <v>1076.6456011701148</v>
      </c>
      <c r="NZ243" s="46">
        <f t="shared" si="1650"/>
        <v>0</v>
      </c>
      <c r="OA243" s="46">
        <f t="shared" si="1345"/>
        <v>1076.6456011701148</v>
      </c>
      <c r="OB243" s="46">
        <f t="shared" si="1346"/>
        <v>100.75149567762168</v>
      </c>
      <c r="OC243" s="46">
        <f t="shared" si="1347"/>
        <v>975.89410549249305</v>
      </c>
      <c r="OD243" s="51">
        <f t="shared" si="1348"/>
        <v>59475.003301080513</v>
      </c>
      <c r="OE243" s="57">
        <f t="shared" ref="OE243:OE253" si="1680">$BQ$241</f>
        <v>57722.973553614065</v>
      </c>
      <c r="OF243" s="153">
        <f t="shared" si="1433"/>
        <v>10000</v>
      </c>
      <c r="OG243" s="58">
        <f t="shared" si="1349"/>
        <v>889.48383333333379</v>
      </c>
      <c r="OH243" s="241">
        <f t="shared" ref="OH243:OH253" si="1681">IF(AND($H$7="Oui",NX243&gt;$I$7),0,IF(NX243&gt;$B$7,0,(TRUNC(OK243*$AX$42/12,2))+(TRUNC(OK243*$AZ$42/12,2))))</f>
        <v>0</v>
      </c>
      <c r="OI243" s="51">
        <f t="shared" si="1350"/>
        <v>889.48383333333379</v>
      </c>
      <c r="OJ243" s="51">
        <f t="shared" si="1351"/>
        <v>51590.062333333364</v>
      </c>
      <c r="OK243" s="153">
        <f t="shared" ref="OK243:OK253" si="1682">$BV$241</f>
        <v>49999.999999999542</v>
      </c>
      <c r="OL243" s="153">
        <f t="shared" si="1434"/>
        <v>10000</v>
      </c>
      <c r="OM243" s="468">
        <f t="shared" si="1435"/>
        <v>-889.48383333333379</v>
      </c>
      <c r="ON243" s="46">
        <f t="shared" si="1436"/>
        <v>-1076.6456011701148</v>
      </c>
      <c r="OO243" s="46">
        <f t="shared" si="1352"/>
        <v>-1076.6456011701148</v>
      </c>
      <c r="OP243" s="48"/>
      <c r="OR243" s="45">
        <v>182</v>
      </c>
      <c r="OS243" s="46">
        <f t="shared" si="1353"/>
        <v>1076.765700416463</v>
      </c>
      <c r="OT243" s="128">
        <f t="shared" si="1651"/>
        <v>0</v>
      </c>
      <c r="OU243" s="128">
        <f t="shared" si="1354"/>
        <v>1076.765700416463</v>
      </c>
      <c r="OV243" s="46">
        <f t="shared" si="1652"/>
        <v>100.76273445358184</v>
      </c>
      <c r="OW243" s="46">
        <f t="shared" si="1653"/>
        <v>976.00296596288115</v>
      </c>
      <c r="OX243" s="51">
        <f t="shared" si="1357"/>
        <v>59481.637706186222</v>
      </c>
      <c r="OY243" s="51">
        <f t="shared" ref="OY243:OY253" si="1683">$GJ$241</f>
        <v>59415.500083162384</v>
      </c>
      <c r="OZ243" s="153">
        <f t="shared" si="1437"/>
        <v>10000</v>
      </c>
      <c r="PA243" s="45">
        <v>182</v>
      </c>
      <c r="PB243" s="46">
        <f t="shared" si="1358"/>
        <v>1076.765700416463</v>
      </c>
      <c r="PC243" s="46">
        <f t="shared" ref="PC243:PC253" si="1684">IF(PA243&gt;$B$7,0,(TRUNC(PH243*$BB$42*$L$7/12,2))+(TRUNC(PH243*$BD$42*$M$7/12,2)))</f>
        <v>0</v>
      </c>
      <c r="PD243" s="128">
        <f t="shared" si="1359"/>
        <v>1076.765700416463</v>
      </c>
      <c r="PE243" s="46">
        <f t="shared" si="1360"/>
        <v>100.76273445358184</v>
      </c>
      <c r="PF243" s="46">
        <f t="shared" si="1361"/>
        <v>976.00296596288115</v>
      </c>
      <c r="PG243" s="51">
        <f t="shared" si="1362"/>
        <v>59481.637706186222</v>
      </c>
      <c r="PH243" s="57">
        <f t="shared" ref="PH243:PH253" si="1685">$GS$241</f>
        <v>59414.995496471711</v>
      </c>
      <c r="PI243" s="688">
        <f t="shared" si="1363"/>
        <v>889.6533333333341</v>
      </c>
      <c r="PJ243" s="52">
        <f t="shared" ref="PJ243:PJ253" si="1686">IF(AND($H$7="Oui",PA243&gt;$I$7),0,IF(PA243&gt;$B$7,0,(TRUNC(PM243*$BB$42/12,2))+(TRUNC(PM243*$BD$42/12,2))))</f>
        <v>0</v>
      </c>
      <c r="PK243" s="51">
        <f t="shared" si="1364"/>
        <v>889.6533333333341</v>
      </c>
      <c r="PL243" s="57">
        <f t="shared" si="1365"/>
        <v>51599.893333333501</v>
      </c>
      <c r="PM243" s="57">
        <f t="shared" ref="PM243:PM253" si="1687">$GX$241</f>
        <v>51667.700000000223</v>
      </c>
      <c r="PN243" s="153">
        <f t="shared" si="1438"/>
        <v>10000</v>
      </c>
      <c r="PO243" s="469">
        <f t="shared" si="1366"/>
        <v>-889.6533333333341</v>
      </c>
      <c r="PP243" s="46">
        <f t="shared" si="1367"/>
        <v>-1076.765700416463</v>
      </c>
      <c r="PQ243" s="46">
        <f t="shared" si="1368"/>
        <v>-1076.765700416463</v>
      </c>
      <c r="PR243" s="48"/>
    </row>
    <row r="244" spans="2:434" hidden="1" x14ac:dyDescent="0.3">
      <c r="B244" s="45">
        <v>183</v>
      </c>
      <c r="C244" s="46">
        <f t="shared" si="1104"/>
        <v>1111.77</v>
      </c>
      <c r="D244" s="46">
        <f t="shared" si="1136"/>
        <v>100</v>
      </c>
      <c r="E244" s="46">
        <f t="shared" si="1137"/>
        <v>1011.77</v>
      </c>
      <c r="F244" s="46">
        <f t="shared" si="1138"/>
        <v>93.150529206198868</v>
      </c>
      <c r="G244" s="46">
        <f t="shared" si="1139"/>
        <v>918.61947079380116</v>
      </c>
      <c r="H244" s="51">
        <f t="shared" si="1140"/>
        <v>54971.698052925509</v>
      </c>
      <c r="I244" s="58">
        <f t="shared" si="1626"/>
        <v>933.33333333333337</v>
      </c>
      <c r="J244" s="52">
        <f t="shared" si="1142"/>
        <v>100</v>
      </c>
      <c r="K244" s="51">
        <f t="shared" si="1143"/>
        <v>833.33333333333337</v>
      </c>
      <c r="L244" s="57">
        <f t="shared" si="1144"/>
        <v>47499.999999999534</v>
      </c>
      <c r="M244" s="468">
        <f t="shared" si="1369"/>
        <v>-933.33333333333337</v>
      </c>
      <c r="N244" s="46">
        <f t="shared" si="1370"/>
        <v>-1111.77</v>
      </c>
      <c r="O244" s="47"/>
      <c r="P244" s="46">
        <f t="shared" si="1371"/>
        <v>-1011.77</v>
      </c>
      <c r="Q244" s="48"/>
      <c r="R244" s="29"/>
      <c r="S244" s="29"/>
      <c r="T244" s="45">
        <v>183</v>
      </c>
      <c r="U244" s="46">
        <f t="shared" si="1145"/>
        <v>1063.97</v>
      </c>
      <c r="V244" s="46">
        <f t="shared" si="1146"/>
        <v>52.2</v>
      </c>
      <c r="W244" s="46">
        <f t="shared" si="1372"/>
        <v>1011.77</v>
      </c>
      <c r="X244" s="46">
        <f t="shared" si="1147"/>
        <v>93.150529206198868</v>
      </c>
      <c r="Y244" s="46">
        <f t="shared" si="1148"/>
        <v>918.61947079380116</v>
      </c>
      <c r="Z244" s="51">
        <f t="shared" si="1149"/>
        <v>54971.698052925509</v>
      </c>
      <c r="AA244" s="58">
        <f t="shared" si="1150"/>
        <v>878.47333333333336</v>
      </c>
      <c r="AB244" s="52">
        <f t="shared" si="1151"/>
        <v>45.14</v>
      </c>
      <c r="AC244" s="51">
        <f t="shared" si="1152"/>
        <v>833.33333333333337</v>
      </c>
      <c r="AD244" s="57">
        <f t="shared" si="1153"/>
        <v>47499.999999999534</v>
      </c>
      <c r="AE244" s="468">
        <f t="shared" si="1373"/>
        <v>-878.47333333333336</v>
      </c>
      <c r="AF244" s="46">
        <f t="shared" si="1154"/>
        <v>-1063.97</v>
      </c>
      <c r="AG244" s="47"/>
      <c r="AH244" s="46">
        <f t="shared" si="1374"/>
        <v>-1011.77</v>
      </c>
      <c r="AI244" s="48"/>
      <c r="AJ244" s="29"/>
      <c r="AK244" s="45">
        <v>183</v>
      </c>
      <c r="AL244" s="46">
        <f t="shared" si="1155"/>
        <v>1117.72</v>
      </c>
      <c r="AM244" s="46"/>
      <c r="AN244" s="46"/>
      <c r="AO244" s="46">
        <f t="shared" si="1156"/>
        <v>54.38</v>
      </c>
      <c r="AP244" s="128">
        <f t="shared" si="1157"/>
        <v>1063.3399999999999</v>
      </c>
      <c r="AQ244" s="128"/>
      <c r="AR244" s="128"/>
      <c r="AS244" s="46">
        <f t="shared" si="1158"/>
        <v>100.25577922645328</v>
      </c>
      <c r="AT244" s="46">
        <f t="shared" si="1159"/>
        <v>963.08422077354658</v>
      </c>
      <c r="AU244" s="51"/>
      <c r="AV244" s="51"/>
      <c r="AW244" s="51">
        <f t="shared" si="1160"/>
        <v>59190.383315098421</v>
      </c>
      <c r="AX244" s="58">
        <f t="shared" si="1161"/>
        <v>927.38215694565588</v>
      </c>
      <c r="AY244" s="52"/>
      <c r="AZ244" s="52"/>
      <c r="BA244" s="52">
        <f t="shared" si="1162"/>
        <v>47.34</v>
      </c>
      <c r="BB244" s="51">
        <f t="shared" si="1163"/>
        <v>880.04215694565585</v>
      </c>
      <c r="BC244" s="51"/>
      <c r="BD244" s="51"/>
      <c r="BE244" s="57">
        <f t="shared" si="1164"/>
        <v>51499.665278944951</v>
      </c>
      <c r="BF244" s="468">
        <f t="shared" si="1165"/>
        <v>-927.38215694565588</v>
      </c>
      <c r="BG244" s="46">
        <f t="shared" si="1166"/>
        <v>-1117.72</v>
      </c>
      <c r="BH244" s="46">
        <f t="shared" si="1167"/>
        <v>-1063.3399999999999</v>
      </c>
      <c r="BI244" s="48"/>
      <c r="BK244" s="45">
        <v>183</v>
      </c>
      <c r="BL244" s="46">
        <f t="shared" si="1375"/>
        <v>1063.47</v>
      </c>
      <c r="BM244" s="46">
        <f t="shared" si="1376"/>
        <v>51.7</v>
      </c>
      <c r="BN244" s="46">
        <f t="shared" si="1377"/>
        <v>1011.77</v>
      </c>
      <c r="BO244" s="46">
        <f t="shared" si="1168"/>
        <v>93.150529206198868</v>
      </c>
      <c r="BP244" s="46">
        <f t="shared" si="1169"/>
        <v>918.61947079380116</v>
      </c>
      <c r="BQ244" s="51">
        <f t="shared" si="1170"/>
        <v>54971.698052925509</v>
      </c>
      <c r="BR244" s="57">
        <f t="shared" si="1654"/>
        <v>57722.973553614065</v>
      </c>
      <c r="BS244" s="58">
        <f t="shared" si="1627"/>
        <v>878.11333333333334</v>
      </c>
      <c r="BT244" s="52">
        <f t="shared" si="1378"/>
        <v>44.78</v>
      </c>
      <c r="BU244" s="51">
        <f t="shared" si="1172"/>
        <v>833.33333333333337</v>
      </c>
      <c r="BV244" s="51">
        <f t="shared" si="1173"/>
        <v>47499.999999999534</v>
      </c>
      <c r="BW244" s="153">
        <f t="shared" si="1655"/>
        <v>49999.999999999542</v>
      </c>
      <c r="BX244" s="468">
        <f t="shared" si="1379"/>
        <v>-878.11333333333334</v>
      </c>
      <c r="BY244" s="46">
        <f t="shared" si="1380"/>
        <v>-1063.47</v>
      </c>
      <c r="BZ244" s="46">
        <f t="shared" si="1174"/>
        <v>-1011.77</v>
      </c>
      <c r="CA244" s="48"/>
      <c r="CB244" s="29"/>
      <c r="CC244" s="45">
        <v>183</v>
      </c>
      <c r="CD244" s="128">
        <f t="shared" si="1175"/>
        <v>1117.6300000000001</v>
      </c>
      <c r="CE244" s="46">
        <f t="shared" si="1381"/>
        <v>53.92</v>
      </c>
      <c r="CF244" s="128">
        <f t="shared" si="1176"/>
        <v>1063.71</v>
      </c>
      <c r="CG244" s="46">
        <f t="shared" si="1382"/>
        <v>99.892852327664812</v>
      </c>
      <c r="CH244" s="46">
        <f t="shared" si="1628"/>
        <v>963.81714767233518</v>
      </c>
      <c r="CI244" s="51">
        <f t="shared" si="1178"/>
        <v>58971.894248926554</v>
      </c>
      <c r="CJ244" s="199">
        <f t="shared" si="1656"/>
        <v>61858.537293018569</v>
      </c>
      <c r="CK244" s="153">
        <f t="shared" si="1383"/>
        <v>10000</v>
      </c>
      <c r="CL244" s="45">
        <v>183</v>
      </c>
      <c r="CM244" s="46">
        <f t="shared" si="1384"/>
        <v>1117.6300000000001</v>
      </c>
      <c r="CN244" s="128">
        <f t="shared" si="1179"/>
        <v>53.92</v>
      </c>
      <c r="CO244" s="128">
        <f t="shared" si="1657"/>
        <v>1063.71</v>
      </c>
      <c r="CP244" s="46">
        <f t="shared" si="1181"/>
        <v>99.892852327664812</v>
      </c>
      <c r="CQ244" s="46">
        <f t="shared" si="1658"/>
        <v>963.81714767233518</v>
      </c>
      <c r="CR244" s="51">
        <f t="shared" si="1183"/>
        <v>58971.894248926554</v>
      </c>
      <c r="CS244" s="153">
        <f t="shared" si="1659"/>
        <v>61858.537293018569</v>
      </c>
      <c r="CT244" s="58">
        <f t="shared" si="1184"/>
        <v>927.86033333333398</v>
      </c>
      <c r="CU244" s="52">
        <f t="shared" si="1385"/>
        <v>47.04</v>
      </c>
      <c r="CV244" s="51">
        <f t="shared" si="1386"/>
        <v>880.82033333333402</v>
      </c>
      <c r="CW244" s="51">
        <f t="shared" si="1185"/>
        <v>51324.438999999606</v>
      </c>
      <c r="CX244" s="57">
        <f t="shared" si="1660"/>
        <v>53966.899999999616</v>
      </c>
      <c r="CY244" s="153">
        <f t="shared" si="1387"/>
        <v>10000</v>
      </c>
      <c r="CZ244" s="479">
        <f t="shared" si="1186"/>
        <v>-927.86033333333398</v>
      </c>
      <c r="DA244" s="46">
        <f t="shared" si="1388"/>
        <v>-1117.6300000000001</v>
      </c>
      <c r="DB244" s="46">
        <f t="shared" si="1389"/>
        <v>-1063.71</v>
      </c>
      <c r="DC244" s="48"/>
      <c r="DE244" s="45">
        <v>183</v>
      </c>
      <c r="DF244" s="46">
        <f t="shared" si="1187"/>
        <v>1121.76</v>
      </c>
      <c r="DG244" s="46">
        <f t="shared" si="1661"/>
        <v>109.99</v>
      </c>
      <c r="DH244" s="46">
        <f t="shared" si="1188"/>
        <v>1011.77</v>
      </c>
      <c r="DI244" s="46">
        <f t="shared" si="1189"/>
        <v>93.150529206198868</v>
      </c>
      <c r="DJ244" s="46">
        <f t="shared" si="1190"/>
        <v>918.61947079380116</v>
      </c>
      <c r="DK244" s="51">
        <f t="shared" si="1191"/>
        <v>54971.698052925509</v>
      </c>
      <c r="DL244" s="58">
        <f t="shared" si="1629"/>
        <v>943.32333333333338</v>
      </c>
      <c r="DM244" s="52">
        <f t="shared" si="1662"/>
        <v>109.99</v>
      </c>
      <c r="DN244" s="51">
        <f t="shared" si="1193"/>
        <v>833.33333333333337</v>
      </c>
      <c r="DO244" s="57">
        <f t="shared" si="1194"/>
        <v>47499.999999999534</v>
      </c>
      <c r="DP244" s="468">
        <f t="shared" si="1390"/>
        <v>-943.32333333333338</v>
      </c>
      <c r="DQ244" s="46">
        <f t="shared" si="1391"/>
        <v>-1121.76</v>
      </c>
      <c r="DR244" s="47"/>
      <c r="DS244" s="46">
        <f t="shared" si="1392"/>
        <v>-1011.77</v>
      </c>
      <c r="DT244" s="48"/>
      <c r="DU244" s="29"/>
      <c r="DV244" s="45">
        <v>183</v>
      </c>
      <c r="DW244" s="46">
        <f t="shared" si="1393"/>
        <v>1042.5</v>
      </c>
      <c r="DX244" s="46">
        <f t="shared" si="1663"/>
        <v>30.73</v>
      </c>
      <c r="DY244" s="46">
        <f t="shared" si="1394"/>
        <v>1011.77</v>
      </c>
      <c r="DZ244" s="46">
        <f t="shared" si="1195"/>
        <v>93.150529206198868</v>
      </c>
      <c r="EA244" s="46">
        <f t="shared" si="1196"/>
        <v>918.61947079380116</v>
      </c>
      <c r="EB244" s="51">
        <f t="shared" si="1197"/>
        <v>54971.698052925509</v>
      </c>
      <c r="EC244" s="58">
        <f t="shared" si="1630"/>
        <v>859.90333333333342</v>
      </c>
      <c r="ED244" s="52">
        <f t="shared" si="1664"/>
        <v>26.57</v>
      </c>
      <c r="EE244" s="51">
        <f t="shared" si="1199"/>
        <v>833.33333333333337</v>
      </c>
      <c r="EF244" s="57">
        <f t="shared" si="1200"/>
        <v>47499.999999999534</v>
      </c>
      <c r="EG244" s="468">
        <f t="shared" si="1395"/>
        <v>-859.90333333333342</v>
      </c>
      <c r="EH244" s="46">
        <f t="shared" si="1396"/>
        <v>-1042.5</v>
      </c>
      <c r="EI244" s="47"/>
      <c r="EJ244" s="46">
        <f t="shared" si="1397"/>
        <v>-1011.77</v>
      </c>
      <c r="EK244" s="48"/>
      <c r="EL244" s="29"/>
      <c r="EM244" s="45">
        <v>183</v>
      </c>
      <c r="EN244" s="46">
        <f t="shared" si="1631"/>
        <v>1058.0868689014749</v>
      </c>
      <c r="EO244" s="46">
        <f t="shared" si="1665"/>
        <v>31.659999999999997</v>
      </c>
      <c r="EP244" s="128">
        <f t="shared" si="1632"/>
        <v>1026.4268689014748</v>
      </c>
      <c r="EQ244" s="46">
        <f t="shared" si="1202"/>
        <v>95.993154091699367</v>
      </c>
      <c r="ER244" s="46">
        <f t="shared" si="1203"/>
        <v>930.43371480977544</v>
      </c>
      <c r="ES244" s="51">
        <f t="shared" si="1204"/>
        <v>56665.45874020984</v>
      </c>
      <c r="ET244" s="153">
        <f t="shared" si="1398"/>
        <v>10000</v>
      </c>
      <c r="EU244" s="45">
        <v>183</v>
      </c>
      <c r="EV244" s="46">
        <f t="shared" si="1633"/>
        <v>1058.0899999999999</v>
      </c>
      <c r="EW244" s="46">
        <f t="shared" si="1666"/>
        <v>31.659999999999997</v>
      </c>
      <c r="EX244" s="128">
        <f t="shared" si="1206"/>
        <v>1026.43</v>
      </c>
      <c r="EY244" s="46">
        <f t="shared" si="1207"/>
        <v>95.992007440302544</v>
      </c>
      <c r="EZ244" s="46">
        <f t="shared" si="1208"/>
        <v>930.43799255969748</v>
      </c>
      <c r="FA244" s="51">
        <f t="shared" si="1209"/>
        <v>56664.766471621828</v>
      </c>
      <c r="FB244" s="58">
        <f t="shared" si="1210"/>
        <v>874.86920833333363</v>
      </c>
      <c r="FC244" s="52">
        <f t="shared" si="1667"/>
        <v>27.490000000000002</v>
      </c>
      <c r="FD244" s="51">
        <f t="shared" si="1399"/>
        <v>847.37920833333362</v>
      </c>
      <c r="FE244" s="57">
        <f t="shared" si="1211"/>
        <v>49141.324874999846</v>
      </c>
      <c r="FF244" s="153">
        <f t="shared" si="1400"/>
        <v>10000</v>
      </c>
      <c r="FG244" s="469">
        <f t="shared" si="1212"/>
        <v>-874.86920833333363</v>
      </c>
      <c r="FH244" s="46">
        <f t="shared" si="1213"/>
        <v>-1058.0899999999999</v>
      </c>
      <c r="FI244" s="46">
        <f t="shared" si="1214"/>
        <v>-1026.43</v>
      </c>
      <c r="FJ244" s="48"/>
      <c r="FL244" s="45">
        <v>183</v>
      </c>
      <c r="FM244" s="46">
        <f t="shared" si="1401"/>
        <v>1043.51</v>
      </c>
      <c r="FN244" s="46">
        <f t="shared" si="1634"/>
        <v>31.740000000000002</v>
      </c>
      <c r="FO244" s="46">
        <f t="shared" si="1402"/>
        <v>1011.77</v>
      </c>
      <c r="FP244" s="46">
        <f t="shared" si="1215"/>
        <v>93.150529206198868</v>
      </c>
      <c r="FQ244" s="46">
        <f t="shared" si="1216"/>
        <v>918.61947079380116</v>
      </c>
      <c r="FR244" s="51">
        <f t="shared" si="1217"/>
        <v>54971.698052925509</v>
      </c>
      <c r="FS244" s="57">
        <f t="shared" si="1668"/>
        <v>57722.973553614065</v>
      </c>
      <c r="FT244" s="58">
        <f t="shared" si="1635"/>
        <v>860.82333333333338</v>
      </c>
      <c r="FU244" s="241">
        <f t="shared" si="1636"/>
        <v>27.490000000000002</v>
      </c>
      <c r="FV244" s="51">
        <f t="shared" si="1219"/>
        <v>833.33333333333337</v>
      </c>
      <c r="FW244" s="51">
        <f t="shared" si="1220"/>
        <v>47499.999999999534</v>
      </c>
      <c r="FX244" s="153">
        <f t="shared" si="1669"/>
        <v>49999.999999999542</v>
      </c>
      <c r="FY244" s="468">
        <f t="shared" si="1403"/>
        <v>-860.82333333333338</v>
      </c>
      <c r="FZ244" s="46">
        <f t="shared" si="1404"/>
        <v>-1043.51</v>
      </c>
      <c r="GA244" s="46">
        <f t="shared" si="1221"/>
        <v>-1011.77</v>
      </c>
      <c r="GB244" s="48"/>
      <c r="GD244" s="45">
        <v>183</v>
      </c>
      <c r="GE244" s="46">
        <f t="shared" si="1583"/>
        <v>1060.0875939185617</v>
      </c>
      <c r="GF244" s="128">
        <f t="shared" si="1670"/>
        <v>32.67</v>
      </c>
      <c r="GG244" s="128">
        <f t="shared" si="1579"/>
        <v>1027.4175939185616</v>
      </c>
      <c r="GH244" s="46">
        <f t="shared" si="1637"/>
        <v>95.928615404447314</v>
      </c>
      <c r="GI244" s="46">
        <f t="shared" si="1223"/>
        <v>931.48897851411425</v>
      </c>
      <c r="GJ244" s="51">
        <f t="shared" si="1224"/>
        <v>56625.680264154274</v>
      </c>
      <c r="GK244" s="51">
        <f t="shared" si="1671"/>
        <v>59415.500083162384</v>
      </c>
      <c r="GL244" s="153">
        <f t="shared" si="1405"/>
        <v>10000</v>
      </c>
      <c r="GM244" s="45">
        <v>183</v>
      </c>
      <c r="GN244" s="46">
        <f t="shared" si="1638"/>
        <v>1060.0899999999999</v>
      </c>
      <c r="GO244" s="46">
        <f t="shared" si="1639"/>
        <v>32.67</v>
      </c>
      <c r="GP244" s="128">
        <f t="shared" si="1406"/>
        <v>1027.42</v>
      </c>
      <c r="GQ244" s="46">
        <f t="shared" si="1226"/>
        <v>95.927763594079067</v>
      </c>
      <c r="GR244" s="46">
        <f t="shared" si="1227"/>
        <v>931.49223640592095</v>
      </c>
      <c r="GS244" s="51">
        <f t="shared" si="1228"/>
        <v>56625.165920041516</v>
      </c>
      <c r="GT244" s="57">
        <f t="shared" si="1672"/>
        <v>59414.995496471711</v>
      </c>
      <c r="GU244" s="58">
        <f t="shared" si="1229"/>
        <v>876.92633333333197</v>
      </c>
      <c r="GV244" s="52">
        <f t="shared" si="1640"/>
        <v>28.4</v>
      </c>
      <c r="GW244" s="51">
        <f t="shared" si="1407"/>
        <v>848.52633333333199</v>
      </c>
      <c r="GX244" s="57">
        <f t="shared" si="1230"/>
        <v>49122.121000000217</v>
      </c>
      <c r="GY244" s="57">
        <f t="shared" si="1673"/>
        <v>51667.700000000223</v>
      </c>
      <c r="GZ244" s="153">
        <f t="shared" si="1408"/>
        <v>10000</v>
      </c>
      <c r="HA244" s="469">
        <f t="shared" si="1231"/>
        <v>-876.92633333333197</v>
      </c>
      <c r="HB244" s="46">
        <f t="shared" si="1232"/>
        <v>-1060.0899999999999</v>
      </c>
      <c r="HC244" s="46">
        <f t="shared" si="1233"/>
        <v>-1027.42</v>
      </c>
      <c r="HD244" s="48"/>
      <c r="HF244" s="45">
        <v>183</v>
      </c>
      <c r="HG244" s="46">
        <f t="shared" si="1234"/>
        <v>1123.8775326810628</v>
      </c>
      <c r="HH244" s="46">
        <f t="shared" si="1235"/>
        <v>0</v>
      </c>
      <c r="HI244" s="46">
        <f t="shared" si="1236"/>
        <v>1123.8775326810628</v>
      </c>
      <c r="HJ244" s="46">
        <f t="shared" si="1237"/>
        <v>103.47357244508738</v>
      </c>
      <c r="HK244" s="46">
        <f t="shared" si="1238"/>
        <v>1020.4039602359754</v>
      </c>
      <c r="HL244" s="51">
        <f t="shared" si="1239"/>
        <v>61063.739506816455</v>
      </c>
      <c r="HM244" s="153">
        <f t="shared" si="1409"/>
        <v>10000</v>
      </c>
      <c r="HN244" s="58">
        <f t="shared" si="1240"/>
        <v>933.33333333333724</v>
      </c>
      <c r="HO244" s="52">
        <f t="shared" si="1241"/>
        <v>0</v>
      </c>
      <c r="HP244" s="51">
        <f t="shared" si="1242"/>
        <v>933.33333333333724</v>
      </c>
      <c r="HQ244" s="57">
        <f t="shared" si="1243"/>
        <v>53199.999999998327</v>
      </c>
      <c r="HR244" s="153">
        <f t="shared" si="1410"/>
        <v>10000</v>
      </c>
      <c r="HS244" s="468">
        <f t="shared" si="1244"/>
        <v>-933.33333333333724</v>
      </c>
      <c r="HT244" s="46">
        <f t="shared" si="1245"/>
        <v>-1123.8775326810628</v>
      </c>
      <c r="HU244" s="46">
        <f t="shared" si="1246"/>
        <v>-1123.8775326810628</v>
      </c>
      <c r="HV244" s="48"/>
      <c r="HW244" s="29"/>
      <c r="HX244" s="45">
        <v>183</v>
      </c>
      <c r="HY244" s="128">
        <f t="shared" si="1247"/>
        <v>1124.3399999999999</v>
      </c>
      <c r="HZ244" s="46">
        <f t="shared" si="1248"/>
        <v>0</v>
      </c>
      <c r="IA244" s="46">
        <f t="shared" si="1249"/>
        <v>1124.3399999999999</v>
      </c>
      <c r="IB244" s="46">
        <f t="shared" si="1250"/>
        <v>103.52311759442854</v>
      </c>
      <c r="IC244" s="46">
        <f t="shared" si="1251"/>
        <v>1020.8168824055714</v>
      </c>
      <c r="ID244" s="51">
        <f t="shared" si="1252"/>
        <v>61093.053674251561</v>
      </c>
      <c r="IE244" s="153">
        <f t="shared" si="1411"/>
        <v>10000</v>
      </c>
      <c r="IF244" s="58">
        <f t="shared" si="1253"/>
        <v>930.14625019664186</v>
      </c>
      <c r="IG244" s="52">
        <f t="shared" si="1254"/>
        <v>0</v>
      </c>
      <c r="IH244" s="51">
        <f t="shared" si="1255"/>
        <v>930.14625019664186</v>
      </c>
      <c r="II244" s="57">
        <f t="shared" si="1412"/>
        <v>53018.336214014329</v>
      </c>
      <c r="IJ244" s="153">
        <f t="shared" si="1413"/>
        <v>10000</v>
      </c>
      <c r="IK244" s="468">
        <f t="shared" si="1256"/>
        <v>-930.14625019664186</v>
      </c>
      <c r="IL244" s="46">
        <f t="shared" si="1257"/>
        <v>-1124.3399999999999</v>
      </c>
      <c r="IM244" s="46">
        <f t="shared" si="1258"/>
        <v>-1124.3399999999999</v>
      </c>
      <c r="IN244" s="48"/>
      <c r="IO244" s="53">
        <f t="shared" si="1259"/>
        <v>0</v>
      </c>
      <c r="IQ244" s="45">
        <v>183</v>
      </c>
      <c r="IR244" s="128">
        <f t="shared" si="1260"/>
        <v>1126.4568749999989</v>
      </c>
      <c r="IS244" s="128">
        <f t="shared" si="1261"/>
        <v>0</v>
      </c>
      <c r="IT244" s="128">
        <f t="shared" si="1262"/>
        <v>1126.4568749999989</v>
      </c>
      <c r="IU244" s="46">
        <f t="shared" si="1485"/>
        <v>103.71</v>
      </c>
      <c r="IV244" s="46">
        <f t="shared" si="1263"/>
        <v>1022.7468749999989</v>
      </c>
      <c r="IW244" s="51">
        <f t="shared" si="1264"/>
        <v>61203.891875000227</v>
      </c>
      <c r="IX244" s="199">
        <f t="shared" si="1414"/>
        <v>10000</v>
      </c>
      <c r="IY244" s="128">
        <f t="shared" si="1265"/>
        <v>0</v>
      </c>
      <c r="IZ244" s="408">
        <f t="shared" si="1266"/>
        <v>0</v>
      </c>
      <c r="JA244" s="58">
        <f t="shared" si="1267"/>
        <v>931.95916666666494</v>
      </c>
      <c r="JB244" s="52">
        <f t="shared" si="1268"/>
        <v>0</v>
      </c>
      <c r="JC244" s="51">
        <f t="shared" si="1269"/>
        <v>931.95916666666494</v>
      </c>
      <c r="JD244" s="57">
        <f t="shared" si="1270"/>
        <v>53121.672500000044</v>
      </c>
      <c r="JE244" s="280">
        <f t="shared" si="1271"/>
        <v>10000</v>
      </c>
      <c r="JF244" s="280">
        <f t="shared" si="1272"/>
        <v>0</v>
      </c>
      <c r="JG244" s="468">
        <f t="shared" si="1273"/>
        <v>-931.95916666666494</v>
      </c>
      <c r="JH244" s="46">
        <f t="shared" si="1274"/>
        <v>-1126.4568749999989</v>
      </c>
      <c r="JI244" s="46">
        <f t="shared" si="1275"/>
        <v>-1126.4568749999989</v>
      </c>
      <c r="JJ244" s="48"/>
      <c r="JL244" s="45">
        <v>183</v>
      </c>
      <c r="JM244" s="46">
        <f t="shared" si="1276"/>
        <v>1124.4930833333331</v>
      </c>
      <c r="JN244" s="46">
        <f t="shared" si="1277"/>
        <v>0</v>
      </c>
      <c r="JO244" s="128">
        <f t="shared" si="1278"/>
        <v>1124.4930833333331</v>
      </c>
      <c r="JP244" s="46">
        <f t="shared" si="1415"/>
        <v>103.53</v>
      </c>
      <c r="JQ244" s="46">
        <f t="shared" si="1279"/>
        <v>1020.9630833333331</v>
      </c>
      <c r="JR244" s="51">
        <f t="shared" si="1280"/>
        <v>61097.185749999997</v>
      </c>
      <c r="JS244" s="51">
        <f t="shared" si="1674"/>
        <v>57722.973553614065</v>
      </c>
      <c r="JT244" s="199">
        <f t="shared" si="1416"/>
        <v>10000</v>
      </c>
      <c r="JU244" s="128">
        <f t="shared" si="1281"/>
        <v>0</v>
      </c>
      <c r="JV244" s="408">
        <f t="shared" si="1282"/>
        <v>0</v>
      </c>
      <c r="JW244" s="58">
        <f t="shared" si="1283"/>
        <v>930.37233333333074</v>
      </c>
      <c r="JX244" s="52">
        <f t="shared" si="1284"/>
        <v>0</v>
      </c>
      <c r="JY244" s="51">
        <f t="shared" si="1285"/>
        <v>930.37233333333074</v>
      </c>
      <c r="JZ244" s="51">
        <f t="shared" si="1286"/>
        <v>53031.223000000435</v>
      </c>
      <c r="KA244" s="199">
        <f t="shared" si="1675"/>
        <v>49999.999999999542</v>
      </c>
      <c r="KB244" s="128">
        <f t="shared" si="1417"/>
        <v>10000</v>
      </c>
      <c r="KC244" s="204">
        <f t="shared" si="1287"/>
        <v>0</v>
      </c>
      <c r="KD244" s="468">
        <f t="shared" si="1418"/>
        <v>-930.37233333333074</v>
      </c>
      <c r="KE244" s="46">
        <f t="shared" si="1288"/>
        <v>-1124.4930833333331</v>
      </c>
      <c r="KF244" s="46">
        <f t="shared" si="1289"/>
        <v>-1124.4930833333331</v>
      </c>
      <c r="KG244" s="48"/>
      <c r="KI244" s="45">
        <v>183</v>
      </c>
      <c r="KJ244" s="46">
        <f t="shared" si="1290"/>
        <v>1124.4890404061762</v>
      </c>
      <c r="KK244" s="46">
        <f t="shared" si="1291"/>
        <v>0</v>
      </c>
      <c r="KL244" s="128">
        <f t="shared" si="1292"/>
        <v>1124.4890404061762</v>
      </c>
      <c r="KM244" s="46">
        <f t="shared" si="1676"/>
        <v>103.52987296454494</v>
      </c>
      <c r="KN244" s="46">
        <f t="shared" si="1294"/>
        <v>1020.9591674416313</v>
      </c>
      <c r="KO244" s="51">
        <f t="shared" si="1295"/>
        <v>61096.96461128533</v>
      </c>
      <c r="KP244" s="199">
        <f t="shared" si="1677"/>
        <v>61858.537293018569</v>
      </c>
      <c r="KQ244" s="199">
        <f t="shared" si="1419"/>
        <v>10000</v>
      </c>
      <c r="KR244" s="128">
        <f t="shared" si="1296"/>
        <v>0</v>
      </c>
      <c r="KS244" s="408">
        <f t="shared" si="1297"/>
        <v>0</v>
      </c>
      <c r="KT244" s="45">
        <v>183</v>
      </c>
      <c r="KU244" s="46">
        <f t="shared" si="1420"/>
        <v>1124.49</v>
      </c>
      <c r="KV244" s="46">
        <f t="shared" si="1298"/>
        <v>0</v>
      </c>
      <c r="KW244" s="128">
        <f t="shared" si="1299"/>
        <v>1124.49</v>
      </c>
      <c r="KX244" s="46">
        <f t="shared" si="1300"/>
        <v>103.52953324538281</v>
      </c>
      <c r="KY244" s="46">
        <f t="shared" si="1301"/>
        <v>1020.9604667546172</v>
      </c>
      <c r="KZ244" s="51">
        <f t="shared" si="1302"/>
        <v>61096.75948047507</v>
      </c>
      <c r="LA244" s="153">
        <f t="shared" si="1678"/>
        <v>61858.537293018569</v>
      </c>
      <c r="LB244" s="58">
        <f t="shared" si="1532"/>
        <v>930.59633333333579</v>
      </c>
      <c r="LC244" s="52">
        <f t="shared" si="1303"/>
        <v>0</v>
      </c>
      <c r="LD244" s="51">
        <f t="shared" si="1304"/>
        <v>930.59633333333579</v>
      </c>
      <c r="LE244" s="51">
        <f t="shared" si="1305"/>
        <v>53043.990999999805</v>
      </c>
      <c r="LF244" s="51">
        <f t="shared" si="1679"/>
        <v>53966.899999999616</v>
      </c>
      <c r="LG244" s="128">
        <f t="shared" si="1306"/>
        <v>10000</v>
      </c>
      <c r="LH244" s="204">
        <f t="shared" si="1307"/>
        <v>0</v>
      </c>
      <c r="LI244" s="479">
        <f t="shared" si="1308"/>
        <v>-930.59633333333579</v>
      </c>
      <c r="LJ244" s="46">
        <f t="shared" si="1421"/>
        <v>-1124.49</v>
      </c>
      <c r="LK244" s="46">
        <f t="shared" si="1422"/>
        <v>-1124.49</v>
      </c>
      <c r="LL244" s="48"/>
      <c r="LN244" s="45">
        <v>183</v>
      </c>
      <c r="LO244" s="46">
        <f t="shared" si="1309"/>
        <v>1123.1238136873469</v>
      </c>
      <c r="LP244" s="46">
        <f t="shared" si="1641"/>
        <v>0</v>
      </c>
      <c r="LQ244" s="46">
        <f t="shared" si="1310"/>
        <v>1123.1238136873469</v>
      </c>
      <c r="LR244" s="46">
        <f t="shared" si="1311"/>
        <v>103.40417876594348</v>
      </c>
      <c r="LS244" s="46">
        <f t="shared" si="1312"/>
        <v>1019.7196349214034</v>
      </c>
      <c r="LT244" s="51">
        <f t="shared" si="1313"/>
        <v>61022.787624644683</v>
      </c>
      <c r="LU244" s="199">
        <f t="shared" si="1423"/>
        <v>10000</v>
      </c>
      <c r="LV244" s="58">
        <f t="shared" si="1314"/>
        <v>933.33033333333128</v>
      </c>
      <c r="LW244" s="52">
        <f t="shared" si="1642"/>
        <v>0</v>
      </c>
      <c r="LX244" s="51">
        <f t="shared" si="1315"/>
        <v>933.33033333333128</v>
      </c>
      <c r="LY244" s="51">
        <f t="shared" si="1316"/>
        <v>53199.828999999707</v>
      </c>
      <c r="LZ244" s="46">
        <f t="shared" si="1424"/>
        <v>0</v>
      </c>
      <c r="MA244" s="199">
        <f t="shared" si="1425"/>
        <v>10000</v>
      </c>
      <c r="MB244" s="468">
        <f t="shared" si="1317"/>
        <v>-933.33033333333128</v>
      </c>
      <c r="MC244" s="46">
        <f t="shared" si="1318"/>
        <v>-1123.1238136873469</v>
      </c>
      <c r="MD244" s="46">
        <f t="shared" si="1319"/>
        <v>-1123.1238136873469</v>
      </c>
      <c r="ME244" s="48"/>
      <c r="MG244" s="45">
        <v>183</v>
      </c>
      <c r="MH244" s="46">
        <f t="shared" si="1320"/>
        <v>1076.608661999408</v>
      </c>
      <c r="MI244" s="46">
        <f t="shared" si="1643"/>
        <v>0</v>
      </c>
      <c r="MJ244" s="46">
        <f t="shared" si="1321"/>
        <v>1076.608661999408</v>
      </c>
      <c r="MK244" s="46">
        <f t="shared" si="1322"/>
        <v>99.121604572567279</v>
      </c>
      <c r="ML244" s="46">
        <f t="shared" si="1323"/>
        <v>977.48705742684069</v>
      </c>
      <c r="MM244" s="51">
        <f t="shared" si="1324"/>
        <v>58495.475686113525</v>
      </c>
      <c r="MN244" s="199">
        <f t="shared" si="1426"/>
        <v>10000</v>
      </c>
      <c r="MO244" s="58">
        <f t="shared" si="1325"/>
        <v>889.32945707741396</v>
      </c>
      <c r="MP244" s="52">
        <f t="shared" si="1644"/>
        <v>0</v>
      </c>
      <c r="MQ244" s="51">
        <f t="shared" si="1326"/>
        <v>889.32945707741396</v>
      </c>
      <c r="MR244" s="57">
        <f t="shared" si="1327"/>
        <v>50691.779354833023</v>
      </c>
      <c r="MS244" s="199">
        <f t="shared" si="1427"/>
        <v>10000</v>
      </c>
      <c r="MT244" s="468">
        <f t="shared" si="1428"/>
        <v>-889.32945707741396</v>
      </c>
      <c r="MU244" s="46">
        <f t="shared" si="1328"/>
        <v>-1076.608661999408</v>
      </c>
      <c r="MV244" s="46">
        <f t="shared" si="1329"/>
        <v>-1076.608661999408</v>
      </c>
      <c r="MW244" s="48"/>
      <c r="MY244" s="45">
        <v>183</v>
      </c>
      <c r="MZ244" s="46">
        <f t="shared" si="1330"/>
        <v>1076.608661999408</v>
      </c>
      <c r="NA244" s="46">
        <f t="shared" si="1645"/>
        <v>0</v>
      </c>
      <c r="NB244" s="128">
        <f t="shared" si="1331"/>
        <v>1076.608661999408</v>
      </c>
      <c r="NC244" s="46">
        <f t="shared" si="1646"/>
        <v>99.121604572567279</v>
      </c>
      <c r="ND244" s="46">
        <f t="shared" si="1333"/>
        <v>977.48705742684069</v>
      </c>
      <c r="NE244" s="51">
        <f t="shared" si="1334"/>
        <v>58495.475686113525</v>
      </c>
      <c r="NF244" s="153">
        <f t="shared" si="1429"/>
        <v>10000</v>
      </c>
      <c r="NG244" s="45">
        <v>183</v>
      </c>
      <c r="NH244" s="46">
        <f t="shared" si="1647"/>
        <v>1076.6099999999999</v>
      </c>
      <c r="NI244" s="46">
        <f t="shared" si="1648"/>
        <v>0</v>
      </c>
      <c r="NJ244" s="128">
        <f t="shared" si="1430"/>
        <v>1076.6099999999999</v>
      </c>
      <c r="NK244" s="46">
        <f t="shared" si="1431"/>
        <v>99.121110804390469</v>
      </c>
      <c r="NL244" s="46">
        <f t="shared" si="1336"/>
        <v>977.48888919560943</v>
      </c>
      <c r="NM244" s="51">
        <f t="shared" si="1337"/>
        <v>58495.177593438675</v>
      </c>
      <c r="NN244" s="58">
        <f t="shared" si="1338"/>
        <v>888.78037499999857</v>
      </c>
      <c r="NO244" s="52">
        <f t="shared" si="1649"/>
        <v>0</v>
      </c>
      <c r="NP244" s="51">
        <f t="shared" si="1339"/>
        <v>888.78037499999857</v>
      </c>
      <c r="NQ244" s="57">
        <f t="shared" si="1340"/>
        <v>50794.831375000038</v>
      </c>
      <c r="NR244" s="153">
        <f t="shared" si="1432"/>
        <v>10000</v>
      </c>
      <c r="NS244" s="469">
        <f t="shared" si="1341"/>
        <v>-888.78037499999857</v>
      </c>
      <c r="NT244" s="46">
        <f t="shared" si="1342"/>
        <v>-1076.6099999999999</v>
      </c>
      <c r="NU244" s="46">
        <f t="shared" si="1343"/>
        <v>-1076.6099999999999</v>
      </c>
      <c r="NV244" s="48"/>
      <c r="NX244" s="45">
        <v>183</v>
      </c>
      <c r="NY244" s="46">
        <f t="shared" si="1344"/>
        <v>1076.6456011701148</v>
      </c>
      <c r="NZ244" s="46">
        <f t="shared" si="1650"/>
        <v>0</v>
      </c>
      <c r="OA244" s="46">
        <f t="shared" si="1345"/>
        <v>1076.6456011701148</v>
      </c>
      <c r="OB244" s="46">
        <f t="shared" si="1346"/>
        <v>99.125005501800857</v>
      </c>
      <c r="OC244" s="46">
        <f t="shared" si="1347"/>
        <v>977.52059566831394</v>
      </c>
      <c r="OD244" s="51">
        <f t="shared" si="1348"/>
        <v>58497.4827054122</v>
      </c>
      <c r="OE244" s="57">
        <f t="shared" si="1680"/>
        <v>57722.973553614065</v>
      </c>
      <c r="OF244" s="153">
        <f t="shared" si="1433"/>
        <v>10000</v>
      </c>
      <c r="OG244" s="58">
        <f t="shared" si="1349"/>
        <v>889.48383333333379</v>
      </c>
      <c r="OH244" s="241">
        <f t="shared" si="1681"/>
        <v>0</v>
      </c>
      <c r="OI244" s="51">
        <f t="shared" si="1350"/>
        <v>889.48383333333379</v>
      </c>
      <c r="OJ244" s="51">
        <f t="shared" si="1351"/>
        <v>50700.578500000032</v>
      </c>
      <c r="OK244" s="153">
        <f t="shared" si="1682"/>
        <v>49999.999999999542</v>
      </c>
      <c r="OL244" s="153">
        <f t="shared" si="1434"/>
        <v>10000</v>
      </c>
      <c r="OM244" s="468">
        <f t="shared" si="1435"/>
        <v>-889.48383333333379</v>
      </c>
      <c r="ON244" s="46">
        <f t="shared" si="1436"/>
        <v>-1076.6456011701148</v>
      </c>
      <c r="OO244" s="46">
        <f t="shared" si="1352"/>
        <v>-1076.6456011701148</v>
      </c>
      <c r="OP244" s="48"/>
      <c r="OR244" s="45">
        <v>183</v>
      </c>
      <c r="OS244" s="46">
        <f t="shared" si="1353"/>
        <v>1076.765700416463</v>
      </c>
      <c r="OT244" s="128">
        <f t="shared" si="1651"/>
        <v>0</v>
      </c>
      <c r="OU244" s="128">
        <f t="shared" si="1354"/>
        <v>1076.765700416463</v>
      </c>
      <c r="OV244" s="46">
        <f t="shared" si="1652"/>
        <v>99.1360628436437</v>
      </c>
      <c r="OW244" s="46">
        <f t="shared" si="1653"/>
        <v>977.62963757281932</v>
      </c>
      <c r="OX244" s="51">
        <f t="shared" si="1357"/>
        <v>58504.008068613402</v>
      </c>
      <c r="OY244" s="51">
        <f t="shared" si="1683"/>
        <v>59415.500083162384</v>
      </c>
      <c r="OZ244" s="153">
        <f t="shared" si="1437"/>
        <v>10000</v>
      </c>
      <c r="PA244" s="45">
        <v>183</v>
      </c>
      <c r="PB244" s="46">
        <f t="shared" si="1358"/>
        <v>1076.765700416463</v>
      </c>
      <c r="PC244" s="46">
        <f t="shared" si="1684"/>
        <v>0</v>
      </c>
      <c r="PD244" s="128">
        <f t="shared" si="1359"/>
        <v>1076.765700416463</v>
      </c>
      <c r="PE244" s="46">
        <f t="shared" si="1360"/>
        <v>99.1360628436437</v>
      </c>
      <c r="PF244" s="46">
        <f t="shared" si="1361"/>
        <v>977.62963757281932</v>
      </c>
      <c r="PG244" s="51">
        <f t="shared" si="1362"/>
        <v>58504.008068613402</v>
      </c>
      <c r="PH244" s="57">
        <f t="shared" si="1685"/>
        <v>59414.995496471711</v>
      </c>
      <c r="PI244" s="688">
        <f t="shared" si="1363"/>
        <v>889.6533333333341</v>
      </c>
      <c r="PJ244" s="52">
        <f t="shared" si="1686"/>
        <v>0</v>
      </c>
      <c r="PK244" s="51">
        <f t="shared" si="1364"/>
        <v>889.6533333333341</v>
      </c>
      <c r="PL244" s="57">
        <f t="shared" si="1365"/>
        <v>50710.240000000165</v>
      </c>
      <c r="PM244" s="57">
        <f t="shared" si="1687"/>
        <v>51667.700000000223</v>
      </c>
      <c r="PN244" s="153">
        <f t="shared" si="1438"/>
        <v>10000</v>
      </c>
      <c r="PO244" s="469">
        <f t="shared" si="1366"/>
        <v>-889.6533333333341</v>
      </c>
      <c r="PP244" s="46">
        <f t="shared" si="1367"/>
        <v>-1076.765700416463</v>
      </c>
      <c r="PQ244" s="46">
        <f t="shared" si="1368"/>
        <v>-1076.765700416463</v>
      </c>
      <c r="PR244" s="48"/>
    </row>
    <row r="245" spans="2:434" hidden="1" x14ac:dyDescent="0.3">
      <c r="B245" s="45">
        <v>184</v>
      </c>
      <c r="C245" s="46">
        <f t="shared" si="1104"/>
        <v>1111.77</v>
      </c>
      <c r="D245" s="46">
        <f t="shared" si="1136"/>
        <v>100</v>
      </c>
      <c r="E245" s="46">
        <f t="shared" si="1137"/>
        <v>1011.77</v>
      </c>
      <c r="F245" s="46">
        <f t="shared" si="1138"/>
        <v>91.619496754875854</v>
      </c>
      <c r="G245" s="46">
        <f t="shared" si="1139"/>
        <v>920.15050324512413</v>
      </c>
      <c r="H245" s="51">
        <f t="shared" si="1140"/>
        <v>54051.547549680385</v>
      </c>
      <c r="I245" s="58">
        <f t="shared" si="1626"/>
        <v>933.33333333333337</v>
      </c>
      <c r="J245" s="52">
        <f t="shared" si="1142"/>
        <v>100</v>
      </c>
      <c r="K245" s="51">
        <f t="shared" si="1143"/>
        <v>833.33333333333337</v>
      </c>
      <c r="L245" s="57">
        <f t="shared" si="1144"/>
        <v>46666.666666666199</v>
      </c>
      <c r="M245" s="468">
        <f t="shared" si="1369"/>
        <v>-933.33333333333337</v>
      </c>
      <c r="N245" s="46">
        <f t="shared" si="1370"/>
        <v>-1111.77</v>
      </c>
      <c r="O245" s="47"/>
      <c r="P245" s="46">
        <f t="shared" si="1371"/>
        <v>-1011.77</v>
      </c>
      <c r="Q245" s="48"/>
      <c r="R245" s="29"/>
      <c r="S245" s="29"/>
      <c r="T245" s="45">
        <v>184</v>
      </c>
      <c r="U245" s="46">
        <f t="shared" si="1145"/>
        <v>1063.1099999999999</v>
      </c>
      <c r="V245" s="46">
        <f t="shared" si="1146"/>
        <v>51.34</v>
      </c>
      <c r="W245" s="46">
        <f t="shared" si="1372"/>
        <v>1011.77</v>
      </c>
      <c r="X245" s="46">
        <f t="shared" si="1147"/>
        <v>91.619496754875854</v>
      </c>
      <c r="Y245" s="46">
        <f t="shared" si="1148"/>
        <v>920.15050324512413</v>
      </c>
      <c r="Z245" s="51">
        <f t="shared" si="1149"/>
        <v>54051.547549680385</v>
      </c>
      <c r="AA245" s="58">
        <f t="shared" si="1150"/>
        <v>877.69333333333338</v>
      </c>
      <c r="AB245" s="52">
        <f t="shared" si="1151"/>
        <v>44.36</v>
      </c>
      <c r="AC245" s="51">
        <f t="shared" si="1152"/>
        <v>833.33333333333337</v>
      </c>
      <c r="AD245" s="57">
        <f t="shared" si="1153"/>
        <v>46666.666666666199</v>
      </c>
      <c r="AE245" s="468">
        <f t="shared" si="1373"/>
        <v>-877.69333333333338</v>
      </c>
      <c r="AF245" s="46">
        <f t="shared" si="1154"/>
        <v>-1063.1099999999999</v>
      </c>
      <c r="AG245" s="47"/>
      <c r="AH245" s="46">
        <f t="shared" si="1374"/>
        <v>-1011.77</v>
      </c>
      <c r="AI245" s="48"/>
      <c r="AJ245" s="29"/>
      <c r="AK245" s="45">
        <v>184</v>
      </c>
      <c r="AL245" s="46">
        <f t="shared" si="1155"/>
        <v>1117.72</v>
      </c>
      <c r="AM245" s="46"/>
      <c r="AN245" s="46"/>
      <c r="AO245" s="46">
        <f t="shared" si="1156"/>
        <v>53.5</v>
      </c>
      <c r="AP245" s="128">
        <f t="shared" si="1157"/>
        <v>1064.22</v>
      </c>
      <c r="AQ245" s="128"/>
      <c r="AR245" s="128"/>
      <c r="AS245" s="46">
        <f t="shared" si="1158"/>
        <v>98.650638858497373</v>
      </c>
      <c r="AT245" s="46">
        <f t="shared" si="1159"/>
        <v>965.56936114150267</v>
      </c>
      <c r="AU245" s="51"/>
      <c r="AV245" s="51"/>
      <c r="AW245" s="51">
        <f t="shared" si="1160"/>
        <v>58224.813953956917</v>
      </c>
      <c r="AX245" s="58">
        <f t="shared" si="1161"/>
        <v>927.38215694565588</v>
      </c>
      <c r="AY245" s="52"/>
      <c r="AZ245" s="52"/>
      <c r="BA245" s="52">
        <f t="shared" si="1162"/>
        <v>46.56</v>
      </c>
      <c r="BB245" s="51">
        <f t="shared" si="1163"/>
        <v>880.82215694565593</v>
      </c>
      <c r="BC245" s="51"/>
      <c r="BD245" s="51"/>
      <c r="BE245" s="57">
        <f t="shared" si="1164"/>
        <v>50618.843121999293</v>
      </c>
      <c r="BF245" s="468">
        <f t="shared" si="1165"/>
        <v>-927.38215694565588</v>
      </c>
      <c r="BG245" s="46">
        <f t="shared" si="1166"/>
        <v>-1117.72</v>
      </c>
      <c r="BH245" s="46">
        <f t="shared" si="1167"/>
        <v>-1064.22</v>
      </c>
      <c r="BI245" s="48"/>
      <c r="BK245" s="45">
        <v>184</v>
      </c>
      <c r="BL245" s="46">
        <f t="shared" si="1375"/>
        <v>1063.47</v>
      </c>
      <c r="BM245" s="46">
        <f t="shared" si="1376"/>
        <v>51.7</v>
      </c>
      <c r="BN245" s="46">
        <f t="shared" si="1377"/>
        <v>1011.77</v>
      </c>
      <c r="BO245" s="46">
        <f t="shared" si="1168"/>
        <v>91.619496754875854</v>
      </c>
      <c r="BP245" s="46">
        <f t="shared" si="1169"/>
        <v>920.15050324512413</v>
      </c>
      <c r="BQ245" s="51">
        <f t="shared" si="1170"/>
        <v>54051.547549680385</v>
      </c>
      <c r="BR245" s="57">
        <f t="shared" si="1654"/>
        <v>57722.973553614065</v>
      </c>
      <c r="BS245" s="58">
        <f t="shared" si="1627"/>
        <v>878.11333333333334</v>
      </c>
      <c r="BT245" s="52">
        <f t="shared" si="1378"/>
        <v>44.78</v>
      </c>
      <c r="BU245" s="51">
        <f t="shared" si="1172"/>
        <v>833.33333333333337</v>
      </c>
      <c r="BV245" s="51">
        <f t="shared" si="1173"/>
        <v>46666.666666666199</v>
      </c>
      <c r="BW245" s="153">
        <f t="shared" si="1655"/>
        <v>49999.999999999542</v>
      </c>
      <c r="BX245" s="468">
        <f t="shared" si="1379"/>
        <v>-878.11333333333334</v>
      </c>
      <c r="BY245" s="46">
        <f t="shared" si="1380"/>
        <v>-1063.47</v>
      </c>
      <c r="BZ245" s="46">
        <f t="shared" si="1174"/>
        <v>-1011.77</v>
      </c>
      <c r="CA245" s="48"/>
      <c r="CB245" s="29"/>
      <c r="CC245" s="45">
        <v>184</v>
      </c>
      <c r="CD245" s="128">
        <f t="shared" si="1175"/>
        <v>1117.6300000000001</v>
      </c>
      <c r="CE245" s="46">
        <f t="shared" si="1381"/>
        <v>53.92</v>
      </c>
      <c r="CF245" s="128">
        <f t="shared" si="1176"/>
        <v>1063.71</v>
      </c>
      <c r="CG245" s="46">
        <f t="shared" si="1382"/>
        <v>98.286490414877605</v>
      </c>
      <c r="CH245" s="46">
        <f t="shared" si="1628"/>
        <v>965.42350958512247</v>
      </c>
      <c r="CI245" s="51">
        <f t="shared" si="1178"/>
        <v>58006.470739341428</v>
      </c>
      <c r="CJ245" s="199">
        <f t="shared" si="1656"/>
        <v>61858.537293018569</v>
      </c>
      <c r="CK245" s="153">
        <f t="shared" si="1383"/>
        <v>10000</v>
      </c>
      <c r="CL245" s="45">
        <v>184</v>
      </c>
      <c r="CM245" s="46">
        <f t="shared" si="1384"/>
        <v>1117.6300000000001</v>
      </c>
      <c r="CN245" s="128">
        <f t="shared" si="1179"/>
        <v>53.92</v>
      </c>
      <c r="CO245" s="128">
        <f t="shared" si="1657"/>
        <v>1063.71</v>
      </c>
      <c r="CP245" s="46">
        <f t="shared" si="1181"/>
        <v>98.286490414877605</v>
      </c>
      <c r="CQ245" s="46">
        <f t="shared" si="1658"/>
        <v>965.42350958512247</v>
      </c>
      <c r="CR245" s="51">
        <f t="shared" si="1183"/>
        <v>58006.470739341428</v>
      </c>
      <c r="CS245" s="153">
        <f t="shared" si="1659"/>
        <v>61858.537293018569</v>
      </c>
      <c r="CT245" s="58">
        <f t="shared" si="1184"/>
        <v>927.86033333333398</v>
      </c>
      <c r="CU245" s="52">
        <f t="shared" si="1385"/>
        <v>47.04</v>
      </c>
      <c r="CV245" s="51">
        <f t="shared" si="1386"/>
        <v>880.82033333333402</v>
      </c>
      <c r="CW245" s="51">
        <f t="shared" si="1185"/>
        <v>50443.618666666269</v>
      </c>
      <c r="CX245" s="57">
        <f t="shared" si="1660"/>
        <v>53966.899999999616</v>
      </c>
      <c r="CY245" s="153">
        <f t="shared" si="1387"/>
        <v>10000</v>
      </c>
      <c r="CZ245" s="479">
        <f t="shared" si="1186"/>
        <v>-927.86033333333398</v>
      </c>
      <c r="DA245" s="46">
        <f t="shared" si="1388"/>
        <v>-1117.6300000000001</v>
      </c>
      <c r="DB245" s="46">
        <f t="shared" si="1389"/>
        <v>-1063.71</v>
      </c>
      <c r="DC245" s="48"/>
      <c r="DE245" s="45">
        <v>184</v>
      </c>
      <c r="DF245" s="46">
        <f t="shared" si="1187"/>
        <v>1121.76</v>
      </c>
      <c r="DG245" s="46">
        <f t="shared" si="1661"/>
        <v>109.99</v>
      </c>
      <c r="DH245" s="46">
        <f t="shared" si="1188"/>
        <v>1011.77</v>
      </c>
      <c r="DI245" s="46">
        <f t="shared" si="1189"/>
        <v>91.619496754875854</v>
      </c>
      <c r="DJ245" s="46">
        <f t="shared" si="1190"/>
        <v>920.15050324512413</v>
      </c>
      <c r="DK245" s="51">
        <f t="shared" si="1191"/>
        <v>54051.547549680385</v>
      </c>
      <c r="DL245" s="58">
        <f t="shared" si="1629"/>
        <v>943.32333333333338</v>
      </c>
      <c r="DM245" s="52">
        <f t="shared" si="1662"/>
        <v>109.99</v>
      </c>
      <c r="DN245" s="51">
        <f t="shared" si="1193"/>
        <v>833.33333333333337</v>
      </c>
      <c r="DO245" s="57">
        <f t="shared" si="1194"/>
        <v>46666.666666666199</v>
      </c>
      <c r="DP245" s="468">
        <f t="shared" si="1390"/>
        <v>-943.32333333333338</v>
      </c>
      <c r="DQ245" s="46">
        <f t="shared" si="1391"/>
        <v>-1121.76</v>
      </c>
      <c r="DR245" s="47"/>
      <c r="DS245" s="46">
        <f t="shared" si="1392"/>
        <v>-1011.77</v>
      </c>
      <c r="DT245" s="48"/>
      <c r="DU245" s="29"/>
      <c r="DV245" s="45">
        <v>184</v>
      </c>
      <c r="DW245" s="46">
        <f t="shared" si="1393"/>
        <v>1041.99</v>
      </c>
      <c r="DX245" s="46">
        <f t="shared" si="1663"/>
        <v>30.22</v>
      </c>
      <c r="DY245" s="46">
        <f t="shared" si="1394"/>
        <v>1011.77</v>
      </c>
      <c r="DZ245" s="46">
        <f t="shared" si="1195"/>
        <v>91.619496754875854</v>
      </c>
      <c r="EA245" s="46">
        <f t="shared" si="1196"/>
        <v>920.15050324512413</v>
      </c>
      <c r="EB245" s="51">
        <f t="shared" si="1197"/>
        <v>54051.547549680385</v>
      </c>
      <c r="EC245" s="58">
        <f t="shared" si="1630"/>
        <v>859.44333333333338</v>
      </c>
      <c r="ED245" s="52">
        <f t="shared" si="1664"/>
        <v>26.11</v>
      </c>
      <c r="EE245" s="51">
        <f t="shared" si="1199"/>
        <v>833.33333333333337</v>
      </c>
      <c r="EF245" s="57">
        <f t="shared" si="1200"/>
        <v>46666.666666666199</v>
      </c>
      <c r="EG245" s="468">
        <f t="shared" si="1395"/>
        <v>-859.44333333333338</v>
      </c>
      <c r="EH245" s="46">
        <f t="shared" si="1396"/>
        <v>-1041.99</v>
      </c>
      <c r="EI245" s="47"/>
      <c r="EJ245" s="46">
        <f t="shared" si="1397"/>
        <v>-1011.77</v>
      </c>
      <c r="EK245" s="48"/>
      <c r="EL245" s="29"/>
      <c r="EM245" s="45">
        <v>184</v>
      </c>
      <c r="EN245" s="46">
        <f t="shared" si="1631"/>
        <v>1058.0868689014749</v>
      </c>
      <c r="EO245" s="46">
        <f t="shared" si="1665"/>
        <v>31.16</v>
      </c>
      <c r="EP245" s="128">
        <f t="shared" si="1632"/>
        <v>1026.9268689014748</v>
      </c>
      <c r="EQ245" s="46">
        <f t="shared" si="1202"/>
        <v>94.442431233683067</v>
      </c>
      <c r="ER245" s="46">
        <f t="shared" si="1203"/>
        <v>932.48443766779178</v>
      </c>
      <c r="ES245" s="51">
        <f t="shared" si="1204"/>
        <v>55732.974302542047</v>
      </c>
      <c r="ET245" s="153">
        <f t="shared" si="1398"/>
        <v>10000</v>
      </c>
      <c r="EU245" s="45">
        <v>184</v>
      </c>
      <c r="EV245" s="46">
        <f t="shared" si="1633"/>
        <v>1058.0899999999999</v>
      </c>
      <c r="EW245" s="46">
        <f t="shared" si="1666"/>
        <v>31.16</v>
      </c>
      <c r="EX245" s="128">
        <f t="shared" si="1206"/>
        <v>1026.93</v>
      </c>
      <c r="EY245" s="46">
        <f t="shared" si="1207"/>
        <v>94.441277452703048</v>
      </c>
      <c r="EZ245" s="46">
        <f t="shared" si="1208"/>
        <v>932.48872254729702</v>
      </c>
      <c r="FA245" s="51">
        <f t="shared" si="1209"/>
        <v>55732.277749074528</v>
      </c>
      <c r="FB245" s="58">
        <f t="shared" si="1210"/>
        <v>874.86920833333363</v>
      </c>
      <c r="FC245" s="52">
        <f t="shared" si="1667"/>
        <v>27.02</v>
      </c>
      <c r="FD245" s="51">
        <f t="shared" si="1399"/>
        <v>847.84920833333365</v>
      </c>
      <c r="FE245" s="57">
        <f t="shared" si="1211"/>
        <v>48293.475666666513</v>
      </c>
      <c r="FF245" s="153">
        <f t="shared" si="1400"/>
        <v>10000</v>
      </c>
      <c r="FG245" s="469">
        <f t="shared" si="1212"/>
        <v>-874.86920833333363</v>
      </c>
      <c r="FH245" s="46">
        <f t="shared" si="1213"/>
        <v>-1058.0899999999999</v>
      </c>
      <c r="FI245" s="46">
        <f t="shared" si="1214"/>
        <v>-1026.93</v>
      </c>
      <c r="FJ245" s="48"/>
      <c r="FL245" s="45">
        <v>184</v>
      </c>
      <c r="FM245" s="46">
        <f t="shared" si="1401"/>
        <v>1043.51</v>
      </c>
      <c r="FN245" s="46">
        <f t="shared" si="1634"/>
        <v>31.740000000000002</v>
      </c>
      <c r="FO245" s="46">
        <f t="shared" si="1402"/>
        <v>1011.77</v>
      </c>
      <c r="FP245" s="46">
        <f t="shared" si="1215"/>
        <v>91.619496754875854</v>
      </c>
      <c r="FQ245" s="46">
        <f t="shared" si="1216"/>
        <v>920.15050324512413</v>
      </c>
      <c r="FR245" s="51">
        <f t="shared" si="1217"/>
        <v>54051.547549680385</v>
      </c>
      <c r="FS245" s="57">
        <f t="shared" si="1668"/>
        <v>57722.973553614065</v>
      </c>
      <c r="FT245" s="58">
        <f t="shared" si="1635"/>
        <v>860.82333333333338</v>
      </c>
      <c r="FU245" s="241">
        <f t="shared" si="1636"/>
        <v>27.490000000000002</v>
      </c>
      <c r="FV245" s="51">
        <f t="shared" si="1219"/>
        <v>833.33333333333337</v>
      </c>
      <c r="FW245" s="51">
        <f t="shared" si="1220"/>
        <v>46666.666666666199</v>
      </c>
      <c r="FX245" s="153">
        <f t="shared" si="1669"/>
        <v>49999.999999999542</v>
      </c>
      <c r="FY245" s="468">
        <f t="shared" si="1403"/>
        <v>-860.82333333333338</v>
      </c>
      <c r="FZ245" s="46">
        <f t="shared" si="1404"/>
        <v>-1043.51</v>
      </c>
      <c r="GA245" s="46">
        <f t="shared" si="1221"/>
        <v>-1011.77</v>
      </c>
      <c r="GB245" s="48"/>
      <c r="GD245" s="45">
        <v>184</v>
      </c>
      <c r="GE245" s="46">
        <f t="shared" si="1583"/>
        <v>1060.0875939185617</v>
      </c>
      <c r="GF245" s="128">
        <f t="shared" si="1670"/>
        <v>32.67</v>
      </c>
      <c r="GG245" s="128">
        <f t="shared" si="1579"/>
        <v>1027.4175939185616</v>
      </c>
      <c r="GH245" s="46">
        <f t="shared" si="1637"/>
        <v>94.376133773590468</v>
      </c>
      <c r="GI245" s="46">
        <f t="shared" si="1223"/>
        <v>933.0414601449711</v>
      </c>
      <c r="GJ245" s="51">
        <f t="shared" si="1224"/>
        <v>55692.638804009301</v>
      </c>
      <c r="GK245" s="51">
        <f t="shared" si="1671"/>
        <v>59415.500083162384</v>
      </c>
      <c r="GL245" s="153">
        <f t="shared" si="1405"/>
        <v>10000</v>
      </c>
      <c r="GM245" s="45">
        <v>184</v>
      </c>
      <c r="GN245" s="46">
        <f t="shared" si="1638"/>
        <v>1060.0899999999999</v>
      </c>
      <c r="GO245" s="46">
        <f t="shared" si="1639"/>
        <v>32.67</v>
      </c>
      <c r="GP245" s="128">
        <f t="shared" si="1406"/>
        <v>1027.42</v>
      </c>
      <c r="GQ245" s="46">
        <f t="shared" si="1226"/>
        <v>94.375276533402527</v>
      </c>
      <c r="GR245" s="46">
        <f t="shared" si="1227"/>
        <v>933.04472346659759</v>
      </c>
      <c r="GS245" s="51">
        <f t="shared" si="1228"/>
        <v>55692.121196574917</v>
      </c>
      <c r="GT245" s="57">
        <f t="shared" si="1672"/>
        <v>59414.995496471711</v>
      </c>
      <c r="GU245" s="58">
        <f t="shared" si="1229"/>
        <v>876.92633333333197</v>
      </c>
      <c r="GV245" s="52">
        <f t="shared" si="1640"/>
        <v>28.4</v>
      </c>
      <c r="GW245" s="51">
        <f t="shared" si="1407"/>
        <v>848.52633333333199</v>
      </c>
      <c r="GX245" s="57">
        <f t="shared" si="1230"/>
        <v>48273.594666666882</v>
      </c>
      <c r="GY245" s="57">
        <f t="shared" si="1673"/>
        <v>51667.700000000223</v>
      </c>
      <c r="GZ245" s="153">
        <f t="shared" si="1408"/>
        <v>10000</v>
      </c>
      <c r="HA245" s="469">
        <f t="shared" si="1231"/>
        <v>-876.92633333333197</v>
      </c>
      <c r="HB245" s="46">
        <f t="shared" si="1232"/>
        <v>-1060.0899999999999</v>
      </c>
      <c r="HC245" s="46">
        <f t="shared" si="1233"/>
        <v>-1027.42</v>
      </c>
      <c r="HD245" s="48"/>
      <c r="HF245" s="45">
        <v>184</v>
      </c>
      <c r="HG245" s="46">
        <f t="shared" si="1234"/>
        <v>1123.8775326810628</v>
      </c>
      <c r="HH245" s="46">
        <f t="shared" si="1235"/>
        <v>0</v>
      </c>
      <c r="HI245" s="46">
        <f t="shared" si="1236"/>
        <v>1123.8775326810628</v>
      </c>
      <c r="HJ245" s="46">
        <f t="shared" si="1237"/>
        <v>101.77289917802743</v>
      </c>
      <c r="HK245" s="46">
        <f t="shared" si="1238"/>
        <v>1022.1046335030354</v>
      </c>
      <c r="HL245" s="51">
        <f t="shared" si="1239"/>
        <v>60041.634873313422</v>
      </c>
      <c r="HM245" s="153">
        <f t="shared" si="1409"/>
        <v>10000</v>
      </c>
      <c r="HN245" s="58">
        <f t="shared" si="1240"/>
        <v>933.33333333333724</v>
      </c>
      <c r="HO245" s="52">
        <f t="shared" si="1241"/>
        <v>0</v>
      </c>
      <c r="HP245" s="51">
        <f t="shared" si="1242"/>
        <v>933.33333333333724</v>
      </c>
      <c r="HQ245" s="57">
        <f t="shared" si="1243"/>
        <v>52266.666666664991</v>
      </c>
      <c r="HR245" s="153">
        <f t="shared" si="1410"/>
        <v>10000</v>
      </c>
      <c r="HS245" s="468">
        <f t="shared" si="1244"/>
        <v>-933.33333333333724</v>
      </c>
      <c r="HT245" s="46">
        <f t="shared" si="1245"/>
        <v>-1123.8775326810628</v>
      </c>
      <c r="HU245" s="46">
        <f t="shared" si="1246"/>
        <v>-1123.8775326810628</v>
      </c>
      <c r="HV245" s="48"/>
      <c r="HW245" s="29"/>
      <c r="HX245" s="45">
        <v>184</v>
      </c>
      <c r="HY245" s="128">
        <f t="shared" si="1247"/>
        <v>1124.3399999999999</v>
      </c>
      <c r="HZ245" s="46">
        <f t="shared" si="1248"/>
        <v>0</v>
      </c>
      <c r="IA245" s="46">
        <f t="shared" si="1249"/>
        <v>1124.3399999999999</v>
      </c>
      <c r="IB245" s="46">
        <f t="shared" si="1250"/>
        <v>101.82175612375261</v>
      </c>
      <c r="IC245" s="46">
        <f t="shared" si="1251"/>
        <v>1022.5182438762473</v>
      </c>
      <c r="ID245" s="51">
        <f t="shared" si="1252"/>
        <v>60070.535430375312</v>
      </c>
      <c r="IE245" s="153">
        <f t="shared" si="1411"/>
        <v>10000</v>
      </c>
      <c r="IF245" s="58">
        <f t="shared" si="1253"/>
        <v>930.14625019664186</v>
      </c>
      <c r="IG245" s="52">
        <f t="shared" si="1254"/>
        <v>0</v>
      </c>
      <c r="IH245" s="51">
        <f t="shared" si="1255"/>
        <v>930.14625019664186</v>
      </c>
      <c r="II245" s="57">
        <f t="shared" si="1412"/>
        <v>52088.189963817684</v>
      </c>
      <c r="IJ245" s="153">
        <f t="shared" si="1413"/>
        <v>10000</v>
      </c>
      <c r="IK245" s="468">
        <f t="shared" si="1256"/>
        <v>-930.14625019664186</v>
      </c>
      <c r="IL245" s="46">
        <f t="shared" si="1257"/>
        <v>-1124.3399999999999</v>
      </c>
      <c r="IM245" s="46">
        <f t="shared" si="1258"/>
        <v>-1124.3399999999999</v>
      </c>
      <c r="IN245" s="48"/>
      <c r="IO245" s="53">
        <f t="shared" si="1259"/>
        <v>0</v>
      </c>
      <c r="IQ245" s="45">
        <v>184</v>
      </c>
      <c r="IR245" s="128">
        <f t="shared" si="1260"/>
        <v>1126.4568749999989</v>
      </c>
      <c r="IS245" s="128">
        <f t="shared" si="1261"/>
        <v>0</v>
      </c>
      <c r="IT245" s="128">
        <f t="shared" si="1262"/>
        <v>1126.4568749999989</v>
      </c>
      <c r="IU245" s="46">
        <f t="shared" si="1485"/>
        <v>102.01</v>
      </c>
      <c r="IV245" s="46">
        <f t="shared" si="1263"/>
        <v>1024.446874999999</v>
      </c>
      <c r="IW245" s="51">
        <f t="shared" si="1264"/>
        <v>60179.445000000225</v>
      </c>
      <c r="IX245" s="199">
        <f t="shared" si="1414"/>
        <v>10000</v>
      </c>
      <c r="IY245" s="128">
        <f t="shared" si="1265"/>
        <v>0</v>
      </c>
      <c r="IZ245" s="408">
        <f t="shared" si="1266"/>
        <v>0</v>
      </c>
      <c r="JA245" s="58">
        <f t="shared" si="1267"/>
        <v>931.95916666666494</v>
      </c>
      <c r="JB245" s="52">
        <f t="shared" si="1268"/>
        <v>0</v>
      </c>
      <c r="JC245" s="51">
        <f t="shared" si="1269"/>
        <v>931.95916666666494</v>
      </c>
      <c r="JD245" s="57">
        <f t="shared" si="1270"/>
        <v>52189.713333333377</v>
      </c>
      <c r="JE245" s="280">
        <f t="shared" si="1271"/>
        <v>10000</v>
      </c>
      <c r="JF245" s="280">
        <f t="shared" si="1272"/>
        <v>0</v>
      </c>
      <c r="JG245" s="468">
        <f t="shared" si="1273"/>
        <v>-931.95916666666494</v>
      </c>
      <c r="JH245" s="46">
        <f t="shared" si="1274"/>
        <v>-1126.4568749999989</v>
      </c>
      <c r="JI245" s="46">
        <f t="shared" si="1275"/>
        <v>-1126.4568749999989</v>
      </c>
      <c r="JJ245" s="48"/>
      <c r="JL245" s="45">
        <v>184</v>
      </c>
      <c r="JM245" s="46">
        <f t="shared" si="1276"/>
        <v>1124.4930833333331</v>
      </c>
      <c r="JN245" s="46">
        <f t="shared" si="1277"/>
        <v>0</v>
      </c>
      <c r="JO245" s="128">
        <f t="shared" si="1278"/>
        <v>1124.4930833333331</v>
      </c>
      <c r="JP245" s="46">
        <f t="shared" si="1415"/>
        <v>101.83</v>
      </c>
      <c r="JQ245" s="46">
        <f t="shared" si="1279"/>
        <v>1022.663083333333</v>
      </c>
      <c r="JR245" s="51">
        <f t="shared" si="1280"/>
        <v>60074.522666666664</v>
      </c>
      <c r="JS245" s="51">
        <f t="shared" si="1674"/>
        <v>57722.973553614065</v>
      </c>
      <c r="JT245" s="199">
        <f t="shared" si="1416"/>
        <v>10000</v>
      </c>
      <c r="JU245" s="128">
        <f t="shared" si="1281"/>
        <v>0</v>
      </c>
      <c r="JV245" s="408">
        <f t="shared" si="1282"/>
        <v>0</v>
      </c>
      <c r="JW245" s="58">
        <f t="shared" si="1283"/>
        <v>930.37233333333074</v>
      </c>
      <c r="JX245" s="52">
        <f t="shared" si="1284"/>
        <v>0</v>
      </c>
      <c r="JY245" s="51">
        <f t="shared" si="1285"/>
        <v>930.37233333333074</v>
      </c>
      <c r="JZ245" s="51">
        <f t="shared" si="1286"/>
        <v>52100.850666667102</v>
      </c>
      <c r="KA245" s="199">
        <f t="shared" si="1675"/>
        <v>49999.999999999542</v>
      </c>
      <c r="KB245" s="128">
        <f t="shared" si="1417"/>
        <v>10000</v>
      </c>
      <c r="KC245" s="204">
        <f t="shared" si="1287"/>
        <v>0</v>
      </c>
      <c r="KD245" s="468">
        <f t="shared" si="1418"/>
        <v>-930.37233333333074</v>
      </c>
      <c r="KE245" s="46">
        <f t="shared" si="1288"/>
        <v>-1124.4930833333331</v>
      </c>
      <c r="KF245" s="46">
        <f t="shared" si="1289"/>
        <v>-1124.4930833333331</v>
      </c>
      <c r="KG245" s="48"/>
      <c r="KI245" s="45">
        <v>184</v>
      </c>
      <c r="KJ245" s="46">
        <f t="shared" si="1290"/>
        <v>1124.4890404061762</v>
      </c>
      <c r="KK245" s="46">
        <f t="shared" si="1291"/>
        <v>0</v>
      </c>
      <c r="KL245" s="128">
        <f t="shared" si="1292"/>
        <v>1124.4890404061762</v>
      </c>
      <c r="KM245" s="46">
        <f t="shared" si="1676"/>
        <v>101.82827435214222</v>
      </c>
      <c r="KN245" s="46">
        <f t="shared" si="1294"/>
        <v>1022.660766054034</v>
      </c>
      <c r="KO245" s="51">
        <f t="shared" si="1295"/>
        <v>60074.303845231298</v>
      </c>
      <c r="KP245" s="199">
        <f t="shared" si="1677"/>
        <v>61858.537293018569</v>
      </c>
      <c r="KQ245" s="199">
        <f t="shared" si="1419"/>
        <v>10000</v>
      </c>
      <c r="KR245" s="128">
        <f t="shared" si="1296"/>
        <v>0</v>
      </c>
      <c r="KS245" s="408">
        <f t="shared" si="1297"/>
        <v>0</v>
      </c>
      <c r="KT245" s="45">
        <v>184</v>
      </c>
      <c r="KU245" s="46">
        <f t="shared" si="1420"/>
        <v>1124.49</v>
      </c>
      <c r="KV245" s="46">
        <f t="shared" si="1298"/>
        <v>0</v>
      </c>
      <c r="KW245" s="128">
        <f t="shared" si="1299"/>
        <v>1124.49</v>
      </c>
      <c r="KX245" s="46">
        <f t="shared" si="1300"/>
        <v>101.82793246745844</v>
      </c>
      <c r="KY245" s="46">
        <f t="shared" si="1301"/>
        <v>1022.6620675325415</v>
      </c>
      <c r="KZ245" s="51">
        <f t="shared" si="1302"/>
        <v>60074.09741294253</v>
      </c>
      <c r="LA245" s="153">
        <f t="shared" si="1678"/>
        <v>61858.537293018569</v>
      </c>
      <c r="LB245" s="58">
        <f t="shared" si="1532"/>
        <v>930.59633333333579</v>
      </c>
      <c r="LC245" s="52">
        <f t="shared" si="1303"/>
        <v>0</v>
      </c>
      <c r="LD245" s="51">
        <f t="shared" si="1304"/>
        <v>930.59633333333579</v>
      </c>
      <c r="LE245" s="51">
        <f t="shared" si="1305"/>
        <v>52113.394666666471</v>
      </c>
      <c r="LF245" s="51">
        <f t="shared" si="1679"/>
        <v>53966.899999999616</v>
      </c>
      <c r="LG245" s="128">
        <f t="shared" si="1306"/>
        <v>10000</v>
      </c>
      <c r="LH245" s="204">
        <f t="shared" si="1307"/>
        <v>0</v>
      </c>
      <c r="LI245" s="479">
        <f t="shared" si="1308"/>
        <v>-930.59633333333579</v>
      </c>
      <c r="LJ245" s="46">
        <f t="shared" si="1421"/>
        <v>-1124.49</v>
      </c>
      <c r="LK245" s="46">
        <f t="shared" si="1422"/>
        <v>-1124.49</v>
      </c>
      <c r="LL245" s="48"/>
      <c r="LN245" s="45">
        <v>184</v>
      </c>
      <c r="LO245" s="46">
        <f t="shared" si="1309"/>
        <v>1123.1238136873469</v>
      </c>
      <c r="LP245" s="46">
        <f t="shared" si="1641"/>
        <v>0</v>
      </c>
      <c r="LQ245" s="46">
        <f t="shared" si="1310"/>
        <v>1123.1238136873469</v>
      </c>
      <c r="LR245" s="46">
        <f t="shared" si="1311"/>
        <v>101.70464604107447</v>
      </c>
      <c r="LS245" s="46">
        <f t="shared" si="1312"/>
        <v>1021.4191676462724</v>
      </c>
      <c r="LT245" s="51">
        <f t="shared" si="1313"/>
        <v>60001.368456998411</v>
      </c>
      <c r="LU245" s="199">
        <f t="shared" si="1423"/>
        <v>10000</v>
      </c>
      <c r="LV245" s="58">
        <f t="shared" si="1314"/>
        <v>933.33033333333128</v>
      </c>
      <c r="LW245" s="52">
        <f t="shared" si="1642"/>
        <v>0</v>
      </c>
      <c r="LX245" s="51">
        <f t="shared" si="1315"/>
        <v>933.33033333333128</v>
      </c>
      <c r="LY245" s="51">
        <f t="shared" si="1316"/>
        <v>52266.498666666375</v>
      </c>
      <c r="LZ245" s="46">
        <f t="shared" si="1424"/>
        <v>0</v>
      </c>
      <c r="MA245" s="199">
        <f t="shared" si="1425"/>
        <v>10000</v>
      </c>
      <c r="MB245" s="468">
        <f t="shared" si="1317"/>
        <v>-933.33033333333128</v>
      </c>
      <c r="MC245" s="46">
        <f t="shared" si="1318"/>
        <v>-1123.1238136873469</v>
      </c>
      <c r="MD245" s="46">
        <f t="shared" si="1319"/>
        <v>-1123.1238136873469</v>
      </c>
      <c r="ME245" s="48"/>
      <c r="MG245" s="45">
        <v>184</v>
      </c>
      <c r="MH245" s="46">
        <f t="shared" si="1320"/>
        <v>1076.608661999408</v>
      </c>
      <c r="MI245" s="46">
        <f t="shared" si="1643"/>
        <v>0</v>
      </c>
      <c r="MJ245" s="46">
        <f t="shared" si="1321"/>
        <v>1076.608661999408</v>
      </c>
      <c r="MK245" s="46">
        <f t="shared" si="1322"/>
        <v>97.492459476855871</v>
      </c>
      <c r="ML245" s="46">
        <f t="shared" si="1323"/>
        <v>979.11620252255216</v>
      </c>
      <c r="MM245" s="51">
        <f t="shared" si="1324"/>
        <v>57516.359483590975</v>
      </c>
      <c r="MN245" s="199">
        <f t="shared" si="1426"/>
        <v>10000</v>
      </c>
      <c r="MO245" s="58">
        <f t="shared" si="1325"/>
        <v>889.32945707741396</v>
      </c>
      <c r="MP245" s="52">
        <f t="shared" si="1644"/>
        <v>0</v>
      </c>
      <c r="MQ245" s="51">
        <f t="shared" si="1326"/>
        <v>889.32945707741396</v>
      </c>
      <c r="MR245" s="57">
        <f t="shared" si="1327"/>
        <v>49802.449897755607</v>
      </c>
      <c r="MS245" s="199">
        <f t="shared" si="1427"/>
        <v>10000</v>
      </c>
      <c r="MT245" s="468">
        <f t="shared" si="1428"/>
        <v>-889.32945707741396</v>
      </c>
      <c r="MU245" s="46">
        <f t="shared" si="1328"/>
        <v>-1076.608661999408</v>
      </c>
      <c r="MV245" s="46">
        <f t="shared" si="1329"/>
        <v>-1076.608661999408</v>
      </c>
      <c r="MW245" s="48"/>
      <c r="MY245" s="45">
        <v>184</v>
      </c>
      <c r="MZ245" s="46">
        <f t="shared" si="1330"/>
        <v>1076.608661999408</v>
      </c>
      <c r="NA245" s="46">
        <f t="shared" si="1645"/>
        <v>0</v>
      </c>
      <c r="NB245" s="128">
        <f t="shared" si="1331"/>
        <v>1076.608661999408</v>
      </c>
      <c r="NC245" s="46">
        <f t="shared" si="1646"/>
        <v>97.492459476855871</v>
      </c>
      <c r="ND245" s="46">
        <f t="shared" si="1333"/>
        <v>979.11620252255216</v>
      </c>
      <c r="NE245" s="51">
        <f t="shared" si="1334"/>
        <v>57516.359483590975</v>
      </c>
      <c r="NF245" s="153">
        <f t="shared" si="1429"/>
        <v>10000</v>
      </c>
      <c r="NG245" s="45">
        <v>184</v>
      </c>
      <c r="NH245" s="46">
        <f t="shared" si="1647"/>
        <v>1076.6099999999999</v>
      </c>
      <c r="NI245" s="46">
        <f t="shared" si="1648"/>
        <v>0</v>
      </c>
      <c r="NJ245" s="128">
        <f t="shared" si="1430"/>
        <v>1076.6099999999999</v>
      </c>
      <c r="NK245" s="46">
        <f t="shared" si="1431"/>
        <v>97.491962655731129</v>
      </c>
      <c r="NL245" s="46">
        <f t="shared" si="1336"/>
        <v>979.11803734426871</v>
      </c>
      <c r="NM245" s="51">
        <f t="shared" si="1337"/>
        <v>57516.059556094406</v>
      </c>
      <c r="NN245" s="58">
        <f t="shared" si="1338"/>
        <v>888.78037499999857</v>
      </c>
      <c r="NO245" s="52">
        <f t="shared" si="1649"/>
        <v>0</v>
      </c>
      <c r="NP245" s="51">
        <f t="shared" si="1339"/>
        <v>888.78037499999857</v>
      </c>
      <c r="NQ245" s="57">
        <f t="shared" si="1340"/>
        <v>49906.051000000036</v>
      </c>
      <c r="NR245" s="153">
        <f t="shared" si="1432"/>
        <v>10000</v>
      </c>
      <c r="NS245" s="469">
        <f t="shared" si="1341"/>
        <v>-888.78037499999857</v>
      </c>
      <c r="NT245" s="46">
        <f t="shared" si="1342"/>
        <v>-1076.6099999999999</v>
      </c>
      <c r="NU245" s="46">
        <f t="shared" si="1343"/>
        <v>-1076.6099999999999</v>
      </c>
      <c r="NV245" s="48"/>
      <c r="NX245" s="45">
        <v>184</v>
      </c>
      <c r="NY245" s="46">
        <f t="shared" si="1344"/>
        <v>1076.6456011701148</v>
      </c>
      <c r="NZ245" s="46">
        <f t="shared" si="1650"/>
        <v>0</v>
      </c>
      <c r="OA245" s="46">
        <f t="shared" si="1345"/>
        <v>1076.6456011701148</v>
      </c>
      <c r="OB245" s="46">
        <f t="shared" si="1346"/>
        <v>97.495804509020331</v>
      </c>
      <c r="OC245" s="46">
        <f t="shared" si="1347"/>
        <v>979.14979666109446</v>
      </c>
      <c r="OD245" s="51">
        <f t="shared" si="1348"/>
        <v>57518.332908751108</v>
      </c>
      <c r="OE245" s="57">
        <f t="shared" si="1680"/>
        <v>57722.973553614065</v>
      </c>
      <c r="OF245" s="153">
        <f t="shared" si="1433"/>
        <v>10000</v>
      </c>
      <c r="OG245" s="58">
        <f t="shared" si="1349"/>
        <v>889.48383333333379</v>
      </c>
      <c r="OH245" s="241">
        <f t="shared" si="1681"/>
        <v>0</v>
      </c>
      <c r="OI245" s="51">
        <f t="shared" si="1350"/>
        <v>889.48383333333379</v>
      </c>
      <c r="OJ245" s="51">
        <f t="shared" si="1351"/>
        <v>49811.094666666701</v>
      </c>
      <c r="OK245" s="153">
        <f t="shared" si="1682"/>
        <v>49999.999999999542</v>
      </c>
      <c r="OL245" s="153">
        <f t="shared" si="1434"/>
        <v>10000</v>
      </c>
      <c r="OM245" s="468">
        <f t="shared" si="1435"/>
        <v>-889.48383333333379</v>
      </c>
      <c r="ON245" s="46">
        <f t="shared" si="1436"/>
        <v>-1076.6456011701148</v>
      </c>
      <c r="OO245" s="46">
        <f t="shared" si="1352"/>
        <v>-1076.6456011701148</v>
      </c>
      <c r="OP245" s="48"/>
      <c r="OR245" s="45">
        <v>184</v>
      </c>
      <c r="OS245" s="46">
        <f t="shared" si="1353"/>
        <v>1076.765700416463</v>
      </c>
      <c r="OT245" s="128">
        <f t="shared" si="1651"/>
        <v>0</v>
      </c>
      <c r="OU245" s="128">
        <f t="shared" si="1354"/>
        <v>1076.765700416463</v>
      </c>
      <c r="OV245" s="46">
        <f t="shared" si="1652"/>
        <v>97.506680114355675</v>
      </c>
      <c r="OW245" s="46">
        <f t="shared" si="1653"/>
        <v>979.25902030210727</v>
      </c>
      <c r="OX245" s="51">
        <f t="shared" si="1357"/>
        <v>57524.749048311292</v>
      </c>
      <c r="OY245" s="51">
        <f t="shared" si="1683"/>
        <v>59415.500083162384</v>
      </c>
      <c r="OZ245" s="153">
        <f t="shared" si="1437"/>
        <v>10000</v>
      </c>
      <c r="PA245" s="45">
        <v>184</v>
      </c>
      <c r="PB245" s="46">
        <f t="shared" si="1358"/>
        <v>1076.765700416463</v>
      </c>
      <c r="PC245" s="46">
        <f t="shared" si="1684"/>
        <v>0</v>
      </c>
      <c r="PD245" s="128">
        <f t="shared" si="1359"/>
        <v>1076.765700416463</v>
      </c>
      <c r="PE245" s="46">
        <f t="shared" si="1360"/>
        <v>97.506680114355675</v>
      </c>
      <c r="PF245" s="46">
        <f t="shared" si="1361"/>
        <v>979.25902030210727</v>
      </c>
      <c r="PG245" s="51">
        <f t="shared" si="1362"/>
        <v>57524.749048311292</v>
      </c>
      <c r="PH245" s="57">
        <f t="shared" si="1685"/>
        <v>59414.995496471711</v>
      </c>
      <c r="PI245" s="688">
        <f t="shared" si="1363"/>
        <v>889.6533333333341</v>
      </c>
      <c r="PJ245" s="52">
        <f t="shared" si="1686"/>
        <v>0</v>
      </c>
      <c r="PK245" s="51">
        <f t="shared" si="1364"/>
        <v>889.6533333333341</v>
      </c>
      <c r="PL245" s="57">
        <f t="shared" si="1365"/>
        <v>49820.58666666683</v>
      </c>
      <c r="PM245" s="57">
        <f t="shared" si="1687"/>
        <v>51667.700000000223</v>
      </c>
      <c r="PN245" s="153">
        <f t="shared" si="1438"/>
        <v>10000</v>
      </c>
      <c r="PO245" s="469">
        <f t="shared" si="1366"/>
        <v>-889.6533333333341</v>
      </c>
      <c r="PP245" s="46">
        <f t="shared" si="1367"/>
        <v>-1076.765700416463</v>
      </c>
      <c r="PQ245" s="46">
        <f t="shared" si="1368"/>
        <v>-1076.765700416463</v>
      </c>
      <c r="PR245" s="48"/>
    </row>
    <row r="246" spans="2:434" hidden="1" x14ac:dyDescent="0.3">
      <c r="B246" s="45">
        <v>185</v>
      </c>
      <c r="C246" s="46">
        <f t="shared" si="1104"/>
        <v>1111.77</v>
      </c>
      <c r="D246" s="46">
        <f t="shared" si="1136"/>
        <v>100</v>
      </c>
      <c r="E246" s="46">
        <f t="shared" si="1137"/>
        <v>1011.77</v>
      </c>
      <c r="F246" s="46">
        <f t="shared" si="1138"/>
        <v>90.085912582800646</v>
      </c>
      <c r="G246" s="46">
        <f t="shared" si="1139"/>
        <v>921.68408741719929</v>
      </c>
      <c r="H246" s="51">
        <f t="shared" si="1140"/>
        <v>53129.863462263187</v>
      </c>
      <c r="I246" s="58">
        <f t="shared" si="1626"/>
        <v>933.33333333333337</v>
      </c>
      <c r="J246" s="52">
        <f t="shared" si="1142"/>
        <v>100</v>
      </c>
      <c r="K246" s="51">
        <f t="shared" si="1143"/>
        <v>833.33333333333337</v>
      </c>
      <c r="L246" s="57">
        <f t="shared" si="1144"/>
        <v>45833.333333332863</v>
      </c>
      <c r="M246" s="468">
        <f t="shared" si="1369"/>
        <v>-933.33333333333337</v>
      </c>
      <c r="N246" s="46">
        <f t="shared" si="1370"/>
        <v>-1111.77</v>
      </c>
      <c r="O246" s="47"/>
      <c r="P246" s="46">
        <f t="shared" si="1371"/>
        <v>-1011.77</v>
      </c>
      <c r="Q246" s="48"/>
      <c r="R246" s="29"/>
      <c r="S246" s="29"/>
      <c r="T246" s="45">
        <v>185</v>
      </c>
      <c r="U246" s="46">
        <f t="shared" si="1145"/>
        <v>1062.25</v>
      </c>
      <c r="V246" s="46">
        <f t="shared" si="1146"/>
        <v>50.48</v>
      </c>
      <c r="W246" s="46">
        <f t="shared" si="1372"/>
        <v>1011.77</v>
      </c>
      <c r="X246" s="46">
        <f t="shared" si="1147"/>
        <v>90.085912582800646</v>
      </c>
      <c r="Y246" s="46">
        <f t="shared" si="1148"/>
        <v>921.68408741719929</v>
      </c>
      <c r="Z246" s="51">
        <f t="shared" si="1149"/>
        <v>53129.863462263187</v>
      </c>
      <c r="AA246" s="58">
        <f t="shared" si="1150"/>
        <v>876.91333333333341</v>
      </c>
      <c r="AB246" s="52">
        <f t="shared" si="1151"/>
        <v>43.58</v>
      </c>
      <c r="AC246" s="51">
        <f t="shared" si="1152"/>
        <v>833.33333333333337</v>
      </c>
      <c r="AD246" s="57">
        <f t="shared" si="1153"/>
        <v>45833.333333332863</v>
      </c>
      <c r="AE246" s="468">
        <f t="shared" si="1373"/>
        <v>-876.91333333333341</v>
      </c>
      <c r="AF246" s="46">
        <f t="shared" si="1154"/>
        <v>-1062.25</v>
      </c>
      <c r="AG246" s="47"/>
      <c r="AH246" s="46">
        <f t="shared" si="1374"/>
        <v>-1011.77</v>
      </c>
      <c r="AI246" s="48"/>
      <c r="AJ246" s="29"/>
      <c r="AK246" s="45">
        <v>185</v>
      </c>
      <c r="AL246" s="46">
        <f t="shared" si="1155"/>
        <v>1117.72</v>
      </c>
      <c r="AM246" s="46"/>
      <c r="AN246" s="46"/>
      <c r="AO246" s="46">
        <f t="shared" si="1156"/>
        <v>52.64</v>
      </c>
      <c r="AP246" s="128">
        <f t="shared" si="1157"/>
        <v>1065.08</v>
      </c>
      <c r="AQ246" s="128"/>
      <c r="AR246" s="128"/>
      <c r="AS246" s="46">
        <f t="shared" si="1158"/>
        <v>97.041356589928185</v>
      </c>
      <c r="AT246" s="46">
        <f t="shared" si="1159"/>
        <v>968.0386434100717</v>
      </c>
      <c r="AU246" s="51"/>
      <c r="AV246" s="51"/>
      <c r="AW246" s="51">
        <f t="shared" si="1160"/>
        <v>57256.775310546844</v>
      </c>
      <c r="AX246" s="58">
        <f t="shared" si="1161"/>
        <v>927.38215694565588</v>
      </c>
      <c r="AY246" s="52"/>
      <c r="AZ246" s="52"/>
      <c r="BA246" s="52">
        <f t="shared" si="1162"/>
        <v>45.76</v>
      </c>
      <c r="BB246" s="51">
        <f t="shared" si="1163"/>
        <v>881.62215694565589</v>
      </c>
      <c r="BC246" s="51"/>
      <c r="BD246" s="51"/>
      <c r="BE246" s="57">
        <f t="shared" si="1164"/>
        <v>49737.220965053639</v>
      </c>
      <c r="BF246" s="468">
        <f t="shared" si="1165"/>
        <v>-927.38215694565588</v>
      </c>
      <c r="BG246" s="46">
        <f t="shared" si="1166"/>
        <v>-1117.72</v>
      </c>
      <c r="BH246" s="46">
        <f t="shared" si="1167"/>
        <v>-1065.08</v>
      </c>
      <c r="BI246" s="48"/>
      <c r="BK246" s="45">
        <v>185</v>
      </c>
      <c r="BL246" s="46">
        <f t="shared" si="1375"/>
        <v>1063.47</v>
      </c>
      <c r="BM246" s="46">
        <f t="shared" si="1376"/>
        <v>51.7</v>
      </c>
      <c r="BN246" s="46">
        <f t="shared" si="1377"/>
        <v>1011.77</v>
      </c>
      <c r="BO246" s="46">
        <f t="shared" si="1168"/>
        <v>90.085912582800646</v>
      </c>
      <c r="BP246" s="46">
        <f t="shared" si="1169"/>
        <v>921.68408741719929</v>
      </c>
      <c r="BQ246" s="51">
        <f t="shared" si="1170"/>
        <v>53129.863462263187</v>
      </c>
      <c r="BR246" s="57">
        <f t="shared" si="1654"/>
        <v>57722.973553614065</v>
      </c>
      <c r="BS246" s="58">
        <f t="shared" si="1627"/>
        <v>878.11333333333334</v>
      </c>
      <c r="BT246" s="52">
        <f t="shared" si="1378"/>
        <v>44.78</v>
      </c>
      <c r="BU246" s="51">
        <f t="shared" si="1172"/>
        <v>833.33333333333337</v>
      </c>
      <c r="BV246" s="51">
        <f t="shared" si="1173"/>
        <v>45833.333333332863</v>
      </c>
      <c r="BW246" s="153">
        <f t="shared" si="1655"/>
        <v>49999.999999999542</v>
      </c>
      <c r="BX246" s="468">
        <f t="shared" si="1379"/>
        <v>-878.11333333333334</v>
      </c>
      <c r="BY246" s="46">
        <f t="shared" si="1380"/>
        <v>-1063.47</v>
      </c>
      <c r="BZ246" s="46">
        <f t="shared" si="1174"/>
        <v>-1011.77</v>
      </c>
      <c r="CA246" s="48"/>
      <c r="CB246" s="29"/>
      <c r="CC246" s="45">
        <v>185</v>
      </c>
      <c r="CD246" s="128">
        <f t="shared" si="1175"/>
        <v>1117.6300000000001</v>
      </c>
      <c r="CE246" s="46">
        <f t="shared" si="1381"/>
        <v>53.92</v>
      </c>
      <c r="CF246" s="128">
        <f t="shared" si="1176"/>
        <v>1063.71</v>
      </c>
      <c r="CG246" s="46">
        <f t="shared" si="1382"/>
        <v>96.677451232235725</v>
      </c>
      <c r="CH246" s="46">
        <f t="shared" si="1628"/>
        <v>967.0325487677643</v>
      </c>
      <c r="CI246" s="51">
        <f t="shared" si="1178"/>
        <v>57039.438190573666</v>
      </c>
      <c r="CJ246" s="199">
        <f t="shared" si="1656"/>
        <v>61858.537293018569</v>
      </c>
      <c r="CK246" s="153">
        <f t="shared" si="1383"/>
        <v>10000</v>
      </c>
      <c r="CL246" s="45">
        <v>185</v>
      </c>
      <c r="CM246" s="46">
        <f t="shared" si="1384"/>
        <v>1117.6300000000001</v>
      </c>
      <c r="CN246" s="128">
        <f t="shared" si="1179"/>
        <v>53.92</v>
      </c>
      <c r="CO246" s="128">
        <f t="shared" si="1657"/>
        <v>1063.71</v>
      </c>
      <c r="CP246" s="46">
        <f t="shared" si="1181"/>
        <v>96.677451232235725</v>
      </c>
      <c r="CQ246" s="46">
        <f t="shared" si="1658"/>
        <v>967.0325487677643</v>
      </c>
      <c r="CR246" s="51">
        <f t="shared" si="1183"/>
        <v>57039.438190573666</v>
      </c>
      <c r="CS246" s="153">
        <f t="shared" si="1659"/>
        <v>61858.537293018569</v>
      </c>
      <c r="CT246" s="58">
        <f t="shared" si="1184"/>
        <v>927.86033333333398</v>
      </c>
      <c r="CU246" s="52">
        <f t="shared" si="1385"/>
        <v>47.04</v>
      </c>
      <c r="CV246" s="51">
        <f t="shared" si="1386"/>
        <v>880.82033333333402</v>
      </c>
      <c r="CW246" s="51">
        <f t="shared" si="1185"/>
        <v>49562.798333332932</v>
      </c>
      <c r="CX246" s="57">
        <f t="shared" si="1660"/>
        <v>53966.899999999616</v>
      </c>
      <c r="CY246" s="153">
        <f t="shared" si="1387"/>
        <v>10000</v>
      </c>
      <c r="CZ246" s="479">
        <f t="shared" si="1186"/>
        <v>-927.86033333333398</v>
      </c>
      <c r="DA246" s="46">
        <f t="shared" si="1388"/>
        <v>-1117.6300000000001</v>
      </c>
      <c r="DB246" s="46">
        <f t="shared" si="1389"/>
        <v>-1063.71</v>
      </c>
      <c r="DC246" s="48"/>
      <c r="DE246" s="45">
        <v>185</v>
      </c>
      <c r="DF246" s="46">
        <f t="shared" si="1187"/>
        <v>1121.76</v>
      </c>
      <c r="DG246" s="46">
        <f t="shared" si="1661"/>
        <v>109.99</v>
      </c>
      <c r="DH246" s="46">
        <f t="shared" si="1188"/>
        <v>1011.77</v>
      </c>
      <c r="DI246" s="46">
        <f t="shared" si="1189"/>
        <v>90.085912582800646</v>
      </c>
      <c r="DJ246" s="46">
        <f t="shared" si="1190"/>
        <v>921.68408741719929</v>
      </c>
      <c r="DK246" s="51">
        <f t="shared" si="1191"/>
        <v>53129.863462263187</v>
      </c>
      <c r="DL246" s="58">
        <f t="shared" si="1629"/>
        <v>943.32333333333338</v>
      </c>
      <c r="DM246" s="52">
        <f t="shared" si="1662"/>
        <v>109.99</v>
      </c>
      <c r="DN246" s="51">
        <f t="shared" si="1193"/>
        <v>833.33333333333337</v>
      </c>
      <c r="DO246" s="57">
        <f t="shared" si="1194"/>
        <v>45833.333333332863</v>
      </c>
      <c r="DP246" s="468">
        <f t="shared" si="1390"/>
        <v>-943.32333333333338</v>
      </c>
      <c r="DQ246" s="46">
        <f t="shared" si="1391"/>
        <v>-1121.76</v>
      </c>
      <c r="DR246" s="47"/>
      <c r="DS246" s="46">
        <f t="shared" si="1392"/>
        <v>-1011.77</v>
      </c>
      <c r="DT246" s="48"/>
      <c r="DU246" s="29"/>
      <c r="DV246" s="45">
        <v>185</v>
      </c>
      <c r="DW246" s="46">
        <f t="shared" si="1393"/>
        <v>1041.49</v>
      </c>
      <c r="DX246" s="46">
        <f t="shared" si="1663"/>
        <v>29.72</v>
      </c>
      <c r="DY246" s="46">
        <f t="shared" si="1394"/>
        <v>1011.77</v>
      </c>
      <c r="DZ246" s="46">
        <f t="shared" si="1195"/>
        <v>90.085912582800646</v>
      </c>
      <c r="EA246" s="46">
        <f t="shared" si="1196"/>
        <v>921.68408741719929</v>
      </c>
      <c r="EB246" s="51">
        <f t="shared" si="1197"/>
        <v>53129.863462263187</v>
      </c>
      <c r="EC246" s="58">
        <f t="shared" si="1630"/>
        <v>858.99333333333334</v>
      </c>
      <c r="ED246" s="52">
        <f t="shared" si="1664"/>
        <v>25.66</v>
      </c>
      <c r="EE246" s="51">
        <f t="shared" si="1199"/>
        <v>833.33333333333337</v>
      </c>
      <c r="EF246" s="57">
        <f t="shared" si="1200"/>
        <v>45833.333333332863</v>
      </c>
      <c r="EG246" s="468">
        <f t="shared" si="1395"/>
        <v>-858.99333333333334</v>
      </c>
      <c r="EH246" s="46">
        <f t="shared" si="1396"/>
        <v>-1041.49</v>
      </c>
      <c r="EI246" s="47"/>
      <c r="EJ246" s="46">
        <f t="shared" si="1397"/>
        <v>-1011.77</v>
      </c>
      <c r="EK246" s="48"/>
      <c r="EL246" s="29"/>
      <c r="EM246" s="45">
        <v>185</v>
      </c>
      <c r="EN246" s="46">
        <f t="shared" si="1631"/>
        <v>1058.0868689014749</v>
      </c>
      <c r="EO246" s="46">
        <f t="shared" si="1665"/>
        <v>30.65</v>
      </c>
      <c r="EP246" s="128">
        <f t="shared" si="1632"/>
        <v>1027.4368689014748</v>
      </c>
      <c r="EQ246" s="46">
        <f t="shared" si="1202"/>
        <v>92.88829050423675</v>
      </c>
      <c r="ER246" s="46">
        <f t="shared" si="1203"/>
        <v>934.54857839723809</v>
      </c>
      <c r="ES246" s="51">
        <f t="shared" si="1204"/>
        <v>54798.425724144807</v>
      </c>
      <c r="ET246" s="153">
        <f t="shared" si="1398"/>
        <v>10000</v>
      </c>
      <c r="EU246" s="45">
        <v>185</v>
      </c>
      <c r="EV246" s="46">
        <f t="shared" si="1633"/>
        <v>1058.0899999999999</v>
      </c>
      <c r="EW246" s="46">
        <f t="shared" si="1666"/>
        <v>30.65</v>
      </c>
      <c r="EX246" s="128">
        <f t="shared" si="1206"/>
        <v>1027.44</v>
      </c>
      <c r="EY246" s="46">
        <f t="shared" si="1207"/>
        <v>92.887129581790887</v>
      </c>
      <c r="EZ246" s="46">
        <f t="shared" si="1208"/>
        <v>934.55287041820918</v>
      </c>
      <c r="FA246" s="51">
        <f t="shared" si="1209"/>
        <v>54797.724878656321</v>
      </c>
      <c r="FB246" s="58">
        <f t="shared" si="1210"/>
        <v>874.86920833333363</v>
      </c>
      <c r="FC246" s="52">
        <f t="shared" si="1667"/>
        <v>26.549999999999997</v>
      </c>
      <c r="FD246" s="51">
        <f t="shared" si="1399"/>
        <v>848.31920833333368</v>
      </c>
      <c r="FE246" s="57">
        <f t="shared" si="1211"/>
        <v>47445.156458333178</v>
      </c>
      <c r="FF246" s="153">
        <f t="shared" si="1400"/>
        <v>10000</v>
      </c>
      <c r="FG246" s="469">
        <f t="shared" si="1212"/>
        <v>-874.86920833333363</v>
      </c>
      <c r="FH246" s="46">
        <f t="shared" si="1213"/>
        <v>-1058.0899999999999</v>
      </c>
      <c r="FI246" s="46">
        <f t="shared" si="1214"/>
        <v>-1027.44</v>
      </c>
      <c r="FJ246" s="48"/>
      <c r="FL246" s="45">
        <v>185</v>
      </c>
      <c r="FM246" s="46">
        <f t="shared" si="1401"/>
        <v>1043.51</v>
      </c>
      <c r="FN246" s="46">
        <f t="shared" si="1634"/>
        <v>31.740000000000002</v>
      </c>
      <c r="FO246" s="46">
        <f t="shared" si="1402"/>
        <v>1011.77</v>
      </c>
      <c r="FP246" s="46">
        <f t="shared" si="1215"/>
        <v>90.085912582800646</v>
      </c>
      <c r="FQ246" s="46">
        <f t="shared" si="1216"/>
        <v>921.68408741719929</v>
      </c>
      <c r="FR246" s="51">
        <f t="shared" si="1217"/>
        <v>53129.863462263187</v>
      </c>
      <c r="FS246" s="57">
        <f t="shared" si="1668"/>
        <v>57722.973553614065</v>
      </c>
      <c r="FT246" s="58">
        <f t="shared" si="1635"/>
        <v>860.82333333333338</v>
      </c>
      <c r="FU246" s="241">
        <f t="shared" si="1636"/>
        <v>27.490000000000002</v>
      </c>
      <c r="FV246" s="51">
        <f t="shared" si="1219"/>
        <v>833.33333333333337</v>
      </c>
      <c r="FW246" s="51">
        <f t="shared" si="1220"/>
        <v>45833.333333332863</v>
      </c>
      <c r="FX246" s="153">
        <f t="shared" si="1669"/>
        <v>49999.999999999542</v>
      </c>
      <c r="FY246" s="468">
        <f t="shared" si="1403"/>
        <v>-860.82333333333338</v>
      </c>
      <c r="FZ246" s="46">
        <f t="shared" si="1404"/>
        <v>-1043.51</v>
      </c>
      <c r="GA246" s="46">
        <f t="shared" si="1221"/>
        <v>-1011.77</v>
      </c>
      <c r="GB246" s="48"/>
      <c r="GD246" s="45">
        <v>185</v>
      </c>
      <c r="GE246" s="46">
        <f t="shared" si="1583"/>
        <v>1060.0875939185617</v>
      </c>
      <c r="GF246" s="128">
        <f t="shared" si="1670"/>
        <v>32.67</v>
      </c>
      <c r="GG246" s="128">
        <f t="shared" si="1579"/>
        <v>1027.4175939185616</v>
      </c>
      <c r="GH246" s="46">
        <f t="shared" si="1637"/>
        <v>92.821064673348829</v>
      </c>
      <c r="GI246" s="46">
        <f t="shared" si="1223"/>
        <v>934.59652924521276</v>
      </c>
      <c r="GJ246" s="51">
        <f t="shared" si="1224"/>
        <v>54758.042274764091</v>
      </c>
      <c r="GK246" s="51">
        <f t="shared" si="1671"/>
        <v>59415.500083162384</v>
      </c>
      <c r="GL246" s="153">
        <f t="shared" si="1405"/>
        <v>10000</v>
      </c>
      <c r="GM246" s="45">
        <v>185</v>
      </c>
      <c r="GN246" s="46">
        <f t="shared" si="1638"/>
        <v>1060.0899999999999</v>
      </c>
      <c r="GO246" s="46">
        <f t="shared" si="1639"/>
        <v>32.67</v>
      </c>
      <c r="GP246" s="128">
        <f t="shared" si="1406"/>
        <v>1027.42</v>
      </c>
      <c r="GQ246" s="46">
        <f t="shared" si="1226"/>
        <v>92.820201994291537</v>
      </c>
      <c r="GR246" s="46">
        <f t="shared" si="1227"/>
        <v>934.59979800570852</v>
      </c>
      <c r="GS246" s="51">
        <f t="shared" si="1228"/>
        <v>54757.52139856921</v>
      </c>
      <c r="GT246" s="57">
        <f t="shared" si="1672"/>
        <v>59414.995496471711</v>
      </c>
      <c r="GU246" s="58">
        <f t="shared" si="1229"/>
        <v>876.92633333333197</v>
      </c>
      <c r="GV246" s="52">
        <f t="shared" si="1640"/>
        <v>28.4</v>
      </c>
      <c r="GW246" s="51">
        <f t="shared" si="1407"/>
        <v>848.52633333333199</v>
      </c>
      <c r="GX246" s="57">
        <f t="shared" si="1230"/>
        <v>47425.068333333547</v>
      </c>
      <c r="GY246" s="57">
        <f t="shared" si="1673"/>
        <v>51667.700000000223</v>
      </c>
      <c r="GZ246" s="153">
        <f t="shared" si="1408"/>
        <v>10000</v>
      </c>
      <c r="HA246" s="469">
        <f t="shared" si="1231"/>
        <v>-876.92633333333197</v>
      </c>
      <c r="HB246" s="46">
        <f t="shared" si="1232"/>
        <v>-1060.0899999999999</v>
      </c>
      <c r="HC246" s="46">
        <f t="shared" si="1233"/>
        <v>-1027.42</v>
      </c>
      <c r="HD246" s="48"/>
      <c r="HF246" s="45">
        <v>185</v>
      </c>
      <c r="HG246" s="46">
        <f t="shared" si="1234"/>
        <v>1123.8775326810628</v>
      </c>
      <c r="HH246" s="46">
        <f t="shared" si="1235"/>
        <v>0</v>
      </c>
      <c r="HI246" s="46">
        <f t="shared" si="1236"/>
        <v>1123.8775326810628</v>
      </c>
      <c r="HJ246" s="46">
        <f t="shared" si="1237"/>
        <v>100.06939145552236</v>
      </c>
      <c r="HK246" s="46">
        <f t="shared" si="1238"/>
        <v>1023.8081412255405</v>
      </c>
      <c r="HL246" s="51">
        <f t="shared" si="1239"/>
        <v>59017.82673208788</v>
      </c>
      <c r="HM246" s="153">
        <f t="shared" si="1409"/>
        <v>10000</v>
      </c>
      <c r="HN246" s="58">
        <f t="shared" si="1240"/>
        <v>933.33333333333724</v>
      </c>
      <c r="HO246" s="52">
        <f t="shared" si="1241"/>
        <v>0</v>
      </c>
      <c r="HP246" s="51">
        <f t="shared" si="1242"/>
        <v>933.33333333333724</v>
      </c>
      <c r="HQ246" s="57">
        <f t="shared" si="1243"/>
        <v>51333.333333331655</v>
      </c>
      <c r="HR246" s="153">
        <f t="shared" si="1410"/>
        <v>10000</v>
      </c>
      <c r="HS246" s="468">
        <f t="shared" si="1244"/>
        <v>-933.33333333333724</v>
      </c>
      <c r="HT246" s="46">
        <f t="shared" si="1245"/>
        <v>-1123.8775326810628</v>
      </c>
      <c r="HU246" s="46">
        <f t="shared" si="1246"/>
        <v>-1123.8775326810628</v>
      </c>
      <c r="HV246" s="48"/>
      <c r="HW246" s="29"/>
      <c r="HX246" s="45">
        <v>185</v>
      </c>
      <c r="HY246" s="128">
        <f t="shared" si="1247"/>
        <v>1124.3399999999999</v>
      </c>
      <c r="HZ246" s="46">
        <f t="shared" si="1248"/>
        <v>0</v>
      </c>
      <c r="IA246" s="46">
        <f t="shared" si="1249"/>
        <v>1124.3399999999999</v>
      </c>
      <c r="IB246" s="46">
        <f t="shared" si="1250"/>
        <v>100.11755905062552</v>
      </c>
      <c r="IC246" s="46">
        <f t="shared" si="1251"/>
        <v>1024.2224409493745</v>
      </c>
      <c r="ID246" s="51">
        <f t="shared" si="1252"/>
        <v>59046.31298942594</v>
      </c>
      <c r="IE246" s="153">
        <f t="shared" si="1411"/>
        <v>10000</v>
      </c>
      <c r="IF246" s="58">
        <f t="shared" si="1253"/>
        <v>930.14625019664186</v>
      </c>
      <c r="IG246" s="52">
        <f t="shared" si="1254"/>
        <v>0</v>
      </c>
      <c r="IH246" s="51">
        <f t="shared" si="1255"/>
        <v>930.14625019664186</v>
      </c>
      <c r="II246" s="57">
        <f t="shared" si="1412"/>
        <v>51158.043713621038</v>
      </c>
      <c r="IJ246" s="153">
        <f t="shared" si="1413"/>
        <v>10000</v>
      </c>
      <c r="IK246" s="468">
        <f t="shared" si="1256"/>
        <v>-930.14625019664186</v>
      </c>
      <c r="IL246" s="46">
        <f t="shared" si="1257"/>
        <v>-1124.3399999999999</v>
      </c>
      <c r="IM246" s="46">
        <f t="shared" si="1258"/>
        <v>-1124.3399999999999</v>
      </c>
      <c r="IN246" s="48"/>
      <c r="IO246" s="53">
        <f t="shared" si="1259"/>
        <v>0</v>
      </c>
      <c r="IQ246" s="45">
        <v>185</v>
      </c>
      <c r="IR246" s="128">
        <f t="shared" si="1260"/>
        <v>1126.4568749999989</v>
      </c>
      <c r="IS246" s="128">
        <f t="shared" si="1261"/>
        <v>0</v>
      </c>
      <c r="IT246" s="128">
        <f t="shared" si="1262"/>
        <v>1126.4568749999989</v>
      </c>
      <c r="IU246" s="46">
        <f t="shared" si="1485"/>
        <v>100.3</v>
      </c>
      <c r="IV246" s="46">
        <f t="shared" si="1263"/>
        <v>1026.156874999999</v>
      </c>
      <c r="IW246" s="51">
        <f t="shared" si="1264"/>
        <v>59153.288125000225</v>
      </c>
      <c r="IX246" s="199">
        <f t="shared" si="1414"/>
        <v>10000</v>
      </c>
      <c r="IY246" s="128">
        <f t="shared" si="1265"/>
        <v>0</v>
      </c>
      <c r="IZ246" s="408">
        <f t="shared" si="1266"/>
        <v>0</v>
      </c>
      <c r="JA246" s="58">
        <f t="shared" si="1267"/>
        <v>931.95916666666494</v>
      </c>
      <c r="JB246" s="52">
        <f t="shared" si="1268"/>
        <v>0</v>
      </c>
      <c r="JC246" s="51">
        <f t="shared" si="1269"/>
        <v>931.95916666666494</v>
      </c>
      <c r="JD246" s="57">
        <f t="shared" si="1270"/>
        <v>51257.754166666709</v>
      </c>
      <c r="JE246" s="280">
        <f t="shared" si="1271"/>
        <v>10000</v>
      </c>
      <c r="JF246" s="280">
        <f t="shared" si="1272"/>
        <v>0</v>
      </c>
      <c r="JG246" s="468">
        <f t="shared" si="1273"/>
        <v>-931.95916666666494</v>
      </c>
      <c r="JH246" s="46">
        <f t="shared" si="1274"/>
        <v>-1126.4568749999989</v>
      </c>
      <c r="JI246" s="46">
        <f t="shared" si="1275"/>
        <v>-1126.4568749999989</v>
      </c>
      <c r="JJ246" s="48"/>
      <c r="JL246" s="45">
        <v>185</v>
      </c>
      <c r="JM246" s="46">
        <f t="shared" si="1276"/>
        <v>1124.4930833333331</v>
      </c>
      <c r="JN246" s="46">
        <f t="shared" si="1277"/>
        <v>0</v>
      </c>
      <c r="JO246" s="128">
        <f t="shared" si="1278"/>
        <v>1124.4930833333331</v>
      </c>
      <c r="JP246" s="46">
        <f t="shared" si="1415"/>
        <v>100.12</v>
      </c>
      <c r="JQ246" s="46">
        <f t="shared" si="1279"/>
        <v>1024.3730833333329</v>
      </c>
      <c r="JR246" s="51">
        <f t="shared" si="1280"/>
        <v>59050.149583333332</v>
      </c>
      <c r="JS246" s="51">
        <f t="shared" si="1674"/>
        <v>57722.973553614065</v>
      </c>
      <c r="JT246" s="199">
        <f t="shared" si="1416"/>
        <v>10000</v>
      </c>
      <c r="JU246" s="128">
        <f t="shared" si="1281"/>
        <v>0</v>
      </c>
      <c r="JV246" s="408">
        <f t="shared" si="1282"/>
        <v>0</v>
      </c>
      <c r="JW246" s="58">
        <f t="shared" si="1283"/>
        <v>930.37233333333074</v>
      </c>
      <c r="JX246" s="52">
        <f t="shared" si="1284"/>
        <v>0</v>
      </c>
      <c r="JY246" s="51">
        <f t="shared" si="1285"/>
        <v>930.37233333333074</v>
      </c>
      <c r="JZ246" s="51">
        <f t="shared" si="1286"/>
        <v>51170.478333333769</v>
      </c>
      <c r="KA246" s="199">
        <f t="shared" si="1675"/>
        <v>49999.999999999542</v>
      </c>
      <c r="KB246" s="128">
        <f t="shared" si="1417"/>
        <v>10000</v>
      </c>
      <c r="KC246" s="204">
        <f t="shared" si="1287"/>
        <v>0</v>
      </c>
      <c r="KD246" s="468">
        <f t="shared" si="1418"/>
        <v>-930.37233333333074</v>
      </c>
      <c r="KE246" s="46">
        <f t="shared" si="1288"/>
        <v>-1124.4930833333331</v>
      </c>
      <c r="KF246" s="46">
        <f t="shared" si="1289"/>
        <v>-1124.4930833333331</v>
      </c>
      <c r="KG246" s="48"/>
      <c r="KI246" s="45">
        <v>185</v>
      </c>
      <c r="KJ246" s="46">
        <f t="shared" si="1290"/>
        <v>1124.4890404061762</v>
      </c>
      <c r="KK246" s="46">
        <f t="shared" si="1291"/>
        <v>0</v>
      </c>
      <c r="KL246" s="128">
        <f t="shared" si="1292"/>
        <v>1124.4890404061762</v>
      </c>
      <c r="KM246" s="46">
        <f t="shared" si="1676"/>
        <v>100.12383974205217</v>
      </c>
      <c r="KN246" s="46">
        <f t="shared" si="1294"/>
        <v>1024.3652006641239</v>
      </c>
      <c r="KO246" s="51">
        <f t="shared" si="1295"/>
        <v>59049.938644567177</v>
      </c>
      <c r="KP246" s="199">
        <f t="shared" si="1677"/>
        <v>61858.537293018569</v>
      </c>
      <c r="KQ246" s="199">
        <f t="shared" si="1419"/>
        <v>10000</v>
      </c>
      <c r="KR246" s="128">
        <f t="shared" si="1296"/>
        <v>0</v>
      </c>
      <c r="KS246" s="408">
        <f t="shared" si="1297"/>
        <v>0</v>
      </c>
      <c r="KT246" s="45">
        <v>185</v>
      </c>
      <c r="KU246" s="46">
        <f t="shared" si="1420"/>
        <v>1124.49</v>
      </c>
      <c r="KV246" s="46">
        <f t="shared" si="1298"/>
        <v>0</v>
      </c>
      <c r="KW246" s="128">
        <f t="shared" si="1299"/>
        <v>1124.49</v>
      </c>
      <c r="KX246" s="46">
        <f t="shared" si="1300"/>
        <v>100.12349568823755</v>
      </c>
      <c r="KY246" s="46">
        <f t="shared" si="1301"/>
        <v>1024.3665043117624</v>
      </c>
      <c r="KZ246" s="51">
        <f t="shared" si="1302"/>
        <v>59049.730908630765</v>
      </c>
      <c r="LA246" s="153">
        <f t="shared" si="1678"/>
        <v>61858.537293018569</v>
      </c>
      <c r="LB246" s="58">
        <f t="shared" si="1532"/>
        <v>930.59633333333579</v>
      </c>
      <c r="LC246" s="52">
        <f t="shared" si="1303"/>
        <v>0</v>
      </c>
      <c r="LD246" s="51">
        <f t="shared" si="1304"/>
        <v>930.59633333333579</v>
      </c>
      <c r="LE246" s="51">
        <f t="shared" si="1305"/>
        <v>51182.798333333136</v>
      </c>
      <c r="LF246" s="51">
        <f t="shared" si="1679"/>
        <v>53966.899999999616</v>
      </c>
      <c r="LG246" s="128">
        <f t="shared" si="1306"/>
        <v>10000</v>
      </c>
      <c r="LH246" s="204">
        <f t="shared" si="1307"/>
        <v>0</v>
      </c>
      <c r="LI246" s="479">
        <f t="shared" si="1308"/>
        <v>-930.59633333333579</v>
      </c>
      <c r="LJ246" s="46">
        <f t="shared" si="1421"/>
        <v>-1124.49</v>
      </c>
      <c r="LK246" s="46">
        <f t="shared" si="1422"/>
        <v>-1124.49</v>
      </c>
      <c r="LL246" s="48"/>
      <c r="LN246" s="45">
        <v>185</v>
      </c>
      <c r="LO246" s="46">
        <f t="shared" si="1309"/>
        <v>1123.1238136873469</v>
      </c>
      <c r="LP246" s="46">
        <f t="shared" si="1641"/>
        <v>0</v>
      </c>
      <c r="LQ246" s="46">
        <f t="shared" si="1310"/>
        <v>1123.1238136873469</v>
      </c>
      <c r="LR246" s="46">
        <f t="shared" si="1311"/>
        <v>100.00228076166401</v>
      </c>
      <c r="LS246" s="46">
        <f t="shared" si="1312"/>
        <v>1023.1215329256829</v>
      </c>
      <c r="LT246" s="51">
        <f t="shared" si="1313"/>
        <v>58978.24692407273</v>
      </c>
      <c r="LU246" s="199">
        <f t="shared" si="1423"/>
        <v>10000</v>
      </c>
      <c r="LV246" s="58">
        <f t="shared" si="1314"/>
        <v>933.33033333333128</v>
      </c>
      <c r="LW246" s="52">
        <f t="shared" si="1642"/>
        <v>0</v>
      </c>
      <c r="LX246" s="51">
        <f t="shared" si="1315"/>
        <v>933.33033333333128</v>
      </c>
      <c r="LY246" s="51">
        <f t="shared" si="1316"/>
        <v>51333.168333333044</v>
      </c>
      <c r="LZ246" s="46">
        <f t="shared" si="1424"/>
        <v>0</v>
      </c>
      <c r="MA246" s="199">
        <f t="shared" si="1425"/>
        <v>10000</v>
      </c>
      <c r="MB246" s="468">
        <f t="shared" si="1317"/>
        <v>-933.33033333333128</v>
      </c>
      <c r="MC246" s="46">
        <f t="shared" si="1318"/>
        <v>-1123.1238136873469</v>
      </c>
      <c r="MD246" s="46">
        <f t="shared" si="1319"/>
        <v>-1123.1238136873469</v>
      </c>
      <c r="ME246" s="48"/>
      <c r="MG246" s="45">
        <v>185</v>
      </c>
      <c r="MH246" s="46">
        <f t="shared" si="1320"/>
        <v>1076.608661999408</v>
      </c>
      <c r="MI246" s="46">
        <f t="shared" si="1643"/>
        <v>0</v>
      </c>
      <c r="MJ246" s="46">
        <f t="shared" si="1321"/>
        <v>1076.608661999408</v>
      </c>
      <c r="MK246" s="46">
        <f t="shared" si="1322"/>
        <v>95.860599139318296</v>
      </c>
      <c r="ML246" s="46">
        <f t="shared" si="1323"/>
        <v>980.7480628600897</v>
      </c>
      <c r="MM246" s="51">
        <f t="shared" si="1324"/>
        <v>56535.611420730886</v>
      </c>
      <c r="MN246" s="199">
        <f t="shared" si="1426"/>
        <v>10000</v>
      </c>
      <c r="MO246" s="58">
        <f t="shared" si="1325"/>
        <v>889.32945707741396</v>
      </c>
      <c r="MP246" s="52">
        <f t="shared" si="1644"/>
        <v>0</v>
      </c>
      <c r="MQ246" s="51">
        <f t="shared" si="1326"/>
        <v>889.32945707741396</v>
      </c>
      <c r="MR246" s="57">
        <f t="shared" si="1327"/>
        <v>48913.120440678191</v>
      </c>
      <c r="MS246" s="199">
        <f t="shared" si="1427"/>
        <v>10000</v>
      </c>
      <c r="MT246" s="468">
        <f t="shared" si="1428"/>
        <v>-889.32945707741396</v>
      </c>
      <c r="MU246" s="46">
        <f t="shared" si="1328"/>
        <v>-1076.608661999408</v>
      </c>
      <c r="MV246" s="46">
        <f t="shared" si="1329"/>
        <v>-1076.608661999408</v>
      </c>
      <c r="MW246" s="48"/>
      <c r="MY246" s="45">
        <v>185</v>
      </c>
      <c r="MZ246" s="46">
        <f t="shared" si="1330"/>
        <v>1076.608661999408</v>
      </c>
      <c r="NA246" s="46">
        <f t="shared" si="1645"/>
        <v>0</v>
      </c>
      <c r="NB246" s="128">
        <f t="shared" si="1331"/>
        <v>1076.608661999408</v>
      </c>
      <c r="NC246" s="46">
        <f t="shared" si="1646"/>
        <v>95.860599139318296</v>
      </c>
      <c r="ND246" s="46">
        <f t="shared" si="1333"/>
        <v>980.7480628600897</v>
      </c>
      <c r="NE246" s="51">
        <f t="shared" si="1334"/>
        <v>56535.611420730886</v>
      </c>
      <c r="NF246" s="153">
        <f t="shared" si="1429"/>
        <v>10000</v>
      </c>
      <c r="NG246" s="45">
        <v>185</v>
      </c>
      <c r="NH246" s="46">
        <f t="shared" si="1647"/>
        <v>1076.6099999999999</v>
      </c>
      <c r="NI246" s="46">
        <f t="shared" si="1648"/>
        <v>0</v>
      </c>
      <c r="NJ246" s="128">
        <f t="shared" si="1430"/>
        <v>1076.6099999999999</v>
      </c>
      <c r="NK246" s="46">
        <f t="shared" si="1431"/>
        <v>95.860099260157355</v>
      </c>
      <c r="NL246" s="46">
        <f t="shared" si="1336"/>
        <v>980.74990073984259</v>
      </c>
      <c r="NM246" s="51">
        <f t="shared" si="1337"/>
        <v>56535.309655354562</v>
      </c>
      <c r="NN246" s="58">
        <f t="shared" si="1338"/>
        <v>888.78037499999857</v>
      </c>
      <c r="NO246" s="52">
        <f t="shared" si="1649"/>
        <v>0</v>
      </c>
      <c r="NP246" s="51">
        <f t="shared" si="1339"/>
        <v>888.78037499999857</v>
      </c>
      <c r="NQ246" s="57">
        <f t="shared" si="1340"/>
        <v>49017.270625000034</v>
      </c>
      <c r="NR246" s="153">
        <f t="shared" si="1432"/>
        <v>10000</v>
      </c>
      <c r="NS246" s="469">
        <f t="shared" si="1341"/>
        <v>-888.78037499999857</v>
      </c>
      <c r="NT246" s="46">
        <f t="shared" si="1342"/>
        <v>-1076.6099999999999</v>
      </c>
      <c r="NU246" s="46">
        <f t="shared" si="1343"/>
        <v>-1076.6099999999999</v>
      </c>
      <c r="NV246" s="48"/>
      <c r="NX246" s="45">
        <v>185</v>
      </c>
      <c r="NY246" s="46">
        <f t="shared" si="1344"/>
        <v>1076.6456011701148</v>
      </c>
      <c r="NZ246" s="46">
        <f t="shared" si="1650"/>
        <v>0</v>
      </c>
      <c r="OA246" s="46">
        <f t="shared" si="1345"/>
        <v>1076.6456011701148</v>
      </c>
      <c r="OB246" s="46">
        <f t="shared" si="1346"/>
        <v>95.863888181251852</v>
      </c>
      <c r="OC246" s="46">
        <f t="shared" si="1347"/>
        <v>980.78171298886298</v>
      </c>
      <c r="OD246" s="51">
        <f t="shared" si="1348"/>
        <v>56537.551195762244</v>
      </c>
      <c r="OE246" s="57">
        <f t="shared" si="1680"/>
        <v>57722.973553614065</v>
      </c>
      <c r="OF246" s="153">
        <f t="shared" si="1433"/>
        <v>10000</v>
      </c>
      <c r="OG246" s="58">
        <f t="shared" si="1349"/>
        <v>889.48383333333379</v>
      </c>
      <c r="OH246" s="241">
        <f t="shared" si="1681"/>
        <v>0</v>
      </c>
      <c r="OI246" s="51">
        <f t="shared" si="1350"/>
        <v>889.48383333333379</v>
      </c>
      <c r="OJ246" s="51">
        <f t="shared" si="1351"/>
        <v>48921.610833333369</v>
      </c>
      <c r="OK246" s="153">
        <f t="shared" si="1682"/>
        <v>49999.999999999542</v>
      </c>
      <c r="OL246" s="153">
        <f t="shared" si="1434"/>
        <v>10000</v>
      </c>
      <c r="OM246" s="468">
        <f t="shared" si="1435"/>
        <v>-889.48383333333379</v>
      </c>
      <c r="ON246" s="46">
        <f t="shared" si="1436"/>
        <v>-1076.6456011701148</v>
      </c>
      <c r="OO246" s="46">
        <f t="shared" si="1352"/>
        <v>-1076.6456011701148</v>
      </c>
      <c r="OP246" s="48"/>
      <c r="OR246" s="45">
        <v>185</v>
      </c>
      <c r="OS246" s="46">
        <f t="shared" si="1353"/>
        <v>1076.765700416463</v>
      </c>
      <c r="OT246" s="128">
        <f t="shared" si="1651"/>
        <v>0</v>
      </c>
      <c r="OU246" s="128">
        <f t="shared" si="1354"/>
        <v>1076.765700416463</v>
      </c>
      <c r="OV246" s="46">
        <f t="shared" si="1652"/>
        <v>95.874581747185502</v>
      </c>
      <c r="OW246" s="46">
        <f t="shared" si="1653"/>
        <v>980.89111866927749</v>
      </c>
      <c r="OX246" s="51">
        <f t="shared" si="1357"/>
        <v>56543.857929642014</v>
      </c>
      <c r="OY246" s="51">
        <f t="shared" si="1683"/>
        <v>59415.500083162384</v>
      </c>
      <c r="OZ246" s="153">
        <f t="shared" si="1437"/>
        <v>10000</v>
      </c>
      <c r="PA246" s="45">
        <v>185</v>
      </c>
      <c r="PB246" s="46">
        <f t="shared" si="1358"/>
        <v>1076.765700416463</v>
      </c>
      <c r="PC246" s="46">
        <f t="shared" si="1684"/>
        <v>0</v>
      </c>
      <c r="PD246" s="128">
        <f t="shared" si="1359"/>
        <v>1076.765700416463</v>
      </c>
      <c r="PE246" s="46">
        <f t="shared" si="1360"/>
        <v>95.874581747185502</v>
      </c>
      <c r="PF246" s="46">
        <f t="shared" si="1361"/>
        <v>980.89111866927749</v>
      </c>
      <c r="PG246" s="51">
        <f t="shared" si="1362"/>
        <v>56543.857929642014</v>
      </c>
      <c r="PH246" s="57">
        <f t="shared" si="1685"/>
        <v>59414.995496471711</v>
      </c>
      <c r="PI246" s="688">
        <f t="shared" si="1363"/>
        <v>889.6533333333341</v>
      </c>
      <c r="PJ246" s="52">
        <f t="shared" si="1686"/>
        <v>0</v>
      </c>
      <c r="PK246" s="51">
        <f t="shared" si="1364"/>
        <v>889.6533333333341</v>
      </c>
      <c r="PL246" s="57">
        <f t="shared" si="1365"/>
        <v>48930.933333333494</v>
      </c>
      <c r="PM246" s="57">
        <f t="shared" si="1687"/>
        <v>51667.700000000223</v>
      </c>
      <c r="PN246" s="153">
        <f t="shared" si="1438"/>
        <v>10000</v>
      </c>
      <c r="PO246" s="469">
        <f t="shared" si="1366"/>
        <v>-889.6533333333341</v>
      </c>
      <c r="PP246" s="46">
        <f t="shared" si="1367"/>
        <v>-1076.765700416463</v>
      </c>
      <c r="PQ246" s="46">
        <f t="shared" si="1368"/>
        <v>-1076.765700416463</v>
      </c>
      <c r="PR246" s="48"/>
    </row>
    <row r="247" spans="2:434" hidden="1" x14ac:dyDescent="0.3">
      <c r="B247" s="45">
        <v>186</v>
      </c>
      <c r="C247" s="46">
        <f t="shared" ref="C247:C310" si="1688">IF(B247&gt;$B$7,0,ROUND(E247+D247,2))</f>
        <v>1111.77</v>
      </c>
      <c r="D247" s="46">
        <f t="shared" si="1136"/>
        <v>100</v>
      </c>
      <c r="E247" s="46">
        <f t="shared" si="1137"/>
        <v>1011.77</v>
      </c>
      <c r="F247" s="46">
        <f t="shared" si="1138"/>
        <v>88.549772437105318</v>
      </c>
      <c r="G247" s="46">
        <f t="shared" si="1139"/>
        <v>923.22022756289471</v>
      </c>
      <c r="H247" s="51">
        <f t="shared" si="1140"/>
        <v>52206.643234700292</v>
      </c>
      <c r="I247" s="58">
        <f t="shared" si="1626"/>
        <v>933.33333333333337</v>
      </c>
      <c r="J247" s="52">
        <f t="shared" si="1142"/>
        <v>100</v>
      </c>
      <c r="K247" s="51">
        <f t="shared" si="1143"/>
        <v>833.33333333333337</v>
      </c>
      <c r="L247" s="57">
        <f t="shared" si="1144"/>
        <v>44999.999999999527</v>
      </c>
      <c r="M247" s="468">
        <f t="shared" si="1369"/>
        <v>-933.33333333333337</v>
      </c>
      <c r="N247" s="46">
        <f t="shared" si="1370"/>
        <v>-1111.77</v>
      </c>
      <c r="O247" s="47"/>
      <c r="P247" s="46">
        <f t="shared" si="1371"/>
        <v>-1011.77</v>
      </c>
      <c r="Q247" s="48"/>
      <c r="R247" s="29"/>
      <c r="S247" s="29"/>
      <c r="T247" s="45">
        <v>186</v>
      </c>
      <c r="U247" s="46">
        <f t="shared" si="1145"/>
        <v>1061.3900000000001</v>
      </c>
      <c r="V247" s="46">
        <f t="shared" si="1146"/>
        <v>49.62</v>
      </c>
      <c r="W247" s="46">
        <f t="shared" si="1372"/>
        <v>1011.77</v>
      </c>
      <c r="X247" s="46">
        <f t="shared" si="1147"/>
        <v>88.549772437105318</v>
      </c>
      <c r="Y247" s="46">
        <f t="shared" si="1148"/>
        <v>923.22022756289471</v>
      </c>
      <c r="Z247" s="51">
        <f t="shared" si="1149"/>
        <v>52206.643234700292</v>
      </c>
      <c r="AA247" s="58">
        <f t="shared" si="1150"/>
        <v>876.13333333333333</v>
      </c>
      <c r="AB247" s="52">
        <f t="shared" si="1151"/>
        <v>42.8</v>
      </c>
      <c r="AC247" s="51">
        <f t="shared" si="1152"/>
        <v>833.33333333333337</v>
      </c>
      <c r="AD247" s="57">
        <f t="shared" si="1153"/>
        <v>44999.999999999527</v>
      </c>
      <c r="AE247" s="468">
        <f t="shared" si="1373"/>
        <v>-876.13333333333333</v>
      </c>
      <c r="AF247" s="46">
        <f t="shared" si="1154"/>
        <v>-1061.3900000000001</v>
      </c>
      <c r="AG247" s="47"/>
      <c r="AH247" s="46">
        <f t="shared" si="1374"/>
        <v>-1011.77</v>
      </c>
      <c r="AI247" s="48"/>
      <c r="AJ247" s="29"/>
      <c r="AK247" s="45">
        <v>186</v>
      </c>
      <c r="AL247" s="46">
        <f t="shared" si="1155"/>
        <v>1117.72</v>
      </c>
      <c r="AM247" s="46"/>
      <c r="AN247" s="46"/>
      <c r="AO247" s="46">
        <f t="shared" si="1156"/>
        <v>51.76</v>
      </c>
      <c r="AP247" s="128">
        <f t="shared" si="1157"/>
        <v>1065.96</v>
      </c>
      <c r="AQ247" s="128"/>
      <c r="AR247" s="128"/>
      <c r="AS247" s="46">
        <f t="shared" si="1158"/>
        <v>95.427958850911409</v>
      </c>
      <c r="AT247" s="46">
        <f t="shared" si="1159"/>
        <v>970.53204114908863</v>
      </c>
      <c r="AU247" s="51"/>
      <c r="AV247" s="51"/>
      <c r="AW247" s="51">
        <f t="shared" si="1160"/>
        <v>56286.243269397753</v>
      </c>
      <c r="AX247" s="58">
        <f t="shared" si="1161"/>
        <v>927.38215694565588</v>
      </c>
      <c r="AY247" s="52"/>
      <c r="AZ247" s="52"/>
      <c r="BA247" s="52">
        <f t="shared" si="1162"/>
        <v>44.96</v>
      </c>
      <c r="BB247" s="51">
        <f t="shared" si="1163"/>
        <v>882.42215694565584</v>
      </c>
      <c r="BC247" s="51"/>
      <c r="BD247" s="51"/>
      <c r="BE247" s="57">
        <f t="shared" si="1164"/>
        <v>48854.798808107982</v>
      </c>
      <c r="BF247" s="468">
        <f t="shared" si="1165"/>
        <v>-927.38215694565588</v>
      </c>
      <c r="BG247" s="46">
        <f t="shared" si="1166"/>
        <v>-1117.72</v>
      </c>
      <c r="BH247" s="46">
        <f t="shared" si="1167"/>
        <v>-1065.96</v>
      </c>
      <c r="BI247" s="48"/>
      <c r="BK247" s="45">
        <v>186</v>
      </c>
      <c r="BL247" s="46">
        <f t="shared" si="1375"/>
        <v>1063.47</v>
      </c>
      <c r="BM247" s="46">
        <f t="shared" si="1376"/>
        <v>51.7</v>
      </c>
      <c r="BN247" s="46">
        <f t="shared" si="1377"/>
        <v>1011.77</v>
      </c>
      <c r="BO247" s="46">
        <f t="shared" si="1168"/>
        <v>88.549772437105318</v>
      </c>
      <c r="BP247" s="46">
        <f t="shared" si="1169"/>
        <v>923.22022756289471</v>
      </c>
      <c r="BQ247" s="51">
        <f t="shared" si="1170"/>
        <v>52206.643234700292</v>
      </c>
      <c r="BR247" s="57">
        <f t="shared" si="1654"/>
        <v>57722.973553614065</v>
      </c>
      <c r="BS247" s="58">
        <f t="shared" si="1627"/>
        <v>878.11333333333334</v>
      </c>
      <c r="BT247" s="52">
        <f t="shared" si="1378"/>
        <v>44.78</v>
      </c>
      <c r="BU247" s="51">
        <f t="shared" si="1172"/>
        <v>833.33333333333337</v>
      </c>
      <c r="BV247" s="51">
        <f t="shared" si="1173"/>
        <v>44999.999999999527</v>
      </c>
      <c r="BW247" s="153">
        <f t="shared" si="1655"/>
        <v>49999.999999999542</v>
      </c>
      <c r="BX247" s="468">
        <f t="shared" si="1379"/>
        <v>-878.11333333333334</v>
      </c>
      <c r="BY247" s="46">
        <f t="shared" si="1380"/>
        <v>-1063.47</v>
      </c>
      <c r="BZ247" s="46">
        <f t="shared" si="1174"/>
        <v>-1011.77</v>
      </c>
      <c r="CA247" s="48"/>
      <c r="CB247" s="29"/>
      <c r="CC247" s="45">
        <v>186</v>
      </c>
      <c r="CD247" s="128">
        <f t="shared" si="1175"/>
        <v>1117.6300000000001</v>
      </c>
      <c r="CE247" s="46">
        <f t="shared" si="1381"/>
        <v>53.92</v>
      </c>
      <c r="CF247" s="128">
        <f t="shared" si="1176"/>
        <v>1063.71</v>
      </c>
      <c r="CG247" s="46">
        <f t="shared" si="1382"/>
        <v>95.065730317622766</v>
      </c>
      <c r="CH247" s="46">
        <f t="shared" si="1628"/>
        <v>968.64426968237728</v>
      </c>
      <c r="CI247" s="51">
        <f t="shared" si="1178"/>
        <v>56070.793920891287</v>
      </c>
      <c r="CJ247" s="199">
        <f t="shared" si="1656"/>
        <v>61858.537293018569</v>
      </c>
      <c r="CK247" s="153">
        <f t="shared" si="1383"/>
        <v>10000</v>
      </c>
      <c r="CL247" s="45">
        <v>186</v>
      </c>
      <c r="CM247" s="46">
        <f t="shared" si="1384"/>
        <v>1117.6300000000001</v>
      </c>
      <c r="CN247" s="128">
        <f t="shared" si="1179"/>
        <v>53.92</v>
      </c>
      <c r="CO247" s="128">
        <f t="shared" si="1657"/>
        <v>1063.71</v>
      </c>
      <c r="CP247" s="46">
        <f t="shared" si="1181"/>
        <v>95.065730317622766</v>
      </c>
      <c r="CQ247" s="46">
        <f t="shared" si="1658"/>
        <v>968.64426968237728</v>
      </c>
      <c r="CR247" s="51">
        <f t="shared" si="1183"/>
        <v>56070.793920891287</v>
      </c>
      <c r="CS247" s="153">
        <f t="shared" si="1659"/>
        <v>61858.537293018569</v>
      </c>
      <c r="CT247" s="58">
        <f t="shared" si="1184"/>
        <v>927.86033333333398</v>
      </c>
      <c r="CU247" s="52">
        <f t="shared" si="1385"/>
        <v>47.04</v>
      </c>
      <c r="CV247" s="51">
        <f t="shared" si="1386"/>
        <v>880.82033333333402</v>
      </c>
      <c r="CW247" s="51">
        <f t="shared" si="1185"/>
        <v>48681.977999999595</v>
      </c>
      <c r="CX247" s="57">
        <f t="shared" si="1660"/>
        <v>53966.899999999616</v>
      </c>
      <c r="CY247" s="153">
        <f t="shared" si="1387"/>
        <v>10000</v>
      </c>
      <c r="CZ247" s="479">
        <f t="shared" si="1186"/>
        <v>-927.86033333333398</v>
      </c>
      <c r="DA247" s="46">
        <f t="shared" si="1388"/>
        <v>-1117.6300000000001</v>
      </c>
      <c r="DB247" s="46">
        <f t="shared" si="1389"/>
        <v>-1063.71</v>
      </c>
      <c r="DC247" s="48"/>
      <c r="DE247" s="45">
        <v>186</v>
      </c>
      <c r="DF247" s="46">
        <f t="shared" si="1187"/>
        <v>1121.76</v>
      </c>
      <c r="DG247" s="46">
        <f t="shared" si="1661"/>
        <v>109.99</v>
      </c>
      <c r="DH247" s="46">
        <f t="shared" si="1188"/>
        <v>1011.77</v>
      </c>
      <c r="DI247" s="46">
        <f t="shared" si="1189"/>
        <v>88.549772437105318</v>
      </c>
      <c r="DJ247" s="46">
        <f t="shared" si="1190"/>
        <v>923.22022756289471</v>
      </c>
      <c r="DK247" s="51">
        <f t="shared" si="1191"/>
        <v>52206.643234700292</v>
      </c>
      <c r="DL247" s="58">
        <f t="shared" si="1629"/>
        <v>943.32333333333338</v>
      </c>
      <c r="DM247" s="52">
        <f t="shared" si="1662"/>
        <v>109.99</v>
      </c>
      <c r="DN247" s="51">
        <f t="shared" si="1193"/>
        <v>833.33333333333337</v>
      </c>
      <c r="DO247" s="57">
        <f t="shared" si="1194"/>
        <v>44999.999999999527</v>
      </c>
      <c r="DP247" s="468">
        <f t="shared" si="1390"/>
        <v>-943.32333333333338</v>
      </c>
      <c r="DQ247" s="46">
        <f t="shared" si="1391"/>
        <v>-1121.76</v>
      </c>
      <c r="DR247" s="47"/>
      <c r="DS247" s="46">
        <f t="shared" si="1392"/>
        <v>-1011.77</v>
      </c>
      <c r="DT247" s="48"/>
      <c r="DU247" s="29"/>
      <c r="DV247" s="45">
        <v>186</v>
      </c>
      <c r="DW247" s="46">
        <f t="shared" si="1393"/>
        <v>1040.98</v>
      </c>
      <c r="DX247" s="46">
        <f t="shared" si="1663"/>
        <v>29.21</v>
      </c>
      <c r="DY247" s="46">
        <f t="shared" si="1394"/>
        <v>1011.77</v>
      </c>
      <c r="DZ247" s="46">
        <f t="shared" si="1195"/>
        <v>88.549772437105318</v>
      </c>
      <c r="EA247" s="46">
        <f t="shared" si="1196"/>
        <v>923.22022756289471</v>
      </c>
      <c r="EB247" s="51">
        <f t="shared" si="1197"/>
        <v>52206.643234700292</v>
      </c>
      <c r="EC247" s="58">
        <f t="shared" si="1630"/>
        <v>858.53333333333342</v>
      </c>
      <c r="ED247" s="52">
        <f t="shared" si="1664"/>
        <v>25.200000000000003</v>
      </c>
      <c r="EE247" s="51">
        <f t="shared" si="1199"/>
        <v>833.33333333333337</v>
      </c>
      <c r="EF247" s="57">
        <f t="shared" si="1200"/>
        <v>44999.999999999527</v>
      </c>
      <c r="EG247" s="468">
        <f t="shared" si="1395"/>
        <v>-858.53333333333342</v>
      </c>
      <c r="EH247" s="46">
        <f t="shared" si="1396"/>
        <v>-1040.98</v>
      </c>
      <c r="EI247" s="47"/>
      <c r="EJ247" s="46">
        <f t="shared" si="1397"/>
        <v>-1011.77</v>
      </c>
      <c r="EK247" s="48"/>
      <c r="EL247" s="29"/>
      <c r="EM247" s="45">
        <v>186</v>
      </c>
      <c r="EN247" s="46">
        <f t="shared" si="1631"/>
        <v>1058.0868689014749</v>
      </c>
      <c r="EO247" s="46">
        <f t="shared" si="1665"/>
        <v>30.13</v>
      </c>
      <c r="EP247" s="128">
        <f t="shared" si="1632"/>
        <v>1027.9568689014748</v>
      </c>
      <c r="EQ247" s="46">
        <f t="shared" si="1202"/>
        <v>91.330709540241344</v>
      </c>
      <c r="ER247" s="46">
        <f t="shared" si="1203"/>
        <v>936.62615936123348</v>
      </c>
      <c r="ES247" s="51">
        <f t="shared" si="1204"/>
        <v>53861.799564783571</v>
      </c>
      <c r="ET247" s="153">
        <f t="shared" si="1398"/>
        <v>10000</v>
      </c>
      <c r="EU247" s="45">
        <v>186</v>
      </c>
      <c r="EV247" s="46">
        <f t="shared" si="1633"/>
        <v>1058.0899999999999</v>
      </c>
      <c r="EW247" s="46">
        <f t="shared" si="1666"/>
        <v>30.13</v>
      </c>
      <c r="EX247" s="128">
        <f t="shared" si="1206"/>
        <v>1027.96</v>
      </c>
      <c r="EY247" s="46">
        <f t="shared" si="1207"/>
        <v>91.329541464427209</v>
      </c>
      <c r="EZ247" s="46">
        <f t="shared" si="1208"/>
        <v>936.63045853557287</v>
      </c>
      <c r="FA247" s="51">
        <f t="shared" si="1209"/>
        <v>53861.094420120746</v>
      </c>
      <c r="FB247" s="58">
        <f t="shared" si="1210"/>
        <v>874.86920833333363</v>
      </c>
      <c r="FC247" s="52">
        <f t="shared" si="1667"/>
        <v>26.09</v>
      </c>
      <c r="FD247" s="51">
        <f t="shared" si="1399"/>
        <v>848.7792083333336</v>
      </c>
      <c r="FE247" s="57">
        <f t="shared" si="1211"/>
        <v>46596.377249999845</v>
      </c>
      <c r="FF247" s="153">
        <f t="shared" si="1400"/>
        <v>10000</v>
      </c>
      <c r="FG247" s="469">
        <f t="shared" si="1212"/>
        <v>-874.86920833333363</v>
      </c>
      <c r="FH247" s="46">
        <f t="shared" si="1213"/>
        <v>-1058.0899999999999</v>
      </c>
      <c r="FI247" s="46">
        <f t="shared" si="1214"/>
        <v>-1027.96</v>
      </c>
      <c r="FJ247" s="48"/>
      <c r="FL247" s="45">
        <v>186</v>
      </c>
      <c r="FM247" s="46">
        <f t="shared" si="1401"/>
        <v>1043.51</v>
      </c>
      <c r="FN247" s="46">
        <f t="shared" si="1634"/>
        <v>31.740000000000002</v>
      </c>
      <c r="FO247" s="46">
        <f t="shared" si="1402"/>
        <v>1011.77</v>
      </c>
      <c r="FP247" s="46">
        <f t="shared" si="1215"/>
        <v>88.549772437105318</v>
      </c>
      <c r="FQ247" s="46">
        <f t="shared" si="1216"/>
        <v>923.22022756289471</v>
      </c>
      <c r="FR247" s="51">
        <f t="shared" si="1217"/>
        <v>52206.643234700292</v>
      </c>
      <c r="FS247" s="57">
        <f t="shared" si="1668"/>
        <v>57722.973553614065</v>
      </c>
      <c r="FT247" s="58">
        <f t="shared" si="1635"/>
        <v>860.82333333333338</v>
      </c>
      <c r="FU247" s="241">
        <f t="shared" si="1636"/>
        <v>27.490000000000002</v>
      </c>
      <c r="FV247" s="51">
        <f t="shared" si="1219"/>
        <v>833.33333333333337</v>
      </c>
      <c r="FW247" s="51">
        <f t="shared" si="1220"/>
        <v>44999.999999999527</v>
      </c>
      <c r="FX247" s="153">
        <f t="shared" si="1669"/>
        <v>49999.999999999542</v>
      </c>
      <c r="FY247" s="468">
        <f t="shared" si="1403"/>
        <v>-860.82333333333338</v>
      </c>
      <c r="FZ247" s="46">
        <f t="shared" si="1404"/>
        <v>-1043.51</v>
      </c>
      <c r="GA247" s="46">
        <f t="shared" si="1221"/>
        <v>-1011.77</v>
      </c>
      <c r="GB247" s="48"/>
      <c r="GD247" s="45">
        <v>186</v>
      </c>
      <c r="GE247" s="46">
        <f t="shared" si="1583"/>
        <v>1060.0875939185617</v>
      </c>
      <c r="GF247" s="128">
        <f t="shared" si="1670"/>
        <v>32.67</v>
      </c>
      <c r="GG247" s="128">
        <f t="shared" si="1579"/>
        <v>1027.4175939185616</v>
      </c>
      <c r="GH247" s="46">
        <f t="shared" si="1637"/>
        <v>91.26340379127349</v>
      </c>
      <c r="GI247" s="46">
        <f t="shared" si="1223"/>
        <v>936.15419012728808</v>
      </c>
      <c r="GJ247" s="51">
        <f t="shared" si="1224"/>
        <v>53821.888084636805</v>
      </c>
      <c r="GK247" s="51">
        <f t="shared" si="1671"/>
        <v>59415.500083162384</v>
      </c>
      <c r="GL247" s="153">
        <f t="shared" si="1405"/>
        <v>10000</v>
      </c>
      <c r="GM247" s="45">
        <v>186</v>
      </c>
      <c r="GN247" s="46">
        <f t="shared" si="1638"/>
        <v>1060.0899999999999</v>
      </c>
      <c r="GO247" s="46">
        <f t="shared" si="1639"/>
        <v>32.67</v>
      </c>
      <c r="GP247" s="128">
        <f t="shared" si="1406"/>
        <v>1027.42</v>
      </c>
      <c r="GQ247" s="46">
        <f t="shared" si="1226"/>
        <v>91.262535664282026</v>
      </c>
      <c r="GR247" s="46">
        <f t="shared" si="1227"/>
        <v>936.15746433571803</v>
      </c>
      <c r="GS247" s="51">
        <f t="shared" si="1228"/>
        <v>53821.363934233494</v>
      </c>
      <c r="GT247" s="57">
        <f t="shared" si="1672"/>
        <v>59414.995496471711</v>
      </c>
      <c r="GU247" s="58">
        <f t="shared" si="1229"/>
        <v>876.92633333333197</v>
      </c>
      <c r="GV247" s="52">
        <f t="shared" si="1640"/>
        <v>28.4</v>
      </c>
      <c r="GW247" s="51">
        <f t="shared" si="1407"/>
        <v>848.52633333333199</v>
      </c>
      <c r="GX247" s="57">
        <f t="shared" si="1230"/>
        <v>46576.542000000212</v>
      </c>
      <c r="GY247" s="57">
        <f t="shared" si="1673"/>
        <v>51667.700000000223</v>
      </c>
      <c r="GZ247" s="153">
        <f t="shared" si="1408"/>
        <v>10000</v>
      </c>
      <c r="HA247" s="469">
        <f t="shared" si="1231"/>
        <v>-876.92633333333197</v>
      </c>
      <c r="HB247" s="46">
        <f t="shared" si="1232"/>
        <v>-1060.0899999999999</v>
      </c>
      <c r="HC247" s="46">
        <f t="shared" si="1233"/>
        <v>-1027.42</v>
      </c>
      <c r="HD247" s="48"/>
      <c r="HF247" s="45">
        <v>186</v>
      </c>
      <c r="HG247" s="46">
        <f t="shared" si="1234"/>
        <v>1123.8775326810628</v>
      </c>
      <c r="HH247" s="46">
        <f t="shared" si="1235"/>
        <v>0</v>
      </c>
      <c r="HI247" s="46">
        <f t="shared" si="1236"/>
        <v>1123.8775326810628</v>
      </c>
      <c r="HJ247" s="46">
        <f t="shared" si="1237"/>
        <v>98.36304455347981</v>
      </c>
      <c r="HK247" s="46">
        <f t="shared" si="1238"/>
        <v>1025.514488127583</v>
      </c>
      <c r="HL247" s="51">
        <f t="shared" si="1239"/>
        <v>57992.312243960296</v>
      </c>
      <c r="HM247" s="153">
        <f t="shared" si="1409"/>
        <v>10000</v>
      </c>
      <c r="HN247" s="58">
        <f t="shared" si="1240"/>
        <v>933.33333333333724</v>
      </c>
      <c r="HO247" s="52">
        <f t="shared" si="1241"/>
        <v>0</v>
      </c>
      <c r="HP247" s="51">
        <f t="shared" si="1242"/>
        <v>933.33333333333724</v>
      </c>
      <c r="HQ247" s="57">
        <f t="shared" si="1243"/>
        <v>50399.999999998319</v>
      </c>
      <c r="HR247" s="153">
        <f t="shared" si="1410"/>
        <v>10000</v>
      </c>
      <c r="HS247" s="468">
        <f t="shared" si="1244"/>
        <v>-933.33333333333724</v>
      </c>
      <c r="HT247" s="46">
        <f t="shared" si="1245"/>
        <v>-1123.8775326810628</v>
      </c>
      <c r="HU247" s="46">
        <f t="shared" si="1246"/>
        <v>-1123.8775326810628</v>
      </c>
      <c r="HV247" s="48"/>
      <c r="HW247" s="29"/>
      <c r="HX247" s="45">
        <v>186</v>
      </c>
      <c r="HY247" s="128">
        <f t="shared" si="1247"/>
        <v>1124.3399999999999</v>
      </c>
      <c r="HZ247" s="46">
        <f t="shared" si="1248"/>
        <v>0</v>
      </c>
      <c r="IA247" s="46">
        <f t="shared" si="1249"/>
        <v>1124.3399999999999</v>
      </c>
      <c r="IB247" s="46">
        <f t="shared" si="1250"/>
        <v>98.410521649043233</v>
      </c>
      <c r="IC247" s="46">
        <f t="shared" si="1251"/>
        <v>1025.9294783509567</v>
      </c>
      <c r="ID247" s="51">
        <f t="shared" si="1252"/>
        <v>58020.383511074986</v>
      </c>
      <c r="IE247" s="153">
        <f t="shared" si="1411"/>
        <v>10000</v>
      </c>
      <c r="IF247" s="58">
        <f t="shared" si="1253"/>
        <v>930.14625019664186</v>
      </c>
      <c r="IG247" s="52">
        <f t="shared" si="1254"/>
        <v>0</v>
      </c>
      <c r="IH247" s="51">
        <f t="shared" si="1255"/>
        <v>930.14625019664186</v>
      </c>
      <c r="II247" s="57">
        <f t="shared" si="1412"/>
        <v>50227.897463424393</v>
      </c>
      <c r="IJ247" s="153">
        <f t="shared" si="1413"/>
        <v>10000</v>
      </c>
      <c r="IK247" s="468">
        <f t="shared" si="1256"/>
        <v>-930.14625019664186</v>
      </c>
      <c r="IL247" s="46">
        <f t="shared" si="1257"/>
        <v>-1124.3399999999999</v>
      </c>
      <c r="IM247" s="46">
        <f t="shared" si="1258"/>
        <v>-1124.3399999999999</v>
      </c>
      <c r="IN247" s="48"/>
      <c r="IO247" s="53">
        <f t="shared" si="1259"/>
        <v>0</v>
      </c>
      <c r="IQ247" s="45">
        <v>186</v>
      </c>
      <c r="IR247" s="128">
        <f t="shared" si="1260"/>
        <v>1126.4568749999989</v>
      </c>
      <c r="IS247" s="128">
        <f t="shared" si="1261"/>
        <v>0</v>
      </c>
      <c r="IT247" s="128">
        <f t="shared" si="1262"/>
        <v>1126.4568749999989</v>
      </c>
      <c r="IU247" s="46">
        <f t="shared" si="1485"/>
        <v>98.59</v>
      </c>
      <c r="IV247" s="46">
        <f t="shared" si="1263"/>
        <v>1027.866874999999</v>
      </c>
      <c r="IW247" s="51">
        <f t="shared" si="1264"/>
        <v>58125.421250000225</v>
      </c>
      <c r="IX247" s="199">
        <f t="shared" si="1414"/>
        <v>10000</v>
      </c>
      <c r="IY247" s="128">
        <f t="shared" si="1265"/>
        <v>0</v>
      </c>
      <c r="IZ247" s="408">
        <f t="shared" si="1266"/>
        <v>0</v>
      </c>
      <c r="JA247" s="58">
        <f t="shared" si="1267"/>
        <v>931.95916666666494</v>
      </c>
      <c r="JB247" s="52">
        <f t="shared" si="1268"/>
        <v>0</v>
      </c>
      <c r="JC247" s="51">
        <f t="shared" si="1269"/>
        <v>931.95916666666494</v>
      </c>
      <c r="JD247" s="57">
        <f t="shared" si="1270"/>
        <v>50325.795000000042</v>
      </c>
      <c r="JE247" s="280">
        <f t="shared" si="1271"/>
        <v>10000</v>
      </c>
      <c r="JF247" s="280">
        <f t="shared" si="1272"/>
        <v>0</v>
      </c>
      <c r="JG247" s="468">
        <f t="shared" si="1273"/>
        <v>-931.95916666666494</v>
      </c>
      <c r="JH247" s="46">
        <f t="shared" si="1274"/>
        <v>-1126.4568749999989</v>
      </c>
      <c r="JI247" s="46">
        <f t="shared" si="1275"/>
        <v>-1126.4568749999989</v>
      </c>
      <c r="JJ247" s="48"/>
      <c r="JL247" s="45">
        <v>186</v>
      </c>
      <c r="JM247" s="46">
        <f t="shared" si="1276"/>
        <v>1124.4930833333331</v>
      </c>
      <c r="JN247" s="46">
        <f t="shared" si="1277"/>
        <v>0</v>
      </c>
      <c r="JO247" s="128">
        <f t="shared" si="1278"/>
        <v>1124.4930833333331</v>
      </c>
      <c r="JP247" s="46">
        <f t="shared" si="1415"/>
        <v>98.42</v>
      </c>
      <c r="JQ247" s="46">
        <f t="shared" si="1279"/>
        <v>1026.073083333333</v>
      </c>
      <c r="JR247" s="51">
        <f t="shared" si="1280"/>
        <v>58024.076499999996</v>
      </c>
      <c r="JS247" s="51">
        <f t="shared" si="1674"/>
        <v>57722.973553614065</v>
      </c>
      <c r="JT247" s="199">
        <f t="shared" si="1416"/>
        <v>10000</v>
      </c>
      <c r="JU247" s="128">
        <f t="shared" si="1281"/>
        <v>0</v>
      </c>
      <c r="JV247" s="408">
        <f t="shared" si="1282"/>
        <v>0</v>
      </c>
      <c r="JW247" s="58">
        <f t="shared" si="1283"/>
        <v>930.37233333333074</v>
      </c>
      <c r="JX247" s="52">
        <f t="shared" si="1284"/>
        <v>0</v>
      </c>
      <c r="JY247" s="51">
        <f t="shared" si="1285"/>
        <v>930.37233333333074</v>
      </c>
      <c r="JZ247" s="51">
        <f t="shared" si="1286"/>
        <v>50240.106000000436</v>
      </c>
      <c r="KA247" s="199">
        <f t="shared" si="1675"/>
        <v>49999.999999999542</v>
      </c>
      <c r="KB247" s="128">
        <f t="shared" si="1417"/>
        <v>10000</v>
      </c>
      <c r="KC247" s="204">
        <f t="shared" si="1287"/>
        <v>0</v>
      </c>
      <c r="KD247" s="468">
        <f t="shared" si="1418"/>
        <v>-930.37233333333074</v>
      </c>
      <c r="KE247" s="46">
        <f t="shared" si="1288"/>
        <v>-1124.4930833333331</v>
      </c>
      <c r="KF247" s="46">
        <f t="shared" si="1289"/>
        <v>-1124.4930833333331</v>
      </c>
      <c r="KG247" s="48"/>
      <c r="KI247" s="45">
        <v>186</v>
      </c>
      <c r="KJ247" s="46">
        <f t="shared" si="1290"/>
        <v>1124.4890404061762</v>
      </c>
      <c r="KK247" s="46">
        <f t="shared" si="1291"/>
        <v>0</v>
      </c>
      <c r="KL247" s="128">
        <f t="shared" si="1292"/>
        <v>1124.4890404061762</v>
      </c>
      <c r="KM247" s="46">
        <f t="shared" si="1676"/>
        <v>98.416564407611972</v>
      </c>
      <c r="KN247" s="46">
        <f t="shared" si="1294"/>
        <v>1026.0724759985642</v>
      </c>
      <c r="KO247" s="51">
        <f t="shared" si="1295"/>
        <v>58023.866168568609</v>
      </c>
      <c r="KP247" s="199">
        <f t="shared" si="1677"/>
        <v>61858.537293018569</v>
      </c>
      <c r="KQ247" s="199">
        <f t="shared" si="1419"/>
        <v>10000</v>
      </c>
      <c r="KR247" s="128">
        <f t="shared" si="1296"/>
        <v>0</v>
      </c>
      <c r="KS247" s="408">
        <f t="shared" si="1297"/>
        <v>0</v>
      </c>
      <c r="KT247" s="45">
        <v>186</v>
      </c>
      <c r="KU247" s="46">
        <f t="shared" si="1420"/>
        <v>1124.49</v>
      </c>
      <c r="KV247" s="46">
        <f t="shared" si="1298"/>
        <v>0</v>
      </c>
      <c r="KW247" s="128">
        <f t="shared" si="1299"/>
        <v>1124.49</v>
      </c>
      <c r="KX247" s="46">
        <f t="shared" si="1300"/>
        <v>98.416218181051264</v>
      </c>
      <c r="KY247" s="46">
        <f t="shared" si="1301"/>
        <v>1026.0737818189486</v>
      </c>
      <c r="KZ247" s="51">
        <f t="shared" si="1302"/>
        <v>58023.657126811813</v>
      </c>
      <c r="LA247" s="153">
        <f t="shared" si="1678"/>
        <v>61858.537293018569</v>
      </c>
      <c r="LB247" s="58">
        <f t="shared" si="1532"/>
        <v>930.59633333333579</v>
      </c>
      <c r="LC247" s="52">
        <f t="shared" si="1303"/>
        <v>0</v>
      </c>
      <c r="LD247" s="51">
        <f t="shared" si="1304"/>
        <v>930.59633333333579</v>
      </c>
      <c r="LE247" s="51">
        <f t="shared" si="1305"/>
        <v>50252.201999999801</v>
      </c>
      <c r="LF247" s="51">
        <f t="shared" si="1679"/>
        <v>53966.899999999616</v>
      </c>
      <c r="LG247" s="128">
        <f t="shared" si="1306"/>
        <v>10000</v>
      </c>
      <c r="LH247" s="204">
        <f t="shared" si="1307"/>
        <v>0</v>
      </c>
      <c r="LI247" s="479">
        <f t="shared" si="1308"/>
        <v>-930.59633333333579</v>
      </c>
      <c r="LJ247" s="46">
        <f t="shared" si="1421"/>
        <v>-1124.49</v>
      </c>
      <c r="LK247" s="46">
        <f t="shared" si="1422"/>
        <v>-1124.49</v>
      </c>
      <c r="LL247" s="48"/>
      <c r="LN247" s="45">
        <v>186</v>
      </c>
      <c r="LO247" s="46">
        <f t="shared" si="1309"/>
        <v>1123.1238136873469</v>
      </c>
      <c r="LP247" s="46">
        <f t="shared" si="1641"/>
        <v>0</v>
      </c>
      <c r="LQ247" s="46">
        <f t="shared" si="1310"/>
        <v>1123.1238136873469</v>
      </c>
      <c r="LR247" s="46">
        <f t="shared" si="1311"/>
        <v>98.297078206787887</v>
      </c>
      <c r="LS247" s="46">
        <f t="shared" si="1312"/>
        <v>1024.8267354805589</v>
      </c>
      <c r="LT247" s="51">
        <f t="shared" si="1313"/>
        <v>57953.420188592172</v>
      </c>
      <c r="LU247" s="199">
        <f t="shared" si="1423"/>
        <v>10000</v>
      </c>
      <c r="LV247" s="58">
        <f t="shared" si="1314"/>
        <v>933.33033333333128</v>
      </c>
      <c r="LW247" s="52">
        <f t="shared" si="1642"/>
        <v>0</v>
      </c>
      <c r="LX247" s="51">
        <f t="shared" si="1315"/>
        <v>933.33033333333128</v>
      </c>
      <c r="LY247" s="51">
        <f t="shared" si="1316"/>
        <v>50399.837999999712</v>
      </c>
      <c r="LZ247" s="46">
        <f t="shared" si="1424"/>
        <v>0</v>
      </c>
      <c r="MA247" s="199">
        <f t="shared" si="1425"/>
        <v>10000</v>
      </c>
      <c r="MB247" s="468">
        <f t="shared" si="1317"/>
        <v>-933.33033333333128</v>
      </c>
      <c r="MC247" s="46">
        <f t="shared" si="1318"/>
        <v>-1123.1238136873469</v>
      </c>
      <c r="MD247" s="46">
        <f t="shared" si="1319"/>
        <v>-1123.1238136873469</v>
      </c>
      <c r="ME247" s="48"/>
      <c r="MG247" s="45">
        <v>186</v>
      </c>
      <c r="MH247" s="46">
        <f t="shared" si="1320"/>
        <v>1076.608661999408</v>
      </c>
      <c r="MI247" s="46">
        <f t="shared" si="1643"/>
        <v>0</v>
      </c>
      <c r="MJ247" s="46">
        <f t="shared" si="1321"/>
        <v>1076.608661999408</v>
      </c>
      <c r="MK247" s="46">
        <f t="shared" si="1322"/>
        <v>94.226019034551484</v>
      </c>
      <c r="ML247" s="46">
        <f t="shared" si="1323"/>
        <v>982.38264296485659</v>
      </c>
      <c r="MM247" s="51">
        <f t="shared" si="1324"/>
        <v>55553.228777766031</v>
      </c>
      <c r="MN247" s="199">
        <f t="shared" si="1426"/>
        <v>10000</v>
      </c>
      <c r="MO247" s="58">
        <f t="shared" si="1325"/>
        <v>889.32945707741396</v>
      </c>
      <c r="MP247" s="52">
        <f t="shared" si="1644"/>
        <v>0</v>
      </c>
      <c r="MQ247" s="51">
        <f t="shared" si="1326"/>
        <v>889.32945707741396</v>
      </c>
      <c r="MR247" s="57">
        <f t="shared" si="1327"/>
        <v>48023.790983600775</v>
      </c>
      <c r="MS247" s="199">
        <f t="shared" si="1427"/>
        <v>10000</v>
      </c>
      <c r="MT247" s="468">
        <f t="shared" si="1428"/>
        <v>-889.32945707741396</v>
      </c>
      <c r="MU247" s="46">
        <f t="shared" si="1328"/>
        <v>-1076.608661999408</v>
      </c>
      <c r="MV247" s="46">
        <f t="shared" si="1329"/>
        <v>-1076.608661999408</v>
      </c>
      <c r="MW247" s="48"/>
      <c r="MY247" s="45">
        <v>186</v>
      </c>
      <c r="MZ247" s="46">
        <f t="shared" si="1330"/>
        <v>1076.608661999408</v>
      </c>
      <c r="NA247" s="46">
        <f t="shared" si="1645"/>
        <v>0</v>
      </c>
      <c r="NB247" s="128">
        <f t="shared" si="1331"/>
        <v>1076.608661999408</v>
      </c>
      <c r="NC247" s="46">
        <f t="shared" si="1646"/>
        <v>94.226019034551484</v>
      </c>
      <c r="ND247" s="46">
        <f t="shared" si="1333"/>
        <v>982.38264296485659</v>
      </c>
      <c r="NE247" s="51">
        <f t="shared" si="1334"/>
        <v>55553.228777766031</v>
      </c>
      <c r="NF247" s="153">
        <f t="shared" si="1429"/>
        <v>10000</v>
      </c>
      <c r="NG247" s="45">
        <v>186</v>
      </c>
      <c r="NH247" s="46">
        <f t="shared" si="1647"/>
        <v>1076.6099999999999</v>
      </c>
      <c r="NI247" s="46">
        <f t="shared" si="1648"/>
        <v>0</v>
      </c>
      <c r="NJ247" s="128">
        <f t="shared" si="1430"/>
        <v>1076.6099999999999</v>
      </c>
      <c r="NK247" s="46">
        <f t="shared" si="1431"/>
        <v>94.225516092257593</v>
      </c>
      <c r="NL247" s="46">
        <f t="shared" si="1336"/>
        <v>982.38448390774226</v>
      </c>
      <c r="NM247" s="51">
        <f t="shared" si="1337"/>
        <v>55552.925171446819</v>
      </c>
      <c r="NN247" s="58">
        <f t="shared" si="1338"/>
        <v>888.78037499999857</v>
      </c>
      <c r="NO247" s="52">
        <f t="shared" si="1649"/>
        <v>0</v>
      </c>
      <c r="NP247" s="51">
        <f t="shared" si="1339"/>
        <v>888.78037499999857</v>
      </c>
      <c r="NQ247" s="57">
        <f t="shared" si="1340"/>
        <v>48128.490250000032</v>
      </c>
      <c r="NR247" s="153">
        <f t="shared" si="1432"/>
        <v>10000</v>
      </c>
      <c r="NS247" s="469">
        <f t="shared" si="1341"/>
        <v>-888.78037499999857</v>
      </c>
      <c r="NT247" s="46">
        <f t="shared" si="1342"/>
        <v>-1076.6099999999999</v>
      </c>
      <c r="NU247" s="46">
        <f t="shared" si="1343"/>
        <v>-1076.6099999999999</v>
      </c>
      <c r="NV247" s="48"/>
      <c r="NX247" s="45">
        <v>186</v>
      </c>
      <c r="NY247" s="46">
        <f t="shared" si="1344"/>
        <v>1076.6456011701148</v>
      </c>
      <c r="NZ247" s="46">
        <f t="shared" si="1650"/>
        <v>0</v>
      </c>
      <c r="OA247" s="46">
        <f t="shared" si="1345"/>
        <v>1076.6456011701148</v>
      </c>
      <c r="OB247" s="46">
        <f t="shared" si="1346"/>
        <v>94.22925199293708</v>
      </c>
      <c r="OC247" s="46">
        <f t="shared" si="1347"/>
        <v>982.41634917717772</v>
      </c>
      <c r="OD247" s="51">
        <f t="shared" si="1348"/>
        <v>55555.134846585068</v>
      </c>
      <c r="OE247" s="57">
        <f t="shared" si="1680"/>
        <v>57722.973553614065</v>
      </c>
      <c r="OF247" s="153">
        <f t="shared" si="1433"/>
        <v>10000</v>
      </c>
      <c r="OG247" s="58">
        <f t="shared" si="1349"/>
        <v>889.48383333333379</v>
      </c>
      <c r="OH247" s="241">
        <f t="shared" si="1681"/>
        <v>0</v>
      </c>
      <c r="OI247" s="51">
        <f t="shared" si="1350"/>
        <v>889.48383333333379</v>
      </c>
      <c r="OJ247" s="51">
        <f t="shared" si="1351"/>
        <v>48032.127000000037</v>
      </c>
      <c r="OK247" s="153">
        <f t="shared" si="1682"/>
        <v>49999.999999999542</v>
      </c>
      <c r="OL247" s="153">
        <f t="shared" si="1434"/>
        <v>10000</v>
      </c>
      <c r="OM247" s="468">
        <f t="shared" si="1435"/>
        <v>-889.48383333333379</v>
      </c>
      <c r="ON247" s="46">
        <f t="shared" si="1436"/>
        <v>-1076.6456011701148</v>
      </c>
      <c r="OO247" s="46">
        <f t="shared" si="1352"/>
        <v>-1076.6456011701148</v>
      </c>
      <c r="OP247" s="48"/>
      <c r="OR247" s="45">
        <v>186</v>
      </c>
      <c r="OS247" s="46">
        <f t="shared" si="1353"/>
        <v>1076.765700416463</v>
      </c>
      <c r="OT247" s="128">
        <f t="shared" si="1651"/>
        <v>0</v>
      </c>
      <c r="OU247" s="128">
        <f t="shared" si="1354"/>
        <v>1076.765700416463</v>
      </c>
      <c r="OV247" s="46">
        <f t="shared" si="1652"/>
        <v>94.239763216070017</v>
      </c>
      <c r="OW247" s="46">
        <f t="shared" si="1653"/>
        <v>982.52593720039295</v>
      </c>
      <c r="OX247" s="51">
        <f t="shared" si="1357"/>
        <v>55561.331992441621</v>
      </c>
      <c r="OY247" s="51">
        <f t="shared" si="1683"/>
        <v>59415.500083162384</v>
      </c>
      <c r="OZ247" s="153">
        <f t="shared" si="1437"/>
        <v>10000</v>
      </c>
      <c r="PA247" s="45">
        <v>186</v>
      </c>
      <c r="PB247" s="46">
        <f t="shared" si="1358"/>
        <v>1076.765700416463</v>
      </c>
      <c r="PC247" s="46">
        <f t="shared" si="1684"/>
        <v>0</v>
      </c>
      <c r="PD247" s="128">
        <f t="shared" si="1359"/>
        <v>1076.765700416463</v>
      </c>
      <c r="PE247" s="46">
        <f t="shared" si="1360"/>
        <v>94.239763216070017</v>
      </c>
      <c r="PF247" s="46">
        <f t="shared" si="1361"/>
        <v>982.52593720039295</v>
      </c>
      <c r="PG247" s="51">
        <f t="shared" si="1362"/>
        <v>55561.331992441621</v>
      </c>
      <c r="PH247" s="57">
        <f t="shared" si="1685"/>
        <v>59414.995496471711</v>
      </c>
      <c r="PI247" s="688">
        <f t="shared" si="1363"/>
        <v>889.6533333333341</v>
      </c>
      <c r="PJ247" s="52">
        <f t="shared" si="1686"/>
        <v>0</v>
      </c>
      <c r="PK247" s="51">
        <f t="shared" si="1364"/>
        <v>889.6533333333341</v>
      </c>
      <c r="PL247" s="57">
        <f t="shared" si="1365"/>
        <v>48041.280000000159</v>
      </c>
      <c r="PM247" s="57">
        <f t="shared" si="1687"/>
        <v>51667.700000000223</v>
      </c>
      <c r="PN247" s="153">
        <f t="shared" si="1438"/>
        <v>10000</v>
      </c>
      <c r="PO247" s="469">
        <f t="shared" si="1366"/>
        <v>-889.6533333333341</v>
      </c>
      <c r="PP247" s="46">
        <f t="shared" si="1367"/>
        <v>-1076.765700416463</v>
      </c>
      <c r="PQ247" s="46">
        <f t="shared" si="1368"/>
        <v>-1076.765700416463</v>
      </c>
      <c r="PR247" s="48"/>
    </row>
    <row r="248" spans="2:434" hidden="1" x14ac:dyDescent="0.3">
      <c r="B248" s="45">
        <v>187</v>
      </c>
      <c r="C248" s="46">
        <f t="shared" si="1688"/>
        <v>1111.77</v>
      </c>
      <c r="D248" s="46">
        <f t="shared" si="1136"/>
        <v>100</v>
      </c>
      <c r="E248" s="46">
        <f t="shared" si="1137"/>
        <v>1011.77</v>
      </c>
      <c r="F248" s="46">
        <f t="shared" si="1138"/>
        <v>87.011072057833815</v>
      </c>
      <c r="G248" s="46">
        <f t="shared" si="1139"/>
        <v>924.75892794216611</v>
      </c>
      <c r="H248" s="51">
        <f t="shared" si="1140"/>
        <v>51281.884306758126</v>
      </c>
      <c r="I248" s="58">
        <f t="shared" si="1626"/>
        <v>933.33333333333337</v>
      </c>
      <c r="J248" s="52">
        <f t="shared" si="1142"/>
        <v>100</v>
      </c>
      <c r="K248" s="51">
        <f t="shared" si="1143"/>
        <v>833.33333333333337</v>
      </c>
      <c r="L248" s="57">
        <f t="shared" si="1144"/>
        <v>44166.666666666191</v>
      </c>
      <c r="M248" s="468">
        <f t="shared" si="1369"/>
        <v>-933.33333333333337</v>
      </c>
      <c r="N248" s="46">
        <f t="shared" si="1370"/>
        <v>-1111.77</v>
      </c>
      <c r="O248" s="47"/>
      <c r="P248" s="46">
        <f t="shared" si="1371"/>
        <v>-1011.77</v>
      </c>
      <c r="Q248" s="48"/>
      <c r="R248" s="29"/>
      <c r="S248" s="29"/>
      <c r="T248" s="45">
        <v>187</v>
      </c>
      <c r="U248" s="46">
        <f t="shared" si="1145"/>
        <v>1060.53</v>
      </c>
      <c r="V248" s="46">
        <f t="shared" si="1146"/>
        <v>48.76</v>
      </c>
      <c r="W248" s="46">
        <f t="shared" si="1372"/>
        <v>1011.77</v>
      </c>
      <c r="X248" s="46">
        <f t="shared" si="1147"/>
        <v>87.011072057833815</v>
      </c>
      <c r="Y248" s="46">
        <f t="shared" si="1148"/>
        <v>924.75892794216611</v>
      </c>
      <c r="Z248" s="51">
        <f t="shared" si="1149"/>
        <v>51281.884306758126</v>
      </c>
      <c r="AA248" s="58">
        <f t="shared" si="1150"/>
        <v>875.35333333333335</v>
      </c>
      <c r="AB248" s="52">
        <f t="shared" si="1151"/>
        <v>42.02</v>
      </c>
      <c r="AC248" s="51">
        <f t="shared" si="1152"/>
        <v>833.33333333333337</v>
      </c>
      <c r="AD248" s="57">
        <f t="shared" si="1153"/>
        <v>44166.666666666191</v>
      </c>
      <c r="AE248" s="468">
        <f t="shared" si="1373"/>
        <v>-875.35333333333335</v>
      </c>
      <c r="AF248" s="46">
        <f t="shared" si="1154"/>
        <v>-1060.53</v>
      </c>
      <c r="AG248" s="47"/>
      <c r="AH248" s="46">
        <f t="shared" si="1374"/>
        <v>-1011.77</v>
      </c>
      <c r="AI248" s="48"/>
      <c r="AJ248" s="29"/>
      <c r="AK248" s="45">
        <v>187</v>
      </c>
      <c r="AL248" s="46">
        <f t="shared" si="1155"/>
        <v>1117.72</v>
      </c>
      <c r="AM248" s="46"/>
      <c r="AN248" s="46"/>
      <c r="AO248" s="46">
        <f t="shared" si="1156"/>
        <v>50.88</v>
      </c>
      <c r="AP248" s="128">
        <f t="shared" si="1157"/>
        <v>1066.8399999999999</v>
      </c>
      <c r="AQ248" s="128"/>
      <c r="AR248" s="128"/>
      <c r="AS248" s="46">
        <f t="shared" si="1158"/>
        <v>93.810405448996264</v>
      </c>
      <c r="AT248" s="46">
        <f t="shared" si="1159"/>
        <v>973.0295945510037</v>
      </c>
      <c r="AU248" s="51"/>
      <c r="AV248" s="51"/>
      <c r="AW248" s="51">
        <f t="shared" si="1160"/>
        <v>55313.213674846753</v>
      </c>
      <c r="AX248" s="58">
        <f t="shared" si="1161"/>
        <v>927.38215694565588</v>
      </c>
      <c r="AY248" s="52"/>
      <c r="AZ248" s="52"/>
      <c r="BA248" s="52">
        <f t="shared" si="1162"/>
        <v>44.16</v>
      </c>
      <c r="BB248" s="51">
        <f t="shared" si="1163"/>
        <v>883.22215694565591</v>
      </c>
      <c r="BC248" s="51"/>
      <c r="BD248" s="51"/>
      <c r="BE248" s="57">
        <f t="shared" si="1164"/>
        <v>47971.57665116233</v>
      </c>
      <c r="BF248" s="468">
        <f t="shared" si="1165"/>
        <v>-927.38215694565588</v>
      </c>
      <c r="BG248" s="46">
        <f t="shared" si="1166"/>
        <v>-1117.72</v>
      </c>
      <c r="BH248" s="46">
        <f t="shared" si="1167"/>
        <v>-1066.8399999999999</v>
      </c>
      <c r="BI248" s="48"/>
      <c r="BK248" s="45">
        <v>187</v>
      </c>
      <c r="BL248" s="46">
        <f t="shared" si="1375"/>
        <v>1063.47</v>
      </c>
      <c r="BM248" s="46">
        <f t="shared" si="1376"/>
        <v>51.7</v>
      </c>
      <c r="BN248" s="46">
        <f t="shared" si="1377"/>
        <v>1011.77</v>
      </c>
      <c r="BO248" s="46">
        <f t="shared" si="1168"/>
        <v>87.011072057833815</v>
      </c>
      <c r="BP248" s="46">
        <f t="shared" si="1169"/>
        <v>924.75892794216611</v>
      </c>
      <c r="BQ248" s="51">
        <f t="shared" si="1170"/>
        <v>51281.884306758126</v>
      </c>
      <c r="BR248" s="57">
        <f t="shared" si="1654"/>
        <v>57722.973553614065</v>
      </c>
      <c r="BS248" s="58">
        <f t="shared" si="1627"/>
        <v>878.11333333333334</v>
      </c>
      <c r="BT248" s="52">
        <f t="shared" si="1378"/>
        <v>44.78</v>
      </c>
      <c r="BU248" s="51">
        <f t="shared" si="1172"/>
        <v>833.33333333333337</v>
      </c>
      <c r="BV248" s="51">
        <f t="shared" si="1173"/>
        <v>44166.666666666191</v>
      </c>
      <c r="BW248" s="153">
        <f t="shared" si="1655"/>
        <v>49999.999999999542</v>
      </c>
      <c r="BX248" s="468">
        <f t="shared" si="1379"/>
        <v>-878.11333333333334</v>
      </c>
      <c r="BY248" s="46">
        <f t="shared" si="1380"/>
        <v>-1063.47</v>
      </c>
      <c r="BZ248" s="46">
        <f t="shared" si="1174"/>
        <v>-1011.77</v>
      </c>
      <c r="CA248" s="48"/>
      <c r="CB248" s="29"/>
      <c r="CC248" s="45">
        <v>187</v>
      </c>
      <c r="CD248" s="128">
        <f t="shared" si="1175"/>
        <v>1117.6300000000001</v>
      </c>
      <c r="CE248" s="46">
        <f t="shared" si="1381"/>
        <v>53.92</v>
      </c>
      <c r="CF248" s="128">
        <f t="shared" si="1176"/>
        <v>1063.71</v>
      </c>
      <c r="CG248" s="46">
        <f t="shared" si="1382"/>
        <v>93.451323201485479</v>
      </c>
      <c r="CH248" s="46">
        <f t="shared" si="1628"/>
        <v>970.25867679851456</v>
      </c>
      <c r="CI248" s="51">
        <f t="shared" si="1178"/>
        <v>55100.535244092775</v>
      </c>
      <c r="CJ248" s="199">
        <f t="shared" si="1656"/>
        <v>61858.537293018569</v>
      </c>
      <c r="CK248" s="153">
        <f t="shared" si="1383"/>
        <v>10000</v>
      </c>
      <c r="CL248" s="45">
        <v>187</v>
      </c>
      <c r="CM248" s="46">
        <f t="shared" si="1384"/>
        <v>1117.6300000000001</v>
      </c>
      <c r="CN248" s="128">
        <f t="shared" si="1179"/>
        <v>53.92</v>
      </c>
      <c r="CO248" s="128">
        <f t="shared" si="1657"/>
        <v>1063.71</v>
      </c>
      <c r="CP248" s="46">
        <f t="shared" si="1181"/>
        <v>93.451323201485479</v>
      </c>
      <c r="CQ248" s="46">
        <f t="shared" si="1658"/>
        <v>970.25867679851456</v>
      </c>
      <c r="CR248" s="51">
        <f t="shared" si="1183"/>
        <v>55100.535244092775</v>
      </c>
      <c r="CS248" s="153">
        <f t="shared" si="1659"/>
        <v>61858.537293018569</v>
      </c>
      <c r="CT248" s="58">
        <f t="shared" si="1184"/>
        <v>927.86033333333398</v>
      </c>
      <c r="CU248" s="52">
        <f t="shared" si="1385"/>
        <v>47.04</v>
      </c>
      <c r="CV248" s="51">
        <f t="shared" si="1386"/>
        <v>880.82033333333402</v>
      </c>
      <c r="CW248" s="51">
        <f t="shared" si="1185"/>
        <v>47801.157666666259</v>
      </c>
      <c r="CX248" s="57">
        <f t="shared" si="1660"/>
        <v>53966.899999999616</v>
      </c>
      <c r="CY248" s="153">
        <f t="shared" si="1387"/>
        <v>10000</v>
      </c>
      <c r="CZ248" s="479">
        <f t="shared" si="1186"/>
        <v>-927.86033333333398</v>
      </c>
      <c r="DA248" s="46">
        <f t="shared" si="1388"/>
        <v>-1117.6300000000001</v>
      </c>
      <c r="DB248" s="46">
        <f t="shared" si="1389"/>
        <v>-1063.71</v>
      </c>
      <c r="DC248" s="48"/>
      <c r="DE248" s="45">
        <v>187</v>
      </c>
      <c r="DF248" s="46">
        <f t="shared" si="1187"/>
        <v>1121.76</v>
      </c>
      <c r="DG248" s="46">
        <f t="shared" si="1661"/>
        <v>109.99</v>
      </c>
      <c r="DH248" s="46">
        <f t="shared" si="1188"/>
        <v>1011.77</v>
      </c>
      <c r="DI248" s="46">
        <f t="shared" si="1189"/>
        <v>87.011072057833815</v>
      </c>
      <c r="DJ248" s="46">
        <f t="shared" si="1190"/>
        <v>924.75892794216611</v>
      </c>
      <c r="DK248" s="51">
        <f t="shared" si="1191"/>
        <v>51281.884306758126</v>
      </c>
      <c r="DL248" s="58">
        <f t="shared" si="1629"/>
        <v>943.32333333333338</v>
      </c>
      <c r="DM248" s="52">
        <f t="shared" si="1662"/>
        <v>109.99</v>
      </c>
      <c r="DN248" s="51">
        <f t="shared" si="1193"/>
        <v>833.33333333333337</v>
      </c>
      <c r="DO248" s="57">
        <f t="shared" si="1194"/>
        <v>44166.666666666191</v>
      </c>
      <c r="DP248" s="468">
        <f t="shared" si="1390"/>
        <v>-943.32333333333338</v>
      </c>
      <c r="DQ248" s="46">
        <f t="shared" si="1391"/>
        <v>-1121.76</v>
      </c>
      <c r="DR248" s="47"/>
      <c r="DS248" s="46">
        <f t="shared" si="1392"/>
        <v>-1011.77</v>
      </c>
      <c r="DT248" s="48"/>
      <c r="DU248" s="29"/>
      <c r="DV248" s="45">
        <v>187</v>
      </c>
      <c r="DW248" s="46">
        <f t="shared" si="1393"/>
        <v>1040.48</v>
      </c>
      <c r="DX248" s="46">
        <f t="shared" si="1663"/>
        <v>28.71</v>
      </c>
      <c r="DY248" s="46">
        <f t="shared" si="1394"/>
        <v>1011.77</v>
      </c>
      <c r="DZ248" s="46">
        <f t="shared" si="1195"/>
        <v>87.011072057833815</v>
      </c>
      <c r="EA248" s="46">
        <f t="shared" si="1196"/>
        <v>924.75892794216611</v>
      </c>
      <c r="EB248" s="51">
        <f t="shared" si="1197"/>
        <v>51281.884306758126</v>
      </c>
      <c r="EC248" s="58">
        <f t="shared" si="1630"/>
        <v>858.06333333333339</v>
      </c>
      <c r="ED248" s="52">
        <f t="shared" si="1664"/>
        <v>24.73</v>
      </c>
      <c r="EE248" s="51">
        <f t="shared" si="1199"/>
        <v>833.33333333333337</v>
      </c>
      <c r="EF248" s="57">
        <f t="shared" si="1200"/>
        <v>44166.666666666191</v>
      </c>
      <c r="EG248" s="468">
        <f t="shared" si="1395"/>
        <v>-858.06333333333339</v>
      </c>
      <c r="EH248" s="46">
        <f t="shared" si="1396"/>
        <v>-1040.48</v>
      </c>
      <c r="EI248" s="47"/>
      <c r="EJ248" s="46">
        <f t="shared" si="1397"/>
        <v>-1011.77</v>
      </c>
      <c r="EK248" s="48"/>
      <c r="EL248" s="29"/>
      <c r="EM248" s="45">
        <v>187</v>
      </c>
      <c r="EN248" s="46">
        <f t="shared" si="1631"/>
        <v>1058.0868689014749</v>
      </c>
      <c r="EO248" s="46">
        <f t="shared" si="1665"/>
        <v>29.619999999999997</v>
      </c>
      <c r="EP248" s="128">
        <f t="shared" si="1632"/>
        <v>1028.466868901475</v>
      </c>
      <c r="EQ248" s="46">
        <f t="shared" si="1202"/>
        <v>89.769665941305959</v>
      </c>
      <c r="ER248" s="46">
        <f t="shared" si="1203"/>
        <v>938.69720296016908</v>
      </c>
      <c r="ES248" s="51">
        <f t="shared" si="1204"/>
        <v>52923.102361823403</v>
      </c>
      <c r="ET248" s="153">
        <f t="shared" si="1398"/>
        <v>10000</v>
      </c>
      <c r="EU248" s="45">
        <v>187</v>
      </c>
      <c r="EV248" s="46">
        <f t="shared" si="1633"/>
        <v>1058.0899999999999</v>
      </c>
      <c r="EW248" s="46">
        <f t="shared" si="1666"/>
        <v>29.619999999999997</v>
      </c>
      <c r="EX248" s="128">
        <f t="shared" si="1206"/>
        <v>1028.47</v>
      </c>
      <c r="EY248" s="46">
        <f t="shared" si="1207"/>
        <v>89.768490700201241</v>
      </c>
      <c r="EZ248" s="46">
        <f t="shared" si="1208"/>
        <v>938.70150929979877</v>
      </c>
      <c r="FA248" s="51">
        <f t="shared" si="1209"/>
        <v>52922.392910820949</v>
      </c>
      <c r="FB248" s="58">
        <f t="shared" si="1210"/>
        <v>874.86920833333363</v>
      </c>
      <c r="FC248" s="52">
        <f t="shared" si="1667"/>
        <v>25.619999999999997</v>
      </c>
      <c r="FD248" s="51">
        <f t="shared" si="1399"/>
        <v>849.24920833333363</v>
      </c>
      <c r="FE248" s="57">
        <f t="shared" si="1211"/>
        <v>45747.12804166651</v>
      </c>
      <c r="FF248" s="153">
        <f t="shared" si="1400"/>
        <v>10000</v>
      </c>
      <c r="FG248" s="469">
        <f t="shared" si="1212"/>
        <v>-874.86920833333363</v>
      </c>
      <c r="FH248" s="46">
        <f t="shared" si="1213"/>
        <v>-1058.0899999999999</v>
      </c>
      <c r="FI248" s="46">
        <f t="shared" si="1214"/>
        <v>-1028.47</v>
      </c>
      <c r="FJ248" s="48"/>
      <c r="FL248" s="45">
        <v>187</v>
      </c>
      <c r="FM248" s="46">
        <f t="shared" si="1401"/>
        <v>1043.51</v>
      </c>
      <c r="FN248" s="46">
        <f t="shared" si="1634"/>
        <v>31.740000000000002</v>
      </c>
      <c r="FO248" s="46">
        <f t="shared" si="1402"/>
        <v>1011.77</v>
      </c>
      <c r="FP248" s="46">
        <f t="shared" si="1215"/>
        <v>87.011072057833815</v>
      </c>
      <c r="FQ248" s="46">
        <f t="shared" si="1216"/>
        <v>924.75892794216611</v>
      </c>
      <c r="FR248" s="51">
        <f t="shared" si="1217"/>
        <v>51281.884306758126</v>
      </c>
      <c r="FS248" s="57">
        <f t="shared" si="1668"/>
        <v>57722.973553614065</v>
      </c>
      <c r="FT248" s="58">
        <f t="shared" si="1635"/>
        <v>860.82333333333338</v>
      </c>
      <c r="FU248" s="241">
        <f t="shared" si="1636"/>
        <v>27.490000000000002</v>
      </c>
      <c r="FV248" s="51">
        <f t="shared" si="1219"/>
        <v>833.33333333333337</v>
      </c>
      <c r="FW248" s="51">
        <f t="shared" si="1220"/>
        <v>44166.666666666191</v>
      </c>
      <c r="FX248" s="153">
        <f t="shared" si="1669"/>
        <v>49999.999999999542</v>
      </c>
      <c r="FY248" s="468">
        <f t="shared" si="1403"/>
        <v>-860.82333333333338</v>
      </c>
      <c r="FZ248" s="46">
        <f t="shared" si="1404"/>
        <v>-1043.51</v>
      </c>
      <c r="GA248" s="46">
        <f t="shared" si="1221"/>
        <v>-1011.77</v>
      </c>
      <c r="GB248" s="48"/>
      <c r="GD248" s="45">
        <v>187</v>
      </c>
      <c r="GE248" s="46">
        <f t="shared" si="1583"/>
        <v>1060.0875939185617</v>
      </c>
      <c r="GF248" s="128">
        <f t="shared" si="1670"/>
        <v>32.67</v>
      </c>
      <c r="GG248" s="128">
        <f t="shared" si="1579"/>
        <v>1027.4175939185616</v>
      </c>
      <c r="GH248" s="46">
        <f t="shared" si="1637"/>
        <v>89.703146807728004</v>
      </c>
      <c r="GI248" s="46">
        <f t="shared" si="1223"/>
        <v>937.71444711083359</v>
      </c>
      <c r="GJ248" s="51">
        <f t="shared" si="1224"/>
        <v>52884.173637525972</v>
      </c>
      <c r="GK248" s="51">
        <f t="shared" si="1671"/>
        <v>59415.500083162384</v>
      </c>
      <c r="GL248" s="153">
        <f t="shared" si="1405"/>
        <v>10000</v>
      </c>
      <c r="GM248" s="45">
        <v>187</v>
      </c>
      <c r="GN248" s="46">
        <f t="shared" si="1638"/>
        <v>1060.0899999999999</v>
      </c>
      <c r="GO248" s="46">
        <f t="shared" si="1639"/>
        <v>32.67</v>
      </c>
      <c r="GP248" s="128">
        <f t="shared" si="1406"/>
        <v>1027.42</v>
      </c>
      <c r="GQ248" s="46">
        <f t="shared" si="1226"/>
        <v>89.7022732237225</v>
      </c>
      <c r="GR248" s="46">
        <f t="shared" si="1227"/>
        <v>937.71772677627757</v>
      </c>
      <c r="GS248" s="51">
        <f t="shared" si="1228"/>
        <v>52883.646207457219</v>
      </c>
      <c r="GT248" s="57">
        <f t="shared" si="1672"/>
        <v>59414.995496471711</v>
      </c>
      <c r="GU248" s="58">
        <f t="shared" si="1229"/>
        <v>876.92633333333197</v>
      </c>
      <c r="GV248" s="52">
        <f t="shared" si="1640"/>
        <v>28.4</v>
      </c>
      <c r="GW248" s="51">
        <f t="shared" si="1407"/>
        <v>848.52633333333199</v>
      </c>
      <c r="GX248" s="57">
        <f t="shared" si="1230"/>
        <v>45728.015666666877</v>
      </c>
      <c r="GY248" s="57">
        <f t="shared" si="1673"/>
        <v>51667.700000000223</v>
      </c>
      <c r="GZ248" s="153">
        <f t="shared" si="1408"/>
        <v>10000</v>
      </c>
      <c r="HA248" s="469">
        <f t="shared" si="1231"/>
        <v>-876.92633333333197</v>
      </c>
      <c r="HB248" s="46">
        <f t="shared" si="1232"/>
        <v>-1060.0899999999999</v>
      </c>
      <c r="HC248" s="46">
        <f t="shared" si="1233"/>
        <v>-1027.42</v>
      </c>
      <c r="HD248" s="48"/>
      <c r="HF248" s="45">
        <v>187</v>
      </c>
      <c r="HG248" s="46">
        <f t="shared" si="1234"/>
        <v>1123.8775326810628</v>
      </c>
      <c r="HH248" s="46">
        <f t="shared" si="1235"/>
        <v>0</v>
      </c>
      <c r="HI248" s="46">
        <f t="shared" si="1236"/>
        <v>1123.8775326810628</v>
      </c>
      <c r="HJ248" s="46">
        <f t="shared" si="1237"/>
        <v>96.653853739933822</v>
      </c>
      <c r="HK248" s="46">
        <f t="shared" si="1238"/>
        <v>1027.223678941129</v>
      </c>
      <c r="HL248" s="51">
        <f t="shared" si="1239"/>
        <v>56965.088565019163</v>
      </c>
      <c r="HM248" s="153">
        <f t="shared" si="1409"/>
        <v>10000</v>
      </c>
      <c r="HN248" s="58">
        <f t="shared" si="1240"/>
        <v>933.33333333333724</v>
      </c>
      <c r="HO248" s="52">
        <f t="shared" si="1241"/>
        <v>0</v>
      </c>
      <c r="HP248" s="51">
        <f t="shared" si="1242"/>
        <v>933.33333333333724</v>
      </c>
      <c r="HQ248" s="57">
        <f t="shared" si="1243"/>
        <v>49466.666666664983</v>
      </c>
      <c r="HR248" s="153">
        <f t="shared" si="1410"/>
        <v>10000</v>
      </c>
      <c r="HS248" s="468">
        <f t="shared" si="1244"/>
        <v>-933.33333333333724</v>
      </c>
      <c r="HT248" s="46">
        <f t="shared" si="1245"/>
        <v>-1123.8775326810628</v>
      </c>
      <c r="HU248" s="46">
        <f t="shared" si="1246"/>
        <v>-1123.8775326810628</v>
      </c>
      <c r="HV248" s="48"/>
      <c r="HW248" s="29"/>
      <c r="HX248" s="45">
        <v>187</v>
      </c>
      <c r="HY248" s="128">
        <f t="shared" si="1247"/>
        <v>1124.3399999999999</v>
      </c>
      <c r="HZ248" s="46">
        <f t="shared" si="1248"/>
        <v>0</v>
      </c>
      <c r="IA248" s="46">
        <f t="shared" si="1249"/>
        <v>1124.3399999999999</v>
      </c>
      <c r="IB248" s="46">
        <f t="shared" si="1250"/>
        <v>96.700639185124984</v>
      </c>
      <c r="IC248" s="46">
        <f t="shared" si="1251"/>
        <v>1027.6393608148749</v>
      </c>
      <c r="ID248" s="51">
        <f t="shared" si="1252"/>
        <v>56992.744150260114</v>
      </c>
      <c r="IE248" s="153">
        <f t="shared" si="1411"/>
        <v>10000</v>
      </c>
      <c r="IF248" s="58">
        <f t="shared" si="1253"/>
        <v>930.14625019664186</v>
      </c>
      <c r="IG248" s="52">
        <f t="shared" si="1254"/>
        <v>0</v>
      </c>
      <c r="IH248" s="51">
        <f t="shared" si="1255"/>
        <v>930.14625019664186</v>
      </c>
      <c r="II248" s="57">
        <f t="shared" si="1412"/>
        <v>49297.751213227748</v>
      </c>
      <c r="IJ248" s="153">
        <f t="shared" si="1413"/>
        <v>10000</v>
      </c>
      <c r="IK248" s="468">
        <f t="shared" si="1256"/>
        <v>-930.14625019664186</v>
      </c>
      <c r="IL248" s="46">
        <f t="shared" si="1257"/>
        <v>-1124.3399999999999</v>
      </c>
      <c r="IM248" s="46">
        <f t="shared" si="1258"/>
        <v>-1124.3399999999999</v>
      </c>
      <c r="IN248" s="48"/>
      <c r="IO248" s="53">
        <f t="shared" si="1259"/>
        <v>0</v>
      </c>
      <c r="IQ248" s="45">
        <v>187</v>
      </c>
      <c r="IR248" s="128">
        <f t="shared" si="1260"/>
        <v>1126.4568749999989</v>
      </c>
      <c r="IS248" s="128">
        <f t="shared" si="1261"/>
        <v>0</v>
      </c>
      <c r="IT248" s="128">
        <f t="shared" si="1262"/>
        <v>1126.4568749999989</v>
      </c>
      <c r="IU248" s="46">
        <f t="shared" si="1485"/>
        <v>96.88</v>
      </c>
      <c r="IV248" s="46">
        <f t="shared" si="1263"/>
        <v>1029.5768749999988</v>
      </c>
      <c r="IW248" s="51">
        <f t="shared" si="1264"/>
        <v>57095.844375000226</v>
      </c>
      <c r="IX248" s="199">
        <f t="shared" si="1414"/>
        <v>10000</v>
      </c>
      <c r="IY248" s="128">
        <f t="shared" si="1265"/>
        <v>0</v>
      </c>
      <c r="IZ248" s="408">
        <f t="shared" si="1266"/>
        <v>0</v>
      </c>
      <c r="JA248" s="58">
        <f t="shared" si="1267"/>
        <v>931.95916666666494</v>
      </c>
      <c r="JB248" s="52">
        <f t="shared" si="1268"/>
        <v>0</v>
      </c>
      <c r="JC248" s="51">
        <f t="shared" si="1269"/>
        <v>931.95916666666494</v>
      </c>
      <c r="JD248" s="57">
        <f t="shared" si="1270"/>
        <v>49393.835833333374</v>
      </c>
      <c r="JE248" s="280">
        <f t="shared" si="1271"/>
        <v>10000</v>
      </c>
      <c r="JF248" s="280">
        <f t="shared" si="1272"/>
        <v>0</v>
      </c>
      <c r="JG248" s="468">
        <f t="shared" si="1273"/>
        <v>-931.95916666666494</v>
      </c>
      <c r="JH248" s="46">
        <f t="shared" si="1274"/>
        <v>-1126.4568749999989</v>
      </c>
      <c r="JI248" s="46">
        <f t="shared" si="1275"/>
        <v>-1126.4568749999989</v>
      </c>
      <c r="JJ248" s="48"/>
      <c r="JL248" s="45">
        <v>187</v>
      </c>
      <c r="JM248" s="46">
        <f t="shared" si="1276"/>
        <v>1124.4930833333331</v>
      </c>
      <c r="JN248" s="46">
        <f t="shared" si="1277"/>
        <v>0</v>
      </c>
      <c r="JO248" s="128">
        <f t="shared" si="1278"/>
        <v>1124.4930833333331</v>
      </c>
      <c r="JP248" s="46">
        <f t="shared" si="1415"/>
        <v>96.71</v>
      </c>
      <c r="JQ248" s="46">
        <f t="shared" si="1279"/>
        <v>1027.783083333333</v>
      </c>
      <c r="JR248" s="51">
        <f t="shared" si="1280"/>
        <v>56996.29341666666</v>
      </c>
      <c r="JS248" s="51">
        <f t="shared" si="1674"/>
        <v>57722.973553614065</v>
      </c>
      <c r="JT248" s="199">
        <f t="shared" si="1416"/>
        <v>10000</v>
      </c>
      <c r="JU248" s="128">
        <f t="shared" si="1281"/>
        <v>0</v>
      </c>
      <c r="JV248" s="408">
        <f t="shared" si="1282"/>
        <v>0</v>
      </c>
      <c r="JW248" s="58">
        <f t="shared" si="1283"/>
        <v>930.37233333333074</v>
      </c>
      <c r="JX248" s="52">
        <f t="shared" si="1284"/>
        <v>0</v>
      </c>
      <c r="JY248" s="51">
        <f t="shared" si="1285"/>
        <v>930.37233333333074</v>
      </c>
      <c r="JZ248" s="51">
        <f t="shared" si="1286"/>
        <v>49309.733666667104</v>
      </c>
      <c r="KA248" s="199">
        <f t="shared" si="1675"/>
        <v>49999.999999999542</v>
      </c>
      <c r="KB248" s="128">
        <f t="shared" si="1417"/>
        <v>10000</v>
      </c>
      <c r="KC248" s="204">
        <f t="shared" si="1287"/>
        <v>0</v>
      </c>
      <c r="KD248" s="468">
        <f t="shared" si="1418"/>
        <v>-930.37233333333074</v>
      </c>
      <c r="KE248" s="46">
        <f t="shared" si="1288"/>
        <v>-1124.4930833333331</v>
      </c>
      <c r="KF248" s="46">
        <f t="shared" si="1289"/>
        <v>-1124.4930833333331</v>
      </c>
      <c r="KG248" s="48"/>
      <c r="KI248" s="45">
        <v>187</v>
      </c>
      <c r="KJ248" s="46">
        <f t="shared" si="1290"/>
        <v>1124.4890404061762</v>
      </c>
      <c r="KK248" s="46">
        <f t="shared" si="1291"/>
        <v>0</v>
      </c>
      <c r="KL248" s="128">
        <f t="shared" si="1292"/>
        <v>1124.4890404061762</v>
      </c>
      <c r="KM248" s="46">
        <f t="shared" si="1676"/>
        <v>96.706443614281014</v>
      </c>
      <c r="KN248" s="46">
        <f t="shared" si="1294"/>
        <v>1027.7825967918952</v>
      </c>
      <c r="KO248" s="51">
        <f t="shared" si="1295"/>
        <v>56996.083571776711</v>
      </c>
      <c r="KP248" s="199">
        <f t="shared" si="1677"/>
        <v>61858.537293018569</v>
      </c>
      <c r="KQ248" s="199">
        <f t="shared" si="1419"/>
        <v>10000</v>
      </c>
      <c r="KR248" s="128">
        <f t="shared" si="1296"/>
        <v>0</v>
      </c>
      <c r="KS248" s="408">
        <f t="shared" si="1297"/>
        <v>0</v>
      </c>
      <c r="KT248" s="45">
        <v>187</v>
      </c>
      <c r="KU248" s="46">
        <f t="shared" si="1420"/>
        <v>1124.49</v>
      </c>
      <c r="KV248" s="46">
        <f t="shared" si="1298"/>
        <v>0</v>
      </c>
      <c r="KW248" s="128">
        <f t="shared" si="1299"/>
        <v>1124.49</v>
      </c>
      <c r="KX248" s="46">
        <f t="shared" si="1300"/>
        <v>96.706095211353031</v>
      </c>
      <c r="KY248" s="46">
        <f t="shared" si="1301"/>
        <v>1027.7839047886471</v>
      </c>
      <c r="KZ248" s="51">
        <f t="shared" si="1302"/>
        <v>56995.873222023169</v>
      </c>
      <c r="LA248" s="153">
        <f t="shared" si="1678"/>
        <v>61858.537293018569</v>
      </c>
      <c r="LB248" s="58">
        <f t="shared" si="1532"/>
        <v>930.59633333333579</v>
      </c>
      <c r="LC248" s="52">
        <f t="shared" si="1303"/>
        <v>0</v>
      </c>
      <c r="LD248" s="51">
        <f t="shared" si="1304"/>
        <v>930.59633333333579</v>
      </c>
      <c r="LE248" s="51">
        <f t="shared" si="1305"/>
        <v>49321.605666666466</v>
      </c>
      <c r="LF248" s="51">
        <f t="shared" si="1679"/>
        <v>53966.899999999616</v>
      </c>
      <c r="LG248" s="128">
        <f t="shared" si="1306"/>
        <v>10000</v>
      </c>
      <c r="LH248" s="204">
        <f t="shared" si="1307"/>
        <v>0</v>
      </c>
      <c r="LI248" s="479">
        <f t="shared" si="1308"/>
        <v>-930.59633333333579</v>
      </c>
      <c r="LJ248" s="46">
        <f t="shared" si="1421"/>
        <v>-1124.49</v>
      </c>
      <c r="LK248" s="46">
        <f t="shared" si="1422"/>
        <v>-1124.49</v>
      </c>
      <c r="LL248" s="48"/>
      <c r="LN248" s="45">
        <v>187</v>
      </c>
      <c r="LO248" s="46">
        <f t="shared" si="1309"/>
        <v>1123.1238136873469</v>
      </c>
      <c r="LP248" s="46">
        <f t="shared" si="1641"/>
        <v>0</v>
      </c>
      <c r="LQ248" s="46">
        <f t="shared" si="1310"/>
        <v>1123.1238136873469</v>
      </c>
      <c r="LR248" s="46">
        <f t="shared" si="1311"/>
        <v>96.589033647653636</v>
      </c>
      <c r="LS248" s="46">
        <f t="shared" si="1312"/>
        <v>1026.5347800396933</v>
      </c>
      <c r="LT248" s="51">
        <f t="shared" si="1313"/>
        <v>56926.88540855248</v>
      </c>
      <c r="LU248" s="199">
        <f t="shared" si="1423"/>
        <v>10000</v>
      </c>
      <c r="LV248" s="58">
        <f t="shared" si="1314"/>
        <v>933.33033333333128</v>
      </c>
      <c r="LW248" s="52">
        <f t="shared" si="1642"/>
        <v>0</v>
      </c>
      <c r="LX248" s="51">
        <f t="shared" si="1315"/>
        <v>933.33033333333128</v>
      </c>
      <c r="LY248" s="51">
        <f t="shared" si="1316"/>
        <v>49466.507666666381</v>
      </c>
      <c r="LZ248" s="46">
        <f t="shared" si="1424"/>
        <v>0</v>
      </c>
      <c r="MA248" s="199">
        <f t="shared" si="1425"/>
        <v>10000</v>
      </c>
      <c r="MB248" s="468">
        <f t="shared" si="1317"/>
        <v>-933.33033333333128</v>
      </c>
      <c r="MC248" s="46">
        <f t="shared" si="1318"/>
        <v>-1123.1238136873469</v>
      </c>
      <c r="MD248" s="46">
        <f t="shared" si="1319"/>
        <v>-1123.1238136873469</v>
      </c>
      <c r="ME248" s="48"/>
      <c r="MG248" s="45">
        <v>187</v>
      </c>
      <c r="MH248" s="46">
        <f t="shared" si="1320"/>
        <v>1076.608661999408</v>
      </c>
      <c r="MI248" s="46">
        <f t="shared" si="1643"/>
        <v>0</v>
      </c>
      <c r="MJ248" s="46">
        <f t="shared" si="1321"/>
        <v>1076.608661999408</v>
      </c>
      <c r="MK248" s="46">
        <f t="shared" si="1322"/>
        <v>92.588714629610067</v>
      </c>
      <c r="ML248" s="46">
        <f t="shared" si="1323"/>
        <v>984.01994736979793</v>
      </c>
      <c r="MM248" s="51">
        <f t="shared" si="1324"/>
        <v>54569.20883039623</v>
      </c>
      <c r="MN248" s="199">
        <f t="shared" si="1426"/>
        <v>10000</v>
      </c>
      <c r="MO248" s="58">
        <f t="shared" si="1325"/>
        <v>889.32945707741396</v>
      </c>
      <c r="MP248" s="52">
        <f t="shared" si="1644"/>
        <v>0</v>
      </c>
      <c r="MQ248" s="51">
        <f t="shared" si="1326"/>
        <v>889.32945707741396</v>
      </c>
      <c r="MR248" s="57">
        <f t="shared" si="1327"/>
        <v>47134.461526523359</v>
      </c>
      <c r="MS248" s="199">
        <f t="shared" si="1427"/>
        <v>10000</v>
      </c>
      <c r="MT248" s="468">
        <f t="shared" si="1428"/>
        <v>-889.32945707741396</v>
      </c>
      <c r="MU248" s="46">
        <f t="shared" si="1328"/>
        <v>-1076.608661999408</v>
      </c>
      <c r="MV248" s="46">
        <f t="shared" si="1329"/>
        <v>-1076.608661999408</v>
      </c>
      <c r="MW248" s="48"/>
      <c r="MY248" s="45">
        <v>187</v>
      </c>
      <c r="MZ248" s="46">
        <f t="shared" si="1330"/>
        <v>1076.608661999408</v>
      </c>
      <c r="NA248" s="46">
        <f t="shared" si="1645"/>
        <v>0</v>
      </c>
      <c r="NB248" s="128">
        <f t="shared" si="1331"/>
        <v>1076.608661999408</v>
      </c>
      <c r="NC248" s="46">
        <f t="shared" si="1646"/>
        <v>92.588714629610067</v>
      </c>
      <c r="ND248" s="46">
        <f t="shared" si="1333"/>
        <v>984.01994736979793</v>
      </c>
      <c r="NE248" s="51">
        <f t="shared" si="1334"/>
        <v>54569.20883039623</v>
      </c>
      <c r="NF248" s="153">
        <f t="shared" si="1429"/>
        <v>10000</v>
      </c>
      <c r="NG248" s="45">
        <v>187</v>
      </c>
      <c r="NH248" s="46">
        <f t="shared" si="1647"/>
        <v>1076.6099999999999</v>
      </c>
      <c r="NI248" s="46">
        <f t="shared" si="1648"/>
        <v>0</v>
      </c>
      <c r="NJ248" s="128">
        <f t="shared" si="1430"/>
        <v>1076.6099999999999</v>
      </c>
      <c r="NK248" s="46">
        <f t="shared" si="1431"/>
        <v>92.588208619078031</v>
      </c>
      <c r="NL248" s="46">
        <f t="shared" si="1336"/>
        <v>984.02179138092185</v>
      </c>
      <c r="NM248" s="51">
        <f t="shared" si="1337"/>
        <v>54568.903380065894</v>
      </c>
      <c r="NN248" s="58">
        <f t="shared" si="1338"/>
        <v>888.78037499999857</v>
      </c>
      <c r="NO248" s="52">
        <f t="shared" si="1649"/>
        <v>0</v>
      </c>
      <c r="NP248" s="51">
        <f t="shared" si="1339"/>
        <v>888.78037499999857</v>
      </c>
      <c r="NQ248" s="57">
        <f t="shared" si="1340"/>
        <v>47239.70987500003</v>
      </c>
      <c r="NR248" s="153">
        <f t="shared" si="1432"/>
        <v>10000</v>
      </c>
      <c r="NS248" s="469">
        <f t="shared" si="1341"/>
        <v>-888.78037499999857</v>
      </c>
      <c r="NT248" s="46">
        <f t="shared" si="1342"/>
        <v>-1076.6099999999999</v>
      </c>
      <c r="NU248" s="46">
        <f t="shared" si="1343"/>
        <v>-1076.6099999999999</v>
      </c>
      <c r="NV248" s="48"/>
      <c r="NX248" s="45">
        <v>187</v>
      </c>
      <c r="NY248" s="46">
        <f t="shared" si="1344"/>
        <v>1076.6456011701148</v>
      </c>
      <c r="NZ248" s="46">
        <f t="shared" si="1650"/>
        <v>0</v>
      </c>
      <c r="OA248" s="46">
        <f t="shared" si="1345"/>
        <v>1076.6456011701148</v>
      </c>
      <c r="OB248" s="46">
        <f t="shared" si="1346"/>
        <v>92.591891410975109</v>
      </c>
      <c r="OC248" s="46">
        <f t="shared" si="1347"/>
        <v>984.05370975913968</v>
      </c>
      <c r="OD248" s="51">
        <f t="shared" si="1348"/>
        <v>54571.081136825931</v>
      </c>
      <c r="OE248" s="57">
        <f t="shared" si="1680"/>
        <v>57722.973553614065</v>
      </c>
      <c r="OF248" s="153">
        <f t="shared" si="1433"/>
        <v>10000</v>
      </c>
      <c r="OG248" s="58">
        <f t="shared" si="1349"/>
        <v>889.48383333333379</v>
      </c>
      <c r="OH248" s="241">
        <f t="shared" si="1681"/>
        <v>0</v>
      </c>
      <c r="OI248" s="51">
        <f t="shared" si="1350"/>
        <v>889.48383333333379</v>
      </c>
      <c r="OJ248" s="51">
        <f t="shared" si="1351"/>
        <v>47142.643166666705</v>
      </c>
      <c r="OK248" s="153">
        <f t="shared" si="1682"/>
        <v>49999.999999999542</v>
      </c>
      <c r="OL248" s="153">
        <f t="shared" si="1434"/>
        <v>10000</v>
      </c>
      <c r="OM248" s="468">
        <f t="shared" si="1435"/>
        <v>-889.48383333333379</v>
      </c>
      <c r="ON248" s="46">
        <f t="shared" si="1436"/>
        <v>-1076.6456011701148</v>
      </c>
      <c r="OO248" s="46">
        <f t="shared" si="1352"/>
        <v>-1076.6456011701148</v>
      </c>
      <c r="OP248" s="48"/>
      <c r="OR248" s="45">
        <v>187</v>
      </c>
      <c r="OS248" s="46">
        <f t="shared" si="1353"/>
        <v>1076.765700416463</v>
      </c>
      <c r="OT248" s="128">
        <f t="shared" si="1651"/>
        <v>0</v>
      </c>
      <c r="OU248" s="128">
        <f t="shared" si="1354"/>
        <v>1076.765700416463</v>
      </c>
      <c r="OV248" s="46">
        <f t="shared" si="1652"/>
        <v>92.602219987402705</v>
      </c>
      <c r="OW248" s="46">
        <f t="shared" si="1653"/>
        <v>984.16348042906031</v>
      </c>
      <c r="OX248" s="51">
        <f t="shared" si="1357"/>
        <v>54577.168512012562</v>
      </c>
      <c r="OY248" s="51">
        <f t="shared" si="1683"/>
        <v>59415.500083162384</v>
      </c>
      <c r="OZ248" s="153">
        <f t="shared" si="1437"/>
        <v>10000</v>
      </c>
      <c r="PA248" s="45">
        <v>187</v>
      </c>
      <c r="PB248" s="46">
        <f t="shared" si="1358"/>
        <v>1076.765700416463</v>
      </c>
      <c r="PC248" s="46">
        <f t="shared" si="1684"/>
        <v>0</v>
      </c>
      <c r="PD248" s="128">
        <f t="shared" si="1359"/>
        <v>1076.765700416463</v>
      </c>
      <c r="PE248" s="46">
        <f t="shared" si="1360"/>
        <v>92.602219987402705</v>
      </c>
      <c r="PF248" s="46">
        <f t="shared" si="1361"/>
        <v>984.16348042906031</v>
      </c>
      <c r="PG248" s="51">
        <f t="shared" si="1362"/>
        <v>54577.168512012562</v>
      </c>
      <c r="PH248" s="57">
        <f t="shared" si="1685"/>
        <v>59414.995496471711</v>
      </c>
      <c r="PI248" s="688">
        <f t="shared" si="1363"/>
        <v>889.6533333333341</v>
      </c>
      <c r="PJ248" s="52">
        <f t="shared" si="1686"/>
        <v>0</v>
      </c>
      <c r="PK248" s="51">
        <f t="shared" si="1364"/>
        <v>889.6533333333341</v>
      </c>
      <c r="PL248" s="57">
        <f t="shared" si="1365"/>
        <v>47151.626666666823</v>
      </c>
      <c r="PM248" s="57">
        <f t="shared" si="1687"/>
        <v>51667.700000000223</v>
      </c>
      <c r="PN248" s="153">
        <f t="shared" si="1438"/>
        <v>10000</v>
      </c>
      <c r="PO248" s="469">
        <f t="shared" si="1366"/>
        <v>-889.6533333333341</v>
      </c>
      <c r="PP248" s="46">
        <f t="shared" si="1367"/>
        <v>-1076.765700416463</v>
      </c>
      <c r="PQ248" s="46">
        <f t="shared" si="1368"/>
        <v>-1076.765700416463</v>
      </c>
      <c r="PR248" s="48"/>
    </row>
    <row r="249" spans="2:434" hidden="1" x14ac:dyDescent="0.3">
      <c r="B249" s="45">
        <v>188</v>
      </c>
      <c r="C249" s="46">
        <f t="shared" si="1688"/>
        <v>1111.77</v>
      </c>
      <c r="D249" s="46">
        <f t="shared" si="1136"/>
        <v>100</v>
      </c>
      <c r="E249" s="46">
        <f t="shared" si="1137"/>
        <v>1011.77</v>
      </c>
      <c r="F249" s="46">
        <f t="shared" si="1138"/>
        <v>85.469807177930207</v>
      </c>
      <c r="G249" s="46">
        <f t="shared" si="1139"/>
        <v>926.30019282206979</v>
      </c>
      <c r="H249" s="51">
        <f t="shared" si="1140"/>
        <v>50355.584113936056</v>
      </c>
      <c r="I249" s="58">
        <f t="shared" si="1626"/>
        <v>933.33333333333337</v>
      </c>
      <c r="J249" s="52">
        <f t="shared" si="1142"/>
        <v>100</v>
      </c>
      <c r="K249" s="51">
        <f t="shared" si="1143"/>
        <v>833.33333333333337</v>
      </c>
      <c r="L249" s="57">
        <f t="shared" si="1144"/>
        <v>43333.333333332856</v>
      </c>
      <c r="M249" s="468">
        <f t="shared" si="1369"/>
        <v>-933.33333333333337</v>
      </c>
      <c r="N249" s="46">
        <f t="shared" si="1370"/>
        <v>-1111.77</v>
      </c>
      <c r="O249" s="47"/>
      <c r="P249" s="46">
        <f t="shared" si="1371"/>
        <v>-1011.77</v>
      </c>
      <c r="Q249" s="48"/>
      <c r="R249" s="29"/>
      <c r="S249" s="29"/>
      <c r="T249" s="45">
        <v>188</v>
      </c>
      <c r="U249" s="46">
        <f t="shared" si="1145"/>
        <v>1059.67</v>
      </c>
      <c r="V249" s="46">
        <f t="shared" si="1146"/>
        <v>47.9</v>
      </c>
      <c r="W249" s="46">
        <f t="shared" si="1372"/>
        <v>1011.77</v>
      </c>
      <c r="X249" s="46">
        <f t="shared" si="1147"/>
        <v>85.469807177930207</v>
      </c>
      <c r="Y249" s="46">
        <f t="shared" si="1148"/>
        <v>926.30019282206979</v>
      </c>
      <c r="Z249" s="51">
        <f t="shared" si="1149"/>
        <v>50355.584113936056</v>
      </c>
      <c r="AA249" s="58">
        <f t="shared" si="1150"/>
        <v>874.57333333333338</v>
      </c>
      <c r="AB249" s="52">
        <f t="shared" si="1151"/>
        <v>41.24</v>
      </c>
      <c r="AC249" s="51">
        <f t="shared" si="1152"/>
        <v>833.33333333333337</v>
      </c>
      <c r="AD249" s="57">
        <f t="shared" si="1153"/>
        <v>43333.333333332856</v>
      </c>
      <c r="AE249" s="468">
        <f t="shared" si="1373"/>
        <v>-874.57333333333338</v>
      </c>
      <c r="AF249" s="46">
        <f t="shared" si="1154"/>
        <v>-1059.67</v>
      </c>
      <c r="AG249" s="47"/>
      <c r="AH249" s="46">
        <f t="shared" si="1374"/>
        <v>-1011.77</v>
      </c>
      <c r="AI249" s="48"/>
      <c r="AJ249" s="29"/>
      <c r="AK249" s="45">
        <v>188</v>
      </c>
      <c r="AL249" s="46">
        <f t="shared" si="1155"/>
        <v>1117.72</v>
      </c>
      <c r="AM249" s="46"/>
      <c r="AN249" s="46"/>
      <c r="AO249" s="46">
        <f t="shared" si="1156"/>
        <v>50</v>
      </c>
      <c r="AP249" s="128">
        <f t="shared" si="1157"/>
        <v>1067.72</v>
      </c>
      <c r="AQ249" s="128"/>
      <c r="AR249" s="128"/>
      <c r="AS249" s="46">
        <f t="shared" si="1158"/>
        <v>92.188689458077931</v>
      </c>
      <c r="AT249" s="46">
        <f t="shared" si="1159"/>
        <v>975.53131054192204</v>
      </c>
      <c r="AU249" s="51"/>
      <c r="AV249" s="51"/>
      <c r="AW249" s="51">
        <f t="shared" si="1160"/>
        <v>54337.682364304834</v>
      </c>
      <c r="AX249" s="58">
        <f t="shared" si="1161"/>
        <v>927.38215694565588</v>
      </c>
      <c r="AY249" s="52"/>
      <c r="AZ249" s="52"/>
      <c r="BA249" s="52">
        <f t="shared" si="1162"/>
        <v>43.36</v>
      </c>
      <c r="BB249" s="51">
        <f t="shared" si="1163"/>
        <v>884.02215694565587</v>
      </c>
      <c r="BC249" s="51"/>
      <c r="BD249" s="51"/>
      <c r="BE249" s="57">
        <f t="shared" si="1164"/>
        <v>47087.554494216674</v>
      </c>
      <c r="BF249" s="468">
        <f t="shared" si="1165"/>
        <v>-927.38215694565588</v>
      </c>
      <c r="BG249" s="46">
        <f t="shared" si="1166"/>
        <v>-1117.72</v>
      </c>
      <c r="BH249" s="46">
        <f t="shared" si="1167"/>
        <v>-1067.72</v>
      </c>
      <c r="BI249" s="48"/>
      <c r="BK249" s="45">
        <v>188</v>
      </c>
      <c r="BL249" s="46">
        <f t="shared" si="1375"/>
        <v>1063.47</v>
      </c>
      <c r="BM249" s="46">
        <f t="shared" si="1376"/>
        <v>51.7</v>
      </c>
      <c r="BN249" s="46">
        <f t="shared" si="1377"/>
        <v>1011.77</v>
      </c>
      <c r="BO249" s="46">
        <f t="shared" si="1168"/>
        <v>85.469807177930207</v>
      </c>
      <c r="BP249" s="46">
        <f t="shared" si="1169"/>
        <v>926.30019282206979</v>
      </c>
      <c r="BQ249" s="51">
        <f t="shared" si="1170"/>
        <v>50355.584113936056</v>
      </c>
      <c r="BR249" s="57">
        <f t="shared" si="1654"/>
        <v>57722.973553614065</v>
      </c>
      <c r="BS249" s="58">
        <f t="shared" si="1627"/>
        <v>878.11333333333334</v>
      </c>
      <c r="BT249" s="52">
        <f t="shared" si="1378"/>
        <v>44.78</v>
      </c>
      <c r="BU249" s="51">
        <f t="shared" si="1172"/>
        <v>833.33333333333337</v>
      </c>
      <c r="BV249" s="51">
        <f t="shared" si="1173"/>
        <v>43333.333333332856</v>
      </c>
      <c r="BW249" s="153">
        <f t="shared" si="1655"/>
        <v>49999.999999999542</v>
      </c>
      <c r="BX249" s="468">
        <f t="shared" si="1379"/>
        <v>-878.11333333333334</v>
      </c>
      <c r="BY249" s="46">
        <f t="shared" si="1380"/>
        <v>-1063.47</v>
      </c>
      <c r="BZ249" s="46">
        <f t="shared" si="1174"/>
        <v>-1011.77</v>
      </c>
      <c r="CA249" s="48"/>
      <c r="CB249" s="29"/>
      <c r="CC249" s="45">
        <v>188</v>
      </c>
      <c r="CD249" s="128">
        <f t="shared" si="1175"/>
        <v>1117.6300000000001</v>
      </c>
      <c r="CE249" s="46">
        <f t="shared" si="1381"/>
        <v>53.92</v>
      </c>
      <c r="CF249" s="128">
        <f t="shared" si="1176"/>
        <v>1063.71</v>
      </c>
      <c r="CG249" s="46">
        <f t="shared" si="1382"/>
        <v>91.83422540682129</v>
      </c>
      <c r="CH249" s="46">
        <f t="shared" si="1628"/>
        <v>971.87577459317879</v>
      </c>
      <c r="CI249" s="51">
        <f t="shared" si="1178"/>
        <v>54128.659469499595</v>
      </c>
      <c r="CJ249" s="199">
        <f t="shared" si="1656"/>
        <v>61858.537293018569</v>
      </c>
      <c r="CK249" s="153">
        <f t="shared" si="1383"/>
        <v>10000</v>
      </c>
      <c r="CL249" s="45">
        <v>188</v>
      </c>
      <c r="CM249" s="46">
        <f t="shared" si="1384"/>
        <v>1117.6300000000001</v>
      </c>
      <c r="CN249" s="128">
        <f t="shared" si="1179"/>
        <v>53.92</v>
      </c>
      <c r="CO249" s="128">
        <f t="shared" si="1657"/>
        <v>1063.71</v>
      </c>
      <c r="CP249" s="46">
        <f t="shared" si="1181"/>
        <v>91.83422540682129</v>
      </c>
      <c r="CQ249" s="46">
        <f t="shared" si="1658"/>
        <v>971.87577459317879</v>
      </c>
      <c r="CR249" s="51">
        <f t="shared" si="1183"/>
        <v>54128.659469499595</v>
      </c>
      <c r="CS249" s="153">
        <f t="shared" si="1659"/>
        <v>61858.537293018569</v>
      </c>
      <c r="CT249" s="58">
        <f t="shared" si="1184"/>
        <v>927.86033333333398</v>
      </c>
      <c r="CU249" s="52">
        <f t="shared" si="1385"/>
        <v>47.04</v>
      </c>
      <c r="CV249" s="51">
        <f t="shared" si="1386"/>
        <v>880.82033333333402</v>
      </c>
      <c r="CW249" s="51">
        <f t="shared" si="1185"/>
        <v>46920.337333332922</v>
      </c>
      <c r="CX249" s="57">
        <f t="shared" si="1660"/>
        <v>53966.899999999616</v>
      </c>
      <c r="CY249" s="153">
        <f t="shared" si="1387"/>
        <v>10000</v>
      </c>
      <c r="CZ249" s="479">
        <f t="shared" si="1186"/>
        <v>-927.86033333333398</v>
      </c>
      <c r="DA249" s="46">
        <f t="shared" si="1388"/>
        <v>-1117.6300000000001</v>
      </c>
      <c r="DB249" s="46">
        <f t="shared" si="1389"/>
        <v>-1063.71</v>
      </c>
      <c r="DC249" s="48"/>
      <c r="DE249" s="45">
        <v>188</v>
      </c>
      <c r="DF249" s="46">
        <f t="shared" si="1187"/>
        <v>1121.76</v>
      </c>
      <c r="DG249" s="46">
        <f t="shared" si="1661"/>
        <v>109.99</v>
      </c>
      <c r="DH249" s="46">
        <f t="shared" si="1188"/>
        <v>1011.77</v>
      </c>
      <c r="DI249" s="46">
        <f t="shared" si="1189"/>
        <v>85.469807177930207</v>
      </c>
      <c r="DJ249" s="46">
        <f t="shared" si="1190"/>
        <v>926.30019282206979</v>
      </c>
      <c r="DK249" s="51">
        <f t="shared" si="1191"/>
        <v>50355.584113936056</v>
      </c>
      <c r="DL249" s="58">
        <f t="shared" si="1629"/>
        <v>943.32333333333338</v>
      </c>
      <c r="DM249" s="52">
        <f t="shared" si="1662"/>
        <v>109.99</v>
      </c>
      <c r="DN249" s="51">
        <f t="shared" si="1193"/>
        <v>833.33333333333337</v>
      </c>
      <c r="DO249" s="57">
        <f t="shared" si="1194"/>
        <v>43333.333333332856</v>
      </c>
      <c r="DP249" s="468">
        <f t="shared" si="1390"/>
        <v>-943.32333333333338</v>
      </c>
      <c r="DQ249" s="46">
        <f t="shared" si="1391"/>
        <v>-1121.76</v>
      </c>
      <c r="DR249" s="47"/>
      <c r="DS249" s="46">
        <f t="shared" si="1392"/>
        <v>-1011.77</v>
      </c>
      <c r="DT249" s="48"/>
      <c r="DU249" s="29"/>
      <c r="DV249" s="45">
        <v>188</v>
      </c>
      <c r="DW249" s="46">
        <f t="shared" si="1393"/>
        <v>1039.96</v>
      </c>
      <c r="DX249" s="46">
        <f t="shared" si="1663"/>
        <v>28.189999999999998</v>
      </c>
      <c r="DY249" s="46">
        <f t="shared" si="1394"/>
        <v>1011.77</v>
      </c>
      <c r="DZ249" s="46">
        <f t="shared" si="1195"/>
        <v>85.469807177930207</v>
      </c>
      <c r="EA249" s="46">
        <f t="shared" si="1196"/>
        <v>926.30019282206979</v>
      </c>
      <c r="EB249" s="51">
        <f t="shared" si="1197"/>
        <v>50355.584113936056</v>
      </c>
      <c r="EC249" s="58">
        <f t="shared" si="1630"/>
        <v>857.61333333333334</v>
      </c>
      <c r="ED249" s="52">
        <f t="shared" si="1664"/>
        <v>24.28</v>
      </c>
      <c r="EE249" s="51">
        <f t="shared" si="1199"/>
        <v>833.33333333333337</v>
      </c>
      <c r="EF249" s="57">
        <f t="shared" si="1200"/>
        <v>43333.333333332856</v>
      </c>
      <c r="EG249" s="468">
        <f t="shared" si="1395"/>
        <v>-857.61333333333334</v>
      </c>
      <c r="EH249" s="46">
        <f t="shared" si="1396"/>
        <v>-1039.96</v>
      </c>
      <c r="EI249" s="47"/>
      <c r="EJ249" s="46">
        <f t="shared" si="1397"/>
        <v>-1011.77</v>
      </c>
      <c r="EK249" s="48"/>
      <c r="EL249" s="29"/>
      <c r="EM249" s="45">
        <v>188</v>
      </c>
      <c r="EN249" s="46">
        <f t="shared" si="1631"/>
        <v>1058.0868689014749</v>
      </c>
      <c r="EO249" s="46">
        <f t="shared" si="1665"/>
        <v>29.1</v>
      </c>
      <c r="EP249" s="128">
        <f t="shared" si="1632"/>
        <v>1028.986868901475</v>
      </c>
      <c r="EQ249" s="46">
        <f t="shared" si="1202"/>
        <v>88.205170603039008</v>
      </c>
      <c r="ER249" s="46">
        <f t="shared" si="1203"/>
        <v>940.78169829843591</v>
      </c>
      <c r="ES249" s="51">
        <f t="shared" si="1204"/>
        <v>51982.320663524966</v>
      </c>
      <c r="ET249" s="153">
        <f t="shared" si="1398"/>
        <v>10000</v>
      </c>
      <c r="EU249" s="45">
        <v>188</v>
      </c>
      <c r="EV249" s="46">
        <f t="shared" si="1633"/>
        <v>1058.0899999999999</v>
      </c>
      <c r="EW249" s="46">
        <f t="shared" si="1666"/>
        <v>29.1</v>
      </c>
      <c r="EX249" s="128">
        <f t="shared" si="1206"/>
        <v>1028.99</v>
      </c>
      <c r="EY249" s="46">
        <f t="shared" si="1207"/>
        <v>88.203988184701586</v>
      </c>
      <c r="EZ249" s="46">
        <f t="shared" si="1208"/>
        <v>940.78601181529848</v>
      </c>
      <c r="FA249" s="51">
        <f t="shared" si="1209"/>
        <v>51981.606899005652</v>
      </c>
      <c r="FB249" s="58">
        <f t="shared" si="1210"/>
        <v>874.86920833333363</v>
      </c>
      <c r="FC249" s="52">
        <f t="shared" si="1667"/>
        <v>25.15</v>
      </c>
      <c r="FD249" s="51">
        <f t="shared" si="1399"/>
        <v>849.71920833333365</v>
      </c>
      <c r="FE249" s="57">
        <f t="shared" si="1211"/>
        <v>44897.408833333175</v>
      </c>
      <c r="FF249" s="153">
        <f t="shared" si="1400"/>
        <v>10000</v>
      </c>
      <c r="FG249" s="469">
        <f t="shared" si="1212"/>
        <v>-874.86920833333363</v>
      </c>
      <c r="FH249" s="46">
        <f t="shared" si="1213"/>
        <v>-1058.0899999999999</v>
      </c>
      <c r="FI249" s="46">
        <f t="shared" si="1214"/>
        <v>-1028.99</v>
      </c>
      <c r="FJ249" s="48"/>
      <c r="FL249" s="45">
        <v>188</v>
      </c>
      <c r="FM249" s="46">
        <f t="shared" si="1401"/>
        <v>1043.51</v>
      </c>
      <c r="FN249" s="46">
        <f t="shared" si="1634"/>
        <v>31.740000000000002</v>
      </c>
      <c r="FO249" s="46">
        <f t="shared" si="1402"/>
        <v>1011.77</v>
      </c>
      <c r="FP249" s="46">
        <f t="shared" si="1215"/>
        <v>85.469807177930207</v>
      </c>
      <c r="FQ249" s="46">
        <f t="shared" si="1216"/>
        <v>926.30019282206979</v>
      </c>
      <c r="FR249" s="51">
        <f t="shared" si="1217"/>
        <v>50355.584113936056</v>
      </c>
      <c r="FS249" s="57">
        <f t="shared" si="1668"/>
        <v>57722.973553614065</v>
      </c>
      <c r="FT249" s="58">
        <f t="shared" si="1635"/>
        <v>860.82333333333338</v>
      </c>
      <c r="FU249" s="241">
        <f t="shared" si="1636"/>
        <v>27.490000000000002</v>
      </c>
      <c r="FV249" s="51">
        <f t="shared" si="1219"/>
        <v>833.33333333333337</v>
      </c>
      <c r="FW249" s="51">
        <f t="shared" si="1220"/>
        <v>43333.333333332856</v>
      </c>
      <c r="FX249" s="153">
        <f t="shared" si="1669"/>
        <v>49999.999999999542</v>
      </c>
      <c r="FY249" s="468">
        <f t="shared" si="1403"/>
        <v>-860.82333333333338</v>
      </c>
      <c r="FZ249" s="46">
        <f t="shared" si="1404"/>
        <v>-1043.51</v>
      </c>
      <c r="GA249" s="46">
        <f t="shared" si="1221"/>
        <v>-1011.77</v>
      </c>
      <c r="GB249" s="48"/>
      <c r="GD249" s="45">
        <v>188</v>
      </c>
      <c r="GE249" s="46">
        <f t="shared" si="1583"/>
        <v>1060.0875939185617</v>
      </c>
      <c r="GF249" s="128">
        <f t="shared" si="1670"/>
        <v>32.67</v>
      </c>
      <c r="GG249" s="128">
        <f t="shared" si="1579"/>
        <v>1027.4175939185616</v>
      </c>
      <c r="GH249" s="46">
        <f t="shared" si="1637"/>
        <v>88.140289395876621</v>
      </c>
      <c r="GI249" s="46">
        <f t="shared" si="1223"/>
        <v>939.27730452268497</v>
      </c>
      <c r="GJ249" s="51">
        <f t="shared" si="1224"/>
        <v>51944.896333003286</v>
      </c>
      <c r="GK249" s="51">
        <f t="shared" si="1671"/>
        <v>59415.500083162384</v>
      </c>
      <c r="GL249" s="153">
        <f t="shared" si="1405"/>
        <v>10000</v>
      </c>
      <c r="GM249" s="45">
        <v>188</v>
      </c>
      <c r="GN249" s="46">
        <f t="shared" si="1638"/>
        <v>1060.0899999999999</v>
      </c>
      <c r="GO249" s="46">
        <f t="shared" si="1639"/>
        <v>32.67</v>
      </c>
      <c r="GP249" s="128">
        <f t="shared" si="1406"/>
        <v>1027.42</v>
      </c>
      <c r="GQ249" s="46">
        <f t="shared" si="1226"/>
        <v>88.13941034576203</v>
      </c>
      <c r="GR249" s="46">
        <f t="shared" si="1227"/>
        <v>939.28058965423804</v>
      </c>
      <c r="GS249" s="51">
        <f t="shared" si="1228"/>
        <v>51944.365617802978</v>
      </c>
      <c r="GT249" s="57">
        <f t="shared" si="1672"/>
        <v>59414.995496471711</v>
      </c>
      <c r="GU249" s="58">
        <f t="shared" si="1229"/>
        <v>876.92633333333197</v>
      </c>
      <c r="GV249" s="52">
        <f t="shared" si="1640"/>
        <v>28.4</v>
      </c>
      <c r="GW249" s="51">
        <f t="shared" si="1407"/>
        <v>848.52633333333199</v>
      </c>
      <c r="GX249" s="57">
        <f t="shared" si="1230"/>
        <v>44879.489333333542</v>
      </c>
      <c r="GY249" s="57">
        <f t="shared" si="1673"/>
        <v>51667.700000000223</v>
      </c>
      <c r="GZ249" s="153">
        <f t="shared" si="1408"/>
        <v>10000</v>
      </c>
      <c r="HA249" s="469">
        <f t="shared" si="1231"/>
        <v>-876.92633333333197</v>
      </c>
      <c r="HB249" s="46">
        <f t="shared" si="1232"/>
        <v>-1060.0899999999999</v>
      </c>
      <c r="HC249" s="46">
        <f t="shared" si="1233"/>
        <v>-1027.42</v>
      </c>
      <c r="HD249" s="48"/>
      <c r="HF249" s="45">
        <v>188</v>
      </c>
      <c r="HG249" s="46">
        <f t="shared" si="1234"/>
        <v>1123.8775326810628</v>
      </c>
      <c r="HH249" s="46">
        <f t="shared" si="1235"/>
        <v>0</v>
      </c>
      <c r="HI249" s="46">
        <f t="shared" si="1236"/>
        <v>1123.8775326810628</v>
      </c>
      <c r="HJ249" s="46">
        <f t="shared" si="1237"/>
        <v>94.941814275031945</v>
      </c>
      <c r="HK249" s="46">
        <f t="shared" si="1238"/>
        <v>1028.9357184060309</v>
      </c>
      <c r="HL249" s="51">
        <f t="shared" si="1239"/>
        <v>55936.152846613135</v>
      </c>
      <c r="HM249" s="153">
        <f t="shared" si="1409"/>
        <v>10000</v>
      </c>
      <c r="HN249" s="58">
        <f t="shared" si="1240"/>
        <v>933.33333333333724</v>
      </c>
      <c r="HO249" s="52">
        <f t="shared" si="1241"/>
        <v>0</v>
      </c>
      <c r="HP249" s="51">
        <f t="shared" si="1242"/>
        <v>933.33333333333724</v>
      </c>
      <c r="HQ249" s="57">
        <f t="shared" si="1243"/>
        <v>48533.333333331648</v>
      </c>
      <c r="HR249" s="153">
        <f t="shared" si="1410"/>
        <v>10000</v>
      </c>
      <c r="HS249" s="468">
        <f t="shared" si="1244"/>
        <v>-933.33333333333724</v>
      </c>
      <c r="HT249" s="46">
        <f t="shared" si="1245"/>
        <v>-1123.8775326810628</v>
      </c>
      <c r="HU249" s="46">
        <f t="shared" si="1246"/>
        <v>-1123.8775326810628</v>
      </c>
      <c r="HV249" s="48"/>
      <c r="HW249" s="29"/>
      <c r="HX249" s="45">
        <v>188</v>
      </c>
      <c r="HY249" s="128">
        <f t="shared" si="1247"/>
        <v>1124.3399999999999</v>
      </c>
      <c r="HZ249" s="46">
        <f t="shared" si="1248"/>
        <v>0</v>
      </c>
      <c r="IA249" s="46">
        <f t="shared" si="1249"/>
        <v>1124.3399999999999</v>
      </c>
      <c r="IB249" s="46">
        <f t="shared" si="1250"/>
        <v>94.98790691710019</v>
      </c>
      <c r="IC249" s="46">
        <f t="shared" si="1251"/>
        <v>1029.3520930828997</v>
      </c>
      <c r="ID249" s="51">
        <f t="shared" si="1252"/>
        <v>55963.392057177218</v>
      </c>
      <c r="IE249" s="153">
        <f t="shared" si="1411"/>
        <v>10000</v>
      </c>
      <c r="IF249" s="58">
        <f t="shared" si="1253"/>
        <v>930.14625019664186</v>
      </c>
      <c r="IG249" s="52">
        <f t="shared" si="1254"/>
        <v>0</v>
      </c>
      <c r="IH249" s="51">
        <f t="shared" si="1255"/>
        <v>930.14625019664186</v>
      </c>
      <c r="II249" s="57">
        <f t="shared" si="1412"/>
        <v>48367.604963031103</v>
      </c>
      <c r="IJ249" s="153">
        <f t="shared" si="1413"/>
        <v>10000</v>
      </c>
      <c r="IK249" s="468">
        <f t="shared" si="1256"/>
        <v>-930.14625019664186</v>
      </c>
      <c r="IL249" s="46">
        <f t="shared" si="1257"/>
        <v>-1124.3399999999999</v>
      </c>
      <c r="IM249" s="46">
        <f t="shared" si="1258"/>
        <v>-1124.3399999999999</v>
      </c>
      <c r="IN249" s="48"/>
      <c r="IO249" s="53">
        <f t="shared" si="1259"/>
        <v>0</v>
      </c>
      <c r="IQ249" s="45">
        <v>188</v>
      </c>
      <c r="IR249" s="128">
        <f t="shared" si="1260"/>
        <v>1126.4568749999989</v>
      </c>
      <c r="IS249" s="128">
        <f t="shared" si="1261"/>
        <v>0</v>
      </c>
      <c r="IT249" s="128">
        <f t="shared" si="1262"/>
        <v>1126.4568749999989</v>
      </c>
      <c r="IU249" s="46">
        <f t="shared" si="1485"/>
        <v>95.16</v>
      </c>
      <c r="IV249" s="46">
        <f t="shared" si="1263"/>
        <v>1031.2968749999989</v>
      </c>
      <c r="IW249" s="51">
        <f t="shared" si="1264"/>
        <v>56064.547500000226</v>
      </c>
      <c r="IX249" s="199">
        <f t="shared" si="1414"/>
        <v>10000</v>
      </c>
      <c r="IY249" s="128">
        <f t="shared" si="1265"/>
        <v>0</v>
      </c>
      <c r="IZ249" s="408">
        <f t="shared" si="1266"/>
        <v>0</v>
      </c>
      <c r="JA249" s="58">
        <f t="shared" si="1267"/>
        <v>931.95916666666494</v>
      </c>
      <c r="JB249" s="52">
        <f t="shared" si="1268"/>
        <v>0</v>
      </c>
      <c r="JC249" s="51">
        <f t="shared" si="1269"/>
        <v>931.95916666666494</v>
      </c>
      <c r="JD249" s="57">
        <f t="shared" si="1270"/>
        <v>48461.876666666707</v>
      </c>
      <c r="JE249" s="280">
        <f t="shared" si="1271"/>
        <v>10000</v>
      </c>
      <c r="JF249" s="280">
        <f t="shared" si="1272"/>
        <v>0</v>
      </c>
      <c r="JG249" s="468">
        <f t="shared" si="1273"/>
        <v>-931.95916666666494</v>
      </c>
      <c r="JH249" s="46">
        <f t="shared" si="1274"/>
        <v>-1126.4568749999989</v>
      </c>
      <c r="JI249" s="46">
        <f t="shared" si="1275"/>
        <v>-1126.4568749999989</v>
      </c>
      <c r="JJ249" s="48"/>
      <c r="JL249" s="45">
        <v>188</v>
      </c>
      <c r="JM249" s="46">
        <f t="shared" si="1276"/>
        <v>1124.4930833333331</v>
      </c>
      <c r="JN249" s="46">
        <f t="shared" si="1277"/>
        <v>0</v>
      </c>
      <c r="JO249" s="128">
        <f t="shared" si="1278"/>
        <v>1124.4930833333331</v>
      </c>
      <c r="JP249" s="46">
        <f t="shared" si="1415"/>
        <v>94.99</v>
      </c>
      <c r="JQ249" s="46">
        <f t="shared" si="1279"/>
        <v>1029.5030833333331</v>
      </c>
      <c r="JR249" s="51">
        <f t="shared" si="1280"/>
        <v>55966.790333333323</v>
      </c>
      <c r="JS249" s="51">
        <f t="shared" si="1674"/>
        <v>57722.973553614065</v>
      </c>
      <c r="JT249" s="199">
        <f t="shared" si="1416"/>
        <v>10000</v>
      </c>
      <c r="JU249" s="128">
        <f t="shared" si="1281"/>
        <v>0</v>
      </c>
      <c r="JV249" s="408">
        <f t="shared" si="1282"/>
        <v>0</v>
      </c>
      <c r="JW249" s="58">
        <f t="shared" si="1283"/>
        <v>930.37233333333074</v>
      </c>
      <c r="JX249" s="52">
        <f t="shared" si="1284"/>
        <v>0</v>
      </c>
      <c r="JY249" s="51">
        <f t="shared" si="1285"/>
        <v>930.37233333333074</v>
      </c>
      <c r="JZ249" s="51">
        <f t="shared" si="1286"/>
        <v>48379.361333333771</v>
      </c>
      <c r="KA249" s="199">
        <f t="shared" si="1675"/>
        <v>49999.999999999542</v>
      </c>
      <c r="KB249" s="128">
        <f t="shared" si="1417"/>
        <v>10000</v>
      </c>
      <c r="KC249" s="204">
        <f t="shared" si="1287"/>
        <v>0</v>
      </c>
      <c r="KD249" s="468">
        <f t="shared" si="1418"/>
        <v>-930.37233333333074</v>
      </c>
      <c r="KE249" s="46">
        <f t="shared" si="1288"/>
        <v>-1124.4930833333331</v>
      </c>
      <c r="KF249" s="46">
        <f t="shared" si="1289"/>
        <v>-1124.4930833333331</v>
      </c>
      <c r="KG249" s="48"/>
      <c r="KI249" s="45">
        <v>188</v>
      </c>
      <c r="KJ249" s="46">
        <f t="shared" si="1290"/>
        <v>1124.4890404061762</v>
      </c>
      <c r="KK249" s="46">
        <f t="shared" si="1291"/>
        <v>0</v>
      </c>
      <c r="KL249" s="128">
        <f t="shared" si="1292"/>
        <v>1124.4890404061762</v>
      </c>
      <c r="KM249" s="46">
        <f t="shared" si="1676"/>
        <v>94.993472619627866</v>
      </c>
      <c r="KN249" s="46">
        <f t="shared" si="1294"/>
        <v>1029.4955677865482</v>
      </c>
      <c r="KO249" s="51">
        <f t="shared" si="1295"/>
        <v>55966.58800399016</v>
      </c>
      <c r="KP249" s="199">
        <f t="shared" si="1677"/>
        <v>61858.537293018569</v>
      </c>
      <c r="KQ249" s="199">
        <f t="shared" si="1419"/>
        <v>10000</v>
      </c>
      <c r="KR249" s="128">
        <f t="shared" si="1296"/>
        <v>0</v>
      </c>
      <c r="KS249" s="408">
        <f t="shared" si="1297"/>
        <v>0</v>
      </c>
      <c r="KT249" s="45">
        <v>188</v>
      </c>
      <c r="KU249" s="46">
        <f t="shared" si="1420"/>
        <v>1124.49</v>
      </c>
      <c r="KV249" s="46">
        <f t="shared" si="1298"/>
        <v>0</v>
      </c>
      <c r="KW249" s="128">
        <f t="shared" si="1299"/>
        <v>1124.49</v>
      </c>
      <c r="KX249" s="46">
        <f t="shared" si="1300"/>
        <v>94.993122036705287</v>
      </c>
      <c r="KY249" s="46">
        <f t="shared" si="1301"/>
        <v>1029.4968779632948</v>
      </c>
      <c r="KZ249" s="51">
        <f t="shared" si="1302"/>
        <v>55966.37634405987</v>
      </c>
      <c r="LA249" s="153">
        <f t="shared" si="1678"/>
        <v>61858.537293018569</v>
      </c>
      <c r="LB249" s="58">
        <f t="shared" si="1532"/>
        <v>930.59633333333579</v>
      </c>
      <c r="LC249" s="52">
        <f t="shared" si="1303"/>
        <v>0</v>
      </c>
      <c r="LD249" s="51">
        <f t="shared" si="1304"/>
        <v>930.59633333333579</v>
      </c>
      <c r="LE249" s="51">
        <f t="shared" si="1305"/>
        <v>48391.009333333132</v>
      </c>
      <c r="LF249" s="51">
        <f t="shared" si="1679"/>
        <v>53966.899999999616</v>
      </c>
      <c r="LG249" s="128">
        <f t="shared" si="1306"/>
        <v>10000</v>
      </c>
      <c r="LH249" s="204">
        <f t="shared" si="1307"/>
        <v>0</v>
      </c>
      <c r="LI249" s="479">
        <f t="shared" si="1308"/>
        <v>-930.59633333333579</v>
      </c>
      <c r="LJ249" s="46">
        <f t="shared" si="1421"/>
        <v>-1124.49</v>
      </c>
      <c r="LK249" s="46">
        <f t="shared" si="1422"/>
        <v>-1124.49</v>
      </c>
      <c r="LL249" s="48"/>
      <c r="LN249" s="45">
        <v>188</v>
      </c>
      <c r="LO249" s="46">
        <f t="shared" si="1309"/>
        <v>1123.1238136873469</v>
      </c>
      <c r="LP249" s="46">
        <f t="shared" si="1641"/>
        <v>0</v>
      </c>
      <c r="LQ249" s="46">
        <f t="shared" si="1310"/>
        <v>1123.1238136873469</v>
      </c>
      <c r="LR249" s="46">
        <f t="shared" si="1311"/>
        <v>94.87814234758747</v>
      </c>
      <c r="LS249" s="46">
        <f t="shared" si="1312"/>
        <v>1028.2456713397594</v>
      </c>
      <c r="LT249" s="51">
        <f t="shared" si="1313"/>
        <v>55898.639737212718</v>
      </c>
      <c r="LU249" s="199">
        <f t="shared" si="1423"/>
        <v>10000</v>
      </c>
      <c r="LV249" s="58">
        <f t="shared" si="1314"/>
        <v>933.33033333333128</v>
      </c>
      <c r="LW249" s="52">
        <f t="shared" si="1642"/>
        <v>0</v>
      </c>
      <c r="LX249" s="51">
        <f t="shared" si="1315"/>
        <v>933.33033333333128</v>
      </c>
      <c r="LY249" s="51">
        <f t="shared" si="1316"/>
        <v>48533.177333333049</v>
      </c>
      <c r="LZ249" s="46">
        <f t="shared" si="1424"/>
        <v>0</v>
      </c>
      <c r="MA249" s="199">
        <f t="shared" si="1425"/>
        <v>10000</v>
      </c>
      <c r="MB249" s="468">
        <f t="shared" si="1317"/>
        <v>-933.33033333333128</v>
      </c>
      <c r="MC249" s="46">
        <f t="shared" si="1318"/>
        <v>-1123.1238136873469</v>
      </c>
      <c r="MD249" s="46">
        <f t="shared" si="1319"/>
        <v>-1123.1238136873469</v>
      </c>
      <c r="ME249" s="48"/>
      <c r="MG249" s="45">
        <v>188</v>
      </c>
      <c r="MH249" s="46">
        <f t="shared" si="1320"/>
        <v>1076.608661999408</v>
      </c>
      <c r="MI249" s="46">
        <f t="shared" si="1643"/>
        <v>0</v>
      </c>
      <c r="MJ249" s="46">
        <f t="shared" si="1321"/>
        <v>1076.608661999408</v>
      </c>
      <c r="MK249" s="46">
        <f t="shared" si="1322"/>
        <v>90.94868138399373</v>
      </c>
      <c r="ML249" s="46">
        <f t="shared" si="1323"/>
        <v>985.65998061541427</v>
      </c>
      <c r="MM249" s="51">
        <f t="shared" si="1324"/>
        <v>53583.548849780818</v>
      </c>
      <c r="MN249" s="199">
        <f t="shared" si="1426"/>
        <v>10000</v>
      </c>
      <c r="MO249" s="58">
        <f t="shared" si="1325"/>
        <v>889.32945707741396</v>
      </c>
      <c r="MP249" s="52">
        <f t="shared" si="1644"/>
        <v>0</v>
      </c>
      <c r="MQ249" s="51">
        <f t="shared" si="1326"/>
        <v>889.32945707741396</v>
      </c>
      <c r="MR249" s="57">
        <f t="shared" si="1327"/>
        <v>46245.132069445943</v>
      </c>
      <c r="MS249" s="199">
        <f t="shared" si="1427"/>
        <v>10000</v>
      </c>
      <c r="MT249" s="468">
        <f t="shared" si="1428"/>
        <v>-889.32945707741396</v>
      </c>
      <c r="MU249" s="46">
        <f t="shared" si="1328"/>
        <v>-1076.608661999408</v>
      </c>
      <c r="MV249" s="46">
        <f t="shared" si="1329"/>
        <v>-1076.608661999408</v>
      </c>
      <c r="MW249" s="48"/>
      <c r="MY249" s="45">
        <v>188</v>
      </c>
      <c r="MZ249" s="46">
        <f t="shared" si="1330"/>
        <v>1076.608661999408</v>
      </c>
      <c r="NA249" s="46">
        <f t="shared" si="1645"/>
        <v>0</v>
      </c>
      <c r="NB249" s="128">
        <f t="shared" si="1331"/>
        <v>1076.608661999408</v>
      </c>
      <c r="NC249" s="46">
        <f t="shared" si="1646"/>
        <v>90.94868138399373</v>
      </c>
      <c r="ND249" s="46">
        <f t="shared" si="1333"/>
        <v>985.65998061541427</v>
      </c>
      <c r="NE249" s="51">
        <f t="shared" si="1334"/>
        <v>53583.548849780818</v>
      </c>
      <c r="NF249" s="153">
        <f t="shared" si="1429"/>
        <v>10000</v>
      </c>
      <c r="NG249" s="45">
        <v>188</v>
      </c>
      <c r="NH249" s="46">
        <f t="shared" si="1647"/>
        <v>1076.6099999999999</v>
      </c>
      <c r="NI249" s="46">
        <f t="shared" si="1648"/>
        <v>0</v>
      </c>
      <c r="NJ249" s="128">
        <f t="shared" si="1430"/>
        <v>1076.6099999999999</v>
      </c>
      <c r="NK249" s="46">
        <f t="shared" si="1431"/>
        <v>90.948172300109832</v>
      </c>
      <c r="NL249" s="46">
        <f t="shared" si="1336"/>
        <v>985.66182769989007</v>
      </c>
      <c r="NM249" s="51">
        <f t="shared" si="1337"/>
        <v>53583.241552366002</v>
      </c>
      <c r="NN249" s="58">
        <f t="shared" si="1338"/>
        <v>888.78037499999857</v>
      </c>
      <c r="NO249" s="52">
        <f t="shared" si="1649"/>
        <v>0</v>
      </c>
      <c r="NP249" s="51">
        <f t="shared" si="1339"/>
        <v>888.78037499999857</v>
      </c>
      <c r="NQ249" s="57">
        <f t="shared" si="1340"/>
        <v>46350.929500000027</v>
      </c>
      <c r="NR249" s="153">
        <f t="shared" si="1432"/>
        <v>10000</v>
      </c>
      <c r="NS249" s="469">
        <f t="shared" si="1341"/>
        <v>-888.78037499999857</v>
      </c>
      <c r="NT249" s="46">
        <f t="shared" si="1342"/>
        <v>-1076.6099999999999</v>
      </c>
      <c r="NU249" s="46">
        <f t="shared" si="1343"/>
        <v>-1076.6099999999999</v>
      </c>
      <c r="NV249" s="48"/>
      <c r="NX249" s="45">
        <v>188</v>
      </c>
      <c r="NY249" s="46">
        <f t="shared" si="1344"/>
        <v>1076.6456011701148</v>
      </c>
      <c r="NZ249" s="46">
        <f t="shared" si="1650"/>
        <v>0</v>
      </c>
      <c r="OA249" s="46">
        <f t="shared" si="1345"/>
        <v>1076.6456011701148</v>
      </c>
      <c r="OB249" s="46">
        <f t="shared" si="1346"/>
        <v>90.951801894709888</v>
      </c>
      <c r="OC249" s="46">
        <f t="shared" si="1347"/>
        <v>985.6937992754049</v>
      </c>
      <c r="OD249" s="51">
        <f t="shared" si="1348"/>
        <v>53585.387337550528</v>
      </c>
      <c r="OE249" s="57">
        <f t="shared" si="1680"/>
        <v>57722.973553614065</v>
      </c>
      <c r="OF249" s="153">
        <f t="shared" si="1433"/>
        <v>10000</v>
      </c>
      <c r="OG249" s="58">
        <f t="shared" si="1349"/>
        <v>889.48383333333379</v>
      </c>
      <c r="OH249" s="241">
        <f t="shared" si="1681"/>
        <v>0</v>
      </c>
      <c r="OI249" s="51">
        <f t="shared" si="1350"/>
        <v>889.48383333333379</v>
      </c>
      <c r="OJ249" s="51">
        <f t="shared" si="1351"/>
        <v>46253.159333333373</v>
      </c>
      <c r="OK249" s="153">
        <f t="shared" si="1682"/>
        <v>49999.999999999542</v>
      </c>
      <c r="OL249" s="153">
        <f t="shared" si="1434"/>
        <v>10000</v>
      </c>
      <c r="OM249" s="468">
        <f t="shared" si="1435"/>
        <v>-889.48383333333379</v>
      </c>
      <c r="ON249" s="46">
        <f t="shared" si="1436"/>
        <v>-1076.6456011701148</v>
      </c>
      <c r="OO249" s="46">
        <f t="shared" si="1352"/>
        <v>-1076.6456011701148</v>
      </c>
      <c r="OP249" s="48"/>
      <c r="OR249" s="45">
        <v>188</v>
      </c>
      <c r="OS249" s="46">
        <f t="shared" si="1353"/>
        <v>1076.765700416463</v>
      </c>
      <c r="OT249" s="128">
        <f t="shared" si="1651"/>
        <v>0</v>
      </c>
      <c r="OU249" s="128">
        <f t="shared" si="1354"/>
        <v>1076.765700416463</v>
      </c>
      <c r="OV249" s="46">
        <f t="shared" si="1652"/>
        <v>90.961947520020942</v>
      </c>
      <c r="OW249" s="46">
        <f t="shared" si="1653"/>
        <v>985.80375289644212</v>
      </c>
      <c r="OX249" s="51">
        <f t="shared" si="1357"/>
        <v>53591.364759116121</v>
      </c>
      <c r="OY249" s="51">
        <f t="shared" si="1683"/>
        <v>59415.500083162384</v>
      </c>
      <c r="OZ249" s="153">
        <f t="shared" si="1437"/>
        <v>10000</v>
      </c>
      <c r="PA249" s="45">
        <v>188</v>
      </c>
      <c r="PB249" s="46">
        <f t="shared" si="1358"/>
        <v>1076.765700416463</v>
      </c>
      <c r="PC249" s="46">
        <f t="shared" si="1684"/>
        <v>0</v>
      </c>
      <c r="PD249" s="128">
        <f t="shared" si="1359"/>
        <v>1076.765700416463</v>
      </c>
      <c r="PE249" s="46">
        <f t="shared" si="1360"/>
        <v>90.961947520020942</v>
      </c>
      <c r="PF249" s="46">
        <f t="shared" si="1361"/>
        <v>985.80375289644212</v>
      </c>
      <c r="PG249" s="51">
        <f t="shared" si="1362"/>
        <v>53591.364759116121</v>
      </c>
      <c r="PH249" s="57">
        <f t="shared" si="1685"/>
        <v>59414.995496471711</v>
      </c>
      <c r="PI249" s="688">
        <f t="shared" si="1363"/>
        <v>889.6533333333341</v>
      </c>
      <c r="PJ249" s="52">
        <f t="shared" si="1686"/>
        <v>0</v>
      </c>
      <c r="PK249" s="51">
        <f t="shared" si="1364"/>
        <v>889.6533333333341</v>
      </c>
      <c r="PL249" s="57">
        <f t="shared" si="1365"/>
        <v>46261.973333333488</v>
      </c>
      <c r="PM249" s="57">
        <f t="shared" si="1687"/>
        <v>51667.700000000223</v>
      </c>
      <c r="PN249" s="153">
        <f t="shared" si="1438"/>
        <v>10000</v>
      </c>
      <c r="PO249" s="469">
        <f t="shared" si="1366"/>
        <v>-889.6533333333341</v>
      </c>
      <c r="PP249" s="46">
        <f t="shared" si="1367"/>
        <v>-1076.765700416463</v>
      </c>
      <c r="PQ249" s="46">
        <f t="shared" si="1368"/>
        <v>-1076.765700416463</v>
      </c>
      <c r="PR249" s="48"/>
    </row>
    <row r="250" spans="2:434" hidden="1" x14ac:dyDescent="0.3">
      <c r="B250" s="45">
        <v>189</v>
      </c>
      <c r="C250" s="46">
        <f t="shared" si="1688"/>
        <v>1111.77</v>
      </c>
      <c r="D250" s="46">
        <f t="shared" si="1136"/>
        <v>100</v>
      </c>
      <c r="E250" s="46">
        <f t="shared" si="1137"/>
        <v>1011.77</v>
      </c>
      <c r="F250" s="46">
        <f t="shared" si="1138"/>
        <v>83.925973523226759</v>
      </c>
      <c r="G250" s="46">
        <f t="shared" si="1139"/>
        <v>927.84402647677325</v>
      </c>
      <c r="H250" s="51">
        <f t="shared" si="1140"/>
        <v>49427.740087459286</v>
      </c>
      <c r="I250" s="58">
        <f t="shared" si="1626"/>
        <v>933.33333333333337</v>
      </c>
      <c r="J250" s="52">
        <f t="shared" si="1142"/>
        <v>100</v>
      </c>
      <c r="K250" s="51">
        <f t="shared" si="1143"/>
        <v>833.33333333333337</v>
      </c>
      <c r="L250" s="57">
        <f t="shared" si="1144"/>
        <v>42499.99999999952</v>
      </c>
      <c r="M250" s="468">
        <f t="shared" si="1369"/>
        <v>-933.33333333333337</v>
      </c>
      <c r="N250" s="46">
        <f t="shared" si="1370"/>
        <v>-1111.77</v>
      </c>
      <c r="O250" s="47"/>
      <c r="P250" s="46">
        <f t="shared" si="1371"/>
        <v>-1011.77</v>
      </c>
      <c r="Q250" s="48"/>
      <c r="R250" s="29"/>
      <c r="S250" s="29"/>
      <c r="T250" s="45">
        <v>189</v>
      </c>
      <c r="U250" s="46">
        <f t="shared" si="1145"/>
        <v>1058.81</v>
      </c>
      <c r="V250" s="46">
        <f t="shared" si="1146"/>
        <v>47.04</v>
      </c>
      <c r="W250" s="46">
        <f t="shared" si="1372"/>
        <v>1011.77</v>
      </c>
      <c r="X250" s="46">
        <f t="shared" si="1147"/>
        <v>83.925973523226759</v>
      </c>
      <c r="Y250" s="46">
        <f t="shared" si="1148"/>
        <v>927.84402647677325</v>
      </c>
      <c r="Z250" s="51">
        <f t="shared" si="1149"/>
        <v>49427.740087459286</v>
      </c>
      <c r="AA250" s="58">
        <f t="shared" si="1150"/>
        <v>873.81333333333339</v>
      </c>
      <c r="AB250" s="52">
        <f t="shared" si="1151"/>
        <v>40.479999999999997</v>
      </c>
      <c r="AC250" s="51">
        <f t="shared" si="1152"/>
        <v>833.33333333333337</v>
      </c>
      <c r="AD250" s="57">
        <f t="shared" si="1153"/>
        <v>42499.99999999952</v>
      </c>
      <c r="AE250" s="468">
        <f t="shared" si="1373"/>
        <v>-873.81333333333339</v>
      </c>
      <c r="AF250" s="46">
        <f t="shared" si="1154"/>
        <v>-1058.81</v>
      </c>
      <c r="AG250" s="47"/>
      <c r="AH250" s="46">
        <f t="shared" si="1374"/>
        <v>-1011.77</v>
      </c>
      <c r="AI250" s="48"/>
      <c r="AJ250" s="29"/>
      <c r="AK250" s="45">
        <v>189</v>
      </c>
      <c r="AL250" s="46">
        <f t="shared" si="1155"/>
        <v>1117.72</v>
      </c>
      <c r="AM250" s="46"/>
      <c r="AN250" s="46"/>
      <c r="AO250" s="46">
        <f t="shared" si="1156"/>
        <v>49.12</v>
      </c>
      <c r="AP250" s="128">
        <f t="shared" si="1157"/>
        <v>1068.5999999999999</v>
      </c>
      <c r="AQ250" s="128"/>
      <c r="AR250" s="128"/>
      <c r="AS250" s="46">
        <f t="shared" si="1158"/>
        <v>90.562803940508061</v>
      </c>
      <c r="AT250" s="46">
        <f t="shared" si="1159"/>
        <v>978.03719605949186</v>
      </c>
      <c r="AU250" s="51"/>
      <c r="AV250" s="51"/>
      <c r="AW250" s="51">
        <f t="shared" si="1160"/>
        <v>53359.645168245341</v>
      </c>
      <c r="AX250" s="58">
        <f t="shared" si="1161"/>
        <v>927.38215694565588</v>
      </c>
      <c r="AY250" s="52"/>
      <c r="AZ250" s="52"/>
      <c r="BA250" s="52">
        <f t="shared" si="1162"/>
        <v>42.56</v>
      </c>
      <c r="BB250" s="51">
        <f t="shared" si="1163"/>
        <v>884.82215694565593</v>
      </c>
      <c r="BC250" s="51"/>
      <c r="BD250" s="51"/>
      <c r="BE250" s="57">
        <f t="shared" si="1164"/>
        <v>46202.732337271016</v>
      </c>
      <c r="BF250" s="468">
        <f t="shared" si="1165"/>
        <v>-927.38215694565588</v>
      </c>
      <c r="BG250" s="46">
        <f t="shared" si="1166"/>
        <v>-1117.72</v>
      </c>
      <c r="BH250" s="46">
        <f t="shared" si="1167"/>
        <v>-1068.5999999999999</v>
      </c>
      <c r="BI250" s="48"/>
      <c r="BK250" s="45">
        <v>189</v>
      </c>
      <c r="BL250" s="46">
        <f t="shared" si="1375"/>
        <v>1063.47</v>
      </c>
      <c r="BM250" s="46">
        <f t="shared" si="1376"/>
        <v>51.7</v>
      </c>
      <c r="BN250" s="46">
        <f t="shared" si="1377"/>
        <v>1011.77</v>
      </c>
      <c r="BO250" s="46">
        <f t="shared" si="1168"/>
        <v>83.925973523226759</v>
      </c>
      <c r="BP250" s="46">
        <f t="shared" si="1169"/>
        <v>927.84402647677325</v>
      </c>
      <c r="BQ250" s="51">
        <f t="shared" si="1170"/>
        <v>49427.740087459286</v>
      </c>
      <c r="BR250" s="57">
        <f t="shared" si="1654"/>
        <v>57722.973553614065</v>
      </c>
      <c r="BS250" s="58">
        <f t="shared" si="1627"/>
        <v>878.11333333333334</v>
      </c>
      <c r="BT250" s="52">
        <f t="shared" si="1378"/>
        <v>44.78</v>
      </c>
      <c r="BU250" s="51">
        <f t="shared" si="1172"/>
        <v>833.33333333333337</v>
      </c>
      <c r="BV250" s="51">
        <f t="shared" si="1173"/>
        <v>42499.99999999952</v>
      </c>
      <c r="BW250" s="153">
        <f t="shared" si="1655"/>
        <v>49999.999999999542</v>
      </c>
      <c r="BX250" s="468">
        <f t="shared" si="1379"/>
        <v>-878.11333333333334</v>
      </c>
      <c r="BY250" s="46">
        <f t="shared" si="1380"/>
        <v>-1063.47</v>
      </c>
      <c r="BZ250" s="46">
        <f t="shared" si="1174"/>
        <v>-1011.77</v>
      </c>
      <c r="CA250" s="48"/>
      <c r="CB250" s="29"/>
      <c r="CC250" s="45">
        <v>189</v>
      </c>
      <c r="CD250" s="128">
        <f t="shared" si="1175"/>
        <v>1117.6300000000001</v>
      </c>
      <c r="CE250" s="46">
        <f t="shared" si="1381"/>
        <v>53.92</v>
      </c>
      <c r="CF250" s="128">
        <f t="shared" si="1176"/>
        <v>1063.71</v>
      </c>
      <c r="CG250" s="46">
        <f t="shared" si="1382"/>
        <v>90.214432449165997</v>
      </c>
      <c r="CH250" s="46">
        <f t="shared" si="1628"/>
        <v>973.49556755083404</v>
      </c>
      <c r="CI250" s="51">
        <f t="shared" si="1178"/>
        <v>53155.163901948763</v>
      </c>
      <c r="CJ250" s="199">
        <f t="shared" si="1656"/>
        <v>61858.537293018569</v>
      </c>
      <c r="CK250" s="153">
        <f t="shared" si="1383"/>
        <v>10000</v>
      </c>
      <c r="CL250" s="45">
        <v>189</v>
      </c>
      <c r="CM250" s="46">
        <f t="shared" si="1384"/>
        <v>1117.6300000000001</v>
      </c>
      <c r="CN250" s="128">
        <f t="shared" si="1179"/>
        <v>53.92</v>
      </c>
      <c r="CO250" s="128">
        <f t="shared" si="1657"/>
        <v>1063.71</v>
      </c>
      <c r="CP250" s="46">
        <f t="shared" si="1181"/>
        <v>90.214432449165997</v>
      </c>
      <c r="CQ250" s="46">
        <f t="shared" si="1658"/>
        <v>973.49556755083404</v>
      </c>
      <c r="CR250" s="51">
        <f t="shared" si="1183"/>
        <v>53155.163901948763</v>
      </c>
      <c r="CS250" s="153">
        <f t="shared" si="1659"/>
        <v>61858.537293018569</v>
      </c>
      <c r="CT250" s="58">
        <f t="shared" si="1184"/>
        <v>927.86033333333398</v>
      </c>
      <c r="CU250" s="52">
        <f t="shared" si="1385"/>
        <v>47.04</v>
      </c>
      <c r="CV250" s="51">
        <f t="shared" si="1386"/>
        <v>880.82033333333402</v>
      </c>
      <c r="CW250" s="51">
        <f t="shared" si="1185"/>
        <v>46039.516999999585</v>
      </c>
      <c r="CX250" s="57">
        <f t="shared" si="1660"/>
        <v>53966.899999999616</v>
      </c>
      <c r="CY250" s="153">
        <f t="shared" si="1387"/>
        <v>10000</v>
      </c>
      <c r="CZ250" s="479">
        <f t="shared" si="1186"/>
        <v>-927.86033333333398</v>
      </c>
      <c r="DA250" s="46">
        <f t="shared" si="1388"/>
        <v>-1117.6300000000001</v>
      </c>
      <c r="DB250" s="46">
        <f t="shared" si="1389"/>
        <v>-1063.71</v>
      </c>
      <c r="DC250" s="48"/>
      <c r="DE250" s="45">
        <v>189</v>
      </c>
      <c r="DF250" s="46">
        <f t="shared" si="1187"/>
        <v>1121.76</v>
      </c>
      <c r="DG250" s="46">
        <f t="shared" si="1661"/>
        <v>109.99</v>
      </c>
      <c r="DH250" s="46">
        <f t="shared" si="1188"/>
        <v>1011.77</v>
      </c>
      <c r="DI250" s="46">
        <f t="shared" si="1189"/>
        <v>83.925973523226759</v>
      </c>
      <c r="DJ250" s="46">
        <f t="shared" si="1190"/>
        <v>927.84402647677325</v>
      </c>
      <c r="DK250" s="51">
        <f t="shared" si="1191"/>
        <v>49427.740087459286</v>
      </c>
      <c r="DL250" s="58">
        <f t="shared" si="1629"/>
        <v>943.32333333333338</v>
      </c>
      <c r="DM250" s="52">
        <f t="shared" si="1662"/>
        <v>109.99</v>
      </c>
      <c r="DN250" s="51">
        <f t="shared" si="1193"/>
        <v>833.33333333333337</v>
      </c>
      <c r="DO250" s="57">
        <f t="shared" si="1194"/>
        <v>42499.99999999952</v>
      </c>
      <c r="DP250" s="468">
        <f t="shared" si="1390"/>
        <v>-943.32333333333338</v>
      </c>
      <c r="DQ250" s="46">
        <f t="shared" si="1391"/>
        <v>-1121.76</v>
      </c>
      <c r="DR250" s="47"/>
      <c r="DS250" s="46">
        <f t="shared" si="1392"/>
        <v>-1011.77</v>
      </c>
      <c r="DT250" s="48"/>
      <c r="DU250" s="29"/>
      <c r="DV250" s="45">
        <v>189</v>
      </c>
      <c r="DW250" s="46">
        <f t="shared" si="1393"/>
        <v>1039.45</v>
      </c>
      <c r="DX250" s="46">
        <f t="shared" si="1663"/>
        <v>27.68</v>
      </c>
      <c r="DY250" s="46">
        <f t="shared" si="1394"/>
        <v>1011.77</v>
      </c>
      <c r="DZ250" s="46">
        <f t="shared" si="1195"/>
        <v>83.925973523226759</v>
      </c>
      <c r="EA250" s="46">
        <f t="shared" si="1196"/>
        <v>927.84402647677325</v>
      </c>
      <c r="EB250" s="51">
        <f t="shared" si="1197"/>
        <v>49427.740087459286</v>
      </c>
      <c r="EC250" s="58">
        <f t="shared" si="1630"/>
        <v>857.15333333333342</v>
      </c>
      <c r="ED250" s="52">
        <f t="shared" si="1664"/>
        <v>23.82</v>
      </c>
      <c r="EE250" s="51">
        <f t="shared" si="1199"/>
        <v>833.33333333333337</v>
      </c>
      <c r="EF250" s="57">
        <f t="shared" si="1200"/>
        <v>42499.99999999952</v>
      </c>
      <c r="EG250" s="468">
        <f t="shared" si="1395"/>
        <v>-857.15333333333342</v>
      </c>
      <c r="EH250" s="46">
        <f t="shared" si="1396"/>
        <v>-1039.45</v>
      </c>
      <c r="EI250" s="47"/>
      <c r="EJ250" s="46">
        <f t="shared" si="1397"/>
        <v>-1011.77</v>
      </c>
      <c r="EK250" s="48"/>
      <c r="EL250" s="29"/>
      <c r="EM250" s="45">
        <v>189</v>
      </c>
      <c r="EN250" s="46">
        <f t="shared" si="1631"/>
        <v>1058.0868689014749</v>
      </c>
      <c r="EO250" s="46">
        <f t="shared" si="1665"/>
        <v>28.58</v>
      </c>
      <c r="EP250" s="128">
        <f t="shared" si="1632"/>
        <v>1029.5068689014749</v>
      </c>
      <c r="EQ250" s="46">
        <f t="shared" si="1202"/>
        <v>86.637201105874951</v>
      </c>
      <c r="ER250" s="46">
        <f t="shared" si="1203"/>
        <v>942.86966779559998</v>
      </c>
      <c r="ES250" s="51">
        <f t="shared" si="1204"/>
        <v>51039.450995729363</v>
      </c>
      <c r="ET250" s="153">
        <f t="shared" si="1398"/>
        <v>10000</v>
      </c>
      <c r="EU250" s="45">
        <v>189</v>
      </c>
      <c r="EV250" s="46">
        <f t="shared" si="1633"/>
        <v>1058.0899999999999</v>
      </c>
      <c r="EW250" s="46">
        <f t="shared" si="1666"/>
        <v>28.58</v>
      </c>
      <c r="EX250" s="128">
        <f t="shared" si="1206"/>
        <v>1029.51</v>
      </c>
      <c r="EY250" s="46">
        <f t="shared" si="1207"/>
        <v>86.636011498342768</v>
      </c>
      <c r="EZ250" s="46">
        <f t="shared" si="1208"/>
        <v>942.87398850165721</v>
      </c>
      <c r="FA250" s="51">
        <f t="shared" si="1209"/>
        <v>51038.732910503997</v>
      </c>
      <c r="FB250" s="58">
        <f t="shared" si="1210"/>
        <v>874.86920833333363</v>
      </c>
      <c r="FC250" s="52">
        <f t="shared" si="1667"/>
        <v>24.69</v>
      </c>
      <c r="FD250" s="51">
        <f t="shared" si="1399"/>
        <v>850.17920833333358</v>
      </c>
      <c r="FE250" s="57">
        <f t="shared" si="1211"/>
        <v>44047.22962499984</v>
      </c>
      <c r="FF250" s="153">
        <f t="shared" si="1400"/>
        <v>10000</v>
      </c>
      <c r="FG250" s="469">
        <f t="shared" si="1212"/>
        <v>-874.86920833333363</v>
      </c>
      <c r="FH250" s="46">
        <f t="shared" si="1213"/>
        <v>-1058.0899999999999</v>
      </c>
      <c r="FI250" s="46">
        <f t="shared" si="1214"/>
        <v>-1029.51</v>
      </c>
      <c r="FJ250" s="48"/>
      <c r="FL250" s="45">
        <v>189</v>
      </c>
      <c r="FM250" s="46">
        <f t="shared" si="1401"/>
        <v>1043.51</v>
      </c>
      <c r="FN250" s="46">
        <f t="shared" si="1634"/>
        <v>31.740000000000002</v>
      </c>
      <c r="FO250" s="46">
        <f t="shared" si="1402"/>
        <v>1011.77</v>
      </c>
      <c r="FP250" s="46">
        <f t="shared" si="1215"/>
        <v>83.925973523226759</v>
      </c>
      <c r="FQ250" s="46">
        <f t="shared" si="1216"/>
        <v>927.84402647677325</v>
      </c>
      <c r="FR250" s="51">
        <f t="shared" si="1217"/>
        <v>49427.740087459286</v>
      </c>
      <c r="FS250" s="57">
        <f t="shared" si="1668"/>
        <v>57722.973553614065</v>
      </c>
      <c r="FT250" s="58">
        <f t="shared" si="1635"/>
        <v>860.82333333333338</v>
      </c>
      <c r="FU250" s="241">
        <f t="shared" si="1636"/>
        <v>27.490000000000002</v>
      </c>
      <c r="FV250" s="51">
        <f t="shared" si="1219"/>
        <v>833.33333333333337</v>
      </c>
      <c r="FW250" s="51">
        <f t="shared" si="1220"/>
        <v>42499.99999999952</v>
      </c>
      <c r="FX250" s="153">
        <f t="shared" si="1669"/>
        <v>49999.999999999542</v>
      </c>
      <c r="FY250" s="468">
        <f t="shared" si="1403"/>
        <v>-860.82333333333338</v>
      </c>
      <c r="FZ250" s="46">
        <f t="shared" si="1404"/>
        <v>-1043.51</v>
      </c>
      <c r="GA250" s="46">
        <f t="shared" si="1221"/>
        <v>-1011.77</v>
      </c>
      <c r="GB250" s="48"/>
      <c r="GD250" s="45">
        <v>189</v>
      </c>
      <c r="GE250" s="46">
        <f t="shared" si="1583"/>
        <v>1060.0875939185617</v>
      </c>
      <c r="GF250" s="128">
        <f t="shared" si="1670"/>
        <v>32.67</v>
      </c>
      <c r="GG250" s="128">
        <f t="shared" si="1579"/>
        <v>1027.4175939185616</v>
      </c>
      <c r="GH250" s="46">
        <f t="shared" si="1637"/>
        <v>86.574827221672138</v>
      </c>
      <c r="GI250" s="46">
        <f t="shared" si="1223"/>
        <v>940.84276669688938</v>
      </c>
      <c r="GJ250" s="51">
        <f t="shared" si="1224"/>
        <v>51004.053566306393</v>
      </c>
      <c r="GK250" s="51">
        <f t="shared" si="1671"/>
        <v>59415.500083162384</v>
      </c>
      <c r="GL250" s="153">
        <f t="shared" si="1405"/>
        <v>10000</v>
      </c>
      <c r="GM250" s="45">
        <v>189</v>
      </c>
      <c r="GN250" s="46">
        <f t="shared" si="1638"/>
        <v>1060.0899999999999</v>
      </c>
      <c r="GO250" s="46">
        <f t="shared" si="1639"/>
        <v>32.67</v>
      </c>
      <c r="GP250" s="128">
        <f t="shared" si="1406"/>
        <v>1027.42</v>
      </c>
      <c r="GQ250" s="46">
        <f t="shared" si="1226"/>
        <v>86.573942696338293</v>
      </c>
      <c r="GR250" s="46">
        <f t="shared" si="1227"/>
        <v>940.84605730366184</v>
      </c>
      <c r="GS250" s="51">
        <f t="shared" si="1228"/>
        <v>51003.519560499313</v>
      </c>
      <c r="GT250" s="57">
        <f t="shared" si="1672"/>
        <v>59414.995496471711</v>
      </c>
      <c r="GU250" s="58">
        <f t="shared" si="1229"/>
        <v>876.92633333333197</v>
      </c>
      <c r="GV250" s="52">
        <f t="shared" si="1640"/>
        <v>28.4</v>
      </c>
      <c r="GW250" s="51">
        <f t="shared" si="1407"/>
        <v>848.52633333333199</v>
      </c>
      <c r="GX250" s="57">
        <f t="shared" si="1230"/>
        <v>44030.963000000207</v>
      </c>
      <c r="GY250" s="57">
        <f t="shared" si="1673"/>
        <v>51667.700000000223</v>
      </c>
      <c r="GZ250" s="153">
        <f t="shared" si="1408"/>
        <v>10000</v>
      </c>
      <c r="HA250" s="469">
        <f t="shared" si="1231"/>
        <v>-876.92633333333197</v>
      </c>
      <c r="HB250" s="46">
        <f t="shared" si="1232"/>
        <v>-1060.0899999999999</v>
      </c>
      <c r="HC250" s="46">
        <f t="shared" si="1233"/>
        <v>-1027.42</v>
      </c>
      <c r="HD250" s="48"/>
      <c r="HF250" s="45">
        <v>189</v>
      </c>
      <c r="HG250" s="46">
        <f t="shared" si="1234"/>
        <v>1123.8775326810628</v>
      </c>
      <c r="HH250" s="46">
        <f t="shared" si="1235"/>
        <v>0</v>
      </c>
      <c r="HI250" s="46">
        <f t="shared" si="1236"/>
        <v>1123.8775326810628</v>
      </c>
      <c r="HJ250" s="46">
        <f t="shared" si="1237"/>
        <v>93.226921411021905</v>
      </c>
      <c r="HK250" s="46">
        <f t="shared" si="1238"/>
        <v>1030.6506112700408</v>
      </c>
      <c r="HL250" s="51">
        <f t="shared" si="1239"/>
        <v>54905.502235343098</v>
      </c>
      <c r="HM250" s="153">
        <f t="shared" si="1409"/>
        <v>10000</v>
      </c>
      <c r="HN250" s="58">
        <f t="shared" si="1240"/>
        <v>933.33333333333724</v>
      </c>
      <c r="HO250" s="52">
        <f t="shared" si="1241"/>
        <v>0</v>
      </c>
      <c r="HP250" s="51">
        <f t="shared" si="1242"/>
        <v>933.33333333333724</v>
      </c>
      <c r="HQ250" s="57">
        <f t="shared" si="1243"/>
        <v>47599.999999998312</v>
      </c>
      <c r="HR250" s="153">
        <f t="shared" si="1410"/>
        <v>10000</v>
      </c>
      <c r="HS250" s="468">
        <f t="shared" si="1244"/>
        <v>-933.33333333333724</v>
      </c>
      <c r="HT250" s="46">
        <f t="shared" si="1245"/>
        <v>-1123.8775326810628</v>
      </c>
      <c r="HU250" s="46">
        <f t="shared" si="1246"/>
        <v>-1123.8775326810628</v>
      </c>
      <c r="HV250" s="48"/>
      <c r="HW250" s="29"/>
      <c r="HX250" s="45">
        <v>189</v>
      </c>
      <c r="HY250" s="128">
        <f t="shared" si="1247"/>
        <v>1124.3399999999999</v>
      </c>
      <c r="HZ250" s="46">
        <f t="shared" si="1248"/>
        <v>0</v>
      </c>
      <c r="IA250" s="46">
        <f t="shared" si="1249"/>
        <v>1124.3399999999999</v>
      </c>
      <c r="IB250" s="46">
        <f t="shared" si="1250"/>
        <v>93.272320095295356</v>
      </c>
      <c r="IC250" s="46">
        <f t="shared" si="1251"/>
        <v>1031.0676799047046</v>
      </c>
      <c r="ID250" s="51">
        <f t="shared" si="1252"/>
        <v>54932.324377272511</v>
      </c>
      <c r="IE250" s="153">
        <f t="shared" si="1411"/>
        <v>10000</v>
      </c>
      <c r="IF250" s="58">
        <f t="shared" si="1253"/>
        <v>930.14625019664186</v>
      </c>
      <c r="IG250" s="52">
        <f t="shared" si="1254"/>
        <v>0</v>
      </c>
      <c r="IH250" s="51">
        <f t="shared" si="1255"/>
        <v>930.14625019664186</v>
      </c>
      <c r="II250" s="57">
        <f t="shared" si="1412"/>
        <v>47437.458712834457</v>
      </c>
      <c r="IJ250" s="153">
        <f t="shared" si="1413"/>
        <v>10000</v>
      </c>
      <c r="IK250" s="468">
        <f t="shared" si="1256"/>
        <v>-930.14625019664186</v>
      </c>
      <c r="IL250" s="46">
        <f t="shared" si="1257"/>
        <v>-1124.3399999999999</v>
      </c>
      <c r="IM250" s="46">
        <f t="shared" si="1258"/>
        <v>-1124.3399999999999</v>
      </c>
      <c r="IN250" s="48"/>
      <c r="IO250" s="53">
        <f t="shared" si="1259"/>
        <v>0</v>
      </c>
      <c r="IQ250" s="45">
        <v>189</v>
      </c>
      <c r="IR250" s="128">
        <f t="shared" si="1260"/>
        <v>1126.4568749999989</v>
      </c>
      <c r="IS250" s="128">
        <f t="shared" si="1261"/>
        <v>0</v>
      </c>
      <c r="IT250" s="128">
        <f t="shared" si="1262"/>
        <v>1126.4568749999989</v>
      </c>
      <c r="IU250" s="46">
        <f t="shared" si="1485"/>
        <v>93.44</v>
      </c>
      <c r="IV250" s="46">
        <f t="shared" si="1263"/>
        <v>1033.0168749999989</v>
      </c>
      <c r="IW250" s="51">
        <f t="shared" si="1264"/>
        <v>55031.530625000225</v>
      </c>
      <c r="IX250" s="199">
        <f t="shared" si="1414"/>
        <v>10000</v>
      </c>
      <c r="IY250" s="128">
        <f t="shared" si="1265"/>
        <v>0</v>
      </c>
      <c r="IZ250" s="408">
        <f t="shared" si="1266"/>
        <v>0</v>
      </c>
      <c r="JA250" s="58">
        <f t="shared" si="1267"/>
        <v>931.95916666666494</v>
      </c>
      <c r="JB250" s="52">
        <f t="shared" si="1268"/>
        <v>0</v>
      </c>
      <c r="JC250" s="51">
        <f t="shared" si="1269"/>
        <v>931.95916666666494</v>
      </c>
      <c r="JD250" s="57">
        <f t="shared" si="1270"/>
        <v>47529.91750000004</v>
      </c>
      <c r="JE250" s="280">
        <f t="shared" si="1271"/>
        <v>10000</v>
      </c>
      <c r="JF250" s="280">
        <f t="shared" si="1272"/>
        <v>0</v>
      </c>
      <c r="JG250" s="468">
        <f t="shared" si="1273"/>
        <v>-931.95916666666494</v>
      </c>
      <c r="JH250" s="46">
        <f t="shared" si="1274"/>
        <v>-1126.4568749999989</v>
      </c>
      <c r="JI250" s="46">
        <f t="shared" si="1275"/>
        <v>-1126.4568749999989</v>
      </c>
      <c r="JJ250" s="48"/>
      <c r="JL250" s="45">
        <v>189</v>
      </c>
      <c r="JM250" s="46">
        <f t="shared" si="1276"/>
        <v>1124.4930833333331</v>
      </c>
      <c r="JN250" s="46">
        <f t="shared" si="1277"/>
        <v>0</v>
      </c>
      <c r="JO250" s="128">
        <f t="shared" si="1278"/>
        <v>1124.4930833333331</v>
      </c>
      <c r="JP250" s="46">
        <f t="shared" si="1415"/>
        <v>93.28</v>
      </c>
      <c r="JQ250" s="46">
        <f t="shared" si="1279"/>
        <v>1031.2130833333331</v>
      </c>
      <c r="JR250" s="51">
        <f t="shared" si="1280"/>
        <v>54935.577249999988</v>
      </c>
      <c r="JS250" s="51">
        <f t="shared" si="1674"/>
        <v>57722.973553614065</v>
      </c>
      <c r="JT250" s="199">
        <f t="shared" si="1416"/>
        <v>10000</v>
      </c>
      <c r="JU250" s="128">
        <f t="shared" si="1281"/>
        <v>0</v>
      </c>
      <c r="JV250" s="408">
        <f t="shared" si="1282"/>
        <v>0</v>
      </c>
      <c r="JW250" s="58">
        <f t="shared" si="1283"/>
        <v>930.37233333333074</v>
      </c>
      <c r="JX250" s="52">
        <f t="shared" si="1284"/>
        <v>0</v>
      </c>
      <c r="JY250" s="51">
        <f t="shared" si="1285"/>
        <v>930.37233333333074</v>
      </c>
      <c r="JZ250" s="51">
        <f t="shared" si="1286"/>
        <v>47448.989000000438</v>
      </c>
      <c r="KA250" s="199">
        <f t="shared" si="1675"/>
        <v>49999.999999999542</v>
      </c>
      <c r="KB250" s="128">
        <f t="shared" si="1417"/>
        <v>10000</v>
      </c>
      <c r="KC250" s="204">
        <f t="shared" si="1287"/>
        <v>0</v>
      </c>
      <c r="KD250" s="468">
        <f t="shared" si="1418"/>
        <v>-930.37233333333074</v>
      </c>
      <c r="KE250" s="46">
        <f t="shared" si="1288"/>
        <v>-1124.4930833333331</v>
      </c>
      <c r="KF250" s="46">
        <f t="shared" si="1289"/>
        <v>-1124.4930833333331</v>
      </c>
      <c r="KG250" s="48"/>
      <c r="KI250" s="45">
        <v>189</v>
      </c>
      <c r="KJ250" s="46">
        <f t="shared" si="1290"/>
        <v>1124.4890404061762</v>
      </c>
      <c r="KK250" s="46">
        <f t="shared" si="1291"/>
        <v>0</v>
      </c>
      <c r="KL250" s="128">
        <f t="shared" si="1292"/>
        <v>1124.4890404061762</v>
      </c>
      <c r="KM250" s="46">
        <f t="shared" si="1676"/>
        <v>93.277646673316937</v>
      </c>
      <c r="KN250" s="46">
        <f t="shared" si="1294"/>
        <v>1031.2113937328593</v>
      </c>
      <c r="KO250" s="51">
        <f t="shared" si="1295"/>
        <v>54935.376610257299</v>
      </c>
      <c r="KP250" s="199">
        <f t="shared" si="1677"/>
        <v>61858.537293018569</v>
      </c>
      <c r="KQ250" s="199">
        <f t="shared" si="1419"/>
        <v>10000</v>
      </c>
      <c r="KR250" s="128">
        <f t="shared" si="1296"/>
        <v>0</v>
      </c>
      <c r="KS250" s="408">
        <f t="shared" si="1297"/>
        <v>0</v>
      </c>
      <c r="KT250" s="45">
        <v>189</v>
      </c>
      <c r="KU250" s="46">
        <f t="shared" si="1420"/>
        <v>1124.49</v>
      </c>
      <c r="KV250" s="46">
        <f t="shared" si="1298"/>
        <v>0</v>
      </c>
      <c r="KW250" s="128">
        <f t="shared" si="1299"/>
        <v>1124.49</v>
      </c>
      <c r="KX250" s="46">
        <f t="shared" si="1300"/>
        <v>93.277293906766445</v>
      </c>
      <c r="KY250" s="46">
        <f t="shared" si="1301"/>
        <v>1031.2127060932335</v>
      </c>
      <c r="KZ250" s="51">
        <f t="shared" si="1302"/>
        <v>54935.163637966638</v>
      </c>
      <c r="LA250" s="153">
        <f t="shared" si="1678"/>
        <v>61858.537293018569</v>
      </c>
      <c r="LB250" s="58">
        <f t="shared" si="1532"/>
        <v>930.59633333333579</v>
      </c>
      <c r="LC250" s="52">
        <f t="shared" si="1303"/>
        <v>0</v>
      </c>
      <c r="LD250" s="51">
        <f t="shared" si="1304"/>
        <v>930.59633333333579</v>
      </c>
      <c r="LE250" s="51">
        <f t="shared" si="1305"/>
        <v>47460.412999999797</v>
      </c>
      <c r="LF250" s="51">
        <f t="shared" si="1679"/>
        <v>53966.899999999616</v>
      </c>
      <c r="LG250" s="128">
        <f t="shared" si="1306"/>
        <v>10000</v>
      </c>
      <c r="LH250" s="204">
        <f t="shared" si="1307"/>
        <v>0</v>
      </c>
      <c r="LI250" s="479">
        <f t="shared" si="1308"/>
        <v>-930.59633333333579</v>
      </c>
      <c r="LJ250" s="46">
        <f t="shared" si="1421"/>
        <v>-1124.49</v>
      </c>
      <c r="LK250" s="46">
        <f t="shared" si="1422"/>
        <v>-1124.49</v>
      </c>
      <c r="LL250" s="48"/>
      <c r="LN250" s="45">
        <v>189</v>
      </c>
      <c r="LO250" s="46">
        <f t="shared" si="1309"/>
        <v>1123.1238136873469</v>
      </c>
      <c r="LP250" s="46">
        <f t="shared" si="1641"/>
        <v>0</v>
      </c>
      <c r="LQ250" s="46">
        <f t="shared" si="1310"/>
        <v>1123.1238136873469</v>
      </c>
      <c r="LR250" s="46">
        <f t="shared" si="1311"/>
        <v>93.164399562021188</v>
      </c>
      <c r="LS250" s="46">
        <f t="shared" si="1312"/>
        <v>1029.9594141253258</v>
      </c>
      <c r="LT250" s="51">
        <f t="shared" si="1313"/>
        <v>54868.680323087392</v>
      </c>
      <c r="LU250" s="199">
        <f t="shared" si="1423"/>
        <v>10000</v>
      </c>
      <c r="LV250" s="58">
        <f t="shared" si="1314"/>
        <v>933.33033333333128</v>
      </c>
      <c r="LW250" s="52">
        <f t="shared" si="1642"/>
        <v>0</v>
      </c>
      <c r="LX250" s="51">
        <f t="shared" si="1315"/>
        <v>933.33033333333128</v>
      </c>
      <c r="LY250" s="51">
        <f t="shared" si="1316"/>
        <v>47599.846999999718</v>
      </c>
      <c r="LZ250" s="46">
        <f t="shared" si="1424"/>
        <v>0</v>
      </c>
      <c r="MA250" s="199">
        <f t="shared" si="1425"/>
        <v>10000</v>
      </c>
      <c r="MB250" s="468">
        <f t="shared" si="1317"/>
        <v>-933.33033333333128</v>
      </c>
      <c r="MC250" s="46">
        <f t="shared" si="1318"/>
        <v>-1123.1238136873469</v>
      </c>
      <c r="MD250" s="46">
        <f t="shared" si="1319"/>
        <v>-1123.1238136873469</v>
      </c>
      <c r="ME250" s="48"/>
      <c r="MG250" s="45">
        <v>189</v>
      </c>
      <c r="MH250" s="46">
        <f t="shared" si="1320"/>
        <v>1076.608661999408</v>
      </c>
      <c r="MI250" s="46">
        <f t="shared" si="1643"/>
        <v>0</v>
      </c>
      <c r="MJ250" s="46">
        <f t="shared" si="1321"/>
        <v>1076.608661999408</v>
      </c>
      <c r="MK250" s="46">
        <f t="shared" si="1322"/>
        <v>89.305914749634709</v>
      </c>
      <c r="ML250" s="46">
        <f t="shared" si="1323"/>
        <v>987.30274724977335</v>
      </c>
      <c r="MM250" s="51">
        <f t="shared" si="1324"/>
        <v>52596.246102531048</v>
      </c>
      <c r="MN250" s="199">
        <f t="shared" si="1426"/>
        <v>10000</v>
      </c>
      <c r="MO250" s="58">
        <f t="shared" si="1325"/>
        <v>889.32945707741396</v>
      </c>
      <c r="MP250" s="52">
        <f t="shared" si="1644"/>
        <v>0</v>
      </c>
      <c r="MQ250" s="51">
        <f t="shared" si="1326"/>
        <v>889.32945707741396</v>
      </c>
      <c r="MR250" s="57">
        <f t="shared" si="1327"/>
        <v>45355.802612368527</v>
      </c>
      <c r="MS250" s="199">
        <f t="shared" si="1427"/>
        <v>10000</v>
      </c>
      <c r="MT250" s="468">
        <f t="shared" si="1428"/>
        <v>-889.32945707741396</v>
      </c>
      <c r="MU250" s="46">
        <f t="shared" si="1328"/>
        <v>-1076.608661999408</v>
      </c>
      <c r="MV250" s="46">
        <f t="shared" si="1329"/>
        <v>-1076.608661999408</v>
      </c>
      <c r="MW250" s="48"/>
      <c r="MY250" s="45">
        <v>189</v>
      </c>
      <c r="MZ250" s="46">
        <f t="shared" si="1330"/>
        <v>1076.608661999408</v>
      </c>
      <c r="NA250" s="46">
        <f t="shared" si="1645"/>
        <v>0</v>
      </c>
      <c r="NB250" s="128">
        <f t="shared" si="1331"/>
        <v>1076.608661999408</v>
      </c>
      <c r="NC250" s="46">
        <f t="shared" si="1646"/>
        <v>89.305914749634709</v>
      </c>
      <c r="ND250" s="46">
        <f t="shared" si="1333"/>
        <v>987.30274724977335</v>
      </c>
      <c r="NE250" s="51">
        <f t="shared" si="1334"/>
        <v>52596.246102531048</v>
      </c>
      <c r="NF250" s="153">
        <f t="shared" si="1429"/>
        <v>10000</v>
      </c>
      <c r="NG250" s="45">
        <v>189</v>
      </c>
      <c r="NH250" s="46">
        <f t="shared" si="1647"/>
        <v>1076.6099999999999</v>
      </c>
      <c r="NI250" s="46">
        <f t="shared" si="1648"/>
        <v>0</v>
      </c>
      <c r="NJ250" s="128">
        <f t="shared" si="1430"/>
        <v>1076.6099999999999</v>
      </c>
      <c r="NK250" s="46">
        <f t="shared" si="1431"/>
        <v>89.305402587276674</v>
      </c>
      <c r="NL250" s="46">
        <f t="shared" si="1336"/>
        <v>987.30459741272318</v>
      </c>
      <c r="NM250" s="51">
        <f t="shared" si="1337"/>
        <v>52595.936954953278</v>
      </c>
      <c r="NN250" s="58">
        <f t="shared" si="1338"/>
        <v>888.78037499999857</v>
      </c>
      <c r="NO250" s="52">
        <f t="shared" si="1649"/>
        <v>0</v>
      </c>
      <c r="NP250" s="51">
        <f t="shared" si="1339"/>
        <v>888.78037499999857</v>
      </c>
      <c r="NQ250" s="57">
        <f t="shared" si="1340"/>
        <v>45462.149125000025</v>
      </c>
      <c r="NR250" s="153">
        <f t="shared" si="1432"/>
        <v>10000</v>
      </c>
      <c r="NS250" s="469">
        <f t="shared" si="1341"/>
        <v>-888.78037499999857</v>
      </c>
      <c r="NT250" s="46">
        <f t="shared" si="1342"/>
        <v>-1076.6099999999999</v>
      </c>
      <c r="NU250" s="46">
        <f t="shared" si="1343"/>
        <v>-1076.6099999999999</v>
      </c>
      <c r="NV250" s="48"/>
      <c r="NX250" s="45">
        <v>189</v>
      </c>
      <c r="NY250" s="46">
        <f t="shared" si="1344"/>
        <v>1076.6456011701148</v>
      </c>
      <c r="NZ250" s="46">
        <f t="shared" si="1650"/>
        <v>0</v>
      </c>
      <c r="OA250" s="46">
        <f t="shared" si="1345"/>
        <v>1076.6456011701148</v>
      </c>
      <c r="OB250" s="46">
        <f t="shared" si="1346"/>
        <v>89.308978895917548</v>
      </c>
      <c r="OC250" s="46">
        <f t="shared" si="1347"/>
        <v>987.33662227419723</v>
      </c>
      <c r="OD250" s="51">
        <f t="shared" si="1348"/>
        <v>52598.050715276331</v>
      </c>
      <c r="OE250" s="57">
        <f t="shared" si="1680"/>
        <v>57722.973553614065</v>
      </c>
      <c r="OF250" s="153">
        <f t="shared" si="1433"/>
        <v>10000</v>
      </c>
      <c r="OG250" s="58">
        <f t="shared" si="1349"/>
        <v>889.48383333333379</v>
      </c>
      <c r="OH250" s="241">
        <f t="shared" si="1681"/>
        <v>0</v>
      </c>
      <c r="OI250" s="51">
        <f t="shared" si="1350"/>
        <v>889.48383333333379</v>
      </c>
      <c r="OJ250" s="51">
        <f t="shared" si="1351"/>
        <v>45363.675500000041</v>
      </c>
      <c r="OK250" s="153">
        <f t="shared" si="1682"/>
        <v>49999.999999999542</v>
      </c>
      <c r="OL250" s="153">
        <f t="shared" si="1434"/>
        <v>10000</v>
      </c>
      <c r="OM250" s="468">
        <f t="shared" si="1435"/>
        <v>-889.48383333333379</v>
      </c>
      <c r="ON250" s="46">
        <f t="shared" si="1436"/>
        <v>-1076.6456011701148</v>
      </c>
      <c r="OO250" s="46">
        <f t="shared" si="1352"/>
        <v>-1076.6456011701148</v>
      </c>
      <c r="OP250" s="48"/>
      <c r="OR250" s="45">
        <v>189</v>
      </c>
      <c r="OS250" s="46">
        <f t="shared" si="1353"/>
        <v>1076.765700416463</v>
      </c>
      <c r="OT250" s="128">
        <f t="shared" si="1651"/>
        <v>0</v>
      </c>
      <c r="OU250" s="128">
        <f t="shared" si="1354"/>
        <v>1076.765700416463</v>
      </c>
      <c r="OV250" s="46">
        <f t="shared" si="1652"/>
        <v>89.31894126519353</v>
      </c>
      <c r="OW250" s="46">
        <f t="shared" si="1653"/>
        <v>987.44675915126948</v>
      </c>
      <c r="OX250" s="51">
        <f t="shared" si="1357"/>
        <v>52603.917999964848</v>
      </c>
      <c r="OY250" s="51">
        <f t="shared" si="1683"/>
        <v>59415.500083162384</v>
      </c>
      <c r="OZ250" s="153">
        <f t="shared" si="1437"/>
        <v>10000</v>
      </c>
      <c r="PA250" s="45">
        <v>189</v>
      </c>
      <c r="PB250" s="46">
        <f t="shared" si="1358"/>
        <v>1076.765700416463</v>
      </c>
      <c r="PC250" s="46">
        <f t="shared" si="1684"/>
        <v>0</v>
      </c>
      <c r="PD250" s="128">
        <f t="shared" si="1359"/>
        <v>1076.765700416463</v>
      </c>
      <c r="PE250" s="46">
        <f t="shared" si="1360"/>
        <v>89.31894126519353</v>
      </c>
      <c r="PF250" s="46">
        <f t="shared" si="1361"/>
        <v>987.44675915126948</v>
      </c>
      <c r="PG250" s="51">
        <f t="shared" si="1362"/>
        <v>52603.917999964848</v>
      </c>
      <c r="PH250" s="57">
        <f t="shared" si="1685"/>
        <v>59414.995496471711</v>
      </c>
      <c r="PI250" s="688">
        <f t="shared" si="1363"/>
        <v>889.6533333333341</v>
      </c>
      <c r="PJ250" s="52">
        <f t="shared" si="1686"/>
        <v>0</v>
      </c>
      <c r="PK250" s="51">
        <f t="shared" si="1364"/>
        <v>889.6533333333341</v>
      </c>
      <c r="PL250" s="57">
        <f t="shared" si="1365"/>
        <v>45372.320000000153</v>
      </c>
      <c r="PM250" s="57">
        <f t="shared" si="1687"/>
        <v>51667.700000000223</v>
      </c>
      <c r="PN250" s="153">
        <f t="shared" si="1438"/>
        <v>10000</v>
      </c>
      <c r="PO250" s="469">
        <f t="shared" si="1366"/>
        <v>-889.6533333333341</v>
      </c>
      <c r="PP250" s="46">
        <f t="shared" si="1367"/>
        <v>-1076.765700416463</v>
      </c>
      <c r="PQ250" s="46">
        <f t="shared" si="1368"/>
        <v>-1076.765700416463</v>
      </c>
      <c r="PR250" s="48"/>
    </row>
    <row r="251" spans="2:434" hidden="1" x14ac:dyDescent="0.3">
      <c r="B251" s="45">
        <v>190</v>
      </c>
      <c r="C251" s="46">
        <f t="shared" si="1688"/>
        <v>1111.77</v>
      </c>
      <c r="D251" s="46">
        <f t="shared" si="1136"/>
        <v>100</v>
      </c>
      <c r="E251" s="46">
        <f t="shared" si="1137"/>
        <v>1011.77</v>
      </c>
      <c r="F251" s="46">
        <f t="shared" si="1138"/>
        <v>82.379566812432145</v>
      </c>
      <c r="G251" s="46">
        <f t="shared" si="1139"/>
        <v>929.39043318756785</v>
      </c>
      <c r="H251" s="51">
        <f t="shared" si="1140"/>
        <v>48498.349654271718</v>
      </c>
      <c r="I251" s="58">
        <f t="shared" si="1626"/>
        <v>933.33333333333337</v>
      </c>
      <c r="J251" s="52">
        <f t="shared" si="1142"/>
        <v>100</v>
      </c>
      <c r="K251" s="51">
        <f t="shared" si="1143"/>
        <v>833.33333333333337</v>
      </c>
      <c r="L251" s="57">
        <f t="shared" si="1144"/>
        <v>41666.666666666184</v>
      </c>
      <c r="M251" s="468">
        <f t="shared" si="1369"/>
        <v>-933.33333333333337</v>
      </c>
      <c r="N251" s="46">
        <f t="shared" si="1370"/>
        <v>-1111.77</v>
      </c>
      <c r="O251" s="47"/>
      <c r="P251" s="46">
        <f t="shared" si="1371"/>
        <v>-1011.77</v>
      </c>
      <c r="Q251" s="48"/>
      <c r="R251" s="29"/>
      <c r="S251" s="29"/>
      <c r="T251" s="45">
        <v>190</v>
      </c>
      <c r="U251" s="46">
        <f t="shared" si="1145"/>
        <v>1057.93</v>
      </c>
      <c r="V251" s="46">
        <f t="shared" si="1146"/>
        <v>46.16</v>
      </c>
      <c r="W251" s="46">
        <f t="shared" si="1372"/>
        <v>1011.77</v>
      </c>
      <c r="X251" s="46">
        <f t="shared" si="1147"/>
        <v>82.379566812432145</v>
      </c>
      <c r="Y251" s="46">
        <f t="shared" si="1148"/>
        <v>929.39043318756785</v>
      </c>
      <c r="Z251" s="51">
        <f t="shared" si="1149"/>
        <v>48498.349654271718</v>
      </c>
      <c r="AA251" s="58">
        <f t="shared" si="1150"/>
        <v>873.03333333333342</v>
      </c>
      <c r="AB251" s="52">
        <f t="shared" si="1151"/>
        <v>39.700000000000003</v>
      </c>
      <c r="AC251" s="51">
        <f t="shared" si="1152"/>
        <v>833.33333333333337</v>
      </c>
      <c r="AD251" s="57">
        <f t="shared" si="1153"/>
        <v>41666.666666666184</v>
      </c>
      <c r="AE251" s="468">
        <f t="shared" si="1373"/>
        <v>-873.03333333333342</v>
      </c>
      <c r="AF251" s="46">
        <f t="shared" si="1154"/>
        <v>-1057.93</v>
      </c>
      <c r="AG251" s="47"/>
      <c r="AH251" s="46">
        <f t="shared" si="1374"/>
        <v>-1011.77</v>
      </c>
      <c r="AI251" s="48"/>
      <c r="AJ251" s="29"/>
      <c r="AK251" s="45">
        <v>190</v>
      </c>
      <c r="AL251" s="46">
        <f t="shared" si="1155"/>
        <v>1117.72</v>
      </c>
      <c r="AM251" s="46"/>
      <c r="AN251" s="46"/>
      <c r="AO251" s="46">
        <f t="shared" si="1156"/>
        <v>48.24</v>
      </c>
      <c r="AP251" s="128">
        <f t="shared" si="1157"/>
        <v>1069.48</v>
      </c>
      <c r="AQ251" s="128"/>
      <c r="AR251" s="128"/>
      <c r="AS251" s="46">
        <f t="shared" si="1158"/>
        <v>88.93274194707557</v>
      </c>
      <c r="AT251" s="46">
        <f t="shared" si="1159"/>
        <v>980.54725805292446</v>
      </c>
      <c r="AU251" s="51"/>
      <c r="AV251" s="51"/>
      <c r="AW251" s="51">
        <f t="shared" si="1160"/>
        <v>52379.097910192417</v>
      </c>
      <c r="AX251" s="58">
        <f t="shared" si="1161"/>
        <v>927.38215694565588</v>
      </c>
      <c r="AY251" s="52"/>
      <c r="AZ251" s="52"/>
      <c r="BA251" s="52">
        <f t="shared" si="1162"/>
        <v>41.76</v>
      </c>
      <c r="BB251" s="51">
        <f t="shared" si="1163"/>
        <v>885.62215694565589</v>
      </c>
      <c r="BC251" s="51"/>
      <c r="BD251" s="51"/>
      <c r="BE251" s="57">
        <f t="shared" si="1164"/>
        <v>45317.110180325362</v>
      </c>
      <c r="BF251" s="468">
        <f t="shared" si="1165"/>
        <v>-927.38215694565588</v>
      </c>
      <c r="BG251" s="46">
        <f t="shared" si="1166"/>
        <v>-1117.72</v>
      </c>
      <c r="BH251" s="46">
        <f t="shared" si="1167"/>
        <v>-1069.48</v>
      </c>
      <c r="BI251" s="48"/>
      <c r="BK251" s="45">
        <v>190</v>
      </c>
      <c r="BL251" s="46">
        <f t="shared" si="1375"/>
        <v>1063.47</v>
      </c>
      <c r="BM251" s="46">
        <f t="shared" si="1376"/>
        <v>51.7</v>
      </c>
      <c r="BN251" s="46">
        <f t="shared" si="1377"/>
        <v>1011.77</v>
      </c>
      <c r="BO251" s="46">
        <f t="shared" si="1168"/>
        <v>82.379566812432145</v>
      </c>
      <c r="BP251" s="46">
        <f t="shared" si="1169"/>
        <v>929.39043318756785</v>
      </c>
      <c r="BQ251" s="51">
        <f t="shared" si="1170"/>
        <v>48498.349654271718</v>
      </c>
      <c r="BR251" s="57">
        <f t="shared" si="1654"/>
        <v>57722.973553614065</v>
      </c>
      <c r="BS251" s="58">
        <f t="shared" si="1627"/>
        <v>878.11333333333334</v>
      </c>
      <c r="BT251" s="52">
        <f t="shared" si="1378"/>
        <v>44.78</v>
      </c>
      <c r="BU251" s="51">
        <f t="shared" si="1172"/>
        <v>833.33333333333337</v>
      </c>
      <c r="BV251" s="51">
        <f t="shared" si="1173"/>
        <v>41666.666666666184</v>
      </c>
      <c r="BW251" s="153">
        <f t="shared" si="1655"/>
        <v>49999.999999999542</v>
      </c>
      <c r="BX251" s="468">
        <f t="shared" si="1379"/>
        <v>-878.11333333333334</v>
      </c>
      <c r="BY251" s="46">
        <f t="shared" si="1380"/>
        <v>-1063.47</v>
      </c>
      <c r="BZ251" s="46">
        <f t="shared" si="1174"/>
        <v>-1011.77</v>
      </c>
      <c r="CA251" s="48"/>
      <c r="CB251" s="29"/>
      <c r="CC251" s="45">
        <v>190</v>
      </c>
      <c r="CD251" s="128">
        <f t="shared" si="1175"/>
        <v>1117.6300000000001</v>
      </c>
      <c r="CE251" s="46">
        <f t="shared" si="1381"/>
        <v>53.92</v>
      </c>
      <c r="CF251" s="128">
        <f t="shared" si="1176"/>
        <v>1063.71</v>
      </c>
      <c r="CG251" s="46">
        <f t="shared" si="1382"/>
        <v>88.591939836581275</v>
      </c>
      <c r="CH251" s="46">
        <f t="shared" si="1628"/>
        <v>975.1180601634187</v>
      </c>
      <c r="CI251" s="51">
        <f t="shared" si="1178"/>
        <v>52180.045841785344</v>
      </c>
      <c r="CJ251" s="199">
        <f t="shared" si="1656"/>
        <v>61858.537293018569</v>
      </c>
      <c r="CK251" s="153">
        <f t="shared" si="1383"/>
        <v>10000</v>
      </c>
      <c r="CL251" s="45">
        <v>190</v>
      </c>
      <c r="CM251" s="46">
        <f t="shared" si="1384"/>
        <v>1117.6300000000001</v>
      </c>
      <c r="CN251" s="128">
        <f t="shared" si="1179"/>
        <v>53.92</v>
      </c>
      <c r="CO251" s="128">
        <f t="shared" si="1657"/>
        <v>1063.71</v>
      </c>
      <c r="CP251" s="46">
        <f t="shared" si="1181"/>
        <v>88.591939836581275</v>
      </c>
      <c r="CQ251" s="46">
        <f t="shared" si="1658"/>
        <v>975.1180601634187</v>
      </c>
      <c r="CR251" s="51">
        <f t="shared" si="1183"/>
        <v>52180.045841785344</v>
      </c>
      <c r="CS251" s="153">
        <f t="shared" si="1659"/>
        <v>61858.537293018569</v>
      </c>
      <c r="CT251" s="58">
        <f t="shared" si="1184"/>
        <v>927.86033333333398</v>
      </c>
      <c r="CU251" s="52">
        <f t="shared" si="1385"/>
        <v>47.04</v>
      </c>
      <c r="CV251" s="51">
        <f t="shared" si="1386"/>
        <v>880.82033333333402</v>
      </c>
      <c r="CW251" s="51">
        <f t="shared" si="1185"/>
        <v>45158.696666666248</v>
      </c>
      <c r="CX251" s="57">
        <f t="shared" si="1660"/>
        <v>53966.899999999616</v>
      </c>
      <c r="CY251" s="153">
        <f t="shared" si="1387"/>
        <v>10000</v>
      </c>
      <c r="CZ251" s="479">
        <f t="shared" si="1186"/>
        <v>-927.86033333333398</v>
      </c>
      <c r="DA251" s="46">
        <f t="shared" si="1388"/>
        <v>-1117.6300000000001</v>
      </c>
      <c r="DB251" s="46">
        <f t="shared" si="1389"/>
        <v>-1063.71</v>
      </c>
      <c r="DC251" s="48"/>
      <c r="DE251" s="45">
        <v>190</v>
      </c>
      <c r="DF251" s="46">
        <f t="shared" si="1187"/>
        <v>1121.76</v>
      </c>
      <c r="DG251" s="46">
        <f t="shared" si="1661"/>
        <v>109.99</v>
      </c>
      <c r="DH251" s="46">
        <f t="shared" si="1188"/>
        <v>1011.77</v>
      </c>
      <c r="DI251" s="46">
        <f t="shared" si="1189"/>
        <v>82.379566812432145</v>
      </c>
      <c r="DJ251" s="46">
        <f t="shared" si="1190"/>
        <v>929.39043318756785</v>
      </c>
      <c r="DK251" s="51">
        <f t="shared" si="1191"/>
        <v>48498.349654271718</v>
      </c>
      <c r="DL251" s="58">
        <f t="shared" si="1629"/>
        <v>943.32333333333338</v>
      </c>
      <c r="DM251" s="52">
        <f t="shared" si="1662"/>
        <v>109.99</v>
      </c>
      <c r="DN251" s="51">
        <f t="shared" si="1193"/>
        <v>833.33333333333337</v>
      </c>
      <c r="DO251" s="57">
        <f t="shared" si="1194"/>
        <v>41666.666666666184</v>
      </c>
      <c r="DP251" s="468">
        <f t="shared" si="1390"/>
        <v>-943.32333333333338</v>
      </c>
      <c r="DQ251" s="46">
        <f t="shared" si="1391"/>
        <v>-1121.76</v>
      </c>
      <c r="DR251" s="47"/>
      <c r="DS251" s="46">
        <f t="shared" si="1392"/>
        <v>-1011.77</v>
      </c>
      <c r="DT251" s="48"/>
      <c r="DU251" s="29"/>
      <c r="DV251" s="45">
        <v>190</v>
      </c>
      <c r="DW251" s="46">
        <f t="shared" si="1393"/>
        <v>1038.95</v>
      </c>
      <c r="DX251" s="46">
        <f t="shared" si="1663"/>
        <v>27.18</v>
      </c>
      <c r="DY251" s="46">
        <f t="shared" si="1394"/>
        <v>1011.77</v>
      </c>
      <c r="DZ251" s="46">
        <f t="shared" si="1195"/>
        <v>82.379566812432145</v>
      </c>
      <c r="EA251" s="46">
        <f t="shared" si="1196"/>
        <v>929.39043318756785</v>
      </c>
      <c r="EB251" s="51">
        <f t="shared" si="1197"/>
        <v>48498.349654271718</v>
      </c>
      <c r="EC251" s="58">
        <f t="shared" si="1630"/>
        <v>856.70333333333338</v>
      </c>
      <c r="ED251" s="52">
        <f t="shared" si="1664"/>
        <v>23.369999999999997</v>
      </c>
      <c r="EE251" s="51">
        <f t="shared" si="1199"/>
        <v>833.33333333333337</v>
      </c>
      <c r="EF251" s="57">
        <f t="shared" si="1200"/>
        <v>41666.666666666184</v>
      </c>
      <c r="EG251" s="468">
        <f t="shared" si="1395"/>
        <v>-856.70333333333338</v>
      </c>
      <c r="EH251" s="46">
        <f t="shared" si="1396"/>
        <v>-1038.95</v>
      </c>
      <c r="EI251" s="47"/>
      <c r="EJ251" s="46">
        <f t="shared" si="1397"/>
        <v>-1011.77</v>
      </c>
      <c r="EK251" s="48"/>
      <c r="EL251" s="29"/>
      <c r="EM251" s="45">
        <v>190</v>
      </c>
      <c r="EN251" s="46">
        <f t="shared" si="1631"/>
        <v>1058.0868689014749</v>
      </c>
      <c r="EO251" s="46">
        <f t="shared" si="1665"/>
        <v>28.07</v>
      </c>
      <c r="EP251" s="128">
        <f t="shared" si="1632"/>
        <v>1030.0168689014749</v>
      </c>
      <c r="EQ251" s="46">
        <f t="shared" si="1202"/>
        <v>85.065751659548937</v>
      </c>
      <c r="ER251" s="46">
        <f t="shared" si="1203"/>
        <v>944.951117241926</v>
      </c>
      <c r="ES251" s="51">
        <f t="shared" si="1204"/>
        <v>50094.499878487441</v>
      </c>
      <c r="ET251" s="153">
        <f t="shared" si="1398"/>
        <v>10000</v>
      </c>
      <c r="EU251" s="45">
        <v>190</v>
      </c>
      <c r="EV251" s="46">
        <f t="shared" si="1633"/>
        <v>1058.0899999999999</v>
      </c>
      <c r="EW251" s="46">
        <f t="shared" si="1666"/>
        <v>28.07</v>
      </c>
      <c r="EX251" s="128">
        <f t="shared" si="1206"/>
        <v>1030.02</v>
      </c>
      <c r="EY251" s="46">
        <f t="shared" si="1207"/>
        <v>85.064554850839997</v>
      </c>
      <c r="EZ251" s="46">
        <f t="shared" si="1208"/>
        <v>944.95544514916003</v>
      </c>
      <c r="FA251" s="51">
        <f t="shared" si="1209"/>
        <v>50093.77746535484</v>
      </c>
      <c r="FB251" s="58">
        <f t="shared" si="1210"/>
        <v>874.86920833333363</v>
      </c>
      <c r="FC251" s="52">
        <f t="shared" si="1667"/>
        <v>24.22</v>
      </c>
      <c r="FD251" s="51">
        <f t="shared" si="1399"/>
        <v>850.6492083333336</v>
      </c>
      <c r="FE251" s="57">
        <f t="shared" si="1211"/>
        <v>43196.580416666504</v>
      </c>
      <c r="FF251" s="153">
        <f t="shared" si="1400"/>
        <v>10000</v>
      </c>
      <c r="FG251" s="469">
        <f t="shared" si="1212"/>
        <v>-874.86920833333363</v>
      </c>
      <c r="FH251" s="46">
        <f t="shared" si="1213"/>
        <v>-1058.0899999999999</v>
      </c>
      <c r="FI251" s="46">
        <f t="shared" si="1214"/>
        <v>-1030.02</v>
      </c>
      <c r="FJ251" s="48"/>
      <c r="FL251" s="45">
        <v>190</v>
      </c>
      <c r="FM251" s="46">
        <f t="shared" si="1401"/>
        <v>1043.51</v>
      </c>
      <c r="FN251" s="46">
        <f t="shared" si="1634"/>
        <v>31.740000000000002</v>
      </c>
      <c r="FO251" s="46">
        <f t="shared" si="1402"/>
        <v>1011.77</v>
      </c>
      <c r="FP251" s="46">
        <f t="shared" si="1215"/>
        <v>82.379566812432145</v>
      </c>
      <c r="FQ251" s="46">
        <f t="shared" si="1216"/>
        <v>929.39043318756785</v>
      </c>
      <c r="FR251" s="51">
        <f t="shared" si="1217"/>
        <v>48498.349654271718</v>
      </c>
      <c r="FS251" s="57">
        <f t="shared" si="1668"/>
        <v>57722.973553614065</v>
      </c>
      <c r="FT251" s="58">
        <f t="shared" si="1635"/>
        <v>860.82333333333338</v>
      </c>
      <c r="FU251" s="241">
        <f t="shared" si="1636"/>
        <v>27.490000000000002</v>
      </c>
      <c r="FV251" s="51">
        <f t="shared" si="1219"/>
        <v>833.33333333333337</v>
      </c>
      <c r="FW251" s="51">
        <f t="shared" si="1220"/>
        <v>41666.666666666184</v>
      </c>
      <c r="FX251" s="153">
        <f t="shared" si="1669"/>
        <v>49999.999999999542</v>
      </c>
      <c r="FY251" s="468">
        <f t="shared" si="1403"/>
        <v>-860.82333333333338</v>
      </c>
      <c r="FZ251" s="46">
        <f t="shared" si="1404"/>
        <v>-1043.51</v>
      </c>
      <c r="GA251" s="46">
        <f t="shared" si="1221"/>
        <v>-1011.77</v>
      </c>
      <c r="GB251" s="48"/>
      <c r="GD251" s="45">
        <v>190</v>
      </c>
      <c r="GE251" s="46">
        <f t="shared" si="1583"/>
        <v>1060.0875939185617</v>
      </c>
      <c r="GF251" s="128">
        <f t="shared" si="1670"/>
        <v>32.67</v>
      </c>
      <c r="GG251" s="128">
        <f t="shared" si="1579"/>
        <v>1027.4175939185616</v>
      </c>
      <c r="GH251" s="46">
        <f t="shared" si="1637"/>
        <v>85.006755943843999</v>
      </c>
      <c r="GI251" s="46">
        <f t="shared" si="1223"/>
        <v>942.41083797471754</v>
      </c>
      <c r="GJ251" s="51">
        <f t="shared" si="1224"/>
        <v>50061.642728331673</v>
      </c>
      <c r="GK251" s="51">
        <f t="shared" si="1671"/>
        <v>59415.500083162384</v>
      </c>
      <c r="GL251" s="153">
        <f t="shared" si="1405"/>
        <v>10000</v>
      </c>
      <c r="GM251" s="45">
        <v>190</v>
      </c>
      <c r="GN251" s="46">
        <f t="shared" si="1638"/>
        <v>1060.0899999999999</v>
      </c>
      <c r="GO251" s="46">
        <f t="shared" si="1639"/>
        <v>32.67</v>
      </c>
      <c r="GP251" s="128">
        <f t="shared" si="1406"/>
        <v>1027.42</v>
      </c>
      <c r="GQ251" s="46">
        <f t="shared" si="1226"/>
        <v>85.005865934165527</v>
      </c>
      <c r="GR251" s="46">
        <f t="shared" si="1227"/>
        <v>942.41413406583456</v>
      </c>
      <c r="GS251" s="51">
        <f t="shared" si="1228"/>
        <v>50061.105426433482</v>
      </c>
      <c r="GT251" s="57">
        <f t="shared" si="1672"/>
        <v>59414.995496471711</v>
      </c>
      <c r="GU251" s="58">
        <f t="shared" si="1229"/>
        <v>876.92633333333197</v>
      </c>
      <c r="GV251" s="52">
        <f t="shared" si="1640"/>
        <v>28.4</v>
      </c>
      <c r="GW251" s="51">
        <f t="shared" si="1407"/>
        <v>848.52633333333199</v>
      </c>
      <c r="GX251" s="57">
        <f t="shared" si="1230"/>
        <v>43182.436666666872</v>
      </c>
      <c r="GY251" s="57">
        <f t="shared" si="1673"/>
        <v>51667.700000000223</v>
      </c>
      <c r="GZ251" s="153">
        <f t="shared" si="1408"/>
        <v>10000</v>
      </c>
      <c r="HA251" s="469">
        <f t="shared" si="1231"/>
        <v>-876.92633333333197</v>
      </c>
      <c r="HB251" s="46">
        <f t="shared" si="1232"/>
        <v>-1060.0899999999999</v>
      </c>
      <c r="HC251" s="46">
        <f t="shared" si="1233"/>
        <v>-1027.42</v>
      </c>
      <c r="HD251" s="48"/>
      <c r="HF251" s="45">
        <v>190</v>
      </c>
      <c r="HG251" s="46">
        <f t="shared" si="1234"/>
        <v>1123.8775326810628</v>
      </c>
      <c r="HH251" s="46">
        <f t="shared" si="1235"/>
        <v>0</v>
      </c>
      <c r="HI251" s="46">
        <f t="shared" si="1236"/>
        <v>1123.8775326810628</v>
      </c>
      <c r="HJ251" s="46">
        <f t="shared" si="1237"/>
        <v>91.509170392238502</v>
      </c>
      <c r="HK251" s="46">
        <f t="shared" si="1238"/>
        <v>1032.3683622888243</v>
      </c>
      <c r="HL251" s="51">
        <f t="shared" si="1239"/>
        <v>53873.13387305427</v>
      </c>
      <c r="HM251" s="153">
        <f t="shared" si="1409"/>
        <v>10000</v>
      </c>
      <c r="HN251" s="58">
        <f t="shared" si="1240"/>
        <v>933.33333333333724</v>
      </c>
      <c r="HO251" s="52">
        <f t="shared" si="1241"/>
        <v>0</v>
      </c>
      <c r="HP251" s="51">
        <f t="shared" si="1242"/>
        <v>933.33333333333724</v>
      </c>
      <c r="HQ251" s="57">
        <f t="shared" si="1243"/>
        <v>46666.666666664976</v>
      </c>
      <c r="HR251" s="153">
        <f t="shared" si="1410"/>
        <v>10000</v>
      </c>
      <c r="HS251" s="468">
        <f t="shared" si="1244"/>
        <v>-933.33333333333724</v>
      </c>
      <c r="HT251" s="46">
        <f t="shared" si="1245"/>
        <v>-1123.8775326810628</v>
      </c>
      <c r="HU251" s="46">
        <f t="shared" si="1246"/>
        <v>-1123.8775326810628</v>
      </c>
      <c r="HV251" s="48"/>
      <c r="HW251" s="29"/>
      <c r="HX251" s="45">
        <v>190</v>
      </c>
      <c r="HY251" s="128">
        <f t="shared" si="1247"/>
        <v>1124.3399999999999</v>
      </c>
      <c r="HZ251" s="46">
        <f t="shared" si="1248"/>
        <v>0</v>
      </c>
      <c r="IA251" s="46">
        <f t="shared" si="1249"/>
        <v>1124.3399999999999</v>
      </c>
      <c r="IB251" s="46">
        <f t="shared" si="1250"/>
        <v>91.553873962120861</v>
      </c>
      <c r="IC251" s="46">
        <f t="shared" si="1251"/>
        <v>1032.7861260378791</v>
      </c>
      <c r="ID251" s="51">
        <f t="shared" si="1252"/>
        <v>53899.538251234633</v>
      </c>
      <c r="IE251" s="153">
        <f t="shared" si="1411"/>
        <v>10000</v>
      </c>
      <c r="IF251" s="58">
        <f t="shared" si="1253"/>
        <v>930.14625019664186</v>
      </c>
      <c r="IG251" s="52">
        <f t="shared" si="1254"/>
        <v>0</v>
      </c>
      <c r="IH251" s="51">
        <f t="shared" si="1255"/>
        <v>930.14625019664186</v>
      </c>
      <c r="II251" s="57">
        <f t="shared" si="1412"/>
        <v>46507.312462637812</v>
      </c>
      <c r="IJ251" s="153">
        <f t="shared" si="1413"/>
        <v>10000</v>
      </c>
      <c r="IK251" s="468">
        <f t="shared" si="1256"/>
        <v>-930.14625019664186</v>
      </c>
      <c r="IL251" s="46">
        <f t="shared" si="1257"/>
        <v>-1124.3399999999999</v>
      </c>
      <c r="IM251" s="46">
        <f t="shared" si="1258"/>
        <v>-1124.3399999999999</v>
      </c>
      <c r="IN251" s="48"/>
      <c r="IO251" s="53">
        <f t="shared" si="1259"/>
        <v>0</v>
      </c>
      <c r="IQ251" s="45">
        <v>190</v>
      </c>
      <c r="IR251" s="128">
        <f t="shared" si="1260"/>
        <v>1126.4568749999989</v>
      </c>
      <c r="IS251" s="128">
        <f t="shared" si="1261"/>
        <v>0</v>
      </c>
      <c r="IT251" s="128">
        <f t="shared" si="1262"/>
        <v>1126.4568749999989</v>
      </c>
      <c r="IU251" s="46">
        <f t="shared" si="1485"/>
        <v>91.72</v>
      </c>
      <c r="IV251" s="46">
        <f t="shared" si="1263"/>
        <v>1034.7368749999989</v>
      </c>
      <c r="IW251" s="51">
        <f t="shared" si="1264"/>
        <v>53996.793750000223</v>
      </c>
      <c r="IX251" s="199">
        <f t="shared" si="1414"/>
        <v>10000</v>
      </c>
      <c r="IY251" s="128">
        <f t="shared" si="1265"/>
        <v>0</v>
      </c>
      <c r="IZ251" s="408">
        <f t="shared" si="1266"/>
        <v>0</v>
      </c>
      <c r="JA251" s="58">
        <f t="shared" si="1267"/>
        <v>931.95916666666494</v>
      </c>
      <c r="JB251" s="52">
        <f t="shared" si="1268"/>
        <v>0</v>
      </c>
      <c r="JC251" s="51">
        <f t="shared" si="1269"/>
        <v>931.95916666666494</v>
      </c>
      <c r="JD251" s="57">
        <f t="shared" si="1270"/>
        <v>46597.958333333372</v>
      </c>
      <c r="JE251" s="280">
        <f t="shared" si="1271"/>
        <v>10000</v>
      </c>
      <c r="JF251" s="280">
        <f t="shared" si="1272"/>
        <v>0</v>
      </c>
      <c r="JG251" s="468">
        <f t="shared" si="1273"/>
        <v>-931.95916666666494</v>
      </c>
      <c r="JH251" s="46">
        <f t="shared" si="1274"/>
        <v>-1126.4568749999989</v>
      </c>
      <c r="JI251" s="46">
        <f t="shared" si="1275"/>
        <v>-1126.4568749999989</v>
      </c>
      <c r="JJ251" s="48"/>
      <c r="JL251" s="45">
        <v>190</v>
      </c>
      <c r="JM251" s="46">
        <f t="shared" si="1276"/>
        <v>1124.4930833333331</v>
      </c>
      <c r="JN251" s="46">
        <f t="shared" si="1277"/>
        <v>0</v>
      </c>
      <c r="JO251" s="128">
        <f t="shared" si="1278"/>
        <v>1124.4930833333331</v>
      </c>
      <c r="JP251" s="46">
        <f t="shared" si="1415"/>
        <v>91.56</v>
      </c>
      <c r="JQ251" s="46">
        <f t="shared" si="1279"/>
        <v>1032.9330833333331</v>
      </c>
      <c r="JR251" s="51">
        <f t="shared" si="1280"/>
        <v>53902.644166666658</v>
      </c>
      <c r="JS251" s="51">
        <f t="shared" si="1674"/>
        <v>57722.973553614065</v>
      </c>
      <c r="JT251" s="199">
        <f t="shared" si="1416"/>
        <v>10000</v>
      </c>
      <c r="JU251" s="128">
        <f t="shared" si="1281"/>
        <v>0</v>
      </c>
      <c r="JV251" s="408">
        <f t="shared" si="1282"/>
        <v>0</v>
      </c>
      <c r="JW251" s="58">
        <f t="shared" si="1283"/>
        <v>930.37233333333074</v>
      </c>
      <c r="JX251" s="52">
        <f t="shared" si="1284"/>
        <v>0</v>
      </c>
      <c r="JY251" s="51">
        <f t="shared" si="1285"/>
        <v>930.37233333333074</v>
      </c>
      <c r="JZ251" s="51">
        <f t="shared" si="1286"/>
        <v>46518.616666667105</v>
      </c>
      <c r="KA251" s="199">
        <f t="shared" si="1675"/>
        <v>49999.999999999542</v>
      </c>
      <c r="KB251" s="128">
        <f t="shared" si="1417"/>
        <v>10000</v>
      </c>
      <c r="KC251" s="204">
        <f t="shared" si="1287"/>
        <v>0</v>
      </c>
      <c r="KD251" s="468">
        <f t="shared" si="1418"/>
        <v>-930.37233333333074</v>
      </c>
      <c r="KE251" s="46">
        <f t="shared" si="1288"/>
        <v>-1124.4930833333331</v>
      </c>
      <c r="KF251" s="46">
        <f t="shared" si="1289"/>
        <v>-1124.4930833333331</v>
      </c>
      <c r="KG251" s="48"/>
      <c r="KI251" s="45">
        <v>190</v>
      </c>
      <c r="KJ251" s="46">
        <f t="shared" si="1290"/>
        <v>1124.4890404061762</v>
      </c>
      <c r="KK251" s="46">
        <f t="shared" si="1291"/>
        <v>0</v>
      </c>
      <c r="KL251" s="128">
        <f t="shared" si="1292"/>
        <v>1124.4890404061762</v>
      </c>
      <c r="KM251" s="46">
        <f t="shared" si="1676"/>
        <v>91.558961017095498</v>
      </c>
      <c r="KN251" s="46">
        <f t="shared" si="1294"/>
        <v>1032.9300793890807</v>
      </c>
      <c r="KO251" s="51">
        <f t="shared" si="1295"/>
        <v>53902.446530868219</v>
      </c>
      <c r="KP251" s="199">
        <f t="shared" si="1677"/>
        <v>61858.537293018569</v>
      </c>
      <c r="KQ251" s="199">
        <f t="shared" si="1419"/>
        <v>10000</v>
      </c>
      <c r="KR251" s="128">
        <f t="shared" si="1296"/>
        <v>0</v>
      </c>
      <c r="KS251" s="408">
        <f t="shared" si="1297"/>
        <v>0</v>
      </c>
      <c r="KT251" s="45">
        <v>190</v>
      </c>
      <c r="KU251" s="46">
        <f t="shared" si="1420"/>
        <v>1124.49</v>
      </c>
      <c r="KV251" s="46">
        <f t="shared" si="1298"/>
        <v>0</v>
      </c>
      <c r="KW251" s="128">
        <f t="shared" si="1299"/>
        <v>1124.49</v>
      </c>
      <c r="KX251" s="46">
        <f t="shared" si="1300"/>
        <v>91.558606063277736</v>
      </c>
      <c r="KY251" s="46">
        <f t="shared" si="1301"/>
        <v>1032.9313939367223</v>
      </c>
      <c r="KZ251" s="51">
        <f t="shared" si="1302"/>
        <v>53902.232244029918</v>
      </c>
      <c r="LA251" s="153">
        <f t="shared" si="1678"/>
        <v>61858.537293018569</v>
      </c>
      <c r="LB251" s="58">
        <f t="shared" si="1532"/>
        <v>930.59633333333579</v>
      </c>
      <c r="LC251" s="52">
        <f t="shared" si="1303"/>
        <v>0</v>
      </c>
      <c r="LD251" s="51">
        <f t="shared" si="1304"/>
        <v>930.59633333333579</v>
      </c>
      <c r="LE251" s="51">
        <f t="shared" si="1305"/>
        <v>46529.816666666462</v>
      </c>
      <c r="LF251" s="51">
        <f t="shared" si="1679"/>
        <v>53966.899999999616</v>
      </c>
      <c r="LG251" s="128">
        <f t="shared" si="1306"/>
        <v>10000</v>
      </c>
      <c r="LH251" s="204">
        <f t="shared" si="1307"/>
        <v>0</v>
      </c>
      <c r="LI251" s="479">
        <f t="shared" si="1308"/>
        <v>-930.59633333333579</v>
      </c>
      <c r="LJ251" s="46">
        <f t="shared" si="1421"/>
        <v>-1124.49</v>
      </c>
      <c r="LK251" s="46">
        <f t="shared" si="1422"/>
        <v>-1124.49</v>
      </c>
      <c r="LL251" s="48"/>
      <c r="LN251" s="45">
        <v>190</v>
      </c>
      <c r="LO251" s="46">
        <f t="shared" si="1309"/>
        <v>1123.1238136873469</v>
      </c>
      <c r="LP251" s="46">
        <f t="shared" si="1641"/>
        <v>0</v>
      </c>
      <c r="LQ251" s="46">
        <f t="shared" si="1310"/>
        <v>1123.1238136873469</v>
      </c>
      <c r="LR251" s="46">
        <f t="shared" si="1311"/>
        <v>91.447800538478987</v>
      </c>
      <c r="LS251" s="46">
        <f t="shared" si="1312"/>
        <v>1031.6760131488679</v>
      </c>
      <c r="LT251" s="51">
        <f t="shared" si="1313"/>
        <v>53837.004309938522</v>
      </c>
      <c r="LU251" s="199">
        <f t="shared" si="1423"/>
        <v>10000</v>
      </c>
      <c r="LV251" s="58">
        <f t="shared" si="1314"/>
        <v>933.33033333333128</v>
      </c>
      <c r="LW251" s="52">
        <f t="shared" si="1642"/>
        <v>0</v>
      </c>
      <c r="LX251" s="51">
        <f t="shared" si="1315"/>
        <v>933.33033333333128</v>
      </c>
      <c r="LY251" s="51">
        <f t="shared" si="1316"/>
        <v>46666.516666666386</v>
      </c>
      <c r="LZ251" s="46">
        <f t="shared" si="1424"/>
        <v>0</v>
      </c>
      <c r="MA251" s="199">
        <f t="shared" si="1425"/>
        <v>10000</v>
      </c>
      <c r="MB251" s="468">
        <f t="shared" si="1317"/>
        <v>-933.33033333333128</v>
      </c>
      <c r="MC251" s="46">
        <f t="shared" si="1318"/>
        <v>-1123.1238136873469</v>
      </c>
      <c r="MD251" s="46">
        <f t="shared" si="1319"/>
        <v>-1123.1238136873469</v>
      </c>
      <c r="ME251" s="48"/>
      <c r="MG251" s="45">
        <v>190</v>
      </c>
      <c r="MH251" s="46">
        <f t="shared" si="1320"/>
        <v>1076.608661999408</v>
      </c>
      <c r="MI251" s="46">
        <f t="shared" si="1643"/>
        <v>0</v>
      </c>
      <c r="MJ251" s="46">
        <f t="shared" si="1321"/>
        <v>1076.608661999408</v>
      </c>
      <c r="MK251" s="46">
        <f t="shared" si="1322"/>
        <v>87.660410170885086</v>
      </c>
      <c r="ML251" s="46">
        <f t="shared" si="1323"/>
        <v>988.94825182852287</v>
      </c>
      <c r="MM251" s="51">
        <f t="shared" si="1324"/>
        <v>51607.297850702525</v>
      </c>
      <c r="MN251" s="199">
        <f t="shared" si="1426"/>
        <v>10000</v>
      </c>
      <c r="MO251" s="58">
        <f t="shared" si="1325"/>
        <v>889.32945707741396</v>
      </c>
      <c r="MP251" s="52">
        <f t="shared" si="1644"/>
        <v>0</v>
      </c>
      <c r="MQ251" s="51">
        <f t="shared" si="1326"/>
        <v>889.32945707741396</v>
      </c>
      <c r="MR251" s="57">
        <f t="shared" si="1327"/>
        <v>44466.473155291111</v>
      </c>
      <c r="MS251" s="199">
        <f t="shared" si="1427"/>
        <v>10000</v>
      </c>
      <c r="MT251" s="468">
        <f t="shared" si="1428"/>
        <v>-889.32945707741396</v>
      </c>
      <c r="MU251" s="46">
        <f t="shared" si="1328"/>
        <v>-1076.608661999408</v>
      </c>
      <c r="MV251" s="46">
        <f t="shared" si="1329"/>
        <v>-1076.608661999408</v>
      </c>
      <c r="MW251" s="48"/>
      <c r="MY251" s="45">
        <v>190</v>
      </c>
      <c r="MZ251" s="46">
        <f t="shared" si="1330"/>
        <v>1076.608661999408</v>
      </c>
      <c r="NA251" s="46">
        <f t="shared" si="1645"/>
        <v>0</v>
      </c>
      <c r="NB251" s="128">
        <f t="shared" si="1331"/>
        <v>1076.608661999408</v>
      </c>
      <c r="NC251" s="46">
        <f t="shared" si="1646"/>
        <v>87.660410170885086</v>
      </c>
      <c r="ND251" s="46">
        <f t="shared" si="1333"/>
        <v>988.94825182852287</v>
      </c>
      <c r="NE251" s="51">
        <f t="shared" si="1334"/>
        <v>51607.297850702525</v>
      </c>
      <c r="NF251" s="153">
        <f t="shared" si="1429"/>
        <v>10000</v>
      </c>
      <c r="NG251" s="45">
        <v>190</v>
      </c>
      <c r="NH251" s="46">
        <f t="shared" si="1647"/>
        <v>1076.6099999999999</v>
      </c>
      <c r="NI251" s="46">
        <f t="shared" si="1648"/>
        <v>0</v>
      </c>
      <c r="NJ251" s="128">
        <f t="shared" si="1430"/>
        <v>1076.6099999999999</v>
      </c>
      <c r="NK251" s="46">
        <f t="shared" si="1431"/>
        <v>87.659894924922128</v>
      </c>
      <c r="NL251" s="46">
        <f t="shared" si="1336"/>
        <v>988.95010507507777</v>
      </c>
      <c r="NM251" s="51">
        <f t="shared" si="1337"/>
        <v>51606.986849878202</v>
      </c>
      <c r="NN251" s="58">
        <f t="shared" si="1338"/>
        <v>888.78037499999857</v>
      </c>
      <c r="NO251" s="52">
        <f t="shared" si="1649"/>
        <v>0</v>
      </c>
      <c r="NP251" s="51">
        <f t="shared" si="1339"/>
        <v>888.78037499999857</v>
      </c>
      <c r="NQ251" s="57">
        <f t="shared" si="1340"/>
        <v>44573.368750000023</v>
      </c>
      <c r="NR251" s="153">
        <f t="shared" si="1432"/>
        <v>10000</v>
      </c>
      <c r="NS251" s="469">
        <f t="shared" si="1341"/>
        <v>-888.78037499999857</v>
      </c>
      <c r="NT251" s="46">
        <f t="shared" si="1342"/>
        <v>-1076.6099999999999</v>
      </c>
      <c r="NU251" s="46">
        <f t="shared" si="1343"/>
        <v>-1076.6099999999999</v>
      </c>
      <c r="NV251" s="48"/>
      <c r="NX251" s="45">
        <v>190</v>
      </c>
      <c r="NY251" s="46">
        <f t="shared" si="1344"/>
        <v>1076.6456011701148</v>
      </c>
      <c r="NZ251" s="46">
        <f t="shared" si="1650"/>
        <v>0</v>
      </c>
      <c r="OA251" s="46">
        <f t="shared" si="1345"/>
        <v>1076.6456011701148</v>
      </c>
      <c r="OB251" s="46">
        <f t="shared" si="1346"/>
        <v>87.663417858793878</v>
      </c>
      <c r="OC251" s="46">
        <f t="shared" si="1347"/>
        <v>988.98218331132091</v>
      </c>
      <c r="OD251" s="51">
        <f t="shared" si="1348"/>
        <v>51609.068531965007</v>
      </c>
      <c r="OE251" s="57">
        <f t="shared" si="1680"/>
        <v>57722.973553614065</v>
      </c>
      <c r="OF251" s="153">
        <f t="shared" si="1433"/>
        <v>10000</v>
      </c>
      <c r="OG251" s="58">
        <f t="shared" si="1349"/>
        <v>889.48383333333379</v>
      </c>
      <c r="OH251" s="241">
        <f t="shared" si="1681"/>
        <v>0</v>
      </c>
      <c r="OI251" s="51">
        <f t="shared" si="1350"/>
        <v>889.48383333333379</v>
      </c>
      <c r="OJ251" s="51">
        <f t="shared" si="1351"/>
        <v>44474.191666666709</v>
      </c>
      <c r="OK251" s="153">
        <f t="shared" si="1682"/>
        <v>49999.999999999542</v>
      </c>
      <c r="OL251" s="153">
        <f t="shared" si="1434"/>
        <v>10000</v>
      </c>
      <c r="OM251" s="468">
        <f t="shared" si="1435"/>
        <v>-889.48383333333379</v>
      </c>
      <c r="ON251" s="46">
        <f t="shared" si="1436"/>
        <v>-1076.6456011701148</v>
      </c>
      <c r="OO251" s="46">
        <f t="shared" si="1352"/>
        <v>-1076.6456011701148</v>
      </c>
      <c r="OP251" s="48"/>
      <c r="OR251" s="45">
        <v>190</v>
      </c>
      <c r="OS251" s="46">
        <f t="shared" si="1353"/>
        <v>1076.765700416463</v>
      </c>
      <c r="OT251" s="128">
        <f t="shared" si="1651"/>
        <v>0</v>
      </c>
      <c r="OU251" s="128">
        <f t="shared" si="1354"/>
        <v>1076.765700416463</v>
      </c>
      <c r="OV251" s="46">
        <f t="shared" si="1652"/>
        <v>87.673196666608078</v>
      </c>
      <c r="OW251" s="46">
        <f t="shared" si="1653"/>
        <v>989.09250374985493</v>
      </c>
      <c r="OX251" s="51">
        <f t="shared" si="1357"/>
        <v>51614.825496214995</v>
      </c>
      <c r="OY251" s="51">
        <f t="shared" si="1683"/>
        <v>59415.500083162384</v>
      </c>
      <c r="OZ251" s="153">
        <f t="shared" si="1437"/>
        <v>10000</v>
      </c>
      <c r="PA251" s="45">
        <v>190</v>
      </c>
      <c r="PB251" s="46">
        <f t="shared" si="1358"/>
        <v>1076.765700416463</v>
      </c>
      <c r="PC251" s="46">
        <f t="shared" si="1684"/>
        <v>0</v>
      </c>
      <c r="PD251" s="128">
        <f t="shared" si="1359"/>
        <v>1076.765700416463</v>
      </c>
      <c r="PE251" s="46">
        <f t="shared" si="1360"/>
        <v>87.673196666608078</v>
      </c>
      <c r="PF251" s="46">
        <f t="shared" si="1361"/>
        <v>989.09250374985493</v>
      </c>
      <c r="PG251" s="51">
        <f t="shared" si="1362"/>
        <v>51614.825496214995</v>
      </c>
      <c r="PH251" s="57">
        <f t="shared" si="1685"/>
        <v>59414.995496471711</v>
      </c>
      <c r="PI251" s="688">
        <f t="shared" si="1363"/>
        <v>889.6533333333341</v>
      </c>
      <c r="PJ251" s="52">
        <f t="shared" si="1686"/>
        <v>0</v>
      </c>
      <c r="PK251" s="51">
        <f t="shared" si="1364"/>
        <v>889.6533333333341</v>
      </c>
      <c r="PL251" s="57">
        <f t="shared" si="1365"/>
        <v>44482.666666666817</v>
      </c>
      <c r="PM251" s="57">
        <f t="shared" si="1687"/>
        <v>51667.700000000223</v>
      </c>
      <c r="PN251" s="153">
        <f t="shared" si="1438"/>
        <v>10000</v>
      </c>
      <c r="PO251" s="469">
        <f t="shared" si="1366"/>
        <v>-889.6533333333341</v>
      </c>
      <c r="PP251" s="46">
        <f t="shared" si="1367"/>
        <v>-1076.765700416463</v>
      </c>
      <c r="PQ251" s="46">
        <f t="shared" si="1368"/>
        <v>-1076.765700416463</v>
      </c>
      <c r="PR251" s="48"/>
    </row>
    <row r="252" spans="2:434" hidden="1" x14ac:dyDescent="0.3">
      <c r="B252" s="45">
        <v>191</v>
      </c>
      <c r="C252" s="46">
        <f t="shared" si="1688"/>
        <v>1111.77</v>
      </c>
      <c r="D252" s="46">
        <f t="shared" si="1136"/>
        <v>100</v>
      </c>
      <c r="E252" s="46">
        <f t="shared" si="1137"/>
        <v>1011.77</v>
      </c>
      <c r="F252" s="46">
        <f t="shared" si="1138"/>
        <v>80.830582757119529</v>
      </c>
      <c r="G252" s="46">
        <f t="shared" si="1139"/>
        <v>930.93941724288049</v>
      </c>
      <c r="H252" s="51">
        <f t="shared" si="1140"/>
        <v>47567.410237028838</v>
      </c>
      <c r="I252" s="58">
        <f t="shared" si="1626"/>
        <v>933.33333333333337</v>
      </c>
      <c r="J252" s="52">
        <f t="shared" si="1142"/>
        <v>100</v>
      </c>
      <c r="K252" s="51">
        <f t="shared" si="1143"/>
        <v>833.33333333333337</v>
      </c>
      <c r="L252" s="57">
        <f t="shared" si="1144"/>
        <v>40833.333333332848</v>
      </c>
      <c r="M252" s="468">
        <f t="shared" si="1369"/>
        <v>-933.33333333333337</v>
      </c>
      <c r="N252" s="46">
        <f t="shared" si="1370"/>
        <v>-1111.77</v>
      </c>
      <c r="O252" s="47"/>
      <c r="P252" s="46">
        <f t="shared" si="1371"/>
        <v>-1011.77</v>
      </c>
      <c r="Q252" s="48"/>
      <c r="R252" s="29"/>
      <c r="S252" s="29"/>
      <c r="T252" s="45">
        <v>191</v>
      </c>
      <c r="U252" s="46">
        <f t="shared" si="1145"/>
        <v>1057.07</v>
      </c>
      <c r="V252" s="46">
        <f t="shared" si="1146"/>
        <v>45.3</v>
      </c>
      <c r="W252" s="46">
        <f t="shared" si="1372"/>
        <v>1011.77</v>
      </c>
      <c r="X252" s="46">
        <f t="shared" si="1147"/>
        <v>80.830582757119529</v>
      </c>
      <c r="Y252" s="46">
        <f t="shared" si="1148"/>
        <v>930.93941724288049</v>
      </c>
      <c r="Z252" s="51">
        <f t="shared" si="1149"/>
        <v>47567.410237028838</v>
      </c>
      <c r="AA252" s="58">
        <f t="shared" si="1150"/>
        <v>872.25333333333333</v>
      </c>
      <c r="AB252" s="52">
        <f t="shared" si="1151"/>
        <v>38.92</v>
      </c>
      <c r="AC252" s="51">
        <f t="shared" si="1152"/>
        <v>833.33333333333337</v>
      </c>
      <c r="AD252" s="57">
        <f t="shared" si="1153"/>
        <v>40833.333333332848</v>
      </c>
      <c r="AE252" s="468">
        <f t="shared" si="1373"/>
        <v>-872.25333333333333</v>
      </c>
      <c r="AF252" s="46">
        <f t="shared" si="1154"/>
        <v>-1057.07</v>
      </c>
      <c r="AG252" s="47"/>
      <c r="AH252" s="46">
        <f t="shared" si="1374"/>
        <v>-1011.77</v>
      </c>
      <c r="AI252" s="48"/>
      <c r="AJ252" s="29"/>
      <c r="AK252" s="45">
        <v>191</v>
      </c>
      <c r="AL252" s="46">
        <f t="shared" si="1155"/>
        <v>1117.72</v>
      </c>
      <c r="AM252" s="46"/>
      <c r="AN252" s="46"/>
      <c r="AO252" s="46">
        <f t="shared" si="1156"/>
        <v>47.34</v>
      </c>
      <c r="AP252" s="128">
        <f t="shared" si="1157"/>
        <v>1070.3800000000001</v>
      </c>
      <c r="AQ252" s="128"/>
      <c r="AR252" s="128"/>
      <c r="AS252" s="46">
        <f t="shared" si="1158"/>
        <v>87.29849651698737</v>
      </c>
      <c r="AT252" s="46">
        <f t="shared" si="1159"/>
        <v>983.08150348301274</v>
      </c>
      <c r="AU252" s="51"/>
      <c r="AV252" s="51"/>
      <c r="AW252" s="51">
        <f t="shared" si="1160"/>
        <v>51396.016406709401</v>
      </c>
      <c r="AX252" s="58">
        <f t="shared" si="1161"/>
        <v>927.38215694565588</v>
      </c>
      <c r="AY252" s="52"/>
      <c r="AZ252" s="52"/>
      <c r="BA252" s="52">
        <f t="shared" si="1162"/>
        <v>40.96</v>
      </c>
      <c r="BB252" s="51">
        <f t="shared" si="1163"/>
        <v>886.42215694565584</v>
      </c>
      <c r="BC252" s="51"/>
      <c r="BD252" s="51"/>
      <c r="BE252" s="57">
        <f t="shared" si="1164"/>
        <v>44430.688023379706</v>
      </c>
      <c r="BF252" s="468">
        <f t="shared" si="1165"/>
        <v>-927.38215694565588</v>
      </c>
      <c r="BG252" s="46">
        <f t="shared" si="1166"/>
        <v>-1117.72</v>
      </c>
      <c r="BH252" s="46">
        <f t="shared" si="1167"/>
        <v>-1070.3800000000001</v>
      </c>
      <c r="BI252" s="48"/>
      <c r="BK252" s="45">
        <v>191</v>
      </c>
      <c r="BL252" s="46">
        <f t="shared" si="1375"/>
        <v>1063.47</v>
      </c>
      <c r="BM252" s="46">
        <f t="shared" si="1376"/>
        <v>51.7</v>
      </c>
      <c r="BN252" s="46">
        <f t="shared" si="1377"/>
        <v>1011.77</v>
      </c>
      <c r="BO252" s="46">
        <f t="shared" si="1168"/>
        <v>80.830582757119529</v>
      </c>
      <c r="BP252" s="46">
        <f t="shared" si="1169"/>
        <v>930.93941724288049</v>
      </c>
      <c r="BQ252" s="51">
        <f t="shared" si="1170"/>
        <v>47567.410237028838</v>
      </c>
      <c r="BR252" s="57">
        <f t="shared" si="1654"/>
        <v>57722.973553614065</v>
      </c>
      <c r="BS252" s="58">
        <f t="shared" si="1627"/>
        <v>878.11333333333334</v>
      </c>
      <c r="BT252" s="52">
        <f t="shared" si="1378"/>
        <v>44.78</v>
      </c>
      <c r="BU252" s="51">
        <f t="shared" si="1172"/>
        <v>833.33333333333337</v>
      </c>
      <c r="BV252" s="51">
        <f t="shared" si="1173"/>
        <v>40833.333333332848</v>
      </c>
      <c r="BW252" s="153">
        <f t="shared" si="1655"/>
        <v>49999.999999999542</v>
      </c>
      <c r="BX252" s="468">
        <f t="shared" si="1379"/>
        <v>-878.11333333333334</v>
      </c>
      <c r="BY252" s="46">
        <f t="shared" si="1380"/>
        <v>-1063.47</v>
      </c>
      <c r="BZ252" s="46">
        <f t="shared" si="1174"/>
        <v>-1011.77</v>
      </c>
      <c r="CA252" s="48"/>
      <c r="CB252" s="29"/>
      <c r="CC252" s="45">
        <v>191</v>
      </c>
      <c r="CD252" s="128">
        <f t="shared" si="1175"/>
        <v>1117.6300000000001</v>
      </c>
      <c r="CE252" s="46">
        <f t="shared" si="1381"/>
        <v>53.92</v>
      </c>
      <c r="CF252" s="128">
        <f t="shared" si="1176"/>
        <v>1063.71</v>
      </c>
      <c r="CG252" s="46">
        <f t="shared" si="1382"/>
        <v>86.966743069642234</v>
      </c>
      <c r="CH252" s="46">
        <f t="shared" si="1628"/>
        <v>976.7432569303578</v>
      </c>
      <c r="CI252" s="51">
        <f t="shared" si="1178"/>
        <v>51203.302584854988</v>
      </c>
      <c r="CJ252" s="199">
        <f t="shared" si="1656"/>
        <v>61858.537293018569</v>
      </c>
      <c r="CK252" s="153">
        <f t="shared" si="1383"/>
        <v>10000</v>
      </c>
      <c r="CL252" s="45">
        <v>191</v>
      </c>
      <c r="CM252" s="46">
        <f t="shared" si="1384"/>
        <v>1117.6300000000001</v>
      </c>
      <c r="CN252" s="128">
        <f t="shared" si="1179"/>
        <v>53.92</v>
      </c>
      <c r="CO252" s="128">
        <f t="shared" si="1657"/>
        <v>1063.71</v>
      </c>
      <c r="CP252" s="46">
        <f t="shared" si="1181"/>
        <v>86.966743069642234</v>
      </c>
      <c r="CQ252" s="46">
        <f t="shared" si="1658"/>
        <v>976.7432569303578</v>
      </c>
      <c r="CR252" s="51">
        <f t="shared" si="1183"/>
        <v>51203.302584854988</v>
      </c>
      <c r="CS252" s="153">
        <f t="shared" si="1659"/>
        <v>61858.537293018569</v>
      </c>
      <c r="CT252" s="58">
        <f t="shared" si="1184"/>
        <v>927.86033333333398</v>
      </c>
      <c r="CU252" s="52">
        <f t="shared" si="1385"/>
        <v>47.04</v>
      </c>
      <c r="CV252" s="51">
        <f t="shared" si="1386"/>
        <v>880.82033333333402</v>
      </c>
      <c r="CW252" s="51">
        <f t="shared" si="1185"/>
        <v>44277.876333332912</v>
      </c>
      <c r="CX252" s="57">
        <f t="shared" si="1660"/>
        <v>53966.899999999616</v>
      </c>
      <c r="CY252" s="153">
        <f t="shared" si="1387"/>
        <v>10000</v>
      </c>
      <c r="CZ252" s="479">
        <f t="shared" si="1186"/>
        <v>-927.86033333333398</v>
      </c>
      <c r="DA252" s="46">
        <f t="shared" si="1388"/>
        <v>-1117.6300000000001</v>
      </c>
      <c r="DB252" s="46">
        <f t="shared" si="1389"/>
        <v>-1063.71</v>
      </c>
      <c r="DC252" s="48"/>
      <c r="DE252" s="45">
        <v>191</v>
      </c>
      <c r="DF252" s="46">
        <f t="shared" si="1187"/>
        <v>1121.76</v>
      </c>
      <c r="DG252" s="46">
        <f t="shared" si="1661"/>
        <v>109.99</v>
      </c>
      <c r="DH252" s="46">
        <f t="shared" si="1188"/>
        <v>1011.77</v>
      </c>
      <c r="DI252" s="46">
        <f t="shared" si="1189"/>
        <v>80.830582757119529</v>
      </c>
      <c r="DJ252" s="46">
        <f t="shared" si="1190"/>
        <v>930.93941724288049</v>
      </c>
      <c r="DK252" s="51">
        <f t="shared" si="1191"/>
        <v>47567.410237028838</v>
      </c>
      <c r="DL252" s="58">
        <f t="shared" si="1629"/>
        <v>943.32333333333338</v>
      </c>
      <c r="DM252" s="52">
        <f t="shared" si="1662"/>
        <v>109.99</v>
      </c>
      <c r="DN252" s="51">
        <f t="shared" si="1193"/>
        <v>833.33333333333337</v>
      </c>
      <c r="DO252" s="57">
        <f t="shared" si="1194"/>
        <v>40833.333333332848</v>
      </c>
      <c r="DP252" s="468">
        <f t="shared" si="1390"/>
        <v>-943.32333333333338</v>
      </c>
      <c r="DQ252" s="46">
        <f t="shared" si="1391"/>
        <v>-1121.76</v>
      </c>
      <c r="DR252" s="47"/>
      <c r="DS252" s="46">
        <f t="shared" si="1392"/>
        <v>-1011.77</v>
      </c>
      <c r="DT252" s="48"/>
      <c r="DU252" s="29"/>
      <c r="DV252" s="45">
        <v>191</v>
      </c>
      <c r="DW252" s="46">
        <f t="shared" si="1393"/>
        <v>1038.44</v>
      </c>
      <c r="DX252" s="46">
        <f t="shared" si="1663"/>
        <v>26.67</v>
      </c>
      <c r="DY252" s="46">
        <f t="shared" si="1394"/>
        <v>1011.77</v>
      </c>
      <c r="DZ252" s="46">
        <f t="shared" si="1195"/>
        <v>80.830582757119529</v>
      </c>
      <c r="EA252" s="46">
        <f t="shared" si="1196"/>
        <v>930.93941724288049</v>
      </c>
      <c r="EB252" s="51">
        <f t="shared" si="1197"/>
        <v>47567.410237028838</v>
      </c>
      <c r="EC252" s="58">
        <f t="shared" si="1630"/>
        <v>856.24333333333334</v>
      </c>
      <c r="ED252" s="52">
        <f t="shared" si="1664"/>
        <v>22.91</v>
      </c>
      <c r="EE252" s="51">
        <f t="shared" si="1199"/>
        <v>833.33333333333337</v>
      </c>
      <c r="EF252" s="57">
        <f t="shared" si="1200"/>
        <v>40833.333333332848</v>
      </c>
      <c r="EG252" s="468">
        <f t="shared" si="1395"/>
        <v>-856.24333333333334</v>
      </c>
      <c r="EH252" s="46">
        <f t="shared" si="1396"/>
        <v>-1038.44</v>
      </c>
      <c r="EI252" s="47"/>
      <c r="EJ252" s="46">
        <f t="shared" si="1397"/>
        <v>-1011.77</v>
      </c>
      <c r="EK252" s="48"/>
      <c r="EL252" s="29"/>
      <c r="EM252" s="45">
        <v>191</v>
      </c>
      <c r="EN252" s="46">
        <f t="shared" si="1631"/>
        <v>1058.0868689014749</v>
      </c>
      <c r="EO252" s="46">
        <f t="shared" si="1665"/>
        <v>27.54</v>
      </c>
      <c r="EP252" s="128">
        <f t="shared" si="1632"/>
        <v>1030.5468689014749</v>
      </c>
      <c r="EQ252" s="46">
        <f t="shared" si="1202"/>
        <v>83.490833130812405</v>
      </c>
      <c r="ER252" s="46">
        <f t="shared" si="1203"/>
        <v>947.05603577066245</v>
      </c>
      <c r="ES252" s="51">
        <f t="shared" si="1204"/>
        <v>49147.443842716777</v>
      </c>
      <c r="ET252" s="153">
        <f t="shared" si="1398"/>
        <v>10000</v>
      </c>
      <c r="EU252" s="45">
        <v>191</v>
      </c>
      <c r="EV252" s="46">
        <f t="shared" si="1633"/>
        <v>1058.0899999999999</v>
      </c>
      <c r="EW252" s="46">
        <f t="shared" si="1666"/>
        <v>27.54</v>
      </c>
      <c r="EX252" s="128">
        <f t="shared" si="1206"/>
        <v>1030.55</v>
      </c>
      <c r="EY252" s="46">
        <f t="shared" si="1207"/>
        <v>83.489629108924731</v>
      </c>
      <c r="EZ252" s="46">
        <f t="shared" si="1208"/>
        <v>947.06037089107519</v>
      </c>
      <c r="FA252" s="51">
        <f t="shared" si="1209"/>
        <v>49146.717094463762</v>
      </c>
      <c r="FB252" s="58">
        <f t="shared" si="1210"/>
        <v>874.86920833333363</v>
      </c>
      <c r="FC252" s="52">
        <f t="shared" si="1667"/>
        <v>23.740000000000002</v>
      </c>
      <c r="FD252" s="51">
        <f t="shared" si="1399"/>
        <v>851.12920833333362</v>
      </c>
      <c r="FE252" s="57">
        <f t="shared" si="1211"/>
        <v>42345.451208333172</v>
      </c>
      <c r="FF252" s="153">
        <f t="shared" si="1400"/>
        <v>10000</v>
      </c>
      <c r="FG252" s="469">
        <f t="shared" si="1212"/>
        <v>-874.86920833333363</v>
      </c>
      <c r="FH252" s="46">
        <f t="shared" si="1213"/>
        <v>-1058.0899999999999</v>
      </c>
      <c r="FI252" s="46">
        <f t="shared" si="1214"/>
        <v>-1030.55</v>
      </c>
      <c r="FJ252" s="48"/>
      <c r="FL252" s="45">
        <v>191</v>
      </c>
      <c r="FM252" s="46">
        <f t="shared" si="1401"/>
        <v>1043.51</v>
      </c>
      <c r="FN252" s="46">
        <f t="shared" si="1634"/>
        <v>31.740000000000002</v>
      </c>
      <c r="FO252" s="46">
        <f t="shared" si="1402"/>
        <v>1011.77</v>
      </c>
      <c r="FP252" s="46">
        <f t="shared" si="1215"/>
        <v>80.830582757119529</v>
      </c>
      <c r="FQ252" s="46">
        <f t="shared" si="1216"/>
        <v>930.93941724288049</v>
      </c>
      <c r="FR252" s="51">
        <f t="shared" si="1217"/>
        <v>47567.410237028838</v>
      </c>
      <c r="FS252" s="57">
        <f t="shared" si="1668"/>
        <v>57722.973553614065</v>
      </c>
      <c r="FT252" s="58">
        <f t="shared" si="1635"/>
        <v>860.82333333333338</v>
      </c>
      <c r="FU252" s="241">
        <f t="shared" si="1636"/>
        <v>27.490000000000002</v>
      </c>
      <c r="FV252" s="51">
        <f t="shared" si="1219"/>
        <v>833.33333333333337</v>
      </c>
      <c r="FW252" s="51">
        <f t="shared" si="1220"/>
        <v>40833.333333332848</v>
      </c>
      <c r="FX252" s="153">
        <f t="shared" si="1669"/>
        <v>49999.999999999542</v>
      </c>
      <c r="FY252" s="468">
        <f t="shared" si="1403"/>
        <v>-860.82333333333338</v>
      </c>
      <c r="FZ252" s="46">
        <f t="shared" si="1404"/>
        <v>-1043.51</v>
      </c>
      <c r="GA252" s="46">
        <f t="shared" si="1221"/>
        <v>-1011.77</v>
      </c>
      <c r="GB252" s="48"/>
      <c r="GD252" s="45">
        <v>191</v>
      </c>
      <c r="GE252" s="46">
        <f t="shared" si="1583"/>
        <v>1060.0875939185617</v>
      </c>
      <c r="GF252" s="128">
        <f t="shared" si="1670"/>
        <v>32.67</v>
      </c>
      <c r="GG252" s="128">
        <f t="shared" si="1579"/>
        <v>1027.4175939185616</v>
      </c>
      <c r="GH252" s="46">
        <f t="shared" si="1637"/>
        <v>83.436071213886123</v>
      </c>
      <c r="GI252" s="46">
        <f t="shared" si="1223"/>
        <v>943.9815227046754</v>
      </c>
      <c r="GJ252" s="51">
        <f t="shared" si="1224"/>
        <v>49117.661205626995</v>
      </c>
      <c r="GK252" s="51">
        <f t="shared" si="1671"/>
        <v>59415.500083162384</v>
      </c>
      <c r="GL252" s="153">
        <f t="shared" si="1405"/>
        <v>10000</v>
      </c>
      <c r="GM252" s="45">
        <v>191</v>
      </c>
      <c r="GN252" s="46">
        <f t="shared" si="1638"/>
        <v>1060.0899999999999</v>
      </c>
      <c r="GO252" s="46">
        <f t="shared" si="1639"/>
        <v>32.67</v>
      </c>
      <c r="GP252" s="128">
        <f t="shared" si="1406"/>
        <v>1027.42</v>
      </c>
      <c r="GQ252" s="46">
        <f t="shared" si="1226"/>
        <v>83.435175710722476</v>
      </c>
      <c r="GR252" s="46">
        <f t="shared" si="1227"/>
        <v>943.98482428927764</v>
      </c>
      <c r="GS252" s="51">
        <f t="shared" si="1228"/>
        <v>49117.120602144205</v>
      </c>
      <c r="GT252" s="57">
        <f t="shared" si="1672"/>
        <v>59414.995496471711</v>
      </c>
      <c r="GU252" s="58">
        <f t="shared" si="1229"/>
        <v>876.92633333333197</v>
      </c>
      <c r="GV252" s="52">
        <f t="shared" si="1640"/>
        <v>28.4</v>
      </c>
      <c r="GW252" s="51">
        <f t="shared" si="1407"/>
        <v>848.52633333333199</v>
      </c>
      <c r="GX252" s="57">
        <f t="shared" si="1230"/>
        <v>42333.910333333537</v>
      </c>
      <c r="GY252" s="57">
        <f t="shared" si="1673"/>
        <v>51667.700000000223</v>
      </c>
      <c r="GZ252" s="153">
        <f t="shared" si="1408"/>
        <v>10000</v>
      </c>
      <c r="HA252" s="469">
        <f t="shared" si="1231"/>
        <v>-876.92633333333197</v>
      </c>
      <c r="HB252" s="46">
        <f t="shared" si="1232"/>
        <v>-1060.0899999999999</v>
      </c>
      <c r="HC252" s="46">
        <f t="shared" si="1233"/>
        <v>-1027.42</v>
      </c>
      <c r="HD252" s="48"/>
      <c r="HF252" s="45">
        <v>191</v>
      </c>
      <c r="HG252" s="46">
        <f t="shared" si="1234"/>
        <v>1123.8775326810628</v>
      </c>
      <c r="HH252" s="46">
        <f t="shared" si="1235"/>
        <v>0</v>
      </c>
      <c r="HI252" s="46">
        <f t="shared" si="1236"/>
        <v>1123.8775326810628</v>
      </c>
      <c r="HJ252" s="46">
        <f t="shared" si="1237"/>
        <v>89.788556455090443</v>
      </c>
      <c r="HK252" s="46">
        <f t="shared" si="1238"/>
        <v>1034.0889762259724</v>
      </c>
      <c r="HL252" s="51">
        <f t="shared" si="1239"/>
        <v>52839.044896828294</v>
      </c>
      <c r="HM252" s="153">
        <f t="shared" si="1409"/>
        <v>10000</v>
      </c>
      <c r="HN252" s="58">
        <f t="shared" si="1240"/>
        <v>933.33333333333724</v>
      </c>
      <c r="HO252" s="52">
        <f t="shared" si="1241"/>
        <v>0</v>
      </c>
      <c r="HP252" s="51">
        <f t="shared" si="1242"/>
        <v>933.33333333333724</v>
      </c>
      <c r="HQ252" s="57">
        <f t="shared" si="1243"/>
        <v>45733.33333333164</v>
      </c>
      <c r="HR252" s="153">
        <f t="shared" si="1410"/>
        <v>10000</v>
      </c>
      <c r="HS252" s="468">
        <f t="shared" si="1244"/>
        <v>-933.33333333333724</v>
      </c>
      <c r="HT252" s="46">
        <f t="shared" si="1245"/>
        <v>-1123.8775326810628</v>
      </c>
      <c r="HU252" s="46">
        <f t="shared" si="1246"/>
        <v>-1123.8775326810628</v>
      </c>
      <c r="HV252" s="48"/>
      <c r="HW252" s="29"/>
      <c r="HX252" s="45">
        <v>191</v>
      </c>
      <c r="HY252" s="128">
        <f t="shared" si="1247"/>
        <v>1124.3399999999999</v>
      </c>
      <c r="HZ252" s="46">
        <f t="shared" si="1248"/>
        <v>0</v>
      </c>
      <c r="IA252" s="46">
        <f t="shared" si="1249"/>
        <v>1124.3399999999999</v>
      </c>
      <c r="IB252" s="46">
        <f t="shared" si="1250"/>
        <v>89.832563752057737</v>
      </c>
      <c r="IC252" s="46">
        <f t="shared" si="1251"/>
        <v>1034.5074362479422</v>
      </c>
      <c r="ID252" s="51">
        <f t="shared" si="1252"/>
        <v>52865.030814986691</v>
      </c>
      <c r="IE252" s="153">
        <f t="shared" si="1411"/>
        <v>10000</v>
      </c>
      <c r="IF252" s="58">
        <f t="shared" si="1253"/>
        <v>930.14625019664186</v>
      </c>
      <c r="IG252" s="52">
        <f t="shared" si="1254"/>
        <v>0</v>
      </c>
      <c r="IH252" s="51">
        <f t="shared" si="1255"/>
        <v>930.14625019664186</v>
      </c>
      <c r="II252" s="57">
        <f t="shared" si="1412"/>
        <v>45577.166212441167</v>
      </c>
      <c r="IJ252" s="153">
        <f t="shared" si="1413"/>
        <v>10000</v>
      </c>
      <c r="IK252" s="468">
        <f t="shared" si="1256"/>
        <v>-930.14625019664186</v>
      </c>
      <c r="IL252" s="46">
        <f t="shared" si="1257"/>
        <v>-1124.3399999999999</v>
      </c>
      <c r="IM252" s="46">
        <f t="shared" si="1258"/>
        <v>-1124.3399999999999</v>
      </c>
      <c r="IN252" s="48"/>
      <c r="IO252" s="53">
        <f t="shared" si="1259"/>
        <v>0</v>
      </c>
      <c r="IQ252" s="45">
        <v>191</v>
      </c>
      <c r="IR252" s="128">
        <f t="shared" si="1260"/>
        <v>1126.4568749999989</v>
      </c>
      <c r="IS252" s="128">
        <f t="shared" si="1261"/>
        <v>0</v>
      </c>
      <c r="IT252" s="128">
        <f t="shared" si="1262"/>
        <v>1126.4568749999989</v>
      </c>
      <c r="IU252" s="46">
        <f t="shared" si="1485"/>
        <v>89.99</v>
      </c>
      <c r="IV252" s="46">
        <f t="shared" si="1263"/>
        <v>1036.4668749999989</v>
      </c>
      <c r="IW252" s="51">
        <f t="shared" si="1264"/>
        <v>52960.326875000224</v>
      </c>
      <c r="IX252" s="199">
        <f t="shared" si="1414"/>
        <v>10000</v>
      </c>
      <c r="IY252" s="128">
        <f t="shared" si="1265"/>
        <v>0</v>
      </c>
      <c r="IZ252" s="408">
        <f t="shared" si="1266"/>
        <v>0</v>
      </c>
      <c r="JA252" s="58">
        <f t="shared" si="1267"/>
        <v>931.95916666666494</v>
      </c>
      <c r="JB252" s="52">
        <f t="shared" si="1268"/>
        <v>0</v>
      </c>
      <c r="JC252" s="51">
        <f t="shared" si="1269"/>
        <v>931.95916666666494</v>
      </c>
      <c r="JD252" s="57">
        <f t="shared" si="1270"/>
        <v>45665.999166666705</v>
      </c>
      <c r="JE252" s="280">
        <f t="shared" si="1271"/>
        <v>10000</v>
      </c>
      <c r="JF252" s="280">
        <f t="shared" si="1272"/>
        <v>0</v>
      </c>
      <c r="JG252" s="468">
        <f t="shared" si="1273"/>
        <v>-931.95916666666494</v>
      </c>
      <c r="JH252" s="46">
        <f t="shared" si="1274"/>
        <v>-1126.4568749999989</v>
      </c>
      <c r="JI252" s="46">
        <f t="shared" si="1275"/>
        <v>-1126.4568749999989</v>
      </c>
      <c r="JJ252" s="48"/>
      <c r="JL252" s="45">
        <v>191</v>
      </c>
      <c r="JM252" s="46">
        <f t="shared" si="1276"/>
        <v>1124.4930833333331</v>
      </c>
      <c r="JN252" s="46">
        <f t="shared" si="1277"/>
        <v>0</v>
      </c>
      <c r="JO252" s="128">
        <f t="shared" si="1278"/>
        <v>1124.4930833333331</v>
      </c>
      <c r="JP252" s="46">
        <f t="shared" si="1415"/>
        <v>89.84</v>
      </c>
      <c r="JQ252" s="46">
        <f t="shared" si="1279"/>
        <v>1034.6530833333331</v>
      </c>
      <c r="JR252" s="51">
        <f t="shared" si="1280"/>
        <v>52867.991083333327</v>
      </c>
      <c r="JS252" s="51">
        <f t="shared" si="1674"/>
        <v>57722.973553614065</v>
      </c>
      <c r="JT252" s="199">
        <f t="shared" si="1416"/>
        <v>10000</v>
      </c>
      <c r="JU252" s="128">
        <f t="shared" si="1281"/>
        <v>0</v>
      </c>
      <c r="JV252" s="408">
        <f t="shared" si="1282"/>
        <v>0</v>
      </c>
      <c r="JW252" s="58">
        <f t="shared" si="1283"/>
        <v>930.37233333333074</v>
      </c>
      <c r="JX252" s="52">
        <f t="shared" si="1284"/>
        <v>0</v>
      </c>
      <c r="JY252" s="51">
        <f t="shared" si="1285"/>
        <v>930.37233333333074</v>
      </c>
      <c r="JZ252" s="51">
        <f t="shared" si="1286"/>
        <v>45588.244333333772</v>
      </c>
      <c r="KA252" s="199">
        <f t="shared" si="1675"/>
        <v>49999.999999999542</v>
      </c>
      <c r="KB252" s="128">
        <f t="shared" si="1417"/>
        <v>10000</v>
      </c>
      <c r="KC252" s="204">
        <f t="shared" si="1287"/>
        <v>0</v>
      </c>
      <c r="KD252" s="468">
        <f t="shared" si="1418"/>
        <v>-930.37233333333074</v>
      </c>
      <c r="KE252" s="46">
        <f t="shared" si="1288"/>
        <v>-1124.4930833333331</v>
      </c>
      <c r="KF252" s="46">
        <f t="shared" si="1289"/>
        <v>-1124.4930833333331</v>
      </c>
      <c r="KG252" s="48"/>
      <c r="KI252" s="45">
        <v>191</v>
      </c>
      <c r="KJ252" s="46">
        <f t="shared" si="1290"/>
        <v>1124.4890404061762</v>
      </c>
      <c r="KK252" s="46">
        <f t="shared" si="1291"/>
        <v>0</v>
      </c>
      <c r="KL252" s="128">
        <f t="shared" si="1292"/>
        <v>1124.4890404061762</v>
      </c>
      <c r="KM252" s="46">
        <f t="shared" si="1676"/>
        <v>89.837410884780368</v>
      </c>
      <c r="KN252" s="46">
        <f t="shared" si="1294"/>
        <v>1034.6516295213958</v>
      </c>
      <c r="KO252" s="51">
        <f t="shared" si="1295"/>
        <v>52867.794901346824</v>
      </c>
      <c r="KP252" s="199">
        <f t="shared" si="1677"/>
        <v>61858.537293018569</v>
      </c>
      <c r="KQ252" s="199">
        <f t="shared" si="1419"/>
        <v>10000</v>
      </c>
      <c r="KR252" s="128">
        <f t="shared" si="1296"/>
        <v>0</v>
      </c>
      <c r="KS252" s="408">
        <f t="shared" si="1297"/>
        <v>0</v>
      </c>
      <c r="KT252" s="45">
        <v>191</v>
      </c>
      <c r="KU252" s="46">
        <f t="shared" si="1420"/>
        <v>1124.49</v>
      </c>
      <c r="KV252" s="46">
        <f t="shared" si="1298"/>
        <v>0</v>
      </c>
      <c r="KW252" s="128">
        <f t="shared" si="1299"/>
        <v>1124.49</v>
      </c>
      <c r="KX252" s="46">
        <f t="shared" si="1300"/>
        <v>89.837053740049853</v>
      </c>
      <c r="KY252" s="46">
        <f t="shared" si="1301"/>
        <v>1034.6529462599501</v>
      </c>
      <c r="KZ252" s="51">
        <f t="shared" si="1302"/>
        <v>52867.579297769968</v>
      </c>
      <c r="LA252" s="153">
        <f t="shared" si="1678"/>
        <v>61858.537293018569</v>
      </c>
      <c r="LB252" s="58">
        <f t="shared" si="1532"/>
        <v>930.59633333333579</v>
      </c>
      <c r="LC252" s="52">
        <f t="shared" si="1303"/>
        <v>0</v>
      </c>
      <c r="LD252" s="51">
        <f t="shared" si="1304"/>
        <v>930.59633333333579</v>
      </c>
      <c r="LE252" s="51">
        <f t="shared" si="1305"/>
        <v>45599.220333333127</v>
      </c>
      <c r="LF252" s="51">
        <f t="shared" si="1679"/>
        <v>53966.899999999616</v>
      </c>
      <c r="LG252" s="128">
        <f t="shared" si="1306"/>
        <v>10000</v>
      </c>
      <c r="LH252" s="204">
        <f t="shared" si="1307"/>
        <v>0</v>
      </c>
      <c r="LI252" s="479">
        <f t="shared" si="1308"/>
        <v>-930.59633333333579</v>
      </c>
      <c r="LJ252" s="46">
        <f t="shared" si="1421"/>
        <v>-1124.49</v>
      </c>
      <c r="LK252" s="46">
        <f t="shared" si="1422"/>
        <v>-1124.49</v>
      </c>
      <c r="LL252" s="48"/>
      <c r="LN252" s="45">
        <v>191</v>
      </c>
      <c r="LO252" s="46">
        <f t="shared" si="1309"/>
        <v>1123.1238136873469</v>
      </c>
      <c r="LP252" s="46">
        <f t="shared" si="1641"/>
        <v>0</v>
      </c>
      <c r="LQ252" s="46">
        <f t="shared" si="1310"/>
        <v>1123.1238136873469</v>
      </c>
      <c r="LR252" s="46">
        <f t="shared" si="1311"/>
        <v>89.728340516564217</v>
      </c>
      <c r="LS252" s="46">
        <f t="shared" si="1312"/>
        <v>1033.3954731707827</v>
      </c>
      <c r="LT252" s="51">
        <f t="shared" si="1313"/>
        <v>52803.608836767737</v>
      </c>
      <c r="LU252" s="199">
        <f t="shared" si="1423"/>
        <v>10000</v>
      </c>
      <c r="LV252" s="58">
        <f t="shared" si="1314"/>
        <v>933.33033333333128</v>
      </c>
      <c r="LW252" s="52">
        <f t="shared" si="1642"/>
        <v>0</v>
      </c>
      <c r="LX252" s="51">
        <f t="shared" si="1315"/>
        <v>933.33033333333128</v>
      </c>
      <c r="LY252" s="51">
        <f t="shared" si="1316"/>
        <v>45733.186333333055</v>
      </c>
      <c r="LZ252" s="46">
        <f t="shared" si="1424"/>
        <v>0</v>
      </c>
      <c r="MA252" s="199">
        <f t="shared" si="1425"/>
        <v>10000</v>
      </c>
      <c r="MB252" s="468">
        <f t="shared" si="1317"/>
        <v>-933.33033333333128</v>
      </c>
      <c r="MC252" s="46">
        <f t="shared" si="1318"/>
        <v>-1123.1238136873469</v>
      </c>
      <c r="MD252" s="46">
        <f t="shared" si="1319"/>
        <v>-1123.1238136873469</v>
      </c>
      <c r="ME252" s="48"/>
      <c r="MG252" s="45">
        <v>191</v>
      </c>
      <c r="MH252" s="46">
        <f t="shared" si="1320"/>
        <v>1076.608661999408</v>
      </c>
      <c r="MI252" s="46">
        <f t="shared" si="1643"/>
        <v>0</v>
      </c>
      <c r="MJ252" s="46">
        <f t="shared" si="1321"/>
        <v>1076.608661999408</v>
      </c>
      <c r="MK252" s="46">
        <f t="shared" si="1322"/>
        <v>86.012163084504209</v>
      </c>
      <c r="ML252" s="46">
        <f t="shared" si="1323"/>
        <v>990.5964989149038</v>
      </c>
      <c r="MM252" s="51">
        <f t="shared" si="1324"/>
        <v>50616.701351787618</v>
      </c>
      <c r="MN252" s="199">
        <f t="shared" si="1426"/>
        <v>10000</v>
      </c>
      <c r="MO252" s="58">
        <f t="shared" si="1325"/>
        <v>889.32945707741396</v>
      </c>
      <c r="MP252" s="52">
        <f t="shared" si="1644"/>
        <v>0</v>
      </c>
      <c r="MQ252" s="51">
        <f t="shared" si="1326"/>
        <v>889.32945707741396</v>
      </c>
      <c r="MR252" s="57">
        <f t="shared" si="1327"/>
        <v>43577.143698213695</v>
      </c>
      <c r="MS252" s="199">
        <f t="shared" si="1427"/>
        <v>10000</v>
      </c>
      <c r="MT252" s="468">
        <f t="shared" si="1428"/>
        <v>-889.32945707741396</v>
      </c>
      <c r="MU252" s="46">
        <f t="shared" si="1328"/>
        <v>-1076.608661999408</v>
      </c>
      <c r="MV252" s="46">
        <f t="shared" si="1329"/>
        <v>-1076.608661999408</v>
      </c>
      <c r="MW252" s="48"/>
      <c r="MY252" s="45">
        <v>191</v>
      </c>
      <c r="MZ252" s="46">
        <f t="shared" si="1330"/>
        <v>1076.608661999408</v>
      </c>
      <c r="NA252" s="46">
        <f t="shared" si="1645"/>
        <v>0</v>
      </c>
      <c r="NB252" s="128">
        <f t="shared" si="1331"/>
        <v>1076.608661999408</v>
      </c>
      <c r="NC252" s="46">
        <f t="shared" si="1646"/>
        <v>86.012163084504209</v>
      </c>
      <c r="ND252" s="46">
        <f t="shared" si="1333"/>
        <v>990.5964989149038</v>
      </c>
      <c r="NE252" s="51">
        <f t="shared" si="1334"/>
        <v>50616.701351787618</v>
      </c>
      <c r="NF252" s="153">
        <f t="shared" si="1429"/>
        <v>10000</v>
      </c>
      <c r="NG252" s="45">
        <v>191</v>
      </c>
      <c r="NH252" s="46">
        <f t="shared" si="1647"/>
        <v>1076.6099999999999</v>
      </c>
      <c r="NI252" s="46">
        <f t="shared" si="1648"/>
        <v>0</v>
      </c>
      <c r="NJ252" s="128">
        <f t="shared" si="1430"/>
        <v>1076.6099999999999</v>
      </c>
      <c r="NK252" s="46">
        <f t="shared" si="1431"/>
        <v>86.011644749797014</v>
      </c>
      <c r="NL252" s="46">
        <f t="shared" si="1336"/>
        <v>990.59835525020287</v>
      </c>
      <c r="NM252" s="51">
        <f t="shared" si="1337"/>
        <v>50616.388494628001</v>
      </c>
      <c r="NN252" s="58">
        <f t="shared" si="1338"/>
        <v>888.78037499999857</v>
      </c>
      <c r="NO252" s="52">
        <f t="shared" si="1649"/>
        <v>0</v>
      </c>
      <c r="NP252" s="51">
        <f t="shared" si="1339"/>
        <v>888.78037499999857</v>
      </c>
      <c r="NQ252" s="57">
        <f t="shared" si="1340"/>
        <v>43684.588375000021</v>
      </c>
      <c r="NR252" s="153">
        <f t="shared" si="1432"/>
        <v>10000</v>
      </c>
      <c r="NS252" s="469">
        <f t="shared" si="1341"/>
        <v>-888.78037499999857</v>
      </c>
      <c r="NT252" s="46">
        <f t="shared" si="1342"/>
        <v>-1076.6099999999999</v>
      </c>
      <c r="NU252" s="46">
        <f t="shared" si="1343"/>
        <v>-1076.6099999999999</v>
      </c>
      <c r="NV252" s="48"/>
      <c r="NX252" s="45">
        <v>191</v>
      </c>
      <c r="NY252" s="46">
        <f t="shared" si="1344"/>
        <v>1076.6456011701148</v>
      </c>
      <c r="NZ252" s="46">
        <f t="shared" si="1650"/>
        <v>0</v>
      </c>
      <c r="OA252" s="46">
        <f t="shared" si="1345"/>
        <v>1076.6456011701148</v>
      </c>
      <c r="OB252" s="46">
        <f t="shared" si="1346"/>
        <v>86.01511421994168</v>
      </c>
      <c r="OC252" s="46">
        <f t="shared" si="1347"/>
        <v>990.63048695017312</v>
      </c>
      <c r="OD252" s="51">
        <f t="shared" si="1348"/>
        <v>50618.438045014831</v>
      </c>
      <c r="OE252" s="57">
        <f t="shared" si="1680"/>
        <v>57722.973553614065</v>
      </c>
      <c r="OF252" s="153">
        <f t="shared" si="1433"/>
        <v>10000</v>
      </c>
      <c r="OG252" s="58">
        <f t="shared" si="1349"/>
        <v>889.48383333333379</v>
      </c>
      <c r="OH252" s="241">
        <f t="shared" si="1681"/>
        <v>0</v>
      </c>
      <c r="OI252" s="51">
        <f t="shared" si="1350"/>
        <v>889.48383333333379</v>
      </c>
      <c r="OJ252" s="51">
        <f t="shared" si="1351"/>
        <v>43584.707833333377</v>
      </c>
      <c r="OK252" s="153">
        <f t="shared" si="1682"/>
        <v>49999.999999999542</v>
      </c>
      <c r="OL252" s="153">
        <f t="shared" si="1434"/>
        <v>10000</v>
      </c>
      <c r="OM252" s="468">
        <f t="shared" si="1435"/>
        <v>-889.48383333333379</v>
      </c>
      <c r="ON252" s="46">
        <f t="shared" si="1436"/>
        <v>-1076.6456011701148</v>
      </c>
      <c r="OO252" s="46">
        <f t="shared" si="1352"/>
        <v>-1076.6456011701148</v>
      </c>
      <c r="OP252" s="48"/>
      <c r="OR252" s="45">
        <v>191</v>
      </c>
      <c r="OS252" s="46">
        <f t="shared" si="1353"/>
        <v>1076.765700416463</v>
      </c>
      <c r="OT252" s="128">
        <f t="shared" si="1651"/>
        <v>0</v>
      </c>
      <c r="OU252" s="128">
        <f t="shared" si="1354"/>
        <v>1076.765700416463</v>
      </c>
      <c r="OV252" s="46">
        <f t="shared" si="1652"/>
        <v>86.024709160358327</v>
      </c>
      <c r="OW252" s="46">
        <f t="shared" si="1653"/>
        <v>990.74099125610473</v>
      </c>
      <c r="OX252" s="51">
        <f t="shared" si="1357"/>
        <v>50624.08450495889</v>
      </c>
      <c r="OY252" s="51">
        <f t="shared" si="1683"/>
        <v>59415.500083162384</v>
      </c>
      <c r="OZ252" s="153">
        <f t="shared" si="1437"/>
        <v>10000</v>
      </c>
      <c r="PA252" s="45">
        <v>191</v>
      </c>
      <c r="PB252" s="46">
        <f t="shared" si="1358"/>
        <v>1076.765700416463</v>
      </c>
      <c r="PC252" s="46">
        <f t="shared" si="1684"/>
        <v>0</v>
      </c>
      <c r="PD252" s="128">
        <f t="shared" si="1359"/>
        <v>1076.765700416463</v>
      </c>
      <c r="PE252" s="46">
        <f t="shared" si="1360"/>
        <v>86.024709160358327</v>
      </c>
      <c r="PF252" s="46">
        <f t="shared" si="1361"/>
        <v>990.74099125610473</v>
      </c>
      <c r="PG252" s="51">
        <f t="shared" si="1362"/>
        <v>50624.08450495889</v>
      </c>
      <c r="PH252" s="57">
        <f t="shared" si="1685"/>
        <v>59414.995496471711</v>
      </c>
      <c r="PI252" s="688">
        <f t="shared" si="1363"/>
        <v>889.6533333333341</v>
      </c>
      <c r="PJ252" s="52">
        <f t="shared" si="1686"/>
        <v>0</v>
      </c>
      <c r="PK252" s="51">
        <f t="shared" si="1364"/>
        <v>889.6533333333341</v>
      </c>
      <c r="PL252" s="57">
        <f t="shared" si="1365"/>
        <v>43593.013333333482</v>
      </c>
      <c r="PM252" s="57">
        <f t="shared" si="1687"/>
        <v>51667.700000000223</v>
      </c>
      <c r="PN252" s="153">
        <f t="shared" si="1438"/>
        <v>10000</v>
      </c>
      <c r="PO252" s="469">
        <f t="shared" si="1366"/>
        <v>-889.6533333333341</v>
      </c>
      <c r="PP252" s="46">
        <f t="shared" si="1367"/>
        <v>-1076.765700416463</v>
      </c>
      <c r="PQ252" s="46">
        <f t="shared" si="1368"/>
        <v>-1076.765700416463</v>
      </c>
      <c r="PR252" s="48"/>
    </row>
    <row r="253" spans="2:434" hidden="1" x14ac:dyDescent="0.3">
      <c r="B253" s="45">
        <v>192</v>
      </c>
      <c r="C253" s="46">
        <f t="shared" si="1688"/>
        <v>1111.77</v>
      </c>
      <c r="D253" s="46">
        <f t="shared" si="1136"/>
        <v>100</v>
      </c>
      <c r="E253" s="46">
        <f t="shared" si="1137"/>
        <v>1011.77</v>
      </c>
      <c r="F253" s="46">
        <f t="shared" si="1138"/>
        <v>79.279017061714725</v>
      </c>
      <c r="G253" s="46">
        <f t="shared" si="1139"/>
        <v>932.49098293828524</v>
      </c>
      <c r="H253" s="51">
        <f t="shared" si="1140"/>
        <v>46634.91925409055</v>
      </c>
      <c r="I253" s="58">
        <f t="shared" si="1626"/>
        <v>933.33333333333337</v>
      </c>
      <c r="J253" s="52">
        <f t="shared" si="1142"/>
        <v>100</v>
      </c>
      <c r="K253" s="51">
        <f t="shared" si="1143"/>
        <v>833.33333333333337</v>
      </c>
      <c r="L253" s="57">
        <f t="shared" si="1144"/>
        <v>39999.999999999513</v>
      </c>
      <c r="M253" s="468">
        <f t="shared" si="1369"/>
        <v>-933.33333333333337</v>
      </c>
      <c r="N253" s="46">
        <f t="shared" si="1370"/>
        <v>-1111.77</v>
      </c>
      <c r="O253" s="47"/>
      <c r="P253" s="46">
        <f t="shared" si="1371"/>
        <v>-1011.77</v>
      </c>
      <c r="Q253" s="48"/>
      <c r="R253" s="29"/>
      <c r="S253" s="29"/>
      <c r="T253" s="45">
        <v>192</v>
      </c>
      <c r="U253" s="46">
        <f t="shared" si="1145"/>
        <v>1056.19</v>
      </c>
      <c r="V253" s="46">
        <f t="shared" si="1146"/>
        <v>44.42</v>
      </c>
      <c r="W253" s="46">
        <f t="shared" si="1372"/>
        <v>1011.77</v>
      </c>
      <c r="X253" s="46">
        <f t="shared" si="1147"/>
        <v>79.279017061714725</v>
      </c>
      <c r="Y253" s="46">
        <f t="shared" si="1148"/>
        <v>932.49098293828524</v>
      </c>
      <c r="Z253" s="51">
        <f t="shared" si="1149"/>
        <v>46634.91925409055</v>
      </c>
      <c r="AA253" s="58">
        <f t="shared" si="1150"/>
        <v>871.47333333333336</v>
      </c>
      <c r="AB253" s="52">
        <f t="shared" si="1151"/>
        <v>38.14</v>
      </c>
      <c r="AC253" s="51">
        <f t="shared" si="1152"/>
        <v>833.33333333333337</v>
      </c>
      <c r="AD253" s="57">
        <f t="shared" si="1153"/>
        <v>39999.999999999513</v>
      </c>
      <c r="AE253" s="468">
        <f t="shared" si="1373"/>
        <v>-871.47333333333336</v>
      </c>
      <c r="AF253" s="46">
        <f t="shared" si="1154"/>
        <v>-1056.19</v>
      </c>
      <c r="AG253" s="47"/>
      <c r="AH253" s="46">
        <f t="shared" si="1374"/>
        <v>-1011.77</v>
      </c>
      <c r="AI253" s="48"/>
      <c r="AJ253" s="29"/>
      <c r="AK253" s="45">
        <v>192</v>
      </c>
      <c r="AL253" s="46">
        <f t="shared" si="1155"/>
        <v>1117.72</v>
      </c>
      <c r="AM253" s="46"/>
      <c r="AN253" s="46"/>
      <c r="AO253" s="46">
        <f t="shared" si="1156"/>
        <v>46.46</v>
      </c>
      <c r="AP253" s="128">
        <f t="shared" si="1157"/>
        <v>1071.26</v>
      </c>
      <c r="AQ253" s="128"/>
      <c r="AR253" s="128"/>
      <c r="AS253" s="46">
        <f t="shared" si="1158"/>
        <v>85.660027344515683</v>
      </c>
      <c r="AT253" s="46">
        <f t="shared" si="1159"/>
        <v>985.59997265548429</v>
      </c>
      <c r="AU253" s="51"/>
      <c r="AV253" s="51"/>
      <c r="AW253" s="51">
        <f t="shared" si="1160"/>
        <v>50410.416434053914</v>
      </c>
      <c r="AX253" s="58">
        <f t="shared" si="1161"/>
        <v>927.38215694565588</v>
      </c>
      <c r="AY253" s="52"/>
      <c r="AZ253" s="52"/>
      <c r="BA253" s="52">
        <f t="shared" si="1162"/>
        <v>40.159999999999997</v>
      </c>
      <c r="BB253" s="51">
        <f t="shared" si="1163"/>
        <v>887.22215694565591</v>
      </c>
      <c r="BC253" s="51"/>
      <c r="BD253" s="51"/>
      <c r="BE253" s="57">
        <f t="shared" si="1164"/>
        <v>43543.465866434053</v>
      </c>
      <c r="BF253" s="468">
        <f t="shared" si="1165"/>
        <v>-927.38215694565588</v>
      </c>
      <c r="BG253" s="46">
        <f t="shared" si="1166"/>
        <v>-1117.72</v>
      </c>
      <c r="BH253" s="46">
        <f t="shared" si="1167"/>
        <v>-1071.26</v>
      </c>
      <c r="BI253" s="48"/>
      <c r="BK253" s="45">
        <v>192</v>
      </c>
      <c r="BL253" s="46">
        <f t="shared" si="1375"/>
        <v>1063.47</v>
      </c>
      <c r="BM253" s="46">
        <f t="shared" si="1376"/>
        <v>51.7</v>
      </c>
      <c r="BN253" s="46">
        <f t="shared" si="1377"/>
        <v>1011.77</v>
      </c>
      <c r="BO253" s="46">
        <f t="shared" si="1168"/>
        <v>79.279017061714725</v>
      </c>
      <c r="BP253" s="46">
        <f t="shared" si="1169"/>
        <v>932.49098293828524</v>
      </c>
      <c r="BQ253" s="149">
        <f t="shared" si="1170"/>
        <v>46634.91925409055</v>
      </c>
      <c r="BR253" s="57">
        <f t="shared" si="1654"/>
        <v>57722.973553614065</v>
      </c>
      <c r="BS253" s="58">
        <f t="shared" si="1627"/>
        <v>878.11333333333334</v>
      </c>
      <c r="BT253" s="52">
        <f t="shared" si="1378"/>
        <v>44.78</v>
      </c>
      <c r="BU253" s="51">
        <f t="shared" si="1172"/>
        <v>833.33333333333337</v>
      </c>
      <c r="BV253" s="149">
        <f t="shared" si="1173"/>
        <v>39999.999999999513</v>
      </c>
      <c r="BW253" s="153">
        <f t="shared" si="1655"/>
        <v>49999.999999999542</v>
      </c>
      <c r="BX253" s="468">
        <f t="shared" si="1379"/>
        <v>-878.11333333333334</v>
      </c>
      <c r="BY253" s="46">
        <f t="shared" si="1380"/>
        <v>-1063.47</v>
      </c>
      <c r="BZ253" s="46">
        <f t="shared" si="1174"/>
        <v>-1011.77</v>
      </c>
      <c r="CA253" s="48"/>
      <c r="CB253" s="29"/>
      <c r="CC253" s="45">
        <v>192</v>
      </c>
      <c r="CD253" s="239">
        <f t="shared" si="1175"/>
        <v>1117.6300000000001</v>
      </c>
      <c r="CE253" s="239">
        <f t="shared" si="1381"/>
        <v>53.92</v>
      </c>
      <c r="CF253" s="128">
        <f t="shared" si="1176"/>
        <v>1063.71</v>
      </c>
      <c r="CG253" s="46">
        <f t="shared" si="1382"/>
        <v>85.338837641424973</v>
      </c>
      <c r="CH253" s="46">
        <f t="shared" si="1628"/>
        <v>978.37116235857502</v>
      </c>
      <c r="CI253" s="149">
        <f t="shared" si="1178"/>
        <v>50224.931422496411</v>
      </c>
      <c r="CJ253" s="199">
        <f t="shared" si="1656"/>
        <v>61858.537293018569</v>
      </c>
      <c r="CK253" s="153">
        <f t="shared" si="1383"/>
        <v>10000</v>
      </c>
      <c r="CL253" s="45">
        <v>192</v>
      </c>
      <c r="CM253" s="46">
        <f t="shared" si="1384"/>
        <v>1117.6300000000001</v>
      </c>
      <c r="CN253" s="239">
        <f t="shared" si="1179"/>
        <v>53.92</v>
      </c>
      <c r="CO253" s="128">
        <f t="shared" si="1657"/>
        <v>1063.71</v>
      </c>
      <c r="CP253" s="46">
        <f t="shared" si="1181"/>
        <v>85.338837641424973</v>
      </c>
      <c r="CQ253" s="46">
        <f t="shared" si="1658"/>
        <v>978.37116235857502</v>
      </c>
      <c r="CR253" s="149">
        <f t="shared" si="1183"/>
        <v>50224.931422496411</v>
      </c>
      <c r="CS253" s="153">
        <f t="shared" si="1659"/>
        <v>61858.537293018569</v>
      </c>
      <c r="CT253" s="58">
        <f t="shared" si="1184"/>
        <v>927.86033333333398</v>
      </c>
      <c r="CU253" s="52">
        <f t="shared" si="1385"/>
        <v>47.04</v>
      </c>
      <c r="CV253" s="51">
        <f t="shared" si="1386"/>
        <v>880.82033333333402</v>
      </c>
      <c r="CW253" s="149">
        <f t="shared" si="1185"/>
        <v>43397.055999999575</v>
      </c>
      <c r="CX253" s="57">
        <f t="shared" si="1660"/>
        <v>53966.899999999616</v>
      </c>
      <c r="CY253" s="153">
        <f t="shared" si="1387"/>
        <v>10000</v>
      </c>
      <c r="CZ253" s="479">
        <f t="shared" si="1186"/>
        <v>-927.86033333333398</v>
      </c>
      <c r="DA253" s="46">
        <f t="shared" si="1388"/>
        <v>-1117.6300000000001</v>
      </c>
      <c r="DB253" s="46">
        <f t="shared" si="1389"/>
        <v>-1063.71</v>
      </c>
      <c r="DC253" s="48"/>
      <c r="DD253" s="188"/>
      <c r="DE253" s="237">
        <v>192</v>
      </c>
      <c r="DF253" s="46">
        <f t="shared" si="1187"/>
        <v>1121.76</v>
      </c>
      <c r="DG253" s="239">
        <f t="shared" si="1661"/>
        <v>109.99</v>
      </c>
      <c r="DH253" s="46">
        <f t="shared" si="1188"/>
        <v>1011.77</v>
      </c>
      <c r="DI253" s="46">
        <f t="shared" si="1189"/>
        <v>79.279017061714725</v>
      </c>
      <c r="DJ253" s="46">
        <f t="shared" si="1190"/>
        <v>932.49098293828524</v>
      </c>
      <c r="DK253" s="51">
        <f t="shared" si="1191"/>
        <v>46634.91925409055</v>
      </c>
      <c r="DL253" s="58">
        <f t="shared" si="1629"/>
        <v>943.32333333333338</v>
      </c>
      <c r="DM253" s="240">
        <f t="shared" si="1662"/>
        <v>109.99</v>
      </c>
      <c r="DN253" s="51">
        <f t="shared" si="1193"/>
        <v>833.33333333333337</v>
      </c>
      <c r="DO253" s="57">
        <f t="shared" si="1194"/>
        <v>39999.999999999513</v>
      </c>
      <c r="DP253" s="468">
        <f t="shared" si="1390"/>
        <v>-943.32333333333338</v>
      </c>
      <c r="DQ253" s="46">
        <f t="shared" si="1391"/>
        <v>-1121.76</v>
      </c>
      <c r="DR253" s="47"/>
      <c r="DS253" s="46">
        <f t="shared" si="1392"/>
        <v>-1011.77</v>
      </c>
      <c r="DT253" s="48"/>
      <c r="DU253" s="29"/>
      <c r="DV253" s="237">
        <v>192</v>
      </c>
      <c r="DW253" s="46">
        <f t="shared" si="1393"/>
        <v>1037.92</v>
      </c>
      <c r="DX253" s="239">
        <f t="shared" si="1663"/>
        <v>26.15</v>
      </c>
      <c r="DY253" s="46">
        <f t="shared" si="1394"/>
        <v>1011.77</v>
      </c>
      <c r="DZ253" s="46">
        <f t="shared" si="1195"/>
        <v>79.279017061714725</v>
      </c>
      <c r="EA253" s="46">
        <f t="shared" si="1196"/>
        <v>932.49098293828524</v>
      </c>
      <c r="EB253" s="51">
        <f t="shared" si="1197"/>
        <v>46634.91925409055</v>
      </c>
      <c r="EC253" s="58">
        <f t="shared" si="1630"/>
        <v>855.77333333333343</v>
      </c>
      <c r="ED253" s="240">
        <f t="shared" si="1664"/>
        <v>22.44</v>
      </c>
      <c r="EE253" s="51">
        <f t="shared" si="1199"/>
        <v>833.33333333333337</v>
      </c>
      <c r="EF253" s="57">
        <f t="shared" si="1200"/>
        <v>39999.999999999513</v>
      </c>
      <c r="EG253" s="468">
        <f t="shared" si="1395"/>
        <v>-855.77333333333343</v>
      </c>
      <c r="EH253" s="46">
        <f t="shared" si="1396"/>
        <v>-1037.92</v>
      </c>
      <c r="EI253" s="47"/>
      <c r="EJ253" s="46">
        <f t="shared" si="1397"/>
        <v>-1011.77</v>
      </c>
      <c r="EK253" s="48"/>
      <c r="EL253" s="29"/>
      <c r="EM253" s="237">
        <v>192</v>
      </c>
      <c r="EN253" s="239">
        <f t="shared" si="1631"/>
        <v>1058.0868689014749</v>
      </c>
      <c r="EO253" s="239">
        <f t="shared" si="1665"/>
        <v>27.02</v>
      </c>
      <c r="EP253" s="128">
        <f t="shared" si="1632"/>
        <v>1031.0668689014749</v>
      </c>
      <c r="EQ253" s="46">
        <f t="shared" si="1202"/>
        <v>81.912406404527971</v>
      </c>
      <c r="ER253" s="46">
        <f t="shared" si="1203"/>
        <v>949.15446249694696</v>
      </c>
      <c r="ES253" s="51">
        <f t="shared" si="1204"/>
        <v>48198.28938021983</v>
      </c>
      <c r="ET253" s="153">
        <f t="shared" si="1398"/>
        <v>10000</v>
      </c>
      <c r="EU253" s="237">
        <v>192</v>
      </c>
      <c r="EV253" s="46">
        <f t="shared" si="1633"/>
        <v>1058.0899999999999</v>
      </c>
      <c r="EW253" s="239">
        <f t="shared" si="1666"/>
        <v>27.02</v>
      </c>
      <c r="EX253" s="128">
        <f t="shared" si="1206"/>
        <v>1031.07</v>
      </c>
      <c r="EY253" s="46">
        <f t="shared" si="1207"/>
        <v>81.911195157439607</v>
      </c>
      <c r="EZ253" s="46">
        <f t="shared" si="1208"/>
        <v>949.15880484256036</v>
      </c>
      <c r="FA253" s="51">
        <f t="shared" si="1209"/>
        <v>48197.5582896212</v>
      </c>
      <c r="FB253" s="58">
        <f t="shared" si="1210"/>
        <v>874.86920833333363</v>
      </c>
      <c r="FC253" s="240">
        <f t="shared" si="1667"/>
        <v>23.28</v>
      </c>
      <c r="FD253" s="51">
        <f t="shared" si="1399"/>
        <v>851.58920833333366</v>
      </c>
      <c r="FE253" s="57">
        <f t="shared" si="1211"/>
        <v>41493.861999999841</v>
      </c>
      <c r="FF253" s="153">
        <f t="shared" si="1400"/>
        <v>10000</v>
      </c>
      <c r="FG253" s="469">
        <f t="shared" si="1212"/>
        <v>-874.86920833333363</v>
      </c>
      <c r="FH253" s="46">
        <f t="shared" si="1213"/>
        <v>-1058.0899999999999</v>
      </c>
      <c r="FI253" s="46">
        <f t="shared" si="1214"/>
        <v>-1031.07</v>
      </c>
      <c r="FJ253" s="48"/>
      <c r="FL253" s="237">
        <v>192</v>
      </c>
      <c r="FM253" s="46">
        <f t="shared" si="1401"/>
        <v>1043.51</v>
      </c>
      <c r="FN253" s="239">
        <f t="shared" si="1634"/>
        <v>31.740000000000002</v>
      </c>
      <c r="FO253" s="46">
        <f t="shared" si="1402"/>
        <v>1011.77</v>
      </c>
      <c r="FP253" s="46">
        <f t="shared" si="1215"/>
        <v>79.279017061714725</v>
      </c>
      <c r="FQ253" s="46">
        <f t="shared" si="1216"/>
        <v>932.49098293828524</v>
      </c>
      <c r="FR253" s="149">
        <f t="shared" si="1217"/>
        <v>46634.91925409055</v>
      </c>
      <c r="FS253" s="57">
        <f t="shared" si="1668"/>
        <v>57722.973553614065</v>
      </c>
      <c r="FT253" s="58">
        <f t="shared" si="1635"/>
        <v>860.82333333333338</v>
      </c>
      <c r="FU253" s="240">
        <f t="shared" si="1636"/>
        <v>27.490000000000002</v>
      </c>
      <c r="FV253" s="51">
        <f t="shared" si="1219"/>
        <v>833.33333333333337</v>
      </c>
      <c r="FW253" s="149">
        <f t="shared" si="1220"/>
        <v>39999.999999999513</v>
      </c>
      <c r="FX253" s="153">
        <f t="shared" si="1669"/>
        <v>49999.999999999542</v>
      </c>
      <c r="FY253" s="468">
        <f t="shared" si="1403"/>
        <v>-860.82333333333338</v>
      </c>
      <c r="FZ253" s="46">
        <f t="shared" si="1404"/>
        <v>-1043.51</v>
      </c>
      <c r="GA253" s="46">
        <f t="shared" si="1221"/>
        <v>-1011.77</v>
      </c>
      <c r="GB253" s="48"/>
      <c r="GD253" s="237">
        <v>192</v>
      </c>
      <c r="GE253" s="239">
        <f t="shared" si="1583"/>
        <v>1060.0875939185617</v>
      </c>
      <c r="GF253" s="239">
        <f t="shared" si="1670"/>
        <v>32.67</v>
      </c>
      <c r="GG253" s="128">
        <f t="shared" si="1579"/>
        <v>1027.4175939185616</v>
      </c>
      <c r="GH253" s="46">
        <f t="shared" si="1637"/>
        <v>81.862768676044993</v>
      </c>
      <c r="GI253" s="46">
        <f t="shared" si="1223"/>
        <v>945.55482524251659</v>
      </c>
      <c r="GJ253" s="149">
        <f t="shared" si="1224"/>
        <v>48172.106380384481</v>
      </c>
      <c r="GK253" s="51">
        <f t="shared" si="1671"/>
        <v>59415.500083162384</v>
      </c>
      <c r="GL253" s="153">
        <f t="shared" si="1405"/>
        <v>10000</v>
      </c>
      <c r="GM253" s="237">
        <v>192</v>
      </c>
      <c r="GN253" s="46">
        <f t="shared" si="1638"/>
        <v>1060.0899999999999</v>
      </c>
      <c r="GO253" s="239">
        <f t="shared" si="1639"/>
        <v>32.67</v>
      </c>
      <c r="GP253" s="128">
        <f t="shared" si="1406"/>
        <v>1027.42</v>
      </c>
      <c r="GQ253" s="46">
        <f t="shared" si="1226"/>
        <v>81.861867670240343</v>
      </c>
      <c r="GR253" s="46">
        <f t="shared" si="1227"/>
        <v>945.5581323297597</v>
      </c>
      <c r="GS253" s="149">
        <f t="shared" si="1228"/>
        <v>48171.562469814446</v>
      </c>
      <c r="GT253" s="57">
        <f t="shared" si="1672"/>
        <v>59414.995496471711</v>
      </c>
      <c r="GU253" s="58">
        <f t="shared" si="1229"/>
        <v>876.92633333333197</v>
      </c>
      <c r="GV253" s="325">
        <f t="shared" si="1640"/>
        <v>28.4</v>
      </c>
      <c r="GW253" s="51">
        <f t="shared" si="1407"/>
        <v>848.52633333333199</v>
      </c>
      <c r="GX253" s="150">
        <f t="shared" si="1230"/>
        <v>41485.384000000202</v>
      </c>
      <c r="GY253" s="57">
        <f t="shared" si="1673"/>
        <v>51667.700000000223</v>
      </c>
      <c r="GZ253" s="153">
        <f t="shared" si="1408"/>
        <v>10000</v>
      </c>
      <c r="HA253" s="469">
        <f t="shared" si="1231"/>
        <v>-876.92633333333197</v>
      </c>
      <c r="HB253" s="46">
        <f t="shared" si="1232"/>
        <v>-1060.0899999999999</v>
      </c>
      <c r="HC253" s="46">
        <f t="shared" si="1233"/>
        <v>-1027.42</v>
      </c>
      <c r="HD253" s="48"/>
      <c r="HF253" s="45">
        <v>192</v>
      </c>
      <c r="HG253" s="46">
        <f t="shared" si="1234"/>
        <v>1123.8775326810628</v>
      </c>
      <c r="HH253" s="46">
        <f t="shared" si="1235"/>
        <v>0</v>
      </c>
      <c r="HI253" s="46">
        <f t="shared" si="1236"/>
        <v>1123.8775326810628</v>
      </c>
      <c r="HJ253" s="46">
        <f t="shared" si="1237"/>
        <v>88.065074828047159</v>
      </c>
      <c r="HK253" s="46">
        <f t="shared" si="1238"/>
        <v>1035.8124578530155</v>
      </c>
      <c r="HL253" s="51">
        <f t="shared" si="1239"/>
        <v>51803.232438975276</v>
      </c>
      <c r="HM253" s="153">
        <f t="shared" si="1409"/>
        <v>10000</v>
      </c>
      <c r="HN253" s="58">
        <f t="shared" si="1240"/>
        <v>933.33333333333724</v>
      </c>
      <c r="HO253" s="52">
        <f t="shared" si="1241"/>
        <v>0</v>
      </c>
      <c r="HP253" s="51">
        <f t="shared" si="1242"/>
        <v>933.33333333333724</v>
      </c>
      <c r="HQ253" s="57">
        <f t="shared" si="1243"/>
        <v>44799.999999998305</v>
      </c>
      <c r="HR253" s="153">
        <f t="shared" si="1410"/>
        <v>10000</v>
      </c>
      <c r="HS253" s="468">
        <f t="shared" si="1244"/>
        <v>-933.33333333333724</v>
      </c>
      <c r="HT253" s="46">
        <f t="shared" si="1245"/>
        <v>-1123.8775326810628</v>
      </c>
      <c r="HU253" s="46">
        <f t="shared" si="1246"/>
        <v>-1123.8775326810628</v>
      </c>
      <c r="HV253" s="48"/>
      <c r="HW253" s="29"/>
      <c r="HX253" s="45">
        <v>192</v>
      </c>
      <c r="HY253" s="128">
        <f t="shared" si="1247"/>
        <v>1124.3399999999999</v>
      </c>
      <c r="HZ253" s="46">
        <f t="shared" si="1248"/>
        <v>0</v>
      </c>
      <c r="IA253" s="46">
        <f t="shared" si="1249"/>
        <v>1124.3399999999999</v>
      </c>
      <c r="IB253" s="46">
        <f t="shared" si="1250"/>
        <v>88.108384691644474</v>
      </c>
      <c r="IC253" s="46">
        <f t="shared" si="1251"/>
        <v>1036.2316153083555</v>
      </c>
      <c r="ID253" s="51">
        <f t="shared" si="1252"/>
        <v>51828.799199678338</v>
      </c>
      <c r="IE253" s="153">
        <f t="shared" si="1411"/>
        <v>10000</v>
      </c>
      <c r="IF253" s="58">
        <f t="shared" si="1253"/>
        <v>930.14625019664186</v>
      </c>
      <c r="IG253" s="52">
        <f t="shared" si="1254"/>
        <v>0</v>
      </c>
      <c r="IH253" s="51">
        <f t="shared" si="1255"/>
        <v>930.14625019664186</v>
      </c>
      <c r="II253" s="57">
        <f t="shared" si="1412"/>
        <v>44647.019962244522</v>
      </c>
      <c r="IJ253" s="153">
        <f t="shared" si="1413"/>
        <v>10000</v>
      </c>
      <c r="IK253" s="468">
        <f t="shared" si="1256"/>
        <v>-930.14625019664186</v>
      </c>
      <c r="IL253" s="46">
        <f t="shared" si="1257"/>
        <v>-1124.3399999999999</v>
      </c>
      <c r="IM253" s="46">
        <f t="shared" si="1258"/>
        <v>-1124.3399999999999</v>
      </c>
      <c r="IN253" s="48"/>
      <c r="IO253" s="53">
        <f t="shared" si="1259"/>
        <v>0</v>
      </c>
      <c r="IQ253" s="45">
        <v>192</v>
      </c>
      <c r="IR253" s="128">
        <f t="shared" si="1260"/>
        <v>1126.4568749999989</v>
      </c>
      <c r="IS253" s="128">
        <f t="shared" si="1261"/>
        <v>0</v>
      </c>
      <c r="IT253" s="128">
        <f t="shared" si="1262"/>
        <v>1126.4568749999989</v>
      </c>
      <c r="IU253" s="46">
        <f t="shared" si="1485"/>
        <v>88.27</v>
      </c>
      <c r="IV253" s="46">
        <f t="shared" si="1263"/>
        <v>1038.186874999999</v>
      </c>
      <c r="IW253" s="51">
        <f t="shared" si="1264"/>
        <v>51922.140000000225</v>
      </c>
      <c r="IX253" s="199">
        <f t="shared" si="1414"/>
        <v>10000</v>
      </c>
      <c r="IY253" s="128">
        <f t="shared" si="1265"/>
        <v>0</v>
      </c>
      <c r="IZ253" s="408">
        <f t="shared" si="1266"/>
        <v>0</v>
      </c>
      <c r="JA253" s="58">
        <f t="shared" si="1267"/>
        <v>931.95916666666494</v>
      </c>
      <c r="JB253" s="52">
        <f t="shared" si="1268"/>
        <v>0</v>
      </c>
      <c r="JC253" s="51">
        <f t="shared" si="1269"/>
        <v>931.95916666666494</v>
      </c>
      <c r="JD253" s="57">
        <f t="shared" si="1270"/>
        <v>44734.040000000037</v>
      </c>
      <c r="JE253" s="280">
        <f t="shared" si="1271"/>
        <v>10000</v>
      </c>
      <c r="JF253" s="280">
        <f t="shared" si="1272"/>
        <v>0</v>
      </c>
      <c r="JG253" s="468">
        <f t="shared" si="1273"/>
        <v>-931.95916666666494</v>
      </c>
      <c r="JH253" s="46">
        <f t="shared" si="1274"/>
        <v>-1126.4568749999989</v>
      </c>
      <c r="JI253" s="46">
        <f t="shared" si="1275"/>
        <v>-1126.4568749999989</v>
      </c>
      <c r="JJ253" s="48"/>
      <c r="JL253" s="45">
        <v>192</v>
      </c>
      <c r="JM253" s="46">
        <f t="shared" si="1276"/>
        <v>1124.4930833333331</v>
      </c>
      <c r="JN253" s="46">
        <f t="shared" si="1277"/>
        <v>0</v>
      </c>
      <c r="JO253" s="128">
        <f t="shared" si="1278"/>
        <v>1124.4930833333331</v>
      </c>
      <c r="JP253" s="46">
        <f t="shared" si="1415"/>
        <v>88.11</v>
      </c>
      <c r="JQ253" s="46">
        <f t="shared" si="1279"/>
        <v>1036.3830833333332</v>
      </c>
      <c r="JR253" s="149">
        <f t="shared" si="1280"/>
        <v>51831.607999999993</v>
      </c>
      <c r="JS253" s="51">
        <f t="shared" si="1674"/>
        <v>57722.973553614065</v>
      </c>
      <c r="JT253" s="199">
        <f t="shared" si="1416"/>
        <v>10000</v>
      </c>
      <c r="JU253" s="128">
        <f t="shared" si="1281"/>
        <v>0</v>
      </c>
      <c r="JV253" s="408">
        <f t="shared" si="1282"/>
        <v>0</v>
      </c>
      <c r="JW253" s="58">
        <f t="shared" si="1283"/>
        <v>930.37233333333074</v>
      </c>
      <c r="JX253" s="52">
        <f t="shared" si="1284"/>
        <v>0</v>
      </c>
      <c r="JY253" s="51">
        <f t="shared" si="1285"/>
        <v>930.37233333333074</v>
      </c>
      <c r="JZ253" s="149">
        <f t="shared" si="1286"/>
        <v>44657.87200000044</v>
      </c>
      <c r="KA253" s="199">
        <f t="shared" si="1675"/>
        <v>49999.999999999542</v>
      </c>
      <c r="KB253" s="128">
        <f t="shared" si="1417"/>
        <v>10000</v>
      </c>
      <c r="KC253" s="204">
        <f t="shared" si="1287"/>
        <v>0</v>
      </c>
      <c r="KD253" s="468">
        <f t="shared" si="1418"/>
        <v>-930.37233333333074</v>
      </c>
      <c r="KE253" s="46">
        <f t="shared" si="1288"/>
        <v>-1124.4930833333331</v>
      </c>
      <c r="KF253" s="46">
        <f t="shared" si="1289"/>
        <v>-1124.4930833333331</v>
      </c>
      <c r="KG253" s="48"/>
      <c r="KI253" s="45">
        <v>192</v>
      </c>
      <c r="KJ253" s="46">
        <f t="shared" si="1290"/>
        <v>1124.4890404061762</v>
      </c>
      <c r="KK253" s="46">
        <f t="shared" si="1291"/>
        <v>0</v>
      </c>
      <c r="KL253" s="128">
        <f t="shared" si="1292"/>
        <v>1124.4890404061762</v>
      </c>
      <c r="KM253" s="46">
        <f t="shared" si="1676"/>
        <v>88.112991502244711</v>
      </c>
      <c r="KN253" s="46">
        <f t="shared" si="1294"/>
        <v>1036.3760489039314</v>
      </c>
      <c r="KO253" s="149">
        <f t="shared" si="1295"/>
        <v>51831.41885244289</v>
      </c>
      <c r="KP253" s="199">
        <f t="shared" si="1677"/>
        <v>61858.537293018569</v>
      </c>
      <c r="KQ253" s="199">
        <f t="shared" si="1419"/>
        <v>10000</v>
      </c>
      <c r="KR253" s="128">
        <f t="shared" si="1296"/>
        <v>0</v>
      </c>
      <c r="KS253" s="408">
        <f t="shared" si="1297"/>
        <v>0</v>
      </c>
      <c r="KT253" s="45">
        <v>192</v>
      </c>
      <c r="KU253" s="46">
        <f t="shared" si="1420"/>
        <v>1124.49</v>
      </c>
      <c r="KV253" s="46">
        <f t="shared" si="1298"/>
        <v>0</v>
      </c>
      <c r="KW253" s="128">
        <f t="shared" si="1299"/>
        <v>1124.49</v>
      </c>
      <c r="KX253" s="46">
        <f t="shared" si="1300"/>
        <v>88.112632162949936</v>
      </c>
      <c r="KY253" s="46">
        <f t="shared" si="1301"/>
        <v>1036.3773678370501</v>
      </c>
      <c r="KZ253" s="149">
        <f t="shared" si="1302"/>
        <v>51831.201929932919</v>
      </c>
      <c r="LA253" s="153">
        <f t="shared" si="1678"/>
        <v>61858.537293018569</v>
      </c>
      <c r="LB253" s="58">
        <f t="shared" si="1532"/>
        <v>930.59633333333579</v>
      </c>
      <c r="LC253" s="52">
        <f t="shared" si="1303"/>
        <v>0</v>
      </c>
      <c r="LD253" s="51">
        <f t="shared" si="1304"/>
        <v>930.59633333333579</v>
      </c>
      <c r="LE253" s="149">
        <f t="shared" si="1305"/>
        <v>44668.623999999792</v>
      </c>
      <c r="LF253" s="51">
        <f t="shared" si="1679"/>
        <v>53966.899999999616</v>
      </c>
      <c r="LG253" s="128">
        <f t="shared" si="1306"/>
        <v>10000</v>
      </c>
      <c r="LH253" s="204">
        <f t="shared" si="1307"/>
        <v>0</v>
      </c>
      <c r="LI253" s="479">
        <f t="shared" si="1308"/>
        <v>-930.59633333333579</v>
      </c>
      <c r="LJ253" s="46">
        <f t="shared" si="1421"/>
        <v>-1124.49</v>
      </c>
      <c r="LK253" s="46">
        <f t="shared" si="1422"/>
        <v>-1124.49</v>
      </c>
      <c r="LL253" s="48"/>
      <c r="LN253" s="237">
        <v>192</v>
      </c>
      <c r="LO253" s="46">
        <f t="shared" si="1309"/>
        <v>1123.1238136873469</v>
      </c>
      <c r="LP253" s="239">
        <f t="shared" si="1641"/>
        <v>0</v>
      </c>
      <c r="LQ253" s="46">
        <f t="shared" si="1310"/>
        <v>1123.1238136873469</v>
      </c>
      <c r="LR253" s="46">
        <f t="shared" si="1311"/>
        <v>88.006014727946237</v>
      </c>
      <c r="LS253" s="46">
        <f t="shared" si="1312"/>
        <v>1035.1177989594007</v>
      </c>
      <c r="LT253" s="51">
        <f t="shared" si="1313"/>
        <v>51768.491037808337</v>
      </c>
      <c r="LU253" s="199">
        <f t="shared" si="1423"/>
        <v>10000</v>
      </c>
      <c r="LV253" s="58">
        <f t="shared" si="1314"/>
        <v>933.33033333333128</v>
      </c>
      <c r="LW253" s="240">
        <f t="shared" si="1642"/>
        <v>0</v>
      </c>
      <c r="LX253" s="51">
        <f t="shared" si="1315"/>
        <v>933.33033333333128</v>
      </c>
      <c r="LY253" s="51">
        <f t="shared" si="1316"/>
        <v>44799.855999999723</v>
      </c>
      <c r="LZ253" s="46">
        <f t="shared" si="1424"/>
        <v>0</v>
      </c>
      <c r="MA253" s="199">
        <f t="shared" si="1425"/>
        <v>10000</v>
      </c>
      <c r="MB253" s="468">
        <f t="shared" si="1317"/>
        <v>-933.33033333333128</v>
      </c>
      <c r="MC253" s="46">
        <f t="shared" si="1318"/>
        <v>-1123.1238136873469</v>
      </c>
      <c r="MD253" s="46">
        <f t="shared" si="1319"/>
        <v>-1123.1238136873469</v>
      </c>
      <c r="ME253" s="48"/>
      <c r="MG253" s="237">
        <v>192</v>
      </c>
      <c r="MH253" s="46">
        <f t="shared" si="1320"/>
        <v>1076.608661999408</v>
      </c>
      <c r="MI253" s="239">
        <f t="shared" si="1643"/>
        <v>0</v>
      </c>
      <c r="MJ253" s="46">
        <f t="shared" si="1321"/>
        <v>1076.608661999408</v>
      </c>
      <c r="MK253" s="46">
        <f t="shared" si="1322"/>
        <v>84.361168919646033</v>
      </c>
      <c r="ML253" s="46">
        <f t="shared" si="1323"/>
        <v>992.24749307976197</v>
      </c>
      <c r="MM253" s="51">
        <f t="shared" si="1324"/>
        <v>49624.453858707857</v>
      </c>
      <c r="MN253" s="199">
        <f t="shared" si="1426"/>
        <v>10000</v>
      </c>
      <c r="MO253" s="58">
        <f t="shared" si="1325"/>
        <v>889.32945707741396</v>
      </c>
      <c r="MP253" s="240">
        <f t="shared" si="1644"/>
        <v>0</v>
      </c>
      <c r="MQ253" s="51">
        <f t="shared" si="1326"/>
        <v>889.32945707741396</v>
      </c>
      <c r="MR253" s="57">
        <f t="shared" si="1327"/>
        <v>42687.814241136279</v>
      </c>
      <c r="MS253" s="199">
        <f t="shared" si="1427"/>
        <v>10000</v>
      </c>
      <c r="MT253" s="468">
        <f t="shared" si="1428"/>
        <v>-889.32945707741396</v>
      </c>
      <c r="MU253" s="46">
        <f t="shared" si="1328"/>
        <v>-1076.608661999408</v>
      </c>
      <c r="MV253" s="46">
        <f t="shared" si="1329"/>
        <v>-1076.608661999408</v>
      </c>
      <c r="MW253" s="48"/>
      <c r="MY253" s="237">
        <v>192</v>
      </c>
      <c r="MZ253" s="46">
        <f t="shared" si="1330"/>
        <v>1076.608661999408</v>
      </c>
      <c r="NA253" s="239">
        <f t="shared" si="1645"/>
        <v>0</v>
      </c>
      <c r="NB253" s="128">
        <f t="shared" si="1331"/>
        <v>1076.608661999408</v>
      </c>
      <c r="NC253" s="46">
        <f t="shared" si="1646"/>
        <v>84.361168919646033</v>
      </c>
      <c r="ND253" s="46">
        <f t="shared" si="1333"/>
        <v>992.24749307976197</v>
      </c>
      <c r="NE253" s="51">
        <f t="shared" si="1334"/>
        <v>49624.453858707857</v>
      </c>
      <c r="NF253" s="153">
        <f t="shared" si="1429"/>
        <v>10000</v>
      </c>
      <c r="NG253" s="237">
        <v>192</v>
      </c>
      <c r="NH253" s="46">
        <f t="shared" si="1647"/>
        <v>1076.6099999999999</v>
      </c>
      <c r="NI253" s="239">
        <f t="shared" si="1648"/>
        <v>0</v>
      </c>
      <c r="NJ253" s="128">
        <f t="shared" si="1430"/>
        <v>1076.6099999999999</v>
      </c>
      <c r="NK253" s="46">
        <f t="shared" si="1431"/>
        <v>84.360647491046663</v>
      </c>
      <c r="NL253" s="46">
        <f t="shared" si="1336"/>
        <v>992.24935250895328</v>
      </c>
      <c r="NM253" s="51">
        <f t="shared" si="1337"/>
        <v>49624.139142119049</v>
      </c>
      <c r="NN253" s="58">
        <f t="shared" si="1338"/>
        <v>888.78037499999857</v>
      </c>
      <c r="NO253" s="240">
        <f t="shared" si="1649"/>
        <v>0</v>
      </c>
      <c r="NP253" s="51">
        <f t="shared" si="1339"/>
        <v>888.78037499999857</v>
      </c>
      <c r="NQ253" s="57">
        <f t="shared" si="1340"/>
        <v>42795.808000000019</v>
      </c>
      <c r="NR253" s="153">
        <f t="shared" si="1432"/>
        <v>10000</v>
      </c>
      <c r="NS253" s="469">
        <f t="shared" si="1341"/>
        <v>-888.78037499999857</v>
      </c>
      <c r="NT253" s="46">
        <f t="shared" si="1342"/>
        <v>-1076.6099999999999</v>
      </c>
      <c r="NU253" s="46">
        <f t="shared" si="1343"/>
        <v>-1076.6099999999999</v>
      </c>
      <c r="NV253" s="48"/>
      <c r="NX253" s="237">
        <v>192</v>
      </c>
      <c r="NY253" s="46">
        <f t="shared" si="1344"/>
        <v>1076.6456011701148</v>
      </c>
      <c r="NZ253" s="239">
        <f t="shared" si="1650"/>
        <v>0</v>
      </c>
      <c r="OA253" s="46">
        <f t="shared" si="1345"/>
        <v>1076.6456011701148</v>
      </c>
      <c r="OB253" s="46">
        <f t="shared" si="1346"/>
        <v>84.364063408358049</v>
      </c>
      <c r="OC253" s="46">
        <f t="shared" si="1347"/>
        <v>992.28153776175668</v>
      </c>
      <c r="OD253" s="149">
        <f t="shared" si="1348"/>
        <v>49626.156507253072</v>
      </c>
      <c r="OE253" s="57">
        <f t="shared" si="1680"/>
        <v>57722.973553614065</v>
      </c>
      <c r="OF253" s="153">
        <f t="shared" si="1433"/>
        <v>10000</v>
      </c>
      <c r="OG253" s="58">
        <f t="shared" si="1349"/>
        <v>889.48383333333379</v>
      </c>
      <c r="OH253" s="240">
        <f t="shared" si="1681"/>
        <v>0</v>
      </c>
      <c r="OI253" s="51">
        <f t="shared" si="1350"/>
        <v>889.48383333333379</v>
      </c>
      <c r="OJ253" s="149">
        <f t="shared" si="1351"/>
        <v>42695.224000000046</v>
      </c>
      <c r="OK253" s="153">
        <f t="shared" si="1682"/>
        <v>49999.999999999542</v>
      </c>
      <c r="OL253" s="153">
        <f t="shared" si="1434"/>
        <v>10000</v>
      </c>
      <c r="OM253" s="468">
        <f t="shared" si="1435"/>
        <v>-889.48383333333379</v>
      </c>
      <c r="ON253" s="46">
        <f t="shared" si="1436"/>
        <v>-1076.6456011701148</v>
      </c>
      <c r="OO253" s="46">
        <f t="shared" si="1352"/>
        <v>-1076.6456011701148</v>
      </c>
      <c r="OP253" s="48"/>
      <c r="OR253" s="237">
        <v>192</v>
      </c>
      <c r="OS253" s="46">
        <f t="shared" si="1353"/>
        <v>1076.765700416463</v>
      </c>
      <c r="OT253" s="239">
        <f t="shared" si="1651"/>
        <v>0</v>
      </c>
      <c r="OU253" s="128">
        <f t="shared" si="1354"/>
        <v>1076.765700416463</v>
      </c>
      <c r="OV253" s="46">
        <f t="shared" si="1652"/>
        <v>84.373474174931488</v>
      </c>
      <c r="OW253" s="46">
        <f t="shared" si="1653"/>
        <v>992.39222624153149</v>
      </c>
      <c r="OX253" s="149">
        <f t="shared" si="1357"/>
        <v>49631.692278717361</v>
      </c>
      <c r="OY253" s="51">
        <f t="shared" si="1683"/>
        <v>59415.500083162384</v>
      </c>
      <c r="OZ253" s="153">
        <f t="shared" si="1437"/>
        <v>10000</v>
      </c>
      <c r="PA253" s="237">
        <v>192</v>
      </c>
      <c r="PB253" s="46">
        <f t="shared" si="1358"/>
        <v>1076.765700416463</v>
      </c>
      <c r="PC253" s="239">
        <f t="shared" si="1684"/>
        <v>0</v>
      </c>
      <c r="PD253" s="128">
        <f t="shared" si="1359"/>
        <v>1076.765700416463</v>
      </c>
      <c r="PE253" s="46">
        <f t="shared" si="1360"/>
        <v>84.373474174931488</v>
      </c>
      <c r="PF253" s="46">
        <f t="shared" si="1361"/>
        <v>992.39222624153149</v>
      </c>
      <c r="PG253" s="149">
        <f t="shared" si="1362"/>
        <v>49631.692278717361</v>
      </c>
      <c r="PH253" s="57">
        <f t="shared" si="1685"/>
        <v>59414.995496471711</v>
      </c>
      <c r="PI253" s="688">
        <f t="shared" si="1363"/>
        <v>889.6533333333341</v>
      </c>
      <c r="PJ253" s="240">
        <f t="shared" si="1686"/>
        <v>0</v>
      </c>
      <c r="PK253" s="51">
        <f t="shared" si="1364"/>
        <v>889.6533333333341</v>
      </c>
      <c r="PL253" s="150">
        <f t="shared" si="1365"/>
        <v>42703.360000000146</v>
      </c>
      <c r="PM253" s="57">
        <f t="shared" si="1687"/>
        <v>51667.700000000223</v>
      </c>
      <c r="PN253" s="153">
        <f t="shared" si="1438"/>
        <v>10000</v>
      </c>
      <c r="PO253" s="469">
        <f t="shared" si="1366"/>
        <v>-889.6533333333341</v>
      </c>
      <c r="PP253" s="46">
        <f t="shared" si="1367"/>
        <v>-1076.765700416463</v>
      </c>
      <c r="PQ253" s="46">
        <f t="shared" si="1368"/>
        <v>-1076.765700416463</v>
      </c>
      <c r="PR253" s="48"/>
    </row>
    <row r="254" spans="2:434" hidden="1" x14ac:dyDescent="0.3">
      <c r="B254" s="45">
        <v>193</v>
      </c>
      <c r="C254" s="46">
        <f t="shared" si="1688"/>
        <v>1111.77</v>
      </c>
      <c r="D254" s="46">
        <f t="shared" ref="D254:D317" si="1689">IF(AND($H$7="Oui",B254&gt;$I$7),0,IF(B254&gt;$B$7,0,(TRUNC($C$7*$E$27*$L$7/12,2))+(TRUNC($C$7*$F$27*$M$7/12,2))))</f>
        <v>100</v>
      </c>
      <c r="E254" s="46">
        <f t="shared" ref="E254:E317" si="1690">IF(AND($H$7="Oui",B254=$I$7),ROUND(H253+F254,2),IF(AND($H$7="Oui",B254&gt;$I$7),0,IF(B254&gt;$B$7,0,IF(B254=$B$7,ROUND((G254+F254),2),ROUND(-PMT($D$7/12,$B$7,$C$7,0,0),2)))))</f>
        <v>1011.77</v>
      </c>
      <c r="F254" s="46">
        <f t="shared" ref="F254:F317" si="1691">H253*$D$7/12</f>
        <v>77.724865423484246</v>
      </c>
      <c r="G254" s="46">
        <f t="shared" ref="G254:G317" si="1692">IF(AND($H$7="Oui",B254&gt;$I$7),0,IF(B254&gt;$B$7,0,IF(B254=$B$7,H253,E254-F254)))</f>
        <v>934.04513457651569</v>
      </c>
      <c r="H254" s="51">
        <f t="shared" ref="H254:H317" si="1693">IF(B254&gt;$B$7,0,IF(AND($H$7="Oui",B254&gt;$I$7),0,H253-G254))</f>
        <v>45700.874119514032</v>
      </c>
      <c r="I254" s="58">
        <f t="shared" si="1626"/>
        <v>933.33333333333337</v>
      </c>
      <c r="J254" s="52">
        <f t="shared" ref="J254:J317" si="1694">IF(AND($H$7="Oui",B254&gt;$I$7),0,IF(B254&gt;$B$7,0,(TRUNC($C$7*$E$27/12,2))+(TRUNC($C$7*$F$27/12,2))))</f>
        <v>100</v>
      </c>
      <c r="K254" s="51">
        <f t="shared" ref="K254:K317" si="1695">IF(B254&gt;$B$7,0,IF(AND(B254&gt;$I$7,$H$7="Oui"),0,IF(AND($H$7="Oui",B254=$I$7),L253,$L$61/$B$7)))</f>
        <v>833.33333333333337</v>
      </c>
      <c r="L254" s="57">
        <f t="shared" ref="L254:L317" si="1696">IF(B254&gt;$B$7,0,IF(AND($H$7="Oui",B254&gt;$I$7),0,L253-K254))</f>
        <v>39166.666666666177</v>
      </c>
      <c r="M254" s="468">
        <f t="shared" si="1369"/>
        <v>-933.33333333333337</v>
      </c>
      <c r="N254" s="46">
        <f t="shared" si="1370"/>
        <v>-1111.77</v>
      </c>
      <c r="O254" s="47"/>
      <c r="P254" s="46">
        <f t="shared" si="1371"/>
        <v>-1011.77</v>
      </c>
      <c r="Q254" s="48"/>
      <c r="R254" s="29"/>
      <c r="S254" s="29"/>
      <c r="T254" s="45">
        <v>193</v>
      </c>
      <c r="U254" s="46">
        <f t="shared" ref="U254:U317" si="1697">IF(T254&gt;$B$7,0,IF(AND($H$7="Oui",T254&gt;$I$7),0,ROUND(W254+V254,2)))</f>
        <v>1055.33</v>
      </c>
      <c r="V254" s="46">
        <f t="shared" ref="V254:V317" si="1698">IF(AND($H$7="Oui",T254&gt;$I$7),0,IF(T254&gt;$B$7,0,(TRUNC(Z253*$G$27*$L$7/12,2))+(TRUNC(Z253*$H$27*$M$7/12,2))))</f>
        <v>43.56</v>
      </c>
      <c r="W254" s="46">
        <f t="shared" si="1372"/>
        <v>1011.77</v>
      </c>
      <c r="X254" s="46">
        <f t="shared" ref="X254:X317" si="1699">Z253*$D$7/12</f>
        <v>77.724865423484246</v>
      </c>
      <c r="Y254" s="46">
        <f t="shared" ref="Y254:Y317" si="1700">IF(AND($H$7="Oui",T254&gt;$I$7),0,IF(T254&gt;$B$7,0,IF(T254=$B$7,Z253,W254-X254)))</f>
        <v>934.04513457651569</v>
      </c>
      <c r="Z254" s="51">
        <f t="shared" ref="Z254:Z317" si="1701">IF(T254&gt;$B$7,0,IF(AND($H$7="Oui",T254&gt;$I$7),0,Z253-Y254))</f>
        <v>45700.874119514032</v>
      </c>
      <c r="AA254" s="58">
        <f t="shared" ref="AA254:AA317" si="1702">IF(T254&gt;$B$7,0,AC254+AB254)</f>
        <v>870.69333333333338</v>
      </c>
      <c r="AB254" s="52">
        <f t="shared" ref="AB254:AB317" si="1703">IF(AND($H$7="Oui",T254&gt;$I$7),0,IF(T254&gt;$B$7,0,(TRUNC(AD253*$G$27/12,2))+(TRUNC(AD253*$H$27/12,2))))</f>
        <v>37.36</v>
      </c>
      <c r="AC254" s="51">
        <f t="shared" ref="AC254:AC317" si="1704">IF(T254&gt;$B$7,0,IF(AND(T254&gt;$I$7,$H$7="Oui"),0,IF(AND($H$7="Oui",T254=$I$7),AD253,$L$61/$B$7)))</f>
        <v>833.33333333333337</v>
      </c>
      <c r="AD254" s="57">
        <f t="shared" ref="AD254:AD317" si="1705">IF(T254&gt;$B$7,0,IF(AND($H$7="Oui",T254&gt;$I$7),0,AD253-AC254))</f>
        <v>39166.666666666177</v>
      </c>
      <c r="AE254" s="468">
        <f t="shared" si="1373"/>
        <v>-870.69333333333338</v>
      </c>
      <c r="AF254" s="46">
        <f t="shared" ref="AF254:AF317" si="1706">-U254</f>
        <v>-1055.33</v>
      </c>
      <c r="AG254" s="47"/>
      <c r="AH254" s="46">
        <f t="shared" si="1374"/>
        <v>-1011.77</v>
      </c>
      <c r="AI254" s="48"/>
      <c r="AJ254" s="29"/>
      <c r="AK254" s="45">
        <v>193</v>
      </c>
      <c r="AL254" s="46">
        <f t="shared" ref="AL254:AL317" si="1707">IF(AND($H$7="Oui",AK254&gt;$I$7),0,IF(AND($H$7="Oui",AK254=$I$7),AP254+AO254,IF(AK254&gt;$B$7,0,IF(AK254=$B$7,AP254+AO254,ROUND(-PMT(($D$7+$AO$60)/12,$B$7,$C$7,0,0),2)))))</f>
        <v>1117.72</v>
      </c>
      <c r="AM254" s="46"/>
      <c r="AN254" s="46"/>
      <c r="AO254" s="46">
        <f t="shared" ref="AO254:AO317" si="1708">IF(AK254&gt;$B$7,0,(TRUNC(AW253*$I$27*$L$7/12,2))+(TRUNC(AW253*$J$27*$M$7/12,2)))</f>
        <v>45.56</v>
      </c>
      <c r="AP254" s="128">
        <f t="shared" ref="AP254:AP317" si="1709">IF(AND($H$7="Oui",AK254&gt;$I$7),0,IF(AND($H$7="Oui",AK254=$I$7),AT254+AS254,IF(AK254&gt;$B$7,0,IF(AK254=$B$7,AT254+AS254,ROUND(AL254-AO254,2)))))</f>
        <v>1072.1600000000001</v>
      </c>
      <c r="AQ254" s="128"/>
      <c r="AR254" s="128"/>
      <c r="AS254" s="46">
        <f t="shared" ref="AS254:AS317" si="1710">IF(AK254&gt;$B$7,0,AW253*$D$7/12)</f>
        <v>84.017360723423195</v>
      </c>
      <c r="AT254" s="46">
        <f t="shared" ref="AT254:AT317" si="1711">IF(AND($H$7="Oui",AK254&gt;$I$7),0,IF(AND($H$7="Oui",AK254=$I$7),AW253,IF(AK254&gt;$B$7,0,IF(AK254=$B$7,AW253,AP254-AS254))))</f>
        <v>988.14263927657692</v>
      </c>
      <c r="AU254" s="51"/>
      <c r="AV254" s="51"/>
      <c r="AW254" s="51">
        <f t="shared" ref="AW254:AW317" si="1712">IF(AND($H$7="Oui",AK254&gt;$I$7),0,IF(AK254&gt;$B$7,0,AW253-AT254))</f>
        <v>49422.273794777335</v>
      </c>
      <c r="AX254" s="58">
        <f t="shared" ref="AX254:AX317" si="1713">IF(AND($H$7="Oui",AK254=$I$7),BB254+BA254,IF(AND($H$7="Oui",AK254&gt;$I$7),0,IF(AK254&gt;$B$7,0,$AX$60)))</f>
        <v>927.38215694565588</v>
      </c>
      <c r="AY254" s="52"/>
      <c r="AZ254" s="52"/>
      <c r="BA254" s="52">
        <f t="shared" ref="BA254:BA317" si="1714">IF(AND($H$7="Oui",AK254&gt;$I$7),0,IF(AK254&gt;$B$7,0,(TRUNC(BE253*$I$27/12,2))+(TRUNC(BE253*$J$27/12,2))))</f>
        <v>39.36</v>
      </c>
      <c r="BB254" s="51">
        <f t="shared" ref="BB254:BB317" si="1715">IF(AK254&gt;$B$7,0,IF(AND(AK254&gt;$I$7,$H$7="Oui"),0,IF(AND($H$7="Oui",AK254=$I$7),BE253,AX254-BA254)))</f>
        <v>888.02215694565587</v>
      </c>
      <c r="BC254" s="51"/>
      <c r="BD254" s="51"/>
      <c r="BE254" s="57">
        <f t="shared" ref="BE254:BE317" si="1716">IF(AK254&gt;$B$7,0,IF(AND($H$7="Oui",AK254&gt;$I$7),0,BE253-BB254))</f>
        <v>42655.443709488398</v>
      </c>
      <c r="BF254" s="468">
        <f t="shared" ref="BF254:BF317" si="1717">IF(AK254&lt;&gt;$B$7,-AX254,IF(BE254&gt;0,-(AX254+BE254),-(AX254+BE254)))</f>
        <v>-927.38215694565588</v>
      </c>
      <c r="BG254" s="46">
        <f t="shared" ref="BG254:BG317" si="1718">-AL254</f>
        <v>-1117.72</v>
      </c>
      <c r="BH254" s="46">
        <f t="shared" ref="BH254:BH317" si="1719">-AP254</f>
        <v>-1072.1600000000001</v>
      </c>
      <c r="BI254" s="48"/>
      <c r="BK254" s="45">
        <v>193</v>
      </c>
      <c r="BL254" s="46">
        <f t="shared" si="1375"/>
        <v>1053.55</v>
      </c>
      <c r="BM254" s="46">
        <f t="shared" si="1376"/>
        <v>41.78</v>
      </c>
      <c r="BN254" s="46">
        <f t="shared" si="1377"/>
        <v>1011.77</v>
      </c>
      <c r="BO254" s="46">
        <f t="shared" ref="BO254:BO317" si="1720">BQ253*$D$7/12</f>
        <v>77.724865423484246</v>
      </c>
      <c r="BP254" s="46">
        <f t="shared" ref="BP254:BP317" si="1721">IF(AND($H$7="Oui",BK254&gt;$I$7),0,IF(BK254&gt;$B$7,0,IF(BK254=$B$7,BQ253,BN254-BO254)))</f>
        <v>934.04513457651569</v>
      </c>
      <c r="BQ254" s="51">
        <f t="shared" ref="BQ254:BQ317" si="1722">IF(BK254&gt;$B$7,0,IF(AND($H$7="Oui",BK254&gt;$I$7),0,BQ253-BP254))</f>
        <v>45700.874119514032</v>
      </c>
      <c r="BR254" s="150">
        <f>$BQ$253</f>
        <v>46634.91925409055</v>
      </c>
      <c r="BS254" s="58">
        <f t="shared" si="1627"/>
        <v>869.15333333333342</v>
      </c>
      <c r="BT254" s="52">
        <f t="shared" si="1378"/>
        <v>35.82</v>
      </c>
      <c r="BU254" s="51">
        <f t="shared" ref="BU254:BU317" si="1723">IF(BK254&gt;$B$7,0,IF(AND(BK254&gt;$I$7,$H$7="Oui"),0,IF(AND($H$7="Oui",BK254=$I$7),BV253,$L$61/$B$7)))</f>
        <v>833.33333333333337</v>
      </c>
      <c r="BV254" s="51">
        <f t="shared" ref="BV254:BV317" si="1724">IF(BK254&gt;$B$7,0,IF(AND($H$7="Oui",BK254&gt;$I$7),0,BV253-BU254))</f>
        <v>39166.666666666177</v>
      </c>
      <c r="BW254" s="150">
        <f>$BV$253</f>
        <v>39999.999999999513</v>
      </c>
      <c r="BX254" s="468">
        <f t="shared" si="1379"/>
        <v>-869.15333333333342</v>
      </c>
      <c r="BY254" s="46">
        <f t="shared" si="1380"/>
        <v>-1053.55</v>
      </c>
      <c r="BZ254" s="46">
        <f t="shared" ref="BZ254:BZ317" si="1725">-BN254</f>
        <v>-1011.77</v>
      </c>
      <c r="CA254" s="48"/>
      <c r="CB254" s="29"/>
      <c r="CC254" s="45">
        <v>193</v>
      </c>
      <c r="CD254" s="128">
        <f t="shared" ref="CD254:CD317" si="1726">IF(AND($H$7="Oui",CC254=$I$7),CF254+CE254,IF(AND($H$7="Oui",CC254&gt;$I$7),0,IF(CC254&gt;$B$7,0,IF($F$10="Paliers",ROUND(-PMT(($D$7+$CE$60)/12,$B$7-CC253,CI253,0,0),2),IF(AND($H$7="Oui",CC254=$I$7),CI253+CG254+CE254,IF(AND($H$7="Oui",CC254&gt;$I$7),0,IF(CC254&gt;$B$7,0,ROUND($CD$60,2))))))))</f>
        <v>1117.6300000000001</v>
      </c>
      <c r="CE254" s="46">
        <f t="shared" si="1381"/>
        <v>43.76</v>
      </c>
      <c r="CF254" s="128">
        <f t="shared" ref="CF254:CF317" si="1727">IF(AND($H$7="Oui",CC254=$I$7),CH254+CG254,IF($F$10="Paliers",CD254-CE254,IF(AND($H$7="Oui",CC254&gt;$I$7),0,IF(CC254&gt;$B$7,0,ROUND(CD254-CE254,2)))))</f>
        <v>1073.8699999999999</v>
      </c>
      <c r="CG254" s="46">
        <f t="shared" si="1382"/>
        <v>83.708219037494018</v>
      </c>
      <c r="CH254" s="46">
        <f t="shared" si="1628"/>
        <v>990.16178096250587</v>
      </c>
      <c r="CI254" s="51">
        <f t="shared" ref="CI254:CI317" si="1728">IF(AND($H$7="Oui",CC254&gt;$I$7),0,IF(CC254&gt;$B$7,0,CI253-CH254))</f>
        <v>49234.769641533901</v>
      </c>
      <c r="CJ254" s="149">
        <f>$CR$253</f>
        <v>50224.931422496411</v>
      </c>
      <c r="CK254" s="153">
        <f t="shared" si="1383"/>
        <v>10000</v>
      </c>
      <c r="CL254" s="45">
        <v>193</v>
      </c>
      <c r="CM254" s="46">
        <f t="shared" si="1384"/>
        <v>1117.6300000000001</v>
      </c>
      <c r="CN254" s="128">
        <f t="shared" ref="CN254:CN314" si="1729">IF(AND($H$7="Oui",CL254&gt;$I$7),0,IF(CL254&gt;$B$7,0,(TRUNC(CS254*$M$27*$L$7/12,2))+(TRUNC(CS254*$N$27*$M$7/12,2))))</f>
        <v>43.76</v>
      </c>
      <c r="CO254" s="128">
        <f t="shared" si="1657"/>
        <v>1073.8699999999999</v>
      </c>
      <c r="CP254" s="46">
        <f t="shared" ref="CP254:CP317" si="1730">IF(CL254&gt;$B$7,0,CR253*$D$7/12)</f>
        <v>83.708219037494018</v>
      </c>
      <c r="CQ254" s="46">
        <f t="shared" si="1658"/>
        <v>990.16178096250587</v>
      </c>
      <c r="CR254" s="51">
        <f t="shared" ref="CR254:CR317" si="1731">IF(AND($H$7="Oui",CL254&gt;$I$7),0,IF(CL254&gt;$B$7,0,CR253-CQ254))</f>
        <v>49234.769641533901</v>
      </c>
      <c r="CS254" s="150">
        <f>$CR$253</f>
        <v>50224.931422496411</v>
      </c>
      <c r="CT254" s="58">
        <f t="shared" ref="CT254:CT317" si="1732">IF(AND($H$7="Oui",CL254=$I$7),CV254+CU254,IF(CC254&gt;$B$7,0,IF(AND($H$7="Oui",CL254&gt;$I$7),0,$CT$60)))</f>
        <v>927.86033333333398</v>
      </c>
      <c r="CU254" s="52">
        <f t="shared" si="1385"/>
        <v>37.82</v>
      </c>
      <c r="CV254" s="51">
        <f t="shared" si="1386"/>
        <v>890.04033333333393</v>
      </c>
      <c r="CW254" s="51">
        <f t="shared" ref="CW254:CW317" si="1733">IF(CL254&gt;$B$7,0,IF(AND($H$7="Oui",CL254&gt;$I$7),0,CW253-CV254))</f>
        <v>42507.015666666244</v>
      </c>
      <c r="CX254" s="150">
        <f>$CW$253</f>
        <v>43397.055999999575</v>
      </c>
      <c r="CY254" s="153">
        <f t="shared" si="1387"/>
        <v>10000</v>
      </c>
      <c r="CZ254" s="479">
        <f t="shared" ref="CZ254:CZ300" si="1734">IF(CL254&lt;&gt;$B$7,-CT254,IF(CY254&gt;0,-(CT254+CY254),-(CT254+CY254)))</f>
        <v>-927.86033333333398</v>
      </c>
      <c r="DA254" s="46">
        <f t="shared" si="1388"/>
        <v>-1117.6300000000001</v>
      </c>
      <c r="DB254" s="46">
        <f t="shared" si="1389"/>
        <v>-1073.8699999999999</v>
      </c>
      <c r="DC254" s="48"/>
      <c r="DE254" s="45">
        <v>193</v>
      </c>
      <c r="DF254" s="46">
        <f t="shared" ref="DF254:DF317" si="1735">IF(DE254&gt;$B$7,0,ROUND(DH254+DG254,2))</f>
        <v>1115.0999999999999</v>
      </c>
      <c r="DG254" s="46">
        <f>IF(AND($H$7="Oui",DE254&gt;$I$7),0,IF(DE254&gt;$B$7,0,(TRUNC($C$7*$P$43*$L$7/12,2))+(TRUNC($C$7*$Q$43*$M$7/12,2))))</f>
        <v>103.33</v>
      </c>
      <c r="DH254" s="46">
        <f t="shared" ref="DH254:DH317" si="1736">IF(AND($H$7="Oui",DE254=$I$7),ROUND(DK253+DI254,2),IF(AND($H$7="Oui",DE254&gt;$I$7),0,IF(DE254&gt;$B$7,0,IF(DE254=$B$7,ROUND((DJ254+DI254),2),ROUND(-PMT($D$7/12,$B$7,$C$7,0,0),2)))))</f>
        <v>1011.77</v>
      </c>
      <c r="DI254" s="46">
        <f t="shared" ref="DI254:DI317" si="1737">DK253*$D$7/12</f>
        <v>77.724865423484246</v>
      </c>
      <c r="DJ254" s="46">
        <f t="shared" ref="DJ254:DJ317" si="1738">IF(AND($H$7="Oui",DE254&gt;$I$7),0,IF(DE254&gt;$B$7,0,IF(DE254=$B$7,DK253,DH254-DI254)))</f>
        <v>934.04513457651569</v>
      </c>
      <c r="DK254" s="51">
        <f t="shared" ref="DK254:DK317" si="1739">IF(DE254&gt;$B$7,0,IF(AND($H$7="Oui",DE254&gt;$I$7),0,DK253-DJ254))</f>
        <v>45700.874119514032</v>
      </c>
      <c r="DL254" s="58">
        <f t="shared" si="1629"/>
        <v>936.66333333333341</v>
      </c>
      <c r="DM254" s="52">
        <f>IF(AND($H$7="Oui",DE254&gt;$I$7),0,IF(DE254&gt;$B$7,0,(TRUNC($C$7*$P$43/12,2))+(TRUNC($C$7*$Q$43/12,2))))</f>
        <v>103.33</v>
      </c>
      <c r="DN254" s="51">
        <f t="shared" ref="DN254:DN317" si="1740">IF(DE254&gt;$B$7,0,IF(AND(DE254&gt;$I$7,$H$7="Oui"),0,IF(AND($H$7="Oui",DE254=$I$7),DO253,$L$61/$B$7)))</f>
        <v>833.33333333333337</v>
      </c>
      <c r="DO254" s="57">
        <f t="shared" ref="DO254:DO317" si="1741">IF(DE254&gt;$B$7,0,IF(AND($H$7="Oui",DE254&gt;$I$7),0,DO253-DN254))</f>
        <v>39166.666666666177</v>
      </c>
      <c r="DP254" s="468">
        <f t="shared" si="1390"/>
        <v>-936.66333333333341</v>
      </c>
      <c r="DQ254" s="46">
        <f t="shared" si="1391"/>
        <v>-1115.0999999999999</v>
      </c>
      <c r="DR254" s="47"/>
      <c r="DS254" s="46">
        <f t="shared" si="1392"/>
        <v>-1011.77</v>
      </c>
      <c r="DT254" s="48"/>
      <c r="DU254" s="29"/>
      <c r="DV254" s="45">
        <v>193</v>
      </c>
      <c r="DW254" s="46">
        <f t="shared" si="1393"/>
        <v>1035.8499999999999</v>
      </c>
      <c r="DX254" s="46">
        <f>IF(AND($H$7="Oui",DV254&gt;$I$7),0,IF(DV254&gt;$B$7,0,(TRUNC(EB253*$R$43*$L$7/12,2))+(TRUNC(EB253*$S$43*$M$7/12,2))))</f>
        <v>24.08</v>
      </c>
      <c r="DY254" s="46">
        <f t="shared" si="1394"/>
        <v>1011.77</v>
      </c>
      <c r="DZ254" s="46">
        <f t="shared" ref="DZ254:DZ317" si="1742">EB253*$D$7/12</f>
        <v>77.724865423484246</v>
      </c>
      <c r="EA254" s="46">
        <f t="shared" ref="EA254:EA317" si="1743">IF(AND($H$7="Oui",DV254&gt;$I$7),0,IF(DV254&gt;$B$7,0,IF(DV254=$B$7,EB253,DY254-DZ254)))</f>
        <v>934.04513457651569</v>
      </c>
      <c r="EB254" s="51">
        <f t="shared" ref="EB254:EB317" si="1744">IF(DV254&gt;$B$7,0,IF(AND($H$7="Oui",DV254&gt;$I$7),0,EB253-EA254))</f>
        <v>45700.874119514032</v>
      </c>
      <c r="EC254" s="58">
        <f t="shared" si="1630"/>
        <v>853.98333333333335</v>
      </c>
      <c r="ED254" s="52">
        <f>IF(AND($H$7="Oui",DV254&gt;$I$7),0,IF(DV254&gt;$B$7,0,(TRUNC(EF253*$R$43/12,2))+(TRUNC(EF253*$S$43/12,2))))</f>
        <v>20.65</v>
      </c>
      <c r="EE254" s="51">
        <f t="shared" ref="EE254:EE317" si="1745">IF(DV254&gt;$B$7,0,IF(AND(DV254&gt;$I$7,$H$7="Oui"),0,IF(AND($H$7="Oui",DV254=$I$7),EF253,$L$61/$B$7)))</f>
        <v>833.33333333333337</v>
      </c>
      <c r="EF254" s="57">
        <f t="shared" ref="EF254:EF317" si="1746">IF(DV254&gt;$B$7,0,IF(AND($H$7="Oui",DV254&gt;$I$7),0,EF253-EE254))</f>
        <v>39166.666666666177</v>
      </c>
      <c r="EG254" s="468">
        <f t="shared" si="1395"/>
        <v>-853.98333333333335</v>
      </c>
      <c r="EH254" s="46">
        <f t="shared" si="1396"/>
        <v>-1035.8499999999999</v>
      </c>
      <c r="EI254" s="47"/>
      <c r="EJ254" s="46">
        <f t="shared" si="1397"/>
        <v>-1011.77</v>
      </c>
      <c r="EK254" s="48"/>
      <c r="EL254" s="29"/>
      <c r="EM254" s="45">
        <v>193</v>
      </c>
      <c r="EN254" s="46">
        <f t="shared" ref="EN254:EN265" si="1747">IF(AND($H$7="Oui",EM254=$I$7),EP254+EO254,IF(EM254&gt;$B$7,0,IF($F$10="Paliers",ROUND(-PMT(($D$7+($T$43*$L$7)+($U$43*$M$7))/12,$B$7-EM253,ES253,0,0),2),IF(AND($H$7="Oui",EM254=$I$7),EP254+EO254,IF(AND($H$7="Oui",EM254&gt;$I$7),0,IF(EM254&gt;$B$7,0,$EN$60))))))</f>
        <v>1058.0868689014749</v>
      </c>
      <c r="EO254" s="46">
        <f>IF(EM254&gt;$B$7,0,(TRUNC(ES253*$T$43*$L$7/12,2))+(TRUNC(ES253*$U$43*$M$7/12,2)))</f>
        <v>24.89</v>
      </c>
      <c r="EP254" s="128">
        <f t="shared" si="1632"/>
        <v>1033.1968689014748</v>
      </c>
      <c r="EQ254" s="46">
        <f t="shared" ref="EQ254:EQ317" si="1748">IF(EM254&gt;$B$7,0,ES253*$D$7/12)</f>
        <v>80.330482300366384</v>
      </c>
      <c r="ER254" s="46">
        <f t="shared" ref="ER254:ER317" si="1749">IF(AND($H$7="Oui",EM254&gt;$I$7),0,IF(AND($H$7="Oui",EM254=$I$7),ES253,IF(EM254&gt;$B$7,0,EP254-EQ254)))</f>
        <v>952.86638660110839</v>
      </c>
      <c r="ES254" s="51">
        <f t="shared" ref="ES254:ES317" si="1750">IF(AND($H$7="Oui",EM254&gt;$I$7),0,IF(EM254&gt;$B$7,0,ES253-ER254))</f>
        <v>47245.422993618718</v>
      </c>
      <c r="ET254" s="153">
        <f t="shared" si="1398"/>
        <v>10000</v>
      </c>
      <c r="EU254" s="45">
        <v>193</v>
      </c>
      <c r="EV254" s="46">
        <f t="shared" si="1633"/>
        <v>1058.0899999999999</v>
      </c>
      <c r="EW254" s="46">
        <f>IF(EU254&gt;$B$7,0,(TRUNC(FA253*$T$43*$L$7/12,2))+(TRUNC(FA253*$U$43*$M$7/12,2)))</f>
        <v>24.89</v>
      </c>
      <c r="EX254" s="128">
        <f t="shared" ref="EX254:EX317" si="1751">IF(AND($H$7="Oui",EU254&gt;$I$7),0,IF(AND($H$7="Oui",EU254=$I$7),EZ254+EY254,IF(EU254&gt;$B$7,0,IF(EU254=$B$7,EZ254+EY254,ROUND(EV254-EW254,2)))))</f>
        <v>1033.2</v>
      </c>
      <c r="EY254" s="46">
        <f t="shared" ref="EY254:EY317" si="1752">IF(EU254&gt;$B$7,0,FA253*$D$7/12)</f>
        <v>80.329263816035336</v>
      </c>
      <c r="EZ254" s="46">
        <f t="shared" ref="EZ254:EZ317" si="1753">IF(AND($H$7="Oui",EU254&gt;$I$7),0,IF(AND($H$7="Oui",EU254=$I$7),FA253,IF(EU254&gt;$B$7,0,IF(EU254=$B$7,FA253,EX254-EY254))))</f>
        <v>952.87073618396471</v>
      </c>
      <c r="FA254" s="51">
        <f t="shared" ref="FA254:FA317" si="1754">IF(AND($H$7="Oui",EU254&gt;$I$7),0,IF(EU254&gt;$B$7,0,FA253-EZ254))</f>
        <v>47244.687553437238</v>
      </c>
      <c r="FB254" s="58">
        <f t="shared" ref="FB254:FB317" si="1755">IF(AND($H$7="Oui",EU254&gt;$I$7),0,IF(AND($H$7="Oui",EU254=$I$7),FD254+FC254,IF(EU254&gt;$B$7,0,$FB$60)))</f>
        <v>874.86920833333363</v>
      </c>
      <c r="FC254" s="52">
        <f>IF(AND($H$7="Oui",EU254&gt;$I$7),0,IF(EU254&gt;$B$7,0,(TRUNC(FE253*$T$43/12,2))+(TRUNC(FE253*$U$43/12,2))))</f>
        <v>21.43</v>
      </c>
      <c r="FD254" s="51">
        <f t="shared" si="1399"/>
        <v>853.43920833333368</v>
      </c>
      <c r="FE254" s="57">
        <f t="shared" ref="FE254:FE317" si="1756">IF(EU254&gt;$B$7,0,IF(AND($H$7="Oui",EU254&gt;$I$7),0,FE253-FD254))</f>
        <v>40640.422791666504</v>
      </c>
      <c r="FF254" s="153">
        <f t="shared" si="1400"/>
        <v>10000</v>
      </c>
      <c r="FG254" s="469">
        <f t="shared" ref="FG254:FG317" si="1757">IF(EU254&lt;&gt;$B$7,-FB254,IF(FF254&gt;0,-(FB254+FF254),-(FB254+FF254)))</f>
        <v>-874.86920833333363</v>
      </c>
      <c r="FH254" s="46">
        <f t="shared" ref="FH254:FH317" si="1758">-EV254</f>
        <v>-1058.0899999999999</v>
      </c>
      <c r="FI254" s="46">
        <f t="shared" ref="FI254:FI317" si="1759">-EX254</f>
        <v>-1033.2</v>
      </c>
      <c r="FJ254" s="48"/>
      <c r="FL254" s="45">
        <v>193</v>
      </c>
      <c r="FM254" s="46">
        <f t="shared" si="1401"/>
        <v>1035.8499999999999</v>
      </c>
      <c r="FN254" s="46">
        <f t="shared" ref="FN254:FN265" si="1760">IF(AND($H$7="Oui",FL254&gt;$I$7),0,IF(FL254&gt;$B$7,0,(TRUNC(FS254*$V$43*$L$7/12,2))+(TRUNC(FS254*$W$43*$M$7/12,2))))</f>
        <v>24.08</v>
      </c>
      <c r="FO254" s="46">
        <f t="shared" si="1402"/>
        <v>1011.77</v>
      </c>
      <c r="FP254" s="46">
        <f t="shared" ref="FP254:FP317" si="1761">FR253*$D$7/12</f>
        <v>77.724865423484246</v>
      </c>
      <c r="FQ254" s="46">
        <f t="shared" ref="FQ254:FQ317" si="1762">IF(AND($H$7="Oui",FL254&gt;$I$7),0,IF(FL254&gt;$B$7,0,IF(FL254=$B$7,FR253,FO254-FP254)))</f>
        <v>934.04513457651569</v>
      </c>
      <c r="FR254" s="51">
        <f t="shared" ref="FR254:FR317" si="1763">IF(FL254&gt;$B$7,0,IF(AND($H$7="Oui",FL254&gt;$I$7),0,FR253-FQ254))</f>
        <v>45700.874119514032</v>
      </c>
      <c r="FS254" s="150">
        <f>$BQ$253</f>
        <v>46634.91925409055</v>
      </c>
      <c r="FT254" s="58">
        <f t="shared" si="1635"/>
        <v>853.98333333333335</v>
      </c>
      <c r="FU254" s="241">
        <f t="shared" ref="FU254:FU265" si="1764">IF(AND($H$7="Oui",FL254&gt;$I$7),0,IF(FL254&gt;$B$7,0,(TRUNC(FX254*$V$43/12,2))+(TRUNC(FX254*$W$43/12,2))))</f>
        <v>20.65</v>
      </c>
      <c r="FV254" s="51">
        <f t="shared" ref="FV254:FV317" si="1765">IF(FL254&gt;$B$7,0,IF(AND(FL254&gt;$I$7,$H$7="Oui"),0,IF(AND($H$7="Oui",FL254=$I$7),FW253,$L$61/$B$7)))</f>
        <v>833.33333333333337</v>
      </c>
      <c r="FW254" s="51">
        <f t="shared" ref="FW254:FW317" si="1766">IF(FL254&gt;$B$7,0,IF(AND($H$7="Oui",FL254&gt;$I$7),0,FW253-FV254))</f>
        <v>39166.666666666177</v>
      </c>
      <c r="FX254" s="150">
        <f>$BV$253</f>
        <v>39999.999999999513</v>
      </c>
      <c r="FY254" s="468">
        <f t="shared" si="1403"/>
        <v>-853.98333333333335</v>
      </c>
      <c r="FZ254" s="46">
        <f t="shared" si="1404"/>
        <v>-1035.8499999999999</v>
      </c>
      <c r="GA254" s="46">
        <f t="shared" ref="GA254:GA317" si="1767">-FO254</f>
        <v>-1011.77</v>
      </c>
      <c r="GB254" s="48"/>
      <c r="GD254" s="45">
        <v>193</v>
      </c>
      <c r="GE254" s="46">
        <f t="shared" ref="GE254:GE265" si="1768">IF(AND($H$7="Oui",GD254=$I$7),GG254+GF254,IF(GD254&gt;$B$7,0,IF($F$10="Paliers",ROUND(-PMT(($D$7+($X$42*$L$7)+($Y$42*$M$7))/12,$B$7-GD253,GJ253,0,0),2),IF(AND($H$7="Oui",GD254=$I$7),GG254+GF254,IF(AND($H$7="Oui",GD254&gt;$I$7),0,IF(GD254&gt;$B$7,0,$GE$60))))))</f>
        <v>1060.0875939185617</v>
      </c>
      <c r="GF254" s="128">
        <f>IF(AND($H$7="Oui",GD254&gt;$I$7),0,IF(GD254&gt;$B$7,0,(TRUNC(GK254*$X$43*$L$7/12,2))+(TRUNC(GK254*$Y$43*$M$7/12,2))))</f>
        <v>24.88</v>
      </c>
      <c r="GG254" s="128">
        <f t="shared" si="1579"/>
        <v>1035.2075939185615</v>
      </c>
      <c r="GH254" s="46">
        <f t="shared" si="1637"/>
        <v>80.286843967307462</v>
      </c>
      <c r="GI254" s="46">
        <f t="shared" ref="GI254:GI317" si="1769">IF(AND($H$7="Oui",GD254&gt;$I$7),0,IF(AND($H$7="Oui",GD254=$I$7),GJ253,IF(GD254&gt;$B$7,0,GG254-GH254)))</f>
        <v>954.92074995125404</v>
      </c>
      <c r="GJ254" s="51">
        <f t="shared" ref="GJ254:GJ317" si="1770">IF(AND($H$7="Oui",GD254&gt;$I$7),0,IF(GD254&gt;$B$7,0,GJ253-GI254))</f>
        <v>47217.185630433225</v>
      </c>
      <c r="GK254" s="149">
        <f>$GJ$253</f>
        <v>48172.106380384481</v>
      </c>
      <c r="GL254" s="153">
        <f t="shared" si="1405"/>
        <v>10000</v>
      </c>
      <c r="GM254" s="45">
        <v>193</v>
      </c>
      <c r="GN254" s="46">
        <f t="shared" si="1638"/>
        <v>1060.0899999999999</v>
      </c>
      <c r="GO254" s="46">
        <f t="shared" ref="GO254:GO265" si="1771">IF(GM254&gt;$B$7,0,(TRUNC(GT254*$X$43*$L$7/12,2))+(TRUNC(GT254*$Y$43*$M$7/12,2)))</f>
        <v>24.88</v>
      </c>
      <c r="GP254" s="128">
        <f t="shared" si="1406"/>
        <v>1035.21</v>
      </c>
      <c r="GQ254" s="46">
        <f t="shared" ref="GQ254:GQ317" si="1772">IF(GM254&gt;$B$7,0,GS253*$D$7/12)</f>
        <v>80.285937449690735</v>
      </c>
      <c r="GR254" s="46">
        <f t="shared" ref="GR254:GR300" si="1773">IF(AND($H$7="Oui",GM254&gt;$I$7),0,IF(AND($H$7="Oui",GM254=$I$7),GS253,IF(GM254&gt;$B$7,0,IF(GM254=$B$7,GS253,GP254-GQ254))))</f>
        <v>954.92406255030926</v>
      </c>
      <c r="GS254" s="51">
        <f t="shared" ref="GS254:GS317" si="1774">IF(AND($H$7="Oui",GM254&gt;$I$7),0,IF(GM254&gt;$B$7,0,GS253-GR254))</f>
        <v>47216.638407264138</v>
      </c>
      <c r="GT254" s="150">
        <f>$GS$253</f>
        <v>48171.562469814446</v>
      </c>
      <c r="GU254" s="58">
        <f t="shared" ref="GU254:GU317" si="1775">IF(AND($H$7="Oui",GM254&gt;$I$7),0,IF(AND($H$7="Oui",GM254=$I$7),GW254+GV254,IF(GM254&gt;$B$7,0,$GU$60)))</f>
        <v>876.92633333333197</v>
      </c>
      <c r="GV254" s="52">
        <f t="shared" ref="GV254:GV265" si="1776">IF(AND($H$7="Oui",GM254&gt;$I$7),0,IF(GM254&gt;$B$7,0,(TRUNC(GY254*$X$43/12,2))+(TRUNC(GY254*$Y$43/12,2))))</f>
        <v>21.43</v>
      </c>
      <c r="GW254" s="51">
        <f t="shared" si="1407"/>
        <v>855.49633333333202</v>
      </c>
      <c r="GX254" s="57">
        <f t="shared" ref="GX254:GX317" si="1777">IF(GM254&gt;$B$7,0,IF(AND($H$7="Oui",GM254&gt;$I$7),0,GX253-GW254))</f>
        <v>40629.887666666873</v>
      </c>
      <c r="GY254" s="150">
        <f>$GX$253</f>
        <v>41485.384000000202</v>
      </c>
      <c r="GZ254" s="153">
        <f t="shared" si="1408"/>
        <v>10000</v>
      </c>
      <c r="HA254" s="469">
        <f t="shared" ref="HA254:HA317" si="1778">IF(GM254&lt;&gt;$B$7,-GU254,IF(GZ254&gt;0,-(GU254+GZ254),-(GU254+GZ254)))</f>
        <v>-876.92633333333197</v>
      </c>
      <c r="HB254" s="46">
        <f t="shared" ref="HB254:HB317" si="1779">-GN254</f>
        <v>-1060.0899999999999</v>
      </c>
      <c r="HC254" s="46">
        <f t="shared" ref="HC254:HC317" si="1780">-GP254</f>
        <v>-1035.21</v>
      </c>
      <c r="HD254" s="48"/>
      <c r="HF254" s="45">
        <v>193</v>
      </c>
      <c r="HG254" s="46">
        <f t="shared" ref="HG254:HG317" si="1781">IF(AND($H$7="Oui",HF254=$I$7),HI254+HH254,IF(AND($H$7="Oui",HF254&gt;$I$7),0,IF(HF254&gt;$B$7,0,IF($F$10="Lissage",$HG$60,IF(HF254&gt;$B$7,0,ROUND(HI254+HH254,2))))))</f>
        <v>1123.8775326810628</v>
      </c>
      <c r="HH254" s="46">
        <f t="shared" ref="HH254:HH317" si="1782">IF(HF254&gt;$BD$10,0,IF(AND($H$7="Oui",HF254&gt;$I$7),0,IF(HF254&gt;$B$7,0,(TRUNC($C$7*$AA$27*$L$7/12,2))+(TRUNC($C$7*$AB$27*$M$7/12,2)))))</f>
        <v>0</v>
      </c>
      <c r="HI254" s="46">
        <f t="shared" ref="HI254:HI317" si="1783">IF(AND($H$7="Oui",HF254=$I$7),HL253+HJ254,IF($F$10="Lissage",HG254-HH254,IF(AND($H$7="Oui",HF254=$I$7),ROUND(HL253+HJ254,2),IF(AND($H$7="Oui",HF254&gt;$I$7),0,IF(HF254&gt;$B$7,0,IF(HF254=$B$7,ROUND((HK254+HJ254),2),ROUND(-PMT($D$7/12,$B$7,$C$7,0,0),2)))))))</f>
        <v>1123.8775326810628</v>
      </c>
      <c r="HJ254" s="46">
        <f t="shared" ref="HJ254:HJ317" si="1784">HL253*$D$7/12</f>
        <v>86.338720731625457</v>
      </c>
      <c r="HK254" s="46">
        <f t="shared" ref="HK254:HK317" si="1785">IF(AND($H$7="Oui",HF254&gt;$I$7),0,IF(HF254&gt;$B$7,0,IF(AND(HF254=$B$7,$F$10="Paliers"),HL253,HI254-HJ254)))</f>
        <v>1037.5388119494373</v>
      </c>
      <c r="HL254" s="51">
        <f t="shared" ref="HL254:HL317" si="1786">IF(HF254&gt;$B$7,0,IF(AND($H$7="Oui",HF254&gt;$I$7),0,HL253-HK254))</f>
        <v>50765.693627025837</v>
      </c>
      <c r="HM254" s="153">
        <f t="shared" si="1409"/>
        <v>10000</v>
      </c>
      <c r="HN254" s="58">
        <f t="shared" ref="HN254:HN317" si="1787">IF(AND($H$7="Oui",HF254&gt;$I$7),0,IF(AND($H$7="Oui",HF254=$I$7),HP254+HO254,IF(HF254&gt;$B$7,0,IF($F$10="Lissage",$HN$60,IF(HF254&gt;$B$7,0,HP254+HO254)))))</f>
        <v>933.33333333333724</v>
      </c>
      <c r="HO254" s="52">
        <f t="shared" ref="HO254:HO317" si="1788">IF(HF254&gt;$BD$10,0,IF(AND($H$7="Oui",HF254&gt;$I$7),0,IF(HF254&gt;$B$7,0,(TRUNC($C$7*$AA$27/12,2))+(TRUNC($C$7*$AB$27/12,2)))))</f>
        <v>0</v>
      </c>
      <c r="HP254" s="51">
        <f t="shared" ref="HP254:HP317" si="1789">IF(AND($H$7="Oui",HF254=$I$7),HQ253,IF($F$10="Lissage",HN254-HO254,IF(HF254&gt;$B$7,0,IF(AND(HF254&gt;$I$7,$H$7="Oui"),0,IF(AND($H$7="Oui",HF254=$I$7),HQ253,$L$61/$B$7)))))</f>
        <v>933.33333333333724</v>
      </c>
      <c r="HQ254" s="57">
        <f t="shared" ref="HQ254:HQ317" si="1790">IF(HF254&gt;$B$7,0,IF(AND($H$7="Oui",HF254&gt;$I$7),0,HQ253-HP254))</f>
        <v>43866.666666664969</v>
      </c>
      <c r="HR254" s="153">
        <f t="shared" si="1410"/>
        <v>10000</v>
      </c>
      <c r="HS254" s="468">
        <f t="shared" ref="HS254:HS300" si="1791">IF(HF254&lt;&gt;$B$7,-HN254,IF(HQ254&gt;0,-(HN254+HQ254),-(HN254+HQ254)))</f>
        <v>-933.33333333333724</v>
      </c>
      <c r="HT254" s="46">
        <f t="shared" ref="HT254:HT300" si="1792">IF(HF254&lt;&gt;$B$7,-HG254,IF(HM254&gt;0,-(HG254+HM254),-(HG254+HM254)))</f>
        <v>-1123.8775326810628</v>
      </c>
      <c r="HU254" s="46">
        <f t="shared" ref="HU254:HU300" si="1793">IF(HF254&lt;&gt;$B$7,-HI254,IF(HL254&gt;0,-(HI254+HL254),-(HI254+HL254)))</f>
        <v>-1123.8775326810628</v>
      </c>
      <c r="HV254" s="48"/>
      <c r="HW254" s="29"/>
      <c r="HX254" s="45">
        <v>193</v>
      </c>
      <c r="HY254" s="128">
        <f t="shared" ref="HY254:HY317" si="1794">IF(AND($H$7="Oui",HX254&gt;$I$7),0,IF(HX254&gt;$B$7,0,IF($F$10="Lissage",IF(AND($H$7="Oui",HX254=$I$7),IA254+HZ254,ROUND($HY$60,2)),IF(HX254&gt;$B$7,0,IF(AND($H$7="Oui",HX254&gt;$I$7),0,ROUND(IA254+HZ254,2))))))</f>
        <v>1124.3399999999999</v>
      </c>
      <c r="HZ254" s="46">
        <f t="shared" ref="HZ254:HZ317" si="1795">IF(HX254&gt;$BD$10,0,IF(AND($H$7="Oui",HX254&gt;$I$7),0,IF(HX254&gt;$B$7,0,(TRUNC(ID253*$AC$27*$L$7/12,2))+(TRUNC(ID253*$AD$27*$M$7/12,2)))))</f>
        <v>0</v>
      </c>
      <c r="IA254" s="46">
        <f t="shared" ref="IA254:IA317" si="1796">IF($F$10="Lissage",IF(AND($H$7="Oui",HX254=$I$7),IC254+IB254,ROUND(HY254-HZ254,2)),IF(AND($H$7="Oui",HX254=$I$7),ROUND(ID253+IB254,2),IF(AND($H$7="Oui",HX254&gt;$I$7),0,IF(HX254&gt;$B$7,0,IF(HX254=$B$7,ROUND(IC254+IB254,2),ROUND(-PMT($D$7/12,$B$7,$C$7,0,0),2))))))</f>
        <v>1124.3399999999999</v>
      </c>
      <c r="IB254" s="46">
        <f t="shared" ref="IB254:IB317" si="1797">ID253*$D$7/12</f>
        <v>86.381331999463896</v>
      </c>
      <c r="IC254" s="46">
        <f t="shared" ref="IC254:IC317" si="1798">IF(AND($F$10="Paliers",HX254=$B$7),ID253,IF(AND($H$7="Oui",HX254&gt;$I$7),0,IF(HX254&gt;$B$7,0,IF(AND($H$7="Oui",HX254=$I$7),ID253,IA254-IB254))))</f>
        <v>1037.9586680005359</v>
      </c>
      <c r="ID254" s="51">
        <f t="shared" ref="ID254:ID317" si="1799">IF(HX254&gt;$B$7,0,IF(AND($H$7="Oui",HX254&gt;$I$7),0,ID253-IC254))</f>
        <v>50790.840531677801</v>
      </c>
      <c r="IE254" s="153">
        <f t="shared" si="1411"/>
        <v>10000</v>
      </c>
      <c r="IF254" s="58">
        <f t="shared" ref="IF254:IF317" si="1800">IF(AND($H$7="Oui",HX254&gt;$I$7),0,IF(AND($H$7="Oui",HX254=$I$7),IH254+IG254,IF(HX254&gt;$B$7,0,IF($F$10="Lissage",$IF$60,IF(HX254&gt;$B$7,0,IH254+IG254)))))</f>
        <v>930.14625019664186</v>
      </c>
      <c r="IG254" s="52">
        <f t="shared" ref="IG254:IG317" si="1801">IF(HX254&gt;$BD$10,0,IF(AND($H$7="Oui",HX254&gt;$I$7),0,IF(HX254&gt;$B$7,0,(TRUNC(II253*$AC$27/12,2))+(TRUNC(II253*$AD$27/12,2)))))</f>
        <v>0</v>
      </c>
      <c r="IH254" s="51">
        <f t="shared" ref="IH254:IH317" si="1802">IF(AND($H$7="Oui",HX254=$I$7),II253,IF($F$10="Lissage",IF254-IG254,IF(HX254&gt;$B$7,0,IF(AND(HX254&gt;$I$7,$H$7="Oui"),0,IF(AND($H$7="Oui",HY254=$I$7),II253,$L$61/$B$7)))))</f>
        <v>930.14625019664186</v>
      </c>
      <c r="II254" s="57">
        <f t="shared" si="1412"/>
        <v>43716.873712047876</v>
      </c>
      <c r="IJ254" s="153">
        <f t="shared" si="1413"/>
        <v>10000</v>
      </c>
      <c r="IK254" s="468">
        <f t="shared" ref="IK254:IK300" si="1803">IF(HX254&lt;&gt;$B$7,-IF254,IF(IJ254&gt;0,-(IF254+II254),-(IF254+II254)))</f>
        <v>-930.14625019664186</v>
      </c>
      <c r="IL254" s="46">
        <f t="shared" ref="IL254:IL300" si="1804">IF(HX254&lt;&gt;$B$7,-HY254,IF(IE254&gt;0,-(HY254+ID254),-(HY254+ID254)))</f>
        <v>-1124.3399999999999</v>
      </c>
      <c r="IM254" s="46">
        <f t="shared" ref="IM254:IM300" si="1805">IF(HX254&lt;&gt;$B$7,-IA254,IF(IE254&gt;0,-(IA254+ID254),-(IA254+ID254)))</f>
        <v>-1124.3399999999999</v>
      </c>
      <c r="IN254" s="48"/>
      <c r="IO254" s="53">
        <f t="shared" ref="IO254:IO317" si="1806">IF(HX254&gt;$BD$10,0,ID253*$IO$60/12)</f>
        <v>0</v>
      </c>
      <c r="IQ254" s="45">
        <v>193</v>
      </c>
      <c r="IR254" s="128">
        <f t="shared" ref="IR254:IR317" si="1807">IF(AND($H$7="Oui",IQ254&gt;$I$7),0,IF(AND($H$7="Oui",IQ254=$I$7),IT254+IS254,IF(IQ254&gt;$B$7,0,IF($F$10="Lissage",$IR$60,IF(IQ254=$B$7,IT254+IS254,IF(AND($H$7="Oui",IQ254=$I$7),IT254+IS254,IF(AND($H$7="Oui",IQ254&gt;$I$7),0,IF(IQ254&gt;$B$7,0,IF(IQ254&gt;$BD$10,ROUND(-PMT($D$7/12,$B$7-$BD$10,$IZ$422,0,0),2),IF(AND($H$7="Oui",IQ254&gt;$I$7),0,IF(AND($H$7="Oui",IQ254=$I$7),IT254+IS254,IF(IQ254&gt;$B$7,0,IF(IQ254=$B$7,IT254+IS254,ROUND(-PMT(($D$7+$IS$60)/12,$B$7,$C$7,0,0),2))))))))))))))</f>
        <v>1126.4568749999989</v>
      </c>
      <c r="IS254" s="128">
        <f t="shared" ref="IS254:IS317" si="1808">IF(IQ254&gt;$BD$10,0,IF(IQ254&gt;$BD$10,0,IF(IQ254&gt;$B$7,0,(TRUNC(IW253*$AE$27*$L$7/12,2))+(TRUNC(IW253*$AF$27*$M$7/12,2)))))</f>
        <v>0</v>
      </c>
      <c r="IT254" s="128">
        <f t="shared" ref="IT254:IT317" si="1809">IF(AND($H$7="Oui",IQ254=$I$7),IV254+IU254,IF($F$10="Lissage",IR254-IS254,IF(AND($H$7="Oui",IQ254&gt;$I$7),0,IF(AND($H$7="Oui",IQ254=$I$7),IV254+IU254,IF(IQ254&gt;$B$7,0,IF(IQ254=$B$7,IV254+IU254,ROUND(IR254-IS254,2)))))))</f>
        <v>1126.4568749999989</v>
      </c>
      <c r="IU254" s="46">
        <f t="shared" si="1485"/>
        <v>86.54</v>
      </c>
      <c r="IV254" s="46">
        <f t="shared" ref="IV254:IV317" si="1810">IF(AND($H$7="Oui",IQ254=$I$7),IW253,IF($F$10="Lissage",IT254-IU254,IF(AND($H$7="Oui",IQ254&gt;$I$7),0,IF(AND($H$7="Oui",IQ254=$I$7),IW253,IF(IQ254&gt;$B$7,0,IF(IQ254=$B$7,IW253,IT254-IU254))))))</f>
        <v>1039.916874999999</v>
      </c>
      <c r="IW254" s="51">
        <f t="shared" ref="IW254:IW317" si="1811">IF(AND($H$7="Oui",IQ254&gt;$I$7),0,IF(IQ254&gt;$B$7,0,IW253-IV254))</f>
        <v>50882.223125000222</v>
      </c>
      <c r="IX254" s="199">
        <f t="shared" si="1414"/>
        <v>10000</v>
      </c>
      <c r="IY254" s="128">
        <f t="shared" ref="IY254:IY317" si="1812">IF(IQ254&gt;$BD$10,0,IW253*$IY$60/12)</f>
        <v>0</v>
      </c>
      <c r="IZ254" s="408">
        <f t="shared" ref="IZ254:IZ317" si="1813">IF(IQ254=$BD$10,IW254,0)</f>
        <v>0</v>
      </c>
      <c r="JA254" s="58">
        <f t="shared" ref="JA254:JA317" si="1814">IF(AND($H$7="Oui",IQ254&gt;$I$7),0,IF(AND($H$7="Oui",IQ254=$I$7),JC254+JB254,IF(IQ254&gt;$B$7,0,IF($F$10="Lissage",$JA$60,IF(IQ254&gt;$B$7,0,IF(IQ254&gt;$BD$10,$JF$422/($B$7-$BD$10),IF(AND($H$7="Oui",IQ254=$I$7),JC254+JB254,IF(AND($H$7="Oui",IQ254&gt;$I$7),0,IF(IQ254&gt;$B$7,0,-PMT($IS$60/12,$B$7,$JD$61,0,0))))))))))</f>
        <v>931.95916666666494</v>
      </c>
      <c r="JB254" s="52">
        <f t="shared" ref="JB254:JB317" si="1815">IF(IQ254&gt;$BD$10,0,IF(AND($H$7="Oui",IQ254&gt;$I$7),0,IF(IQ254&gt;$B$7,0,(TRUNC(JD253*$AE$27/12,2))+(TRUNC(JD253*$AF$27/12,2)))))</f>
        <v>0</v>
      </c>
      <c r="JC254" s="51">
        <f t="shared" ref="JC254:JC317" si="1816">IF(AND($H$7="Oui",IQ254=$I$7),JD253,IF($F$10="Lissage",JA254-JB254,IF(IQ254&gt;$B$7,0,IF(AND(IQ254&gt;$I$7,$H$7="Oui"),0,IF(AND($H$7="Oui",IQ254=$I$7),JD253,JA254-JB254)))))</f>
        <v>931.95916666666494</v>
      </c>
      <c r="JD254" s="57">
        <f t="shared" ref="JD254:JD317" si="1817">IF(IQ254&gt;$B$7,0,IF(AND($H$7="Oui",IQ254&gt;$I$7),0,JD253-JC254))</f>
        <v>43802.08083333337</v>
      </c>
      <c r="JE254" s="280">
        <f t="shared" ref="JE254:JE317" si="1818">IF(IQ254=$B$7,JD254,10000)</f>
        <v>10000</v>
      </c>
      <c r="JF254" s="280">
        <f t="shared" ref="JF254:JF317" si="1819">IF(IQ254=$BD$10,JD254,0)</f>
        <v>0</v>
      </c>
      <c r="JG254" s="468">
        <f t="shared" ref="JG254:JG317" si="1820">IF(IQ254&lt;&gt;$B$7,-JA254,IF(JD254&gt;0,-(JA254+JD254),-(JA254+JD254)))</f>
        <v>-931.95916666666494</v>
      </c>
      <c r="JH254" s="46">
        <f t="shared" ref="JH254:JH317" si="1821">-IR254</f>
        <v>-1126.4568749999989</v>
      </c>
      <c r="JI254" s="46">
        <f t="shared" ref="JI254:JI317" si="1822">-IT254</f>
        <v>-1126.4568749999989</v>
      </c>
      <c r="JJ254" s="48"/>
      <c r="JL254" s="45">
        <v>193</v>
      </c>
      <c r="JM254" s="46">
        <f t="shared" ref="JM254:JM317" si="1823">IF(AND($H$7="Oui",JL254&gt;$I$7),0,IF(AND($H$7="Oui",JL254=$I$7),JO254+JN254,IF(JL254&gt;$B$7,0,IF($F$10="Lissage",$JM$60,IF(JL254&gt;$B$7,0,IF(AND($H$7="Oui",JL254&gt;$I$7),0,ROUND(JO254+JN254,2)))))))</f>
        <v>1124.4930833333331</v>
      </c>
      <c r="JN254" s="46">
        <f t="shared" ref="JN254:JN317" si="1824">IF(JL254&gt;$BD$10,0,IF(AND($H$7="Oui",JL254&gt;$I$7),0,IF(JL254&gt;$B$7,0,(TRUNC(JS254*$AG$27*$L$7/12,2))+(TRUNC(JS254*$AH$27*$M$7/12,2)))))</f>
        <v>0</v>
      </c>
      <c r="JO254" s="128">
        <f t="shared" ref="JO254:JO317" si="1825">IF(AND($H$7="Oui",JL254=$I$7),JQ254+JP254,IF($F$10="Lissage",JM254-JN254,IF(AND($H$7="Oui",JL254=$I$7),ROUND(JR253+JP254,2),IF(AND($H$7="Oui",JL254&gt;$I$7),0,IF(JL254&gt;$B$7,0,IF(JL254=$B$7,ROUND(JQ254+JP254,2),ROUND(-PMT($D$7/12,$B$7,$C$7,0,0),2)))))))</f>
        <v>1124.4930833333331</v>
      </c>
      <c r="JP254" s="46">
        <f t="shared" si="1415"/>
        <v>86.39</v>
      </c>
      <c r="JQ254" s="46">
        <f t="shared" ref="JQ254:JQ317" si="1826">IF(AND($H$7="Oui",JL254=$I$7),JR253,IF($F$10="Lissage",JO254-JP254,IF(AND($H$7="Oui",JL254&gt;$I$7),0,IF(JL254&gt;$B$7,0,IF(JL254=$B$7,JR253,JO254-JP254)))))</f>
        <v>1038.103083333333</v>
      </c>
      <c r="JR254" s="51">
        <f t="shared" ref="JR254:JR317" si="1827">IF(JL254&gt;$B$7,0,IF(AND($H$7="Oui",JL254&gt;$I$7),0,JR253-JQ254))</f>
        <v>50793.504916666658</v>
      </c>
      <c r="JS254" s="149">
        <f>$BQ$253</f>
        <v>46634.91925409055</v>
      </c>
      <c r="JT254" s="199">
        <f t="shared" si="1416"/>
        <v>10000</v>
      </c>
      <c r="JU254" s="128">
        <f t="shared" ref="JU254:JU317" si="1828">IF(JL254&gt;$BD$10,0,JS254*$JU$60/12)</f>
        <v>0</v>
      </c>
      <c r="JV254" s="408">
        <f t="shared" ref="JV254:JV317" si="1829">IF(JL254=$BD$10,JR254,0)</f>
        <v>0</v>
      </c>
      <c r="JW254" s="58">
        <f t="shared" ref="JW254:JW317" si="1830">IF(AND($H$7="Oui",JL254&gt;$I$7),0,IF(AND($H$7="Oui",JL254=$I$7),JY254+JX254,IF(JL254&gt;$B$7,0,IF($F$10="Lissage",$JW$60,IF(JL254&gt;$B$7,0,JY254+JX254)))))</f>
        <v>930.37233333333074</v>
      </c>
      <c r="JX254" s="52">
        <f t="shared" ref="JX254:JX317" si="1831">IF(JL254&gt;$BD$10,0,IF(AND($H$7="Oui",JL254&gt;$I$7),0,IF(JL254&gt;$B$7,0,(TRUNC(KA254*$AG$27/12,2))+(TRUNC(KA254*$AH$27/12,2)))))</f>
        <v>0</v>
      </c>
      <c r="JY254" s="51">
        <f t="shared" ref="JY254:JY317" si="1832">IF(AND($H$7="Oui",JL254=$I$7),JZ253,IF($F$10="Lissage",JW254-JX254,IF(JL254&gt;$B$7,0,IF(AND(JL254&gt;$I$7,$H$7="Oui"),0,IF(AND($H$7="Oui",JL254=$I$7),JZ253,$L$61/$B$7)))))</f>
        <v>930.37233333333074</v>
      </c>
      <c r="JZ254" s="51">
        <f t="shared" ref="JZ254:JZ317" si="1833">IF(JL254&gt;$B$7,0,IF(AND($H$7="Oui",JL254&gt;$I$7),0,JZ253-JY254))</f>
        <v>43727.499666667107</v>
      </c>
      <c r="KA254" s="149">
        <f>$BV$253</f>
        <v>39999.999999999513</v>
      </c>
      <c r="KB254" s="128">
        <f t="shared" si="1417"/>
        <v>10000</v>
      </c>
      <c r="KC254" s="204">
        <f t="shared" ref="KC254:KC317" si="1834">IF(JL254=$BD$10,JZ254,0)</f>
        <v>0</v>
      </c>
      <c r="KD254" s="468">
        <f t="shared" si="1418"/>
        <v>-930.37233333333074</v>
      </c>
      <c r="KE254" s="46">
        <f t="shared" ref="KE254:KE317" si="1835">-JM254</f>
        <v>-1124.4930833333331</v>
      </c>
      <c r="KF254" s="46">
        <f t="shared" ref="KF254:KF317" si="1836">-JO254</f>
        <v>-1124.4930833333331</v>
      </c>
      <c r="KG254" s="48"/>
      <c r="KI254" s="45">
        <v>193</v>
      </c>
      <c r="KJ254" s="46">
        <f t="shared" ref="KJ254:KJ317" si="1837">IF(AND($H$7="Oui",KI254&gt;$I$7),0,IF(AND($H$7="Oui",KI254=$I$7),KL254+KK254,IF(KI254&gt;$B$7,0,IF($F$10="Lissage",$KJ$60,IF(KI254&gt;$B$7,0,IF(KI254&gt;$BD$10,ROUND(-PMT($D$7/12,$B$7-$BD$10,$KS$422,0,0),2),IF(AND($H$7="Oui",KI254=$I$7),KO253+KM254+KK254,IF(AND($H$7="Oui",KI254&gt;$I$7),0,IF(KI254&gt;$B$7,0,ROUND((-PMT(($D$7+$KK$60)/12,$B$7,$C$7,0,0)),2))))))))))</f>
        <v>1124.4890404061762</v>
      </c>
      <c r="KK254" s="46">
        <f t="shared" ref="KK254:KK317" si="1838">IF(KI254&gt;$BD$10,0,IF(KI254&gt;$B$7,0,(TRUNC(KP254*$AI$27*$L$7/12,2))+(TRUNC(KP254*$AJ$27*$M$7/12,2))))</f>
        <v>0</v>
      </c>
      <c r="KL254" s="128">
        <f t="shared" ref="KL254:KL317" si="1839">IF(AND($H$7="Oui",KI254=$I$7),KN254+KM254,IF($F$10="Lissage",KJ254-KK254,IF(AND($H$7="Oui",KI254&gt;$I$7),0,IF(KI254&gt;$B$7,0,ROUND(KJ254-KK254,2)))))</f>
        <v>1124.4890404061762</v>
      </c>
      <c r="KM254" s="46">
        <f t="shared" si="1676"/>
        <v>86.385698087404819</v>
      </c>
      <c r="KN254" s="46">
        <f t="shared" ref="KN254:KN317" si="1840">IF(AND($H$7="Oui",KI254=$I$7),KO253,IF($F$10="Lissage",KL254-KM254,IF(AND($H$7="Oui",KI254&gt;$I$7),0,IF(KI254&gt;$B$7,0,KL254-KM254))))</f>
        <v>1038.1033423187714</v>
      </c>
      <c r="KO254" s="51">
        <f t="shared" ref="KO254:KO317" si="1841">IF(AND($H$7="Oui",KI254&gt;$I$7),0,IF(KI254&gt;$B$7,0,KO253-KN254))</f>
        <v>50793.315510124121</v>
      </c>
      <c r="KP254" s="149">
        <f>$CR$253</f>
        <v>50224.931422496411</v>
      </c>
      <c r="KQ254" s="199">
        <f t="shared" si="1419"/>
        <v>10000</v>
      </c>
      <c r="KR254" s="128">
        <f t="shared" ref="KR254:KR317" si="1842">IF(KI254&gt;$BD$10,0,KP254*$KR$60/12)</f>
        <v>0</v>
      </c>
      <c r="KS254" s="408">
        <f t="shared" ref="KS254:KS317" si="1843">IF(KI254=$BD$10,KO254,0)</f>
        <v>0</v>
      </c>
      <c r="KT254" s="45">
        <v>193</v>
      </c>
      <c r="KU254" s="46">
        <f t="shared" si="1420"/>
        <v>1124.49</v>
      </c>
      <c r="KV254" s="46">
        <f t="shared" ref="KV254:KV317" si="1844">IF(KT254&gt;$BD$10,0,IF(KT254&gt;$B$7,0,(TRUNC(LA254*$AI$27*$L$7/12,2))+(TRUNC(LA254*$AJ$27*$M$7/12,2))))</f>
        <v>0</v>
      </c>
      <c r="KW254" s="128">
        <f t="shared" ref="KW254:KW300" si="1845">IF(KT254=$B$7,KY254+KX254,IF(AND($H$7="Oui",KT254&gt;$I$7),0,IF(AND($H$7="Oui",KT254=$I$7),KY254+KX254,IF(KT254&gt;$B$7,0,IF(KT254=$B$7,KY254+KX254,ROUND(KU254-KV254,2))))))</f>
        <v>1124.49</v>
      </c>
      <c r="KX254" s="46">
        <f t="shared" ref="KX254:KX317" si="1846">IF(KT254&gt;$B$7,0,KZ253*$D$7/12)</f>
        <v>86.385336549888208</v>
      </c>
      <c r="KY254" s="46">
        <f t="shared" ref="KY254:KY300" si="1847">IF(KT254=$B$7,KZ253,IF(AND($H$7="Oui",KT254&gt;$I$7),0,IF(AND($H$7="Oui",KT254=$I$7),KZ253,IF(KT254&gt;$B$7,0,IF(KT254=$B$7,KZ253,KW254-KX254)))))</f>
        <v>1038.1046634501117</v>
      </c>
      <c r="KZ254" s="51">
        <f t="shared" ref="KZ254:KZ317" si="1848">IF(AND($H$7="Oui",KT254&gt;$I$7),0,IF(KT254&gt;$B$7,0,KZ253-KY254))</f>
        <v>50793.097266482808</v>
      </c>
      <c r="LA254" s="150">
        <f>$CR$253</f>
        <v>50224.931422496411</v>
      </c>
      <c r="LB254" s="58">
        <f t="shared" si="1532"/>
        <v>930.59633333333579</v>
      </c>
      <c r="LC254" s="52">
        <f t="shared" ref="LC254:LC317" si="1849">IF(KT254&gt;$BD$10,0,IF(AND($H$7="Oui",KT254&gt;$I$7),0,IF(KT254&gt;$B$7,0,(TRUNC(LF254*$AI$27/12,2))+(TRUNC(LF254*$AJ$27/12,2)))))</f>
        <v>0</v>
      </c>
      <c r="LD254" s="51">
        <f t="shared" ref="LD254:LD317" si="1850">IF(AND($H$7="Oui",KT254=$I$7),LE253,IF($F$10="Lissage",LB254-LC254,IF(KT254&gt;$B$7,0,IF(AND(KT254&gt;$I$7,$H$7="Oui"),0,IF(AND($H$7="Oui",KT254=$I$7),LE253,LB254-LC254)))))</f>
        <v>930.59633333333579</v>
      </c>
      <c r="LE254" s="51">
        <f t="shared" ref="LE254:LE300" si="1851">IF(KT254&gt;$B$7,0,IF(AND($H$7="Oui",KT254&gt;$I$7),0,LE253-LD254))</f>
        <v>43738.027666666458</v>
      </c>
      <c r="LF254" s="149">
        <f>$CW$253</f>
        <v>43397.055999999575</v>
      </c>
      <c r="LG254" s="128">
        <f t="shared" ref="LG254:LG300" si="1852">IF(KT254=$B$7,LE254,10000)</f>
        <v>10000</v>
      </c>
      <c r="LH254" s="204">
        <f t="shared" ref="LH254:LH317" si="1853">IF(KI254=$BD$10,LE254,0)</f>
        <v>0</v>
      </c>
      <c r="LI254" s="479">
        <f t="shared" ref="LI254:LI301" si="1854">IF(KT254&lt;&gt;$B$7,-LB254,IF(LG254&gt;0,-(LB254+LG254),-(LB254+LG254)))</f>
        <v>-930.59633333333579</v>
      </c>
      <c r="LJ254" s="46">
        <f t="shared" si="1421"/>
        <v>-1124.49</v>
      </c>
      <c r="LK254" s="46">
        <f t="shared" si="1422"/>
        <v>-1124.49</v>
      </c>
      <c r="LL254" s="48"/>
      <c r="LN254" s="45">
        <v>193</v>
      </c>
      <c r="LO254" s="46">
        <f t="shared" ref="LO254:LO317" si="1855">IF(AND($H$7="Oui",LN254&gt;$I$7),0,IF(AND($H$7="Oui",LN254=$I$7),LQ254+LP254,IF(LN254&gt;$B$7,0,IF($F$10="Lissage",$LO$60,IF(LN254&gt;$B$7,0,ROUND(LQ254+LP254,2))))))</f>
        <v>1123.1238136873469</v>
      </c>
      <c r="LP254" s="46">
        <f t="shared" ref="LP254:LP265" si="1856">IF(LN254&gt;$BD$10,0,IF(AND($H$7="Oui",LN254&gt;$I$7),0,IF(LN254&gt;$B$7,0,(TRUNC($C$7*$AL$43*$L$7/12,2))+(TRUNC($C$7*$AN$43*$M$7/12,2)))))</f>
        <v>0</v>
      </c>
      <c r="LQ254" s="46">
        <f t="shared" ref="LQ254:LQ317" si="1857">IF(AND($H$7="Oui",LN254=$I$7),LS254+LR254,IF($F$10="Lissage",LO254-LP254,IF(AND($H$7="Oui",LN254=$I$7),ROUND(LT253+LR254,2),IF(AND($H$7="Oui",LN254&gt;$I$7),0,IF(LN254&gt;$B$7,0,IF(LN254=$B$7,ROUND((LS254+LR254),2),ROUND(-PMT($D$7/12,$B$7,$C$7,0,0),2)))))))</f>
        <v>1123.1238136873469</v>
      </c>
      <c r="LR254" s="46">
        <f t="shared" ref="LR254:LR317" si="1858">LT253*$D$7/12</f>
        <v>86.280818396347229</v>
      </c>
      <c r="LS254" s="46">
        <f t="shared" ref="LS254:LS317" si="1859">IF(AND($H$7="Oui",LN254=$I$7),LT253,IF($F$10="Lissage",LQ254-LR254,IF(AND($H$7="Oui",LN254&gt;$I$7),0,IF(LN254&gt;$B$7,0,IF(LN254=$B$7,LT253,LQ254-LR254)))))</f>
        <v>1036.8429952909996</v>
      </c>
      <c r="LT254" s="51">
        <f t="shared" ref="LT254:LT317" si="1860">IF(LN254&gt;$B$7,0,IF(AND($H$7="Oui",LN254&gt;$I$7),0,LT253-LS254))</f>
        <v>50731.648042517336</v>
      </c>
      <c r="LU254" s="199">
        <f t="shared" si="1423"/>
        <v>10000</v>
      </c>
      <c r="LV254" s="58">
        <f t="shared" ref="LV254:LV317" si="1861">IF(LN254&gt;$B$7,0,IF(AND($H$7="Oui",LN254&gt;$I$7),0,IF(AND($H$7="Oui",LN254=$I$7),LX254+LW254,IF($F$10="Lissage",$LV$60,IF(LN254&gt;$B$7,0,LX254+LW254)))))</f>
        <v>933.33033333333128</v>
      </c>
      <c r="LW254" s="52">
        <f t="shared" ref="LW254:LW265" si="1862">IF(LN254&gt;$BD$10,0,IF(AND($H$7="Oui",LN254&gt;$I$7),0,IF(LN254&gt;$B$7,0,(TRUNC($C$7*$AL$43/12,2))+(TRUNC($C$7*$AN$43/12,2)))))</f>
        <v>0</v>
      </c>
      <c r="LX254" s="51">
        <f t="shared" ref="LX254:LX317" si="1863">IF(LN254&gt;$B$7,0,IF(AND($H$7="Oui",LN254=$I$7),LY253,IF($F$10="Lissage",LV254-LW254,IF(LN254&gt;$B$7,0,IF(AND(LN254&gt;$I$7,$H$7="Oui"),0,IF(AND($H$7="Oui",LN254=$I$7),LY253,$L$61/$B$7))))))</f>
        <v>933.33033333333128</v>
      </c>
      <c r="LY254" s="51">
        <f t="shared" ref="LY254:LY317" si="1864">IF(LN254&gt;$B$7,0,IF(AND($H$7="Oui",LN254&gt;$I$7),0,LY253-LX254))</f>
        <v>43866.525666666392</v>
      </c>
      <c r="LZ254" s="46">
        <f t="shared" si="1424"/>
        <v>0</v>
      </c>
      <c r="MA254" s="199">
        <f t="shared" si="1425"/>
        <v>10000</v>
      </c>
      <c r="MB254" s="468">
        <f t="shared" ref="MB254:MB317" si="1865">-LV254</f>
        <v>-933.33033333333128</v>
      </c>
      <c r="MC254" s="46">
        <f t="shared" ref="MC254:MC317" si="1866">-LO254</f>
        <v>-1123.1238136873469</v>
      </c>
      <c r="MD254" s="46">
        <f t="shared" ref="MD254:MD317" si="1867">-LQ254</f>
        <v>-1123.1238136873469</v>
      </c>
      <c r="ME254" s="48"/>
      <c r="MG254" s="45">
        <v>193</v>
      </c>
      <c r="MH254" s="46">
        <f t="shared" ref="MH254:MH317" si="1868">IF(AND($H$7="Oui",MG254&gt;$I$7),0,IF(AND($H$7="Oui",MG254=$I$7),MJ254+MI254,IF(MG254&gt;$B$7,0,IF($F$10="Lissage",$MH$60,IF(MG254&gt;$B$7,0,IF(AND($H$7="Oui",MG254&gt;$I$7),0,ROUND(MJ254+MI254,2)))))))</f>
        <v>1076.608661999408</v>
      </c>
      <c r="MI254" s="46">
        <f t="shared" ref="MI254:MI265" si="1869">IF(MG254&gt;$BD$10,0,IF(AND($H$7="Oui",MG254&gt;$I$7),0,IF(MG254&gt;$B$7,0,(TRUNC(MM253*$AP$43*$L$7/12,2))+(TRUNC(MM253*$AR$43*$M$7/12,2)))))</f>
        <v>0</v>
      </c>
      <c r="MJ254" s="46">
        <f t="shared" ref="MJ254:MJ317" si="1870">IF(AND($H$7="Oui",MG254&gt;$I$7),0,IF(AND($H$7="Oui",MG254=$I$7),ML254+MK254,IF($F$10="Lissage",MH254-MI254,IF(AND($H$7="Oui",MG254=$I$7),ROUND(MM253+MK254,2),IF(AND($H$7="Oui",MG254&gt;$I$7),0,IF(MG254&gt;$B$7,0,IF(MG254=$B$7,ROUND(ML254+MI254,2),ROUND(-PMT($D$7/12,$B$7,$C$7,0,0),2))))))))</f>
        <v>1076.608661999408</v>
      </c>
      <c r="MK254" s="46">
        <f t="shared" ref="MK254:MK317" si="1871">MM253*$D$7/12</f>
        <v>82.70742309784643</v>
      </c>
      <c r="ML254" s="46">
        <f t="shared" ref="ML254:ML317" si="1872">IF(AND($H$7="Oui",MG254&gt;$I$7),0,IF(AND($H$7="Oui",MG254=$I$7),MM253,IF($F$10="Lissage",MJ254-MK254,IF(AND($H$7="Oui",MG254&gt;$I$7),0,IF(MG254&gt;$B$7,0,IF(MG254=$B$7,MM253,MJ254-MK254))))))</f>
        <v>993.90123890156156</v>
      </c>
      <c r="MM254" s="51">
        <f t="shared" ref="MM254:MM317" si="1873">IF(MG254&gt;$B$7,0,IF(AND($H$7="Oui",MG254&gt;$I$7),0,MM253-ML254))</f>
        <v>48630.552619806294</v>
      </c>
      <c r="MN254" s="199">
        <f t="shared" si="1426"/>
        <v>10000</v>
      </c>
      <c r="MO254" s="58">
        <f t="shared" ref="MO254:MO317" si="1874">IF(AND($H$7="Oui",MG254&gt;$I$7),0,IF(AND($H$7="Oui",MG254=$I$7),MQ254+MP254,IF(MG254&gt;$B$7,0,IF($F$10="Lissage",$MO$60,IF(MG254&gt;$B$7,0,MQ254+MP254)))))</f>
        <v>889.32945707741396</v>
      </c>
      <c r="MP254" s="52">
        <f t="shared" ref="MP254:MP265" si="1875">IF(MG254&gt;$BD$10,0,IF(AND($H$7="Oui",MG254&gt;$I$7),0,IF(MG254&gt;$B$7,0,(TRUNC(MR253*$AP$43/12,2))+(TRUNC(MR253*$AR$43/12,2)))))</f>
        <v>0</v>
      </c>
      <c r="MQ254" s="51">
        <f t="shared" ref="MQ254:MQ317" si="1876">IF(AND($H$7="Oui",MG254&gt;$I$7),0,IF(AND($H$7="Oui",MG254=$I$7),MR253,IF($F$10="Lissage",MO254-MP254,IF(MG254&gt;$B$7,0,IF(AND(MG254&gt;$I$7,$H$7="Oui"),0,IF(AND($H$7="Oui",MG254=$I$7),MR253,$L$61/$B$7))))))</f>
        <v>889.32945707741396</v>
      </c>
      <c r="MR254" s="57">
        <f t="shared" ref="MR254:MR317" si="1877">IF(MG254&gt;$B$7,0,IF(AND($H$7="Oui",MG254&gt;$I$7),0,MR253-MQ254))</f>
        <v>41798.484784058863</v>
      </c>
      <c r="MS254" s="199">
        <f t="shared" si="1427"/>
        <v>10000</v>
      </c>
      <c r="MT254" s="468">
        <f t="shared" si="1428"/>
        <v>-889.32945707741396</v>
      </c>
      <c r="MU254" s="46">
        <f t="shared" ref="MU254:MU317" si="1878">-MH254</f>
        <v>-1076.608661999408</v>
      </c>
      <c r="MV254" s="46">
        <f t="shared" ref="MV254:MV317" si="1879">-MJ254</f>
        <v>-1076.608661999408</v>
      </c>
      <c r="MW254" s="48"/>
      <c r="MY254" s="45">
        <v>193</v>
      </c>
      <c r="MZ254" s="46">
        <f t="shared" ref="MZ254:MZ317" si="1880">IF($F$10="Lissage",IF(AND($H$7="Oui",MY254=$I$7),NB254+NA254,IF(AND($H$7="Oui",MY254&gt;$I$7),0,IF(MY254&gt;$B$7,0,$MZ$60))),IF(AND($H$7="Oui",MY254&gt;$I$7),0,IF((NE252-ND253)&lt;0,0,IF(AND($H$7="Oui",MY254=$I$7),NB254+NA254,ROUND(-PMT(($D$7+NA619)/12,$B$7-MY253,NE253,0,0),2)))))</f>
        <v>1076.608661999408</v>
      </c>
      <c r="NA254" s="46">
        <f t="shared" ref="NA254:NA265" si="1881">IF(MY254&gt;$BD$10,0,IF(MY254&gt;$B$7,0,(TRUNC(NE253*$AT$43*$L$7/12,2))+(TRUNC(NE253*$AV$43*$M$7/12,2))))</f>
        <v>0</v>
      </c>
      <c r="NB254" s="128">
        <f t="shared" ref="NB254:NB317" si="1882">IF($F$10="Lissage",IF(AND($H$7="Oui",MY254=$I$7),NE253+NC254,MZ254-NA254),IF(AND($H$7="Oui",MY254=$I$7),ND254+NC254,MZ254-NA254))</f>
        <v>1076.608661999408</v>
      </c>
      <c r="NC254" s="46">
        <f t="shared" si="1646"/>
        <v>82.70742309784643</v>
      </c>
      <c r="ND254" s="46">
        <f t="shared" ref="ND254:ND317" si="1883">IF($F$10="Lissage",IF(AND($H$7="Oui",MY254&gt;$I$7),0,IF(AND($H$7="Oui",MY254=$I$7),NE253,IF(MY254&gt;$B$7,0,NB254-NC254))),IF(AND($H$7="Oui",MY254=$I$7),NE253,NB254-NC254))</f>
        <v>993.90123890156156</v>
      </c>
      <c r="NE254" s="51">
        <f t="shared" ref="NE254:NE300" si="1884">IF(AND($H$7="Oui",MY254&gt;$I$7),0,IF(MY254&gt;$B$7,0,NE253-ND254))</f>
        <v>48630.552619806294</v>
      </c>
      <c r="NF254" s="153">
        <f t="shared" si="1429"/>
        <v>10000</v>
      </c>
      <c r="NG254" s="45">
        <v>193</v>
      </c>
      <c r="NH254" s="46">
        <f t="shared" si="1647"/>
        <v>1076.6099999999999</v>
      </c>
      <c r="NI254" s="46">
        <f t="shared" ref="NI254:NI265" si="1885">IF(NG254&gt;$BD$10,0,IF(NG254&gt;$B$7,0,(TRUNC(NM253*$AT$43*$L$7/12,2))+(TRUNC(NM253*$AV$43*$M$7/12,2))))</f>
        <v>0</v>
      </c>
      <c r="NJ254" s="128">
        <f t="shared" si="1430"/>
        <v>1076.6099999999999</v>
      </c>
      <c r="NK254" s="46">
        <f t="shared" si="1431"/>
        <v>82.706898570198419</v>
      </c>
      <c r="NL254" s="46">
        <f t="shared" ref="NL254:NL300" si="1886">IF(AND($H$7="Oui",NG254&gt;$I$7),0,IF(AND($H$7="Oui",NG254=$I$7),NM253,IF(NG254&gt;$B$7,0,IF(NG254=$B$7,NM253,NJ254-NK254))))</f>
        <v>993.9031014298015</v>
      </c>
      <c r="NM254" s="51">
        <f t="shared" ref="NM254:NM317" si="1887">IF(AND($H$7="Oui",NG254&gt;$I$7),0,IF(NG254&gt;$B$7,0,NM253-NL254))</f>
        <v>48630.236040689248</v>
      </c>
      <c r="NN254" s="58">
        <f t="shared" ref="NN254:NN300" si="1888">IF(NG254=$B$7,NP254+NO254,IF(AND($H$7="Oui",NG254&gt;$I$7),0,IF(AND($H$7="Oui",NG254=$I$7),NP254+NO254,IF(NG254&gt;$B$7,0,$NN$60))))</f>
        <v>888.78037499999857</v>
      </c>
      <c r="NO254" s="52">
        <f t="shared" ref="NO254:NO265" si="1889">IF(NG254&gt;$BD$10,0,IF(AND($H$7="Oui",NG254&gt;$I$7),0,IF(NG254&gt;$B$7,0,(TRUNC(NQ253*$AT$43/12,2))+(TRUNC(NQ253*$AV$43/12,2)))))</f>
        <v>0</v>
      </c>
      <c r="NP254" s="51">
        <f t="shared" ref="NP254:NP300" si="1890">IF(NG254=$B$7,NQ253,IF(NG254&gt;$B$7,0,IF(AND(NG254&gt;$I$7,$H$7="Oui"),0,IF(AND($H$7="Oui",NG254=$I$7),NQ253,NN254-NO254))))</f>
        <v>888.78037499999857</v>
      </c>
      <c r="NQ254" s="57">
        <f t="shared" ref="NQ254:NQ317" si="1891">IF(NG254&gt;$B$7,0,IF(AND($H$7="Oui",NG254&gt;$I$7),0,NQ253-NP254))</f>
        <v>41907.027625000017</v>
      </c>
      <c r="NR254" s="153">
        <f t="shared" si="1432"/>
        <v>10000</v>
      </c>
      <c r="NS254" s="469">
        <f t="shared" ref="NS254:NS317" si="1892">IF(NG254&lt;&gt;$B$7,-NN254,IF(NR254&gt;0,-(NN254+NR254),-(NN254+NR254)))</f>
        <v>-888.78037499999857</v>
      </c>
      <c r="NT254" s="46">
        <f t="shared" ref="NT254:NT317" si="1893">-NH254</f>
        <v>-1076.6099999999999</v>
      </c>
      <c r="NU254" s="46">
        <f t="shared" ref="NU254:NU317" si="1894">-NJ254</f>
        <v>-1076.6099999999999</v>
      </c>
      <c r="NV254" s="48"/>
      <c r="NX254" s="45">
        <v>193</v>
      </c>
      <c r="NY254" s="46">
        <f t="shared" ref="NY254:NY317" si="1895">IF(AND($H$7="Oui",NX254&gt;$I$7),0,IF(AND($H$7="Oui",NX254=$I$7),OA254+NZ254,IF($F$10="Lissage",IF(NX254&gt;$B$7,0,$NY$60),IF(NX254&gt;$B$7,0,IF(AND($H$7="Oui",NX254&gt;$I$7),0,ROUND(OA254+NZ254,2))))))</f>
        <v>1076.6456011701148</v>
      </c>
      <c r="NZ254" s="46">
        <f t="shared" ref="NZ254:NZ265" si="1896">IF(NX254&gt;$BD$10,0,IF(AND($H$7="Oui",NX254&gt;$I$7),0,IF(NX254&gt;$B$7,0,(TRUNC(OE254*$AX$43*$L$7/12,2))+(TRUNC(OE254*$AZ$43*$M$7/12,2)))))</f>
        <v>0</v>
      </c>
      <c r="OA254" s="46">
        <f t="shared" ref="OA254:OA317" si="1897">IF(AND($H$7="Oui",NX254=$I$7),OC254+OB254,IF($F$10="Lissage",NY254-NZ254,IF(AND($H$7="Oui",NX254=$I$7),ROUND(OD253+OB254,2),IF(AND($H$7="Oui",NX254&gt;$I$7),0,IF(NX254&gt;$B$7,0,IF(NX254=$B$7,ROUND(OC254+OB254,2),ROUND(-PMT($D$7/12,$B$7,$C$7,0,0),2)))))))</f>
        <v>1076.6456011701148</v>
      </c>
      <c r="OB254" s="46">
        <f t="shared" ref="OB254:OB317" si="1898">OD253*$D$7/12</f>
        <v>82.710260845421786</v>
      </c>
      <c r="OC254" s="46">
        <f t="shared" ref="OC254:OC317" si="1899">IF(AND($H$7="Oui",NX254=$I$7),OD253,IF($F$10="Lissage",OA254-OB254,IF(AND($H$7="Oui",NX254&gt;$I$7),0,IF(NX254&gt;$B$7,0,IF(NX254=$B$7,OD253,OA254-OB254)))))</f>
        <v>993.93534032469302</v>
      </c>
      <c r="OD254" s="51">
        <f t="shared" ref="OD254:OD317" si="1900">IF(NX254&gt;$B$7,0,IF(AND($H$7="Oui",NX254&gt;$I$7),0,OD253-OC254))</f>
        <v>48632.221166928379</v>
      </c>
      <c r="OE254" s="150">
        <f>$BQ$253</f>
        <v>46634.91925409055</v>
      </c>
      <c r="OF254" s="153">
        <f t="shared" si="1433"/>
        <v>10000</v>
      </c>
      <c r="OG254" s="58">
        <f t="shared" ref="OG254:OG317" si="1901">IF(AND($H$7="Oui",NX254&gt;$I$7),0,IF(AND($H$7="Oui",NX254=$I$7),OI254+OH254,IF(NX254&gt;$B$7,0,IF($F$10="Lissage",$OG$60,IF(AND($H$7="Oui",NX254&gt;$I$7),0,IF(AND($H$7="Oui",NX254=$I$7),OI254+OH254,IF(NX254&gt;$B$7,0,IF($F$10="Lissage",$OG$60,IF(NX254&gt;$B$7,0,OI254+OH254)))))))))</f>
        <v>889.48383333333379</v>
      </c>
      <c r="OH254" s="241">
        <f>IF(AND($H$7="Oui",NX254&gt;$I$7),0,IF(NX254&gt;$B$7,0,(TRUNC(OK254*$AX$43/12,2))+(TRUNC(OK254*$AZ$43/12,2))))</f>
        <v>0</v>
      </c>
      <c r="OI254" s="51">
        <f t="shared" ref="OI254:OI317" si="1902">IF(AND($H$7="Oui",NX254=$I$7),OJ253,IF($F$10="Lissage",OG254-OH254,IF(AND($H$7="Oui",NX254=$I$7),OJ253,IF($F$10="Lissage",OG254-OH254,IF(NX254&gt;$B$7,0,IF(AND(NX254&gt;$I$7,$H$7="Oui"),0,IF(AND($H$7="Oui",NX254=$I$7),OJ253,$L$61/$B$7)))))))</f>
        <v>889.48383333333379</v>
      </c>
      <c r="OJ254" s="51">
        <f t="shared" ref="OJ254:OJ317" si="1903">IF(NX254&gt;$B$7,0,IF(AND($H$7="Oui",NX254&gt;$I$7),0,OJ253-OI254))</f>
        <v>41805.740166666714</v>
      </c>
      <c r="OK254" s="150">
        <f>$BV$253</f>
        <v>39999.999999999513</v>
      </c>
      <c r="OL254" s="153">
        <f t="shared" si="1434"/>
        <v>10000</v>
      </c>
      <c r="OM254" s="468">
        <f t="shared" si="1435"/>
        <v>-889.48383333333379</v>
      </c>
      <c r="ON254" s="46">
        <f t="shared" si="1436"/>
        <v>-1076.6456011701148</v>
      </c>
      <c r="OO254" s="46">
        <f t="shared" ref="OO254:OO317" si="1904">-OA254</f>
        <v>-1076.6456011701148</v>
      </c>
      <c r="OP254" s="48"/>
      <c r="OR254" s="45">
        <v>193</v>
      </c>
      <c r="OS254" s="46">
        <f t="shared" ref="OS254:OS317" si="1905">IF(AND($H$7="Oui",OR254&gt;$I$7),0,IF(AND($H$7="Oui",OR254=$I$7),OU254+OT254,IF(OR254&gt;$B$7,0,IF($F$10="Lissage",$OS$60,IF(AND($H$7="Oui",OR254=$I$7),OU254+OT254,IF(AND($H$7="Oui",OR254&gt;$I$7),0,IF(OR254&gt;$B$7,0,-PMT(OV619/12,$B$7-OR253,OX253,0,0))))))))</f>
        <v>1076.765700416463</v>
      </c>
      <c r="OT254" s="128">
        <f t="shared" ref="OT254:OT265" si="1906">IF(OR254&gt;$BD$10,0,IF(OR254&gt;$B$7,0,(TRUNC(OY254*$BB$43*$L$7/12,2))+(TRUNC(OY254*$BD$43*$M$7/12,2))))</f>
        <v>0</v>
      </c>
      <c r="OU254" s="128">
        <f t="shared" ref="OU254:OU317" si="1907">IF(AND($H$7="Oui",OR254=$I$7),OW254+OV254,IF($F$10="Lissage",OS254-OT254,IF(AND($H$7="Oui",OR254=$I$7),OW254+OV254,OS254-OT254)))</f>
        <v>1076.765700416463</v>
      </c>
      <c r="OV254" s="46">
        <f t="shared" si="1652"/>
        <v>82.719487131195606</v>
      </c>
      <c r="OW254" s="46">
        <f t="shared" si="1653"/>
        <v>994.04621328526741</v>
      </c>
      <c r="OX254" s="51">
        <f t="shared" ref="OX254:OX317" si="1908">IF(AND($H$7="Oui",OR254&gt;$I$7),0,IF(OR254&gt;$B$7,0,OX253-OW254))</f>
        <v>48637.646065432091</v>
      </c>
      <c r="OY254" s="149">
        <f>$GJ$253</f>
        <v>48172.106380384481</v>
      </c>
      <c r="OZ254" s="153">
        <f t="shared" si="1437"/>
        <v>10000</v>
      </c>
      <c r="PA254" s="45">
        <v>193</v>
      </c>
      <c r="PB254" s="46">
        <f t="shared" ref="PB254:PB317" si="1909">IF(AND($H$7="Oui",PA254&gt;$I$7),0,IF(AND($H$7="Oui",PA254=$I$7),PD254+PC254,IF(PA254&gt;$B$7,0,IF($F$10="Lissage",$OS$60,IF(AND($H$7="Oui",PA254=$I$7),PD254+PC254,ROUND(IF(PA254=$B$7,PD254+PC254,OS254),2))))))</f>
        <v>1076.765700416463</v>
      </c>
      <c r="PC254" s="46">
        <f>IF(PA254&gt;$B$7,0,(TRUNC(PH254*$BB$43*$L$7/12,2))+(TRUNC(PH254*$BD$43*$M$7/12,2)))</f>
        <v>0</v>
      </c>
      <c r="PD254" s="128">
        <f t="shared" ref="PD254:PD317" si="1910">IF(AND($H$7="Oui",PA254=$I$7),PF254+PE254,IF($F$10="Lissage",PB254-PC254,IF(AND($H$7="Oui",PA254&gt;$I$7),0,IF(AND($H$7="Oui",PA254=$I$7),PF254+PE254,IF(PA254&gt;$B$7,0,IF(PA254=$B$7,PF254+PE254,ROUND(PB254-PC254,2)))))))</f>
        <v>1076.765700416463</v>
      </c>
      <c r="PE254" s="46">
        <f t="shared" ref="PE254:PE317" si="1911">IF(PA254&gt;$B$7,0,PG253*$D$7/12)</f>
        <v>82.719487131195606</v>
      </c>
      <c r="PF254" s="46">
        <f t="shared" ref="PF254:PF317" si="1912">IF(AND($H$7="Oui",PA254=$I$7),PG253,IF($F$10="Lissage",PD254-PE254,IF(AND($H$7="Oui",PA254&gt;$I$7),0,IF(AND($H$7="Oui",PA254=$I$7),PG253,IF(PA254&gt;$B$7,0,IF(PA254=$B$7,PG253,PD254-PE254))))))</f>
        <v>994.04621328526741</v>
      </c>
      <c r="PG254" s="51">
        <f t="shared" ref="PG254:PG317" si="1913">IF(AND($H$7="Oui",PA254&gt;$I$7),0,IF(PA254&gt;$B$7,0,PG253-PF254))</f>
        <v>48637.646065432091</v>
      </c>
      <c r="PH254" s="150">
        <f>$GS$253</f>
        <v>48171.562469814446</v>
      </c>
      <c r="PI254" s="688">
        <f t="shared" ref="PI254:PI317" si="1914">IF(AND($H$7="Oui",PA254&gt;$I$7),0,IF(AND($H$7="Oui",PA254=$I$7),PK254+PJ254,IF(PA254&gt;$B$7,0,IF($F$10="Lissage",$PI$60,IF(AND($H$7="Oui",PA254&gt;$I$7),0,IF(AND($H$7="Oui",PA254=$I$7),PK254+PJ254,IF(PA254&gt;$B$7,0,-PMT(OW619/12,$B$7-PA253,PL253,0,0))))))))</f>
        <v>889.6533333333341</v>
      </c>
      <c r="PJ254" s="52">
        <f>IF(AND($H$7="Oui",PA254&gt;$I$7),0,IF(PA254&gt;$B$7,0,(TRUNC(PM254*$BB$43/12,2))+(TRUNC(PM254*$BD$43/12,2))))</f>
        <v>0</v>
      </c>
      <c r="PK254" s="51">
        <f t="shared" ref="PK254:PK317" si="1915">IF(AND($H$7="Oui",PA254=$I$7),PL253,IF($F$10="Lissage",PI254-PJ254,IF(PA254&gt;$B$7,0,IF(AND(PA254&gt;$I$7,$H$7="Oui"),0,IF(AND($H$7="Oui",PA254=$I$7),PL253,PI254-PJ254)))))</f>
        <v>889.6533333333341</v>
      </c>
      <c r="PL254" s="57">
        <f t="shared" ref="PL254:PL317" si="1916">IF(PA254&gt;$B$7,0,IF(AND($H$7="Oui",PA254&gt;$I$7),0,PL253-PK254))</f>
        <v>41813.706666666811</v>
      </c>
      <c r="PM254" s="150">
        <f>$GX$253</f>
        <v>41485.384000000202</v>
      </c>
      <c r="PN254" s="153">
        <f t="shared" si="1438"/>
        <v>10000</v>
      </c>
      <c r="PO254" s="469">
        <f t="shared" ref="PO254:PO317" si="1917">IF(PA254&lt;&gt;$B$7,-PI254,IF(PN254&gt;0,-(PI254+PN254),-(PI254+PN254)))</f>
        <v>-889.6533333333341</v>
      </c>
      <c r="PP254" s="46">
        <f t="shared" ref="PP254:PP317" si="1918">-PB254</f>
        <v>-1076.765700416463</v>
      </c>
      <c r="PQ254" s="46">
        <f t="shared" ref="PQ254:PQ317" si="1919">-PD254</f>
        <v>-1076.765700416463</v>
      </c>
      <c r="PR254" s="48"/>
    </row>
    <row r="255" spans="2:434" hidden="1" x14ac:dyDescent="0.3">
      <c r="B255" s="45">
        <v>194</v>
      </c>
      <c r="C255" s="46">
        <f t="shared" si="1688"/>
        <v>1111.77</v>
      </c>
      <c r="D255" s="46">
        <f t="shared" si="1689"/>
        <v>100</v>
      </c>
      <c r="E255" s="46">
        <f t="shared" si="1690"/>
        <v>1011.77</v>
      </c>
      <c r="F255" s="46">
        <f t="shared" si="1691"/>
        <v>76.168123532523381</v>
      </c>
      <c r="G255" s="46">
        <f t="shared" si="1692"/>
        <v>935.60187646747659</v>
      </c>
      <c r="H255" s="51">
        <f t="shared" si="1693"/>
        <v>44765.272243046558</v>
      </c>
      <c r="I255" s="58">
        <f t="shared" si="1626"/>
        <v>933.33333333333337</v>
      </c>
      <c r="J255" s="52">
        <f t="shared" si="1694"/>
        <v>100</v>
      </c>
      <c r="K255" s="51">
        <f t="shared" si="1695"/>
        <v>833.33333333333337</v>
      </c>
      <c r="L255" s="57">
        <f t="shared" si="1696"/>
        <v>38333.333333332841</v>
      </c>
      <c r="M255" s="468">
        <f t="shared" ref="M255:M318" si="1920">-I255</f>
        <v>-933.33333333333337</v>
      </c>
      <c r="N255" s="46">
        <f t="shared" ref="N255:N318" si="1921">-C255</f>
        <v>-1111.77</v>
      </c>
      <c r="O255" s="47"/>
      <c r="P255" s="46">
        <f t="shared" ref="P255:P318" si="1922">-E255</f>
        <v>-1011.77</v>
      </c>
      <c r="Q255" s="48"/>
      <c r="R255" s="29"/>
      <c r="S255" s="29"/>
      <c r="T255" s="45">
        <v>194</v>
      </c>
      <c r="U255" s="46">
        <f t="shared" si="1697"/>
        <v>1054.45</v>
      </c>
      <c r="V255" s="46">
        <f t="shared" si="1698"/>
        <v>42.68</v>
      </c>
      <c r="W255" s="46">
        <f t="shared" ref="W255:W318" si="1923">IF(AND($H$7="Oui",T255=$I$7),ROUND(Z254+X255,2),IF(AND($H$7="Oui",T255&gt;$I$7),0,IF(T255&gt;$B$7,0,IF(T255=$B$7,ROUND((Y255+X255),2),ROUND(-PMT($D$7/12,$B$7,$C$7,0,0),2)))))</f>
        <v>1011.77</v>
      </c>
      <c r="X255" s="46">
        <f t="shared" si="1699"/>
        <v>76.168123532523381</v>
      </c>
      <c r="Y255" s="46">
        <f t="shared" si="1700"/>
        <v>935.60187646747659</v>
      </c>
      <c r="Z255" s="51">
        <f t="shared" si="1701"/>
        <v>44765.272243046558</v>
      </c>
      <c r="AA255" s="58">
        <f t="shared" si="1702"/>
        <v>869.91333333333341</v>
      </c>
      <c r="AB255" s="52">
        <f t="shared" si="1703"/>
        <v>36.58</v>
      </c>
      <c r="AC255" s="51">
        <f t="shared" si="1704"/>
        <v>833.33333333333337</v>
      </c>
      <c r="AD255" s="57">
        <f t="shared" si="1705"/>
        <v>38333.333333332841</v>
      </c>
      <c r="AE255" s="468">
        <f t="shared" ref="AE255:AE318" si="1924">-AA255</f>
        <v>-869.91333333333341</v>
      </c>
      <c r="AF255" s="46">
        <f t="shared" si="1706"/>
        <v>-1054.45</v>
      </c>
      <c r="AG255" s="47"/>
      <c r="AH255" s="46">
        <f t="shared" ref="AH255:AH318" si="1925">-W255</f>
        <v>-1011.77</v>
      </c>
      <c r="AI255" s="48"/>
      <c r="AJ255" s="29"/>
      <c r="AK255" s="45">
        <v>194</v>
      </c>
      <c r="AL255" s="46">
        <f t="shared" si="1707"/>
        <v>1117.72</v>
      </c>
      <c r="AM255" s="46"/>
      <c r="AN255" s="46"/>
      <c r="AO255" s="46">
        <f t="shared" si="1708"/>
        <v>44.68</v>
      </c>
      <c r="AP255" s="128">
        <f t="shared" si="1709"/>
        <v>1073.04</v>
      </c>
      <c r="AQ255" s="128"/>
      <c r="AR255" s="128"/>
      <c r="AS255" s="46">
        <f t="shared" si="1710"/>
        <v>82.37045632462889</v>
      </c>
      <c r="AT255" s="46">
        <f t="shared" si="1711"/>
        <v>990.66954367537107</v>
      </c>
      <c r="AU255" s="51"/>
      <c r="AV255" s="51"/>
      <c r="AW255" s="51">
        <f t="shared" si="1712"/>
        <v>48431.604251101962</v>
      </c>
      <c r="AX255" s="58">
        <f t="shared" si="1713"/>
        <v>927.38215694565588</v>
      </c>
      <c r="AY255" s="52"/>
      <c r="AZ255" s="52"/>
      <c r="BA255" s="52">
        <f t="shared" si="1714"/>
        <v>38.56</v>
      </c>
      <c r="BB255" s="51">
        <f t="shared" si="1715"/>
        <v>888.82215694565593</v>
      </c>
      <c r="BC255" s="51"/>
      <c r="BD255" s="51"/>
      <c r="BE255" s="57">
        <f t="shared" si="1716"/>
        <v>41766.62155254274</v>
      </c>
      <c r="BF255" s="468">
        <f t="shared" si="1717"/>
        <v>-927.38215694565588</v>
      </c>
      <c r="BG255" s="46">
        <f t="shared" si="1718"/>
        <v>-1117.72</v>
      </c>
      <c r="BH255" s="46">
        <f t="shared" si="1719"/>
        <v>-1073.04</v>
      </c>
      <c r="BI255" s="48"/>
      <c r="BK255" s="45">
        <v>194</v>
      </c>
      <c r="BL255" s="46">
        <f t="shared" ref="BL255:BL318" si="1926">IF(BK255&gt;$B$7,0,IF(AND($H$7="Oui",BK255&gt;$I$7),0,ROUND(BN255+BM255,2)))</f>
        <v>1053.55</v>
      </c>
      <c r="BM255" s="46">
        <f t="shared" ref="BM255:BM318" si="1927">IF(AND($H$7="Oui",BK255&gt;$I$7),0,IF(BK255&gt;$B$7,0,(TRUNC(BR255*$K$27*$L$7/12,2))+(TRUNC(BR255*$L$27*$M$7/12,2))))</f>
        <v>41.78</v>
      </c>
      <c r="BN255" s="46">
        <f t="shared" ref="BN255:BN318" si="1928">IF(AND($H$7="Oui",BK255=$I$7),ROUND(BQ254+BO255,2),IF(AND($H$7="Oui",BK255&gt;$I$7),0,IF(BK255&gt;$B$7,0,IF(BK255=$B$7,ROUND((BP255+BO255),2),ROUND(-PMT($D$7/12,$B$7,$C$7,0,0),2)))))</f>
        <v>1011.77</v>
      </c>
      <c r="BO255" s="46">
        <f t="shared" si="1720"/>
        <v>76.168123532523381</v>
      </c>
      <c r="BP255" s="46">
        <f t="shared" si="1721"/>
        <v>935.60187646747659</v>
      </c>
      <c r="BQ255" s="51">
        <f t="shared" si="1722"/>
        <v>44765.272243046558</v>
      </c>
      <c r="BR255" s="57">
        <f t="shared" ref="BR255:BR265" si="1929">$BQ$253</f>
        <v>46634.91925409055</v>
      </c>
      <c r="BS255" s="58">
        <f t="shared" si="1627"/>
        <v>869.15333333333342</v>
      </c>
      <c r="BT255" s="52">
        <f t="shared" ref="BT255:BT318" si="1930">IF(AND($H$7="Oui",BK255&gt;$I$7),0,IF(BK255&gt;$B$7,0,(TRUNC(BW255*$K$27/12,2))+(TRUNC(BW255*$L$27/12,2))))</f>
        <v>35.82</v>
      </c>
      <c r="BU255" s="51">
        <f t="shared" si="1723"/>
        <v>833.33333333333337</v>
      </c>
      <c r="BV255" s="51">
        <f t="shared" si="1724"/>
        <v>38333.333333332841</v>
      </c>
      <c r="BW255" s="153">
        <f t="shared" ref="BW255:BW265" si="1931">$BV$253</f>
        <v>39999.999999999513</v>
      </c>
      <c r="BX255" s="468">
        <f t="shared" ref="BX255:BX318" si="1932">-BS255</f>
        <v>-869.15333333333342</v>
      </c>
      <c r="BY255" s="46">
        <f t="shared" ref="BY255:BY318" si="1933">-BL255</f>
        <v>-1053.55</v>
      </c>
      <c r="BZ255" s="46">
        <f t="shared" si="1725"/>
        <v>-1011.77</v>
      </c>
      <c r="CA255" s="48"/>
      <c r="CB255" s="29"/>
      <c r="CC255" s="45">
        <v>194</v>
      </c>
      <c r="CD255" s="128">
        <f t="shared" si="1726"/>
        <v>1117.6300000000001</v>
      </c>
      <c r="CE255" s="46">
        <f t="shared" ref="CE255:CE318" si="1934">IF(AND($H$7="Oui",CC255&gt;$I$7),0,IF(CC255&gt;$B$7,0,(TRUNC(CJ255*$M$27*$L$7/12,2))+(TRUNC(CJ255*$N$27*$M$7/12,2))))</f>
        <v>43.76</v>
      </c>
      <c r="CF255" s="128">
        <f t="shared" si="1727"/>
        <v>1073.8699999999999</v>
      </c>
      <c r="CG255" s="46">
        <f t="shared" ref="CG255:CG318" si="1935">IF(AND($H$7="Oui",CC255&gt;$I$7),0,IF(CC255&gt;$B$7,0,CI254*$D$7/12))</f>
        <v>82.057949402556503</v>
      </c>
      <c r="CH255" s="46">
        <f t="shared" si="1628"/>
        <v>991.81205059744343</v>
      </c>
      <c r="CI255" s="51">
        <f t="shared" si="1728"/>
        <v>48242.957590936458</v>
      </c>
      <c r="CJ255" s="199">
        <f t="shared" ref="CJ255:CJ265" si="1936">$CR$253</f>
        <v>50224.931422496411</v>
      </c>
      <c r="CK255" s="153">
        <f t="shared" ref="CK255:CK318" si="1937">IF(CC255=$B$7,CI255,10000)</f>
        <v>10000</v>
      </c>
      <c r="CL255" s="45">
        <v>194</v>
      </c>
      <c r="CM255" s="46">
        <f t="shared" ref="CM255:CM318" si="1938">IF(AND($H$7="Oui",CL255&gt;$I$7),0,IF(AND($H$7="Oui",CL255=$I$7),CO255+CN255,IF(CL255&gt;$B$7,0,IF(CL255=$B$7,CO255+CN255,ROUND(CD255,2)))))</f>
        <v>1117.6300000000001</v>
      </c>
      <c r="CN255" s="128">
        <f t="shared" si="1729"/>
        <v>43.76</v>
      </c>
      <c r="CO255" s="128">
        <f t="shared" si="1657"/>
        <v>1073.8699999999999</v>
      </c>
      <c r="CP255" s="46">
        <f t="shared" si="1730"/>
        <v>82.057949402556503</v>
      </c>
      <c r="CQ255" s="46">
        <f t="shared" si="1658"/>
        <v>991.81205059744343</v>
      </c>
      <c r="CR255" s="51">
        <f t="shared" si="1731"/>
        <v>48242.957590936458</v>
      </c>
      <c r="CS255" s="153">
        <f t="shared" ref="CS255:CS265" si="1939">$CR$253</f>
        <v>50224.931422496411</v>
      </c>
      <c r="CT255" s="58">
        <f t="shared" si="1732"/>
        <v>927.86033333333398</v>
      </c>
      <c r="CU255" s="52">
        <f t="shared" ref="CU255:CU318" si="1940">IF(AND($H$7="Oui",CL255&gt;$I$7),0,IF(CL255&gt;$B$7,0,(TRUNC(CX255*$M$27/12,2))+(TRUNC(CX255*$N$27/12,2))))</f>
        <v>37.82</v>
      </c>
      <c r="CV255" s="51">
        <f t="shared" ref="CV255:CV318" si="1941">IF(CL255&gt;$B$7,0,IF(AND(CL255&gt;$I$7,$H$7="Oui"),0,IF(AND($H$7="Oui",CL255=$I$7),CW254,CT255-CU255)))</f>
        <v>890.04033333333393</v>
      </c>
      <c r="CW255" s="51">
        <f t="shared" si="1733"/>
        <v>41616.975333332914</v>
      </c>
      <c r="CX255" s="57">
        <f t="shared" ref="CX255:CX265" si="1942">$CW$253</f>
        <v>43397.055999999575</v>
      </c>
      <c r="CY255" s="153">
        <f t="shared" ref="CY255:CY318" si="1943">IF(CC255=$B$7,CW255,10000)</f>
        <v>10000</v>
      </c>
      <c r="CZ255" s="479">
        <f t="shared" si="1734"/>
        <v>-927.86033333333398</v>
      </c>
      <c r="DA255" s="46">
        <f t="shared" ref="DA255:DA318" si="1944">-CM255</f>
        <v>-1117.6300000000001</v>
      </c>
      <c r="DB255" s="46">
        <f t="shared" ref="DB255:DB318" si="1945">-CO255</f>
        <v>-1073.8699999999999</v>
      </c>
      <c r="DC255" s="48"/>
      <c r="DE255" s="45">
        <v>194</v>
      </c>
      <c r="DF255" s="46">
        <f t="shared" si="1735"/>
        <v>1115.0999999999999</v>
      </c>
      <c r="DG255" s="46">
        <f t="shared" ref="DG255:DG265" si="1946">IF(AND($H$7="Oui",DE255&gt;$I$7),0,IF(DE255&gt;$B$7,0,(TRUNC($C$7*$P$43*$L$7/12,2))+(TRUNC($C$7*$Q$43*$M$7/12,2))))</f>
        <v>103.33</v>
      </c>
      <c r="DH255" s="46">
        <f t="shared" si="1736"/>
        <v>1011.77</v>
      </c>
      <c r="DI255" s="46">
        <f t="shared" si="1737"/>
        <v>76.168123532523381</v>
      </c>
      <c r="DJ255" s="46">
        <f t="shared" si="1738"/>
        <v>935.60187646747659</v>
      </c>
      <c r="DK255" s="51">
        <f t="shared" si="1739"/>
        <v>44765.272243046558</v>
      </c>
      <c r="DL255" s="58">
        <f t="shared" si="1629"/>
        <v>936.66333333333341</v>
      </c>
      <c r="DM255" s="52">
        <f t="shared" ref="DM255:DM265" si="1947">IF(AND($H$7="Oui",DE255&gt;$I$7),0,IF(DE255&gt;$B$7,0,(TRUNC($C$7*$P$43/12,2))+(TRUNC($C$7*$Q$43/12,2))))</f>
        <v>103.33</v>
      </c>
      <c r="DN255" s="51">
        <f t="shared" si="1740"/>
        <v>833.33333333333337</v>
      </c>
      <c r="DO255" s="57">
        <f t="shared" si="1741"/>
        <v>38333.333333332841</v>
      </c>
      <c r="DP255" s="468">
        <f t="shared" ref="DP255:DP318" si="1948">-DL255</f>
        <v>-936.66333333333341</v>
      </c>
      <c r="DQ255" s="46">
        <f t="shared" ref="DQ255:DQ318" si="1949">-DF255</f>
        <v>-1115.0999999999999</v>
      </c>
      <c r="DR255" s="47"/>
      <c r="DS255" s="46">
        <f t="shared" ref="DS255:DS318" si="1950">-DH255</f>
        <v>-1011.77</v>
      </c>
      <c r="DT255" s="48"/>
      <c r="DU255" s="29"/>
      <c r="DV255" s="45">
        <v>194</v>
      </c>
      <c r="DW255" s="46">
        <f t="shared" ref="DW255:DW318" si="1951">IF(DV255&gt;$B$7,0,IF(AND($H$7="Oui",DV255&gt;$I$7),0,ROUND(DY255+DX255,2)))</f>
        <v>1035.3699999999999</v>
      </c>
      <c r="DX255" s="46">
        <f t="shared" ref="DX255:DX265" si="1952">IF(AND($H$7="Oui",DV255&gt;$I$7),0,IF(DV255&gt;$B$7,0,(TRUNC(EB254*$R$43*$L$7/12,2))+(TRUNC(EB254*$S$43*$M$7/12,2))))</f>
        <v>23.6</v>
      </c>
      <c r="DY255" s="46">
        <f t="shared" ref="DY255:DY318" si="1953">IF(AND($H$7="Oui",DV255=$I$7),ROUND(EB254+DZ255,2),IF(AND($H$7="Oui",DV255&gt;$I$7),0,IF(DV255&gt;$B$7,0,IF(DV255=$B$7,ROUND((EA255+DZ255),2),ROUND(-PMT($D$7/12,$B$7,$C$7,0,0),2)))))</f>
        <v>1011.77</v>
      </c>
      <c r="DZ255" s="46">
        <f t="shared" si="1742"/>
        <v>76.168123532523381</v>
      </c>
      <c r="EA255" s="46">
        <f t="shared" si="1743"/>
        <v>935.60187646747659</v>
      </c>
      <c r="EB255" s="51">
        <f t="shared" si="1744"/>
        <v>44765.272243046558</v>
      </c>
      <c r="EC255" s="58">
        <f t="shared" si="1630"/>
        <v>853.56333333333339</v>
      </c>
      <c r="ED255" s="52">
        <f t="shared" ref="ED255:ED265" si="1954">IF(AND($H$7="Oui",DV255&gt;$I$7),0,IF(DV255&gt;$B$7,0,(TRUNC(EF254*$R$43/12,2))+(TRUNC(EF254*$S$43/12,2))))</f>
        <v>20.229999999999997</v>
      </c>
      <c r="EE255" s="51">
        <f t="shared" si="1745"/>
        <v>833.33333333333337</v>
      </c>
      <c r="EF255" s="57">
        <f t="shared" si="1746"/>
        <v>38333.333333332841</v>
      </c>
      <c r="EG255" s="468">
        <f t="shared" ref="EG255:EG318" si="1955">-EC255</f>
        <v>-853.56333333333339</v>
      </c>
      <c r="EH255" s="46">
        <f t="shared" ref="EH255:EH318" si="1956">-DW255</f>
        <v>-1035.3699999999999</v>
      </c>
      <c r="EI255" s="47"/>
      <c r="EJ255" s="46">
        <f t="shared" ref="EJ255:EJ318" si="1957">-DY255</f>
        <v>-1011.77</v>
      </c>
      <c r="EK255" s="48"/>
      <c r="EL255" s="29"/>
      <c r="EM255" s="45">
        <v>194</v>
      </c>
      <c r="EN255" s="46">
        <f t="shared" si="1747"/>
        <v>1058.0868689014749</v>
      </c>
      <c r="EO255" s="46">
        <f t="shared" ref="EO255:EO265" si="1958">IF(EM255&gt;$B$7,0,(TRUNC(ES254*$T$43*$L$7/12,2))+(TRUNC(ES254*$U$43*$M$7/12,2)))</f>
        <v>24.4</v>
      </c>
      <c r="EP255" s="128">
        <f t="shared" si="1632"/>
        <v>1033.6868689014748</v>
      </c>
      <c r="EQ255" s="46">
        <f t="shared" si="1748"/>
        <v>78.742371656031196</v>
      </c>
      <c r="ER255" s="46">
        <f t="shared" si="1749"/>
        <v>954.94449724544359</v>
      </c>
      <c r="ES255" s="51">
        <f t="shared" si="1750"/>
        <v>46290.478496373275</v>
      </c>
      <c r="ET255" s="153">
        <f t="shared" ref="ET255:ET318" si="1959">IF(EM255=$B$7,ES255,10000)</f>
        <v>10000</v>
      </c>
      <c r="EU255" s="45">
        <v>194</v>
      </c>
      <c r="EV255" s="46">
        <f t="shared" si="1633"/>
        <v>1058.0899999999999</v>
      </c>
      <c r="EW255" s="46">
        <f t="shared" ref="EW255:EW265" si="1960">IF(EU255&gt;$B$7,0,(TRUNC(FA254*$T$43*$L$7/12,2))+(TRUNC(FA254*$U$43*$M$7/12,2)))</f>
        <v>24.4</v>
      </c>
      <c r="EX255" s="128">
        <f t="shared" si="1751"/>
        <v>1033.69</v>
      </c>
      <c r="EY255" s="46">
        <f t="shared" si="1752"/>
        <v>78.741145922395404</v>
      </c>
      <c r="EZ255" s="46">
        <f t="shared" si="1753"/>
        <v>954.94885407760466</v>
      </c>
      <c r="FA255" s="51">
        <f t="shared" si="1754"/>
        <v>46289.73869935963</v>
      </c>
      <c r="FB255" s="58">
        <f t="shared" si="1755"/>
        <v>874.86920833333363</v>
      </c>
      <c r="FC255" s="52">
        <f t="shared" ref="FC255:FC265" si="1961">IF(AND($H$7="Oui",EU255&gt;$I$7),0,IF(EU255&gt;$B$7,0,(TRUNC(FE254*$T$43/12,2))+(TRUNC(FE254*$U$43/12,2))))</f>
        <v>20.990000000000002</v>
      </c>
      <c r="FD255" s="51">
        <f t="shared" ref="FD255:FD318" si="1962">IF(EU255&gt;$B$7,0,IF(AND(EU255&gt;$I$7,$H$7="Oui"),0,IF(AND($H$7="Oui",EU255=$I$7),FE254,FB255-FC255)))</f>
        <v>853.87920833333362</v>
      </c>
      <c r="FE255" s="57">
        <f t="shared" si="1756"/>
        <v>39786.543583333172</v>
      </c>
      <c r="FF255" s="153">
        <f t="shared" ref="FF255:FF318" si="1963">IF(EU255=$B$7,FE255,10000)</f>
        <v>10000</v>
      </c>
      <c r="FG255" s="469">
        <f t="shared" si="1757"/>
        <v>-874.86920833333363</v>
      </c>
      <c r="FH255" s="46">
        <f t="shared" si="1758"/>
        <v>-1058.0899999999999</v>
      </c>
      <c r="FI255" s="46">
        <f t="shared" si="1759"/>
        <v>-1033.69</v>
      </c>
      <c r="FJ255" s="48"/>
      <c r="FL255" s="45">
        <v>194</v>
      </c>
      <c r="FM255" s="46">
        <f t="shared" ref="FM255:FM318" si="1964">IF(FL255&gt;$B$7,0,IF(AND($H$7="Oui",FL255&gt;$I$7),0,ROUND(FO255+FN255,2)))</f>
        <v>1035.8499999999999</v>
      </c>
      <c r="FN255" s="46">
        <f t="shared" si="1760"/>
        <v>24.08</v>
      </c>
      <c r="FO255" s="46">
        <f t="shared" ref="FO255:FO318" si="1965">IF(AND($H$7="Oui",FL255=$I$7),ROUND(FR254+FP255,2),IF(AND($H$7="Oui",FL255&gt;$I$7),0,IF(FL255&gt;$B$7,0,IF(FL255=$B$7,ROUND((FQ255+FP255),2),ROUND(-PMT($D$7/12,$B$7,$C$7,0,0),2)))))</f>
        <v>1011.77</v>
      </c>
      <c r="FP255" s="46">
        <f t="shared" si="1761"/>
        <v>76.168123532523381</v>
      </c>
      <c r="FQ255" s="46">
        <f t="shared" si="1762"/>
        <v>935.60187646747659</v>
      </c>
      <c r="FR255" s="51">
        <f t="shared" si="1763"/>
        <v>44765.272243046558</v>
      </c>
      <c r="FS255" s="57">
        <f t="shared" ref="FS255:FS265" si="1966">$BQ$253</f>
        <v>46634.91925409055</v>
      </c>
      <c r="FT255" s="58">
        <f t="shared" si="1635"/>
        <v>853.98333333333335</v>
      </c>
      <c r="FU255" s="241">
        <f t="shared" si="1764"/>
        <v>20.65</v>
      </c>
      <c r="FV255" s="51">
        <f t="shared" si="1765"/>
        <v>833.33333333333337</v>
      </c>
      <c r="FW255" s="51">
        <f t="shared" si="1766"/>
        <v>38333.333333332841</v>
      </c>
      <c r="FX255" s="153">
        <f t="shared" ref="FX255:FX265" si="1967">$BV$253</f>
        <v>39999.999999999513</v>
      </c>
      <c r="FY255" s="468">
        <f t="shared" ref="FY255:FY318" si="1968">-FT255</f>
        <v>-853.98333333333335</v>
      </c>
      <c r="FZ255" s="46">
        <f t="shared" ref="FZ255:FZ318" si="1969">-FM255</f>
        <v>-1035.8499999999999</v>
      </c>
      <c r="GA255" s="46">
        <f t="shared" si="1767"/>
        <v>-1011.77</v>
      </c>
      <c r="GB255" s="48"/>
      <c r="GD255" s="45">
        <v>194</v>
      </c>
      <c r="GE255" s="46">
        <f t="shared" si="1768"/>
        <v>1060.0875939185617</v>
      </c>
      <c r="GF255" s="128">
        <f t="shared" ref="GF255:GF265" si="1970">IF(AND($H$7="Oui",GD255&gt;$I$7),0,IF(GD255&gt;$B$7,0,(TRUNC(GK255*$X$43*$L$7/12,2))+(TRUNC(GK255*$Y$43*$M$7/12,2))))</f>
        <v>24.88</v>
      </c>
      <c r="GG255" s="128">
        <f t="shared" si="1579"/>
        <v>1035.2075939185615</v>
      </c>
      <c r="GH255" s="46">
        <f t="shared" si="1637"/>
        <v>78.695309384055378</v>
      </c>
      <c r="GI255" s="46">
        <f t="shared" si="1769"/>
        <v>956.51228453450619</v>
      </c>
      <c r="GJ255" s="51">
        <f t="shared" si="1770"/>
        <v>46260.673345898722</v>
      </c>
      <c r="GK255" s="51">
        <f t="shared" ref="GK255:GK265" si="1971">$GJ$253</f>
        <v>48172.106380384481</v>
      </c>
      <c r="GL255" s="153">
        <f t="shared" ref="GL255:GL318" si="1972">IF(GD255=$B$7,GJ255,10000)</f>
        <v>10000</v>
      </c>
      <c r="GM255" s="45">
        <v>194</v>
      </c>
      <c r="GN255" s="46">
        <f t="shared" si="1638"/>
        <v>1060.0899999999999</v>
      </c>
      <c r="GO255" s="46">
        <f t="shared" si="1771"/>
        <v>24.88</v>
      </c>
      <c r="GP255" s="128">
        <f t="shared" ref="GP255:GP300" si="1973">IF(AND($H$7="Oui",GM255&gt;$I$7),0,IF(AND($H$7="Oui",GM255=$I$7),GR255+GQ255,IF(GM255&gt;$B$7,0,IF(GM255=$B$7,GR255+GQ255,ROUND(GN255-GO255,2)))))</f>
        <v>1035.21</v>
      </c>
      <c r="GQ255" s="46">
        <f t="shared" si="1772"/>
        <v>78.694397345440237</v>
      </c>
      <c r="GR255" s="46">
        <f t="shared" si="1773"/>
        <v>956.51560265455976</v>
      </c>
      <c r="GS255" s="51">
        <f t="shared" si="1774"/>
        <v>46260.122804609578</v>
      </c>
      <c r="GT255" s="57">
        <f t="shared" ref="GT255:GT265" si="1974">$GS$253</f>
        <v>48171.562469814446</v>
      </c>
      <c r="GU255" s="58">
        <f t="shared" si="1775"/>
        <v>876.92633333333197</v>
      </c>
      <c r="GV255" s="52">
        <f t="shared" si="1776"/>
        <v>21.43</v>
      </c>
      <c r="GW255" s="51">
        <f t="shared" ref="GW255:GW318" si="1975">IF(GM255&gt;$B$7,0,IF(AND(GM255&gt;$I$7,$H$7="Oui"),0,IF(AND($H$7="Oui",GM255=$I$7),GX254,GU255-GV255)))</f>
        <v>855.49633333333202</v>
      </c>
      <c r="GX255" s="57">
        <f t="shared" si="1777"/>
        <v>39774.391333333544</v>
      </c>
      <c r="GY255" s="57">
        <f t="shared" ref="GY255:GY265" si="1976">$GX$253</f>
        <v>41485.384000000202</v>
      </c>
      <c r="GZ255" s="153">
        <f t="shared" ref="GZ255:GZ318" si="1977">IF(GM255=$B$7,GX255,10000)</f>
        <v>10000</v>
      </c>
      <c r="HA255" s="469">
        <f t="shared" si="1778"/>
        <v>-876.92633333333197</v>
      </c>
      <c r="HB255" s="46">
        <f t="shared" si="1779"/>
        <v>-1060.0899999999999</v>
      </c>
      <c r="HC255" s="46">
        <f t="shared" si="1780"/>
        <v>-1035.21</v>
      </c>
      <c r="HD255" s="48"/>
      <c r="HF255" s="45">
        <v>194</v>
      </c>
      <c r="HG255" s="46">
        <f t="shared" si="1781"/>
        <v>1123.8775326810628</v>
      </c>
      <c r="HH255" s="46">
        <f t="shared" si="1782"/>
        <v>0</v>
      </c>
      <c r="HI255" s="46">
        <f t="shared" si="1783"/>
        <v>1123.8775326810628</v>
      </c>
      <c r="HJ255" s="46">
        <f t="shared" si="1784"/>
        <v>84.609489378376395</v>
      </c>
      <c r="HK255" s="46">
        <f t="shared" si="1785"/>
        <v>1039.2680433026865</v>
      </c>
      <c r="HL255" s="51">
        <f t="shared" si="1786"/>
        <v>49726.425583723154</v>
      </c>
      <c r="HM255" s="153">
        <f t="shared" ref="HM255:HM318" si="1978">IF(HF255=$B$7,HL255,10000)</f>
        <v>10000</v>
      </c>
      <c r="HN255" s="58">
        <f t="shared" si="1787"/>
        <v>933.33333333333724</v>
      </c>
      <c r="HO255" s="52">
        <f t="shared" si="1788"/>
        <v>0</v>
      </c>
      <c r="HP255" s="51">
        <f t="shared" si="1789"/>
        <v>933.33333333333724</v>
      </c>
      <c r="HQ255" s="57">
        <f t="shared" si="1790"/>
        <v>42933.333333331633</v>
      </c>
      <c r="HR255" s="153">
        <f t="shared" ref="HR255:HR318" si="1979">IF(HF255=$B$7,HQ255,10000)</f>
        <v>10000</v>
      </c>
      <c r="HS255" s="468">
        <f t="shared" si="1791"/>
        <v>-933.33333333333724</v>
      </c>
      <c r="HT255" s="46">
        <f t="shared" si="1792"/>
        <v>-1123.8775326810628</v>
      </c>
      <c r="HU255" s="46">
        <f t="shared" si="1793"/>
        <v>-1123.8775326810628</v>
      </c>
      <c r="HV255" s="48"/>
      <c r="HW255" s="29"/>
      <c r="HX255" s="45">
        <v>194</v>
      </c>
      <c r="HY255" s="128">
        <f t="shared" si="1794"/>
        <v>1124.3399999999999</v>
      </c>
      <c r="HZ255" s="46">
        <f t="shared" si="1795"/>
        <v>0</v>
      </c>
      <c r="IA255" s="46">
        <f t="shared" si="1796"/>
        <v>1124.3399999999999</v>
      </c>
      <c r="IB255" s="46">
        <f t="shared" si="1797"/>
        <v>84.651400886129679</v>
      </c>
      <c r="IC255" s="46">
        <f t="shared" si="1798"/>
        <v>1039.6885991138702</v>
      </c>
      <c r="ID255" s="51">
        <f t="shared" si="1799"/>
        <v>49751.151932563931</v>
      </c>
      <c r="IE255" s="153">
        <f t="shared" ref="IE255:IE318" si="1980">IF(HX255=$B$7,ID255,10000)</f>
        <v>10000</v>
      </c>
      <c r="IF255" s="58">
        <f t="shared" si="1800"/>
        <v>930.14625019664186</v>
      </c>
      <c r="IG255" s="52">
        <f t="shared" si="1801"/>
        <v>0</v>
      </c>
      <c r="IH255" s="51">
        <f t="shared" si="1802"/>
        <v>930.14625019664186</v>
      </c>
      <c r="II255" s="57">
        <f t="shared" ref="II255:II318" si="1981">IF(HX255&gt;$B$7,0,IF(AND($H$7="Oui",HX255&gt;$I$7),0,II254-IH255))</f>
        <v>42786.727461851231</v>
      </c>
      <c r="IJ255" s="153">
        <f t="shared" ref="IJ255:IJ318" si="1982">IF(HX255=$B$7,II255,10000)</f>
        <v>10000</v>
      </c>
      <c r="IK255" s="468">
        <f t="shared" si="1803"/>
        <v>-930.14625019664186</v>
      </c>
      <c r="IL255" s="46">
        <f t="shared" si="1804"/>
        <v>-1124.3399999999999</v>
      </c>
      <c r="IM255" s="46">
        <f t="shared" si="1805"/>
        <v>-1124.3399999999999</v>
      </c>
      <c r="IN255" s="48"/>
      <c r="IO255" s="53">
        <f t="shared" si="1806"/>
        <v>0</v>
      </c>
      <c r="IQ255" s="45">
        <v>194</v>
      </c>
      <c r="IR255" s="128">
        <f t="shared" si="1807"/>
        <v>1126.4568749999989</v>
      </c>
      <c r="IS255" s="128">
        <f t="shared" si="1808"/>
        <v>0</v>
      </c>
      <c r="IT255" s="128">
        <f t="shared" si="1809"/>
        <v>1126.4568749999989</v>
      </c>
      <c r="IU255" s="46">
        <f t="shared" si="1485"/>
        <v>84.8</v>
      </c>
      <c r="IV255" s="46">
        <f t="shared" si="1810"/>
        <v>1041.656874999999</v>
      </c>
      <c r="IW255" s="51">
        <f t="shared" si="1811"/>
        <v>49840.566250000222</v>
      </c>
      <c r="IX255" s="199">
        <f t="shared" ref="IX255:IX318" si="1983">IF(IQ255=$B$7,IW255,10000)</f>
        <v>10000</v>
      </c>
      <c r="IY255" s="128">
        <f t="shared" si="1812"/>
        <v>0</v>
      </c>
      <c r="IZ255" s="408">
        <f t="shared" si="1813"/>
        <v>0</v>
      </c>
      <c r="JA255" s="58">
        <f t="shared" si="1814"/>
        <v>931.95916666666494</v>
      </c>
      <c r="JB255" s="52">
        <f t="shared" si="1815"/>
        <v>0</v>
      </c>
      <c r="JC255" s="51">
        <f t="shared" si="1816"/>
        <v>931.95916666666494</v>
      </c>
      <c r="JD255" s="57">
        <f t="shared" si="1817"/>
        <v>42870.121666666702</v>
      </c>
      <c r="JE255" s="280">
        <f t="shared" si="1818"/>
        <v>10000</v>
      </c>
      <c r="JF255" s="280">
        <f t="shared" si="1819"/>
        <v>0</v>
      </c>
      <c r="JG255" s="468">
        <f t="shared" si="1820"/>
        <v>-931.95916666666494</v>
      </c>
      <c r="JH255" s="46">
        <f t="shared" si="1821"/>
        <v>-1126.4568749999989</v>
      </c>
      <c r="JI255" s="46">
        <f t="shared" si="1822"/>
        <v>-1126.4568749999989</v>
      </c>
      <c r="JJ255" s="48"/>
      <c r="JL255" s="45">
        <v>194</v>
      </c>
      <c r="JM255" s="46">
        <f t="shared" si="1823"/>
        <v>1124.4930833333331</v>
      </c>
      <c r="JN255" s="46">
        <f t="shared" si="1824"/>
        <v>0</v>
      </c>
      <c r="JO255" s="128">
        <f t="shared" si="1825"/>
        <v>1124.4930833333331</v>
      </c>
      <c r="JP255" s="46">
        <f t="shared" ref="JP255:JP318" si="1984">ROUND(JR254*$D$7/12,2)</f>
        <v>84.66</v>
      </c>
      <c r="JQ255" s="46">
        <f t="shared" si="1826"/>
        <v>1039.833083333333</v>
      </c>
      <c r="JR255" s="51">
        <f t="shared" si="1827"/>
        <v>49753.671833333327</v>
      </c>
      <c r="JS255" s="51">
        <f t="shared" ref="JS255:JS265" si="1985">$BQ$253</f>
        <v>46634.91925409055</v>
      </c>
      <c r="JT255" s="199">
        <f t="shared" ref="JT255:JT318" si="1986">IF(JL255=$B$7,JR255,10000)</f>
        <v>10000</v>
      </c>
      <c r="JU255" s="128">
        <f t="shared" si="1828"/>
        <v>0</v>
      </c>
      <c r="JV255" s="408">
        <f t="shared" si="1829"/>
        <v>0</v>
      </c>
      <c r="JW255" s="58">
        <f t="shared" si="1830"/>
        <v>930.37233333333074</v>
      </c>
      <c r="JX255" s="52">
        <f t="shared" si="1831"/>
        <v>0</v>
      </c>
      <c r="JY255" s="51">
        <f t="shared" si="1832"/>
        <v>930.37233333333074</v>
      </c>
      <c r="JZ255" s="51">
        <f t="shared" si="1833"/>
        <v>42797.127333333774</v>
      </c>
      <c r="KA255" s="199">
        <f t="shared" ref="KA255:KA265" si="1987">$BV$253</f>
        <v>39999.999999999513</v>
      </c>
      <c r="KB255" s="128">
        <f t="shared" ref="KB255:KB318" si="1988">IF(JL255=$B$7,JZ255,10000)</f>
        <v>10000</v>
      </c>
      <c r="KC255" s="204">
        <f t="shared" si="1834"/>
        <v>0</v>
      </c>
      <c r="KD255" s="468">
        <f t="shared" ref="KD255:KD318" si="1989">-JW255</f>
        <v>-930.37233333333074</v>
      </c>
      <c r="KE255" s="46">
        <f t="shared" si="1835"/>
        <v>-1124.4930833333331</v>
      </c>
      <c r="KF255" s="46">
        <f t="shared" si="1836"/>
        <v>-1124.4930833333331</v>
      </c>
      <c r="KG255" s="48"/>
      <c r="KI255" s="45">
        <v>194</v>
      </c>
      <c r="KJ255" s="46">
        <f t="shared" si="1837"/>
        <v>1124.4890404061762</v>
      </c>
      <c r="KK255" s="46">
        <f t="shared" si="1838"/>
        <v>0</v>
      </c>
      <c r="KL255" s="128">
        <f t="shared" si="1839"/>
        <v>1124.4890404061762</v>
      </c>
      <c r="KM255" s="46">
        <f t="shared" si="1676"/>
        <v>84.655525850206871</v>
      </c>
      <c r="KN255" s="46">
        <f t="shared" si="1840"/>
        <v>1039.8335145559693</v>
      </c>
      <c r="KO255" s="51">
        <f t="shared" si="1841"/>
        <v>49753.481995568152</v>
      </c>
      <c r="KP255" s="199">
        <f t="shared" ref="KP255:KP265" si="1990">$CR$253</f>
        <v>50224.931422496411</v>
      </c>
      <c r="KQ255" s="199">
        <f t="shared" ref="KQ255:KQ318" si="1991">IF(KI255=$B$7,KO255,10000)</f>
        <v>10000</v>
      </c>
      <c r="KR255" s="128">
        <f t="shared" si="1842"/>
        <v>0</v>
      </c>
      <c r="KS255" s="408">
        <f t="shared" si="1843"/>
        <v>0</v>
      </c>
      <c r="KT255" s="45">
        <v>194</v>
      </c>
      <c r="KU255" s="46">
        <f t="shared" ref="KU255:KU318" si="1992">IF(AND($H$7="Oui",KT255&gt;$I$7),0,IF(AND($H$7="Oui",KT255=$I$7),KW255+KV255,IF(KT255&gt;$B$7,0,IF(KT255=$B$7,KW255+KV255,ROUND(KJ255,2)))))</f>
        <v>1124.49</v>
      </c>
      <c r="KV255" s="46">
        <f t="shared" si="1844"/>
        <v>0</v>
      </c>
      <c r="KW255" s="128">
        <f t="shared" si="1845"/>
        <v>1124.49</v>
      </c>
      <c r="KX255" s="46">
        <f t="shared" si="1846"/>
        <v>84.655162110804682</v>
      </c>
      <c r="KY255" s="46">
        <f t="shared" si="1847"/>
        <v>1039.8348378891953</v>
      </c>
      <c r="KZ255" s="51">
        <f t="shared" si="1848"/>
        <v>49753.262428593611</v>
      </c>
      <c r="LA255" s="153">
        <f t="shared" ref="LA255:LA265" si="1993">$CR$253</f>
        <v>50224.931422496411</v>
      </c>
      <c r="LB255" s="58">
        <f t="shared" si="1532"/>
        <v>930.59633333333579</v>
      </c>
      <c r="LC255" s="52">
        <f t="shared" si="1849"/>
        <v>0</v>
      </c>
      <c r="LD255" s="51">
        <f t="shared" si="1850"/>
        <v>930.59633333333579</v>
      </c>
      <c r="LE255" s="51">
        <f t="shared" si="1851"/>
        <v>42807.431333333123</v>
      </c>
      <c r="LF255" s="51">
        <f t="shared" ref="LF255:LF265" si="1994">$CW$253</f>
        <v>43397.055999999575</v>
      </c>
      <c r="LG255" s="128">
        <f t="shared" si="1852"/>
        <v>10000</v>
      </c>
      <c r="LH255" s="204">
        <f t="shared" si="1853"/>
        <v>0</v>
      </c>
      <c r="LI255" s="479">
        <f t="shared" si="1854"/>
        <v>-930.59633333333579</v>
      </c>
      <c r="LJ255" s="46">
        <f t="shared" ref="LJ255:LJ318" si="1995">-KU255</f>
        <v>-1124.49</v>
      </c>
      <c r="LK255" s="46">
        <f t="shared" ref="LK255:LK318" si="1996">-KW255</f>
        <v>-1124.49</v>
      </c>
      <c r="LL255" s="48"/>
      <c r="LN255" s="45">
        <v>194</v>
      </c>
      <c r="LO255" s="46">
        <f t="shared" si="1855"/>
        <v>1123.1238136873469</v>
      </c>
      <c r="LP255" s="46">
        <f t="shared" si="1856"/>
        <v>0</v>
      </c>
      <c r="LQ255" s="46">
        <f t="shared" si="1857"/>
        <v>1123.1238136873469</v>
      </c>
      <c r="LR255" s="46">
        <f t="shared" si="1858"/>
        <v>84.552746737528892</v>
      </c>
      <c r="LS255" s="46">
        <f t="shared" si="1859"/>
        <v>1038.571066949818</v>
      </c>
      <c r="LT255" s="51">
        <f t="shared" si="1860"/>
        <v>49693.076975567521</v>
      </c>
      <c r="LU255" s="199">
        <f t="shared" ref="LU255:LU318" si="1997">IF(LN255=$B$7,LT255,10000)</f>
        <v>10000</v>
      </c>
      <c r="LV255" s="58">
        <f t="shared" si="1861"/>
        <v>933.33033333333128</v>
      </c>
      <c r="LW255" s="52">
        <f t="shared" si="1862"/>
        <v>0</v>
      </c>
      <c r="LX255" s="51">
        <f t="shared" si="1863"/>
        <v>933.33033333333128</v>
      </c>
      <c r="LY255" s="51">
        <f t="shared" si="1864"/>
        <v>42933.19533333306</v>
      </c>
      <c r="LZ255" s="46">
        <f t="shared" ref="LZ255:LZ318" si="1998">LP255</f>
        <v>0</v>
      </c>
      <c r="MA255" s="199">
        <f t="shared" ref="MA255:MA318" si="1999">IF(LN255=$B$7,LY255,10000)</f>
        <v>10000</v>
      </c>
      <c r="MB255" s="468">
        <f t="shared" si="1865"/>
        <v>-933.33033333333128</v>
      </c>
      <c r="MC255" s="46">
        <f t="shared" si="1866"/>
        <v>-1123.1238136873469</v>
      </c>
      <c r="MD255" s="46">
        <f t="shared" si="1867"/>
        <v>-1123.1238136873469</v>
      </c>
      <c r="ME255" s="48"/>
      <c r="MG255" s="45">
        <v>194</v>
      </c>
      <c r="MH255" s="46">
        <f t="shared" si="1868"/>
        <v>1076.608661999408</v>
      </c>
      <c r="MI255" s="46">
        <f t="shared" si="1869"/>
        <v>0</v>
      </c>
      <c r="MJ255" s="46">
        <f t="shared" si="1870"/>
        <v>1076.608661999408</v>
      </c>
      <c r="MK255" s="46">
        <f t="shared" si="1871"/>
        <v>81.050921033010496</v>
      </c>
      <c r="ML255" s="46">
        <f t="shared" si="1872"/>
        <v>995.55774096639755</v>
      </c>
      <c r="MM255" s="51">
        <f t="shared" si="1873"/>
        <v>47634.994878839898</v>
      </c>
      <c r="MN255" s="199">
        <f t="shared" ref="MN255:MN318" si="2000">IF(MG255=$B$7,MM255,10000)</f>
        <v>10000</v>
      </c>
      <c r="MO255" s="58">
        <f t="shared" si="1874"/>
        <v>889.32945707741396</v>
      </c>
      <c r="MP255" s="52">
        <f t="shared" si="1875"/>
        <v>0</v>
      </c>
      <c r="MQ255" s="51">
        <f t="shared" si="1876"/>
        <v>889.32945707741396</v>
      </c>
      <c r="MR255" s="57">
        <f t="shared" si="1877"/>
        <v>40909.155326981447</v>
      </c>
      <c r="MS255" s="199">
        <f t="shared" ref="MS255:MS318" si="2001">IF(MG255=$B$7,MR255,10000)</f>
        <v>10000</v>
      </c>
      <c r="MT255" s="468">
        <f t="shared" ref="MT255:MT318" si="2002">-MO255</f>
        <v>-889.32945707741396</v>
      </c>
      <c r="MU255" s="46">
        <f t="shared" si="1878"/>
        <v>-1076.608661999408</v>
      </c>
      <c r="MV255" s="46">
        <f t="shared" si="1879"/>
        <v>-1076.608661999408</v>
      </c>
      <c r="MW255" s="48"/>
      <c r="MY255" s="45">
        <v>194</v>
      </c>
      <c r="MZ255" s="46">
        <f t="shared" si="1880"/>
        <v>1076.608661999408</v>
      </c>
      <c r="NA255" s="46">
        <f t="shared" si="1881"/>
        <v>0</v>
      </c>
      <c r="NB255" s="128">
        <f t="shared" si="1882"/>
        <v>1076.608661999408</v>
      </c>
      <c r="NC255" s="46">
        <f t="shared" si="1646"/>
        <v>81.050921033010496</v>
      </c>
      <c r="ND255" s="46">
        <f t="shared" si="1883"/>
        <v>995.55774096639755</v>
      </c>
      <c r="NE255" s="51">
        <f t="shared" si="1884"/>
        <v>47634.994878839898</v>
      </c>
      <c r="NF255" s="153">
        <f t="shared" ref="NF255:NF300" si="2003">IF(MY255=$B$7,NE255,10000)</f>
        <v>10000</v>
      </c>
      <c r="NG255" s="45">
        <v>194</v>
      </c>
      <c r="NH255" s="46">
        <f t="shared" si="1647"/>
        <v>1076.6099999999999</v>
      </c>
      <c r="NI255" s="46">
        <f t="shared" si="1885"/>
        <v>0</v>
      </c>
      <c r="NJ255" s="128">
        <f t="shared" ref="NJ255:NJ300" si="2004">IF(AND($H$7="Oui",NG255&gt;$I$7),0,IF(AND($H$7="Oui",NG255=$I$7),NL255+NK255,IF(NG255&gt;$B$7,0,IF(NG255=$B$7,NL255+NK255,ROUND(NH255-NI255,2)))))</f>
        <v>1076.6099999999999</v>
      </c>
      <c r="NK255" s="46">
        <f t="shared" ref="NK255:NK318" si="2005">IF(NG255&gt;$B$7,0,NM254*$D$7/12)</f>
        <v>81.050393401148753</v>
      </c>
      <c r="NL255" s="46">
        <f t="shared" si="1886"/>
        <v>995.55960659885113</v>
      </c>
      <c r="NM255" s="51">
        <f t="shared" si="1887"/>
        <v>47634.676434090397</v>
      </c>
      <c r="NN255" s="58">
        <f t="shared" si="1888"/>
        <v>888.78037499999857</v>
      </c>
      <c r="NO255" s="52">
        <f t="shared" si="1889"/>
        <v>0</v>
      </c>
      <c r="NP255" s="51">
        <f t="shared" si="1890"/>
        <v>888.78037499999857</v>
      </c>
      <c r="NQ255" s="57">
        <f t="shared" si="1891"/>
        <v>41018.247250000015</v>
      </c>
      <c r="NR255" s="153">
        <f t="shared" ref="NR255:NR318" si="2006">IF(NG255=$B$7,NQ255,10000)</f>
        <v>10000</v>
      </c>
      <c r="NS255" s="469">
        <f t="shared" si="1892"/>
        <v>-888.78037499999857</v>
      </c>
      <c r="NT255" s="46">
        <f t="shared" si="1893"/>
        <v>-1076.6099999999999</v>
      </c>
      <c r="NU255" s="46">
        <f t="shared" si="1894"/>
        <v>-1076.6099999999999</v>
      </c>
      <c r="NV255" s="48"/>
      <c r="NX255" s="45">
        <v>194</v>
      </c>
      <c r="NY255" s="46">
        <f t="shared" si="1895"/>
        <v>1076.6456011701148</v>
      </c>
      <c r="NZ255" s="46">
        <f t="shared" si="1896"/>
        <v>0</v>
      </c>
      <c r="OA255" s="46">
        <f t="shared" si="1897"/>
        <v>1076.6456011701148</v>
      </c>
      <c r="OB255" s="46">
        <f t="shared" si="1898"/>
        <v>81.053701944880629</v>
      </c>
      <c r="OC255" s="46">
        <f t="shared" si="1899"/>
        <v>995.5918992252341</v>
      </c>
      <c r="OD255" s="51">
        <f t="shared" si="1900"/>
        <v>47636.629267703145</v>
      </c>
      <c r="OE255" s="57">
        <f t="shared" ref="OE255:OE265" si="2007">$BQ$253</f>
        <v>46634.91925409055</v>
      </c>
      <c r="OF255" s="153">
        <f t="shared" ref="OF255:OF318" si="2008">IF(NX255=$B$7,OD255,10000)</f>
        <v>10000</v>
      </c>
      <c r="OG255" s="58">
        <f t="shared" si="1901"/>
        <v>889.48383333333379</v>
      </c>
      <c r="OH255" s="241">
        <f t="shared" ref="OH255:OH265" si="2009">IF(AND($H$7="Oui",NX255&gt;$I$7),0,IF(NX255&gt;$B$7,0,(TRUNC(OK255*$AX$43/12,2))+(TRUNC(OK255*$AZ$43/12,2))))</f>
        <v>0</v>
      </c>
      <c r="OI255" s="51">
        <f t="shared" si="1902"/>
        <v>889.48383333333379</v>
      </c>
      <c r="OJ255" s="51">
        <f t="shared" si="1903"/>
        <v>40916.256333333382</v>
      </c>
      <c r="OK255" s="153">
        <f t="shared" ref="OK255:OK265" si="2010">$BV$253</f>
        <v>39999.999999999513</v>
      </c>
      <c r="OL255" s="153">
        <f t="shared" ref="OL255:OL318" si="2011">IF(NX255=$B$7,OJ255,10000)</f>
        <v>10000</v>
      </c>
      <c r="OM255" s="468">
        <f t="shared" ref="OM255:OM318" si="2012">-OG255</f>
        <v>-889.48383333333379</v>
      </c>
      <c r="ON255" s="46">
        <f t="shared" ref="ON255:ON318" si="2013">-NY255</f>
        <v>-1076.6456011701148</v>
      </c>
      <c r="OO255" s="46">
        <f t="shared" si="1904"/>
        <v>-1076.6456011701148</v>
      </c>
      <c r="OP255" s="48"/>
      <c r="OR255" s="45">
        <v>194</v>
      </c>
      <c r="OS255" s="46">
        <f t="shared" si="1905"/>
        <v>1076.765700416463</v>
      </c>
      <c r="OT255" s="128">
        <f t="shared" si="1906"/>
        <v>0</v>
      </c>
      <c r="OU255" s="128">
        <f t="shared" si="1907"/>
        <v>1076.765700416463</v>
      </c>
      <c r="OV255" s="46">
        <f t="shared" si="1652"/>
        <v>81.062743442386818</v>
      </c>
      <c r="OW255" s="46">
        <f t="shared" si="1653"/>
        <v>995.70295697407619</v>
      </c>
      <c r="OX255" s="51">
        <f t="shared" si="1908"/>
        <v>47641.943108458014</v>
      </c>
      <c r="OY255" s="51">
        <f t="shared" ref="OY255:OY265" si="2014">$GJ$253</f>
        <v>48172.106380384481</v>
      </c>
      <c r="OZ255" s="153">
        <f t="shared" ref="OZ255:OZ318" si="2015">IF(OR255=$B$7,OX255,10000)</f>
        <v>10000</v>
      </c>
      <c r="PA255" s="45">
        <v>194</v>
      </c>
      <c r="PB255" s="46">
        <f t="shared" si="1909"/>
        <v>1076.765700416463</v>
      </c>
      <c r="PC255" s="46">
        <f t="shared" ref="PC255:PC265" si="2016">IF(PA255&gt;$B$7,0,(TRUNC(PH255*$BB$43*$L$7/12,2))+(TRUNC(PH255*$BD$43*$M$7/12,2)))</f>
        <v>0</v>
      </c>
      <c r="PD255" s="128">
        <f t="shared" si="1910"/>
        <v>1076.765700416463</v>
      </c>
      <c r="PE255" s="46">
        <f t="shared" si="1911"/>
        <v>81.062743442386818</v>
      </c>
      <c r="PF255" s="46">
        <f t="shared" si="1912"/>
        <v>995.70295697407619</v>
      </c>
      <c r="PG255" s="51">
        <f t="shared" si="1913"/>
        <v>47641.943108458014</v>
      </c>
      <c r="PH255" s="57">
        <f t="shared" ref="PH255:PH265" si="2017">$GS$253</f>
        <v>48171.562469814446</v>
      </c>
      <c r="PI255" s="688">
        <f t="shared" si="1914"/>
        <v>889.6533333333341</v>
      </c>
      <c r="PJ255" s="52">
        <f t="shared" ref="PJ255:PJ265" si="2018">IF(AND($H$7="Oui",PA255&gt;$I$7),0,IF(PA255&gt;$B$7,0,(TRUNC(PM255*$BB$43/12,2))+(TRUNC(PM255*$BD$43/12,2))))</f>
        <v>0</v>
      </c>
      <c r="PK255" s="51">
        <f t="shared" si="1915"/>
        <v>889.6533333333341</v>
      </c>
      <c r="PL255" s="57">
        <f t="shared" si="1916"/>
        <v>40924.053333333475</v>
      </c>
      <c r="PM255" s="57">
        <f t="shared" ref="PM255:PM265" si="2019">$GX$253</f>
        <v>41485.384000000202</v>
      </c>
      <c r="PN255" s="153">
        <f t="shared" ref="PN255:PN318" si="2020">IF(PA255=$B$7,PL255,10000)</f>
        <v>10000</v>
      </c>
      <c r="PO255" s="469">
        <f t="shared" si="1917"/>
        <v>-889.6533333333341</v>
      </c>
      <c r="PP255" s="46">
        <f t="shared" si="1918"/>
        <v>-1076.765700416463</v>
      </c>
      <c r="PQ255" s="46">
        <f t="shared" si="1919"/>
        <v>-1076.765700416463</v>
      </c>
      <c r="PR255" s="48"/>
    </row>
    <row r="256" spans="2:434" hidden="1" x14ac:dyDescent="0.3">
      <c r="B256" s="45">
        <v>195</v>
      </c>
      <c r="C256" s="46">
        <f t="shared" si="1688"/>
        <v>1111.77</v>
      </c>
      <c r="D256" s="46">
        <f t="shared" si="1689"/>
        <v>100</v>
      </c>
      <c r="E256" s="46">
        <f t="shared" si="1690"/>
        <v>1011.77</v>
      </c>
      <c r="F256" s="46">
        <f t="shared" si="1691"/>
        <v>74.60878707174426</v>
      </c>
      <c r="G256" s="46">
        <f t="shared" si="1692"/>
        <v>937.16121292825574</v>
      </c>
      <c r="H256" s="51">
        <f t="shared" si="1693"/>
        <v>43828.1110301183</v>
      </c>
      <c r="I256" s="58">
        <f t="shared" si="1626"/>
        <v>933.33333333333337</v>
      </c>
      <c r="J256" s="52">
        <f t="shared" si="1694"/>
        <v>100</v>
      </c>
      <c r="K256" s="51">
        <f t="shared" si="1695"/>
        <v>833.33333333333337</v>
      </c>
      <c r="L256" s="57">
        <f t="shared" si="1696"/>
        <v>37499.999999999505</v>
      </c>
      <c r="M256" s="468">
        <f t="shared" si="1920"/>
        <v>-933.33333333333337</v>
      </c>
      <c r="N256" s="46">
        <f t="shared" si="1921"/>
        <v>-1111.77</v>
      </c>
      <c r="O256" s="47"/>
      <c r="P256" s="46">
        <f t="shared" si="1922"/>
        <v>-1011.77</v>
      </c>
      <c r="Q256" s="48"/>
      <c r="R256" s="29"/>
      <c r="S256" s="29"/>
      <c r="T256" s="45">
        <v>195</v>
      </c>
      <c r="U256" s="46">
        <f t="shared" si="1697"/>
        <v>1053.57</v>
      </c>
      <c r="V256" s="46">
        <f t="shared" si="1698"/>
        <v>41.8</v>
      </c>
      <c r="W256" s="46">
        <f t="shared" si="1923"/>
        <v>1011.77</v>
      </c>
      <c r="X256" s="46">
        <f t="shared" si="1699"/>
        <v>74.60878707174426</v>
      </c>
      <c r="Y256" s="46">
        <f t="shared" si="1700"/>
        <v>937.16121292825574</v>
      </c>
      <c r="Z256" s="51">
        <f t="shared" si="1701"/>
        <v>43828.1110301183</v>
      </c>
      <c r="AA256" s="58">
        <f t="shared" si="1702"/>
        <v>869.13333333333333</v>
      </c>
      <c r="AB256" s="52">
        <f t="shared" si="1703"/>
        <v>35.799999999999997</v>
      </c>
      <c r="AC256" s="51">
        <f t="shared" si="1704"/>
        <v>833.33333333333337</v>
      </c>
      <c r="AD256" s="57">
        <f t="shared" si="1705"/>
        <v>37499.999999999505</v>
      </c>
      <c r="AE256" s="468">
        <f t="shared" si="1924"/>
        <v>-869.13333333333333</v>
      </c>
      <c r="AF256" s="46">
        <f t="shared" si="1706"/>
        <v>-1053.57</v>
      </c>
      <c r="AG256" s="47"/>
      <c r="AH256" s="46">
        <f t="shared" si="1925"/>
        <v>-1011.77</v>
      </c>
      <c r="AI256" s="48"/>
      <c r="AJ256" s="29"/>
      <c r="AK256" s="45">
        <v>195</v>
      </c>
      <c r="AL256" s="46">
        <f t="shared" si="1707"/>
        <v>1117.72</v>
      </c>
      <c r="AM256" s="46"/>
      <c r="AN256" s="46"/>
      <c r="AO256" s="46">
        <f t="shared" si="1708"/>
        <v>43.78</v>
      </c>
      <c r="AP256" s="128">
        <f t="shared" si="1709"/>
        <v>1073.94</v>
      </c>
      <c r="AQ256" s="128"/>
      <c r="AR256" s="128"/>
      <c r="AS256" s="46">
        <f t="shared" si="1710"/>
        <v>80.719340418503279</v>
      </c>
      <c r="AT256" s="46">
        <f t="shared" si="1711"/>
        <v>993.22065958149676</v>
      </c>
      <c r="AU256" s="51"/>
      <c r="AV256" s="51"/>
      <c r="AW256" s="51">
        <f t="shared" si="1712"/>
        <v>47438.383591520469</v>
      </c>
      <c r="AX256" s="58">
        <f t="shared" si="1713"/>
        <v>927.38215694565588</v>
      </c>
      <c r="AY256" s="52"/>
      <c r="AZ256" s="52"/>
      <c r="BA256" s="52">
        <f t="shared" si="1714"/>
        <v>37.76</v>
      </c>
      <c r="BB256" s="51">
        <f t="shared" si="1715"/>
        <v>889.62215694565589</v>
      </c>
      <c r="BC256" s="51"/>
      <c r="BD256" s="51"/>
      <c r="BE256" s="57">
        <f t="shared" si="1716"/>
        <v>40876.999395597086</v>
      </c>
      <c r="BF256" s="468">
        <f t="shared" si="1717"/>
        <v>-927.38215694565588</v>
      </c>
      <c r="BG256" s="46">
        <f t="shared" si="1718"/>
        <v>-1117.72</v>
      </c>
      <c r="BH256" s="46">
        <f t="shared" si="1719"/>
        <v>-1073.94</v>
      </c>
      <c r="BI256" s="48"/>
      <c r="BK256" s="45">
        <v>195</v>
      </c>
      <c r="BL256" s="46">
        <f t="shared" si="1926"/>
        <v>1053.55</v>
      </c>
      <c r="BM256" s="46">
        <f t="shared" si="1927"/>
        <v>41.78</v>
      </c>
      <c r="BN256" s="46">
        <f t="shared" si="1928"/>
        <v>1011.77</v>
      </c>
      <c r="BO256" s="46">
        <f t="shared" si="1720"/>
        <v>74.60878707174426</v>
      </c>
      <c r="BP256" s="46">
        <f t="shared" si="1721"/>
        <v>937.16121292825574</v>
      </c>
      <c r="BQ256" s="51">
        <f t="shared" si="1722"/>
        <v>43828.1110301183</v>
      </c>
      <c r="BR256" s="57">
        <f t="shared" si="1929"/>
        <v>46634.91925409055</v>
      </c>
      <c r="BS256" s="58">
        <f t="shared" si="1627"/>
        <v>869.15333333333342</v>
      </c>
      <c r="BT256" s="52">
        <f t="shared" si="1930"/>
        <v>35.82</v>
      </c>
      <c r="BU256" s="51">
        <f t="shared" si="1723"/>
        <v>833.33333333333337</v>
      </c>
      <c r="BV256" s="51">
        <f t="shared" si="1724"/>
        <v>37499.999999999505</v>
      </c>
      <c r="BW256" s="153">
        <f t="shared" si="1931"/>
        <v>39999.999999999513</v>
      </c>
      <c r="BX256" s="468">
        <f t="shared" si="1932"/>
        <v>-869.15333333333342</v>
      </c>
      <c r="BY256" s="46">
        <f t="shared" si="1933"/>
        <v>-1053.55</v>
      </c>
      <c r="BZ256" s="46">
        <f t="shared" si="1725"/>
        <v>-1011.77</v>
      </c>
      <c r="CA256" s="48"/>
      <c r="CB256" s="29"/>
      <c r="CC256" s="45">
        <v>195</v>
      </c>
      <c r="CD256" s="128">
        <f t="shared" si="1726"/>
        <v>1117.6300000000001</v>
      </c>
      <c r="CE256" s="46">
        <f t="shared" si="1934"/>
        <v>43.76</v>
      </c>
      <c r="CF256" s="128">
        <f t="shared" si="1727"/>
        <v>1073.8699999999999</v>
      </c>
      <c r="CG256" s="46">
        <f t="shared" si="1935"/>
        <v>80.404929318227431</v>
      </c>
      <c r="CH256" s="46">
        <f t="shared" si="1628"/>
        <v>993.46507068177243</v>
      </c>
      <c r="CI256" s="51">
        <f t="shared" si="1728"/>
        <v>47249.492520254687</v>
      </c>
      <c r="CJ256" s="199">
        <f t="shared" si="1936"/>
        <v>50224.931422496411</v>
      </c>
      <c r="CK256" s="153">
        <f t="shared" si="1937"/>
        <v>10000</v>
      </c>
      <c r="CL256" s="45">
        <v>195</v>
      </c>
      <c r="CM256" s="46">
        <f t="shared" si="1938"/>
        <v>1117.6300000000001</v>
      </c>
      <c r="CN256" s="128">
        <f t="shared" si="1729"/>
        <v>43.76</v>
      </c>
      <c r="CO256" s="128">
        <f t="shared" si="1657"/>
        <v>1073.8699999999999</v>
      </c>
      <c r="CP256" s="46">
        <f t="shared" si="1730"/>
        <v>80.404929318227431</v>
      </c>
      <c r="CQ256" s="46">
        <f t="shared" si="1658"/>
        <v>993.46507068177243</v>
      </c>
      <c r="CR256" s="51">
        <f t="shared" si="1731"/>
        <v>47249.492520254687</v>
      </c>
      <c r="CS256" s="153">
        <f t="shared" si="1939"/>
        <v>50224.931422496411</v>
      </c>
      <c r="CT256" s="58">
        <f t="shared" si="1732"/>
        <v>927.86033333333398</v>
      </c>
      <c r="CU256" s="52">
        <f t="shared" si="1940"/>
        <v>37.82</v>
      </c>
      <c r="CV256" s="51">
        <f t="shared" si="1941"/>
        <v>890.04033333333393</v>
      </c>
      <c r="CW256" s="51">
        <f t="shared" si="1733"/>
        <v>40726.934999999583</v>
      </c>
      <c r="CX256" s="57">
        <f t="shared" si="1942"/>
        <v>43397.055999999575</v>
      </c>
      <c r="CY256" s="153">
        <f t="shared" si="1943"/>
        <v>10000</v>
      </c>
      <c r="CZ256" s="479">
        <f t="shared" si="1734"/>
        <v>-927.86033333333398</v>
      </c>
      <c r="DA256" s="46">
        <f t="shared" si="1944"/>
        <v>-1117.6300000000001</v>
      </c>
      <c r="DB256" s="46">
        <f t="shared" si="1945"/>
        <v>-1073.8699999999999</v>
      </c>
      <c r="DC256" s="48"/>
      <c r="DE256" s="45">
        <v>195</v>
      </c>
      <c r="DF256" s="46">
        <f t="shared" si="1735"/>
        <v>1115.0999999999999</v>
      </c>
      <c r="DG256" s="46">
        <f t="shared" si="1946"/>
        <v>103.33</v>
      </c>
      <c r="DH256" s="46">
        <f t="shared" si="1736"/>
        <v>1011.77</v>
      </c>
      <c r="DI256" s="46">
        <f t="shared" si="1737"/>
        <v>74.60878707174426</v>
      </c>
      <c r="DJ256" s="46">
        <f t="shared" si="1738"/>
        <v>937.16121292825574</v>
      </c>
      <c r="DK256" s="51">
        <f t="shared" si="1739"/>
        <v>43828.1110301183</v>
      </c>
      <c r="DL256" s="58">
        <f t="shared" si="1629"/>
        <v>936.66333333333341</v>
      </c>
      <c r="DM256" s="52">
        <f t="shared" si="1947"/>
        <v>103.33</v>
      </c>
      <c r="DN256" s="51">
        <f t="shared" si="1740"/>
        <v>833.33333333333337</v>
      </c>
      <c r="DO256" s="57">
        <f t="shared" si="1741"/>
        <v>37499.999999999505</v>
      </c>
      <c r="DP256" s="468">
        <f t="shared" si="1948"/>
        <v>-936.66333333333341</v>
      </c>
      <c r="DQ256" s="46">
        <f t="shared" si="1949"/>
        <v>-1115.0999999999999</v>
      </c>
      <c r="DR256" s="47"/>
      <c r="DS256" s="46">
        <f t="shared" si="1950"/>
        <v>-1011.77</v>
      </c>
      <c r="DT256" s="48"/>
      <c r="DU256" s="29"/>
      <c r="DV256" s="45">
        <v>195</v>
      </c>
      <c r="DW256" s="46">
        <f t="shared" si="1951"/>
        <v>1034.8900000000001</v>
      </c>
      <c r="DX256" s="46">
        <f t="shared" si="1952"/>
        <v>23.119999999999997</v>
      </c>
      <c r="DY256" s="46">
        <f t="shared" si="1953"/>
        <v>1011.77</v>
      </c>
      <c r="DZ256" s="46">
        <f t="shared" si="1742"/>
        <v>74.60878707174426</v>
      </c>
      <c r="EA256" s="46">
        <f t="shared" si="1743"/>
        <v>937.16121292825574</v>
      </c>
      <c r="EB256" s="51">
        <f t="shared" si="1744"/>
        <v>43828.1110301183</v>
      </c>
      <c r="EC256" s="58">
        <f t="shared" si="1630"/>
        <v>853.13333333333333</v>
      </c>
      <c r="ED256" s="52">
        <f t="shared" si="1954"/>
        <v>19.8</v>
      </c>
      <c r="EE256" s="51">
        <f t="shared" si="1745"/>
        <v>833.33333333333337</v>
      </c>
      <c r="EF256" s="57">
        <f t="shared" si="1746"/>
        <v>37499.999999999505</v>
      </c>
      <c r="EG256" s="468">
        <f t="shared" si="1955"/>
        <v>-853.13333333333333</v>
      </c>
      <c r="EH256" s="46">
        <f t="shared" si="1956"/>
        <v>-1034.8900000000001</v>
      </c>
      <c r="EI256" s="47"/>
      <c r="EJ256" s="46">
        <f t="shared" si="1957"/>
        <v>-1011.77</v>
      </c>
      <c r="EK256" s="48"/>
      <c r="EL256" s="29"/>
      <c r="EM256" s="45">
        <v>195</v>
      </c>
      <c r="EN256" s="46">
        <f t="shared" si="1747"/>
        <v>1058.0868689014749</v>
      </c>
      <c r="EO256" s="46">
        <f t="shared" si="1958"/>
        <v>23.91</v>
      </c>
      <c r="EP256" s="128">
        <f t="shared" si="1632"/>
        <v>1034.1768689014748</v>
      </c>
      <c r="EQ256" s="46">
        <f t="shared" si="1748"/>
        <v>77.150797493955466</v>
      </c>
      <c r="ER256" s="46">
        <f t="shared" si="1749"/>
        <v>957.02607140751934</v>
      </c>
      <c r="ES256" s="51">
        <f t="shared" si="1750"/>
        <v>45333.452424965755</v>
      </c>
      <c r="ET256" s="153">
        <f t="shared" si="1959"/>
        <v>10000</v>
      </c>
      <c r="EU256" s="45">
        <v>195</v>
      </c>
      <c r="EV256" s="46">
        <f t="shared" si="1633"/>
        <v>1058.0899999999999</v>
      </c>
      <c r="EW256" s="46">
        <f t="shared" si="1960"/>
        <v>23.91</v>
      </c>
      <c r="EX256" s="128">
        <f t="shared" si="1751"/>
        <v>1034.18</v>
      </c>
      <c r="EY256" s="46">
        <f t="shared" si="1752"/>
        <v>77.149564498932719</v>
      </c>
      <c r="EZ256" s="46">
        <f t="shared" si="1753"/>
        <v>957.03043550106736</v>
      </c>
      <c r="FA256" s="51">
        <f t="shared" si="1754"/>
        <v>45332.708263858563</v>
      </c>
      <c r="FB256" s="58">
        <f t="shared" si="1755"/>
        <v>874.86920833333363</v>
      </c>
      <c r="FC256" s="52">
        <f t="shared" si="1961"/>
        <v>20.54</v>
      </c>
      <c r="FD256" s="51">
        <f t="shared" si="1962"/>
        <v>854.32920833333367</v>
      </c>
      <c r="FE256" s="57">
        <f t="shared" si="1756"/>
        <v>38932.214374999836</v>
      </c>
      <c r="FF256" s="153">
        <f t="shared" si="1963"/>
        <v>10000</v>
      </c>
      <c r="FG256" s="469">
        <f t="shared" si="1757"/>
        <v>-874.86920833333363</v>
      </c>
      <c r="FH256" s="46">
        <f t="shared" si="1758"/>
        <v>-1058.0899999999999</v>
      </c>
      <c r="FI256" s="46">
        <f t="shared" si="1759"/>
        <v>-1034.18</v>
      </c>
      <c r="FJ256" s="48"/>
      <c r="FL256" s="45">
        <v>195</v>
      </c>
      <c r="FM256" s="46">
        <f t="shared" si="1964"/>
        <v>1035.8499999999999</v>
      </c>
      <c r="FN256" s="46">
        <f t="shared" si="1760"/>
        <v>24.08</v>
      </c>
      <c r="FO256" s="46">
        <f t="shared" si="1965"/>
        <v>1011.77</v>
      </c>
      <c r="FP256" s="46">
        <f t="shared" si="1761"/>
        <v>74.60878707174426</v>
      </c>
      <c r="FQ256" s="46">
        <f t="shared" si="1762"/>
        <v>937.16121292825574</v>
      </c>
      <c r="FR256" s="51">
        <f t="shared" si="1763"/>
        <v>43828.1110301183</v>
      </c>
      <c r="FS256" s="57">
        <f t="shared" si="1966"/>
        <v>46634.91925409055</v>
      </c>
      <c r="FT256" s="58">
        <f t="shared" si="1635"/>
        <v>853.98333333333335</v>
      </c>
      <c r="FU256" s="241">
        <f t="shared" si="1764"/>
        <v>20.65</v>
      </c>
      <c r="FV256" s="51">
        <f t="shared" si="1765"/>
        <v>833.33333333333337</v>
      </c>
      <c r="FW256" s="51">
        <f t="shared" si="1766"/>
        <v>37499.999999999505</v>
      </c>
      <c r="FX256" s="153">
        <f t="shared" si="1967"/>
        <v>39999.999999999513</v>
      </c>
      <c r="FY256" s="468">
        <f t="shared" si="1968"/>
        <v>-853.98333333333335</v>
      </c>
      <c r="FZ256" s="46">
        <f t="shared" si="1969"/>
        <v>-1035.8499999999999</v>
      </c>
      <c r="GA256" s="46">
        <f t="shared" si="1767"/>
        <v>-1011.77</v>
      </c>
      <c r="GB256" s="48"/>
      <c r="GD256" s="45">
        <v>195</v>
      </c>
      <c r="GE256" s="46">
        <f t="shared" si="1768"/>
        <v>1060.0875939185617</v>
      </c>
      <c r="GF256" s="128">
        <f t="shared" si="1970"/>
        <v>24.88</v>
      </c>
      <c r="GG256" s="128">
        <f t="shared" si="1579"/>
        <v>1035.2075939185615</v>
      </c>
      <c r="GH256" s="46">
        <f t="shared" si="1637"/>
        <v>77.101122243164539</v>
      </c>
      <c r="GI256" s="46">
        <f t="shared" si="1769"/>
        <v>958.10647167539696</v>
      </c>
      <c r="GJ256" s="51">
        <f t="shared" si="1770"/>
        <v>45302.566874223325</v>
      </c>
      <c r="GK256" s="51">
        <f t="shared" si="1971"/>
        <v>48172.106380384481</v>
      </c>
      <c r="GL256" s="153">
        <f t="shared" si="1972"/>
        <v>10000</v>
      </c>
      <c r="GM256" s="45">
        <v>195</v>
      </c>
      <c r="GN256" s="46">
        <f t="shared" si="1638"/>
        <v>1060.0899999999999</v>
      </c>
      <c r="GO256" s="46">
        <f t="shared" si="1771"/>
        <v>24.88</v>
      </c>
      <c r="GP256" s="128">
        <f t="shared" si="1973"/>
        <v>1035.21</v>
      </c>
      <c r="GQ256" s="46">
        <f t="shared" si="1772"/>
        <v>77.1002046743493</v>
      </c>
      <c r="GR256" s="46">
        <f t="shared" si="1773"/>
        <v>958.10979532565079</v>
      </c>
      <c r="GS256" s="51">
        <f t="shared" si="1774"/>
        <v>45302.013009283924</v>
      </c>
      <c r="GT256" s="57">
        <f t="shared" si="1974"/>
        <v>48171.562469814446</v>
      </c>
      <c r="GU256" s="58">
        <f t="shared" si="1775"/>
        <v>876.92633333333197</v>
      </c>
      <c r="GV256" s="52">
        <f t="shared" si="1776"/>
        <v>21.43</v>
      </c>
      <c r="GW256" s="51">
        <f t="shared" si="1975"/>
        <v>855.49633333333202</v>
      </c>
      <c r="GX256" s="57">
        <f t="shared" si="1777"/>
        <v>38918.895000000215</v>
      </c>
      <c r="GY256" s="57">
        <f t="shared" si="1976"/>
        <v>41485.384000000202</v>
      </c>
      <c r="GZ256" s="153">
        <f t="shared" si="1977"/>
        <v>10000</v>
      </c>
      <c r="HA256" s="469">
        <f t="shared" si="1778"/>
        <v>-876.92633333333197</v>
      </c>
      <c r="HB256" s="46">
        <f t="shared" si="1779"/>
        <v>-1060.0899999999999</v>
      </c>
      <c r="HC256" s="46">
        <f t="shared" si="1780"/>
        <v>-1035.21</v>
      </c>
      <c r="HD256" s="48"/>
      <c r="HF256" s="45">
        <v>195</v>
      </c>
      <c r="HG256" s="46">
        <f t="shared" si="1781"/>
        <v>1123.8775326810628</v>
      </c>
      <c r="HH256" s="46">
        <f t="shared" si="1782"/>
        <v>0</v>
      </c>
      <c r="HI256" s="46">
        <f t="shared" si="1783"/>
        <v>1123.8775326810628</v>
      </c>
      <c r="HJ256" s="46">
        <f t="shared" si="1784"/>
        <v>82.877375972871917</v>
      </c>
      <c r="HK256" s="46">
        <f t="shared" si="1785"/>
        <v>1041.0001567081908</v>
      </c>
      <c r="HL256" s="51">
        <f t="shared" si="1786"/>
        <v>48685.425427014961</v>
      </c>
      <c r="HM256" s="153">
        <f t="shared" si="1978"/>
        <v>10000</v>
      </c>
      <c r="HN256" s="58">
        <f t="shared" si="1787"/>
        <v>933.33333333333724</v>
      </c>
      <c r="HO256" s="52">
        <f t="shared" si="1788"/>
        <v>0</v>
      </c>
      <c r="HP256" s="51">
        <f t="shared" si="1789"/>
        <v>933.33333333333724</v>
      </c>
      <c r="HQ256" s="57">
        <f t="shared" si="1790"/>
        <v>41999.999999998297</v>
      </c>
      <c r="HR256" s="153">
        <f t="shared" si="1979"/>
        <v>10000</v>
      </c>
      <c r="HS256" s="468">
        <f t="shared" si="1791"/>
        <v>-933.33333333333724</v>
      </c>
      <c r="HT256" s="46">
        <f t="shared" si="1792"/>
        <v>-1123.8775326810628</v>
      </c>
      <c r="HU256" s="46">
        <f t="shared" si="1793"/>
        <v>-1123.8775326810628</v>
      </c>
      <c r="HV256" s="48"/>
      <c r="HW256" s="29"/>
      <c r="HX256" s="45">
        <v>195</v>
      </c>
      <c r="HY256" s="128">
        <f t="shared" si="1794"/>
        <v>1124.3399999999999</v>
      </c>
      <c r="HZ256" s="46">
        <f t="shared" si="1795"/>
        <v>0</v>
      </c>
      <c r="IA256" s="46">
        <f t="shared" si="1796"/>
        <v>1124.3399999999999</v>
      </c>
      <c r="IB256" s="46">
        <f t="shared" si="1797"/>
        <v>82.918586554273219</v>
      </c>
      <c r="IC256" s="46">
        <f t="shared" si="1798"/>
        <v>1041.4214134457268</v>
      </c>
      <c r="ID256" s="51">
        <f t="shared" si="1799"/>
        <v>48709.730519118202</v>
      </c>
      <c r="IE256" s="153">
        <f t="shared" si="1980"/>
        <v>10000</v>
      </c>
      <c r="IF256" s="58">
        <f t="shared" si="1800"/>
        <v>930.14625019664186</v>
      </c>
      <c r="IG256" s="52">
        <f t="shared" si="1801"/>
        <v>0</v>
      </c>
      <c r="IH256" s="51">
        <f t="shared" si="1802"/>
        <v>930.14625019664186</v>
      </c>
      <c r="II256" s="57">
        <f t="shared" si="1981"/>
        <v>41856.581211654586</v>
      </c>
      <c r="IJ256" s="153">
        <f t="shared" si="1982"/>
        <v>10000</v>
      </c>
      <c r="IK256" s="468">
        <f t="shared" si="1803"/>
        <v>-930.14625019664186</v>
      </c>
      <c r="IL256" s="46">
        <f t="shared" si="1804"/>
        <v>-1124.3399999999999</v>
      </c>
      <c r="IM256" s="46">
        <f t="shared" si="1805"/>
        <v>-1124.3399999999999</v>
      </c>
      <c r="IN256" s="48"/>
      <c r="IO256" s="53">
        <f t="shared" si="1806"/>
        <v>0</v>
      </c>
      <c r="IQ256" s="45">
        <v>195</v>
      </c>
      <c r="IR256" s="128">
        <f t="shared" si="1807"/>
        <v>1126.4568749999989</v>
      </c>
      <c r="IS256" s="128">
        <f t="shared" si="1808"/>
        <v>0</v>
      </c>
      <c r="IT256" s="128">
        <f t="shared" si="1809"/>
        <v>1126.4568749999989</v>
      </c>
      <c r="IU256" s="46">
        <f t="shared" si="1485"/>
        <v>83.07</v>
      </c>
      <c r="IV256" s="46">
        <f t="shared" si="1810"/>
        <v>1043.386874999999</v>
      </c>
      <c r="IW256" s="51">
        <f t="shared" si="1811"/>
        <v>48797.179375000225</v>
      </c>
      <c r="IX256" s="199">
        <f t="shared" si="1983"/>
        <v>10000</v>
      </c>
      <c r="IY256" s="128">
        <f t="shared" si="1812"/>
        <v>0</v>
      </c>
      <c r="IZ256" s="408">
        <f t="shared" si="1813"/>
        <v>0</v>
      </c>
      <c r="JA256" s="58">
        <f t="shared" si="1814"/>
        <v>931.95916666666494</v>
      </c>
      <c r="JB256" s="52">
        <f t="shared" si="1815"/>
        <v>0</v>
      </c>
      <c r="JC256" s="51">
        <f t="shared" si="1816"/>
        <v>931.95916666666494</v>
      </c>
      <c r="JD256" s="57">
        <f t="shared" si="1817"/>
        <v>41938.162500000035</v>
      </c>
      <c r="JE256" s="280">
        <f t="shared" si="1818"/>
        <v>10000</v>
      </c>
      <c r="JF256" s="280">
        <f t="shared" si="1819"/>
        <v>0</v>
      </c>
      <c r="JG256" s="468">
        <f t="shared" si="1820"/>
        <v>-931.95916666666494</v>
      </c>
      <c r="JH256" s="46">
        <f t="shared" si="1821"/>
        <v>-1126.4568749999989</v>
      </c>
      <c r="JI256" s="46">
        <f t="shared" si="1822"/>
        <v>-1126.4568749999989</v>
      </c>
      <c r="JJ256" s="48"/>
      <c r="JL256" s="45">
        <v>195</v>
      </c>
      <c r="JM256" s="46">
        <f t="shared" si="1823"/>
        <v>1124.4930833333331</v>
      </c>
      <c r="JN256" s="46">
        <f t="shared" si="1824"/>
        <v>0</v>
      </c>
      <c r="JO256" s="128">
        <f t="shared" si="1825"/>
        <v>1124.4930833333331</v>
      </c>
      <c r="JP256" s="46">
        <f t="shared" si="1984"/>
        <v>82.92</v>
      </c>
      <c r="JQ256" s="46">
        <f t="shared" si="1826"/>
        <v>1041.573083333333</v>
      </c>
      <c r="JR256" s="51">
        <f t="shared" si="1827"/>
        <v>48712.09874999999</v>
      </c>
      <c r="JS256" s="51">
        <f t="shared" si="1985"/>
        <v>46634.91925409055</v>
      </c>
      <c r="JT256" s="199">
        <f t="shared" si="1986"/>
        <v>10000</v>
      </c>
      <c r="JU256" s="128">
        <f t="shared" si="1828"/>
        <v>0</v>
      </c>
      <c r="JV256" s="408">
        <f t="shared" si="1829"/>
        <v>0</v>
      </c>
      <c r="JW256" s="58">
        <f t="shared" si="1830"/>
        <v>930.37233333333074</v>
      </c>
      <c r="JX256" s="52">
        <f t="shared" si="1831"/>
        <v>0</v>
      </c>
      <c r="JY256" s="51">
        <f t="shared" si="1832"/>
        <v>930.37233333333074</v>
      </c>
      <c r="JZ256" s="51">
        <f t="shared" si="1833"/>
        <v>41866.755000000441</v>
      </c>
      <c r="KA256" s="199">
        <f t="shared" si="1987"/>
        <v>39999.999999999513</v>
      </c>
      <c r="KB256" s="128">
        <f t="shared" si="1988"/>
        <v>10000</v>
      </c>
      <c r="KC256" s="204">
        <f t="shared" si="1834"/>
        <v>0</v>
      </c>
      <c r="KD256" s="468">
        <f t="shared" si="1989"/>
        <v>-930.37233333333074</v>
      </c>
      <c r="KE256" s="46">
        <f t="shared" si="1835"/>
        <v>-1124.4930833333331</v>
      </c>
      <c r="KF256" s="46">
        <f t="shared" si="1836"/>
        <v>-1124.4930833333331</v>
      </c>
      <c r="KG256" s="48"/>
      <c r="KI256" s="45">
        <v>195</v>
      </c>
      <c r="KJ256" s="46">
        <f t="shared" si="1837"/>
        <v>1124.4890404061762</v>
      </c>
      <c r="KK256" s="46">
        <f t="shared" si="1838"/>
        <v>0</v>
      </c>
      <c r="KL256" s="128">
        <f t="shared" si="1839"/>
        <v>1124.4890404061762</v>
      </c>
      <c r="KM256" s="46">
        <f t="shared" si="1676"/>
        <v>82.922469992613586</v>
      </c>
      <c r="KN256" s="46">
        <f t="shared" si="1840"/>
        <v>1041.5665704135627</v>
      </c>
      <c r="KO256" s="51">
        <f t="shared" si="1841"/>
        <v>48711.915425154592</v>
      </c>
      <c r="KP256" s="199">
        <f t="shared" si="1990"/>
        <v>50224.931422496411</v>
      </c>
      <c r="KQ256" s="199">
        <f t="shared" si="1991"/>
        <v>10000</v>
      </c>
      <c r="KR256" s="128">
        <f t="shared" si="1842"/>
        <v>0</v>
      </c>
      <c r="KS256" s="408">
        <f t="shared" si="1843"/>
        <v>0</v>
      </c>
      <c r="KT256" s="45">
        <v>195</v>
      </c>
      <c r="KU256" s="46">
        <f t="shared" si="1992"/>
        <v>1124.49</v>
      </c>
      <c r="KV256" s="46">
        <f t="shared" si="1844"/>
        <v>0</v>
      </c>
      <c r="KW256" s="128">
        <f t="shared" si="1845"/>
        <v>1124.49</v>
      </c>
      <c r="KX256" s="46">
        <f t="shared" si="1846"/>
        <v>82.92210404765602</v>
      </c>
      <c r="KY256" s="46">
        <f t="shared" si="1847"/>
        <v>1041.5678959523441</v>
      </c>
      <c r="KZ256" s="51">
        <f t="shared" si="1848"/>
        <v>48711.694532641268</v>
      </c>
      <c r="LA256" s="153">
        <f t="shared" si="1993"/>
        <v>50224.931422496411</v>
      </c>
      <c r="LB256" s="58">
        <f t="shared" si="1532"/>
        <v>930.59633333333579</v>
      </c>
      <c r="LC256" s="52">
        <f t="shared" si="1849"/>
        <v>0</v>
      </c>
      <c r="LD256" s="51">
        <f t="shared" si="1850"/>
        <v>930.59633333333579</v>
      </c>
      <c r="LE256" s="51">
        <f t="shared" si="1851"/>
        <v>41876.834999999788</v>
      </c>
      <c r="LF256" s="51">
        <f t="shared" si="1994"/>
        <v>43397.055999999575</v>
      </c>
      <c r="LG256" s="128">
        <f t="shared" si="1852"/>
        <v>10000</v>
      </c>
      <c r="LH256" s="204">
        <f t="shared" si="1853"/>
        <v>0</v>
      </c>
      <c r="LI256" s="479">
        <f t="shared" si="1854"/>
        <v>-930.59633333333579</v>
      </c>
      <c r="LJ256" s="46">
        <f t="shared" si="1995"/>
        <v>-1124.49</v>
      </c>
      <c r="LK256" s="46">
        <f t="shared" si="1996"/>
        <v>-1124.49</v>
      </c>
      <c r="LL256" s="48"/>
      <c r="LN256" s="45">
        <v>195</v>
      </c>
      <c r="LO256" s="46">
        <f t="shared" si="1855"/>
        <v>1123.1238136873469</v>
      </c>
      <c r="LP256" s="46">
        <f t="shared" si="1856"/>
        <v>0</v>
      </c>
      <c r="LQ256" s="46">
        <f t="shared" si="1857"/>
        <v>1123.1238136873469</v>
      </c>
      <c r="LR256" s="46">
        <f t="shared" si="1858"/>
        <v>82.821794959279202</v>
      </c>
      <c r="LS256" s="46">
        <f t="shared" si="1859"/>
        <v>1040.3020187280677</v>
      </c>
      <c r="LT256" s="51">
        <f t="shared" si="1860"/>
        <v>48652.77495683945</v>
      </c>
      <c r="LU256" s="199">
        <f t="shared" si="1997"/>
        <v>10000</v>
      </c>
      <c r="LV256" s="58">
        <f t="shared" si="1861"/>
        <v>933.33033333333128</v>
      </c>
      <c r="LW256" s="52">
        <f t="shared" si="1862"/>
        <v>0</v>
      </c>
      <c r="LX256" s="51">
        <f t="shared" si="1863"/>
        <v>933.33033333333128</v>
      </c>
      <c r="LY256" s="51">
        <f t="shared" si="1864"/>
        <v>41999.864999999729</v>
      </c>
      <c r="LZ256" s="46">
        <f t="shared" si="1998"/>
        <v>0</v>
      </c>
      <c r="MA256" s="199">
        <f t="shared" si="1999"/>
        <v>10000</v>
      </c>
      <c r="MB256" s="468">
        <f t="shared" si="1865"/>
        <v>-933.33033333333128</v>
      </c>
      <c r="MC256" s="46">
        <f t="shared" si="1866"/>
        <v>-1123.1238136873469</v>
      </c>
      <c r="MD256" s="46">
        <f t="shared" si="1867"/>
        <v>-1123.1238136873469</v>
      </c>
      <c r="ME256" s="48"/>
      <c r="MG256" s="45">
        <v>195</v>
      </c>
      <c r="MH256" s="46">
        <f t="shared" si="1868"/>
        <v>1076.608661999408</v>
      </c>
      <c r="MI256" s="46">
        <f t="shared" si="1869"/>
        <v>0</v>
      </c>
      <c r="MJ256" s="46">
        <f t="shared" si="1870"/>
        <v>1076.608661999408</v>
      </c>
      <c r="MK256" s="46">
        <f t="shared" si="1871"/>
        <v>79.391658131399836</v>
      </c>
      <c r="ML256" s="46">
        <f t="shared" si="1872"/>
        <v>997.21700386800819</v>
      </c>
      <c r="MM256" s="51">
        <f t="shared" si="1873"/>
        <v>46637.777874971893</v>
      </c>
      <c r="MN256" s="199">
        <f t="shared" si="2000"/>
        <v>10000</v>
      </c>
      <c r="MO256" s="58">
        <f t="shared" si="1874"/>
        <v>889.32945707741396</v>
      </c>
      <c r="MP256" s="52">
        <f t="shared" si="1875"/>
        <v>0</v>
      </c>
      <c r="MQ256" s="51">
        <f t="shared" si="1876"/>
        <v>889.32945707741396</v>
      </c>
      <c r="MR256" s="57">
        <f t="shared" si="1877"/>
        <v>40019.825869904031</v>
      </c>
      <c r="MS256" s="199">
        <f t="shared" si="2001"/>
        <v>10000</v>
      </c>
      <c r="MT256" s="468">
        <f t="shared" si="2002"/>
        <v>-889.32945707741396</v>
      </c>
      <c r="MU256" s="46">
        <f t="shared" si="1878"/>
        <v>-1076.608661999408</v>
      </c>
      <c r="MV256" s="46">
        <f t="shared" si="1879"/>
        <v>-1076.608661999408</v>
      </c>
      <c r="MW256" s="48"/>
      <c r="MY256" s="45">
        <v>195</v>
      </c>
      <c r="MZ256" s="46">
        <f t="shared" si="1880"/>
        <v>1076.608661999408</v>
      </c>
      <c r="NA256" s="46">
        <f t="shared" si="1881"/>
        <v>0</v>
      </c>
      <c r="NB256" s="128">
        <f t="shared" si="1882"/>
        <v>1076.608661999408</v>
      </c>
      <c r="NC256" s="46">
        <f t="shared" si="1646"/>
        <v>79.391658131399836</v>
      </c>
      <c r="ND256" s="46">
        <f t="shared" si="1883"/>
        <v>997.21700386800819</v>
      </c>
      <c r="NE256" s="51">
        <f t="shared" si="1884"/>
        <v>46637.777874971893</v>
      </c>
      <c r="NF256" s="153">
        <f t="shared" si="2003"/>
        <v>10000</v>
      </c>
      <c r="NG256" s="45">
        <v>195</v>
      </c>
      <c r="NH256" s="46">
        <f t="shared" si="1647"/>
        <v>1076.6099999999999</v>
      </c>
      <c r="NI256" s="46">
        <f t="shared" si="1885"/>
        <v>0</v>
      </c>
      <c r="NJ256" s="128">
        <f t="shared" si="2004"/>
        <v>1076.6099999999999</v>
      </c>
      <c r="NK256" s="46">
        <f t="shared" si="2005"/>
        <v>79.391127390150658</v>
      </c>
      <c r="NL256" s="46">
        <f t="shared" si="1886"/>
        <v>997.2188726098492</v>
      </c>
      <c r="NM256" s="51">
        <f t="shared" si="1887"/>
        <v>46637.457561480551</v>
      </c>
      <c r="NN256" s="58">
        <f t="shared" si="1888"/>
        <v>888.78037499999857</v>
      </c>
      <c r="NO256" s="52">
        <f t="shared" si="1889"/>
        <v>0</v>
      </c>
      <c r="NP256" s="51">
        <f t="shared" si="1890"/>
        <v>888.78037499999857</v>
      </c>
      <c r="NQ256" s="57">
        <f t="shared" si="1891"/>
        <v>40129.466875000013</v>
      </c>
      <c r="NR256" s="153">
        <f t="shared" si="2006"/>
        <v>10000</v>
      </c>
      <c r="NS256" s="469">
        <f t="shared" si="1892"/>
        <v>-888.78037499999857</v>
      </c>
      <c r="NT256" s="46">
        <f t="shared" si="1893"/>
        <v>-1076.6099999999999</v>
      </c>
      <c r="NU256" s="46">
        <f t="shared" si="1894"/>
        <v>-1076.6099999999999</v>
      </c>
      <c r="NV256" s="48"/>
      <c r="NX256" s="45">
        <v>195</v>
      </c>
      <c r="NY256" s="46">
        <f t="shared" si="1895"/>
        <v>1076.6456011701148</v>
      </c>
      <c r="NZ256" s="46">
        <f t="shared" si="1896"/>
        <v>0</v>
      </c>
      <c r="OA256" s="46">
        <f t="shared" si="1897"/>
        <v>1076.6456011701148</v>
      </c>
      <c r="OB256" s="46">
        <f t="shared" si="1898"/>
        <v>79.394382112838585</v>
      </c>
      <c r="OC256" s="46">
        <f t="shared" si="1899"/>
        <v>997.25121905727622</v>
      </c>
      <c r="OD256" s="51">
        <f t="shared" si="1900"/>
        <v>46639.378048645871</v>
      </c>
      <c r="OE256" s="57">
        <f t="shared" si="2007"/>
        <v>46634.91925409055</v>
      </c>
      <c r="OF256" s="153">
        <f t="shared" si="2008"/>
        <v>10000</v>
      </c>
      <c r="OG256" s="58">
        <f t="shared" si="1901"/>
        <v>889.48383333333379</v>
      </c>
      <c r="OH256" s="241">
        <f t="shared" si="2009"/>
        <v>0</v>
      </c>
      <c r="OI256" s="51">
        <f t="shared" si="1902"/>
        <v>889.48383333333379</v>
      </c>
      <c r="OJ256" s="51">
        <f t="shared" si="1903"/>
        <v>40026.77250000005</v>
      </c>
      <c r="OK256" s="153">
        <f t="shared" si="2010"/>
        <v>39999.999999999513</v>
      </c>
      <c r="OL256" s="153">
        <f t="shared" si="2011"/>
        <v>10000</v>
      </c>
      <c r="OM256" s="468">
        <f t="shared" si="2012"/>
        <v>-889.48383333333379</v>
      </c>
      <c r="ON256" s="46">
        <f t="shared" si="2013"/>
        <v>-1076.6456011701148</v>
      </c>
      <c r="OO256" s="46">
        <f t="shared" si="1904"/>
        <v>-1076.6456011701148</v>
      </c>
      <c r="OP256" s="48"/>
      <c r="OR256" s="45">
        <v>195</v>
      </c>
      <c r="OS256" s="46">
        <f t="shared" si="1905"/>
        <v>1076.765700416463</v>
      </c>
      <c r="OT256" s="128">
        <f t="shared" si="1906"/>
        <v>0</v>
      </c>
      <c r="OU256" s="128">
        <f t="shared" si="1907"/>
        <v>1076.765700416463</v>
      </c>
      <c r="OV256" s="46">
        <f t="shared" si="1652"/>
        <v>79.403238514096685</v>
      </c>
      <c r="OW256" s="46">
        <f t="shared" si="1653"/>
        <v>997.36246190236636</v>
      </c>
      <c r="OX256" s="51">
        <f t="shared" si="1908"/>
        <v>46644.580646555645</v>
      </c>
      <c r="OY256" s="51">
        <f t="shared" si="2014"/>
        <v>48172.106380384481</v>
      </c>
      <c r="OZ256" s="153">
        <f t="shared" si="2015"/>
        <v>10000</v>
      </c>
      <c r="PA256" s="45">
        <v>195</v>
      </c>
      <c r="PB256" s="46">
        <f t="shared" si="1909"/>
        <v>1076.765700416463</v>
      </c>
      <c r="PC256" s="46">
        <f t="shared" si="2016"/>
        <v>0</v>
      </c>
      <c r="PD256" s="128">
        <f t="shared" si="1910"/>
        <v>1076.765700416463</v>
      </c>
      <c r="PE256" s="46">
        <f t="shared" si="1911"/>
        <v>79.403238514096685</v>
      </c>
      <c r="PF256" s="46">
        <f t="shared" si="1912"/>
        <v>997.36246190236636</v>
      </c>
      <c r="PG256" s="51">
        <f t="shared" si="1913"/>
        <v>46644.580646555645</v>
      </c>
      <c r="PH256" s="57">
        <f t="shared" si="2017"/>
        <v>48171.562469814446</v>
      </c>
      <c r="PI256" s="688">
        <f t="shared" si="1914"/>
        <v>889.6533333333341</v>
      </c>
      <c r="PJ256" s="52">
        <f t="shared" si="2018"/>
        <v>0</v>
      </c>
      <c r="PK256" s="51">
        <f t="shared" si="1915"/>
        <v>889.6533333333341</v>
      </c>
      <c r="PL256" s="57">
        <f t="shared" si="1916"/>
        <v>40034.40000000014</v>
      </c>
      <c r="PM256" s="57">
        <f t="shared" si="2019"/>
        <v>41485.384000000202</v>
      </c>
      <c r="PN256" s="153">
        <f t="shared" si="2020"/>
        <v>10000</v>
      </c>
      <c r="PO256" s="469">
        <f t="shared" si="1917"/>
        <v>-889.6533333333341</v>
      </c>
      <c r="PP256" s="46">
        <f t="shared" si="1918"/>
        <v>-1076.765700416463</v>
      </c>
      <c r="PQ256" s="46">
        <f t="shared" si="1919"/>
        <v>-1076.765700416463</v>
      </c>
      <c r="PR256" s="48"/>
    </row>
    <row r="257" spans="2:434" hidden="1" x14ac:dyDescent="0.3">
      <c r="B257" s="45">
        <v>196</v>
      </c>
      <c r="C257" s="46">
        <f t="shared" si="1688"/>
        <v>1111.77</v>
      </c>
      <c r="D257" s="46">
        <f t="shared" si="1689"/>
        <v>100</v>
      </c>
      <c r="E257" s="46">
        <f t="shared" si="1690"/>
        <v>1011.77</v>
      </c>
      <c r="F257" s="46">
        <f t="shared" si="1691"/>
        <v>73.046851716863827</v>
      </c>
      <c r="G257" s="46">
        <f t="shared" si="1692"/>
        <v>938.7231482831362</v>
      </c>
      <c r="H257" s="51">
        <f t="shared" si="1693"/>
        <v>42889.387881835166</v>
      </c>
      <c r="I257" s="58">
        <f t="shared" si="1626"/>
        <v>933.33333333333337</v>
      </c>
      <c r="J257" s="52">
        <f t="shared" si="1694"/>
        <v>100</v>
      </c>
      <c r="K257" s="51">
        <f t="shared" si="1695"/>
        <v>833.33333333333337</v>
      </c>
      <c r="L257" s="57">
        <f t="shared" si="1696"/>
        <v>36666.666666666169</v>
      </c>
      <c r="M257" s="468">
        <f t="shared" si="1920"/>
        <v>-933.33333333333337</v>
      </c>
      <c r="N257" s="46">
        <f t="shared" si="1921"/>
        <v>-1111.77</v>
      </c>
      <c r="O257" s="47"/>
      <c r="P257" s="46">
        <f t="shared" si="1922"/>
        <v>-1011.77</v>
      </c>
      <c r="Q257" s="48"/>
      <c r="R257" s="29"/>
      <c r="S257" s="29"/>
      <c r="T257" s="45">
        <v>196</v>
      </c>
      <c r="U257" s="46">
        <f t="shared" si="1697"/>
        <v>1052.71</v>
      </c>
      <c r="V257" s="46">
        <f t="shared" si="1698"/>
        <v>40.94</v>
      </c>
      <c r="W257" s="46">
        <f t="shared" si="1923"/>
        <v>1011.77</v>
      </c>
      <c r="X257" s="46">
        <f t="shared" si="1699"/>
        <v>73.046851716863827</v>
      </c>
      <c r="Y257" s="46">
        <f t="shared" si="1700"/>
        <v>938.7231482831362</v>
      </c>
      <c r="Z257" s="51">
        <f t="shared" si="1701"/>
        <v>42889.387881835166</v>
      </c>
      <c r="AA257" s="58">
        <f t="shared" si="1702"/>
        <v>868.35333333333335</v>
      </c>
      <c r="AB257" s="52">
        <f t="shared" si="1703"/>
        <v>35.020000000000003</v>
      </c>
      <c r="AC257" s="51">
        <f t="shared" si="1704"/>
        <v>833.33333333333337</v>
      </c>
      <c r="AD257" s="57">
        <f t="shared" si="1705"/>
        <v>36666.666666666169</v>
      </c>
      <c r="AE257" s="468">
        <f t="shared" si="1924"/>
        <v>-868.35333333333335</v>
      </c>
      <c r="AF257" s="46">
        <f t="shared" si="1706"/>
        <v>-1052.71</v>
      </c>
      <c r="AG257" s="47"/>
      <c r="AH257" s="46">
        <f t="shared" si="1925"/>
        <v>-1011.77</v>
      </c>
      <c r="AI257" s="48"/>
      <c r="AJ257" s="29"/>
      <c r="AK257" s="45">
        <v>196</v>
      </c>
      <c r="AL257" s="46">
        <f t="shared" si="1707"/>
        <v>1117.72</v>
      </c>
      <c r="AM257" s="46"/>
      <c r="AN257" s="46"/>
      <c r="AO257" s="46">
        <f t="shared" si="1708"/>
        <v>42.88</v>
      </c>
      <c r="AP257" s="128">
        <f t="shared" si="1709"/>
        <v>1074.8399999999999</v>
      </c>
      <c r="AQ257" s="128"/>
      <c r="AR257" s="128"/>
      <c r="AS257" s="46">
        <f t="shared" si="1710"/>
        <v>79.063972652534119</v>
      </c>
      <c r="AT257" s="46">
        <f t="shared" si="1711"/>
        <v>995.77602734746574</v>
      </c>
      <c r="AU257" s="51"/>
      <c r="AV257" s="51"/>
      <c r="AW257" s="51">
        <f t="shared" si="1712"/>
        <v>46442.607564173006</v>
      </c>
      <c r="AX257" s="58">
        <f t="shared" si="1713"/>
        <v>927.38215694565588</v>
      </c>
      <c r="AY257" s="52"/>
      <c r="AZ257" s="52"/>
      <c r="BA257" s="52">
        <f t="shared" si="1714"/>
        <v>36.94</v>
      </c>
      <c r="BB257" s="51">
        <f t="shared" si="1715"/>
        <v>890.44215694565582</v>
      </c>
      <c r="BC257" s="51"/>
      <c r="BD257" s="51"/>
      <c r="BE257" s="57">
        <f t="shared" si="1716"/>
        <v>39986.557238651432</v>
      </c>
      <c r="BF257" s="468">
        <f t="shared" si="1717"/>
        <v>-927.38215694565588</v>
      </c>
      <c r="BG257" s="46">
        <f t="shared" si="1718"/>
        <v>-1117.72</v>
      </c>
      <c r="BH257" s="46">
        <f t="shared" si="1719"/>
        <v>-1074.8399999999999</v>
      </c>
      <c r="BI257" s="48"/>
      <c r="BK257" s="45">
        <v>196</v>
      </c>
      <c r="BL257" s="46">
        <f t="shared" si="1926"/>
        <v>1053.55</v>
      </c>
      <c r="BM257" s="46">
        <f t="shared" si="1927"/>
        <v>41.78</v>
      </c>
      <c r="BN257" s="46">
        <f t="shared" si="1928"/>
        <v>1011.77</v>
      </c>
      <c r="BO257" s="46">
        <f t="shared" si="1720"/>
        <v>73.046851716863827</v>
      </c>
      <c r="BP257" s="46">
        <f t="shared" si="1721"/>
        <v>938.7231482831362</v>
      </c>
      <c r="BQ257" s="51">
        <f t="shared" si="1722"/>
        <v>42889.387881835166</v>
      </c>
      <c r="BR257" s="57">
        <f t="shared" si="1929"/>
        <v>46634.91925409055</v>
      </c>
      <c r="BS257" s="58">
        <f t="shared" si="1627"/>
        <v>869.15333333333342</v>
      </c>
      <c r="BT257" s="52">
        <f t="shared" si="1930"/>
        <v>35.82</v>
      </c>
      <c r="BU257" s="51">
        <f t="shared" si="1723"/>
        <v>833.33333333333337</v>
      </c>
      <c r="BV257" s="51">
        <f t="shared" si="1724"/>
        <v>36666.666666666169</v>
      </c>
      <c r="BW257" s="153">
        <f t="shared" si="1931"/>
        <v>39999.999999999513</v>
      </c>
      <c r="BX257" s="468">
        <f t="shared" si="1932"/>
        <v>-869.15333333333342</v>
      </c>
      <c r="BY257" s="46">
        <f t="shared" si="1933"/>
        <v>-1053.55</v>
      </c>
      <c r="BZ257" s="46">
        <f t="shared" si="1725"/>
        <v>-1011.77</v>
      </c>
      <c r="CA257" s="48"/>
      <c r="CB257" s="29"/>
      <c r="CC257" s="45">
        <v>196</v>
      </c>
      <c r="CD257" s="128">
        <f t="shared" si="1726"/>
        <v>1117.6300000000001</v>
      </c>
      <c r="CE257" s="46">
        <f t="shared" si="1934"/>
        <v>43.76</v>
      </c>
      <c r="CF257" s="128">
        <f t="shared" si="1727"/>
        <v>1073.8699999999999</v>
      </c>
      <c r="CG257" s="46">
        <f t="shared" si="1935"/>
        <v>78.749154200424485</v>
      </c>
      <c r="CH257" s="46">
        <f t="shared" si="1628"/>
        <v>995.12084579957536</v>
      </c>
      <c r="CI257" s="51">
        <f t="shared" si="1728"/>
        <v>46254.371674455113</v>
      </c>
      <c r="CJ257" s="199">
        <f t="shared" si="1936"/>
        <v>50224.931422496411</v>
      </c>
      <c r="CK257" s="153">
        <f t="shared" si="1937"/>
        <v>10000</v>
      </c>
      <c r="CL257" s="45">
        <v>196</v>
      </c>
      <c r="CM257" s="46">
        <f t="shared" si="1938"/>
        <v>1117.6300000000001</v>
      </c>
      <c r="CN257" s="128">
        <f t="shared" si="1729"/>
        <v>43.76</v>
      </c>
      <c r="CO257" s="128">
        <f t="shared" si="1657"/>
        <v>1073.8699999999999</v>
      </c>
      <c r="CP257" s="46">
        <f t="shared" si="1730"/>
        <v>78.749154200424485</v>
      </c>
      <c r="CQ257" s="46">
        <f t="shared" si="1658"/>
        <v>995.12084579957536</v>
      </c>
      <c r="CR257" s="51">
        <f t="shared" si="1731"/>
        <v>46254.371674455113</v>
      </c>
      <c r="CS257" s="153">
        <f t="shared" si="1939"/>
        <v>50224.931422496411</v>
      </c>
      <c r="CT257" s="58">
        <f t="shared" si="1732"/>
        <v>927.86033333333398</v>
      </c>
      <c r="CU257" s="52">
        <f t="shared" si="1940"/>
        <v>37.82</v>
      </c>
      <c r="CV257" s="51">
        <f t="shared" si="1941"/>
        <v>890.04033333333393</v>
      </c>
      <c r="CW257" s="51">
        <f t="shared" si="1733"/>
        <v>39836.894666666252</v>
      </c>
      <c r="CX257" s="57">
        <f t="shared" si="1942"/>
        <v>43397.055999999575</v>
      </c>
      <c r="CY257" s="153">
        <f t="shared" si="1943"/>
        <v>10000</v>
      </c>
      <c r="CZ257" s="479">
        <f t="shared" si="1734"/>
        <v>-927.86033333333398</v>
      </c>
      <c r="DA257" s="46">
        <f t="shared" si="1944"/>
        <v>-1117.6300000000001</v>
      </c>
      <c r="DB257" s="46">
        <f t="shared" si="1945"/>
        <v>-1073.8699999999999</v>
      </c>
      <c r="DC257" s="48"/>
      <c r="DE257" s="45">
        <v>196</v>
      </c>
      <c r="DF257" s="46">
        <f t="shared" si="1735"/>
        <v>1115.0999999999999</v>
      </c>
      <c r="DG257" s="46">
        <f t="shared" si="1946"/>
        <v>103.33</v>
      </c>
      <c r="DH257" s="46">
        <f t="shared" si="1736"/>
        <v>1011.77</v>
      </c>
      <c r="DI257" s="46">
        <f t="shared" si="1737"/>
        <v>73.046851716863827</v>
      </c>
      <c r="DJ257" s="46">
        <f t="shared" si="1738"/>
        <v>938.7231482831362</v>
      </c>
      <c r="DK257" s="51">
        <f t="shared" si="1739"/>
        <v>42889.387881835166</v>
      </c>
      <c r="DL257" s="58">
        <f t="shared" si="1629"/>
        <v>936.66333333333341</v>
      </c>
      <c r="DM257" s="52">
        <f t="shared" si="1947"/>
        <v>103.33</v>
      </c>
      <c r="DN257" s="51">
        <f t="shared" si="1740"/>
        <v>833.33333333333337</v>
      </c>
      <c r="DO257" s="57">
        <f t="shared" si="1741"/>
        <v>36666.666666666169</v>
      </c>
      <c r="DP257" s="468">
        <f t="shared" si="1948"/>
        <v>-936.66333333333341</v>
      </c>
      <c r="DQ257" s="46">
        <f t="shared" si="1949"/>
        <v>-1115.0999999999999</v>
      </c>
      <c r="DR257" s="47"/>
      <c r="DS257" s="46">
        <f t="shared" si="1950"/>
        <v>-1011.77</v>
      </c>
      <c r="DT257" s="48"/>
      <c r="DU257" s="29"/>
      <c r="DV257" s="45">
        <v>196</v>
      </c>
      <c r="DW257" s="46">
        <f t="shared" si="1951"/>
        <v>1034.4000000000001</v>
      </c>
      <c r="DX257" s="46">
        <f t="shared" si="1952"/>
        <v>22.63</v>
      </c>
      <c r="DY257" s="46">
        <f t="shared" si="1953"/>
        <v>1011.77</v>
      </c>
      <c r="DZ257" s="46">
        <f t="shared" si="1742"/>
        <v>73.046851716863827</v>
      </c>
      <c r="EA257" s="46">
        <f t="shared" si="1743"/>
        <v>938.7231482831362</v>
      </c>
      <c r="EB257" s="51">
        <f t="shared" si="1744"/>
        <v>42889.387881835166</v>
      </c>
      <c r="EC257" s="58">
        <f t="shared" si="1630"/>
        <v>852.69333333333338</v>
      </c>
      <c r="ED257" s="52">
        <f t="shared" si="1954"/>
        <v>19.36</v>
      </c>
      <c r="EE257" s="51">
        <f t="shared" si="1745"/>
        <v>833.33333333333337</v>
      </c>
      <c r="EF257" s="57">
        <f t="shared" si="1746"/>
        <v>36666.666666666169</v>
      </c>
      <c r="EG257" s="468">
        <f t="shared" si="1955"/>
        <v>-852.69333333333338</v>
      </c>
      <c r="EH257" s="46">
        <f t="shared" si="1956"/>
        <v>-1034.4000000000001</v>
      </c>
      <c r="EI257" s="47"/>
      <c r="EJ257" s="46">
        <f t="shared" si="1957"/>
        <v>-1011.77</v>
      </c>
      <c r="EK257" s="48"/>
      <c r="EL257" s="29"/>
      <c r="EM257" s="45">
        <v>196</v>
      </c>
      <c r="EN257" s="46">
        <f t="shared" si="1747"/>
        <v>1058.0868689014749</v>
      </c>
      <c r="EO257" s="46">
        <f t="shared" si="1958"/>
        <v>23.41</v>
      </c>
      <c r="EP257" s="128">
        <f t="shared" si="1632"/>
        <v>1034.6768689014748</v>
      </c>
      <c r="EQ257" s="46">
        <f t="shared" si="1748"/>
        <v>75.555754041609589</v>
      </c>
      <c r="ER257" s="46">
        <f t="shared" si="1749"/>
        <v>959.1211148598652</v>
      </c>
      <c r="ES257" s="51">
        <f t="shared" si="1750"/>
        <v>44374.331310105888</v>
      </c>
      <c r="ET257" s="153">
        <f t="shared" si="1959"/>
        <v>10000</v>
      </c>
      <c r="EU257" s="45">
        <v>196</v>
      </c>
      <c r="EV257" s="46">
        <f t="shared" si="1633"/>
        <v>1058.0899999999999</v>
      </c>
      <c r="EW257" s="46">
        <f t="shared" si="1960"/>
        <v>23.41</v>
      </c>
      <c r="EX257" s="128">
        <f t="shared" si="1751"/>
        <v>1034.68</v>
      </c>
      <c r="EY257" s="46">
        <f t="shared" si="1752"/>
        <v>75.554513773097611</v>
      </c>
      <c r="EZ257" s="46">
        <f t="shared" si="1753"/>
        <v>959.12548622690247</v>
      </c>
      <c r="FA257" s="51">
        <f t="shared" si="1754"/>
        <v>44373.582777631658</v>
      </c>
      <c r="FB257" s="58">
        <f t="shared" si="1755"/>
        <v>874.86920833333363</v>
      </c>
      <c r="FC257" s="52">
        <f t="shared" si="1961"/>
        <v>20.11</v>
      </c>
      <c r="FD257" s="51">
        <f t="shared" si="1962"/>
        <v>854.75920833333362</v>
      </c>
      <c r="FE257" s="57">
        <f t="shared" si="1756"/>
        <v>38077.455166666499</v>
      </c>
      <c r="FF257" s="153">
        <f t="shared" si="1963"/>
        <v>10000</v>
      </c>
      <c r="FG257" s="469">
        <f t="shared" si="1757"/>
        <v>-874.86920833333363</v>
      </c>
      <c r="FH257" s="46">
        <f t="shared" si="1758"/>
        <v>-1058.0899999999999</v>
      </c>
      <c r="FI257" s="46">
        <f t="shared" si="1759"/>
        <v>-1034.68</v>
      </c>
      <c r="FJ257" s="48"/>
      <c r="FL257" s="45">
        <v>196</v>
      </c>
      <c r="FM257" s="46">
        <f t="shared" si="1964"/>
        <v>1035.8499999999999</v>
      </c>
      <c r="FN257" s="46">
        <f t="shared" si="1760"/>
        <v>24.08</v>
      </c>
      <c r="FO257" s="46">
        <f t="shared" si="1965"/>
        <v>1011.77</v>
      </c>
      <c r="FP257" s="46">
        <f t="shared" si="1761"/>
        <v>73.046851716863827</v>
      </c>
      <c r="FQ257" s="46">
        <f t="shared" si="1762"/>
        <v>938.7231482831362</v>
      </c>
      <c r="FR257" s="51">
        <f t="shared" si="1763"/>
        <v>42889.387881835166</v>
      </c>
      <c r="FS257" s="57">
        <f t="shared" si="1966"/>
        <v>46634.91925409055</v>
      </c>
      <c r="FT257" s="58">
        <f t="shared" si="1635"/>
        <v>853.98333333333335</v>
      </c>
      <c r="FU257" s="241">
        <f t="shared" si="1764"/>
        <v>20.65</v>
      </c>
      <c r="FV257" s="51">
        <f t="shared" si="1765"/>
        <v>833.33333333333337</v>
      </c>
      <c r="FW257" s="51">
        <f t="shared" si="1766"/>
        <v>36666.666666666169</v>
      </c>
      <c r="FX257" s="153">
        <f t="shared" si="1967"/>
        <v>39999.999999999513</v>
      </c>
      <c r="FY257" s="468">
        <f t="shared" si="1968"/>
        <v>-853.98333333333335</v>
      </c>
      <c r="FZ257" s="46">
        <f t="shared" si="1969"/>
        <v>-1035.8499999999999</v>
      </c>
      <c r="GA257" s="46">
        <f t="shared" si="1767"/>
        <v>-1011.77</v>
      </c>
      <c r="GB257" s="48"/>
      <c r="GD257" s="45">
        <v>196</v>
      </c>
      <c r="GE257" s="46">
        <f t="shared" si="1768"/>
        <v>1060.0875939185617</v>
      </c>
      <c r="GF257" s="128">
        <f t="shared" si="1970"/>
        <v>24.88</v>
      </c>
      <c r="GG257" s="128">
        <f t="shared" si="1579"/>
        <v>1035.2075939185615</v>
      </c>
      <c r="GH257" s="46">
        <f t="shared" si="1637"/>
        <v>75.504278123705546</v>
      </c>
      <c r="GI257" s="46">
        <f t="shared" si="1769"/>
        <v>959.70331579485605</v>
      </c>
      <c r="GJ257" s="51">
        <f t="shared" si="1770"/>
        <v>44342.863558428471</v>
      </c>
      <c r="GK257" s="51">
        <f t="shared" si="1971"/>
        <v>48172.106380384481</v>
      </c>
      <c r="GL257" s="153">
        <f t="shared" si="1972"/>
        <v>10000</v>
      </c>
      <c r="GM257" s="45">
        <v>196</v>
      </c>
      <c r="GN257" s="46">
        <f t="shared" si="1638"/>
        <v>1060.0899999999999</v>
      </c>
      <c r="GO257" s="46">
        <f t="shared" si="1771"/>
        <v>24.88</v>
      </c>
      <c r="GP257" s="128">
        <f t="shared" si="1973"/>
        <v>1035.21</v>
      </c>
      <c r="GQ257" s="46">
        <f t="shared" si="1772"/>
        <v>75.503355015473218</v>
      </c>
      <c r="GR257" s="46">
        <f t="shared" si="1773"/>
        <v>959.70664498452686</v>
      </c>
      <c r="GS257" s="51">
        <f t="shared" si="1774"/>
        <v>44342.306364299395</v>
      </c>
      <c r="GT257" s="57">
        <f t="shared" si="1974"/>
        <v>48171.562469814446</v>
      </c>
      <c r="GU257" s="58">
        <f t="shared" si="1775"/>
        <v>876.92633333333197</v>
      </c>
      <c r="GV257" s="52">
        <f t="shared" si="1776"/>
        <v>21.43</v>
      </c>
      <c r="GW257" s="51">
        <f t="shared" si="1975"/>
        <v>855.49633333333202</v>
      </c>
      <c r="GX257" s="57">
        <f t="shared" si="1777"/>
        <v>38063.398666666886</v>
      </c>
      <c r="GY257" s="57">
        <f t="shared" si="1976"/>
        <v>41485.384000000202</v>
      </c>
      <c r="GZ257" s="153">
        <f t="shared" si="1977"/>
        <v>10000</v>
      </c>
      <c r="HA257" s="469">
        <f t="shared" si="1778"/>
        <v>-876.92633333333197</v>
      </c>
      <c r="HB257" s="46">
        <f t="shared" si="1779"/>
        <v>-1060.0899999999999</v>
      </c>
      <c r="HC257" s="46">
        <f t="shared" si="1780"/>
        <v>-1035.21</v>
      </c>
      <c r="HD257" s="48"/>
      <c r="HF257" s="45">
        <v>196</v>
      </c>
      <c r="HG257" s="46">
        <f t="shared" si="1781"/>
        <v>1123.8775326810628</v>
      </c>
      <c r="HH257" s="46">
        <f t="shared" si="1782"/>
        <v>0</v>
      </c>
      <c r="HI257" s="46">
        <f t="shared" si="1783"/>
        <v>1123.8775326810628</v>
      </c>
      <c r="HJ257" s="46">
        <f t="shared" si="1784"/>
        <v>81.142375711691599</v>
      </c>
      <c r="HK257" s="46">
        <f t="shared" si="1785"/>
        <v>1042.7351569693712</v>
      </c>
      <c r="HL257" s="51">
        <f t="shared" si="1786"/>
        <v>47642.69027004559</v>
      </c>
      <c r="HM257" s="153">
        <f t="shared" si="1978"/>
        <v>10000</v>
      </c>
      <c r="HN257" s="58">
        <f t="shared" si="1787"/>
        <v>933.33333333333724</v>
      </c>
      <c r="HO257" s="52">
        <f t="shared" si="1788"/>
        <v>0</v>
      </c>
      <c r="HP257" s="51">
        <f t="shared" si="1789"/>
        <v>933.33333333333724</v>
      </c>
      <c r="HQ257" s="57">
        <f t="shared" si="1790"/>
        <v>41066.666666664962</v>
      </c>
      <c r="HR257" s="153">
        <f t="shared" si="1979"/>
        <v>10000</v>
      </c>
      <c r="HS257" s="468">
        <f t="shared" si="1791"/>
        <v>-933.33333333333724</v>
      </c>
      <c r="HT257" s="46">
        <f t="shared" si="1792"/>
        <v>-1123.8775326810628</v>
      </c>
      <c r="HU257" s="46">
        <f t="shared" si="1793"/>
        <v>-1123.8775326810628</v>
      </c>
      <c r="HV257" s="48"/>
      <c r="HW257" s="29"/>
      <c r="HX257" s="45">
        <v>196</v>
      </c>
      <c r="HY257" s="128">
        <f t="shared" si="1794"/>
        <v>1124.3399999999999</v>
      </c>
      <c r="HZ257" s="46">
        <f t="shared" si="1795"/>
        <v>0</v>
      </c>
      <c r="IA257" s="46">
        <f t="shared" si="1796"/>
        <v>1124.3399999999999</v>
      </c>
      <c r="IB257" s="46">
        <f t="shared" si="1797"/>
        <v>81.182884198530346</v>
      </c>
      <c r="IC257" s="46">
        <f t="shared" si="1798"/>
        <v>1043.1571158014697</v>
      </c>
      <c r="ID257" s="51">
        <f t="shared" si="1799"/>
        <v>47666.573403316732</v>
      </c>
      <c r="IE257" s="153">
        <f t="shared" si="1980"/>
        <v>10000</v>
      </c>
      <c r="IF257" s="58">
        <f t="shared" si="1800"/>
        <v>930.14625019664186</v>
      </c>
      <c r="IG257" s="52">
        <f t="shared" si="1801"/>
        <v>0</v>
      </c>
      <c r="IH257" s="51">
        <f t="shared" si="1802"/>
        <v>930.14625019664186</v>
      </c>
      <c r="II257" s="57">
        <f t="shared" si="1981"/>
        <v>40926.434961457941</v>
      </c>
      <c r="IJ257" s="153">
        <f t="shared" si="1982"/>
        <v>10000</v>
      </c>
      <c r="IK257" s="468">
        <f t="shared" si="1803"/>
        <v>-930.14625019664186</v>
      </c>
      <c r="IL257" s="46">
        <f t="shared" si="1804"/>
        <v>-1124.3399999999999</v>
      </c>
      <c r="IM257" s="46">
        <f t="shared" si="1805"/>
        <v>-1124.3399999999999</v>
      </c>
      <c r="IN257" s="48"/>
      <c r="IO257" s="53">
        <f t="shared" si="1806"/>
        <v>0</v>
      </c>
      <c r="IQ257" s="45">
        <v>196</v>
      </c>
      <c r="IR257" s="128">
        <f t="shared" si="1807"/>
        <v>1126.4568749999989</v>
      </c>
      <c r="IS257" s="128">
        <f t="shared" si="1808"/>
        <v>0</v>
      </c>
      <c r="IT257" s="128">
        <f t="shared" si="1809"/>
        <v>1126.4568749999989</v>
      </c>
      <c r="IU257" s="46">
        <f t="shared" si="1485"/>
        <v>81.33</v>
      </c>
      <c r="IV257" s="46">
        <f t="shared" si="1810"/>
        <v>1045.126874999999</v>
      </c>
      <c r="IW257" s="51">
        <f t="shared" si="1811"/>
        <v>47752.052500000224</v>
      </c>
      <c r="IX257" s="199">
        <f t="shared" si="1983"/>
        <v>10000</v>
      </c>
      <c r="IY257" s="128">
        <f t="shared" si="1812"/>
        <v>0</v>
      </c>
      <c r="IZ257" s="408">
        <f t="shared" si="1813"/>
        <v>0</v>
      </c>
      <c r="JA257" s="58">
        <f t="shared" si="1814"/>
        <v>931.95916666666494</v>
      </c>
      <c r="JB257" s="52">
        <f t="shared" si="1815"/>
        <v>0</v>
      </c>
      <c r="JC257" s="51">
        <f t="shared" si="1816"/>
        <v>931.95916666666494</v>
      </c>
      <c r="JD257" s="57">
        <f t="shared" si="1817"/>
        <v>41006.203333333367</v>
      </c>
      <c r="JE257" s="280">
        <f t="shared" si="1818"/>
        <v>10000</v>
      </c>
      <c r="JF257" s="280">
        <f t="shared" si="1819"/>
        <v>0</v>
      </c>
      <c r="JG257" s="468">
        <f t="shared" si="1820"/>
        <v>-931.95916666666494</v>
      </c>
      <c r="JH257" s="46">
        <f t="shared" si="1821"/>
        <v>-1126.4568749999989</v>
      </c>
      <c r="JI257" s="46">
        <f t="shared" si="1822"/>
        <v>-1126.4568749999989</v>
      </c>
      <c r="JJ257" s="48"/>
      <c r="JL257" s="45">
        <v>196</v>
      </c>
      <c r="JM257" s="46">
        <f t="shared" si="1823"/>
        <v>1124.4930833333331</v>
      </c>
      <c r="JN257" s="46">
        <f t="shared" si="1824"/>
        <v>0</v>
      </c>
      <c r="JO257" s="128">
        <f t="shared" si="1825"/>
        <v>1124.4930833333331</v>
      </c>
      <c r="JP257" s="46">
        <f t="shared" si="1984"/>
        <v>81.19</v>
      </c>
      <c r="JQ257" s="46">
        <f t="shared" si="1826"/>
        <v>1043.303083333333</v>
      </c>
      <c r="JR257" s="51">
        <f t="shared" si="1827"/>
        <v>47668.795666666658</v>
      </c>
      <c r="JS257" s="51">
        <f t="shared" si="1985"/>
        <v>46634.91925409055</v>
      </c>
      <c r="JT257" s="199">
        <f t="shared" si="1986"/>
        <v>10000</v>
      </c>
      <c r="JU257" s="128">
        <f t="shared" si="1828"/>
        <v>0</v>
      </c>
      <c r="JV257" s="408">
        <f t="shared" si="1829"/>
        <v>0</v>
      </c>
      <c r="JW257" s="58">
        <f t="shared" si="1830"/>
        <v>930.37233333333074</v>
      </c>
      <c r="JX257" s="52">
        <f t="shared" si="1831"/>
        <v>0</v>
      </c>
      <c r="JY257" s="51">
        <f t="shared" si="1832"/>
        <v>930.37233333333074</v>
      </c>
      <c r="JZ257" s="51">
        <f t="shared" si="1833"/>
        <v>40936.382666667108</v>
      </c>
      <c r="KA257" s="199">
        <f t="shared" si="1987"/>
        <v>39999.999999999513</v>
      </c>
      <c r="KB257" s="128">
        <f t="shared" si="1988"/>
        <v>10000</v>
      </c>
      <c r="KC257" s="204">
        <f t="shared" si="1834"/>
        <v>0</v>
      </c>
      <c r="KD257" s="468">
        <f t="shared" si="1989"/>
        <v>-930.37233333333074</v>
      </c>
      <c r="KE257" s="46">
        <f t="shared" si="1835"/>
        <v>-1124.4930833333331</v>
      </c>
      <c r="KF257" s="46">
        <f t="shared" si="1836"/>
        <v>-1124.4930833333331</v>
      </c>
      <c r="KG257" s="48"/>
      <c r="KI257" s="45">
        <v>196</v>
      </c>
      <c r="KJ257" s="46">
        <f t="shared" si="1837"/>
        <v>1124.4890404061762</v>
      </c>
      <c r="KK257" s="46">
        <f t="shared" si="1838"/>
        <v>0</v>
      </c>
      <c r="KL257" s="128">
        <f t="shared" si="1839"/>
        <v>1124.4890404061762</v>
      </c>
      <c r="KM257" s="46">
        <f t="shared" si="1676"/>
        <v>81.186525708590992</v>
      </c>
      <c r="KN257" s="46">
        <f t="shared" si="1840"/>
        <v>1043.3025146975851</v>
      </c>
      <c r="KO257" s="51">
        <f t="shared" si="1841"/>
        <v>47668.612910457006</v>
      </c>
      <c r="KP257" s="199">
        <f t="shared" si="1990"/>
        <v>50224.931422496411</v>
      </c>
      <c r="KQ257" s="199">
        <f t="shared" si="1991"/>
        <v>10000</v>
      </c>
      <c r="KR257" s="128">
        <f t="shared" si="1842"/>
        <v>0</v>
      </c>
      <c r="KS257" s="408">
        <f t="shared" si="1843"/>
        <v>0</v>
      </c>
      <c r="KT257" s="45">
        <v>196</v>
      </c>
      <c r="KU257" s="46">
        <f t="shared" si="1992"/>
        <v>1124.49</v>
      </c>
      <c r="KV257" s="46">
        <f t="shared" si="1844"/>
        <v>0</v>
      </c>
      <c r="KW257" s="128">
        <f t="shared" si="1845"/>
        <v>1124.49</v>
      </c>
      <c r="KX257" s="46">
        <f t="shared" si="1846"/>
        <v>81.186157554402115</v>
      </c>
      <c r="KY257" s="46">
        <f t="shared" si="1847"/>
        <v>1043.3038424455979</v>
      </c>
      <c r="KZ257" s="51">
        <f t="shared" si="1848"/>
        <v>47668.390690195673</v>
      </c>
      <c r="LA257" s="153">
        <f t="shared" si="1993"/>
        <v>50224.931422496411</v>
      </c>
      <c r="LB257" s="58">
        <f t="shared" si="1532"/>
        <v>930.59633333333579</v>
      </c>
      <c r="LC257" s="52">
        <f t="shared" si="1849"/>
        <v>0</v>
      </c>
      <c r="LD257" s="51">
        <f t="shared" si="1850"/>
        <v>930.59633333333579</v>
      </c>
      <c r="LE257" s="51">
        <f t="shared" si="1851"/>
        <v>40946.238666666453</v>
      </c>
      <c r="LF257" s="51">
        <f t="shared" si="1994"/>
        <v>43397.055999999575</v>
      </c>
      <c r="LG257" s="128">
        <f t="shared" si="1852"/>
        <v>10000</v>
      </c>
      <c r="LH257" s="204">
        <f t="shared" si="1853"/>
        <v>0</v>
      </c>
      <c r="LI257" s="479">
        <f t="shared" si="1854"/>
        <v>-930.59633333333579</v>
      </c>
      <c r="LJ257" s="46">
        <f t="shared" si="1995"/>
        <v>-1124.49</v>
      </c>
      <c r="LK257" s="46">
        <f t="shared" si="1996"/>
        <v>-1124.49</v>
      </c>
      <c r="LL257" s="48"/>
      <c r="LN257" s="45">
        <v>196</v>
      </c>
      <c r="LO257" s="46">
        <f t="shared" si="1855"/>
        <v>1123.1238136873469</v>
      </c>
      <c r="LP257" s="46">
        <f t="shared" si="1856"/>
        <v>0</v>
      </c>
      <c r="LQ257" s="46">
        <f t="shared" si="1857"/>
        <v>1123.1238136873469</v>
      </c>
      <c r="LR257" s="46">
        <f t="shared" si="1858"/>
        <v>81.087958261399081</v>
      </c>
      <c r="LS257" s="46">
        <f t="shared" si="1859"/>
        <v>1042.0358554259478</v>
      </c>
      <c r="LT257" s="51">
        <f t="shared" si="1860"/>
        <v>47610.739101413499</v>
      </c>
      <c r="LU257" s="199">
        <f t="shared" si="1997"/>
        <v>10000</v>
      </c>
      <c r="LV257" s="58">
        <f t="shared" si="1861"/>
        <v>933.33033333333128</v>
      </c>
      <c r="LW257" s="52">
        <f t="shared" si="1862"/>
        <v>0</v>
      </c>
      <c r="LX257" s="51">
        <f t="shared" si="1863"/>
        <v>933.33033333333128</v>
      </c>
      <c r="LY257" s="51">
        <f t="shared" si="1864"/>
        <v>41066.534666666397</v>
      </c>
      <c r="LZ257" s="46">
        <f t="shared" si="1998"/>
        <v>0</v>
      </c>
      <c r="MA257" s="199">
        <f t="shared" si="1999"/>
        <v>10000</v>
      </c>
      <c r="MB257" s="468">
        <f t="shared" si="1865"/>
        <v>-933.33033333333128</v>
      </c>
      <c r="MC257" s="46">
        <f t="shared" si="1866"/>
        <v>-1123.1238136873469</v>
      </c>
      <c r="MD257" s="46">
        <f t="shared" si="1867"/>
        <v>-1123.1238136873469</v>
      </c>
      <c r="ME257" s="48"/>
      <c r="MG257" s="45">
        <v>196</v>
      </c>
      <c r="MH257" s="46">
        <f t="shared" si="1868"/>
        <v>1076.608661999408</v>
      </c>
      <c r="MI257" s="46">
        <f t="shared" si="1869"/>
        <v>0</v>
      </c>
      <c r="MJ257" s="46">
        <f t="shared" si="1870"/>
        <v>1076.608661999408</v>
      </c>
      <c r="MK257" s="46">
        <f t="shared" si="1871"/>
        <v>77.729629791619814</v>
      </c>
      <c r="ML257" s="46">
        <f t="shared" si="1872"/>
        <v>998.87903220778821</v>
      </c>
      <c r="MM257" s="51">
        <f t="shared" si="1873"/>
        <v>45638.898842764102</v>
      </c>
      <c r="MN257" s="199">
        <f t="shared" si="2000"/>
        <v>10000</v>
      </c>
      <c r="MO257" s="58">
        <f t="shared" si="1874"/>
        <v>889.32945707741396</v>
      </c>
      <c r="MP257" s="52">
        <f t="shared" si="1875"/>
        <v>0</v>
      </c>
      <c r="MQ257" s="51">
        <f t="shared" si="1876"/>
        <v>889.32945707741396</v>
      </c>
      <c r="MR257" s="57">
        <f t="shared" si="1877"/>
        <v>39130.496412826615</v>
      </c>
      <c r="MS257" s="199">
        <f t="shared" si="2001"/>
        <v>10000</v>
      </c>
      <c r="MT257" s="468">
        <f t="shared" si="2002"/>
        <v>-889.32945707741396</v>
      </c>
      <c r="MU257" s="46">
        <f t="shared" si="1878"/>
        <v>-1076.608661999408</v>
      </c>
      <c r="MV257" s="46">
        <f t="shared" si="1879"/>
        <v>-1076.608661999408</v>
      </c>
      <c r="MW257" s="48"/>
      <c r="MY257" s="45">
        <v>196</v>
      </c>
      <c r="MZ257" s="46">
        <f t="shared" si="1880"/>
        <v>1076.608661999408</v>
      </c>
      <c r="NA257" s="46">
        <f t="shared" si="1881"/>
        <v>0</v>
      </c>
      <c r="NB257" s="128">
        <f t="shared" si="1882"/>
        <v>1076.608661999408</v>
      </c>
      <c r="NC257" s="46">
        <f t="shared" si="1646"/>
        <v>77.729629791619814</v>
      </c>
      <c r="ND257" s="46">
        <f t="shared" si="1883"/>
        <v>998.87903220778821</v>
      </c>
      <c r="NE257" s="51">
        <f t="shared" si="1884"/>
        <v>45638.898842764102</v>
      </c>
      <c r="NF257" s="153">
        <f t="shared" si="2003"/>
        <v>10000</v>
      </c>
      <c r="NG257" s="45">
        <v>196</v>
      </c>
      <c r="NH257" s="46">
        <f t="shared" si="1647"/>
        <v>1076.6099999999999</v>
      </c>
      <c r="NI257" s="46">
        <f t="shared" si="1885"/>
        <v>0</v>
      </c>
      <c r="NJ257" s="128">
        <f t="shared" si="2004"/>
        <v>1076.6099999999999</v>
      </c>
      <c r="NK257" s="46">
        <f t="shared" si="2005"/>
        <v>77.729095935800913</v>
      </c>
      <c r="NL257" s="46">
        <f t="shared" si="1886"/>
        <v>998.88090406419894</v>
      </c>
      <c r="NM257" s="51">
        <f t="shared" si="1887"/>
        <v>45638.57665741635</v>
      </c>
      <c r="NN257" s="58">
        <f t="shared" si="1888"/>
        <v>888.78037499999857</v>
      </c>
      <c r="NO257" s="52">
        <f t="shared" si="1889"/>
        <v>0</v>
      </c>
      <c r="NP257" s="51">
        <f t="shared" si="1890"/>
        <v>888.78037499999857</v>
      </c>
      <c r="NQ257" s="57">
        <f t="shared" si="1891"/>
        <v>39240.686500000011</v>
      </c>
      <c r="NR257" s="153">
        <f t="shared" si="2006"/>
        <v>10000</v>
      </c>
      <c r="NS257" s="469">
        <f t="shared" si="1892"/>
        <v>-888.78037499999857</v>
      </c>
      <c r="NT257" s="46">
        <f t="shared" si="1893"/>
        <v>-1076.6099999999999</v>
      </c>
      <c r="NU257" s="46">
        <f t="shared" si="1894"/>
        <v>-1076.6099999999999</v>
      </c>
      <c r="NV257" s="48"/>
      <c r="NX257" s="45">
        <v>196</v>
      </c>
      <c r="NY257" s="46">
        <f t="shared" si="1895"/>
        <v>1076.6456011701148</v>
      </c>
      <c r="NZ257" s="46">
        <f t="shared" si="1896"/>
        <v>0</v>
      </c>
      <c r="OA257" s="46">
        <f t="shared" si="1897"/>
        <v>1076.6456011701148</v>
      </c>
      <c r="OB257" s="46">
        <f t="shared" si="1898"/>
        <v>77.732296747743121</v>
      </c>
      <c r="OC257" s="46">
        <f t="shared" si="1899"/>
        <v>998.91330442237165</v>
      </c>
      <c r="OD257" s="51">
        <f t="shared" si="1900"/>
        <v>45640.4647442235</v>
      </c>
      <c r="OE257" s="57">
        <f t="shared" si="2007"/>
        <v>46634.91925409055</v>
      </c>
      <c r="OF257" s="153">
        <f t="shared" si="2008"/>
        <v>10000</v>
      </c>
      <c r="OG257" s="58">
        <f t="shared" si="1901"/>
        <v>889.48383333333379</v>
      </c>
      <c r="OH257" s="241">
        <f t="shared" si="2009"/>
        <v>0</v>
      </c>
      <c r="OI257" s="51">
        <f t="shared" si="1902"/>
        <v>889.48383333333379</v>
      </c>
      <c r="OJ257" s="51">
        <f t="shared" si="1903"/>
        <v>39137.288666666718</v>
      </c>
      <c r="OK257" s="153">
        <f t="shared" si="2010"/>
        <v>39999.999999999513</v>
      </c>
      <c r="OL257" s="153">
        <f t="shared" si="2011"/>
        <v>10000</v>
      </c>
      <c r="OM257" s="468">
        <f t="shared" si="2012"/>
        <v>-889.48383333333379</v>
      </c>
      <c r="ON257" s="46">
        <f t="shared" si="2013"/>
        <v>-1076.6456011701148</v>
      </c>
      <c r="OO257" s="46">
        <f t="shared" si="1904"/>
        <v>-1076.6456011701148</v>
      </c>
      <c r="OP257" s="48"/>
      <c r="OR257" s="45">
        <v>196</v>
      </c>
      <c r="OS257" s="46">
        <f t="shared" si="1905"/>
        <v>1076.765700416463</v>
      </c>
      <c r="OT257" s="128">
        <f t="shared" si="1906"/>
        <v>0</v>
      </c>
      <c r="OU257" s="128">
        <f t="shared" si="1907"/>
        <v>1076.765700416463</v>
      </c>
      <c r="OV257" s="46">
        <f t="shared" si="1652"/>
        <v>77.740967744259407</v>
      </c>
      <c r="OW257" s="46">
        <f t="shared" si="1653"/>
        <v>999.02473267220364</v>
      </c>
      <c r="OX257" s="51">
        <f t="shared" si="1908"/>
        <v>45645.555913883443</v>
      </c>
      <c r="OY257" s="51">
        <f t="shared" si="2014"/>
        <v>48172.106380384481</v>
      </c>
      <c r="OZ257" s="153">
        <f t="shared" si="2015"/>
        <v>10000</v>
      </c>
      <c r="PA257" s="45">
        <v>196</v>
      </c>
      <c r="PB257" s="46">
        <f t="shared" si="1909"/>
        <v>1076.765700416463</v>
      </c>
      <c r="PC257" s="46">
        <f t="shared" si="2016"/>
        <v>0</v>
      </c>
      <c r="PD257" s="128">
        <f t="shared" si="1910"/>
        <v>1076.765700416463</v>
      </c>
      <c r="PE257" s="46">
        <f t="shared" si="1911"/>
        <v>77.740967744259407</v>
      </c>
      <c r="PF257" s="46">
        <f t="shared" si="1912"/>
        <v>999.02473267220364</v>
      </c>
      <c r="PG257" s="51">
        <f t="shared" si="1913"/>
        <v>45645.555913883443</v>
      </c>
      <c r="PH257" s="57">
        <f t="shared" si="2017"/>
        <v>48171.562469814446</v>
      </c>
      <c r="PI257" s="688">
        <f t="shared" si="1914"/>
        <v>889.6533333333341</v>
      </c>
      <c r="PJ257" s="52">
        <f t="shared" si="2018"/>
        <v>0</v>
      </c>
      <c r="PK257" s="51">
        <f t="shared" si="1915"/>
        <v>889.6533333333341</v>
      </c>
      <c r="PL257" s="57">
        <f t="shared" si="1916"/>
        <v>39144.746666666804</v>
      </c>
      <c r="PM257" s="57">
        <f t="shared" si="2019"/>
        <v>41485.384000000202</v>
      </c>
      <c r="PN257" s="153">
        <f t="shared" si="2020"/>
        <v>10000</v>
      </c>
      <c r="PO257" s="469">
        <f t="shared" si="1917"/>
        <v>-889.6533333333341</v>
      </c>
      <c r="PP257" s="46">
        <f t="shared" si="1918"/>
        <v>-1076.765700416463</v>
      </c>
      <c r="PQ257" s="46">
        <f t="shared" si="1919"/>
        <v>-1076.765700416463</v>
      </c>
      <c r="PR257" s="48"/>
    </row>
    <row r="258" spans="2:434" hidden="1" x14ac:dyDescent="0.3">
      <c r="B258" s="45">
        <v>197</v>
      </c>
      <c r="C258" s="46">
        <f t="shared" si="1688"/>
        <v>1111.77</v>
      </c>
      <c r="D258" s="46">
        <f t="shared" si="1689"/>
        <v>100</v>
      </c>
      <c r="E258" s="46">
        <f t="shared" si="1690"/>
        <v>1011.77</v>
      </c>
      <c r="F258" s="46">
        <f t="shared" si="1691"/>
        <v>71.482313136391937</v>
      </c>
      <c r="G258" s="46">
        <f t="shared" si="1692"/>
        <v>940.28768686360809</v>
      </c>
      <c r="H258" s="51">
        <f t="shared" si="1693"/>
        <v>41949.100194971557</v>
      </c>
      <c r="I258" s="58">
        <f t="shared" si="1626"/>
        <v>933.33333333333337</v>
      </c>
      <c r="J258" s="52">
        <f t="shared" si="1694"/>
        <v>100</v>
      </c>
      <c r="K258" s="51">
        <f t="shared" si="1695"/>
        <v>833.33333333333337</v>
      </c>
      <c r="L258" s="57">
        <f t="shared" si="1696"/>
        <v>35833.333333332834</v>
      </c>
      <c r="M258" s="468">
        <f t="shared" si="1920"/>
        <v>-933.33333333333337</v>
      </c>
      <c r="N258" s="46">
        <f t="shared" si="1921"/>
        <v>-1111.77</v>
      </c>
      <c r="O258" s="47"/>
      <c r="P258" s="46">
        <f t="shared" si="1922"/>
        <v>-1011.77</v>
      </c>
      <c r="Q258" s="48"/>
      <c r="R258" s="29"/>
      <c r="S258" s="29"/>
      <c r="T258" s="45">
        <v>197</v>
      </c>
      <c r="U258" s="46">
        <f t="shared" si="1697"/>
        <v>1051.83</v>
      </c>
      <c r="V258" s="46">
        <f t="shared" si="1698"/>
        <v>40.06</v>
      </c>
      <c r="W258" s="46">
        <f t="shared" si="1923"/>
        <v>1011.77</v>
      </c>
      <c r="X258" s="46">
        <f t="shared" si="1699"/>
        <v>71.482313136391937</v>
      </c>
      <c r="Y258" s="46">
        <f t="shared" si="1700"/>
        <v>940.28768686360809</v>
      </c>
      <c r="Z258" s="51">
        <f t="shared" si="1701"/>
        <v>41949.100194971557</v>
      </c>
      <c r="AA258" s="58">
        <f t="shared" si="1702"/>
        <v>867.57333333333338</v>
      </c>
      <c r="AB258" s="52">
        <f t="shared" si="1703"/>
        <v>34.24</v>
      </c>
      <c r="AC258" s="51">
        <f t="shared" si="1704"/>
        <v>833.33333333333337</v>
      </c>
      <c r="AD258" s="57">
        <f t="shared" si="1705"/>
        <v>35833.333333332834</v>
      </c>
      <c r="AE258" s="468">
        <f t="shared" si="1924"/>
        <v>-867.57333333333338</v>
      </c>
      <c r="AF258" s="46">
        <f t="shared" si="1706"/>
        <v>-1051.83</v>
      </c>
      <c r="AG258" s="47"/>
      <c r="AH258" s="46">
        <f t="shared" si="1925"/>
        <v>-1011.77</v>
      </c>
      <c r="AI258" s="48"/>
      <c r="AJ258" s="29"/>
      <c r="AK258" s="45">
        <v>197</v>
      </c>
      <c r="AL258" s="46">
        <f t="shared" si="1707"/>
        <v>1117.72</v>
      </c>
      <c r="AM258" s="46"/>
      <c r="AN258" s="46"/>
      <c r="AO258" s="46">
        <f t="shared" si="1708"/>
        <v>41.98</v>
      </c>
      <c r="AP258" s="128">
        <f t="shared" si="1709"/>
        <v>1075.74</v>
      </c>
      <c r="AQ258" s="128"/>
      <c r="AR258" s="128"/>
      <c r="AS258" s="46">
        <f t="shared" si="1710"/>
        <v>77.404345940288337</v>
      </c>
      <c r="AT258" s="46">
        <f t="shared" si="1711"/>
        <v>998.33565405971171</v>
      </c>
      <c r="AU258" s="51"/>
      <c r="AV258" s="51"/>
      <c r="AW258" s="51">
        <f t="shared" si="1712"/>
        <v>45444.271910113297</v>
      </c>
      <c r="AX258" s="58">
        <f t="shared" si="1713"/>
        <v>927.38215694565588</v>
      </c>
      <c r="AY258" s="52"/>
      <c r="AZ258" s="52"/>
      <c r="BA258" s="52">
        <f t="shared" si="1714"/>
        <v>36.14</v>
      </c>
      <c r="BB258" s="51">
        <f t="shared" si="1715"/>
        <v>891.24215694565589</v>
      </c>
      <c r="BC258" s="51"/>
      <c r="BD258" s="51"/>
      <c r="BE258" s="57">
        <f t="shared" si="1716"/>
        <v>39095.315081705776</v>
      </c>
      <c r="BF258" s="468">
        <f t="shared" si="1717"/>
        <v>-927.38215694565588</v>
      </c>
      <c r="BG258" s="46">
        <f t="shared" si="1718"/>
        <v>-1117.72</v>
      </c>
      <c r="BH258" s="46">
        <f t="shared" si="1719"/>
        <v>-1075.74</v>
      </c>
      <c r="BI258" s="48"/>
      <c r="BK258" s="45">
        <v>197</v>
      </c>
      <c r="BL258" s="46">
        <f t="shared" si="1926"/>
        <v>1053.55</v>
      </c>
      <c r="BM258" s="46">
        <f t="shared" si="1927"/>
        <v>41.78</v>
      </c>
      <c r="BN258" s="46">
        <f t="shared" si="1928"/>
        <v>1011.77</v>
      </c>
      <c r="BO258" s="46">
        <f t="shared" si="1720"/>
        <v>71.482313136391937</v>
      </c>
      <c r="BP258" s="46">
        <f t="shared" si="1721"/>
        <v>940.28768686360809</v>
      </c>
      <c r="BQ258" s="51">
        <f t="shared" si="1722"/>
        <v>41949.100194971557</v>
      </c>
      <c r="BR258" s="57">
        <f t="shared" si="1929"/>
        <v>46634.91925409055</v>
      </c>
      <c r="BS258" s="58">
        <f t="shared" si="1627"/>
        <v>869.15333333333342</v>
      </c>
      <c r="BT258" s="52">
        <f t="shared" si="1930"/>
        <v>35.82</v>
      </c>
      <c r="BU258" s="51">
        <f t="shared" si="1723"/>
        <v>833.33333333333337</v>
      </c>
      <c r="BV258" s="51">
        <f t="shared" si="1724"/>
        <v>35833.333333332834</v>
      </c>
      <c r="BW258" s="153">
        <f t="shared" si="1931"/>
        <v>39999.999999999513</v>
      </c>
      <c r="BX258" s="468">
        <f t="shared" si="1932"/>
        <v>-869.15333333333342</v>
      </c>
      <c r="BY258" s="46">
        <f t="shared" si="1933"/>
        <v>-1053.55</v>
      </c>
      <c r="BZ258" s="46">
        <f t="shared" si="1725"/>
        <v>-1011.77</v>
      </c>
      <c r="CA258" s="48"/>
      <c r="CB258" s="29"/>
      <c r="CC258" s="45">
        <v>197</v>
      </c>
      <c r="CD258" s="128">
        <f t="shared" si="1726"/>
        <v>1117.6300000000001</v>
      </c>
      <c r="CE258" s="46">
        <f t="shared" si="1934"/>
        <v>43.76</v>
      </c>
      <c r="CF258" s="128">
        <f t="shared" si="1727"/>
        <v>1073.8699999999999</v>
      </c>
      <c r="CG258" s="46">
        <f t="shared" si="1935"/>
        <v>77.090619457425191</v>
      </c>
      <c r="CH258" s="46">
        <f t="shared" si="1628"/>
        <v>996.7793805425747</v>
      </c>
      <c r="CI258" s="51">
        <f t="shared" si="1728"/>
        <v>45257.592293912538</v>
      </c>
      <c r="CJ258" s="199">
        <f t="shared" si="1936"/>
        <v>50224.931422496411</v>
      </c>
      <c r="CK258" s="153">
        <f t="shared" si="1937"/>
        <v>10000</v>
      </c>
      <c r="CL258" s="45">
        <v>197</v>
      </c>
      <c r="CM258" s="46">
        <f t="shared" si="1938"/>
        <v>1117.6300000000001</v>
      </c>
      <c r="CN258" s="128">
        <f t="shared" si="1729"/>
        <v>43.76</v>
      </c>
      <c r="CO258" s="128">
        <f t="shared" si="1657"/>
        <v>1073.8699999999999</v>
      </c>
      <c r="CP258" s="46">
        <f t="shared" si="1730"/>
        <v>77.090619457425191</v>
      </c>
      <c r="CQ258" s="46">
        <f t="shared" si="1658"/>
        <v>996.7793805425747</v>
      </c>
      <c r="CR258" s="51">
        <f t="shared" si="1731"/>
        <v>45257.592293912538</v>
      </c>
      <c r="CS258" s="153">
        <f t="shared" si="1939"/>
        <v>50224.931422496411</v>
      </c>
      <c r="CT258" s="58">
        <f t="shared" si="1732"/>
        <v>927.86033333333398</v>
      </c>
      <c r="CU258" s="52">
        <f t="shared" si="1940"/>
        <v>37.82</v>
      </c>
      <c r="CV258" s="51">
        <f t="shared" si="1941"/>
        <v>890.04033333333393</v>
      </c>
      <c r="CW258" s="51">
        <f t="shared" si="1733"/>
        <v>38946.854333332922</v>
      </c>
      <c r="CX258" s="57">
        <f t="shared" si="1942"/>
        <v>43397.055999999575</v>
      </c>
      <c r="CY258" s="153">
        <f t="shared" si="1943"/>
        <v>10000</v>
      </c>
      <c r="CZ258" s="479">
        <f t="shared" si="1734"/>
        <v>-927.86033333333398</v>
      </c>
      <c r="DA258" s="46">
        <f t="shared" si="1944"/>
        <v>-1117.6300000000001</v>
      </c>
      <c r="DB258" s="46">
        <f t="shared" si="1945"/>
        <v>-1073.8699999999999</v>
      </c>
      <c r="DC258" s="48"/>
      <c r="DE258" s="45">
        <v>197</v>
      </c>
      <c r="DF258" s="46">
        <f t="shared" si="1735"/>
        <v>1115.0999999999999</v>
      </c>
      <c r="DG258" s="46">
        <f t="shared" si="1946"/>
        <v>103.33</v>
      </c>
      <c r="DH258" s="46">
        <f t="shared" si="1736"/>
        <v>1011.77</v>
      </c>
      <c r="DI258" s="46">
        <f t="shared" si="1737"/>
        <v>71.482313136391937</v>
      </c>
      <c r="DJ258" s="46">
        <f t="shared" si="1738"/>
        <v>940.28768686360809</v>
      </c>
      <c r="DK258" s="51">
        <f t="shared" si="1739"/>
        <v>41949.100194971557</v>
      </c>
      <c r="DL258" s="58">
        <f t="shared" si="1629"/>
        <v>936.66333333333341</v>
      </c>
      <c r="DM258" s="52">
        <f t="shared" si="1947"/>
        <v>103.33</v>
      </c>
      <c r="DN258" s="51">
        <f t="shared" si="1740"/>
        <v>833.33333333333337</v>
      </c>
      <c r="DO258" s="57">
        <f t="shared" si="1741"/>
        <v>35833.333333332834</v>
      </c>
      <c r="DP258" s="468">
        <f t="shared" si="1948"/>
        <v>-936.66333333333341</v>
      </c>
      <c r="DQ258" s="46">
        <f t="shared" si="1949"/>
        <v>-1115.0999999999999</v>
      </c>
      <c r="DR258" s="47"/>
      <c r="DS258" s="46">
        <f t="shared" si="1950"/>
        <v>-1011.77</v>
      </c>
      <c r="DT258" s="48"/>
      <c r="DU258" s="29"/>
      <c r="DV258" s="45">
        <v>197</v>
      </c>
      <c r="DW258" s="46">
        <f t="shared" si="1951"/>
        <v>1033.92</v>
      </c>
      <c r="DX258" s="46">
        <f t="shared" si="1952"/>
        <v>22.15</v>
      </c>
      <c r="DY258" s="46">
        <f t="shared" si="1953"/>
        <v>1011.77</v>
      </c>
      <c r="DZ258" s="46">
        <f t="shared" si="1742"/>
        <v>71.482313136391937</v>
      </c>
      <c r="EA258" s="46">
        <f t="shared" si="1743"/>
        <v>940.28768686360809</v>
      </c>
      <c r="EB258" s="51">
        <f t="shared" si="1744"/>
        <v>41949.100194971557</v>
      </c>
      <c r="EC258" s="58">
        <f t="shared" si="1630"/>
        <v>852.26333333333332</v>
      </c>
      <c r="ED258" s="52">
        <f t="shared" si="1954"/>
        <v>18.93</v>
      </c>
      <c r="EE258" s="51">
        <f t="shared" si="1745"/>
        <v>833.33333333333337</v>
      </c>
      <c r="EF258" s="57">
        <f t="shared" si="1746"/>
        <v>35833.333333332834</v>
      </c>
      <c r="EG258" s="468">
        <f t="shared" si="1955"/>
        <v>-852.26333333333332</v>
      </c>
      <c r="EH258" s="46">
        <f t="shared" si="1956"/>
        <v>-1033.92</v>
      </c>
      <c r="EI258" s="47"/>
      <c r="EJ258" s="46">
        <f t="shared" si="1957"/>
        <v>-1011.77</v>
      </c>
      <c r="EK258" s="48"/>
      <c r="EL258" s="29"/>
      <c r="EM258" s="45">
        <v>197</v>
      </c>
      <c r="EN258" s="46">
        <f t="shared" si="1747"/>
        <v>1058.0868689014749</v>
      </c>
      <c r="EO258" s="46">
        <f t="shared" si="1958"/>
        <v>22.92</v>
      </c>
      <c r="EP258" s="128">
        <f t="shared" si="1632"/>
        <v>1035.1668689014748</v>
      </c>
      <c r="EQ258" s="46">
        <f t="shared" si="1748"/>
        <v>73.957218850176488</v>
      </c>
      <c r="ER258" s="46">
        <f t="shared" si="1749"/>
        <v>961.20965005129835</v>
      </c>
      <c r="ES258" s="51">
        <f t="shared" si="1750"/>
        <v>43413.121660054589</v>
      </c>
      <c r="ET258" s="153">
        <f t="shared" si="1959"/>
        <v>10000</v>
      </c>
      <c r="EU258" s="45">
        <v>197</v>
      </c>
      <c r="EV258" s="46">
        <f t="shared" si="1633"/>
        <v>1058.0899999999999</v>
      </c>
      <c r="EW258" s="46">
        <f t="shared" si="1960"/>
        <v>22.92</v>
      </c>
      <c r="EX258" s="128">
        <f t="shared" si="1751"/>
        <v>1035.17</v>
      </c>
      <c r="EY258" s="46">
        <f t="shared" si="1752"/>
        <v>73.955971296052766</v>
      </c>
      <c r="EZ258" s="46">
        <f t="shared" si="1753"/>
        <v>961.21402870394729</v>
      </c>
      <c r="FA258" s="51">
        <f t="shared" si="1754"/>
        <v>43412.368748927714</v>
      </c>
      <c r="FB258" s="58">
        <f t="shared" si="1755"/>
        <v>874.86920833333363</v>
      </c>
      <c r="FC258" s="52">
        <f t="shared" si="1961"/>
        <v>19.66</v>
      </c>
      <c r="FD258" s="51">
        <f t="shared" si="1962"/>
        <v>855.20920833333366</v>
      </c>
      <c r="FE258" s="57">
        <f t="shared" si="1756"/>
        <v>37222.245958333166</v>
      </c>
      <c r="FF258" s="153">
        <f t="shared" si="1963"/>
        <v>10000</v>
      </c>
      <c r="FG258" s="469">
        <f t="shared" si="1757"/>
        <v>-874.86920833333363</v>
      </c>
      <c r="FH258" s="46">
        <f t="shared" si="1758"/>
        <v>-1058.0899999999999</v>
      </c>
      <c r="FI258" s="46">
        <f t="shared" si="1759"/>
        <v>-1035.17</v>
      </c>
      <c r="FJ258" s="48"/>
      <c r="FL258" s="45">
        <v>197</v>
      </c>
      <c r="FM258" s="46">
        <f t="shared" si="1964"/>
        <v>1035.8499999999999</v>
      </c>
      <c r="FN258" s="46">
        <f t="shared" si="1760"/>
        <v>24.08</v>
      </c>
      <c r="FO258" s="46">
        <f t="shared" si="1965"/>
        <v>1011.77</v>
      </c>
      <c r="FP258" s="46">
        <f t="shared" si="1761"/>
        <v>71.482313136391937</v>
      </c>
      <c r="FQ258" s="46">
        <f t="shared" si="1762"/>
        <v>940.28768686360809</v>
      </c>
      <c r="FR258" s="51">
        <f t="shared" si="1763"/>
        <v>41949.100194971557</v>
      </c>
      <c r="FS258" s="57">
        <f t="shared" si="1966"/>
        <v>46634.91925409055</v>
      </c>
      <c r="FT258" s="58">
        <f t="shared" si="1635"/>
        <v>853.98333333333335</v>
      </c>
      <c r="FU258" s="241">
        <f t="shared" si="1764"/>
        <v>20.65</v>
      </c>
      <c r="FV258" s="51">
        <f t="shared" si="1765"/>
        <v>833.33333333333337</v>
      </c>
      <c r="FW258" s="51">
        <f t="shared" si="1766"/>
        <v>35833.333333332834</v>
      </c>
      <c r="FX258" s="153">
        <f t="shared" si="1967"/>
        <v>39999.999999999513</v>
      </c>
      <c r="FY258" s="468">
        <f t="shared" si="1968"/>
        <v>-853.98333333333335</v>
      </c>
      <c r="FZ258" s="46">
        <f t="shared" si="1969"/>
        <v>-1035.8499999999999</v>
      </c>
      <c r="GA258" s="46">
        <f t="shared" si="1767"/>
        <v>-1011.77</v>
      </c>
      <c r="GB258" s="48"/>
      <c r="GD258" s="45">
        <v>197</v>
      </c>
      <c r="GE258" s="46">
        <f t="shared" si="1768"/>
        <v>1060.0875939185617</v>
      </c>
      <c r="GF258" s="128">
        <f t="shared" si="1970"/>
        <v>24.88</v>
      </c>
      <c r="GG258" s="128">
        <f t="shared" si="1579"/>
        <v>1035.2075939185615</v>
      </c>
      <c r="GH258" s="46">
        <f t="shared" si="1637"/>
        <v>73.904772597380784</v>
      </c>
      <c r="GI258" s="46">
        <f t="shared" si="1769"/>
        <v>961.30282132118077</v>
      </c>
      <c r="GJ258" s="51">
        <f t="shared" si="1770"/>
        <v>43381.560737107291</v>
      </c>
      <c r="GK258" s="51">
        <f t="shared" si="1971"/>
        <v>48172.106380384481</v>
      </c>
      <c r="GL258" s="153">
        <f t="shared" si="1972"/>
        <v>10000</v>
      </c>
      <c r="GM258" s="45">
        <v>197</v>
      </c>
      <c r="GN258" s="46">
        <f t="shared" si="1638"/>
        <v>1060.0899999999999</v>
      </c>
      <c r="GO258" s="46">
        <f t="shared" si="1771"/>
        <v>24.88</v>
      </c>
      <c r="GP258" s="128">
        <f t="shared" si="1973"/>
        <v>1035.21</v>
      </c>
      <c r="GQ258" s="46">
        <f t="shared" si="1772"/>
        <v>73.903843940498987</v>
      </c>
      <c r="GR258" s="46">
        <f t="shared" si="1773"/>
        <v>961.30615605950106</v>
      </c>
      <c r="GS258" s="51">
        <f t="shared" si="1774"/>
        <v>43381.000208239893</v>
      </c>
      <c r="GT258" s="57">
        <f t="shared" si="1974"/>
        <v>48171.562469814446</v>
      </c>
      <c r="GU258" s="58">
        <f t="shared" si="1775"/>
        <v>876.92633333333197</v>
      </c>
      <c r="GV258" s="52">
        <f t="shared" si="1776"/>
        <v>21.43</v>
      </c>
      <c r="GW258" s="51">
        <f t="shared" si="1975"/>
        <v>855.49633333333202</v>
      </c>
      <c r="GX258" s="57">
        <f t="shared" si="1777"/>
        <v>37207.902333333557</v>
      </c>
      <c r="GY258" s="57">
        <f t="shared" si="1976"/>
        <v>41485.384000000202</v>
      </c>
      <c r="GZ258" s="153">
        <f t="shared" si="1977"/>
        <v>10000</v>
      </c>
      <c r="HA258" s="469">
        <f t="shared" si="1778"/>
        <v>-876.92633333333197</v>
      </c>
      <c r="HB258" s="46">
        <f t="shared" si="1779"/>
        <v>-1060.0899999999999</v>
      </c>
      <c r="HC258" s="46">
        <f t="shared" si="1780"/>
        <v>-1035.21</v>
      </c>
      <c r="HD258" s="48"/>
      <c r="HF258" s="45">
        <v>197</v>
      </c>
      <c r="HG258" s="46">
        <f t="shared" si="1781"/>
        <v>1123.8775326810628</v>
      </c>
      <c r="HH258" s="46">
        <f t="shared" si="1782"/>
        <v>0</v>
      </c>
      <c r="HI258" s="46">
        <f t="shared" si="1783"/>
        <v>1123.8775326810628</v>
      </c>
      <c r="HJ258" s="46">
        <f t="shared" si="1784"/>
        <v>79.404483783409319</v>
      </c>
      <c r="HK258" s="46">
        <f t="shared" si="1785"/>
        <v>1044.4730488976534</v>
      </c>
      <c r="HL258" s="51">
        <f t="shared" si="1786"/>
        <v>46598.217221147934</v>
      </c>
      <c r="HM258" s="153">
        <f t="shared" si="1978"/>
        <v>10000</v>
      </c>
      <c r="HN258" s="58">
        <f t="shared" si="1787"/>
        <v>933.33333333333724</v>
      </c>
      <c r="HO258" s="52">
        <f t="shared" si="1788"/>
        <v>0</v>
      </c>
      <c r="HP258" s="51">
        <f t="shared" si="1789"/>
        <v>933.33333333333724</v>
      </c>
      <c r="HQ258" s="57">
        <f t="shared" si="1790"/>
        <v>40133.333333331626</v>
      </c>
      <c r="HR258" s="153">
        <f t="shared" si="1979"/>
        <v>10000</v>
      </c>
      <c r="HS258" s="468">
        <f t="shared" si="1791"/>
        <v>-933.33333333333724</v>
      </c>
      <c r="HT258" s="46">
        <f t="shared" si="1792"/>
        <v>-1123.8775326810628</v>
      </c>
      <c r="HU258" s="46">
        <f t="shared" si="1793"/>
        <v>-1123.8775326810628</v>
      </c>
      <c r="HV258" s="48"/>
      <c r="HW258" s="29"/>
      <c r="HX258" s="45">
        <v>197</v>
      </c>
      <c r="HY258" s="128">
        <f t="shared" si="1794"/>
        <v>1124.3399999999999</v>
      </c>
      <c r="HZ258" s="46">
        <f t="shared" si="1795"/>
        <v>0</v>
      </c>
      <c r="IA258" s="46">
        <f t="shared" si="1796"/>
        <v>1124.3399999999999</v>
      </c>
      <c r="IB258" s="46">
        <f t="shared" si="1797"/>
        <v>79.444289005527892</v>
      </c>
      <c r="IC258" s="46">
        <f t="shared" si="1798"/>
        <v>1044.895710994472</v>
      </c>
      <c r="ID258" s="51">
        <f t="shared" si="1799"/>
        <v>46621.677692322257</v>
      </c>
      <c r="IE258" s="153">
        <f t="shared" si="1980"/>
        <v>10000</v>
      </c>
      <c r="IF258" s="58">
        <f t="shared" si="1800"/>
        <v>930.14625019664186</v>
      </c>
      <c r="IG258" s="52">
        <f t="shared" si="1801"/>
        <v>0</v>
      </c>
      <c r="IH258" s="51">
        <f t="shared" si="1802"/>
        <v>930.14625019664186</v>
      </c>
      <c r="II258" s="57">
        <f t="shared" si="1981"/>
        <v>39996.288711261295</v>
      </c>
      <c r="IJ258" s="153">
        <f t="shared" si="1982"/>
        <v>10000</v>
      </c>
      <c r="IK258" s="468">
        <f t="shared" si="1803"/>
        <v>-930.14625019664186</v>
      </c>
      <c r="IL258" s="46">
        <f t="shared" si="1804"/>
        <v>-1124.3399999999999</v>
      </c>
      <c r="IM258" s="46">
        <f t="shared" si="1805"/>
        <v>-1124.3399999999999</v>
      </c>
      <c r="IN258" s="48"/>
      <c r="IO258" s="53">
        <f t="shared" si="1806"/>
        <v>0</v>
      </c>
      <c r="IQ258" s="45">
        <v>197</v>
      </c>
      <c r="IR258" s="128">
        <f t="shared" si="1807"/>
        <v>1126.4568749999989</v>
      </c>
      <c r="IS258" s="128">
        <f t="shared" si="1808"/>
        <v>0</v>
      </c>
      <c r="IT258" s="128">
        <f t="shared" si="1809"/>
        <v>1126.4568749999989</v>
      </c>
      <c r="IU258" s="46">
        <f t="shared" si="1485"/>
        <v>79.59</v>
      </c>
      <c r="IV258" s="46">
        <f t="shared" si="1810"/>
        <v>1046.866874999999</v>
      </c>
      <c r="IW258" s="51">
        <f t="shared" si="1811"/>
        <v>46705.185625000224</v>
      </c>
      <c r="IX258" s="199">
        <f t="shared" si="1983"/>
        <v>10000</v>
      </c>
      <c r="IY258" s="128">
        <f t="shared" si="1812"/>
        <v>0</v>
      </c>
      <c r="IZ258" s="408">
        <f t="shared" si="1813"/>
        <v>0</v>
      </c>
      <c r="JA258" s="58">
        <f t="shared" si="1814"/>
        <v>931.95916666666494</v>
      </c>
      <c r="JB258" s="52">
        <f t="shared" si="1815"/>
        <v>0</v>
      </c>
      <c r="JC258" s="51">
        <f t="shared" si="1816"/>
        <v>931.95916666666494</v>
      </c>
      <c r="JD258" s="57">
        <f t="shared" si="1817"/>
        <v>40074.2441666667</v>
      </c>
      <c r="JE258" s="280">
        <f t="shared" si="1818"/>
        <v>10000</v>
      </c>
      <c r="JF258" s="280">
        <f t="shared" si="1819"/>
        <v>0</v>
      </c>
      <c r="JG258" s="468">
        <f t="shared" si="1820"/>
        <v>-931.95916666666494</v>
      </c>
      <c r="JH258" s="46">
        <f t="shared" si="1821"/>
        <v>-1126.4568749999989</v>
      </c>
      <c r="JI258" s="46">
        <f t="shared" si="1822"/>
        <v>-1126.4568749999989</v>
      </c>
      <c r="JJ258" s="48"/>
      <c r="JL258" s="45">
        <v>197</v>
      </c>
      <c r="JM258" s="46">
        <f t="shared" si="1823"/>
        <v>1124.4930833333331</v>
      </c>
      <c r="JN258" s="46">
        <f t="shared" si="1824"/>
        <v>0</v>
      </c>
      <c r="JO258" s="128">
        <f t="shared" si="1825"/>
        <v>1124.4930833333331</v>
      </c>
      <c r="JP258" s="46">
        <f t="shared" si="1984"/>
        <v>79.45</v>
      </c>
      <c r="JQ258" s="46">
        <f t="shared" si="1826"/>
        <v>1045.043083333333</v>
      </c>
      <c r="JR258" s="51">
        <f t="shared" si="1827"/>
        <v>46623.752583333327</v>
      </c>
      <c r="JS258" s="51">
        <f t="shared" si="1985"/>
        <v>46634.91925409055</v>
      </c>
      <c r="JT258" s="199">
        <f t="shared" si="1986"/>
        <v>10000</v>
      </c>
      <c r="JU258" s="128">
        <f t="shared" si="1828"/>
        <v>0</v>
      </c>
      <c r="JV258" s="408">
        <f t="shared" si="1829"/>
        <v>0</v>
      </c>
      <c r="JW258" s="58">
        <f t="shared" si="1830"/>
        <v>930.37233333333074</v>
      </c>
      <c r="JX258" s="52">
        <f t="shared" si="1831"/>
        <v>0</v>
      </c>
      <c r="JY258" s="51">
        <f t="shared" si="1832"/>
        <v>930.37233333333074</v>
      </c>
      <c r="JZ258" s="51">
        <f t="shared" si="1833"/>
        <v>40006.010333333776</v>
      </c>
      <c r="KA258" s="199">
        <f t="shared" si="1987"/>
        <v>39999.999999999513</v>
      </c>
      <c r="KB258" s="128">
        <f t="shared" si="1988"/>
        <v>10000</v>
      </c>
      <c r="KC258" s="204">
        <f t="shared" si="1834"/>
        <v>0</v>
      </c>
      <c r="KD258" s="468">
        <f t="shared" si="1989"/>
        <v>-930.37233333333074</v>
      </c>
      <c r="KE258" s="46">
        <f t="shared" si="1835"/>
        <v>-1124.4930833333331</v>
      </c>
      <c r="KF258" s="46">
        <f t="shared" si="1836"/>
        <v>-1124.4930833333331</v>
      </c>
      <c r="KG258" s="48"/>
      <c r="KI258" s="45">
        <v>197</v>
      </c>
      <c r="KJ258" s="46">
        <f t="shared" si="1837"/>
        <v>1124.4890404061762</v>
      </c>
      <c r="KK258" s="46">
        <f t="shared" si="1838"/>
        <v>0</v>
      </c>
      <c r="KL258" s="128">
        <f t="shared" si="1839"/>
        <v>1124.4890404061762</v>
      </c>
      <c r="KM258" s="46">
        <f t="shared" si="1676"/>
        <v>79.447688184095014</v>
      </c>
      <c r="KN258" s="46">
        <f t="shared" si="1840"/>
        <v>1045.0413522220811</v>
      </c>
      <c r="KO258" s="51">
        <f t="shared" si="1841"/>
        <v>46623.571558234922</v>
      </c>
      <c r="KP258" s="199">
        <f t="shared" si="1990"/>
        <v>50224.931422496411</v>
      </c>
      <c r="KQ258" s="199">
        <f t="shared" si="1991"/>
        <v>10000</v>
      </c>
      <c r="KR258" s="128">
        <f t="shared" si="1842"/>
        <v>0</v>
      </c>
      <c r="KS258" s="408">
        <f t="shared" si="1843"/>
        <v>0</v>
      </c>
      <c r="KT258" s="45">
        <v>197</v>
      </c>
      <c r="KU258" s="46">
        <f t="shared" si="1992"/>
        <v>1124.49</v>
      </c>
      <c r="KV258" s="46">
        <f t="shared" si="1844"/>
        <v>0</v>
      </c>
      <c r="KW258" s="128">
        <f t="shared" si="1845"/>
        <v>1124.49</v>
      </c>
      <c r="KX258" s="46">
        <f t="shared" si="1846"/>
        <v>79.447317816992793</v>
      </c>
      <c r="KY258" s="46">
        <f t="shared" si="1847"/>
        <v>1045.0426821830072</v>
      </c>
      <c r="KZ258" s="51">
        <f t="shared" si="1848"/>
        <v>46623.348008012668</v>
      </c>
      <c r="LA258" s="153">
        <f t="shared" si="1993"/>
        <v>50224.931422496411</v>
      </c>
      <c r="LB258" s="58">
        <f t="shared" si="1532"/>
        <v>930.59633333333579</v>
      </c>
      <c r="LC258" s="52">
        <f t="shared" si="1849"/>
        <v>0</v>
      </c>
      <c r="LD258" s="51">
        <f t="shared" si="1850"/>
        <v>930.59633333333579</v>
      </c>
      <c r="LE258" s="51">
        <f t="shared" si="1851"/>
        <v>40015.642333333119</v>
      </c>
      <c r="LF258" s="51">
        <f t="shared" si="1994"/>
        <v>43397.055999999575</v>
      </c>
      <c r="LG258" s="128">
        <f t="shared" si="1852"/>
        <v>10000</v>
      </c>
      <c r="LH258" s="204">
        <f t="shared" si="1853"/>
        <v>0</v>
      </c>
      <c r="LI258" s="479">
        <f t="shared" si="1854"/>
        <v>-930.59633333333579</v>
      </c>
      <c r="LJ258" s="46">
        <f t="shared" si="1995"/>
        <v>-1124.49</v>
      </c>
      <c r="LK258" s="46">
        <f t="shared" si="1996"/>
        <v>-1124.49</v>
      </c>
      <c r="LL258" s="48"/>
      <c r="LN258" s="45">
        <v>197</v>
      </c>
      <c r="LO258" s="46">
        <f t="shared" si="1855"/>
        <v>1123.1238136873469</v>
      </c>
      <c r="LP258" s="46">
        <f t="shared" si="1856"/>
        <v>0</v>
      </c>
      <c r="LQ258" s="46">
        <f t="shared" si="1857"/>
        <v>1123.1238136873469</v>
      </c>
      <c r="LR258" s="46">
        <f t="shared" si="1858"/>
        <v>79.351231835689163</v>
      </c>
      <c r="LS258" s="46">
        <f t="shared" si="1859"/>
        <v>1043.7725818516578</v>
      </c>
      <c r="LT258" s="51">
        <f t="shared" si="1860"/>
        <v>46566.966519561844</v>
      </c>
      <c r="LU258" s="199">
        <f t="shared" si="1997"/>
        <v>10000</v>
      </c>
      <c r="LV258" s="58">
        <f t="shared" si="1861"/>
        <v>933.33033333333128</v>
      </c>
      <c r="LW258" s="52">
        <f t="shared" si="1862"/>
        <v>0</v>
      </c>
      <c r="LX258" s="51">
        <f t="shared" si="1863"/>
        <v>933.33033333333128</v>
      </c>
      <c r="LY258" s="51">
        <f t="shared" si="1864"/>
        <v>40133.204333333066</v>
      </c>
      <c r="LZ258" s="46">
        <f t="shared" si="1998"/>
        <v>0</v>
      </c>
      <c r="MA258" s="199">
        <f t="shared" si="1999"/>
        <v>10000</v>
      </c>
      <c r="MB258" s="468">
        <f t="shared" si="1865"/>
        <v>-933.33033333333128</v>
      </c>
      <c r="MC258" s="46">
        <f t="shared" si="1866"/>
        <v>-1123.1238136873469</v>
      </c>
      <c r="MD258" s="46">
        <f t="shared" si="1867"/>
        <v>-1123.1238136873469</v>
      </c>
      <c r="ME258" s="48"/>
      <c r="MG258" s="45">
        <v>197</v>
      </c>
      <c r="MH258" s="46">
        <f t="shared" si="1868"/>
        <v>1076.608661999408</v>
      </c>
      <c r="MI258" s="46">
        <f t="shared" si="1869"/>
        <v>0</v>
      </c>
      <c r="MJ258" s="46">
        <f t="shared" si="1870"/>
        <v>1076.608661999408</v>
      </c>
      <c r="MK258" s="46">
        <f t="shared" si="1871"/>
        <v>76.064831404606835</v>
      </c>
      <c r="ML258" s="46">
        <f t="shared" si="1872"/>
        <v>1000.5438305948012</v>
      </c>
      <c r="MM258" s="51">
        <f t="shared" si="1873"/>
        <v>44638.355012169297</v>
      </c>
      <c r="MN258" s="199">
        <f t="shared" si="2000"/>
        <v>10000</v>
      </c>
      <c r="MO258" s="58">
        <f t="shared" si="1874"/>
        <v>889.32945707741396</v>
      </c>
      <c r="MP258" s="52">
        <f t="shared" si="1875"/>
        <v>0</v>
      </c>
      <c r="MQ258" s="51">
        <f t="shared" si="1876"/>
        <v>889.32945707741396</v>
      </c>
      <c r="MR258" s="57">
        <f t="shared" si="1877"/>
        <v>38241.166955749199</v>
      </c>
      <c r="MS258" s="199">
        <f t="shared" si="2001"/>
        <v>10000</v>
      </c>
      <c r="MT258" s="468">
        <f t="shared" si="2002"/>
        <v>-889.32945707741396</v>
      </c>
      <c r="MU258" s="46">
        <f t="shared" si="1878"/>
        <v>-1076.608661999408</v>
      </c>
      <c r="MV258" s="46">
        <f t="shared" si="1879"/>
        <v>-1076.608661999408</v>
      </c>
      <c r="MW258" s="48"/>
      <c r="MY258" s="45">
        <v>197</v>
      </c>
      <c r="MZ258" s="46">
        <f t="shared" si="1880"/>
        <v>1076.608661999408</v>
      </c>
      <c r="NA258" s="46">
        <f t="shared" si="1881"/>
        <v>0</v>
      </c>
      <c r="NB258" s="128">
        <f t="shared" si="1882"/>
        <v>1076.608661999408</v>
      </c>
      <c r="NC258" s="46">
        <f t="shared" si="1646"/>
        <v>76.064831404606835</v>
      </c>
      <c r="ND258" s="46">
        <f t="shared" si="1883"/>
        <v>1000.5438305948012</v>
      </c>
      <c r="NE258" s="51">
        <f t="shared" si="1884"/>
        <v>44638.355012169297</v>
      </c>
      <c r="NF258" s="153">
        <f t="shared" si="2003"/>
        <v>10000</v>
      </c>
      <c r="NG258" s="45">
        <v>197</v>
      </c>
      <c r="NH258" s="46">
        <f t="shared" si="1647"/>
        <v>1076.6099999999999</v>
      </c>
      <c r="NI258" s="46">
        <f t="shared" si="1885"/>
        <v>0</v>
      </c>
      <c r="NJ258" s="128">
        <f t="shared" si="2004"/>
        <v>1076.6099999999999</v>
      </c>
      <c r="NK258" s="46">
        <f t="shared" si="2005"/>
        <v>76.064294429027242</v>
      </c>
      <c r="NL258" s="46">
        <f t="shared" si="1886"/>
        <v>1000.5457055709727</v>
      </c>
      <c r="NM258" s="51">
        <f t="shared" si="1887"/>
        <v>44638.03095184538</v>
      </c>
      <c r="NN258" s="58">
        <f t="shared" si="1888"/>
        <v>888.78037499999857</v>
      </c>
      <c r="NO258" s="52">
        <f t="shared" si="1889"/>
        <v>0</v>
      </c>
      <c r="NP258" s="51">
        <f t="shared" si="1890"/>
        <v>888.78037499999857</v>
      </c>
      <c r="NQ258" s="57">
        <f t="shared" si="1891"/>
        <v>38351.906125000009</v>
      </c>
      <c r="NR258" s="153">
        <f t="shared" si="2006"/>
        <v>10000</v>
      </c>
      <c r="NS258" s="469">
        <f t="shared" si="1892"/>
        <v>-888.78037499999857</v>
      </c>
      <c r="NT258" s="46">
        <f t="shared" si="1893"/>
        <v>-1076.6099999999999</v>
      </c>
      <c r="NU258" s="46">
        <f t="shared" si="1894"/>
        <v>-1076.6099999999999</v>
      </c>
      <c r="NV258" s="48"/>
      <c r="NX258" s="45">
        <v>197</v>
      </c>
      <c r="NY258" s="46">
        <f t="shared" si="1895"/>
        <v>1076.6456011701148</v>
      </c>
      <c r="NZ258" s="46">
        <f t="shared" si="1896"/>
        <v>0</v>
      </c>
      <c r="OA258" s="46">
        <f t="shared" si="1897"/>
        <v>1076.6456011701148</v>
      </c>
      <c r="OB258" s="46">
        <f t="shared" si="1898"/>
        <v>76.067441240372503</v>
      </c>
      <c r="OC258" s="46">
        <f t="shared" si="1899"/>
        <v>1000.5781599297422</v>
      </c>
      <c r="OD258" s="51">
        <f t="shared" si="1900"/>
        <v>44639.886584293759</v>
      </c>
      <c r="OE258" s="57">
        <f t="shared" si="2007"/>
        <v>46634.91925409055</v>
      </c>
      <c r="OF258" s="153">
        <f t="shared" si="2008"/>
        <v>10000</v>
      </c>
      <c r="OG258" s="58">
        <f t="shared" si="1901"/>
        <v>889.48383333333379</v>
      </c>
      <c r="OH258" s="241">
        <f t="shared" si="2009"/>
        <v>0</v>
      </c>
      <c r="OI258" s="51">
        <f t="shared" si="1902"/>
        <v>889.48383333333379</v>
      </c>
      <c r="OJ258" s="51">
        <f t="shared" si="1903"/>
        <v>38247.804833333386</v>
      </c>
      <c r="OK258" s="153">
        <f t="shared" si="2010"/>
        <v>39999.999999999513</v>
      </c>
      <c r="OL258" s="153">
        <f t="shared" si="2011"/>
        <v>10000</v>
      </c>
      <c r="OM258" s="468">
        <f t="shared" si="2012"/>
        <v>-889.48383333333379</v>
      </c>
      <c r="ON258" s="46">
        <f t="shared" si="2013"/>
        <v>-1076.6456011701148</v>
      </c>
      <c r="OO258" s="46">
        <f t="shared" si="1904"/>
        <v>-1076.6456011701148</v>
      </c>
      <c r="OP258" s="48"/>
      <c r="OR258" s="45">
        <v>197</v>
      </c>
      <c r="OS258" s="46">
        <f t="shared" si="1905"/>
        <v>1076.765700416463</v>
      </c>
      <c r="OT258" s="128">
        <f t="shared" si="1906"/>
        <v>0</v>
      </c>
      <c r="OU258" s="128">
        <f t="shared" si="1907"/>
        <v>1076.765700416463</v>
      </c>
      <c r="OV258" s="46">
        <f t="shared" si="1652"/>
        <v>76.075926523139074</v>
      </c>
      <c r="OW258" s="46">
        <f t="shared" si="1653"/>
        <v>1000.6897738933239</v>
      </c>
      <c r="OX258" s="51">
        <f t="shared" si="1908"/>
        <v>44644.866139990118</v>
      </c>
      <c r="OY258" s="51">
        <f t="shared" si="2014"/>
        <v>48172.106380384481</v>
      </c>
      <c r="OZ258" s="153">
        <f t="shared" si="2015"/>
        <v>10000</v>
      </c>
      <c r="PA258" s="45">
        <v>197</v>
      </c>
      <c r="PB258" s="46">
        <f t="shared" si="1909"/>
        <v>1076.765700416463</v>
      </c>
      <c r="PC258" s="46">
        <f t="shared" si="2016"/>
        <v>0</v>
      </c>
      <c r="PD258" s="128">
        <f t="shared" si="1910"/>
        <v>1076.765700416463</v>
      </c>
      <c r="PE258" s="46">
        <f t="shared" si="1911"/>
        <v>76.075926523139074</v>
      </c>
      <c r="PF258" s="46">
        <f t="shared" si="1912"/>
        <v>1000.6897738933239</v>
      </c>
      <c r="PG258" s="51">
        <f t="shared" si="1913"/>
        <v>44644.866139990118</v>
      </c>
      <c r="PH258" s="57">
        <f t="shared" si="2017"/>
        <v>48171.562469814446</v>
      </c>
      <c r="PI258" s="688">
        <f t="shared" si="1914"/>
        <v>889.6533333333341</v>
      </c>
      <c r="PJ258" s="52">
        <f t="shared" si="2018"/>
        <v>0</v>
      </c>
      <c r="PK258" s="51">
        <f t="shared" si="1915"/>
        <v>889.6533333333341</v>
      </c>
      <c r="PL258" s="57">
        <f t="shared" si="1916"/>
        <v>38255.093333333469</v>
      </c>
      <c r="PM258" s="57">
        <f t="shared" si="2019"/>
        <v>41485.384000000202</v>
      </c>
      <c r="PN258" s="153">
        <f t="shared" si="2020"/>
        <v>10000</v>
      </c>
      <c r="PO258" s="469">
        <f t="shared" si="1917"/>
        <v>-889.6533333333341</v>
      </c>
      <c r="PP258" s="46">
        <f t="shared" si="1918"/>
        <v>-1076.765700416463</v>
      </c>
      <c r="PQ258" s="46">
        <f t="shared" si="1919"/>
        <v>-1076.765700416463</v>
      </c>
      <c r="PR258" s="48"/>
    </row>
    <row r="259" spans="2:434" hidden="1" x14ac:dyDescent="0.3">
      <c r="B259" s="45">
        <v>198</v>
      </c>
      <c r="C259" s="46">
        <f t="shared" si="1688"/>
        <v>1111.77</v>
      </c>
      <c r="D259" s="46">
        <f t="shared" si="1689"/>
        <v>100</v>
      </c>
      <c r="E259" s="46">
        <f t="shared" si="1690"/>
        <v>1011.77</v>
      </c>
      <c r="F259" s="46">
        <f t="shared" si="1691"/>
        <v>69.915166991619273</v>
      </c>
      <c r="G259" s="46">
        <f t="shared" si="1692"/>
        <v>941.85483300838075</v>
      </c>
      <c r="H259" s="51">
        <f t="shared" si="1693"/>
        <v>41007.245361963178</v>
      </c>
      <c r="I259" s="58">
        <f t="shared" si="1626"/>
        <v>933.33333333333337</v>
      </c>
      <c r="J259" s="52">
        <f t="shared" si="1694"/>
        <v>100</v>
      </c>
      <c r="K259" s="51">
        <f t="shared" si="1695"/>
        <v>833.33333333333337</v>
      </c>
      <c r="L259" s="57">
        <f t="shared" si="1696"/>
        <v>34999.999999999498</v>
      </c>
      <c r="M259" s="468">
        <f t="shared" si="1920"/>
        <v>-933.33333333333337</v>
      </c>
      <c r="N259" s="46">
        <f t="shared" si="1921"/>
        <v>-1111.77</v>
      </c>
      <c r="O259" s="47"/>
      <c r="P259" s="46">
        <f t="shared" si="1922"/>
        <v>-1011.77</v>
      </c>
      <c r="Q259" s="48"/>
      <c r="R259" s="29"/>
      <c r="S259" s="29"/>
      <c r="T259" s="45">
        <v>198</v>
      </c>
      <c r="U259" s="46">
        <f t="shared" si="1697"/>
        <v>1050.95</v>
      </c>
      <c r="V259" s="46">
        <f t="shared" si="1698"/>
        <v>39.18</v>
      </c>
      <c r="W259" s="46">
        <f t="shared" si="1923"/>
        <v>1011.77</v>
      </c>
      <c r="X259" s="46">
        <f t="shared" si="1699"/>
        <v>69.915166991619273</v>
      </c>
      <c r="Y259" s="46">
        <f t="shared" si="1700"/>
        <v>941.85483300838075</v>
      </c>
      <c r="Z259" s="51">
        <f t="shared" si="1701"/>
        <v>41007.245361963178</v>
      </c>
      <c r="AA259" s="58">
        <f t="shared" si="1702"/>
        <v>866.79333333333341</v>
      </c>
      <c r="AB259" s="52">
        <f t="shared" si="1703"/>
        <v>33.46</v>
      </c>
      <c r="AC259" s="51">
        <f t="shared" si="1704"/>
        <v>833.33333333333337</v>
      </c>
      <c r="AD259" s="57">
        <f t="shared" si="1705"/>
        <v>34999.999999999498</v>
      </c>
      <c r="AE259" s="468">
        <f t="shared" si="1924"/>
        <v>-866.79333333333341</v>
      </c>
      <c r="AF259" s="46">
        <f t="shared" si="1706"/>
        <v>-1050.95</v>
      </c>
      <c r="AG259" s="47"/>
      <c r="AH259" s="46">
        <f t="shared" si="1925"/>
        <v>-1011.77</v>
      </c>
      <c r="AI259" s="48"/>
      <c r="AJ259" s="29"/>
      <c r="AK259" s="45">
        <v>198</v>
      </c>
      <c r="AL259" s="46">
        <f t="shared" si="1707"/>
        <v>1117.72</v>
      </c>
      <c r="AM259" s="46"/>
      <c r="AN259" s="46"/>
      <c r="AO259" s="46">
        <f t="shared" si="1708"/>
        <v>41.08</v>
      </c>
      <c r="AP259" s="128">
        <f t="shared" si="1709"/>
        <v>1076.6400000000001</v>
      </c>
      <c r="AQ259" s="128"/>
      <c r="AR259" s="128"/>
      <c r="AS259" s="46">
        <f t="shared" si="1710"/>
        <v>75.740453183522163</v>
      </c>
      <c r="AT259" s="46">
        <f t="shared" si="1711"/>
        <v>1000.8995468164779</v>
      </c>
      <c r="AU259" s="51"/>
      <c r="AV259" s="51"/>
      <c r="AW259" s="51">
        <f t="shared" si="1712"/>
        <v>44443.372363296818</v>
      </c>
      <c r="AX259" s="58">
        <f t="shared" si="1713"/>
        <v>927.38215694565588</v>
      </c>
      <c r="AY259" s="52"/>
      <c r="AZ259" s="52"/>
      <c r="BA259" s="52">
        <f t="shared" si="1714"/>
        <v>35.340000000000003</v>
      </c>
      <c r="BB259" s="51">
        <f t="shared" si="1715"/>
        <v>892.04215694565585</v>
      </c>
      <c r="BC259" s="51"/>
      <c r="BD259" s="51"/>
      <c r="BE259" s="57">
        <f t="shared" si="1716"/>
        <v>38203.272924760116</v>
      </c>
      <c r="BF259" s="468">
        <f t="shared" si="1717"/>
        <v>-927.38215694565588</v>
      </c>
      <c r="BG259" s="46">
        <f t="shared" si="1718"/>
        <v>-1117.72</v>
      </c>
      <c r="BH259" s="46">
        <f t="shared" si="1719"/>
        <v>-1076.6400000000001</v>
      </c>
      <c r="BI259" s="48"/>
      <c r="BK259" s="45">
        <v>198</v>
      </c>
      <c r="BL259" s="46">
        <f t="shared" si="1926"/>
        <v>1053.55</v>
      </c>
      <c r="BM259" s="46">
        <f t="shared" si="1927"/>
        <v>41.78</v>
      </c>
      <c r="BN259" s="46">
        <f t="shared" si="1928"/>
        <v>1011.77</v>
      </c>
      <c r="BO259" s="46">
        <f t="shared" si="1720"/>
        <v>69.915166991619273</v>
      </c>
      <c r="BP259" s="46">
        <f t="shared" si="1721"/>
        <v>941.85483300838075</v>
      </c>
      <c r="BQ259" s="51">
        <f t="shared" si="1722"/>
        <v>41007.245361963178</v>
      </c>
      <c r="BR259" s="57">
        <f t="shared" si="1929"/>
        <v>46634.91925409055</v>
      </c>
      <c r="BS259" s="58">
        <f t="shared" si="1627"/>
        <v>869.15333333333342</v>
      </c>
      <c r="BT259" s="52">
        <f t="shared" si="1930"/>
        <v>35.82</v>
      </c>
      <c r="BU259" s="51">
        <f t="shared" si="1723"/>
        <v>833.33333333333337</v>
      </c>
      <c r="BV259" s="51">
        <f t="shared" si="1724"/>
        <v>34999.999999999498</v>
      </c>
      <c r="BW259" s="153">
        <f t="shared" si="1931"/>
        <v>39999.999999999513</v>
      </c>
      <c r="BX259" s="468">
        <f t="shared" si="1932"/>
        <v>-869.15333333333342</v>
      </c>
      <c r="BY259" s="46">
        <f t="shared" si="1933"/>
        <v>-1053.55</v>
      </c>
      <c r="BZ259" s="46">
        <f t="shared" si="1725"/>
        <v>-1011.77</v>
      </c>
      <c r="CA259" s="48"/>
      <c r="CB259" s="29"/>
      <c r="CC259" s="45">
        <v>198</v>
      </c>
      <c r="CD259" s="128">
        <f t="shared" si="1726"/>
        <v>1117.6300000000001</v>
      </c>
      <c r="CE259" s="46">
        <f t="shared" si="1934"/>
        <v>43.76</v>
      </c>
      <c r="CF259" s="128">
        <f t="shared" si="1727"/>
        <v>1073.8699999999999</v>
      </c>
      <c r="CG259" s="46">
        <f t="shared" si="1935"/>
        <v>75.429320489854234</v>
      </c>
      <c r="CH259" s="46">
        <f t="shared" si="1628"/>
        <v>998.44067951014563</v>
      </c>
      <c r="CI259" s="51">
        <f t="shared" si="1728"/>
        <v>44259.151614402392</v>
      </c>
      <c r="CJ259" s="199">
        <f t="shared" si="1936"/>
        <v>50224.931422496411</v>
      </c>
      <c r="CK259" s="153">
        <f t="shared" si="1937"/>
        <v>10000</v>
      </c>
      <c r="CL259" s="45">
        <v>198</v>
      </c>
      <c r="CM259" s="46">
        <f t="shared" si="1938"/>
        <v>1117.6300000000001</v>
      </c>
      <c r="CN259" s="128">
        <f t="shared" si="1729"/>
        <v>43.76</v>
      </c>
      <c r="CO259" s="128">
        <f t="shared" si="1657"/>
        <v>1073.8699999999999</v>
      </c>
      <c r="CP259" s="46">
        <f t="shared" si="1730"/>
        <v>75.429320489854234</v>
      </c>
      <c r="CQ259" s="46">
        <f t="shared" si="1658"/>
        <v>998.44067951014563</v>
      </c>
      <c r="CR259" s="51">
        <f t="shared" si="1731"/>
        <v>44259.151614402392</v>
      </c>
      <c r="CS259" s="153">
        <f t="shared" si="1939"/>
        <v>50224.931422496411</v>
      </c>
      <c r="CT259" s="58">
        <f t="shared" si="1732"/>
        <v>927.86033333333398</v>
      </c>
      <c r="CU259" s="52">
        <f t="shared" si="1940"/>
        <v>37.82</v>
      </c>
      <c r="CV259" s="51">
        <f t="shared" si="1941"/>
        <v>890.04033333333393</v>
      </c>
      <c r="CW259" s="51">
        <f t="shared" si="1733"/>
        <v>38056.813999999591</v>
      </c>
      <c r="CX259" s="57">
        <f t="shared" si="1942"/>
        <v>43397.055999999575</v>
      </c>
      <c r="CY259" s="153">
        <f t="shared" si="1943"/>
        <v>10000</v>
      </c>
      <c r="CZ259" s="479">
        <f t="shared" si="1734"/>
        <v>-927.86033333333398</v>
      </c>
      <c r="DA259" s="46">
        <f t="shared" si="1944"/>
        <v>-1117.6300000000001</v>
      </c>
      <c r="DB259" s="46">
        <f t="shared" si="1945"/>
        <v>-1073.8699999999999</v>
      </c>
      <c r="DC259" s="48"/>
      <c r="DE259" s="45">
        <v>198</v>
      </c>
      <c r="DF259" s="46">
        <f t="shared" si="1735"/>
        <v>1115.0999999999999</v>
      </c>
      <c r="DG259" s="46">
        <f t="shared" si="1946"/>
        <v>103.33</v>
      </c>
      <c r="DH259" s="46">
        <f t="shared" si="1736"/>
        <v>1011.77</v>
      </c>
      <c r="DI259" s="46">
        <f t="shared" si="1737"/>
        <v>69.915166991619273</v>
      </c>
      <c r="DJ259" s="46">
        <f t="shared" si="1738"/>
        <v>941.85483300838075</v>
      </c>
      <c r="DK259" s="51">
        <f t="shared" si="1739"/>
        <v>41007.245361963178</v>
      </c>
      <c r="DL259" s="58">
        <f t="shared" si="1629"/>
        <v>936.66333333333341</v>
      </c>
      <c r="DM259" s="52">
        <f t="shared" si="1947"/>
        <v>103.33</v>
      </c>
      <c r="DN259" s="51">
        <f t="shared" si="1740"/>
        <v>833.33333333333337</v>
      </c>
      <c r="DO259" s="57">
        <f t="shared" si="1741"/>
        <v>34999.999999999498</v>
      </c>
      <c r="DP259" s="468">
        <f t="shared" si="1948"/>
        <v>-936.66333333333341</v>
      </c>
      <c r="DQ259" s="46">
        <f t="shared" si="1949"/>
        <v>-1115.0999999999999</v>
      </c>
      <c r="DR259" s="47"/>
      <c r="DS259" s="46">
        <f t="shared" si="1950"/>
        <v>-1011.77</v>
      </c>
      <c r="DT259" s="48"/>
      <c r="DU259" s="29"/>
      <c r="DV259" s="45">
        <v>198</v>
      </c>
      <c r="DW259" s="46">
        <f t="shared" si="1951"/>
        <v>1033.43</v>
      </c>
      <c r="DX259" s="46">
        <f t="shared" si="1952"/>
        <v>21.66</v>
      </c>
      <c r="DY259" s="46">
        <f t="shared" si="1953"/>
        <v>1011.77</v>
      </c>
      <c r="DZ259" s="46">
        <f t="shared" si="1742"/>
        <v>69.915166991619273</v>
      </c>
      <c r="EA259" s="46">
        <f t="shared" si="1743"/>
        <v>941.85483300838075</v>
      </c>
      <c r="EB259" s="51">
        <f t="shared" si="1744"/>
        <v>41007.245361963178</v>
      </c>
      <c r="EC259" s="58">
        <f t="shared" si="1630"/>
        <v>851.83333333333337</v>
      </c>
      <c r="ED259" s="52">
        <f t="shared" si="1954"/>
        <v>18.5</v>
      </c>
      <c r="EE259" s="51">
        <f t="shared" si="1745"/>
        <v>833.33333333333337</v>
      </c>
      <c r="EF259" s="57">
        <f t="shared" si="1746"/>
        <v>34999.999999999498</v>
      </c>
      <c r="EG259" s="468">
        <f t="shared" si="1955"/>
        <v>-851.83333333333337</v>
      </c>
      <c r="EH259" s="46">
        <f t="shared" si="1956"/>
        <v>-1033.43</v>
      </c>
      <c r="EI259" s="47"/>
      <c r="EJ259" s="46">
        <f t="shared" si="1957"/>
        <v>-1011.77</v>
      </c>
      <c r="EK259" s="48"/>
      <c r="EL259" s="29"/>
      <c r="EM259" s="45">
        <v>198</v>
      </c>
      <c r="EN259" s="46">
        <f t="shared" si="1747"/>
        <v>1058.0868689014749</v>
      </c>
      <c r="EO259" s="46">
        <f t="shared" si="1958"/>
        <v>22.42</v>
      </c>
      <c r="EP259" s="128">
        <f t="shared" si="1632"/>
        <v>1035.6668689014748</v>
      </c>
      <c r="EQ259" s="46">
        <f t="shared" si="1748"/>
        <v>72.355202766757643</v>
      </c>
      <c r="ER259" s="46">
        <f t="shared" si="1749"/>
        <v>963.31166613471714</v>
      </c>
      <c r="ES259" s="51">
        <f t="shared" si="1750"/>
        <v>42449.809993919873</v>
      </c>
      <c r="ET259" s="153">
        <f t="shared" si="1959"/>
        <v>10000</v>
      </c>
      <c r="EU259" s="45">
        <v>198</v>
      </c>
      <c r="EV259" s="46">
        <f t="shared" si="1633"/>
        <v>1058.0899999999999</v>
      </c>
      <c r="EW259" s="46">
        <f t="shared" si="1960"/>
        <v>22.42</v>
      </c>
      <c r="EX259" s="128">
        <f t="shared" si="1751"/>
        <v>1035.67</v>
      </c>
      <c r="EY259" s="46">
        <f t="shared" si="1752"/>
        <v>72.353947914879527</v>
      </c>
      <c r="EZ259" s="46">
        <f t="shared" si="1753"/>
        <v>963.31605208512053</v>
      </c>
      <c r="FA259" s="51">
        <f t="shared" si="1754"/>
        <v>42449.052696842591</v>
      </c>
      <c r="FB259" s="58">
        <f t="shared" si="1755"/>
        <v>874.86920833333363</v>
      </c>
      <c r="FC259" s="52">
        <f t="shared" si="1961"/>
        <v>19.22</v>
      </c>
      <c r="FD259" s="51">
        <f t="shared" si="1962"/>
        <v>855.6492083333336</v>
      </c>
      <c r="FE259" s="57">
        <f t="shared" si="1756"/>
        <v>36366.59674999983</v>
      </c>
      <c r="FF259" s="153">
        <f t="shared" si="1963"/>
        <v>10000</v>
      </c>
      <c r="FG259" s="469">
        <f t="shared" si="1757"/>
        <v>-874.86920833333363</v>
      </c>
      <c r="FH259" s="46">
        <f t="shared" si="1758"/>
        <v>-1058.0899999999999</v>
      </c>
      <c r="FI259" s="46">
        <f t="shared" si="1759"/>
        <v>-1035.67</v>
      </c>
      <c r="FJ259" s="48"/>
      <c r="FL259" s="45">
        <v>198</v>
      </c>
      <c r="FM259" s="46">
        <f t="shared" si="1964"/>
        <v>1035.8499999999999</v>
      </c>
      <c r="FN259" s="46">
        <f t="shared" si="1760"/>
        <v>24.08</v>
      </c>
      <c r="FO259" s="46">
        <f t="shared" si="1965"/>
        <v>1011.77</v>
      </c>
      <c r="FP259" s="46">
        <f t="shared" si="1761"/>
        <v>69.915166991619273</v>
      </c>
      <c r="FQ259" s="46">
        <f t="shared" si="1762"/>
        <v>941.85483300838075</v>
      </c>
      <c r="FR259" s="51">
        <f t="shared" si="1763"/>
        <v>41007.245361963178</v>
      </c>
      <c r="FS259" s="57">
        <f t="shared" si="1966"/>
        <v>46634.91925409055</v>
      </c>
      <c r="FT259" s="58">
        <f t="shared" si="1635"/>
        <v>853.98333333333335</v>
      </c>
      <c r="FU259" s="241">
        <f t="shared" si="1764"/>
        <v>20.65</v>
      </c>
      <c r="FV259" s="51">
        <f t="shared" si="1765"/>
        <v>833.33333333333337</v>
      </c>
      <c r="FW259" s="51">
        <f t="shared" si="1766"/>
        <v>34999.999999999498</v>
      </c>
      <c r="FX259" s="153">
        <f t="shared" si="1967"/>
        <v>39999.999999999513</v>
      </c>
      <c r="FY259" s="468">
        <f t="shared" si="1968"/>
        <v>-853.98333333333335</v>
      </c>
      <c r="FZ259" s="46">
        <f t="shared" si="1969"/>
        <v>-1035.8499999999999</v>
      </c>
      <c r="GA259" s="46">
        <f t="shared" si="1767"/>
        <v>-1011.77</v>
      </c>
      <c r="GB259" s="48"/>
      <c r="GD259" s="45">
        <v>198</v>
      </c>
      <c r="GE259" s="46">
        <f t="shared" si="1768"/>
        <v>1060.0875939185617</v>
      </c>
      <c r="GF259" s="128">
        <f t="shared" si="1970"/>
        <v>24.88</v>
      </c>
      <c r="GG259" s="128">
        <f t="shared" si="1579"/>
        <v>1035.2075939185615</v>
      </c>
      <c r="GH259" s="46">
        <f t="shared" si="1637"/>
        <v>72.30260122851216</v>
      </c>
      <c r="GI259" s="46">
        <f t="shared" si="1769"/>
        <v>962.90499269004943</v>
      </c>
      <c r="GJ259" s="51">
        <f t="shared" si="1770"/>
        <v>42418.655744417243</v>
      </c>
      <c r="GK259" s="51">
        <f t="shared" si="1971"/>
        <v>48172.106380384481</v>
      </c>
      <c r="GL259" s="153">
        <f t="shared" si="1972"/>
        <v>10000</v>
      </c>
      <c r="GM259" s="45">
        <v>198</v>
      </c>
      <c r="GN259" s="46">
        <f t="shared" si="1638"/>
        <v>1060.0899999999999</v>
      </c>
      <c r="GO259" s="46">
        <f t="shared" si="1771"/>
        <v>24.88</v>
      </c>
      <c r="GP259" s="128">
        <f t="shared" si="1973"/>
        <v>1035.21</v>
      </c>
      <c r="GQ259" s="46">
        <f t="shared" si="1772"/>
        <v>72.301667013733166</v>
      </c>
      <c r="GR259" s="46">
        <f t="shared" si="1773"/>
        <v>962.90833298626683</v>
      </c>
      <c r="GS259" s="51">
        <f t="shared" si="1774"/>
        <v>42418.091875253624</v>
      </c>
      <c r="GT259" s="57">
        <f t="shared" si="1974"/>
        <v>48171.562469814446</v>
      </c>
      <c r="GU259" s="58">
        <f t="shared" si="1775"/>
        <v>876.92633333333197</v>
      </c>
      <c r="GV259" s="52">
        <f t="shared" si="1776"/>
        <v>21.43</v>
      </c>
      <c r="GW259" s="51">
        <f t="shared" si="1975"/>
        <v>855.49633333333202</v>
      </c>
      <c r="GX259" s="57">
        <f t="shared" si="1777"/>
        <v>36352.406000000228</v>
      </c>
      <c r="GY259" s="57">
        <f t="shared" si="1976"/>
        <v>41485.384000000202</v>
      </c>
      <c r="GZ259" s="153">
        <f t="shared" si="1977"/>
        <v>10000</v>
      </c>
      <c r="HA259" s="469">
        <f t="shared" si="1778"/>
        <v>-876.92633333333197</v>
      </c>
      <c r="HB259" s="46">
        <f t="shared" si="1779"/>
        <v>-1060.0899999999999</v>
      </c>
      <c r="HC259" s="46">
        <f t="shared" si="1780"/>
        <v>-1035.21</v>
      </c>
      <c r="HD259" s="48"/>
      <c r="HF259" s="45">
        <v>198</v>
      </c>
      <c r="HG259" s="46">
        <f t="shared" si="1781"/>
        <v>1123.8775326810628</v>
      </c>
      <c r="HH259" s="46">
        <f t="shared" si="1782"/>
        <v>0</v>
      </c>
      <c r="HI259" s="46">
        <f t="shared" si="1783"/>
        <v>1123.8775326810628</v>
      </c>
      <c r="HJ259" s="46">
        <f t="shared" si="1784"/>
        <v>77.663695368579894</v>
      </c>
      <c r="HK259" s="46">
        <f t="shared" si="1785"/>
        <v>1046.2138373124828</v>
      </c>
      <c r="HL259" s="51">
        <f t="shared" si="1786"/>
        <v>45552.00338383545</v>
      </c>
      <c r="HM259" s="153">
        <f t="shared" si="1978"/>
        <v>10000</v>
      </c>
      <c r="HN259" s="58">
        <f t="shared" si="1787"/>
        <v>933.33333333333724</v>
      </c>
      <c r="HO259" s="52">
        <f t="shared" si="1788"/>
        <v>0</v>
      </c>
      <c r="HP259" s="51">
        <f t="shared" si="1789"/>
        <v>933.33333333333724</v>
      </c>
      <c r="HQ259" s="57">
        <f t="shared" si="1790"/>
        <v>39199.99999999829</v>
      </c>
      <c r="HR259" s="153">
        <f t="shared" si="1979"/>
        <v>10000</v>
      </c>
      <c r="HS259" s="468">
        <f t="shared" si="1791"/>
        <v>-933.33333333333724</v>
      </c>
      <c r="HT259" s="46">
        <f t="shared" si="1792"/>
        <v>-1123.8775326810628</v>
      </c>
      <c r="HU259" s="46">
        <f t="shared" si="1793"/>
        <v>-1123.8775326810628</v>
      </c>
      <c r="HV259" s="48"/>
      <c r="HW259" s="29"/>
      <c r="HX259" s="45">
        <v>198</v>
      </c>
      <c r="HY259" s="128">
        <f t="shared" si="1794"/>
        <v>1124.3399999999999</v>
      </c>
      <c r="HZ259" s="46">
        <f t="shared" si="1795"/>
        <v>0</v>
      </c>
      <c r="IA259" s="46">
        <f t="shared" si="1796"/>
        <v>1124.3399999999999</v>
      </c>
      <c r="IB259" s="46">
        <f t="shared" si="1797"/>
        <v>77.702796153870437</v>
      </c>
      <c r="IC259" s="46">
        <f t="shared" si="1798"/>
        <v>1046.6372038461295</v>
      </c>
      <c r="ID259" s="51">
        <f t="shared" si="1799"/>
        <v>45575.04048847613</v>
      </c>
      <c r="IE259" s="153">
        <f t="shared" si="1980"/>
        <v>10000</v>
      </c>
      <c r="IF259" s="58">
        <f t="shared" si="1800"/>
        <v>930.14625019664186</v>
      </c>
      <c r="IG259" s="52">
        <f t="shared" si="1801"/>
        <v>0</v>
      </c>
      <c r="IH259" s="51">
        <f t="shared" si="1802"/>
        <v>930.14625019664186</v>
      </c>
      <c r="II259" s="57">
        <f t="shared" si="1981"/>
        <v>39066.14246106465</v>
      </c>
      <c r="IJ259" s="153">
        <f t="shared" si="1982"/>
        <v>10000</v>
      </c>
      <c r="IK259" s="468">
        <f t="shared" si="1803"/>
        <v>-930.14625019664186</v>
      </c>
      <c r="IL259" s="46">
        <f t="shared" si="1804"/>
        <v>-1124.3399999999999</v>
      </c>
      <c r="IM259" s="46">
        <f t="shared" si="1805"/>
        <v>-1124.3399999999999</v>
      </c>
      <c r="IN259" s="48"/>
      <c r="IO259" s="53">
        <f t="shared" si="1806"/>
        <v>0</v>
      </c>
      <c r="IQ259" s="45">
        <v>198</v>
      </c>
      <c r="IR259" s="128">
        <f t="shared" si="1807"/>
        <v>1126.4568749999989</v>
      </c>
      <c r="IS259" s="128">
        <f t="shared" si="1808"/>
        <v>0</v>
      </c>
      <c r="IT259" s="128">
        <f t="shared" si="1809"/>
        <v>1126.4568749999989</v>
      </c>
      <c r="IU259" s="46">
        <f t="shared" si="1485"/>
        <v>77.84</v>
      </c>
      <c r="IV259" s="46">
        <f t="shared" si="1810"/>
        <v>1048.616874999999</v>
      </c>
      <c r="IW259" s="51">
        <f t="shared" si="1811"/>
        <v>45656.568750000224</v>
      </c>
      <c r="IX259" s="199">
        <f t="shared" si="1983"/>
        <v>10000</v>
      </c>
      <c r="IY259" s="128">
        <f t="shared" si="1812"/>
        <v>0</v>
      </c>
      <c r="IZ259" s="408">
        <f t="shared" si="1813"/>
        <v>0</v>
      </c>
      <c r="JA259" s="58">
        <f t="shared" si="1814"/>
        <v>931.95916666666494</v>
      </c>
      <c r="JB259" s="52">
        <f t="shared" si="1815"/>
        <v>0</v>
      </c>
      <c r="JC259" s="51">
        <f t="shared" si="1816"/>
        <v>931.95916666666494</v>
      </c>
      <c r="JD259" s="57">
        <f t="shared" si="1817"/>
        <v>39142.285000000033</v>
      </c>
      <c r="JE259" s="280">
        <f t="shared" si="1818"/>
        <v>10000</v>
      </c>
      <c r="JF259" s="280">
        <f t="shared" si="1819"/>
        <v>0</v>
      </c>
      <c r="JG259" s="468">
        <f t="shared" si="1820"/>
        <v>-931.95916666666494</v>
      </c>
      <c r="JH259" s="46">
        <f t="shared" si="1821"/>
        <v>-1126.4568749999989</v>
      </c>
      <c r="JI259" s="46">
        <f t="shared" si="1822"/>
        <v>-1126.4568749999989</v>
      </c>
      <c r="JJ259" s="48"/>
      <c r="JL259" s="45">
        <v>198</v>
      </c>
      <c r="JM259" s="46">
        <f t="shared" si="1823"/>
        <v>1124.4930833333331</v>
      </c>
      <c r="JN259" s="46">
        <f t="shared" si="1824"/>
        <v>0</v>
      </c>
      <c r="JO259" s="128">
        <f t="shared" si="1825"/>
        <v>1124.4930833333331</v>
      </c>
      <c r="JP259" s="46">
        <f t="shared" si="1984"/>
        <v>77.709999999999994</v>
      </c>
      <c r="JQ259" s="46">
        <f t="shared" si="1826"/>
        <v>1046.783083333333</v>
      </c>
      <c r="JR259" s="51">
        <f t="shared" si="1827"/>
        <v>45576.969499999992</v>
      </c>
      <c r="JS259" s="51">
        <f t="shared" si="1985"/>
        <v>46634.91925409055</v>
      </c>
      <c r="JT259" s="199">
        <f t="shared" si="1986"/>
        <v>10000</v>
      </c>
      <c r="JU259" s="128">
        <f t="shared" si="1828"/>
        <v>0</v>
      </c>
      <c r="JV259" s="408">
        <f t="shared" si="1829"/>
        <v>0</v>
      </c>
      <c r="JW259" s="58">
        <f t="shared" si="1830"/>
        <v>930.37233333333074</v>
      </c>
      <c r="JX259" s="52">
        <f t="shared" si="1831"/>
        <v>0</v>
      </c>
      <c r="JY259" s="51">
        <f t="shared" si="1832"/>
        <v>930.37233333333074</v>
      </c>
      <c r="JZ259" s="51">
        <f t="shared" si="1833"/>
        <v>39075.638000000443</v>
      </c>
      <c r="KA259" s="199">
        <f t="shared" si="1987"/>
        <v>39999.999999999513</v>
      </c>
      <c r="KB259" s="128">
        <f t="shared" si="1988"/>
        <v>10000</v>
      </c>
      <c r="KC259" s="204">
        <f t="shared" si="1834"/>
        <v>0</v>
      </c>
      <c r="KD259" s="468">
        <f t="shared" si="1989"/>
        <v>-930.37233333333074</v>
      </c>
      <c r="KE259" s="46">
        <f t="shared" si="1835"/>
        <v>-1124.4930833333331</v>
      </c>
      <c r="KF259" s="46">
        <f t="shared" si="1836"/>
        <v>-1124.4930833333331</v>
      </c>
      <c r="KG259" s="48"/>
      <c r="KI259" s="45">
        <v>198</v>
      </c>
      <c r="KJ259" s="46">
        <f t="shared" si="1837"/>
        <v>1124.4890404061762</v>
      </c>
      <c r="KK259" s="46">
        <f t="shared" si="1838"/>
        <v>0</v>
      </c>
      <c r="KL259" s="128">
        <f t="shared" si="1839"/>
        <v>1124.4890404061762</v>
      </c>
      <c r="KM259" s="46">
        <f t="shared" si="1676"/>
        <v>77.705952597058214</v>
      </c>
      <c r="KN259" s="46">
        <f t="shared" si="1840"/>
        <v>1046.7830878091179</v>
      </c>
      <c r="KO259" s="51">
        <f t="shared" si="1841"/>
        <v>45576.788470425803</v>
      </c>
      <c r="KP259" s="199">
        <f t="shared" si="1990"/>
        <v>50224.931422496411</v>
      </c>
      <c r="KQ259" s="199">
        <f t="shared" si="1991"/>
        <v>10000</v>
      </c>
      <c r="KR259" s="128">
        <f t="shared" si="1842"/>
        <v>0</v>
      </c>
      <c r="KS259" s="408">
        <f t="shared" si="1843"/>
        <v>0</v>
      </c>
      <c r="KT259" s="45">
        <v>198</v>
      </c>
      <c r="KU259" s="46">
        <f t="shared" si="1992"/>
        <v>1124.49</v>
      </c>
      <c r="KV259" s="46">
        <f t="shared" si="1844"/>
        <v>0</v>
      </c>
      <c r="KW259" s="128">
        <f t="shared" si="1845"/>
        <v>1124.49</v>
      </c>
      <c r="KX259" s="46">
        <f t="shared" si="1846"/>
        <v>77.705580013354449</v>
      </c>
      <c r="KY259" s="46">
        <f t="shared" si="1847"/>
        <v>1046.7844199866456</v>
      </c>
      <c r="KZ259" s="51">
        <f t="shared" si="1848"/>
        <v>45576.563588026023</v>
      </c>
      <c r="LA259" s="153">
        <f t="shared" si="1993"/>
        <v>50224.931422496411</v>
      </c>
      <c r="LB259" s="58">
        <f t="shared" si="1532"/>
        <v>930.59633333333579</v>
      </c>
      <c r="LC259" s="52">
        <f t="shared" si="1849"/>
        <v>0</v>
      </c>
      <c r="LD259" s="51">
        <f t="shared" si="1850"/>
        <v>930.59633333333579</v>
      </c>
      <c r="LE259" s="51">
        <f t="shared" si="1851"/>
        <v>39085.045999999784</v>
      </c>
      <c r="LF259" s="51">
        <f t="shared" si="1994"/>
        <v>43397.055999999575</v>
      </c>
      <c r="LG259" s="128">
        <f t="shared" si="1852"/>
        <v>10000</v>
      </c>
      <c r="LH259" s="204">
        <f t="shared" si="1853"/>
        <v>0</v>
      </c>
      <c r="LI259" s="479">
        <f t="shared" si="1854"/>
        <v>-930.59633333333579</v>
      </c>
      <c r="LJ259" s="46">
        <f t="shared" si="1995"/>
        <v>-1124.49</v>
      </c>
      <c r="LK259" s="46">
        <f t="shared" si="1996"/>
        <v>-1124.49</v>
      </c>
      <c r="LL259" s="48"/>
      <c r="LN259" s="45">
        <v>198</v>
      </c>
      <c r="LO259" s="46">
        <f t="shared" si="1855"/>
        <v>1123.1238136873469</v>
      </c>
      <c r="LP259" s="46">
        <f t="shared" si="1856"/>
        <v>0</v>
      </c>
      <c r="LQ259" s="46">
        <f t="shared" si="1857"/>
        <v>1123.1238136873469</v>
      </c>
      <c r="LR259" s="46">
        <f t="shared" si="1858"/>
        <v>77.611610865936413</v>
      </c>
      <c r="LS259" s="46">
        <f t="shared" si="1859"/>
        <v>1045.5122028214105</v>
      </c>
      <c r="LT259" s="51">
        <f t="shared" si="1860"/>
        <v>45521.454316740434</v>
      </c>
      <c r="LU259" s="199">
        <f t="shared" si="1997"/>
        <v>10000</v>
      </c>
      <c r="LV259" s="58">
        <f t="shared" si="1861"/>
        <v>933.33033333333128</v>
      </c>
      <c r="LW259" s="52">
        <f t="shared" si="1862"/>
        <v>0</v>
      </c>
      <c r="LX259" s="51">
        <f t="shared" si="1863"/>
        <v>933.33033333333128</v>
      </c>
      <c r="LY259" s="51">
        <f t="shared" si="1864"/>
        <v>39199.873999999734</v>
      </c>
      <c r="LZ259" s="46">
        <f t="shared" si="1998"/>
        <v>0</v>
      </c>
      <c r="MA259" s="199">
        <f t="shared" si="1999"/>
        <v>10000</v>
      </c>
      <c r="MB259" s="468">
        <f t="shared" si="1865"/>
        <v>-933.33033333333128</v>
      </c>
      <c r="MC259" s="46">
        <f t="shared" si="1866"/>
        <v>-1123.1238136873469</v>
      </c>
      <c r="MD259" s="46">
        <f t="shared" si="1867"/>
        <v>-1123.1238136873469</v>
      </c>
      <c r="ME259" s="48"/>
      <c r="MG259" s="45">
        <v>198</v>
      </c>
      <c r="MH259" s="46">
        <f t="shared" si="1868"/>
        <v>1076.608661999408</v>
      </c>
      <c r="MI259" s="46">
        <f t="shared" si="1869"/>
        <v>0</v>
      </c>
      <c r="MJ259" s="46">
        <f t="shared" si="1870"/>
        <v>1076.608661999408</v>
      </c>
      <c r="MK259" s="46">
        <f t="shared" si="1871"/>
        <v>74.397258353615499</v>
      </c>
      <c r="ML259" s="46">
        <f t="shared" si="1872"/>
        <v>1002.2114036457925</v>
      </c>
      <c r="MM259" s="51">
        <f t="shared" si="1873"/>
        <v>43636.143608523504</v>
      </c>
      <c r="MN259" s="199">
        <f t="shared" si="2000"/>
        <v>10000</v>
      </c>
      <c r="MO259" s="58">
        <f t="shared" si="1874"/>
        <v>889.32945707741396</v>
      </c>
      <c r="MP259" s="52">
        <f t="shared" si="1875"/>
        <v>0</v>
      </c>
      <c r="MQ259" s="51">
        <f t="shared" si="1876"/>
        <v>889.32945707741396</v>
      </c>
      <c r="MR259" s="57">
        <f t="shared" si="1877"/>
        <v>37351.837498671783</v>
      </c>
      <c r="MS259" s="199">
        <f t="shared" si="2001"/>
        <v>10000</v>
      </c>
      <c r="MT259" s="468">
        <f t="shared" si="2002"/>
        <v>-889.32945707741396</v>
      </c>
      <c r="MU259" s="46">
        <f t="shared" si="1878"/>
        <v>-1076.608661999408</v>
      </c>
      <c r="MV259" s="46">
        <f t="shared" si="1879"/>
        <v>-1076.608661999408</v>
      </c>
      <c r="MW259" s="48"/>
      <c r="MY259" s="45">
        <v>198</v>
      </c>
      <c r="MZ259" s="46">
        <f t="shared" si="1880"/>
        <v>1076.608661999408</v>
      </c>
      <c r="NA259" s="46">
        <f t="shared" si="1881"/>
        <v>0</v>
      </c>
      <c r="NB259" s="128">
        <f t="shared" si="1882"/>
        <v>1076.608661999408</v>
      </c>
      <c r="NC259" s="46">
        <f t="shared" si="1646"/>
        <v>74.397258353615499</v>
      </c>
      <c r="ND259" s="46">
        <f t="shared" si="1883"/>
        <v>1002.2114036457925</v>
      </c>
      <c r="NE259" s="51">
        <f t="shared" si="1884"/>
        <v>43636.143608523504</v>
      </c>
      <c r="NF259" s="153">
        <f t="shared" si="2003"/>
        <v>10000</v>
      </c>
      <c r="NG259" s="45">
        <v>198</v>
      </c>
      <c r="NH259" s="46">
        <f t="shared" si="1647"/>
        <v>1076.6099999999999</v>
      </c>
      <c r="NI259" s="46">
        <f t="shared" si="1885"/>
        <v>0</v>
      </c>
      <c r="NJ259" s="128">
        <f t="shared" si="2004"/>
        <v>1076.6099999999999</v>
      </c>
      <c r="NK259" s="46">
        <f t="shared" si="2005"/>
        <v>74.396718253075633</v>
      </c>
      <c r="NL259" s="46">
        <f t="shared" si="1886"/>
        <v>1002.2132817469243</v>
      </c>
      <c r="NM259" s="51">
        <f t="shared" si="1887"/>
        <v>43635.817670098455</v>
      </c>
      <c r="NN259" s="58">
        <f t="shared" si="1888"/>
        <v>888.78037499999857</v>
      </c>
      <c r="NO259" s="52">
        <f t="shared" si="1889"/>
        <v>0</v>
      </c>
      <c r="NP259" s="51">
        <f t="shared" si="1890"/>
        <v>888.78037499999857</v>
      </c>
      <c r="NQ259" s="57">
        <f t="shared" si="1891"/>
        <v>37463.125750000007</v>
      </c>
      <c r="NR259" s="153">
        <f t="shared" si="2006"/>
        <v>10000</v>
      </c>
      <c r="NS259" s="469">
        <f t="shared" si="1892"/>
        <v>-888.78037499999857</v>
      </c>
      <c r="NT259" s="46">
        <f t="shared" si="1893"/>
        <v>-1076.6099999999999</v>
      </c>
      <c r="NU259" s="46">
        <f t="shared" si="1894"/>
        <v>-1076.6099999999999</v>
      </c>
      <c r="NV259" s="48"/>
      <c r="NX259" s="45">
        <v>198</v>
      </c>
      <c r="NY259" s="46">
        <f t="shared" si="1895"/>
        <v>1076.6456011701148</v>
      </c>
      <c r="NZ259" s="46">
        <f t="shared" si="1896"/>
        <v>0</v>
      </c>
      <c r="OA259" s="46">
        <f t="shared" si="1897"/>
        <v>1076.6456011701148</v>
      </c>
      <c r="OB259" s="46">
        <f t="shared" si="1898"/>
        <v>74.399810973822937</v>
      </c>
      <c r="OC259" s="46">
        <f t="shared" si="1899"/>
        <v>1002.2457901962919</v>
      </c>
      <c r="OD259" s="51">
        <f t="shared" si="1900"/>
        <v>43637.640794097468</v>
      </c>
      <c r="OE259" s="57">
        <f t="shared" si="2007"/>
        <v>46634.91925409055</v>
      </c>
      <c r="OF259" s="153">
        <f t="shared" si="2008"/>
        <v>10000</v>
      </c>
      <c r="OG259" s="58">
        <f t="shared" si="1901"/>
        <v>889.48383333333379</v>
      </c>
      <c r="OH259" s="241">
        <f t="shared" si="2009"/>
        <v>0</v>
      </c>
      <c r="OI259" s="51">
        <f t="shared" si="1902"/>
        <v>889.48383333333379</v>
      </c>
      <c r="OJ259" s="51">
        <f t="shared" si="1903"/>
        <v>37358.321000000054</v>
      </c>
      <c r="OK259" s="153">
        <f t="shared" si="2010"/>
        <v>39999.999999999513</v>
      </c>
      <c r="OL259" s="153">
        <f t="shared" si="2011"/>
        <v>10000</v>
      </c>
      <c r="OM259" s="468">
        <f t="shared" si="2012"/>
        <v>-889.48383333333379</v>
      </c>
      <c r="ON259" s="46">
        <f t="shared" si="2013"/>
        <v>-1076.6456011701148</v>
      </c>
      <c r="OO259" s="46">
        <f t="shared" si="1904"/>
        <v>-1076.6456011701148</v>
      </c>
      <c r="OP259" s="48"/>
      <c r="OR259" s="45">
        <v>198</v>
      </c>
      <c r="OS259" s="46">
        <f t="shared" si="1905"/>
        <v>1076.765700416463</v>
      </c>
      <c r="OT259" s="128">
        <f t="shared" si="1906"/>
        <v>0</v>
      </c>
      <c r="OU259" s="128">
        <f t="shared" si="1907"/>
        <v>1076.765700416463</v>
      </c>
      <c r="OV259" s="46">
        <f t="shared" si="1652"/>
        <v>74.408110233316862</v>
      </c>
      <c r="OW259" s="46">
        <f t="shared" si="1653"/>
        <v>1002.3575901831462</v>
      </c>
      <c r="OX259" s="51">
        <f t="shared" si="1908"/>
        <v>43642.508549806975</v>
      </c>
      <c r="OY259" s="51">
        <f t="shared" si="2014"/>
        <v>48172.106380384481</v>
      </c>
      <c r="OZ259" s="153">
        <f t="shared" si="2015"/>
        <v>10000</v>
      </c>
      <c r="PA259" s="45">
        <v>198</v>
      </c>
      <c r="PB259" s="46">
        <f t="shared" si="1909"/>
        <v>1076.765700416463</v>
      </c>
      <c r="PC259" s="46">
        <f t="shared" si="2016"/>
        <v>0</v>
      </c>
      <c r="PD259" s="128">
        <f t="shared" si="1910"/>
        <v>1076.765700416463</v>
      </c>
      <c r="PE259" s="46">
        <f t="shared" si="1911"/>
        <v>74.408110233316862</v>
      </c>
      <c r="PF259" s="46">
        <f t="shared" si="1912"/>
        <v>1002.3575901831462</v>
      </c>
      <c r="PG259" s="51">
        <f t="shared" si="1913"/>
        <v>43642.508549806975</v>
      </c>
      <c r="PH259" s="57">
        <f t="shared" si="2017"/>
        <v>48171.562469814446</v>
      </c>
      <c r="PI259" s="688">
        <f t="shared" si="1914"/>
        <v>889.6533333333341</v>
      </c>
      <c r="PJ259" s="52">
        <f t="shared" si="2018"/>
        <v>0</v>
      </c>
      <c r="PK259" s="51">
        <f t="shared" si="1915"/>
        <v>889.6533333333341</v>
      </c>
      <c r="PL259" s="57">
        <f t="shared" si="1916"/>
        <v>37365.440000000133</v>
      </c>
      <c r="PM259" s="57">
        <f t="shared" si="2019"/>
        <v>41485.384000000202</v>
      </c>
      <c r="PN259" s="153">
        <f t="shared" si="2020"/>
        <v>10000</v>
      </c>
      <c r="PO259" s="469">
        <f t="shared" si="1917"/>
        <v>-889.6533333333341</v>
      </c>
      <c r="PP259" s="46">
        <f t="shared" si="1918"/>
        <v>-1076.765700416463</v>
      </c>
      <c r="PQ259" s="46">
        <f t="shared" si="1919"/>
        <v>-1076.765700416463</v>
      </c>
      <c r="PR259" s="48"/>
    </row>
    <row r="260" spans="2:434" hidden="1" x14ac:dyDescent="0.3">
      <c r="B260" s="45">
        <v>199</v>
      </c>
      <c r="C260" s="46">
        <f t="shared" si="1688"/>
        <v>1111.77</v>
      </c>
      <c r="D260" s="46">
        <f t="shared" si="1689"/>
        <v>100</v>
      </c>
      <c r="E260" s="46">
        <f t="shared" si="1690"/>
        <v>1011.77</v>
      </c>
      <c r="F260" s="46">
        <f t="shared" si="1691"/>
        <v>68.345408936605295</v>
      </c>
      <c r="G260" s="46">
        <f t="shared" si="1692"/>
        <v>943.4245910633947</v>
      </c>
      <c r="H260" s="51">
        <f t="shared" si="1693"/>
        <v>40063.82077089978</v>
      </c>
      <c r="I260" s="58">
        <f t="shared" si="1626"/>
        <v>933.33333333333337</v>
      </c>
      <c r="J260" s="52">
        <f t="shared" si="1694"/>
        <v>100</v>
      </c>
      <c r="K260" s="51">
        <f t="shared" si="1695"/>
        <v>833.33333333333337</v>
      </c>
      <c r="L260" s="57">
        <f t="shared" si="1696"/>
        <v>34166.666666666162</v>
      </c>
      <c r="M260" s="468">
        <f t="shared" si="1920"/>
        <v>-933.33333333333337</v>
      </c>
      <c r="N260" s="46">
        <f t="shared" si="1921"/>
        <v>-1111.77</v>
      </c>
      <c r="O260" s="47"/>
      <c r="P260" s="46">
        <f t="shared" si="1922"/>
        <v>-1011.77</v>
      </c>
      <c r="Q260" s="48"/>
      <c r="R260" s="29"/>
      <c r="S260" s="29"/>
      <c r="T260" s="45">
        <v>199</v>
      </c>
      <c r="U260" s="46">
        <f t="shared" si="1697"/>
        <v>1050.07</v>
      </c>
      <c r="V260" s="46">
        <f t="shared" si="1698"/>
        <v>38.299999999999997</v>
      </c>
      <c r="W260" s="46">
        <f t="shared" si="1923"/>
        <v>1011.77</v>
      </c>
      <c r="X260" s="46">
        <f t="shared" si="1699"/>
        <v>68.345408936605295</v>
      </c>
      <c r="Y260" s="46">
        <f t="shared" si="1700"/>
        <v>943.4245910633947</v>
      </c>
      <c r="Z260" s="51">
        <f t="shared" si="1701"/>
        <v>40063.82077089978</v>
      </c>
      <c r="AA260" s="58">
        <f t="shared" si="1702"/>
        <v>866.01333333333332</v>
      </c>
      <c r="AB260" s="52">
        <f t="shared" si="1703"/>
        <v>32.68</v>
      </c>
      <c r="AC260" s="51">
        <f t="shared" si="1704"/>
        <v>833.33333333333337</v>
      </c>
      <c r="AD260" s="57">
        <f t="shared" si="1705"/>
        <v>34166.666666666162</v>
      </c>
      <c r="AE260" s="468">
        <f t="shared" si="1924"/>
        <v>-866.01333333333332</v>
      </c>
      <c r="AF260" s="46">
        <f t="shared" si="1706"/>
        <v>-1050.07</v>
      </c>
      <c r="AG260" s="47"/>
      <c r="AH260" s="46">
        <f t="shared" si="1925"/>
        <v>-1011.77</v>
      </c>
      <c r="AI260" s="48"/>
      <c r="AJ260" s="29"/>
      <c r="AK260" s="45">
        <v>199</v>
      </c>
      <c r="AL260" s="46">
        <f t="shared" si="1707"/>
        <v>1117.72</v>
      </c>
      <c r="AM260" s="46"/>
      <c r="AN260" s="46"/>
      <c r="AO260" s="46">
        <f t="shared" si="1708"/>
        <v>40.18</v>
      </c>
      <c r="AP260" s="128">
        <f t="shared" si="1709"/>
        <v>1077.54</v>
      </c>
      <c r="AQ260" s="128"/>
      <c r="AR260" s="128"/>
      <c r="AS260" s="46">
        <f t="shared" si="1710"/>
        <v>74.072287272161361</v>
      </c>
      <c r="AT260" s="46">
        <f t="shared" si="1711"/>
        <v>1003.4677127278386</v>
      </c>
      <c r="AU260" s="51"/>
      <c r="AV260" s="51"/>
      <c r="AW260" s="51">
        <f t="shared" si="1712"/>
        <v>43439.904650568977</v>
      </c>
      <c r="AX260" s="58">
        <f t="shared" si="1713"/>
        <v>927.38215694565588</v>
      </c>
      <c r="AY260" s="52"/>
      <c r="AZ260" s="52"/>
      <c r="BA260" s="52">
        <f t="shared" si="1714"/>
        <v>34.54</v>
      </c>
      <c r="BB260" s="51">
        <f t="shared" si="1715"/>
        <v>892.84215694565592</v>
      </c>
      <c r="BC260" s="51"/>
      <c r="BD260" s="51"/>
      <c r="BE260" s="57">
        <f t="shared" si="1716"/>
        <v>37310.430767814461</v>
      </c>
      <c r="BF260" s="468">
        <f t="shared" si="1717"/>
        <v>-927.38215694565588</v>
      </c>
      <c r="BG260" s="46">
        <f t="shared" si="1718"/>
        <v>-1117.72</v>
      </c>
      <c r="BH260" s="46">
        <f t="shared" si="1719"/>
        <v>-1077.54</v>
      </c>
      <c r="BI260" s="48"/>
      <c r="BK260" s="45">
        <v>199</v>
      </c>
      <c r="BL260" s="46">
        <f t="shared" si="1926"/>
        <v>1053.55</v>
      </c>
      <c r="BM260" s="46">
        <f t="shared" si="1927"/>
        <v>41.78</v>
      </c>
      <c r="BN260" s="46">
        <f t="shared" si="1928"/>
        <v>1011.77</v>
      </c>
      <c r="BO260" s="46">
        <f t="shared" si="1720"/>
        <v>68.345408936605295</v>
      </c>
      <c r="BP260" s="46">
        <f t="shared" si="1721"/>
        <v>943.4245910633947</v>
      </c>
      <c r="BQ260" s="51">
        <f t="shared" si="1722"/>
        <v>40063.82077089978</v>
      </c>
      <c r="BR260" s="57">
        <f t="shared" si="1929"/>
        <v>46634.91925409055</v>
      </c>
      <c r="BS260" s="58">
        <f t="shared" si="1627"/>
        <v>869.15333333333342</v>
      </c>
      <c r="BT260" s="52">
        <f t="shared" si="1930"/>
        <v>35.82</v>
      </c>
      <c r="BU260" s="51">
        <f t="shared" si="1723"/>
        <v>833.33333333333337</v>
      </c>
      <c r="BV260" s="51">
        <f t="shared" si="1724"/>
        <v>34166.666666666162</v>
      </c>
      <c r="BW260" s="153">
        <f t="shared" si="1931"/>
        <v>39999.999999999513</v>
      </c>
      <c r="BX260" s="468">
        <f t="shared" si="1932"/>
        <v>-869.15333333333342</v>
      </c>
      <c r="BY260" s="46">
        <f t="shared" si="1933"/>
        <v>-1053.55</v>
      </c>
      <c r="BZ260" s="46">
        <f t="shared" si="1725"/>
        <v>-1011.77</v>
      </c>
      <c r="CA260" s="48"/>
      <c r="CB260" s="29"/>
      <c r="CC260" s="45">
        <v>199</v>
      </c>
      <c r="CD260" s="128">
        <f t="shared" si="1726"/>
        <v>1117.6300000000001</v>
      </c>
      <c r="CE260" s="46">
        <f t="shared" si="1934"/>
        <v>43.76</v>
      </c>
      <c r="CF260" s="128">
        <f t="shared" si="1727"/>
        <v>1073.8699999999999</v>
      </c>
      <c r="CG260" s="46">
        <f t="shared" si="1935"/>
        <v>73.76525269067065</v>
      </c>
      <c r="CH260" s="46">
        <f t="shared" si="1628"/>
        <v>1000.1047473093292</v>
      </c>
      <c r="CI260" s="51">
        <f t="shared" si="1728"/>
        <v>43259.046867093064</v>
      </c>
      <c r="CJ260" s="199">
        <f t="shared" si="1936"/>
        <v>50224.931422496411</v>
      </c>
      <c r="CK260" s="153">
        <f t="shared" si="1937"/>
        <v>10000</v>
      </c>
      <c r="CL260" s="45">
        <v>199</v>
      </c>
      <c r="CM260" s="46">
        <f t="shared" si="1938"/>
        <v>1117.6300000000001</v>
      </c>
      <c r="CN260" s="128">
        <f t="shared" si="1729"/>
        <v>43.76</v>
      </c>
      <c r="CO260" s="128">
        <f t="shared" si="1657"/>
        <v>1073.8699999999999</v>
      </c>
      <c r="CP260" s="46">
        <f t="shared" si="1730"/>
        <v>73.76525269067065</v>
      </c>
      <c r="CQ260" s="46">
        <f t="shared" si="1658"/>
        <v>1000.1047473093292</v>
      </c>
      <c r="CR260" s="51">
        <f t="shared" si="1731"/>
        <v>43259.046867093064</v>
      </c>
      <c r="CS260" s="153">
        <f t="shared" si="1939"/>
        <v>50224.931422496411</v>
      </c>
      <c r="CT260" s="58">
        <f t="shared" si="1732"/>
        <v>927.86033333333398</v>
      </c>
      <c r="CU260" s="52">
        <f t="shared" si="1940"/>
        <v>37.82</v>
      </c>
      <c r="CV260" s="51">
        <f t="shared" si="1941"/>
        <v>890.04033333333393</v>
      </c>
      <c r="CW260" s="51">
        <f t="shared" si="1733"/>
        <v>37166.77366666626</v>
      </c>
      <c r="CX260" s="57">
        <f t="shared" si="1942"/>
        <v>43397.055999999575</v>
      </c>
      <c r="CY260" s="153">
        <f t="shared" si="1943"/>
        <v>10000</v>
      </c>
      <c r="CZ260" s="479">
        <f t="shared" si="1734"/>
        <v>-927.86033333333398</v>
      </c>
      <c r="DA260" s="46">
        <f t="shared" si="1944"/>
        <v>-1117.6300000000001</v>
      </c>
      <c r="DB260" s="46">
        <f t="shared" si="1945"/>
        <v>-1073.8699999999999</v>
      </c>
      <c r="DC260" s="48"/>
      <c r="DE260" s="45">
        <v>199</v>
      </c>
      <c r="DF260" s="46">
        <f t="shared" si="1735"/>
        <v>1115.0999999999999</v>
      </c>
      <c r="DG260" s="46">
        <f t="shared" si="1946"/>
        <v>103.33</v>
      </c>
      <c r="DH260" s="46">
        <f t="shared" si="1736"/>
        <v>1011.77</v>
      </c>
      <c r="DI260" s="46">
        <f t="shared" si="1737"/>
        <v>68.345408936605295</v>
      </c>
      <c r="DJ260" s="46">
        <f t="shared" si="1738"/>
        <v>943.4245910633947</v>
      </c>
      <c r="DK260" s="51">
        <f t="shared" si="1739"/>
        <v>40063.82077089978</v>
      </c>
      <c r="DL260" s="58">
        <f t="shared" si="1629"/>
        <v>936.66333333333341</v>
      </c>
      <c r="DM260" s="52">
        <f t="shared" si="1947"/>
        <v>103.33</v>
      </c>
      <c r="DN260" s="51">
        <f t="shared" si="1740"/>
        <v>833.33333333333337</v>
      </c>
      <c r="DO260" s="57">
        <f t="shared" si="1741"/>
        <v>34166.666666666162</v>
      </c>
      <c r="DP260" s="468">
        <f t="shared" si="1948"/>
        <v>-936.66333333333341</v>
      </c>
      <c r="DQ260" s="46">
        <f t="shared" si="1949"/>
        <v>-1115.0999999999999</v>
      </c>
      <c r="DR260" s="47"/>
      <c r="DS260" s="46">
        <f t="shared" si="1950"/>
        <v>-1011.77</v>
      </c>
      <c r="DT260" s="48"/>
      <c r="DU260" s="29"/>
      <c r="DV260" s="45">
        <v>199</v>
      </c>
      <c r="DW260" s="46">
        <f t="shared" si="1951"/>
        <v>1032.95</v>
      </c>
      <c r="DX260" s="46">
        <f t="shared" si="1952"/>
        <v>21.18</v>
      </c>
      <c r="DY260" s="46">
        <f t="shared" si="1953"/>
        <v>1011.77</v>
      </c>
      <c r="DZ260" s="46">
        <f t="shared" si="1742"/>
        <v>68.345408936605295</v>
      </c>
      <c r="EA260" s="46">
        <f t="shared" si="1743"/>
        <v>943.4245910633947</v>
      </c>
      <c r="EB260" s="51">
        <f t="shared" si="1744"/>
        <v>40063.82077089978</v>
      </c>
      <c r="EC260" s="58">
        <f t="shared" si="1630"/>
        <v>851.40333333333342</v>
      </c>
      <c r="ED260" s="52">
        <f t="shared" si="1954"/>
        <v>18.07</v>
      </c>
      <c r="EE260" s="51">
        <f t="shared" si="1745"/>
        <v>833.33333333333337</v>
      </c>
      <c r="EF260" s="57">
        <f t="shared" si="1746"/>
        <v>34166.666666666162</v>
      </c>
      <c r="EG260" s="468">
        <f t="shared" si="1955"/>
        <v>-851.40333333333342</v>
      </c>
      <c r="EH260" s="46">
        <f t="shared" si="1956"/>
        <v>-1032.95</v>
      </c>
      <c r="EI260" s="47"/>
      <c r="EJ260" s="46">
        <f t="shared" si="1957"/>
        <v>-1011.77</v>
      </c>
      <c r="EK260" s="48"/>
      <c r="EL260" s="29"/>
      <c r="EM260" s="45">
        <v>199</v>
      </c>
      <c r="EN260" s="46">
        <f t="shared" si="1747"/>
        <v>1058.0868689014749</v>
      </c>
      <c r="EO260" s="46">
        <f t="shared" si="1958"/>
        <v>21.92</v>
      </c>
      <c r="EP260" s="128">
        <f t="shared" si="1632"/>
        <v>1036.1668689014748</v>
      </c>
      <c r="EQ260" s="46">
        <f t="shared" si="1748"/>
        <v>70.74968332319979</v>
      </c>
      <c r="ER260" s="46">
        <f t="shared" si="1749"/>
        <v>965.41718557827505</v>
      </c>
      <c r="ES260" s="51">
        <f t="shared" si="1750"/>
        <v>41484.392808341596</v>
      </c>
      <c r="ET260" s="153">
        <f t="shared" si="1959"/>
        <v>10000</v>
      </c>
      <c r="EU260" s="45">
        <v>199</v>
      </c>
      <c r="EV260" s="46">
        <f t="shared" si="1633"/>
        <v>1058.0899999999999</v>
      </c>
      <c r="EW260" s="46">
        <f t="shared" si="1960"/>
        <v>21.92</v>
      </c>
      <c r="EX260" s="128">
        <f t="shared" si="1751"/>
        <v>1036.17</v>
      </c>
      <c r="EY260" s="46">
        <f t="shared" si="1752"/>
        <v>70.748421161404323</v>
      </c>
      <c r="EZ260" s="46">
        <f t="shared" si="1753"/>
        <v>965.42157883859579</v>
      </c>
      <c r="FA260" s="51">
        <f t="shared" si="1754"/>
        <v>41483.631118003992</v>
      </c>
      <c r="FB260" s="58">
        <f t="shared" si="1755"/>
        <v>874.86920833333363</v>
      </c>
      <c r="FC260" s="52">
        <f t="shared" si="1961"/>
        <v>18.78</v>
      </c>
      <c r="FD260" s="51">
        <f t="shared" si="1962"/>
        <v>856.08920833333366</v>
      </c>
      <c r="FE260" s="57">
        <f t="shared" si="1756"/>
        <v>35510.507541666499</v>
      </c>
      <c r="FF260" s="153">
        <f t="shared" si="1963"/>
        <v>10000</v>
      </c>
      <c r="FG260" s="469">
        <f t="shared" si="1757"/>
        <v>-874.86920833333363</v>
      </c>
      <c r="FH260" s="46">
        <f t="shared" si="1758"/>
        <v>-1058.0899999999999</v>
      </c>
      <c r="FI260" s="46">
        <f t="shared" si="1759"/>
        <v>-1036.17</v>
      </c>
      <c r="FJ260" s="48"/>
      <c r="FL260" s="45">
        <v>199</v>
      </c>
      <c r="FM260" s="46">
        <f t="shared" si="1964"/>
        <v>1035.8499999999999</v>
      </c>
      <c r="FN260" s="46">
        <f t="shared" si="1760"/>
        <v>24.08</v>
      </c>
      <c r="FO260" s="46">
        <f t="shared" si="1965"/>
        <v>1011.77</v>
      </c>
      <c r="FP260" s="46">
        <f t="shared" si="1761"/>
        <v>68.345408936605295</v>
      </c>
      <c r="FQ260" s="46">
        <f t="shared" si="1762"/>
        <v>943.4245910633947</v>
      </c>
      <c r="FR260" s="51">
        <f t="shared" si="1763"/>
        <v>40063.82077089978</v>
      </c>
      <c r="FS260" s="57">
        <f t="shared" si="1966"/>
        <v>46634.91925409055</v>
      </c>
      <c r="FT260" s="58">
        <f t="shared" si="1635"/>
        <v>853.98333333333335</v>
      </c>
      <c r="FU260" s="241">
        <f t="shared" si="1764"/>
        <v>20.65</v>
      </c>
      <c r="FV260" s="51">
        <f t="shared" si="1765"/>
        <v>833.33333333333337</v>
      </c>
      <c r="FW260" s="51">
        <f t="shared" si="1766"/>
        <v>34166.666666666162</v>
      </c>
      <c r="FX260" s="153">
        <f t="shared" si="1967"/>
        <v>39999.999999999513</v>
      </c>
      <c r="FY260" s="468">
        <f t="shared" si="1968"/>
        <v>-853.98333333333335</v>
      </c>
      <c r="FZ260" s="46">
        <f t="shared" si="1969"/>
        <v>-1035.8499999999999</v>
      </c>
      <c r="GA260" s="46">
        <f t="shared" si="1767"/>
        <v>-1011.77</v>
      </c>
      <c r="GB260" s="48"/>
      <c r="GD260" s="45">
        <v>199</v>
      </c>
      <c r="GE260" s="46">
        <f t="shared" si="1768"/>
        <v>1060.0875939185617</v>
      </c>
      <c r="GF260" s="128">
        <f t="shared" si="1970"/>
        <v>24.88</v>
      </c>
      <c r="GG260" s="128">
        <f t="shared" si="1579"/>
        <v>1035.2075939185615</v>
      </c>
      <c r="GH260" s="46">
        <f t="shared" si="1637"/>
        <v>70.697759574028737</v>
      </c>
      <c r="GI260" s="46">
        <f t="shared" si="1769"/>
        <v>964.50983434453281</v>
      </c>
      <c r="GJ260" s="51">
        <f t="shared" si="1770"/>
        <v>41454.145910072708</v>
      </c>
      <c r="GK260" s="51">
        <f t="shared" si="1971"/>
        <v>48172.106380384481</v>
      </c>
      <c r="GL260" s="153">
        <f t="shared" si="1972"/>
        <v>10000</v>
      </c>
      <c r="GM260" s="45">
        <v>199</v>
      </c>
      <c r="GN260" s="46">
        <f t="shared" si="1638"/>
        <v>1060.0899999999999</v>
      </c>
      <c r="GO260" s="46">
        <f t="shared" si="1771"/>
        <v>24.88</v>
      </c>
      <c r="GP260" s="128">
        <f t="shared" si="1973"/>
        <v>1035.21</v>
      </c>
      <c r="GQ260" s="46">
        <f t="shared" si="1772"/>
        <v>70.696819792089372</v>
      </c>
      <c r="GR260" s="46">
        <f t="shared" si="1773"/>
        <v>964.51318020791064</v>
      </c>
      <c r="GS260" s="51">
        <f t="shared" si="1774"/>
        <v>41453.578695045711</v>
      </c>
      <c r="GT260" s="57">
        <f t="shared" si="1974"/>
        <v>48171.562469814446</v>
      </c>
      <c r="GU260" s="58">
        <f t="shared" si="1775"/>
        <v>876.92633333333197</v>
      </c>
      <c r="GV260" s="52">
        <f t="shared" si="1776"/>
        <v>21.43</v>
      </c>
      <c r="GW260" s="51">
        <f t="shared" si="1975"/>
        <v>855.49633333333202</v>
      </c>
      <c r="GX260" s="57">
        <f t="shared" si="1777"/>
        <v>35496.909666666899</v>
      </c>
      <c r="GY260" s="57">
        <f t="shared" si="1976"/>
        <v>41485.384000000202</v>
      </c>
      <c r="GZ260" s="153">
        <f t="shared" si="1977"/>
        <v>10000</v>
      </c>
      <c r="HA260" s="469">
        <f t="shared" si="1778"/>
        <v>-876.92633333333197</v>
      </c>
      <c r="HB260" s="46">
        <f t="shared" si="1779"/>
        <v>-1060.0899999999999</v>
      </c>
      <c r="HC260" s="46">
        <f t="shared" si="1780"/>
        <v>-1035.21</v>
      </c>
      <c r="HD260" s="48"/>
      <c r="HF260" s="45">
        <v>199</v>
      </c>
      <c r="HG260" s="46">
        <f t="shared" si="1781"/>
        <v>1123.8775326810628</v>
      </c>
      <c r="HH260" s="46">
        <f t="shared" si="1782"/>
        <v>0</v>
      </c>
      <c r="HI260" s="46">
        <f t="shared" si="1783"/>
        <v>1123.8775326810628</v>
      </c>
      <c r="HJ260" s="46">
        <f t="shared" si="1784"/>
        <v>75.920005639725744</v>
      </c>
      <c r="HK260" s="46">
        <f t="shared" si="1785"/>
        <v>1047.957527041337</v>
      </c>
      <c r="HL260" s="51">
        <f t="shared" si="1786"/>
        <v>44504.04585679411</v>
      </c>
      <c r="HM260" s="153">
        <f t="shared" si="1978"/>
        <v>10000</v>
      </c>
      <c r="HN260" s="58">
        <f t="shared" si="1787"/>
        <v>933.33333333333724</v>
      </c>
      <c r="HO260" s="52">
        <f t="shared" si="1788"/>
        <v>0</v>
      </c>
      <c r="HP260" s="51">
        <f t="shared" si="1789"/>
        <v>933.33333333333724</v>
      </c>
      <c r="HQ260" s="57">
        <f t="shared" si="1790"/>
        <v>38266.666666664954</v>
      </c>
      <c r="HR260" s="153">
        <f t="shared" si="1979"/>
        <v>10000</v>
      </c>
      <c r="HS260" s="468">
        <f t="shared" si="1791"/>
        <v>-933.33333333333724</v>
      </c>
      <c r="HT260" s="46">
        <f t="shared" si="1792"/>
        <v>-1123.8775326810628</v>
      </c>
      <c r="HU260" s="46">
        <f t="shared" si="1793"/>
        <v>-1123.8775326810628</v>
      </c>
      <c r="HV260" s="48"/>
      <c r="HW260" s="29"/>
      <c r="HX260" s="45">
        <v>199</v>
      </c>
      <c r="HY260" s="128">
        <f t="shared" si="1794"/>
        <v>1124.3399999999999</v>
      </c>
      <c r="HZ260" s="46">
        <f t="shared" si="1795"/>
        <v>0</v>
      </c>
      <c r="IA260" s="46">
        <f t="shared" si="1796"/>
        <v>1124.3399999999999</v>
      </c>
      <c r="IB260" s="46">
        <f t="shared" si="1797"/>
        <v>75.95840081412689</v>
      </c>
      <c r="IC260" s="46">
        <f t="shared" si="1798"/>
        <v>1048.381599185873</v>
      </c>
      <c r="ID260" s="51">
        <f t="shared" si="1799"/>
        <v>44526.658889290258</v>
      </c>
      <c r="IE260" s="153">
        <f t="shared" si="1980"/>
        <v>10000</v>
      </c>
      <c r="IF260" s="58">
        <f t="shared" si="1800"/>
        <v>930.14625019664186</v>
      </c>
      <c r="IG260" s="52">
        <f t="shared" si="1801"/>
        <v>0</v>
      </c>
      <c r="IH260" s="51">
        <f t="shared" si="1802"/>
        <v>930.14625019664186</v>
      </c>
      <c r="II260" s="57">
        <f t="shared" si="1981"/>
        <v>38135.996210868005</v>
      </c>
      <c r="IJ260" s="153">
        <f t="shared" si="1982"/>
        <v>10000</v>
      </c>
      <c r="IK260" s="468">
        <f t="shared" si="1803"/>
        <v>-930.14625019664186</v>
      </c>
      <c r="IL260" s="46">
        <f t="shared" si="1804"/>
        <v>-1124.3399999999999</v>
      </c>
      <c r="IM260" s="46">
        <f t="shared" si="1805"/>
        <v>-1124.3399999999999</v>
      </c>
      <c r="IN260" s="48"/>
      <c r="IO260" s="53">
        <f t="shared" si="1806"/>
        <v>0</v>
      </c>
      <c r="IQ260" s="45">
        <v>199</v>
      </c>
      <c r="IR260" s="128">
        <f t="shared" si="1807"/>
        <v>1126.4568749999989</v>
      </c>
      <c r="IS260" s="128">
        <f t="shared" si="1808"/>
        <v>0</v>
      </c>
      <c r="IT260" s="128">
        <f t="shared" si="1809"/>
        <v>1126.4568749999989</v>
      </c>
      <c r="IU260" s="46">
        <f t="shared" si="1485"/>
        <v>76.09</v>
      </c>
      <c r="IV260" s="46">
        <f t="shared" si="1810"/>
        <v>1050.366874999999</v>
      </c>
      <c r="IW260" s="51">
        <f t="shared" si="1811"/>
        <v>44606.201875000224</v>
      </c>
      <c r="IX260" s="199">
        <f t="shared" si="1983"/>
        <v>10000</v>
      </c>
      <c r="IY260" s="128">
        <f t="shared" si="1812"/>
        <v>0</v>
      </c>
      <c r="IZ260" s="408">
        <f t="shared" si="1813"/>
        <v>0</v>
      </c>
      <c r="JA260" s="58">
        <f t="shared" si="1814"/>
        <v>931.95916666666494</v>
      </c>
      <c r="JB260" s="52">
        <f t="shared" si="1815"/>
        <v>0</v>
      </c>
      <c r="JC260" s="51">
        <f t="shared" si="1816"/>
        <v>931.95916666666494</v>
      </c>
      <c r="JD260" s="57">
        <f t="shared" si="1817"/>
        <v>38210.325833333365</v>
      </c>
      <c r="JE260" s="280">
        <f t="shared" si="1818"/>
        <v>10000</v>
      </c>
      <c r="JF260" s="280">
        <f t="shared" si="1819"/>
        <v>0</v>
      </c>
      <c r="JG260" s="468">
        <f t="shared" si="1820"/>
        <v>-931.95916666666494</v>
      </c>
      <c r="JH260" s="46">
        <f t="shared" si="1821"/>
        <v>-1126.4568749999989</v>
      </c>
      <c r="JI260" s="46">
        <f t="shared" si="1822"/>
        <v>-1126.4568749999989</v>
      </c>
      <c r="JJ260" s="48"/>
      <c r="JL260" s="45">
        <v>199</v>
      </c>
      <c r="JM260" s="46">
        <f t="shared" si="1823"/>
        <v>1124.4930833333331</v>
      </c>
      <c r="JN260" s="46">
        <f t="shared" si="1824"/>
        <v>0</v>
      </c>
      <c r="JO260" s="128">
        <f t="shared" si="1825"/>
        <v>1124.4930833333331</v>
      </c>
      <c r="JP260" s="46">
        <f t="shared" si="1984"/>
        <v>75.959999999999994</v>
      </c>
      <c r="JQ260" s="46">
        <f t="shared" si="1826"/>
        <v>1048.533083333333</v>
      </c>
      <c r="JR260" s="51">
        <f t="shared" si="1827"/>
        <v>44528.436416666656</v>
      </c>
      <c r="JS260" s="51">
        <f t="shared" si="1985"/>
        <v>46634.91925409055</v>
      </c>
      <c r="JT260" s="199">
        <f t="shared" si="1986"/>
        <v>10000</v>
      </c>
      <c r="JU260" s="128">
        <f t="shared" si="1828"/>
        <v>0</v>
      </c>
      <c r="JV260" s="408">
        <f t="shared" si="1829"/>
        <v>0</v>
      </c>
      <c r="JW260" s="58">
        <f t="shared" si="1830"/>
        <v>930.37233333333074</v>
      </c>
      <c r="JX260" s="52">
        <f t="shared" si="1831"/>
        <v>0</v>
      </c>
      <c r="JY260" s="51">
        <f t="shared" si="1832"/>
        <v>930.37233333333074</v>
      </c>
      <c r="JZ260" s="51">
        <f t="shared" si="1833"/>
        <v>38145.26566666711</v>
      </c>
      <c r="KA260" s="199">
        <f t="shared" si="1987"/>
        <v>39999.999999999513</v>
      </c>
      <c r="KB260" s="128">
        <f t="shared" si="1988"/>
        <v>10000</v>
      </c>
      <c r="KC260" s="204">
        <f t="shared" si="1834"/>
        <v>0</v>
      </c>
      <c r="KD260" s="468">
        <f t="shared" si="1989"/>
        <v>-930.37233333333074</v>
      </c>
      <c r="KE260" s="46">
        <f t="shared" si="1835"/>
        <v>-1124.4930833333331</v>
      </c>
      <c r="KF260" s="46">
        <f t="shared" si="1836"/>
        <v>-1124.4930833333331</v>
      </c>
      <c r="KG260" s="48"/>
      <c r="KI260" s="45">
        <v>199</v>
      </c>
      <c r="KJ260" s="46">
        <f t="shared" si="1837"/>
        <v>1124.4890404061762</v>
      </c>
      <c r="KK260" s="46">
        <f t="shared" si="1838"/>
        <v>0</v>
      </c>
      <c r="KL260" s="128">
        <f t="shared" si="1839"/>
        <v>1124.4890404061762</v>
      </c>
      <c r="KM260" s="46">
        <f t="shared" si="1676"/>
        <v>75.961314117376347</v>
      </c>
      <c r="KN260" s="46">
        <f t="shared" si="1840"/>
        <v>1048.5277262887998</v>
      </c>
      <c r="KO260" s="51">
        <f t="shared" si="1841"/>
        <v>44528.260744137006</v>
      </c>
      <c r="KP260" s="199">
        <f t="shared" si="1990"/>
        <v>50224.931422496411</v>
      </c>
      <c r="KQ260" s="199">
        <f t="shared" si="1991"/>
        <v>10000</v>
      </c>
      <c r="KR260" s="128">
        <f t="shared" si="1842"/>
        <v>0</v>
      </c>
      <c r="KS260" s="408">
        <f t="shared" si="1843"/>
        <v>0</v>
      </c>
      <c r="KT260" s="45">
        <v>199</v>
      </c>
      <c r="KU260" s="46">
        <f t="shared" si="1992"/>
        <v>1124.49</v>
      </c>
      <c r="KV260" s="46">
        <f t="shared" si="1844"/>
        <v>0</v>
      </c>
      <c r="KW260" s="128">
        <f t="shared" si="1845"/>
        <v>1124.49</v>
      </c>
      <c r="KX260" s="46">
        <f t="shared" si="1846"/>
        <v>75.960939313376699</v>
      </c>
      <c r="KY260" s="46">
        <f t="shared" si="1847"/>
        <v>1048.5290606866233</v>
      </c>
      <c r="KZ260" s="51">
        <f t="shared" si="1848"/>
        <v>44528.034527339398</v>
      </c>
      <c r="LA260" s="153">
        <f t="shared" si="1993"/>
        <v>50224.931422496411</v>
      </c>
      <c r="LB260" s="58">
        <f t="shared" si="1532"/>
        <v>930.59633333333579</v>
      </c>
      <c r="LC260" s="52">
        <f t="shared" si="1849"/>
        <v>0</v>
      </c>
      <c r="LD260" s="51">
        <f t="shared" si="1850"/>
        <v>930.59633333333579</v>
      </c>
      <c r="LE260" s="51">
        <f t="shared" si="1851"/>
        <v>38154.449666666449</v>
      </c>
      <c r="LF260" s="51">
        <f t="shared" si="1994"/>
        <v>43397.055999999575</v>
      </c>
      <c r="LG260" s="128">
        <f t="shared" si="1852"/>
        <v>10000</v>
      </c>
      <c r="LH260" s="204">
        <f t="shared" si="1853"/>
        <v>0</v>
      </c>
      <c r="LI260" s="479">
        <f t="shared" si="1854"/>
        <v>-930.59633333333579</v>
      </c>
      <c r="LJ260" s="46">
        <f t="shared" si="1995"/>
        <v>-1124.49</v>
      </c>
      <c r="LK260" s="46">
        <f t="shared" si="1996"/>
        <v>-1124.49</v>
      </c>
      <c r="LL260" s="48"/>
      <c r="LN260" s="45">
        <v>199</v>
      </c>
      <c r="LO260" s="46">
        <f t="shared" si="1855"/>
        <v>1123.1238136873469</v>
      </c>
      <c r="LP260" s="46">
        <f t="shared" si="1856"/>
        <v>0</v>
      </c>
      <c r="LQ260" s="46">
        <f t="shared" si="1857"/>
        <v>1123.1238136873469</v>
      </c>
      <c r="LR260" s="46">
        <f t="shared" si="1858"/>
        <v>75.869090527900724</v>
      </c>
      <c r="LS260" s="46">
        <f t="shared" si="1859"/>
        <v>1047.2547231594463</v>
      </c>
      <c r="LT260" s="51">
        <f t="shared" si="1860"/>
        <v>44474.19959358099</v>
      </c>
      <c r="LU260" s="199">
        <f t="shared" si="1997"/>
        <v>10000</v>
      </c>
      <c r="LV260" s="58">
        <f t="shared" si="1861"/>
        <v>933.33033333333128</v>
      </c>
      <c r="LW260" s="52">
        <f t="shared" si="1862"/>
        <v>0</v>
      </c>
      <c r="LX260" s="51">
        <f t="shared" si="1863"/>
        <v>933.33033333333128</v>
      </c>
      <c r="LY260" s="51">
        <f t="shared" si="1864"/>
        <v>38266.543666666403</v>
      </c>
      <c r="LZ260" s="46">
        <f t="shared" si="1998"/>
        <v>0</v>
      </c>
      <c r="MA260" s="199">
        <f t="shared" si="1999"/>
        <v>10000</v>
      </c>
      <c r="MB260" s="468">
        <f t="shared" si="1865"/>
        <v>-933.33033333333128</v>
      </c>
      <c r="MC260" s="46">
        <f t="shared" si="1866"/>
        <v>-1123.1238136873469</v>
      </c>
      <c r="MD260" s="46">
        <f t="shared" si="1867"/>
        <v>-1123.1238136873469</v>
      </c>
      <c r="ME260" s="48"/>
      <c r="MG260" s="45">
        <v>199</v>
      </c>
      <c r="MH260" s="46">
        <f t="shared" si="1868"/>
        <v>1076.608661999408</v>
      </c>
      <c r="MI260" s="46">
        <f t="shared" si="1869"/>
        <v>0</v>
      </c>
      <c r="MJ260" s="46">
        <f t="shared" si="1870"/>
        <v>1076.608661999408</v>
      </c>
      <c r="MK260" s="46">
        <f t="shared" si="1871"/>
        <v>72.726906014205838</v>
      </c>
      <c r="ML260" s="46">
        <f t="shared" si="1872"/>
        <v>1003.8817559852022</v>
      </c>
      <c r="MM260" s="51">
        <f t="shared" si="1873"/>
        <v>42632.2618525383</v>
      </c>
      <c r="MN260" s="199">
        <f t="shared" si="2000"/>
        <v>10000</v>
      </c>
      <c r="MO260" s="58">
        <f t="shared" si="1874"/>
        <v>889.32945707741396</v>
      </c>
      <c r="MP260" s="52">
        <f t="shared" si="1875"/>
        <v>0</v>
      </c>
      <c r="MQ260" s="51">
        <f t="shared" si="1876"/>
        <v>889.32945707741396</v>
      </c>
      <c r="MR260" s="57">
        <f t="shared" si="1877"/>
        <v>36462.508041594367</v>
      </c>
      <c r="MS260" s="199">
        <f t="shared" si="2001"/>
        <v>10000</v>
      </c>
      <c r="MT260" s="468">
        <f t="shared" si="2002"/>
        <v>-889.32945707741396</v>
      </c>
      <c r="MU260" s="46">
        <f t="shared" si="1878"/>
        <v>-1076.608661999408</v>
      </c>
      <c r="MV260" s="46">
        <f t="shared" si="1879"/>
        <v>-1076.608661999408</v>
      </c>
      <c r="MW260" s="48"/>
      <c r="MY260" s="45">
        <v>199</v>
      </c>
      <c r="MZ260" s="46">
        <f t="shared" si="1880"/>
        <v>1076.608661999408</v>
      </c>
      <c r="NA260" s="46">
        <f t="shared" si="1881"/>
        <v>0</v>
      </c>
      <c r="NB260" s="128">
        <f t="shared" si="1882"/>
        <v>1076.608661999408</v>
      </c>
      <c r="NC260" s="46">
        <f t="shared" si="1646"/>
        <v>72.726906014205838</v>
      </c>
      <c r="ND260" s="46">
        <f t="shared" si="1883"/>
        <v>1003.8817559852022</v>
      </c>
      <c r="NE260" s="51">
        <f t="shared" si="1884"/>
        <v>42632.2618525383</v>
      </c>
      <c r="NF260" s="153">
        <f t="shared" si="2003"/>
        <v>10000</v>
      </c>
      <c r="NG260" s="45">
        <v>199</v>
      </c>
      <c r="NH260" s="46">
        <f t="shared" si="1647"/>
        <v>1076.6099999999999</v>
      </c>
      <c r="NI260" s="46">
        <f t="shared" si="1885"/>
        <v>0</v>
      </c>
      <c r="NJ260" s="128">
        <f t="shared" si="2004"/>
        <v>1076.6099999999999</v>
      </c>
      <c r="NK260" s="46">
        <f t="shared" si="2005"/>
        <v>72.726362783497436</v>
      </c>
      <c r="NL260" s="46">
        <f t="shared" si="1886"/>
        <v>1003.8836372165025</v>
      </c>
      <c r="NM260" s="51">
        <f t="shared" si="1887"/>
        <v>42631.934032881953</v>
      </c>
      <c r="NN260" s="58">
        <f t="shared" si="1888"/>
        <v>888.78037499999857</v>
      </c>
      <c r="NO260" s="52">
        <f t="shared" si="1889"/>
        <v>0</v>
      </c>
      <c r="NP260" s="51">
        <f t="shared" si="1890"/>
        <v>888.78037499999857</v>
      </c>
      <c r="NQ260" s="57">
        <f t="shared" si="1891"/>
        <v>36574.345375000004</v>
      </c>
      <c r="NR260" s="153">
        <f t="shared" si="2006"/>
        <v>10000</v>
      </c>
      <c r="NS260" s="469">
        <f t="shared" si="1892"/>
        <v>-888.78037499999857</v>
      </c>
      <c r="NT260" s="46">
        <f t="shared" si="1893"/>
        <v>-1076.6099999999999</v>
      </c>
      <c r="NU260" s="46">
        <f t="shared" si="1894"/>
        <v>-1076.6099999999999</v>
      </c>
      <c r="NV260" s="48"/>
      <c r="NX260" s="45">
        <v>199</v>
      </c>
      <c r="NY260" s="46">
        <f t="shared" si="1895"/>
        <v>1076.6456011701148</v>
      </c>
      <c r="NZ260" s="46">
        <f t="shared" si="1896"/>
        <v>0</v>
      </c>
      <c r="OA260" s="46">
        <f t="shared" si="1897"/>
        <v>1076.6456011701148</v>
      </c>
      <c r="OB260" s="46">
        <f t="shared" si="1898"/>
        <v>72.729401323495779</v>
      </c>
      <c r="OC260" s="46">
        <f t="shared" si="1899"/>
        <v>1003.9161998466191</v>
      </c>
      <c r="OD260" s="51">
        <f t="shared" si="1900"/>
        <v>42633.724594250845</v>
      </c>
      <c r="OE260" s="57">
        <f t="shared" si="2007"/>
        <v>46634.91925409055</v>
      </c>
      <c r="OF260" s="153">
        <f t="shared" si="2008"/>
        <v>10000</v>
      </c>
      <c r="OG260" s="58">
        <f t="shared" si="1901"/>
        <v>889.48383333333379</v>
      </c>
      <c r="OH260" s="241">
        <f t="shared" si="2009"/>
        <v>0</v>
      </c>
      <c r="OI260" s="51">
        <f t="shared" si="1902"/>
        <v>889.48383333333379</v>
      </c>
      <c r="OJ260" s="51">
        <f t="shared" si="1903"/>
        <v>36468.837166666723</v>
      </c>
      <c r="OK260" s="153">
        <f t="shared" si="2010"/>
        <v>39999.999999999513</v>
      </c>
      <c r="OL260" s="153">
        <f t="shared" si="2011"/>
        <v>10000</v>
      </c>
      <c r="OM260" s="468">
        <f t="shared" si="2012"/>
        <v>-889.48383333333379</v>
      </c>
      <c r="ON260" s="46">
        <f t="shared" si="2013"/>
        <v>-1076.6456011701148</v>
      </c>
      <c r="OO260" s="46">
        <f t="shared" si="1904"/>
        <v>-1076.6456011701148</v>
      </c>
      <c r="OP260" s="48"/>
      <c r="OR260" s="45">
        <v>199</v>
      </c>
      <c r="OS260" s="46">
        <f t="shared" si="1905"/>
        <v>1076.765700416463</v>
      </c>
      <c r="OT260" s="128">
        <f t="shared" si="1906"/>
        <v>0</v>
      </c>
      <c r="OU260" s="128">
        <f t="shared" si="1907"/>
        <v>1076.765700416463</v>
      </c>
      <c r="OV260" s="46">
        <f t="shared" si="1652"/>
        <v>72.737514249678284</v>
      </c>
      <c r="OW260" s="46">
        <f t="shared" si="1653"/>
        <v>1004.0281861667847</v>
      </c>
      <c r="OX260" s="51">
        <f t="shared" si="1908"/>
        <v>42638.480363640192</v>
      </c>
      <c r="OY260" s="51">
        <f t="shared" si="2014"/>
        <v>48172.106380384481</v>
      </c>
      <c r="OZ260" s="153">
        <f t="shared" si="2015"/>
        <v>10000</v>
      </c>
      <c r="PA260" s="45">
        <v>199</v>
      </c>
      <c r="PB260" s="46">
        <f t="shared" si="1909"/>
        <v>1076.765700416463</v>
      </c>
      <c r="PC260" s="46">
        <f t="shared" si="2016"/>
        <v>0</v>
      </c>
      <c r="PD260" s="128">
        <f t="shared" si="1910"/>
        <v>1076.765700416463</v>
      </c>
      <c r="PE260" s="46">
        <f t="shared" si="1911"/>
        <v>72.737514249678284</v>
      </c>
      <c r="PF260" s="46">
        <f t="shared" si="1912"/>
        <v>1004.0281861667847</v>
      </c>
      <c r="PG260" s="51">
        <f t="shared" si="1913"/>
        <v>42638.480363640192</v>
      </c>
      <c r="PH260" s="57">
        <f t="shared" si="2017"/>
        <v>48171.562469814446</v>
      </c>
      <c r="PI260" s="688">
        <f t="shared" si="1914"/>
        <v>889.6533333333341</v>
      </c>
      <c r="PJ260" s="52">
        <f t="shared" si="2018"/>
        <v>0</v>
      </c>
      <c r="PK260" s="51">
        <f t="shared" si="1915"/>
        <v>889.6533333333341</v>
      </c>
      <c r="PL260" s="57">
        <f t="shared" si="1916"/>
        <v>36475.786666666798</v>
      </c>
      <c r="PM260" s="57">
        <f t="shared" si="2019"/>
        <v>41485.384000000202</v>
      </c>
      <c r="PN260" s="153">
        <f t="shared" si="2020"/>
        <v>10000</v>
      </c>
      <c r="PO260" s="469">
        <f t="shared" si="1917"/>
        <v>-889.6533333333341</v>
      </c>
      <c r="PP260" s="46">
        <f t="shared" si="1918"/>
        <v>-1076.765700416463</v>
      </c>
      <c r="PQ260" s="46">
        <f t="shared" si="1919"/>
        <v>-1076.765700416463</v>
      </c>
      <c r="PR260" s="48"/>
    </row>
    <row r="261" spans="2:434" hidden="1" x14ac:dyDescent="0.3">
      <c r="B261" s="45">
        <v>200</v>
      </c>
      <c r="C261" s="46">
        <f t="shared" si="1688"/>
        <v>1111.77</v>
      </c>
      <c r="D261" s="46">
        <f t="shared" si="1689"/>
        <v>100</v>
      </c>
      <c r="E261" s="46">
        <f t="shared" si="1690"/>
        <v>1011.77</v>
      </c>
      <c r="F261" s="46">
        <f t="shared" si="1691"/>
        <v>66.773034618166307</v>
      </c>
      <c r="G261" s="46">
        <f t="shared" si="1692"/>
        <v>944.99696538183366</v>
      </c>
      <c r="H261" s="51">
        <f t="shared" si="1693"/>
        <v>39118.823805517946</v>
      </c>
      <c r="I261" s="58">
        <f t="shared" si="1626"/>
        <v>933.33333333333337</v>
      </c>
      <c r="J261" s="52">
        <f t="shared" si="1694"/>
        <v>100</v>
      </c>
      <c r="K261" s="51">
        <f t="shared" si="1695"/>
        <v>833.33333333333337</v>
      </c>
      <c r="L261" s="57">
        <f t="shared" si="1696"/>
        <v>33333.333333332826</v>
      </c>
      <c r="M261" s="468">
        <f t="shared" si="1920"/>
        <v>-933.33333333333337</v>
      </c>
      <c r="N261" s="46">
        <f t="shared" si="1921"/>
        <v>-1111.77</v>
      </c>
      <c r="O261" s="47"/>
      <c r="P261" s="46">
        <f t="shared" si="1922"/>
        <v>-1011.77</v>
      </c>
      <c r="Q261" s="48"/>
      <c r="R261" s="29"/>
      <c r="S261" s="29"/>
      <c r="T261" s="45">
        <v>200</v>
      </c>
      <c r="U261" s="46">
        <f t="shared" si="1697"/>
        <v>1049.19</v>
      </c>
      <c r="V261" s="46">
        <f t="shared" si="1698"/>
        <v>37.42</v>
      </c>
      <c r="W261" s="46">
        <f t="shared" si="1923"/>
        <v>1011.77</v>
      </c>
      <c r="X261" s="46">
        <f t="shared" si="1699"/>
        <v>66.773034618166307</v>
      </c>
      <c r="Y261" s="46">
        <f t="shared" si="1700"/>
        <v>944.99696538183366</v>
      </c>
      <c r="Z261" s="51">
        <f t="shared" si="1701"/>
        <v>39118.823805517946</v>
      </c>
      <c r="AA261" s="58">
        <f t="shared" si="1702"/>
        <v>865.23333333333335</v>
      </c>
      <c r="AB261" s="52">
        <f t="shared" si="1703"/>
        <v>31.9</v>
      </c>
      <c r="AC261" s="51">
        <f t="shared" si="1704"/>
        <v>833.33333333333337</v>
      </c>
      <c r="AD261" s="57">
        <f t="shared" si="1705"/>
        <v>33333.333333332826</v>
      </c>
      <c r="AE261" s="468">
        <f t="shared" si="1924"/>
        <v>-865.23333333333335</v>
      </c>
      <c r="AF261" s="46">
        <f t="shared" si="1706"/>
        <v>-1049.19</v>
      </c>
      <c r="AG261" s="47"/>
      <c r="AH261" s="46">
        <f t="shared" si="1925"/>
        <v>-1011.77</v>
      </c>
      <c r="AI261" s="48"/>
      <c r="AJ261" s="29"/>
      <c r="AK261" s="45">
        <v>200</v>
      </c>
      <c r="AL261" s="46">
        <f t="shared" si="1707"/>
        <v>1117.72</v>
      </c>
      <c r="AM261" s="46"/>
      <c r="AN261" s="46"/>
      <c r="AO261" s="46">
        <f t="shared" si="1708"/>
        <v>39.26</v>
      </c>
      <c r="AP261" s="128">
        <f t="shared" si="1709"/>
        <v>1078.46</v>
      </c>
      <c r="AQ261" s="128"/>
      <c r="AR261" s="128"/>
      <c r="AS261" s="46">
        <f t="shared" si="1710"/>
        <v>72.399841084281633</v>
      </c>
      <c r="AT261" s="46">
        <f t="shared" si="1711"/>
        <v>1006.0601589157184</v>
      </c>
      <c r="AU261" s="51"/>
      <c r="AV261" s="51"/>
      <c r="AW261" s="51">
        <f t="shared" si="1712"/>
        <v>42433.844491653261</v>
      </c>
      <c r="AX261" s="58">
        <f t="shared" si="1713"/>
        <v>927.38215694565588</v>
      </c>
      <c r="AY261" s="52"/>
      <c r="AZ261" s="52"/>
      <c r="BA261" s="52">
        <f t="shared" si="1714"/>
        <v>33.72</v>
      </c>
      <c r="BB261" s="51">
        <f t="shared" si="1715"/>
        <v>893.66215694565585</v>
      </c>
      <c r="BC261" s="51"/>
      <c r="BD261" s="51"/>
      <c r="BE261" s="57">
        <f t="shared" si="1716"/>
        <v>36416.768610868807</v>
      </c>
      <c r="BF261" s="468">
        <f t="shared" si="1717"/>
        <v>-927.38215694565588</v>
      </c>
      <c r="BG261" s="46">
        <f t="shared" si="1718"/>
        <v>-1117.72</v>
      </c>
      <c r="BH261" s="46">
        <f t="shared" si="1719"/>
        <v>-1078.46</v>
      </c>
      <c r="BI261" s="48"/>
      <c r="BK261" s="45">
        <v>200</v>
      </c>
      <c r="BL261" s="46">
        <f t="shared" si="1926"/>
        <v>1053.55</v>
      </c>
      <c r="BM261" s="46">
        <f t="shared" si="1927"/>
        <v>41.78</v>
      </c>
      <c r="BN261" s="46">
        <f t="shared" si="1928"/>
        <v>1011.77</v>
      </c>
      <c r="BO261" s="46">
        <f t="shared" si="1720"/>
        <v>66.773034618166307</v>
      </c>
      <c r="BP261" s="46">
        <f t="shared" si="1721"/>
        <v>944.99696538183366</v>
      </c>
      <c r="BQ261" s="51">
        <f t="shared" si="1722"/>
        <v>39118.823805517946</v>
      </c>
      <c r="BR261" s="57">
        <f t="shared" si="1929"/>
        <v>46634.91925409055</v>
      </c>
      <c r="BS261" s="58">
        <f t="shared" si="1627"/>
        <v>869.15333333333342</v>
      </c>
      <c r="BT261" s="52">
        <f t="shared" si="1930"/>
        <v>35.82</v>
      </c>
      <c r="BU261" s="51">
        <f t="shared" si="1723"/>
        <v>833.33333333333337</v>
      </c>
      <c r="BV261" s="51">
        <f t="shared" si="1724"/>
        <v>33333.333333332826</v>
      </c>
      <c r="BW261" s="153">
        <f t="shared" si="1931"/>
        <v>39999.999999999513</v>
      </c>
      <c r="BX261" s="468">
        <f t="shared" si="1932"/>
        <v>-869.15333333333342</v>
      </c>
      <c r="BY261" s="46">
        <f t="shared" si="1933"/>
        <v>-1053.55</v>
      </c>
      <c r="BZ261" s="46">
        <f t="shared" si="1725"/>
        <v>-1011.77</v>
      </c>
      <c r="CA261" s="48"/>
      <c r="CB261" s="29"/>
      <c r="CC261" s="45">
        <v>200</v>
      </c>
      <c r="CD261" s="128">
        <f t="shared" si="1726"/>
        <v>1117.6300000000001</v>
      </c>
      <c r="CE261" s="46">
        <f t="shared" si="1934"/>
        <v>43.76</v>
      </c>
      <c r="CF261" s="128">
        <f t="shared" si="1727"/>
        <v>1073.8699999999999</v>
      </c>
      <c r="CG261" s="46">
        <f t="shared" si="1935"/>
        <v>72.098411445155108</v>
      </c>
      <c r="CH261" s="46">
        <f t="shared" si="1628"/>
        <v>1001.7715885548448</v>
      </c>
      <c r="CI261" s="51">
        <f t="shared" si="1728"/>
        <v>42257.275278538218</v>
      </c>
      <c r="CJ261" s="199">
        <f t="shared" si="1936"/>
        <v>50224.931422496411</v>
      </c>
      <c r="CK261" s="153">
        <f t="shared" si="1937"/>
        <v>10000</v>
      </c>
      <c r="CL261" s="45">
        <v>200</v>
      </c>
      <c r="CM261" s="46">
        <f t="shared" si="1938"/>
        <v>1117.6300000000001</v>
      </c>
      <c r="CN261" s="128">
        <f t="shared" si="1729"/>
        <v>43.76</v>
      </c>
      <c r="CO261" s="128">
        <f t="shared" si="1657"/>
        <v>1073.8699999999999</v>
      </c>
      <c r="CP261" s="46">
        <f t="shared" si="1730"/>
        <v>72.098411445155108</v>
      </c>
      <c r="CQ261" s="46">
        <f t="shared" si="1658"/>
        <v>1001.7715885548448</v>
      </c>
      <c r="CR261" s="51">
        <f t="shared" si="1731"/>
        <v>42257.275278538218</v>
      </c>
      <c r="CS261" s="153">
        <f t="shared" si="1939"/>
        <v>50224.931422496411</v>
      </c>
      <c r="CT261" s="58">
        <f t="shared" si="1732"/>
        <v>927.86033333333398</v>
      </c>
      <c r="CU261" s="52">
        <f t="shared" si="1940"/>
        <v>37.82</v>
      </c>
      <c r="CV261" s="51">
        <f t="shared" si="1941"/>
        <v>890.04033333333393</v>
      </c>
      <c r="CW261" s="51">
        <f t="shared" si="1733"/>
        <v>36276.73333333293</v>
      </c>
      <c r="CX261" s="57">
        <f t="shared" si="1942"/>
        <v>43397.055999999575</v>
      </c>
      <c r="CY261" s="153">
        <f t="shared" si="1943"/>
        <v>10000</v>
      </c>
      <c r="CZ261" s="479">
        <f t="shared" si="1734"/>
        <v>-927.86033333333398</v>
      </c>
      <c r="DA261" s="46">
        <f t="shared" si="1944"/>
        <v>-1117.6300000000001</v>
      </c>
      <c r="DB261" s="46">
        <f t="shared" si="1945"/>
        <v>-1073.8699999999999</v>
      </c>
      <c r="DC261" s="48"/>
      <c r="DE261" s="45">
        <v>200</v>
      </c>
      <c r="DF261" s="46">
        <f t="shared" si="1735"/>
        <v>1115.0999999999999</v>
      </c>
      <c r="DG261" s="46">
        <f t="shared" si="1946"/>
        <v>103.33</v>
      </c>
      <c r="DH261" s="46">
        <f t="shared" si="1736"/>
        <v>1011.77</v>
      </c>
      <c r="DI261" s="46">
        <f t="shared" si="1737"/>
        <v>66.773034618166307</v>
      </c>
      <c r="DJ261" s="46">
        <f t="shared" si="1738"/>
        <v>944.99696538183366</v>
      </c>
      <c r="DK261" s="51">
        <f t="shared" si="1739"/>
        <v>39118.823805517946</v>
      </c>
      <c r="DL261" s="58">
        <f t="shared" si="1629"/>
        <v>936.66333333333341</v>
      </c>
      <c r="DM261" s="52">
        <f t="shared" si="1947"/>
        <v>103.33</v>
      </c>
      <c r="DN261" s="51">
        <f t="shared" si="1740"/>
        <v>833.33333333333337</v>
      </c>
      <c r="DO261" s="57">
        <f t="shared" si="1741"/>
        <v>33333.333333332826</v>
      </c>
      <c r="DP261" s="468">
        <f t="shared" si="1948"/>
        <v>-936.66333333333341</v>
      </c>
      <c r="DQ261" s="46">
        <f t="shared" si="1949"/>
        <v>-1115.0999999999999</v>
      </c>
      <c r="DR261" s="47"/>
      <c r="DS261" s="46">
        <f t="shared" si="1950"/>
        <v>-1011.77</v>
      </c>
      <c r="DT261" s="48"/>
      <c r="DU261" s="29"/>
      <c r="DV261" s="45">
        <v>200</v>
      </c>
      <c r="DW261" s="46">
        <f t="shared" si="1951"/>
        <v>1032.46</v>
      </c>
      <c r="DX261" s="46">
        <f t="shared" si="1952"/>
        <v>20.689999999999998</v>
      </c>
      <c r="DY261" s="46">
        <f t="shared" si="1953"/>
        <v>1011.77</v>
      </c>
      <c r="DZ261" s="46">
        <f t="shared" si="1742"/>
        <v>66.773034618166307</v>
      </c>
      <c r="EA261" s="46">
        <f t="shared" si="1743"/>
        <v>944.99696538183366</v>
      </c>
      <c r="EB261" s="51">
        <f t="shared" si="1744"/>
        <v>39118.823805517946</v>
      </c>
      <c r="EC261" s="58">
        <f t="shared" si="1630"/>
        <v>850.98333333333335</v>
      </c>
      <c r="ED261" s="52">
        <f t="shared" si="1954"/>
        <v>17.649999999999999</v>
      </c>
      <c r="EE261" s="51">
        <f t="shared" si="1745"/>
        <v>833.33333333333337</v>
      </c>
      <c r="EF261" s="57">
        <f t="shared" si="1746"/>
        <v>33333.333333332826</v>
      </c>
      <c r="EG261" s="468">
        <f t="shared" si="1955"/>
        <v>-850.98333333333335</v>
      </c>
      <c r="EH261" s="46">
        <f t="shared" si="1956"/>
        <v>-1032.46</v>
      </c>
      <c r="EI261" s="47"/>
      <c r="EJ261" s="46">
        <f t="shared" si="1957"/>
        <v>-1011.77</v>
      </c>
      <c r="EK261" s="48"/>
      <c r="EL261" s="29"/>
      <c r="EM261" s="45">
        <v>200</v>
      </c>
      <c r="EN261" s="46">
        <f t="shared" si="1747"/>
        <v>1058.0868689014749</v>
      </c>
      <c r="EO261" s="46">
        <f t="shared" si="1958"/>
        <v>21.43</v>
      </c>
      <c r="EP261" s="128">
        <f t="shared" si="1632"/>
        <v>1036.6568689014748</v>
      </c>
      <c r="EQ261" s="46">
        <f t="shared" si="1748"/>
        <v>69.140654680569327</v>
      </c>
      <c r="ER261" s="46">
        <f t="shared" si="1749"/>
        <v>967.51621422090545</v>
      </c>
      <c r="ES261" s="51">
        <f t="shared" si="1750"/>
        <v>40516.876594120688</v>
      </c>
      <c r="ET261" s="153">
        <f t="shared" si="1959"/>
        <v>10000</v>
      </c>
      <c r="EU261" s="45">
        <v>200</v>
      </c>
      <c r="EV261" s="46">
        <f t="shared" si="1633"/>
        <v>1058.0899999999999</v>
      </c>
      <c r="EW261" s="46">
        <f t="shared" si="1960"/>
        <v>21.43</v>
      </c>
      <c r="EX261" s="128">
        <f t="shared" si="1751"/>
        <v>1036.6600000000001</v>
      </c>
      <c r="EY261" s="46">
        <f t="shared" si="1752"/>
        <v>69.139385196673331</v>
      </c>
      <c r="EZ261" s="46">
        <f t="shared" si="1753"/>
        <v>967.52061480332679</v>
      </c>
      <c r="FA261" s="51">
        <f t="shared" si="1754"/>
        <v>40516.110503200667</v>
      </c>
      <c r="FB261" s="58">
        <f t="shared" si="1755"/>
        <v>874.86920833333363</v>
      </c>
      <c r="FC261" s="52">
        <f t="shared" si="1961"/>
        <v>18.329999999999998</v>
      </c>
      <c r="FD261" s="51">
        <f t="shared" si="1962"/>
        <v>856.53920833333359</v>
      </c>
      <c r="FE261" s="57">
        <f t="shared" si="1756"/>
        <v>34653.968333333163</v>
      </c>
      <c r="FF261" s="153">
        <f t="shared" si="1963"/>
        <v>10000</v>
      </c>
      <c r="FG261" s="469">
        <f t="shared" si="1757"/>
        <v>-874.86920833333363</v>
      </c>
      <c r="FH261" s="46">
        <f t="shared" si="1758"/>
        <v>-1058.0899999999999</v>
      </c>
      <c r="FI261" s="46">
        <f t="shared" si="1759"/>
        <v>-1036.6600000000001</v>
      </c>
      <c r="FJ261" s="48"/>
      <c r="FL261" s="45">
        <v>200</v>
      </c>
      <c r="FM261" s="46">
        <f t="shared" si="1964"/>
        <v>1035.8499999999999</v>
      </c>
      <c r="FN261" s="46">
        <f t="shared" si="1760"/>
        <v>24.08</v>
      </c>
      <c r="FO261" s="46">
        <f t="shared" si="1965"/>
        <v>1011.77</v>
      </c>
      <c r="FP261" s="46">
        <f t="shared" si="1761"/>
        <v>66.773034618166307</v>
      </c>
      <c r="FQ261" s="46">
        <f t="shared" si="1762"/>
        <v>944.99696538183366</v>
      </c>
      <c r="FR261" s="51">
        <f t="shared" si="1763"/>
        <v>39118.823805517946</v>
      </c>
      <c r="FS261" s="57">
        <f t="shared" si="1966"/>
        <v>46634.91925409055</v>
      </c>
      <c r="FT261" s="58">
        <f t="shared" si="1635"/>
        <v>853.98333333333335</v>
      </c>
      <c r="FU261" s="241">
        <f t="shared" si="1764"/>
        <v>20.65</v>
      </c>
      <c r="FV261" s="51">
        <f t="shared" si="1765"/>
        <v>833.33333333333337</v>
      </c>
      <c r="FW261" s="51">
        <f t="shared" si="1766"/>
        <v>33333.333333332826</v>
      </c>
      <c r="FX261" s="153">
        <f t="shared" si="1967"/>
        <v>39999.999999999513</v>
      </c>
      <c r="FY261" s="468">
        <f t="shared" si="1968"/>
        <v>-853.98333333333335</v>
      </c>
      <c r="FZ261" s="46">
        <f t="shared" si="1969"/>
        <v>-1035.8499999999999</v>
      </c>
      <c r="GA261" s="46">
        <f t="shared" si="1767"/>
        <v>-1011.77</v>
      </c>
      <c r="GB261" s="48"/>
      <c r="GD261" s="45">
        <v>200</v>
      </c>
      <c r="GE261" s="46">
        <f t="shared" si="1768"/>
        <v>1060.0875939185617</v>
      </c>
      <c r="GF261" s="128">
        <f t="shared" si="1970"/>
        <v>24.88</v>
      </c>
      <c r="GG261" s="128">
        <f t="shared" si="1579"/>
        <v>1035.2075939185615</v>
      </c>
      <c r="GH261" s="46">
        <f t="shared" si="1637"/>
        <v>69.090243183454518</v>
      </c>
      <c r="GI261" s="46">
        <f t="shared" si="1769"/>
        <v>966.11735073510704</v>
      </c>
      <c r="GJ261" s="51">
        <f t="shared" si="1770"/>
        <v>40488.028559337603</v>
      </c>
      <c r="GK261" s="51">
        <f t="shared" si="1971"/>
        <v>48172.106380384481</v>
      </c>
      <c r="GL261" s="153">
        <f t="shared" si="1972"/>
        <v>10000</v>
      </c>
      <c r="GM261" s="45">
        <v>200</v>
      </c>
      <c r="GN261" s="46">
        <f t="shared" si="1638"/>
        <v>1060.0899999999999</v>
      </c>
      <c r="GO261" s="46">
        <f t="shared" si="1771"/>
        <v>24.88</v>
      </c>
      <c r="GP261" s="128">
        <f t="shared" si="1973"/>
        <v>1035.21</v>
      </c>
      <c r="GQ261" s="46">
        <f t="shared" si="1772"/>
        <v>69.089297825076187</v>
      </c>
      <c r="GR261" s="46">
        <f t="shared" si="1773"/>
        <v>966.12070217492385</v>
      </c>
      <c r="GS261" s="51">
        <f t="shared" si="1774"/>
        <v>40487.45799287079</v>
      </c>
      <c r="GT261" s="57">
        <f t="shared" si="1974"/>
        <v>48171.562469814446</v>
      </c>
      <c r="GU261" s="58">
        <f t="shared" si="1775"/>
        <v>876.92633333333197</v>
      </c>
      <c r="GV261" s="52">
        <f t="shared" si="1776"/>
        <v>21.43</v>
      </c>
      <c r="GW261" s="51">
        <f t="shared" si="1975"/>
        <v>855.49633333333202</v>
      </c>
      <c r="GX261" s="57">
        <f t="shared" si="1777"/>
        <v>34641.41333333357</v>
      </c>
      <c r="GY261" s="57">
        <f t="shared" si="1976"/>
        <v>41485.384000000202</v>
      </c>
      <c r="GZ261" s="153">
        <f t="shared" si="1977"/>
        <v>10000</v>
      </c>
      <c r="HA261" s="469">
        <f t="shared" si="1778"/>
        <v>-876.92633333333197</v>
      </c>
      <c r="HB261" s="46">
        <f t="shared" si="1779"/>
        <v>-1060.0899999999999</v>
      </c>
      <c r="HC261" s="46">
        <f t="shared" si="1780"/>
        <v>-1035.21</v>
      </c>
      <c r="HD261" s="48"/>
      <c r="HF261" s="45">
        <v>200</v>
      </c>
      <c r="HG261" s="46">
        <f t="shared" si="1781"/>
        <v>1123.8775326810628</v>
      </c>
      <c r="HH261" s="46">
        <f t="shared" si="1782"/>
        <v>0</v>
      </c>
      <c r="HI261" s="46">
        <f t="shared" si="1783"/>
        <v>1123.8775326810628</v>
      </c>
      <c r="HJ261" s="46">
        <f t="shared" si="1784"/>
        <v>74.173409761323526</v>
      </c>
      <c r="HK261" s="46">
        <f t="shared" si="1785"/>
        <v>1049.7041229197393</v>
      </c>
      <c r="HL261" s="51">
        <f t="shared" si="1786"/>
        <v>43454.341733874367</v>
      </c>
      <c r="HM261" s="153">
        <f t="shared" si="1978"/>
        <v>10000</v>
      </c>
      <c r="HN261" s="58">
        <f t="shared" si="1787"/>
        <v>933.33333333333724</v>
      </c>
      <c r="HO261" s="52">
        <f t="shared" si="1788"/>
        <v>0</v>
      </c>
      <c r="HP261" s="51">
        <f t="shared" si="1789"/>
        <v>933.33333333333724</v>
      </c>
      <c r="HQ261" s="57">
        <f t="shared" si="1790"/>
        <v>37333.333333331619</v>
      </c>
      <c r="HR261" s="153">
        <f t="shared" si="1979"/>
        <v>10000</v>
      </c>
      <c r="HS261" s="468">
        <f t="shared" si="1791"/>
        <v>-933.33333333333724</v>
      </c>
      <c r="HT261" s="46">
        <f t="shared" si="1792"/>
        <v>-1123.8775326810628</v>
      </c>
      <c r="HU261" s="46">
        <f t="shared" si="1793"/>
        <v>-1123.8775326810628</v>
      </c>
      <c r="HV261" s="48"/>
      <c r="HW261" s="29"/>
      <c r="HX261" s="45">
        <v>200</v>
      </c>
      <c r="HY261" s="128">
        <f t="shared" si="1794"/>
        <v>1124.3399999999999</v>
      </c>
      <c r="HZ261" s="46">
        <f t="shared" si="1795"/>
        <v>0</v>
      </c>
      <c r="IA261" s="46">
        <f t="shared" si="1796"/>
        <v>1124.3399999999999</v>
      </c>
      <c r="IB261" s="46">
        <f t="shared" si="1797"/>
        <v>74.211098148817101</v>
      </c>
      <c r="IC261" s="46">
        <f t="shared" si="1798"/>
        <v>1050.1289018511827</v>
      </c>
      <c r="ID261" s="51">
        <f t="shared" si="1799"/>
        <v>43476.529987439077</v>
      </c>
      <c r="IE261" s="153">
        <f t="shared" si="1980"/>
        <v>10000</v>
      </c>
      <c r="IF261" s="58">
        <f t="shared" si="1800"/>
        <v>930.14625019664186</v>
      </c>
      <c r="IG261" s="52">
        <f t="shared" si="1801"/>
        <v>0</v>
      </c>
      <c r="IH261" s="51">
        <f t="shared" si="1802"/>
        <v>930.14625019664186</v>
      </c>
      <c r="II261" s="57">
        <f t="shared" si="1981"/>
        <v>37205.849960671359</v>
      </c>
      <c r="IJ261" s="153">
        <f t="shared" si="1982"/>
        <v>10000</v>
      </c>
      <c r="IK261" s="468">
        <f t="shared" si="1803"/>
        <v>-930.14625019664186</v>
      </c>
      <c r="IL261" s="46">
        <f t="shared" si="1804"/>
        <v>-1124.3399999999999</v>
      </c>
      <c r="IM261" s="46">
        <f t="shared" si="1805"/>
        <v>-1124.3399999999999</v>
      </c>
      <c r="IN261" s="48"/>
      <c r="IO261" s="53">
        <f t="shared" si="1806"/>
        <v>0</v>
      </c>
      <c r="IQ261" s="45">
        <v>200</v>
      </c>
      <c r="IR261" s="128">
        <f t="shared" si="1807"/>
        <v>1126.4568749999989</v>
      </c>
      <c r="IS261" s="128">
        <f t="shared" si="1808"/>
        <v>0</v>
      </c>
      <c r="IT261" s="128">
        <f t="shared" si="1809"/>
        <v>1126.4568749999989</v>
      </c>
      <c r="IU261" s="46">
        <f t="shared" ref="IU261:IU324" si="2021">IF(IQ261&gt;$B$7,0,ROUND(IW260*$D$7/12,2))</f>
        <v>74.34</v>
      </c>
      <c r="IV261" s="46">
        <f t="shared" si="1810"/>
        <v>1052.116874999999</v>
      </c>
      <c r="IW261" s="51">
        <f t="shared" si="1811"/>
        <v>43554.085000000225</v>
      </c>
      <c r="IX261" s="199">
        <f t="shared" si="1983"/>
        <v>10000</v>
      </c>
      <c r="IY261" s="128">
        <f t="shared" si="1812"/>
        <v>0</v>
      </c>
      <c r="IZ261" s="408">
        <f t="shared" si="1813"/>
        <v>0</v>
      </c>
      <c r="JA261" s="58">
        <f t="shared" si="1814"/>
        <v>931.95916666666494</v>
      </c>
      <c r="JB261" s="52">
        <f t="shared" si="1815"/>
        <v>0</v>
      </c>
      <c r="JC261" s="51">
        <f t="shared" si="1816"/>
        <v>931.95916666666494</v>
      </c>
      <c r="JD261" s="57">
        <f t="shared" si="1817"/>
        <v>37278.366666666698</v>
      </c>
      <c r="JE261" s="280">
        <f t="shared" si="1818"/>
        <v>10000</v>
      </c>
      <c r="JF261" s="280">
        <f t="shared" si="1819"/>
        <v>0</v>
      </c>
      <c r="JG261" s="468">
        <f t="shared" si="1820"/>
        <v>-931.95916666666494</v>
      </c>
      <c r="JH261" s="46">
        <f t="shared" si="1821"/>
        <v>-1126.4568749999989</v>
      </c>
      <c r="JI261" s="46">
        <f t="shared" si="1822"/>
        <v>-1126.4568749999989</v>
      </c>
      <c r="JJ261" s="48"/>
      <c r="JL261" s="45">
        <v>200</v>
      </c>
      <c r="JM261" s="46">
        <f t="shared" si="1823"/>
        <v>1124.4930833333331</v>
      </c>
      <c r="JN261" s="46">
        <f t="shared" si="1824"/>
        <v>0</v>
      </c>
      <c r="JO261" s="128">
        <f t="shared" si="1825"/>
        <v>1124.4930833333331</v>
      </c>
      <c r="JP261" s="46">
        <f t="shared" si="1984"/>
        <v>74.209999999999994</v>
      </c>
      <c r="JQ261" s="46">
        <f t="shared" si="1826"/>
        <v>1050.283083333333</v>
      </c>
      <c r="JR261" s="51">
        <f t="shared" si="1827"/>
        <v>43478.153333333321</v>
      </c>
      <c r="JS261" s="51">
        <f t="shared" si="1985"/>
        <v>46634.91925409055</v>
      </c>
      <c r="JT261" s="199">
        <f t="shared" si="1986"/>
        <v>10000</v>
      </c>
      <c r="JU261" s="128">
        <f t="shared" si="1828"/>
        <v>0</v>
      </c>
      <c r="JV261" s="408">
        <f t="shared" si="1829"/>
        <v>0</v>
      </c>
      <c r="JW261" s="58">
        <f t="shared" si="1830"/>
        <v>930.37233333333074</v>
      </c>
      <c r="JX261" s="52">
        <f t="shared" si="1831"/>
        <v>0</v>
      </c>
      <c r="JY261" s="51">
        <f t="shared" si="1832"/>
        <v>930.37233333333074</v>
      </c>
      <c r="JZ261" s="51">
        <f t="shared" si="1833"/>
        <v>37214.893333333777</v>
      </c>
      <c r="KA261" s="199">
        <f t="shared" si="1987"/>
        <v>39999.999999999513</v>
      </c>
      <c r="KB261" s="128">
        <f t="shared" si="1988"/>
        <v>10000</v>
      </c>
      <c r="KC261" s="204">
        <f t="shared" si="1834"/>
        <v>0</v>
      </c>
      <c r="KD261" s="468">
        <f t="shared" si="1989"/>
        <v>-930.37233333333074</v>
      </c>
      <c r="KE261" s="46">
        <f t="shared" si="1835"/>
        <v>-1124.4930833333331</v>
      </c>
      <c r="KF261" s="46">
        <f t="shared" si="1836"/>
        <v>-1124.4930833333331</v>
      </c>
      <c r="KG261" s="48"/>
      <c r="KI261" s="45">
        <v>200</v>
      </c>
      <c r="KJ261" s="46">
        <f t="shared" si="1837"/>
        <v>1124.4890404061762</v>
      </c>
      <c r="KK261" s="46">
        <f t="shared" si="1838"/>
        <v>0</v>
      </c>
      <c r="KL261" s="128">
        <f t="shared" si="1839"/>
        <v>1124.4890404061762</v>
      </c>
      <c r="KM261" s="46">
        <f t="shared" si="1676"/>
        <v>74.213767906895015</v>
      </c>
      <c r="KN261" s="46">
        <f t="shared" si="1840"/>
        <v>1050.2752724992811</v>
      </c>
      <c r="KO261" s="51">
        <f t="shared" si="1841"/>
        <v>43477.985471637723</v>
      </c>
      <c r="KP261" s="199">
        <f t="shared" si="1990"/>
        <v>50224.931422496411</v>
      </c>
      <c r="KQ261" s="199">
        <f t="shared" si="1991"/>
        <v>10000</v>
      </c>
      <c r="KR261" s="128">
        <f t="shared" si="1842"/>
        <v>0</v>
      </c>
      <c r="KS261" s="408">
        <f t="shared" si="1843"/>
        <v>0</v>
      </c>
      <c r="KT261" s="45">
        <v>200</v>
      </c>
      <c r="KU261" s="46">
        <f t="shared" si="1992"/>
        <v>1124.49</v>
      </c>
      <c r="KV261" s="46">
        <f t="shared" si="1844"/>
        <v>0</v>
      </c>
      <c r="KW261" s="128">
        <f t="shared" si="1845"/>
        <v>1124.49</v>
      </c>
      <c r="KX261" s="46">
        <f t="shared" si="1846"/>
        <v>74.213390878899006</v>
      </c>
      <c r="KY261" s="46">
        <f t="shared" si="1847"/>
        <v>1050.276609121101</v>
      </c>
      <c r="KZ261" s="51">
        <f t="shared" si="1848"/>
        <v>43477.757918218296</v>
      </c>
      <c r="LA261" s="153">
        <f t="shared" si="1993"/>
        <v>50224.931422496411</v>
      </c>
      <c r="LB261" s="58">
        <f t="shared" si="1532"/>
        <v>930.59633333333579</v>
      </c>
      <c r="LC261" s="52">
        <f t="shared" si="1849"/>
        <v>0</v>
      </c>
      <c r="LD261" s="51">
        <f t="shared" si="1850"/>
        <v>930.59633333333579</v>
      </c>
      <c r="LE261" s="51">
        <f t="shared" si="1851"/>
        <v>37223.853333333114</v>
      </c>
      <c r="LF261" s="51">
        <f t="shared" si="1994"/>
        <v>43397.055999999575</v>
      </c>
      <c r="LG261" s="128">
        <f t="shared" si="1852"/>
        <v>10000</v>
      </c>
      <c r="LH261" s="204">
        <f t="shared" si="1853"/>
        <v>0</v>
      </c>
      <c r="LI261" s="479">
        <f t="shared" si="1854"/>
        <v>-930.59633333333579</v>
      </c>
      <c r="LJ261" s="46">
        <f t="shared" si="1995"/>
        <v>-1124.49</v>
      </c>
      <c r="LK261" s="46">
        <f t="shared" si="1996"/>
        <v>-1124.49</v>
      </c>
      <c r="LL261" s="48"/>
      <c r="LN261" s="45">
        <v>200</v>
      </c>
      <c r="LO261" s="46">
        <f t="shared" si="1855"/>
        <v>1123.1238136873469</v>
      </c>
      <c r="LP261" s="46">
        <f t="shared" si="1856"/>
        <v>0</v>
      </c>
      <c r="LQ261" s="46">
        <f t="shared" si="1857"/>
        <v>1123.1238136873469</v>
      </c>
      <c r="LR261" s="46">
        <f t="shared" si="1858"/>
        <v>74.123665989301642</v>
      </c>
      <c r="LS261" s="46">
        <f t="shared" si="1859"/>
        <v>1049.0001476980453</v>
      </c>
      <c r="LT261" s="51">
        <f t="shared" si="1860"/>
        <v>43425.199445882943</v>
      </c>
      <c r="LU261" s="199">
        <f t="shared" si="1997"/>
        <v>10000</v>
      </c>
      <c r="LV261" s="58">
        <f t="shared" si="1861"/>
        <v>933.33033333333128</v>
      </c>
      <c r="LW261" s="52">
        <f t="shared" si="1862"/>
        <v>0</v>
      </c>
      <c r="LX261" s="51">
        <f t="shared" si="1863"/>
        <v>933.33033333333128</v>
      </c>
      <c r="LY261" s="51">
        <f t="shared" si="1864"/>
        <v>37333.213333333071</v>
      </c>
      <c r="LZ261" s="46">
        <f t="shared" si="1998"/>
        <v>0</v>
      </c>
      <c r="MA261" s="199">
        <f t="shared" si="1999"/>
        <v>10000</v>
      </c>
      <c r="MB261" s="468">
        <f t="shared" si="1865"/>
        <v>-933.33033333333128</v>
      </c>
      <c r="MC261" s="46">
        <f t="shared" si="1866"/>
        <v>-1123.1238136873469</v>
      </c>
      <c r="MD261" s="46">
        <f t="shared" si="1867"/>
        <v>-1123.1238136873469</v>
      </c>
      <c r="ME261" s="48"/>
      <c r="MG261" s="45">
        <v>200</v>
      </c>
      <c r="MH261" s="46">
        <f t="shared" si="1868"/>
        <v>1076.608661999408</v>
      </c>
      <c r="MI261" s="46">
        <f t="shared" si="1869"/>
        <v>0</v>
      </c>
      <c r="MJ261" s="46">
        <f t="shared" si="1870"/>
        <v>1076.608661999408</v>
      </c>
      <c r="MK261" s="46">
        <f t="shared" si="1871"/>
        <v>71.053769754230501</v>
      </c>
      <c r="ML261" s="46">
        <f t="shared" si="1872"/>
        <v>1005.5548922451775</v>
      </c>
      <c r="MM261" s="51">
        <f t="shared" si="1873"/>
        <v>41626.706960293122</v>
      </c>
      <c r="MN261" s="199">
        <f t="shared" si="2000"/>
        <v>10000</v>
      </c>
      <c r="MO261" s="58">
        <f t="shared" si="1874"/>
        <v>889.32945707741396</v>
      </c>
      <c r="MP261" s="52">
        <f t="shared" si="1875"/>
        <v>0</v>
      </c>
      <c r="MQ261" s="51">
        <f t="shared" si="1876"/>
        <v>889.32945707741396</v>
      </c>
      <c r="MR261" s="57">
        <f t="shared" si="1877"/>
        <v>35573.178584516951</v>
      </c>
      <c r="MS261" s="199">
        <f t="shared" si="2001"/>
        <v>10000</v>
      </c>
      <c r="MT261" s="468">
        <f t="shared" si="2002"/>
        <v>-889.32945707741396</v>
      </c>
      <c r="MU261" s="46">
        <f t="shared" si="1878"/>
        <v>-1076.608661999408</v>
      </c>
      <c r="MV261" s="46">
        <f t="shared" si="1879"/>
        <v>-1076.608661999408</v>
      </c>
      <c r="MW261" s="48"/>
      <c r="MY261" s="45">
        <v>200</v>
      </c>
      <c r="MZ261" s="46">
        <f t="shared" si="1880"/>
        <v>1076.608661999408</v>
      </c>
      <c r="NA261" s="46">
        <f t="shared" si="1881"/>
        <v>0</v>
      </c>
      <c r="NB261" s="128">
        <f t="shared" si="1882"/>
        <v>1076.608661999408</v>
      </c>
      <c r="NC261" s="46">
        <f t="shared" si="1646"/>
        <v>71.053769754230501</v>
      </c>
      <c r="ND261" s="46">
        <f t="shared" si="1883"/>
        <v>1005.5548922451775</v>
      </c>
      <c r="NE261" s="51">
        <f t="shared" si="1884"/>
        <v>41626.706960293122</v>
      </c>
      <c r="NF261" s="153">
        <f t="shared" si="2003"/>
        <v>10000</v>
      </c>
      <c r="NG261" s="45">
        <v>200</v>
      </c>
      <c r="NH261" s="46">
        <f t="shared" si="1647"/>
        <v>1076.6099999999999</v>
      </c>
      <c r="NI261" s="46">
        <f t="shared" si="1885"/>
        <v>0</v>
      </c>
      <c r="NJ261" s="128">
        <f t="shared" si="2004"/>
        <v>1076.6099999999999</v>
      </c>
      <c r="NK261" s="46">
        <f t="shared" si="2005"/>
        <v>71.053223388136587</v>
      </c>
      <c r="NL261" s="46">
        <f t="shared" si="1886"/>
        <v>1005.5567766118634</v>
      </c>
      <c r="NM261" s="51">
        <f t="shared" si="1887"/>
        <v>41626.377256270091</v>
      </c>
      <c r="NN261" s="58">
        <f t="shared" si="1888"/>
        <v>888.78037499999857</v>
      </c>
      <c r="NO261" s="52">
        <f t="shared" si="1889"/>
        <v>0</v>
      </c>
      <c r="NP261" s="51">
        <f t="shared" si="1890"/>
        <v>888.78037499999857</v>
      </c>
      <c r="NQ261" s="57">
        <f t="shared" si="1891"/>
        <v>35685.565000000002</v>
      </c>
      <c r="NR261" s="153">
        <f t="shared" si="2006"/>
        <v>10000</v>
      </c>
      <c r="NS261" s="469">
        <f t="shared" si="1892"/>
        <v>-888.78037499999857</v>
      </c>
      <c r="NT261" s="46">
        <f t="shared" si="1893"/>
        <v>-1076.6099999999999</v>
      </c>
      <c r="NU261" s="46">
        <f t="shared" si="1894"/>
        <v>-1076.6099999999999</v>
      </c>
      <c r="NV261" s="48"/>
      <c r="NX261" s="45">
        <v>200</v>
      </c>
      <c r="NY261" s="46">
        <f t="shared" si="1895"/>
        <v>1076.6456011701148</v>
      </c>
      <c r="NZ261" s="46">
        <f t="shared" si="1896"/>
        <v>0</v>
      </c>
      <c r="OA261" s="46">
        <f t="shared" si="1897"/>
        <v>1076.6456011701148</v>
      </c>
      <c r="OB261" s="46">
        <f t="shared" si="1898"/>
        <v>71.056207657084741</v>
      </c>
      <c r="OC261" s="46">
        <f t="shared" si="1899"/>
        <v>1005.58939351303</v>
      </c>
      <c r="OD261" s="51">
        <f t="shared" si="1900"/>
        <v>41628.135200737815</v>
      </c>
      <c r="OE261" s="57">
        <f t="shared" si="2007"/>
        <v>46634.91925409055</v>
      </c>
      <c r="OF261" s="153">
        <f t="shared" si="2008"/>
        <v>10000</v>
      </c>
      <c r="OG261" s="58">
        <f t="shared" si="1901"/>
        <v>889.48383333333379</v>
      </c>
      <c r="OH261" s="241">
        <f t="shared" si="2009"/>
        <v>0</v>
      </c>
      <c r="OI261" s="51">
        <f t="shared" si="1902"/>
        <v>889.48383333333379</v>
      </c>
      <c r="OJ261" s="51">
        <f t="shared" si="1903"/>
        <v>35579.353333333391</v>
      </c>
      <c r="OK261" s="153">
        <f t="shared" si="2010"/>
        <v>39999.999999999513</v>
      </c>
      <c r="OL261" s="153">
        <f t="shared" si="2011"/>
        <v>10000</v>
      </c>
      <c r="OM261" s="468">
        <f t="shared" si="2012"/>
        <v>-889.48383333333379</v>
      </c>
      <c r="ON261" s="46">
        <f t="shared" si="2013"/>
        <v>-1076.6456011701148</v>
      </c>
      <c r="OO261" s="46">
        <f t="shared" si="1904"/>
        <v>-1076.6456011701148</v>
      </c>
      <c r="OP261" s="48"/>
      <c r="OR261" s="45">
        <v>200</v>
      </c>
      <c r="OS261" s="46">
        <f t="shared" si="1905"/>
        <v>1076.765700416463</v>
      </c>
      <c r="OT261" s="128">
        <f t="shared" si="1906"/>
        <v>0</v>
      </c>
      <c r="OU261" s="128">
        <f t="shared" si="1907"/>
        <v>1076.765700416463</v>
      </c>
      <c r="OV261" s="46">
        <f t="shared" si="1652"/>
        <v>71.064133939400321</v>
      </c>
      <c r="OW261" s="46">
        <f t="shared" si="1653"/>
        <v>1005.7015664770627</v>
      </c>
      <c r="OX261" s="51">
        <f t="shared" si="1908"/>
        <v>41632.778797163126</v>
      </c>
      <c r="OY261" s="51">
        <f t="shared" si="2014"/>
        <v>48172.106380384481</v>
      </c>
      <c r="OZ261" s="153">
        <f t="shared" si="2015"/>
        <v>10000</v>
      </c>
      <c r="PA261" s="45">
        <v>200</v>
      </c>
      <c r="PB261" s="46">
        <f t="shared" si="1909"/>
        <v>1076.765700416463</v>
      </c>
      <c r="PC261" s="46">
        <f t="shared" si="2016"/>
        <v>0</v>
      </c>
      <c r="PD261" s="128">
        <f t="shared" si="1910"/>
        <v>1076.765700416463</v>
      </c>
      <c r="PE261" s="46">
        <f t="shared" si="1911"/>
        <v>71.064133939400321</v>
      </c>
      <c r="PF261" s="46">
        <f t="shared" si="1912"/>
        <v>1005.7015664770627</v>
      </c>
      <c r="PG261" s="51">
        <f t="shared" si="1913"/>
        <v>41632.778797163126</v>
      </c>
      <c r="PH261" s="57">
        <f t="shared" si="2017"/>
        <v>48171.562469814446</v>
      </c>
      <c r="PI261" s="688">
        <f t="shared" si="1914"/>
        <v>889.6533333333341</v>
      </c>
      <c r="PJ261" s="52">
        <f t="shared" si="2018"/>
        <v>0</v>
      </c>
      <c r="PK261" s="51">
        <f t="shared" si="1915"/>
        <v>889.6533333333341</v>
      </c>
      <c r="PL261" s="57">
        <f t="shared" si="1916"/>
        <v>35586.133333333462</v>
      </c>
      <c r="PM261" s="57">
        <f t="shared" si="2019"/>
        <v>41485.384000000202</v>
      </c>
      <c r="PN261" s="153">
        <f t="shared" si="2020"/>
        <v>10000</v>
      </c>
      <c r="PO261" s="469">
        <f t="shared" si="1917"/>
        <v>-889.6533333333341</v>
      </c>
      <c r="PP261" s="46">
        <f t="shared" si="1918"/>
        <v>-1076.765700416463</v>
      </c>
      <c r="PQ261" s="46">
        <f t="shared" si="1919"/>
        <v>-1076.765700416463</v>
      </c>
      <c r="PR261" s="48"/>
    </row>
    <row r="262" spans="2:434" hidden="1" x14ac:dyDescent="0.3">
      <c r="B262" s="45">
        <v>201</v>
      </c>
      <c r="C262" s="46">
        <f t="shared" si="1688"/>
        <v>1111.77</v>
      </c>
      <c r="D262" s="46">
        <f t="shared" si="1689"/>
        <v>100</v>
      </c>
      <c r="E262" s="46">
        <f t="shared" si="1690"/>
        <v>1011.77</v>
      </c>
      <c r="F262" s="46">
        <f t="shared" si="1691"/>
        <v>65.198039675863242</v>
      </c>
      <c r="G262" s="46">
        <f t="shared" si="1692"/>
        <v>946.57196032413674</v>
      </c>
      <c r="H262" s="51">
        <f t="shared" si="1693"/>
        <v>38172.251845193809</v>
      </c>
      <c r="I262" s="58">
        <f t="shared" si="1626"/>
        <v>933.33333333333337</v>
      </c>
      <c r="J262" s="52">
        <f t="shared" si="1694"/>
        <v>100</v>
      </c>
      <c r="K262" s="51">
        <f t="shared" si="1695"/>
        <v>833.33333333333337</v>
      </c>
      <c r="L262" s="57">
        <f t="shared" si="1696"/>
        <v>32499.999999999494</v>
      </c>
      <c r="M262" s="468">
        <f t="shared" si="1920"/>
        <v>-933.33333333333337</v>
      </c>
      <c r="N262" s="46">
        <f t="shared" si="1921"/>
        <v>-1111.77</v>
      </c>
      <c r="O262" s="47"/>
      <c r="P262" s="46">
        <f t="shared" si="1922"/>
        <v>-1011.77</v>
      </c>
      <c r="Q262" s="48"/>
      <c r="R262" s="29"/>
      <c r="S262" s="29"/>
      <c r="T262" s="45">
        <v>201</v>
      </c>
      <c r="U262" s="46">
        <f t="shared" si="1697"/>
        <v>1048.31</v>
      </c>
      <c r="V262" s="46">
        <f t="shared" si="1698"/>
        <v>36.54</v>
      </c>
      <c r="W262" s="46">
        <f t="shared" si="1923"/>
        <v>1011.77</v>
      </c>
      <c r="X262" s="46">
        <f t="shared" si="1699"/>
        <v>65.198039675863242</v>
      </c>
      <c r="Y262" s="46">
        <f t="shared" si="1700"/>
        <v>946.57196032413674</v>
      </c>
      <c r="Z262" s="51">
        <f t="shared" si="1701"/>
        <v>38172.251845193809</v>
      </c>
      <c r="AA262" s="58">
        <f t="shared" si="1702"/>
        <v>864.45333333333338</v>
      </c>
      <c r="AB262" s="52">
        <f t="shared" si="1703"/>
        <v>31.12</v>
      </c>
      <c r="AC262" s="51">
        <f t="shared" si="1704"/>
        <v>833.33333333333337</v>
      </c>
      <c r="AD262" s="57">
        <f t="shared" si="1705"/>
        <v>32499.999999999494</v>
      </c>
      <c r="AE262" s="468">
        <f t="shared" si="1924"/>
        <v>-864.45333333333338</v>
      </c>
      <c r="AF262" s="46">
        <f t="shared" si="1706"/>
        <v>-1048.31</v>
      </c>
      <c r="AG262" s="47"/>
      <c r="AH262" s="46">
        <f t="shared" si="1925"/>
        <v>-1011.77</v>
      </c>
      <c r="AI262" s="48"/>
      <c r="AJ262" s="29"/>
      <c r="AK262" s="45">
        <v>201</v>
      </c>
      <c r="AL262" s="46">
        <f t="shared" si="1707"/>
        <v>1117.72</v>
      </c>
      <c r="AM262" s="46"/>
      <c r="AN262" s="46"/>
      <c r="AO262" s="46">
        <f t="shared" si="1708"/>
        <v>38.36</v>
      </c>
      <c r="AP262" s="128">
        <f t="shared" si="1709"/>
        <v>1079.3599999999999</v>
      </c>
      <c r="AQ262" s="128"/>
      <c r="AR262" s="128"/>
      <c r="AS262" s="46">
        <f t="shared" si="1710"/>
        <v>70.723074152755444</v>
      </c>
      <c r="AT262" s="46">
        <f t="shared" si="1711"/>
        <v>1008.6369258472445</v>
      </c>
      <c r="AU262" s="51"/>
      <c r="AV262" s="51"/>
      <c r="AW262" s="51">
        <f t="shared" si="1712"/>
        <v>41425.207565806013</v>
      </c>
      <c r="AX262" s="58">
        <f t="shared" si="1713"/>
        <v>927.38215694565588</v>
      </c>
      <c r="AY262" s="52"/>
      <c r="AZ262" s="52"/>
      <c r="BA262" s="52">
        <f t="shared" si="1714"/>
        <v>32.92</v>
      </c>
      <c r="BB262" s="51">
        <f t="shared" si="1715"/>
        <v>894.46215694565592</v>
      </c>
      <c r="BC262" s="51"/>
      <c r="BD262" s="51"/>
      <c r="BE262" s="57">
        <f t="shared" si="1716"/>
        <v>35522.306453923149</v>
      </c>
      <c r="BF262" s="468">
        <f t="shared" si="1717"/>
        <v>-927.38215694565588</v>
      </c>
      <c r="BG262" s="46">
        <f t="shared" si="1718"/>
        <v>-1117.72</v>
      </c>
      <c r="BH262" s="46">
        <f t="shared" si="1719"/>
        <v>-1079.3599999999999</v>
      </c>
      <c r="BI262" s="48"/>
      <c r="BK262" s="45">
        <v>201</v>
      </c>
      <c r="BL262" s="46">
        <f t="shared" si="1926"/>
        <v>1053.55</v>
      </c>
      <c r="BM262" s="46">
        <f t="shared" si="1927"/>
        <v>41.78</v>
      </c>
      <c r="BN262" s="46">
        <f t="shared" si="1928"/>
        <v>1011.77</v>
      </c>
      <c r="BO262" s="46">
        <f t="shared" si="1720"/>
        <v>65.198039675863242</v>
      </c>
      <c r="BP262" s="46">
        <f t="shared" si="1721"/>
        <v>946.57196032413674</v>
      </c>
      <c r="BQ262" s="51">
        <f t="shared" si="1722"/>
        <v>38172.251845193809</v>
      </c>
      <c r="BR262" s="57">
        <f t="shared" si="1929"/>
        <v>46634.91925409055</v>
      </c>
      <c r="BS262" s="58">
        <f t="shared" si="1627"/>
        <v>869.15333333333342</v>
      </c>
      <c r="BT262" s="52">
        <f t="shared" si="1930"/>
        <v>35.82</v>
      </c>
      <c r="BU262" s="51">
        <f t="shared" si="1723"/>
        <v>833.33333333333337</v>
      </c>
      <c r="BV262" s="51">
        <f t="shared" si="1724"/>
        <v>32499.999999999494</v>
      </c>
      <c r="BW262" s="153">
        <f t="shared" si="1931"/>
        <v>39999.999999999513</v>
      </c>
      <c r="BX262" s="468">
        <f t="shared" si="1932"/>
        <v>-869.15333333333342</v>
      </c>
      <c r="BY262" s="46">
        <f t="shared" si="1933"/>
        <v>-1053.55</v>
      </c>
      <c r="BZ262" s="46">
        <f t="shared" si="1725"/>
        <v>-1011.77</v>
      </c>
      <c r="CA262" s="48"/>
      <c r="CB262" s="29"/>
      <c r="CC262" s="45">
        <v>201</v>
      </c>
      <c r="CD262" s="128">
        <f t="shared" si="1726"/>
        <v>1117.6300000000001</v>
      </c>
      <c r="CE262" s="46">
        <f t="shared" si="1934"/>
        <v>43.76</v>
      </c>
      <c r="CF262" s="128">
        <f t="shared" si="1727"/>
        <v>1073.8699999999999</v>
      </c>
      <c r="CG262" s="46">
        <f t="shared" si="1935"/>
        <v>70.428792130897037</v>
      </c>
      <c r="CH262" s="46">
        <f t="shared" si="1628"/>
        <v>1003.4412078691029</v>
      </c>
      <c r="CI262" s="51">
        <f t="shared" si="1728"/>
        <v>41253.834070669116</v>
      </c>
      <c r="CJ262" s="199">
        <f t="shared" si="1936"/>
        <v>50224.931422496411</v>
      </c>
      <c r="CK262" s="153">
        <f t="shared" si="1937"/>
        <v>10000</v>
      </c>
      <c r="CL262" s="45">
        <v>201</v>
      </c>
      <c r="CM262" s="46">
        <f t="shared" si="1938"/>
        <v>1117.6300000000001</v>
      </c>
      <c r="CN262" s="128">
        <f t="shared" si="1729"/>
        <v>43.76</v>
      </c>
      <c r="CO262" s="128">
        <f t="shared" si="1657"/>
        <v>1073.8699999999999</v>
      </c>
      <c r="CP262" s="46">
        <f t="shared" si="1730"/>
        <v>70.428792130897037</v>
      </c>
      <c r="CQ262" s="46">
        <f t="shared" si="1658"/>
        <v>1003.4412078691029</v>
      </c>
      <c r="CR262" s="51">
        <f t="shared" si="1731"/>
        <v>41253.834070669116</v>
      </c>
      <c r="CS262" s="153">
        <f t="shared" si="1939"/>
        <v>50224.931422496411</v>
      </c>
      <c r="CT262" s="58">
        <f t="shared" si="1732"/>
        <v>927.86033333333398</v>
      </c>
      <c r="CU262" s="52">
        <f t="shared" si="1940"/>
        <v>37.82</v>
      </c>
      <c r="CV262" s="51">
        <f t="shared" si="1941"/>
        <v>890.04033333333393</v>
      </c>
      <c r="CW262" s="51">
        <f t="shared" si="1733"/>
        <v>35386.692999999599</v>
      </c>
      <c r="CX262" s="57">
        <f t="shared" si="1942"/>
        <v>43397.055999999575</v>
      </c>
      <c r="CY262" s="153">
        <f t="shared" si="1943"/>
        <v>10000</v>
      </c>
      <c r="CZ262" s="479">
        <f t="shared" si="1734"/>
        <v>-927.86033333333398</v>
      </c>
      <c r="DA262" s="46">
        <f t="shared" si="1944"/>
        <v>-1117.6300000000001</v>
      </c>
      <c r="DB262" s="46">
        <f t="shared" si="1945"/>
        <v>-1073.8699999999999</v>
      </c>
      <c r="DC262" s="48"/>
      <c r="DE262" s="45">
        <v>201</v>
      </c>
      <c r="DF262" s="46">
        <f t="shared" si="1735"/>
        <v>1115.0999999999999</v>
      </c>
      <c r="DG262" s="46">
        <f t="shared" si="1946"/>
        <v>103.33</v>
      </c>
      <c r="DH262" s="46">
        <f t="shared" si="1736"/>
        <v>1011.77</v>
      </c>
      <c r="DI262" s="46">
        <f t="shared" si="1737"/>
        <v>65.198039675863242</v>
      </c>
      <c r="DJ262" s="46">
        <f t="shared" si="1738"/>
        <v>946.57196032413674</v>
      </c>
      <c r="DK262" s="51">
        <f t="shared" si="1739"/>
        <v>38172.251845193809</v>
      </c>
      <c r="DL262" s="58">
        <f t="shared" si="1629"/>
        <v>936.66333333333341</v>
      </c>
      <c r="DM262" s="52">
        <f t="shared" si="1947"/>
        <v>103.33</v>
      </c>
      <c r="DN262" s="51">
        <f t="shared" si="1740"/>
        <v>833.33333333333337</v>
      </c>
      <c r="DO262" s="57">
        <f t="shared" si="1741"/>
        <v>32499.999999999494</v>
      </c>
      <c r="DP262" s="468">
        <f t="shared" si="1948"/>
        <v>-936.66333333333341</v>
      </c>
      <c r="DQ262" s="46">
        <f t="shared" si="1949"/>
        <v>-1115.0999999999999</v>
      </c>
      <c r="DR262" s="47"/>
      <c r="DS262" s="46">
        <f t="shared" si="1950"/>
        <v>-1011.77</v>
      </c>
      <c r="DT262" s="48"/>
      <c r="DU262" s="29"/>
      <c r="DV262" s="45">
        <v>201</v>
      </c>
      <c r="DW262" s="46">
        <f t="shared" si="1951"/>
        <v>1031.97</v>
      </c>
      <c r="DX262" s="46">
        <f t="shared" si="1952"/>
        <v>20.2</v>
      </c>
      <c r="DY262" s="46">
        <f t="shared" si="1953"/>
        <v>1011.77</v>
      </c>
      <c r="DZ262" s="46">
        <f t="shared" si="1742"/>
        <v>65.198039675863242</v>
      </c>
      <c r="EA262" s="46">
        <f t="shared" si="1743"/>
        <v>946.57196032413674</v>
      </c>
      <c r="EB262" s="51">
        <f t="shared" si="1744"/>
        <v>38172.251845193809</v>
      </c>
      <c r="EC262" s="58">
        <f t="shared" si="1630"/>
        <v>850.54333333333341</v>
      </c>
      <c r="ED262" s="52">
        <f t="shared" si="1954"/>
        <v>17.21</v>
      </c>
      <c r="EE262" s="51">
        <f t="shared" si="1745"/>
        <v>833.33333333333337</v>
      </c>
      <c r="EF262" s="57">
        <f t="shared" si="1746"/>
        <v>32499.999999999494</v>
      </c>
      <c r="EG262" s="468">
        <f t="shared" si="1955"/>
        <v>-850.54333333333341</v>
      </c>
      <c r="EH262" s="46">
        <f t="shared" si="1956"/>
        <v>-1031.97</v>
      </c>
      <c r="EI262" s="47"/>
      <c r="EJ262" s="46">
        <f t="shared" si="1957"/>
        <v>-1011.77</v>
      </c>
      <c r="EK262" s="48"/>
      <c r="EL262" s="29"/>
      <c r="EM262" s="45">
        <v>201</v>
      </c>
      <c r="EN262" s="46">
        <f t="shared" si="1747"/>
        <v>1058.0868689014749</v>
      </c>
      <c r="EO262" s="46">
        <f t="shared" si="1958"/>
        <v>20.92</v>
      </c>
      <c r="EP262" s="128">
        <f t="shared" si="1632"/>
        <v>1037.1668689014748</v>
      </c>
      <c r="EQ262" s="46">
        <f t="shared" si="1748"/>
        <v>67.528127656867809</v>
      </c>
      <c r="ER262" s="46">
        <f t="shared" si="1749"/>
        <v>969.63874124460699</v>
      </c>
      <c r="ES262" s="51">
        <f t="shared" si="1750"/>
        <v>39547.237852876082</v>
      </c>
      <c r="ET262" s="153">
        <f t="shared" si="1959"/>
        <v>10000</v>
      </c>
      <c r="EU262" s="45">
        <v>201</v>
      </c>
      <c r="EV262" s="46">
        <f t="shared" si="1633"/>
        <v>1058.0899999999999</v>
      </c>
      <c r="EW262" s="46">
        <f t="shared" si="1960"/>
        <v>20.92</v>
      </c>
      <c r="EX262" s="128">
        <f t="shared" si="1751"/>
        <v>1037.17</v>
      </c>
      <c r="EY262" s="46">
        <f t="shared" si="1752"/>
        <v>67.526850838667784</v>
      </c>
      <c r="EZ262" s="46">
        <f t="shared" si="1753"/>
        <v>969.6431491613323</v>
      </c>
      <c r="FA262" s="51">
        <f t="shared" si="1754"/>
        <v>39546.467354039334</v>
      </c>
      <c r="FB262" s="58">
        <f t="shared" si="1755"/>
        <v>874.86920833333363</v>
      </c>
      <c r="FC262" s="52">
        <f t="shared" si="1961"/>
        <v>17.899999999999999</v>
      </c>
      <c r="FD262" s="51">
        <f t="shared" si="1962"/>
        <v>856.96920833333365</v>
      </c>
      <c r="FE262" s="57">
        <f t="shared" si="1756"/>
        <v>33796.999124999827</v>
      </c>
      <c r="FF262" s="153">
        <f t="shared" si="1963"/>
        <v>10000</v>
      </c>
      <c r="FG262" s="469">
        <f t="shared" si="1757"/>
        <v>-874.86920833333363</v>
      </c>
      <c r="FH262" s="46">
        <f t="shared" si="1758"/>
        <v>-1058.0899999999999</v>
      </c>
      <c r="FI262" s="46">
        <f t="shared" si="1759"/>
        <v>-1037.17</v>
      </c>
      <c r="FJ262" s="48"/>
      <c r="FL262" s="45">
        <v>201</v>
      </c>
      <c r="FM262" s="46">
        <f t="shared" si="1964"/>
        <v>1035.8499999999999</v>
      </c>
      <c r="FN262" s="46">
        <f t="shared" si="1760"/>
        <v>24.08</v>
      </c>
      <c r="FO262" s="46">
        <f t="shared" si="1965"/>
        <v>1011.77</v>
      </c>
      <c r="FP262" s="46">
        <f t="shared" si="1761"/>
        <v>65.198039675863242</v>
      </c>
      <c r="FQ262" s="46">
        <f t="shared" si="1762"/>
        <v>946.57196032413674</v>
      </c>
      <c r="FR262" s="51">
        <f t="shared" si="1763"/>
        <v>38172.251845193809</v>
      </c>
      <c r="FS262" s="57">
        <f t="shared" si="1966"/>
        <v>46634.91925409055</v>
      </c>
      <c r="FT262" s="58">
        <f t="shared" si="1635"/>
        <v>853.98333333333335</v>
      </c>
      <c r="FU262" s="241">
        <f t="shared" si="1764"/>
        <v>20.65</v>
      </c>
      <c r="FV262" s="51">
        <f t="shared" si="1765"/>
        <v>833.33333333333337</v>
      </c>
      <c r="FW262" s="51">
        <f t="shared" si="1766"/>
        <v>32499.999999999494</v>
      </c>
      <c r="FX262" s="153">
        <f t="shared" si="1967"/>
        <v>39999.999999999513</v>
      </c>
      <c r="FY262" s="468">
        <f t="shared" si="1968"/>
        <v>-853.98333333333335</v>
      </c>
      <c r="FZ262" s="46">
        <f t="shared" si="1969"/>
        <v>-1035.8499999999999</v>
      </c>
      <c r="GA262" s="46">
        <f t="shared" si="1767"/>
        <v>-1011.77</v>
      </c>
      <c r="GB262" s="48"/>
      <c r="GD262" s="45">
        <v>201</v>
      </c>
      <c r="GE262" s="46">
        <f t="shared" si="1768"/>
        <v>1060.0875939185617</v>
      </c>
      <c r="GF262" s="128">
        <f t="shared" si="1970"/>
        <v>24.88</v>
      </c>
      <c r="GG262" s="128">
        <f t="shared" si="1579"/>
        <v>1035.2075939185615</v>
      </c>
      <c r="GH262" s="46">
        <f t="shared" si="1637"/>
        <v>67.480047598896007</v>
      </c>
      <c r="GI262" s="46">
        <f t="shared" si="1769"/>
        <v>967.72754631966552</v>
      </c>
      <c r="GJ262" s="51">
        <f t="shared" si="1770"/>
        <v>39520.301013017939</v>
      </c>
      <c r="GK262" s="51">
        <f t="shared" si="1971"/>
        <v>48172.106380384481</v>
      </c>
      <c r="GL262" s="153">
        <f t="shared" si="1972"/>
        <v>10000</v>
      </c>
      <c r="GM262" s="45">
        <v>201</v>
      </c>
      <c r="GN262" s="46">
        <f t="shared" si="1638"/>
        <v>1060.0899999999999</v>
      </c>
      <c r="GO262" s="46">
        <f t="shared" si="1771"/>
        <v>24.88</v>
      </c>
      <c r="GP262" s="128">
        <f t="shared" si="1973"/>
        <v>1035.21</v>
      </c>
      <c r="GQ262" s="46">
        <f t="shared" si="1772"/>
        <v>67.479096654784655</v>
      </c>
      <c r="GR262" s="46">
        <f t="shared" si="1773"/>
        <v>967.73090334521544</v>
      </c>
      <c r="GS262" s="51">
        <f t="shared" si="1774"/>
        <v>39519.727089525572</v>
      </c>
      <c r="GT262" s="57">
        <f t="shared" si="1974"/>
        <v>48171.562469814446</v>
      </c>
      <c r="GU262" s="58">
        <f t="shared" si="1775"/>
        <v>876.92633333333197</v>
      </c>
      <c r="GV262" s="52">
        <f t="shared" si="1776"/>
        <v>21.43</v>
      </c>
      <c r="GW262" s="51">
        <f t="shared" si="1975"/>
        <v>855.49633333333202</v>
      </c>
      <c r="GX262" s="57">
        <f t="shared" si="1777"/>
        <v>33785.917000000241</v>
      </c>
      <c r="GY262" s="57">
        <f t="shared" si="1976"/>
        <v>41485.384000000202</v>
      </c>
      <c r="GZ262" s="153">
        <f t="shared" si="1977"/>
        <v>10000</v>
      </c>
      <c r="HA262" s="469">
        <f t="shared" si="1778"/>
        <v>-876.92633333333197</v>
      </c>
      <c r="HB262" s="46">
        <f t="shared" si="1779"/>
        <v>-1060.0899999999999</v>
      </c>
      <c r="HC262" s="46">
        <f t="shared" si="1780"/>
        <v>-1035.21</v>
      </c>
      <c r="HD262" s="48"/>
      <c r="HF262" s="45">
        <v>201</v>
      </c>
      <c r="HG262" s="46">
        <f t="shared" si="1781"/>
        <v>1123.8775326810628</v>
      </c>
      <c r="HH262" s="46">
        <f t="shared" si="1782"/>
        <v>0</v>
      </c>
      <c r="HI262" s="46">
        <f t="shared" si="1783"/>
        <v>1123.8775326810628</v>
      </c>
      <c r="HJ262" s="46">
        <f t="shared" si="1784"/>
        <v>72.423902889790611</v>
      </c>
      <c r="HK262" s="46">
        <f t="shared" si="1785"/>
        <v>1051.4536297912723</v>
      </c>
      <c r="HL262" s="51">
        <f t="shared" si="1786"/>
        <v>42402.888104083097</v>
      </c>
      <c r="HM262" s="153">
        <f t="shared" si="1978"/>
        <v>10000</v>
      </c>
      <c r="HN262" s="58">
        <f t="shared" si="1787"/>
        <v>933.33333333333724</v>
      </c>
      <c r="HO262" s="52">
        <f t="shared" si="1788"/>
        <v>0</v>
      </c>
      <c r="HP262" s="51">
        <f t="shared" si="1789"/>
        <v>933.33333333333724</v>
      </c>
      <c r="HQ262" s="57">
        <f t="shared" si="1790"/>
        <v>36399.999999998283</v>
      </c>
      <c r="HR262" s="153">
        <f t="shared" si="1979"/>
        <v>10000</v>
      </c>
      <c r="HS262" s="468">
        <f t="shared" si="1791"/>
        <v>-933.33333333333724</v>
      </c>
      <c r="HT262" s="46">
        <f t="shared" si="1792"/>
        <v>-1123.8775326810628</v>
      </c>
      <c r="HU262" s="46">
        <f t="shared" si="1793"/>
        <v>-1123.8775326810628</v>
      </c>
      <c r="HV262" s="48"/>
      <c r="HW262" s="29"/>
      <c r="HX262" s="45">
        <v>201</v>
      </c>
      <c r="HY262" s="128">
        <f t="shared" si="1794"/>
        <v>1124.3399999999999</v>
      </c>
      <c r="HZ262" s="46">
        <f t="shared" si="1795"/>
        <v>0</v>
      </c>
      <c r="IA262" s="46">
        <f t="shared" si="1796"/>
        <v>1124.3399999999999</v>
      </c>
      <c r="IB262" s="46">
        <f t="shared" si="1797"/>
        <v>72.460883312398465</v>
      </c>
      <c r="IC262" s="46">
        <f t="shared" si="1798"/>
        <v>1051.8791166876015</v>
      </c>
      <c r="ID262" s="51">
        <f t="shared" si="1799"/>
        <v>42424.650870751473</v>
      </c>
      <c r="IE262" s="153">
        <f t="shared" si="1980"/>
        <v>10000</v>
      </c>
      <c r="IF262" s="58">
        <f t="shared" si="1800"/>
        <v>930.14625019664186</v>
      </c>
      <c r="IG262" s="52">
        <f t="shared" si="1801"/>
        <v>0</v>
      </c>
      <c r="IH262" s="51">
        <f t="shared" si="1802"/>
        <v>930.14625019664186</v>
      </c>
      <c r="II262" s="57">
        <f t="shared" si="1981"/>
        <v>36275.703710474714</v>
      </c>
      <c r="IJ262" s="153">
        <f t="shared" si="1982"/>
        <v>10000</v>
      </c>
      <c r="IK262" s="468">
        <f t="shared" si="1803"/>
        <v>-930.14625019664186</v>
      </c>
      <c r="IL262" s="46">
        <f t="shared" si="1804"/>
        <v>-1124.3399999999999</v>
      </c>
      <c r="IM262" s="46">
        <f t="shared" si="1805"/>
        <v>-1124.3399999999999</v>
      </c>
      <c r="IN262" s="48"/>
      <c r="IO262" s="53">
        <f t="shared" si="1806"/>
        <v>0</v>
      </c>
      <c r="IQ262" s="45">
        <v>201</v>
      </c>
      <c r="IR262" s="128">
        <f t="shared" si="1807"/>
        <v>1126.4568749999989</v>
      </c>
      <c r="IS262" s="128">
        <f t="shared" si="1808"/>
        <v>0</v>
      </c>
      <c r="IT262" s="128">
        <f t="shared" si="1809"/>
        <v>1126.4568749999989</v>
      </c>
      <c r="IU262" s="46">
        <f t="shared" si="2021"/>
        <v>72.59</v>
      </c>
      <c r="IV262" s="46">
        <f t="shared" si="1810"/>
        <v>1053.866874999999</v>
      </c>
      <c r="IW262" s="51">
        <f t="shared" si="1811"/>
        <v>42500.218125000225</v>
      </c>
      <c r="IX262" s="199">
        <f t="shared" si="1983"/>
        <v>10000</v>
      </c>
      <c r="IY262" s="128">
        <f t="shared" si="1812"/>
        <v>0</v>
      </c>
      <c r="IZ262" s="408">
        <f t="shared" si="1813"/>
        <v>0</v>
      </c>
      <c r="JA262" s="58">
        <f t="shared" si="1814"/>
        <v>931.95916666666494</v>
      </c>
      <c r="JB262" s="52">
        <f t="shared" si="1815"/>
        <v>0</v>
      </c>
      <c r="JC262" s="51">
        <f t="shared" si="1816"/>
        <v>931.95916666666494</v>
      </c>
      <c r="JD262" s="57">
        <f t="shared" si="1817"/>
        <v>36346.40750000003</v>
      </c>
      <c r="JE262" s="280">
        <f t="shared" si="1818"/>
        <v>10000</v>
      </c>
      <c r="JF262" s="280">
        <f t="shared" si="1819"/>
        <v>0</v>
      </c>
      <c r="JG262" s="468">
        <f t="shared" si="1820"/>
        <v>-931.95916666666494</v>
      </c>
      <c r="JH262" s="46">
        <f t="shared" si="1821"/>
        <v>-1126.4568749999989</v>
      </c>
      <c r="JI262" s="46">
        <f t="shared" si="1822"/>
        <v>-1126.4568749999989</v>
      </c>
      <c r="JJ262" s="48"/>
      <c r="JL262" s="45">
        <v>201</v>
      </c>
      <c r="JM262" s="46">
        <f t="shared" si="1823"/>
        <v>1124.4930833333331</v>
      </c>
      <c r="JN262" s="46">
        <f t="shared" si="1824"/>
        <v>0</v>
      </c>
      <c r="JO262" s="128">
        <f t="shared" si="1825"/>
        <v>1124.4930833333331</v>
      </c>
      <c r="JP262" s="46">
        <f t="shared" si="1984"/>
        <v>72.459999999999994</v>
      </c>
      <c r="JQ262" s="46">
        <f t="shared" si="1826"/>
        <v>1052.033083333333</v>
      </c>
      <c r="JR262" s="51">
        <f t="shared" si="1827"/>
        <v>42426.120249999985</v>
      </c>
      <c r="JS262" s="51">
        <f t="shared" si="1985"/>
        <v>46634.91925409055</v>
      </c>
      <c r="JT262" s="199">
        <f t="shared" si="1986"/>
        <v>10000</v>
      </c>
      <c r="JU262" s="128">
        <f t="shared" si="1828"/>
        <v>0</v>
      </c>
      <c r="JV262" s="408">
        <f t="shared" si="1829"/>
        <v>0</v>
      </c>
      <c r="JW262" s="58">
        <f t="shared" si="1830"/>
        <v>930.37233333333074</v>
      </c>
      <c r="JX262" s="52">
        <f t="shared" si="1831"/>
        <v>0</v>
      </c>
      <c r="JY262" s="51">
        <f t="shared" si="1832"/>
        <v>930.37233333333074</v>
      </c>
      <c r="JZ262" s="51">
        <f t="shared" si="1833"/>
        <v>36284.521000000444</v>
      </c>
      <c r="KA262" s="199">
        <f t="shared" si="1987"/>
        <v>39999.999999999513</v>
      </c>
      <c r="KB262" s="128">
        <f t="shared" si="1988"/>
        <v>10000</v>
      </c>
      <c r="KC262" s="204">
        <f t="shared" si="1834"/>
        <v>0</v>
      </c>
      <c r="KD262" s="468">
        <f t="shared" si="1989"/>
        <v>-930.37233333333074</v>
      </c>
      <c r="KE262" s="46">
        <f t="shared" si="1835"/>
        <v>-1124.4930833333331</v>
      </c>
      <c r="KF262" s="46">
        <f t="shared" si="1836"/>
        <v>-1124.4930833333331</v>
      </c>
      <c r="KG262" s="48"/>
      <c r="KI262" s="45">
        <v>201</v>
      </c>
      <c r="KJ262" s="46">
        <f t="shared" si="1837"/>
        <v>1124.4890404061762</v>
      </c>
      <c r="KK262" s="46">
        <f t="shared" si="1838"/>
        <v>0</v>
      </c>
      <c r="KL262" s="128">
        <f t="shared" si="1839"/>
        <v>1124.4890404061762</v>
      </c>
      <c r="KM262" s="46">
        <f t="shared" si="1676"/>
        <v>72.463309119396214</v>
      </c>
      <c r="KN262" s="46">
        <f t="shared" si="1840"/>
        <v>1052.02573128678</v>
      </c>
      <c r="KO262" s="51">
        <f t="shared" si="1841"/>
        <v>42425.95974035094</v>
      </c>
      <c r="KP262" s="199">
        <f t="shared" si="1990"/>
        <v>50224.931422496411</v>
      </c>
      <c r="KQ262" s="199">
        <f t="shared" si="1991"/>
        <v>10000</v>
      </c>
      <c r="KR262" s="128">
        <f t="shared" si="1842"/>
        <v>0</v>
      </c>
      <c r="KS262" s="408">
        <f t="shared" si="1843"/>
        <v>0</v>
      </c>
      <c r="KT262" s="45">
        <v>201</v>
      </c>
      <c r="KU262" s="46">
        <f t="shared" si="1992"/>
        <v>1124.49</v>
      </c>
      <c r="KV262" s="46">
        <f t="shared" si="1844"/>
        <v>0</v>
      </c>
      <c r="KW262" s="128">
        <f t="shared" si="1845"/>
        <v>1124.49</v>
      </c>
      <c r="KX262" s="46">
        <f t="shared" si="1846"/>
        <v>72.46292986369717</v>
      </c>
      <c r="KY262" s="46">
        <f t="shared" si="1847"/>
        <v>1052.0270701363029</v>
      </c>
      <c r="KZ262" s="51">
        <f t="shared" si="1848"/>
        <v>42425.730848081992</v>
      </c>
      <c r="LA262" s="153">
        <f t="shared" si="1993"/>
        <v>50224.931422496411</v>
      </c>
      <c r="LB262" s="58">
        <f t="shared" si="1532"/>
        <v>930.59633333333579</v>
      </c>
      <c r="LC262" s="52">
        <f t="shared" si="1849"/>
        <v>0</v>
      </c>
      <c r="LD262" s="51">
        <f t="shared" si="1850"/>
        <v>930.59633333333579</v>
      </c>
      <c r="LE262" s="51">
        <f t="shared" si="1851"/>
        <v>36293.25699999978</v>
      </c>
      <c r="LF262" s="51">
        <f t="shared" si="1994"/>
        <v>43397.055999999575</v>
      </c>
      <c r="LG262" s="128">
        <f t="shared" si="1852"/>
        <v>10000</v>
      </c>
      <c r="LH262" s="204">
        <f t="shared" si="1853"/>
        <v>0</v>
      </c>
      <c r="LI262" s="479">
        <f t="shared" si="1854"/>
        <v>-930.59633333333579</v>
      </c>
      <c r="LJ262" s="46">
        <f t="shared" si="1995"/>
        <v>-1124.49</v>
      </c>
      <c r="LK262" s="46">
        <f t="shared" si="1996"/>
        <v>-1124.49</v>
      </c>
      <c r="LL262" s="48"/>
      <c r="LN262" s="45">
        <v>201</v>
      </c>
      <c r="LO262" s="46">
        <f t="shared" si="1855"/>
        <v>1123.1238136873469</v>
      </c>
      <c r="LP262" s="46">
        <f t="shared" si="1856"/>
        <v>0</v>
      </c>
      <c r="LQ262" s="46">
        <f t="shared" si="1857"/>
        <v>1123.1238136873469</v>
      </c>
      <c r="LR262" s="46">
        <f t="shared" si="1858"/>
        <v>72.375332409804898</v>
      </c>
      <c r="LS262" s="46">
        <f t="shared" si="1859"/>
        <v>1050.7484812775419</v>
      </c>
      <c r="LT262" s="51">
        <f t="shared" si="1860"/>
        <v>42374.450964605399</v>
      </c>
      <c r="LU262" s="199">
        <f t="shared" si="1997"/>
        <v>10000</v>
      </c>
      <c r="LV262" s="58">
        <f t="shared" si="1861"/>
        <v>933.33033333333128</v>
      </c>
      <c r="LW262" s="52">
        <f t="shared" si="1862"/>
        <v>0</v>
      </c>
      <c r="LX262" s="51">
        <f t="shared" si="1863"/>
        <v>933.33033333333128</v>
      </c>
      <c r="LY262" s="51">
        <f t="shared" si="1864"/>
        <v>36399.88299999974</v>
      </c>
      <c r="LZ262" s="46">
        <f t="shared" si="1998"/>
        <v>0</v>
      </c>
      <c r="MA262" s="199">
        <f t="shared" si="1999"/>
        <v>10000</v>
      </c>
      <c r="MB262" s="468">
        <f t="shared" si="1865"/>
        <v>-933.33033333333128</v>
      </c>
      <c r="MC262" s="46">
        <f t="shared" si="1866"/>
        <v>-1123.1238136873469</v>
      </c>
      <c r="MD262" s="46">
        <f t="shared" si="1867"/>
        <v>-1123.1238136873469</v>
      </c>
      <c r="ME262" s="48"/>
      <c r="MG262" s="45">
        <v>201</v>
      </c>
      <c r="MH262" s="46">
        <f t="shared" si="1868"/>
        <v>1076.608661999408</v>
      </c>
      <c r="MI262" s="46">
        <f t="shared" si="1869"/>
        <v>0</v>
      </c>
      <c r="MJ262" s="46">
        <f t="shared" si="1870"/>
        <v>1076.608661999408</v>
      </c>
      <c r="MK262" s="46">
        <f t="shared" si="1871"/>
        <v>69.377844933821876</v>
      </c>
      <c r="ML262" s="46">
        <f t="shared" si="1872"/>
        <v>1007.2308170655862</v>
      </c>
      <c r="MM262" s="51">
        <f t="shared" si="1873"/>
        <v>40619.476143227534</v>
      </c>
      <c r="MN262" s="199">
        <f t="shared" si="2000"/>
        <v>10000</v>
      </c>
      <c r="MO262" s="58">
        <f t="shared" si="1874"/>
        <v>889.32945707741396</v>
      </c>
      <c r="MP262" s="52">
        <f t="shared" si="1875"/>
        <v>0</v>
      </c>
      <c r="MQ262" s="51">
        <f t="shared" si="1876"/>
        <v>889.32945707741396</v>
      </c>
      <c r="MR262" s="57">
        <f t="shared" si="1877"/>
        <v>34683.849127439535</v>
      </c>
      <c r="MS262" s="199">
        <f t="shared" si="2001"/>
        <v>10000</v>
      </c>
      <c r="MT262" s="468">
        <f t="shared" si="2002"/>
        <v>-889.32945707741396</v>
      </c>
      <c r="MU262" s="46">
        <f t="shared" si="1878"/>
        <v>-1076.608661999408</v>
      </c>
      <c r="MV262" s="46">
        <f t="shared" si="1879"/>
        <v>-1076.608661999408</v>
      </c>
      <c r="MW262" s="48"/>
      <c r="MY262" s="45">
        <v>201</v>
      </c>
      <c r="MZ262" s="46">
        <f t="shared" si="1880"/>
        <v>1076.608661999408</v>
      </c>
      <c r="NA262" s="46">
        <f t="shared" si="1881"/>
        <v>0</v>
      </c>
      <c r="NB262" s="128">
        <f t="shared" si="1882"/>
        <v>1076.608661999408</v>
      </c>
      <c r="NC262" s="46">
        <f t="shared" si="1646"/>
        <v>69.377844933821876</v>
      </c>
      <c r="ND262" s="46">
        <f t="shared" si="1883"/>
        <v>1007.2308170655862</v>
      </c>
      <c r="NE262" s="51">
        <f t="shared" si="1884"/>
        <v>40619.476143227534</v>
      </c>
      <c r="NF262" s="153">
        <f t="shared" si="2003"/>
        <v>10000</v>
      </c>
      <c r="NG262" s="45">
        <v>201</v>
      </c>
      <c r="NH262" s="46">
        <f t="shared" si="1647"/>
        <v>1076.6099999999999</v>
      </c>
      <c r="NI262" s="46">
        <f t="shared" si="1885"/>
        <v>0</v>
      </c>
      <c r="NJ262" s="128">
        <f t="shared" si="2004"/>
        <v>1076.6099999999999</v>
      </c>
      <c r="NK262" s="46">
        <f t="shared" si="2005"/>
        <v>69.37729542711682</v>
      </c>
      <c r="NL262" s="46">
        <f t="shared" si="1886"/>
        <v>1007.2327045728831</v>
      </c>
      <c r="NM262" s="51">
        <f t="shared" si="1887"/>
        <v>40619.144551697209</v>
      </c>
      <c r="NN262" s="58">
        <f t="shared" si="1888"/>
        <v>888.78037499999857</v>
      </c>
      <c r="NO262" s="52">
        <f t="shared" si="1889"/>
        <v>0</v>
      </c>
      <c r="NP262" s="51">
        <f t="shared" si="1890"/>
        <v>888.78037499999857</v>
      </c>
      <c r="NQ262" s="57">
        <f t="shared" si="1891"/>
        <v>34796.784625</v>
      </c>
      <c r="NR262" s="153">
        <f t="shared" si="2006"/>
        <v>10000</v>
      </c>
      <c r="NS262" s="469">
        <f t="shared" si="1892"/>
        <v>-888.78037499999857</v>
      </c>
      <c r="NT262" s="46">
        <f t="shared" si="1893"/>
        <v>-1076.6099999999999</v>
      </c>
      <c r="NU262" s="46">
        <f t="shared" si="1894"/>
        <v>-1076.6099999999999</v>
      </c>
      <c r="NV262" s="48"/>
      <c r="NX262" s="45">
        <v>201</v>
      </c>
      <c r="NY262" s="46">
        <f t="shared" si="1895"/>
        <v>1076.6456011701148</v>
      </c>
      <c r="NZ262" s="46">
        <f t="shared" si="1896"/>
        <v>0</v>
      </c>
      <c r="OA262" s="46">
        <f t="shared" si="1897"/>
        <v>1076.6456011701148</v>
      </c>
      <c r="OB262" s="46">
        <f t="shared" si="1898"/>
        <v>69.380225334563036</v>
      </c>
      <c r="OC262" s="46">
        <f t="shared" si="1899"/>
        <v>1007.2653758355517</v>
      </c>
      <c r="OD262" s="51">
        <f t="shared" si="1900"/>
        <v>40620.869824902264</v>
      </c>
      <c r="OE262" s="57">
        <f t="shared" si="2007"/>
        <v>46634.91925409055</v>
      </c>
      <c r="OF262" s="153">
        <f t="shared" si="2008"/>
        <v>10000</v>
      </c>
      <c r="OG262" s="58">
        <f t="shared" si="1901"/>
        <v>889.48383333333379</v>
      </c>
      <c r="OH262" s="241">
        <f t="shared" si="2009"/>
        <v>0</v>
      </c>
      <c r="OI262" s="51">
        <f t="shared" si="1902"/>
        <v>889.48383333333379</v>
      </c>
      <c r="OJ262" s="51">
        <f t="shared" si="1903"/>
        <v>34689.869500000059</v>
      </c>
      <c r="OK262" s="153">
        <f t="shared" si="2010"/>
        <v>39999.999999999513</v>
      </c>
      <c r="OL262" s="153">
        <f t="shared" si="2011"/>
        <v>10000</v>
      </c>
      <c r="OM262" s="468">
        <f t="shared" si="2012"/>
        <v>-889.48383333333379</v>
      </c>
      <c r="ON262" s="46">
        <f t="shared" si="2013"/>
        <v>-1076.6456011701148</v>
      </c>
      <c r="OO262" s="46">
        <f t="shared" si="1904"/>
        <v>-1076.6456011701148</v>
      </c>
      <c r="OP262" s="48"/>
      <c r="OR262" s="45">
        <v>201</v>
      </c>
      <c r="OS262" s="46">
        <f t="shared" si="1905"/>
        <v>1076.765700416463</v>
      </c>
      <c r="OT262" s="128">
        <f t="shared" si="1906"/>
        <v>0</v>
      </c>
      <c r="OU262" s="128">
        <f t="shared" si="1907"/>
        <v>1076.765700416463</v>
      </c>
      <c r="OV262" s="46">
        <f t="shared" si="1652"/>
        <v>69.38796466193854</v>
      </c>
      <c r="OW262" s="46">
        <f t="shared" si="1653"/>
        <v>1007.3777357545245</v>
      </c>
      <c r="OX262" s="51">
        <f t="shared" si="1908"/>
        <v>40625.4010614086</v>
      </c>
      <c r="OY262" s="51">
        <f t="shared" si="2014"/>
        <v>48172.106380384481</v>
      </c>
      <c r="OZ262" s="153">
        <f t="shared" si="2015"/>
        <v>10000</v>
      </c>
      <c r="PA262" s="45">
        <v>201</v>
      </c>
      <c r="PB262" s="46">
        <f t="shared" si="1909"/>
        <v>1076.765700416463</v>
      </c>
      <c r="PC262" s="46">
        <f t="shared" si="2016"/>
        <v>0</v>
      </c>
      <c r="PD262" s="128">
        <f t="shared" si="1910"/>
        <v>1076.765700416463</v>
      </c>
      <c r="PE262" s="46">
        <f t="shared" si="1911"/>
        <v>69.38796466193854</v>
      </c>
      <c r="PF262" s="46">
        <f t="shared" si="1912"/>
        <v>1007.3777357545245</v>
      </c>
      <c r="PG262" s="51">
        <f t="shared" si="1913"/>
        <v>40625.4010614086</v>
      </c>
      <c r="PH262" s="57">
        <f t="shared" si="2017"/>
        <v>48171.562469814446</v>
      </c>
      <c r="PI262" s="688">
        <f t="shared" si="1914"/>
        <v>889.6533333333341</v>
      </c>
      <c r="PJ262" s="52">
        <f t="shared" si="2018"/>
        <v>0</v>
      </c>
      <c r="PK262" s="51">
        <f t="shared" si="1915"/>
        <v>889.6533333333341</v>
      </c>
      <c r="PL262" s="57">
        <f t="shared" si="1916"/>
        <v>34696.480000000127</v>
      </c>
      <c r="PM262" s="57">
        <f t="shared" si="2019"/>
        <v>41485.384000000202</v>
      </c>
      <c r="PN262" s="153">
        <f t="shared" si="2020"/>
        <v>10000</v>
      </c>
      <c r="PO262" s="469">
        <f t="shared" si="1917"/>
        <v>-889.6533333333341</v>
      </c>
      <c r="PP262" s="46">
        <f t="shared" si="1918"/>
        <v>-1076.765700416463</v>
      </c>
      <c r="PQ262" s="46">
        <f t="shared" si="1919"/>
        <v>-1076.765700416463</v>
      </c>
      <c r="PR262" s="48"/>
    </row>
    <row r="263" spans="2:434" hidden="1" x14ac:dyDescent="0.3">
      <c r="B263" s="45">
        <v>202</v>
      </c>
      <c r="C263" s="46">
        <f t="shared" si="1688"/>
        <v>1111.77</v>
      </c>
      <c r="D263" s="46">
        <f t="shared" si="1689"/>
        <v>100</v>
      </c>
      <c r="E263" s="46">
        <f t="shared" si="1690"/>
        <v>1011.77</v>
      </c>
      <c r="F263" s="46">
        <f t="shared" si="1691"/>
        <v>63.620419741989679</v>
      </c>
      <c r="G263" s="46">
        <f t="shared" si="1692"/>
        <v>948.14958025801025</v>
      </c>
      <c r="H263" s="51">
        <f t="shared" si="1693"/>
        <v>37224.102264935798</v>
      </c>
      <c r="I263" s="58">
        <f t="shared" si="1626"/>
        <v>933.33333333333337</v>
      </c>
      <c r="J263" s="52">
        <f t="shared" si="1694"/>
        <v>100</v>
      </c>
      <c r="K263" s="51">
        <f t="shared" si="1695"/>
        <v>833.33333333333337</v>
      </c>
      <c r="L263" s="57">
        <f t="shared" si="1696"/>
        <v>31666.666666666162</v>
      </c>
      <c r="M263" s="468">
        <f t="shared" si="1920"/>
        <v>-933.33333333333337</v>
      </c>
      <c r="N263" s="46">
        <f t="shared" si="1921"/>
        <v>-1111.77</v>
      </c>
      <c r="O263" s="47"/>
      <c r="P263" s="46">
        <f t="shared" si="1922"/>
        <v>-1011.77</v>
      </c>
      <c r="Q263" s="48"/>
      <c r="R263" s="29"/>
      <c r="S263" s="29"/>
      <c r="T263" s="45">
        <v>202</v>
      </c>
      <c r="U263" s="46">
        <f t="shared" si="1697"/>
        <v>1047.4100000000001</v>
      </c>
      <c r="V263" s="46">
        <f t="shared" si="1698"/>
        <v>35.64</v>
      </c>
      <c r="W263" s="46">
        <f t="shared" si="1923"/>
        <v>1011.77</v>
      </c>
      <c r="X263" s="46">
        <f t="shared" si="1699"/>
        <v>63.620419741989679</v>
      </c>
      <c r="Y263" s="46">
        <f t="shared" si="1700"/>
        <v>948.14958025801025</v>
      </c>
      <c r="Z263" s="51">
        <f t="shared" si="1701"/>
        <v>37224.102264935798</v>
      </c>
      <c r="AA263" s="58">
        <f t="shared" si="1702"/>
        <v>863.69333333333338</v>
      </c>
      <c r="AB263" s="52">
        <f t="shared" si="1703"/>
        <v>30.36</v>
      </c>
      <c r="AC263" s="51">
        <f t="shared" si="1704"/>
        <v>833.33333333333337</v>
      </c>
      <c r="AD263" s="57">
        <f t="shared" si="1705"/>
        <v>31666.666666666162</v>
      </c>
      <c r="AE263" s="468">
        <f t="shared" si="1924"/>
        <v>-863.69333333333338</v>
      </c>
      <c r="AF263" s="46">
        <f t="shared" si="1706"/>
        <v>-1047.4100000000001</v>
      </c>
      <c r="AG263" s="47"/>
      <c r="AH263" s="46">
        <f t="shared" si="1925"/>
        <v>-1011.77</v>
      </c>
      <c r="AI263" s="48"/>
      <c r="AJ263" s="29"/>
      <c r="AK263" s="45">
        <v>202</v>
      </c>
      <c r="AL263" s="46">
        <f t="shared" si="1707"/>
        <v>1117.72</v>
      </c>
      <c r="AM263" s="46"/>
      <c r="AN263" s="46"/>
      <c r="AO263" s="46">
        <f t="shared" si="1708"/>
        <v>37.44</v>
      </c>
      <c r="AP263" s="128">
        <f t="shared" si="1709"/>
        <v>1080.28</v>
      </c>
      <c r="AQ263" s="128"/>
      <c r="AR263" s="128"/>
      <c r="AS263" s="46">
        <f t="shared" si="1710"/>
        <v>69.042012609676689</v>
      </c>
      <c r="AT263" s="46">
        <f t="shared" si="1711"/>
        <v>1011.2379873903233</v>
      </c>
      <c r="AU263" s="51"/>
      <c r="AV263" s="51"/>
      <c r="AW263" s="51">
        <f t="shared" si="1712"/>
        <v>40413.969578415687</v>
      </c>
      <c r="AX263" s="58">
        <f t="shared" si="1713"/>
        <v>927.38215694565588</v>
      </c>
      <c r="AY263" s="52"/>
      <c r="AZ263" s="52"/>
      <c r="BA263" s="52">
        <f t="shared" si="1714"/>
        <v>32.1</v>
      </c>
      <c r="BB263" s="51">
        <f t="shared" si="1715"/>
        <v>895.28215694565586</v>
      </c>
      <c r="BC263" s="51"/>
      <c r="BD263" s="51"/>
      <c r="BE263" s="57">
        <f t="shared" si="1716"/>
        <v>34627.024296977492</v>
      </c>
      <c r="BF263" s="468">
        <f t="shared" si="1717"/>
        <v>-927.38215694565588</v>
      </c>
      <c r="BG263" s="46">
        <f t="shared" si="1718"/>
        <v>-1117.72</v>
      </c>
      <c r="BH263" s="46">
        <f t="shared" si="1719"/>
        <v>-1080.28</v>
      </c>
      <c r="BI263" s="48"/>
      <c r="BK263" s="45">
        <v>202</v>
      </c>
      <c r="BL263" s="46">
        <f t="shared" si="1926"/>
        <v>1053.55</v>
      </c>
      <c r="BM263" s="46">
        <f t="shared" si="1927"/>
        <v>41.78</v>
      </c>
      <c r="BN263" s="46">
        <f t="shared" si="1928"/>
        <v>1011.77</v>
      </c>
      <c r="BO263" s="46">
        <f t="shared" si="1720"/>
        <v>63.620419741989679</v>
      </c>
      <c r="BP263" s="46">
        <f t="shared" si="1721"/>
        <v>948.14958025801025</v>
      </c>
      <c r="BQ263" s="51">
        <f t="shared" si="1722"/>
        <v>37224.102264935798</v>
      </c>
      <c r="BR263" s="57">
        <f t="shared" si="1929"/>
        <v>46634.91925409055</v>
      </c>
      <c r="BS263" s="58">
        <f t="shared" si="1627"/>
        <v>869.15333333333342</v>
      </c>
      <c r="BT263" s="52">
        <f t="shared" si="1930"/>
        <v>35.82</v>
      </c>
      <c r="BU263" s="51">
        <f t="shared" si="1723"/>
        <v>833.33333333333337</v>
      </c>
      <c r="BV263" s="51">
        <f t="shared" si="1724"/>
        <v>31666.666666666162</v>
      </c>
      <c r="BW263" s="153">
        <f t="shared" si="1931"/>
        <v>39999.999999999513</v>
      </c>
      <c r="BX263" s="468">
        <f t="shared" si="1932"/>
        <v>-869.15333333333342</v>
      </c>
      <c r="BY263" s="46">
        <f t="shared" si="1933"/>
        <v>-1053.55</v>
      </c>
      <c r="BZ263" s="46">
        <f t="shared" si="1725"/>
        <v>-1011.77</v>
      </c>
      <c r="CA263" s="48"/>
      <c r="CB263" s="29"/>
      <c r="CC263" s="45">
        <v>202</v>
      </c>
      <c r="CD263" s="128">
        <f t="shared" si="1726"/>
        <v>1117.6300000000001</v>
      </c>
      <c r="CE263" s="46">
        <f t="shared" si="1934"/>
        <v>43.76</v>
      </c>
      <c r="CF263" s="128">
        <f t="shared" si="1727"/>
        <v>1073.8699999999999</v>
      </c>
      <c r="CG263" s="46">
        <f t="shared" si="1935"/>
        <v>68.756390117781862</v>
      </c>
      <c r="CH263" s="46">
        <f t="shared" si="1628"/>
        <v>1005.113609882218</v>
      </c>
      <c r="CI263" s="51">
        <f t="shared" si="1728"/>
        <v>40248.720460786899</v>
      </c>
      <c r="CJ263" s="199">
        <f t="shared" si="1936"/>
        <v>50224.931422496411</v>
      </c>
      <c r="CK263" s="153">
        <f t="shared" si="1937"/>
        <v>10000</v>
      </c>
      <c r="CL263" s="45">
        <v>202</v>
      </c>
      <c r="CM263" s="46">
        <f t="shared" si="1938"/>
        <v>1117.6300000000001</v>
      </c>
      <c r="CN263" s="128">
        <f t="shared" si="1729"/>
        <v>43.76</v>
      </c>
      <c r="CO263" s="128">
        <f t="shared" si="1657"/>
        <v>1073.8699999999999</v>
      </c>
      <c r="CP263" s="46">
        <f t="shared" si="1730"/>
        <v>68.756390117781862</v>
      </c>
      <c r="CQ263" s="46">
        <f t="shared" si="1658"/>
        <v>1005.113609882218</v>
      </c>
      <c r="CR263" s="51">
        <f t="shared" si="1731"/>
        <v>40248.720460786899</v>
      </c>
      <c r="CS263" s="153">
        <f t="shared" si="1939"/>
        <v>50224.931422496411</v>
      </c>
      <c r="CT263" s="58">
        <f t="shared" si="1732"/>
        <v>927.86033333333398</v>
      </c>
      <c r="CU263" s="52">
        <f t="shared" si="1940"/>
        <v>37.82</v>
      </c>
      <c r="CV263" s="51">
        <f t="shared" si="1941"/>
        <v>890.04033333333393</v>
      </c>
      <c r="CW263" s="51">
        <f t="shared" si="1733"/>
        <v>34496.652666666268</v>
      </c>
      <c r="CX263" s="57">
        <f t="shared" si="1942"/>
        <v>43397.055999999575</v>
      </c>
      <c r="CY263" s="153">
        <f t="shared" si="1943"/>
        <v>10000</v>
      </c>
      <c r="CZ263" s="479">
        <f t="shared" si="1734"/>
        <v>-927.86033333333398</v>
      </c>
      <c r="DA263" s="46">
        <f t="shared" si="1944"/>
        <v>-1117.6300000000001</v>
      </c>
      <c r="DB263" s="46">
        <f t="shared" si="1945"/>
        <v>-1073.8699999999999</v>
      </c>
      <c r="DC263" s="48"/>
      <c r="DE263" s="45">
        <v>202</v>
      </c>
      <c r="DF263" s="46">
        <f t="shared" si="1735"/>
        <v>1115.0999999999999</v>
      </c>
      <c r="DG263" s="46">
        <f t="shared" si="1946"/>
        <v>103.33</v>
      </c>
      <c r="DH263" s="46">
        <f t="shared" si="1736"/>
        <v>1011.77</v>
      </c>
      <c r="DI263" s="46">
        <f t="shared" si="1737"/>
        <v>63.620419741989679</v>
      </c>
      <c r="DJ263" s="46">
        <f t="shared" si="1738"/>
        <v>948.14958025801025</v>
      </c>
      <c r="DK263" s="51">
        <f t="shared" si="1739"/>
        <v>37224.102264935798</v>
      </c>
      <c r="DL263" s="58">
        <f t="shared" si="1629"/>
        <v>936.66333333333341</v>
      </c>
      <c r="DM263" s="52">
        <f t="shared" si="1947"/>
        <v>103.33</v>
      </c>
      <c r="DN263" s="51">
        <f t="shared" si="1740"/>
        <v>833.33333333333337</v>
      </c>
      <c r="DO263" s="57">
        <f t="shared" si="1741"/>
        <v>31666.666666666162</v>
      </c>
      <c r="DP263" s="468">
        <f t="shared" si="1948"/>
        <v>-936.66333333333341</v>
      </c>
      <c r="DQ263" s="46">
        <f t="shared" si="1949"/>
        <v>-1115.0999999999999</v>
      </c>
      <c r="DR263" s="47"/>
      <c r="DS263" s="46">
        <f t="shared" si="1950"/>
        <v>-1011.77</v>
      </c>
      <c r="DT263" s="48"/>
      <c r="DU263" s="29"/>
      <c r="DV263" s="45">
        <v>202</v>
      </c>
      <c r="DW263" s="46">
        <f t="shared" si="1951"/>
        <v>1031.48</v>
      </c>
      <c r="DX263" s="46">
        <f t="shared" si="1952"/>
        <v>19.71</v>
      </c>
      <c r="DY263" s="46">
        <f t="shared" si="1953"/>
        <v>1011.77</v>
      </c>
      <c r="DZ263" s="46">
        <f t="shared" si="1742"/>
        <v>63.620419741989679</v>
      </c>
      <c r="EA263" s="46">
        <f t="shared" si="1743"/>
        <v>948.14958025801025</v>
      </c>
      <c r="EB263" s="51">
        <f t="shared" si="1744"/>
        <v>37224.102264935798</v>
      </c>
      <c r="EC263" s="58">
        <f t="shared" si="1630"/>
        <v>850.11333333333334</v>
      </c>
      <c r="ED263" s="52">
        <f t="shared" si="1954"/>
        <v>16.78</v>
      </c>
      <c r="EE263" s="51">
        <f t="shared" si="1745"/>
        <v>833.33333333333337</v>
      </c>
      <c r="EF263" s="57">
        <f t="shared" si="1746"/>
        <v>31666.666666666162</v>
      </c>
      <c r="EG263" s="468">
        <f t="shared" si="1955"/>
        <v>-850.11333333333334</v>
      </c>
      <c r="EH263" s="46">
        <f t="shared" si="1956"/>
        <v>-1031.48</v>
      </c>
      <c r="EI263" s="47"/>
      <c r="EJ263" s="46">
        <f t="shared" si="1957"/>
        <v>-1011.77</v>
      </c>
      <c r="EK263" s="48"/>
      <c r="EL263" s="29"/>
      <c r="EM263" s="45">
        <v>202</v>
      </c>
      <c r="EN263" s="46">
        <f t="shared" si="1747"/>
        <v>1058.0868689014749</v>
      </c>
      <c r="EO263" s="46">
        <f t="shared" si="1958"/>
        <v>20.420000000000002</v>
      </c>
      <c r="EP263" s="128">
        <f t="shared" si="1632"/>
        <v>1037.6668689014748</v>
      </c>
      <c r="EQ263" s="46">
        <f t="shared" si="1748"/>
        <v>65.9120630881268</v>
      </c>
      <c r="ER263" s="46">
        <f t="shared" si="1749"/>
        <v>971.75480581334796</v>
      </c>
      <c r="ES263" s="51">
        <f t="shared" si="1750"/>
        <v>38575.483047062735</v>
      </c>
      <c r="ET263" s="153">
        <f t="shared" si="1959"/>
        <v>10000</v>
      </c>
      <c r="EU263" s="45">
        <v>202</v>
      </c>
      <c r="EV263" s="46">
        <f t="shared" si="1633"/>
        <v>1058.0899999999999</v>
      </c>
      <c r="EW263" s="46">
        <f t="shared" si="1960"/>
        <v>20.420000000000002</v>
      </c>
      <c r="EX263" s="128">
        <f t="shared" si="1751"/>
        <v>1037.67</v>
      </c>
      <c r="EY263" s="46">
        <f t="shared" si="1752"/>
        <v>65.910778923398894</v>
      </c>
      <c r="EZ263" s="46">
        <f t="shared" si="1753"/>
        <v>971.75922107660119</v>
      </c>
      <c r="FA263" s="51">
        <f t="shared" si="1754"/>
        <v>38574.708132962733</v>
      </c>
      <c r="FB263" s="58">
        <f t="shared" si="1755"/>
        <v>874.86920833333363</v>
      </c>
      <c r="FC263" s="52">
        <f t="shared" si="1961"/>
        <v>17.45</v>
      </c>
      <c r="FD263" s="51">
        <f t="shared" si="1962"/>
        <v>857.41920833333359</v>
      </c>
      <c r="FE263" s="57">
        <f t="shared" si="1756"/>
        <v>32939.579916666495</v>
      </c>
      <c r="FF263" s="153">
        <f t="shared" si="1963"/>
        <v>10000</v>
      </c>
      <c r="FG263" s="469">
        <f t="shared" si="1757"/>
        <v>-874.86920833333363</v>
      </c>
      <c r="FH263" s="46">
        <f t="shared" si="1758"/>
        <v>-1058.0899999999999</v>
      </c>
      <c r="FI263" s="46">
        <f t="shared" si="1759"/>
        <v>-1037.67</v>
      </c>
      <c r="FJ263" s="48"/>
      <c r="FL263" s="45">
        <v>202</v>
      </c>
      <c r="FM263" s="46">
        <f t="shared" si="1964"/>
        <v>1035.8499999999999</v>
      </c>
      <c r="FN263" s="46">
        <f t="shared" si="1760"/>
        <v>24.08</v>
      </c>
      <c r="FO263" s="46">
        <f t="shared" si="1965"/>
        <v>1011.77</v>
      </c>
      <c r="FP263" s="46">
        <f t="shared" si="1761"/>
        <v>63.620419741989679</v>
      </c>
      <c r="FQ263" s="46">
        <f t="shared" si="1762"/>
        <v>948.14958025801025</v>
      </c>
      <c r="FR263" s="51">
        <f t="shared" si="1763"/>
        <v>37224.102264935798</v>
      </c>
      <c r="FS263" s="57">
        <f t="shared" si="1966"/>
        <v>46634.91925409055</v>
      </c>
      <c r="FT263" s="58">
        <f t="shared" si="1635"/>
        <v>853.98333333333335</v>
      </c>
      <c r="FU263" s="241">
        <f t="shared" si="1764"/>
        <v>20.65</v>
      </c>
      <c r="FV263" s="51">
        <f t="shared" si="1765"/>
        <v>833.33333333333337</v>
      </c>
      <c r="FW263" s="51">
        <f t="shared" si="1766"/>
        <v>31666.666666666162</v>
      </c>
      <c r="FX263" s="153">
        <f t="shared" si="1967"/>
        <v>39999.999999999513</v>
      </c>
      <c r="FY263" s="468">
        <f t="shared" si="1968"/>
        <v>-853.98333333333335</v>
      </c>
      <c r="FZ263" s="46">
        <f t="shared" si="1969"/>
        <v>-1035.8499999999999</v>
      </c>
      <c r="GA263" s="46">
        <f t="shared" si="1767"/>
        <v>-1011.77</v>
      </c>
      <c r="GB263" s="48"/>
      <c r="GD263" s="45">
        <v>202</v>
      </c>
      <c r="GE263" s="46">
        <f t="shared" si="1768"/>
        <v>1060.0875939185617</v>
      </c>
      <c r="GF263" s="128">
        <f t="shared" si="1970"/>
        <v>24.88</v>
      </c>
      <c r="GG263" s="128">
        <f t="shared" si="1579"/>
        <v>1035.2075939185615</v>
      </c>
      <c r="GH263" s="46">
        <f t="shared" si="1637"/>
        <v>65.867168355029904</v>
      </c>
      <c r="GI263" s="46">
        <f t="shared" si="1769"/>
        <v>969.34042556353165</v>
      </c>
      <c r="GJ263" s="51">
        <f t="shared" si="1770"/>
        <v>38550.960587454407</v>
      </c>
      <c r="GK263" s="51">
        <f t="shared" si="1971"/>
        <v>48172.106380384481</v>
      </c>
      <c r="GL263" s="153">
        <f t="shared" si="1972"/>
        <v>10000</v>
      </c>
      <c r="GM263" s="45">
        <v>202</v>
      </c>
      <c r="GN263" s="46">
        <f t="shared" si="1638"/>
        <v>1060.0899999999999</v>
      </c>
      <c r="GO263" s="46">
        <f t="shared" si="1771"/>
        <v>24.88</v>
      </c>
      <c r="GP263" s="128">
        <f t="shared" si="1973"/>
        <v>1035.21</v>
      </c>
      <c r="GQ263" s="46">
        <f t="shared" si="1772"/>
        <v>65.866211815875957</v>
      </c>
      <c r="GR263" s="46">
        <f t="shared" si="1773"/>
        <v>969.34378818412404</v>
      </c>
      <c r="GS263" s="51">
        <f t="shared" si="1774"/>
        <v>38550.383301341448</v>
      </c>
      <c r="GT263" s="57">
        <f t="shared" si="1974"/>
        <v>48171.562469814446</v>
      </c>
      <c r="GU263" s="58">
        <f t="shared" si="1775"/>
        <v>876.92633333333197</v>
      </c>
      <c r="GV263" s="52">
        <f t="shared" si="1776"/>
        <v>21.43</v>
      </c>
      <c r="GW263" s="51">
        <f t="shared" si="1975"/>
        <v>855.49633333333202</v>
      </c>
      <c r="GX263" s="57">
        <f t="shared" si="1777"/>
        <v>32930.420666666912</v>
      </c>
      <c r="GY263" s="57">
        <f t="shared" si="1976"/>
        <v>41485.384000000202</v>
      </c>
      <c r="GZ263" s="153">
        <f t="shared" si="1977"/>
        <v>10000</v>
      </c>
      <c r="HA263" s="469">
        <f t="shared" si="1778"/>
        <v>-876.92633333333197</v>
      </c>
      <c r="HB263" s="46">
        <f t="shared" si="1779"/>
        <v>-1060.0899999999999</v>
      </c>
      <c r="HC263" s="46">
        <f t="shared" si="1780"/>
        <v>-1035.21</v>
      </c>
      <c r="HD263" s="48"/>
      <c r="HF263" s="45">
        <v>202</v>
      </c>
      <c r="HG263" s="46">
        <f t="shared" si="1781"/>
        <v>1123.8775326810628</v>
      </c>
      <c r="HH263" s="46">
        <f t="shared" si="1782"/>
        <v>0</v>
      </c>
      <c r="HI263" s="46">
        <f t="shared" si="1783"/>
        <v>1123.8775326810628</v>
      </c>
      <c r="HJ263" s="46">
        <f t="shared" si="1784"/>
        <v>70.671480173471835</v>
      </c>
      <c r="HK263" s="46">
        <f t="shared" si="1785"/>
        <v>1053.206052507591</v>
      </c>
      <c r="HL263" s="51">
        <f t="shared" si="1786"/>
        <v>41349.682051575503</v>
      </c>
      <c r="HM263" s="153">
        <f t="shared" si="1978"/>
        <v>10000</v>
      </c>
      <c r="HN263" s="58">
        <f t="shared" si="1787"/>
        <v>933.33333333333724</v>
      </c>
      <c r="HO263" s="52">
        <f t="shared" si="1788"/>
        <v>0</v>
      </c>
      <c r="HP263" s="51">
        <f t="shared" si="1789"/>
        <v>933.33333333333724</v>
      </c>
      <c r="HQ263" s="57">
        <f t="shared" si="1790"/>
        <v>35466.666666664947</v>
      </c>
      <c r="HR263" s="153">
        <f t="shared" si="1979"/>
        <v>10000</v>
      </c>
      <c r="HS263" s="468">
        <f t="shared" si="1791"/>
        <v>-933.33333333333724</v>
      </c>
      <c r="HT263" s="46">
        <f t="shared" si="1792"/>
        <v>-1123.8775326810628</v>
      </c>
      <c r="HU263" s="46">
        <f t="shared" si="1793"/>
        <v>-1123.8775326810628</v>
      </c>
      <c r="HV263" s="48"/>
      <c r="HW263" s="29"/>
      <c r="HX263" s="45">
        <v>202</v>
      </c>
      <c r="HY263" s="128">
        <f t="shared" si="1794"/>
        <v>1124.3399999999999</v>
      </c>
      <c r="HZ263" s="46">
        <f t="shared" si="1795"/>
        <v>0</v>
      </c>
      <c r="IA263" s="46">
        <f t="shared" si="1796"/>
        <v>1124.3399999999999</v>
      </c>
      <c r="IB263" s="46">
        <f t="shared" si="1797"/>
        <v>70.707751451252463</v>
      </c>
      <c r="IC263" s="46">
        <f t="shared" si="1798"/>
        <v>1053.6322485487474</v>
      </c>
      <c r="ID263" s="51">
        <f t="shared" si="1799"/>
        <v>41371.018622202726</v>
      </c>
      <c r="IE263" s="153">
        <f t="shared" si="1980"/>
        <v>10000</v>
      </c>
      <c r="IF263" s="58">
        <f t="shared" si="1800"/>
        <v>930.14625019664186</v>
      </c>
      <c r="IG263" s="52">
        <f t="shared" si="1801"/>
        <v>0</v>
      </c>
      <c r="IH263" s="51">
        <f t="shared" si="1802"/>
        <v>930.14625019664186</v>
      </c>
      <c r="II263" s="57">
        <f t="shared" si="1981"/>
        <v>35345.557460278069</v>
      </c>
      <c r="IJ263" s="153">
        <f t="shared" si="1982"/>
        <v>10000</v>
      </c>
      <c r="IK263" s="468">
        <f t="shared" si="1803"/>
        <v>-930.14625019664186</v>
      </c>
      <c r="IL263" s="46">
        <f t="shared" si="1804"/>
        <v>-1124.3399999999999</v>
      </c>
      <c r="IM263" s="46">
        <f t="shared" si="1805"/>
        <v>-1124.3399999999999</v>
      </c>
      <c r="IN263" s="48"/>
      <c r="IO263" s="53">
        <f t="shared" si="1806"/>
        <v>0</v>
      </c>
      <c r="IQ263" s="45">
        <v>202</v>
      </c>
      <c r="IR263" s="128">
        <f t="shared" si="1807"/>
        <v>1126.4568749999989</v>
      </c>
      <c r="IS263" s="128">
        <f t="shared" si="1808"/>
        <v>0</v>
      </c>
      <c r="IT263" s="128">
        <f t="shared" si="1809"/>
        <v>1126.4568749999989</v>
      </c>
      <c r="IU263" s="46">
        <f t="shared" si="2021"/>
        <v>70.83</v>
      </c>
      <c r="IV263" s="46">
        <f t="shared" si="1810"/>
        <v>1055.626874999999</v>
      </c>
      <c r="IW263" s="51">
        <f t="shared" si="1811"/>
        <v>41444.591250000223</v>
      </c>
      <c r="IX263" s="199">
        <f t="shared" si="1983"/>
        <v>10000</v>
      </c>
      <c r="IY263" s="128">
        <f t="shared" si="1812"/>
        <v>0</v>
      </c>
      <c r="IZ263" s="408">
        <f t="shared" si="1813"/>
        <v>0</v>
      </c>
      <c r="JA263" s="58">
        <f t="shared" si="1814"/>
        <v>931.95916666666494</v>
      </c>
      <c r="JB263" s="52">
        <f t="shared" si="1815"/>
        <v>0</v>
      </c>
      <c r="JC263" s="51">
        <f t="shared" si="1816"/>
        <v>931.95916666666494</v>
      </c>
      <c r="JD263" s="57">
        <f t="shared" si="1817"/>
        <v>35414.448333333363</v>
      </c>
      <c r="JE263" s="280">
        <f t="shared" si="1818"/>
        <v>10000</v>
      </c>
      <c r="JF263" s="280">
        <f t="shared" si="1819"/>
        <v>0</v>
      </c>
      <c r="JG263" s="468">
        <f t="shared" si="1820"/>
        <v>-931.95916666666494</v>
      </c>
      <c r="JH263" s="46">
        <f t="shared" si="1821"/>
        <v>-1126.4568749999989</v>
      </c>
      <c r="JI263" s="46">
        <f t="shared" si="1822"/>
        <v>-1126.4568749999989</v>
      </c>
      <c r="JJ263" s="48"/>
      <c r="JL263" s="45">
        <v>202</v>
      </c>
      <c r="JM263" s="46">
        <f t="shared" si="1823"/>
        <v>1124.4930833333331</v>
      </c>
      <c r="JN263" s="46">
        <f t="shared" si="1824"/>
        <v>0</v>
      </c>
      <c r="JO263" s="128">
        <f t="shared" si="1825"/>
        <v>1124.4930833333331</v>
      </c>
      <c r="JP263" s="46">
        <f t="shared" si="1984"/>
        <v>70.709999999999994</v>
      </c>
      <c r="JQ263" s="46">
        <f t="shared" si="1826"/>
        <v>1053.783083333333</v>
      </c>
      <c r="JR263" s="51">
        <f t="shared" si="1827"/>
        <v>41372.33716666665</v>
      </c>
      <c r="JS263" s="51">
        <f t="shared" si="1985"/>
        <v>46634.91925409055</v>
      </c>
      <c r="JT263" s="199">
        <f t="shared" si="1986"/>
        <v>10000</v>
      </c>
      <c r="JU263" s="128">
        <f t="shared" si="1828"/>
        <v>0</v>
      </c>
      <c r="JV263" s="408">
        <f t="shared" si="1829"/>
        <v>0</v>
      </c>
      <c r="JW263" s="58">
        <f t="shared" si="1830"/>
        <v>930.37233333333074</v>
      </c>
      <c r="JX263" s="52">
        <f t="shared" si="1831"/>
        <v>0</v>
      </c>
      <c r="JY263" s="51">
        <f t="shared" si="1832"/>
        <v>930.37233333333074</v>
      </c>
      <c r="JZ263" s="51">
        <f t="shared" si="1833"/>
        <v>35354.148666667112</v>
      </c>
      <c r="KA263" s="199">
        <f t="shared" si="1987"/>
        <v>39999.999999999513</v>
      </c>
      <c r="KB263" s="128">
        <f t="shared" si="1988"/>
        <v>10000</v>
      </c>
      <c r="KC263" s="204">
        <f t="shared" si="1834"/>
        <v>0</v>
      </c>
      <c r="KD263" s="468">
        <f t="shared" si="1989"/>
        <v>-930.37233333333074</v>
      </c>
      <c r="KE263" s="46">
        <f t="shared" si="1835"/>
        <v>-1124.4930833333331</v>
      </c>
      <c r="KF263" s="46">
        <f t="shared" si="1836"/>
        <v>-1124.4930833333331</v>
      </c>
      <c r="KG263" s="48"/>
      <c r="KI263" s="45">
        <v>202</v>
      </c>
      <c r="KJ263" s="46">
        <f t="shared" si="1837"/>
        <v>1124.4890404061762</v>
      </c>
      <c r="KK263" s="46">
        <f t="shared" si="1838"/>
        <v>0</v>
      </c>
      <c r="KL263" s="128">
        <f t="shared" si="1839"/>
        <v>1124.4890404061762</v>
      </c>
      <c r="KM263" s="46">
        <f t="shared" si="1676"/>
        <v>70.709932900584903</v>
      </c>
      <c r="KN263" s="46">
        <f t="shared" si="1840"/>
        <v>1053.7791075055914</v>
      </c>
      <c r="KO263" s="51">
        <f t="shared" si="1841"/>
        <v>41372.180632845346</v>
      </c>
      <c r="KP263" s="199">
        <f t="shared" si="1990"/>
        <v>50224.931422496411</v>
      </c>
      <c r="KQ263" s="199">
        <f t="shared" si="1991"/>
        <v>10000</v>
      </c>
      <c r="KR263" s="128">
        <f t="shared" si="1842"/>
        <v>0</v>
      </c>
      <c r="KS263" s="408">
        <f t="shared" si="1843"/>
        <v>0</v>
      </c>
      <c r="KT263" s="45">
        <v>202</v>
      </c>
      <c r="KU263" s="46">
        <f t="shared" si="1992"/>
        <v>1124.49</v>
      </c>
      <c r="KV263" s="46">
        <f t="shared" si="1844"/>
        <v>0</v>
      </c>
      <c r="KW263" s="128">
        <f t="shared" si="1845"/>
        <v>1124.49</v>
      </c>
      <c r="KX263" s="46">
        <f t="shared" si="1846"/>
        <v>70.709551413469981</v>
      </c>
      <c r="KY263" s="46">
        <f t="shared" si="1847"/>
        <v>1053.7804485865299</v>
      </c>
      <c r="KZ263" s="51">
        <f t="shared" si="1848"/>
        <v>41371.950399495465</v>
      </c>
      <c r="LA263" s="153">
        <f t="shared" si="1993"/>
        <v>50224.931422496411</v>
      </c>
      <c r="LB263" s="58">
        <f t="shared" si="1532"/>
        <v>930.59633333333579</v>
      </c>
      <c r="LC263" s="52">
        <f t="shared" si="1849"/>
        <v>0</v>
      </c>
      <c r="LD263" s="51">
        <f t="shared" si="1850"/>
        <v>930.59633333333579</v>
      </c>
      <c r="LE263" s="51">
        <f t="shared" si="1851"/>
        <v>35362.660666666445</v>
      </c>
      <c r="LF263" s="51">
        <f t="shared" si="1994"/>
        <v>43397.055999999575</v>
      </c>
      <c r="LG263" s="128">
        <f t="shared" si="1852"/>
        <v>10000</v>
      </c>
      <c r="LH263" s="204">
        <f t="shared" si="1853"/>
        <v>0</v>
      </c>
      <c r="LI263" s="479">
        <f t="shared" si="1854"/>
        <v>-930.59633333333579</v>
      </c>
      <c r="LJ263" s="46">
        <f t="shared" si="1995"/>
        <v>-1124.49</v>
      </c>
      <c r="LK263" s="46">
        <f t="shared" si="1996"/>
        <v>-1124.49</v>
      </c>
      <c r="LL263" s="48"/>
      <c r="LN263" s="45">
        <v>202</v>
      </c>
      <c r="LO263" s="46">
        <f t="shared" si="1855"/>
        <v>1123.1238136873469</v>
      </c>
      <c r="LP263" s="46">
        <f t="shared" si="1856"/>
        <v>0</v>
      </c>
      <c r="LQ263" s="46">
        <f t="shared" si="1857"/>
        <v>1123.1238136873469</v>
      </c>
      <c r="LR263" s="46">
        <f t="shared" si="1858"/>
        <v>70.624084941009002</v>
      </c>
      <c r="LS263" s="46">
        <f t="shared" si="1859"/>
        <v>1052.499728746338</v>
      </c>
      <c r="LT263" s="51">
        <f t="shared" si="1860"/>
        <v>41321.951235859058</v>
      </c>
      <c r="LU263" s="199">
        <f t="shared" si="1997"/>
        <v>10000</v>
      </c>
      <c r="LV263" s="58">
        <f t="shared" si="1861"/>
        <v>933.33033333333128</v>
      </c>
      <c r="LW263" s="52">
        <f t="shared" si="1862"/>
        <v>0</v>
      </c>
      <c r="LX263" s="51">
        <f t="shared" si="1863"/>
        <v>933.33033333333128</v>
      </c>
      <c r="LY263" s="51">
        <f t="shared" si="1864"/>
        <v>35466.552666666408</v>
      </c>
      <c r="LZ263" s="46">
        <f t="shared" si="1998"/>
        <v>0</v>
      </c>
      <c r="MA263" s="199">
        <f t="shared" si="1999"/>
        <v>10000</v>
      </c>
      <c r="MB263" s="468">
        <f t="shared" si="1865"/>
        <v>-933.33033333333128</v>
      </c>
      <c r="MC263" s="46">
        <f t="shared" si="1866"/>
        <v>-1123.1238136873469</v>
      </c>
      <c r="MD263" s="46">
        <f t="shared" si="1867"/>
        <v>-1123.1238136873469</v>
      </c>
      <c r="ME263" s="48"/>
      <c r="MG263" s="45">
        <v>202</v>
      </c>
      <c r="MH263" s="46">
        <f t="shared" si="1868"/>
        <v>1076.608661999408</v>
      </c>
      <c r="MI263" s="46">
        <f t="shared" si="1869"/>
        <v>0</v>
      </c>
      <c r="MJ263" s="46">
        <f t="shared" si="1870"/>
        <v>1076.608661999408</v>
      </c>
      <c r="MK263" s="46">
        <f t="shared" si="1871"/>
        <v>67.699126905379231</v>
      </c>
      <c r="ML263" s="46">
        <f t="shared" si="1872"/>
        <v>1008.9095350940288</v>
      </c>
      <c r="MM263" s="51">
        <f t="shared" si="1873"/>
        <v>39610.566608133508</v>
      </c>
      <c r="MN263" s="199">
        <f t="shared" si="2000"/>
        <v>10000</v>
      </c>
      <c r="MO263" s="58">
        <f t="shared" si="1874"/>
        <v>889.32945707741396</v>
      </c>
      <c r="MP263" s="52">
        <f t="shared" si="1875"/>
        <v>0</v>
      </c>
      <c r="MQ263" s="51">
        <f t="shared" si="1876"/>
        <v>889.32945707741396</v>
      </c>
      <c r="MR263" s="57">
        <f t="shared" si="1877"/>
        <v>33794.519670362119</v>
      </c>
      <c r="MS263" s="199">
        <f t="shared" si="2001"/>
        <v>10000</v>
      </c>
      <c r="MT263" s="468">
        <f t="shared" si="2002"/>
        <v>-889.32945707741396</v>
      </c>
      <c r="MU263" s="46">
        <f t="shared" si="1878"/>
        <v>-1076.608661999408</v>
      </c>
      <c r="MV263" s="46">
        <f t="shared" si="1879"/>
        <v>-1076.608661999408</v>
      </c>
      <c r="MW263" s="48"/>
      <c r="MY263" s="45">
        <v>202</v>
      </c>
      <c r="MZ263" s="46">
        <f t="shared" si="1880"/>
        <v>1076.608661999408</v>
      </c>
      <c r="NA263" s="46">
        <f t="shared" si="1881"/>
        <v>0</v>
      </c>
      <c r="NB263" s="128">
        <f t="shared" si="1882"/>
        <v>1076.608661999408</v>
      </c>
      <c r="NC263" s="46">
        <f t="shared" si="1646"/>
        <v>67.699126905379231</v>
      </c>
      <c r="ND263" s="46">
        <f t="shared" si="1883"/>
        <v>1008.9095350940288</v>
      </c>
      <c r="NE263" s="51">
        <f t="shared" si="1884"/>
        <v>39610.566608133508</v>
      </c>
      <c r="NF263" s="153">
        <f t="shared" si="2003"/>
        <v>10000</v>
      </c>
      <c r="NG263" s="45">
        <v>202</v>
      </c>
      <c r="NH263" s="46">
        <f t="shared" si="1647"/>
        <v>1076.6099999999999</v>
      </c>
      <c r="NI263" s="46">
        <f t="shared" si="1885"/>
        <v>0</v>
      </c>
      <c r="NJ263" s="128">
        <f t="shared" si="2004"/>
        <v>1076.6099999999999</v>
      </c>
      <c r="NK263" s="46">
        <f t="shared" si="2005"/>
        <v>67.698574252828692</v>
      </c>
      <c r="NL263" s="46">
        <f t="shared" si="1886"/>
        <v>1008.9114257471712</v>
      </c>
      <c r="NM263" s="51">
        <f t="shared" si="1887"/>
        <v>39610.233125950035</v>
      </c>
      <c r="NN263" s="58">
        <f t="shared" si="1888"/>
        <v>888.78037499999857</v>
      </c>
      <c r="NO263" s="52">
        <f t="shared" si="1889"/>
        <v>0</v>
      </c>
      <c r="NP263" s="51">
        <f t="shared" si="1890"/>
        <v>888.78037499999857</v>
      </c>
      <c r="NQ263" s="57">
        <f t="shared" si="1891"/>
        <v>33908.004249999998</v>
      </c>
      <c r="NR263" s="153">
        <f t="shared" si="2006"/>
        <v>10000</v>
      </c>
      <c r="NS263" s="469">
        <f t="shared" si="1892"/>
        <v>-888.78037499999857</v>
      </c>
      <c r="NT263" s="46">
        <f t="shared" si="1893"/>
        <v>-1076.6099999999999</v>
      </c>
      <c r="NU263" s="46">
        <f t="shared" si="1894"/>
        <v>-1076.6099999999999</v>
      </c>
      <c r="NV263" s="48"/>
      <c r="NX263" s="45">
        <v>202</v>
      </c>
      <c r="NY263" s="46">
        <f t="shared" si="1895"/>
        <v>1076.6456011701148</v>
      </c>
      <c r="NZ263" s="46">
        <f t="shared" si="1896"/>
        <v>0</v>
      </c>
      <c r="OA263" s="46">
        <f t="shared" si="1897"/>
        <v>1076.6456011701148</v>
      </c>
      <c r="OB263" s="46">
        <f t="shared" si="1898"/>
        <v>67.701449708170443</v>
      </c>
      <c r="OC263" s="46">
        <f t="shared" si="1899"/>
        <v>1008.9441514619443</v>
      </c>
      <c r="OD263" s="51">
        <f t="shared" si="1900"/>
        <v>39611.925673440317</v>
      </c>
      <c r="OE263" s="57">
        <f t="shared" si="2007"/>
        <v>46634.91925409055</v>
      </c>
      <c r="OF263" s="153">
        <f t="shared" si="2008"/>
        <v>10000</v>
      </c>
      <c r="OG263" s="58">
        <f t="shared" si="1901"/>
        <v>889.48383333333379</v>
      </c>
      <c r="OH263" s="241">
        <f t="shared" si="2009"/>
        <v>0</v>
      </c>
      <c r="OI263" s="51">
        <f t="shared" si="1902"/>
        <v>889.48383333333379</v>
      </c>
      <c r="OJ263" s="51">
        <f t="shared" si="1903"/>
        <v>33800.385666666727</v>
      </c>
      <c r="OK263" s="153">
        <f t="shared" si="2010"/>
        <v>39999.999999999513</v>
      </c>
      <c r="OL263" s="153">
        <f t="shared" si="2011"/>
        <v>10000</v>
      </c>
      <c r="OM263" s="468">
        <f t="shared" si="2012"/>
        <v>-889.48383333333379</v>
      </c>
      <c r="ON263" s="46">
        <f t="shared" si="2013"/>
        <v>-1076.6456011701148</v>
      </c>
      <c r="OO263" s="46">
        <f t="shared" si="1904"/>
        <v>-1076.6456011701148</v>
      </c>
      <c r="OP263" s="48"/>
      <c r="OR263" s="45">
        <v>202</v>
      </c>
      <c r="OS263" s="46">
        <f t="shared" si="1905"/>
        <v>1076.765700416463</v>
      </c>
      <c r="OT263" s="128">
        <f t="shared" si="1906"/>
        <v>0</v>
      </c>
      <c r="OU263" s="128">
        <f t="shared" si="1907"/>
        <v>1076.765700416463</v>
      </c>
      <c r="OV263" s="46">
        <f t="shared" si="1652"/>
        <v>67.709001769014336</v>
      </c>
      <c r="OW263" s="46">
        <f t="shared" si="1653"/>
        <v>1009.0566986474487</v>
      </c>
      <c r="OX263" s="51">
        <f t="shared" si="1908"/>
        <v>39616.344362761149</v>
      </c>
      <c r="OY263" s="51">
        <f t="shared" si="2014"/>
        <v>48172.106380384481</v>
      </c>
      <c r="OZ263" s="153">
        <f t="shared" si="2015"/>
        <v>10000</v>
      </c>
      <c r="PA263" s="45">
        <v>202</v>
      </c>
      <c r="PB263" s="46">
        <f t="shared" si="1909"/>
        <v>1076.765700416463</v>
      </c>
      <c r="PC263" s="46">
        <f t="shared" si="2016"/>
        <v>0</v>
      </c>
      <c r="PD263" s="128">
        <f t="shared" si="1910"/>
        <v>1076.765700416463</v>
      </c>
      <c r="PE263" s="46">
        <f t="shared" si="1911"/>
        <v>67.709001769014336</v>
      </c>
      <c r="PF263" s="46">
        <f t="shared" si="1912"/>
        <v>1009.0566986474487</v>
      </c>
      <c r="PG263" s="51">
        <f t="shared" si="1913"/>
        <v>39616.344362761149</v>
      </c>
      <c r="PH263" s="57">
        <f t="shared" si="2017"/>
        <v>48171.562469814446</v>
      </c>
      <c r="PI263" s="688">
        <f t="shared" si="1914"/>
        <v>889.6533333333341</v>
      </c>
      <c r="PJ263" s="52">
        <f t="shared" si="2018"/>
        <v>0</v>
      </c>
      <c r="PK263" s="51">
        <f t="shared" si="1915"/>
        <v>889.6533333333341</v>
      </c>
      <c r="PL263" s="57">
        <f t="shared" si="1916"/>
        <v>33806.826666666791</v>
      </c>
      <c r="PM263" s="57">
        <f t="shared" si="2019"/>
        <v>41485.384000000202</v>
      </c>
      <c r="PN263" s="153">
        <f t="shared" si="2020"/>
        <v>10000</v>
      </c>
      <c r="PO263" s="469">
        <f t="shared" si="1917"/>
        <v>-889.6533333333341</v>
      </c>
      <c r="PP263" s="46">
        <f t="shared" si="1918"/>
        <v>-1076.765700416463</v>
      </c>
      <c r="PQ263" s="46">
        <f t="shared" si="1919"/>
        <v>-1076.765700416463</v>
      </c>
      <c r="PR263" s="48"/>
    </row>
    <row r="264" spans="2:434" hidden="1" x14ac:dyDescent="0.3">
      <c r="B264" s="45">
        <v>203</v>
      </c>
      <c r="C264" s="46">
        <f t="shared" si="1688"/>
        <v>1111.77</v>
      </c>
      <c r="D264" s="46">
        <f t="shared" si="1689"/>
        <v>100</v>
      </c>
      <c r="E264" s="46">
        <f t="shared" si="1690"/>
        <v>1011.77</v>
      </c>
      <c r="F264" s="46">
        <f t="shared" si="1691"/>
        <v>62.040170441559667</v>
      </c>
      <c r="G264" s="46">
        <f t="shared" si="1692"/>
        <v>949.72982955844031</v>
      </c>
      <c r="H264" s="51">
        <f t="shared" si="1693"/>
        <v>36274.372435377358</v>
      </c>
      <c r="I264" s="58">
        <f t="shared" si="1626"/>
        <v>933.33333333333337</v>
      </c>
      <c r="J264" s="52">
        <f t="shared" si="1694"/>
        <v>100</v>
      </c>
      <c r="K264" s="51">
        <f t="shared" si="1695"/>
        <v>833.33333333333337</v>
      </c>
      <c r="L264" s="57">
        <f t="shared" si="1696"/>
        <v>30833.33333333283</v>
      </c>
      <c r="M264" s="468">
        <f t="shared" si="1920"/>
        <v>-933.33333333333337</v>
      </c>
      <c r="N264" s="46">
        <f t="shared" si="1921"/>
        <v>-1111.77</v>
      </c>
      <c r="O264" s="47"/>
      <c r="P264" s="46">
        <f t="shared" si="1922"/>
        <v>-1011.77</v>
      </c>
      <c r="Q264" s="48"/>
      <c r="R264" s="29"/>
      <c r="S264" s="29"/>
      <c r="T264" s="45">
        <v>203</v>
      </c>
      <c r="U264" s="46">
        <f t="shared" si="1697"/>
        <v>1046.53</v>
      </c>
      <c r="V264" s="46">
        <f t="shared" si="1698"/>
        <v>34.76</v>
      </c>
      <c r="W264" s="46">
        <f t="shared" si="1923"/>
        <v>1011.77</v>
      </c>
      <c r="X264" s="46">
        <f t="shared" si="1699"/>
        <v>62.040170441559667</v>
      </c>
      <c r="Y264" s="46">
        <f t="shared" si="1700"/>
        <v>949.72982955844031</v>
      </c>
      <c r="Z264" s="51">
        <f t="shared" si="1701"/>
        <v>36274.372435377358</v>
      </c>
      <c r="AA264" s="58">
        <f t="shared" si="1702"/>
        <v>862.91333333333341</v>
      </c>
      <c r="AB264" s="52">
        <f t="shared" si="1703"/>
        <v>29.58</v>
      </c>
      <c r="AC264" s="51">
        <f t="shared" si="1704"/>
        <v>833.33333333333337</v>
      </c>
      <c r="AD264" s="57">
        <f t="shared" si="1705"/>
        <v>30833.33333333283</v>
      </c>
      <c r="AE264" s="468">
        <f t="shared" si="1924"/>
        <v>-862.91333333333341</v>
      </c>
      <c r="AF264" s="46">
        <f t="shared" si="1706"/>
        <v>-1046.53</v>
      </c>
      <c r="AG264" s="47"/>
      <c r="AH264" s="46">
        <f t="shared" si="1925"/>
        <v>-1011.77</v>
      </c>
      <c r="AI264" s="48"/>
      <c r="AJ264" s="29"/>
      <c r="AK264" s="45">
        <v>203</v>
      </c>
      <c r="AL264" s="46">
        <f t="shared" si="1707"/>
        <v>1117.72</v>
      </c>
      <c r="AM264" s="46"/>
      <c r="AN264" s="46"/>
      <c r="AO264" s="46">
        <f t="shared" si="1708"/>
        <v>36.54</v>
      </c>
      <c r="AP264" s="128">
        <f t="shared" si="1709"/>
        <v>1081.18</v>
      </c>
      <c r="AQ264" s="128"/>
      <c r="AR264" s="128"/>
      <c r="AS264" s="46">
        <f t="shared" si="1710"/>
        <v>67.356615964026147</v>
      </c>
      <c r="AT264" s="46">
        <f t="shared" si="1711"/>
        <v>1013.823384035974</v>
      </c>
      <c r="AU264" s="51"/>
      <c r="AV264" s="51"/>
      <c r="AW264" s="51">
        <f t="shared" si="1712"/>
        <v>39400.146194379711</v>
      </c>
      <c r="AX264" s="58">
        <f t="shared" si="1713"/>
        <v>927.38215694565588</v>
      </c>
      <c r="AY264" s="52"/>
      <c r="AZ264" s="52"/>
      <c r="BA264" s="52">
        <f t="shared" si="1714"/>
        <v>31.3</v>
      </c>
      <c r="BB264" s="51">
        <f t="shared" si="1715"/>
        <v>896.08215694565592</v>
      </c>
      <c r="BC264" s="51"/>
      <c r="BD264" s="51"/>
      <c r="BE264" s="57">
        <f t="shared" si="1716"/>
        <v>33730.942140031839</v>
      </c>
      <c r="BF264" s="468">
        <f t="shared" si="1717"/>
        <v>-927.38215694565588</v>
      </c>
      <c r="BG264" s="46">
        <f t="shared" si="1718"/>
        <v>-1117.72</v>
      </c>
      <c r="BH264" s="46">
        <f t="shared" si="1719"/>
        <v>-1081.18</v>
      </c>
      <c r="BI264" s="48"/>
      <c r="BK264" s="45">
        <v>203</v>
      </c>
      <c r="BL264" s="46">
        <f t="shared" si="1926"/>
        <v>1053.55</v>
      </c>
      <c r="BM264" s="46">
        <f t="shared" si="1927"/>
        <v>41.78</v>
      </c>
      <c r="BN264" s="46">
        <f t="shared" si="1928"/>
        <v>1011.77</v>
      </c>
      <c r="BO264" s="46">
        <f t="shared" si="1720"/>
        <v>62.040170441559667</v>
      </c>
      <c r="BP264" s="46">
        <f t="shared" si="1721"/>
        <v>949.72982955844031</v>
      </c>
      <c r="BQ264" s="51">
        <f t="shared" si="1722"/>
        <v>36274.372435377358</v>
      </c>
      <c r="BR264" s="57">
        <f t="shared" si="1929"/>
        <v>46634.91925409055</v>
      </c>
      <c r="BS264" s="58">
        <f t="shared" si="1627"/>
        <v>869.15333333333342</v>
      </c>
      <c r="BT264" s="52">
        <f t="shared" si="1930"/>
        <v>35.82</v>
      </c>
      <c r="BU264" s="51">
        <f t="shared" si="1723"/>
        <v>833.33333333333337</v>
      </c>
      <c r="BV264" s="51">
        <f t="shared" si="1724"/>
        <v>30833.33333333283</v>
      </c>
      <c r="BW264" s="153">
        <f t="shared" si="1931"/>
        <v>39999.999999999513</v>
      </c>
      <c r="BX264" s="468">
        <f t="shared" si="1932"/>
        <v>-869.15333333333342</v>
      </c>
      <c r="BY264" s="46">
        <f t="shared" si="1933"/>
        <v>-1053.55</v>
      </c>
      <c r="BZ264" s="46">
        <f t="shared" si="1725"/>
        <v>-1011.77</v>
      </c>
      <c r="CA264" s="48"/>
      <c r="CB264" s="29"/>
      <c r="CC264" s="45">
        <v>203</v>
      </c>
      <c r="CD264" s="128">
        <f t="shared" si="1726"/>
        <v>1117.6300000000001</v>
      </c>
      <c r="CE264" s="46">
        <f t="shared" si="1934"/>
        <v>43.76</v>
      </c>
      <c r="CF264" s="128">
        <f t="shared" si="1727"/>
        <v>1073.8699999999999</v>
      </c>
      <c r="CG264" s="46">
        <f t="shared" si="1935"/>
        <v>67.08120076797816</v>
      </c>
      <c r="CH264" s="46">
        <f t="shared" si="1628"/>
        <v>1006.7887992320217</v>
      </c>
      <c r="CI264" s="51">
        <f t="shared" si="1728"/>
        <v>39241.931661554874</v>
      </c>
      <c r="CJ264" s="199">
        <f t="shared" si="1936"/>
        <v>50224.931422496411</v>
      </c>
      <c r="CK264" s="153">
        <f t="shared" si="1937"/>
        <v>10000</v>
      </c>
      <c r="CL264" s="45">
        <v>203</v>
      </c>
      <c r="CM264" s="46">
        <f t="shared" si="1938"/>
        <v>1117.6300000000001</v>
      </c>
      <c r="CN264" s="128">
        <f t="shared" si="1729"/>
        <v>43.76</v>
      </c>
      <c r="CO264" s="128">
        <f t="shared" si="1657"/>
        <v>1073.8699999999999</v>
      </c>
      <c r="CP264" s="46">
        <f t="shared" si="1730"/>
        <v>67.08120076797816</v>
      </c>
      <c r="CQ264" s="46">
        <f t="shared" si="1658"/>
        <v>1006.7887992320217</v>
      </c>
      <c r="CR264" s="51">
        <f t="shared" si="1731"/>
        <v>39241.931661554874</v>
      </c>
      <c r="CS264" s="153">
        <f t="shared" si="1939"/>
        <v>50224.931422496411</v>
      </c>
      <c r="CT264" s="58">
        <f t="shared" si="1732"/>
        <v>927.86033333333398</v>
      </c>
      <c r="CU264" s="52">
        <f t="shared" si="1940"/>
        <v>37.82</v>
      </c>
      <c r="CV264" s="51">
        <f t="shared" si="1941"/>
        <v>890.04033333333393</v>
      </c>
      <c r="CW264" s="51">
        <f t="shared" si="1733"/>
        <v>33606.612333332938</v>
      </c>
      <c r="CX264" s="57">
        <f t="shared" si="1942"/>
        <v>43397.055999999575</v>
      </c>
      <c r="CY264" s="153">
        <f t="shared" si="1943"/>
        <v>10000</v>
      </c>
      <c r="CZ264" s="479">
        <f t="shared" si="1734"/>
        <v>-927.86033333333398</v>
      </c>
      <c r="DA264" s="46">
        <f t="shared" si="1944"/>
        <v>-1117.6300000000001</v>
      </c>
      <c r="DB264" s="46">
        <f t="shared" si="1945"/>
        <v>-1073.8699999999999</v>
      </c>
      <c r="DC264" s="48"/>
      <c r="DE264" s="45">
        <v>203</v>
      </c>
      <c r="DF264" s="46">
        <f t="shared" si="1735"/>
        <v>1115.0999999999999</v>
      </c>
      <c r="DG264" s="46">
        <f t="shared" si="1946"/>
        <v>103.33</v>
      </c>
      <c r="DH264" s="46">
        <f t="shared" si="1736"/>
        <v>1011.77</v>
      </c>
      <c r="DI264" s="46">
        <f t="shared" si="1737"/>
        <v>62.040170441559667</v>
      </c>
      <c r="DJ264" s="46">
        <f t="shared" si="1738"/>
        <v>949.72982955844031</v>
      </c>
      <c r="DK264" s="51">
        <f t="shared" si="1739"/>
        <v>36274.372435377358</v>
      </c>
      <c r="DL264" s="58">
        <f t="shared" si="1629"/>
        <v>936.66333333333341</v>
      </c>
      <c r="DM264" s="52">
        <f t="shared" si="1947"/>
        <v>103.33</v>
      </c>
      <c r="DN264" s="51">
        <f t="shared" si="1740"/>
        <v>833.33333333333337</v>
      </c>
      <c r="DO264" s="57">
        <f t="shared" si="1741"/>
        <v>30833.33333333283</v>
      </c>
      <c r="DP264" s="468">
        <f t="shared" si="1948"/>
        <v>-936.66333333333341</v>
      </c>
      <c r="DQ264" s="46">
        <f t="shared" si="1949"/>
        <v>-1115.0999999999999</v>
      </c>
      <c r="DR264" s="47"/>
      <c r="DS264" s="46">
        <f t="shared" si="1950"/>
        <v>-1011.77</v>
      </c>
      <c r="DT264" s="48"/>
      <c r="DU264" s="29"/>
      <c r="DV264" s="45">
        <v>203</v>
      </c>
      <c r="DW264" s="46">
        <f t="shared" si="1951"/>
        <v>1030.99</v>
      </c>
      <c r="DX264" s="46">
        <f t="shared" si="1952"/>
        <v>19.22</v>
      </c>
      <c r="DY264" s="46">
        <f t="shared" si="1953"/>
        <v>1011.77</v>
      </c>
      <c r="DZ264" s="46">
        <f t="shared" si="1742"/>
        <v>62.040170441559667</v>
      </c>
      <c r="EA264" s="46">
        <f t="shared" si="1743"/>
        <v>949.72982955844031</v>
      </c>
      <c r="EB264" s="51">
        <f t="shared" si="1744"/>
        <v>36274.372435377358</v>
      </c>
      <c r="EC264" s="58">
        <f t="shared" si="1630"/>
        <v>849.68333333333339</v>
      </c>
      <c r="ED264" s="52">
        <f t="shared" si="1954"/>
        <v>16.350000000000001</v>
      </c>
      <c r="EE264" s="51">
        <f t="shared" si="1745"/>
        <v>833.33333333333337</v>
      </c>
      <c r="EF264" s="57">
        <f t="shared" si="1746"/>
        <v>30833.33333333283</v>
      </c>
      <c r="EG264" s="468">
        <f t="shared" si="1955"/>
        <v>-849.68333333333339</v>
      </c>
      <c r="EH264" s="46">
        <f t="shared" si="1956"/>
        <v>-1030.99</v>
      </c>
      <c r="EI264" s="47"/>
      <c r="EJ264" s="46">
        <f t="shared" si="1957"/>
        <v>-1011.77</v>
      </c>
      <c r="EK264" s="48"/>
      <c r="EL264" s="29"/>
      <c r="EM264" s="45">
        <v>203</v>
      </c>
      <c r="EN264" s="46">
        <f t="shared" si="1747"/>
        <v>1058.0868689014749</v>
      </c>
      <c r="EO264" s="46">
        <f t="shared" si="1958"/>
        <v>19.920000000000002</v>
      </c>
      <c r="EP264" s="128">
        <f t="shared" si="1632"/>
        <v>1038.1668689014748</v>
      </c>
      <c r="EQ264" s="46">
        <f t="shared" si="1748"/>
        <v>64.292471745104564</v>
      </c>
      <c r="ER264" s="46">
        <f t="shared" si="1749"/>
        <v>973.87439715637026</v>
      </c>
      <c r="ES264" s="51">
        <f t="shared" si="1750"/>
        <v>37601.608649906368</v>
      </c>
      <c r="ET264" s="153">
        <f t="shared" si="1959"/>
        <v>10000</v>
      </c>
      <c r="EU264" s="45">
        <v>203</v>
      </c>
      <c r="EV264" s="46">
        <f t="shared" si="1633"/>
        <v>1058.0899999999999</v>
      </c>
      <c r="EW264" s="46">
        <f t="shared" si="1960"/>
        <v>19.920000000000002</v>
      </c>
      <c r="EX264" s="128">
        <f t="shared" si="1751"/>
        <v>1038.17</v>
      </c>
      <c r="EY264" s="46">
        <f t="shared" si="1752"/>
        <v>64.291180221604563</v>
      </c>
      <c r="EZ264" s="46">
        <f t="shared" si="1753"/>
        <v>973.8788197783955</v>
      </c>
      <c r="FA264" s="51">
        <f t="shared" si="1754"/>
        <v>37600.829313184338</v>
      </c>
      <c r="FB264" s="58">
        <f t="shared" si="1755"/>
        <v>874.86920833333363</v>
      </c>
      <c r="FC264" s="52">
        <f t="shared" si="1961"/>
        <v>17.009999999999998</v>
      </c>
      <c r="FD264" s="51">
        <f t="shared" si="1962"/>
        <v>857.85920833333364</v>
      </c>
      <c r="FE264" s="57">
        <f t="shared" si="1756"/>
        <v>32081.72070833316</v>
      </c>
      <c r="FF264" s="153">
        <f t="shared" si="1963"/>
        <v>10000</v>
      </c>
      <c r="FG264" s="469">
        <f t="shared" si="1757"/>
        <v>-874.86920833333363</v>
      </c>
      <c r="FH264" s="46">
        <f t="shared" si="1758"/>
        <v>-1058.0899999999999</v>
      </c>
      <c r="FI264" s="46">
        <f t="shared" si="1759"/>
        <v>-1038.17</v>
      </c>
      <c r="FJ264" s="48"/>
      <c r="FL264" s="45">
        <v>203</v>
      </c>
      <c r="FM264" s="46">
        <f t="shared" si="1964"/>
        <v>1035.8499999999999</v>
      </c>
      <c r="FN264" s="46">
        <f t="shared" si="1760"/>
        <v>24.08</v>
      </c>
      <c r="FO264" s="46">
        <f t="shared" si="1965"/>
        <v>1011.77</v>
      </c>
      <c r="FP264" s="46">
        <f t="shared" si="1761"/>
        <v>62.040170441559667</v>
      </c>
      <c r="FQ264" s="46">
        <f t="shared" si="1762"/>
        <v>949.72982955844031</v>
      </c>
      <c r="FR264" s="51">
        <f t="shared" si="1763"/>
        <v>36274.372435377358</v>
      </c>
      <c r="FS264" s="57">
        <f t="shared" si="1966"/>
        <v>46634.91925409055</v>
      </c>
      <c r="FT264" s="58">
        <f t="shared" si="1635"/>
        <v>853.98333333333335</v>
      </c>
      <c r="FU264" s="241">
        <f t="shared" si="1764"/>
        <v>20.65</v>
      </c>
      <c r="FV264" s="51">
        <f t="shared" si="1765"/>
        <v>833.33333333333337</v>
      </c>
      <c r="FW264" s="51">
        <f t="shared" si="1766"/>
        <v>30833.33333333283</v>
      </c>
      <c r="FX264" s="153">
        <f t="shared" si="1967"/>
        <v>39999.999999999513</v>
      </c>
      <c r="FY264" s="468">
        <f t="shared" si="1968"/>
        <v>-853.98333333333335</v>
      </c>
      <c r="FZ264" s="46">
        <f t="shared" si="1969"/>
        <v>-1035.8499999999999</v>
      </c>
      <c r="GA264" s="46">
        <f t="shared" si="1767"/>
        <v>-1011.77</v>
      </c>
      <c r="GB264" s="48"/>
      <c r="GD264" s="45">
        <v>203</v>
      </c>
      <c r="GE264" s="46">
        <f t="shared" si="1768"/>
        <v>1060.0875939185617</v>
      </c>
      <c r="GF264" s="128">
        <f t="shared" si="1970"/>
        <v>24.88</v>
      </c>
      <c r="GG264" s="128">
        <f t="shared" si="1579"/>
        <v>1035.2075939185615</v>
      </c>
      <c r="GH264" s="46">
        <f t="shared" si="1637"/>
        <v>64.251600979090682</v>
      </c>
      <c r="GI264" s="46">
        <f t="shared" si="1769"/>
        <v>970.95599293947089</v>
      </c>
      <c r="GJ264" s="51">
        <f t="shared" si="1770"/>
        <v>37580.004594514932</v>
      </c>
      <c r="GK264" s="51">
        <f t="shared" si="1971"/>
        <v>48172.106380384481</v>
      </c>
      <c r="GL264" s="153">
        <f t="shared" si="1972"/>
        <v>10000</v>
      </c>
      <c r="GM264" s="45">
        <v>203</v>
      </c>
      <c r="GN264" s="46">
        <f t="shared" si="1638"/>
        <v>1060.0899999999999</v>
      </c>
      <c r="GO264" s="46">
        <f t="shared" si="1771"/>
        <v>24.88</v>
      </c>
      <c r="GP264" s="128">
        <f t="shared" si="1973"/>
        <v>1035.21</v>
      </c>
      <c r="GQ264" s="46">
        <f t="shared" si="1772"/>
        <v>64.250638835569077</v>
      </c>
      <c r="GR264" s="46">
        <f t="shared" si="1773"/>
        <v>970.9593611644309</v>
      </c>
      <c r="GS264" s="51">
        <f t="shared" si="1774"/>
        <v>37579.423940177017</v>
      </c>
      <c r="GT264" s="57">
        <f t="shared" si="1974"/>
        <v>48171.562469814446</v>
      </c>
      <c r="GU264" s="58">
        <f t="shared" si="1775"/>
        <v>876.92633333333197</v>
      </c>
      <c r="GV264" s="52">
        <f t="shared" si="1776"/>
        <v>21.43</v>
      </c>
      <c r="GW264" s="51">
        <f t="shared" si="1975"/>
        <v>855.49633333333202</v>
      </c>
      <c r="GX264" s="57">
        <f t="shared" si="1777"/>
        <v>32074.92433333358</v>
      </c>
      <c r="GY264" s="57">
        <f t="shared" si="1976"/>
        <v>41485.384000000202</v>
      </c>
      <c r="GZ264" s="153">
        <f t="shared" si="1977"/>
        <v>10000</v>
      </c>
      <c r="HA264" s="469">
        <f t="shared" si="1778"/>
        <v>-876.92633333333197</v>
      </c>
      <c r="HB264" s="46">
        <f t="shared" si="1779"/>
        <v>-1060.0899999999999</v>
      </c>
      <c r="HC264" s="46">
        <f t="shared" si="1780"/>
        <v>-1035.21</v>
      </c>
      <c r="HD264" s="48"/>
      <c r="HF264" s="45">
        <v>203</v>
      </c>
      <c r="HG264" s="46">
        <f t="shared" si="1781"/>
        <v>1123.8775326810628</v>
      </c>
      <c r="HH264" s="46">
        <f t="shared" si="1782"/>
        <v>0</v>
      </c>
      <c r="HI264" s="46">
        <f t="shared" si="1783"/>
        <v>1123.8775326810628</v>
      </c>
      <c r="HJ264" s="46">
        <f t="shared" si="1784"/>
        <v>68.916136752625832</v>
      </c>
      <c r="HK264" s="46">
        <f t="shared" si="1785"/>
        <v>1054.961395928437</v>
      </c>
      <c r="HL264" s="51">
        <f t="shared" si="1786"/>
        <v>40294.720655647063</v>
      </c>
      <c r="HM264" s="153">
        <f t="shared" si="1978"/>
        <v>10000</v>
      </c>
      <c r="HN264" s="58">
        <f t="shared" si="1787"/>
        <v>933.33333333333724</v>
      </c>
      <c r="HO264" s="52">
        <f t="shared" si="1788"/>
        <v>0</v>
      </c>
      <c r="HP264" s="51">
        <f t="shared" si="1789"/>
        <v>933.33333333333724</v>
      </c>
      <c r="HQ264" s="57">
        <f t="shared" si="1790"/>
        <v>34533.333333331611</v>
      </c>
      <c r="HR264" s="153">
        <f t="shared" si="1979"/>
        <v>10000</v>
      </c>
      <c r="HS264" s="468">
        <f t="shared" si="1791"/>
        <v>-933.33333333333724</v>
      </c>
      <c r="HT264" s="46">
        <f t="shared" si="1792"/>
        <v>-1123.8775326810628</v>
      </c>
      <c r="HU264" s="46">
        <f t="shared" si="1793"/>
        <v>-1123.8775326810628</v>
      </c>
      <c r="HV264" s="48"/>
      <c r="HW264" s="29"/>
      <c r="HX264" s="45">
        <v>203</v>
      </c>
      <c r="HY264" s="128">
        <f t="shared" si="1794"/>
        <v>1124.3399999999999</v>
      </c>
      <c r="HZ264" s="46">
        <f t="shared" si="1795"/>
        <v>0</v>
      </c>
      <c r="IA264" s="46">
        <f t="shared" si="1796"/>
        <v>1124.3399999999999</v>
      </c>
      <c r="IB264" s="46">
        <f t="shared" si="1797"/>
        <v>68.951697703671215</v>
      </c>
      <c r="IC264" s="46">
        <f t="shared" si="1798"/>
        <v>1055.3883022963287</v>
      </c>
      <c r="ID264" s="51">
        <f t="shared" si="1799"/>
        <v>40315.630319906399</v>
      </c>
      <c r="IE264" s="153">
        <f t="shared" si="1980"/>
        <v>10000</v>
      </c>
      <c r="IF264" s="58">
        <f t="shared" si="1800"/>
        <v>930.14625019664186</v>
      </c>
      <c r="IG264" s="52">
        <f t="shared" si="1801"/>
        <v>0</v>
      </c>
      <c r="IH264" s="51">
        <f t="shared" si="1802"/>
        <v>930.14625019664186</v>
      </c>
      <c r="II264" s="57">
        <f t="shared" si="1981"/>
        <v>34415.411210081424</v>
      </c>
      <c r="IJ264" s="153">
        <f t="shared" si="1982"/>
        <v>10000</v>
      </c>
      <c r="IK264" s="468">
        <f t="shared" si="1803"/>
        <v>-930.14625019664186</v>
      </c>
      <c r="IL264" s="46">
        <f t="shared" si="1804"/>
        <v>-1124.3399999999999</v>
      </c>
      <c r="IM264" s="46">
        <f t="shared" si="1805"/>
        <v>-1124.3399999999999</v>
      </c>
      <c r="IN264" s="48"/>
      <c r="IO264" s="53">
        <f t="shared" si="1806"/>
        <v>0</v>
      </c>
      <c r="IQ264" s="45">
        <v>203</v>
      </c>
      <c r="IR264" s="128">
        <f t="shared" si="1807"/>
        <v>1126.4568749999989</v>
      </c>
      <c r="IS264" s="128">
        <f t="shared" si="1808"/>
        <v>0</v>
      </c>
      <c r="IT264" s="128">
        <f t="shared" si="1809"/>
        <v>1126.4568749999989</v>
      </c>
      <c r="IU264" s="46">
        <f t="shared" si="2021"/>
        <v>69.069999999999993</v>
      </c>
      <c r="IV264" s="46">
        <f t="shared" si="1810"/>
        <v>1057.386874999999</v>
      </c>
      <c r="IW264" s="51">
        <f t="shared" si="1811"/>
        <v>40387.204375000227</v>
      </c>
      <c r="IX264" s="199">
        <f t="shared" si="1983"/>
        <v>10000</v>
      </c>
      <c r="IY264" s="128">
        <f t="shared" si="1812"/>
        <v>0</v>
      </c>
      <c r="IZ264" s="408">
        <f t="shared" si="1813"/>
        <v>0</v>
      </c>
      <c r="JA264" s="58">
        <f t="shared" si="1814"/>
        <v>931.95916666666494</v>
      </c>
      <c r="JB264" s="52">
        <f t="shared" si="1815"/>
        <v>0</v>
      </c>
      <c r="JC264" s="51">
        <f t="shared" si="1816"/>
        <v>931.95916666666494</v>
      </c>
      <c r="JD264" s="57">
        <f t="shared" si="1817"/>
        <v>34482.489166666695</v>
      </c>
      <c r="JE264" s="280">
        <f t="shared" si="1818"/>
        <v>10000</v>
      </c>
      <c r="JF264" s="280">
        <f t="shared" si="1819"/>
        <v>0</v>
      </c>
      <c r="JG264" s="468">
        <f t="shared" si="1820"/>
        <v>-931.95916666666494</v>
      </c>
      <c r="JH264" s="46">
        <f t="shared" si="1821"/>
        <v>-1126.4568749999989</v>
      </c>
      <c r="JI264" s="46">
        <f t="shared" si="1822"/>
        <v>-1126.4568749999989</v>
      </c>
      <c r="JJ264" s="48"/>
      <c r="JL264" s="45">
        <v>203</v>
      </c>
      <c r="JM264" s="46">
        <f t="shared" si="1823"/>
        <v>1124.4930833333331</v>
      </c>
      <c r="JN264" s="46">
        <f t="shared" si="1824"/>
        <v>0</v>
      </c>
      <c r="JO264" s="128">
        <f t="shared" si="1825"/>
        <v>1124.4930833333331</v>
      </c>
      <c r="JP264" s="46">
        <f t="shared" si="1984"/>
        <v>68.95</v>
      </c>
      <c r="JQ264" s="46">
        <f t="shared" si="1826"/>
        <v>1055.543083333333</v>
      </c>
      <c r="JR264" s="51">
        <f t="shared" si="1827"/>
        <v>40316.79408333332</v>
      </c>
      <c r="JS264" s="51">
        <f t="shared" si="1985"/>
        <v>46634.91925409055</v>
      </c>
      <c r="JT264" s="199">
        <f t="shared" si="1986"/>
        <v>10000</v>
      </c>
      <c r="JU264" s="128">
        <f t="shared" si="1828"/>
        <v>0</v>
      </c>
      <c r="JV264" s="408">
        <f t="shared" si="1829"/>
        <v>0</v>
      </c>
      <c r="JW264" s="58">
        <f t="shared" si="1830"/>
        <v>930.37233333333074</v>
      </c>
      <c r="JX264" s="52">
        <f t="shared" si="1831"/>
        <v>0</v>
      </c>
      <c r="JY264" s="51">
        <f t="shared" si="1832"/>
        <v>930.37233333333074</v>
      </c>
      <c r="JZ264" s="51">
        <f t="shared" si="1833"/>
        <v>34423.776333333779</v>
      </c>
      <c r="KA264" s="199">
        <f t="shared" si="1987"/>
        <v>39999.999999999513</v>
      </c>
      <c r="KB264" s="128">
        <f t="shared" si="1988"/>
        <v>10000</v>
      </c>
      <c r="KC264" s="204">
        <f t="shared" si="1834"/>
        <v>0</v>
      </c>
      <c r="KD264" s="468">
        <f t="shared" si="1989"/>
        <v>-930.37233333333074</v>
      </c>
      <c r="KE264" s="46">
        <f t="shared" si="1835"/>
        <v>-1124.4930833333331</v>
      </c>
      <c r="KF264" s="46">
        <f t="shared" si="1836"/>
        <v>-1124.4930833333331</v>
      </c>
      <c r="KG264" s="48"/>
      <c r="KI264" s="45">
        <v>203</v>
      </c>
      <c r="KJ264" s="46">
        <f t="shared" si="1837"/>
        <v>1124.4890404061762</v>
      </c>
      <c r="KK264" s="46">
        <f t="shared" si="1838"/>
        <v>0</v>
      </c>
      <c r="KL264" s="128">
        <f t="shared" si="1839"/>
        <v>1124.4890404061762</v>
      </c>
      <c r="KM264" s="46">
        <f t="shared" si="1676"/>
        <v>68.953634388075571</v>
      </c>
      <c r="KN264" s="46">
        <f t="shared" si="1840"/>
        <v>1055.5354060181005</v>
      </c>
      <c r="KO264" s="51">
        <f t="shared" si="1841"/>
        <v>40316.645226827248</v>
      </c>
      <c r="KP264" s="199">
        <f t="shared" si="1990"/>
        <v>50224.931422496411</v>
      </c>
      <c r="KQ264" s="199">
        <f t="shared" si="1991"/>
        <v>10000</v>
      </c>
      <c r="KR264" s="128">
        <f t="shared" si="1842"/>
        <v>0</v>
      </c>
      <c r="KS264" s="408">
        <f t="shared" si="1843"/>
        <v>0</v>
      </c>
      <c r="KT264" s="45">
        <v>203</v>
      </c>
      <c r="KU264" s="46">
        <f t="shared" si="1992"/>
        <v>1124.49</v>
      </c>
      <c r="KV264" s="46">
        <f t="shared" si="1844"/>
        <v>0</v>
      </c>
      <c r="KW264" s="128">
        <f t="shared" si="1845"/>
        <v>1124.49</v>
      </c>
      <c r="KX264" s="46">
        <f t="shared" si="1846"/>
        <v>68.953250665825777</v>
      </c>
      <c r="KY264" s="46">
        <f t="shared" si="1847"/>
        <v>1055.5367493341741</v>
      </c>
      <c r="KZ264" s="51">
        <f t="shared" si="1848"/>
        <v>40316.413650161288</v>
      </c>
      <c r="LA264" s="153">
        <f t="shared" si="1993"/>
        <v>50224.931422496411</v>
      </c>
      <c r="LB264" s="58">
        <f t="shared" si="1532"/>
        <v>930.59633333333579</v>
      </c>
      <c r="LC264" s="52">
        <f t="shared" si="1849"/>
        <v>0</v>
      </c>
      <c r="LD264" s="51">
        <f t="shared" si="1850"/>
        <v>930.59633333333579</v>
      </c>
      <c r="LE264" s="51">
        <f t="shared" si="1851"/>
        <v>34432.06433333311</v>
      </c>
      <c r="LF264" s="51">
        <f t="shared" si="1994"/>
        <v>43397.055999999575</v>
      </c>
      <c r="LG264" s="128">
        <f t="shared" si="1852"/>
        <v>10000</v>
      </c>
      <c r="LH264" s="204">
        <f t="shared" si="1853"/>
        <v>0</v>
      </c>
      <c r="LI264" s="479">
        <f t="shared" si="1854"/>
        <v>-930.59633333333579</v>
      </c>
      <c r="LJ264" s="46">
        <f t="shared" si="1995"/>
        <v>-1124.49</v>
      </c>
      <c r="LK264" s="46">
        <f t="shared" si="1996"/>
        <v>-1124.49</v>
      </c>
      <c r="LL264" s="48"/>
      <c r="LN264" s="45">
        <v>203</v>
      </c>
      <c r="LO264" s="46">
        <f t="shared" si="1855"/>
        <v>1123.1238136873469</v>
      </c>
      <c r="LP264" s="46">
        <f t="shared" si="1856"/>
        <v>0</v>
      </c>
      <c r="LQ264" s="46">
        <f t="shared" si="1857"/>
        <v>1123.1238136873469</v>
      </c>
      <c r="LR264" s="46">
        <f t="shared" si="1858"/>
        <v>68.869918726431763</v>
      </c>
      <c r="LS264" s="46">
        <f t="shared" si="1859"/>
        <v>1054.2538949609152</v>
      </c>
      <c r="LT264" s="51">
        <f t="shared" si="1860"/>
        <v>40267.697340898143</v>
      </c>
      <c r="LU264" s="199">
        <f t="shared" si="1997"/>
        <v>10000</v>
      </c>
      <c r="LV264" s="58">
        <f t="shared" si="1861"/>
        <v>933.33033333333128</v>
      </c>
      <c r="LW264" s="52">
        <f t="shared" si="1862"/>
        <v>0</v>
      </c>
      <c r="LX264" s="51">
        <f t="shared" si="1863"/>
        <v>933.33033333333128</v>
      </c>
      <c r="LY264" s="51">
        <f t="shared" si="1864"/>
        <v>34533.222333333077</v>
      </c>
      <c r="LZ264" s="46">
        <f t="shared" si="1998"/>
        <v>0</v>
      </c>
      <c r="MA264" s="199">
        <f t="shared" si="1999"/>
        <v>10000</v>
      </c>
      <c r="MB264" s="468">
        <f t="shared" si="1865"/>
        <v>-933.33033333333128</v>
      </c>
      <c r="MC264" s="46">
        <f t="shared" si="1866"/>
        <v>-1123.1238136873469</v>
      </c>
      <c r="MD264" s="46">
        <f t="shared" si="1867"/>
        <v>-1123.1238136873469</v>
      </c>
      <c r="ME264" s="48"/>
      <c r="MG264" s="45">
        <v>203</v>
      </c>
      <c r="MH264" s="46">
        <f t="shared" si="1868"/>
        <v>1076.608661999408</v>
      </c>
      <c r="MI264" s="46">
        <f t="shared" si="1869"/>
        <v>0</v>
      </c>
      <c r="MJ264" s="46">
        <f t="shared" si="1870"/>
        <v>1076.608661999408</v>
      </c>
      <c r="MK264" s="46">
        <f t="shared" si="1871"/>
        <v>66.01761101355585</v>
      </c>
      <c r="ML264" s="46">
        <f t="shared" si="1872"/>
        <v>1010.5910509858521</v>
      </c>
      <c r="MM264" s="51">
        <f t="shared" si="1873"/>
        <v>38599.975557147656</v>
      </c>
      <c r="MN264" s="199">
        <f t="shared" si="2000"/>
        <v>10000</v>
      </c>
      <c r="MO264" s="58">
        <f t="shared" si="1874"/>
        <v>889.32945707741396</v>
      </c>
      <c r="MP264" s="52">
        <f t="shared" si="1875"/>
        <v>0</v>
      </c>
      <c r="MQ264" s="51">
        <f t="shared" si="1876"/>
        <v>889.32945707741396</v>
      </c>
      <c r="MR264" s="57">
        <f t="shared" si="1877"/>
        <v>32905.190213284703</v>
      </c>
      <c r="MS264" s="199">
        <f t="shared" si="2001"/>
        <v>10000</v>
      </c>
      <c r="MT264" s="468">
        <f t="shared" si="2002"/>
        <v>-889.32945707741396</v>
      </c>
      <c r="MU264" s="46">
        <f t="shared" si="1878"/>
        <v>-1076.608661999408</v>
      </c>
      <c r="MV264" s="46">
        <f t="shared" si="1879"/>
        <v>-1076.608661999408</v>
      </c>
      <c r="MW264" s="48"/>
      <c r="MY264" s="45">
        <v>203</v>
      </c>
      <c r="MZ264" s="46">
        <f t="shared" si="1880"/>
        <v>1076.608661999408</v>
      </c>
      <c r="NA264" s="46">
        <f t="shared" si="1881"/>
        <v>0</v>
      </c>
      <c r="NB264" s="128">
        <f t="shared" si="1882"/>
        <v>1076.608661999408</v>
      </c>
      <c r="NC264" s="46">
        <f t="shared" si="1646"/>
        <v>66.01761101355585</v>
      </c>
      <c r="ND264" s="46">
        <f t="shared" si="1883"/>
        <v>1010.5910509858521</v>
      </c>
      <c r="NE264" s="51">
        <f t="shared" si="1884"/>
        <v>38599.975557147656</v>
      </c>
      <c r="NF264" s="153">
        <f t="shared" si="2003"/>
        <v>10000</v>
      </c>
      <c r="NG264" s="45">
        <v>203</v>
      </c>
      <c r="NH264" s="46">
        <f t="shared" si="1647"/>
        <v>1076.6099999999999</v>
      </c>
      <c r="NI264" s="46">
        <f t="shared" si="1885"/>
        <v>0</v>
      </c>
      <c r="NJ264" s="128">
        <f t="shared" si="2004"/>
        <v>1076.6099999999999</v>
      </c>
      <c r="NK264" s="46">
        <f t="shared" si="2005"/>
        <v>66.017055209916734</v>
      </c>
      <c r="NL264" s="46">
        <f t="shared" si="1886"/>
        <v>1010.5929447900832</v>
      </c>
      <c r="NM264" s="51">
        <f t="shared" si="1887"/>
        <v>38599.64018115995</v>
      </c>
      <c r="NN264" s="58">
        <f t="shared" si="1888"/>
        <v>888.78037499999857</v>
      </c>
      <c r="NO264" s="52">
        <f t="shared" si="1889"/>
        <v>0</v>
      </c>
      <c r="NP264" s="51">
        <f t="shared" si="1890"/>
        <v>888.78037499999857</v>
      </c>
      <c r="NQ264" s="57">
        <f t="shared" si="1891"/>
        <v>33019.223874999996</v>
      </c>
      <c r="NR264" s="153">
        <f t="shared" si="2006"/>
        <v>10000</v>
      </c>
      <c r="NS264" s="469">
        <f t="shared" si="1892"/>
        <v>-888.78037499999857</v>
      </c>
      <c r="NT264" s="46">
        <f t="shared" si="1893"/>
        <v>-1076.6099999999999</v>
      </c>
      <c r="NU264" s="46">
        <f t="shared" si="1894"/>
        <v>-1076.6099999999999</v>
      </c>
      <c r="NV264" s="48"/>
      <c r="NX264" s="45">
        <v>203</v>
      </c>
      <c r="NY264" s="46">
        <f t="shared" si="1895"/>
        <v>1076.6456011701148</v>
      </c>
      <c r="NZ264" s="46">
        <f t="shared" si="1896"/>
        <v>0</v>
      </c>
      <c r="OA264" s="46">
        <f t="shared" si="1897"/>
        <v>1076.6456011701148</v>
      </c>
      <c r="OB264" s="46">
        <f t="shared" si="1898"/>
        <v>66.019876122400532</v>
      </c>
      <c r="OC264" s="46">
        <f t="shared" si="1899"/>
        <v>1010.6257250477142</v>
      </c>
      <c r="OD264" s="51">
        <f t="shared" si="1900"/>
        <v>38601.299948392603</v>
      </c>
      <c r="OE264" s="57">
        <f t="shared" si="2007"/>
        <v>46634.91925409055</v>
      </c>
      <c r="OF264" s="153">
        <f t="shared" si="2008"/>
        <v>10000</v>
      </c>
      <c r="OG264" s="58">
        <f t="shared" si="1901"/>
        <v>889.48383333333379</v>
      </c>
      <c r="OH264" s="241">
        <f t="shared" si="2009"/>
        <v>0</v>
      </c>
      <c r="OI264" s="51">
        <f t="shared" si="1902"/>
        <v>889.48383333333379</v>
      </c>
      <c r="OJ264" s="51">
        <f t="shared" si="1903"/>
        <v>32910.901833333395</v>
      </c>
      <c r="OK264" s="153">
        <f t="shared" si="2010"/>
        <v>39999.999999999513</v>
      </c>
      <c r="OL264" s="153">
        <f t="shared" si="2011"/>
        <v>10000</v>
      </c>
      <c r="OM264" s="468">
        <f t="shared" si="2012"/>
        <v>-889.48383333333379</v>
      </c>
      <c r="ON264" s="46">
        <f t="shared" si="2013"/>
        <v>-1076.6456011701148</v>
      </c>
      <c r="OO264" s="46">
        <f t="shared" si="1904"/>
        <v>-1076.6456011701148</v>
      </c>
      <c r="OP264" s="48"/>
      <c r="OR264" s="45">
        <v>203</v>
      </c>
      <c r="OS264" s="46">
        <f t="shared" si="1905"/>
        <v>1076.765700416463</v>
      </c>
      <c r="OT264" s="128">
        <f t="shared" si="1906"/>
        <v>0</v>
      </c>
      <c r="OU264" s="128">
        <f t="shared" si="1907"/>
        <v>1076.765700416463</v>
      </c>
      <c r="OV264" s="46">
        <f t="shared" si="1652"/>
        <v>66.027240604601914</v>
      </c>
      <c r="OW264" s="46">
        <f t="shared" si="1653"/>
        <v>1010.738459811861</v>
      </c>
      <c r="OX264" s="51">
        <f t="shared" si="1908"/>
        <v>38605.60590294929</v>
      </c>
      <c r="OY264" s="51">
        <f t="shared" si="2014"/>
        <v>48172.106380384481</v>
      </c>
      <c r="OZ264" s="153">
        <f t="shared" si="2015"/>
        <v>10000</v>
      </c>
      <c r="PA264" s="45">
        <v>203</v>
      </c>
      <c r="PB264" s="46">
        <f t="shared" si="1909"/>
        <v>1076.765700416463</v>
      </c>
      <c r="PC264" s="46">
        <f t="shared" si="2016"/>
        <v>0</v>
      </c>
      <c r="PD264" s="128">
        <f t="shared" si="1910"/>
        <v>1076.765700416463</v>
      </c>
      <c r="PE264" s="46">
        <f t="shared" si="1911"/>
        <v>66.027240604601914</v>
      </c>
      <c r="PF264" s="46">
        <f t="shared" si="1912"/>
        <v>1010.738459811861</v>
      </c>
      <c r="PG264" s="51">
        <f t="shared" si="1913"/>
        <v>38605.60590294929</v>
      </c>
      <c r="PH264" s="57">
        <f t="shared" si="2017"/>
        <v>48171.562469814446</v>
      </c>
      <c r="PI264" s="688">
        <f t="shared" si="1914"/>
        <v>889.6533333333341</v>
      </c>
      <c r="PJ264" s="52">
        <f t="shared" si="2018"/>
        <v>0</v>
      </c>
      <c r="PK264" s="51">
        <f t="shared" si="1915"/>
        <v>889.6533333333341</v>
      </c>
      <c r="PL264" s="57">
        <f t="shared" si="1916"/>
        <v>32917.173333333456</v>
      </c>
      <c r="PM264" s="57">
        <f t="shared" si="2019"/>
        <v>41485.384000000202</v>
      </c>
      <c r="PN264" s="153">
        <f t="shared" si="2020"/>
        <v>10000</v>
      </c>
      <c r="PO264" s="469">
        <f t="shared" si="1917"/>
        <v>-889.6533333333341</v>
      </c>
      <c r="PP264" s="46">
        <f t="shared" si="1918"/>
        <v>-1076.765700416463</v>
      </c>
      <c r="PQ264" s="46">
        <f t="shared" si="1919"/>
        <v>-1076.765700416463</v>
      </c>
      <c r="PR264" s="48"/>
    </row>
    <row r="265" spans="2:434" hidden="1" x14ac:dyDescent="0.3">
      <c r="B265" s="45">
        <v>204</v>
      </c>
      <c r="C265" s="46">
        <f t="shared" si="1688"/>
        <v>1111.77</v>
      </c>
      <c r="D265" s="46">
        <f t="shared" si="1689"/>
        <v>100</v>
      </c>
      <c r="E265" s="46">
        <f t="shared" si="1690"/>
        <v>1011.77</v>
      </c>
      <c r="F265" s="46">
        <f t="shared" si="1691"/>
        <v>60.457287392295598</v>
      </c>
      <c r="G265" s="46">
        <f t="shared" si="1692"/>
        <v>951.31271260770438</v>
      </c>
      <c r="H265" s="51">
        <f t="shared" si="1693"/>
        <v>35323.059722769656</v>
      </c>
      <c r="I265" s="58">
        <f t="shared" si="1626"/>
        <v>933.33333333333337</v>
      </c>
      <c r="J265" s="52">
        <f t="shared" si="1694"/>
        <v>100</v>
      </c>
      <c r="K265" s="51">
        <f t="shared" si="1695"/>
        <v>833.33333333333337</v>
      </c>
      <c r="L265" s="57">
        <f t="shared" si="1696"/>
        <v>29999.999999999498</v>
      </c>
      <c r="M265" s="468">
        <f t="shared" si="1920"/>
        <v>-933.33333333333337</v>
      </c>
      <c r="N265" s="46">
        <f t="shared" si="1921"/>
        <v>-1111.77</v>
      </c>
      <c r="O265" s="47"/>
      <c r="P265" s="46">
        <f t="shared" si="1922"/>
        <v>-1011.77</v>
      </c>
      <c r="Q265" s="48"/>
      <c r="R265" s="29"/>
      <c r="S265" s="29"/>
      <c r="T265" s="45">
        <v>204</v>
      </c>
      <c r="U265" s="46">
        <f t="shared" si="1697"/>
        <v>1045.6500000000001</v>
      </c>
      <c r="V265" s="46">
        <f t="shared" si="1698"/>
        <v>33.880000000000003</v>
      </c>
      <c r="W265" s="46">
        <f t="shared" si="1923"/>
        <v>1011.77</v>
      </c>
      <c r="X265" s="46">
        <f t="shared" si="1699"/>
        <v>60.457287392295598</v>
      </c>
      <c r="Y265" s="46">
        <f t="shared" si="1700"/>
        <v>951.31271260770438</v>
      </c>
      <c r="Z265" s="51">
        <f t="shared" si="1701"/>
        <v>35323.059722769656</v>
      </c>
      <c r="AA265" s="58">
        <f t="shared" si="1702"/>
        <v>862.13333333333333</v>
      </c>
      <c r="AB265" s="52">
        <f t="shared" si="1703"/>
        <v>28.8</v>
      </c>
      <c r="AC265" s="51">
        <f t="shared" si="1704"/>
        <v>833.33333333333337</v>
      </c>
      <c r="AD265" s="57">
        <f t="shared" si="1705"/>
        <v>29999.999999999498</v>
      </c>
      <c r="AE265" s="468">
        <f t="shared" si="1924"/>
        <v>-862.13333333333333</v>
      </c>
      <c r="AF265" s="46">
        <f t="shared" si="1706"/>
        <v>-1045.6500000000001</v>
      </c>
      <c r="AG265" s="47"/>
      <c r="AH265" s="46">
        <f t="shared" si="1925"/>
        <v>-1011.77</v>
      </c>
      <c r="AI265" s="48"/>
      <c r="AJ265" s="29"/>
      <c r="AK265" s="45">
        <v>204</v>
      </c>
      <c r="AL265" s="46">
        <f t="shared" si="1707"/>
        <v>1117.72</v>
      </c>
      <c r="AM265" s="46"/>
      <c r="AN265" s="46"/>
      <c r="AO265" s="46">
        <f t="shared" si="1708"/>
        <v>35.619999999999997</v>
      </c>
      <c r="AP265" s="128">
        <f t="shared" si="1709"/>
        <v>1082.0999999999999</v>
      </c>
      <c r="AQ265" s="128"/>
      <c r="AR265" s="128"/>
      <c r="AS265" s="46">
        <f t="shared" si="1710"/>
        <v>65.666910323966178</v>
      </c>
      <c r="AT265" s="46">
        <f t="shared" si="1711"/>
        <v>1016.4330896760338</v>
      </c>
      <c r="AU265" s="51"/>
      <c r="AV265" s="51"/>
      <c r="AW265" s="51">
        <f t="shared" si="1712"/>
        <v>38383.713104703675</v>
      </c>
      <c r="AX265" s="58">
        <f t="shared" si="1713"/>
        <v>927.38215694565588</v>
      </c>
      <c r="AY265" s="52"/>
      <c r="AZ265" s="52"/>
      <c r="BA265" s="52">
        <f t="shared" si="1714"/>
        <v>30.48</v>
      </c>
      <c r="BB265" s="51">
        <f t="shared" si="1715"/>
        <v>896.90215694565586</v>
      </c>
      <c r="BC265" s="51"/>
      <c r="BD265" s="51"/>
      <c r="BE265" s="57">
        <f t="shared" si="1716"/>
        <v>32834.039983086186</v>
      </c>
      <c r="BF265" s="468">
        <f t="shared" si="1717"/>
        <v>-927.38215694565588</v>
      </c>
      <c r="BG265" s="46">
        <f t="shared" si="1718"/>
        <v>-1117.72</v>
      </c>
      <c r="BH265" s="46">
        <f t="shared" si="1719"/>
        <v>-1082.0999999999999</v>
      </c>
      <c r="BI265" s="48"/>
      <c r="BK265" s="45">
        <v>204</v>
      </c>
      <c r="BL265" s="46">
        <f t="shared" si="1926"/>
        <v>1053.55</v>
      </c>
      <c r="BM265" s="46">
        <f t="shared" si="1927"/>
        <v>41.78</v>
      </c>
      <c r="BN265" s="46">
        <f t="shared" si="1928"/>
        <v>1011.77</v>
      </c>
      <c r="BO265" s="46">
        <f t="shared" si="1720"/>
        <v>60.457287392295598</v>
      </c>
      <c r="BP265" s="46">
        <f t="shared" si="1721"/>
        <v>951.31271260770438</v>
      </c>
      <c r="BQ265" s="149">
        <f t="shared" si="1722"/>
        <v>35323.059722769656</v>
      </c>
      <c r="BR265" s="57">
        <f t="shared" si="1929"/>
        <v>46634.91925409055</v>
      </c>
      <c r="BS265" s="58">
        <f t="shared" si="1627"/>
        <v>869.15333333333342</v>
      </c>
      <c r="BT265" s="52">
        <f t="shared" si="1930"/>
        <v>35.82</v>
      </c>
      <c r="BU265" s="51">
        <f t="shared" si="1723"/>
        <v>833.33333333333337</v>
      </c>
      <c r="BV265" s="149">
        <f t="shared" si="1724"/>
        <v>29999.999999999498</v>
      </c>
      <c r="BW265" s="153">
        <f t="shared" si="1931"/>
        <v>39999.999999999513</v>
      </c>
      <c r="BX265" s="468">
        <f t="shared" si="1932"/>
        <v>-869.15333333333342</v>
      </c>
      <c r="BY265" s="46">
        <f t="shared" si="1933"/>
        <v>-1053.55</v>
      </c>
      <c r="BZ265" s="46">
        <f t="shared" si="1725"/>
        <v>-1011.77</v>
      </c>
      <c r="CA265" s="48"/>
      <c r="CB265" s="29"/>
      <c r="CC265" s="45">
        <v>204</v>
      </c>
      <c r="CD265" s="239">
        <f t="shared" si="1726"/>
        <v>1117.6300000000001</v>
      </c>
      <c r="CE265" s="239">
        <f t="shared" si="1934"/>
        <v>43.76</v>
      </c>
      <c r="CF265" s="128">
        <f t="shared" si="1727"/>
        <v>1073.8699999999999</v>
      </c>
      <c r="CG265" s="46">
        <f t="shared" si="1935"/>
        <v>65.403219435924782</v>
      </c>
      <c r="CH265" s="46">
        <f t="shared" si="1628"/>
        <v>1008.4667805640751</v>
      </c>
      <c r="CI265" s="149">
        <f t="shared" si="1728"/>
        <v>38233.464880990796</v>
      </c>
      <c r="CJ265" s="199">
        <f t="shared" si="1936"/>
        <v>50224.931422496411</v>
      </c>
      <c r="CK265" s="153">
        <f t="shared" si="1937"/>
        <v>10000</v>
      </c>
      <c r="CL265" s="45">
        <v>204</v>
      </c>
      <c r="CM265" s="46">
        <f t="shared" si="1938"/>
        <v>1117.6300000000001</v>
      </c>
      <c r="CN265" s="239">
        <f t="shared" si="1729"/>
        <v>43.76</v>
      </c>
      <c r="CO265" s="128">
        <f t="shared" si="1657"/>
        <v>1073.8699999999999</v>
      </c>
      <c r="CP265" s="46">
        <f t="shared" si="1730"/>
        <v>65.403219435924782</v>
      </c>
      <c r="CQ265" s="46">
        <f t="shared" si="1658"/>
        <v>1008.4667805640751</v>
      </c>
      <c r="CR265" s="149">
        <f t="shared" si="1731"/>
        <v>38233.464880990796</v>
      </c>
      <c r="CS265" s="153">
        <f t="shared" si="1939"/>
        <v>50224.931422496411</v>
      </c>
      <c r="CT265" s="58">
        <f t="shared" si="1732"/>
        <v>927.86033333333398</v>
      </c>
      <c r="CU265" s="52">
        <f t="shared" si="1940"/>
        <v>37.82</v>
      </c>
      <c r="CV265" s="51">
        <f t="shared" si="1941"/>
        <v>890.04033333333393</v>
      </c>
      <c r="CW265" s="149">
        <f t="shared" si="1733"/>
        <v>32716.571999999604</v>
      </c>
      <c r="CX265" s="57">
        <f t="shared" si="1942"/>
        <v>43397.055999999575</v>
      </c>
      <c r="CY265" s="153">
        <f t="shared" si="1943"/>
        <v>10000</v>
      </c>
      <c r="CZ265" s="479">
        <f t="shared" si="1734"/>
        <v>-927.86033333333398</v>
      </c>
      <c r="DA265" s="46">
        <f t="shared" si="1944"/>
        <v>-1117.6300000000001</v>
      </c>
      <c r="DB265" s="46">
        <f t="shared" si="1945"/>
        <v>-1073.8699999999999</v>
      </c>
      <c r="DC265" s="48"/>
      <c r="DE265" s="237">
        <v>204</v>
      </c>
      <c r="DF265" s="46">
        <f t="shared" si="1735"/>
        <v>1115.0999999999999</v>
      </c>
      <c r="DG265" s="239">
        <f t="shared" si="1946"/>
        <v>103.33</v>
      </c>
      <c r="DH265" s="46">
        <f t="shared" si="1736"/>
        <v>1011.77</v>
      </c>
      <c r="DI265" s="46">
        <f t="shared" si="1737"/>
        <v>60.457287392295598</v>
      </c>
      <c r="DJ265" s="46">
        <f t="shared" si="1738"/>
        <v>951.31271260770438</v>
      </c>
      <c r="DK265" s="51">
        <f t="shared" si="1739"/>
        <v>35323.059722769656</v>
      </c>
      <c r="DL265" s="58">
        <f t="shared" si="1629"/>
        <v>936.66333333333341</v>
      </c>
      <c r="DM265" s="240">
        <f t="shared" si="1947"/>
        <v>103.33</v>
      </c>
      <c r="DN265" s="51">
        <f t="shared" si="1740"/>
        <v>833.33333333333337</v>
      </c>
      <c r="DO265" s="57">
        <f t="shared" si="1741"/>
        <v>29999.999999999498</v>
      </c>
      <c r="DP265" s="468">
        <f t="shared" si="1948"/>
        <v>-936.66333333333341</v>
      </c>
      <c r="DQ265" s="46">
        <f t="shared" si="1949"/>
        <v>-1115.0999999999999</v>
      </c>
      <c r="DR265" s="47"/>
      <c r="DS265" s="46">
        <f t="shared" si="1950"/>
        <v>-1011.77</v>
      </c>
      <c r="DT265" s="48"/>
      <c r="DU265" s="29"/>
      <c r="DV265" s="237">
        <v>204</v>
      </c>
      <c r="DW265" s="46">
        <f t="shared" si="1951"/>
        <v>1030.5</v>
      </c>
      <c r="DX265" s="239">
        <f t="shared" si="1952"/>
        <v>18.73</v>
      </c>
      <c r="DY265" s="46">
        <f t="shared" si="1953"/>
        <v>1011.77</v>
      </c>
      <c r="DZ265" s="46">
        <f t="shared" si="1742"/>
        <v>60.457287392295598</v>
      </c>
      <c r="EA265" s="46">
        <f t="shared" si="1743"/>
        <v>951.31271260770438</v>
      </c>
      <c r="EB265" s="51">
        <f t="shared" si="1744"/>
        <v>35323.059722769656</v>
      </c>
      <c r="EC265" s="58">
        <f t="shared" si="1630"/>
        <v>849.25333333333333</v>
      </c>
      <c r="ED265" s="240">
        <f t="shared" si="1954"/>
        <v>15.920000000000002</v>
      </c>
      <c r="EE265" s="51">
        <f t="shared" si="1745"/>
        <v>833.33333333333337</v>
      </c>
      <c r="EF265" s="57">
        <f t="shared" si="1746"/>
        <v>29999.999999999498</v>
      </c>
      <c r="EG265" s="468">
        <f t="shared" si="1955"/>
        <v>-849.25333333333333</v>
      </c>
      <c r="EH265" s="46">
        <f t="shared" si="1956"/>
        <v>-1030.5</v>
      </c>
      <c r="EI265" s="47"/>
      <c r="EJ265" s="46">
        <f t="shared" si="1957"/>
        <v>-1011.77</v>
      </c>
      <c r="EK265" s="48"/>
      <c r="EL265" s="29"/>
      <c r="EM265" s="237">
        <v>204</v>
      </c>
      <c r="EN265" s="239">
        <f t="shared" si="1747"/>
        <v>1058.0868689014749</v>
      </c>
      <c r="EO265" s="239">
        <f t="shared" si="1958"/>
        <v>19.420000000000002</v>
      </c>
      <c r="EP265" s="128">
        <f t="shared" si="1632"/>
        <v>1038.6668689014748</v>
      </c>
      <c r="EQ265" s="46">
        <f t="shared" si="1748"/>
        <v>62.669347749843951</v>
      </c>
      <c r="ER265" s="46">
        <f t="shared" si="1749"/>
        <v>975.99752115163085</v>
      </c>
      <c r="ES265" s="51">
        <f t="shared" si="1750"/>
        <v>36625.611128754739</v>
      </c>
      <c r="ET265" s="153">
        <f t="shared" si="1959"/>
        <v>10000</v>
      </c>
      <c r="EU265" s="237">
        <v>204</v>
      </c>
      <c r="EV265" s="46">
        <f t="shared" si="1633"/>
        <v>1058.0899999999999</v>
      </c>
      <c r="EW265" s="239">
        <f t="shared" si="1960"/>
        <v>19.420000000000002</v>
      </c>
      <c r="EX265" s="128">
        <f t="shared" si="1751"/>
        <v>1038.67</v>
      </c>
      <c r="EY265" s="46">
        <f t="shared" si="1752"/>
        <v>62.668048855307234</v>
      </c>
      <c r="EZ265" s="46">
        <f t="shared" si="1753"/>
        <v>976.00195114469284</v>
      </c>
      <c r="FA265" s="51">
        <f t="shared" si="1754"/>
        <v>36624.827362039643</v>
      </c>
      <c r="FB265" s="58">
        <f t="shared" si="1755"/>
        <v>874.86920833333363</v>
      </c>
      <c r="FC265" s="240">
        <f t="shared" si="1961"/>
        <v>16.57</v>
      </c>
      <c r="FD265" s="51">
        <f t="shared" si="1962"/>
        <v>858.29920833333358</v>
      </c>
      <c r="FE265" s="57">
        <f t="shared" si="1756"/>
        <v>31223.421499999826</v>
      </c>
      <c r="FF265" s="153">
        <f t="shared" si="1963"/>
        <v>10000</v>
      </c>
      <c r="FG265" s="469">
        <f t="shared" si="1757"/>
        <v>-874.86920833333363</v>
      </c>
      <c r="FH265" s="46">
        <f t="shared" si="1758"/>
        <v>-1058.0899999999999</v>
      </c>
      <c r="FI265" s="46">
        <f t="shared" si="1759"/>
        <v>-1038.67</v>
      </c>
      <c r="FJ265" s="48"/>
      <c r="FL265" s="237">
        <v>204</v>
      </c>
      <c r="FM265" s="46">
        <f t="shared" si="1964"/>
        <v>1035.8499999999999</v>
      </c>
      <c r="FN265" s="239">
        <f t="shared" si="1760"/>
        <v>24.08</v>
      </c>
      <c r="FO265" s="46">
        <f t="shared" si="1965"/>
        <v>1011.77</v>
      </c>
      <c r="FP265" s="46">
        <f t="shared" si="1761"/>
        <v>60.457287392295598</v>
      </c>
      <c r="FQ265" s="46">
        <f t="shared" si="1762"/>
        <v>951.31271260770438</v>
      </c>
      <c r="FR265" s="149">
        <f t="shared" si="1763"/>
        <v>35323.059722769656</v>
      </c>
      <c r="FS265" s="57">
        <f t="shared" si="1966"/>
        <v>46634.91925409055</v>
      </c>
      <c r="FT265" s="58">
        <f t="shared" si="1635"/>
        <v>853.98333333333335</v>
      </c>
      <c r="FU265" s="240">
        <f t="shared" si="1764"/>
        <v>20.65</v>
      </c>
      <c r="FV265" s="51">
        <f t="shared" si="1765"/>
        <v>833.33333333333337</v>
      </c>
      <c r="FW265" s="149">
        <f t="shared" si="1766"/>
        <v>29999.999999999498</v>
      </c>
      <c r="FX265" s="153">
        <f t="shared" si="1967"/>
        <v>39999.999999999513</v>
      </c>
      <c r="FY265" s="468">
        <f t="shared" si="1968"/>
        <v>-853.98333333333335</v>
      </c>
      <c r="FZ265" s="46">
        <f t="shared" si="1969"/>
        <v>-1035.8499999999999</v>
      </c>
      <c r="GA265" s="46">
        <f t="shared" si="1767"/>
        <v>-1011.77</v>
      </c>
      <c r="GB265" s="48"/>
      <c r="GD265" s="237">
        <v>204</v>
      </c>
      <c r="GE265" s="239">
        <f t="shared" si="1768"/>
        <v>1060.0875939185617</v>
      </c>
      <c r="GF265" s="239">
        <f t="shared" si="1970"/>
        <v>24.88</v>
      </c>
      <c r="GG265" s="128">
        <f t="shared" si="1579"/>
        <v>1035.2075939185615</v>
      </c>
      <c r="GH265" s="46">
        <f t="shared" si="1637"/>
        <v>62.633340990858223</v>
      </c>
      <c r="GI265" s="46">
        <f t="shared" si="1769"/>
        <v>972.57425292770336</v>
      </c>
      <c r="GJ265" s="149">
        <f t="shared" si="1770"/>
        <v>36607.430341587227</v>
      </c>
      <c r="GK265" s="51">
        <f t="shared" si="1971"/>
        <v>48172.106380384481</v>
      </c>
      <c r="GL265" s="153">
        <f t="shared" si="1972"/>
        <v>10000</v>
      </c>
      <c r="GM265" s="237">
        <v>204</v>
      </c>
      <c r="GN265" s="46">
        <f t="shared" si="1638"/>
        <v>1060.0899999999999</v>
      </c>
      <c r="GO265" s="239">
        <f t="shared" si="1771"/>
        <v>24.88</v>
      </c>
      <c r="GP265" s="128">
        <f t="shared" si="1973"/>
        <v>1035.21</v>
      </c>
      <c r="GQ265" s="46">
        <f t="shared" si="1772"/>
        <v>62.632373233628364</v>
      </c>
      <c r="GR265" s="46">
        <f t="shared" si="1773"/>
        <v>972.57762676637162</v>
      </c>
      <c r="GS265" s="149">
        <f t="shared" si="1774"/>
        <v>36606.846313410642</v>
      </c>
      <c r="GT265" s="57">
        <f t="shared" si="1974"/>
        <v>48171.562469814446</v>
      </c>
      <c r="GU265" s="58">
        <f t="shared" si="1775"/>
        <v>876.92633333333197</v>
      </c>
      <c r="GV265" s="325">
        <f t="shared" si="1776"/>
        <v>21.43</v>
      </c>
      <c r="GW265" s="51">
        <f t="shared" si="1975"/>
        <v>855.49633333333202</v>
      </c>
      <c r="GX265" s="150">
        <f t="shared" si="1777"/>
        <v>31219.428000000247</v>
      </c>
      <c r="GY265" s="57">
        <f t="shared" si="1976"/>
        <v>41485.384000000202</v>
      </c>
      <c r="GZ265" s="153">
        <f t="shared" si="1977"/>
        <v>10000</v>
      </c>
      <c r="HA265" s="469">
        <f t="shared" si="1778"/>
        <v>-876.92633333333197</v>
      </c>
      <c r="HB265" s="46">
        <f t="shared" si="1779"/>
        <v>-1060.0899999999999</v>
      </c>
      <c r="HC265" s="46">
        <f t="shared" si="1780"/>
        <v>-1035.21</v>
      </c>
      <c r="HD265" s="48"/>
      <c r="HF265" s="45">
        <v>204</v>
      </c>
      <c r="HG265" s="46">
        <f t="shared" si="1781"/>
        <v>1123.8775326810628</v>
      </c>
      <c r="HH265" s="46">
        <f t="shared" si="1782"/>
        <v>0</v>
      </c>
      <c r="HI265" s="46">
        <f t="shared" si="1783"/>
        <v>1123.8775326810628</v>
      </c>
      <c r="HJ265" s="46">
        <f t="shared" si="1784"/>
        <v>67.157867759411772</v>
      </c>
      <c r="HK265" s="46">
        <f t="shared" si="1785"/>
        <v>1056.719664921651</v>
      </c>
      <c r="HL265" s="51">
        <f t="shared" si="1786"/>
        <v>39238.000990725413</v>
      </c>
      <c r="HM265" s="153">
        <f t="shared" si="1978"/>
        <v>10000</v>
      </c>
      <c r="HN265" s="58">
        <f t="shared" si="1787"/>
        <v>933.33333333333724</v>
      </c>
      <c r="HO265" s="52">
        <f t="shared" si="1788"/>
        <v>0</v>
      </c>
      <c r="HP265" s="51">
        <f t="shared" si="1789"/>
        <v>933.33333333333724</v>
      </c>
      <c r="HQ265" s="57">
        <f t="shared" si="1790"/>
        <v>33599.999999998276</v>
      </c>
      <c r="HR265" s="153">
        <f t="shared" si="1979"/>
        <v>10000</v>
      </c>
      <c r="HS265" s="468">
        <f t="shared" si="1791"/>
        <v>-933.33333333333724</v>
      </c>
      <c r="HT265" s="46">
        <f t="shared" si="1792"/>
        <v>-1123.8775326810628</v>
      </c>
      <c r="HU265" s="46">
        <f t="shared" si="1793"/>
        <v>-1123.8775326810628</v>
      </c>
      <c r="HV265" s="48"/>
      <c r="HW265" s="29"/>
      <c r="HX265" s="45">
        <v>204</v>
      </c>
      <c r="HY265" s="128">
        <f t="shared" si="1794"/>
        <v>1124.3399999999999</v>
      </c>
      <c r="HZ265" s="46">
        <f t="shared" si="1795"/>
        <v>0</v>
      </c>
      <c r="IA265" s="46">
        <f t="shared" si="1796"/>
        <v>1124.3399999999999</v>
      </c>
      <c r="IB265" s="46">
        <f t="shared" si="1797"/>
        <v>67.192717199843997</v>
      </c>
      <c r="IC265" s="46">
        <f t="shared" si="1798"/>
        <v>1057.1472828001558</v>
      </c>
      <c r="ID265" s="51">
        <f t="shared" si="1799"/>
        <v>39258.483037106242</v>
      </c>
      <c r="IE265" s="153">
        <f t="shared" si="1980"/>
        <v>10000</v>
      </c>
      <c r="IF265" s="58">
        <f t="shared" si="1800"/>
        <v>930.14625019664186</v>
      </c>
      <c r="IG265" s="52">
        <f t="shared" si="1801"/>
        <v>0</v>
      </c>
      <c r="IH265" s="51">
        <f t="shared" si="1802"/>
        <v>930.14625019664186</v>
      </c>
      <c r="II265" s="57">
        <f t="shared" si="1981"/>
        <v>33485.264959884778</v>
      </c>
      <c r="IJ265" s="153">
        <f t="shared" si="1982"/>
        <v>10000</v>
      </c>
      <c r="IK265" s="468">
        <f t="shared" si="1803"/>
        <v>-930.14625019664186</v>
      </c>
      <c r="IL265" s="46">
        <f t="shared" si="1804"/>
        <v>-1124.3399999999999</v>
      </c>
      <c r="IM265" s="46">
        <f t="shared" si="1805"/>
        <v>-1124.3399999999999</v>
      </c>
      <c r="IN265" s="48"/>
      <c r="IO265" s="53">
        <f t="shared" si="1806"/>
        <v>0</v>
      </c>
      <c r="IQ265" s="45">
        <v>204</v>
      </c>
      <c r="IR265" s="128">
        <f t="shared" si="1807"/>
        <v>1126.4568749999989</v>
      </c>
      <c r="IS265" s="128">
        <f t="shared" si="1808"/>
        <v>0</v>
      </c>
      <c r="IT265" s="128">
        <f t="shared" si="1809"/>
        <v>1126.4568749999989</v>
      </c>
      <c r="IU265" s="46">
        <f t="shared" si="2021"/>
        <v>67.31</v>
      </c>
      <c r="IV265" s="46">
        <f t="shared" si="1810"/>
        <v>1059.146874999999</v>
      </c>
      <c r="IW265" s="51">
        <f t="shared" si="1811"/>
        <v>39328.057500000228</v>
      </c>
      <c r="IX265" s="199">
        <f t="shared" si="1983"/>
        <v>10000</v>
      </c>
      <c r="IY265" s="128">
        <f t="shared" si="1812"/>
        <v>0</v>
      </c>
      <c r="IZ265" s="408">
        <f t="shared" si="1813"/>
        <v>0</v>
      </c>
      <c r="JA265" s="58">
        <f t="shared" si="1814"/>
        <v>931.95916666666494</v>
      </c>
      <c r="JB265" s="52">
        <f t="shared" si="1815"/>
        <v>0</v>
      </c>
      <c r="JC265" s="51">
        <f t="shared" si="1816"/>
        <v>931.95916666666494</v>
      </c>
      <c r="JD265" s="57">
        <f t="shared" si="1817"/>
        <v>33550.530000000028</v>
      </c>
      <c r="JE265" s="280">
        <f t="shared" si="1818"/>
        <v>10000</v>
      </c>
      <c r="JF265" s="280">
        <f t="shared" si="1819"/>
        <v>0</v>
      </c>
      <c r="JG265" s="468">
        <f t="shared" si="1820"/>
        <v>-931.95916666666494</v>
      </c>
      <c r="JH265" s="46">
        <f t="shared" si="1821"/>
        <v>-1126.4568749999989</v>
      </c>
      <c r="JI265" s="46">
        <f t="shared" si="1822"/>
        <v>-1126.4568749999989</v>
      </c>
      <c r="JJ265" s="48"/>
      <c r="JL265" s="45">
        <v>204</v>
      </c>
      <c r="JM265" s="46">
        <f t="shared" si="1823"/>
        <v>1124.4930833333331</v>
      </c>
      <c r="JN265" s="46">
        <f t="shared" si="1824"/>
        <v>0</v>
      </c>
      <c r="JO265" s="128">
        <f t="shared" si="1825"/>
        <v>1124.4930833333331</v>
      </c>
      <c r="JP265" s="46">
        <f t="shared" si="1984"/>
        <v>67.19</v>
      </c>
      <c r="JQ265" s="46">
        <f t="shared" si="1826"/>
        <v>1057.303083333333</v>
      </c>
      <c r="JR265" s="149">
        <f t="shared" si="1827"/>
        <v>39259.490999999987</v>
      </c>
      <c r="JS265" s="51">
        <f t="shared" si="1985"/>
        <v>46634.91925409055</v>
      </c>
      <c r="JT265" s="199">
        <f t="shared" si="1986"/>
        <v>10000</v>
      </c>
      <c r="JU265" s="128">
        <f t="shared" si="1828"/>
        <v>0</v>
      </c>
      <c r="JV265" s="408">
        <f t="shared" si="1829"/>
        <v>0</v>
      </c>
      <c r="JW265" s="58">
        <f t="shared" si="1830"/>
        <v>930.37233333333074</v>
      </c>
      <c r="JX265" s="52">
        <f t="shared" si="1831"/>
        <v>0</v>
      </c>
      <c r="JY265" s="51">
        <f t="shared" si="1832"/>
        <v>930.37233333333074</v>
      </c>
      <c r="JZ265" s="149">
        <f t="shared" si="1833"/>
        <v>33493.404000000446</v>
      </c>
      <c r="KA265" s="199">
        <f t="shared" si="1987"/>
        <v>39999.999999999513</v>
      </c>
      <c r="KB265" s="128">
        <f t="shared" si="1988"/>
        <v>10000</v>
      </c>
      <c r="KC265" s="204">
        <f t="shared" si="1834"/>
        <v>0</v>
      </c>
      <c r="KD265" s="468">
        <f t="shared" si="1989"/>
        <v>-930.37233333333074</v>
      </c>
      <c r="KE265" s="46">
        <f t="shared" si="1835"/>
        <v>-1124.4930833333331</v>
      </c>
      <c r="KF265" s="46">
        <f t="shared" si="1836"/>
        <v>-1124.4930833333331</v>
      </c>
      <c r="KG265" s="48"/>
      <c r="KI265" s="45">
        <v>204</v>
      </c>
      <c r="KJ265" s="46">
        <f t="shared" si="1837"/>
        <v>1124.4890404061762</v>
      </c>
      <c r="KK265" s="46">
        <f t="shared" si="1838"/>
        <v>0</v>
      </c>
      <c r="KL265" s="128">
        <f t="shared" si="1839"/>
        <v>1124.4890404061762</v>
      </c>
      <c r="KM265" s="46">
        <f t="shared" si="1676"/>
        <v>67.194408711378756</v>
      </c>
      <c r="KN265" s="46">
        <f t="shared" si="1840"/>
        <v>1057.2946316947973</v>
      </c>
      <c r="KO265" s="149">
        <f t="shared" si="1841"/>
        <v>39259.350595132448</v>
      </c>
      <c r="KP265" s="199">
        <f t="shared" si="1990"/>
        <v>50224.931422496411</v>
      </c>
      <c r="KQ265" s="199">
        <f t="shared" si="1991"/>
        <v>10000</v>
      </c>
      <c r="KR265" s="128">
        <f t="shared" si="1842"/>
        <v>0</v>
      </c>
      <c r="KS265" s="408">
        <f t="shared" si="1843"/>
        <v>0</v>
      </c>
      <c r="KT265" s="45">
        <v>204</v>
      </c>
      <c r="KU265" s="46">
        <f t="shared" si="1992"/>
        <v>1124.49</v>
      </c>
      <c r="KV265" s="46">
        <f t="shared" si="1844"/>
        <v>0</v>
      </c>
      <c r="KW265" s="128">
        <f t="shared" si="1845"/>
        <v>1124.49</v>
      </c>
      <c r="KX265" s="46">
        <f t="shared" si="1846"/>
        <v>67.194022750268815</v>
      </c>
      <c r="KY265" s="46">
        <f t="shared" si="1847"/>
        <v>1057.2959772497311</v>
      </c>
      <c r="KZ265" s="149">
        <f t="shared" si="1848"/>
        <v>39259.117672911554</v>
      </c>
      <c r="LA265" s="153">
        <f t="shared" si="1993"/>
        <v>50224.931422496411</v>
      </c>
      <c r="LB265" s="58">
        <f t="shared" si="1532"/>
        <v>930.59633333333579</v>
      </c>
      <c r="LC265" s="52">
        <f t="shared" si="1849"/>
        <v>0</v>
      </c>
      <c r="LD265" s="51">
        <f t="shared" si="1850"/>
        <v>930.59633333333579</v>
      </c>
      <c r="LE265" s="149">
        <f t="shared" si="1851"/>
        <v>33501.467999999775</v>
      </c>
      <c r="LF265" s="51">
        <f t="shared" si="1994"/>
        <v>43397.055999999575</v>
      </c>
      <c r="LG265" s="128">
        <f t="shared" si="1852"/>
        <v>10000</v>
      </c>
      <c r="LH265" s="204">
        <f t="shared" si="1853"/>
        <v>0</v>
      </c>
      <c r="LI265" s="479">
        <f t="shared" si="1854"/>
        <v>-930.59633333333579</v>
      </c>
      <c r="LJ265" s="46">
        <f t="shared" si="1995"/>
        <v>-1124.49</v>
      </c>
      <c r="LK265" s="46">
        <f t="shared" si="1996"/>
        <v>-1124.49</v>
      </c>
      <c r="LL265" s="48"/>
      <c r="LN265" s="237">
        <v>204</v>
      </c>
      <c r="LO265" s="46">
        <f t="shared" si="1855"/>
        <v>1123.1238136873469</v>
      </c>
      <c r="LP265" s="239">
        <f t="shared" si="1856"/>
        <v>0</v>
      </c>
      <c r="LQ265" s="46">
        <f t="shared" si="1857"/>
        <v>1123.1238136873469</v>
      </c>
      <c r="LR265" s="46">
        <f t="shared" si="1858"/>
        <v>67.112828901496911</v>
      </c>
      <c r="LS265" s="46">
        <f t="shared" si="1859"/>
        <v>1056.01098478585</v>
      </c>
      <c r="LT265" s="51">
        <f t="shared" si="1860"/>
        <v>39211.686356112295</v>
      </c>
      <c r="LU265" s="199">
        <f t="shared" si="1997"/>
        <v>10000</v>
      </c>
      <c r="LV265" s="58">
        <f t="shared" si="1861"/>
        <v>933.33033333333128</v>
      </c>
      <c r="LW265" s="240">
        <f t="shared" si="1862"/>
        <v>0</v>
      </c>
      <c r="LX265" s="51">
        <f t="shared" si="1863"/>
        <v>933.33033333333128</v>
      </c>
      <c r="LY265" s="51">
        <f t="shared" si="1864"/>
        <v>33599.891999999745</v>
      </c>
      <c r="LZ265" s="46">
        <f t="shared" si="1998"/>
        <v>0</v>
      </c>
      <c r="MA265" s="199">
        <f t="shared" si="1999"/>
        <v>10000</v>
      </c>
      <c r="MB265" s="468">
        <f t="shared" si="1865"/>
        <v>-933.33033333333128</v>
      </c>
      <c r="MC265" s="46">
        <f t="shared" si="1866"/>
        <v>-1123.1238136873469</v>
      </c>
      <c r="MD265" s="46">
        <f t="shared" si="1867"/>
        <v>-1123.1238136873469</v>
      </c>
      <c r="ME265" s="48"/>
      <c r="MG265" s="237">
        <v>204</v>
      </c>
      <c r="MH265" s="46">
        <f t="shared" si="1868"/>
        <v>1076.608661999408</v>
      </c>
      <c r="MI265" s="239">
        <f t="shared" si="1869"/>
        <v>0</v>
      </c>
      <c r="MJ265" s="46">
        <f t="shared" si="1870"/>
        <v>1076.608661999408</v>
      </c>
      <c r="MK265" s="46">
        <f t="shared" si="1871"/>
        <v>64.333292595246093</v>
      </c>
      <c r="ML265" s="46">
        <f t="shared" si="1872"/>
        <v>1012.2753694041619</v>
      </c>
      <c r="MM265" s="51">
        <f t="shared" si="1873"/>
        <v>37587.700187743496</v>
      </c>
      <c r="MN265" s="199">
        <f t="shared" si="2000"/>
        <v>10000</v>
      </c>
      <c r="MO265" s="58">
        <f t="shared" si="1874"/>
        <v>889.32945707741396</v>
      </c>
      <c r="MP265" s="240">
        <f t="shared" si="1875"/>
        <v>0</v>
      </c>
      <c r="MQ265" s="51">
        <f t="shared" si="1876"/>
        <v>889.32945707741396</v>
      </c>
      <c r="MR265" s="57">
        <f t="shared" si="1877"/>
        <v>32015.86075620729</v>
      </c>
      <c r="MS265" s="199">
        <f t="shared" si="2001"/>
        <v>10000</v>
      </c>
      <c r="MT265" s="468">
        <f t="shared" si="2002"/>
        <v>-889.32945707741396</v>
      </c>
      <c r="MU265" s="46">
        <f t="shared" si="1878"/>
        <v>-1076.608661999408</v>
      </c>
      <c r="MV265" s="46">
        <f t="shared" si="1879"/>
        <v>-1076.608661999408</v>
      </c>
      <c r="MW265" s="48"/>
      <c r="MY265" s="237">
        <v>204</v>
      </c>
      <c r="MZ265" s="46">
        <f t="shared" si="1880"/>
        <v>1076.608661999408</v>
      </c>
      <c r="NA265" s="239">
        <f t="shared" si="1881"/>
        <v>0</v>
      </c>
      <c r="NB265" s="128">
        <f t="shared" si="1882"/>
        <v>1076.608661999408</v>
      </c>
      <c r="NC265" s="46">
        <f t="shared" si="1646"/>
        <v>64.333292595246093</v>
      </c>
      <c r="ND265" s="46">
        <f t="shared" si="1883"/>
        <v>1012.2753694041619</v>
      </c>
      <c r="NE265" s="51">
        <f t="shared" si="1884"/>
        <v>37587.700187743496</v>
      </c>
      <c r="NF265" s="153">
        <f t="shared" si="2003"/>
        <v>10000</v>
      </c>
      <c r="NG265" s="237">
        <v>204</v>
      </c>
      <c r="NH265" s="46">
        <f t="shared" si="1647"/>
        <v>1076.6099999999999</v>
      </c>
      <c r="NI265" s="239">
        <f t="shared" si="1885"/>
        <v>0</v>
      </c>
      <c r="NJ265" s="128">
        <f t="shared" si="2004"/>
        <v>1076.6099999999999</v>
      </c>
      <c r="NK265" s="46">
        <f t="shared" si="2005"/>
        <v>64.332733635266592</v>
      </c>
      <c r="NL265" s="46">
        <f t="shared" si="1886"/>
        <v>1012.2772663647334</v>
      </c>
      <c r="NM265" s="51">
        <f t="shared" si="1887"/>
        <v>37587.362914795216</v>
      </c>
      <c r="NN265" s="58">
        <f t="shared" si="1888"/>
        <v>888.78037499999857</v>
      </c>
      <c r="NO265" s="240">
        <f t="shared" si="1889"/>
        <v>0</v>
      </c>
      <c r="NP265" s="51">
        <f t="shared" si="1890"/>
        <v>888.78037499999857</v>
      </c>
      <c r="NQ265" s="57">
        <f t="shared" si="1891"/>
        <v>32130.443499999998</v>
      </c>
      <c r="NR265" s="153">
        <f t="shared" si="2006"/>
        <v>10000</v>
      </c>
      <c r="NS265" s="469">
        <f t="shared" si="1892"/>
        <v>-888.78037499999857</v>
      </c>
      <c r="NT265" s="46">
        <f t="shared" si="1893"/>
        <v>-1076.6099999999999</v>
      </c>
      <c r="NU265" s="46">
        <f t="shared" si="1894"/>
        <v>-1076.6099999999999</v>
      </c>
      <c r="NV265" s="48"/>
      <c r="NX265" s="237">
        <v>204</v>
      </c>
      <c r="NY265" s="46">
        <f t="shared" si="1895"/>
        <v>1076.6456011701148</v>
      </c>
      <c r="NZ265" s="239">
        <f t="shared" si="1896"/>
        <v>0</v>
      </c>
      <c r="OA265" s="46">
        <f t="shared" si="1897"/>
        <v>1076.6456011701148</v>
      </c>
      <c r="OB265" s="46">
        <f t="shared" si="1898"/>
        <v>64.335499913987675</v>
      </c>
      <c r="OC265" s="46">
        <f t="shared" si="1899"/>
        <v>1012.3101012561272</v>
      </c>
      <c r="OD265" s="149">
        <f t="shared" si="1900"/>
        <v>37588.98984713648</v>
      </c>
      <c r="OE265" s="57">
        <f t="shared" si="2007"/>
        <v>46634.91925409055</v>
      </c>
      <c r="OF265" s="153">
        <f t="shared" si="2008"/>
        <v>10000</v>
      </c>
      <c r="OG265" s="58">
        <f t="shared" si="1901"/>
        <v>889.48383333333379</v>
      </c>
      <c r="OH265" s="240">
        <f t="shared" si="2009"/>
        <v>0</v>
      </c>
      <c r="OI265" s="51">
        <f t="shared" si="1902"/>
        <v>889.48383333333379</v>
      </c>
      <c r="OJ265" s="149">
        <f t="shared" si="1903"/>
        <v>32021.41800000006</v>
      </c>
      <c r="OK265" s="153">
        <f t="shared" si="2010"/>
        <v>39999.999999999513</v>
      </c>
      <c r="OL265" s="153">
        <f t="shared" si="2011"/>
        <v>10000</v>
      </c>
      <c r="OM265" s="468">
        <f t="shared" si="2012"/>
        <v>-889.48383333333379</v>
      </c>
      <c r="ON265" s="46">
        <f t="shared" si="2013"/>
        <v>-1076.6456011701148</v>
      </c>
      <c r="OO265" s="46">
        <f t="shared" si="1904"/>
        <v>-1076.6456011701148</v>
      </c>
      <c r="OP265" s="48"/>
      <c r="OR265" s="237">
        <v>204</v>
      </c>
      <c r="OS265" s="46">
        <f t="shared" si="1905"/>
        <v>1076.765700416463</v>
      </c>
      <c r="OT265" s="239">
        <f t="shared" si="1906"/>
        <v>0</v>
      </c>
      <c r="OU265" s="128">
        <f t="shared" si="1907"/>
        <v>1076.765700416463</v>
      </c>
      <c r="OV265" s="46">
        <f t="shared" si="1652"/>
        <v>64.342676504915488</v>
      </c>
      <c r="OW265" s="46">
        <f t="shared" si="1653"/>
        <v>1012.4230239115475</v>
      </c>
      <c r="OX265" s="149">
        <f t="shared" si="1908"/>
        <v>37593.18287903774</v>
      </c>
      <c r="OY265" s="51">
        <f t="shared" si="2014"/>
        <v>48172.106380384481</v>
      </c>
      <c r="OZ265" s="153">
        <f t="shared" si="2015"/>
        <v>10000</v>
      </c>
      <c r="PA265" s="237">
        <v>204</v>
      </c>
      <c r="PB265" s="46">
        <f t="shared" si="1909"/>
        <v>1076.765700416463</v>
      </c>
      <c r="PC265" s="239">
        <f t="shared" si="2016"/>
        <v>0</v>
      </c>
      <c r="PD265" s="128">
        <f t="shared" si="1910"/>
        <v>1076.765700416463</v>
      </c>
      <c r="PE265" s="46">
        <f t="shared" si="1911"/>
        <v>64.342676504915488</v>
      </c>
      <c r="PF265" s="46">
        <f t="shared" si="1912"/>
        <v>1012.4230239115475</v>
      </c>
      <c r="PG265" s="149">
        <f t="shared" si="1913"/>
        <v>37593.18287903774</v>
      </c>
      <c r="PH265" s="57">
        <f t="shared" si="2017"/>
        <v>48171.562469814446</v>
      </c>
      <c r="PI265" s="688">
        <f t="shared" si="1914"/>
        <v>889.6533333333341</v>
      </c>
      <c r="PJ265" s="240">
        <f t="shared" si="2018"/>
        <v>0</v>
      </c>
      <c r="PK265" s="51">
        <f t="shared" si="1915"/>
        <v>889.6533333333341</v>
      </c>
      <c r="PL265" s="150">
        <f t="shared" si="1916"/>
        <v>32027.52000000012</v>
      </c>
      <c r="PM265" s="57">
        <f t="shared" si="2019"/>
        <v>41485.384000000202</v>
      </c>
      <c r="PN265" s="153">
        <f t="shared" si="2020"/>
        <v>10000</v>
      </c>
      <c r="PO265" s="469">
        <f t="shared" si="1917"/>
        <v>-889.6533333333341</v>
      </c>
      <c r="PP265" s="46">
        <f t="shared" si="1918"/>
        <v>-1076.765700416463</v>
      </c>
      <c r="PQ265" s="46">
        <f t="shared" si="1919"/>
        <v>-1076.765700416463</v>
      </c>
      <c r="PR265" s="48"/>
    </row>
    <row r="266" spans="2:434" hidden="1" x14ac:dyDescent="0.3">
      <c r="B266" s="45">
        <v>205</v>
      </c>
      <c r="C266" s="46">
        <f t="shared" si="1688"/>
        <v>1111.77</v>
      </c>
      <c r="D266" s="46">
        <f t="shared" si="1689"/>
        <v>100</v>
      </c>
      <c r="E266" s="46">
        <f t="shared" si="1690"/>
        <v>1011.77</v>
      </c>
      <c r="F266" s="46">
        <f t="shared" si="1691"/>
        <v>58.871766204616101</v>
      </c>
      <c r="G266" s="46">
        <f t="shared" si="1692"/>
        <v>952.89823379538393</v>
      </c>
      <c r="H266" s="51">
        <f t="shared" si="1693"/>
        <v>34370.16148897427</v>
      </c>
      <c r="I266" s="58">
        <f t="shared" si="1626"/>
        <v>933.33333333333337</v>
      </c>
      <c r="J266" s="52">
        <f t="shared" si="1694"/>
        <v>100</v>
      </c>
      <c r="K266" s="51">
        <f t="shared" si="1695"/>
        <v>833.33333333333337</v>
      </c>
      <c r="L266" s="57">
        <f t="shared" si="1696"/>
        <v>29166.666666666166</v>
      </c>
      <c r="M266" s="468">
        <f t="shared" si="1920"/>
        <v>-933.33333333333337</v>
      </c>
      <c r="N266" s="46">
        <f t="shared" si="1921"/>
        <v>-1111.77</v>
      </c>
      <c r="O266" s="47"/>
      <c r="P266" s="46">
        <f t="shared" si="1922"/>
        <v>-1011.77</v>
      </c>
      <c r="Q266" s="48"/>
      <c r="R266" s="29"/>
      <c r="S266" s="29"/>
      <c r="T266" s="45">
        <v>205</v>
      </c>
      <c r="U266" s="46">
        <f t="shared" si="1697"/>
        <v>1044.75</v>
      </c>
      <c r="V266" s="46">
        <f t="shared" si="1698"/>
        <v>32.979999999999997</v>
      </c>
      <c r="W266" s="46">
        <f t="shared" si="1923"/>
        <v>1011.77</v>
      </c>
      <c r="X266" s="46">
        <f t="shared" si="1699"/>
        <v>58.871766204616101</v>
      </c>
      <c r="Y266" s="46">
        <f t="shared" si="1700"/>
        <v>952.89823379538393</v>
      </c>
      <c r="Z266" s="51">
        <f t="shared" si="1701"/>
        <v>34370.16148897427</v>
      </c>
      <c r="AA266" s="58">
        <f t="shared" si="1702"/>
        <v>861.35333333333335</v>
      </c>
      <c r="AB266" s="52">
        <f t="shared" si="1703"/>
        <v>28.02</v>
      </c>
      <c r="AC266" s="51">
        <f t="shared" si="1704"/>
        <v>833.33333333333337</v>
      </c>
      <c r="AD266" s="57">
        <f t="shared" si="1705"/>
        <v>29166.666666666166</v>
      </c>
      <c r="AE266" s="468">
        <f t="shared" si="1924"/>
        <v>-861.35333333333335</v>
      </c>
      <c r="AF266" s="46">
        <f t="shared" si="1706"/>
        <v>-1044.75</v>
      </c>
      <c r="AG266" s="47"/>
      <c r="AH266" s="46">
        <f t="shared" si="1925"/>
        <v>-1011.77</v>
      </c>
      <c r="AI266" s="48"/>
      <c r="AJ266" s="29"/>
      <c r="AK266" s="45">
        <v>205</v>
      </c>
      <c r="AL266" s="46">
        <f t="shared" si="1707"/>
        <v>1117.72</v>
      </c>
      <c r="AM266" s="46"/>
      <c r="AN266" s="46"/>
      <c r="AO266" s="46">
        <f t="shared" si="1708"/>
        <v>34.700000000000003</v>
      </c>
      <c r="AP266" s="128">
        <f t="shared" si="1709"/>
        <v>1083.02</v>
      </c>
      <c r="AQ266" s="128"/>
      <c r="AR266" s="128"/>
      <c r="AS266" s="46">
        <f t="shared" si="1710"/>
        <v>63.972855174506122</v>
      </c>
      <c r="AT266" s="46">
        <f t="shared" si="1711"/>
        <v>1019.0471448254939</v>
      </c>
      <c r="AU266" s="51"/>
      <c r="AV266" s="51"/>
      <c r="AW266" s="51">
        <f t="shared" si="1712"/>
        <v>37364.665959878184</v>
      </c>
      <c r="AX266" s="58">
        <f t="shared" si="1713"/>
        <v>927.38215694565588</v>
      </c>
      <c r="AY266" s="52"/>
      <c r="AZ266" s="52"/>
      <c r="BA266" s="52">
        <f t="shared" si="1714"/>
        <v>29.68</v>
      </c>
      <c r="BB266" s="51">
        <f t="shared" si="1715"/>
        <v>897.70215694565593</v>
      </c>
      <c r="BC266" s="51"/>
      <c r="BD266" s="51"/>
      <c r="BE266" s="57">
        <f t="shared" si="1716"/>
        <v>31936.337826140531</v>
      </c>
      <c r="BF266" s="468">
        <f t="shared" si="1717"/>
        <v>-927.38215694565588</v>
      </c>
      <c r="BG266" s="46">
        <f t="shared" si="1718"/>
        <v>-1117.72</v>
      </c>
      <c r="BH266" s="46">
        <f t="shared" si="1719"/>
        <v>-1083.02</v>
      </c>
      <c r="BI266" s="48"/>
      <c r="BK266" s="45">
        <v>205</v>
      </c>
      <c r="BL266" s="46">
        <f t="shared" si="1926"/>
        <v>1043.4100000000001</v>
      </c>
      <c r="BM266" s="128">
        <f t="shared" si="1927"/>
        <v>31.64</v>
      </c>
      <c r="BN266" s="46">
        <f t="shared" si="1928"/>
        <v>1011.77</v>
      </c>
      <c r="BO266" s="46">
        <f t="shared" si="1720"/>
        <v>58.871766204616101</v>
      </c>
      <c r="BP266" s="46">
        <f t="shared" si="1721"/>
        <v>952.89823379538393</v>
      </c>
      <c r="BQ266" s="51">
        <f t="shared" si="1722"/>
        <v>34370.16148897427</v>
      </c>
      <c r="BR266" s="150">
        <f>$BQ$265</f>
        <v>35323.059722769656</v>
      </c>
      <c r="BS266" s="58">
        <f t="shared" si="1627"/>
        <v>860.19333333333338</v>
      </c>
      <c r="BT266" s="52">
        <f t="shared" si="1930"/>
        <v>26.86</v>
      </c>
      <c r="BU266" s="51">
        <f t="shared" si="1723"/>
        <v>833.33333333333337</v>
      </c>
      <c r="BV266" s="51">
        <f t="shared" si="1724"/>
        <v>29166.666666666166</v>
      </c>
      <c r="BW266" s="150">
        <f>$BV$265</f>
        <v>29999.999999999498</v>
      </c>
      <c r="BX266" s="468">
        <f t="shared" si="1932"/>
        <v>-860.19333333333338</v>
      </c>
      <c r="BY266" s="46">
        <f t="shared" si="1933"/>
        <v>-1043.4100000000001</v>
      </c>
      <c r="BZ266" s="46">
        <f t="shared" si="1725"/>
        <v>-1011.77</v>
      </c>
      <c r="CA266" s="48"/>
      <c r="CB266" s="29"/>
      <c r="CC266" s="45">
        <v>205</v>
      </c>
      <c r="CD266" s="128">
        <f t="shared" si="1726"/>
        <v>1117.6300000000001</v>
      </c>
      <c r="CE266" s="46">
        <f t="shared" si="1934"/>
        <v>33.32</v>
      </c>
      <c r="CF266" s="128">
        <f t="shared" si="1727"/>
        <v>1084.31</v>
      </c>
      <c r="CG266" s="46">
        <f t="shared" si="1935"/>
        <v>63.722441468317989</v>
      </c>
      <c r="CH266" s="46">
        <f t="shared" si="1628"/>
        <v>1020.5875585316819</v>
      </c>
      <c r="CI266" s="51">
        <f t="shared" si="1728"/>
        <v>37212.877322459113</v>
      </c>
      <c r="CJ266" s="149">
        <f>$CR$265</f>
        <v>38233.464880990796</v>
      </c>
      <c r="CK266" s="153">
        <f t="shared" si="1937"/>
        <v>10000</v>
      </c>
      <c r="CL266" s="45">
        <v>205</v>
      </c>
      <c r="CM266" s="46">
        <f t="shared" si="1938"/>
        <v>1117.6300000000001</v>
      </c>
      <c r="CN266" s="128">
        <f t="shared" si="1729"/>
        <v>33.32</v>
      </c>
      <c r="CO266" s="128">
        <f t="shared" si="1657"/>
        <v>1084.31</v>
      </c>
      <c r="CP266" s="46">
        <f t="shared" si="1730"/>
        <v>63.722441468317989</v>
      </c>
      <c r="CQ266" s="46">
        <f t="shared" si="1658"/>
        <v>1020.5875585316819</v>
      </c>
      <c r="CR266" s="51">
        <f t="shared" si="1731"/>
        <v>37212.877322459113</v>
      </c>
      <c r="CS266" s="150">
        <f>$CR$265</f>
        <v>38233.464880990796</v>
      </c>
      <c r="CT266" s="58">
        <f t="shared" si="1732"/>
        <v>927.86033333333398</v>
      </c>
      <c r="CU266" s="52">
        <f t="shared" si="1940"/>
        <v>28.5</v>
      </c>
      <c r="CV266" s="51">
        <f t="shared" si="1941"/>
        <v>899.36033333333398</v>
      </c>
      <c r="CW266" s="51">
        <f t="shared" si="1733"/>
        <v>31817.21166666627</v>
      </c>
      <c r="CX266" s="150">
        <f>$CW$265</f>
        <v>32716.571999999604</v>
      </c>
      <c r="CY266" s="153">
        <f t="shared" si="1943"/>
        <v>10000</v>
      </c>
      <c r="CZ266" s="479">
        <f t="shared" si="1734"/>
        <v>-927.86033333333398</v>
      </c>
      <c r="DA266" s="46">
        <f t="shared" si="1944"/>
        <v>-1117.6300000000001</v>
      </c>
      <c r="DB266" s="46">
        <f t="shared" si="1945"/>
        <v>-1084.31</v>
      </c>
      <c r="DC266" s="48"/>
      <c r="DE266" s="45">
        <v>205</v>
      </c>
      <c r="DF266" s="46">
        <f t="shared" si="1735"/>
        <v>1108.43</v>
      </c>
      <c r="DG266" s="46">
        <f>IF(AND($H$7="Oui",DE266&gt;$I$7),0,IF(DE266&gt;$B$7,0,(TRUNC($C$7*$P$44*$L$7/12,2))+(TRUNC($C$7*$Q$44*$M$7/12,2))))</f>
        <v>96.66</v>
      </c>
      <c r="DH266" s="46">
        <f t="shared" si="1736"/>
        <v>1011.77</v>
      </c>
      <c r="DI266" s="46">
        <f t="shared" si="1737"/>
        <v>58.871766204616101</v>
      </c>
      <c r="DJ266" s="46">
        <f t="shared" si="1738"/>
        <v>952.89823379538393</v>
      </c>
      <c r="DK266" s="51">
        <f t="shared" si="1739"/>
        <v>34370.16148897427</v>
      </c>
      <c r="DL266" s="58">
        <f t="shared" si="1629"/>
        <v>929.99333333333334</v>
      </c>
      <c r="DM266" s="52">
        <f>IF(AND($H$7="Oui",DE266&gt;$I$7),0,IF(DE266&gt;$B$7,0,(TRUNC($C$7*$P$44/12,2))+(TRUNC($C$7*$Q$44/12,2))))</f>
        <v>96.66</v>
      </c>
      <c r="DN266" s="51">
        <f t="shared" si="1740"/>
        <v>833.33333333333337</v>
      </c>
      <c r="DO266" s="57">
        <f t="shared" si="1741"/>
        <v>29166.666666666166</v>
      </c>
      <c r="DP266" s="468">
        <f t="shared" si="1948"/>
        <v>-929.99333333333334</v>
      </c>
      <c r="DQ266" s="46">
        <f t="shared" si="1949"/>
        <v>-1108.43</v>
      </c>
      <c r="DR266" s="47"/>
      <c r="DS266" s="46">
        <f t="shared" si="1950"/>
        <v>-1011.77</v>
      </c>
      <c r="DT266" s="48"/>
      <c r="DU266" s="29"/>
      <c r="DV266" s="45">
        <v>205</v>
      </c>
      <c r="DW266" s="46">
        <f t="shared" si="1951"/>
        <v>1028.83</v>
      </c>
      <c r="DX266" s="46">
        <f>IF(AND($H$7="Oui",DV266&gt;$I$7),0,IF(DV266&gt;$B$7,0,(TRUNC(EB265*$R$44*$L$7/12,2))+(TRUNC(EB265*$S$44*$M$7/12,2))))</f>
        <v>17.059999999999999</v>
      </c>
      <c r="DY266" s="46">
        <f t="shared" si="1953"/>
        <v>1011.77</v>
      </c>
      <c r="DZ266" s="46">
        <f t="shared" si="1742"/>
        <v>58.871766204616101</v>
      </c>
      <c r="EA266" s="46">
        <f t="shared" si="1743"/>
        <v>952.89823379538393</v>
      </c>
      <c r="EB266" s="51">
        <f t="shared" si="1744"/>
        <v>34370.16148897427</v>
      </c>
      <c r="EC266" s="58">
        <f t="shared" si="1630"/>
        <v>847.81333333333339</v>
      </c>
      <c r="ED266" s="52">
        <f>IF(AND($H$7="Oui",DV266&gt;$I$7),0,IF(DV266&gt;$B$7,0,(TRUNC(EF265*$R$44/12,2))+(TRUNC(EF265*$S$44/12,2))))</f>
        <v>14.48</v>
      </c>
      <c r="EE266" s="51">
        <f t="shared" si="1745"/>
        <v>833.33333333333337</v>
      </c>
      <c r="EF266" s="57">
        <f t="shared" si="1746"/>
        <v>29166.666666666166</v>
      </c>
      <c r="EG266" s="468">
        <f t="shared" si="1955"/>
        <v>-847.81333333333339</v>
      </c>
      <c r="EH266" s="46">
        <f t="shared" si="1956"/>
        <v>-1028.83</v>
      </c>
      <c r="EI266" s="47"/>
      <c r="EJ266" s="46">
        <f t="shared" si="1957"/>
        <v>-1011.77</v>
      </c>
      <c r="EK266" s="48"/>
      <c r="EL266" s="29"/>
      <c r="EM266" s="45">
        <v>205</v>
      </c>
      <c r="EN266" s="46">
        <f t="shared" ref="EN266:EN277" si="2022">IF(AND($H$7="Oui",EM266=$I$7),EP266+EO266,IF(EM266&gt;$B$7,0,IF($F$10="Paliers",ROUND(-PMT(($D$7+($T$44*$L$7)+($U$44*$M$7))/12,$B$7-EM265,ES265,0,0),2),IF(AND($H$7="Oui",EM266=$I$7),EP266+EO266,IF(AND($H$7="Oui",EM266&gt;$I$7),0,IF(EM266&gt;$B$7,0,$EN$60))))))</f>
        <v>1058.0868689014749</v>
      </c>
      <c r="EO266" s="46">
        <f>IF(EM266&gt;$B$7,0,(TRUNC(ES265*$T$44*$L$7/12,2))+(TRUNC(ES265*$U$44*$M$7/12,2)))</f>
        <v>17.700000000000003</v>
      </c>
      <c r="EP266" s="128">
        <f t="shared" si="1632"/>
        <v>1040.3868689014748</v>
      </c>
      <c r="EQ266" s="46">
        <f t="shared" si="1748"/>
        <v>61.042685214591238</v>
      </c>
      <c r="ER266" s="46">
        <f t="shared" si="1749"/>
        <v>979.34418368688364</v>
      </c>
      <c r="ES266" s="51">
        <f t="shared" si="1750"/>
        <v>35646.266945067859</v>
      </c>
      <c r="ET266" s="153">
        <f t="shared" si="1959"/>
        <v>10000</v>
      </c>
      <c r="EU266" s="45">
        <v>205</v>
      </c>
      <c r="EV266" s="46">
        <f t="shared" si="1633"/>
        <v>1058.0899999999999</v>
      </c>
      <c r="EW266" s="46">
        <f>IF(EU266&gt;$B$7,0,(TRUNC(FA265*$T$44*$L$7/12,2))+(TRUNC(FA265*$U$44*$M$7/12,2)))</f>
        <v>17.700000000000003</v>
      </c>
      <c r="EX266" s="128">
        <f t="shared" si="1751"/>
        <v>1040.3900000000001</v>
      </c>
      <c r="EY266" s="46">
        <f t="shared" si="1752"/>
        <v>61.041378936732741</v>
      </c>
      <c r="EZ266" s="46">
        <f t="shared" si="1753"/>
        <v>979.34862106326739</v>
      </c>
      <c r="FA266" s="51">
        <f t="shared" si="1754"/>
        <v>35645.478740976374</v>
      </c>
      <c r="FB266" s="58">
        <f t="shared" si="1755"/>
        <v>874.86920833333363</v>
      </c>
      <c r="FC266" s="52">
        <f>IF(AND($H$7="Oui",EU266&gt;$I$7),0,IF(EU266&gt;$B$7,0,(TRUNC(FE265*$T$44/12,2))+(TRUNC(FE265*$U$44/12,2))))</f>
        <v>15.08</v>
      </c>
      <c r="FD266" s="51">
        <f t="shared" si="1962"/>
        <v>859.78920833333359</v>
      </c>
      <c r="FE266" s="57">
        <f t="shared" si="1756"/>
        <v>30363.632291666494</v>
      </c>
      <c r="FF266" s="153">
        <f t="shared" si="1963"/>
        <v>10000</v>
      </c>
      <c r="FG266" s="469">
        <f t="shared" si="1757"/>
        <v>-874.86920833333363</v>
      </c>
      <c r="FH266" s="46">
        <f t="shared" si="1758"/>
        <v>-1058.0899999999999</v>
      </c>
      <c r="FI266" s="46">
        <f t="shared" si="1759"/>
        <v>-1040.3900000000001</v>
      </c>
      <c r="FJ266" s="48"/>
      <c r="FL266" s="45">
        <v>205</v>
      </c>
      <c r="FM266" s="46">
        <f t="shared" si="1964"/>
        <v>1028.83</v>
      </c>
      <c r="FN266" s="46">
        <f t="shared" ref="FN266:FN277" si="2023">IF(AND($H$7="Oui",FL266&gt;$I$7),0,IF(FL266&gt;$B$7,0,(TRUNC(FS266*$V$44*$L$7/12,2))+(TRUNC(FS266*$W$44*$M$7/12,2))))</f>
        <v>17.059999999999999</v>
      </c>
      <c r="FO266" s="46">
        <f t="shared" si="1965"/>
        <v>1011.77</v>
      </c>
      <c r="FP266" s="46">
        <f t="shared" si="1761"/>
        <v>58.871766204616101</v>
      </c>
      <c r="FQ266" s="46">
        <f t="shared" si="1762"/>
        <v>952.89823379538393</v>
      </c>
      <c r="FR266" s="51">
        <f t="shared" si="1763"/>
        <v>34370.16148897427</v>
      </c>
      <c r="FS266" s="150">
        <f>$FR$265</f>
        <v>35323.059722769656</v>
      </c>
      <c r="FT266" s="58">
        <f t="shared" si="1635"/>
        <v>847.81333333333339</v>
      </c>
      <c r="FU266" s="241">
        <f t="shared" ref="FU266:FU277" si="2024">IF(AND($H$7="Oui",FL266&gt;$I$7),0,IF(FL266&gt;$B$7,0,(TRUNC(FX266*$V$44/12,2))+(TRUNC(FX266*$W$44/12,2))))</f>
        <v>14.48</v>
      </c>
      <c r="FV266" s="51">
        <f t="shared" si="1765"/>
        <v>833.33333333333337</v>
      </c>
      <c r="FW266" s="51">
        <f t="shared" si="1766"/>
        <v>29166.666666666166</v>
      </c>
      <c r="FX266" s="150">
        <f>$BV$265</f>
        <v>29999.999999999498</v>
      </c>
      <c r="FY266" s="468">
        <f t="shared" si="1968"/>
        <v>-847.81333333333339</v>
      </c>
      <c r="FZ266" s="46">
        <f t="shared" si="1969"/>
        <v>-1028.83</v>
      </c>
      <c r="GA266" s="46">
        <f t="shared" si="1767"/>
        <v>-1011.77</v>
      </c>
      <c r="GB266" s="48"/>
      <c r="GD266" s="45">
        <v>205</v>
      </c>
      <c r="GE266" s="46">
        <f t="shared" ref="GE266:GE277" si="2025">IF(AND($H$7="Oui",GD266=$I$7),GG266+GF266,IF(GD266&gt;$B$7,0,IF($F$10="Paliers",ROUND(-PMT(($D$7+($X$43*$L$7)+($Y$43*$M$7))/12,$B$7-GD265,GJ265,0,0),2),IF(AND($H$7="Oui",GD266=$I$7),GG266+GF266,IF(AND($H$7="Oui",GD266&gt;$I$7),0,IF(GD266&gt;$B$7,0,$GE$60))))))</f>
        <v>1060.0875939185617</v>
      </c>
      <c r="GF266" s="128">
        <f>IF(AND($H$7="Oui",GD266&gt;$I$7),0,IF(GD266&gt;$B$7,0,(TRUNC(GK266*$X$44*$L$7/12,2))+(TRUNC(GK266*$Y$44*$M$7/12,2))))</f>
        <v>17.68</v>
      </c>
      <c r="GG266" s="128">
        <f t="shared" si="1579"/>
        <v>1042.4075939185616</v>
      </c>
      <c r="GH266" s="46">
        <f t="shared" si="1637"/>
        <v>61.012383902645382</v>
      </c>
      <c r="GI266" s="46">
        <f t="shared" si="1769"/>
        <v>981.39521001591618</v>
      </c>
      <c r="GJ266" s="51">
        <f t="shared" si="1770"/>
        <v>35626.035131571312</v>
      </c>
      <c r="GK266" s="149">
        <f>$GJ$265</f>
        <v>36607.430341587227</v>
      </c>
      <c r="GL266" s="153">
        <f t="shared" si="1972"/>
        <v>10000</v>
      </c>
      <c r="GM266" s="45">
        <v>205</v>
      </c>
      <c r="GN266" s="46">
        <f t="shared" si="1638"/>
        <v>1060.0899999999999</v>
      </c>
      <c r="GO266" s="46">
        <f t="shared" ref="GO266:GO277" si="2026">IF(GM266&gt;$B$7,0,(TRUNC(GT266*$X$44*$L$7/12,2))+(TRUNC(GT266*$Y$44*$M$7/12,2)))</f>
        <v>17.68</v>
      </c>
      <c r="GP266" s="128">
        <f t="shared" si="1973"/>
        <v>1042.4100000000001</v>
      </c>
      <c r="GQ266" s="46">
        <f t="shared" si="1772"/>
        <v>61.011410522351071</v>
      </c>
      <c r="GR266" s="46">
        <f t="shared" si="1773"/>
        <v>981.39858947764901</v>
      </c>
      <c r="GS266" s="51">
        <f t="shared" si="1774"/>
        <v>35625.447723932994</v>
      </c>
      <c r="GT266" s="150">
        <f>$GS$265</f>
        <v>36606.846313410642</v>
      </c>
      <c r="GU266" s="58">
        <f t="shared" si="1775"/>
        <v>876.92633333333197</v>
      </c>
      <c r="GV266" s="52">
        <f t="shared" ref="GV266:GV277" si="2027">IF(AND($H$7="Oui",GM266&gt;$I$7),0,IF(GM266&gt;$B$7,0,(TRUNC(GY266*$X$44/12,2))+(TRUNC(GY266*$Y$44/12,2))))</f>
        <v>15.08</v>
      </c>
      <c r="GW266" s="51">
        <f t="shared" si="1975"/>
        <v>861.84633333333193</v>
      </c>
      <c r="GX266" s="57">
        <f t="shared" si="1777"/>
        <v>30357.581666666916</v>
      </c>
      <c r="GY266" s="150">
        <f>GX$265</f>
        <v>31219.428000000247</v>
      </c>
      <c r="GZ266" s="153">
        <f t="shared" si="1977"/>
        <v>10000</v>
      </c>
      <c r="HA266" s="469">
        <f t="shared" si="1778"/>
        <v>-876.92633333333197</v>
      </c>
      <c r="HB266" s="46">
        <f t="shared" si="1779"/>
        <v>-1060.0899999999999</v>
      </c>
      <c r="HC266" s="46">
        <f t="shared" si="1780"/>
        <v>-1042.4100000000001</v>
      </c>
      <c r="HD266" s="48"/>
      <c r="HF266" s="45">
        <v>205</v>
      </c>
      <c r="HG266" s="46">
        <f t="shared" si="1781"/>
        <v>1123.8775326810628</v>
      </c>
      <c r="HH266" s="46">
        <f t="shared" si="1782"/>
        <v>0</v>
      </c>
      <c r="HI266" s="46">
        <f t="shared" si="1783"/>
        <v>1123.8775326810628</v>
      </c>
      <c r="HJ266" s="46">
        <f t="shared" si="1784"/>
        <v>65.396668317875694</v>
      </c>
      <c r="HK266" s="46">
        <f t="shared" si="1785"/>
        <v>1058.480864363187</v>
      </c>
      <c r="HL266" s="51">
        <f t="shared" si="1786"/>
        <v>38179.520126362229</v>
      </c>
      <c r="HM266" s="153">
        <f t="shared" si="1978"/>
        <v>10000</v>
      </c>
      <c r="HN266" s="58">
        <f t="shared" si="1787"/>
        <v>933.33333333333724</v>
      </c>
      <c r="HO266" s="52">
        <f t="shared" si="1788"/>
        <v>0</v>
      </c>
      <c r="HP266" s="51">
        <f t="shared" si="1789"/>
        <v>933.33333333333724</v>
      </c>
      <c r="HQ266" s="57">
        <f t="shared" si="1790"/>
        <v>32666.66666666494</v>
      </c>
      <c r="HR266" s="153">
        <f t="shared" si="1979"/>
        <v>10000</v>
      </c>
      <c r="HS266" s="468">
        <f t="shared" si="1791"/>
        <v>-933.33333333333724</v>
      </c>
      <c r="HT266" s="46">
        <f t="shared" si="1792"/>
        <v>-1123.8775326810628</v>
      </c>
      <c r="HU266" s="46">
        <f t="shared" si="1793"/>
        <v>-1123.8775326810628</v>
      </c>
      <c r="HV266" s="48"/>
      <c r="HW266" s="29"/>
      <c r="HX266" s="45">
        <v>205</v>
      </c>
      <c r="HY266" s="128">
        <f t="shared" si="1794"/>
        <v>1124.3399999999999</v>
      </c>
      <c r="HZ266" s="46">
        <f t="shared" si="1795"/>
        <v>0</v>
      </c>
      <c r="IA266" s="46">
        <f t="shared" si="1796"/>
        <v>1124.3399999999999</v>
      </c>
      <c r="IB266" s="46">
        <f t="shared" si="1797"/>
        <v>65.430805061843742</v>
      </c>
      <c r="IC266" s="46">
        <f t="shared" si="1798"/>
        <v>1058.9091949381561</v>
      </c>
      <c r="ID266" s="51">
        <f t="shared" si="1799"/>
        <v>38199.573842168087</v>
      </c>
      <c r="IE266" s="153">
        <f t="shared" si="1980"/>
        <v>10000</v>
      </c>
      <c r="IF266" s="58">
        <f t="shared" si="1800"/>
        <v>930.14625019664186</v>
      </c>
      <c r="IG266" s="52">
        <f t="shared" si="1801"/>
        <v>0</v>
      </c>
      <c r="IH266" s="51">
        <f t="shared" si="1802"/>
        <v>930.14625019664186</v>
      </c>
      <c r="II266" s="57">
        <f t="shared" si="1981"/>
        <v>32555.118709688137</v>
      </c>
      <c r="IJ266" s="153">
        <f t="shared" si="1982"/>
        <v>10000</v>
      </c>
      <c r="IK266" s="468">
        <f t="shared" si="1803"/>
        <v>-930.14625019664186</v>
      </c>
      <c r="IL266" s="46">
        <f t="shared" si="1804"/>
        <v>-1124.3399999999999</v>
      </c>
      <c r="IM266" s="46">
        <f t="shared" si="1805"/>
        <v>-1124.3399999999999</v>
      </c>
      <c r="IN266" s="48"/>
      <c r="IO266" s="53">
        <f t="shared" si="1806"/>
        <v>0</v>
      </c>
      <c r="IQ266" s="45">
        <v>205</v>
      </c>
      <c r="IR266" s="128">
        <f t="shared" si="1807"/>
        <v>1126.4568749999989</v>
      </c>
      <c r="IS266" s="128">
        <f t="shared" si="1808"/>
        <v>0</v>
      </c>
      <c r="IT266" s="128">
        <f t="shared" si="1809"/>
        <v>1126.4568749999989</v>
      </c>
      <c r="IU266" s="46">
        <f t="shared" si="2021"/>
        <v>65.55</v>
      </c>
      <c r="IV266" s="46">
        <f t="shared" si="1810"/>
        <v>1060.906874999999</v>
      </c>
      <c r="IW266" s="51">
        <f t="shared" si="1811"/>
        <v>38267.150625000228</v>
      </c>
      <c r="IX266" s="199">
        <f t="shared" si="1983"/>
        <v>10000</v>
      </c>
      <c r="IY266" s="128">
        <f t="shared" si="1812"/>
        <v>0</v>
      </c>
      <c r="IZ266" s="408">
        <f t="shared" si="1813"/>
        <v>0</v>
      </c>
      <c r="JA266" s="58">
        <f t="shared" si="1814"/>
        <v>931.95916666666494</v>
      </c>
      <c r="JB266" s="52">
        <f t="shared" si="1815"/>
        <v>0</v>
      </c>
      <c r="JC266" s="51">
        <f t="shared" si="1816"/>
        <v>931.95916666666494</v>
      </c>
      <c r="JD266" s="57">
        <f t="shared" si="1817"/>
        <v>32618.570833333364</v>
      </c>
      <c r="JE266" s="280">
        <f t="shared" si="1818"/>
        <v>10000</v>
      </c>
      <c r="JF266" s="280">
        <f t="shared" si="1819"/>
        <v>0</v>
      </c>
      <c r="JG266" s="468">
        <f t="shared" si="1820"/>
        <v>-931.95916666666494</v>
      </c>
      <c r="JH266" s="46">
        <f t="shared" si="1821"/>
        <v>-1126.4568749999989</v>
      </c>
      <c r="JI266" s="46">
        <f t="shared" si="1822"/>
        <v>-1126.4568749999989</v>
      </c>
      <c r="JJ266" s="48"/>
      <c r="JL266" s="45">
        <v>205</v>
      </c>
      <c r="JM266" s="46">
        <f t="shared" si="1823"/>
        <v>1124.4930833333331</v>
      </c>
      <c r="JN266" s="46">
        <f t="shared" si="1824"/>
        <v>0</v>
      </c>
      <c r="JO266" s="128">
        <f t="shared" si="1825"/>
        <v>1124.4930833333331</v>
      </c>
      <c r="JP266" s="46">
        <f t="shared" si="1984"/>
        <v>65.430000000000007</v>
      </c>
      <c r="JQ266" s="46">
        <f t="shared" si="1826"/>
        <v>1059.063083333333</v>
      </c>
      <c r="JR266" s="51">
        <f t="shared" si="1827"/>
        <v>38200.427916666653</v>
      </c>
      <c r="JS266" s="149">
        <f>$BQ$265</f>
        <v>35323.059722769656</v>
      </c>
      <c r="JT266" s="199">
        <f t="shared" si="1986"/>
        <v>10000</v>
      </c>
      <c r="JU266" s="128">
        <f t="shared" si="1828"/>
        <v>0</v>
      </c>
      <c r="JV266" s="408">
        <f t="shared" si="1829"/>
        <v>0</v>
      </c>
      <c r="JW266" s="58">
        <f t="shared" si="1830"/>
        <v>930.37233333333074</v>
      </c>
      <c r="JX266" s="52">
        <f t="shared" si="1831"/>
        <v>0</v>
      </c>
      <c r="JY266" s="51">
        <f t="shared" si="1832"/>
        <v>930.37233333333074</v>
      </c>
      <c r="JZ266" s="51">
        <f t="shared" si="1833"/>
        <v>32563.031666667117</v>
      </c>
      <c r="KA266" s="149">
        <f>$BV$265</f>
        <v>29999.999999999498</v>
      </c>
      <c r="KB266" s="128">
        <f t="shared" si="1988"/>
        <v>10000</v>
      </c>
      <c r="KC266" s="204">
        <f t="shared" si="1834"/>
        <v>0</v>
      </c>
      <c r="KD266" s="468">
        <f t="shared" si="1989"/>
        <v>-930.37233333333074</v>
      </c>
      <c r="KE266" s="46">
        <f t="shared" si="1835"/>
        <v>-1124.4930833333331</v>
      </c>
      <c r="KF266" s="46">
        <f t="shared" si="1836"/>
        <v>-1124.4930833333331</v>
      </c>
      <c r="KG266" s="48"/>
      <c r="KI266" s="45">
        <v>205</v>
      </c>
      <c r="KJ266" s="46">
        <f t="shared" si="1837"/>
        <v>1124.4890404061762</v>
      </c>
      <c r="KK266" s="46">
        <f t="shared" si="1838"/>
        <v>0</v>
      </c>
      <c r="KL266" s="128">
        <f t="shared" si="1839"/>
        <v>1124.4890404061762</v>
      </c>
      <c r="KM266" s="46">
        <f t="shared" si="1676"/>
        <v>65.432250991887415</v>
      </c>
      <c r="KN266" s="46">
        <f t="shared" si="1840"/>
        <v>1059.0567894142887</v>
      </c>
      <c r="KO266" s="51">
        <f t="shared" si="1841"/>
        <v>38200.29380571816</v>
      </c>
      <c r="KP266" s="149">
        <f>$CR$265</f>
        <v>38233.464880990796</v>
      </c>
      <c r="KQ266" s="199">
        <f t="shared" si="1991"/>
        <v>10000</v>
      </c>
      <c r="KR266" s="128">
        <f t="shared" si="1842"/>
        <v>0</v>
      </c>
      <c r="KS266" s="408">
        <f t="shared" si="1843"/>
        <v>0</v>
      </c>
      <c r="KT266" s="45">
        <v>205</v>
      </c>
      <c r="KU266" s="46">
        <f t="shared" si="1992"/>
        <v>1124.49</v>
      </c>
      <c r="KV266" s="46">
        <f t="shared" si="1844"/>
        <v>0</v>
      </c>
      <c r="KW266" s="128">
        <f t="shared" si="1845"/>
        <v>1124.49</v>
      </c>
      <c r="KX266" s="46">
        <f t="shared" si="1846"/>
        <v>65.431862788185924</v>
      </c>
      <c r="KY266" s="46">
        <f t="shared" si="1847"/>
        <v>1059.058137211814</v>
      </c>
      <c r="KZ266" s="51">
        <f t="shared" si="1848"/>
        <v>38200.059535699736</v>
      </c>
      <c r="LA266" s="150">
        <f>$CR$265</f>
        <v>38233.464880990796</v>
      </c>
      <c r="LB266" s="58">
        <f t="shared" si="1532"/>
        <v>930.59633333333579</v>
      </c>
      <c r="LC266" s="52">
        <f t="shared" si="1849"/>
        <v>0</v>
      </c>
      <c r="LD266" s="51">
        <f t="shared" si="1850"/>
        <v>930.59633333333579</v>
      </c>
      <c r="LE266" s="51">
        <f t="shared" si="1851"/>
        <v>32570.87166666644</v>
      </c>
      <c r="LF266" s="149">
        <f>$CW$265</f>
        <v>32716.571999999604</v>
      </c>
      <c r="LG266" s="128">
        <f t="shared" si="1852"/>
        <v>10000</v>
      </c>
      <c r="LH266" s="204">
        <f t="shared" si="1853"/>
        <v>0</v>
      </c>
      <c r="LI266" s="479">
        <f t="shared" si="1854"/>
        <v>-930.59633333333579</v>
      </c>
      <c r="LJ266" s="46">
        <f t="shared" si="1995"/>
        <v>-1124.49</v>
      </c>
      <c r="LK266" s="46">
        <f t="shared" si="1996"/>
        <v>-1124.49</v>
      </c>
      <c r="LL266" s="48"/>
      <c r="LN266" s="45">
        <v>205</v>
      </c>
      <c r="LO266" s="46">
        <f t="shared" si="1855"/>
        <v>1123.1238136873469</v>
      </c>
      <c r="LP266" s="46">
        <f t="shared" ref="LP266:LP277" si="2028">IF(LN266&gt;$BD$10,0,IF(AND($H$7="Oui",LN266&gt;$I$7),0,IF(LN266&gt;$B$7,0,(TRUNC($C$7*$AL$44*$L$7/12,2))+(TRUNC($C$7*$AN$44*$M$7/12,2)))))</f>
        <v>0</v>
      </c>
      <c r="LQ266" s="46">
        <f t="shared" si="1857"/>
        <v>1123.1238136873469</v>
      </c>
      <c r="LR266" s="46">
        <f t="shared" si="1858"/>
        <v>65.352810593520488</v>
      </c>
      <c r="LS266" s="46">
        <f t="shared" si="1859"/>
        <v>1057.7710030938265</v>
      </c>
      <c r="LT266" s="51">
        <f t="shared" si="1860"/>
        <v>38153.91535301847</v>
      </c>
      <c r="LU266" s="199">
        <f t="shared" si="1997"/>
        <v>10000</v>
      </c>
      <c r="LV266" s="58">
        <f t="shared" si="1861"/>
        <v>933.33033333333128</v>
      </c>
      <c r="LW266" s="52">
        <f t="shared" ref="LW266:LW277" si="2029">IF(LN266&gt;$BD$10,0,IF(AND($H$7="Oui",LN266&gt;$I$7),0,IF(LN266&gt;$B$7,0,(TRUNC($C$7*$AL$44/12,2))+(TRUNC($C$7*$AN$44/12,2)))))</f>
        <v>0</v>
      </c>
      <c r="LX266" s="51">
        <f t="shared" si="1863"/>
        <v>933.33033333333128</v>
      </c>
      <c r="LY266" s="51">
        <f t="shared" si="1864"/>
        <v>32666.561666666414</v>
      </c>
      <c r="LZ266" s="46">
        <f t="shared" si="1998"/>
        <v>0</v>
      </c>
      <c r="MA266" s="199">
        <f t="shared" si="1999"/>
        <v>10000</v>
      </c>
      <c r="MB266" s="468">
        <f t="shared" si="1865"/>
        <v>-933.33033333333128</v>
      </c>
      <c r="MC266" s="46">
        <f t="shared" si="1866"/>
        <v>-1123.1238136873469</v>
      </c>
      <c r="MD266" s="46">
        <f t="shared" si="1867"/>
        <v>-1123.1238136873469</v>
      </c>
      <c r="ME266" s="48"/>
      <c r="MG266" s="45">
        <v>205</v>
      </c>
      <c r="MH266" s="46">
        <f t="shared" si="1868"/>
        <v>1076.608661999408</v>
      </c>
      <c r="MI266" s="46">
        <f t="shared" ref="MI266:MI277" si="2030">IF(MG266&gt;$BD$10,0,IF(AND($H$7="Oui",MG266&gt;$I$7),0,IF(MG266&gt;$B$7,0,(TRUNC(MM265*$AP$44*$L$7/12,2))+(TRUNC(MM265*$AR$44*$M$7/12,2)))))</f>
        <v>0</v>
      </c>
      <c r="MJ266" s="46">
        <f t="shared" si="1870"/>
        <v>1076.608661999408</v>
      </c>
      <c r="MK266" s="46">
        <f t="shared" si="1871"/>
        <v>62.646166979572492</v>
      </c>
      <c r="ML266" s="46">
        <f t="shared" si="1872"/>
        <v>1013.9624950198355</v>
      </c>
      <c r="MM266" s="51">
        <f t="shared" si="1873"/>
        <v>36573.737692723662</v>
      </c>
      <c r="MN266" s="199">
        <f t="shared" si="2000"/>
        <v>10000</v>
      </c>
      <c r="MO266" s="58">
        <f t="shared" si="1874"/>
        <v>889.32945707741396</v>
      </c>
      <c r="MP266" s="52">
        <f t="shared" ref="MP266:MP277" si="2031">IF(MG266&gt;$BD$10,0,IF(AND($H$7="Oui",MG266&gt;$I$7),0,IF(MG266&gt;$B$7,0,(TRUNC(MR265*$AP$44/12,2))+(TRUNC(MR265*$AR$44/12,2)))))</f>
        <v>0</v>
      </c>
      <c r="MQ266" s="51">
        <f t="shared" si="1876"/>
        <v>889.32945707741396</v>
      </c>
      <c r="MR266" s="57">
        <f t="shared" si="1877"/>
        <v>31126.531299129878</v>
      </c>
      <c r="MS266" s="199">
        <f t="shared" si="2001"/>
        <v>10000</v>
      </c>
      <c r="MT266" s="468">
        <f t="shared" si="2002"/>
        <v>-889.32945707741396</v>
      </c>
      <c r="MU266" s="46">
        <f t="shared" si="1878"/>
        <v>-1076.608661999408</v>
      </c>
      <c r="MV266" s="46">
        <f t="shared" si="1879"/>
        <v>-1076.608661999408</v>
      </c>
      <c r="MW266" s="48"/>
      <c r="MY266" s="45">
        <v>205</v>
      </c>
      <c r="MZ266" s="46">
        <f t="shared" si="1880"/>
        <v>1076.608661999408</v>
      </c>
      <c r="NA266" s="46">
        <f t="shared" ref="NA266:NA277" si="2032">IF(MY266&gt;$BD$10,0,IF(MY266&gt;$B$7,0,(TRUNC(NE265*$AT$44*$L$7/12,2))+(TRUNC(NE265*$AV$44*$M$7/12,2))))</f>
        <v>0</v>
      </c>
      <c r="NB266" s="128">
        <f t="shared" si="1882"/>
        <v>1076.608661999408</v>
      </c>
      <c r="NC266" s="46">
        <f t="shared" si="1646"/>
        <v>62.646166979572492</v>
      </c>
      <c r="ND266" s="46">
        <f t="shared" si="1883"/>
        <v>1013.9624950198355</v>
      </c>
      <c r="NE266" s="51">
        <f t="shared" si="1884"/>
        <v>36573.737692723662</v>
      </c>
      <c r="NF266" s="153">
        <f t="shared" si="2003"/>
        <v>10000</v>
      </c>
      <c r="NG266" s="45">
        <v>205</v>
      </c>
      <c r="NH266" s="46">
        <f t="shared" si="1647"/>
        <v>1076.6099999999999</v>
      </c>
      <c r="NI266" s="46">
        <f t="shared" ref="NI266:NI277" si="2033">IF(NG266&gt;$BD$10,0,(IF(NG266&gt;$B$7,0,(TRUNC(NM265*$AT$44*$L$7/12,2))+(TRUNC(NM265*$AV$44*$M$7/12,2)))))</f>
        <v>0</v>
      </c>
      <c r="NJ266" s="128">
        <f t="shared" si="2004"/>
        <v>1076.6099999999999</v>
      </c>
      <c r="NK266" s="46">
        <f t="shared" si="2005"/>
        <v>62.645604857992026</v>
      </c>
      <c r="NL266" s="46">
        <f t="shared" si="1886"/>
        <v>1013.9643951420079</v>
      </c>
      <c r="NM266" s="51">
        <f t="shared" si="1887"/>
        <v>36573.398519653208</v>
      </c>
      <c r="NN266" s="58">
        <f t="shared" si="1888"/>
        <v>888.78037499999857</v>
      </c>
      <c r="NO266" s="52">
        <f t="shared" ref="NO266:NO277" si="2034">IF(NG266&gt;$BD$10,0,IF(AND($H$7="Oui",NG266&gt;$I$7),0,IF(NG266&gt;$B$7,0,(TRUNC(NQ265*$AT$44/12,2))+(TRUNC(NQ265*$AV$44/12,2)))))</f>
        <v>0</v>
      </c>
      <c r="NP266" s="51">
        <f t="shared" si="1890"/>
        <v>888.78037499999857</v>
      </c>
      <c r="NQ266" s="57">
        <f t="shared" si="1891"/>
        <v>31241.663124999999</v>
      </c>
      <c r="NR266" s="153">
        <f t="shared" si="2006"/>
        <v>10000</v>
      </c>
      <c r="NS266" s="469">
        <f t="shared" si="1892"/>
        <v>-888.78037499999857</v>
      </c>
      <c r="NT266" s="46">
        <f t="shared" si="1893"/>
        <v>-1076.6099999999999</v>
      </c>
      <c r="NU266" s="46">
        <f t="shared" si="1894"/>
        <v>-1076.6099999999999</v>
      </c>
      <c r="NV266" s="48"/>
      <c r="NX266" s="45">
        <v>205</v>
      </c>
      <c r="NY266" s="46">
        <f t="shared" si="1895"/>
        <v>1076.6456011701148</v>
      </c>
      <c r="NZ266" s="46">
        <f t="shared" ref="NZ266:NZ277" si="2035">IF(NX266&gt;$BD$10,0,IF(AND($H$7="Oui",NX266&gt;$I$7),0,IF(NX266&gt;$B$7,0,(TRUNC(OE266*$AX$44*$L$7/12,2))+(TRUNC(OE266*$AZ$44*$M$7/12,2)))))</f>
        <v>0</v>
      </c>
      <c r="OA266" s="46">
        <f t="shared" si="1897"/>
        <v>1076.6456011701148</v>
      </c>
      <c r="OB266" s="46">
        <f t="shared" si="1898"/>
        <v>62.648316411894136</v>
      </c>
      <c r="OC266" s="46">
        <f t="shared" si="1899"/>
        <v>1013.9972847582206</v>
      </c>
      <c r="OD266" s="51">
        <f t="shared" si="1900"/>
        <v>36574.992562378262</v>
      </c>
      <c r="OE266" s="150">
        <f>$FR$265</f>
        <v>35323.059722769656</v>
      </c>
      <c r="OF266" s="153">
        <f t="shared" si="2008"/>
        <v>10000</v>
      </c>
      <c r="OG266" s="58">
        <f t="shared" si="1901"/>
        <v>889.48383333333379</v>
      </c>
      <c r="OH266" s="241">
        <f>IF(AND($H$7="Oui",NX266&gt;$I$7),0,IF(NX266&gt;$B$7,0,(TRUNC(OK266*$AX$44/12,2))+(TRUNC(OK266*$AZ$44/12,2))))</f>
        <v>0</v>
      </c>
      <c r="OI266" s="51">
        <f t="shared" si="1902"/>
        <v>889.48383333333379</v>
      </c>
      <c r="OJ266" s="51">
        <f t="shared" si="1903"/>
        <v>31131.934166666724</v>
      </c>
      <c r="OK266" s="150">
        <f>$BV$265</f>
        <v>29999.999999999498</v>
      </c>
      <c r="OL266" s="153">
        <f t="shared" si="2011"/>
        <v>10000</v>
      </c>
      <c r="OM266" s="468">
        <f t="shared" si="2012"/>
        <v>-889.48383333333379</v>
      </c>
      <c r="ON266" s="46">
        <f t="shared" si="2013"/>
        <v>-1076.6456011701148</v>
      </c>
      <c r="OO266" s="46">
        <f t="shared" si="1904"/>
        <v>-1076.6456011701148</v>
      </c>
      <c r="OP266" s="48"/>
      <c r="OR266" s="45">
        <v>205</v>
      </c>
      <c r="OS266" s="46">
        <f t="shared" si="1905"/>
        <v>1076.765700416463</v>
      </c>
      <c r="OT266" s="128">
        <f t="shared" ref="OT266:OT277" si="2036">IF(OR266&gt;$BD$10,0,IF(OR266&gt;$B$7,0,(TRUNC(OY266*$BB$44*$L$7/12,2))+(TRUNC(OY266*$BD$44*$M$7/12,2))))</f>
        <v>0</v>
      </c>
      <c r="OU266" s="128">
        <f t="shared" si="1907"/>
        <v>1076.765700416463</v>
      </c>
      <c r="OV266" s="46">
        <f t="shared" si="1652"/>
        <v>62.655304798396237</v>
      </c>
      <c r="OW266" s="46">
        <f t="shared" si="1653"/>
        <v>1014.1103956180667</v>
      </c>
      <c r="OX266" s="51">
        <f t="shared" si="1908"/>
        <v>36579.072483419674</v>
      </c>
      <c r="OY266" s="149">
        <f>$GJ$265</f>
        <v>36607.430341587227</v>
      </c>
      <c r="OZ266" s="153">
        <f t="shared" si="2015"/>
        <v>10000</v>
      </c>
      <c r="PA266" s="45">
        <v>205</v>
      </c>
      <c r="PB266" s="46">
        <f t="shared" si="1909"/>
        <v>1076.765700416463</v>
      </c>
      <c r="PC266" s="46">
        <f>IF(PA266&gt;$B$7,0,(TRUNC(PH266*$BB$44*$L$7/12,2))+(TRUNC(PH266*$BD$44*$M$7/12,2)))</f>
        <v>0</v>
      </c>
      <c r="PD266" s="128">
        <f t="shared" si="1910"/>
        <v>1076.765700416463</v>
      </c>
      <c r="PE266" s="46">
        <f t="shared" si="1911"/>
        <v>62.655304798396237</v>
      </c>
      <c r="PF266" s="46">
        <f t="shared" si="1912"/>
        <v>1014.1103956180667</v>
      </c>
      <c r="PG266" s="51">
        <f t="shared" si="1913"/>
        <v>36579.072483419674</v>
      </c>
      <c r="PH266" s="150">
        <f>$GS$265</f>
        <v>36606.846313410642</v>
      </c>
      <c r="PI266" s="688">
        <f t="shared" si="1914"/>
        <v>889.6533333333341</v>
      </c>
      <c r="PJ266" s="52">
        <f>IF(AND($H$7="Oui",PA266&gt;$I$7),0,IF(PA266&gt;$B$7,0,(TRUNC(PM266*$BB$44/12,2))+(TRUNC(PM266*$BD$44/12,2))))</f>
        <v>0</v>
      </c>
      <c r="PK266" s="51">
        <f t="shared" si="1915"/>
        <v>889.6533333333341</v>
      </c>
      <c r="PL266" s="57">
        <f t="shared" si="1916"/>
        <v>31137.866666666785</v>
      </c>
      <c r="PM266" s="150">
        <f>PL$265</f>
        <v>32027.52000000012</v>
      </c>
      <c r="PN266" s="153">
        <f t="shared" si="2020"/>
        <v>10000</v>
      </c>
      <c r="PO266" s="469">
        <f t="shared" si="1917"/>
        <v>-889.6533333333341</v>
      </c>
      <c r="PP266" s="46">
        <f t="shared" si="1918"/>
        <v>-1076.765700416463</v>
      </c>
      <c r="PQ266" s="46">
        <f t="shared" si="1919"/>
        <v>-1076.765700416463</v>
      </c>
      <c r="PR266" s="48"/>
    </row>
    <row r="267" spans="2:434" hidden="1" x14ac:dyDescent="0.3">
      <c r="B267" s="45">
        <v>206</v>
      </c>
      <c r="C267" s="46">
        <f t="shared" si="1688"/>
        <v>1111.77</v>
      </c>
      <c r="D267" s="46">
        <f t="shared" si="1689"/>
        <v>100</v>
      </c>
      <c r="E267" s="46">
        <f t="shared" si="1690"/>
        <v>1011.77</v>
      </c>
      <c r="F267" s="46">
        <f t="shared" si="1691"/>
        <v>57.283602481623781</v>
      </c>
      <c r="G267" s="46">
        <f t="shared" si="1692"/>
        <v>954.48639751837618</v>
      </c>
      <c r="H267" s="51">
        <f t="shared" si="1693"/>
        <v>33415.675091455894</v>
      </c>
      <c r="I267" s="58">
        <f t="shared" si="1626"/>
        <v>933.33333333333337</v>
      </c>
      <c r="J267" s="52">
        <f t="shared" si="1694"/>
        <v>100</v>
      </c>
      <c r="K267" s="51">
        <f t="shared" si="1695"/>
        <v>833.33333333333337</v>
      </c>
      <c r="L267" s="57">
        <f t="shared" si="1696"/>
        <v>28333.333333332834</v>
      </c>
      <c r="M267" s="468">
        <f t="shared" si="1920"/>
        <v>-933.33333333333337</v>
      </c>
      <c r="N267" s="46">
        <f t="shared" si="1921"/>
        <v>-1111.77</v>
      </c>
      <c r="O267" s="47"/>
      <c r="P267" s="46">
        <f t="shared" si="1922"/>
        <v>-1011.77</v>
      </c>
      <c r="Q267" s="48"/>
      <c r="R267" s="29"/>
      <c r="S267" s="29"/>
      <c r="T267" s="45">
        <v>206</v>
      </c>
      <c r="U267" s="46">
        <f t="shared" si="1697"/>
        <v>1043.8699999999999</v>
      </c>
      <c r="V267" s="46">
        <f t="shared" si="1698"/>
        <v>32.1</v>
      </c>
      <c r="W267" s="46">
        <f t="shared" si="1923"/>
        <v>1011.77</v>
      </c>
      <c r="X267" s="46">
        <f t="shared" si="1699"/>
        <v>57.283602481623781</v>
      </c>
      <c r="Y267" s="46">
        <f t="shared" si="1700"/>
        <v>954.48639751837618</v>
      </c>
      <c r="Z267" s="51">
        <f t="shared" si="1701"/>
        <v>33415.675091455894</v>
      </c>
      <c r="AA267" s="58">
        <f t="shared" si="1702"/>
        <v>860.57333333333338</v>
      </c>
      <c r="AB267" s="52">
        <f t="shared" si="1703"/>
        <v>27.24</v>
      </c>
      <c r="AC267" s="51">
        <f t="shared" si="1704"/>
        <v>833.33333333333337</v>
      </c>
      <c r="AD267" s="57">
        <f t="shared" si="1705"/>
        <v>28333.333333332834</v>
      </c>
      <c r="AE267" s="468">
        <f t="shared" si="1924"/>
        <v>-860.57333333333338</v>
      </c>
      <c r="AF267" s="46">
        <f t="shared" si="1706"/>
        <v>-1043.8699999999999</v>
      </c>
      <c r="AG267" s="47"/>
      <c r="AH267" s="46">
        <f t="shared" si="1925"/>
        <v>-1011.77</v>
      </c>
      <c r="AI267" s="48"/>
      <c r="AJ267" s="29"/>
      <c r="AK267" s="45">
        <v>206</v>
      </c>
      <c r="AL267" s="46">
        <f t="shared" si="1707"/>
        <v>1117.72</v>
      </c>
      <c r="AM267" s="46"/>
      <c r="AN267" s="46"/>
      <c r="AO267" s="46">
        <f t="shared" si="1708"/>
        <v>33.78</v>
      </c>
      <c r="AP267" s="128">
        <f t="shared" si="1709"/>
        <v>1083.94</v>
      </c>
      <c r="AQ267" s="128"/>
      <c r="AR267" s="128"/>
      <c r="AS267" s="46">
        <f t="shared" si="1710"/>
        <v>62.274443266463642</v>
      </c>
      <c r="AT267" s="46">
        <f t="shared" si="1711"/>
        <v>1021.6655567335364</v>
      </c>
      <c r="AU267" s="51"/>
      <c r="AV267" s="51"/>
      <c r="AW267" s="51">
        <f t="shared" si="1712"/>
        <v>36343.000403144652</v>
      </c>
      <c r="AX267" s="58">
        <f t="shared" si="1713"/>
        <v>927.38215694565588</v>
      </c>
      <c r="AY267" s="52"/>
      <c r="AZ267" s="52"/>
      <c r="BA267" s="52">
        <f t="shared" si="1714"/>
        <v>28.86</v>
      </c>
      <c r="BB267" s="51">
        <f t="shared" si="1715"/>
        <v>898.52215694565587</v>
      </c>
      <c r="BC267" s="51"/>
      <c r="BD267" s="51"/>
      <c r="BE267" s="57">
        <f t="shared" si="1716"/>
        <v>31037.815669194875</v>
      </c>
      <c r="BF267" s="468">
        <f t="shared" si="1717"/>
        <v>-927.38215694565588</v>
      </c>
      <c r="BG267" s="46">
        <f t="shared" si="1718"/>
        <v>-1117.72</v>
      </c>
      <c r="BH267" s="46">
        <f t="shared" si="1719"/>
        <v>-1083.94</v>
      </c>
      <c r="BI267" s="48"/>
      <c r="BK267" s="45">
        <v>206</v>
      </c>
      <c r="BL267" s="46">
        <f t="shared" si="1926"/>
        <v>1043.4100000000001</v>
      </c>
      <c r="BM267" s="128">
        <f t="shared" si="1927"/>
        <v>31.64</v>
      </c>
      <c r="BN267" s="46">
        <f t="shared" si="1928"/>
        <v>1011.77</v>
      </c>
      <c r="BO267" s="46">
        <f t="shared" si="1720"/>
        <v>57.283602481623781</v>
      </c>
      <c r="BP267" s="46">
        <f t="shared" si="1721"/>
        <v>954.48639751837618</v>
      </c>
      <c r="BQ267" s="51">
        <f t="shared" si="1722"/>
        <v>33415.675091455894</v>
      </c>
      <c r="BR267" s="153">
        <f>$BQ$265</f>
        <v>35323.059722769656</v>
      </c>
      <c r="BS267" s="58">
        <f t="shared" si="1627"/>
        <v>860.19333333333338</v>
      </c>
      <c r="BT267" s="52">
        <f t="shared" si="1930"/>
        <v>26.86</v>
      </c>
      <c r="BU267" s="51">
        <f t="shared" si="1723"/>
        <v>833.33333333333337</v>
      </c>
      <c r="BV267" s="51">
        <f t="shared" si="1724"/>
        <v>28333.333333332834</v>
      </c>
      <c r="BW267" s="153">
        <f t="shared" ref="BW267:BW277" si="2037">$BV$265</f>
        <v>29999.999999999498</v>
      </c>
      <c r="BX267" s="468">
        <f t="shared" si="1932"/>
        <v>-860.19333333333338</v>
      </c>
      <c r="BY267" s="46">
        <f t="shared" si="1933"/>
        <v>-1043.4100000000001</v>
      </c>
      <c r="BZ267" s="46">
        <f t="shared" si="1725"/>
        <v>-1011.77</v>
      </c>
      <c r="CA267" s="48"/>
      <c r="CB267" s="29"/>
      <c r="CC267" s="45">
        <v>206</v>
      </c>
      <c r="CD267" s="128">
        <f t="shared" si="1726"/>
        <v>1117.6300000000001</v>
      </c>
      <c r="CE267" s="46">
        <f t="shared" si="1934"/>
        <v>33.32</v>
      </c>
      <c r="CF267" s="128">
        <f t="shared" si="1727"/>
        <v>1084.31</v>
      </c>
      <c r="CG267" s="46">
        <f t="shared" si="1935"/>
        <v>62.021462204098526</v>
      </c>
      <c r="CH267" s="46">
        <f t="shared" si="1628"/>
        <v>1022.2885377959014</v>
      </c>
      <c r="CI267" s="51">
        <f t="shared" si="1728"/>
        <v>36190.58878466321</v>
      </c>
      <c r="CJ267" s="199">
        <f t="shared" ref="CJ267:CJ277" si="2038">$CR$265</f>
        <v>38233.464880990796</v>
      </c>
      <c r="CK267" s="153">
        <f t="shared" si="1937"/>
        <v>10000</v>
      </c>
      <c r="CL267" s="45">
        <v>206</v>
      </c>
      <c r="CM267" s="46">
        <f t="shared" si="1938"/>
        <v>1117.6300000000001</v>
      </c>
      <c r="CN267" s="128">
        <f t="shared" si="1729"/>
        <v>33.32</v>
      </c>
      <c r="CO267" s="128">
        <f t="shared" si="1657"/>
        <v>1084.31</v>
      </c>
      <c r="CP267" s="46">
        <f t="shared" si="1730"/>
        <v>62.021462204098526</v>
      </c>
      <c r="CQ267" s="46">
        <f t="shared" si="1658"/>
        <v>1022.2885377959014</v>
      </c>
      <c r="CR267" s="51">
        <f t="shared" si="1731"/>
        <v>36190.58878466321</v>
      </c>
      <c r="CS267" s="153">
        <f t="shared" ref="CS267:CS277" si="2039">$CR$265</f>
        <v>38233.464880990796</v>
      </c>
      <c r="CT267" s="58">
        <f t="shared" si="1732"/>
        <v>927.86033333333398</v>
      </c>
      <c r="CU267" s="52">
        <f t="shared" si="1940"/>
        <v>28.5</v>
      </c>
      <c r="CV267" s="51">
        <f t="shared" si="1941"/>
        <v>899.36033333333398</v>
      </c>
      <c r="CW267" s="51">
        <f t="shared" si="1733"/>
        <v>30917.851333332936</v>
      </c>
      <c r="CX267" s="57">
        <f t="shared" ref="CX267:CX277" si="2040">$CW$265</f>
        <v>32716.571999999604</v>
      </c>
      <c r="CY267" s="153">
        <f t="shared" si="1943"/>
        <v>10000</v>
      </c>
      <c r="CZ267" s="479">
        <f t="shared" si="1734"/>
        <v>-927.86033333333398</v>
      </c>
      <c r="DA267" s="46">
        <f t="shared" si="1944"/>
        <v>-1117.6300000000001</v>
      </c>
      <c r="DB267" s="46">
        <f t="shared" si="1945"/>
        <v>-1084.31</v>
      </c>
      <c r="DC267" s="48"/>
      <c r="DE267" s="45">
        <v>206</v>
      </c>
      <c r="DF267" s="46">
        <f t="shared" si="1735"/>
        <v>1108.43</v>
      </c>
      <c r="DG267" s="46">
        <f t="shared" ref="DG267:DG277" si="2041">IF(AND($H$7="Oui",DE267&gt;$I$7),0,IF(DE267&gt;$B$7,0,(TRUNC($C$7*$P$44*$L$7/12,2))+(TRUNC($C$7*$Q$44*$M$7/12,2))))</f>
        <v>96.66</v>
      </c>
      <c r="DH267" s="46">
        <f t="shared" si="1736"/>
        <v>1011.77</v>
      </c>
      <c r="DI267" s="46">
        <f t="shared" si="1737"/>
        <v>57.283602481623781</v>
      </c>
      <c r="DJ267" s="46">
        <f t="shared" si="1738"/>
        <v>954.48639751837618</v>
      </c>
      <c r="DK267" s="51">
        <f t="shared" si="1739"/>
        <v>33415.675091455894</v>
      </c>
      <c r="DL267" s="58">
        <f t="shared" si="1629"/>
        <v>929.99333333333334</v>
      </c>
      <c r="DM267" s="52">
        <f t="shared" ref="DM267:DM277" si="2042">IF(AND($H$7="Oui",DE267&gt;$I$7),0,IF(DE267&gt;$B$7,0,(TRUNC($C$7*$P$44/12,2))+(TRUNC($C$7*$Q$44/12,2))))</f>
        <v>96.66</v>
      </c>
      <c r="DN267" s="51">
        <f t="shared" si="1740"/>
        <v>833.33333333333337</v>
      </c>
      <c r="DO267" s="57">
        <f t="shared" si="1741"/>
        <v>28333.333333332834</v>
      </c>
      <c r="DP267" s="468">
        <f t="shared" si="1948"/>
        <v>-929.99333333333334</v>
      </c>
      <c r="DQ267" s="46">
        <f t="shared" si="1949"/>
        <v>-1108.43</v>
      </c>
      <c r="DR267" s="47"/>
      <c r="DS267" s="46">
        <f t="shared" si="1950"/>
        <v>-1011.77</v>
      </c>
      <c r="DT267" s="48"/>
      <c r="DU267" s="29"/>
      <c r="DV267" s="45">
        <v>206</v>
      </c>
      <c r="DW267" s="46">
        <f t="shared" si="1951"/>
        <v>1028.3699999999999</v>
      </c>
      <c r="DX267" s="46">
        <f t="shared" ref="DX267:DX277" si="2043">IF(AND($H$7="Oui",DV267&gt;$I$7),0,IF(DV267&gt;$B$7,0,(TRUNC(EB266*$R$44*$L$7/12,2))+(TRUNC(EB266*$S$44*$M$7/12,2))))</f>
        <v>16.600000000000001</v>
      </c>
      <c r="DY267" s="46">
        <f t="shared" si="1953"/>
        <v>1011.77</v>
      </c>
      <c r="DZ267" s="46">
        <f t="shared" si="1742"/>
        <v>57.283602481623781</v>
      </c>
      <c r="EA267" s="46">
        <f t="shared" si="1743"/>
        <v>954.48639751837618</v>
      </c>
      <c r="EB267" s="51">
        <f t="shared" si="1744"/>
        <v>33415.675091455894</v>
      </c>
      <c r="EC267" s="58">
        <f t="shared" si="1630"/>
        <v>847.4233333333334</v>
      </c>
      <c r="ED267" s="52">
        <f t="shared" ref="ED267:ED277" si="2044">IF(AND($H$7="Oui",DV267&gt;$I$7),0,IF(DV267&gt;$B$7,0,(TRUNC(EF266*$R$44/12,2))+(TRUNC(EF266*$S$44/12,2))))</f>
        <v>14.09</v>
      </c>
      <c r="EE267" s="51">
        <f t="shared" si="1745"/>
        <v>833.33333333333337</v>
      </c>
      <c r="EF267" s="57">
        <f t="shared" si="1746"/>
        <v>28333.333333332834</v>
      </c>
      <c r="EG267" s="468">
        <f t="shared" si="1955"/>
        <v>-847.4233333333334</v>
      </c>
      <c r="EH267" s="46">
        <f t="shared" si="1956"/>
        <v>-1028.3699999999999</v>
      </c>
      <c r="EI267" s="47"/>
      <c r="EJ267" s="46">
        <f t="shared" si="1957"/>
        <v>-1011.77</v>
      </c>
      <c r="EK267" s="48"/>
      <c r="EL267" s="29"/>
      <c r="EM267" s="45">
        <v>206</v>
      </c>
      <c r="EN267" s="46">
        <f t="shared" si="2022"/>
        <v>1058.0868689014749</v>
      </c>
      <c r="EO267" s="46">
        <f t="shared" ref="EO267:EO277" si="2045">IF(EM267&gt;$B$7,0,(TRUNC(ES266*$T$44*$L$7/12,2))+(TRUNC(ES266*$U$44*$M$7/12,2)))</f>
        <v>17.22</v>
      </c>
      <c r="EP267" s="128">
        <f t="shared" si="1632"/>
        <v>1040.8668689014748</v>
      </c>
      <c r="EQ267" s="46">
        <f t="shared" si="1748"/>
        <v>59.410444908446436</v>
      </c>
      <c r="ER267" s="46">
        <f t="shared" si="1749"/>
        <v>981.45642399302847</v>
      </c>
      <c r="ES267" s="51">
        <f t="shared" si="1750"/>
        <v>34664.810521074833</v>
      </c>
      <c r="ET267" s="153">
        <f t="shared" si="1959"/>
        <v>10000</v>
      </c>
      <c r="EU267" s="45">
        <v>206</v>
      </c>
      <c r="EV267" s="46">
        <f t="shared" si="1633"/>
        <v>1058.0899999999999</v>
      </c>
      <c r="EW267" s="46">
        <f t="shared" ref="EW267:EW277" si="2046">IF(EU267&gt;$B$7,0,(TRUNC(FA266*$T$44*$L$7/12,2))+(TRUNC(FA266*$U$44*$M$7/12,2)))</f>
        <v>17.22</v>
      </c>
      <c r="EX267" s="128">
        <f t="shared" si="1751"/>
        <v>1040.8699999999999</v>
      </c>
      <c r="EY267" s="46">
        <f t="shared" si="1752"/>
        <v>59.409131234960626</v>
      </c>
      <c r="EZ267" s="46">
        <f t="shared" si="1753"/>
        <v>981.46086876503932</v>
      </c>
      <c r="FA267" s="51">
        <f t="shared" si="1754"/>
        <v>34664.017872211334</v>
      </c>
      <c r="FB267" s="58">
        <f t="shared" si="1755"/>
        <v>874.86920833333363</v>
      </c>
      <c r="FC267" s="52">
        <f t="shared" ref="FC267:FC277" si="2047">IF(AND($H$7="Oui",EU267&gt;$I$7),0,IF(EU267&gt;$B$7,0,(TRUNC(FE266*$T$44/12,2))+(TRUNC(FE266*$U$44/12,2))))</f>
        <v>14.67</v>
      </c>
      <c r="FD267" s="51">
        <f t="shared" si="1962"/>
        <v>860.19920833333367</v>
      </c>
      <c r="FE267" s="57">
        <f t="shared" si="1756"/>
        <v>29503.433083333159</v>
      </c>
      <c r="FF267" s="153">
        <f t="shared" si="1963"/>
        <v>10000</v>
      </c>
      <c r="FG267" s="469">
        <f t="shared" si="1757"/>
        <v>-874.86920833333363</v>
      </c>
      <c r="FH267" s="46">
        <f t="shared" si="1758"/>
        <v>-1058.0899999999999</v>
      </c>
      <c r="FI267" s="46">
        <f t="shared" si="1759"/>
        <v>-1040.8699999999999</v>
      </c>
      <c r="FJ267" s="48"/>
      <c r="FL267" s="45">
        <v>206</v>
      </c>
      <c r="FM267" s="46">
        <f t="shared" si="1964"/>
        <v>1028.83</v>
      </c>
      <c r="FN267" s="46">
        <f t="shared" si="2023"/>
        <v>17.059999999999999</v>
      </c>
      <c r="FO267" s="46">
        <f t="shared" si="1965"/>
        <v>1011.77</v>
      </c>
      <c r="FP267" s="46">
        <f t="shared" si="1761"/>
        <v>57.283602481623781</v>
      </c>
      <c r="FQ267" s="46">
        <f t="shared" si="1762"/>
        <v>954.48639751837618</v>
      </c>
      <c r="FR267" s="51">
        <f t="shared" si="1763"/>
        <v>33415.675091455894</v>
      </c>
      <c r="FS267" s="153">
        <f t="shared" ref="FS267:FS277" si="2048">$FR$265</f>
        <v>35323.059722769656</v>
      </c>
      <c r="FT267" s="58">
        <f t="shared" si="1635"/>
        <v>847.81333333333339</v>
      </c>
      <c r="FU267" s="241">
        <f t="shared" si="2024"/>
        <v>14.48</v>
      </c>
      <c r="FV267" s="51">
        <f t="shared" si="1765"/>
        <v>833.33333333333337</v>
      </c>
      <c r="FW267" s="51">
        <f t="shared" si="1766"/>
        <v>28333.333333332834</v>
      </c>
      <c r="FX267" s="153">
        <f t="shared" ref="FX267:FX277" si="2049">$BV$265</f>
        <v>29999.999999999498</v>
      </c>
      <c r="FY267" s="468">
        <f t="shared" si="1968"/>
        <v>-847.81333333333339</v>
      </c>
      <c r="FZ267" s="46">
        <f t="shared" si="1969"/>
        <v>-1028.83</v>
      </c>
      <c r="GA267" s="46">
        <f t="shared" si="1767"/>
        <v>-1011.77</v>
      </c>
      <c r="GB267" s="48"/>
      <c r="GD267" s="45">
        <v>206</v>
      </c>
      <c r="GE267" s="46">
        <f t="shared" si="2025"/>
        <v>1060.0875939185617</v>
      </c>
      <c r="GF267" s="128">
        <f t="shared" ref="GF267:GF277" si="2050">IF(AND($H$7="Oui",GD267&gt;$I$7),0,IF(GD267&gt;$B$7,0,(TRUNC(GK267*$X$44*$L$7/12,2))+(TRUNC(GK267*$Y$44*$M$7/12,2))))</f>
        <v>17.68</v>
      </c>
      <c r="GG267" s="128">
        <f t="shared" si="1579"/>
        <v>1042.4075939185616</v>
      </c>
      <c r="GH267" s="46">
        <f t="shared" si="1637"/>
        <v>59.376725219285525</v>
      </c>
      <c r="GI267" s="46">
        <f t="shared" si="1769"/>
        <v>983.03086869927608</v>
      </c>
      <c r="GJ267" s="51">
        <f t="shared" si="1770"/>
        <v>34643.004262872033</v>
      </c>
      <c r="GK267" s="51">
        <f t="shared" ref="GK267:GK277" si="2051">$GJ$265</f>
        <v>36607.430341587227</v>
      </c>
      <c r="GL267" s="153">
        <f t="shared" si="1972"/>
        <v>10000</v>
      </c>
      <c r="GM267" s="45">
        <v>206</v>
      </c>
      <c r="GN267" s="46">
        <f t="shared" si="1638"/>
        <v>1060.0899999999999</v>
      </c>
      <c r="GO267" s="46">
        <f t="shared" si="2026"/>
        <v>17.68</v>
      </c>
      <c r="GP267" s="128">
        <f t="shared" si="1973"/>
        <v>1042.4100000000001</v>
      </c>
      <c r="GQ267" s="46">
        <f t="shared" si="1772"/>
        <v>59.375746206554993</v>
      </c>
      <c r="GR267" s="46">
        <f t="shared" si="1773"/>
        <v>983.03425379344503</v>
      </c>
      <c r="GS267" s="51">
        <f t="shared" si="1774"/>
        <v>34642.413470139545</v>
      </c>
      <c r="GT267" s="57">
        <f t="shared" ref="GT267:GT277" si="2052">$GS$265</f>
        <v>36606.846313410642</v>
      </c>
      <c r="GU267" s="58">
        <f t="shared" si="1775"/>
        <v>876.92633333333197</v>
      </c>
      <c r="GV267" s="52">
        <f t="shared" si="2027"/>
        <v>15.08</v>
      </c>
      <c r="GW267" s="51">
        <f t="shared" si="1975"/>
        <v>861.84633333333193</v>
      </c>
      <c r="GX267" s="57">
        <f t="shared" si="1777"/>
        <v>29495.735333333585</v>
      </c>
      <c r="GY267" s="57">
        <f t="shared" ref="GY267:GY277" si="2053">GX$265</f>
        <v>31219.428000000247</v>
      </c>
      <c r="GZ267" s="153">
        <f t="shared" si="1977"/>
        <v>10000</v>
      </c>
      <c r="HA267" s="469">
        <f t="shared" si="1778"/>
        <v>-876.92633333333197</v>
      </c>
      <c r="HB267" s="46">
        <f t="shared" si="1779"/>
        <v>-1060.0899999999999</v>
      </c>
      <c r="HC267" s="46">
        <f t="shared" si="1780"/>
        <v>-1042.4100000000001</v>
      </c>
      <c r="HD267" s="48"/>
      <c r="HF267" s="45">
        <v>206</v>
      </c>
      <c r="HG267" s="46">
        <f t="shared" si="1781"/>
        <v>1123.8775326810628</v>
      </c>
      <c r="HH267" s="46">
        <f t="shared" si="1782"/>
        <v>0</v>
      </c>
      <c r="HI267" s="46">
        <f t="shared" si="1783"/>
        <v>1123.8775326810628</v>
      </c>
      <c r="HJ267" s="46">
        <f t="shared" si="1784"/>
        <v>63.632533543937051</v>
      </c>
      <c r="HK267" s="46">
        <f t="shared" si="1785"/>
        <v>1060.2449991371257</v>
      </c>
      <c r="HL267" s="51">
        <f t="shared" si="1786"/>
        <v>37119.275127225104</v>
      </c>
      <c r="HM267" s="153">
        <f t="shared" si="1978"/>
        <v>10000</v>
      </c>
      <c r="HN267" s="58">
        <f t="shared" si="1787"/>
        <v>933.33333333333724</v>
      </c>
      <c r="HO267" s="52">
        <f t="shared" si="1788"/>
        <v>0</v>
      </c>
      <c r="HP267" s="51">
        <f t="shared" si="1789"/>
        <v>933.33333333333724</v>
      </c>
      <c r="HQ267" s="57">
        <f t="shared" si="1790"/>
        <v>31733.333333331604</v>
      </c>
      <c r="HR267" s="153">
        <f t="shared" si="1979"/>
        <v>10000</v>
      </c>
      <c r="HS267" s="468">
        <f t="shared" si="1791"/>
        <v>-933.33333333333724</v>
      </c>
      <c r="HT267" s="46">
        <f t="shared" si="1792"/>
        <v>-1123.8775326810628</v>
      </c>
      <c r="HU267" s="46">
        <f t="shared" si="1793"/>
        <v>-1123.8775326810628</v>
      </c>
      <c r="HV267" s="48"/>
      <c r="HW267" s="29"/>
      <c r="HX267" s="45">
        <v>206</v>
      </c>
      <c r="HY267" s="128">
        <f t="shared" si="1794"/>
        <v>1124.3399999999999</v>
      </c>
      <c r="HZ267" s="46">
        <f t="shared" si="1795"/>
        <v>0</v>
      </c>
      <c r="IA267" s="46">
        <f t="shared" si="1796"/>
        <v>1124.3399999999999</v>
      </c>
      <c r="IB267" s="46">
        <f t="shared" si="1797"/>
        <v>63.665956403613478</v>
      </c>
      <c r="IC267" s="46">
        <f t="shared" si="1798"/>
        <v>1060.6740435963864</v>
      </c>
      <c r="ID267" s="51">
        <f t="shared" si="1799"/>
        <v>37138.8997985717</v>
      </c>
      <c r="IE267" s="153">
        <f t="shared" si="1980"/>
        <v>10000</v>
      </c>
      <c r="IF267" s="58">
        <f t="shared" si="1800"/>
        <v>930.14625019664186</v>
      </c>
      <c r="IG267" s="52">
        <f t="shared" si="1801"/>
        <v>0</v>
      </c>
      <c r="IH267" s="51">
        <f t="shared" si="1802"/>
        <v>930.14625019664186</v>
      </c>
      <c r="II267" s="57">
        <f t="shared" si="1981"/>
        <v>31624.972459491495</v>
      </c>
      <c r="IJ267" s="153">
        <f t="shared" si="1982"/>
        <v>10000</v>
      </c>
      <c r="IK267" s="468">
        <f t="shared" si="1803"/>
        <v>-930.14625019664186</v>
      </c>
      <c r="IL267" s="46">
        <f t="shared" si="1804"/>
        <v>-1124.3399999999999</v>
      </c>
      <c r="IM267" s="46">
        <f t="shared" si="1805"/>
        <v>-1124.3399999999999</v>
      </c>
      <c r="IN267" s="48"/>
      <c r="IO267" s="53">
        <f t="shared" si="1806"/>
        <v>0</v>
      </c>
      <c r="IQ267" s="45">
        <v>206</v>
      </c>
      <c r="IR267" s="128">
        <f t="shared" si="1807"/>
        <v>1126.4568749999989</v>
      </c>
      <c r="IS267" s="128">
        <f t="shared" si="1808"/>
        <v>0</v>
      </c>
      <c r="IT267" s="128">
        <f t="shared" si="1809"/>
        <v>1126.4568749999989</v>
      </c>
      <c r="IU267" s="46">
        <f t="shared" si="2021"/>
        <v>63.78</v>
      </c>
      <c r="IV267" s="46">
        <f t="shared" si="1810"/>
        <v>1062.676874999999</v>
      </c>
      <c r="IW267" s="51">
        <f t="shared" si="1811"/>
        <v>37204.47375000023</v>
      </c>
      <c r="IX267" s="199">
        <f t="shared" si="1983"/>
        <v>10000</v>
      </c>
      <c r="IY267" s="128">
        <f t="shared" si="1812"/>
        <v>0</v>
      </c>
      <c r="IZ267" s="408">
        <f t="shared" si="1813"/>
        <v>0</v>
      </c>
      <c r="JA267" s="58">
        <f t="shared" si="1814"/>
        <v>931.95916666666494</v>
      </c>
      <c r="JB267" s="52">
        <f t="shared" si="1815"/>
        <v>0</v>
      </c>
      <c r="JC267" s="51">
        <f t="shared" si="1816"/>
        <v>931.95916666666494</v>
      </c>
      <c r="JD267" s="57">
        <f t="shared" si="1817"/>
        <v>31686.6116666667</v>
      </c>
      <c r="JE267" s="280">
        <f t="shared" si="1818"/>
        <v>10000</v>
      </c>
      <c r="JF267" s="280">
        <f t="shared" si="1819"/>
        <v>0</v>
      </c>
      <c r="JG267" s="468">
        <f t="shared" si="1820"/>
        <v>-931.95916666666494</v>
      </c>
      <c r="JH267" s="46">
        <f t="shared" si="1821"/>
        <v>-1126.4568749999989</v>
      </c>
      <c r="JI267" s="46">
        <f t="shared" si="1822"/>
        <v>-1126.4568749999989</v>
      </c>
      <c r="JJ267" s="48"/>
      <c r="JL267" s="45">
        <v>206</v>
      </c>
      <c r="JM267" s="46">
        <f t="shared" si="1823"/>
        <v>1124.4930833333331</v>
      </c>
      <c r="JN267" s="46">
        <f t="shared" si="1824"/>
        <v>0</v>
      </c>
      <c r="JO267" s="128">
        <f t="shared" si="1825"/>
        <v>1124.4930833333331</v>
      </c>
      <c r="JP267" s="46">
        <f t="shared" si="1984"/>
        <v>63.67</v>
      </c>
      <c r="JQ267" s="46">
        <f t="shared" si="1826"/>
        <v>1060.823083333333</v>
      </c>
      <c r="JR267" s="51">
        <f t="shared" si="1827"/>
        <v>37139.604833333316</v>
      </c>
      <c r="JS267" s="199">
        <f>$BQ$265</f>
        <v>35323.059722769656</v>
      </c>
      <c r="JT267" s="199">
        <f t="shared" si="1986"/>
        <v>10000</v>
      </c>
      <c r="JU267" s="128">
        <f t="shared" si="1828"/>
        <v>0</v>
      </c>
      <c r="JV267" s="408">
        <f t="shared" si="1829"/>
        <v>0</v>
      </c>
      <c r="JW267" s="58">
        <f t="shared" si="1830"/>
        <v>930.37233333333074</v>
      </c>
      <c r="JX267" s="52">
        <f t="shared" si="1831"/>
        <v>0</v>
      </c>
      <c r="JY267" s="51">
        <f t="shared" si="1832"/>
        <v>930.37233333333074</v>
      </c>
      <c r="JZ267" s="51">
        <f t="shared" si="1833"/>
        <v>31632.659333333788</v>
      </c>
      <c r="KA267" s="199">
        <f t="shared" ref="KA267:KA277" si="2054">$BV$265</f>
        <v>29999.999999999498</v>
      </c>
      <c r="KB267" s="128">
        <f t="shared" si="1988"/>
        <v>10000</v>
      </c>
      <c r="KC267" s="204">
        <f t="shared" si="1834"/>
        <v>0</v>
      </c>
      <c r="KD267" s="468">
        <f t="shared" si="1989"/>
        <v>-930.37233333333074</v>
      </c>
      <c r="KE267" s="46">
        <f t="shared" si="1835"/>
        <v>-1124.4930833333331</v>
      </c>
      <c r="KF267" s="46">
        <f t="shared" si="1836"/>
        <v>-1124.4930833333331</v>
      </c>
      <c r="KG267" s="48"/>
      <c r="KI267" s="45">
        <v>206</v>
      </c>
      <c r="KJ267" s="46">
        <f t="shared" si="1837"/>
        <v>1124.4890404061762</v>
      </c>
      <c r="KK267" s="46">
        <f t="shared" si="1838"/>
        <v>0</v>
      </c>
      <c r="KL267" s="128">
        <f t="shared" si="1839"/>
        <v>1124.4890404061762</v>
      </c>
      <c r="KM267" s="46">
        <f t="shared" si="1676"/>
        <v>63.667156342863599</v>
      </c>
      <c r="KN267" s="46">
        <f t="shared" si="1840"/>
        <v>1060.8218840633126</v>
      </c>
      <c r="KO267" s="51">
        <f t="shared" si="1841"/>
        <v>37139.471921654847</v>
      </c>
      <c r="KP267" s="199">
        <f t="shared" ref="KP267:KP277" si="2055">$CR$265</f>
        <v>38233.464880990796</v>
      </c>
      <c r="KQ267" s="199">
        <f t="shared" si="1991"/>
        <v>10000</v>
      </c>
      <c r="KR267" s="128">
        <f t="shared" si="1842"/>
        <v>0</v>
      </c>
      <c r="KS267" s="408">
        <f t="shared" si="1843"/>
        <v>0</v>
      </c>
      <c r="KT267" s="45">
        <v>206</v>
      </c>
      <c r="KU267" s="46">
        <f t="shared" si="1992"/>
        <v>1124.49</v>
      </c>
      <c r="KV267" s="46">
        <f t="shared" si="1844"/>
        <v>0</v>
      </c>
      <c r="KW267" s="128">
        <f t="shared" si="1845"/>
        <v>1124.49</v>
      </c>
      <c r="KX267" s="46">
        <f t="shared" si="1846"/>
        <v>63.666765892832899</v>
      </c>
      <c r="KY267" s="46">
        <f t="shared" si="1847"/>
        <v>1060.8232341071671</v>
      </c>
      <c r="KZ267" s="51">
        <f t="shared" si="1848"/>
        <v>37139.236301592566</v>
      </c>
      <c r="LA267" s="153">
        <f t="shared" ref="LA267:LA277" si="2056">$CR$265</f>
        <v>38233.464880990796</v>
      </c>
      <c r="LB267" s="58">
        <f t="shared" si="1532"/>
        <v>930.59633333333579</v>
      </c>
      <c r="LC267" s="52">
        <f t="shared" si="1849"/>
        <v>0</v>
      </c>
      <c r="LD267" s="51">
        <f t="shared" si="1850"/>
        <v>930.59633333333579</v>
      </c>
      <c r="LE267" s="51">
        <f t="shared" si="1851"/>
        <v>31640.275333333106</v>
      </c>
      <c r="LF267" s="51">
        <f t="shared" ref="LF267:LF277" si="2057">$CW$265</f>
        <v>32716.571999999604</v>
      </c>
      <c r="LG267" s="128">
        <f t="shared" si="1852"/>
        <v>10000</v>
      </c>
      <c r="LH267" s="204">
        <f t="shared" si="1853"/>
        <v>0</v>
      </c>
      <c r="LI267" s="479">
        <f t="shared" si="1854"/>
        <v>-930.59633333333579</v>
      </c>
      <c r="LJ267" s="46">
        <f t="shared" si="1995"/>
        <v>-1124.49</v>
      </c>
      <c r="LK267" s="46">
        <f t="shared" si="1996"/>
        <v>-1124.49</v>
      </c>
      <c r="LL267" s="48"/>
      <c r="LN267" s="45">
        <v>206</v>
      </c>
      <c r="LO267" s="46">
        <f t="shared" si="1855"/>
        <v>1123.1238136873469</v>
      </c>
      <c r="LP267" s="46">
        <f t="shared" si="2028"/>
        <v>0</v>
      </c>
      <c r="LQ267" s="46">
        <f t="shared" si="1857"/>
        <v>1123.1238136873469</v>
      </c>
      <c r="LR267" s="46">
        <f t="shared" si="1858"/>
        <v>63.589858921697449</v>
      </c>
      <c r="LS267" s="46">
        <f t="shared" si="1859"/>
        <v>1059.5339547656495</v>
      </c>
      <c r="LT267" s="51">
        <f t="shared" si="1860"/>
        <v>37094.381398252823</v>
      </c>
      <c r="LU267" s="199">
        <f t="shared" si="1997"/>
        <v>10000</v>
      </c>
      <c r="LV267" s="58">
        <f t="shared" si="1861"/>
        <v>933.33033333333128</v>
      </c>
      <c r="LW267" s="52">
        <f t="shared" si="2029"/>
        <v>0</v>
      </c>
      <c r="LX267" s="51">
        <f t="shared" si="1863"/>
        <v>933.33033333333128</v>
      </c>
      <c r="LY267" s="51">
        <f t="shared" si="1864"/>
        <v>31733.231333333082</v>
      </c>
      <c r="LZ267" s="46">
        <f t="shared" si="1998"/>
        <v>0</v>
      </c>
      <c r="MA267" s="199">
        <f t="shared" si="1999"/>
        <v>10000</v>
      </c>
      <c r="MB267" s="468">
        <f t="shared" si="1865"/>
        <v>-933.33033333333128</v>
      </c>
      <c r="MC267" s="46">
        <f t="shared" si="1866"/>
        <v>-1123.1238136873469</v>
      </c>
      <c r="MD267" s="46">
        <f t="shared" si="1867"/>
        <v>-1123.1238136873469</v>
      </c>
      <c r="ME267" s="48"/>
      <c r="MG267" s="45">
        <v>206</v>
      </c>
      <c r="MH267" s="46">
        <f t="shared" si="1868"/>
        <v>1076.608661999408</v>
      </c>
      <c r="MI267" s="46">
        <f t="shared" si="2030"/>
        <v>0</v>
      </c>
      <c r="MJ267" s="46">
        <f t="shared" si="1870"/>
        <v>1076.608661999408</v>
      </c>
      <c r="MK267" s="46">
        <f t="shared" si="1871"/>
        <v>60.956229487872776</v>
      </c>
      <c r="ML267" s="46">
        <f t="shared" si="1872"/>
        <v>1015.6524325115353</v>
      </c>
      <c r="MM267" s="51">
        <f t="shared" si="1873"/>
        <v>35558.085260212123</v>
      </c>
      <c r="MN267" s="199">
        <f t="shared" si="2000"/>
        <v>10000</v>
      </c>
      <c r="MO267" s="58">
        <f t="shared" si="1874"/>
        <v>889.32945707741396</v>
      </c>
      <c r="MP267" s="52">
        <f t="shared" si="2031"/>
        <v>0</v>
      </c>
      <c r="MQ267" s="51">
        <f t="shared" si="1876"/>
        <v>889.32945707741396</v>
      </c>
      <c r="MR267" s="57">
        <f t="shared" si="1877"/>
        <v>30237.201842052466</v>
      </c>
      <c r="MS267" s="199">
        <f t="shared" si="2001"/>
        <v>10000</v>
      </c>
      <c r="MT267" s="468">
        <f t="shared" si="2002"/>
        <v>-889.32945707741396</v>
      </c>
      <c r="MU267" s="46">
        <f t="shared" si="1878"/>
        <v>-1076.608661999408</v>
      </c>
      <c r="MV267" s="46">
        <f t="shared" si="1879"/>
        <v>-1076.608661999408</v>
      </c>
      <c r="MW267" s="48"/>
      <c r="MY267" s="45">
        <v>206</v>
      </c>
      <c r="MZ267" s="46">
        <f t="shared" si="1880"/>
        <v>1076.608661999408</v>
      </c>
      <c r="NA267" s="46">
        <f t="shared" si="2032"/>
        <v>0</v>
      </c>
      <c r="NB267" s="128">
        <f t="shared" si="1882"/>
        <v>1076.608661999408</v>
      </c>
      <c r="NC267" s="46">
        <f t="shared" si="1646"/>
        <v>60.956229487872776</v>
      </c>
      <c r="ND267" s="46">
        <f t="shared" si="1883"/>
        <v>1015.6524325115353</v>
      </c>
      <c r="NE267" s="51">
        <f t="shared" si="1884"/>
        <v>35558.085260212123</v>
      </c>
      <c r="NF267" s="153">
        <f t="shared" si="2003"/>
        <v>10000</v>
      </c>
      <c r="NG267" s="45">
        <v>206</v>
      </c>
      <c r="NH267" s="46">
        <f t="shared" si="1647"/>
        <v>1076.6099999999999</v>
      </c>
      <c r="NI267" s="46">
        <f t="shared" si="2033"/>
        <v>0</v>
      </c>
      <c r="NJ267" s="128">
        <f t="shared" si="2004"/>
        <v>1076.6099999999999</v>
      </c>
      <c r="NK267" s="46">
        <f t="shared" si="2005"/>
        <v>60.955664199422017</v>
      </c>
      <c r="NL267" s="46">
        <f t="shared" si="1886"/>
        <v>1015.6543358005779</v>
      </c>
      <c r="NM267" s="51">
        <f t="shared" si="1887"/>
        <v>35557.744183852628</v>
      </c>
      <c r="NN267" s="58">
        <f t="shared" si="1888"/>
        <v>888.78037499999857</v>
      </c>
      <c r="NO267" s="52">
        <f t="shared" si="2034"/>
        <v>0</v>
      </c>
      <c r="NP267" s="51">
        <f t="shared" si="1890"/>
        <v>888.78037499999857</v>
      </c>
      <c r="NQ267" s="57">
        <f t="shared" si="1891"/>
        <v>30352.882750000001</v>
      </c>
      <c r="NR267" s="153">
        <f t="shared" si="2006"/>
        <v>10000</v>
      </c>
      <c r="NS267" s="469">
        <f t="shared" si="1892"/>
        <v>-888.78037499999857</v>
      </c>
      <c r="NT267" s="46">
        <f t="shared" si="1893"/>
        <v>-1076.6099999999999</v>
      </c>
      <c r="NU267" s="46">
        <f t="shared" si="1894"/>
        <v>-1076.6099999999999</v>
      </c>
      <c r="NV267" s="48"/>
      <c r="NX267" s="45">
        <v>206</v>
      </c>
      <c r="NY267" s="46">
        <f t="shared" si="1895"/>
        <v>1076.6456011701148</v>
      </c>
      <c r="NZ267" s="46">
        <f t="shared" si="2035"/>
        <v>0</v>
      </c>
      <c r="OA267" s="46">
        <f t="shared" si="1897"/>
        <v>1076.6456011701148</v>
      </c>
      <c r="OB267" s="46">
        <f t="shared" si="1898"/>
        <v>60.95832093729711</v>
      </c>
      <c r="OC267" s="46">
        <f t="shared" si="1899"/>
        <v>1015.6872802328177</v>
      </c>
      <c r="OD267" s="51">
        <f t="shared" si="1900"/>
        <v>35559.305282145448</v>
      </c>
      <c r="OE267" s="153">
        <f t="shared" ref="OE267:OE277" si="2058">$FR$265</f>
        <v>35323.059722769656</v>
      </c>
      <c r="OF267" s="153">
        <f t="shared" si="2008"/>
        <v>10000</v>
      </c>
      <c r="OG267" s="58">
        <f t="shared" si="1901"/>
        <v>889.48383333333379</v>
      </c>
      <c r="OH267" s="241">
        <f t="shared" ref="OH267:OH277" si="2059">IF(AND($H$7="Oui",NX267&gt;$I$7),0,IF(NX267&gt;$B$7,0,(TRUNC(OK267*$AX$44/12,2))+(TRUNC(OK267*$AZ$44/12,2))))</f>
        <v>0</v>
      </c>
      <c r="OI267" s="51">
        <f t="shared" si="1902"/>
        <v>889.48383333333379</v>
      </c>
      <c r="OJ267" s="51">
        <f t="shared" si="1903"/>
        <v>30242.450333333389</v>
      </c>
      <c r="OK267" s="153">
        <f t="shared" ref="OK267:OK277" si="2060">$BV$265</f>
        <v>29999.999999999498</v>
      </c>
      <c r="OL267" s="153">
        <f t="shared" si="2011"/>
        <v>10000</v>
      </c>
      <c r="OM267" s="468">
        <f t="shared" si="2012"/>
        <v>-889.48383333333379</v>
      </c>
      <c r="ON267" s="46">
        <f t="shared" si="2013"/>
        <v>-1076.6456011701148</v>
      </c>
      <c r="OO267" s="46">
        <f t="shared" si="1904"/>
        <v>-1076.6456011701148</v>
      </c>
      <c r="OP267" s="48"/>
      <c r="OR267" s="45">
        <v>206</v>
      </c>
      <c r="OS267" s="46">
        <f t="shared" si="1905"/>
        <v>1076.765700416463</v>
      </c>
      <c r="OT267" s="128">
        <f t="shared" si="2036"/>
        <v>0</v>
      </c>
      <c r="OU267" s="128">
        <f t="shared" si="1907"/>
        <v>1076.765700416463</v>
      </c>
      <c r="OV267" s="46">
        <f t="shared" si="1652"/>
        <v>60.965120805699456</v>
      </c>
      <c r="OW267" s="46">
        <f t="shared" si="1653"/>
        <v>1015.8005796107635</v>
      </c>
      <c r="OX267" s="51">
        <f t="shared" si="1908"/>
        <v>35563.271903808913</v>
      </c>
      <c r="OY267" s="51">
        <f t="shared" ref="OY267:OY277" si="2061">$GJ$265</f>
        <v>36607.430341587227</v>
      </c>
      <c r="OZ267" s="153">
        <f t="shared" si="2015"/>
        <v>10000</v>
      </c>
      <c r="PA267" s="45">
        <v>206</v>
      </c>
      <c r="PB267" s="46">
        <f t="shared" si="1909"/>
        <v>1076.765700416463</v>
      </c>
      <c r="PC267" s="46">
        <f t="shared" ref="PC267:PC277" si="2062">IF(PA267&gt;$B$7,0,(TRUNC(PH267*$BB$44*$L$7/12,2))+(TRUNC(PH267*$BD$44*$M$7/12,2)))</f>
        <v>0</v>
      </c>
      <c r="PD267" s="128">
        <f t="shared" si="1910"/>
        <v>1076.765700416463</v>
      </c>
      <c r="PE267" s="46">
        <f t="shared" si="1911"/>
        <v>60.965120805699456</v>
      </c>
      <c r="PF267" s="46">
        <f t="shared" si="1912"/>
        <v>1015.8005796107635</v>
      </c>
      <c r="PG267" s="51">
        <f t="shared" si="1913"/>
        <v>35563.271903808913</v>
      </c>
      <c r="PH267" s="57">
        <f t="shared" ref="PH267:PH277" si="2063">$GS$265</f>
        <v>36606.846313410642</v>
      </c>
      <c r="PI267" s="688">
        <f t="shared" si="1914"/>
        <v>889.6533333333341</v>
      </c>
      <c r="PJ267" s="52">
        <f t="shared" ref="PJ267:PJ277" si="2064">IF(AND($H$7="Oui",PA267&gt;$I$7),0,IF(PA267&gt;$B$7,0,(TRUNC(PM267*$BB$44/12,2))+(TRUNC(PM267*$BD$44/12,2))))</f>
        <v>0</v>
      </c>
      <c r="PK267" s="51">
        <f t="shared" si="1915"/>
        <v>889.6533333333341</v>
      </c>
      <c r="PL267" s="57">
        <f t="shared" si="1916"/>
        <v>30248.21333333345</v>
      </c>
      <c r="PM267" s="57">
        <f t="shared" ref="PM267:PM277" si="2065">PL$265</f>
        <v>32027.52000000012</v>
      </c>
      <c r="PN267" s="153">
        <f t="shared" si="2020"/>
        <v>10000</v>
      </c>
      <c r="PO267" s="469">
        <f t="shared" si="1917"/>
        <v>-889.6533333333341</v>
      </c>
      <c r="PP267" s="46">
        <f t="shared" si="1918"/>
        <v>-1076.765700416463</v>
      </c>
      <c r="PQ267" s="46">
        <f t="shared" si="1919"/>
        <v>-1076.765700416463</v>
      </c>
      <c r="PR267" s="48"/>
    </row>
    <row r="268" spans="2:434" hidden="1" x14ac:dyDescent="0.3">
      <c r="B268" s="45">
        <v>207</v>
      </c>
      <c r="C268" s="46">
        <f t="shared" si="1688"/>
        <v>1111.77</v>
      </c>
      <c r="D268" s="46">
        <f t="shared" si="1689"/>
        <v>100</v>
      </c>
      <c r="E268" s="46">
        <f t="shared" si="1690"/>
        <v>1011.77</v>
      </c>
      <c r="F268" s="46">
        <f t="shared" si="1691"/>
        <v>55.692791819093152</v>
      </c>
      <c r="G268" s="46">
        <f t="shared" si="1692"/>
        <v>956.07720818090684</v>
      </c>
      <c r="H268" s="51">
        <f t="shared" si="1693"/>
        <v>32459.597883274986</v>
      </c>
      <c r="I268" s="58">
        <f t="shared" si="1626"/>
        <v>933.33333333333337</v>
      </c>
      <c r="J268" s="52">
        <f t="shared" si="1694"/>
        <v>100</v>
      </c>
      <c r="K268" s="51">
        <f t="shared" si="1695"/>
        <v>833.33333333333337</v>
      </c>
      <c r="L268" s="57">
        <f t="shared" si="1696"/>
        <v>27499.999999999502</v>
      </c>
      <c r="M268" s="468">
        <f t="shared" si="1920"/>
        <v>-933.33333333333337</v>
      </c>
      <c r="N268" s="46">
        <f t="shared" si="1921"/>
        <v>-1111.77</v>
      </c>
      <c r="O268" s="47"/>
      <c r="P268" s="46">
        <f t="shared" si="1922"/>
        <v>-1011.77</v>
      </c>
      <c r="Q268" s="48"/>
      <c r="R268" s="29"/>
      <c r="S268" s="29"/>
      <c r="T268" s="45">
        <v>207</v>
      </c>
      <c r="U268" s="46">
        <f t="shared" si="1697"/>
        <v>1042.97</v>
      </c>
      <c r="V268" s="46">
        <f t="shared" si="1698"/>
        <v>31.2</v>
      </c>
      <c r="W268" s="46">
        <f t="shared" si="1923"/>
        <v>1011.77</v>
      </c>
      <c r="X268" s="46">
        <f t="shared" si="1699"/>
        <v>55.692791819093152</v>
      </c>
      <c r="Y268" s="46">
        <f t="shared" si="1700"/>
        <v>956.07720818090684</v>
      </c>
      <c r="Z268" s="51">
        <f t="shared" si="1701"/>
        <v>32459.597883274986</v>
      </c>
      <c r="AA268" s="58">
        <f t="shared" si="1702"/>
        <v>859.79333333333341</v>
      </c>
      <c r="AB268" s="52">
        <f t="shared" si="1703"/>
        <v>26.46</v>
      </c>
      <c r="AC268" s="51">
        <f t="shared" si="1704"/>
        <v>833.33333333333337</v>
      </c>
      <c r="AD268" s="57">
        <f t="shared" si="1705"/>
        <v>27499.999999999502</v>
      </c>
      <c r="AE268" s="468">
        <f t="shared" si="1924"/>
        <v>-859.79333333333341</v>
      </c>
      <c r="AF268" s="46">
        <f t="shared" si="1706"/>
        <v>-1042.97</v>
      </c>
      <c r="AG268" s="47"/>
      <c r="AH268" s="46">
        <f t="shared" si="1925"/>
        <v>-1011.77</v>
      </c>
      <c r="AI268" s="48"/>
      <c r="AJ268" s="29"/>
      <c r="AK268" s="45">
        <v>207</v>
      </c>
      <c r="AL268" s="46">
        <f t="shared" si="1707"/>
        <v>1117.72</v>
      </c>
      <c r="AM268" s="46"/>
      <c r="AN268" s="46"/>
      <c r="AO268" s="46">
        <f t="shared" si="1708"/>
        <v>32.86</v>
      </c>
      <c r="AP268" s="128">
        <f t="shared" si="1709"/>
        <v>1084.8599999999999</v>
      </c>
      <c r="AQ268" s="128"/>
      <c r="AR268" s="128"/>
      <c r="AS268" s="46">
        <f t="shared" si="1710"/>
        <v>60.571667338574422</v>
      </c>
      <c r="AT268" s="46">
        <f t="shared" si="1711"/>
        <v>1024.2883326614256</v>
      </c>
      <c r="AU268" s="51"/>
      <c r="AV268" s="51"/>
      <c r="AW268" s="51">
        <f t="shared" si="1712"/>
        <v>35318.712070483227</v>
      </c>
      <c r="AX268" s="58">
        <f t="shared" si="1713"/>
        <v>927.38215694565588</v>
      </c>
      <c r="AY268" s="52"/>
      <c r="AZ268" s="52"/>
      <c r="BA268" s="52">
        <f t="shared" si="1714"/>
        <v>28.06</v>
      </c>
      <c r="BB268" s="51">
        <f t="shared" si="1715"/>
        <v>899.32215694565593</v>
      </c>
      <c r="BC268" s="51"/>
      <c r="BD268" s="51"/>
      <c r="BE268" s="57">
        <f t="shared" si="1716"/>
        <v>30138.493512249221</v>
      </c>
      <c r="BF268" s="468">
        <f t="shared" si="1717"/>
        <v>-927.38215694565588</v>
      </c>
      <c r="BG268" s="46">
        <f t="shared" si="1718"/>
        <v>-1117.72</v>
      </c>
      <c r="BH268" s="46">
        <f t="shared" si="1719"/>
        <v>-1084.8599999999999</v>
      </c>
      <c r="BI268" s="48"/>
      <c r="BK268" s="45">
        <v>207</v>
      </c>
      <c r="BL268" s="46">
        <f t="shared" si="1926"/>
        <v>1043.4100000000001</v>
      </c>
      <c r="BM268" s="128">
        <f t="shared" si="1927"/>
        <v>31.64</v>
      </c>
      <c r="BN268" s="46">
        <f t="shared" si="1928"/>
        <v>1011.77</v>
      </c>
      <c r="BO268" s="46">
        <f t="shared" si="1720"/>
        <v>55.692791819093152</v>
      </c>
      <c r="BP268" s="46">
        <f t="shared" si="1721"/>
        <v>956.07720818090684</v>
      </c>
      <c r="BQ268" s="51">
        <f t="shared" si="1722"/>
        <v>32459.597883274986</v>
      </c>
      <c r="BR268" s="153">
        <f t="shared" ref="BR268:BR277" si="2066">$BQ$265</f>
        <v>35323.059722769656</v>
      </c>
      <c r="BS268" s="58">
        <f t="shared" si="1627"/>
        <v>860.19333333333338</v>
      </c>
      <c r="BT268" s="52">
        <f t="shared" si="1930"/>
        <v>26.86</v>
      </c>
      <c r="BU268" s="51">
        <f t="shared" si="1723"/>
        <v>833.33333333333337</v>
      </c>
      <c r="BV268" s="51">
        <f t="shared" si="1724"/>
        <v>27499.999999999502</v>
      </c>
      <c r="BW268" s="153">
        <f t="shared" si="2037"/>
        <v>29999.999999999498</v>
      </c>
      <c r="BX268" s="468">
        <f t="shared" si="1932"/>
        <v>-860.19333333333338</v>
      </c>
      <c r="BY268" s="46">
        <f t="shared" si="1933"/>
        <v>-1043.4100000000001</v>
      </c>
      <c r="BZ268" s="46">
        <f t="shared" si="1725"/>
        <v>-1011.77</v>
      </c>
      <c r="CA268" s="48"/>
      <c r="CB268" s="29"/>
      <c r="CC268" s="45">
        <v>207</v>
      </c>
      <c r="CD268" s="128">
        <f t="shared" si="1726"/>
        <v>1117.6300000000001</v>
      </c>
      <c r="CE268" s="46">
        <f t="shared" si="1934"/>
        <v>33.32</v>
      </c>
      <c r="CF268" s="128">
        <f t="shared" si="1727"/>
        <v>1084.31</v>
      </c>
      <c r="CG268" s="46">
        <f t="shared" si="1935"/>
        <v>60.317647974438678</v>
      </c>
      <c r="CH268" s="46">
        <f t="shared" si="1628"/>
        <v>1023.9923520255612</v>
      </c>
      <c r="CI268" s="51">
        <f t="shared" si="1728"/>
        <v>35166.596432637649</v>
      </c>
      <c r="CJ268" s="199">
        <f t="shared" si="2038"/>
        <v>38233.464880990796</v>
      </c>
      <c r="CK268" s="153">
        <f t="shared" si="1937"/>
        <v>10000</v>
      </c>
      <c r="CL268" s="45">
        <v>207</v>
      </c>
      <c r="CM268" s="46">
        <f t="shared" si="1938"/>
        <v>1117.6300000000001</v>
      </c>
      <c r="CN268" s="128">
        <f t="shared" si="1729"/>
        <v>33.32</v>
      </c>
      <c r="CO268" s="128">
        <f t="shared" si="1657"/>
        <v>1084.31</v>
      </c>
      <c r="CP268" s="46">
        <f t="shared" si="1730"/>
        <v>60.317647974438678</v>
      </c>
      <c r="CQ268" s="46">
        <f t="shared" si="1658"/>
        <v>1023.9923520255612</v>
      </c>
      <c r="CR268" s="51">
        <f t="shared" si="1731"/>
        <v>35166.596432637649</v>
      </c>
      <c r="CS268" s="153">
        <f t="shared" si="2039"/>
        <v>38233.464880990796</v>
      </c>
      <c r="CT268" s="58">
        <f t="shared" si="1732"/>
        <v>927.86033333333398</v>
      </c>
      <c r="CU268" s="52">
        <f t="shared" si="1940"/>
        <v>28.5</v>
      </c>
      <c r="CV268" s="51">
        <f t="shared" si="1941"/>
        <v>899.36033333333398</v>
      </c>
      <c r="CW268" s="51">
        <f t="shared" si="1733"/>
        <v>30018.490999999602</v>
      </c>
      <c r="CX268" s="57">
        <f t="shared" si="2040"/>
        <v>32716.571999999604</v>
      </c>
      <c r="CY268" s="153">
        <f t="shared" si="1943"/>
        <v>10000</v>
      </c>
      <c r="CZ268" s="479">
        <f t="shared" si="1734"/>
        <v>-927.86033333333398</v>
      </c>
      <c r="DA268" s="46">
        <f t="shared" si="1944"/>
        <v>-1117.6300000000001</v>
      </c>
      <c r="DB268" s="46">
        <f t="shared" si="1945"/>
        <v>-1084.31</v>
      </c>
      <c r="DC268" s="48"/>
      <c r="DE268" s="45">
        <v>207</v>
      </c>
      <c r="DF268" s="46">
        <f t="shared" si="1735"/>
        <v>1108.43</v>
      </c>
      <c r="DG268" s="46">
        <f t="shared" si="2041"/>
        <v>96.66</v>
      </c>
      <c r="DH268" s="46">
        <f t="shared" si="1736"/>
        <v>1011.77</v>
      </c>
      <c r="DI268" s="46">
        <f t="shared" si="1737"/>
        <v>55.692791819093152</v>
      </c>
      <c r="DJ268" s="46">
        <f t="shared" si="1738"/>
        <v>956.07720818090684</v>
      </c>
      <c r="DK268" s="51">
        <f t="shared" si="1739"/>
        <v>32459.597883274986</v>
      </c>
      <c r="DL268" s="58">
        <f t="shared" si="1629"/>
        <v>929.99333333333334</v>
      </c>
      <c r="DM268" s="52">
        <f t="shared" si="2042"/>
        <v>96.66</v>
      </c>
      <c r="DN268" s="51">
        <f t="shared" si="1740"/>
        <v>833.33333333333337</v>
      </c>
      <c r="DO268" s="57">
        <f t="shared" si="1741"/>
        <v>27499.999999999502</v>
      </c>
      <c r="DP268" s="468">
        <f t="shared" si="1948"/>
        <v>-929.99333333333334</v>
      </c>
      <c r="DQ268" s="46">
        <f t="shared" si="1949"/>
        <v>-1108.43</v>
      </c>
      <c r="DR268" s="47"/>
      <c r="DS268" s="46">
        <f t="shared" si="1950"/>
        <v>-1011.77</v>
      </c>
      <c r="DT268" s="48"/>
      <c r="DU268" s="29"/>
      <c r="DV268" s="45">
        <v>207</v>
      </c>
      <c r="DW268" s="46">
        <f t="shared" si="1951"/>
        <v>1027.9100000000001</v>
      </c>
      <c r="DX268" s="46">
        <f t="shared" si="2043"/>
        <v>16.14</v>
      </c>
      <c r="DY268" s="46">
        <f t="shared" si="1953"/>
        <v>1011.77</v>
      </c>
      <c r="DZ268" s="46">
        <f t="shared" si="1742"/>
        <v>55.692791819093152</v>
      </c>
      <c r="EA268" s="46">
        <f t="shared" si="1743"/>
        <v>956.07720818090684</v>
      </c>
      <c r="EB268" s="51">
        <f t="shared" si="1744"/>
        <v>32459.597883274986</v>
      </c>
      <c r="EC268" s="58">
        <f t="shared" si="1630"/>
        <v>847.01333333333332</v>
      </c>
      <c r="ED268" s="52">
        <f t="shared" si="2044"/>
        <v>13.68</v>
      </c>
      <c r="EE268" s="51">
        <f t="shared" si="1745"/>
        <v>833.33333333333337</v>
      </c>
      <c r="EF268" s="57">
        <f t="shared" si="1746"/>
        <v>27499.999999999502</v>
      </c>
      <c r="EG268" s="468">
        <f t="shared" si="1955"/>
        <v>-847.01333333333332</v>
      </c>
      <c r="EH268" s="46">
        <f t="shared" si="1956"/>
        <v>-1027.9100000000001</v>
      </c>
      <c r="EI268" s="47"/>
      <c r="EJ268" s="46">
        <f t="shared" si="1957"/>
        <v>-1011.77</v>
      </c>
      <c r="EK268" s="48"/>
      <c r="EL268" s="29"/>
      <c r="EM268" s="45">
        <v>207</v>
      </c>
      <c r="EN268" s="46">
        <f t="shared" si="2022"/>
        <v>1058.0868689014749</v>
      </c>
      <c r="EO268" s="46">
        <f t="shared" si="2045"/>
        <v>16.739999999999998</v>
      </c>
      <c r="EP268" s="128">
        <f t="shared" si="1632"/>
        <v>1041.3468689014749</v>
      </c>
      <c r="EQ268" s="46">
        <f t="shared" si="1748"/>
        <v>57.774684201791388</v>
      </c>
      <c r="ER268" s="46">
        <f t="shared" si="1749"/>
        <v>983.57218469968348</v>
      </c>
      <c r="ES268" s="51">
        <f t="shared" si="1750"/>
        <v>33681.238336375151</v>
      </c>
      <c r="ET268" s="153">
        <f t="shared" si="1959"/>
        <v>10000</v>
      </c>
      <c r="EU268" s="45">
        <v>207</v>
      </c>
      <c r="EV268" s="46">
        <f t="shared" si="1633"/>
        <v>1058.0899999999999</v>
      </c>
      <c r="EW268" s="46">
        <f t="shared" si="2046"/>
        <v>16.739999999999998</v>
      </c>
      <c r="EX268" s="128">
        <f t="shared" si="1751"/>
        <v>1041.3499999999999</v>
      </c>
      <c r="EY268" s="46">
        <f t="shared" si="1752"/>
        <v>57.773363120352229</v>
      </c>
      <c r="EZ268" s="46">
        <f t="shared" si="1753"/>
        <v>983.57663687964771</v>
      </c>
      <c r="FA268" s="51">
        <f t="shared" si="1754"/>
        <v>33680.441235331687</v>
      </c>
      <c r="FB268" s="58">
        <f t="shared" si="1755"/>
        <v>874.86920833333363</v>
      </c>
      <c r="FC268" s="52">
        <f t="shared" si="2047"/>
        <v>14.25</v>
      </c>
      <c r="FD268" s="51">
        <f t="shared" si="1962"/>
        <v>860.61920833333363</v>
      </c>
      <c r="FE268" s="57">
        <f t="shared" si="1756"/>
        <v>28642.813874999825</v>
      </c>
      <c r="FF268" s="153">
        <f t="shared" si="1963"/>
        <v>10000</v>
      </c>
      <c r="FG268" s="469">
        <f t="shared" si="1757"/>
        <v>-874.86920833333363</v>
      </c>
      <c r="FH268" s="46">
        <f t="shared" si="1758"/>
        <v>-1058.0899999999999</v>
      </c>
      <c r="FI268" s="46">
        <f t="shared" si="1759"/>
        <v>-1041.3499999999999</v>
      </c>
      <c r="FJ268" s="48"/>
      <c r="FL268" s="45">
        <v>207</v>
      </c>
      <c r="FM268" s="46">
        <f t="shared" si="1964"/>
        <v>1028.83</v>
      </c>
      <c r="FN268" s="46">
        <f t="shared" si="2023"/>
        <v>17.059999999999999</v>
      </c>
      <c r="FO268" s="46">
        <f t="shared" si="1965"/>
        <v>1011.77</v>
      </c>
      <c r="FP268" s="46">
        <f t="shared" si="1761"/>
        <v>55.692791819093152</v>
      </c>
      <c r="FQ268" s="46">
        <f t="shared" si="1762"/>
        <v>956.07720818090684</v>
      </c>
      <c r="FR268" s="51">
        <f t="shared" si="1763"/>
        <v>32459.597883274986</v>
      </c>
      <c r="FS268" s="153">
        <f t="shared" si="2048"/>
        <v>35323.059722769656</v>
      </c>
      <c r="FT268" s="58">
        <f t="shared" si="1635"/>
        <v>847.81333333333339</v>
      </c>
      <c r="FU268" s="241">
        <f t="shared" si="2024"/>
        <v>14.48</v>
      </c>
      <c r="FV268" s="51">
        <f t="shared" si="1765"/>
        <v>833.33333333333337</v>
      </c>
      <c r="FW268" s="51">
        <f t="shared" si="1766"/>
        <v>27499.999999999502</v>
      </c>
      <c r="FX268" s="153">
        <f t="shared" si="2049"/>
        <v>29999.999999999498</v>
      </c>
      <c r="FY268" s="468">
        <f t="shared" si="1968"/>
        <v>-847.81333333333339</v>
      </c>
      <c r="FZ268" s="46">
        <f t="shared" si="1969"/>
        <v>-1028.83</v>
      </c>
      <c r="GA268" s="46">
        <f t="shared" si="1767"/>
        <v>-1011.77</v>
      </c>
      <c r="GB268" s="48"/>
      <c r="GD268" s="45">
        <v>207</v>
      </c>
      <c r="GE268" s="46">
        <f t="shared" si="2025"/>
        <v>1060.0875939185617</v>
      </c>
      <c r="GF268" s="128">
        <f t="shared" si="2050"/>
        <v>17.68</v>
      </c>
      <c r="GG268" s="128">
        <f t="shared" si="1579"/>
        <v>1042.4075939185616</v>
      </c>
      <c r="GH268" s="46">
        <f t="shared" si="1637"/>
        <v>57.738340438120055</v>
      </c>
      <c r="GI268" s="46">
        <f t="shared" si="1769"/>
        <v>984.66925348044151</v>
      </c>
      <c r="GJ268" s="51">
        <f t="shared" si="1770"/>
        <v>33658.335009391594</v>
      </c>
      <c r="GK268" s="51">
        <f t="shared" si="2051"/>
        <v>36607.430341587227</v>
      </c>
      <c r="GL268" s="153">
        <f t="shared" si="1972"/>
        <v>10000</v>
      </c>
      <c r="GM268" s="45">
        <v>207</v>
      </c>
      <c r="GN268" s="46">
        <f t="shared" si="1638"/>
        <v>1060.0899999999999</v>
      </c>
      <c r="GO268" s="46">
        <f t="shared" si="2026"/>
        <v>17.68</v>
      </c>
      <c r="GP268" s="128">
        <f t="shared" si="1973"/>
        <v>1042.4100000000001</v>
      </c>
      <c r="GQ268" s="46">
        <f t="shared" si="1772"/>
        <v>57.73735578356591</v>
      </c>
      <c r="GR268" s="46">
        <f t="shared" si="1773"/>
        <v>984.67264421643415</v>
      </c>
      <c r="GS268" s="51">
        <f t="shared" si="1774"/>
        <v>33657.740825923109</v>
      </c>
      <c r="GT268" s="57">
        <f t="shared" si="2052"/>
        <v>36606.846313410642</v>
      </c>
      <c r="GU268" s="58">
        <f t="shared" si="1775"/>
        <v>876.92633333333197</v>
      </c>
      <c r="GV268" s="52">
        <f t="shared" si="2027"/>
        <v>15.08</v>
      </c>
      <c r="GW268" s="51">
        <f t="shared" si="1975"/>
        <v>861.84633333333193</v>
      </c>
      <c r="GX268" s="57">
        <f t="shared" si="1777"/>
        <v>28633.889000000254</v>
      </c>
      <c r="GY268" s="57">
        <f t="shared" si="2053"/>
        <v>31219.428000000247</v>
      </c>
      <c r="GZ268" s="153">
        <f t="shared" si="1977"/>
        <v>10000</v>
      </c>
      <c r="HA268" s="469">
        <f t="shared" si="1778"/>
        <v>-876.92633333333197</v>
      </c>
      <c r="HB268" s="46">
        <f t="shared" si="1779"/>
        <v>-1060.0899999999999</v>
      </c>
      <c r="HC268" s="46">
        <f t="shared" si="1780"/>
        <v>-1042.4100000000001</v>
      </c>
      <c r="HD268" s="48"/>
      <c r="HF268" s="45">
        <v>207</v>
      </c>
      <c r="HG268" s="46">
        <f t="shared" si="1781"/>
        <v>1123.8775326810628</v>
      </c>
      <c r="HH268" s="46">
        <f t="shared" si="1782"/>
        <v>0</v>
      </c>
      <c r="HI268" s="46">
        <f t="shared" si="1783"/>
        <v>1123.8775326810628</v>
      </c>
      <c r="HJ268" s="46">
        <f t="shared" si="1784"/>
        <v>61.865458545375169</v>
      </c>
      <c r="HK268" s="46">
        <f t="shared" si="1785"/>
        <v>1062.0120741356877</v>
      </c>
      <c r="HL268" s="51">
        <f t="shared" si="1786"/>
        <v>36057.263053089417</v>
      </c>
      <c r="HM268" s="153">
        <f t="shared" si="1978"/>
        <v>10000</v>
      </c>
      <c r="HN268" s="58">
        <f t="shared" si="1787"/>
        <v>933.33333333333724</v>
      </c>
      <c r="HO268" s="52">
        <f t="shared" si="1788"/>
        <v>0</v>
      </c>
      <c r="HP268" s="51">
        <f t="shared" si="1789"/>
        <v>933.33333333333724</v>
      </c>
      <c r="HQ268" s="57">
        <f t="shared" si="1790"/>
        <v>30799.999999998268</v>
      </c>
      <c r="HR268" s="153">
        <f t="shared" si="1979"/>
        <v>10000</v>
      </c>
      <c r="HS268" s="468">
        <f t="shared" si="1791"/>
        <v>-933.33333333333724</v>
      </c>
      <c r="HT268" s="46">
        <f t="shared" si="1792"/>
        <v>-1123.8775326810628</v>
      </c>
      <c r="HU268" s="46">
        <f t="shared" si="1793"/>
        <v>-1123.8775326810628</v>
      </c>
      <c r="HV268" s="48"/>
      <c r="HW268" s="29"/>
      <c r="HX268" s="45">
        <v>207</v>
      </c>
      <c r="HY268" s="128">
        <f t="shared" si="1794"/>
        <v>1124.3399999999999</v>
      </c>
      <c r="HZ268" s="46">
        <f t="shared" si="1795"/>
        <v>0</v>
      </c>
      <c r="IA268" s="46">
        <f t="shared" si="1796"/>
        <v>1124.3399999999999</v>
      </c>
      <c r="IB268" s="46">
        <f t="shared" si="1797"/>
        <v>61.89816633095284</v>
      </c>
      <c r="IC268" s="46">
        <f t="shared" si="1798"/>
        <v>1062.4418336690471</v>
      </c>
      <c r="ID268" s="51">
        <f t="shared" si="1799"/>
        <v>36076.457964902649</v>
      </c>
      <c r="IE268" s="153">
        <f t="shared" si="1980"/>
        <v>10000</v>
      </c>
      <c r="IF268" s="58">
        <f t="shared" si="1800"/>
        <v>930.14625019664186</v>
      </c>
      <c r="IG268" s="52">
        <f t="shared" si="1801"/>
        <v>0</v>
      </c>
      <c r="IH268" s="51">
        <f t="shared" si="1802"/>
        <v>930.14625019664186</v>
      </c>
      <c r="II268" s="57">
        <f t="shared" si="1981"/>
        <v>30694.826209294853</v>
      </c>
      <c r="IJ268" s="153">
        <f t="shared" si="1982"/>
        <v>10000</v>
      </c>
      <c r="IK268" s="468">
        <f t="shared" si="1803"/>
        <v>-930.14625019664186</v>
      </c>
      <c r="IL268" s="46">
        <f t="shared" si="1804"/>
        <v>-1124.3399999999999</v>
      </c>
      <c r="IM268" s="46">
        <f t="shared" si="1805"/>
        <v>-1124.3399999999999</v>
      </c>
      <c r="IN268" s="48"/>
      <c r="IO268" s="53">
        <f t="shared" si="1806"/>
        <v>0</v>
      </c>
      <c r="IQ268" s="45">
        <v>207</v>
      </c>
      <c r="IR268" s="128">
        <f t="shared" si="1807"/>
        <v>1126.4568749999989</v>
      </c>
      <c r="IS268" s="128">
        <f t="shared" si="1808"/>
        <v>0</v>
      </c>
      <c r="IT268" s="128">
        <f t="shared" si="1809"/>
        <v>1126.4568749999989</v>
      </c>
      <c r="IU268" s="46">
        <f t="shared" si="2021"/>
        <v>62.01</v>
      </c>
      <c r="IV268" s="46">
        <f t="shared" si="1810"/>
        <v>1064.446874999999</v>
      </c>
      <c r="IW268" s="51">
        <f t="shared" si="1811"/>
        <v>36140.026875000229</v>
      </c>
      <c r="IX268" s="199">
        <f t="shared" si="1983"/>
        <v>10000</v>
      </c>
      <c r="IY268" s="128">
        <f t="shared" si="1812"/>
        <v>0</v>
      </c>
      <c r="IZ268" s="408">
        <f t="shared" si="1813"/>
        <v>0</v>
      </c>
      <c r="JA268" s="58">
        <f t="shared" si="1814"/>
        <v>931.95916666666494</v>
      </c>
      <c r="JB268" s="52">
        <f t="shared" si="1815"/>
        <v>0</v>
      </c>
      <c r="JC268" s="51">
        <f t="shared" si="1816"/>
        <v>931.95916666666494</v>
      </c>
      <c r="JD268" s="57">
        <f t="shared" si="1817"/>
        <v>30754.652500000037</v>
      </c>
      <c r="JE268" s="280">
        <f t="shared" si="1818"/>
        <v>10000</v>
      </c>
      <c r="JF268" s="280">
        <f t="shared" si="1819"/>
        <v>0</v>
      </c>
      <c r="JG268" s="468">
        <f t="shared" si="1820"/>
        <v>-931.95916666666494</v>
      </c>
      <c r="JH268" s="46">
        <f t="shared" si="1821"/>
        <v>-1126.4568749999989</v>
      </c>
      <c r="JI268" s="46">
        <f t="shared" si="1822"/>
        <v>-1126.4568749999989</v>
      </c>
      <c r="JJ268" s="48"/>
      <c r="JL268" s="45">
        <v>207</v>
      </c>
      <c r="JM268" s="46">
        <f t="shared" si="1823"/>
        <v>1124.4930833333331</v>
      </c>
      <c r="JN268" s="46">
        <f t="shared" si="1824"/>
        <v>0</v>
      </c>
      <c r="JO268" s="128">
        <f t="shared" si="1825"/>
        <v>1124.4930833333331</v>
      </c>
      <c r="JP268" s="46">
        <f t="shared" si="1984"/>
        <v>61.9</v>
      </c>
      <c r="JQ268" s="46">
        <f t="shared" si="1826"/>
        <v>1062.593083333333</v>
      </c>
      <c r="JR268" s="51">
        <f t="shared" si="1827"/>
        <v>36077.011749999983</v>
      </c>
      <c r="JS268" s="199">
        <f t="shared" ref="JS268:JS277" si="2067">$BQ$265</f>
        <v>35323.059722769656</v>
      </c>
      <c r="JT268" s="199">
        <f t="shared" si="1986"/>
        <v>10000</v>
      </c>
      <c r="JU268" s="128">
        <f t="shared" si="1828"/>
        <v>0</v>
      </c>
      <c r="JV268" s="408">
        <f t="shared" si="1829"/>
        <v>0</v>
      </c>
      <c r="JW268" s="58">
        <f t="shared" si="1830"/>
        <v>930.37233333333074</v>
      </c>
      <c r="JX268" s="52">
        <f t="shared" si="1831"/>
        <v>0</v>
      </c>
      <c r="JY268" s="51">
        <f t="shared" si="1832"/>
        <v>930.37233333333074</v>
      </c>
      <c r="JZ268" s="51">
        <f t="shared" si="1833"/>
        <v>30702.287000000459</v>
      </c>
      <c r="KA268" s="199">
        <f t="shared" si="2054"/>
        <v>29999.999999999498</v>
      </c>
      <c r="KB268" s="128">
        <f t="shared" si="1988"/>
        <v>10000</v>
      </c>
      <c r="KC268" s="204">
        <f t="shared" si="1834"/>
        <v>0</v>
      </c>
      <c r="KD268" s="468">
        <f t="shared" si="1989"/>
        <v>-930.37233333333074</v>
      </c>
      <c r="KE268" s="46">
        <f t="shared" si="1835"/>
        <v>-1124.4930833333331</v>
      </c>
      <c r="KF268" s="46">
        <f t="shared" si="1836"/>
        <v>-1124.4930833333331</v>
      </c>
      <c r="KG268" s="48"/>
      <c r="KI268" s="45">
        <v>207</v>
      </c>
      <c r="KJ268" s="46">
        <f t="shared" si="1837"/>
        <v>1124.4890404061762</v>
      </c>
      <c r="KK268" s="46">
        <f t="shared" si="1838"/>
        <v>0</v>
      </c>
      <c r="KL268" s="128">
        <f t="shared" si="1839"/>
        <v>1124.4890404061762</v>
      </c>
      <c r="KM268" s="46">
        <f t="shared" si="1676"/>
        <v>61.899119869424744</v>
      </c>
      <c r="KN268" s="46">
        <f t="shared" si="1840"/>
        <v>1062.5899205367514</v>
      </c>
      <c r="KO268" s="51">
        <f t="shared" si="1841"/>
        <v>36076.882001118094</v>
      </c>
      <c r="KP268" s="199">
        <f t="shared" si="2055"/>
        <v>38233.464880990796</v>
      </c>
      <c r="KQ268" s="199">
        <f t="shared" si="1991"/>
        <v>10000</v>
      </c>
      <c r="KR268" s="128">
        <f t="shared" si="1842"/>
        <v>0</v>
      </c>
      <c r="KS268" s="408">
        <f t="shared" si="1843"/>
        <v>0</v>
      </c>
      <c r="KT268" s="45">
        <v>207</v>
      </c>
      <c r="KU268" s="46">
        <f t="shared" si="1992"/>
        <v>1124.49</v>
      </c>
      <c r="KV268" s="46">
        <f t="shared" si="1844"/>
        <v>0</v>
      </c>
      <c r="KW268" s="128">
        <f t="shared" si="1845"/>
        <v>1124.49</v>
      </c>
      <c r="KX268" s="46">
        <f t="shared" si="1846"/>
        <v>61.898727169320942</v>
      </c>
      <c r="KY268" s="46">
        <f t="shared" si="1847"/>
        <v>1062.5912728306791</v>
      </c>
      <c r="KZ268" s="51">
        <f t="shared" si="1848"/>
        <v>36076.645028761886</v>
      </c>
      <c r="LA268" s="153">
        <f t="shared" si="2056"/>
        <v>38233.464880990796</v>
      </c>
      <c r="LB268" s="58">
        <f t="shared" si="1532"/>
        <v>930.59633333333579</v>
      </c>
      <c r="LC268" s="52">
        <f t="shared" si="1849"/>
        <v>0</v>
      </c>
      <c r="LD268" s="51">
        <f t="shared" si="1850"/>
        <v>930.59633333333579</v>
      </c>
      <c r="LE268" s="51">
        <f t="shared" si="1851"/>
        <v>30709.678999999771</v>
      </c>
      <c r="LF268" s="51">
        <f t="shared" si="2057"/>
        <v>32716.571999999604</v>
      </c>
      <c r="LG268" s="128">
        <f t="shared" si="1852"/>
        <v>10000</v>
      </c>
      <c r="LH268" s="204">
        <f t="shared" si="1853"/>
        <v>0</v>
      </c>
      <c r="LI268" s="479">
        <f t="shared" si="1854"/>
        <v>-930.59633333333579</v>
      </c>
      <c r="LJ268" s="46">
        <f t="shared" si="1995"/>
        <v>-1124.49</v>
      </c>
      <c r="LK268" s="46">
        <f t="shared" si="1996"/>
        <v>-1124.49</v>
      </c>
      <c r="LL268" s="48"/>
      <c r="LN268" s="45">
        <v>207</v>
      </c>
      <c r="LO268" s="46">
        <f t="shared" si="1855"/>
        <v>1123.1238136873469</v>
      </c>
      <c r="LP268" s="46">
        <f t="shared" si="2028"/>
        <v>0</v>
      </c>
      <c r="LQ268" s="46">
        <f t="shared" si="1857"/>
        <v>1123.1238136873469</v>
      </c>
      <c r="LR268" s="46">
        <f t="shared" si="1858"/>
        <v>61.823968997088038</v>
      </c>
      <c r="LS268" s="46">
        <f t="shared" si="1859"/>
        <v>1061.2998446902589</v>
      </c>
      <c r="LT268" s="51">
        <f t="shared" si="1860"/>
        <v>36033.081553562566</v>
      </c>
      <c r="LU268" s="199">
        <f t="shared" si="1997"/>
        <v>10000</v>
      </c>
      <c r="LV268" s="58">
        <f t="shared" si="1861"/>
        <v>933.33033333333128</v>
      </c>
      <c r="LW268" s="52">
        <f t="shared" si="2029"/>
        <v>0</v>
      </c>
      <c r="LX268" s="51">
        <f t="shared" si="1863"/>
        <v>933.33033333333128</v>
      </c>
      <c r="LY268" s="51">
        <f t="shared" si="1864"/>
        <v>30799.900999999751</v>
      </c>
      <c r="LZ268" s="46">
        <f t="shared" si="1998"/>
        <v>0</v>
      </c>
      <c r="MA268" s="199">
        <f t="shared" si="1999"/>
        <v>10000</v>
      </c>
      <c r="MB268" s="468">
        <f t="shared" si="1865"/>
        <v>-933.33033333333128</v>
      </c>
      <c r="MC268" s="46">
        <f t="shared" si="1866"/>
        <v>-1123.1238136873469</v>
      </c>
      <c r="MD268" s="46">
        <f t="shared" si="1867"/>
        <v>-1123.1238136873469</v>
      </c>
      <c r="ME268" s="48"/>
      <c r="MG268" s="45">
        <v>207</v>
      </c>
      <c r="MH268" s="46">
        <f t="shared" si="1868"/>
        <v>1076.608661999408</v>
      </c>
      <c r="MI268" s="46">
        <f t="shared" si="2030"/>
        <v>0</v>
      </c>
      <c r="MJ268" s="46">
        <f t="shared" si="1870"/>
        <v>1076.608661999408</v>
      </c>
      <c r="MK268" s="46">
        <f t="shared" si="1871"/>
        <v>59.263475433686871</v>
      </c>
      <c r="ML268" s="46">
        <f t="shared" si="1872"/>
        <v>1017.3451865657212</v>
      </c>
      <c r="MM268" s="51">
        <f t="shared" si="1873"/>
        <v>34540.740073646404</v>
      </c>
      <c r="MN268" s="199">
        <f t="shared" si="2000"/>
        <v>10000</v>
      </c>
      <c r="MO268" s="58">
        <f t="shared" si="1874"/>
        <v>889.32945707741396</v>
      </c>
      <c r="MP268" s="52">
        <f t="shared" si="2031"/>
        <v>0</v>
      </c>
      <c r="MQ268" s="51">
        <f t="shared" si="1876"/>
        <v>889.32945707741396</v>
      </c>
      <c r="MR268" s="57">
        <f t="shared" si="1877"/>
        <v>29347.872384975053</v>
      </c>
      <c r="MS268" s="199">
        <f t="shared" si="2001"/>
        <v>10000</v>
      </c>
      <c r="MT268" s="468">
        <f t="shared" si="2002"/>
        <v>-889.32945707741396</v>
      </c>
      <c r="MU268" s="46">
        <f t="shared" si="1878"/>
        <v>-1076.608661999408</v>
      </c>
      <c r="MV268" s="46">
        <f t="shared" si="1879"/>
        <v>-1076.608661999408</v>
      </c>
      <c r="MW268" s="48"/>
      <c r="MY268" s="45">
        <v>207</v>
      </c>
      <c r="MZ268" s="46">
        <f t="shared" si="1880"/>
        <v>1076.608661999408</v>
      </c>
      <c r="NA268" s="46">
        <f t="shared" si="2032"/>
        <v>0</v>
      </c>
      <c r="NB268" s="128">
        <f t="shared" si="1882"/>
        <v>1076.608661999408</v>
      </c>
      <c r="NC268" s="46">
        <f t="shared" si="1646"/>
        <v>59.263475433686871</v>
      </c>
      <c r="ND268" s="46">
        <f t="shared" si="1883"/>
        <v>1017.3451865657212</v>
      </c>
      <c r="NE268" s="51">
        <f t="shared" si="1884"/>
        <v>34540.740073646404</v>
      </c>
      <c r="NF268" s="153">
        <f t="shared" si="2003"/>
        <v>10000</v>
      </c>
      <c r="NG268" s="45">
        <v>207</v>
      </c>
      <c r="NH268" s="46">
        <f t="shared" si="1647"/>
        <v>1076.6099999999999</v>
      </c>
      <c r="NI268" s="46">
        <f t="shared" si="2033"/>
        <v>0</v>
      </c>
      <c r="NJ268" s="128">
        <f t="shared" si="2004"/>
        <v>1076.6099999999999</v>
      </c>
      <c r="NK268" s="46">
        <f t="shared" si="2005"/>
        <v>59.262906973087716</v>
      </c>
      <c r="NL268" s="46">
        <f t="shared" si="1886"/>
        <v>1017.3470930269121</v>
      </c>
      <c r="NM268" s="51">
        <f t="shared" si="1887"/>
        <v>34540.397090825718</v>
      </c>
      <c r="NN268" s="58">
        <f t="shared" si="1888"/>
        <v>888.78037499999857</v>
      </c>
      <c r="NO268" s="52">
        <f t="shared" si="2034"/>
        <v>0</v>
      </c>
      <c r="NP268" s="51">
        <f t="shared" si="1890"/>
        <v>888.78037499999857</v>
      </c>
      <c r="NQ268" s="57">
        <f t="shared" si="1891"/>
        <v>29464.102375000002</v>
      </c>
      <c r="NR268" s="153">
        <f t="shared" si="2006"/>
        <v>10000</v>
      </c>
      <c r="NS268" s="469">
        <f t="shared" si="1892"/>
        <v>-888.78037499999857</v>
      </c>
      <c r="NT268" s="46">
        <f t="shared" si="1893"/>
        <v>-1076.6099999999999</v>
      </c>
      <c r="NU268" s="46">
        <f t="shared" si="1894"/>
        <v>-1076.6099999999999</v>
      </c>
      <c r="NV268" s="48"/>
      <c r="NX268" s="45">
        <v>207</v>
      </c>
      <c r="NY268" s="46">
        <f t="shared" si="1895"/>
        <v>1076.6456011701148</v>
      </c>
      <c r="NZ268" s="46">
        <f t="shared" si="2035"/>
        <v>0</v>
      </c>
      <c r="OA268" s="46">
        <f t="shared" si="1897"/>
        <v>1076.6456011701148</v>
      </c>
      <c r="OB268" s="46">
        <f t="shared" si="1898"/>
        <v>59.265508803575749</v>
      </c>
      <c r="OC268" s="46">
        <f t="shared" si="1899"/>
        <v>1017.3800923665391</v>
      </c>
      <c r="OD268" s="51">
        <f t="shared" si="1900"/>
        <v>34541.925189778907</v>
      </c>
      <c r="OE268" s="153">
        <f t="shared" si="2058"/>
        <v>35323.059722769656</v>
      </c>
      <c r="OF268" s="153">
        <f t="shared" si="2008"/>
        <v>10000</v>
      </c>
      <c r="OG268" s="58">
        <f t="shared" si="1901"/>
        <v>889.48383333333379</v>
      </c>
      <c r="OH268" s="241">
        <f t="shared" si="2059"/>
        <v>0</v>
      </c>
      <c r="OI268" s="51">
        <f t="shared" si="1902"/>
        <v>889.48383333333379</v>
      </c>
      <c r="OJ268" s="51">
        <f t="shared" si="1903"/>
        <v>29352.966500000053</v>
      </c>
      <c r="OK268" s="153">
        <f t="shared" si="2060"/>
        <v>29999.999999999498</v>
      </c>
      <c r="OL268" s="153">
        <f t="shared" si="2011"/>
        <v>10000</v>
      </c>
      <c r="OM268" s="468">
        <f t="shared" si="2012"/>
        <v>-889.48383333333379</v>
      </c>
      <c r="ON268" s="46">
        <f t="shared" si="2013"/>
        <v>-1076.6456011701148</v>
      </c>
      <c r="OO268" s="46">
        <f t="shared" si="1904"/>
        <v>-1076.6456011701148</v>
      </c>
      <c r="OP268" s="48"/>
      <c r="OR268" s="45">
        <v>207</v>
      </c>
      <c r="OS268" s="46">
        <f t="shared" si="1905"/>
        <v>1076.765700416463</v>
      </c>
      <c r="OT268" s="128">
        <f t="shared" si="2036"/>
        <v>0</v>
      </c>
      <c r="OU268" s="128">
        <f t="shared" si="1907"/>
        <v>1076.765700416463</v>
      </c>
      <c r="OV268" s="46">
        <f t="shared" si="1652"/>
        <v>59.272119839681523</v>
      </c>
      <c r="OW268" s="46">
        <f t="shared" si="1653"/>
        <v>1017.4935805767815</v>
      </c>
      <c r="OX268" s="51">
        <f t="shared" si="1908"/>
        <v>34545.778323232131</v>
      </c>
      <c r="OY268" s="51">
        <f t="shared" si="2061"/>
        <v>36607.430341587227</v>
      </c>
      <c r="OZ268" s="153">
        <f t="shared" si="2015"/>
        <v>10000</v>
      </c>
      <c r="PA268" s="45">
        <v>207</v>
      </c>
      <c r="PB268" s="46">
        <f t="shared" si="1909"/>
        <v>1076.765700416463</v>
      </c>
      <c r="PC268" s="46">
        <f t="shared" si="2062"/>
        <v>0</v>
      </c>
      <c r="PD268" s="128">
        <f t="shared" si="1910"/>
        <v>1076.765700416463</v>
      </c>
      <c r="PE268" s="46">
        <f t="shared" si="1911"/>
        <v>59.272119839681523</v>
      </c>
      <c r="PF268" s="46">
        <f t="shared" si="1912"/>
        <v>1017.4935805767815</v>
      </c>
      <c r="PG268" s="51">
        <f t="shared" si="1913"/>
        <v>34545.778323232131</v>
      </c>
      <c r="PH268" s="57">
        <f t="shared" si="2063"/>
        <v>36606.846313410642</v>
      </c>
      <c r="PI268" s="688">
        <f t="shared" si="1914"/>
        <v>889.6533333333341</v>
      </c>
      <c r="PJ268" s="52">
        <f t="shared" si="2064"/>
        <v>0</v>
      </c>
      <c r="PK268" s="51">
        <f t="shared" si="1915"/>
        <v>889.6533333333341</v>
      </c>
      <c r="PL268" s="57">
        <f t="shared" si="1916"/>
        <v>29358.560000000114</v>
      </c>
      <c r="PM268" s="57">
        <f t="shared" si="2065"/>
        <v>32027.52000000012</v>
      </c>
      <c r="PN268" s="153">
        <f t="shared" si="2020"/>
        <v>10000</v>
      </c>
      <c r="PO268" s="469">
        <f t="shared" si="1917"/>
        <v>-889.6533333333341</v>
      </c>
      <c r="PP268" s="46">
        <f t="shared" si="1918"/>
        <v>-1076.765700416463</v>
      </c>
      <c r="PQ268" s="46">
        <f t="shared" si="1919"/>
        <v>-1076.765700416463</v>
      </c>
      <c r="PR268" s="48"/>
    </row>
    <row r="269" spans="2:434" hidden="1" x14ac:dyDescent="0.3">
      <c r="B269" s="45">
        <v>208</v>
      </c>
      <c r="C269" s="46">
        <f t="shared" si="1688"/>
        <v>1111.77</v>
      </c>
      <c r="D269" s="46">
        <f t="shared" si="1689"/>
        <v>100</v>
      </c>
      <c r="E269" s="46">
        <f t="shared" si="1690"/>
        <v>1011.77</v>
      </c>
      <c r="F269" s="46">
        <f t="shared" si="1691"/>
        <v>54.099329805458318</v>
      </c>
      <c r="G269" s="46">
        <f t="shared" si="1692"/>
        <v>957.67067019454169</v>
      </c>
      <c r="H269" s="51">
        <f t="shared" si="1693"/>
        <v>31501.927213080446</v>
      </c>
      <c r="I269" s="58">
        <f t="shared" si="1626"/>
        <v>933.33333333333337</v>
      </c>
      <c r="J269" s="52">
        <f t="shared" si="1694"/>
        <v>100</v>
      </c>
      <c r="K269" s="51">
        <f t="shared" si="1695"/>
        <v>833.33333333333337</v>
      </c>
      <c r="L269" s="57">
        <f t="shared" si="1696"/>
        <v>26666.666666666169</v>
      </c>
      <c r="M269" s="468">
        <f t="shared" si="1920"/>
        <v>-933.33333333333337</v>
      </c>
      <c r="N269" s="46">
        <f t="shared" si="1921"/>
        <v>-1111.77</v>
      </c>
      <c r="O269" s="47"/>
      <c r="P269" s="46">
        <f t="shared" si="1922"/>
        <v>-1011.77</v>
      </c>
      <c r="Q269" s="48"/>
      <c r="R269" s="29"/>
      <c r="S269" s="29"/>
      <c r="T269" s="45">
        <v>208</v>
      </c>
      <c r="U269" s="46">
        <f t="shared" si="1697"/>
        <v>1042.0899999999999</v>
      </c>
      <c r="V269" s="46">
        <f t="shared" si="1698"/>
        <v>30.32</v>
      </c>
      <c r="W269" s="46">
        <f t="shared" si="1923"/>
        <v>1011.77</v>
      </c>
      <c r="X269" s="46">
        <f t="shared" si="1699"/>
        <v>54.099329805458318</v>
      </c>
      <c r="Y269" s="46">
        <f t="shared" si="1700"/>
        <v>957.67067019454169</v>
      </c>
      <c r="Z269" s="51">
        <f t="shared" si="1701"/>
        <v>31501.927213080446</v>
      </c>
      <c r="AA269" s="58">
        <f t="shared" si="1702"/>
        <v>859.01333333333332</v>
      </c>
      <c r="AB269" s="52">
        <f t="shared" si="1703"/>
        <v>25.68</v>
      </c>
      <c r="AC269" s="51">
        <f t="shared" si="1704"/>
        <v>833.33333333333337</v>
      </c>
      <c r="AD269" s="57">
        <f t="shared" si="1705"/>
        <v>26666.666666666169</v>
      </c>
      <c r="AE269" s="468">
        <f t="shared" si="1924"/>
        <v>-859.01333333333332</v>
      </c>
      <c r="AF269" s="46">
        <f t="shared" si="1706"/>
        <v>-1042.0899999999999</v>
      </c>
      <c r="AG269" s="47"/>
      <c r="AH269" s="46">
        <f t="shared" si="1925"/>
        <v>-1011.77</v>
      </c>
      <c r="AI269" s="48"/>
      <c r="AJ269" s="29"/>
      <c r="AK269" s="45">
        <v>208</v>
      </c>
      <c r="AL269" s="46">
        <f t="shared" si="1707"/>
        <v>1117.72</v>
      </c>
      <c r="AM269" s="46"/>
      <c r="AN269" s="46"/>
      <c r="AO269" s="46">
        <f t="shared" si="1708"/>
        <v>31.92</v>
      </c>
      <c r="AP269" s="128">
        <f t="shared" si="1709"/>
        <v>1085.8</v>
      </c>
      <c r="AQ269" s="128"/>
      <c r="AR269" s="128"/>
      <c r="AS269" s="46">
        <f t="shared" si="1710"/>
        <v>58.864520117472047</v>
      </c>
      <c r="AT269" s="46">
        <f t="shared" si="1711"/>
        <v>1026.9354798825279</v>
      </c>
      <c r="AU269" s="51"/>
      <c r="AV269" s="51"/>
      <c r="AW269" s="51">
        <f t="shared" si="1712"/>
        <v>34291.776590600697</v>
      </c>
      <c r="AX269" s="58">
        <f t="shared" si="1713"/>
        <v>927.38215694565588</v>
      </c>
      <c r="AY269" s="52"/>
      <c r="AZ269" s="52"/>
      <c r="BA269" s="52">
        <f t="shared" si="1714"/>
        <v>27.24</v>
      </c>
      <c r="BB269" s="51">
        <f t="shared" si="1715"/>
        <v>900.14215694565587</v>
      </c>
      <c r="BC269" s="51"/>
      <c r="BD269" s="51"/>
      <c r="BE269" s="57">
        <f t="shared" si="1716"/>
        <v>29238.351355303566</v>
      </c>
      <c r="BF269" s="468">
        <f t="shared" si="1717"/>
        <v>-927.38215694565588</v>
      </c>
      <c r="BG269" s="46">
        <f t="shared" si="1718"/>
        <v>-1117.72</v>
      </c>
      <c r="BH269" s="46">
        <f t="shared" si="1719"/>
        <v>-1085.8</v>
      </c>
      <c r="BI269" s="48"/>
      <c r="BK269" s="45">
        <v>208</v>
      </c>
      <c r="BL269" s="46">
        <f t="shared" si="1926"/>
        <v>1043.4100000000001</v>
      </c>
      <c r="BM269" s="128">
        <f t="shared" si="1927"/>
        <v>31.64</v>
      </c>
      <c r="BN269" s="46">
        <f t="shared" si="1928"/>
        <v>1011.77</v>
      </c>
      <c r="BO269" s="46">
        <f t="shared" si="1720"/>
        <v>54.099329805458318</v>
      </c>
      <c r="BP269" s="46">
        <f t="shared" si="1721"/>
        <v>957.67067019454169</v>
      </c>
      <c r="BQ269" s="51">
        <f t="shared" si="1722"/>
        <v>31501.927213080446</v>
      </c>
      <c r="BR269" s="153">
        <f t="shared" si="2066"/>
        <v>35323.059722769656</v>
      </c>
      <c r="BS269" s="58">
        <f t="shared" si="1627"/>
        <v>860.19333333333338</v>
      </c>
      <c r="BT269" s="52">
        <f t="shared" si="1930"/>
        <v>26.86</v>
      </c>
      <c r="BU269" s="51">
        <f t="shared" si="1723"/>
        <v>833.33333333333337</v>
      </c>
      <c r="BV269" s="51">
        <f t="shared" si="1724"/>
        <v>26666.666666666169</v>
      </c>
      <c r="BW269" s="153">
        <f t="shared" si="2037"/>
        <v>29999.999999999498</v>
      </c>
      <c r="BX269" s="468">
        <f t="shared" si="1932"/>
        <v>-860.19333333333338</v>
      </c>
      <c r="BY269" s="46">
        <f t="shared" si="1933"/>
        <v>-1043.4100000000001</v>
      </c>
      <c r="BZ269" s="46">
        <f t="shared" si="1725"/>
        <v>-1011.77</v>
      </c>
      <c r="CA269" s="48"/>
      <c r="CB269" s="29"/>
      <c r="CC269" s="45">
        <v>208</v>
      </c>
      <c r="CD269" s="128">
        <f t="shared" si="1726"/>
        <v>1117.6300000000001</v>
      </c>
      <c r="CE269" s="46">
        <f t="shared" si="1934"/>
        <v>33.32</v>
      </c>
      <c r="CF269" s="128">
        <f t="shared" si="1727"/>
        <v>1084.31</v>
      </c>
      <c r="CG269" s="46">
        <f t="shared" si="1935"/>
        <v>58.61099405439608</v>
      </c>
      <c r="CH269" s="46">
        <f t="shared" si="1628"/>
        <v>1025.6990059456039</v>
      </c>
      <c r="CI269" s="51">
        <f t="shared" si="1728"/>
        <v>34140.897426692041</v>
      </c>
      <c r="CJ269" s="199">
        <f t="shared" si="2038"/>
        <v>38233.464880990796</v>
      </c>
      <c r="CK269" s="153">
        <f t="shared" si="1937"/>
        <v>10000</v>
      </c>
      <c r="CL269" s="45">
        <v>208</v>
      </c>
      <c r="CM269" s="46">
        <f t="shared" si="1938"/>
        <v>1117.6300000000001</v>
      </c>
      <c r="CN269" s="128">
        <f t="shared" si="1729"/>
        <v>33.32</v>
      </c>
      <c r="CO269" s="128">
        <f t="shared" si="1657"/>
        <v>1084.31</v>
      </c>
      <c r="CP269" s="46">
        <f t="shared" si="1730"/>
        <v>58.61099405439608</v>
      </c>
      <c r="CQ269" s="46">
        <f t="shared" si="1658"/>
        <v>1025.6990059456039</v>
      </c>
      <c r="CR269" s="51">
        <f t="shared" si="1731"/>
        <v>34140.897426692041</v>
      </c>
      <c r="CS269" s="153">
        <f t="shared" si="2039"/>
        <v>38233.464880990796</v>
      </c>
      <c r="CT269" s="58">
        <f t="shared" si="1732"/>
        <v>927.86033333333398</v>
      </c>
      <c r="CU269" s="52">
        <f t="shared" si="1940"/>
        <v>28.5</v>
      </c>
      <c r="CV269" s="51">
        <f t="shared" si="1941"/>
        <v>899.36033333333398</v>
      </c>
      <c r="CW269" s="51">
        <f t="shared" si="1733"/>
        <v>29119.130666666268</v>
      </c>
      <c r="CX269" s="57">
        <f t="shared" si="2040"/>
        <v>32716.571999999604</v>
      </c>
      <c r="CY269" s="153">
        <f t="shared" si="1943"/>
        <v>10000</v>
      </c>
      <c r="CZ269" s="479">
        <f t="shared" si="1734"/>
        <v>-927.86033333333398</v>
      </c>
      <c r="DA269" s="46">
        <f t="shared" si="1944"/>
        <v>-1117.6300000000001</v>
      </c>
      <c r="DB269" s="46">
        <f t="shared" si="1945"/>
        <v>-1084.31</v>
      </c>
      <c r="DC269" s="48"/>
      <c r="DE269" s="45">
        <v>208</v>
      </c>
      <c r="DF269" s="46">
        <f t="shared" si="1735"/>
        <v>1108.43</v>
      </c>
      <c r="DG269" s="46">
        <f t="shared" si="2041"/>
        <v>96.66</v>
      </c>
      <c r="DH269" s="46">
        <f t="shared" si="1736"/>
        <v>1011.77</v>
      </c>
      <c r="DI269" s="46">
        <f t="shared" si="1737"/>
        <v>54.099329805458318</v>
      </c>
      <c r="DJ269" s="46">
        <f t="shared" si="1738"/>
        <v>957.67067019454169</v>
      </c>
      <c r="DK269" s="51">
        <f t="shared" si="1739"/>
        <v>31501.927213080446</v>
      </c>
      <c r="DL269" s="58">
        <f t="shared" si="1629"/>
        <v>929.99333333333334</v>
      </c>
      <c r="DM269" s="52">
        <f t="shared" si="2042"/>
        <v>96.66</v>
      </c>
      <c r="DN269" s="51">
        <f t="shared" si="1740"/>
        <v>833.33333333333337</v>
      </c>
      <c r="DO269" s="57">
        <f t="shared" si="1741"/>
        <v>26666.666666666169</v>
      </c>
      <c r="DP269" s="468">
        <f t="shared" si="1948"/>
        <v>-929.99333333333334</v>
      </c>
      <c r="DQ269" s="46">
        <f t="shared" si="1949"/>
        <v>-1108.43</v>
      </c>
      <c r="DR269" s="47"/>
      <c r="DS269" s="46">
        <f t="shared" si="1950"/>
        <v>-1011.77</v>
      </c>
      <c r="DT269" s="48"/>
      <c r="DU269" s="29"/>
      <c r="DV269" s="45">
        <v>208</v>
      </c>
      <c r="DW269" s="46">
        <f t="shared" si="1951"/>
        <v>1027.45</v>
      </c>
      <c r="DX269" s="46">
        <f t="shared" si="2043"/>
        <v>15.68</v>
      </c>
      <c r="DY269" s="46">
        <f t="shared" si="1953"/>
        <v>1011.77</v>
      </c>
      <c r="DZ269" s="46">
        <f t="shared" si="1742"/>
        <v>54.099329805458318</v>
      </c>
      <c r="EA269" s="46">
        <f t="shared" si="1743"/>
        <v>957.67067019454169</v>
      </c>
      <c r="EB269" s="51">
        <f t="shared" si="1744"/>
        <v>31501.927213080446</v>
      </c>
      <c r="EC269" s="58">
        <f t="shared" si="1630"/>
        <v>846.61333333333334</v>
      </c>
      <c r="ED269" s="52">
        <f t="shared" si="2044"/>
        <v>13.28</v>
      </c>
      <c r="EE269" s="51">
        <f t="shared" si="1745"/>
        <v>833.33333333333337</v>
      </c>
      <c r="EF269" s="57">
        <f t="shared" si="1746"/>
        <v>26666.666666666169</v>
      </c>
      <c r="EG269" s="468">
        <f t="shared" si="1955"/>
        <v>-846.61333333333334</v>
      </c>
      <c r="EH269" s="46">
        <f t="shared" si="1956"/>
        <v>-1027.45</v>
      </c>
      <c r="EI269" s="47"/>
      <c r="EJ269" s="46">
        <f t="shared" si="1957"/>
        <v>-1011.77</v>
      </c>
      <c r="EK269" s="48"/>
      <c r="EL269" s="29"/>
      <c r="EM269" s="45">
        <v>208</v>
      </c>
      <c r="EN269" s="46">
        <f t="shared" si="2022"/>
        <v>1058.0868689014749</v>
      </c>
      <c r="EO269" s="46">
        <f t="shared" si="2045"/>
        <v>16.27</v>
      </c>
      <c r="EP269" s="128">
        <f t="shared" si="1632"/>
        <v>1041.8168689014749</v>
      </c>
      <c r="EQ269" s="46">
        <f t="shared" si="1748"/>
        <v>56.135397227291918</v>
      </c>
      <c r="ER269" s="46">
        <f t="shared" si="1749"/>
        <v>985.68147167418294</v>
      </c>
      <c r="ES269" s="51">
        <f t="shared" si="1750"/>
        <v>32695.556864700968</v>
      </c>
      <c r="ET269" s="153">
        <f t="shared" si="1959"/>
        <v>10000</v>
      </c>
      <c r="EU269" s="45">
        <v>208</v>
      </c>
      <c r="EV269" s="46">
        <f t="shared" si="1633"/>
        <v>1058.0899999999999</v>
      </c>
      <c r="EW269" s="46">
        <f t="shared" si="2046"/>
        <v>16.27</v>
      </c>
      <c r="EX269" s="128">
        <f t="shared" si="1751"/>
        <v>1041.82</v>
      </c>
      <c r="EY269" s="46">
        <f t="shared" si="1752"/>
        <v>56.134068725552815</v>
      </c>
      <c r="EZ269" s="46">
        <f t="shared" si="1753"/>
        <v>985.68593127444717</v>
      </c>
      <c r="FA269" s="51">
        <f t="shared" si="1754"/>
        <v>32694.755304057242</v>
      </c>
      <c r="FB269" s="58">
        <f t="shared" si="1755"/>
        <v>874.86920833333363</v>
      </c>
      <c r="FC269" s="52">
        <f t="shared" si="2047"/>
        <v>13.83</v>
      </c>
      <c r="FD269" s="51">
        <f t="shared" si="1962"/>
        <v>861.03920833333359</v>
      </c>
      <c r="FE269" s="57">
        <f t="shared" si="1756"/>
        <v>27781.77466666649</v>
      </c>
      <c r="FF269" s="153">
        <f t="shared" si="1963"/>
        <v>10000</v>
      </c>
      <c r="FG269" s="469">
        <f t="shared" si="1757"/>
        <v>-874.86920833333363</v>
      </c>
      <c r="FH269" s="46">
        <f t="shared" si="1758"/>
        <v>-1058.0899999999999</v>
      </c>
      <c r="FI269" s="46">
        <f t="shared" si="1759"/>
        <v>-1041.82</v>
      </c>
      <c r="FJ269" s="48"/>
      <c r="FL269" s="45">
        <v>208</v>
      </c>
      <c r="FM269" s="46">
        <f t="shared" si="1964"/>
        <v>1028.83</v>
      </c>
      <c r="FN269" s="46">
        <f t="shared" si="2023"/>
        <v>17.059999999999999</v>
      </c>
      <c r="FO269" s="46">
        <f t="shared" si="1965"/>
        <v>1011.77</v>
      </c>
      <c r="FP269" s="46">
        <f t="shared" si="1761"/>
        <v>54.099329805458318</v>
      </c>
      <c r="FQ269" s="46">
        <f t="shared" si="1762"/>
        <v>957.67067019454169</v>
      </c>
      <c r="FR269" s="51">
        <f t="shared" si="1763"/>
        <v>31501.927213080446</v>
      </c>
      <c r="FS269" s="153">
        <f t="shared" si="2048"/>
        <v>35323.059722769656</v>
      </c>
      <c r="FT269" s="58">
        <f t="shared" si="1635"/>
        <v>847.81333333333339</v>
      </c>
      <c r="FU269" s="241">
        <f t="shared" si="2024"/>
        <v>14.48</v>
      </c>
      <c r="FV269" s="51">
        <f t="shared" si="1765"/>
        <v>833.33333333333337</v>
      </c>
      <c r="FW269" s="51">
        <f t="shared" si="1766"/>
        <v>26666.666666666169</v>
      </c>
      <c r="FX269" s="153">
        <f t="shared" si="2049"/>
        <v>29999.999999999498</v>
      </c>
      <c r="FY269" s="468">
        <f t="shared" si="1968"/>
        <v>-847.81333333333339</v>
      </c>
      <c r="FZ269" s="46">
        <f t="shared" si="1969"/>
        <v>-1028.83</v>
      </c>
      <c r="GA269" s="46">
        <f t="shared" si="1767"/>
        <v>-1011.77</v>
      </c>
      <c r="GB269" s="48"/>
      <c r="GD269" s="45">
        <v>208</v>
      </c>
      <c r="GE269" s="46">
        <f t="shared" si="2025"/>
        <v>1060.0875939185617</v>
      </c>
      <c r="GF269" s="128">
        <f t="shared" si="2050"/>
        <v>17.68</v>
      </c>
      <c r="GG269" s="128">
        <f t="shared" si="1579"/>
        <v>1042.4075939185616</v>
      </c>
      <c r="GH269" s="46">
        <f t="shared" si="1637"/>
        <v>56.097225015652661</v>
      </c>
      <c r="GI269" s="46">
        <f t="shared" si="1769"/>
        <v>986.31036890290898</v>
      </c>
      <c r="GJ269" s="51">
        <f t="shared" si="1770"/>
        <v>32672.024640488686</v>
      </c>
      <c r="GK269" s="51">
        <f t="shared" si="2051"/>
        <v>36607.430341587227</v>
      </c>
      <c r="GL269" s="153">
        <f t="shared" si="1972"/>
        <v>10000</v>
      </c>
      <c r="GM269" s="45">
        <v>208</v>
      </c>
      <c r="GN269" s="46">
        <f t="shared" si="1638"/>
        <v>1060.0899999999999</v>
      </c>
      <c r="GO269" s="46">
        <f t="shared" si="2026"/>
        <v>17.68</v>
      </c>
      <c r="GP269" s="128">
        <f t="shared" si="1973"/>
        <v>1042.4100000000001</v>
      </c>
      <c r="GQ269" s="46">
        <f t="shared" si="1772"/>
        <v>56.096234709871851</v>
      </c>
      <c r="GR269" s="46">
        <f t="shared" si="1773"/>
        <v>986.31376529012823</v>
      </c>
      <c r="GS269" s="51">
        <f t="shared" si="1774"/>
        <v>32671.427060632981</v>
      </c>
      <c r="GT269" s="57">
        <f t="shared" si="2052"/>
        <v>36606.846313410642</v>
      </c>
      <c r="GU269" s="58">
        <f t="shared" si="1775"/>
        <v>876.92633333333197</v>
      </c>
      <c r="GV269" s="52">
        <f t="shared" si="2027"/>
        <v>15.08</v>
      </c>
      <c r="GW269" s="51">
        <f t="shared" si="1975"/>
        <v>861.84633333333193</v>
      </c>
      <c r="GX269" s="57">
        <f t="shared" si="1777"/>
        <v>27772.042666666923</v>
      </c>
      <c r="GY269" s="57">
        <f t="shared" si="2053"/>
        <v>31219.428000000247</v>
      </c>
      <c r="GZ269" s="153">
        <f t="shared" si="1977"/>
        <v>10000</v>
      </c>
      <c r="HA269" s="469">
        <f t="shared" si="1778"/>
        <v>-876.92633333333197</v>
      </c>
      <c r="HB269" s="46">
        <f t="shared" si="1779"/>
        <v>-1060.0899999999999</v>
      </c>
      <c r="HC269" s="46">
        <f t="shared" si="1780"/>
        <v>-1042.4100000000001</v>
      </c>
      <c r="HD269" s="48"/>
      <c r="HF269" s="45">
        <v>208</v>
      </c>
      <c r="HG269" s="46">
        <f t="shared" si="1781"/>
        <v>1123.8775326810628</v>
      </c>
      <c r="HH269" s="46">
        <f t="shared" si="1782"/>
        <v>0</v>
      </c>
      <c r="HI269" s="46">
        <f t="shared" si="1783"/>
        <v>1123.8775326810628</v>
      </c>
      <c r="HJ269" s="46">
        <f t="shared" si="1784"/>
        <v>60.095438421815693</v>
      </c>
      <c r="HK269" s="46">
        <f t="shared" si="1785"/>
        <v>1063.7820942592471</v>
      </c>
      <c r="HL269" s="51">
        <f t="shared" si="1786"/>
        <v>34993.480958830172</v>
      </c>
      <c r="HM269" s="153">
        <f t="shared" si="1978"/>
        <v>10000</v>
      </c>
      <c r="HN269" s="58">
        <f t="shared" si="1787"/>
        <v>933.33333333333724</v>
      </c>
      <c r="HO269" s="52">
        <f t="shared" si="1788"/>
        <v>0</v>
      </c>
      <c r="HP269" s="51">
        <f t="shared" si="1789"/>
        <v>933.33333333333724</v>
      </c>
      <c r="HQ269" s="57">
        <f t="shared" si="1790"/>
        <v>29866.666666664933</v>
      </c>
      <c r="HR269" s="153">
        <f t="shared" si="1979"/>
        <v>10000</v>
      </c>
      <c r="HS269" s="468">
        <f t="shared" si="1791"/>
        <v>-933.33333333333724</v>
      </c>
      <c r="HT269" s="46">
        <f t="shared" si="1792"/>
        <v>-1123.8775326810628</v>
      </c>
      <c r="HU269" s="46">
        <f t="shared" si="1793"/>
        <v>-1123.8775326810628</v>
      </c>
      <c r="HV269" s="48"/>
      <c r="HW269" s="29"/>
      <c r="HX269" s="45">
        <v>208</v>
      </c>
      <c r="HY269" s="128">
        <f t="shared" si="1794"/>
        <v>1124.3399999999999</v>
      </c>
      <c r="HZ269" s="46">
        <f t="shared" si="1795"/>
        <v>0</v>
      </c>
      <c r="IA269" s="46">
        <f t="shared" si="1796"/>
        <v>1124.3399999999999</v>
      </c>
      <c r="IB269" s="46">
        <f t="shared" si="1797"/>
        <v>60.12742994150441</v>
      </c>
      <c r="IC269" s="46">
        <f t="shared" si="1798"/>
        <v>1064.2125700584954</v>
      </c>
      <c r="ID269" s="51">
        <f t="shared" si="1799"/>
        <v>35012.245394844154</v>
      </c>
      <c r="IE269" s="153">
        <f t="shared" si="1980"/>
        <v>10000</v>
      </c>
      <c r="IF269" s="58">
        <f t="shared" si="1800"/>
        <v>930.14625019664186</v>
      </c>
      <c r="IG269" s="52">
        <f t="shared" si="1801"/>
        <v>0</v>
      </c>
      <c r="IH269" s="51">
        <f t="shared" si="1802"/>
        <v>930.14625019664186</v>
      </c>
      <c r="II269" s="57">
        <f t="shared" si="1981"/>
        <v>29764.679959098212</v>
      </c>
      <c r="IJ269" s="153">
        <f t="shared" si="1982"/>
        <v>10000</v>
      </c>
      <c r="IK269" s="468">
        <f t="shared" si="1803"/>
        <v>-930.14625019664186</v>
      </c>
      <c r="IL269" s="46">
        <f t="shared" si="1804"/>
        <v>-1124.3399999999999</v>
      </c>
      <c r="IM269" s="46">
        <f t="shared" si="1805"/>
        <v>-1124.3399999999999</v>
      </c>
      <c r="IN269" s="48"/>
      <c r="IO269" s="53">
        <f t="shared" si="1806"/>
        <v>0</v>
      </c>
      <c r="IQ269" s="45">
        <v>208</v>
      </c>
      <c r="IR269" s="128">
        <f t="shared" si="1807"/>
        <v>1126.4568749999989</v>
      </c>
      <c r="IS269" s="128">
        <f t="shared" si="1808"/>
        <v>0</v>
      </c>
      <c r="IT269" s="128">
        <f t="shared" si="1809"/>
        <v>1126.4568749999989</v>
      </c>
      <c r="IU269" s="46">
        <f t="shared" si="2021"/>
        <v>60.23</v>
      </c>
      <c r="IV269" s="46">
        <f t="shared" si="1810"/>
        <v>1066.2268749999989</v>
      </c>
      <c r="IW269" s="51">
        <f t="shared" si="1811"/>
        <v>35073.800000000228</v>
      </c>
      <c r="IX269" s="199">
        <f t="shared" si="1983"/>
        <v>10000</v>
      </c>
      <c r="IY269" s="128">
        <f t="shared" si="1812"/>
        <v>0</v>
      </c>
      <c r="IZ269" s="408">
        <f t="shared" si="1813"/>
        <v>0</v>
      </c>
      <c r="JA269" s="58">
        <f t="shared" si="1814"/>
        <v>931.95916666666494</v>
      </c>
      <c r="JB269" s="52">
        <f t="shared" si="1815"/>
        <v>0</v>
      </c>
      <c r="JC269" s="51">
        <f t="shared" si="1816"/>
        <v>931.95916666666494</v>
      </c>
      <c r="JD269" s="57">
        <f t="shared" si="1817"/>
        <v>29822.693333333373</v>
      </c>
      <c r="JE269" s="280">
        <f t="shared" si="1818"/>
        <v>10000</v>
      </c>
      <c r="JF269" s="280">
        <f t="shared" si="1819"/>
        <v>0</v>
      </c>
      <c r="JG269" s="468">
        <f t="shared" si="1820"/>
        <v>-931.95916666666494</v>
      </c>
      <c r="JH269" s="46">
        <f t="shared" si="1821"/>
        <v>-1126.4568749999989</v>
      </c>
      <c r="JI269" s="46">
        <f t="shared" si="1822"/>
        <v>-1126.4568749999989</v>
      </c>
      <c r="JJ269" s="48"/>
      <c r="JL269" s="45">
        <v>208</v>
      </c>
      <c r="JM269" s="46">
        <f t="shared" si="1823"/>
        <v>1124.4930833333331</v>
      </c>
      <c r="JN269" s="46">
        <f t="shared" si="1824"/>
        <v>0</v>
      </c>
      <c r="JO269" s="128">
        <f t="shared" si="1825"/>
        <v>1124.4930833333331</v>
      </c>
      <c r="JP269" s="46">
        <f t="shared" si="1984"/>
        <v>60.13</v>
      </c>
      <c r="JQ269" s="46">
        <f t="shared" si="1826"/>
        <v>1064.363083333333</v>
      </c>
      <c r="JR269" s="51">
        <f t="shared" si="1827"/>
        <v>35012.648666666653</v>
      </c>
      <c r="JS269" s="199">
        <f t="shared" si="2067"/>
        <v>35323.059722769656</v>
      </c>
      <c r="JT269" s="199">
        <f t="shared" si="1986"/>
        <v>10000</v>
      </c>
      <c r="JU269" s="128">
        <f t="shared" si="1828"/>
        <v>0</v>
      </c>
      <c r="JV269" s="408">
        <f t="shared" si="1829"/>
        <v>0</v>
      </c>
      <c r="JW269" s="58">
        <f t="shared" si="1830"/>
        <v>930.37233333333074</v>
      </c>
      <c r="JX269" s="52">
        <f t="shared" si="1831"/>
        <v>0</v>
      </c>
      <c r="JY269" s="51">
        <f t="shared" si="1832"/>
        <v>930.37233333333074</v>
      </c>
      <c r="JZ269" s="51">
        <f t="shared" si="1833"/>
        <v>29771.914666667129</v>
      </c>
      <c r="KA269" s="199">
        <f t="shared" si="2054"/>
        <v>29999.999999999498</v>
      </c>
      <c r="KB269" s="128">
        <f t="shared" si="1988"/>
        <v>10000</v>
      </c>
      <c r="KC269" s="204">
        <f t="shared" si="1834"/>
        <v>0</v>
      </c>
      <c r="KD269" s="468">
        <f t="shared" si="1989"/>
        <v>-930.37233333333074</v>
      </c>
      <c r="KE269" s="46">
        <f t="shared" si="1835"/>
        <v>-1124.4930833333331</v>
      </c>
      <c r="KF269" s="46">
        <f t="shared" si="1836"/>
        <v>-1124.4930833333331</v>
      </c>
      <c r="KG269" s="48"/>
      <c r="KI269" s="45">
        <v>208</v>
      </c>
      <c r="KJ269" s="46">
        <f t="shared" si="1837"/>
        <v>1124.4890404061762</v>
      </c>
      <c r="KK269" s="46">
        <f t="shared" si="1838"/>
        <v>0</v>
      </c>
      <c r="KL269" s="128">
        <f t="shared" si="1839"/>
        <v>1124.4890404061762</v>
      </c>
      <c r="KM269" s="46">
        <f t="shared" si="1676"/>
        <v>60.128136668530153</v>
      </c>
      <c r="KN269" s="46">
        <f t="shared" si="1840"/>
        <v>1064.3609037376459</v>
      </c>
      <c r="KO269" s="51">
        <f t="shared" si="1841"/>
        <v>35012.52109738045</v>
      </c>
      <c r="KP269" s="199">
        <f t="shared" si="2055"/>
        <v>38233.464880990796</v>
      </c>
      <c r="KQ269" s="199">
        <f t="shared" si="1991"/>
        <v>10000</v>
      </c>
      <c r="KR269" s="128">
        <f t="shared" si="1842"/>
        <v>0</v>
      </c>
      <c r="KS269" s="408">
        <f t="shared" si="1843"/>
        <v>0</v>
      </c>
      <c r="KT269" s="45">
        <v>208</v>
      </c>
      <c r="KU269" s="46">
        <f t="shared" si="1992"/>
        <v>1124.49</v>
      </c>
      <c r="KV269" s="46">
        <f t="shared" si="1844"/>
        <v>0</v>
      </c>
      <c r="KW269" s="128">
        <f t="shared" si="1845"/>
        <v>1124.49</v>
      </c>
      <c r="KX269" s="46">
        <f t="shared" si="1846"/>
        <v>60.12774171460314</v>
      </c>
      <c r="KY269" s="46">
        <f t="shared" si="1847"/>
        <v>1064.3622582853968</v>
      </c>
      <c r="KZ269" s="51">
        <f t="shared" si="1848"/>
        <v>35012.282770476493</v>
      </c>
      <c r="LA269" s="153">
        <f t="shared" si="2056"/>
        <v>38233.464880990796</v>
      </c>
      <c r="LB269" s="58">
        <f t="shared" si="1532"/>
        <v>930.59633333333579</v>
      </c>
      <c r="LC269" s="52">
        <f t="shared" si="1849"/>
        <v>0</v>
      </c>
      <c r="LD269" s="51">
        <f t="shared" si="1850"/>
        <v>930.59633333333579</v>
      </c>
      <c r="LE269" s="51">
        <f t="shared" si="1851"/>
        <v>29779.082666666436</v>
      </c>
      <c r="LF269" s="51">
        <f t="shared" si="2057"/>
        <v>32716.571999999604</v>
      </c>
      <c r="LG269" s="128">
        <f t="shared" si="1852"/>
        <v>10000</v>
      </c>
      <c r="LH269" s="204">
        <f t="shared" si="1853"/>
        <v>0</v>
      </c>
      <c r="LI269" s="479">
        <f t="shared" si="1854"/>
        <v>-930.59633333333579</v>
      </c>
      <c r="LJ269" s="46">
        <f t="shared" si="1995"/>
        <v>-1124.49</v>
      </c>
      <c r="LK269" s="46">
        <f t="shared" si="1996"/>
        <v>-1124.49</v>
      </c>
      <c r="LL269" s="48"/>
      <c r="LN269" s="45">
        <v>208</v>
      </c>
      <c r="LO269" s="46">
        <f t="shared" si="1855"/>
        <v>1123.1238136873469</v>
      </c>
      <c r="LP269" s="46">
        <f t="shared" si="2028"/>
        <v>0</v>
      </c>
      <c r="LQ269" s="46">
        <f t="shared" si="1857"/>
        <v>1123.1238136873469</v>
      </c>
      <c r="LR269" s="46">
        <f t="shared" si="1858"/>
        <v>60.055135922604279</v>
      </c>
      <c r="LS269" s="46">
        <f t="shared" si="1859"/>
        <v>1063.0686777647427</v>
      </c>
      <c r="LT269" s="51">
        <f t="shared" si="1860"/>
        <v>34970.012875797824</v>
      </c>
      <c r="LU269" s="199">
        <f t="shared" si="1997"/>
        <v>10000</v>
      </c>
      <c r="LV269" s="58">
        <f t="shared" si="1861"/>
        <v>933.33033333333128</v>
      </c>
      <c r="LW269" s="52">
        <f t="shared" si="2029"/>
        <v>0</v>
      </c>
      <c r="LX269" s="51">
        <f t="shared" si="1863"/>
        <v>933.33033333333128</v>
      </c>
      <c r="LY269" s="51">
        <f t="shared" si="1864"/>
        <v>29866.570666666419</v>
      </c>
      <c r="LZ269" s="46">
        <f t="shared" si="1998"/>
        <v>0</v>
      </c>
      <c r="MA269" s="199">
        <f t="shared" si="1999"/>
        <v>10000</v>
      </c>
      <c r="MB269" s="468">
        <f t="shared" si="1865"/>
        <v>-933.33033333333128</v>
      </c>
      <c r="MC269" s="46">
        <f t="shared" si="1866"/>
        <v>-1123.1238136873469</v>
      </c>
      <c r="MD269" s="46">
        <f t="shared" si="1867"/>
        <v>-1123.1238136873469</v>
      </c>
      <c r="ME269" s="48"/>
      <c r="MG269" s="45">
        <v>208</v>
      </c>
      <c r="MH269" s="46">
        <f t="shared" si="1868"/>
        <v>1076.608661999408</v>
      </c>
      <c r="MI269" s="46">
        <f t="shared" si="2030"/>
        <v>0</v>
      </c>
      <c r="MJ269" s="46">
        <f t="shared" si="1870"/>
        <v>1076.608661999408</v>
      </c>
      <c r="MK269" s="46">
        <f t="shared" si="1871"/>
        <v>57.567900122744014</v>
      </c>
      <c r="ML269" s="46">
        <f t="shared" si="1872"/>
        <v>1019.040761876664</v>
      </c>
      <c r="MM269" s="51">
        <f t="shared" si="1873"/>
        <v>33521.699311769742</v>
      </c>
      <c r="MN269" s="199">
        <f t="shared" si="2000"/>
        <v>10000</v>
      </c>
      <c r="MO269" s="58">
        <f t="shared" si="1874"/>
        <v>889.32945707741396</v>
      </c>
      <c r="MP269" s="52">
        <f t="shared" si="2031"/>
        <v>0</v>
      </c>
      <c r="MQ269" s="51">
        <f t="shared" si="1876"/>
        <v>889.32945707741396</v>
      </c>
      <c r="MR269" s="57">
        <f t="shared" si="1877"/>
        <v>28458.542927897641</v>
      </c>
      <c r="MS269" s="199">
        <f t="shared" si="2001"/>
        <v>10000</v>
      </c>
      <c r="MT269" s="468">
        <f t="shared" si="2002"/>
        <v>-889.32945707741396</v>
      </c>
      <c r="MU269" s="46">
        <f t="shared" si="1878"/>
        <v>-1076.608661999408</v>
      </c>
      <c r="MV269" s="46">
        <f t="shared" si="1879"/>
        <v>-1076.608661999408</v>
      </c>
      <c r="MW269" s="48"/>
      <c r="MY269" s="45">
        <v>208</v>
      </c>
      <c r="MZ269" s="46">
        <f t="shared" si="1880"/>
        <v>1076.608661999408</v>
      </c>
      <c r="NA269" s="46">
        <f t="shared" si="2032"/>
        <v>0</v>
      </c>
      <c r="NB269" s="128">
        <f t="shared" si="1882"/>
        <v>1076.608661999408</v>
      </c>
      <c r="NC269" s="46">
        <f t="shared" si="1646"/>
        <v>57.567900122744014</v>
      </c>
      <c r="ND269" s="46">
        <f t="shared" si="1883"/>
        <v>1019.040761876664</v>
      </c>
      <c r="NE269" s="51">
        <f t="shared" si="1884"/>
        <v>33521.699311769742</v>
      </c>
      <c r="NF269" s="153">
        <f t="shared" si="2003"/>
        <v>10000</v>
      </c>
      <c r="NG269" s="45">
        <v>208</v>
      </c>
      <c r="NH269" s="46">
        <f t="shared" si="1647"/>
        <v>1076.6099999999999</v>
      </c>
      <c r="NI269" s="46">
        <f t="shared" si="2033"/>
        <v>0</v>
      </c>
      <c r="NJ269" s="128">
        <f t="shared" si="2004"/>
        <v>1076.6099999999999</v>
      </c>
      <c r="NK269" s="46">
        <f t="shared" si="2005"/>
        <v>57.567328484709527</v>
      </c>
      <c r="NL269" s="46">
        <f t="shared" si="1886"/>
        <v>1019.0426715152904</v>
      </c>
      <c r="NM269" s="51">
        <f t="shared" si="1887"/>
        <v>33521.354419310424</v>
      </c>
      <c r="NN269" s="58">
        <f t="shared" si="1888"/>
        <v>888.78037499999857</v>
      </c>
      <c r="NO269" s="52">
        <f t="shared" si="2034"/>
        <v>0</v>
      </c>
      <c r="NP269" s="51">
        <f t="shared" si="1890"/>
        <v>888.78037499999857</v>
      </c>
      <c r="NQ269" s="57">
        <f t="shared" si="1891"/>
        <v>28575.322000000004</v>
      </c>
      <c r="NR269" s="153">
        <f t="shared" si="2006"/>
        <v>10000</v>
      </c>
      <c r="NS269" s="469">
        <f t="shared" si="1892"/>
        <v>-888.78037499999857</v>
      </c>
      <c r="NT269" s="46">
        <f t="shared" si="1893"/>
        <v>-1076.6099999999999</v>
      </c>
      <c r="NU269" s="46">
        <f t="shared" si="1894"/>
        <v>-1076.6099999999999</v>
      </c>
      <c r="NV269" s="48"/>
      <c r="NX269" s="45">
        <v>208</v>
      </c>
      <c r="NY269" s="46">
        <f t="shared" si="1895"/>
        <v>1076.6456011701148</v>
      </c>
      <c r="NZ269" s="46">
        <f t="shared" si="2035"/>
        <v>0</v>
      </c>
      <c r="OA269" s="46">
        <f t="shared" si="1897"/>
        <v>1076.6456011701148</v>
      </c>
      <c r="OB269" s="46">
        <f t="shared" si="1898"/>
        <v>57.56987531629818</v>
      </c>
      <c r="OC269" s="46">
        <f t="shared" si="1899"/>
        <v>1019.0757258538166</v>
      </c>
      <c r="OD269" s="51">
        <f t="shared" si="1900"/>
        <v>33522.849463925093</v>
      </c>
      <c r="OE269" s="153">
        <f t="shared" si="2058"/>
        <v>35323.059722769656</v>
      </c>
      <c r="OF269" s="153">
        <f t="shared" si="2008"/>
        <v>10000</v>
      </c>
      <c r="OG269" s="58">
        <f t="shared" si="1901"/>
        <v>889.48383333333379</v>
      </c>
      <c r="OH269" s="241">
        <f t="shared" si="2059"/>
        <v>0</v>
      </c>
      <c r="OI269" s="51">
        <f t="shared" si="1902"/>
        <v>889.48383333333379</v>
      </c>
      <c r="OJ269" s="51">
        <f t="shared" si="1903"/>
        <v>28463.482666666718</v>
      </c>
      <c r="OK269" s="153">
        <f t="shared" si="2060"/>
        <v>29999.999999999498</v>
      </c>
      <c r="OL269" s="153">
        <f t="shared" si="2011"/>
        <v>10000</v>
      </c>
      <c r="OM269" s="468">
        <f t="shared" si="2012"/>
        <v>-889.48383333333379</v>
      </c>
      <c r="ON269" s="46">
        <f t="shared" si="2013"/>
        <v>-1076.6456011701148</v>
      </c>
      <c r="OO269" s="46">
        <f t="shared" si="1904"/>
        <v>-1076.6456011701148</v>
      </c>
      <c r="OP269" s="48"/>
      <c r="OR269" s="45">
        <v>208</v>
      </c>
      <c r="OS269" s="46">
        <f t="shared" si="1905"/>
        <v>1076.765700416463</v>
      </c>
      <c r="OT269" s="128">
        <f t="shared" si="2036"/>
        <v>0</v>
      </c>
      <c r="OU269" s="128">
        <f t="shared" si="1907"/>
        <v>1076.765700416463</v>
      </c>
      <c r="OV269" s="46">
        <f t="shared" si="1652"/>
        <v>57.576297205386886</v>
      </c>
      <c r="OW269" s="46">
        <f t="shared" si="1653"/>
        <v>1019.1894032110761</v>
      </c>
      <c r="OX269" s="51">
        <f t="shared" si="1908"/>
        <v>33526.588920021051</v>
      </c>
      <c r="OY269" s="51">
        <f t="shared" si="2061"/>
        <v>36607.430341587227</v>
      </c>
      <c r="OZ269" s="153">
        <f t="shared" si="2015"/>
        <v>10000</v>
      </c>
      <c r="PA269" s="45">
        <v>208</v>
      </c>
      <c r="PB269" s="46">
        <f t="shared" si="1909"/>
        <v>1076.765700416463</v>
      </c>
      <c r="PC269" s="46">
        <f t="shared" si="2062"/>
        <v>0</v>
      </c>
      <c r="PD269" s="128">
        <f t="shared" si="1910"/>
        <v>1076.765700416463</v>
      </c>
      <c r="PE269" s="46">
        <f t="shared" si="1911"/>
        <v>57.576297205386886</v>
      </c>
      <c r="PF269" s="46">
        <f t="shared" si="1912"/>
        <v>1019.1894032110761</v>
      </c>
      <c r="PG269" s="51">
        <f t="shared" si="1913"/>
        <v>33526.588920021051</v>
      </c>
      <c r="PH269" s="57">
        <f t="shared" si="2063"/>
        <v>36606.846313410642</v>
      </c>
      <c r="PI269" s="688">
        <f t="shared" si="1914"/>
        <v>889.6533333333341</v>
      </c>
      <c r="PJ269" s="52">
        <f t="shared" si="2064"/>
        <v>0</v>
      </c>
      <c r="PK269" s="51">
        <f t="shared" si="1915"/>
        <v>889.6533333333341</v>
      </c>
      <c r="PL269" s="57">
        <f t="shared" si="1916"/>
        <v>28468.906666666779</v>
      </c>
      <c r="PM269" s="57">
        <f t="shared" si="2065"/>
        <v>32027.52000000012</v>
      </c>
      <c r="PN269" s="153">
        <f t="shared" si="2020"/>
        <v>10000</v>
      </c>
      <c r="PO269" s="469">
        <f t="shared" si="1917"/>
        <v>-889.6533333333341</v>
      </c>
      <c r="PP269" s="46">
        <f t="shared" si="1918"/>
        <v>-1076.765700416463</v>
      </c>
      <c r="PQ269" s="46">
        <f t="shared" si="1919"/>
        <v>-1076.765700416463</v>
      </c>
      <c r="PR269" s="48"/>
    </row>
    <row r="270" spans="2:434" hidden="1" x14ac:dyDescent="0.3">
      <c r="B270" s="45">
        <v>209</v>
      </c>
      <c r="C270" s="46">
        <f t="shared" si="1688"/>
        <v>1111.77</v>
      </c>
      <c r="D270" s="46">
        <f t="shared" si="1689"/>
        <v>100</v>
      </c>
      <c r="E270" s="46">
        <f t="shared" si="1690"/>
        <v>1011.77</v>
      </c>
      <c r="F270" s="46">
        <f t="shared" si="1691"/>
        <v>52.503212021800742</v>
      </c>
      <c r="G270" s="46">
        <f t="shared" si="1692"/>
        <v>959.2667879781992</v>
      </c>
      <c r="H270" s="51">
        <f t="shared" si="1693"/>
        <v>30542.660425102247</v>
      </c>
      <c r="I270" s="58">
        <f t="shared" si="1626"/>
        <v>933.33333333333337</v>
      </c>
      <c r="J270" s="52">
        <f t="shared" si="1694"/>
        <v>100</v>
      </c>
      <c r="K270" s="51">
        <f t="shared" si="1695"/>
        <v>833.33333333333337</v>
      </c>
      <c r="L270" s="57">
        <f t="shared" si="1696"/>
        <v>25833.333333332837</v>
      </c>
      <c r="M270" s="468">
        <f t="shared" si="1920"/>
        <v>-933.33333333333337</v>
      </c>
      <c r="N270" s="46">
        <f t="shared" si="1921"/>
        <v>-1111.77</v>
      </c>
      <c r="O270" s="47"/>
      <c r="P270" s="46">
        <f t="shared" si="1922"/>
        <v>-1011.77</v>
      </c>
      <c r="Q270" s="48"/>
      <c r="R270" s="29"/>
      <c r="S270" s="29"/>
      <c r="T270" s="45">
        <v>209</v>
      </c>
      <c r="U270" s="46">
        <f t="shared" si="1697"/>
        <v>1041.19</v>
      </c>
      <c r="V270" s="46">
        <f t="shared" si="1698"/>
        <v>29.42</v>
      </c>
      <c r="W270" s="46">
        <f t="shared" si="1923"/>
        <v>1011.77</v>
      </c>
      <c r="X270" s="46">
        <f t="shared" si="1699"/>
        <v>52.503212021800742</v>
      </c>
      <c r="Y270" s="46">
        <f t="shared" si="1700"/>
        <v>959.2667879781992</v>
      </c>
      <c r="Z270" s="51">
        <f t="shared" si="1701"/>
        <v>30542.660425102247</v>
      </c>
      <c r="AA270" s="58">
        <f t="shared" si="1702"/>
        <v>858.23333333333335</v>
      </c>
      <c r="AB270" s="52">
        <f t="shared" si="1703"/>
        <v>24.9</v>
      </c>
      <c r="AC270" s="51">
        <f t="shared" si="1704"/>
        <v>833.33333333333337</v>
      </c>
      <c r="AD270" s="57">
        <f t="shared" si="1705"/>
        <v>25833.333333332837</v>
      </c>
      <c r="AE270" s="468">
        <f t="shared" si="1924"/>
        <v>-858.23333333333335</v>
      </c>
      <c r="AF270" s="46">
        <f t="shared" si="1706"/>
        <v>-1041.19</v>
      </c>
      <c r="AG270" s="47"/>
      <c r="AH270" s="46">
        <f t="shared" si="1925"/>
        <v>-1011.77</v>
      </c>
      <c r="AI270" s="48"/>
      <c r="AJ270" s="29"/>
      <c r="AK270" s="45">
        <v>209</v>
      </c>
      <c r="AL270" s="46">
        <f t="shared" si="1707"/>
        <v>1117.72</v>
      </c>
      <c r="AM270" s="46"/>
      <c r="AN270" s="46"/>
      <c r="AO270" s="46">
        <f t="shared" si="1708"/>
        <v>31</v>
      </c>
      <c r="AP270" s="128">
        <f t="shared" si="1709"/>
        <v>1086.72</v>
      </c>
      <c r="AQ270" s="128"/>
      <c r="AR270" s="128"/>
      <c r="AS270" s="46">
        <f t="shared" si="1710"/>
        <v>57.152960984334499</v>
      </c>
      <c r="AT270" s="46">
        <f t="shared" si="1711"/>
        <v>1029.5670390156656</v>
      </c>
      <c r="AU270" s="51"/>
      <c r="AV270" s="51"/>
      <c r="AW270" s="51">
        <f t="shared" si="1712"/>
        <v>33262.209551585031</v>
      </c>
      <c r="AX270" s="58">
        <f t="shared" si="1713"/>
        <v>927.38215694565588</v>
      </c>
      <c r="AY270" s="52"/>
      <c r="AZ270" s="52"/>
      <c r="BA270" s="52">
        <f t="shared" si="1714"/>
        <v>26.42</v>
      </c>
      <c r="BB270" s="51">
        <f t="shared" si="1715"/>
        <v>900.96215694565592</v>
      </c>
      <c r="BC270" s="51"/>
      <c r="BD270" s="51"/>
      <c r="BE270" s="57">
        <f t="shared" si="1716"/>
        <v>28337.389198357909</v>
      </c>
      <c r="BF270" s="468">
        <f t="shared" si="1717"/>
        <v>-927.38215694565588</v>
      </c>
      <c r="BG270" s="46">
        <f t="shared" si="1718"/>
        <v>-1117.72</v>
      </c>
      <c r="BH270" s="46">
        <f t="shared" si="1719"/>
        <v>-1086.72</v>
      </c>
      <c r="BI270" s="48"/>
      <c r="BK270" s="45">
        <v>209</v>
      </c>
      <c r="BL270" s="46">
        <f t="shared" si="1926"/>
        <v>1043.4100000000001</v>
      </c>
      <c r="BM270" s="128">
        <f t="shared" si="1927"/>
        <v>31.64</v>
      </c>
      <c r="BN270" s="46">
        <f t="shared" si="1928"/>
        <v>1011.77</v>
      </c>
      <c r="BO270" s="46">
        <f t="shared" si="1720"/>
        <v>52.503212021800742</v>
      </c>
      <c r="BP270" s="46">
        <f t="shared" si="1721"/>
        <v>959.2667879781992</v>
      </c>
      <c r="BQ270" s="51">
        <f t="shared" si="1722"/>
        <v>30542.660425102247</v>
      </c>
      <c r="BR270" s="153">
        <f t="shared" si="2066"/>
        <v>35323.059722769656</v>
      </c>
      <c r="BS270" s="58">
        <f t="shared" si="1627"/>
        <v>860.19333333333338</v>
      </c>
      <c r="BT270" s="52">
        <f t="shared" si="1930"/>
        <v>26.86</v>
      </c>
      <c r="BU270" s="51">
        <f t="shared" si="1723"/>
        <v>833.33333333333337</v>
      </c>
      <c r="BV270" s="51">
        <f t="shared" si="1724"/>
        <v>25833.333333332837</v>
      </c>
      <c r="BW270" s="153">
        <f t="shared" si="2037"/>
        <v>29999.999999999498</v>
      </c>
      <c r="BX270" s="468">
        <f t="shared" si="1932"/>
        <v>-860.19333333333338</v>
      </c>
      <c r="BY270" s="46">
        <f t="shared" si="1933"/>
        <v>-1043.4100000000001</v>
      </c>
      <c r="BZ270" s="46">
        <f t="shared" si="1725"/>
        <v>-1011.77</v>
      </c>
      <c r="CA270" s="48"/>
      <c r="CB270" s="29"/>
      <c r="CC270" s="45">
        <v>209</v>
      </c>
      <c r="CD270" s="128">
        <f t="shared" si="1726"/>
        <v>1117.6300000000001</v>
      </c>
      <c r="CE270" s="46">
        <f t="shared" si="1934"/>
        <v>33.32</v>
      </c>
      <c r="CF270" s="128">
        <f t="shared" si="1727"/>
        <v>1084.31</v>
      </c>
      <c r="CG270" s="46">
        <f t="shared" si="1935"/>
        <v>56.901495711153409</v>
      </c>
      <c r="CH270" s="46">
        <f t="shared" si="1628"/>
        <v>1027.4085042888466</v>
      </c>
      <c r="CI270" s="51">
        <f t="shared" si="1728"/>
        <v>33113.488922403194</v>
      </c>
      <c r="CJ270" s="199">
        <f t="shared" si="2038"/>
        <v>38233.464880990796</v>
      </c>
      <c r="CK270" s="153">
        <f t="shared" si="1937"/>
        <v>10000</v>
      </c>
      <c r="CL270" s="45">
        <v>209</v>
      </c>
      <c r="CM270" s="46">
        <f t="shared" si="1938"/>
        <v>1117.6300000000001</v>
      </c>
      <c r="CN270" s="128">
        <f t="shared" si="1729"/>
        <v>33.32</v>
      </c>
      <c r="CO270" s="128">
        <f t="shared" si="1657"/>
        <v>1084.31</v>
      </c>
      <c r="CP270" s="46">
        <f t="shared" si="1730"/>
        <v>56.901495711153409</v>
      </c>
      <c r="CQ270" s="46">
        <f t="shared" si="1658"/>
        <v>1027.4085042888466</v>
      </c>
      <c r="CR270" s="51">
        <f t="shared" si="1731"/>
        <v>33113.488922403194</v>
      </c>
      <c r="CS270" s="153">
        <f t="shared" si="2039"/>
        <v>38233.464880990796</v>
      </c>
      <c r="CT270" s="58">
        <f t="shared" si="1732"/>
        <v>927.86033333333398</v>
      </c>
      <c r="CU270" s="52">
        <f t="shared" si="1940"/>
        <v>28.5</v>
      </c>
      <c r="CV270" s="51">
        <f t="shared" si="1941"/>
        <v>899.36033333333398</v>
      </c>
      <c r="CW270" s="51">
        <f t="shared" si="1733"/>
        <v>28219.770333332934</v>
      </c>
      <c r="CX270" s="57">
        <f t="shared" si="2040"/>
        <v>32716.571999999604</v>
      </c>
      <c r="CY270" s="153">
        <f t="shared" si="1943"/>
        <v>10000</v>
      </c>
      <c r="CZ270" s="479">
        <f t="shared" si="1734"/>
        <v>-927.86033333333398</v>
      </c>
      <c r="DA270" s="46">
        <f t="shared" si="1944"/>
        <v>-1117.6300000000001</v>
      </c>
      <c r="DB270" s="46">
        <f t="shared" si="1945"/>
        <v>-1084.31</v>
      </c>
      <c r="DC270" s="48"/>
      <c r="DE270" s="45">
        <v>209</v>
      </c>
      <c r="DF270" s="46">
        <f t="shared" si="1735"/>
        <v>1108.43</v>
      </c>
      <c r="DG270" s="46">
        <f t="shared" si="2041"/>
        <v>96.66</v>
      </c>
      <c r="DH270" s="46">
        <f t="shared" si="1736"/>
        <v>1011.77</v>
      </c>
      <c r="DI270" s="46">
        <f t="shared" si="1737"/>
        <v>52.503212021800742</v>
      </c>
      <c r="DJ270" s="46">
        <f t="shared" si="1738"/>
        <v>959.2667879781992</v>
      </c>
      <c r="DK270" s="51">
        <f t="shared" si="1739"/>
        <v>30542.660425102247</v>
      </c>
      <c r="DL270" s="58">
        <f t="shared" si="1629"/>
        <v>929.99333333333334</v>
      </c>
      <c r="DM270" s="52">
        <f t="shared" si="2042"/>
        <v>96.66</v>
      </c>
      <c r="DN270" s="51">
        <f t="shared" si="1740"/>
        <v>833.33333333333337</v>
      </c>
      <c r="DO270" s="57">
        <f t="shared" si="1741"/>
        <v>25833.333333332837</v>
      </c>
      <c r="DP270" s="468">
        <f t="shared" si="1948"/>
        <v>-929.99333333333334</v>
      </c>
      <c r="DQ270" s="46">
        <f t="shared" si="1949"/>
        <v>-1108.43</v>
      </c>
      <c r="DR270" s="47"/>
      <c r="DS270" s="46">
        <f t="shared" si="1950"/>
        <v>-1011.77</v>
      </c>
      <c r="DT270" s="48"/>
      <c r="DU270" s="29"/>
      <c r="DV270" s="45">
        <v>209</v>
      </c>
      <c r="DW270" s="46">
        <f t="shared" si="1951"/>
        <v>1026.98</v>
      </c>
      <c r="DX270" s="46">
        <f t="shared" si="2043"/>
        <v>15.21</v>
      </c>
      <c r="DY270" s="46">
        <f t="shared" si="1953"/>
        <v>1011.77</v>
      </c>
      <c r="DZ270" s="46">
        <f t="shared" si="1742"/>
        <v>52.503212021800742</v>
      </c>
      <c r="EA270" s="46">
        <f t="shared" si="1743"/>
        <v>959.2667879781992</v>
      </c>
      <c r="EB270" s="51">
        <f t="shared" si="1744"/>
        <v>30542.660425102247</v>
      </c>
      <c r="EC270" s="58">
        <f t="shared" si="1630"/>
        <v>846.20333333333338</v>
      </c>
      <c r="ED270" s="52">
        <f t="shared" si="2044"/>
        <v>12.870000000000001</v>
      </c>
      <c r="EE270" s="51">
        <f t="shared" si="1745"/>
        <v>833.33333333333337</v>
      </c>
      <c r="EF270" s="57">
        <f t="shared" si="1746"/>
        <v>25833.333333332837</v>
      </c>
      <c r="EG270" s="468">
        <f t="shared" si="1955"/>
        <v>-846.20333333333338</v>
      </c>
      <c r="EH270" s="46">
        <f t="shared" si="1956"/>
        <v>-1026.98</v>
      </c>
      <c r="EI270" s="47"/>
      <c r="EJ270" s="46">
        <f t="shared" si="1957"/>
        <v>-1011.77</v>
      </c>
      <c r="EK270" s="48"/>
      <c r="EL270" s="29"/>
      <c r="EM270" s="45">
        <v>209</v>
      </c>
      <c r="EN270" s="46">
        <f t="shared" si="2022"/>
        <v>1058.0868689014749</v>
      </c>
      <c r="EO270" s="46">
        <f t="shared" si="2045"/>
        <v>15.79</v>
      </c>
      <c r="EP270" s="128">
        <f t="shared" si="1632"/>
        <v>1042.2968689014749</v>
      </c>
      <c r="EQ270" s="46">
        <f t="shared" si="1748"/>
        <v>54.492594774501612</v>
      </c>
      <c r="ER270" s="46">
        <f t="shared" si="1749"/>
        <v>987.80427412697327</v>
      </c>
      <c r="ES270" s="51">
        <f t="shared" si="1750"/>
        <v>31707.752590573993</v>
      </c>
      <c r="ET270" s="153">
        <f t="shared" si="1959"/>
        <v>10000</v>
      </c>
      <c r="EU270" s="45">
        <v>209</v>
      </c>
      <c r="EV270" s="46">
        <f t="shared" si="1633"/>
        <v>1058.0899999999999</v>
      </c>
      <c r="EW270" s="46">
        <f t="shared" si="2046"/>
        <v>15.79</v>
      </c>
      <c r="EX270" s="128">
        <f t="shared" si="1751"/>
        <v>1042.3</v>
      </c>
      <c r="EY270" s="46">
        <f t="shared" si="1752"/>
        <v>54.491258840095405</v>
      </c>
      <c r="EZ270" s="46">
        <f t="shared" si="1753"/>
        <v>987.80874115990457</v>
      </c>
      <c r="FA270" s="51">
        <f t="shared" si="1754"/>
        <v>31706.946562897338</v>
      </c>
      <c r="FB270" s="58">
        <f t="shared" si="1755"/>
        <v>874.86920833333363</v>
      </c>
      <c r="FC270" s="52">
        <f t="shared" si="2047"/>
        <v>13.42</v>
      </c>
      <c r="FD270" s="51">
        <f t="shared" si="1962"/>
        <v>861.44920833333367</v>
      </c>
      <c r="FE270" s="57">
        <f t="shared" si="1756"/>
        <v>26920.325458333155</v>
      </c>
      <c r="FF270" s="153">
        <f t="shared" si="1963"/>
        <v>10000</v>
      </c>
      <c r="FG270" s="469">
        <f t="shared" si="1757"/>
        <v>-874.86920833333363</v>
      </c>
      <c r="FH270" s="46">
        <f t="shared" si="1758"/>
        <v>-1058.0899999999999</v>
      </c>
      <c r="FI270" s="46">
        <f t="shared" si="1759"/>
        <v>-1042.3</v>
      </c>
      <c r="FJ270" s="48"/>
      <c r="FL270" s="45">
        <v>209</v>
      </c>
      <c r="FM270" s="46">
        <f t="shared" si="1964"/>
        <v>1028.83</v>
      </c>
      <c r="FN270" s="46">
        <f t="shared" si="2023"/>
        <v>17.059999999999999</v>
      </c>
      <c r="FO270" s="46">
        <f t="shared" si="1965"/>
        <v>1011.77</v>
      </c>
      <c r="FP270" s="46">
        <f t="shared" si="1761"/>
        <v>52.503212021800742</v>
      </c>
      <c r="FQ270" s="46">
        <f t="shared" si="1762"/>
        <v>959.2667879781992</v>
      </c>
      <c r="FR270" s="51">
        <f t="shared" si="1763"/>
        <v>30542.660425102247</v>
      </c>
      <c r="FS270" s="153">
        <f t="shared" si="2048"/>
        <v>35323.059722769656</v>
      </c>
      <c r="FT270" s="58">
        <f t="shared" si="1635"/>
        <v>847.81333333333339</v>
      </c>
      <c r="FU270" s="241">
        <f t="shared" si="2024"/>
        <v>14.48</v>
      </c>
      <c r="FV270" s="51">
        <f t="shared" si="1765"/>
        <v>833.33333333333337</v>
      </c>
      <c r="FW270" s="51">
        <f t="shared" si="1766"/>
        <v>25833.333333332837</v>
      </c>
      <c r="FX270" s="153">
        <f t="shared" si="2049"/>
        <v>29999.999999999498</v>
      </c>
      <c r="FY270" s="468">
        <f t="shared" si="1968"/>
        <v>-847.81333333333339</v>
      </c>
      <c r="FZ270" s="46">
        <f t="shared" si="1969"/>
        <v>-1028.83</v>
      </c>
      <c r="GA270" s="46">
        <f t="shared" si="1767"/>
        <v>-1011.77</v>
      </c>
      <c r="GB270" s="48"/>
      <c r="GD270" s="45">
        <v>209</v>
      </c>
      <c r="GE270" s="46">
        <f t="shared" si="2025"/>
        <v>1060.0875939185617</v>
      </c>
      <c r="GF270" s="128">
        <f t="shared" si="2050"/>
        <v>17.68</v>
      </c>
      <c r="GG270" s="128">
        <f t="shared" si="1579"/>
        <v>1042.4075939185616</v>
      </c>
      <c r="GH270" s="46">
        <f t="shared" si="1637"/>
        <v>54.453374400814475</v>
      </c>
      <c r="GI270" s="46">
        <f t="shared" si="1769"/>
        <v>987.95421951774711</v>
      </c>
      <c r="GJ270" s="51">
        <f t="shared" si="1770"/>
        <v>31684.07042097094</v>
      </c>
      <c r="GK270" s="51">
        <f t="shared" si="2051"/>
        <v>36607.430341587227</v>
      </c>
      <c r="GL270" s="153">
        <f t="shared" si="1972"/>
        <v>10000</v>
      </c>
      <c r="GM270" s="45">
        <v>209</v>
      </c>
      <c r="GN270" s="46">
        <f t="shared" si="1638"/>
        <v>1060.0899999999999</v>
      </c>
      <c r="GO270" s="46">
        <f t="shared" si="2026"/>
        <v>17.68</v>
      </c>
      <c r="GP270" s="128">
        <f t="shared" si="1973"/>
        <v>1042.4100000000001</v>
      </c>
      <c r="GQ270" s="46">
        <f t="shared" si="1772"/>
        <v>54.452378434388301</v>
      </c>
      <c r="GR270" s="46">
        <f t="shared" si="1773"/>
        <v>987.95762156561182</v>
      </c>
      <c r="GS270" s="51">
        <f t="shared" si="1774"/>
        <v>31683.469439067369</v>
      </c>
      <c r="GT270" s="57">
        <f t="shared" si="2052"/>
        <v>36606.846313410642</v>
      </c>
      <c r="GU270" s="58">
        <f t="shared" si="1775"/>
        <v>876.92633333333197</v>
      </c>
      <c r="GV270" s="52">
        <f t="shared" si="2027"/>
        <v>15.08</v>
      </c>
      <c r="GW270" s="51">
        <f t="shared" si="1975"/>
        <v>861.84633333333193</v>
      </c>
      <c r="GX270" s="57">
        <f t="shared" si="1777"/>
        <v>26910.196333333592</v>
      </c>
      <c r="GY270" s="57">
        <f t="shared" si="2053"/>
        <v>31219.428000000247</v>
      </c>
      <c r="GZ270" s="153">
        <f t="shared" si="1977"/>
        <v>10000</v>
      </c>
      <c r="HA270" s="469">
        <f t="shared" si="1778"/>
        <v>-876.92633333333197</v>
      </c>
      <c r="HB270" s="46">
        <f t="shared" si="1779"/>
        <v>-1060.0899999999999</v>
      </c>
      <c r="HC270" s="46">
        <f t="shared" si="1780"/>
        <v>-1042.4100000000001</v>
      </c>
      <c r="HD270" s="48"/>
      <c r="HF270" s="45">
        <v>209</v>
      </c>
      <c r="HG270" s="46">
        <f t="shared" si="1781"/>
        <v>1123.8775326810628</v>
      </c>
      <c r="HH270" s="46">
        <f t="shared" si="1782"/>
        <v>0</v>
      </c>
      <c r="HI270" s="46">
        <f t="shared" si="1783"/>
        <v>1123.8775326810628</v>
      </c>
      <c r="HJ270" s="46">
        <f t="shared" si="1784"/>
        <v>58.322468264716953</v>
      </c>
      <c r="HK270" s="46">
        <f t="shared" si="1785"/>
        <v>1065.5550644163459</v>
      </c>
      <c r="HL270" s="51">
        <f t="shared" si="1786"/>
        <v>33927.925894413827</v>
      </c>
      <c r="HM270" s="153">
        <f t="shared" si="1978"/>
        <v>10000</v>
      </c>
      <c r="HN270" s="58">
        <f t="shared" si="1787"/>
        <v>933.33333333333724</v>
      </c>
      <c r="HO270" s="52">
        <f t="shared" si="1788"/>
        <v>0</v>
      </c>
      <c r="HP270" s="51">
        <f t="shared" si="1789"/>
        <v>933.33333333333724</v>
      </c>
      <c r="HQ270" s="57">
        <f t="shared" si="1790"/>
        <v>28933.333333331597</v>
      </c>
      <c r="HR270" s="153">
        <f t="shared" si="1979"/>
        <v>10000</v>
      </c>
      <c r="HS270" s="468">
        <f t="shared" si="1791"/>
        <v>-933.33333333333724</v>
      </c>
      <c r="HT270" s="46">
        <f t="shared" si="1792"/>
        <v>-1123.8775326810628</v>
      </c>
      <c r="HU270" s="46">
        <f t="shared" si="1793"/>
        <v>-1123.8775326810628</v>
      </c>
      <c r="HV270" s="48"/>
      <c r="HW270" s="29"/>
      <c r="HX270" s="45">
        <v>209</v>
      </c>
      <c r="HY270" s="128">
        <f t="shared" si="1794"/>
        <v>1124.3399999999999</v>
      </c>
      <c r="HZ270" s="46">
        <f t="shared" si="1795"/>
        <v>0</v>
      </c>
      <c r="IA270" s="46">
        <f t="shared" si="1796"/>
        <v>1124.3399999999999</v>
      </c>
      <c r="IB270" s="46">
        <f t="shared" si="1797"/>
        <v>58.35374232474026</v>
      </c>
      <c r="IC270" s="46">
        <f t="shared" si="1798"/>
        <v>1065.9862576752596</v>
      </c>
      <c r="ID270" s="51">
        <f t="shared" si="1799"/>
        <v>33946.259137168898</v>
      </c>
      <c r="IE270" s="153">
        <f t="shared" si="1980"/>
        <v>10000</v>
      </c>
      <c r="IF270" s="58">
        <f t="shared" si="1800"/>
        <v>930.14625019664186</v>
      </c>
      <c r="IG270" s="52">
        <f t="shared" si="1801"/>
        <v>0</v>
      </c>
      <c r="IH270" s="51">
        <f t="shared" si="1802"/>
        <v>930.14625019664186</v>
      </c>
      <c r="II270" s="57">
        <f t="shared" si="1981"/>
        <v>28834.53370890157</v>
      </c>
      <c r="IJ270" s="153">
        <f t="shared" si="1982"/>
        <v>10000</v>
      </c>
      <c r="IK270" s="468">
        <f t="shared" si="1803"/>
        <v>-930.14625019664186</v>
      </c>
      <c r="IL270" s="46">
        <f t="shared" si="1804"/>
        <v>-1124.3399999999999</v>
      </c>
      <c r="IM270" s="46">
        <f t="shared" si="1805"/>
        <v>-1124.3399999999999</v>
      </c>
      <c r="IN270" s="48"/>
      <c r="IO270" s="53">
        <f t="shared" si="1806"/>
        <v>0</v>
      </c>
      <c r="IQ270" s="45">
        <v>209</v>
      </c>
      <c r="IR270" s="128">
        <f t="shared" si="1807"/>
        <v>1126.4568749999989</v>
      </c>
      <c r="IS270" s="128">
        <f t="shared" si="1808"/>
        <v>0</v>
      </c>
      <c r="IT270" s="128">
        <f t="shared" si="1809"/>
        <v>1126.4568749999989</v>
      </c>
      <c r="IU270" s="46">
        <f t="shared" si="2021"/>
        <v>58.46</v>
      </c>
      <c r="IV270" s="46">
        <f t="shared" si="1810"/>
        <v>1067.9968749999989</v>
      </c>
      <c r="IW270" s="51">
        <f t="shared" si="1811"/>
        <v>34005.803125000231</v>
      </c>
      <c r="IX270" s="199">
        <f t="shared" si="1983"/>
        <v>10000</v>
      </c>
      <c r="IY270" s="128">
        <f t="shared" si="1812"/>
        <v>0</v>
      </c>
      <c r="IZ270" s="408">
        <f t="shared" si="1813"/>
        <v>0</v>
      </c>
      <c r="JA270" s="58">
        <f t="shared" si="1814"/>
        <v>931.95916666666494</v>
      </c>
      <c r="JB270" s="52">
        <f t="shared" si="1815"/>
        <v>0</v>
      </c>
      <c r="JC270" s="51">
        <f t="shared" si="1816"/>
        <v>931.95916666666494</v>
      </c>
      <c r="JD270" s="57">
        <f t="shared" si="1817"/>
        <v>28890.734166666709</v>
      </c>
      <c r="JE270" s="280">
        <f t="shared" si="1818"/>
        <v>10000</v>
      </c>
      <c r="JF270" s="280">
        <f t="shared" si="1819"/>
        <v>0</v>
      </c>
      <c r="JG270" s="468">
        <f t="shared" si="1820"/>
        <v>-931.95916666666494</v>
      </c>
      <c r="JH270" s="46">
        <f t="shared" si="1821"/>
        <v>-1126.4568749999989</v>
      </c>
      <c r="JI270" s="46">
        <f t="shared" si="1822"/>
        <v>-1126.4568749999989</v>
      </c>
      <c r="JJ270" s="48"/>
      <c r="JL270" s="45">
        <v>209</v>
      </c>
      <c r="JM270" s="46">
        <f t="shared" si="1823"/>
        <v>1124.4930833333331</v>
      </c>
      <c r="JN270" s="46">
        <f t="shared" si="1824"/>
        <v>0</v>
      </c>
      <c r="JO270" s="128">
        <f t="shared" si="1825"/>
        <v>1124.4930833333331</v>
      </c>
      <c r="JP270" s="46">
        <f t="shared" si="1984"/>
        <v>58.35</v>
      </c>
      <c r="JQ270" s="46">
        <f t="shared" si="1826"/>
        <v>1066.1430833333332</v>
      </c>
      <c r="JR270" s="51">
        <f t="shared" si="1827"/>
        <v>33946.505583333317</v>
      </c>
      <c r="JS270" s="199">
        <f t="shared" si="2067"/>
        <v>35323.059722769656</v>
      </c>
      <c r="JT270" s="199">
        <f t="shared" si="1986"/>
        <v>10000</v>
      </c>
      <c r="JU270" s="128">
        <f t="shared" si="1828"/>
        <v>0</v>
      </c>
      <c r="JV270" s="408">
        <f t="shared" si="1829"/>
        <v>0</v>
      </c>
      <c r="JW270" s="58">
        <f t="shared" si="1830"/>
        <v>930.37233333333074</v>
      </c>
      <c r="JX270" s="52">
        <f t="shared" si="1831"/>
        <v>0</v>
      </c>
      <c r="JY270" s="51">
        <f t="shared" si="1832"/>
        <v>930.37233333333074</v>
      </c>
      <c r="JZ270" s="51">
        <f t="shared" si="1833"/>
        <v>28841.5423333338</v>
      </c>
      <c r="KA270" s="199">
        <f t="shared" si="2054"/>
        <v>29999.999999999498</v>
      </c>
      <c r="KB270" s="128">
        <f t="shared" si="1988"/>
        <v>10000</v>
      </c>
      <c r="KC270" s="204">
        <f t="shared" si="1834"/>
        <v>0</v>
      </c>
      <c r="KD270" s="468">
        <f t="shared" si="1989"/>
        <v>-930.37233333333074</v>
      </c>
      <c r="KE270" s="46">
        <f t="shared" si="1835"/>
        <v>-1124.4930833333331</v>
      </c>
      <c r="KF270" s="46">
        <f t="shared" si="1836"/>
        <v>-1124.4930833333331</v>
      </c>
      <c r="KG270" s="48"/>
      <c r="KI270" s="45">
        <v>209</v>
      </c>
      <c r="KJ270" s="46">
        <f t="shared" si="1837"/>
        <v>1124.4890404061762</v>
      </c>
      <c r="KK270" s="46">
        <f t="shared" si="1838"/>
        <v>0</v>
      </c>
      <c r="KL270" s="128">
        <f t="shared" si="1839"/>
        <v>1124.4890404061762</v>
      </c>
      <c r="KM270" s="46">
        <f t="shared" si="1676"/>
        <v>58.354201828967412</v>
      </c>
      <c r="KN270" s="46">
        <f t="shared" si="1840"/>
        <v>1066.1348385772087</v>
      </c>
      <c r="KO270" s="51">
        <f t="shared" si="1841"/>
        <v>33946.386258803243</v>
      </c>
      <c r="KP270" s="199">
        <f t="shared" si="2055"/>
        <v>38233.464880990796</v>
      </c>
      <c r="KQ270" s="199">
        <f t="shared" si="1991"/>
        <v>10000</v>
      </c>
      <c r="KR270" s="128">
        <f t="shared" si="1842"/>
        <v>0</v>
      </c>
      <c r="KS270" s="408">
        <f t="shared" si="1843"/>
        <v>0</v>
      </c>
      <c r="KT270" s="45">
        <v>209</v>
      </c>
      <c r="KU270" s="46">
        <f t="shared" si="1992"/>
        <v>1124.49</v>
      </c>
      <c r="KV270" s="46">
        <f t="shared" si="1844"/>
        <v>0</v>
      </c>
      <c r="KW270" s="128">
        <f t="shared" si="1845"/>
        <v>1124.49</v>
      </c>
      <c r="KX270" s="46">
        <f t="shared" si="1846"/>
        <v>58.353804617460817</v>
      </c>
      <c r="KY270" s="46">
        <f t="shared" si="1847"/>
        <v>1066.1361953825392</v>
      </c>
      <c r="KZ270" s="51">
        <f t="shared" si="1848"/>
        <v>33946.146575093953</v>
      </c>
      <c r="LA270" s="153">
        <f t="shared" si="2056"/>
        <v>38233.464880990796</v>
      </c>
      <c r="LB270" s="58">
        <f t="shared" si="1532"/>
        <v>930.59633333333579</v>
      </c>
      <c r="LC270" s="52">
        <f t="shared" si="1849"/>
        <v>0</v>
      </c>
      <c r="LD270" s="51">
        <f t="shared" si="1850"/>
        <v>930.59633333333579</v>
      </c>
      <c r="LE270" s="51">
        <f t="shared" si="1851"/>
        <v>28848.486333333101</v>
      </c>
      <c r="LF270" s="51">
        <f t="shared" si="2057"/>
        <v>32716.571999999604</v>
      </c>
      <c r="LG270" s="128">
        <f t="shared" si="1852"/>
        <v>10000</v>
      </c>
      <c r="LH270" s="204">
        <f t="shared" si="1853"/>
        <v>0</v>
      </c>
      <c r="LI270" s="479">
        <f t="shared" si="1854"/>
        <v>-930.59633333333579</v>
      </c>
      <c r="LJ270" s="46">
        <f t="shared" si="1995"/>
        <v>-1124.49</v>
      </c>
      <c r="LK270" s="46">
        <f t="shared" si="1996"/>
        <v>-1124.49</v>
      </c>
      <c r="LL270" s="48"/>
      <c r="LN270" s="45">
        <v>209</v>
      </c>
      <c r="LO270" s="46">
        <f t="shared" si="1855"/>
        <v>1123.1238136873469</v>
      </c>
      <c r="LP270" s="46">
        <f t="shared" si="2028"/>
        <v>0</v>
      </c>
      <c r="LQ270" s="46">
        <f t="shared" si="1857"/>
        <v>1123.1238136873469</v>
      </c>
      <c r="LR270" s="46">
        <f t="shared" si="1858"/>
        <v>58.28335479299637</v>
      </c>
      <c r="LS270" s="46">
        <f t="shared" si="1859"/>
        <v>1064.8404588943506</v>
      </c>
      <c r="LT270" s="51">
        <f t="shared" si="1860"/>
        <v>33905.172416903471</v>
      </c>
      <c r="LU270" s="199">
        <f t="shared" si="1997"/>
        <v>10000</v>
      </c>
      <c r="LV270" s="58">
        <f t="shared" si="1861"/>
        <v>933.33033333333128</v>
      </c>
      <c r="LW270" s="52">
        <f t="shared" si="2029"/>
        <v>0</v>
      </c>
      <c r="LX270" s="51">
        <f t="shared" si="1863"/>
        <v>933.33033333333128</v>
      </c>
      <c r="LY270" s="51">
        <f t="shared" si="1864"/>
        <v>28933.240333333088</v>
      </c>
      <c r="LZ270" s="46">
        <f t="shared" si="1998"/>
        <v>0</v>
      </c>
      <c r="MA270" s="199">
        <f t="shared" si="1999"/>
        <v>10000</v>
      </c>
      <c r="MB270" s="468">
        <f t="shared" si="1865"/>
        <v>-933.33033333333128</v>
      </c>
      <c r="MC270" s="46">
        <f t="shared" si="1866"/>
        <v>-1123.1238136873469</v>
      </c>
      <c r="MD270" s="46">
        <f t="shared" si="1867"/>
        <v>-1123.1238136873469</v>
      </c>
      <c r="ME270" s="48"/>
      <c r="MG270" s="45">
        <v>209</v>
      </c>
      <c r="MH270" s="46">
        <f t="shared" si="1868"/>
        <v>1076.608661999408</v>
      </c>
      <c r="MI270" s="46">
        <f t="shared" si="2030"/>
        <v>0</v>
      </c>
      <c r="MJ270" s="46">
        <f t="shared" si="1870"/>
        <v>1076.608661999408</v>
      </c>
      <c r="MK270" s="46">
        <f t="shared" si="1871"/>
        <v>55.869498852949569</v>
      </c>
      <c r="ML270" s="46">
        <f t="shared" si="1872"/>
        <v>1020.7391631464584</v>
      </c>
      <c r="MM270" s="51">
        <f t="shared" si="1873"/>
        <v>32500.960148623282</v>
      </c>
      <c r="MN270" s="199">
        <f t="shared" si="2000"/>
        <v>10000</v>
      </c>
      <c r="MO270" s="58">
        <f t="shared" si="1874"/>
        <v>889.32945707741396</v>
      </c>
      <c r="MP270" s="52">
        <f t="shared" si="2031"/>
        <v>0</v>
      </c>
      <c r="MQ270" s="51">
        <f t="shared" si="1876"/>
        <v>889.32945707741396</v>
      </c>
      <c r="MR270" s="57">
        <f t="shared" si="1877"/>
        <v>27569.213470820228</v>
      </c>
      <c r="MS270" s="199">
        <f t="shared" si="2001"/>
        <v>10000</v>
      </c>
      <c r="MT270" s="468">
        <f t="shared" si="2002"/>
        <v>-889.32945707741396</v>
      </c>
      <c r="MU270" s="46">
        <f t="shared" si="1878"/>
        <v>-1076.608661999408</v>
      </c>
      <c r="MV270" s="46">
        <f t="shared" si="1879"/>
        <v>-1076.608661999408</v>
      </c>
      <c r="MW270" s="48"/>
      <c r="MY270" s="45">
        <v>209</v>
      </c>
      <c r="MZ270" s="46">
        <f t="shared" si="1880"/>
        <v>1076.608661999408</v>
      </c>
      <c r="NA270" s="46">
        <f t="shared" si="2032"/>
        <v>0</v>
      </c>
      <c r="NB270" s="128">
        <f t="shared" si="1882"/>
        <v>1076.608661999408</v>
      </c>
      <c r="NC270" s="46">
        <f t="shared" si="1646"/>
        <v>55.869498852949569</v>
      </c>
      <c r="ND270" s="46">
        <f t="shared" si="1883"/>
        <v>1020.7391631464584</v>
      </c>
      <c r="NE270" s="51">
        <f t="shared" si="1884"/>
        <v>32500.960148623282</v>
      </c>
      <c r="NF270" s="153">
        <f t="shared" si="2003"/>
        <v>10000</v>
      </c>
      <c r="NG270" s="45">
        <v>209</v>
      </c>
      <c r="NH270" s="46">
        <f t="shared" si="1647"/>
        <v>1076.6099999999999</v>
      </c>
      <c r="NI270" s="46">
        <f t="shared" si="2033"/>
        <v>0</v>
      </c>
      <c r="NJ270" s="128">
        <f t="shared" si="2004"/>
        <v>1076.6099999999999</v>
      </c>
      <c r="NK270" s="46">
        <f t="shared" si="2005"/>
        <v>55.868924032184047</v>
      </c>
      <c r="NL270" s="46">
        <f t="shared" si="1886"/>
        <v>1020.7410759678158</v>
      </c>
      <c r="NM270" s="51">
        <f t="shared" si="1887"/>
        <v>32500.613343342608</v>
      </c>
      <c r="NN270" s="58">
        <f t="shared" si="1888"/>
        <v>888.78037499999857</v>
      </c>
      <c r="NO270" s="52">
        <f t="shared" si="2034"/>
        <v>0</v>
      </c>
      <c r="NP270" s="51">
        <f t="shared" si="1890"/>
        <v>888.78037499999857</v>
      </c>
      <c r="NQ270" s="57">
        <f t="shared" si="1891"/>
        <v>27686.541625000005</v>
      </c>
      <c r="NR270" s="153">
        <f t="shared" si="2006"/>
        <v>10000</v>
      </c>
      <c r="NS270" s="469">
        <f t="shared" si="1892"/>
        <v>-888.78037499999857</v>
      </c>
      <c r="NT270" s="46">
        <f t="shared" si="1893"/>
        <v>-1076.6099999999999</v>
      </c>
      <c r="NU270" s="46">
        <f t="shared" si="1894"/>
        <v>-1076.6099999999999</v>
      </c>
      <c r="NV270" s="48"/>
      <c r="NX270" s="45">
        <v>209</v>
      </c>
      <c r="NY270" s="46">
        <f t="shared" si="1895"/>
        <v>1076.6456011701148</v>
      </c>
      <c r="NZ270" s="46">
        <f t="shared" si="2035"/>
        <v>0</v>
      </c>
      <c r="OA270" s="46">
        <f t="shared" si="1897"/>
        <v>1076.6456011701148</v>
      </c>
      <c r="OB270" s="46">
        <f t="shared" si="1898"/>
        <v>55.87141577320849</v>
      </c>
      <c r="OC270" s="46">
        <f t="shared" si="1899"/>
        <v>1020.7741853969063</v>
      </c>
      <c r="OD270" s="51">
        <f t="shared" si="1900"/>
        <v>32502.075278528187</v>
      </c>
      <c r="OE270" s="153">
        <f t="shared" si="2058"/>
        <v>35323.059722769656</v>
      </c>
      <c r="OF270" s="153">
        <f t="shared" si="2008"/>
        <v>10000</v>
      </c>
      <c r="OG270" s="58">
        <f t="shared" si="1901"/>
        <v>889.48383333333379</v>
      </c>
      <c r="OH270" s="241">
        <f t="shared" si="2059"/>
        <v>0</v>
      </c>
      <c r="OI270" s="51">
        <f t="shared" si="1902"/>
        <v>889.48383333333379</v>
      </c>
      <c r="OJ270" s="51">
        <f t="shared" si="1903"/>
        <v>27573.998833333382</v>
      </c>
      <c r="OK270" s="153">
        <f t="shared" si="2060"/>
        <v>29999.999999999498</v>
      </c>
      <c r="OL270" s="153">
        <f t="shared" si="2011"/>
        <v>10000</v>
      </c>
      <c r="OM270" s="468">
        <f t="shared" si="2012"/>
        <v>-889.48383333333379</v>
      </c>
      <c r="ON270" s="46">
        <f t="shared" si="2013"/>
        <v>-1076.6456011701148</v>
      </c>
      <c r="OO270" s="46">
        <f t="shared" si="1904"/>
        <v>-1076.6456011701148</v>
      </c>
      <c r="OP270" s="48"/>
      <c r="OR270" s="45">
        <v>209</v>
      </c>
      <c r="OS270" s="46">
        <f t="shared" si="1905"/>
        <v>1076.765700416463</v>
      </c>
      <c r="OT270" s="128">
        <f t="shared" si="2036"/>
        <v>0</v>
      </c>
      <c r="OU270" s="128">
        <f t="shared" si="1907"/>
        <v>1076.765700416463</v>
      </c>
      <c r="OV270" s="46">
        <f t="shared" si="1652"/>
        <v>55.877648200035082</v>
      </c>
      <c r="OW270" s="46">
        <f t="shared" si="1653"/>
        <v>1020.8880522164279</v>
      </c>
      <c r="OX270" s="51">
        <f t="shared" si="1908"/>
        <v>32505.700867804622</v>
      </c>
      <c r="OY270" s="51">
        <f t="shared" si="2061"/>
        <v>36607.430341587227</v>
      </c>
      <c r="OZ270" s="153">
        <f t="shared" si="2015"/>
        <v>10000</v>
      </c>
      <c r="PA270" s="45">
        <v>209</v>
      </c>
      <c r="PB270" s="46">
        <f t="shared" si="1909"/>
        <v>1076.765700416463</v>
      </c>
      <c r="PC270" s="46">
        <f t="shared" si="2062"/>
        <v>0</v>
      </c>
      <c r="PD270" s="128">
        <f t="shared" si="1910"/>
        <v>1076.765700416463</v>
      </c>
      <c r="PE270" s="46">
        <f t="shared" si="1911"/>
        <v>55.877648200035082</v>
      </c>
      <c r="PF270" s="46">
        <f t="shared" si="1912"/>
        <v>1020.8880522164279</v>
      </c>
      <c r="PG270" s="51">
        <f t="shared" si="1913"/>
        <v>32505.700867804622</v>
      </c>
      <c r="PH270" s="57">
        <f t="shared" si="2063"/>
        <v>36606.846313410642</v>
      </c>
      <c r="PI270" s="688">
        <f t="shared" si="1914"/>
        <v>889.6533333333341</v>
      </c>
      <c r="PJ270" s="52">
        <f t="shared" si="2064"/>
        <v>0</v>
      </c>
      <c r="PK270" s="51">
        <f t="shared" si="1915"/>
        <v>889.6533333333341</v>
      </c>
      <c r="PL270" s="57">
        <f t="shared" si="1916"/>
        <v>27579.253333333443</v>
      </c>
      <c r="PM270" s="57">
        <f t="shared" si="2065"/>
        <v>32027.52000000012</v>
      </c>
      <c r="PN270" s="153">
        <f t="shared" si="2020"/>
        <v>10000</v>
      </c>
      <c r="PO270" s="469">
        <f t="shared" si="1917"/>
        <v>-889.6533333333341</v>
      </c>
      <c r="PP270" s="46">
        <f t="shared" si="1918"/>
        <v>-1076.765700416463</v>
      </c>
      <c r="PQ270" s="46">
        <f t="shared" si="1919"/>
        <v>-1076.765700416463</v>
      </c>
      <c r="PR270" s="48"/>
    </row>
    <row r="271" spans="2:434" hidden="1" x14ac:dyDescent="0.3">
      <c r="B271" s="45">
        <v>210</v>
      </c>
      <c r="C271" s="46">
        <f t="shared" si="1688"/>
        <v>1111.77</v>
      </c>
      <c r="D271" s="46">
        <f t="shared" si="1689"/>
        <v>100</v>
      </c>
      <c r="E271" s="46">
        <f t="shared" si="1690"/>
        <v>1011.77</v>
      </c>
      <c r="F271" s="46">
        <f t="shared" si="1691"/>
        <v>50.904434041837078</v>
      </c>
      <c r="G271" s="46">
        <f t="shared" si="1692"/>
        <v>960.86556595816296</v>
      </c>
      <c r="H271" s="51">
        <f t="shared" si="1693"/>
        <v>29581.794859144084</v>
      </c>
      <c r="I271" s="58">
        <f t="shared" si="1626"/>
        <v>933.33333333333337</v>
      </c>
      <c r="J271" s="52">
        <f t="shared" si="1694"/>
        <v>100</v>
      </c>
      <c r="K271" s="51">
        <f t="shared" si="1695"/>
        <v>833.33333333333337</v>
      </c>
      <c r="L271" s="57">
        <f t="shared" si="1696"/>
        <v>24999.999999999505</v>
      </c>
      <c r="M271" s="468">
        <f t="shared" si="1920"/>
        <v>-933.33333333333337</v>
      </c>
      <c r="N271" s="46">
        <f t="shared" si="1921"/>
        <v>-1111.77</v>
      </c>
      <c r="O271" s="47"/>
      <c r="P271" s="46">
        <f t="shared" si="1922"/>
        <v>-1011.77</v>
      </c>
      <c r="Q271" s="48"/>
      <c r="R271" s="29"/>
      <c r="S271" s="29"/>
      <c r="T271" s="45">
        <v>210</v>
      </c>
      <c r="U271" s="46">
        <f t="shared" si="1697"/>
        <v>1040.29</v>
      </c>
      <c r="V271" s="46">
        <f t="shared" si="1698"/>
        <v>28.52</v>
      </c>
      <c r="W271" s="46">
        <f t="shared" si="1923"/>
        <v>1011.77</v>
      </c>
      <c r="X271" s="46">
        <f t="shared" si="1699"/>
        <v>50.904434041837078</v>
      </c>
      <c r="Y271" s="46">
        <f t="shared" si="1700"/>
        <v>960.86556595816296</v>
      </c>
      <c r="Z271" s="51">
        <f t="shared" si="1701"/>
        <v>29581.794859144084</v>
      </c>
      <c r="AA271" s="58">
        <f t="shared" si="1702"/>
        <v>857.45333333333338</v>
      </c>
      <c r="AB271" s="52">
        <f t="shared" si="1703"/>
        <v>24.12</v>
      </c>
      <c r="AC271" s="51">
        <f t="shared" si="1704"/>
        <v>833.33333333333337</v>
      </c>
      <c r="AD271" s="57">
        <f t="shared" si="1705"/>
        <v>24999.999999999505</v>
      </c>
      <c r="AE271" s="468">
        <f t="shared" si="1924"/>
        <v>-857.45333333333338</v>
      </c>
      <c r="AF271" s="46">
        <f t="shared" si="1706"/>
        <v>-1040.29</v>
      </c>
      <c r="AG271" s="47"/>
      <c r="AH271" s="46">
        <f t="shared" si="1925"/>
        <v>-1011.77</v>
      </c>
      <c r="AI271" s="48"/>
      <c r="AJ271" s="29"/>
      <c r="AK271" s="45">
        <v>210</v>
      </c>
      <c r="AL271" s="46">
        <f t="shared" si="1707"/>
        <v>1117.72</v>
      </c>
      <c r="AM271" s="46"/>
      <c r="AN271" s="46"/>
      <c r="AO271" s="46">
        <f t="shared" si="1708"/>
        <v>30.06</v>
      </c>
      <c r="AP271" s="128">
        <f t="shared" si="1709"/>
        <v>1087.6600000000001</v>
      </c>
      <c r="AQ271" s="128"/>
      <c r="AR271" s="128"/>
      <c r="AS271" s="46">
        <f t="shared" si="1710"/>
        <v>55.437015919308386</v>
      </c>
      <c r="AT271" s="46">
        <f t="shared" si="1711"/>
        <v>1032.2229840806917</v>
      </c>
      <c r="AU271" s="51"/>
      <c r="AV271" s="51"/>
      <c r="AW271" s="51">
        <f t="shared" si="1712"/>
        <v>32229.98656750434</v>
      </c>
      <c r="AX271" s="58">
        <f t="shared" si="1713"/>
        <v>927.38215694565588</v>
      </c>
      <c r="AY271" s="52"/>
      <c r="AZ271" s="52"/>
      <c r="BA271" s="52">
        <f t="shared" si="1714"/>
        <v>25.62</v>
      </c>
      <c r="BB271" s="51">
        <f t="shared" si="1715"/>
        <v>901.76215694565587</v>
      </c>
      <c r="BC271" s="51"/>
      <c r="BD271" s="51"/>
      <c r="BE271" s="57">
        <f t="shared" si="1716"/>
        <v>27435.627041412252</v>
      </c>
      <c r="BF271" s="468">
        <f t="shared" si="1717"/>
        <v>-927.38215694565588</v>
      </c>
      <c r="BG271" s="46">
        <f t="shared" si="1718"/>
        <v>-1117.72</v>
      </c>
      <c r="BH271" s="46">
        <f t="shared" si="1719"/>
        <v>-1087.6600000000001</v>
      </c>
      <c r="BI271" s="48"/>
      <c r="BK271" s="45">
        <v>210</v>
      </c>
      <c r="BL271" s="46">
        <f t="shared" si="1926"/>
        <v>1043.4100000000001</v>
      </c>
      <c r="BM271" s="128">
        <f t="shared" si="1927"/>
        <v>31.64</v>
      </c>
      <c r="BN271" s="46">
        <f t="shared" si="1928"/>
        <v>1011.77</v>
      </c>
      <c r="BO271" s="46">
        <f t="shared" si="1720"/>
        <v>50.904434041837078</v>
      </c>
      <c r="BP271" s="46">
        <f t="shared" si="1721"/>
        <v>960.86556595816296</v>
      </c>
      <c r="BQ271" s="51">
        <f t="shared" si="1722"/>
        <v>29581.794859144084</v>
      </c>
      <c r="BR271" s="153">
        <f t="shared" si="2066"/>
        <v>35323.059722769656</v>
      </c>
      <c r="BS271" s="58">
        <f t="shared" si="1627"/>
        <v>860.19333333333338</v>
      </c>
      <c r="BT271" s="52">
        <f t="shared" si="1930"/>
        <v>26.86</v>
      </c>
      <c r="BU271" s="51">
        <f t="shared" si="1723"/>
        <v>833.33333333333337</v>
      </c>
      <c r="BV271" s="51">
        <f t="shared" si="1724"/>
        <v>24999.999999999505</v>
      </c>
      <c r="BW271" s="153">
        <f t="shared" si="2037"/>
        <v>29999.999999999498</v>
      </c>
      <c r="BX271" s="468">
        <f t="shared" si="1932"/>
        <v>-860.19333333333338</v>
      </c>
      <c r="BY271" s="46">
        <f t="shared" si="1933"/>
        <v>-1043.4100000000001</v>
      </c>
      <c r="BZ271" s="46">
        <f t="shared" si="1725"/>
        <v>-1011.77</v>
      </c>
      <c r="CA271" s="48"/>
      <c r="CB271" s="29"/>
      <c r="CC271" s="45">
        <v>210</v>
      </c>
      <c r="CD271" s="128">
        <f t="shared" si="1726"/>
        <v>1117.6300000000001</v>
      </c>
      <c r="CE271" s="46">
        <f t="shared" si="1934"/>
        <v>33.32</v>
      </c>
      <c r="CF271" s="128">
        <f t="shared" si="1727"/>
        <v>1084.31</v>
      </c>
      <c r="CG271" s="46">
        <f t="shared" si="1935"/>
        <v>55.189148204005328</v>
      </c>
      <c r="CH271" s="46">
        <f t="shared" si="1628"/>
        <v>1029.1208517959947</v>
      </c>
      <c r="CI271" s="51">
        <f t="shared" si="1728"/>
        <v>32084.368070607201</v>
      </c>
      <c r="CJ271" s="199">
        <f t="shared" si="2038"/>
        <v>38233.464880990796</v>
      </c>
      <c r="CK271" s="153">
        <f t="shared" si="1937"/>
        <v>10000</v>
      </c>
      <c r="CL271" s="45">
        <v>210</v>
      </c>
      <c r="CM271" s="46">
        <f t="shared" si="1938"/>
        <v>1117.6300000000001</v>
      </c>
      <c r="CN271" s="128">
        <f t="shared" si="1729"/>
        <v>33.32</v>
      </c>
      <c r="CO271" s="128">
        <f t="shared" si="1657"/>
        <v>1084.31</v>
      </c>
      <c r="CP271" s="46">
        <f t="shared" si="1730"/>
        <v>55.189148204005328</v>
      </c>
      <c r="CQ271" s="46">
        <f t="shared" si="1658"/>
        <v>1029.1208517959947</v>
      </c>
      <c r="CR271" s="51">
        <f t="shared" si="1731"/>
        <v>32084.368070607201</v>
      </c>
      <c r="CS271" s="153">
        <f t="shared" si="2039"/>
        <v>38233.464880990796</v>
      </c>
      <c r="CT271" s="58">
        <f t="shared" si="1732"/>
        <v>927.86033333333398</v>
      </c>
      <c r="CU271" s="52">
        <f t="shared" si="1940"/>
        <v>28.5</v>
      </c>
      <c r="CV271" s="51">
        <f t="shared" si="1941"/>
        <v>899.36033333333398</v>
      </c>
      <c r="CW271" s="51">
        <f t="shared" si="1733"/>
        <v>27320.4099999996</v>
      </c>
      <c r="CX271" s="57">
        <f t="shared" si="2040"/>
        <v>32716.571999999604</v>
      </c>
      <c r="CY271" s="153">
        <f t="shared" si="1943"/>
        <v>10000</v>
      </c>
      <c r="CZ271" s="479">
        <f t="shared" si="1734"/>
        <v>-927.86033333333398</v>
      </c>
      <c r="DA271" s="46">
        <f t="shared" si="1944"/>
        <v>-1117.6300000000001</v>
      </c>
      <c r="DB271" s="46">
        <f t="shared" si="1945"/>
        <v>-1084.31</v>
      </c>
      <c r="DC271" s="48"/>
      <c r="DE271" s="45">
        <v>210</v>
      </c>
      <c r="DF271" s="46">
        <f t="shared" si="1735"/>
        <v>1108.43</v>
      </c>
      <c r="DG271" s="46">
        <f t="shared" si="2041"/>
        <v>96.66</v>
      </c>
      <c r="DH271" s="46">
        <f t="shared" si="1736"/>
        <v>1011.77</v>
      </c>
      <c r="DI271" s="46">
        <f t="shared" si="1737"/>
        <v>50.904434041837078</v>
      </c>
      <c r="DJ271" s="46">
        <f t="shared" si="1738"/>
        <v>960.86556595816296</v>
      </c>
      <c r="DK271" s="51">
        <f t="shared" si="1739"/>
        <v>29581.794859144084</v>
      </c>
      <c r="DL271" s="58">
        <f t="shared" si="1629"/>
        <v>929.99333333333334</v>
      </c>
      <c r="DM271" s="52">
        <f t="shared" si="2042"/>
        <v>96.66</v>
      </c>
      <c r="DN271" s="51">
        <f t="shared" si="1740"/>
        <v>833.33333333333337</v>
      </c>
      <c r="DO271" s="57">
        <f t="shared" si="1741"/>
        <v>24999.999999999505</v>
      </c>
      <c r="DP271" s="468">
        <f t="shared" si="1948"/>
        <v>-929.99333333333334</v>
      </c>
      <c r="DQ271" s="46">
        <f t="shared" si="1949"/>
        <v>-1108.43</v>
      </c>
      <c r="DR271" s="47"/>
      <c r="DS271" s="46">
        <f t="shared" si="1950"/>
        <v>-1011.77</v>
      </c>
      <c r="DT271" s="48"/>
      <c r="DU271" s="29"/>
      <c r="DV271" s="45">
        <v>210</v>
      </c>
      <c r="DW271" s="46">
        <f t="shared" si="1951"/>
        <v>1026.53</v>
      </c>
      <c r="DX271" s="46">
        <f t="shared" si="2043"/>
        <v>14.76</v>
      </c>
      <c r="DY271" s="46">
        <f t="shared" si="1953"/>
        <v>1011.77</v>
      </c>
      <c r="DZ271" s="46">
        <f t="shared" si="1742"/>
        <v>50.904434041837078</v>
      </c>
      <c r="EA271" s="46">
        <f t="shared" si="1743"/>
        <v>960.86556595816296</v>
      </c>
      <c r="EB271" s="51">
        <f t="shared" si="1744"/>
        <v>29581.794859144084</v>
      </c>
      <c r="EC271" s="58">
        <f t="shared" si="1630"/>
        <v>845.81333333333339</v>
      </c>
      <c r="ED271" s="52">
        <f t="shared" si="2044"/>
        <v>12.48</v>
      </c>
      <c r="EE271" s="51">
        <f t="shared" si="1745"/>
        <v>833.33333333333337</v>
      </c>
      <c r="EF271" s="57">
        <f t="shared" si="1746"/>
        <v>24999.999999999505</v>
      </c>
      <c r="EG271" s="468">
        <f t="shared" si="1955"/>
        <v>-845.81333333333339</v>
      </c>
      <c r="EH271" s="46">
        <f t="shared" si="1956"/>
        <v>-1026.53</v>
      </c>
      <c r="EI271" s="47"/>
      <c r="EJ271" s="46">
        <f t="shared" si="1957"/>
        <v>-1011.77</v>
      </c>
      <c r="EK271" s="48"/>
      <c r="EL271" s="29"/>
      <c r="EM271" s="45">
        <v>210</v>
      </c>
      <c r="EN271" s="46">
        <f t="shared" si="2022"/>
        <v>1058.0868689014749</v>
      </c>
      <c r="EO271" s="46">
        <f t="shared" si="2045"/>
        <v>15.32</v>
      </c>
      <c r="EP271" s="128">
        <f t="shared" si="1632"/>
        <v>1042.7668689014749</v>
      </c>
      <c r="EQ271" s="46">
        <f t="shared" si="1748"/>
        <v>52.846254317623327</v>
      </c>
      <c r="ER271" s="46">
        <f t="shared" si="1749"/>
        <v>989.9206145838516</v>
      </c>
      <c r="ES271" s="51">
        <f t="shared" si="1750"/>
        <v>30717.831975990142</v>
      </c>
      <c r="ET271" s="153">
        <f t="shared" si="1959"/>
        <v>10000</v>
      </c>
      <c r="EU271" s="45">
        <v>210</v>
      </c>
      <c r="EV271" s="46">
        <f t="shared" si="1633"/>
        <v>1058.0899999999999</v>
      </c>
      <c r="EW271" s="46">
        <f t="shared" si="2046"/>
        <v>15.32</v>
      </c>
      <c r="EX271" s="128">
        <f t="shared" si="1751"/>
        <v>1042.77</v>
      </c>
      <c r="EY271" s="46">
        <f t="shared" si="1752"/>
        <v>52.844910938162229</v>
      </c>
      <c r="EZ271" s="46">
        <f t="shared" si="1753"/>
        <v>989.92508906183775</v>
      </c>
      <c r="FA271" s="51">
        <f t="shared" si="1754"/>
        <v>30717.021473835499</v>
      </c>
      <c r="FB271" s="58">
        <f t="shared" si="1755"/>
        <v>874.86920833333363</v>
      </c>
      <c r="FC271" s="52">
        <f t="shared" si="2047"/>
        <v>13</v>
      </c>
      <c r="FD271" s="51">
        <f t="shared" si="1962"/>
        <v>861.86920833333363</v>
      </c>
      <c r="FE271" s="57">
        <f t="shared" si="1756"/>
        <v>26058.456249999821</v>
      </c>
      <c r="FF271" s="153">
        <f t="shared" si="1963"/>
        <v>10000</v>
      </c>
      <c r="FG271" s="469">
        <f t="shared" si="1757"/>
        <v>-874.86920833333363</v>
      </c>
      <c r="FH271" s="46">
        <f t="shared" si="1758"/>
        <v>-1058.0899999999999</v>
      </c>
      <c r="FI271" s="46">
        <f t="shared" si="1759"/>
        <v>-1042.77</v>
      </c>
      <c r="FJ271" s="48"/>
      <c r="FL271" s="45">
        <v>210</v>
      </c>
      <c r="FM271" s="46">
        <f t="shared" si="1964"/>
        <v>1028.83</v>
      </c>
      <c r="FN271" s="46">
        <f t="shared" si="2023"/>
        <v>17.059999999999999</v>
      </c>
      <c r="FO271" s="46">
        <f t="shared" si="1965"/>
        <v>1011.77</v>
      </c>
      <c r="FP271" s="46">
        <f t="shared" si="1761"/>
        <v>50.904434041837078</v>
      </c>
      <c r="FQ271" s="46">
        <f t="shared" si="1762"/>
        <v>960.86556595816296</v>
      </c>
      <c r="FR271" s="51">
        <f t="shared" si="1763"/>
        <v>29581.794859144084</v>
      </c>
      <c r="FS271" s="153">
        <f t="shared" si="2048"/>
        <v>35323.059722769656</v>
      </c>
      <c r="FT271" s="58">
        <f t="shared" si="1635"/>
        <v>847.81333333333339</v>
      </c>
      <c r="FU271" s="241">
        <f t="shared" si="2024"/>
        <v>14.48</v>
      </c>
      <c r="FV271" s="51">
        <f t="shared" si="1765"/>
        <v>833.33333333333337</v>
      </c>
      <c r="FW271" s="51">
        <f t="shared" si="1766"/>
        <v>24999.999999999505</v>
      </c>
      <c r="FX271" s="153">
        <f t="shared" si="2049"/>
        <v>29999.999999999498</v>
      </c>
      <c r="FY271" s="468">
        <f t="shared" si="1968"/>
        <v>-847.81333333333339</v>
      </c>
      <c r="FZ271" s="46">
        <f t="shared" si="1969"/>
        <v>-1028.83</v>
      </c>
      <c r="GA271" s="46">
        <f t="shared" si="1767"/>
        <v>-1011.77</v>
      </c>
      <c r="GB271" s="48"/>
      <c r="GD271" s="45">
        <v>210</v>
      </c>
      <c r="GE271" s="46">
        <f t="shared" si="2025"/>
        <v>1060.0875939185617</v>
      </c>
      <c r="GF271" s="128">
        <f t="shared" si="2050"/>
        <v>17.68</v>
      </c>
      <c r="GG271" s="128">
        <f t="shared" si="1579"/>
        <v>1042.4075939185616</v>
      </c>
      <c r="GH271" s="46">
        <f t="shared" si="1637"/>
        <v>52.806784034951569</v>
      </c>
      <c r="GI271" s="46">
        <f t="shared" si="1769"/>
        <v>989.60080988361005</v>
      </c>
      <c r="GJ271" s="51">
        <f t="shared" si="1770"/>
        <v>30694.46961108733</v>
      </c>
      <c r="GK271" s="51">
        <f t="shared" si="2051"/>
        <v>36607.430341587227</v>
      </c>
      <c r="GL271" s="153">
        <f t="shared" si="1972"/>
        <v>10000</v>
      </c>
      <c r="GM271" s="45">
        <v>210</v>
      </c>
      <c r="GN271" s="46">
        <f t="shared" si="1638"/>
        <v>1060.0899999999999</v>
      </c>
      <c r="GO271" s="46">
        <f t="shared" si="2026"/>
        <v>17.68</v>
      </c>
      <c r="GP271" s="128">
        <f t="shared" si="1973"/>
        <v>1042.4100000000001</v>
      </c>
      <c r="GQ271" s="46">
        <f t="shared" si="1772"/>
        <v>52.805782398445615</v>
      </c>
      <c r="GR271" s="46">
        <f t="shared" si="1773"/>
        <v>989.60421760155441</v>
      </c>
      <c r="GS271" s="51">
        <f t="shared" si="1774"/>
        <v>30693.865221465814</v>
      </c>
      <c r="GT271" s="57">
        <f t="shared" si="2052"/>
        <v>36606.846313410642</v>
      </c>
      <c r="GU271" s="58">
        <f t="shared" si="1775"/>
        <v>876.92633333333197</v>
      </c>
      <c r="GV271" s="52">
        <f t="shared" si="2027"/>
        <v>15.08</v>
      </c>
      <c r="GW271" s="51">
        <f t="shared" si="1975"/>
        <v>861.84633333333193</v>
      </c>
      <c r="GX271" s="57">
        <f t="shared" si="1777"/>
        <v>26048.35000000026</v>
      </c>
      <c r="GY271" s="57">
        <f t="shared" si="2053"/>
        <v>31219.428000000247</v>
      </c>
      <c r="GZ271" s="153">
        <f t="shared" si="1977"/>
        <v>10000</v>
      </c>
      <c r="HA271" s="469">
        <f t="shared" si="1778"/>
        <v>-876.92633333333197</v>
      </c>
      <c r="HB271" s="46">
        <f t="shared" si="1779"/>
        <v>-1060.0899999999999</v>
      </c>
      <c r="HC271" s="46">
        <f t="shared" si="1780"/>
        <v>-1042.4100000000001</v>
      </c>
      <c r="HD271" s="48"/>
      <c r="HF271" s="45">
        <v>210</v>
      </c>
      <c r="HG271" s="46">
        <f t="shared" si="1781"/>
        <v>1123.8775326810628</v>
      </c>
      <c r="HH271" s="46">
        <f t="shared" si="1782"/>
        <v>0</v>
      </c>
      <c r="HI271" s="46">
        <f t="shared" si="1783"/>
        <v>1123.8775326810628</v>
      </c>
      <c r="HJ271" s="46">
        <f t="shared" si="1784"/>
        <v>56.546543157356382</v>
      </c>
      <c r="HK271" s="46">
        <f t="shared" si="1785"/>
        <v>1067.3309895237064</v>
      </c>
      <c r="HL271" s="51">
        <f t="shared" si="1786"/>
        <v>32860.594904890124</v>
      </c>
      <c r="HM271" s="153">
        <f t="shared" si="1978"/>
        <v>10000</v>
      </c>
      <c r="HN271" s="58">
        <f t="shared" si="1787"/>
        <v>933.33333333333724</v>
      </c>
      <c r="HO271" s="52">
        <f t="shared" si="1788"/>
        <v>0</v>
      </c>
      <c r="HP271" s="51">
        <f t="shared" si="1789"/>
        <v>933.33333333333724</v>
      </c>
      <c r="HQ271" s="57">
        <f t="shared" si="1790"/>
        <v>27999.999999998261</v>
      </c>
      <c r="HR271" s="153">
        <f t="shared" si="1979"/>
        <v>10000</v>
      </c>
      <c r="HS271" s="468">
        <f t="shared" si="1791"/>
        <v>-933.33333333333724</v>
      </c>
      <c r="HT271" s="46">
        <f t="shared" si="1792"/>
        <v>-1123.8775326810628</v>
      </c>
      <c r="HU271" s="46">
        <f t="shared" si="1793"/>
        <v>-1123.8775326810628</v>
      </c>
      <c r="HV271" s="48"/>
      <c r="HW271" s="29"/>
      <c r="HX271" s="45">
        <v>210</v>
      </c>
      <c r="HY271" s="128">
        <f t="shared" si="1794"/>
        <v>1124.3399999999999</v>
      </c>
      <c r="HZ271" s="46">
        <f t="shared" si="1795"/>
        <v>0</v>
      </c>
      <c r="IA271" s="46">
        <f t="shared" si="1796"/>
        <v>1124.3399999999999</v>
      </c>
      <c r="IB271" s="46">
        <f t="shared" si="1797"/>
        <v>56.577098561948162</v>
      </c>
      <c r="IC271" s="46">
        <f t="shared" si="1798"/>
        <v>1067.7629014380518</v>
      </c>
      <c r="ID271" s="51">
        <f t="shared" si="1799"/>
        <v>32878.496235730847</v>
      </c>
      <c r="IE271" s="153">
        <f t="shared" si="1980"/>
        <v>10000</v>
      </c>
      <c r="IF271" s="58">
        <f t="shared" si="1800"/>
        <v>930.14625019664186</v>
      </c>
      <c r="IG271" s="52">
        <f t="shared" si="1801"/>
        <v>0</v>
      </c>
      <c r="IH271" s="51">
        <f t="shared" si="1802"/>
        <v>930.14625019664186</v>
      </c>
      <c r="II271" s="57">
        <f t="shared" si="1981"/>
        <v>27904.387458704929</v>
      </c>
      <c r="IJ271" s="153">
        <f t="shared" si="1982"/>
        <v>10000</v>
      </c>
      <c r="IK271" s="468">
        <f t="shared" si="1803"/>
        <v>-930.14625019664186</v>
      </c>
      <c r="IL271" s="46">
        <f t="shared" si="1804"/>
        <v>-1124.3399999999999</v>
      </c>
      <c r="IM271" s="46">
        <f t="shared" si="1805"/>
        <v>-1124.3399999999999</v>
      </c>
      <c r="IN271" s="48"/>
      <c r="IO271" s="53">
        <f t="shared" si="1806"/>
        <v>0</v>
      </c>
      <c r="IQ271" s="45">
        <v>210</v>
      </c>
      <c r="IR271" s="128">
        <f t="shared" si="1807"/>
        <v>1126.4568749999989</v>
      </c>
      <c r="IS271" s="128">
        <f t="shared" si="1808"/>
        <v>0</v>
      </c>
      <c r="IT271" s="128">
        <f t="shared" si="1809"/>
        <v>1126.4568749999989</v>
      </c>
      <c r="IU271" s="46">
        <f t="shared" si="2021"/>
        <v>56.68</v>
      </c>
      <c r="IV271" s="46">
        <f t="shared" si="1810"/>
        <v>1069.7768749999989</v>
      </c>
      <c r="IW271" s="51">
        <f t="shared" si="1811"/>
        <v>32936.026250000235</v>
      </c>
      <c r="IX271" s="199">
        <f t="shared" si="1983"/>
        <v>10000</v>
      </c>
      <c r="IY271" s="128">
        <f t="shared" si="1812"/>
        <v>0</v>
      </c>
      <c r="IZ271" s="408">
        <f t="shared" si="1813"/>
        <v>0</v>
      </c>
      <c r="JA271" s="58">
        <f t="shared" si="1814"/>
        <v>931.95916666666494</v>
      </c>
      <c r="JB271" s="52">
        <f t="shared" si="1815"/>
        <v>0</v>
      </c>
      <c r="JC271" s="51">
        <f t="shared" si="1816"/>
        <v>931.95916666666494</v>
      </c>
      <c r="JD271" s="57">
        <f t="shared" si="1817"/>
        <v>27958.775000000045</v>
      </c>
      <c r="JE271" s="280">
        <f t="shared" si="1818"/>
        <v>10000</v>
      </c>
      <c r="JF271" s="280">
        <f t="shared" si="1819"/>
        <v>0</v>
      </c>
      <c r="JG271" s="468">
        <f t="shared" si="1820"/>
        <v>-931.95916666666494</v>
      </c>
      <c r="JH271" s="46">
        <f t="shared" si="1821"/>
        <v>-1126.4568749999989</v>
      </c>
      <c r="JI271" s="46">
        <f t="shared" si="1822"/>
        <v>-1126.4568749999989</v>
      </c>
      <c r="JJ271" s="48"/>
      <c r="JL271" s="45">
        <v>210</v>
      </c>
      <c r="JM271" s="46">
        <f t="shared" si="1823"/>
        <v>1124.4930833333331</v>
      </c>
      <c r="JN271" s="46">
        <f t="shared" si="1824"/>
        <v>0</v>
      </c>
      <c r="JO271" s="128">
        <f t="shared" si="1825"/>
        <v>1124.4930833333331</v>
      </c>
      <c r="JP271" s="46">
        <f t="shared" si="1984"/>
        <v>56.58</v>
      </c>
      <c r="JQ271" s="46">
        <f t="shared" si="1826"/>
        <v>1067.9130833333331</v>
      </c>
      <c r="JR271" s="51">
        <f t="shared" si="1827"/>
        <v>32878.592499999984</v>
      </c>
      <c r="JS271" s="199">
        <f t="shared" si="2067"/>
        <v>35323.059722769656</v>
      </c>
      <c r="JT271" s="199">
        <f t="shared" si="1986"/>
        <v>10000</v>
      </c>
      <c r="JU271" s="128">
        <f t="shared" si="1828"/>
        <v>0</v>
      </c>
      <c r="JV271" s="408">
        <f t="shared" si="1829"/>
        <v>0</v>
      </c>
      <c r="JW271" s="58">
        <f t="shared" si="1830"/>
        <v>930.37233333333074</v>
      </c>
      <c r="JX271" s="52">
        <f t="shared" si="1831"/>
        <v>0</v>
      </c>
      <c r="JY271" s="51">
        <f t="shared" si="1832"/>
        <v>930.37233333333074</v>
      </c>
      <c r="JZ271" s="51">
        <f t="shared" si="1833"/>
        <v>27911.170000000471</v>
      </c>
      <c r="KA271" s="199">
        <f t="shared" si="2054"/>
        <v>29999.999999999498</v>
      </c>
      <c r="KB271" s="128">
        <f t="shared" si="1988"/>
        <v>10000</v>
      </c>
      <c r="KC271" s="204">
        <f t="shared" si="1834"/>
        <v>0</v>
      </c>
      <c r="KD271" s="468">
        <f t="shared" si="1989"/>
        <v>-930.37233333333074</v>
      </c>
      <c r="KE271" s="46">
        <f t="shared" si="1835"/>
        <v>-1124.4930833333331</v>
      </c>
      <c r="KF271" s="46">
        <f t="shared" si="1836"/>
        <v>-1124.4930833333331</v>
      </c>
      <c r="KG271" s="48"/>
      <c r="KI271" s="45">
        <v>210</v>
      </c>
      <c r="KJ271" s="46">
        <f t="shared" si="1837"/>
        <v>1124.4890404061762</v>
      </c>
      <c r="KK271" s="46">
        <f t="shared" si="1838"/>
        <v>0</v>
      </c>
      <c r="KL271" s="128">
        <f t="shared" si="1839"/>
        <v>1124.4890404061762</v>
      </c>
      <c r="KM271" s="46">
        <f t="shared" si="1676"/>
        <v>56.577310431338738</v>
      </c>
      <c r="KN271" s="46">
        <f t="shared" si="1840"/>
        <v>1067.9117299748375</v>
      </c>
      <c r="KO271" s="51">
        <f t="shared" si="1841"/>
        <v>32878.474528828403</v>
      </c>
      <c r="KP271" s="199">
        <f t="shared" si="2055"/>
        <v>38233.464880990796</v>
      </c>
      <c r="KQ271" s="199">
        <f t="shared" si="1991"/>
        <v>10000</v>
      </c>
      <c r="KR271" s="128">
        <f t="shared" si="1842"/>
        <v>0</v>
      </c>
      <c r="KS271" s="408">
        <f t="shared" si="1843"/>
        <v>0</v>
      </c>
      <c r="KT271" s="45">
        <v>210</v>
      </c>
      <c r="KU271" s="46">
        <f t="shared" si="1992"/>
        <v>1124.49</v>
      </c>
      <c r="KV271" s="46">
        <f t="shared" si="1844"/>
        <v>0</v>
      </c>
      <c r="KW271" s="128">
        <f t="shared" si="1845"/>
        <v>1124.49</v>
      </c>
      <c r="KX271" s="46">
        <f t="shared" si="1846"/>
        <v>56.576910958489925</v>
      </c>
      <c r="KY271" s="46">
        <f t="shared" si="1847"/>
        <v>1067.9130890415101</v>
      </c>
      <c r="KZ271" s="51">
        <f t="shared" si="1848"/>
        <v>32878.233486052442</v>
      </c>
      <c r="LA271" s="153">
        <f t="shared" si="2056"/>
        <v>38233.464880990796</v>
      </c>
      <c r="LB271" s="58">
        <f t="shared" si="1532"/>
        <v>930.59633333333579</v>
      </c>
      <c r="LC271" s="52">
        <f t="shared" si="1849"/>
        <v>0</v>
      </c>
      <c r="LD271" s="51">
        <f t="shared" si="1850"/>
        <v>930.59633333333579</v>
      </c>
      <c r="LE271" s="51">
        <f t="shared" si="1851"/>
        <v>27917.889999999767</v>
      </c>
      <c r="LF271" s="51">
        <f t="shared" si="2057"/>
        <v>32716.571999999604</v>
      </c>
      <c r="LG271" s="128">
        <f t="shared" si="1852"/>
        <v>10000</v>
      </c>
      <c r="LH271" s="204">
        <f t="shared" si="1853"/>
        <v>0</v>
      </c>
      <c r="LI271" s="479">
        <f t="shared" si="1854"/>
        <v>-930.59633333333579</v>
      </c>
      <c r="LJ271" s="46">
        <f t="shared" si="1995"/>
        <v>-1124.49</v>
      </c>
      <c r="LK271" s="46">
        <f t="shared" si="1996"/>
        <v>-1124.49</v>
      </c>
      <c r="LL271" s="48"/>
      <c r="LN271" s="45">
        <v>210</v>
      </c>
      <c r="LO271" s="46">
        <f t="shared" si="1855"/>
        <v>1123.1238136873469</v>
      </c>
      <c r="LP271" s="46">
        <f t="shared" si="2028"/>
        <v>0</v>
      </c>
      <c r="LQ271" s="46">
        <f t="shared" si="1857"/>
        <v>1123.1238136873469</v>
      </c>
      <c r="LR271" s="46">
        <f t="shared" si="1858"/>
        <v>56.508620694839124</v>
      </c>
      <c r="LS271" s="46">
        <f t="shared" si="1859"/>
        <v>1066.6151929925077</v>
      </c>
      <c r="LT271" s="51">
        <f t="shared" si="1860"/>
        <v>32838.557223910961</v>
      </c>
      <c r="LU271" s="199">
        <f t="shared" si="1997"/>
        <v>10000</v>
      </c>
      <c r="LV271" s="58">
        <f t="shared" si="1861"/>
        <v>933.33033333333128</v>
      </c>
      <c r="LW271" s="52">
        <f t="shared" si="2029"/>
        <v>0</v>
      </c>
      <c r="LX271" s="51">
        <f t="shared" si="1863"/>
        <v>933.33033333333128</v>
      </c>
      <c r="LY271" s="51">
        <f t="shared" si="1864"/>
        <v>27999.909999999756</v>
      </c>
      <c r="LZ271" s="46">
        <f t="shared" si="1998"/>
        <v>0</v>
      </c>
      <c r="MA271" s="199">
        <f t="shared" si="1999"/>
        <v>10000</v>
      </c>
      <c r="MB271" s="468">
        <f t="shared" si="1865"/>
        <v>-933.33033333333128</v>
      </c>
      <c r="MC271" s="46">
        <f t="shared" si="1866"/>
        <v>-1123.1238136873469</v>
      </c>
      <c r="MD271" s="46">
        <f t="shared" si="1867"/>
        <v>-1123.1238136873469</v>
      </c>
      <c r="ME271" s="48"/>
      <c r="MG271" s="45">
        <v>210</v>
      </c>
      <c r="MH271" s="46">
        <f t="shared" si="1868"/>
        <v>1076.608661999408</v>
      </c>
      <c r="MI271" s="46">
        <f t="shared" si="2030"/>
        <v>0</v>
      </c>
      <c r="MJ271" s="46">
        <f t="shared" si="1870"/>
        <v>1076.608661999408</v>
      </c>
      <c r="MK271" s="46">
        <f t="shared" si="1871"/>
        <v>54.16826691437214</v>
      </c>
      <c r="ML271" s="46">
        <f t="shared" si="1872"/>
        <v>1022.4403950850359</v>
      </c>
      <c r="MM271" s="51">
        <f t="shared" si="1873"/>
        <v>31478.519753538247</v>
      </c>
      <c r="MN271" s="199">
        <f t="shared" si="2000"/>
        <v>10000</v>
      </c>
      <c r="MO271" s="58">
        <f t="shared" si="1874"/>
        <v>889.32945707741396</v>
      </c>
      <c r="MP271" s="52">
        <f t="shared" si="2031"/>
        <v>0</v>
      </c>
      <c r="MQ271" s="51">
        <f t="shared" si="1876"/>
        <v>889.32945707741396</v>
      </c>
      <c r="MR271" s="57">
        <f t="shared" si="1877"/>
        <v>26679.884013742816</v>
      </c>
      <c r="MS271" s="199">
        <f t="shared" si="2001"/>
        <v>10000</v>
      </c>
      <c r="MT271" s="468">
        <f t="shared" si="2002"/>
        <v>-889.32945707741396</v>
      </c>
      <c r="MU271" s="46">
        <f t="shared" si="1878"/>
        <v>-1076.608661999408</v>
      </c>
      <c r="MV271" s="46">
        <f t="shared" si="1879"/>
        <v>-1076.608661999408</v>
      </c>
      <c r="MW271" s="48"/>
      <c r="MY271" s="45">
        <v>210</v>
      </c>
      <c r="MZ271" s="46">
        <f t="shared" si="1880"/>
        <v>1076.608661999408</v>
      </c>
      <c r="NA271" s="46">
        <f t="shared" si="2032"/>
        <v>0</v>
      </c>
      <c r="NB271" s="128">
        <f t="shared" si="1882"/>
        <v>1076.608661999408</v>
      </c>
      <c r="NC271" s="46">
        <f t="shared" si="1646"/>
        <v>54.16826691437214</v>
      </c>
      <c r="ND271" s="46">
        <f t="shared" si="1883"/>
        <v>1022.4403950850359</v>
      </c>
      <c r="NE271" s="51">
        <f t="shared" si="1884"/>
        <v>31478.519753538247</v>
      </c>
      <c r="NF271" s="153">
        <f t="shared" si="2003"/>
        <v>10000</v>
      </c>
      <c r="NG271" s="45">
        <v>210</v>
      </c>
      <c r="NH271" s="46">
        <f t="shared" si="1647"/>
        <v>1076.6099999999999</v>
      </c>
      <c r="NI271" s="46">
        <f t="shared" si="2033"/>
        <v>0</v>
      </c>
      <c r="NJ271" s="128">
        <f t="shared" si="2004"/>
        <v>1076.6099999999999</v>
      </c>
      <c r="NK271" s="46">
        <f t="shared" si="2005"/>
        <v>54.167688905571019</v>
      </c>
      <c r="NL271" s="46">
        <f t="shared" si="1886"/>
        <v>1022.4423110944289</v>
      </c>
      <c r="NM271" s="51">
        <f t="shared" si="1887"/>
        <v>31478.171032248178</v>
      </c>
      <c r="NN271" s="58">
        <f t="shared" si="1888"/>
        <v>888.78037499999857</v>
      </c>
      <c r="NO271" s="52">
        <f t="shared" si="2034"/>
        <v>0</v>
      </c>
      <c r="NP271" s="51">
        <f t="shared" si="1890"/>
        <v>888.78037499999857</v>
      </c>
      <c r="NQ271" s="57">
        <f t="shared" si="1891"/>
        <v>26797.761250000007</v>
      </c>
      <c r="NR271" s="153">
        <f t="shared" si="2006"/>
        <v>10000</v>
      </c>
      <c r="NS271" s="469">
        <f t="shared" si="1892"/>
        <v>-888.78037499999857</v>
      </c>
      <c r="NT271" s="46">
        <f t="shared" si="1893"/>
        <v>-1076.6099999999999</v>
      </c>
      <c r="NU271" s="46">
        <f t="shared" si="1894"/>
        <v>-1076.6099999999999</v>
      </c>
      <c r="NV271" s="48"/>
      <c r="NX271" s="45">
        <v>210</v>
      </c>
      <c r="NY271" s="46">
        <f t="shared" si="1895"/>
        <v>1076.6456011701148</v>
      </c>
      <c r="NZ271" s="46">
        <f t="shared" si="2035"/>
        <v>0</v>
      </c>
      <c r="OA271" s="46">
        <f t="shared" si="1897"/>
        <v>1076.6456011701148</v>
      </c>
      <c r="OB271" s="46">
        <f t="shared" si="1898"/>
        <v>54.170125464213648</v>
      </c>
      <c r="OC271" s="46">
        <f t="shared" si="1899"/>
        <v>1022.4754757059011</v>
      </c>
      <c r="OD271" s="51">
        <f t="shared" si="1900"/>
        <v>31479.599802822286</v>
      </c>
      <c r="OE271" s="153">
        <f t="shared" si="2058"/>
        <v>35323.059722769656</v>
      </c>
      <c r="OF271" s="153">
        <f t="shared" si="2008"/>
        <v>10000</v>
      </c>
      <c r="OG271" s="58">
        <f t="shared" si="1901"/>
        <v>889.48383333333379</v>
      </c>
      <c r="OH271" s="241">
        <f t="shared" si="2059"/>
        <v>0</v>
      </c>
      <c r="OI271" s="51">
        <f t="shared" si="1902"/>
        <v>889.48383333333379</v>
      </c>
      <c r="OJ271" s="51">
        <f t="shared" si="1903"/>
        <v>26684.515000000047</v>
      </c>
      <c r="OK271" s="153">
        <f t="shared" si="2060"/>
        <v>29999.999999999498</v>
      </c>
      <c r="OL271" s="153">
        <f t="shared" si="2011"/>
        <v>10000</v>
      </c>
      <c r="OM271" s="468">
        <f t="shared" si="2012"/>
        <v>-889.48383333333379</v>
      </c>
      <c r="ON271" s="46">
        <f t="shared" si="2013"/>
        <v>-1076.6456011701148</v>
      </c>
      <c r="OO271" s="46">
        <f t="shared" si="1904"/>
        <v>-1076.6456011701148</v>
      </c>
      <c r="OP271" s="48"/>
      <c r="OR271" s="45">
        <v>210</v>
      </c>
      <c r="OS271" s="46">
        <f t="shared" si="1905"/>
        <v>1076.765700416463</v>
      </c>
      <c r="OT271" s="128">
        <f t="shared" si="2036"/>
        <v>0</v>
      </c>
      <c r="OU271" s="128">
        <f t="shared" si="1907"/>
        <v>1076.765700416463</v>
      </c>
      <c r="OV271" s="46">
        <f t="shared" si="1652"/>
        <v>54.176168113007698</v>
      </c>
      <c r="OW271" s="46">
        <f t="shared" si="1653"/>
        <v>1022.5895323034553</v>
      </c>
      <c r="OX271" s="51">
        <f t="shared" si="1908"/>
        <v>31483.111335501166</v>
      </c>
      <c r="OY271" s="51">
        <f t="shared" si="2061"/>
        <v>36607.430341587227</v>
      </c>
      <c r="OZ271" s="153">
        <f t="shared" si="2015"/>
        <v>10000</v>
      </c>
      <c r="PA271" s="45">
        <v>210</v>
      </c>
      <c r="PB271" s="46">
        <f t="shared" si="1909"/>
        <v>1076.765700416463</v>
      </c>
      <c r="PC271" s="46">
        <f t="shared" si="2062"/>
        <v>0</v>
      </c>
      <c r="PD271" s="128">
        <f t="shared" si="1910"/>
        <v>1076.765700416463</v>
      </c>
      <c r="PE271" s="46">
        <f t="shared" si="1911"/>
        <v>54.176168113007698</v>
      </c>
      <c r="PF271" s="46">
        <f t="shared" si="1912"/>
        <v>1022.5895323034553</v>
      </c>
      <c r="PG271" s="51">
        <f t="shared" si="1913"/>
        <v>31483.111335501166</v>
      </c>
      <c r="PH271" s="57">
        <f t="shared" si="2063"/>
        <v>36606.846313410642</v>
      </c>
      <c r="PI271" s="688">
        <f t="shared" si="1914"/>
        <v>889.6533333333341</v>
      </c>
      <c r="PJ271" s="52">
        <f t="shared" si="2064"/>
        <v>0</v>
      </c>
      <c r="PK271" s="51">
        <f t="shared" si="1915"/>
        <v>889.6533333333341</v>
      </c>
      <c r="PL271" s="57">
        <f t="shared" si="1916"/>
        <v>26689.600000000108</v>
      </c>
      <c r="PM271" s="57">
        <f t="shared" si="2065"/>
        <v>32027.52000000012</v>
      </c>
      <c r="PN271" s="153">
        <f t="shared" si="2020"/>
        <v>10000</v>
      </c>
      <c r="PO271" s="469">
        <f t="shared" si="1917"/>
        <v>-889.6533333333341</v>
      </c>
      <c r="PP271" s="46">
        <f t="shared" si="1918"/>
        <v>-1076.765700416463</v>
      </c>
      <c r="PQ271" s="46">
        <f t="shared" si="1919"/>
        <v>-1076.765700416463</v>
      </c>
      <c r="PR271" s="48"/>
    </row>
    <row r="272" spans="2:434" hidden="1" x14ac:dyDescent="0.3">
      <c r="B272" s="45">
        <v>211</v>
      </c>
      <c r="C272" s="46">
        <f t="shared" si="1688"/>
        <v>1111.77</v>
      </c>
      <c r="D272" s="46">
        <f t="shared" si="1689"/>
        <v>100</v>
      </c>
      <c r="E272" s="46">
        <f t="shared" si="1690"/>
        <v>1011.77</v>
      </c>
      <c r="F272" s="46">
        <f t="shared" si="1691"/>
        <v>49.302991431906804</v>
      </c>
      <c r="G272" s="46">
        <f t="shared" si="1692"/>
        <v>962.46700856809321</v>
      </c>
      <c r="H272" s="51">
        <f t="shared" si="1693"/>
        <v>28619.327850575992</v>
      </c>
      <c r="I272" s="58">
        <f t="shared" si="1626"/>
        <v>933.33333333333337</v>
      </c>
      <c r="J272" s="52">
        <f t="shared" si="1694"/>
        <v>100</v>
      </c>
      <c r="K272" s="51">
        <f t="shared" si="1695"/>
        <v>833.33333333333337</v>
      </c>
      <c r="L272" s="57">
        <f t="shared" si="1696"/>
        <v>24166.666666666173</v>
      </c>
      <c r="M272" s="468">
        <f t="shared" si="1920"/>
        <v>-933.33333333333337</v>
      </c>
      <c r="N272" s="46">
        <f t="shared" si="1921"/>
        <v>-1111.77</v>
      </c>
      <c r="O272" s="47"/>
      <c r="P272" s="46">
        <f t="shared" si="1922"/>
        <v>-1011.77</v>
      </c>
      <c r="Q272" s="48"/>
      <c r="R272" s="29"/>
      <c r="S272" s="29"/>
      <c r="T272" s="45">
        <v>211</v>
      </c>
      <c r="U272" s="46">
        <f t="shared" si="1697"/>
        <v>1039.3900000000001</v>
      </c>
      <c r="V272" s="46">
        <f t="shared" si="1698"/>
        <v>27.62</v>
      </c>
      <c r="W272" s="46">
        <f t="shared" si="1923"/>
        <v>1011.77</v>
      </c>
      <c r="X272" s="46">
        <f t="shared" si="1699"/>
        <v>49.302991431906804</v>
      </c>
      <c r="Y272" s="46">
        <f t="shared" si="1700"/>
        <v>962.46700856809321</v>
      </c>
      <c r="Z272" s="51">
        <f t="shared" si="1701"/>
        <v>28619.327850575992</v>
      </c>
      <c r="AA272" s="58">
        <f t="shared" si="1702"/>
        <v>856.6733333333334</v>
      </c>
      <c r="AB272" s="52">
        <f t="shared" si="1703"/>
        <v>23.34</v>
      </c>
      <c r="AC272" s="51">
        <f t="shared" si="1704"/>
        <v>833.33333333333337</v>
      </c>
      <c r="AD272" s="57">
        <f t="shared" si="1705"/>
        <v>24166.666666666173</v>
      </c>
      <c r="AE272" s="468">
        <f t="shared" si="1924"/>
        <v>-856.6733333333334</v>
      </c>
      <c r="AF272" s="46">
        <f t="shared" si="1706"/>
        <v>-1039.3900000000001</v>
      </c>
      <c r="AG272" s="47"/>
      <c r="AH272" s="46">
        <f t="shared" si="1925"/>
        <v>-1011.77</v>
      </c>
      <c r="AI272" s="48"/>
      <c r="AJ272" s="29"/>
      <c r="AK272" s="45">
        <v>211</v>
      </c>
      <c r="AL272" s="46">
        <f t="shared" si="1707"/>
        <v>1117.72</v>
      </c>
      <c r="AM272" s="46"/>
      <c r="AN272" s="46"/>
      <c r="AO272" s="46">
        <f t="shared" si="1708"/>
        <v>29.14</v>
      </c>
      <c r="AP272" s="128">
        <f t="shared" si="1709"/>
        <v>1088.58</v>
      </c>
      <c r="AQ272" s="128"/>
      <c r="AR272" s="128"/>
      <c r="AS272" s="46">
        <f t="shared" si="1710"/>
        <v>53.716644279173899</v>
      </c>
      <c r="AT272" s="46">
        <f t="shared" si="1711"/>
        <v>1034.8633557208261</v>
      </c>
      <c r="AU272" s="51"/>
      <c r="AV272" s="51"/>
      <c r="AW272" s="51">
        <f t="shared" si="1712"/>
        <v>31195.123211783513</v>
      </c>
      <c r="AX272" s="58">
        <f t="shared" si="1713"/>
        <v>927.38215694565588</v>
      </c>
      <c r="AY272" s="52"/>
      <c r="AZ272" s="52"/>
      <c r="BA272" s="52">
        <f t="shared" si="1714"/>
        <v>24.8</v>
      </c>
      <c r="BB272" s="51">
        <f t="shared" si="1715"/>
        <v>902.58215694565592</v>
      </c>
      <c r="BC272" s="51"/>
      <c r="BD272" s="51"/>
      <c r="BE272" s="57">
        <f t="shared" si="1716"/>
        <v>26533.044884466595</v>
      </c>
      <c r="BF272" s="468">
        <f t="shared" si="1717"/>
        <v>-927.38215694565588</v>
      </c>
      <c r="BG272" s="46">
        <f t="shared" si="1718"/>
        <v>-1117.72</v>
      </c>
      <c r="BH272" s="46">
        <f t="shared" si="1719"/>
        <v>-1088.58</v>
      </c>
      <c r="BI272" s="48"/>
      <c r="BK272" s="45">
        <v>211</v>
      </c>
      <c r="BL272" s="46">
        <f t="shared" si="1926"/>
        <v>1043.4100000000001</v>
      </c>
      <c r="BM272" s="128">
        <f t="shared" si="1927"/>
        <v>31.64</v>
      </c>
      <c r="BN272" s="46">
        <f t="shared" si="1928"/>
        <v>1011.77</v>
      </c>
      <c r="BO272" s="46">
        <f t="shared" si="1720"/>
        <v>49.302991431906804</v>
      </c>
      <c r="BP272" s="46">
        <f t="shared" si="1721"/>
        <v>962.46700856809321</v>
      </c>
      <c r="BQ272" s="51">
        <f t="shared" si="1722"/>
        <v>28619.327850575992</v>
      </c>
      <c r="BR272" s="153">
        <f t="shared" si="2066"/>
        <v>35323.059722769656</v>
      </c>
      <c r="BS272" s="58">
        <f t="shared" si="1627"/>
        <v>860.19333333333338</v>
      </c>
      <c r="BT272" s="52">
        <f t="shared" si="1930"/>
        <v>26.86</v>
      </c>
      <c r="BU272" s="51">
        <f t="shared" si="1723"/>
        <v>833.33333333333337</v>
      </c>
      <c r="BV272" s="51">
        <f t="shared" si="1724"/>
        <v>24166.666666666173</v>
      </c>
      <c r="BW272" s="153">
        <f t="shared" si="2037"/>
        <v>29999.999999999498</v>
      </c>
      <c r="BX272" s="468">
        <f t="shared" si="1932"/>
        <v>-860.19333333333338</v>
      </c>
      <c r="BY272" s="46">
        <f t="shared" si="1933"/>
        <v>-1043.4100000000001</v>
      </c>
      <c r="BZ272" s="46">
        <f t="shared" si="1725"/>
        <v>-1011.77</v>
      </c>
      <c r="CA272" s="48"/>
      <c r="CB272" s="29"/>
      <c r="CC272" s="45">
        <v>211</v>
      </c>
      <c r="CD272" s="128">
        <f t="shared" si="1726"/>
        <v>1117.6300000000001</v>
      </c>
      <c r="CE272" s="46">
        <f t="shared" si="1934"/>
        <v>33.32</v>
      </c>
      <c r="CF272" s="128">
        <f t="shared" si="1727"/>
        <v>1084.31</v>
      </c>
      <c r="CG272" s="46">
        <f t="shared" si="1935"/>
        <v>53.473946784345337</v>
      </c>
      <c r="CH272" s="46">
        <f t="shared" si="1628"/>
        <v>1030.8360532156546</v>
      </c>
      <c r="CI272" s="51">
        <f t="shared" si="1728"/>
        <v>31053.532017391546</v>
      </c>
      <c r="CJ272" s="199">
        <f t="shared" si="2038"/>
        <v>38233.464880990796</v>
      </c>
      <c r="CK272" s="153">
        <f t="shared" si="1937"/>
        <v>10000</v>
      </c>
      <c r="CL272" s="45">
        <v>211</v>
      </c>
      <c r="CM272" s="46">
        <f t="shared" si="1938"/>
        <v>1117.6300000000001</v>
      </c>
      <c r="CN272" s="128">
        <f t="shared" si="1729"/>
        <v>33.32</v>
      </c>
      <c r="CO272" s="128">
        <f t="shared" si="1657"/>
        <v>1084.31</v>
      </c>
      <c r="CP272" s="46">
        <f t="shared" si="1730"/>
        <v>53.473946784345337</v>
      </c>
      <c r="CQ272" s="46">
        <f t="shared" si="1658"/>
        <v>1030.8360532156546</v>
      </c>
      <c r="CR272" s="51">
        <f t="shared" si="1731"/>
        <v>31053.532017391546</v>
      </c>
      <c r="CS272" s="153">
        <f t="shared" si="2039"/>
        <v>38233.464880990796</v>
      </c>
      <c r="CT272" s="58">
        <f t="shared" si="1732"/>
        <v>927.86033333333398</v>
      </c>
      <c r="CU272" s="52">
        <f t="shared" si="1940"/>
        <v>28.5</v>
      </c>
      <c r="CV272" s="51">
        <f t="shared" si="1941"/>
        <v>899.36033333333398</v>
      </c>
      <c r="CW272" s="51">
        <f t="shared" si="1733"/>
        <v>26421.049666666266</v>
      </c>
      <c r="CX272" s="57">
        <f t="shared" si="2040"/>
        <v>32716.571999999604</v>
      </c>
      <c r="CY272" s="153">
        <f t="shared" si="1943"/>
        <v>10000</v>
      </c>
      <c r="CZ272" s="479">
        <f t="shared" si="1734"/>
        <v>-927.86033333333398</v>
      </c>
      <c r="DA272" s="46">
        <f t="shared" si="1944"/>
        <v>-1117.6300000000001</v>
      </c>
      <c r="DB272" s="46">
        <f t="shared" si="1945"/>
        <v>-1084.31</v>
      </c>
      <c r="DC272" s="48"/>
      <c r="DE272" s="45">
        <v>211</v>
      </c>
      <c r="DF272" s="46">
        <f t="shared" si="1735"/>
        <v>1108.43</v>
      </c>
      <c r="DG272" s="46">
        <f t="shared" si="2041"/>
        <v>96.66</v>
      </c>
      <c r="DH272" s="46">
        <f t="shared" si="1736"/>
        <v>1011.77</v>
      </c>
      <c r="DI272" s="46">
        <f t="shared" si="1737"/>
        <v>49.302991431906804</v>
      </c>
      <c r="DJ272" s="46">
        <f t="shared" si="1738"/>
        <v>962.46700856809321</v>
      </c>
      <c r="DK272" s="51">
        <f t="shared" si="1739"/>
        <v>28619.327850575992</v>
      </c>
      <c r="DL272" s="58">
        <f t="shared" si="1629"/>
        <v>929.99333333333334</v>
      </c>
      <c r="DM272" s="52">
        <f t="shared" si="2042"/>
        <v>96.66</v>
      </c>
      <c r="DN272" s="51">
        <f t="shared" si="1740"/>
        <v>833.33333333333337</v>
      </c>
      <c r="DO272" s="57">
        <f t="shared" si="1741"/>
        <v>24166.666666666173</v>
      </c>
      <c r="DP272" s="468">
        <f t="shared" si="1948"/>
        <v>-929.99333333333334</v>
      </c>
      <c r="DQ272" s="46">
        <f t="shared" si="1949"/>
        <v>-1108.43</v>
      </c>
      <c r="DR272" s="47"/>
      <c r="DS272" s="46">
        <f t="shared" si="1950"/>
        <v>-1011.77</v>
      </c>
      <c r="DT272" s="48"/>
      <c r="DU272" s="29"/>
      <c r="DV272" s="45">
        <v>211</v>
      </c>
      <c r="DW272" s="46">
        <f t="shared" si="1951"/>
        <v>1026.06</v>
      </c>
      <c r="DX272" s="46">
        <f t="shared" si="2043"/>
        <v>14.29</v>
      </c>
      <c r="DY272" s="46">
        <f t="shared" si="1953"/>
        <v>1011.77</v>
      </c>
      <c r="DZ272" s="46">
        <f t="shared" si="1742"/>
        <v>49.302991431906804</v>
      </c>
      <c r="EA272" s="46">
        <f t="shared" si="1743"/>
        <v>962.46700856809321</v>
      </c>
      <c r="EB272" s="51">
        <f t="shared" si="1744"/>
        <v>28619.327850575992</v>
      </c>
      <c r="EC272" s="58">
        <f t="shared" si="1630"/>
        <v>845.40333333333342</v>
      </c>
      <c r="ED272" s="52">
        <f t="shared" si="2044"/>
        <v>12.07</v>
      </c>
      <c r="EE272" s="51">
        <f t="shared" si="1745"/>
        <v>833.33333333333337</v>
      </c>
      <c r="EF272" s="57">
        <f t="shared" si="1746"/>
        <v>24166.666666666173</v>
      </c>
      <c r="EG272" s="468">
        <f t="shared" si="1955"/>
        <v>-845.40333333333342</v>
      </c>
      <c r="EH272" s="46">
        <f t="shared" si="1956"/>
        <v>-1026.06</v>
      </c>
      <c r="EI272" s="47"/>
      <c r="EJ272" s="46">
        <f t="shared" si="1957"/>
        <v>-1011.77</v>
      </c>
      <c r="EK272" s="48"/>
      <c r="EL272" s="29"/>
      <c r="EM272" s="45">
        <v>211</v>
      </c>
      <c r="EN272" s="46">
        <f t="shared" si="2022"/>
        <v>1058.0868689014749</v>
      </c>
      <c r="EO272" s="46">
        <f t="shared" si="2045"/>
        <v>14.84</v>
      </c>
      <c r="EP272" s="128">
        <f t="shared" si="1632"/>
        <v>1043.246868901475</v>
      </c>
      <c r="EQ272" s="46">
        <f t="shared" si="1748"/>
        <v>51.196386626650245</v>
      </c>
      <c r="ER272" s="46">
        <f t="shared" si="1749"/>
        <v>992.05048227482473</v>
      </c>
      <c r="ES272" s="51">
        <f t="shared" si="1750"/>
        <v>29725.781493715316</v>
      </c>
      <c r="ET272" s="153">
        <f t="shared" si="1959"/>
        <v>10000</v>
      </c>
      <c r="EU272" s="45">
        <v>211</v>
      </c>
      <c r="EV272" s="46">
        <f t="shared" si="1633"/>
        <v>1058.0899999999999</v>
      </c>
      <c r="EW272" s="46">
        <f t="shared" si="2046"/>
        <v>14.84</v>
      </c>
      <c r="EX272" s="128">
        <f t="shared" si="1751"/>
        <v>1043.25</v>
      </c>
      <c r="EY272" s="46">
        <f t="shared" si="1752"/>
        <v>51.195035789725836</v>
      </c>
      <c r="EZ272" s="46">
        <f t="shared" si="1753"/>
        <v>992.05496421027419</v>
      </c>
      <c r="FA272" s="51">
        <f t="shared" si="1754"/>
        <v>29724.966509625225</v>
      </c>
      <c r="FB272" s="58">
        <f t="shared" si="1755"/>
        <v>874.86920833333363</v>
      </c>
      <c r="FC272" s="52">
        <f t="shared" si="2047"/>
        <v>12.59</v>
      </c>
      <c r="FD272" s="51">
        <f t="shared" si="1962"/>
        <v>862.2792083333336</v>
      </c>
      <c r="FE272" s="57">
        <f t="shared" si="1756"/>
        <v>25196.177041666488</v>
      </c>
      <c r="FF272" s="153">
        <f t="shared" si="1963"/>
        <v>10000</v>
      </c>
      <c r="FG272" s="469">
        <f t="shared" si="1757"/>
        <v>-874.86920833333363</v>
      </c>
      <c r="FH272" s="46">
        <f t="shared" si="1758"/>
        <v>-1058.0899999999999</v>
      </c>
      <c r="FI272" s="46">
        <f t="shared" si="1759"/>
        <v>-1043.25</v>
      </c>
      <c r="FJ272" s="48"/>
      <c r="FL272" s="45">
        <v>211</v>
      </c>
      <c r="FM272" s="46">
        <f t="shared" si="1964"/>
        <v>1028.83</v>
      </c>
      <c r="FN272" s="46">
        <f t="shared" si="2023"/>
        <v>17.059999999999999</v>
      </c>
      <c r="FO272" s="46">
        <f t="shared" si="1965"/>
        <v>1011.77</v>
      </c>
      <c r="FP272" s="46">
        <f t="shared" si="1761"/>
        <v>49.302991431906804</v>
      </c>
      <c r="FQ272" s="46">
        <f t="shared" si="1762"/>
        <v>962.46700856809321</v>
      </c>
      <c r="FR272" s="51">
        <f t="shared" si="1763"/>
        <v>28619.327850575992</v>
      </c>
      <c r="FS272" s="153">
        <f t="shared" si="2048"/>
        <v>35323.059722769656</v>
      </c>
      <c r="FT272" s="58">
        <f t="shared" si="1635"/>
        <v>847.81333333333339</v>
      </c>
      <c r="FU272" s="241">
        <f t="shared" si="2024"/>
        <v>14.48</v>
      </c>
      <c r="FV272" s="51">
        <f t="shared" si="1765"/>
        <v>833.33333333333337</v>
      </c>
      <c r="FW272" s="51">
        <f t="shared" si="1766"/>
        <v>24166.666666666173</v>
      </c>
      <c r="FX272" s="153">
        <f t="shared" si="2049"/>
        <v>29999.999999999498</v>
      </c>
      <c r="FY272" s="468">
        <f t="shared" si="1968"/>
        <v>-847.81333333333339</v>
      </c>
      <c r="FZ272" s="46">
        <f t="shared" si="1969"/>
        <v>-1028.83</v>
      </c>
      <c r="GA272" s="46">
        <f t="shared" si="1767"/>
        <v>-1011.77</v>
      </c>
      <c r="GB272" s="48"/>
      <c r="GD272" s="45">
        <v>211</v>
      </c>
      <c r="GE272" s="46">
        <f t="shared" si="2025"/>
        <v>1060.0875939185617</v>
      </c>
      <c r="GF272" s="128">
        <f t="shared" si="2050"/>
        <v>17.68</v>
      </c>
      <c r="GG272" s="128">
        <f t="shared" si="1579"/>
        <v>1042.4075939185616</v>
      </c>
      <c r="GH272" s="46">
        <f t="shared" si="1637"/>
        <v>51.157449351812211</v>
      </c>
      <c r="GI272" s="46">
        <f t="shared" si="1769"/>
        <v>991.25014456674933</v>
      </c>
      <c r="GJ272" s="51">
        <f t="shared" si="1770"/>
        <v>29703.219466520583</v>
      </c>
      <c r="GK272" s="51">
        <f t="shared" si="2051"/>
        <v>36607.430341587227</v>
      </c>
      <c r="GL272" s="153">
        <f t="shared" si="1972"/>
        <v>10000</v>
      </c>
      <c r="GM272" s="45">
        <v>211</v>
      </c>
      <c r="GN272" s="46">
        <f t="shared" si="1638"/>
        <v>1060.0899999999999</v>
      </c>
      <c r="GO272" s="46">
        <f t="shared" si="2026"/>
        <v>17.68</v>
      </c>
      <c r="GP272" s="128">
        <f t="shared" si="1973"/>
        <v>1042.4100000000001</v>
      </c>
      <c r="GQ272" s="46">
        <f t="shared" si="1772"/>
        <v>51.156442035776358</v>
      </c>
      <c r="GR272" s="46">
        <f t="shared" si="1773"/>
        <v>991.25355796422377</v>
      </c>
      <c r="GS272" s="51">
        <f t="shared" si="1774"/>
        <v>29702.61166350159</v>
      </c>
      <c r="GT272" s="57">
        <f t="shared" si="2052"/>
        <v>36606.846313410642</v>
      </c>
      <c r="GU272" s="58">
        <f t="shared" si="1775"/>
        <v>876.92633333333197</v>
      </c>
      <c r="GV272" s="52">
        <f t="shared" si="2027"/>
        <v>15.08</v>
      </c>
      <c r="GW272" s="51">
        <f t="shared" si="1975"/>
        <v>861.84633333333193</v>
      </c>
      <c r="GX272" s="57">
        <f t="shared" si="1777"/>
        <v>25186.503666666929</v>
      </c>
      <c r="GY272" s="57">
        <f t="shared" si="2053"/>
        <v>31219.428000000247</v>
      </c>
      <c r="GZ272" s="153">
        <f t="shared" si="1977"/>
        <v>10000</v>
      </c>
      <c r="HA272" s="469">
        <f t="shared" si="1778"/>
        <v>-876.92633333333197</v>
      </c>
      <c r="HB272" s="46">
        <f t="shared" si="1779"/>
        <v>-1060.0899999999999</v>
      </c>
      <c r="HC272" s="46">
        <f t="shared" si="1780"/>
        <v>-1042.4100000000001</v>
      </c>
      <c r="HD272" s="48"/>
      <c r="HF272" s="45">
        <v>211</v>
      </c>
      <c r="HG272" s="46">
        <f t="shared" si="1781"/>
        <v>1123.8775326810628</v>
      </c>
      <c r="HH272" s="46">
        <f t="shared" si="1782"/>
        <v>0</v>
      </c>
      <c r="HI272" s="46">
        <f t="shared" si="1783"/>
        <v>1123.8775326810628</v>
      </c>
      <c r="HJ272" s="46">
        <f t="shared" si="1784"/>
        <v>54.76765817481688</v>
      </c>
      <c r="HK272" s="46">
        <f t="shared" si="1785"/>
        <v>1069.1098745062459</v>
      </c>
      <c r="HL272" s="51">
        <f t="shared" si="1786"/>
        <v>31791.485030383879</v>
      </c>
      <c r="HM272" s="153">
        <f t="shared" si="1978"/>
        <v>10000</v>
      </c>
      <c r="HN272" s="58">
        <f t="shared" si="1787"/>
        <v>933.33333333333724</v>
      </c>
      <c r="HO272" s="52">
        <f t="shared" si="1788"/>
        <v>0</v>
      </c>
      <c r="HP272" s="51">
        <f t="shared" si="1789"/>
        <v>933.33333333333724</v>
      </c>
      <c r="HQ272" s="57">
        <f t="shared" si="1790"/>
        <v>27066.666666664925</v>
      </c>
      <c r="HR272" s="153">
        <f t="shared" si="1979"/>
        <v>10000</v>
      </c>
      <c r="HS272" s="468">
        <f t="shared" si="1791"/>
        <v>-933.33333333333724</v>
      </c>
      <c r="HT272" s="46">
        <f t="shared" si="1792"/>
        <v>-1123.8775326810628</v>
      </c>
      <c r="HU272" s="46">
        <f t="shared" si="1793"/>
        <v>-1123.8775326810628</v>
      </c>
      <c r="HV272" s="48"/>
      <c r="HW272" s="29"/>
      <c r="HX272" s="45">
        <v>211</v>
      </c>
      <c r="HY272" s="128">
        <f t="shared" si="1794"/>
        <v>1124.3399999999999</v>
      </c>
      <c r="HZ272" s="46">
        <f t="shared" si="1795"/>
        <v>0</v>
      </c>
      <c r="IA272" s="46">
        <f t="shared" si="1796"/>
        <v>1124.3399999999999</v>
      </c>
      <c r="IB272" s="46">
        <f t="shared" si="1797"/>
        <v>54.797493726218079</v>
      </c>
      <c r="IC272" s="46">
        <f t="shared" si="1798"/>
        <v>1069.5425062737818</v>
      </c>
      <c r="ID272" s="51">
        <f t="shared" si="1799"/>
        <v>31808.953729457065</v>
      </c>
      <c r="IE272" s="153">
        <f t="shared" si="1980"/>
        <v>10000</v>
      </c>
      <c r="IF272" s="58">
        <f t="shared" si="1800"/>
        <v>930.14625019664186</v>
      </c>
      <c r="IG272" s="52">
        <f t="shared" si="1801"/>
        <v>0</v>
      </c>
      <c r="IH272" s="51">
        <f t="shared" si="1802"/>
        <v>930.14625019664186</v>
      </c>
      <c r="II272" s="57">
        <f t="shared" si="1981"/>
        <v>26974.241208508287</v>
      </c>
      <c r="IJ272" s="153">
        <f t="shared" si="1982"/>
        <v>10000</v>
      </c>
      <c r="IK272" s="468">
        <f t="shared" si="1803"/>
        <v>-930.14625019664186</v>
      </c>
      <c r="IL272" s="46">
        <f t="shared" si="1804"/>
        <v>-1124.3399999999999</v>
      </c>
      <c r="IM272" s="46">
        <f t="shared" si="1805"/>
        <v>-1124.3399999999999</v>
      </c>
      <c r="IN272" s="48"/>
      <c r="IO272" s="53">
        <f t="shared" si="1806"/>
        <v>0</v>
      </c>
      <c r="IQ272" s="45">
        <v>211</v>
      </c>
      <c r="IR272" s="128">
        <f t="shared" si="1807"/>
        <v>1126.4568749999989</v>
      </c>
      <c r="IS272" s="128">
        <f t="shared" si="1808"/>
        <v>0</v>
      </c>
      <c r="IT272" s="128">
        <f t="shared" si="1809"/>
        <v>1126.4568749999989</v>
      </c>
      <c r="IU272" s="46">
        <f t="shared" si="2021"/>
        <v>54.89</v>
      </c>
      <c r="IV272" s="46">
        <f t="shared" si="1810"/>
        <v>1071.5668749999988</v>
      </c>
      <c r="IW272" s="51">
        <f t="shared" si="1811"/>
        <v>31864.459375000235</v>
      </c>
      <c r="IX272" s="199">
        <f t="shared" si="1983"/>
        <v>10000</v>
      </c>
      <c r="IY272" s="128">
        <f t="shared" si="1812"/>
        <v>0</v>
      </c>
      <c r="IZ272" s="408">
        <f t="shared" si="1813"/>
        <v>0</v>
      </c>
      <c r="JA272" s="58">
        <f t="shared" si="1814"/>
        <v>931.95916666666494</v>
      </c>
      <c r="JB272" s="52">
        <f t="shared" si="1815"/>
        <v>0</v>
      </c>
      <c r="JC272" s="51">
        <f t="shared" si="1816"/>
        <v>931.95916666666494</v>
      </c>
      <c r="JD272" s="57">
        <f t="shared" si="1817"/>
        <v>27026.815833333381</v>
      </c>
      <c r="JE272" s="280">
        <f t="shared" si="1818"/>
        <v>10000</v>
      </c>
      <c r="JF272" s="280">
        <f t="shared" si="1819"/>
        <v>0</v>
      </c>
      <c r="JG272" s="468">
        <f t="shared" si="1820"/>
        <v>-931.95916666666494</v>
      </c>
      <c r="JH272" s="46">
        <f t="shared" si="1821"/>
        <v>-1126.4568749999989</v>
      </c>
      <c r="JI272" s="46">
        <f t="shared" si="1822"/>
        <v>-1126.4568749999989</v>
      </c>
      <c r="JJ272" s="48"/>
      <c r="JL272" s="45">
        <v>211</v>
      </c>
      <c r="JM272" s="46">
        <f t="shared" si="1823"/>
        <v>1124.4930833333331</v>
      </c>
      <c r="JN272" s="46">
        <f t="shared" si="1824"/>
        <v>0</v>
      </c>
      <c r="JO272" s="128">
        <f t="shared" si="1825"/>
        <v>1124.4930833333331</v>
      </c>
      <c r="JP272" s="46">
        <f t="shared" si="1984"/>
        <v>54.8</v>
      </c>
      <c r="JQ272" s="46">
        <f t="shared" si="1826"/>
        <v>1069.6930833333331</v>
      </c>
      <c r="JR272" s="51">
        <f t="shared" si="1827"/>
        <v>31808.899416666653</v>
      </c>
      <c r="JS272" s="199">
        <f t="shared" si="2067"/>
        <v>35323.059722769656</v>
      </c>
      <c r="JT272" s="199">
        <f t="shared" si="1986"/>
        <v>10000</v>
      </c>
      <c r="JU272" s="128">
        <f t="shared" si="1828"/>
        <v>0</v>
      </c>
      <c r="JV272" s="408">
        <f t="shared" si="1829"/>
        <v>0</v>
      </c>
      <c r="JW272" s="58">
        <f t="shared" si="1830"/>
        <v>930.37233333333074</v>
      </c>
      <c r="JX272" s="52">
        <f t="shared" si="1831"/>
        <v>0</v>
      </c>
      <c r="JY272" s="51">
        <f t="shared" si="1832"/>
        <v>930.37233333333074</v>
      </c>
      <c r="JZ272" s="51">
        <f t="shared" si="1833"/>
        <v>26980.797666667142</v>
      </c>
      <c r="KA272" s="199">
        <f t="shared" si="2054"/>
        <v>29999.999999999498</v>
      </c>
      <c r="KB272" s="128">
        <f t="shared" si="1988"/>
        <v>10000</v>
      </c>
      <c r="KC272" s="204">
        <f t="shared" si="1834"/>
        <v>0</v>
      </c>
      <c r="KD272" s="468">
        <f t="shared" si="1989"/>
        <v>-930.37233333333074</v>
      </c>
      <c r="KE272" s="46">
        <f t="shared" si="1835"/>
        <v>-1124.4930833333331</v>
      </c>
      <c r="KF272" s="46">
        <f t="shared" si="1836"/>
        <v>-1124.4930833333331</v>
      </c>
      <c r="KG272" s="48"/>
      <c r="KI272" s="45">
        <v>211</v>
      </c>
      <c r="KJ272" s="46">
        <f t="shared" si="1837"/>
        <v>1124.4890404061762</v>
      </c>
      <c r="KK272" s="46">
        <f t="shared" si="1838"/>
        <v>0</v>
      </c>
      <c r="KL272" s="128">
        <f t="shared" si="1839"/>
        <v>1124.4890404061762</v>
      </c>
      <c r="KM272" s="46">
        <f t="shared" si="1676"/>
        <v>54.79745754804734</v>
      </c>
      <c r="KN272" s="46">
        <f t="shared" si="1840"/>
        <v>1069.6915828581289</v>
      </c>
      <c r="KO272" s="51">
        <f t="shared" si="1841"/>
        <v>31808.782945970273</v>
      </c>
      <c r="KP272" s="199">
        <f t="shared" si="2055"/>
        <v>38233.464880990796</v>
      </c>
      <c r="KQ272" s="199">
        <f t="shared" si="1991"/>
        <v>10000</v>
      </c>
      <c r="KR272" s="128">
        <f t="shared" si="1842"/>
        <v>0</v>
      </c>
      <c r="KS272" s="408">
        <f t="shared" si="1843"/>
        <v>0</v>
      </c>
      <c r="KT272" s="45">
        <v>211</v>
      </c>
      <c r="KU272" s="46">
        <f t="shared" si="1992"/>
        <v>1124.49</v>
      </c>
      <c r="KV272" s="46">
        <f t="shared" si="1844"/>
        <v>0</v>
      </c>
      <c r="KW272" s="128">
        <f t="shared" si="1845"/>
        <v>1124.49</v>
      </c>
      <c r="KX272" s="46">
        <f t="shared" si="1846"/>
        <v>54.797055810087407</v>
      </c>
      <c r="KY272" s="46">
        <f t="shared" si="1847"/>
        <v>1069.6929441899126</v>
      </c>
      <c r="KZ272" s="51">
        <f t="shared" si="1848"/>
        <v>31808.540541862531</v>
      </c>
      <c r="LA272" s="153">
        <f t="shared" si="2056"/>
        <v>38233.464880990796</v>
      </c>
      <c r="LB272" s="58">
        <f t="shared" si="1532"/>
        <v>930.59633333333579</v>
      </c>
      <c r="LC272" s="52">
        <f t="shared" si="1849"/>
        <v>0</v>
      </c>
      <c r="LD272" s="51">
        <f t="shared" si="1850"/>
        <v>930.59633333333579</v>
      </c>
      <c r="LE272" s="51">
        <f t="shared" si="1851"/>
        <v>26987.293666666432</v>
      </c>
      <c r="LF272" s="51">
        <f t="shared" si="2057"/>
        <v>32716.571999999604</v>
      </c>
      <c r="LG272" s="128">
        <f t="shared" si="1852"/>
        <v>10000</v>
      </c>
      <c r="LH272" s="204">
        <f t="shared" si="1853"/>
        <v>0</v>
      </c>
      <c r="LI272" s="479">
        <f t="shared" si="1854"/>
        <v>-930.59633333333579</v>
      </c>
      <c r="LJ272" s="46">
        <f t="shared" si="1995"/>
        <v>-1124.49</v>
      </c>
      <c r="LK272" s="46">
        <f t="shared" si="1996"/>
        <v>-1124.49</v>
      </c>
      <c r="LL272" s="48"/>
      <c r="LN272" s="45">
        <v>211</v>
      </c>
      <c r="LO272" s="46">
        <f t="shared" si="1855"/>
        <v>1123.1238136873469</v>
      </c>
      <c r="LP272" s="46">
        <f t="shared" si="2028"/>
        <v>0</v>
      </c>
      <c r="LQ272" s="46">
        <f t="shared" si="1857"/>
        <v>1123.1238136873469</v>
      </c>
      <c r="LR272" s="46">
        <f t="shared" si="1858"/>
        <v>54.730928706518263</v>
      </c>
      <c r="LS272" s="46">
        <f t="shared" si="1859"/>
        <v>1068.3928849808287</v>
      </c>
      <c r="LT272" s="51">
        <f t="shared" si="1860"/>
        <v>31770.164338930132</v>
      </c>
      <c r="LU272" s="199">
        <f t="shared" si="1997"/>
        <v>10000</v>
      </c>
      <c r="LV272" s="58">
        <f t="shared" si="1861"/>
        <v>933.33033333333128</v>
      </c>
      <c r="LW272" s="52">
        <f t="shared" si="2029"/>
        <v>0</v>
      </c>
      <c r="LX272" s="51">
        <f t="shared" si="1863"/>
        <v>933.33033333333128</v>
      </c>
      <c r="LY272" s="51">
        <f t="shared" si="1864"/>
        <v>27066.579666666425</v>
      </c>
      <c r="LZ272" s="46">
        <f t="shared" si="1998"/>
        <v>0</v>
      </c>
      <c r="MA272" s="199">
        <f t="shared" si="1999"/>
        <v>10000</v>
      </c>
      <c r="MB272" s="468">
        <f t="shared" si="1865"/>
        <v>-933.33033333333128</v>
      </c>
      <c r="MC272" s="46">
        <f t="shared" si="1866"/>
        <v>-1123.1238136873469</v>
      </c>
      <c r="MD272" s="46">
        <f t="shared" si="1867"/>
        <v>-1123.1238136873469</v>
      </c>
      <c r="ME272" s="48"/>
      <c r="MG272" s="45">
        <v>211</v>
      </c>
      <c r="MH272" s="46">
        <f t="shared" si="1868"/>
        <v>1076.608661999408</v>
      </c>
      <c r="MI272" s="46">
        <f t="shared" si="2030"/>
        <v>0</v>
      </c>
      <c r="MJ272" s="46">
        <f t="shared" si="1870"/>
        <v>1076.608661999408</v>
      </c>
      <c r="MK272" s="46">
        <f t="shared" si="1871"/>
        <v>52.464199589230411</v>
      </c>
      <c r="ML272" s="46">
        <f t="shared" si="1872"/>
        <v>1024.1444624101775</v>
      </c>
      <c r="MM272" s="51">
        <f t="shared" si="1873"/>
        <v>30454.375291128068</v>
      </c>
      <c r="MN272" s="199">
        <f t="shared" si="2000"/>
        <v>10000</v>
      </c>
      <c r="MO272" s="58">
        <f t="shared" si="1874"/>
        <v>889.32945707741396</v>
      </c>
      <c r="MP272" s="52">
        <f t="shared" si="2031"/>
        <v>0</v>
      </c>
      <c r="MQ272" s="51">
        <f t="shared" si="1876"/>
        <v>889.32945707741396</v>
      </c>
      <c r="MR272" s="57">
        <f t="shared" si="1877"/>
        <v>25790.554556665404</v>
      </c>
      <c r="MS272" s="199">
        <f t="shared" si="2001"/>
        <v>10000</v>
      </c>
      <c r="MT272" s="468">
        <f t="shared" si="2002"/>
        <v>-889.32945707741396</v>
      </c>
      <c r="MU272" s="46">
        <f t="shared" si="1878"/>
        <v>-1076.608661999408</v>
      </c>
      <c r="MV272" s="46">
        <f t="shared" si="1879"/>
        <v>-1076.608661999408</v>
      </c>
      <c r="MW272" s="48"/>
      <c r="MY272" s="45">
        <v>211</v>
      </c>
      <c r="MZ272" s="46">
        <f t="shared" si="1880"/>
        <v>1076.608661999408</v>
      </c>
      <c r="NA272" s="46">
        <f t="shared" si="2032"/>
        <v>0</v>
      </c>
      <c r="NB272" s="128">
        <f t="shared" si="1882"/>
        <v>1076.608661999408</v>
      </c>
      <c r="NC272" s="46">
        <f t="shared" si="1646"/>
        <v>52.464199589230411</v>
      </c>
      <c r="ND272" s="46">
        <f t="shared" si="1883"/>
        <v>1024.1444624101775</v>
      </c>
      <c r="NE272" s="51">
        <f t="shared" si="1884"/>
        <v>30454.375291128068</v>
      </c>
      <c r="NF272" s="153">
        <f t="shared" si="2003"/>
        <v>10000</v>
      </c>
      <c r="NG272" s="45">
        <v>211</v>
      </c>
      <c r="NH272" s="46">
        <f t="shared" si="1647"/>
        <v>1076.6099999999999</v>
      </c>
      <c r="NI272" s="46">
        <f t="shared" si="2033"/>
        <v>0</v>
      </c>
      <c r="NJ272" s="128">
        <f t="shared" si="2004"/>
        <v>1076.6099999999999</v>
      </c>
      <c r="NK272" s="46">
        <f t="shared" si="2005"/>
        <v>52.463618387080295</v>
      </c>
      <c r="NL272" s="46">
        <f t="shared" si="1886"/>
        <v>1024.1463816129196</v>
      </c>
      <c r="NM272" s="51">
        <f t="shared" si="1887"/>
        <v>30454.02465063526</v>
      </c>
      <c r="NN272" s="58">
        <f t="shared" si="1888"/>
        <v>888.78037499999857</v>
      </c>
      <c r="NO272" s="52">
        <f t="shared" si="2034"/>
        <v>0</v>
      </c>
      <c r="NP272" s="51">
        <f t="shared" si="1890"/>
        <v>888.78037499999857</v>
      </c>
      <c r="NQ272" s="57">
        <f t="shared" si="1891"/>
        <v>25908.980875000008</v>
      </c>
      <c r="NR272" s="153">
        <f t="shared" si="2006"/>
        <v>10000</v>
      </c>
      <c r="NS272" s="469">
        <f t="shared" si="1892"/>
        <v>-888.78037499999857</v>
      </c>
      <c r="NT272" s="46">
        <f t="shared" si="1893"/>
        <v>-1076.6099999999999</v>
      </c>
      <c r="NU272" s="46">
        <f t="shared" si="1894"/>
        <v>-1076.6099999999999</v>
      </c>
      <c r="NV272" s="48"/>
      <c r="NX272" s="45">
        <v>211</v>
      </c>
      <c r="NY272" s="46">
        <f t="shared" si="1895"/>
        <v>1076.6456011701148</v>
      </c>
      <c r="NZ272" s="46">
        <f t="shared" si="2035"/>
        <v>0</v>
      </c>
      <c r="OA272" s="46">
        <f t="shared" si="1897"/>
        <v>1076.6456011701148</v>
      </c>
      <c r="OB272" s="46">
        <f t="shared" si="1898"/>
        <v>52.465999671370476</v>
      </c>
      <c r="OC272" s="46">
        <f t="shared" si="1899"/>
        <v>1024.1796014987442</v>
      </c>
      <c r="OD272" s="51">
        <f t="shared" si="1900"/>
        <v>30455.420201323541</v>
      </c>
      <c r="OE272" s="153">
        <f t="shared" si="2058"/>
        <v>35323.059722769656</v>
      </c>
      <c r="OF272" s="153">
        <f t="shared" si="2008"/>
        <v>10000</v>
      </c>
      <c r="OG272" s="58">
        <f t="shared" si="1901"/>
        <v>889.48383333333379</v>
      </c>
      <c r="OH272" s="241">
        <f t="shared" si="2059"/>
        <v>0</v>
      </c>
      <c r="OI272" s="51">
        <f t="shared" si="1902"/>
        <v>889.48383333333379</v>
      </c>
      <c r="OJ272" s="51">
        <f t="shared" si="1903"/>
        <v>25795.031166666711</v>
      </c>
      <c r="OK272" s="153">
        <f t="shared" si="2060"/>
        <v>29999.999999999498</v>
      </c>
      <c r="OL272" s="153">
        <f t="shared" si="2011"/>
        <v>10000</v>
      </c>
      <c r="OM272" s="468">
        <f t="shared" si="2012"/>
        <v>-889.48383333333379</v>
      </c>
      <c r="ON272" s="46">
        <f t="shared" si="2013"/>
        <v>-1076.6456011701148</v>
      </c>
      <c r="OO272" s="46">
        <f t="shared" si="1904"/>
        <v>-1076.6456011701148</v>
      </c>
      <c r="OP272" s="48"/>
      <c r="OR272" s="45">
        <v>211</v>
      </c>
      <c r="OS272" s="46">
        <f t="shared" si="1905"/>
        <v>1076.765700416463</v>
      </c>
      <c r="OT272" s="128">
        <f t="shared" si="2036"/>
        <v>0</v>
      </c>
      <c r="OU272" s="128">
        <f t="shared" si="1907"/>
        <v>1076.765700416463</v>
      </c>
      <c r="OV272" s="46">
        <f t="shared" si="1652"/>
        <v>52.471852225835278</v>
      </c>
      <c r="OW272" s="46">
        <f t="shared" si="1653"/>
        <v>1024.2938481906276</v>
      </c>
      <c r="OX272" s="51">
        <f t="shared" si="1908"/>
        <v>30458.817487310538</v>
      </c>
      <c r="OY272" s="51">
        <f t="shared" si="2061"/>
        <v>36607.430341587227</v>
      </c>
      <c r="OZ272" s="153">
        <f t="shared" si="2015"/>
        <v>10000</v>
      </c>
      <c r="PA272" s="45">
        <v>211</v>
      </c>
      <c r="PB272" s="46">
        <f t="shared" si="1909"/>
        <v>1076.765700416463</v>
      </c>
      <c r="PC272" s="46">
        <f t="shared" si="2062"/>
        <v>0</v>
      </c>
      <c r="PD272" s="128">
        <f t="shared" si="1910"/>
        <v>1076.765700416463</v>
      </c>
      <c r="PE272" s="46">
        <f t="shared" si="1911"/>
        <v>52.471852225835278</v>
      </c>
      <c r="PF272" s="46">
        <f t="shared" si="1912"/>
        <v>1024.2938481906276</v>
      </c>
      <c r="PG272" s="51">
        <f t="shared" si="1913"/>
        <v>30458.817487310538</v>
      </c>
      <c r="PH272" s="57">
        <f t="shared" si="2063"/>
        <v>36606.846313410642</v>
      </c>
      <c r="PI272" s="688">
        <f t="shared" si="1914"/>
        <v>889.6533333333341</v>
      </c>
      <c r="PJ272" s="52">
        <f t="shared" si="2064"/>
        <v>0</v>
      </c>
      <c r="PK272" s="51">
        <f t="shared" si="1915"/>
        <v>889.6533333333341</v>
      </c>
      <c r="PL272" s="57">
        <f t="shared" si="1916"/>
        <v>25799.946666666772</v>
      </c>
      <c r="PM272" s="57">
        <f t="shared" si="2065"/>
        <v>32027.52000000012</v>
      </c>
      <c r="PN272" s="153">
        <f t="shared" si="2020"/>
        <v>10000</v>
      </c>
      <c r="PO272" s="469">
        <f t="shared" si="1917"/>
        <v>-889.6533333333341</v>
      </c>
      <c r="PP272" s="46">
        <f t="shared" si="1918"/>
        <v>-1076.765700416463</v>
      </c>
      <c r="PQ272" s="46">
        <f t="shared" si="1919"/>
        <v>-1076.765700416463</v>
      </c>
      <c r="PR272" s="48"/>
    </row>
    <row r="273" spans="2:434" hidden="1" x14ac:dyDescent="0.3">
      <c r="B273" s="45">
        <v>212</v>
      </c>
      <c r="C273" s="46">
        <f t="shared" si="1688"/>
        <v>1111.77</v>
      </c>
      <c r="D273" s="46">
        <f t="shared" si="1689"/>
        <v>100</v>
      </c>
      <c r="E273" s="46">
        <f t="shared" si="1690"/>
        <v>1011.77</v>
      </c>
      <c r="F273" s="46">
        <f t="shared" si="1691"/>
        <v>47.698879750959982</v>
      </c>
      <c r="G273" s="46">
        <f t="shared" si="1692"/>
        <v>964.07112024903995</v>
      </c>
      <c r="H273" s="51">
        <f t="shared" si="1693"/>
        <v>27655.256730326953</v>
      </c>
      <c r="I273" s="58">
        <f t="shared" si="1626"/>
        <v>933.33333333333337</v>
      </c>
      <c r="J273" s="52">
        <f t="shared" si="1694"/>
        <v>100</v>
      </c>
      <c r="K273" s="51">
        <f t="shared" si="1695"/>
        <v>833.33333333333337</v>
      </c>
      <c r="L273" s="57">
        <f t="shared" si="1696"/>
        <v>23333.333333332841</v>
      </c>
      <c r="M273" s="468">
        <f t="shared" si="1920"/>
        <v>-933.33333333333337</v>
      </c>
      <c r="N273" s="46">
        <f t="shared" si="1921"/>
        <v>-1111.77</v>
      </c>
      <c r="O273" s="47"/>
      <c r="P273" s="46">
        <f t="shared" si="1922"/>
        <v>-1011.77</v>
      </c>
      <c r="Q273" s="48"/>
      <c r="R273" s="29"/>
      <c r="S273" s="29"/>
      <c r="T273" s="45">
        <v>212</v>
      </c>
      <c r="U273" s="46">
        <f t="shared" si="1697"/>
        <v>1038.49</v>
      </c>
      <c r="V273" s="46">
        <f t="shared" si="1698"/>
        <v>26.72</v>
      </c>
      <c r="W273" s="46">
        <f t="shared" si="1923"/>
        <v>1011.77</v>
      </c>
      <c r="X273" s="46">
        <f t="shared" si="1699"/>
        <v>47.698879750959982</v>
      </c>
      <c r="Y273" s="46">
        <f t="shared" si="1700"/>
        <v>964.07112024903995</v>
      </c>
      <c r="Z273" s="51">
        <f t="shared" si="1701"/>
        <v>27655.256730326953</v>
      </c>
      <c r="AA273" s="58">
        <f t="shared" si="1702"/>
        <v>855.89333333333332</v>
      </c>
      <c r="AB273" s="52">
        <f t="shared" si="1703"/>
        <v>22.56</v>
      </c>
      <c r="AC273" s="51">
        <f t="shared" si="1704"/>
        <v>833.33333333333337</v>
      </c>
      <c r="AD273" s="57">
        <f t="shared" si="1705"/>
        <v>23333.333333332841</v>
      </c>
      <c r="AE273" s="468">
        <f t="shared" si="1924"/>
        <v>-855.89333333333332</v>
      </c>
      <c r="AF273" s="46">
        <f t="shared" si="1706"/>
        <v>-1038.49</v>
      </c>
      <c r="AG273" s="47"/>
      <c r="AH273" s="46">
        <f t="shared" si="1925"/>
        <v>-1011.77</v>
      </c>
      <c r="AI273" s="48"/>
      <c r="AJ273" s="29"/>
      <c r="AK273" s="45">
        <v>212</v>
      </c>
      <c r="AL273" s="46">
        <f t="shared" si="1707"/>
        <v>1117.72</v>
      </c>
      <c r="AM273" s="46"/>
      <c r="AN273" s="46"/>
      <c r="AO273" s="46">
        <f t="shared" si="1708"/>
        <v>28.2</v>
      </c>
      <c r="AP273" s="128">
        <f t="shared" si="1709"/>
        <v>1089.52</v>
      </c>
      <c r="AQ273" s="128"/>
      <c r="AR273" s="128"/>
      <c r="AS273" s="46">
        <f t="shared" si="1710"/>
        <v>51.991872019639196</v>
      </c>
      <c r="AT273" s="46">
        <f t="shared" si="1711"/>
        <v>1037.5281279803608</v>
      </c>
      <c r="AU273" s="51"/>
      <c r="AV273" s="51"/>
      <c r="AW273" s="51">
        <f t="shared" si="1712"/>
        <v>30157.595083803153</v>
      </c>
      <c r="AX273" s="58">
        <f t="shared" si="1713"/>
        <v>927.38215694565588</v>
      </c>
      <c r="AY273" s="52"/>
      <c r="AZ273" s="52"/>
      <c r="BA273" s="52">
        <f t="shared" si="1714"/>
        <v>23.98</v>
      </c>
      <c r="BB273" s="51">
        <f t="shared" si="1715"/>
        <v>903.40215694565586</v>
      </c>
      <c r="BC273" s="51"/>
      <c r="BD273" s="51"/>
      <c r="BE273" s="57">
        <f t="shared" si="1716"/>
        <v>25629.642727520939</v>
      </c>
      <c r="BF273" s="468">
        <f t="shared" si="1717"/>
        <v>-927.38215694565588</v>
      </c>
      <c r="BG273" s="46">
        <f t="shared" si="1718"/>
        <v>-1117.72</v>
      </c>
      <c r="BH273" s="46">
        <f t="shared" si="1719"/>
        <v>-1089.52</v>
      </c>
      <c r="BI273" s="48"/>
      <c r="BK273" s="45">
        <v>212</v>
      </c>
      <c r="BL273" s="46">
        <f t="shared" si="1926"/>
        <v>1043.4100000000001</v>
      </c>
      <c r="BM273" s="128">
        <f t="shared" si="1927"/>
        <v>31.64</v>
      </c>
      <c r="BN273" s="46">
        <f t="shared" si="1928"/>
        <v>1011.77</v>
      </c>
      <c r="BO273" s="46">
        <f t="shared" si="1720"/>
        <v>47.698879750959982</v>
      </c>
      <c r="BP273" s="46">
        <f t="shared" si="1721"/>
        <v>964.07112024903995</v>
      </c>
      <c r="BQ273" s="51">
        <f t="shared" si="1722"/>
        <v>27655.256730326953</v>
      </c>
      <c r="BR273" s="153">
        <f t="shared" si="2066"/>
        <v>35323.059722769656</v>
      </c>
      <c r="BS273" s="58">
        <f t="shared" si="1627"/>
        <v>860.19333333333338</v>
      </c>
      <c r="BT273" s="52">
        <f t="shared" si="1930"/>
        <v>26.86</v>
      </c>
      <c r="BU273" s="51">
        <f t="shared" si="1723"/>
        <v>833.33333333333337</v>
      </c>
      <c r="BV273" s="51">
        <f t="shared" si="1724"/>
        <v>23333.333333332841</v>
      </c>
      <c r="BW273" s="153">
        <f t="shared" si="2037"/>
        <v>29999.999999999498</v>
      </c>
      <c r="BX273" s="468">
        <f t="shared" si="1932"/>
        <v>-860.19333333333338</v>
      </c>
      <c r="BY273" s="46">
        <f t="shared" si="1933"/>
        <v>-1043.4100000000001</v>
      </c>
      <c r="BZ273" s="46">
        <f t="shared" si="1725"/>
        <v>-1011.77</v>
      </c>
      <c r="CA273" s="48"/>
      <c r="CB273" s="29"/>
      <c r="CC273" s="45">
        <v>212</v>
      </c>
      <c r="CD273" s="128">
        <f t="shared" si="1726"/>
        <v>1117.6300000000001</v>
      </c>
      <c r="CE273" s="46">
        <f t="shared" si="1934"/>
        <v>33.32</v>
      </c>
      <c r="CF273" s="128">
        <f t="shared" si="1727"/>
        <v>1084.31</v>
      </c>
      <c r="CG273" s="46">
        <f t="shared" si="1935"/>
        <v>51.755886695652578</v>
      </c>
      <c r="CH273" s="46">
        <f t="shared" si="1628"/>
        <v>1032.5541133043473</v>
      </c>
      <c r="CI273" s="51">
        <f t="shared" si="1728"/>
        <v>30020.977904087198</v>
      </c>
      <c r="CJ273" s="199">
        <f t="shared" si="2038"/>
        <v>38233.464880990796</v>
      </c>
      <c r="CK273" s="153">
        <f t="shared" si="1937"/>
        <v>10000</v>
      </c>
      <c r="CL273" s="45">
        <v>212</v>
      </c>
      <c r="CM273" s="46">
        <f t="shared" si="1938"/>
        <v>1117.6300000000001</v>
      </c>
      <c r="CN273" s="128">
        <f t="shared" si="1729"/>
        <v>33.32</v>
      </c>
      <c r="CO273" s="128">
        <f t="shared" si="1657"/>
        <v>1084.31</v>
      </c>
      <c r="CP273" s="46">
        <f t="shared" si="1730"/>
        <v>51.755886695652578</v>
      </c>
      <c r="CQ273" s="46">
        <f t="shared" si="1658"/>
        <v>1032.5541133043473</v>
      </c>
      <c r="CR273" s="51">
        <f t="shared" si="1731"/>
        <v>30020.977904087198</v>
      </c>
      <c r="CS273" s="153">
        <f t="shared" si="2039"/>
        <v>38233.464880990796</v>
      </c>
      <c r="CT273" s="58">
        <f t="shared" si="1732"/>
        <v>927.86033333333398</v>
      </c>
      <c r="CU273" s="52">
        <f t="shared" si="1940"/>
        <v>28.5</v>
      </c>
      <c r="CV273" s="51">
        <f t="shared" si="1941"/>
        <v>899.36033333333398</v>
      </c>
      <c r="CW273" s="51">
        <f t="shared" si="1733"/>
        <v>25521.689333332932</v>
      </c>
      <c r="CX273" s="57">
        <f t="shared" si="2040"/>
        <v>32716.571999999604</v>
      </c>
      <c r="CY273" s="153">
        <f t="shared" si="1943"/>
        <v>10000</v>
      </c>
      <c r="CZ273" s="479">
        <f t="shared" si="1734"/>
        <v>-927.86033333333398</v>
      </c>
      <c r="DA273" s="46">
        <f t="shared" si="1944"/>
        <v>-1117.6300000000001</v>
      </c>
      <c r="DB273" s="46">
        <f t="shared" si="1945"/>
        <v>-1084.31</v>
      </c>
      <c r="DC273" s="48"/>
      <c r="DE273" s="45">
        <v>212</v>
      </c>
      <c r="DF273" s="46">
        <f t="shared" si="1735"/>
        <v>1108.43</v>
      </c>
      <c r="DG273" s="46">
        <f t="shared" si="2041"/>
        <v>96.66</v>
      </c>
      <c r="DH273" s="46">
        <f t="shared" si="1736"/>
        <v>1011.77</v>
      </c>
      <c r="DI273" s="46">
        <f t="shared" si="1737"/>
        <v>47.698879750959982</v>
      </c>
      <c r="DJ273" s="46">
        <f t="shared" si="1738"/>
        <v>964.07112024903995</v>
      </c>
      <c r="DK273" s="51">
        <f t="shared" si="1739"/>
        <v>27655.256730326953</v>
      </c>
      <c r="DL273" s="58">
        <f t="shared" si="1629"/>
        <v>929.99333333333334</v>
      </c>
      <c r="DM273" s="52">
        <f t="shared" si="2042"/>
        <v>96.66</v>
      </c>
      <c r="DN273" s="51">
        <f t="shared" si="1740"/>
        <v>833.33333333333337</v>
      </c>
      <c r="DO273" s="57">
        <f t="shared" si="1741"/>
        <v>23333.333333332841</v>
      </c>
      <c r="DP273" s="468">
        <f t="shared" si="1948"/>
        <v>-929.99333333333334</v>
      </c>
      <c r="DQ273" s="46">
        <f t="shared" si="1949"/>
        <v>-1108.43</v>
      </c>
      <c r="DR273" s="47"/>
      <c r="DS273" s="46">
        <f t="shared" si="1950"/>
        <v>-1011.77</v>
      </c>
      <c r="DT273" s="48"/>
      <c r="DU273" s="29"/>
      <c r="DV273" s="45">
        <v>212</v>
      </c>
      <c r="DW273" s="46">
        <f t="shared" si="1951"/>
        <v>1025.5899999999999</v>
      </c>
      <c r="DX273" s="46">
        <f t="shared" si="2043"/>
        <v>13.82</v>
      </c>
      <c r="DY273" s="46">
        <f t="shared" si="1953"/>
        <v>1011.77</v>
      </c>
      <c r="DZ273" s="46">
        <f t="shared" si="1742"/>
        <v>47.698879750959982</v>
      </c>
      <c r="EA273" s="46">
        <f t="shared" si="1743"/>
        <v>964.07112024903995</v>
      </c>
      <c r="EB273" s="51">
        <f t="shared" si="1744"/>
        <v>27655.256730326953</v>
      </c>
      <c r="EC273" s="58">
        <f t="shared" si="1630"/>
        <v>845.00333333333333</v>
      </c>
      <c r="ED273" s="52">
        <f t="shared" si="2044"/>
        <v>11.67</v>
      </c>
      <c r="EE273" s="51">
        <f t="shared" si="1745"/>
        <v>833.33333333333337</v>
      </c>
      <c r="EF273" s="57">
        <f t="shared" si="1746"/>
        <v>23333.333333332841</v>
      </c>
      <c r="EG273" s="468">
        <f t="shared" si="1955"/>
        <v>-845.00333333333333</v>
      </c>
      <c r="EH273" s="46">
        <f t="shared" si="1956"/>
        <v>-1025.5899999999999</v>
      </c>
      <c r="EI273" s="47"/>
      <c r="EJ273" s="46">
        <f t="shared" si="1957"/>
        <v>-1011.77</v>
      </c>
      <c r="EK273" s="48"/>
      <c r="EL273" s="29"/>
      <c r="EM273" s="45">
        <v>212</v>
      </c>
      <c r="EN273" s="46">
        <f t="shared" si="2022"/>
        <v>1058.0868689014749</v>
      </c>
      <c r="EO273" s="46">
        <f t="shared" si="2045"/>
        <v>14.35</v>
      </c>
      <c r="EP273" s="128">
        <f t="shared" si="1632"/>
        <v>1043.736868901475</v>
      </c>
      <c r="EQ273" s="46">
        <f t="shared" si="1748"/>
        <v>49.542969156192193</v>
      </c>
      <c r="ER273" s="46">
        <f t="shared" si="1749"/>
        <v>994.19389974528281</v>
      </c>
      <c r="ES273" s="51">
        <f t="shared" si="1750"/>
        <v>28731.587593970035</v>
      </c>
      <c r="ET273" s="153">
        <f t="shared" si="1959"/>
        <v>10000</v>
      </c>
      <c r="EU273" s="45">
        <v>212</v>
      </c>
      <c r="EV273" s="46">
        <f t="shared" si="1633"/>
        <v>1058.0899999999999</v>
      </c>
      <c r="EW273" s="46">
        <f t="shared" si="2046"/>
        <v>14.35</v>
      </c>
      <c r="EX273" s="128">
        <f t="shared" si="1751"/>
        <v>1043.74</v>
      </c>
      <c r="EY273" s="46">
        <f t="shared" si="1752"/>
        <v>49.541610849375381</v>
      </c>
      <c r="EZ273" s="46">
        <f t="shared" si="1753"/>
        <v>994.19838915062462</v>
      </c>
      <c r="FA273" s="51">
        <f t="shared" si="1754"/>
        <v>28730.7681204746</v>
      </c>
      <c r="FB273" s="58">
        <f t="shared" si="1755"/>
        <v>874.86920833333363</v>
      </c>
      <c r="FC273" s="52">
        <f t="shared" si="2047"/>
        <v>12.16</v>
      </c>
      <c r="FD273" s="51">
        <f t="shared" si="1962"/>
        <v>862.70920833333366</v>
      </c>
      <c r="FE273" s="57">
        <f t="shared" si="1756"/>
        <v>24333.467833333154</v>
      </c>
      <c r="FF273" s="153">
        <f t="shared" si="1963"/>
        <v>10000</v>
      </c>
      <c r="FG273" s="469">
        <f t="shared" si="1757"/>
        <v>-874.86920833333363</v>
      </c>
      <c r="FH273" s="46">
        <f t="shared" si="1758"/>
        <v>-1058.0899999999999</v>
      </c>
      <c r="FI273" s="46">
        <f t="shared" si="1759"/>
        <v>-1043.74</v>
      </c>
      <c r="FJ273" s="48"/>
      <c r="FL273" s="45">
        <v>212</v>
      </c>
      <c r="FM273" s="46">
        <f t="shared" si="1964"/>
        <v>1028.83</v>
      </c>
      <c r="FN273" s="46">
        <f t="shared" si="2023"/>
        <v>17.059999999999999</v>
      </c>
      <c r="FO273" s="46">
        <f t="shared" si="1965"/>
        <v>1011.77</v>
      </c>
      <c r="FP273" s="46">
        <f t="shared" si="1761"/>
        <v>47.698879750959982</v>
      </c>
      <c r="FQ273" s="46">
        <f t="shared" si="1762"/>
        <v>964.07112024903995</v>
      </c>
      <c r="FR273" s="51">
        <f t="shared" si="1763"/>
        <v>27655.256730326953</v>
      </c>
      <c r="FS273" s="153">
        <f t="shared" si="2048"/>
        <v>35323.059722769656</v>
      </c>
      <c r="FT273" s="58">
        <f t="shared" si="1635"/>
        <v>847.81333333333339</v>
      </c>
      <c r="FU273" s="241">
        <f t="shared" si="2024"/>
        <v>14.48</v>
      </c>
      <c r="FV273" s="51">
        <f t="shared" si="1765"/>
        <v>833.33333333333337</v>
      </c>
      <c r="FW273" s="51">
        <f t="shared" si="1766"/>
        <v>23333.333333332841</v>
      </c>
      <c r="FX273" s="153">
        <f t="shared" si="2049"/>
        <v>29999.999999999498</v>
      </c>
      <c r="FY273" s="468">
        <f t="shared" si="1968"/>
        <v>-847.81333333333339</v>
      </c>
      <c r="FZ273" s="46">
        <f t="shared" si="1969"/>
        <v>-1028.83</v>
      </c>
      <c r="GA273" s="46">
        <f t="shared" si="1767"/>
        <v>-1011.77</v>
      </c>
      <c r="GB273" s="48"/>
      <c r="GD273" s="45">
        <v>212</v>
      </c>
      <c r="GE273" s="46">
        <f t="shared" si="2025"/>
        <v>1060.0875939185617</v>
      </c>
      <c r="GF273" s="128">
        <f t="shared" si="2050"/>
        <v>17.68</v>
      </c>
      <c r="GG273" s="128">
        <f t="shared" si="1579"/>
        <v>1042.4075939185616</v>
      </c>
      <c r="GH273" s="46">
        <f t="shared" si="1637"/>
        <v>49.505365777534308</v>
      </c>
      <c r="GI273" s="46">
        <f t="shared" si="1769"/>
        <v>992.90222814102731</v>
      </c>
      <c r="GJ273" s="51">
        <f t="shared" si="1770"/>
        <v>28710.317238379554</v>
      </c>
      <c r="GK273" s="51">
        <f t="shared" si="2051"/>
        <v>36607.430341587227</v>
      </c>
      <c r="GL273" s="153">
        <f t="shared" si="1972"/>
        <v>10000</v>
      </c>
      <c r="GM273" s="45">
        <v>212</v>
      </c>
      <c r="GN273" s="46">
        <f t="shared" si="1638"/>
        <v>1060.0899999999999</v>
      </c>
      <c r="GO273" s="46">
        <f t="shared" si="2026"/>
        <v>17.68</v>
      </c>
      <c r="GP273" s="128">
        <f t="shared" si="1973"/>
        <v>1042.4100000000001</v>
      </c>
      <c r="GQ273" s="46">
        <f t="shared" si="1772"/>
        <v>49.504352772502649</v>
      </c>
      <c r="GR273" s="46">
        <f t="shared" si="1773"/>
        <v>992.90564722749741</v>
      </c>
      <c r="GS273" s="51">
        <f t="shared" si="1774"/>
        <v>28709.706016274093</v>
      </c>
      <c r="GT273" s="57">
        <f t="shared" si="2052"/>
        <v>36606.846313410642</v>
      </c>
      <c r="GU273" s="58">
        <f t="shared" si="1775"/>
        <v>876.92633333333197</v>
      </c>
      <c r="GV273" s="52">
        <f t="shared" si="2027"/>
        <v>15.08</v>
      </c>
      <c r="GW273" s="51">
        <f t="shared" si="1975"/>
        <v>861.84633333333193</v>
      </c>
      <c r="GX273" s="57">
        <f t="shared" si="1777"/>
        <v>24324.657333333598</v>
      </c>
      <c r="GY273" s="57">
        <f t="shared" si="2053"/>
        <v>31219.428000000247</v>
      </c>
      <c r="GZ273" s="153">
        <f t="shared" si="1977"/>
        <v>10000</v>
      </c>
      <c r="HA273" s="469">
        <f t="shared" si="1778"/>
        <v>-876.92633333333197</v>
      </c>
      <c r="HB273" s="46">
        <f t="shared" si="1779"/>
        <v>-1060.0899999999999</v>
      </c>
      <c r="HC273" s="46">
        <f t="shared" si="1780"/>
        <v>-1042.4100000000001</v>
      </c>
      <c r="HD273" s="48"/>
      <c r="HF273" s="45">
        <v>212</v>
      </c>
      <c r="HG273" s="46">
        <f t="shared" si="1781"/>
        <v>1123.8775326810628</v>
      </c>
      <c r="HH273" s="46">
        <f t="shared" si="1782"/>
        <v>0</v>
      </c>
      <c r="HI273" s="46">
        <f t="shared" si="1783"/>
        <v>1123.8775326810628</v>
      </c>
      <c r="HJ273" s="46">
        <f t="shared" si="1784"/>
        <v>52.985808383973136</v>
      </c>
      <c r="HK273" s="46">
        <f t="shared" si="1785"/>
        <v>1070.8917242970897</v>
      </c>
      <c r="HL273" s="51">
        <f t="shared" si="1786"/>
        <v>30720.59330608679</v>
      </c>
      <c r="HM273" s="153">
        <f t="shared" si="1978"/>
        <v>10000</v>
      </c>
      <c r="HN273" s="58">
        <f t="shared" si="1787"/>
        <v>933.33333333333724</v>
      </c>
      <c r="HO273" s="52">
        <f t="shared" si="1788"/>
        <v>0</v>
      </c>
      <c r="HP273" s="51">
        <f t="shared" si="1789"/>
        <v>933.33333333333724</v>
      </c>
      <c r="HQ273" s="57">
        <f t="shared" si="1790"/>
        <v>26133.33333333159</v>
      </c>
      <c r="HR273" s="153">
        <f t="shared" si="1979"/>
        <v>10000</v>
      </c>
      <c r="HS273" s="468">
        <f t="shared" si="1791"/>
        <v>-933.33333333333724</v>
      </c>
      <c r="HT273" s="46">
        <f t="shared" si="1792"/>
        <v>-1123.8775326810628</v>
      </c>
      <c r="HU273" s="46">
        <f t="shared" si="1793"/>
        <v>-1123.8775326810628</v>
      </c>
      <c r="HV273" s="48"/>
      <c r="HW273" s="29"/>
      <c r="HX273" s="45">
        <v>212</v>
      </c>
      <c r="HY273" s="128">
        <f t="shared" si="1794"/>
        <v>1124.3399999999999</v>
      </c>
      <c r="HZ273" s="46">
        <f t="shared" si="1795"/>
        <v>0</v>
      </c>
      <c r="IA273" s="46">
        <f t="shared" si="1796"/>
        <v>1124.3399999999999</v>
      </c>
      <c r="IB273" s="46">
        <f t="shared" si="1797"/>
        <v>53.014922882428444</v>
      </c>
      <c r="IC273" s="46">
        <f t="shared" si="1798"/>
        <v>1071.3250771175715</v>
      </c>
      <c r="ID273" s="51">
        <f t="shared" si="1799"/>
        <v>30737.628652339496</v>
      </c>
      <c r="IE273" s="153">
        <f t="shared" si="1980"/>
        <v>10000</v>
      </c>
      <c r="IF273" s="58">
        <f t="shared" si="1800"/>
        <v>930.14625019664186</v>
      </c>
      <c r="IG273" s="52">
        <f t="shared" si="1801"/>
        <v>0</v>
      </c>
      <c r="IH273" s="51">
        <f t="shared" si="1802"/>
        <v>930.14625019664186</v>
      </c>
      <c r="II273" s="57">
        <f t="shared" si="1981"/>
        <v>26044.094958311645</v>
      </c>
      <c r="IJ273" s="153">
        <f t="shared" si="1982"/>
        <v>10000</v>
      </c>
      <c r="IK273" s="468">
        <f t="shared" si="1803"/>
        <v>-930.14625019664186</v>
      </c>
      <c r="IL273" s="46">
        <f t="shared" si="1804"/>
        <v>-1124.3399999999999</v>
      </c>
      <c r="IM273" s="46">
        <f t="shared" si="1805"/>
        <v>-1124.3399999999999</v>
      </c>
      <c r="IN273" s="48"/>
      <c r="IO273" s="53">
        <f t="shared" si="1806"/>
        <v>0</v>
      </c>
      <c r="IQ273" s="45">
        <v>212</v>
      </c>
      <c r="IR273" s="128">
        <f t="shared" si="1807"/>
        <v>1126.4568749999989</v>
      </c>
      <c r="IS273" s="128">
        <f t="shared" si="1808"/>
        <v>0</v>
      </c>
      <c r="IT273" s="128">
        <f t="shared" si="1809"/>
        <v>1126.4568749999989</v>
      </c>
      <c r="IU273" s="46">
        <f t="shared" si="2021"/>
        <v>53.11</v>
      </c>
      <c r="IV273" s="46">
        <f t="shared" si="1810"/>
        <v>1073.346874999999</v>
      </c>
      <c r="IW273" s="51">
        <f t="shared" si="1811"/>
        <v>30791.112500000236</v>
      </c>
      <c r="IX273" s="199">
        <f t="shared" si="1983"/>
        <v>10000</v>
      </c>
      <c r="IY273" s="128">
        <f t="shared" si="1812"/>
        <v>0</v>
      </c>
      <c r="IZ273" s="408">
        <f t="shared" si="1813"/>
        <v>0</v>
      </c>
      <c r="JA273" s="58">
        <f t="shared" si="1814"/>
        <v>931.95916666666494</v>
      </c>
      <c r="JB273" s="52">
        <f t="shared" si="1815"/>
        <v>0</v>
      </c>
      <c r="JC273" s="51">
        <f t="shared" si="1816"/>
        <v>931.95916666666494</v>
      </c>
      <c r="JD273" s="57">
        <f t="shared" si="1817"/>
        <v>26094.856666666718</v>
      </c>
      <c r="JE273" s="280">
        <f t="shared" si="1818"/>
        <v>10000</v>
      </c>
      <c r="JF273" s="280">
        <f t="shared" si="1819"/>
        <v>0</v>
      </c>
      <c r="JG273" s="468">
        <f t="shared" si="1820"/>
        <v>-931.95916666666494</v>
      </c>
      <c r="JH273" s="46">
        <f t="shared" si="1821"/>
        <v>-1126.4568749999989</v>
      </c>
      <c r="JI273" s="46">
        <f t="shared" si="1822"/>
        <v>-1126.4568749999989</v>
      </c>
      <c r="JJ273" s="48"/>
      <c r="JL273" s="45">
        <v>212</v>
      </c>
      <c r="JM273" s="46">
        <f t="shared" si="1823"/>
        <v>1124.4930833333331</v>
      </c>
      <c r="JN273" s="46">
        <f t="shared" si="1824"/>
        <v>0</v>
      </c>
      <c r="JO273" s="128">
        <f t="shared" si="1825"/>
        <v>1124.4930833333331</v>
      </c>
      <c r="JP273" s="46">
        <f t="shared" si="1984"/>
        <v>53.01</v>
      </c>
      <c r="JQ273" s="46">
        <f t="shared" si="1826"/>
        <v>1071.4830833333331</v>
      </c>
      <c r="JR273" s="51">
        <f t="shared" si="1827"/>
        <v>30737.41633333332</v>
      </c>
      <c r="JS273" s="199">
        <f t="shared" si="2067"/>
        <v>35323.059722769656</v>
      </c>
      <c r="JT273" s="199">
        <f t="shared" si="1986"/>
        <v>10000</v>
      </c>
      <c r="JU273" s="128">
        <f t="shared" si="1828"/>
        <v>0</v>
      </c>
      <c r="JV273" s="408">
        <f t="shared" si="1829"/>
        <v>0</v>
      </c>
      <c r="JW273" s="58">
        <f t="shared" si="1830"/>
        <v>930.37233333333074</v>
      </c>
      <c r="JX273" s="52">
        <f t="shared" si="1831"/>
        <v>0</v>
      </c>
      <c r="JY273" s="51">
        <f t="shared" si="1832"/>
        <v>930.37233333333074</v>
      </c>
      <c r="JZ273" s="51">
        <f t="shared" si="1833"/>
        <v>26050.425333333813</v>
      </c>
      <c r="KA273" s="199">
        <f t="shared" si="2054"/>
        <v>29999.999999999498</v>
      </c>
      <c r="KB273" s="128">
        <f t="shared" si="1988"/>
        <v>10000</v>
      </c>
      <c r="KC273" s="204">
        <f t="shared" si="1834"/>
        <v>0</v>
      </c>
      <c r="KD273" s="468">
        <f t="shared" si="1989"/>
        <v>-930.37233333333074</v>
      </c>
      <c r="KE273" s="46">
        <f t="shared" si="1835"/>
        <v>-1124.4930833333331</v>
      </c>
      <c r="KF273" s="46">
        <f t="shared" si="1836"/>
        <v>-1124.4930833333331</v>
      </c>
      <c r="KG273" s="48"/>
      <c r="KI273" s="45">
        <v>212</v>
      </c>
      <c r="KJ273" s="46">
        <f t="shared" si="1837"/>
        <v>1124.4890404061762</v>
      </c>
      <c r="KK273" s="46">
        <f t="shared" si="1838"/>
        <v>0</v>
      </c>
      <c r="KL273" s="128">
        <f t="shared" si="1839"/>
        <v>1124.4890404061762</v>
      </c>
      <c r="KM273" s="46">
        <f t="shared" si="1676"/>
        <v>53.014638243283791</v>
      </c>
      <c r="KN273" s="46">
        <f t="shared" si="1840"/>
        <v>1071.4744021628924</v>
      </c>
      <c r="KO273" s="51">
        <f t="shared" si="1841"/>
        <v>30737.308543807379</v>
      </c>
      <c r="KP273" s="199">
        <f t="shared" si="2055"/>
        <v>38233.464880990796</v>
      </c>
      <c r="KQ273" s="199">
        <f t="shared" si="1991"/>
        <v>10000</v>
      </c>
      <c r="KR273" s="128">
        <f t="shared" si="1842"/>
        <v>0</v>
      </c>
      <c r="KS273" s="408">
        <f t="shared" si="1843"/>
        <v>0</v>
      </c>
      <c r="KT273" s="45">
        <v>212</v>
      </c>
      <c r="KU273" s="46">
        <f t="shared" si="1992"/>
        <v>1124.49</v>
      </c>
      <c r="KV273" s="46">
        <f t="shared" si="1844"/>
        <v>0</v>
      </c>
      <c r="KW273" s="128">
        <f t="shared" si="1845"/>
        <v>1124.49</v>
      </c>
      <c r="KX273" s="46">
        <f t="shared" si="1846"/>
        <v>53.014234236437552</v>
      </c>
      <c r="KY273" s="46">
        <f t="shared" si="1847"/>
        <v>1071.4757657635625</v>
      </c>
      <c r="KZ273" s="51">
        <f t="shared" si="1848"/>
        <v>30737.064776098967</v>
      </c>
      <c r="LA273" s="153">
        <f t="shared" si="2056"/>
        <v>38233.464880990796</v>
      </c>
      <c r="LB273" s="58">
        <f t="shared" si="1532"/>
        <v>930.59633333333579</v>
      </c>
      <c r="LC273" s="52">
        <f t="shared" si="1849"/>
        <v>0</v>
      </c>
      <c r="LD273" s="51">
        <f t="shared" si="1850"/>
        <v>930.59633333333579</v>
      </c>
      <c r="LE273" s="51">
        <f t="shared" si="1851"/>
        <v>26056.697333333097</v>
      </c>
      <c r="LF273" s="51">
        <f t="shared" si="2057"/>
        <v>32716.571999999604</v>
      </c>
      <c r="LG273" s="128">
        <f t="shared" si="1852"/>
        <v>10000</v>
      </c>
      <c r="LH273" s="204">
        <f t="shared" si="1853"/>
        <v>0</v>
      </c>
      <c r="LI273" s="479">
        <f t="shared" si="1854"/>
        <v>-930.59633333333579</v>
      </c>
      <c r="LJ273" s="46">
        <f t="shared" si="1995"/>
        <v>-1124.49</v>
      </c>
      <c r="LK273" s="46">
        <f t="shared" si="1996"/>
        <v>-1124.49</v>
      </c>
      <c r="LL273" s="48"/>
      <c r="LN273" s="45">
        <v>212</v>
      </c>
      <c r="LO273" s="46">
        <f t="shared" si="1855"/>
        <v>1123.1238136873469</v>
      </c>
      <c r="LP273" s="46">
        <f t="shared" si="2028"/>
        <v>0</v>
      </c>
      <c r="LQ273" s="46">
        <f t="shared" si="1857"/>
        <v>1123.1238136873469</v>
      </c>
      <c r="LR273" s="46">
        <f t="shared" si="1858"/>
        <v>52.950273898216885</v>
      </c>
      <c r="LS273" s="46">
        <f t="shared" si="1859"/>
        <v>1070.17353978913</v>
      </c>
      <c r="LT273" s="51">
        <f t="shared" si="1860"/>
        <v>30699.990799141</v>
      </c>
      <c r="LU273" s="199">
        <f t="shared" si="1997"/>
        <v>10000</v>
      </c>
      <c r="LV273" s="58">
        <f t="shared" si="1861"/>
        <v>933.33033333333128</v>
      </c>
      <c r="LW273" s="52">
        <f t="shared" si="2029"/>
        <v>0</v>
      </c>
      <c r="LX273" s="51">
        <f t="shared" si="1863"/>
        <v>933.33033333333128</v>
      </c>
      <c r="LY273" s="51">
        <f t="shared" si="1864"/>
        <v>26133.249333333093</v>
      </c>
      <c r="LZ273" s="46">
        <f t="shared" si="1998"/>
        <v>0</v>
      </c>
      <c r="MA273" s="199">
        <f t="shared" si="1999"/>
        <v>10000</v>
      </c>
      <c r="MB273" s="468">
        <f t="shared" si="1865"/>
        <v>-933.33033333333128</v>
      </c>
      <c r="MC273" s="46">
        <f t="shared" si="1866"/>
        <v>-1123.1238136873469</v>
      </c>
      <c r="MD273" s="46">
        <f t="shared" si="1867"/>
        <v>-1123.1238136873469</v>
      </c>
      <c r="ME273" s="48"/>
      <c r="MG273" s="45">
        <v>212</v>
      </c>
      <c r="MH273" s="46">
        <f t="shared" si="1868"/>
        <v>1076.608661999408</v>
      </c>
      <c r="MI273" s="46">
        <f t="shared" si="2030"/>
        <v>0</v>
      </c>
      <c r="MJ273" s="46">
        <f t="shared" si="1870"/>
        <v>1076.608661999408</v>
      </c>
      <c r="MK273" s="46">
        <f t="shared" si="1871"/>
        <v>50.757292151880115</v>
      </c>
      <c r="ML273" s="46">
        <f t="shared" si="1872"/>
        <v>1025.8513698475278</v>
      </c>
      <c r="MM273" s="51">
        <f t="shared" si="1873"/>
        <v>29428.523921280539</v>
      </c>
      <c r="MN273" s="199">
        <f t="shared" si="2000"/>
        <v>10000</v>
      </c>
      <c r="MO273" s="58">
        <f t="shared" si="1874"/>
        <v>889.32945707741396</v>
      </c>
      <c r="MP273" s="52">
        <f t="shared" si="2031"/>
        <v>0</v>
      </c>
      <c r="MQ273" s="51">
        <f t="shared" si="1876"/>
        <v>889.32945707741396</v>
      </c>
      <c r="MR273" s="57">
        <f t="shared" si="1877"/>
        <v>24901.225099587991</v>
      </c>
      <c r="MS273" s="199">
        <f t="shared" si="2001"/>
        <v>10000</v>
      </c>
      <c r="MT273" s="468">
        <f t="shared" si="2002"/>
        <v>-889.32945707741396</v>
      </c>
      <c r="MU273" s="46">
        <f t="shared" si="1878"/>
        <v>-1076.608661999408</v>
      </c>
      <c r="MV273" s="46">
        <f t="shared" si="1879"/>
        <v>-1076.608661999408</v>
      </c>
      <c r="MW273" s="48"/>
      <c r="MY273" s="45">
        <v>212</v>
      </c>
      <c r="MZ273" s="46">
        <f t="shared" si="1880"/>
        <v>1076.608661999408</v>
      </c>
      <c r="NA273" s="46">
        <f t="shared" si="2032"/>
        <v>0</v>
      </c>
      <c r="NB273" s="128">
        <f t="shared" si="1882"/>
        <v>1076.608661999408</v>
      </c>
      <c r="NC273" s="46">
        <f t="shared" si="1646"/>
        <v>50.757292151880115</v>
      </c>
      <c r="ND273" s="46">
        <f t="shared" si="1883"/>
        <v>1025.8513698475278</v>
      </c>
      <c r="NE273" s="51">
        <f t="shared" si="1884"/>
        <v>29428.523921280539</v>
      </c>
      <c r="NF273" s="153">
        <f t="shared" si="2003"/>
        <v>10000</v>
      </c>
      <c r="NG273" s="45">
        <v>212</v>
      </c>
      <c r="NH273" s="46">
        <f t="shared" si="1647"/>
        <v>1076.6099999999999</v>
      </c>
      <c r="NI273" s="46">
        <f t="shared" si="2033"/>
        <v>0</v>
      </c>
      <c r="NJ273" s="128">
        <f t="shared" si="2004"/>
        <v>1076.6099999999999</v>
      </c>
      <c r="NK273" s="46">
        <f t="shared" si="2005"/>
        <v>50.756707751058769</v>
      </c>
      <c r="NL273" s="46">
        <f t="shared" si="1886"/>
        <v>1025.8532922489412</v>
      </c>
      <c r="NM273" s="51">
        <f t="shared" si="1887"/>
        <v>29428.171358386317</v>
      </c>
      <c r="NN273" s="58">
        <f t="shared" si="1888"/>
        <v>888.78037499999857</v>
      </c>
      <c r="NO273" s="52">
        <f t="shared" si="2034"/>
        <v>0</v>
      </c>
      <c r="NP273" s="51">
        <f t="shared" si="1890"/>
        <v>888.78037499999857</v>
      </c>
      <c r="NQ273" s="57">
        <f t="shared" si="1891"/>
        <v>25020.20050000001</v>
      </c>
      <c r="NR273" s="153">
        <f t="shared" si="2006"/>
        <v>10000</v>
      </c>
      <c r="NS273" s="469">
        <f t="shared" si="1892"/>
        <v>-888.78037499999857</v>
      </c>
      <c r="NT273" s="46">
        <f t="shared" si="1893"/>
        <v>-1076.6099999999999</v>
      </c>
      <c r="NU273" s="46">
        <f t="shared" si="1894"/>
        <v>-1076.6099999999999</v>
      </c>
      <c r="NV273" s="48"/>
      <c r="NX273" s="45">
        <v>212</v>
      </c>
      <c r="NY273" s="46">
        <f t="shared" si="1895"/>
        <v>1076.6456011701148</v>
      </c>
      <c r="NZ273" s="46">
        <f t="shared" si="2035"/>
        <v>0</v>
      </c>
      <c r="OA273" s="46">
        <f t="shared" si="1897"/>
        <v>1076.6456011701148</v>
      </c>
      <c r="OB273" s="46">
        <f t="shared" si="1898"/>
        <v>50.759033668872569</v>
      </c>
      <c r="OC273" s="46">
        <f t="shared" si="1899"/>
        <v>1025.8865675012423</v>
      </c>
      <c r="OD273" s="51">
        <f t="shared" si="1900"/>
        <v>29429.533633822299</v>
      </c>
      <c r="OE273" s="153">
        <f t="shared" si="2058"/>
        <v>35323.059722769656</v>
      </c>
      <c r="OF273" s="153">
        <f t="shared" si="2008"/>
        <v>10000</v>
      </c>
      <c r="OG273" s="58">
        <f t="shared" si="1901"/>
        <v>889.48383333333379</v>
      </c>
      <c r="OH273" s="241">
        <f t="shared" si="2059"/>
        <v>0</v>
      </c>
      <c r="OI273" s="51">
        <f t="shared" si="1902"/>
        <v>889.48383333333379</v>
      </c>
      <c r="OJ273" s="51">
        <f t="shared" si="1903"/>
        <v>24905.547333333376</v>
      </c>
      <c r="OK273" s="153">
        <f t="shared" si="2060"/>
        <v>29999.999999999498</v>
      </c>
      <c r="OL273" s="153">
        <f t="shared" si="2011"/>
        <v>10000</v>
      </c>
      <c r="OM273" s="468">
        <f t="shared" si="2012"/>
        <v>-889.48383333333379</v>
      </c>
      <c r="ON273" s="46">
        <f t="shared" si="2013"/>
        <v>-1076.6456011701148</v>
      </c>
      <c r="OO273" s="46">
        <f t="shared" si="1904"/>
        <v>-1076.6456011701148</v>
      </c>
      <c r="OP273" s="48"/>
      <c r="OR273" s="45">
        <v>212</v>
      </c>
      <c r="OS273" s="46">
        <f t="shared" si="1905"/>
        <v>1076.765700416463</v>
      </c>
      <c r="OT273" s="128">
        <f t="shared" si="2036"/>
        <v>0</v>
      </c>
      <c r="OU273" s="128">
        <f t="shared" si="1907"/>
        <v>1076.765700416463</v>
      </c>
      <c r="OV273" s="46">
        <f t="shared" si="1652"/>
        <v>50.764695812184236</v>
      </c>
      <c r="OW273" s="46">
        <f t="shared" si="1653"/>
        <v>1026.0010046042787</v>
      </c>
      <c r="OX273" s="51">
        <f t="shared" si="1908"/>
        <v>29432.816482706261</v>
      </c>
      <c r="OY273" s="51">
        <f t="shared" si="2061"/>
        <v>36607.430341587227</v>
      </c>
      <c r="OZ273" s="153">
        <f t="shared" si="2015"/>
        <v>10000</v>
      </c>
      <c r="PA273" s="45">
        <v>212</v>
      </c>
      <c r="PB273" s="46">
        <f t="shared" si="1909"/>
        <v>1076.765700416463</v>
      </c>
      <c r="PC273" s="46">
        <f t="shared" si="2062"/>
        <v>0</v>
      </c>
      <c r="PD273" s="128">
        <f t="shared" si="1910"/>
        <v>1076.765700416463</v>
      </c>
      <c r="PE273" s="46">
        <f t="shared" si="1911"/>
        <v>50.764695812184236</v>
      </c>
      <c r="PF273" s="46">
        <f t="shared" si="1912"/>
        <v>1026.0010046042787</v>
      </c>
      <c r="PG273" s="51">
        <f t="shared" si="1913"/>
        <v>29432.816482706261</v>
      </c>
      <c r="PH273" s="57">
        <f t="shared" si="2063"/>
        <v>36606.846313410642</v>
      </c>
      <c r="PI273" s="688">
        <f t="shared" si="1914"/>
        <v>889.6533333333341</v>
      </c>
      <c r="PJ273" s="52">
        <f t="shared" si="2064"/>
        <v>0</v>
      </c>
      <c r="PK273" s="51">
        <f t="shared" si="1915"/>
        <v>889.6533333333341</v>
      </c>
      <c r="PL273" s="57">
        <f t="shared" si="1916"/>
        <v>24910.293333333437</v>
      </c>
      <c r="PM273" s="57">
        <f t="shared" si="2065"/>
        <v>32027.52000000012</v>
      </c>
      <c r="PN273" s="153">
        <f t="shared" si="2020"/>
        <v>10000</v>
      </c>
      <c r="PO273" s="469">
        <f t="shared" si="1917"/>
        <v>-889.6533333333341</v>
      </c>
      <c r="PP273" s="46">
        <f t="shared" si="1918"/>
        <v>-1076.765700416463</v>
      </c>
      <c r="PQ273" s="46">
        <f t="shared" si="1919"/>
        <v>-1076.765700416463</v>
      </c>
      <c r="PR273" s="48"/>
    </row>
    <row r="274" spans="2:434" hidden="1" x14ac:dyDescent="0.3">
      <c r="B274" s="45">
        <v>213</v>
      </c>
      <c r="C274" s="46">
        <f t="shared" si="1688"/>
        <v>1111.77</v>
      </c>
      <c r="D274" s="46">
        <f t="shared" si="1689"/>
        <v>100</v>
      </c>
      <c r="E274" s="46">
        <f t="shared" si="1690"/>
        <v>1011.77</v>
      </c>
      <c r="F274" s="46">
        <f t="shared" si="1691"/>
        <v>46.092094550544921</v>
      </c>
      <c r="G274" s="46">
        <f t="shared" si="1692"/>
        <v>965.67790544945501</v>
      </c>
      <c r="H274" s="51">
        <f t="shared" si="1693"/>
        <v>26689.578824877499</v>
      </c>
      <c r="I274" s="58">
        <f t="shared" si="1626"/>
        <v>933.33333333333337</v>
      </c>
      <c r="J274" s="52">
        <f t="shared" si="1694"/>
        <v>100</v>
      </c>
      <c r="K274" s="51">
        <f t="shared" si="1695"/>
        <v>833.33333333333337</v>
      </c>
      <c r="L274" s="57">
        <f t="shared" si="1696"/>
        <v>22499.999999999509</v>
      </c>
      <c r="M274" s="468">
        <f t="shared" si="1920"/>
        <v>-933.33333333333337</v>
      </c>
      <c r="N274" s="46">
        <f t="shared" si="1921"/>
        <v>-1111.77</v>
      </c>
      <c r="O274" s="47"/>
      <c r="P274" s="46">
        <f t="shared" si="1922"/>
        <v>-1011.77</v>
      </c>
      <c r="Q274" s="48"/>
      <c r="R274" s="29"/>
      <c r="S274" s="29"/>
      <c r="T274" s="45">
        <v>213</v>
      </c>
      <c r="U274" s="46">
        <f t="shared" si="1697"/>
        <v>1037.5899999999999</v>
      </c>
      <c r="V274" s="46">
        <f t="shared" si="1698"/>
        <v>25.82</v>
      </c>
      <c r="W274" s="46">
        <f t="shared" si="1923"/>
        <v>1011.77</v>
      </c>
      <c r="X274" s="46">
        <f t="shared" si="1699"/>
        <v>46.092094550544921</v>
      </c>
      <c r="Y274" s="46">
        <f t="shared" si="1700"/>
        <v>965.67790544945501</v>
      </c>
      <c r="Z274" s="51">
        <f t="shared" si="1701"/>
        <v>26689.578824877499</v>
      </c>
      <c r="AA274" s="58">
        <f t="shared" si="1702"/>
        <v>855.11333333333334</v>
      </c>
      <c r="AB274" s="52">
        <f t="shared" si="1703"/>
        <v>21.78</v>
      </c>
      <c r="AC274" s="51">
        <f t="shared" si="1704"/>
        <v>833.33333333333337</v>
      </c>
      <c r="AD274" s="57">
        <f t="shared" si="1705"/>
        <v>22499.999999999509</v>
      </c>
      <c r="AE274" s="468">
        <f t="shared" si="1924"/>
        <v>-855.11333333333334</v>
      </c>
      <c r="AF274" s="46">
        <f t="shared" si="1706"/>
        <v>-1037.5899999999999</v>
      </c>
      <c r="AG274" s="47"/>
      <c r="AH274" s="46">
        <f t="shared" si="1925"/>
        <v>-1011.77</v>
      </c>
      <c r="AI274" s="48"/>
      <c r="AJ274" s="29"/>
      <c r="AK274" s="45">
        <v>213</v>
      </c>
      <c r="AL274" s="46">
        <f t="shared" si="1707"/>
        <v>1117.72</v>
      </c>
      <c r="AM274" s="46"/>
      <c r="AN274" s="46"/>
      <c r="AO274" s="46">
        <f t="shared" si="1708"/>
        <v>27.26</v>
      </c>
      <c r="AP274" s="128">
        <f t="shared" si="1709"/>
        <v>1090.46</v>
      </c>
      <c r="AQ274" s="128"/>
      <c r="AR274" s="128"/>
      <c r="AS274" s="46">
        <f t="shared" si="1710"/>
        <v>50.262658473005253</v>
      </c>
      <c r="AT274" s="46">
        <f t="shared" si="1711"/>
        <v>1040.1973415269947</v>
      </c>
      <c r="AU274" s="51"/>
      <c r="AV274" s="51"/>
      <c r="AW274" s="51">
        <f t="shared" si="1712"/>
        <v>29117.39774227616</v>
      </c>
      <c r="AX274" s="58">
        <f t="shared" si="1713"/>
        <v>927.38215694565588</v>
      </c>
      <c r="AY274" s="52"/>
      <c r="AZ274" s="52"/>
      <c r="BA274" s="52">
        <f t="shared" si="1714"/>
        <v>23.16</v>
      </c>
      <c r="BB274" s="51">
        <f t="shared" si="1715"/>
        <v>904.22215694565591</v>
      </c>
      <c r="BC274" s="51"/>
      <c r="BD274" s="51"/>
      <c r="BE274" s="57">
        <f t="shared" si="1716"/>
        <v>24725.420570575283</v>
      </c>
      <c r="BF274" s="468">
        <f t="shared" si="1717"/>
        <v>-927.38215694565588</v>
      </c>
      <c r="BG274" s="46">
        <f t="shared" si="1718"/>
        <v>-1117.72</v>
      </c>
      <c r="BH274" s="46">
        <f t="shared" si="1719"/>
        <v>-1090.46</v>
      </c>
      <c r="BI274" s="48"/>
      <c r="BK274" s="45">
        <v>213</v>
      </c>
      <c r="BL274" s="46">
        <f t="shared" si="1926"/>
        <v>1043.4100000000001</v>
      </c>
      <c r="BM274" s="128">
        <f t="shared" si="1927"/>
        <v>31.64</v>
      </c>
      <c r="BN274" s="46">
        <f t="shared" si="1928"/>
        <v>1011.77</v>
      </c>
      <c r="BO274" s="46">
        <f t="shared" si="1720"/>
        <v>46.092094550544921</v>
      </c>
      <c r="BP274" s="46">
        <f t="shared" si="1721"/>
        <v>965.67790544945501</v>
      </c>
      <c r="BQ274" s="51">
        <f t="shared" si="1722"/>
        <v>26689.578824877499</v>
      </c>
      <c r="BR274" s="153">
        <f t="shared" si="2066"/>
        <v>35323.059722769656</v>
      </c>
      <c r="BS274" s="58">
        <f t="shared" si="1627"/>
        <v>860.19333333333338</v>
      </c>
      <c r="BT274" s="52">
        <f t="shared" si="1930"/>
        <v>26.86</v>
      </c>
      <c r="BU274" s="51">
        <f t="shared" si="1723"/>
        <v>833.33333333333337</v>
      </c>
      <c r="BV274" s="51">
        <f t="shared" si="1724"/>
        <v>22499.999999999509</v>
      </c>
      <c r="BW274" s="153">
        <f t="shared" si="2037"/>
        <v>29999.999999999498</v>
      </c>
      <c r="BX274" s="468">
        <f t="shared" si="1932"/>
        <v>-860.19333333333338</v>
      </c>
      <c r="BY274" s="46">
        <f t="shared" si="1933"/>
        <v>-1043.4100000000001</v>
      </c>
      <c r="BZ274" s="46">
        <f t="shared" si="1725"/>
        <v>-1011.77</v>
      </c>
      <c r="CA274" s="48"/>
      <c r="CB274" s="29"/>
      <c r="CC274" s="45">
        <v>213</v>
      </c>
      <c r="CD274" s="128">
        <f t="shared" si="1726"/>
        <v>1117.6300000000001</v>
      </c>
      <c r="CE274" s="46">
        <f t="shared" si="1934"/>
        <v>33.32</v>
      </c>
      <c r="CF274" s="128">
        <f t="shared" si="1727"/>
        <v>1084.31</v>
      </c>
      <c r="CG274" s="46">
        <f t="shared" si="1935"/>
        <v>50.034963173478666</v>
      </c>
      <c r="CH274" s="46">
        <f t="shared" si="1628"/>
        <v>1034.2750368265213</v>
      </c>
      <c r="CI274" s="51">
        <f t="shared" si="1728"/>
        <v>28986.702867260676</v>
      </c>
      <c r="CJ274" s="199">
        <f t="shared" si="2038"/>
        <v>38233.464880990796</v>
      </c>
      <c r="CK274" s="153">
        <f t="shared" si="1937"/>
        <v>10000</v>
      </c>
      <c r="CL274" s="45">
        <v>213</v>
      </c>
      <c r="CM274" s="46">
        <f t="shared" si="1938"/>
        <v>1117.6300000000001</v>
      </c>
      <c r="CN274" s="128">
        <f t="shared" si="1729"/>
        <v>33.32</v>
      </c>
      <c r="CO274" s="128">
        <f t="shared" si="1657"/>
        <v>1084.31</v>
      </c>
      <c r="CP274" s="46">
        <f t="shared" si="1730"/>
        <v>50.034963173478666</v>
      </c>
      <c r="CQ274" s="46">
        <f t="shared" si="1658"/>
        <v>1034.2750368265213</v>
      </c>
      <c r="CR274" s="51">
        <f t="shared" si="1731"/>
        <v>28986.702867260676</v>
      </c>
      <c r="CS274" s="153">
        <f t="shared" si="2039"/>
        <v>38233.464880990796</v>
      </c>
      <c r="CT274" s="58">
        <f t="shared" si="1732"/>
        <v>927.86033333333398</v>
      </c>
      <c r="CU274" s="52">
        <f t="shared" si="1940"/>
        <v>28.5</v>
      </c>
      <c r="CV274" s="51">
        <f t="shared" si="1941"/>
        <v>899.36033333333398</v>
      </c>
      <c r="CW274" s="51">
        <f t="shared" si="1733"/>
        <v>24622.328999999598</v>
      </c>
      <c r="CX274" s="57">
        <f t="shared" si="2040"/>
        <v>32716.571999999604</v>
      </c>
      <c r="CY274" s="153">
        <f t="shared" si="1943"/>
        <v>10000</v>
      </c>
      <c r="CZ274" s="479">
        <f t="shared" si="1734"/>
        <v>-927.86033333333398</v>
      </c>
      <c r="DA274" s="46">
        <f t="shared" si="1944"/>
        <v>-1117.6300000000001</v>
      </c>
      <c r="DB274" s="46">
        <f t="shared" si="1945"/>
        <v>-1084.31</v>
      </c>
      <c r="DC274" s="48"/>
      <c r="DE274" s="45">
        <v>213</v>
      </c>
      <c r="DF274" s="46">
        <f t="shared" si="1735"/>
        <v>1108.43</v>
      </c>
      <c r="DG274" s="46">
        <f t="shared" si="2041"/>
        <v>96.66</v>
      </c>
      <c r="DH274" s="46">
        <f t="shared" si="1736"/>
        <v>1011.77</v>
      </c>
      <c r="DI274" s="46">
        <f t="shared" si="1737"/>
        <v>46.092094550544921</v>
      </c>
      <c r="DJ274" s="46">
        <f t="shared" si="1738"/>
        <v>965.67790544945501</v>
      </c>
      <c r="DK274" s="51">
        <f t="shared" si="1739"/>
        <v>26689.578824877499</v>
      </c>
      <c r="DL274" s="58">
        <f t="shared" si="1629"/>
        <v>929.99333333333334</v>
      </c>
      <c r="DM274" s="52">
        <f t="shared" si="2042"/>
        <v>96.66</v>
      </c>
      <c r="DN274" s="51">
        <f t="shared" si="1740"/>
        <v>833.33333333333337</v>
      </c>
      <c r="DO274" s="57">
        <f t="shared" si="1741"/>
        <v>22499.999999999509</v>
      </c>
      <c r="DP274" s="468">
        <f t="shared" si="1948"/>
        <v>-929.99333333333334</v>
      </c>
      <c r="DQ274" s="46">
        <f t="shared" si="1949"/>
        <v>-1108.43</v>
      </c>
      <c r="DR274" s="47"/>
      <c r="DS274" s="46">
        <f t="shared" si="1950"/>
        <v>-1011.77</v>
      </c>
      <c r="DT274" s="48"/>
      <c r="DU274" s="29"/>
      <c r="DV274" s="45">
        <v>213</v>
      </c>
      <c r="DW274" s="46">
        <f t="shared" si="1951"/>
        <v>1025.1300000000001</v>
      </c>
      <c r="DX274" s="46">
        <f t="shared" si="2043"/>
        <v>13.36</v>
      </c>
      <c r="DY274" s="46">
        <f t="shared" si="1953"/>
        <v>1011.77</v>
      </c>
      <c r="DZ274" s="46">
        <f t="shared" si="1742"/>
        <v>46.092094550544921</v>
      </c>
      <c r="EA274" s="46">
        <f t="shared" si="1743"/>
        <v>965.67790544945501</v>
      </c>
      <c r="EB274" s="51">
        <f t="shared" si="1744"/>
        <v>26689.578824877499</v>
      </c>
      <c r="EC274" s="58">
        <f t="shared" si="1630"/>
        <v>844.59333333333336</v>
      </c>
      <c r="ED274" s="52">
        <f t="shared" si="2044"/>
        <v>11.26</v>
      </c>
      <c r="EE274" s="51">
        <f t="shared" si="1745"/>
        <v>833.33333333333337</v>
      </c>
      <c r="EF274" s="57">
        <f t="shared" si="1746"/>
        <v>22499.999999999509</v>
      </c>
      <c r="EG274" s="468">
        <f t="shared" si="1955"/>
        <v>-844.59333333333336</v>
      </c>
      <c r="EH274" s="46">
        <f t="shared" si="1956"/>
        <v>-1025.1300000000001</v>
      </c>
      <c r="EI274" s="47"/>
      <c r="EJ274" s="46">
        <f t="shared" si="1957"/>
        <v>-1011.77</v>
      </c>
      <c r="EK274" s="48"/>
      <c r="EL274" s="29"/>
      <c r="EM274" s="45">
        <v>213</v>
      </c>
      <c r="EN274" s="46">
        <f t="shared" si="2022"/>
        <v>1058.0868689014749</v>
      </c>
      <c r="EO274" s="46">
        <f t="shared" si="2045"/>
        <v>13.879999999999999</v>
      </c>
      <c r="EP274" s="128">
        <f t="shared" si="1632"/>
        <v>1044.2068689014748</v>
      </c>
      <c r="EQ274" s="46">
        <f t="shared" si="1748"/>
        <v>47.885979323283387</v>
      </c>
      <c r="ER274" s="46">
        <f t="shared" si="1749"/>
        <v>996.32088957819133</v>
      </c>
      <c r="ES274" s="51">
        <f t="shared" si="1750"/>
        <v>27735.266704391845</v>
      </c>
      <c r="ET274" s="153">
        <f t="shared" si="1959"/>
        <v>10000</v>
      </c>
      <c r="EU274" s="45">
        <v>213</v>
      </c>
      <c r="EV274" s="46">
        <f t="shared" si="1633"/>
        <v>1058.0899999999999</v>
      </c>
      <c r="EW274" s="46">
        <f t="shared" si="2046"/>
        <v>13.879999999999999</v>
      </c>
      <c r="EX274" s="128">
        <f t="shared" si="1751"/>
        <v>1044.21</v>
      </c>
      <c r="EY274" s="46">
        <f t="shared" si="1752"/>
        <v>47.884613534124334</v>
      </c>
      <c r="EZ274" s="46">
        <f t="shared" si="1753"/>
        <v>996.32538646587568</v>
      </c>
      <c r="FA274" s="51">
        <f t="shared" si="1754"/>
        <v>27734.442734008724</v>
      </c>
      <c r="FB274" s="58">
        <f t="shared" si="1755"/>
        <v>874.86920833333363</v>
      </c>
      <c r="FC274" s="52">
        <f t="shared" si="2047"/>
        <v>11.75</v>
      </c>
      <c r="FD274" s="51">
        <f t="shared" si="1962"/>
        <v>863.11920833333363</v>
      </c>
      <c r="FE274" s="57">
        <f t="shared" si="1756"/>
        <v>23470.34862499982</v>
      </c>
      <c r="FF274" s="153">
        <f t="shared" si="1963"/>
        <v>10000</v>
      </c>
      <c r="FG274" s="469">
        <f t="shared" si="1757"/>
        <v>-874.86920833333363</v>
      </c>
      <c r="FH274" s="46">
        <f t="shared" si="1758"/>
        <v>-1058.0899999999999</v>
      </c>
      <c r="FI274" s="46">
        <f t="shared" si="1759"/>
        <v>-1044.21</v>
      </c>
      <c r="FJ274" s="48"/>
      <c r="FL274" s="45">
        <v>213</v>
      </c>
      <c r="FM274" s="46">
        <f t="shared" si="1964"/>
        <v>1028.83</v>
      </c>
      <c r="FN274" s="46">
        <f t="shared" si="2023"/>
        <v>17.059999999999999</v>
      </c>
      <c r="FO274" s="46">
        <f t="shared" si="1965"/>
        <v>1011.77</v>
      </c>
      <c r="FP274" s="46">
        <f t="shared" si="1761"/>
        <v>46.092094550544921</v>
      </c>
      <c r="FQ274" s="46">
        <f t="shared" si="1762"/>
        <v>965.67790544945501</v>
      </c>
      <c r="FR274" s="51">
        <f t="shared" si="1763"/>
        <v>26689.578824877499</v>
      </c>
      <c r="FS274" s="153">
        <f t="shared" si="2048"/>
        <v>35323.059722769656</v>
      </c>
      <c r="FT274" s="58">
        <f t="shared" si="1635"/>
        <v>847.81333333333339</v>
      </c>
      <c r="FU274" s="241">
        <f t="shared" si="2024"/>
        <v>14.48</v>
      </c>
      <c r="FV274" s="51">
        <f t="shared" si="1765"/>
        <v>833.33333333333337</v>
      </c>
      <c r="FW274" s="51">
        <f t="shared" si="1766"/>
        <v>22499.999999999509</v>
      </c>
      <c r="FX274" s="153">
        <f t="shared" si="2049"/>
        <v>29999.999999999498</v>
      </c>
      <c r="FY274" s="468">
        <f t="shared" si="1968"/>
        <v>-847.81333333333339</v>
      </c>
      <c r="FZ274" s="46">
        <f t="shared" si="1969"/>
        <v>-1028.83</v>
      </c>
      <c r="GA274" s="46">
        <f t="shared" si="1767"/>
        <v>-1011.77</v>
      </c>
      <c r="GB274" s="48"/>
      <c r="GD274" s="45">
        <v>213</v>
      </c>
      <c r="GE274" s="46">
        <f t="shared" si="2025"/>
        <v>1060.0875939185617</v>
      </c>
      <c r="GF274" s="128">
        <f t="shared" si="2050"/>
        <v>17.68</v>
      </c>
      <c r="GG274" s="128">
        <f t="shared" si="1579"/>
        <v>1042.4075939185616</v>
      </c>
      <c r="GH274" s="46">
        <f t="shared" si="1637"/>
        <v>47.85052873063259</v>
      </c>
      <c r="GI274" s="46">
        <f t="shared" si="1769"/>
        <v>994.55706518792897</v>
      </c>
      <c r="GJ274" s="51">
        <f t="shared" si="1770"/>
        <v>27715.760173191626</v>
      </c>
      <c r="GK274" s="51">
        <f t="shared" si="2051"/>
        <v>36607.430341587227</v>
      </c>
      <c r="GL274" s="153">
        <f t="shared" si="1972"/>
        <v>10000</v>
      </c>
      <c r="GM274" s="45">
        <v>213</v>
      </c>
      <c r="GN274" s="46">
        <f t="shared" si="1638"/>
        <v>1060.0899999999999</v>
      </c>
      <c r="GO274" s="46">
        <f t="shared" si="2026"/>
        <v>17.68</v>
      </c>
      <c r="GP274" s="128">
        <f t="shared" si="1973"/>
        <v>1042.4100000000001</v>
      </c>
      <c r="GQ274" s="46">
        <f t="shared" si="1772"/>
        <v>47.849510027123493</v>
      </c>
      <c r="GR274" s="46">
        <f t="shared" si="1773"/>
        <v>994.56048997287655</v>
      </c>
      <c r="GS274" s="51">
        <f t="shared" si="1774"/>
        <v>27715.145526301218</v>
      </c>
      <c r="GT274" s="57">
        <f t="shared" si="2052"/>
        <v>36606.846313410642</v>
      </c>
      <c r="GU274" s="58">
        <f t="shared" si="1775"/>
        <v>876.92633333333197</v>
      </c>
      <c r="GV274" s="52">
        <f t="shared" si="2027"/>
        <v>15.08</v>
      </c>
      <c r="GW274" s="51">
        <f t="shared" si="1975"/>
        <v>861.84633333333193</v>
      </c>
      <c r="GX274" s="57">
        <f t="shared" si="1777"/>
        <v>23462.811000000267</v>
      </c>
      <c r="GY274" s="57">
        <f t="shared" si="2053"/>
        <v>31219.428000000247</v>
      </c>
      <c r="GZ274" s="153">
        <f t="shared" si="1977"/>
        <v>10000</v>
      </c>
      <c r="HA274" s="469">
        <f t="shared" si="1778"/>
        <v>-876.92633333333197</v>
      </c>
      <c r="HB274" s="46">
        <f t="shared" si="1779"/>
        <v>-1060.0899999999999</v>
      </c>
      <c r="HC274" s="46">
        <f t="shared" si="1780"/>
        <v>-1042.4100000000001</v>
      </c>
      <c r="HD274" s="48"/>
      <c r="HF274" s="45">
        <v>213</v>
      </c>
      <c r="HG274" s="46">
        <f t="shared" si="1781"/>
        <v>1123.8775326810628</v>
      </c>
      <c r="HH274" s="46">
        <f t="shared" si="1782"/>
        <v>0</v>
      </c>
      <c r="HI274" s="46">
        <f t="shared" si="1783"/>
        <v>1123.8775326810628</v>
      </c>
      <c r="HJ274" s="46">
        <f t="shared" si="1784"/>
        <v>51.20098884347798</v>
      </c>
      <c r="HK274" s="46">
        <f t="shared" si="1785"/>
        <v>1072.6765438375849</v>
      </c>
      <c r="HL274" s="51">
        <f t="shared" si="1786"/>
        <v>29647.916762249206</v>
      </c>
      <c r="HM274" s="153">
        <f t="shared" si="1978"/>
        <v>10000</v>
      </c>
      <c r="HN274" s="58">
        <f t="shared" si="1787"/>
        <v>933.33333333333724</v>
      </c>
      <c r="HO274" s="52">
        <f t="shared" si="1788"/>
        <v>0</v>
      </c>
      <c r="HP274" s="51">
        <f t="shared" si="1789"/>
        <v>933.33333333333724</v>
      </c>
      <c r="HQ274" s="57">
        <f t="shared" si="1790"/>
        <v>25199.999999998254</v>
      </c>
      <c r="HR274" s="153">
        <f t="shared" si="1979"/>
        <v>10000</v>
      </c>
      <c r="HS274" s="468">
        <f t="shared" si="1791"/>
        <v>-933.33333333333724</v>
      </c>
      <c r="HT274" s="46">
        <f t="shared" si="1792"/>
        <v>-1123.8775326810628</v>
      </c>
      <c r="HU274" s="46">
        <f t="shared" si="1793"/>
        <v>-1123.8775326810628</v>
      </c>
      <c r="HV274" s="48"/>
      <c r="HW274" s="29"/>
      <c r="HX274" s="45">
        <v>213</v>
      </c>
      <c r="HY274" s="128">
        <f t="shared" si="1794"/>
        <v>1124.3399999999999</v>
      </c>
      <c r="HZ274" s="46">
        <f t="shared" si="1795"/>
        <v>0</v>
      </c>
      <c r="IA274" s="46">
        <f t="shared" si="1796"/>
        <v>1124.3399999999999</v>
      </c>
      <c r="IB274" s="46">
        <f t="shared" si="1797"/>
        <v>51.229381087232497</v>
      </c>
      <c r="IC274" s="46">
        <f t="shared" si="1798"/>
        <v>1073.1106189127674</v>
      </c>
      <c r="ID274" s="51">
        <f t="shared" si="1799"/>
        <v>29664.518033426728</v>
      </c>
      <c r="IE274" s="153">
        <f t="shared" si="1980"/>
        <v>10000</v>
      </c>
      <c r="IF274" s="58">
        <f t="shared" si="1800"/>
        <v>930.14625019664186</v>
      </c>
      <c r="IG274" s="52">
        <f t="shared" si="1801"/>
        <v>0</v>
      </c>
      <c r="IH274" s="51">
        <f t="shared" si="1802"/>
        <v>930.14625019664186</v>
      </c>
      <c r="II274" s="57">
        <f t="shared" si="1981"/>
        <v>25113.948708115004</v>
      </c>
      <c r="IJ274" s="153">
        <f t="shared" si="1982"/>
        <v>10000</v>
      </c>
      <c r="IK274" s="468">
        <f t="shared" si="1803"/>
        <v>-930.14625019664186</v>
      </c>
      <c r="IL274" s="46">
        <f t="shared" si="1804"/>
        <v>-1124.3399999999999</v>
      </c>
      <c r="IM274" s="46">
        <f t="shared" si="1805"/>
        <v>-1124.3399999999999</v>
      </c>
      <c r="IN274" s="48"/>
      <c r="IO274" s="53">
        <f t="shared" si="1806"/>
        <v>0</v>
      </c>
      <c r="IQ274" s="45">
        <v>213</v>
      </c>
      <c r="IR274" s="128">
        <f t="shared" si="1807"/>
        <v>1126.4568749999989</v>
      </c>
      <c r="IS274" s="128">
        <f t="shared" si="1808"/>
        <v>0</v>
      </c>
      <c r="IT274" s="128">
        <f t="shared" si="1809"/>
        <v>1126.4568749999989</v>
      </c>
      <c r="IU274" s="46">
        <f t="shared" si="2021"/>
        <v>51.32</v>
      </c>
      <c r="IV274" s="46">
        <f t="shared" si="1810"/>
        <v>1075.136874999999</v>
      </c>
      <c r="IW274" s="51">
        <f t="shared" si="1811"/>
        <v>29715.975625000236</v>
      </c>
      <c r="IX274" s="199">
        <f t="shared" si="1983"/>
        <v>10000</v>
      </c>
      <c r="IY274" s="128">
        <f t="shared" si="1812"/>
        <v>0</v>
      </c>
      <c r="IZ274" s="408">
        <f t="shared" si="1813"/>
        <v>0</v>
      </c>
      <c r="JA274" s="58">
        <f t="shared" si="1814"/>
        <v>931.95916666666494</v>
      </c>
      <c r="JB274" s="52">
        <f t="shared" si="1815"/>
        <v>0</v>
      </c>
      <c r="JC274" s="51">
        <f t="shared" si="1816"/>
        <v>931.95916666666494</v>
      </c>
      <c r="JD274" s="57">
        <f t="shared" si="1817"/>
        <v>25162.897500000054</v>
      </c>
      <c r="JE274" s="280">
        <f t="shared" si="1818"/>
        <v>10000</v>
      </c>
      <c r="JF274" s="280">
        <f t="shared" si="1819"/>
        <v>0</v>
      </c>
      <c r="JG274" s="468">
        <f t="shared" si="1820"/>
        <v>-931.95916666666494</v>
      </c>
      <c r="JH274" s="46">
        <f t="shared" si="1821"/>
        <v>-1126.4568749999989</v>
      </c>
      <c r="JI274" s="46">
        <f t="shared" si="1822"/>
        <v>-1126.4568749999989</v>
      </c>
      <c r="JJ274" s="48"/>
      <c r="JL274" s="45">
        <v>213</v>
      </c>
      <c r="JM274" s="46">
        <f t="shared" si="1823"/>
        <v>1124.4930833333331</v>
      </c>
      <c r="JN274" s="46">
        <f t="shared" si="1824"/>
        <v>0</v>
      </c>
      <c r="JO274" s="128">
        <f t="shared" si="1825"/>
        <v>1124.4930833333331</v>
      </c>
      <c r="JP274" s="46">
        <f t="shared" si="1984"/>
        <v>51.23</v>
      </c>
      <c r="JQ274" s="46">
        <f t="shared" si="1826"/>
        <v>1073.263083333333</v>
      </c>
      <c r="JR274" s="51">
        <f t="shared" si="1827"/>
        <v>29664.153249999988</v>
      </c>
      <c r="JS274" s="199">
        <f t="shared" si="2067"/>
        <v>35323.059722769656</v>
      </c>
      <c r="JT274" s="199">
        <f t="shared" si="1986"/>
        <v>10000</v>
      </c>
      <c r="JU274" s="128">
        <f t="shared" si="1828"/>
        <v>0</v>
      </c>
      <c r="JV274" s="408">
        <f t="shared" si="1829"/>
        <v>0</v>
      </c>
      <c r="JW274" s="58">
        <f t="shared" si="1830"/>
        <v>930.37233333333074</v>
      </c>
      <c r="JX274" s="52">
        <f t="shared" si="1831"/>
        <v>0</v>
      </c>
      <c r="JY274" s="51">
        <f t="shared" si="1832"/>
        <v>930.37233333333074</v>
      </c>
      <c r="JZ274" s="51">
        <f t="shared" si="1833"/>
        <v>25120.053000000484</v>
      </c>
      <c r="KA274" s="199">
        <f t="shared" si="2054"/>
        <v>29999.999999999498</v>
      </c>
      <c r="KB274" s="128">
        <f t="shared" si="1988"/>
        <v>10000</v>
      </c>
      <c r="KC274" s="204">
        <f t="shared" si="1834"/>
        <v>0</v>
      </c>
      <c r="KD274" s="468">
        <f t="shared" si="1989"/>
        <v>-930.37233333333074</v>
      </c>
      <c r="KE274" s="46">
        <f t="shared" si="1835"/>
        <v>-1124.4930833333331</v>
      </c>
      <c r="KF274" s="46">
        <f t="shared" si="1836"/>
        <v>-1124.4930833333331</v>
      </c>
      <c r="KG274" s="48"/>
      <c r="KI274" s="45">
        <v>213</v>
      </c>
      <c r="KJ274" s="46">
        <f t="shared" si="1837"/>
        <v>1124.4890404061762</v>
      </c>
      <c r="KK274" s="46">
        <f t="shared" si="1838"/>
        <v>0</v>
      </c>
      <c r="KL274" s="128">
        <f t="shared" si="1839"/>
        <v>1124.4890404061762</v>
      </c>
      <c r="KM274" s="46">
        <f t="shared" si="1676"/>
        <v>51.228847573012303</v>
      </c>
      <c r="KN274" s="46">
        <f t="shared" si="1840"/>
        <v>1073.260192833164</v>
      </c>
      <c r="KO274" s="51">
        <f t="shared" si="1841"/>
        <v>29664.048350974215</v>
      </c>
      <c r="KP274" s="199">
        <f t="shared" si="2055"/>
        <v>38233.464880990796</v>
      </c>
      <c r="KQ274" s="199">
        <f t="shared" si="1991"/>
        <v>10000</v>
      </c>
      <c r="KR274" s="128">
        <f t="shared" si="1842"/>
        <v>0</v>
      </c>
      <c r="KS274" s="408">
        <f t="shared" si="1843"/>
        <v>0</v>
      </c>
      <c r="KT274" s="45">
        <v>213</v>
      </c>
      <c r="KU274" s="46">
        <f t="shared" si="1992"/>
        <v>1124.49</v>
      </c>
      <c r="KV274" s="46">
        <f t="shared" si="1844"/>
        <v>0</v>
      </c>
      <c r="KW274" s="128">
        <f t="shared" si="1845"/>
        <v>1124.49</v>
      </c>
      <c r="KX274" s="46">
        <f t="shared" si="1846"/>
        <v>51.228441293498285</v>
      </c>
      <c r="KY274" s="46">
        <f t="shared" si="1847"/>
        <v>1073.2615587065018</v>
      </c>
      <c r="KZ274" s="51">
        <f t="shared" si="1848"/>
        <v>29663.803217392466</v>
      </c>
      <c r="LA274" s="153">
        <f t="shared" si="2056"/>
        <v>38233.464880990796</v>
      </c>
      <c r="LB274" s="58">
        <f t="shared" si="1532"/>
        <v>930.59633333333579</v>
      </c>
      <c r="LC274" s="52">
        <f t="shared" si="1849"/>
        <v>0</v>
      </c>
      <c r="LD274" s="51">
        <f t="shared" si="1850"/>
        <v>930.59633333333579</v>
      </c>
      <c r="LE274" s="51">
        <f t="shared" si="1851"/>
        <v>25126.100999999762</v>
      </c>
      <c r="LF274" s="51">
        <f t="shared" si="2057"/>
        <v>32716.571999999604</v>
      </c>
      <c r="LG274" s="128">
        <f t="shared" si="1852"/>
        <v>10000</v>
      </c>
      <c r="LH274" s="204">
        <f t="shared" si="1853"/>
        <v>0</v>
      </c>
      <c r="LI274" s="479">
        <f t="shared" si="1854"/>
        <v>-930.59633333333579</v>
      </c>
      <c r="LJ274" s="46">
        <f t="shared" si="1995"/>
        <v>-1124.49</v>
      </c>
      <c r="LK274" s="46">
        <f t="shared" si="1996"/>
        <v>-1124.49</v>
      </c>
      <c r="LL274" s="48"/>
      <c r="LN274" s="45">
        <v>213</v>
      </c>
      <c r="LO274" s="46">
        <f t="shared" si="1855"/>
        <v>1123.1238136873469</v>
      </c>
      <c r="LP274" s="46">
        <f t="shared" si="2028"/>
        <v>0</v>
      </c>
      <c r="LQ274" s="46">
        <f t="shared" si="1857"/>
        <v>1123.1238136873469</v>
      </c>
      <c r="LR274" s="46">
        <f t="shared" si="1858"/>
        <v>51.166651331901669</v>
      </c>
      <c r="LS274" s="46">
        <f t="shared" si="1859"/>
        <v>1071.9571623554452</v>
      </c>
      <c r="LT274" s="51">
        <f t="shared" si="1860"/>
        <v>29628.033636785556</v>
      </c>
      <c r="LU274" s="199">
        <f t="shared" si="1997"/>
        <v>10000</v>
      </c>
      <c r="LV274" s="58">
        <f t="shared" si="1861"/>
        <v>933.33033333333128</v>
      </c>
      <c r="LW274" s="52">
        <f t="shared" si="2029"/>
        <v>0</v>
      </c>
      <c r="LX274" s="51">
        <f t="shared" si="1863"/>
        <v>933.33033333333128</v>
      </c>
      <c r="LY274" s="51">
        <f t="shared" si="1864"/>
        <v>25199.918999999762</v>
      </c>
      <c r="LZ274" s="46">
        <f t="shared" si="1998"/>
        <v>0</v>
      </c>
      <c r="MA274" s="199">
        <f t="shared" si="1999"/>
        <v>10000</v>
      </c>
      <c r="MB274" s="468">
        <f t="shared" si="1865"/>
        <v>-933.33033333333128</v>
      </c>
      <c r="MC274" s="46">
        <f t="shared" si="1866"/>
        <v>-1123.1238136873469</v>
      </c>
      <c r="MD274" s="46">
        <f t="shared" si="1867"/>
        <v>-1123.1238136873469</v>
      </c>
      <c r="ME274" s="48"/>
      <c r="MG274" s="45">
        <v>213</v>
      </c>
      <c r="MH274" s="46">
        <f t="shared" si="1868"/>
        <v>1076.608661999408</v>
      </c>
      <c r="MI274" s="46">
        <f t="shared" si="2030"/>
        <v>0</v>
      </c>
      <c r="MJ274" s="46">
        <f t="shared" si="1870"/>
        <v>1076.608661999408</v>
      </c>
      <c r="MK274" s="46">
        <f t="shared" si="1871"/>
        <v>49.047539868800897</v>
      </c>
      <c r="ML274" s="46">
        <f t="shared" si="1872"/>
        <v>1027.5611221306071</v>
      </c>
      <c r="MM274" s="51">
        <f t="shared" si="1873"/>
        <v>28400.962799149933</v>
      </c>
      <c r="MN274" s="199">
        <f t="shared" si="2000"/>
        <v>10000</v>
      </c>
      <c r="MO274" s="58">
        <f t="shared" si="1874"/>
        <v>889.32945707741396</v>
      </c>
      <c r="MP274" s="52">
        <f t="shared" si="2031"/>
        <v>0</v>
      </c>
      <c r="MQ274" s="51">
        <f t="shared" si="1876"/>
        <v>889.32945707741396</v>
      </c>
      <c r="MR274" s="57">
        <f t="shared" si="1877"/>
        <v>24011.895642510579</v>
      </c>
      <c r="MS274" s="199">
        <f t="shared" si="2001"/>
        <v>10000</v>
      </c>
      <c r="MT274" s="468">
        <f t="shared" si="2002"/>
        <v>-889.32945707741396</v>
      </c>
      <c r="MU274" s="46">
        <f t="shared" si="1878"/>
        <v>-1076.608661999408</v>
      </c>
      <c r="MV274" s="46">
        <f t="shared" si="1879"/>
        <v>-1076.608661999408</v>
      </c>
      <c r="MW274" s="48"/>
      <c r="MY274" s="45">
        <v>213</v>
      </c>
      <c r="MZ274" s="46">
        <f t="shared" si="1880"/>
        <v>1076.608661999408</v>
      </c>
      <c r="NA274" s="46">
        <f t="shared" si="2032"/>
        <v>0</v>
      </c>
      <c r="NB274" s="128">
        <f t="shared" si="1882"/>
        <v>1076.608661999408</v>
      </c>
      <c r="NC274" s="46">
        <f t="shared" si="1646"/>
        <v>49.047539868800897</v>
      </c>
      <c r="ND274" s="46">
        <f t="shared" si="1883"/>
        <v>1027.5611221306071</v>
      </c>
      <c r="NE274" s="51">
        <f t="shared" si="1884"/>
        <v>28400.962799149933</v>
      </c>
      <c r="NF274" s="153">
        <f t="shared" si="2003"/>
        <v>10000</v>
      </c>
      <c r="NG274" s="45">
        <v>213</v>
      </c>
      <c r="NH274" s="46">
        <f t="shared" si="1647"/>
        <v>1076.6099999999999</v>
      </c>
      <c r="NI274" s="46">
        <f t="shared" si="2033"/>
        <v>0</v>
      </c>
      <c r="NJ274" s="128">
        <f t="shared" si="2004"/>
        <v>1076.6099999999999</v>
      </c>
      <c r="NK274" s="46">
        <f t="shared" si="2005"/>
        <v>49.046952263977197</v>
      </c>
      <c r="NL274" s="46">
        <f t="shared" si="1886"/>
        <v>1027.5630477360228</v>
      </c>
      <c r="NM274" s="51">
        <f t="shared" si="1887"/>
        <v>28400.608310650292</v>
      </c>
      <c r="NN274" s="58">
        <f t="shared" si="1888"/>
        <v>888.78037499999857</v>
      </c>
      <c r="NO274" s="52">
        <f t="shared" si="2034"/>
        <v>0</v>
      </c>
      <c r="NP274" s="51">
        <f t="shared" si="1890"/>
        <v>888.78037499999857</v>
      </c>
      <c r="NQ274" s="57">
        <f t="shared" si="1891"/>
        <v>24131.420125000011</v>
      </c>
      <c r="NR274" s="153">
        <f t="shared" si="2006"/>
        <v>10000</v>
      </c>
      <c r="NS274" s="469">
        <f t="shared" si="1892"/>
        <v>-888.78037499999857</v>
      </c>
      <c r="NT274" s="46">
        <f t="shared" si="1893"/>
        <v>-1076.6099999999999</v>
      </c>
      <c r="NU274" s="46">
        <f t="shared" si="1894"/>
        <v>-1076.6099999999999</v>
      </c>
      <c r="NV274" s="48"/>
      <c r="NX274" s="45">
        <v>213</v>
      </c>
      <c r="NY274" s="46">
        <f t="shared" si="1895"/>
        <v>1076.6456011701148</v>
      </c>
      <c r="NZ274" s="46">
        <f t="shared" si="2035"/>
        <v>0</v>
      </c>
      <c r="OA274" s="46">
        <f t="shared" si="1897"/>
        <v>1076.6456011701148</v>
      </c>
      <c r="OB274" s="46">
        <f t="shared" si="1898"/>
        <v>49.049222723037161</v>
      </c>
      <c r="OC274" s="46">
        <f t="shared" si="1899"/>
        <v>1027.5963784470775</v>
      </c>
      <c r="OD274" s="51">
        <f t="shared" si="1900"/>
        <v>28401.937255375222</v>
      </c>
      <c r="OE274" s="153">
        <f t="shared" si="2058"/>
        <v>35323.059722769656</v>
      </c>
      <c r="OF274" s="153">
        <f t="shared" si="2008"/>
        <v>10000</v>
      </c>
      <c r="OG274" s="58">
        <f t="shared" si="1901"/>
        <v>889.48383333333379</v>
      </c>
      <c r="OH274" s="241">
        <f t="shared" si="2059"/>
        <v>0</v>
      </c>
      <c r="OI274" s="51">
        <f t="shared" si="1902"/>
        <v>889.48383333333379</v>
      </c>
      <c r="OJ274" s="51">
        <f t="shared" si="1903"/>
        <v>24016.06350000004</v>
      </c>
      <c r="OK274" s="153">
        <f t="shared" si="2060"/>
        <v>29999.999999999498</v>
      </c>
      <c r="OL274" s="153">
        <f t="shared" si="2011"/>
        <v>10000</v>
      </c>
      <c r="OM274" s="468">
        <f t="shared" si="2012"/>
        <v>-889.48383333333379</v>
      </c>
      <c r="ON274" s="46">
        <f t="shared" si="2013"/>
        <v>-1076.6456011701148</v>
      </c>
      <c r="OO274" s="46">
        <f t="shared" si="1904"/>
        <v>-1076.6456011701148</v>
      </c>
      <c r="OP274" s="48"/>
      <c r="OR274" s="45">
        <v>213</v>
      </c>
      <c r="OS274" s="46">
        <f t="shared" si="1905"/>
        <v>1076.765700416463</v>
      </c>
      <c r="OT274" s="128">
        <f t="shared" si="2036"/>
        <v>0</v>
      </c>
      <c r="OU274" s="128">
        <f t="shared" si="1907"/>
        <v>1076.765700416463</v>
      </c>
      <c r="OV274" s="46">
        <f t="shared" si="1652"/>
        <v>49.054694137843768</v>
      </c>
      <c r="OW274" s="46">
        <f t="shared" si="1653"/>
        <v>1027.7110062786192</v>
      </c>
      <c r="OX274" s="51">
        <f t="shared" si="1908"/>
        <v>28405.105476427641</v>
      </c>
      <c r="OY274" s="51">
        <f t="shared" si="2061"/>
        <v>36607.430341587227</v>
      </c>
      <c r="OZ274" s="153">
        <f t="shared" si="2015"/>
        <v>10000</v>
      </c>
      <c r="PA274" s="45">
        <v>213</v>
      </c>
      <c r="PB274" s="46">
        <f t="shared" si="1909"/>
        <v>1076.765700416463</v>
      </c>
      <c r="PC274" s="46">
        <f t="shared" si="2062"/>
        <v>0</v>
      </c>
      <c r="PD274" s="128">
        <f t="shared" si="1910"/>
        <v>1076.765700416463</v>
      </c>
      <c r="PE274" s="46">
        <f t="shared" si="1911"/>
        <v>49.054694137843768</v>
      </c>
      <c r="PF274" s="46">
        <f t="shared" si="1912"/>
        <v>1027.7110062786192</v>
      </c>
      <c r="PG274" s="51">
        <f t="shared" si="1913"/>
        <v>28405.105476427641</v>
      </c>
      <c r="PH274" s="57">
        <f t="shared" si="2063"/>
        <v>36606.846313410642</v>
      </c>
      <c r="PI274" s="688">
        <f t="shared" si="1914"/>
        <v>889.6533333333341</v>
      </c>
      <c r="PJ274" s="52">
        <f t="shared" si="2064"/>
        <v>0</v>
      </c>
      <c r="PK274" s="51">
        <f t="shared" si="1915"/>
        <v>889.6533333333341</v>
      </c>
      <c r="PL274" s="57">
        <f t="shared" si="1916"/>
        <v>24020.640000000101</v>
      </c>
      <c r="PM274" s="57">
        <f t="shared" si="2065"/>
        <v>32027.52000000012</v>
      </c>
      <c r="PN274" s="153">
        <f t="shared" si="2020"/>
        <v>10000</v>
      </c>
      <c r="PO274" s="469">
        <f t="shared" si="1917"/>
        <v>-889.6533333333341</v>
      </c>
      <c r="PP274" s="46">
        <f t="shared" si="1918"/>
        <v>-1076.765700416463</v>
      </c>
      <c r="PQ274" s="46">
        <f t="shared" si="1919"/>
        <v>-1076.765700416463</v>
      </c>
      <c r="PR274" s="48"/>
    </row>
    <row r="275" spans="2:434" hidden="1" x14ac:dyDescent="0.3">
      <c r="B275" s="45">
        <v>214</v>
      </c>
      <c r="C275" s="46">
        <f t="shared" si="1688"/>
        <v>1111.77</v>
      </c>
      <c r="D275" s="46">
        <f t="shared" si="1689"/>
        <v>100</v>
      </c>
      <c r="E275" s="46">
        <f t="shared" si="1690"/>
        <v>1011.77</v>
      </c>
      <c r="F275" s="46">
        <f t="shared" si="1691"/>
        <v>44.48263137479583</v>
      </c>
      <c r="G275" s="46">
        <f t="shared" si="1692"/>
        <v>967.28736862520418</v>
      </c>
      <c r="H275" s="51">
        <f t="shared" si="1693"/>
        <v>25722.291456252293</v>
      </c>
      <c r="I275" s="58">
        <f t="shared" si="1626"/>
        <v>933.33333333333337</v>
      </c>
      <c r="J275" s="52">
        <f t="shared" si="1694"/>
        <v>100</v>
      </c>
      <c r="K275" s="51">
        <f t="shared" si="1695"/>
        <v>833.33333333333337</v>
      </c>
      <c r="L275" s="57">
        <f t="shared" si="1696"/>
        <v>21666.666666666177</v>
      </c>
      <c r="M275" s="468">
        <f t="shared" si="1920"/>
        <v>-933.33333333333337</v>
      </c>
      <c r="N275" s="46">
        <f t="shared" si="1921"/>
        <v>-1111.77</v>
      </c>
      <c r="O275" s="47"/>
      <c r="P275" s="46">
        <f t="shared" si="1922"/>
        <v>-1011.77</v>
      </c>
      <c r="Q275" s="48"/>
      <c r="R275" s="29"/>
      <c r="S275" s="29"/>
      <c r="T275" s="45">
        <v>214</v>
      </c>
      <c r="U275" s="46">
        <f t="shared" si="1697"/>
        <v>1036.69</v>
      </c>
      <c r="V275" s="46">
        <f t="shared" si="1698"/>
        <v>24.92</v>
      </c>
      <c r="W275" s="46">
        <f t="shared" si="1923"/>
        <v>1011.77</v>
      </c>
      <c r="X275" s="46">
        <f t="shared" si="1699"/>
        <v>44.48263137479583</v>
      </c>
      <c r="Y275" s="46">
        <f t="shared" si="1700"/>
        <v>967.28736862520418</v>
      </c>
      <c r="Z275" s="51">
        <f t="shared" si="1701"/>
        <v>25722.291456252293</v>
      </c>
      <c r="AA275" s="58">
        <f t="shared" si="1702"/>
        <v>854.33333333333337</v>
      </c>
      <c r="AB275" s="52">
        <f t="shared" si="1703"/>
        <v>21</v>
      </c>
      <c r="AC275" s="51">
        <f t="shared" si="1704"/>
        <v>833.33333333333337</v>
      </c>
      <c r="AD275" s="57">
        <f t="shared" si="1705"/>
        <v>21666.666666666177</v>
      </c>
      <c r="AE275" s="468">
        <f t="shared" si="1924"/>
        <v>-854.33333333333337</v>
      </c>
      <c r="AF275" s="46">
        <f t="shared" si="1706"/>
        <v>-1036.69</v>
      </c>
      <c r="AG275" s="47"/>
      <c r="AH275" s="46">
        <f t="shared" si="1925"/>
        <v>-1011.77</v>
      </c>
      <c r="AI275" s="48"/>
      <c r="AJ275" s="29"/>
      <c r="AK275" s="45">
        <v>214</v>
      </c>
      <c r="AL275" s="46">
        <f t="shared" si="1707"/>
        <v>1117.72</v>
      </c>
      <c r="AM275" s="46"/>
      <c r="AN275" s="46"/>
      <c r="AO275" s="46">
        <f t="shared" si="1708"/>
        <v>26.32</v>
      </c>
      <c r="AP275" s="128">
        <f t="shared" si="1709"/>
        <v>1091.4000000000001</v>
      </c>
      <c r="AQ275" s="128"/>
      <c r="AR275" s="128"/>
      <c r="AS275" s="46">
        <f t="shared" si="1710"/>
        <v>48.528996237126933</v>
      </c>
      <c r="AT275" s="46">
        <f t="shared" si="1711"/>
        <v>1042.8710037628732</v>
      </c>
      <c r="AU275" s="51"/>
      <c r="AV275" s="51"/>
      <c r="AW275" s="51">
        <f t="shared" si="1712"/>
        <v>28074.526738513287</v>
      </c>
      <c r="AX275" s="58">
        <f t="shared" si="1713"/>
        <v>927.38215694565588</v>
      </c>
      <c r="AY275" s="52"/>
      <c r="AZ275" s="52"/>
      <c r="BA275" s="52">
        <f t="shared" si="1714"/>
        <v>22.34</v>
      </c>
      <c r="BB275" s="51">
        <f t="shared" si="1715"/>
        <v>905.04215694565585</v>
      </c>
      <c r="BC275" s="51"/>
      <c r="BD275" s="51"/>
      <c r="BE275" s="57">
        <f t="shared" si="1716"/>
        <v>23820.378413629627</v>
      </c>
      <c r="BF275" s="468">
        <f t="shared" si="1717"/>
        <v>-927.38215694565588</v>
      </c>
      <c r="BG275" s="46">
        <f t="shared" si="1718"/>
        <v>-1117.72</v>
      </c>
      <c r="BH275" s="46">
        <f t="shared" si="1719"/>
        <v>-1091.4000000000001</v>
      </c>
      <c r="BI275" s="48"/>
      <c r="BK275" s="45">
        <v>214</v>
      </c>
      <c r="BL275" s="46">
        <f t="shared" si="1926"/>
        <v>1043.4100000000001</v>
      </c>
      <c r="BM275" s="128">
        <f t="shared" si="1927"/>
        <v>31.64</v>
      </c>
      <c r="BN275" s="46">
        <f t="shared" si="1928"/>
        <v>1011.77</v>
      </c>
      <c r="BO275" s="46">
        <f t="shared" si="1720"/>
        <v>44.48263137479583</v>
      </c>
      <c r="BP275" s="46">
        <f t="shared" si="1721"/>
        <v>967.28736862520418</v>
      </c>
      <c r="BQ275" s="51">
        <f t="shared" si="1722"/>
        <v>25722.291456252293</v>
      </c>
      <c r="BR275" s="153">
        <f t="shared" si="2066"/>
        <v>35323.059722769656</v>
      </c>
      <c r="BS275" s="58">
        <f t="shared" si="1627"/>
        <v>860.19333333333338</v>
      </c>
      <c r="BT275" s="52">
        <f t="shared" si="1930"/>
        <v>26.86</v>
      </c>
      <c r="BU275" s="51">
        <f t="shared" si="1723"/>
        <v>833.33333333333337</v>
      </c>
      <c r="BV275" s="51">
        <f t="shared" si="1724"/>
        <v>21666.666666666177</v>
      </c>
      <c r="BW275" s="153">
        <f t="shared" si="2037"/>
        <v>29999.999999999498</v>
      </c>
      <c r="BX275" s="468">
        <f t="shared" si="1932"/>
        <v>-860.19333333333338</v>
      </c>
      <c r="BY275" s="46">
        <f t="shared" si="1933"/>
        <v>-1043.4100000000001</v>
      </c>
      <c r="BZ275" s="46">
        <f t="shared" si="1725"/>
        <v>-1011.77</v>
      </c>
      <c r="CA275" s="48"/>
      <c r="CB275" s="29"/>
      <c r="CC275" s="45">
        <v>214</v>
      </c>
      <c r="CD275" s="128">
        <f t="shared" si="1726"/>
        <v>1117.6300000000001</v>
      </c>
      <c r="CE275" s="46">
        <f t="shared" si="1934"/>
        <v>33.32</v>
      </c>
      <c r="CF275" s="128">
        <f t="shared" si="1727"/>
        <v>1084.31</v>
      </c>
      <c r="CG275" s="46">
        <f t="shared" si="1935"/>
        <v>48.311171445434461</v>
      </c>
      <c r="CH275" s="46">
        <f t="shared" si="1628"/>
        <v>1035.9988285545655</v>
      </c>
      <c r="CI275" s="51">
        <f t="shared" si="1728"/>
        <v>27950.70403870611</v>
      </c>
      <c r="CJ275" s="199">
        <f t="shared" si="2038"/>
        <v>38233.464880990796</v>
      </c>
      <c r="CK275" s="153">
        <f t="shared" si="1937"/>
        <v>10000</v>
      </c>
      <c r="CL275" s="45">
        <v>214</v>
      </c>
      <c r="CM275" s="46">
        <f t="shared" si="1938"/>
        <v>1117.6300000000001</v>
      </c>
      <c r="CN275" s="128">
        <f t="shared" si="1729"/>
        <v>33.32</v>
      </c>
      <c r="CO275" s="128">
        <f t="shared" si="1657"/>
        <v>1084.31</v>
      </c>
      <c r="CP275" s="46">
        <f t="shared" si="1730"/>
        <v>48.311171445434461</v>
      </c>
      <c r="CQ275" s="46">
        <f t="shared" si="1658"/>
        <v>1035.9988285545655</v>
      </c>
      <c r="CR275" s="51">
        <f t="shared" si="1731"/>
        <v>27950.70403870611</v>
      </c>
      <c r="CS275" s="153">
        <f t="shared" si="2039"/>
        <v>38233.464880990796</v>
      </c>
      <c r="CT275" s="58">
        <f t="shared" si="1732"/>
        <v>927.86033333333398</v>
      </c>
      <c r="CU275" s="52">
        <f t="shared" si="1940"/>
        <v>28.5</v>
      </c>
      <c r="CV275" s="51">
        <f t="shared" si="1941"/>
        <v>899.36033333333398</v>
      </c>
      <c r="CW275" s="51">
        <f t="shared" si="1733"/>
        <v>23722.968666666264</v>
      </c>
      <c r="CX275" s="57">
        <f t="shared" si="2040"/>
        <v>32716.571999999604</v>
      </c>
      <c r="CY275" s="153">
        <f t="shared" si="1943"/>
        <v>10000</v>
      </c>
      <c r="CZ275" s="479">
        <f t="shared" si="1734"/>
        <v>-927.86033333333398</v>
      </c>
      <c r="DA275" s="46">
        <f t="shared" si="1944"/>
        <v>-1117.6300000000001</v>
      </c>
      <c r="DB275" s="46">
        <f t="shared" si="1945"/>
        <v>-1084.31</v>
      </c>
      <c r="DC275" s="48"/>
      <c r="DE275" s="45">
        <v>214</v>
      </c>
      <c r="DF275" s="46">
        <f t="shared" si="1735"/>
        <v>1108.43</v>
      </c>
      <c r="DG275" s="46">
        <f t="shared" si="2041"/>
        <v>96.66</v>
      </c>
      <c r="DH275" s="46">
        <f t="shared" si="1736"/>
        <v>1011.77</v>
      </c>
      <c r="DI275" s="46">
        <f t="shared" si="1737"/>
        <v>44.48263137479583</v>
      </c>
      <c r="DJ275" s="46">
        <f t="shared" si="1738"/>
        <v>967.28736862520418</v>
      </c>
      <c r="DK275" s="51">
        <f t="shared" si="1739"/>
        <v>25722.291456252293</v>
      </c>
      <c r="DL275" s="58">
        <f t="shared" si="1629"/>
        <v>929.99333333333334</v>
      </c>
      <c r="DM275" s="52">
        <f t="shared" si="2042"/>
        <v>96.66</v>
      </c>
      <c r="DN275" s="51">
        <f t="shared" si="1740"/>
        <v>833.33333333333337</v>
      </c>
      <c r="DO275" s="57">
        <f t="shared" si="1741"/>
        <v>21666.666666666177</v>
      </c>
      <c r="DP275" s="468">
        <f t="shared" si="1948"/>
        <v>-929.99333333333334</v>
      </c>
      <c r="DQ275" s="46">
        <f t="shared" si="1949"/>
        <v>-1108.43</v>
      </c>
      <c r="DR275" s="47"/>
      <c r="DS275" s="46">
        <f t="shared" si="1950"/>
        <v>-1011.77</v>
      </c>
      <c r="DT275" s="48"/>
      <c r="DU275" s="29"/>
      <c r="DV275" s="45">
        <v>214</v>
      </c>
      <c r="DW275" s="46">
        <f t="shared" si="1951"/>
        <v>1024.6600000000001</v>
      </c>
      <c r="DX275" s="46">
        <f t="shared" si="2043"/>
        <v>12.89</v>
      </c>
      <c r="DY275" s="46">
        <f t="shared" si="1953"/>
        <v>1011.77</v>
      </c>
      <c r="DZ275" s="46">
        <f t="shared" si="1742"/>
        <v>44.48263137479583</v>
      </c>
      <c r="EA275" s="46">
        <f t="shared" si="1743"/>
        <v>967.28736862520418</v>
      </c>
      <c r="EB275" s="51">
        <f t="shared" si="1744"/>
        <v>25722.291456252293</v>
      </c>
      <c r="EC275" s="58">
        <f t="shared" si="1630"/>
        <v>844.20333333333338</v>
      </c>
      <c r="ED275" s="52">
        <f t="shared" si="2044"/>
        <v>10.87</v>
      </c>
      <c r="EE275" s="51">
        <f t="shared" si="1745"/>
        <v>833.33333333333337</v>
      </c>
      <c r="EF275" s="57">
        <f t="shared" si="1746"/>
        <v>21666.666666666177</v>
      </c>
      <c r="EG275" s="468">
        <f t="shared" si="1955"/>
        <v>-844.20333333333338</v>
      </c>
      <c r="EH275" s="46">
        <f t="shared" si="1956"/>
        <v>-1024.6600000000001</v>
      </c>
      <c r="EI275" s="47"/>
      <c r="EJ275" s="46">
        <f t="shared" si="1957"/>
        <v>-1011.77</v>
      </c>
      <c r="EK275" s="48"/>
      <c r="EL275" s="29"/>
      <c r="EM275" s="45">
        <v>214</v>
      </c>
      <c r="EN275" s="46">
        <f t="shared" si="2022"/>
        <v>1058.0868689014749</v>
      </c>
      <c r="EO275" s="46">
        <f t="shared" si="2045"/>
        <v>13.4</v>
      </c>
      <c r="EP275" s="128">
        <f t="shared" si="1632"/>
        <v>1044.6868689014748</v>
      </c>
      <c r="EQ275" s="46">
        <f t="shared" si="1748"/>
        <v>46.225444507319743</v>
      </c>
      <c r="ER275" s="46">
        <f t="shared" si="1749"/>
        <v>998.46142439415507</v>
      </c>
      <c r="ES275" s="51">
        <f t="shared" si="1750"/>
        <v>26736.80527999769</v>
      </c>
      <c r="ET275" s="153">
        <f t="shared" si="1959"/>
        <v>10000</v>
      </c>
      <c r="EU275" s="45">
        <v>214</v>
      </c>
      <c r="EV275" s="46">
        <f t="shared" si="1633"/>
        <v>1058.0899999999999</v>
      </c>
      <c r="EW275" s="46">
        <f t="shared" si="2046"/>
        <v>13.4</v>
      </c>
      <c r="EX275" s="128">
        <f t="shared" si="1751"/>
        <v>1044.69</v>
      </c>
      <c r="EY275" s="46">
        <f t="shared" si="1752"/>
        <v>46.22407122334787</v>
      </c>
      <c r="EZ275" s="46">
        <f t="shared" si="1753"/>
        <v>998.46592877665216</v>
      </c>
      <c r="FA275" s="51">
        <f t="shared" si="1754"/>
        <v>26735.976805232072</v>
      </c>
      <c r="FB275" s="58">
        <f t="shared" si="1755"/>
        <v>874.86920833333363</v>
      </c>
      <c r="FC275" s="52">
        <f t="shared" si="2047"/>
        <v>11.34</v>
      </c>
      <c r="FD275" s="51">
        <f t="shared" si="1962"/>
        <v>863.5292083333336</v>
      </c>
      <c r="FE275" s="57">
        <f t="shared" si="1756"/>
        <v>22606.819416666487</v>
      </c>
      <c r="FF275" s="153">
        <f t="shared" si="1963"/>
        <v>10000</v>
      </c>
      <c r="FG275" s="469">
        <f t="shared" si="1757"/>
        <v>-874.86920833333363</v>
      </c>
      <c r="FH275" s="46">
        <f t="shared" si="1758"/>
        <v>-1058.0899999999999</v>
      </c>
      <c r="FI275" s="46">
        <f t="shared" si="1759"/>
        <v>-1044.69</v>
      </c>
      <c r="FJ275" s="48"/>
      <c r="FL275" s="45">
        <v>214</v>
      </c>
      <c r="FM275" s="46">
        <f t="shared" si="1964"/>
        <v>1028.83</v>
      </c>
      <c r="FN275" s="46">
        <f t="shared" si="2023"/>
        <v>17.059999999999999</v>
      </c>
      <c r="FO275" s="46">
        <f t="shared" si="1965"/>
        <v>1011.77</v>
      </c>
      <c r="FP275" s="46">
        <f t="shared" si="1761"/>
        <v>44.48263137479583</v>
      </c>
      <c r="FQ275" s="46">
        <f t="shared" si="1762"/>
        <v>967.28736862520418</v>
      </c>
      <c r="FR275" s="51">
        <f t="shared" si="1763"/>
        <v>25722.291456252293</v>
      </c>
      <c r="FS275" s="153">
        <f t="shared" si="2048"/>
        <v>35323.059722769656</v>
      </c>
      <c r="FT275" s="58">
        <f t="shared" si="1635"/>
        <v>847.81333333333339</v>
      </c>
      <c r="FU275" s="241">
        <f t="shared" si="2024"/>
        <v>14.48</v>
      </c>
      <c r="FV275" s="51">
        <f t="shared" si="1765"/>
        <v>833.33333333333337</v>
      </c>
      <c r="FW275" s="51">
        <f t="shared" si="1766"/>
        <v>21666.666666666177</v>
      </c>
      <c r="FX275" s="153">
        <f t="shared" si="2049"/>
        <v>29999.999999999498</v>
      </c>
      <c r="FY275" s="468">
        <f t="shared" si="1968"/>
        <v>-847.81333333333339</v>
      </c>
      <c r="FZ275" s="46">
        <f t="shared" si="1969"/>
        <v>-1028.83</v>
      </c>
      <c r="GA275" s="46">
        <f t="shared" si="1767"/>
        <v>-1011.77</v>
      </c>
      <c r="GB275" s="48"/>
      <c r="GD275" s="45">
        <v>214</v>
      </c>
      <c r="GE275" s="46">
        <f t="shared" si="2025"/>
        <v>1060.0875939185617</v>
      </c>
      <c r="GF275" s="128">
        <f t="shared" si="2050"/>
        <v>17.68</v>
      </c>
      <c r="GG275" s="128">
        <f t="shared" si="1579"/>
        <v>1042.4075939185616</v>
      </c>
      <c r="GH275" s="46">
        <f t="shared" si="1637"/>
        <v>46.192933621986043</v>
      </c>
      <c r="GI275" s="46">
        <f t="shared" si="1769"/>
        <v>996.21466029657552</v>
      </c>
      <c r="GJ275" s="51">
        <f t="shared" si="1770"/>
        <v>26719.545512895049</v>
      </c>
      <c r="GK275" s="51">
        <f t="shared" si="2051"/>
        <v>36607.430341587227</v>
      </c>
      <c r="GL275" s="153">
        <f t="shared" si="1972"/>
        <v>10000</v>
      </c>
      <c r="GM275" s="45">
        <v>214</v>
      </c>
      <c r="GN275" s="46">
        <f t="shared" si="1638"/>
        <v>1060.0899999999999</v>
      </c>
      <c r="GO275" s="46">
        <f t="shared" si="2026"/>
        <v>17.68</v>
      </c>
      <c r="GP275" s="128">
        <f t="shared" si="1973"/>
        <v>1042.4100000000001</v>
      </c>
      <c r="GQ275" s="46">
        <f t="shared" si="1772"/>
        <v>46.191909210502025</v>
      </c>
      <c r="GR275" s="46">
        <f t="shared" si="1773"/>
        <v>996.21809078949809</v>
      </c>
      <c r="GS275" s="51">
        <f t="shared" si="1774"/>
        <v>26718.92743551172</v>
      </c>
      <c r="GT275" s="57">
        <f t="shared" si="2052"/>
        <v>36606.846313410642</v>
      </c>
      <c r="GU275" s="58">
        <f t="shared" si="1775"/>
        <v>876.92633333333197</v>
      </c>
      <c r="GV275" s="52">
        <f t="shared" si="2027"/>
        <v>15.08</v>
      </c>
      <c r="GW275" s="51">
        <f t="shared" si="1975"/>
        <v>861.84633333333193</v>
      </c>
      <c r="GX275" s="57">
        <f t="shared" si="1777"/>
        <v>22600.964666666936</v>
      </c>
      <c r="GY275" s="57">
        <f t="shared" si="2053"/>
        <v>31219.428000000247</v>
      </c>
      <c r="GZ275" s="153">
        <f t="shared" si="1977"/>
        <v>10000</v>
      </c>
      <c r="HA275" s="469">
        <f t="shared" si="1778"/>
        <v>-876.92633333333197</v>
      </c>
      <c r="HB275" s="46">
        <f t="shared" si="1779"/>
        <v>-1060.0899999999999</v>
      </c>
      <c r="HC275" s="46">
        <f t="shared" si="1780"/>
        <v>-1042.4100000000001</v>
      </c>
      <c r="HD275" s="48"/>
      <c r="HF275" s="45">
        <v>214</v>
      </c>
      <c r="HG275" s="46">
        <f t="shared" si="1781"/>
        <v>1123.8775326810628</v>
      </c>
      <c r="HH275" s="46">
        <f t="shared" si="1782"/>
        <v>0</v>
      </c>
      <c r="HI275" s="46">
        <f t="shared" si="1783"/>
        <v>1123.8775326810628</v>
      </c>
      <c r="HJ275" s="46">
        <f t="shared" si="1784"/>
        <v>49.413194603748678</v>
      </c>
      <c r="HK275" s="46">
        <f t="shared" si="1785"/>
        <v>1074.4643380773141</v>
      </c>
      <c r="HL275" s="51">
        <f t="shared" si="1786"/>
        <v>28573.45242417189</v>
      </c>
      <c r="HM275" s="153">
        <f t="shared" si="1978"/>
        <v>10000</v>
      </c>
      <c r="HN275" s="58">
        <f t="shared" si="1787"/>
        <v>933.33333333333724</v>
      </c>
      <c r="HO275" s="52">
        <f t="shared" si="1788"/>
        <v>0</v>
      </c>
      <c r="HP275" s="51">
        <f t="shared" si="1789"/>
        <v>933.33333333333724</v>
      </c>
      <c r="HQ275" s="57">
        <f t="shared" si="1790"/>
        <v>24266.666666664918</v>
      </c>
      <c r="HR275" s="153">
        <f t="shared" si="1979"/>
        <v>10000</v>
      </c>
      <c r="HS275" s="468">
        <f t="shared" si="1791"/>
        <v>-933.33333333333724</v>
      </c>
      <c r="HT275" s="46">
        <f t="shared" si="1792"/>
        <v>-1123.8775326810628</v>
      </c>
      <c r="HU275" s="46">
        <f t="shared" si="1793"/>
        <v>-1123.8775326810628</v>
      </c>
      <c r="HV275" s="48"/>
      <c r="HW275" s="29"/>
      <c r="HX275" s="45">
        <v>214</v>
      </c>
      <c r="HY275" s="128">
        <f t="shared" si="1794"/>
        <v>1124.3399999999999</v>
      </c>
      <c r="HZ275" s="46">
        <f t="shared" si="1795"/>
        <v>0</v>
      </c>
      <c r="IA275" s="46">
        <f t="shared" si="1796"/>
        <v>1124.3399999999999</v>
      </c>
      <c r="IB275" s="46">
        <f t="shared" si="1797"/>
        <v>49.440863389044551</v>
      </c>
      <c r="IC275" s="46">
        <f t="shared" si="1798"/>
        <v>1074.8991366109553</v>
      </c>
      <c r="ID275" s="51">
        <f t="shared" si="1799"/>
        <v>28589.618896815773</v>
      </c>
      <c r="IE275" s="153">
        <f t="shared" si="1980"/>
        <v>10000</v>
      </c>
      <c r="IF275" s="58">
        <f t="shared" si="1800"/>
        <v>930.14625019664186</v>
      </c>
      <c r="IG275" s="52">
        <f t="shared" si="1801"/>
        <v>0</v>
      </c>
      <c r="IH275" s="51">
        <f t="shared" si="1802"/>
        <v>930.14625019664186</v>
      </c>
      <c r="II275" s="57">
        <f t="shared" si="1981"/>
        <v>24183.802457918362</v>
      </c>
      <c r="IJ275" s="153">
        <f t="shared" si="1982"/>
        <v>10000</v>
      </c>
      <c r="IK275" s="468">
        <f t="shared" si="1803"/>
        <v>-930.14625019664186</v>
      </c>
      <c r="IL275" s="46">
        <f t="shared" si="1804"/>
        <v>-1124.3399999999999</v>
      </c>
      <c r="IM275" s="46">
        <f t="shared" si="1805"/>
        <v>-1124.3399999999999</v>
      </c>
      <c r="IN275" s="48"/>
      <c r="IO275" s="53">
        <f t="shared" si="1806"/>
        <v>0</v>
      </c>
      <c r="IQ275" s="45">
        <v>214</v>
      </c>
      <c r="IR275" s="128">
        <f t="shared" si="1807"/>
        <v>1126.4568749999989</v>
      </c>
      <c r="IS275" s="128">
        <f t="shared" si="1808"/>
        <v>0</v>
      </c>
      <c r="IT275" s="128">
        <f t="shared" si="1809"/>
        <v>1126.4568749999989</v>
      </c>
      <c r="IU275" s="46">
        <f t="shared" si="2021"/>
        <v>49.53</v>
      </c>
      <c r="IV275" s="46">
        <f t="shared" si="1810"/>
        <v>1076.926874999999</v>
      </c>
      <c r="IW275" s="51">
        <f t="shared" si="1811"/>
        <v>28639.048750000238</v>
      </c>
      <c r="IX275" s="199">
        <f t="shared" si="1983"/>
        <v>10000</v>
      </c>
      <c r="IY275" s="128">
        <f t="shared" si="1812"/>
        <v>0</v>
      </c>
      <c r="IZ275" s="408">
        <f t="shared" si="1813"/>
        <v>0</v>
      </c>
      <c r="JA275" s="58">
        <f t="shared" si="1814"/>
        <v>931.95916666666494</v>
      </c>
      <c r="JB275" s="52">
        <f t="shared" si="1815"/>
        <v>0</v>
      </c>
      <c r="JC275" s="51">
        <f t="shared" si="1816"/>
        <v>931.95916666666494</v>
      </c>
      <c r="JD275" s="57">
        <f t="shared" si="1817"/>
        <v>24230.93833333339</v>
      </c>
      <c r="JE275" s="280">
        <f t="shared" si="1818"/>
        <v>10000</v>
      </c>
      <c r="JF275" s="280">
        <f t="shared" si="1819"/>
        <v>0</v>
      </c>
      <c r="JG275" s="468">
        <f t="shared" si="1820"/>
        <v>-931.95916666666494</v>
      </c>
      <c r="JH275" s="46">
        <f t="shared" si="1821"/>
        <v>-1126.4568749999989</v>
      </c>
      <c r="JI275" s="46">
        <f t="shared" si="1822"/>
        <v>-1126.4568749999989</v>
      </c>
      <c r="JJ275" s="48"/>
      <c r="JL275" s="45">
        <v>214</v>
      </c>
      <c r="JM275" s="46">
        <f t="shared" si="1823"/>
        <v>1124.4930833333331</v>
      </c>
      <c r="JN275" s="46">
        <f t="shared" si="1824"/>
        <v>0</v>
      </c>
      <c r="JO275" s="128">
        <f t="shared" si="1825"/>
        <v>1124.4930833333331</v>
      </c>
      <c r="JP275" s="46">
        <f t="shared" si="1984"/>
        <v>49.44</v>
      </c>
      <c r="JQ275" s="46">
        <f t="shared" si="1826"/>
        <v>1075.053083333333</v>
      </c>
      <c r="JR275" s="51">
        <f t="shared" si="1827"/>
        <v>28589.100166666656</v>
      </c>
      <c r="JS275" s="199">
        <f t="shared" si="2067"/>
        <v>35323.059722769656</v>
      </c>
      <c r="JT275" s="199">
        <f t="shared" si="1986"/>
        <v>10000</v>
      </c>
      <c r="JU275" s="128">
        <f t="shared" si="1828"/>
        <v>0</v>
      </c>
      <c r="JV275" s="408">
        <f t="shared" si="1829"/>
        <v>0</v>
      </c>
      <c r="JW275" s="58">
        <f t="shared" si="1830"/>
        <v>930.37233333333074</v>
      </c>
      <c r="JX275" s="52">
        <f t="shared" si="1831"/>
        <v>0</v>
      </c>
      <c r="JY275" s="51">
        <f t="shared" si="1832"/>
        <v>930.37233333333074</v>
      </c>
      <c r="JZ275" s="51">
        <f t="shared" si="1833"/>
        <v>24189.680666667155</v>
      </c>
      <c r="KA275" s="199">
        <f t="shared" si="2054"/>
        <v>29999.999999999498</v>
      </c>
      <c r="KB275" s="128">
        <f t="shared" si="1988"/>
        <v>10000</v>
      </c>
      <c r="KC275" s="204">
        <f t="shared" si="1834"/>
        <v>0</v>
      </c>
      <c r="KD275" s="468">
        <f t="shared" si="1989"/>
        <v>-930.37233333333074</v>
      </c>
      <c r="KE275" s="46">
        <f t="shared" si="1835"/>
        <v>-1124.4930833333331</v>
      </c>
      <c r="KF275" s="46">
        <f t="shared" si="1836"/>
        <v>-1124.4930833333331</v>
      </c>
      <c r="KG275" s="48"/>
      <c r="KI275" s="45">
        <v>214</v>
      </c>
      <c r="KJ275" s="46">
        <f t="shared" si="1837"/>
        <v>1124.4890404061762</v>
      </c>
      <c r="KK275" s="46">
        <f t="shared" si="1838"/>
        <v>0</v>
      </c>
      <c r="KL275" s="128">
        <f t="shared" si="1839"/>
        <v>1124.4890404061762</v>
      </c>
      <c r="KM275" s="46">
        <f t="shared" si="1676"/>
        <v>49.44008058495703</v>
      </c>
      <c r="KN275" s="46">
        <f t="shared" si="1840"/>
        <v>1075.0489598212191</v>
      </c>
      <c r="KO275" s="51">
        <f t="shared" si="1841"/>
        <v>28588.999391152996</v>
      </c>
      <c r="KP275" s="199">
        <f t="shared" si="2055"/>
        <v>38233.464880990796</v>
      </c>
      <c r="KQ275" s="199">
        <f t="shared" si="1991"/>
        <v>10000</v>
      </c>
      <c r="KR275" s="128">
        <f t="shared" si="1842"/>
        <v>0</v>
      </c>
      <c r="KS275" s="408">
        <f t="shared" si="1843"/>
        <v>0</v>
      </c>
      <c r="KT275" s="45">
        <v>214</v>
      </c>
      <c r="KU275" s="46">
        <f t="shared" si="1992"/>
        <v>1124.49</v>
      </c>
      <c r="KV275" s="46">
        <f t="shared" si="1844"/>
        <v>0</v>
      </c>
      <c r="KW275" s="128">
        <f t="shared" si="1845"/>
        <v>1124.49</v>
      </c>
      <c r="KX275" s="46">
        <f t="shared" si="1846"/>
        <v>49.439672028987445</v>
      </c>
      <c r="KY275" s="46">
        <f t="shared" si="1847"/>
        <v>1075.0503279710126</v>
      </c>
      <c r="KZ275" s="51">
        <f t="shared" si="1848"/>
        <v>28588.752889421452</v>
      </c>
      <c r="LA275" s="153">
        <f t="shared" si="2056"/>
        <v>38233.464880990796</v>
      </c>
      <c r="LB275" s="58">
        <f t="shared" si="1532"/>
        <v>930.59633333333579</v>
      </c>
      <c r="LC275" s="52">
        <f t="shared" si="1849"/>
        <v>0</v>
      </c>
      <c r="LD275" s="51">
        <f t="shared" si="1850"/>
        <v>930.59633333333579</v>
      </c>
      <c r="LE275" s="51">
        <f t="shared" si="1851"/>
        <v>24195.504666666428</v>
      </c>
      <c r="LF275" s="51">
        <f t="shared" si="2057"/>
        <v>32716.571999999604</v>
      </c>
      <c r="LG275" s="128">
        <f t="shared" si="1852"/>
        <v>10000</v>
      </c>
      <c r="LH275" s="204">
        <f t="shared" si="1853"/>
        <v>0</v>
      </c>
      <c r="LI275" s="479">
        <f t="shared" si="1854"/>
        <v>-930.59633333333579</v>
      </c>
      <c r="LJ275" s="46">
        <f t="shared" si="1995"/>
        <v>-1124.49</v>
      </c>
      <c r="LK275" s="46">
        <f t="shared" si="1996"/>
        <v>-1124.49</v>
      </c>
      <c r="LL275" s="48"/>
      <c r="LN275" s="45">
        <v>214</v>
      </c>
      <c r="LO275" s="46">
        <f t="shared" si="1855"/>
        <v>1123.1238136873469</v>
      </c>
      <c r="LP275" s="46">
        <f t="shared" si="2028"/>
        <v>0</v>
      </c>
      <c r="LQ275" s="46">
        <f t="shared" si="1857"/>
        <v>1123.1238136873469</v>
      </c>
      <c r="LR275" s="46">
        <f t="shared" si="1858"/>
        <v>49.380056061309261</v>
      </c>
      <c r="LS275" s="46">
        <f t="shared" si="1859"/>
        <v>1073.7437576260377</v>
      </c>
      <c r="LT275" s="51">
        <f t="shared" si="1860"/>
        <v>28554.289879159518</v>
      </c>
      <c r="LU275" s="199">
        <f t="shared" si="1997"/>
        <v>10000</v>
      </c>
      <c r="LV275" s="58">
        <f t="shared" si="1861"/>
        <v>933.33033333333128</v>
      </c>
      <c r="LW275" s="52">
        <f t="shared" si="2029"/>
        <v>0</v>
      </c>
      <c r="LX275" s="51">
        <f t="shared" si="1863"/>
        <v>933.33033333333128</v>
      </c>
      <c r="LY275" s="51">
        <f t="shared" si="1864"/>
        <v>24266.58866666643</v>
      </c>
      <c r="LZ275" s="46">
        <f t="shared" si="1998"/>
        <v>0</v>
      </c>
      <c r="MA275" s="199">
        <f t="shared" si="1999"/>
        <v>10000</v>
      </c>
      <c r="MB275" s="468">
        <f t="shared" si="1865"/>
        <v>-933.33033333333128</v>
      </c>
      <c r="MC275" s="46">
        <f t="shared" si="1866"/>
        <v>-1123.1238136873469</v>
      </c>
      <c r="MD275" s="46">
        <f t="shared" si="1867"/>
        <v>-1123.1238136873469</v>
      </c>
      <c r="ME275" s="48"/>
      <c r="MG275" s="45">
        <v>214</v>
      </c>
      <c r="MH275" s="46">
        <f t="shared" si="1868"/>
        <v>1076.608661999408</v>
      </c>
      <c r="MI275" s="46">
        <f t="shared" si="2030"/>
        <v>0</v>
      </c>
      <c r="MJ275" s="46">
        <f t="shared" si="1870"/>
        <v>1076.608661999408</v>
      </c>
      <c r="MK275" s="46">
        <f t="shared" si="1871"/>
        <v>47.334937998583221</v>
      </c>
      <c r="ML275" s="46">
        <f t="shared" si="1872"/>
        <v>1029.2737240008248</v>
      </c>
      <c r="MM275" s="51">
        <f t="shared" si="1873"/>
        <v>27371.689075149108</v>
      </c>
      <c r="MN275" s="199">
        <f t="shared" si="2000"/>
        <v>10000</v>
      </c>
      <c r="MO275" s="58">
        <f t="shared" si="1874"/>
        <v>889.32945707741396</v>
      </c>
      <c r="MP275" s="52">
        <f t="shared" si="2031"/>
        <v>0</v>
      </c>
      <c r="MQ275" s="51">
        <f t="shared" si="1876"/>
        <v>889.32945707741396</v>
      </c>
      <c r="MR275" s="57">
        <f t="shared" si="1877"/>
        <v>23122.566185433167</v>
      </c>
      <c r="MS275" s="199">
        <f t="shared" si="2001"/>
        <v>10000</v>
      </c>
      <c r="MT275" s="468">
        <f t="shared" si="2002"/>
        <v>-889.32945707741396</v>
      </c>
      <c r="MU275" s="46">
        <f t="shared" si="1878"/>
        <v>-1076.608661999408</v>
      </c>
      <c r="MV275" s="46">
        <f t="shared" si="1879"/>
        <v>-1076.608661999408</v>
      </c>
      <c r="MW275" s="48"/>
      <c r="MY275" s="45">
        <v>214</v>
      </c>
      <c r="MZ275" s="46">
        <f t="shared" si="1880"/>
        <v>1076.608661999408</v>
      </c>
      <c r="NA275" s="46">
        <f t="shared" si="2032"/>
        <v>0</v>
      </c>
      <c r="NB275" s="128">
        <f t="shared" si="1882"/>
        <v>1076.608661999408</v>
      </c>
      <c r="NC275" s="46">
        <f t="shared" si="1646"/>
        <v>47.334937998583221</v>
      </c>
      <c r="ND275" s="46">
        <f t="shared" si="1883"/>
        <v>1029.2737240008248</v>
      </c>
      <c r="NE275" s="51">
        <f t="shared" si="1884"/>
        <v>27371.689075149108</v>
      </c>
      <c r="NF275" s="153">
        <f t="shared" si="2003"/>
        <v>10000</v>
      </c>
      <c r="NG275" s="45">
        <v>214</v>
      </c>
      <c r="NH275" s="46">
        <f t="shared" si="1647"/>
        <v>1076.6099999999999</v>
      </c>
      <c r="NI275" s="46">
        <f t="shared" si="2033"/>
        <v>0</v>
      </c>
      <c r="NJ275" s="128">
        <f t="shared" si="2004"/>
        <v>1076.6099999999999</v>
      </c>
      <c r="NK275" s="46">
        <f t="shared" si="2005"/>
        <v>47.334347184417148</v>
      </c>
      <c r="NL275" s="46">
        <f t="shared" si="1886"/>
        <v>1029.2756528155828</v>
      </c>
      <c r="NM275" s="51">
        <f t="shared" si="1887"/>
        <v>27371.332657834708</v>
      </c>
      <c r="NN275" s="58">
        <f t="shared" si="1888"/>
        <v>888.78037499999857</v>
      </c>
      <c r="NO275" s="52">
        <f t="shared" si="2034"/>
        <v>0</v>
      </c>
      <c r="NP275" s="51">
        <f t="shared" si="1890"/>
        <v>888.78037499999857</v>
      </c>
      <c r="NQ275" s="57">
        <f t="shared" si="1891"/>
        <v>23242.639750000013</v>
      </c>
      <c r="NR275" s="153">
        <f t="shared" si="2006"/>
        <v>10000</v>
      </c>
      <c r="NS275" s="469">
        <f t="shared" si="1892"/>
        <v>-888.78037499999857</v>
      </c>
      <c r="NT275" s="46">
        <f t="shared" si="1893"/>
        <v>-1076.6099999999999</v>
      </c>
      <c r="NU275" s="46">
        <f t="shared" si="1894"/>
        <v>-1076.6099999999999</v>
      </c>
      <c r="NV275" s="48"/>
      <c r="NX275" s="45">
        <v>214</v>
      </c>
      <c r="NY275" s="46">
        <f t="shared" si="1895"/>
        <v>1076.6456011701148</v>
      </c>
      <c r="NZ275" s="46">
        <f t="shared" si="2035"/>
        <v>0</v>
      </c>
      <c r="OA275" s="46">
        <f t="shared" si="1897"/>
        <v>1076.6456011701148</v>
      </c>
      <c r="OB275" s="46">
        <f t="shared" si="1898"/>
        <v>47.336562092292041</v>
      </c>
      <c r="OC275" s="46">
        <f t="shared" si="1899"/>
        <v>1029.3090390778227</v>
      </c>
      <c r="OD275" s="51">
        <f t="shared" si="1900"/>
        <v>27372.628216297398</v>
      </c>
      <c r="OE275" s="153">
        <f t="shared" si="2058"/>
        <v>35323.059722769656</v>
      </c>
      <c r="OF275" s="153">
        <f t="shared" si="2008"/>
        <v>10000</v>
      </c>
      <c r="OG275" s="58">
        <f t="shared" si="1901"/>
        <v>889.48383333333379</v>
      </c>
      <c r="OH275" s="241">
        <f t="shared" si="2059"/>
        <v>0</v>
      </c>
      <c r="OI275" s="51">
        <f t="shared" si="1902"/>
        <v>889.48383333333379</v>
      </c>
      <c r="OJ275" s="51">
        <f t="shared" si="1903"/>
        <v>23126.579666666705</v>
      </c>
      <c r="OK275" s="153">
        <f t="shared" si="2060"/>
        <v>29999.999999999498</v>
      </c>
      <c r="OL275" s="153">
        <f t="shared" si="2011"/>
        <v>10000</v>
      </c>
      <c r="OM275" s="468">
        <f t="shared" si="2012"/>
        <v>-889.48383333333379</v>
      </c>
      <c r="ON275" s="46">
        <f t="shared" si="2013"/>
        <v>-1076.6456011701148</v>
      </c>
      <c r="OO275" s="46">
        <f t="shared" si="1904"/>
        <v>-1076.6456011701148</v>
      </c>
      <c r="OP275" s="48"/>
      <c r="OR275" s="45">
        <v>214</v>
      </c>
      <c r="OS275" s="46">
        <f t="shared" si="1905"/>
        <v>1076.765700416463</v>
      </c>
      <c r="OT275" s="128">
        <f t="shared" si="2036"/>
        <v>0</v>
      </c>
      <c r="OU275" s="128">
        <f t="shared" si="1907"/>
        <v>1076.765700416463</v>
      </c>
      <c r="OV275" s="46">
        <f t="shared" si="1652"/>
        <v>47.341842460712741</v>
      </c>
      <c r="OW275" s="46">
        <f t="shared" si="1653"/>
        <v>1029.4238579557502</v>
      </c>
      <c r="OX275" s="51">
        <f t="shared" si="1908"/>
        <v>27375.681618471892</v>
      </c>
      <c r="OY275" s="51">
        <f t="shared" si="2061"/>
        <v>36607.430341587227</v>
      </c>
      <c r="OZ275" s="153">
        <f t="shared" si="2015"/>
        <v>10000</v>
      </c>
      <c r="PA275" s="45">
        <v>214</v>
      </c>
      <c r="PB275" s="46">
        <f t="shared" si="1909"/>
        <v>1076.765700416463</v>
      </c>
      <c r="PC275" s="46">
        <f t="shared" si="2062"/>
        <v>0</v>
      </c>
      <c r="PD275" s="128">
        <f t="shared" si="1910"/>
        <v>1076.765700416463</v>
      </c>
      <c r="PE275" s="46">
        <f t="shared" si="1911"/>
        <v>47.341842460712741</v>
      </c>
      <c r="PF275" s="46">
        <f t="shared" si="1912"/>
        <v>1029.4238579557502</v>
      </c>
      <c r="PG275" s="51">
        <f t="shared" si="1913"/>
        <v>27375.681618471892</v>
      </c>
      <c r="PH275" s="57">
        <f t="shared" si="2063"/>
        <v>36606.846313410642</v>
      </c>
      <c r="PI275" s="688">
        <f t="shared" si="1914"/>
        <v>889.6533333333341</v>
      </c>
      <c r="PJ275" s="52">
        <f t="shared" si="2064"/>
        <v>0</v>
      </c>
      <c r="PK275" s="51">
        <f t="shared" si="1915"/>
        <v>889.6533333333341</v>
      </c>
      <c r="PL275" s="57">
        <f t="shared" si="1916"/>
        <v>23130.986666666766</v>
      </c>
      <c r="PM275" s="57">
        <f t="shared" si="2065"/>
        <v>32027.52000000012</v>
      </c>
      <c r="PN275" s="153">
        <f t="shared" si="2020"/>
        <v>10000</v>
      </c>
      <c r="PO275" s="469">
        <f t="shared" si="1917"/>
        <v>-889.6533333333341</v>
      </c>
      <c r="PP275" s="46">
        <f t="shared" si="1918"/>
        <v>-1076.765700416463</v>
      </c>
      <c r="PQ275" s="46">
        <f t="shared" si="1919"/>
        <v>-1076.765700416463</v>
      </c>
      <c r="PR275" s="48"/>
    </row>
    <row r="276" spans="2:434" hidden="1" x14ac:dyDescent="0.3">
      <c r="B276" s="45">
        <v>215</v>
      </c>
      <c r="C276" s="46">
        <f t="shared" si="1688"/>
        <v>1111.77</v>
      </c>
      <c r="D276" s="46">
        <f t="shared" si="1689"/>
        <v>100</v>
      </c>
      <c r="E276" s="46">
        <f t="shared" si="1690"/>
        <v>1011.77</v>
      </c>
      <c r="F276" s="46">
        <f t="shared" si="1691"/>
        <v>42.870485760420486</v>
      </c>
      <c r="G276" s="46">
        <f t="shared" si="1692"/>
        <v>968.8995142395795</v>
      </c>
      <c r="H276" s="51">
        <f t="shared" si="1693"/>
        <v>24753.391942012713</v>
      </c>
      <c r="I276" s="58">
        <f t="shared" si="1626"/>
        <v>933.33333333333337</v>
      </c>
      <c r="J276" s="52">
        <f t="shared" si="1694"/>
        <v>100</v>
      </c>
      <c r="K276" s="51">
        <f t="shared" si="1695"/>
        <v>833.33333333333337</v>
      </c>
      <c r="L276" s="57">
        <f t="shared" si="1696"/>
        <v>20833.333333332845</v>
      </c>
      <c r="M276" s="468">
        <f t="shared" si="1920"/>
        <v>-933.33333333333337</v>
      </c>
      <c r="N276" s="46">
        <f t="shared" si="1921"/>
        <v>-1111.77</v>
      </c>
      <c r="O276" s="47"/>
      <c r="P276" s="46">
        <f t="shared" si="1922"/>
        <v>-1011.77</v>
      </c>
      <c r="Q276" s="48"/>
      <c r="R276" s="29"/>
      <c r="S276" s="29"/>
      <c r="T276" s="45">
        <v>215</v>
      </c>
      <c r="U276" s="46">
        <f t="shared" si="1697"/>
        <v>1035.79</v>
      </c>
      <c r="V276" s="46">
        <f t="shared" si="1698"/>
        <v>24.02</v>
      </c>
      <c r="W276" s="46">
        <f t="shared" si="1923"/>
        <v>1011.77</v>
      </c>
      <c r="X276" s="46">
        <f t="shared" si="1699"/>
        <v>42.870485760420486</v>
      </c>
      <c r="Y276" s="46">
        <f t="shared" si="1700"/>
        <v>968.8995142395795</v>
      </c>
      <c r="Z276" s="51">
        <f t="shared" si="1701"/>
        <v>24753.391942012713</v>
      </c>
      <c r="AA276" s="58">
        <f t="shared" si="1702"/>
        <v>853.57333333333338</v>
      </c>
      <c r="AB276" s="52">
        <f t="shared" si="1703"/>
        <v>20.239999999999998</v>
      </c>
      <c r="AC276" s="51">
        <f t="shared" si="1704"/>
        <v>833.33333333333337</v>
      </c>
      <c r="AD276" s="57">
        <f t="shared" si="1705"/>
        <v>20833.333333332845</v>
      </c>
      <c r="AE276" s="468">
        <f t="shared" si="1924"/>
        <v>-853.57333333333338</v>
      </c>
      <c r="AF276" s="46">
        <f t="shared" si="1706"/>
        <v>-1035.79</v>
      </c>
      <c r="AG276" s="47"/>
      <c r="AH276" s="46">
        <f t="shared" si="1925"/>
        <v>-1011.77</v>
      </c>
      <c r="AI276" s="48"/>
      <c r="AJ276" s="29"/>
      <c r="AK276" s="45">
        <v>215</v>
      </c>
      <c r="AL276" s="46">
        <f t="shared" si="1707"/>
        <v>1117.72</v>
      </c>
      <c r="AM276" s="46"/>
      <c r="AN276" s="46"/>
      <c r="AO276" s="46">
        <f t="shared" si="1708"/>
        <v>25.38</v>
      </c>
      <c r="AP276" s="128">
        <f t="shared" si="1709"/>
        <v>1092.3399999999999</v>
      </c>
      <c r="AQ276" s="128"/>
      <c r="AR276" s="128"/>
      <c r="AS276" s="46">
        <f t="shared" si="1710"/>
        <v>46.790877897522144</v>
      </c>
      <c r="AT276" s="46">
        <f t="shared" si="1711"/>
        <v>1045.5491221024777</v>
      </c>
      <c r="AU276" s="51"/>
      <c r="AV276" s="51"/>
      <c r="AW276" s="51">
        <f t="shared" si="1712"/>
        <v>27028.977616410808</v>
      </c>
      <c r="AX276" s="58">
        <f t="shared" si="1713"/>
        <v>927.38215694565588</v>
      </c>
      <c r="AY276" s="52"/>
      <c r="AZ276" s="52"/>
      <c r="BA276" s="52">
        <f t="shared" si="1714"/>
        <v>21.52</v>
      </c>
      <c r="BB276" s="51">
        <f t="shared" si="1715"/>
        <v>905.8621569456559</v>
      </c>
      <c r="BC276" s="51"/>
      <c r="BD276" s="51"/>
      <c r="BE276" s="57">
        <f t="shared" si="1716"/>
        <v>22914.516256683972</v>
      </c>
      <c r="BF276" s="468">
        <f t="shared" si="1717"/>
        <v>-927.38215694565588</v>
      </c>
      <c r="BG276" s="46">
        <f t="shared" si="1718"/>
        <v>-1117.72</v>
      </c>
      <c r="BH276" s="46">
        <f t="shared" si="1719"/>
        <v>-1092.3399999999999</v>
      </c>
      <c r="BI276" s="48"/>
      <c r="BK276" s="45">
        <v>215</v>
      </c>
      <c r="BL276" s="46">
        <f t="shared" si="1926"/>
        <v>1043.4100000000001</v>
      </c>
      <c r="BM276" s="128">
        <f t="shared" si="1927"/>
        <v>31.64</v>
      </c>
      <c r="BN276" s="46">
        <f t="shared" si="1928"/>
        <v>1011.77</v>
      </c>
      <c r="BO276" s="46">
        <f t="shared" si="1720"/>
        <v>42.870485760420486</v>
      </c>
      <c r="BP276" s="46">
        <f t="shared" si="1721"/>
        <v>968.8995142395795</v>
      </c>
      <c r="BQ276" s="51">
        <f t="shared" si="1722"/>
        <v>24753.391942012713</v>
      </c>
      <c r="BR276" s="153">
        <f t="shared" si="2066"/>
        <v>35323.059722769656</v>
      </c>
      <c r="BS276" s="58">
        <f t="shared" si="1627"/>
        <v>860.19333333333338</v>
      </c>
      <c r="BT276" s="52">
        <f t="shared" si="1930"/>
        <v>26.86</v>
      </c>
      <c r="BU276" s="51">
        <f t="shared" si="1723"/>
        <v>833.33333333333337</v>
      </c>
      <c r="BV276" s="51">
        <f t="shared" si="1724"/>
        <v>20833.333333332845</v>
      </c>
      <c r="BW276" s="153">
        <f t="shared" si="2037"/>
        <v>29999.999999999498</v>
      </c>
      <c r="BX276" s="468">
        <f t="shared" si="1932"/>
        <v>-860.19333333333338</v>
      </c>
      <c r="BY276" s="46">
        <f t="shared" si="1933"/>
        <v>-1043.4100000000001</v>
      </c>
      <c r="BZ276" s="46">
        <f t="shared" si="1725"/>
        <v>-1011.77</v>
      </c>
      <c r="CA276" s="48"/>
      <c r="CB276" s="29"/>
      <c r="CC276" s="45">
        <v>215</v>
      </c>
      <c r="CD276" s="128">
        <f t="shared" si="1726"/>
        <v>1117.6300000000001</v>
      </c>
      <c r="CE276" s="46">
        <f t="shared" si="1934"/>
        <v>33.32</v>
      </c>
      <c r="CF276" s="128">
        <f t="shared" si="1727"/>
        <v>1084.31</v>
      </c>
      <c r="CG276" s="46">
        <f t="shared" si="1935"/>
        <v>46.584506731176852</v>
      </c>
      <c r="CH276" s="46">
        <f t="shared" si="1628"/>
        <v>1037.7254932688231</v>
      </c>
      <c r="CI276" s="51">
        <f t="shared" si="1728"/>
        <v>26912.978545437287</v>
      </c>
      <c r="CJ276" s="199">
        <f t="shared" si="2038"/>
        <v>38233.464880990796</v>
      </c>
      <c r="CK276" s="153">
        <f t="shared" si="1937"/>
        <v>10000</v>
      </c>
      <c r="CL276" s="45">
        <v>215</v>
      </c>
      <c r="CM276" s="46">
        <f t="shared" si="1938"/>
        <v>1117.6300000000001</v>
      </c>
      <c r="CN276" s="128">
        <f t="shared" si="1729"/>
        <v>33.32</v>
      </c>
      <c r="CO276" s="128">
        <f t="shared" si="1657"/>
        <v>1084.31</v>
      </c>
      <c r="CP276" s="46">
        <f t="shared" si="1730"/>
        <v>46.584506731176852</v>
      </c>
      <c r="CQ276" s="46">
        <f t="shared" si="1658"/>
        <v>1037.7254932688231</v>
      </c>
      <c r="CR276" s="51">
        <f t="shared" si="1731"/>
        <v>26912.978545437287</v>
      </c>
      <c r="CS276" s="153">
        <f t="shared" si="2039"/>
        <v>38233.464880990796</v>
      </c>
      <c r="CT276" s="58">
        <f t="shared" si="1732"/>
        <v>927.86033333333398</v>
      </c>
      <c r="CU276" s="52">
        <f t="shared" si="1940"/>
        <v>28.5</v>
      </c>
      <c r="CV276" s="51">
        <f t="shared" si="1941"/>
        <v>899.36033333333398</v>
      </c>
      <c r="CW276" s="51">
        <f t="shared" si="1733"/>
        <v>22823.60833333293</v>
      </c>
      <c r="CX276" s="57">
        <f t="shared" si="2040"/>
        <v>32716.571999999604</v>
      </c>
      <c r="CY276" s="153">
        <f t="shared" si="1943"/>
        <v>10000</v>
      </c>
      <c r="CZ276" s="479">
        <f t="shared" si="1734"/>
        <v>-927.86033333333398</v>
      </c>
      <c r="DA276" s="46">
        <f t="shared" si="1944"/>
        <v>-1117.6300000000001</v>
      </c>
      <c r="DB276" s="46">
        <f t="shared" si="1945"/>
        <v>-1084.31</v>
      </c>
      <c r="DC276" s="48"/>
      <c r="DE276" s="45">
        <v>215</v>
      </c>
      <c r="DF276" s="46">
        <f t="shared" si="1735"/>
        <v>1108.43</v>
      </c>
      <c r="DG276" s="46">
        <f t="shared" si="2041"/>
        <v>96.66</v>
      </c>
      <c r="DH276" s="46">
        <f t="shared" si="1736"/>
        <v>1011.77</v>
      </c>
      <c r="DI276" s="46">
        <f t="shared" si="1737"/>
        <v>42.870485760420486</v>
      </c>
      <c r="DJ276" s="46">
        <f t="shared" si="1738"/>
        <v>968.8995142395795</v>
      </c>
      <c r="DK276" s="51">
        <f t="shared" si="1739"/>
        <v>24753.391942012713</v>
      </c>
      <c r="DL276" s="58">
        <f t="shared" si="1629"/>
        <v>929.99333333333334</v>
      </c>
      <c r="DM276" s="52">
        <f t="shared" si="2042"/>
        <v>96.66</v>
      </c>
      <c r="DN276" s="51">
        <f t="shared" si="1740"/>
        <v>833.33333333333337</v>
      </c>
      <c r="DO276" s="57">
        <f t="shared" si="1741"/>
        <v>20833.333333332845</v>
      </c>
      <c r="DP276" s="468">
        <f t="shared" si="1948"/>
        <v>-929.99333333333334</v>
      </c>
      <c r="DQ276" s="46">
        <f t="shared" si="1949"/>
        <v>-1108.43</v>
      </c>
      <c r="DR276" s="47"/>
      <c r="DS276" s="46">
        <f t="shared" si="1950"/>
        <v>-1011.77</v>
      </c>
      <c r="DT276" s="48"/>
      <c r="DU276" s="29"/>
      <c r="DV276" s="45">
        <v>215</v>
      </c>
      <c r="DW276" s="46">
        <f t="shared" si="1951"/>
        <v>1024.19</v>
      </c>
      <c r="DX276" s="46">
        <f t="shared" si="2043"/>
        <v>12.42</v>
      </c>
      <c r="DY276" s="46">
        <f t="shared" si="1953"/>
        <v>1011.77</v>
      </c>
      <c r="DZ276" s="46">
        <f t="shared" si="1742"/>
        <v>42.870485760420486</v>
      </c>
      <c r="EA276" s="46">
        <f t="shared" si="1743"/>
        <v>968.8995142395795</v>
      </c>
      <c r="EB276" s="51">
        <f t="shared" si="1744"/>
        <v>24753.391942012713</v>
      </c>
      <c r="EC276" s="58">
        <f t="shared" si="1630"/>
        <v>843.79333333333341</v>
      </c>
      <c r="ED276" s="52">
        <f t="shared" si="2044"/>
        <v>10.46</v>
      </c>
      <c r="EE276" s="51">
        <f t="shared" si="1745"/>
        <v>833.33333333333337</v>
      </c>
      <c r="EF276" s="57">
        <f t="shared" si="1746"/>
        <v>20833.333333332845</v>
      </c>
      <c r="EG276" s="468">
        <f t="shared" si="1955"/>
        <v>-843.79333333333341</v>
      </c>
      <c r="EH276" s="46">
        <f t="shared" si="1956"/>
        <v>-1024.19</v>
      </c>
      <c r="EI276" s="47"/>
      <c r="EJ276" s="46">
        <f t="shared" si="1957"/>
        <v>-1011.77</v>
      </c>
      <c r="EK276" s="48"/>
      <c r="EL276" s="29"/>
      <c r="EM276" s="45">
        <v>215</v>
      </c>
      <c r="EN276" s="46">
        <f t="shared" si="2022"/>
        <v>1058.0868689014749</v>
      </c>
      <c r="EO276" s="46">
        <f t="shared" si="2045"/>
        <v>12.91</v>
      </c>
      <c r="EP276" s="128">
        <f t="shared" si="1632"/>
        <v>1045.1768689014748</v>
      </c>
      <c r="EQ276" s="46">
        <f t="shared" si="1748"/>
        <v>44.561342133329482</v>
      </c>
      <c r="ER276" s="46">
        <f t="shared" si="1749"/>
        <v>1000.6155267681453</v>
      </c>
      <c r="ES276" s="51">
        <f t="shared" si="1750"/>
        <v>25736.189753229544</v>
      </c>
      <c r="ET276" s="153">
        <f t="shared" si="1959"/>
        <v>10000</v>
      </c>
      <c r="EU276" s="45">
        <v>215</v>
      </c>
      <c r="EV276" s="46">
        <f t="shared" si="1633"/>
        <v>1058.0899999999999</v>
      </c>
      <c r="EW276" s="46">
        <f t="shared" si="2046"/>
        <v>12.91</v>
      </c>
      <c r="EX276" s="128">
        <f t="shared" si="1751"/>
        <v>1045.18</v>
      </c>
      <c r="EY276" s="46">
        <f t="shared" si="1752"/>
        <v>44.559961342053448</v>
      </c>
      <c r="EZ276" s="46">
        <f t="shared" si="1753"/>
        <v>1000.6200386579466</v>
      </c>
      <c r="FA276" s="51">
        <f t="shared" si="1754"/>
        <v>25735.356766574125</v>
      </c>
      <c r="FB276" s="58">
        <f t="shared" si="1755"/>
        <v>874.86920833333363</v>
      </c>
      <c r="FC276" s="52">
        <f t="shared" si="2047"/>
        <v>10.92</v>
      </c>
      <c r="FD276" s="51">
        <f t="shared" si="1962"/>
        <v>863.94920833333367</v>
      </c>
      <c r="FE276" s="57">
        <f t="shared" si="1756"/>
        <v>21742.870208333152</v>
      </c>
      <c r="FF276" s="153">
        <f t="shared" si="1963"/>
        <v>10000</v>
      </c>
      <c r="FG276" s="469">
        <f t="shared" si="1757"/>
        <v>-874.86920833333363</v>
      </c>
      <c r="FH276" s="46">
        <f t="shared" si="1758"/>
        <v>-1058.0899999999999</v>
      </c>
      <c r="FI276" s="46">
        <f t="shared" si="1759"/>
        <v>-1045.18</v>
      </c>
      <c r="FJ276" s="48"/>
      <c r="FL276" s="45">
        <v>215</v>
      </c>
      <c r="FM276" s="46">
        <f t="shared" si="1964"/>
        <v>1028.83</v>
      </c>
      <c r="FN276" s="46">
        <f t="shared" si="2023"/>
        <v>17.059999999999999</v>
      </c>
      <c r="FO276" s="46">
        <f t="shared" si="1965"/>
        <v>1011.77</v>
      </c>
      <c r="FP276" s="46">
        <f t="shared" si="1761"/>
        <v>42.870485760420486</v>
      </c>
      <c r="FQ276" s="46">
        <f t="shared" si="1762"/>
        <v>968.8995142395795</v>
      </c>
      <c r="FR276" s="51">
        <f t="shared" si="1763"/>
        <v>24753.391942012713</v>
      </c>
      <c r="FS276" s="153">
        <f t="shared" si="2048"/>
        <v>35323.059722769656</v>
      </c>
      <c r="FT276" s="58">
        <f t="shared" si="1635"/>
        <v>847.81333333333339</v>
      </c>
      <c r="FU276" s="241">
        <f t="shared" si="2024"/>
        <v>14.48</v>
      </c>
      <c r="FV276" s="51">
        <f t="shared" si="1765"/>
        <v>833.33333333333337</v>
      </c>
      <c r="FW276" s="51">
        <f t="shared" si="1766"/>
        <v>20833.333333332845</v>
      </c>
      <c r="FX276" s="153">
        <f t="shared" si="2049"/>
        <v>29999.999999999498</v>
      </c>
      <c r="FY276" s="468">
        <f t="shared" si="1968"/>
        <v>-847.81333333333339</v>
      </c>
      <c r="FZ276" s="46">
        <f t="shared" si="1969"/>
        <v>-1028.83</v>
      </c>
      <c r="GA276" s="46">
        <f t="shared" si="1767"/>
        <v>-1011.77</v>
      </c>
      <c r="GB276" s="48"/>
      <c r="GD276" s="45">
        <v>215</v>
      </c>
      <c r="GE276" s="46">
        <f t="shared" si="2025"/>
        <v>1060.0875939185617</v>
      </c>
      <c r="GF276" s="128">
        <f t="shared" si="2050"/>
        <v>17.68</v>
      </c>
      <c r="GG276" s="128">
        <f t="shared" si="1579"/>
        <v>1042.4075939185616</v>
      </c>
      <c r="GH276" s="46">
        <f t="shared" si="1637"/>
        <v>44.532575854825076</v>
      </c>
      <c r="GI276" s="46">
        <f t="shared" si="1769"/>
        <v>997.87501806373655</v>
      </c>
      <c r="GJ276" s="51">
        <f t="shared" si="1770"/>
        <v>25721.670494831313</v>
      </c>
      <c r="GK276" s="51">
        <f t="shared" si="2051"/>
        <v>36607.430341587227</v>
      </c>
      <c r="GL276" s="153">
        <f t="shared" si="1972"/>
        <v>10000</v>
      </c>
      <c r="GM276" s="45">
        <v>215</v>
      </c>
      <c r="GN276" s="46">
        <f t="shared" si="1638"/>
        <v>1060.0899999999999</v>
      </c>
      <c r="GO276" s="46">
        <f t="shared" si="2026"/>
        <v>17.68</v>
      </c>
      <c r="GP276" s="128">
        <f t="shared" si="1973"/>
        <v>1042.4100000000001</v>
      </c>
      <c r="GQ276" s="46">
        <f t="shared" si="1772"/>
        <v>44.531545725852872</v>
      </c>
      <c r="GR276" s="46">
        <f t="shared" si="1773"/>
        <v>997.8784542741472</v>
      </c>
      <c r="GS276" s="51">
        <f t="shared" si="1774"/>
        <v>25721.048981237571</v>
      </c>
      <c r="GT276" s="57">
        <f t="shared" si="2052"/>
        <v>36606.846313410642</v>
      </c>
      <c r="GU276" s="58">
        <f t="shared" si="1775"/>
        <v>876.92633333333197</v>
      </c>
      <c r="GV276" s="52">
        <f t="shared" si="2027"/>
        <v>15.08</v>
      </c>
      <c r="GW276" s="51">
        <f t="shared" si="1975"/>
        <v>861.84633333333193</v>
      </c>
      <c r="GX276" s="57">
        <f t="shared" si="1777"/>
        <v>21739.118333333605</v>
      </c>
      <c r="GY276" s="57">
        <f t="shared" si="2053"/>
        <v>31219.428000000247</v>
      </c>
      <c r="GZ276" s="153">
        <f t="shared" si="1977"/>
        <v>10000</v>
      </c>
      <c r="HA276" s="469">
        <f t="shared" si="1778"/>
        <v>-876.92633333333197</v>
      </c>
      <c r="HB276" s="46">
        <f t="shared" si="1779"/>
        <v>-1060.0899999999999</v>
      </c>
      <c r="HC276" s="46">
        <f t="shared" si="1780"/>
        <v>-1042.4100000000001</v>
      </c>
      <c r="HD276" s="48"/>
      <c r="HF276" s="45">
        <v>215</v>
      </c>
      <c r="HG276" s="46">
        <f t="shared" si="1781"/>
        <v>1123.8775326810628</v>
      </c>
      <c r="HH276" s="46">
        <f t="shared" si="1782"/>
        <v>0</v>
      </c>
      <c r="HI276" s="46">
        <f t="shared" si="1783"/>
        <v>1123.8775326810628</v>
      </c>
      <c r="HJ276" s="46">
        <f t="shared" si="1784"/>
        <v>47.622420706953157</v>
      </c>
      <c r="HK276" s="46">
        <f t="shared" si="1785"/>
        <v>1076.2551119741097</v>
      </c>
      <c r="HL276" s="51">
        <f t="shared" si="1786"/>
        <v>27497.197312197779</v>
      </c>
      <c r="HM276" s="153">
        <f t="shared" si="1978"/>
        <v>10000</v>
      </c>
      <c r="HN276" s="58">
        <f t="shared" si="1787"/>
        <v>933.33333333333724</v>
      </c>
      <c r="HO276" s="52">
        <f t="shared" si="1788"/>
        <v>0</v>
      </c>
      <c r="HP276" s="51">
        <f t="shared" si="1789"/>
        <v>933.33333333333724</v>
      </c>
      <c r="HQ276" s="57">
        <f t="shared" si="1790"/>
        <v>23333.333333331582</v>
      </c>
      <c r="HR276" s="153">
        <f t="shared" si="1979"/>
        <v>10000</v>
      </c>
      <c r="HS276" s="468">
        <f t="shared" si="1791"/>
        <v>-933.33333333333724</v>
      </c>
      <c r="HT276" s="46">
        <f t="shared" si="1792"/>
        <v>-1123.8775326810628</v>
      </c>
      <c r="HU276" s="46">
        <f t="shared" si="1793"/>
        <v>-1123.8775326810628</v>
      </c>
      <c r="HV276" s="48"/>
      <c r="HW276" s="29"/>
      <c r="HX276" s="45">
        <v>215</v>
      </c>
      <c r="HY276" s="128">
        <f t="shared" si="1794"/>
        <v>1124.3399999999999</v>
      </c>
      <c r="HZ276" s="46">
        <f t="shared" si="1795"/>
        <v>0</v>
      </c>
      <c r="IA276" s="46">
        <f t="shared" si="1796"/>
        <v>1124.3399999999999</v>
      </c>
      <c r="IB276" s="46">
        <f t="shared" si="1797"/>
        <v>47.649364828026286</v>
      </c>
      <c r="IC276" s="46">
        <f t="shared" si="1798"/>
        <v>1076.6906351719736</v>
      </c>
      <c r="ID276" s="51">
        <f t="shared" si="1799"/>
        <v>27512.928261643799</v>
      </c>
      <c r="IE276" s="153">
        <f t="shared" si="1980"/>
        <v>10000</v>
      </c>
      <c r="IF276" s="58">
        <f t="shared" si="1800"/>
        <v>930.14625019664186</v>
      </c>
      <c r="IG276" s="52">
        <f t="shared" si="1801"/>
        <v>0</v>
      </c>
      <c r="IH276" s="51">
        <f t="shared" si="1802"/>
        <v>930.14625019664186</v>
      </c>
      <c r="II276" s="57">
        <f t="shared" si="1981"/>
        <v>23253.65620772172</v>
      </c>
      <c r="IJ276" s="153">
        <f t="shared" si="1982"/>
        <v>10000</v>
      </c>
      <c r="IK276" s="468">
        <f t="shared" si="1803"/>
        <v>-930.14625019664186</v>
      </c>
      <c r="IL276" s="46">
        <f t="shared" si="1804"/>
        <v>-1124.3399999999999</v>
      </c>
      <c r="IM276" s="46">
        <f t="shared" si="1805"/>
        <v>-1124.3399999999999</v>
      </c>
      <c r="IN276" s="48"/>
      <c r="IO276" s="53">
        <f t="shared" si="1806"/>
        <v>0</v>
      </c>
      <c r="IQ276" s="45">
        <v>215</v>
      </c>
      <c r="IR276" s="128">
        <f t="shared" si="1807"/>
        <v>1126.4568749999989</v>
      </c>
      <c r="IS276" s="128">
        <f t="shared" si="1808"/>
        <v>0</v>
      </c>
      <c r="IT276" s="128">
        <f t="shared" si="1809"/>
        <v>1126.4568749999989</v>
      </c>
      <c r="IU276" s="46">
        <f t="shared" si="2021"/>
        <v>47.73</v>
      </c>
      <c r="IV276" s="46">
        <f t="shared" si="1810"/>
        <v>1078.7268749999989</v>
      </c>
      <c r="IW276" s="51">
        <f t="shared" si="1811"/>
        <v>27560.321875000238</v>
      </c>
      <c r="IX276" s="199">
        <f t="shared" si="1983"/>
        <v>10000</v>
      </c>
      <c r="IY276" s="128">
        <f t="shared" si="1812"/>
        <v>0</v>
      </c>
      <c r="IZ276" s="408">
        <f t="shared" si="1813"/>
        <v>0</v>
      </c>
      <c r="JA276" s="58">
        <f t="shared" si="1814"/>
        <v>931.95916666666494</v>
      </c>
      <c r="JB276" s="52">
        <f t="shared" si="1815"/>
        <v>0</v>
      </c>
      <c r="JC276" s="51">
        <f t="shared" si="1816"/>
        <v>931.95916666666494</v>
      </c>
      <c r="JD276" s="57">
        <f t="shared" si="1817"/>
        <v>23298.979166666726</v>
      </c>
      <c r="JE276" s="280">
        <f t="shared" si="1818"/>
        <v>10000</v>
      </c>
      <c r="JF276" s="280">
        <f t="shared" si="1819"/>
        <v>0</v>
      </c>
      <c r="JG276" s="468">
        <f t="shared" si="1820"/>
        <v>-931.95916666666494</v>
      </c>
      <c r="JH276" s="46">
        <f t="shared" si="1821"/>
        <v>-1126.4568749999989</v>
      </c>
      <c r="JI276" s="46">
        <f t="shared" si="1822"/>
        <v>-1126.4568749999989</v>
      </c>
      <c r="JJ276" s="48"/>
      <c r="JL276" s="45">
        <v>215</v>
      </c>
      <c r="JM276" s="46">
        <f t="shared" si="1823"/>
        <v>1124.4930833333331</v>
      </c>
      <c r="JN276" s="46">
        <f t="shared" si="1824"/>
        <v>0</v>
      </c>
      <c r="JO276" s="128">
        <f t="shared" si="1825"/>
        <v>1124.4930833333331</v>
      </c>
      <c r="JP276" s="46">
        <f t="shared" si="1984"/>
        <v>47.65</v>
      </c>
      <c r="JQ276" s="46">
        <f t="shared" si="1826"/>
        <v>1076.843083333333</v>
      </c>
      <c r="JR276" s="51">
        <f t="shared" si="1827"/>
        <v>27512.257083333323</v>
      </c>
      <c r="JS276" s="199">
        <f t="shared" si="2067"/>
        <v>35323.059722769656</v>
      </c>
      <c r="JT276" s="199">
        <f t="shared" si="1986"/>
        <v>10000</v>
      </c>
      <c r="JU276" s="128">
        <f t="shared" si="1828"/>
        <v>0</v>
      </c>
      <c r="JV276" s="408">
        <f t="shared" si="1829"/>
        <v>0</v>
      </c>
      <c r="JW276" s="58">
        <f t="shared" si="1830"/>
        <v>930.37233333333074</v>
      </c>
      <c r="JX276" s="52">
        <f t="shared" si="1831"/>
        <v>0</v>
      </c>
      <c r="JY276" s="51">
        <f t="shared" si="1832"/>
        <v>930.37233333333074</v>
      </c>
      <c r="JZ276" s="51">
        <f t="shared" si="1833"/>
        <v>23259.308333333825</v>
      </c>
      <c r="KA276" s="199">
        <f t="shared" si="2054"/>
        <v>29999.999999999498</v>
      </c>
      <c r="KB276" s="128">
        <f t="shared" si="1988"/>
        <v>10000</v>
      </c>
      <c r="KC276" s="204">
        <f t="shared" si="1834"/>
        <v>0</v>
      </c>
      <c r="KD276" s="468">
        <f t="shared" si="1989"/>
        <v>-930.37233333333074</v>
      </c>
      <c r="KE276" s="46">
        <f t="shared" si="1835"/>
        <v>-1124.4930833333331</v>
      </c>
      <c r="KF276" s="46">
        <f t="shared" si="1836"/>
        <v>-1124.4930833333331</v>
      </c>
      <c r="KG276" s="48"/>
      <c r="KI276" s="45">
        <v>215</v>
      </c>
      <c r="KJ276" s="46">
        <f t="shared" si="1837"/>
        <v>1124.4890404061762</v>
      </c>
      <c r="KK276" s="46">
        <f t="shared" si="1838"/>
        <v>0</v>
      </c>
      <c r="KL276" s="128">
        <f t="shared" si="1839"/>
        <v>1124.4890404061762</v>
      </c>
      <c r="KM276" s="46">
        <f t="shared" si="1676"/>
        <v>47.648332318588331</v>
      </c>
      <c r="KN276" s="46">
        <f t="shared" si="1840"/>
        <v>1076.8407080875879</v>
      </c>
      <c r="KO276" s="51">
        <f t="shared" si="1841"/>
        <v>27512.158683065409</v>
      </c>
      <c r="KP276" s="199">
        <f t="shared" si="2055"/>
        <v>38233.464880990796</v>
      </c>
      <c r="KQ276" s="199">
        <f t="shared" si="1991"/>
        <v>10000</v>
      </c>
      <c r="KR276" s="128">
        <f t="shared" si="1842"/>
        <v>0</v>
      </c>
      <c r="KS276" s="408">
        <f t="shared" si="1843"/>
        <v>0</v>
      </c>
      <c r="KT276" s="45">
        <v>215</v>
      </c>
      <c r="KU276" s="46">
        <f t="shared" si="1992"/>
        <v>1124.49</v>
      </c>
      <c r="KV276" s="46">
        <f t="shared" si="1844"/>
        <v>0</v>
      </c>
      <c r="KW276" s="128">
        <f t="shared" si="1845"/>
        <v>1124.49</v>
      </c>
      <c r="KX276" s="46">
        <f t="shared" si="1846"/>
        <v>47.647921482369092</v>
      </c>
      <c r="KY276" s="46">
        <f t="shared" si="1847"/>
        <v>1076.8420785176309</v>
      </c>
      <c r="KZ276" s="51">
        <f t="shared" si="1848"/>
        <v>27511.910810903821</v>
      </c>
      <c r="LA276" s="153">
        <f t="shared" si="2056"/>
        <v>38233.464880990796</v>
      </c>
      <c r="LB276" s="58">
        <f t="shared" ref="LB276:LB339" si="2068">IF(AND($H$7="Oui",KT276&gt;$I$7),0,IF(AND($H$7="Oui",KT276=$I$7),LD276+LC276,IF(KT276&gt;$B$7,0,IF($F$10="Lissage",$LB$60,IF(KT276&gt;$B$7,0,IF(KT276&gt;$BD$10,$LH$422/($B$7-$BD$10),IF(KT276&gt;$BD$10,LH553/($B$7-$BD$10),IF(AND($H$7="Oui",KT276=$I$7),LD276+LC276,IF(KI276&gt;$B$7,0,IF(AND($H$7="Oui",KT276&gt;$I$7),0,$LB$60))))))))))</f>
        <v>930.59633333333579</v>
      </c>
      <c r="LC276" s="52">
        <f t="shared" si="1849"/>
        <v>0</v>
      </c>
      <c r="LD276" s="51">
        <f t="shared" si="1850"/>
        <v>930.59633333333579</v>
      </c>
      <c r="LE276" s="51">
        <f t="shared" si="1851"/>
        <v>23264.908333333093</v>
      </c>
      <c r="LF276" s="51">
        <f t="shared" si="2057"/>
        <v>32716.571999999604</v>
      </c>
      <c r="LG276" s="128">
        <f t="shared" si="1852"/>
        <v>10000</v>
      </c>
      <c r="LH276" s="204">
        <f t="shared" si="1853"/>
        <v>0</v>
      </c>
      <c r="LI276" s="479">
        <f t="shared" si="1854"/>
        <v>-930.59633333333579</v>
      </c>
      <c r="LJ276" s="46">
        <f t="shared" si="1995"/>
        <v>-1124.49</v>
      </c>
      <c r="LK276" s="46">
        <f t="shared" si="1996"/>
        <v>-1124.49</v>
      </c>
      <c r="LL276" s="48"/>
      <c r="LN276" s="45">
        <v>215</v>
      </c>
      <c r="LO276" s="46">
        <f t="shared" si="1855"/>
        <v>1123.1238136873469</v>
      </c>
      <c r="LP276" s="46">
        <f t="shared" si="2028"/>
        <v>0</v>
      </c>
      <c r="LQ276" s="46">
        <f t="shared" si="1857"/>
        <v>1123.1238136873469</v>
      </c>
      <c r="LR276" s="46">
        <f t="shared" si="1858"/>
        <v>47.59048313193253</v>
      </c>
      <c r="LS276" s="46">
        <f t="shared" si="1859"/>
        <v>1075.5333305554143</v>
      </c>
      <c r="LT276" s="51">
        <f t="shared" si="1860"/>
        <v>27478.756548604102</v>
      </c>
      <c r="LU276" s="199">
        <f t="shared" si="1997"/>
        <v>10000</v>
      </c>
      <c r="LV276" s="58">
        <f t="shared" si="1861"/>
        <v>933.33033333333128</v>
      </c>
      <c r="LW276" s="52">
        <f t="shared" si="2029"/>
        <v>0</v>
      </c>
      <c r="LX276" s="51">
        <f t="shared" si="1863"/>
        <v>933.33033333333128</v>
      </c>
      <c r="LY276" s="51">
        <f t="shared" si="1864"/>
        <v>23333.258333333099</v>
      </c>
      <c r="LZ276" s="46">
        <f t="shared" si="1998"/>
        <v>0</v>
      </c>
      <c r="MA276" s="199">
        <f t="shared" si="1999"/>
        <v>10000</v>
      </c>
      <c r="MB276" s="468">
        <f t="shared" si="1865"/>
        <v>-933.33033333333128</v>
      </c>
      <c r="MC276" s="46">
        <f t="shared" si="1866"/>
        <v>-1123.1238136873469</v>
      </c>
      <c r="MD276" s="46">
        <f t="shared" si="1867"/>
        <v>-1123.1238136873469</v>
      </c>
      <c r="ME276" s="48"/>
      <c r="MG276" s="45">
        <v>215</v>
      </c>
      <c r="MH276" s="46">
        <f t="shared" si="1868"/>
        <v>1076.608661999408</v>
      </c>
      <c r="MI276" s="46">
        <f t="shared" si="2030"/>
        <v>0</v>
      </c>
      <c r="MJ276" s="46">
        <f t="shared" si="1870"/>
        <v>1076.608661999408</v>
      </c>
      <c r="MK276" s="46">
        <f t="shared" si="1871"/>
        <v>45.619481791915177</v>
      </c>
      <c r="ML276" s="46">
        <f t="shared" si="1872"/>
        <v>1030.9891802074928</v>
      </c>
      <c r="MM276" s="51">
        <f t="shared" si="1873"/>
        <v>26340.699894941616</v>
      </c>
      <c r="MN276" s="199">
        <f t="shared" si="2000"/>
        <v>10000</v>
      </c>
      <c r="MO276" s="58">
        <f t="shared" si="1874"/>
        <v>889.32945707741396</v>
      </c>
      <c r="MP276" s="52">
        <f t="shared" si="2031"/>
        <v>0</v>
      </c>
      <c r="MQ276" s="51">
        <f t="shared" si="1876"/>
        <v>889.32945707741396</v>
      </c>
      <c r="MR276" s="57">
        <f t="shared" si="1877"/>
        <v>22233.236728355754</v>
      </c>
      <c r="MS276" s="199">
        <f t="shared" si="2001"/>
        <v>10000</v>
      </c>
      <c r="MT276" s="468">
        <f t="shared" si="2002"/>
        <v>-889.32945707741396</v>
      </c>
      <c r="MU276" s="46">
        <f t="shared" si="1878"/>
        <v>-1076.608661999408</v>
      </c>
      <c r="MV276" s="46">
        <f t="shared" si="1879"/>
        <v>-1076.608661999408</v>
      </c>
      <c r="MW276" s="48"/>
      <c r="MY276" s="45">
        <v>215</v>
      </c>
      <c r="MZ276" s="46">
        <f t="shared" si="1880"/>
        <v>1076.608661999408</v>
      </c>
      <c r="NA276" s="46">
        <f t="shared" si="2032"/>
        <v>0</v>
      </c>
      <c r="NB276" s="128">
        <f t="shared" si="1882"/>
        <v>1076.608661999408</v>
      </c>
      <c r="NC276" s="46">
        <f t="shared" si="1646"/>
        <v>45.619481791915177</v>
      </c>
      <c r="ND276" s="46">
        <f t="shared" si="1883"/>
        <v>1030.9891802074928</v>
      </c>
      <c r="NE276" s="51">
        <f t="shared" si="1884"/>
        <v>26340.699894941616</v>
      </c>
      <c r="NF276" s="153">
        <f t="shared" si="2003"/>
        <v>10000</v>
      </c>
      <c r="NG276" s="45">
        <v>215</v>
      </c>
      <c r="NH276" s="46">
        <f t="shared" si="1647"/>
        <v>1076.6099999999999</v>
      </c>
      <c r="NI276" s="46">
        <f t="shared" si="2033"/>
        <v>0</v>
      </c>
      <c r="NJ276" s="128">
        <f t="shared" si="2004"/>
        <v>1076.6099999999999</v>
      </c>
      <c r="NK276" s="46">
        <f t="shared" si="2005"/>
        <v>45.618887763057849</v>
      </c>
      <c r="NL276" s="46">
        <f t="shared" si="1886"/>
        <v>1030.9911122369419</v>
      </c>
      <c r="NM276" s="51">
        <f t="shared" si="1887"/>
        <v>26340.341545597767</v>
      </c>
      <c r="NN276" s="58">
        <f t="shared" si="1888"/>
        <v>888.78037499999857</v>
      </c>
      <c r="NO276" s="52">
        <f t="shared" si="2034"/>
        <v>0</v>
      </c>
      <c r="NP276" s="51">
        <f t="shared" si="1890"/>
        <v>888.78037499999857</v>
      </c>
      <c r="NQ276" s="57">
        <f t="shared" si="1891"/>
        <v>22353.859375000015</v>
      </c>
      <c r="NR276" s="153">
        <f t="shared" si="2006"/>
        <v>10000</v>
      </c>
      <c r="NS276" s="469">
        <f t="shared" si="1892"/>
        <v>-888.78037499999857</v>
      </c>
      <c r="NT276" s="46">
        <f t="shared" si="1893"/>
        <v>-1076.6099999999999</v>
      </c>
      <c r="NU276" s="46">
        <f t="shared" si="1894"/>
        <v>-1076.6099999999999</v>
      </c>
      <c r="NV276" s="48"/>
      <c r="NX276" s="45">
        <v>215</v>
      </c>
      <c r="NY276" s="46">
        <f t="shared" si="1895"/>
        <v>1076.6456011701148</v>
      </c>
      <c r="NZ276" s="46">
        <f t="shared" si="2035"/>
        <v>0</v>
      </c>
      <c r="OA276" s="46">
        <f t="shared" si="1897"/>
        <v>1076.6456011701148</v>
      </c>
      <c r="OB276" s="46">
        <f t="shared" si="1898"/>
        <v>45.621047027162327</v>
      </c>
      <c r="OC276" s="46">
        <f t="shared" si="1899"/>
        <v>1031.0245541429524</v>
      </c>
      <c r="OD276" s="51">
        <f t="shared" si="1900"/>
        <v>26341.603662154444</v>
      </c>
      <c r="OE276" s="153">
        <f t="shared" si="2058"/>
        <v>35323.059722769656</v>
      </c>
      <c r="OF276" s="153">
        <f t="shared" si="2008"/>
        <v>10000</v>
      </c>
      <c r="OG276" s="58">
        <f t="shared" si="1901"/>
        <v>889.48383333333379</v>
      </c>
      <c r="OH276" s="241">
        <f t="shared" si="2059"/>
        <v>0</v>
      </c>
      <c r="OI276" s="51">
        <f t="shared" si="1902"/>
        <v>889.48383333333379</v>
      </c>
      <c r="OJ276" s="51">
        <f t="shared" si="1903"/>
        <v>22237.095833333369</v>
      </c>
      <c r="OK276" s="153">
        <f t="shared" si="2060"/>
        <v>29999.999999999498</v>
      </c>
      <c r="OL276" s="153">
        <f t="shared" si="2011"/>
        <v>10000</v>
      </c>
      <c r="OM276" s="468">
        <f t="shared" si="2012"/>
        <v>-889.48383333333379</v>
      </c>
      <c r="ON276" s="46">
        <f t="shared" si="2013"/>
        <v>-1076.6456011701148</v>
      </c>
      <c r="OO276" s="46">
        <f t="shared" si="1904"/>
        <v>-1076.6456011701148</v>
      </c>
      <c r="OP276" s="48"/>
      <c r="OR276" s="45">
        <v>215</v>
      </c>
      <c r="OS276" s="46">
        <f t="shared" si="1905"/>
        <v>1076.765700416463</v>
      </c>
      <c r="OT276" s="128">
        <f t="shared" si="2036"/>
        <v>0</v>
      </c>
      <c r="OU276" s="128">
        <f t="shared" si="1907"/>
        <v>1076.765700416463</v>
      </c>
      <c r="OV276" s="46">
        <f t="shared" si="1652"/>
        <v>45.626136030786483</v>
      </c>
      <c r="OW276" s="46">
        <f t="shared" si="1653"/>
        <v>1031.1395643856765</v>
      </c>
      <c r="OX276" s="51">
        <f t="shared" si="1908"/>
        <v>26344.542054086214</v>
      </c>
      <c r="OY276" s="51">
        <f t="shared" si="2061"/>
        <v>36607.430341587227</v>
      </c>
      <c r="OZ276" s="153">
        <f t="shared" si="2015"/>
        <v>10000</v>
      </c>
      <c r="PA276" s="45">
        <v>215</v>
      </c>
      <c r="PB276" s="46">
        <f t="shared" si="1909"/>
        <v>1076.765700416463</v>
      </c>
      <c r="PC276" s="46">
        <f t="shared" si="2062"/>
        <v>0</v>
      </c>
      <c r="PD276" s="128">
        <f t="shared" si="1910"/>
        <v>1076.765700416463</v>
      </c>
      <c r="PE276" s="46">
        <f t="shared" si="1911"/>
        <v>45.626136030786483</v>
      </c>
      <c r="PF276" s="46">
        <f t="shared" si="1912"/>
        <v>1031.1395643856765</v>
      </c>
      <c r="PG276" s="51">
        <f t="shared" si="1913"/>
        <v>26344.542054086214</v>
      </c>
      <c r="PH276" s="57">
        <f t="shared" si="2063"/>
        <v>36606.846313410642</v>
      </c>
      <c r="PI276" s="688">
        <f t="shared" si="1914"/>
        <v>889.6533333333341</v>
      </c>
      <c r="PJ276" s="52">
        <f t="shared" si="2064"/>
        <v>0</v>
      </c>
      <c r="PK276" s="51">
        <f t="shared" si="1915"/>
        <v>889.6533333333341</v>
      </c>
      <c r="PL276" s="57">
        <f t="shared" si="1916"/>
        <v>22241.33333333343</v>
      </c>
      <c r="PM276" s="57">
        <f t="shared" si="2065"/>
        <v>32027.52000000012</v>
      </c>
      <c r="PN276" s="153">
        <f t="shared" si="2020"/>
        <v>10000</v>
      </c>
      <c r="PO276" s="469">
        <f t="shared" si="1917"/>
        <v>-889.6533333333341</v>
      </c>
      <c r="PP276" s="46">
        <f t="shared" si="1918"/>
        <v>-1076.765700416463</v>
      </c>
      <c r="PQ276" s="46">
        <f t="shared" si="1919"/>
        <v>-1076.765700416463</v>
      </c>
      <c r="PR276" s="48"/>
    </row>
    <row r="277" spans="2:434" hidden="1" x14ac:dyDescent="0.3">
      <c r="B277" s="45">
        <v>216</v>
      </c>
      <c r="C277" s="46">
        <f t="shared" si="1688"/>
        <v>1111.77</v>
      </c>
      <c r="D277" s="46">
        <f t="shared" si="1689"/>
        <v>100</v>
      </c>
      <c r="E277" s="46">
        <f t="shared" si="1690"/>
        <v>1011.77</v>
      </c>
      <c r="F277" s="46">
        <f t="shared" si="1691"/>
        <v>41.255653236687856</v>
      </c>
      <c r="G277" s="46">
        <f t="shared" si="1692"/>
        <v>970.51434676331212</v>
      </c>
      <c r="H277" s="51">
        <f t="shared" si="1693"/>
        <v>23782.8775952494</v>
      </c>
      <c r="I277" s="58">
        <f t="shared" si="1626"/>
        <v>933.33333333333337</v>
      </c>
      <c r="J277" s="52">
        <f t="shared" si="1694"/>
        <v>100</v>
      </c>
      <c r="K277" s="51">
        <f t="shared" si="1695"/>
        <v>833.33333333333337</v>
      </c>
      <c r="L277" s="57">
        <f t="shared" si="1696"/>
        <v>19999.999999999513</v>
      </c>
      <c r="M277" s="468">
        <f t="shared" si="1920"/>
        <v>-933.33333333333337</v>
      </c>
      <c r="N277" s="46">
        <f t="shared" si="1921"/>
        <v>-1111.77</v>
      </c>
      <c r="O277" s="47"/>
      <c r="P277" s="46">
        <f t="shared" si="1922"/>
        <v>-1011.77</v>
      </c>
      <c r="Q277" s="48"/>
      <c r="R277" s="29"/>
      <c r="S277" s="29"/>
      <c r="T277" s="45">
        <v>216</v>
      </c>
      <c r="U277" s="46">
        <f t="shared" si="1697"/>
        <v>1034.8900000000001</v>
      </c>
      <c r="V277" s="46">
        <f t="shared" si="1698"/>
        <v>23.12</v>
      </c>
      <c r="W277" s="46">
        <f t="shared" si="1923"/>
        <v>1011.77</v>
      </c>
      <c r="X277" s="46">
        <f t="shared" si="1699"/>
        <v>41.255653236687856</v>
      </c>
      <c r="Y277" s="46">
        <f t="shared" si="1700"/>
        <v>970.51434676331212</v>
      </c>
      <c r="Z277" s="51">
        <f t="shared" si="1701"/>
        <v>23782.8775952494</v>
      </c>
      <c r="AA277" s="58">
        <f t="shared" si="1702"/>
        <v>852.79333333333341</v>
      </c>
      <c r="AB277" s="52">
        <f t="shared" si="1703"/>
        <v>19.46</v>
      </c>
      <c r="AC277" s="51">
        <f t="shared" si="1704"/>
        <v>833.33333333333337</v>
      </c>
      <c r="AD277" s="57">
        <f t="shared" si="1705"/>
        <v>19999.999999999513</v>
      </c>
      <c r="AE277" s="468">
        <f t="shared" si="1924"/>
        <v>-852.79333333333341</v>
      </c>
      <c r="AF277" s="46">
        <f t="shared" si="1706"/>
        <v>-1034.8900000000001</v>
      </c>
      <c r="AG277" s="47"/>
      <c r="AH277" s="46">
        <f t="shared" si="1925"/>
        <v>-1011.77</v>
      </c>
      <c r="AI277" s="48"/>
      <c r="AJ277" s="29"/>
      <c r="AK277" s="45">
        <v>216</v>
      </c>
      <c r="AL277" s="46">
        <f t="shared" si="1707"/>
        <v>1117.72</v>
      </c>
      <c r="AM277" s="46"/>
      <c r="AN277" s="46"/>
      <c r="AO277" s="46">
        <f t="shared" si="1708"/>
        <v>24.42</v>
      </c>
      <c r="AP277" s="128">
        <f t="shared" si="1709"/>
        <v>1093.3</v>
      </c>
      <c r="AQ277" s="128"/>
      <c r="AR277" s="128"/>
      <c r="AS277" s="46">
        <f t="shared" si="1710"/>
        <v>45.048296027351348</v>
      </c>
      <c r="AT277" s="46">
        <f t="shared" si="1711"/>
        <v>1048.2517039726486</v>
      </c>
      <c r="AU277" s="51"/>
      <c r="AV277" s="51"/>
      <c r="AW277" s="51">
        <f t="shared" si="1712"/>
        <v>25980.72591243816</v>
      </c>
      <c r="AX277" s="58">
        <f t="shared" si="1713"/>
        <v>927.38215694565588</v>
      </c>
      <c r="AY277" s="52"/>
      <c r="AZ277" s="52"/>
      <c r="BA277" s="52">
        <f t="shared" si="1714"/>
        <v>20.7</v>
      </c>
      <c r="BB277" s="51">
        <f t="shared" si="1715"/>
        <v>906.68215694565583</v>
      </c>
      <c r="BC277" s="51"/>
      <c r="BD277" s="51"/>
      <c r="BE277" s="57">
        <f t="shared" si="1716"/>
        <v>22007.834099738317</v>
      </c>
      <c r="BF277" s="468">
        <f t="shared" si="1717"/>
        <v>-927.38215694565588</v>
      </c>
      <c r="BG277" s="46">
        <f t="shared" si="1718"/>
        <v>-1117.72</v>
      </c>
      <c r="BH277" s="46">
        <f t="shared" si="1719"/>
        <v>-1093.3</v>
      </c>
      <c r="BI277" s="48"/>
      <c r="BK277" s="45">
        <v>216</v>
      </c>
      <c r="BL277" s="46">
        <f t="shared" si="1926"/>
        <v>1043.4100000000001</v>
      </c>
      <c r="BM277" s="128">
        <f t="shared" si="1927"/>
        <v>31.64</v>
      </c>
      <c r="BN277" s="46">
        <f t="shared" si="1928"/>
        <v>1011.77</v>
      </c>
      <c r="BO277" s="46">
        <f t="shared" si="1720"/>
        <v>41.255653236687856</v>
      </c>
      <c r="BP277" s="46">
        <f t="shared" si="1721"/>
        <v>970.51434676331212</v>
      </c>
      <c r="BQ277" s="149">
        <f t="shared" si="1722"/>
        <v>23782.8775952494</v>
      </c>
      <c r="BR277" s="153">
        <f t="shared" si="2066"/>
        <v>35323.059722769656</v>
      </c>
      <c r="BS277" s="58">
        <f t="shared" si="1627"/>
        <v>860.19333333333338</v>
      </c>
      <c r="BT277" s="52">
        <f t="shared" si="1930"/>
        <v>26.86</v>
      </c>
      <c r="BU277" s="51">
        <f t="shared" si="1723"/>
        <v>833.33333333333337</v>
      </c>
      <c r="BV277" s="149">
        <f t="shared" si="1724"/>
        <v>19999.999999999513</v>
      </c>
      <c r="BW277" s="153">
        <f t="shared" si="2037"/>
        <v>29999.999999999498</v>
      </c>
      <c r="BX277" s="468">
        <f t="shared" si="1932"/>
        <v>-860.19333333333338</v>
      </c>
      <c r="BY277" s="46">
        <f t="shared" si="1933"/>
        <v>-1043.4100000000001</v>
      </c>
      <c r="BZ277" s="46">
        <f t="shared" si="1725"/>
        <v>-1011.77</v>
      </c>
      <c r="CA277" s="48"/>
      <c r="CB277" s="29"/>
      <c r="CC277" s="45">
        <v>216</v>
      </c>
      <c r="CD277" s="239">
        <f t="shared" si="1726"/>
        <v>1117.6300000000001</v>
      </c>
      <c r="CE277" s="239">
        <f t="shared" si="1934"/>
        <v>33.32</v>
      </c>
      <c r="CF277" s="128">
        <f t="shared" si="1727"/>
        <v>1084.31</v>
      </c>
      <c r="CG277" s="46">
        <f t="shared" si="1935"/>
        <v>44.854964242395482</v>
      </c>
      <c r="CH277" s="46">
        <f t="shared" si="1628"/>
        <v>1039.4550357576045</v>
      </c>
      <c r="CI277" s="149">
        <f t="shared" si="1728"/>
        <v>25873.523509679682</v>
      </c>
      <c r="CJ277" s="199">
        <f t="shared" si="2038"/>
        <v>38233.464880990796</v>
      </c>
      <c r="CK277" s="153">
        <f t="shared" si="1937"/>
        <v>10000</v>
      </c>
      <c r="CL277" s="45">
        <v>216</v>
      </c>
      <c r="CM277" s="46">
        <f t="shared" si="1938"/>
        <v>1117.6300000000001</v>
      </c>
      <c r="CN277" s="239">
        <f t="shared" si="1729"/>
        <v>33.32</v>
      </c>
      <c r="CO277" s="128">
        <f t="shared" si="1657"/>
        <v>1084.31</v>
      </c>
      <c r="CP277" s="46">
        <f t="shared" si="1730"/>
        <v>44.854964242395482</v>
      </c>
      <c r="CQ277" s="46">
        <f t="shared" si="1658"/>
        <v>1039.4550357576045</v>
      </c>
      <c r="CR277" s="149">
        <f t="shared" si="1731"/>
        <v>25873.523509679682</v>
      </c>
      <c r="CS277" s="153">
        <f t="shared" si="2039"/>
        <v>38233.464880990796</v>
      </c>
      <c r="CT277" s="58">
        <f t="shared" si="1732"/>
        <v>927.86033333333398</v>
      </c>
      <c r="CU277" s="52">
        <f t="shared" si="1940"/>
        <v>28.5</v>
      </c>
      <c r="CV277" s="51">
        <f t="shared" si="1941"/>
        <v>899.36033333333398</v>
      </c>
      <c r="CW277" s="149">
        <f t="shared" si="1733"/>
        <v>21924.247999999596</v>
      </c>
      <c r="CX277" s="57">
        <f t="shared" si="2040"/>
        <v>32716.571999999604</v>
      </c>
      <c r="CY277" s="153">
        <f t="shared" si="1943"/>
        <v>10000</v>
      </c>
      <c r="CZ277" s="479">
        <f t="shared" si="1734"/>
        <v>-927.86033333333398</v>
      </c>
      <c r="DA277" s="46">
        <f t="shared" si="1944"/>
        <v>-1117.6300000000001</v>
      </c>
      <c r="DB277" s="46">
        <f t="shared" si="1945"/>
        <v>-1084.31</v>
      </c>
      <c r="DC277" s="48"/>
      <c r="DE277" s="237">
        <v>216</v>
      </c>
      <c r="DF277" s="46">
        <f t="shared" si="1735"/>
        <v>1108.43</v>
      </c>
      <c r="DG277" s="239">
        <f t="shared" si="2041"/>
        <v>96.66</v>
      </c>
      <c r="DH277" s="46">
        <f t="shared" si="1736"/>
        <v>1011.77</v>
      </c>
      <c r="DI277" s="46">
        <f t="shared" si="1737"/>
        <v>41.255653236687856</v>
      </c>
      <c r="DJ277" s="46">
        <f t="shared" si="1738"/>
        <v>970.51434676331212</v>
      </c>
      <c r="DK277" s="51">
        <f t="shared" si="1739"/>
        <v>23782.8775952494</v>
      </c>
      <c r="DL277" s="58">
        <f t="shared" si="1629"/>
        <v>929.99333333333334</v>
      </c>
      <c r="DM277" s="240">
        <f t="shared" si="2042"/>
        <v>96.66</v>
      </c>
      <c r="DN277" s="51">
        <f t="shared" si="1740"/>
        <v>833.33333333333337</v>
      </c>
      <c r="DO277" s="57">
        <f t="shared" si="1741"/>
        <v>19999.999999999513</v>
      </c>
      <c r="DP277" s="468">
        <f t="shared" si="1948"/>
        <v>-929.99333333333334</v>
      </c>
      <c r="DQ277" s="46">
        <f t="shared" si="1949"/>
        <v>-1108.43</v>
      </c>
      <c r="DR277" s="47"/>
      <c r="DS277" s="46">
        <f t="shared" si="1950"/>
        <v>-1011.77</v>
      </c>
      <c r="DT277" s="48"/>
      <c r="DU277" s="29"/>
      <c r="DV277" s="237">
        <v>216</v>
      </c>
      <c r="DW277" s="46">
        <f t="shared" si="1951"/>
        <v>1023.72</v>
      </c>
      <c r="DX277" s="239">
        <f t="shared" si="2043"/>
        <v>11.95</v>
      </c>
      <c r="DY277" s="46">
        <f t="shared" si="1953"/>
        <v>1011.77</v>
      </c>
      <c r="DZ277" s="46">
        <f t="shared" si="1742"/>
        <v>41.255653236687856</v>
      </c>
      <c r="EA277" s="46">
        <f t="shared" si="1743"/>
        <v>970.51434676331212</v>
      </c>
      <c r="EB277" s="51">
        <f t="shared" si="1744"/>
        <v>23782.8775952494</v>
      </c>
      <c r="EC277" s="58">
        <f t="shared" si="1630"/>
        <v>843.39333333333332</v>
      </c>
      <c r="ED277" s="240">
        <f t="shared" si="2044"/>
        <v>10.059999999999999</v>
      </c>
      <c r="EE277" s="51">
        <f t="shared" si="1745"/>
        <v>833.33333333333337</v>
      </c>
      <c r="EF277" s="57">
        <f t="shared" si="1746"/>
        <v>19999.999999999513</v>
      </c>
      <c r="EG277" s="468">
        <f t="shared" si="1955"/>
        <v>-843.39333333333332</v>
      </c>
      <c r="EH277" s="46">
        <f t="shared" si="1956"/>
        <v>-1023.72</v>
      </c>
      <c r="EI277" s="47"/>
      <c r="EJ277" s="46">
        <f t="shared" si="1957"/>
        <v>-1011.77</v>
      </c>
      <c r="EK277" s="48"/>
      <c r="EL277" s="29"/>
      <c r="EM277" s="237">
        <v>216</v>
      </c>
      <c r="EN277" s="239">
        <f t="shared" si="2022"/>
        <v>1058.0868689014749</v>
      </c>
      <c r="EO277" s="239">
        <f t="shared" si="2045"/>
        <v>12.43</v>
      </c>
      <c r="EP277" s="128">
        <f t="shared" si="1632"/>
        <v>1045.6568689014748</v>
      </c>
      <c r="EQ277" s="46">
        <f t="shared" si="1748"/>
        <v>42.89364958871591</v>
      </c>
      <c r="ER277" s="46">
        <f t="shared" si="1749"/>
        <v>1002.7632193127589</v>
      </c>
      <c r="ES277" s="51">
        <f t="shared" si="1750"/>
        <v>24733.426533916787</v>
      </c>
      <c r="ET277" s="153">
        <f t="shared" si="1959"/>
        <v>10000</v>
      </c>
      <c r="EU277" s="237">
        <v>216</v>
      </c>
      <c r="EV277" s="46">
        <f t="shared" si="1633"/>
        <v>1058.0899999999999</v>
      </c>
      <c r="EW277" s="239">
        <f t="shared" si="2046"/>
        <v>12.43</v>
      </c>
      <c r="EX277" s="128">
        <f t="shared" si="1751"/>
        <v>1045.6600000000001</v>
      </c>
      <c r="EY277" s="46">
        <f t="shared" si="1752"/>
        <v>42.89226127762354</v>
      </c>
      <c r="EZ277" s="46">
        <f t="shared" si="1753"/>
        <v>1002.7677387223765</v>
      </c>
      <c r="FA277" s="51">
        <f t="shared" si="1754"/>
        <v>24732.589027851747</v>
      </c>
      <c r="FB277" s="58">
        <f t="shared" si="1755"/>
        <v>874.86920833333363</v>
      </c>
      <c r="FC277" s="240">
        <f t="shared" si="2047"/>
        <v>10.5</v>
      </c>
      <c r="FD277" s="51">
        <f t="shared" si="1962"/>
        <v>864.36920833333363</v>
      </c>
      <c r="FE277" s="57">
        <f t="shared" si="1756"/>
        <v>20878.500999999818</v>
      </c>
      <c r="FF277" s="153">
        <f t="shared" si="1963"/>
        <v>10000</v>
      </c>
      <c r="FG277" s="469">
        <f t="shared" si="1757"/>
        <v>-874.86920833333363</v>
      </c>
      <c r="FH277" s="46">
        <f t="shared" si="1758"/>
        <v>-1058.0899999999999</v>
      </c>
      <c r="FI277" s="46">
        <f t="shared" si="1759"/>
        <v>-1045.6600000000001</v>
      </c>
      <c r="FJ277" s="48"/>
      <c r="FL277" s="237">
        <v>216</v>
      </c>
      <c r="FM277" s="46">
        <f t="shared" si="1964"/>
        <v>1028.83</v>
      </c>
      <c r="FN277" s="239">
        <f t="shared" si="2023"/>
        <v>17.059999999999999</v>
      </c>
      <c r="FO277" s="46">
        <f t="shared" si="1965"/>
        <v>1011.77</v>
      </c>
      <c r="FP277" s="46">
        <f t="shared" si="1761"/>
        <v>41.255653236687856</v>
      </c>
      <c r="FQ277" s="46">
        <f t="shared" si="1762"/>
        <v>970.51434676331212</v>
      </c>
      <c r="FR277" s="149">
        <f t="shared" si="1763"/>
        <v>23782.8775952494</v>
      </c>
      <c r="FS277" s="153">
        <f t="shared" si="2048"/>
        <v>35323.059722769656</v>
      </c>
      <c r="FT277" s="58">
        <f t="shared" si="1635"/>
        <v>847.81333333333339</v>
      </c>
      <c r="FU277" s="240">
        <f t="shared" si="2024"/>
        <v>14.48</v>
      </c>
      <c r="FV277" s="51">
        <f t="shared" si="1765"/>
        <v>833.33333333333337</v>
      </c>
      <c r="FW277" s="149">
        <f t="shared" si="1766"/>
        <v>19999.999999999513</v>
      </c>
      <c r="FX277" s="153">
        <f t="shared" si="2049"/>
        <v>29999.999999999498</v>
      </c>
      <c r="FY277" s="468">
        <f t="shared" si="1968"/>
        <v>-847.81333333333339</v>
      </c>
      <c r="FZ277" s="46">
        <f t="shared" si="1969"/>
        <v>-1028.83</v>
      </c>
      <c r="GA277" s="46">
        <f t="shared" si="1767"/>
        <v>-1011.77</v>
      </c>
      <c r="GB277" s="48"/>
      <c r="GD277" s="237">
        <v>216</v>
      </c>
      <c r="GE277" s="239">
        <f t="shared" si="2025"/>
        <v>1060.0875939185617</v>
      </c>
      <c r="GF277" s="239">
        <f t="shared" si="2050"/>
        <v>17.68</v>
      </c>
      <c r="GG277" s="128">
        <f t="shared" si="1579"/>
        <v>1042.4075939185616</v>
      </c>
      <c r="GH277" s="46">
        <f t="shared" si="1637"/>
        <v>42.869450824718854</v>
      </c>
      <c r="GI277" s="46">
        <f t="shared" si="1769"/>
        <v>999.53814309384279</v>
      </c>
      <c r="GJ277" s="149">
        <f t="shared" si="1770"/>
        <v>24722.132351737469</v>
      </c>
      <c r="GK277" s="51">
        <f t="shared" si="2051"/>
        <v>36607.430341587227</v>
      </c>
      <c r="GL277" s="153">
        <f t="shared" si="1972"/>
        <v>10000</v>
      </c>
      <c r="GM277" s="237">
        <v>216</v>
      </c>
      <c r="GN277" s="46">
        <f t="shared" si="1638"/>
        <v>1060.0899999999999</v>
      </c>
      <c r="GO277" s="239">
        <f t="shared" si="2026"/>
        <v>17.68</v>
      </c>
      <c r="GP277" s="128">
        <f t="shared" si="1973"/>
        <v>1042.4100000000001</v>
      </c>
      <c r="GQ277" s="46">
        <f t="shared" si="1772"/>
        <v>42.86841496872929</v>
      </c>
      <c r="GR277" s="46">
        <f t="shared" si="1773"/>
        <v>999.54158503127076</v>
      </c>
      <c r="GS277" s="149">
        <f t="shared" si="1774"/>
        <v>24721.5073962063</v>
      </c>
      <c r="GT277" s="57">
        <f t="shared" si="2052"/>
        <v>36606.846313410642</v>
      </c>
      <c r="GU277" s="58">
        <f t="shared" si="1775"/>
        <v>876.92633333333197</v>
      </c>
      <c r="GV277" s="325">
        <f t="shared" si="2027"/>
        <v>15.08</v>
      </c>
      <c r="GW277" s="51">
        <f t="shared" si="1975"/>
        <v>861.84633333333193</v>
      </c>
      <c r="GX277" s="150">
        <f t="shared" si="1777"/>
        <v>20877.272000000274</v>
      </c>
      <c r="GY277" s="57">
        <f t="shared" si="2053"/>
        <v>31219.428000000247</v>
      </c>
      <c r="GZ277" s="153">
        <f t="shared" si="1977"/>
        <v>10000</v>
      </c>
      <c r="HA277" s="469">
        <f t="shared" si="1778"/>
        <v>-876.92633333333197</v>
      </c>
      <c r="HB277" s="46">
        <f t="shared" si="1779"/>
        <v>-1060.0899999999999</v>
      </c>
      <c r="HC277" s="46">
        <f t="shared" si="1780"/>
        <v>-1042.4100000000001</v>
      </c>
      <c r="HD277" s="48"/>
      <c r="HF277" s="45">
        <v>216</v>
      </c>
      <c r="HG277" s="46">
        <f t="shared" si="1781"/>
        <v>1123.8775326810628</v>
      </c>
      <c r="HH277" s="46">
        <f t="shared" si="1782"/>
        <v>0</v>
      </c>
      <c r="HI277" s="46">
        <f t="shared" si="1783"/>
        <v>1123.8775326810628</v>
      </c>
      <c r="HJ277" s="46">
        <f t="shared" si="1784"/>
        <v>45.828662186996297</v>
      </c>
      <c r="HK277" s="46">
        <f t="shared" si="1785"/>
        <v>1078.0488704940665</v>
      </c>
      <c r="HL277" s="51">
        <f t="shared" si="1786"/>
        <v>26419.148441703714</v>
      </c>
      <c r="HM277" s="153">
        <f t="shared" si="1978"/>
        <v>10000</v>
      </c>
      <c r="HN277" s="58">
        <f t="shared" si="1787"/>
        <v>933.33333333333724</v>
      </c>
      <c r="HO277" s="52">
        <f t="shared" si="1788"/>
        <v>0</v>
      </c>
      <c r="HP277" s="51">
        <f t="shared" si="1789"/>
        <v>933.33333333333724</v>
      </c>
      <c r="HQ277" s="57">
        <f t="shared" si="1790"/>
        <v>22399.999999998246</v>
      </c>
      <c r="HR277" s="153">
        <f t="shared" si="1979"/>
        <v>10000</v>
      </c>
      <c r="HS277" s="468">
        <f t="shared" si="1791"/>
        <v>-933.33333333333724</v>
      </c>
      <c r="HT277" s="46">
        <f t="shared" si="1792"/>
        <v>-1123.8775326810628</v>
      </c>
      <c r="HU277" s="46">
        <f t="shared" si="1793"/>
        <v>-1123.8775326810628</v>
      </c>
      <c r="HV277" s="48"/>
      <c r="HW277" s="29"/>
      <c r="HX277" s="45">
        <v>216</v>
      </c>
      <c r="HY277" s="128">
        <f t="shared" si="1794"/>
        <v>1124.3399999999999</v>
      </c>
      <c r="HZ277" s="46">
        <f t="shared" si="1795"/>
        <v>0</v>
      </c>
      <c r="IA277" s="46">
        <f t="shared" si="1796"/>
        <v>1124.3399999999999</v>
      </c>
      <c r="IB277" s="46">
        <f t="shared" si="1797"/>
        <v>45.854880436072996</v>
      </c>
      <c r="IC277" s="46">
        <f t="shared" si="1798"/>
        <v>1078.4851195639269</v>
      </c>
      <c r="ID277" s="51">
        <f t="shared" si="1799"/>
        <v>26434.443142079872</v>
      </c>
      <c r="IE277" s="153">
        <f t="shared" si="1980"/>
        <v>10000</v>
      </c>
      <c r="IF277" s="58">
        <f t="shared" si="1800"/>
        <v>930.14625019664186</v>
      </c>
      <c r="IG277" s="52">
        <f t="shared" si="1801"/>
        <v>0</v>
      </c>
      <c r="IH277" s="51">
        <f t="shared" si="1802"/>
        <v>930.14625019664186</v>
      </c>
      <c r="II277" s="57">
        <f t="shared" si="1981"/>
        <v>22323.509957525079</v>
      </c>
      <c r="IJ277" s="153">
        <f t="shared" si="1982"/>
        <v>10000</v>
      </c>
      <c r="IK277" s="468">
        <f t="shared" si="1803"/>
        <v>-930.14625019664186</v>
      </c>
      <c r="IL277" s="46">
        <f t="shared" si="1804"/>
        <v>-1124.3399999999999</v>
      </c>
      <c r="IM277" s="46">
        <f t="shared" si="1805"/>
        <v>-1124.3399999999999</v>
      </c>
      <c r="IN277" s="48"/>
      <c r="IO277" s="53">
        <f t="shared" si="1806"/>
        <v>0</v>
      </c>
      <c r="IQ277" s="45">
        <v>216</v>
      </c>
      <c r="IR277" s="128">
        <f t="shared" si="1807"/>
        <v>1126.4568749999989</v>
      </c>
      <c r="IS277" s="128">
        <f t="shared" si="1808"/>
        <v>0</v>
      </c>
      <c r="IT277" s="128">
        <f t="shared" si="1809"/>
        <v>1126.4568749999989</v>
      </c>
      <c r="IU277" s="46">
        <f t="shared" si="2021"/>
        <v>45.93</v>
      </c>
      <c r="IV277" s="46">
        <f t="shared" si="1810"/>
        <v>1080.5268749999989</v>
      </c>
      <c r="IW277" s="51">
        <f t="shared" si="1811"/>
        <v>26479.795000000238</v>
      </c>
      <c r="IX277" s="199">
        <f t="shared" si="1983"/>
        <v>10000</v>
      </c>
      <c r="IY277" s="128">
        <f t="shared" si="1812"/>
        <v>0</v>
      </c>
      <c r="IZ277" s="408">
        <f t="shared" si="1813"/>
        <v>0</v>
      </c>
      <c r="JA277" s="58">
        <f t="shared" si="1814"/>
        <v>931.95916666666494</v>
      </c>
      <c r="JB277" s="52">
        <f t="shared" si="1815"/>
        <v>0</v>
      </c>
      <c r="JC277" s="51">
        <f t="shared" si="1816"/>
        <v>931.95916666666494</v>
      </c>
      <c r="JD277" s="57">
        <f t="shared" si="1817"/>
        <v>22367.020000000062</v>
      </c>
      <c r="JE277" s="280">
        <f t="shared" si="1818"/>
        <v>10000</v>
      </c>
      <c r="JF277" s="280">
        <f t="shared" si="1819"/>
        <v>0</v>
      </c>
      <c r="JG277" s="468">
        <f t="shared" si="1820"/>
        <v>-931.95916666666494</v>
      </c>
      <c r="JH277" s="46">
        <f t="shared" si="1821"/>
        <v>-1126.4568749999989</v>
      </c>
      <c r="JI277" s="46">
        <f t="shared" si="1822"/>
        <v>-1126.4568749999989</v>
      </c>
      <c r="JJ277" s="48"/>
      <c r="JL277" s="45">
        <v>216</v>
      </c>
      <c r="JM277" s="46">
        <f t="shared" si="1823"/>
        <v>1124.4930833333331</v>
      </c>
      <c r="JN277" s="46">
        <f t="shared" si="1824"/>
        <v>0</v>
      </c>
      <c r="JO277" s="128">
        <f t="shared" si="1825"/>
        <v>1124.4930833333331</v>
      </c>
      <c r="JP277" s="46">
        <f t="shared" si="1984"/>
        <v>45.85</v>
      </c>
      <c r="JQ277" s="46">
        <f t="shared" si="1826"/>
        <v>1078.6430833333332</v>
      </c>
      <c r="JR277" s="149">
        <f t="shared" si="1827"/>
        <v>26433.61399999999</v>
      </c>
      <c r="JS277" s="199">
        <f t="shared" si="2067"/>
        <v>35323.059722769656</v>
      </c>
      <c r="JT277" s="199">
        <f t="shared" si="1986"/>
        <v>10000</v>
      </c>
      <c r="JU277" s="128">
        <f t="shared" si="1828"/>
        <v>0</v>
      </c>
      <c r="JV277" s="408">
        <f t="shared" si="1829"/>
        <v>0</v>
      </c>
      <c r="JW277" s="58">
        <f t="shared" si="1830"/>
        <v>930.37233333333074</v>
      </c>
      <c r="JX277" s="52">
        <f t="shared" si="1831"/>
        <v>0</v>
      </c>
      <c r="JY277" s="51">
        <f t="shared" si="1832"/>
        <v>930.37233333333074</v>
      </c>
      <c r="JZ277" s="149">
        <f t="shared" si="1833"/>
        <v>22328.936000000496</v>
      </c>
      <c r="KA277" s="199">
        <f t="shared" si="2054"/>
        <v>29999.999999999498</v>
      </c>
      <c r="KB277" s="128">
        <f t="shared" si="1988"/>
        <v>10000</v>
      </c>
      <c r="KC277" s="204">
        <f t="shared" si="1834"/>
        <v>0</v>
      </c>
      <c r="KD277" s="468">
        <f t="shared" si="1989"/>
        <v>-930.37233333333074</v>
      </c>
      <c r="KE277" s="46">
        <f t="shared" si="1835"/>
        <v>-1124.4930833333331</v>
      </c>
      <c r="KF277" s="46">
        <f t="shared" si="1836"/>
        <v>-1124.4930833333331</v>
      </c>
      <c r="KG277" s="48"/>
      <c r="KI277" s="45">
        <v>216</v>
      </c>
      <c r="KJ277" s="46">
        <f t="shared" si="1837"/>
        <v>1124.4890404061762</v>
      </c>
      <c r="KK277" s="46">
        <f t="shared" si="1838"/>
        <v>0</v>
      </c>
      <c r="KL277" s="128">
        <f t="shared" si="1839"/>
        <v>1124.4890404061762</v>
      </c>
      <c r="KM277" s="46">
        <f t="shared" si="1676"/>
        <v>45.853597805109018</v>
      </c>
      <c r="KN277" s="46">
        <f t="shared" si="1840"/>
        <v>1078.6354426010671</v>
      </c>
      <c r="KO277" s="149">
        <f t="shared" si="1841"/>
        <v>26433.523240464343</v>
      </c>
      <c r="KP277" s="199">
        <f t="shared" si="2055"/>
        <v>38233.464880990796</v>
      </c>
      <c r="KQ277" s="199">
        <f t="shared" si="1991"/>
        <v>10000</v>
      </c>
      <c r="KR277" s="128">
        <f t="shared" si="1842"/>
        <v>0</v>
      </c>
      <c r="KS277" s="408">
        <f t="shared" si="1843"/>
        <v>0</v>
      </c>
      <c r="KT277" s="45">
        <v>216</v>
      </c>
      <c r="KU277" s="46">
        <f t="shared" si="1992"/>
        <v>1124.49</v>
      </c>
      <c r="KV277" s="46">
        <f t="shared" si="1844"/>
        <v>0</v>
      </c>
      <c r="KW277" s="128">
        <f t="shared" si="1845"/>
        <v>1124.49</v>
      </c>
      <c r="KX277" s="46">
        <f t="shared" si="1846"/>
        <v>45.853184684839704</v>
      </c>
      <c r="KY277" s="46">
        <f t="shared" si="1847"/>
        <v>1078.6368153151602</v>
      </c>
      <c r="KZ277" s="149">
        <f t="shared" si="1848"/>
        <v>26433.273995588661</v>
      </c>
      <c r="LA277" s="153">
        <f t="shared" si="2056"/>
        <v>38233.464880990796</v>
      </c>
      <c r="LB277" s="58">
        <f t="shared" si="2068"/>
        <v>930.59633333333579</v>
      </c>
      <c r="LC277" s="52">
        <f t="shared" si="1849"/>
        <v>0</v>
      </c>
      <c r="LD277" s="51">
        <f t="shared" si="1850"/>
        <v>930.59633333333579</v>
      </c>
      <c r="LE277" s="149">
        <f t="shared" si="1851"/>
        <v>22334.311999999758</v>
      </c>
      <c r="LF277" s="51">
        <f t="shared" si="2057"/>
        <v>32716.571999999604</v>
      </c>
      <c r="LG277" s="128">
        <f t="shared" si="1852"/>
        <v>10000</v>
      </c>
      <c r="LH277" s="204">
        <f t="shared" si="1853"/>
        <v>0</v>
      </c>
      <c r="LI277" s="479">
        <f t="shared" si="1854"/>
        <v>-930.59633333333579</v>
      </c>
      <c r="LJ277" s="46">
        <f t="shared" si="1995"/>
        <v>-1124.49</v>
      </c>
      <c r="LK277" s="46">
        <f t="shared" si="1996"/>
        <v>-1124.49</v>
      </c>
      <c r="LL277" s="48"/>
      <c r="LN277" s="237">
        <v>216</v>
      </c>
      <c r="LO277" s="46">
        <f t="shared" si="1855"/>
        <v>1123.1238136873469</v>
      </c>
      <c r="LP277" s="239">
        <f t="shared" si="2028"/>
        <v>0</v>
      </c>
      <c r="LQ277" s="46">
        <f t="shared" si="1857"/>
        <v>1123.1238136873469</v>
      </c>
      <c r="LR277" s="46">
        <f t="shared" si="1858"/>
        <v>45.797927581006839</v>
      </c>
      <c r="LS277" s="46">
        <f t="shared" si="1859"/>
        <v>1077.32588610634</v>
      </c>
      <c r="LT277" s="51">
        <f t="shared" si="1860"/>
        <v>26401.430662497762</v>
      </c>
      <c r="LU277" s="199">
        <f t="shared" si="1997"/>
        <v>10000</v>
      </c>
      <c r="LV277" s="58">
        <f t="shared" si="1861"/>
        <v>933.33033333333128</v>
      </c>
      <c r="LW277" s="240">
        <f t="shared" si="2029"/>
        <v>0</v>
      </c>
      <c r="LX277" s="51">
        <f t="shared" si="1863"/>
        <v>933.33033333333128</v>
      </c>
      <c r="LY277" s="51">
        <f t="shared" si="1864"/>
        <v>22399.927999999767</v>
      </c>
      <c r="LZ277" s="46">
        <f t="shared" si="1998"/>
        <v>0</v>
      </c>
      <c r="MA277" s="199">
        <f t="shared" si="1999"/>
        <v>10000</v>
      </c>
      <c r="MB277" s="468">
        <f t="shared" si="1865"/>
        <v>-933.33033333333128</v>
      </c>
      <c r="MC277" s="46">
        <f t="shared" si="1866"/>
        <v>-1123.1238136873469</v>
      </c>
      <c r="MD277" s="46">
        <f t="shared" si="1867"/>
        <v>-1123.1238136873469</v>
      </c>
      <c r="ME277" s="48"/>
      <c r="MG277" s="237">
        <v>216</v>
      </c>
      <c r="MH277" s="46">
        <f t="shared" si="1868"/>
        <v>1076.608661999408</v>
      </c>
      <c r="MI277" s="239">
        <f t="shared" si="2030"/>
        <v>0</v>
      </c>
      <c r="MJ277" s="46">
        <f t="shared" si="1870"/>
        <v>1076.608661999408</v>
      </c>
      <c r="MK277" s="46">
        <f t="shared" si="1871"/>
        <v>43.901166491569363</v>
      </c>
      <c r="ML277" s="46">
        <f t="shared" si="1872"/>
        <v>1032.7074955078388</v>
      </c>
      <c r="MM277" s="51">
        <f t="shared" si="1873"/>
        <v>25307.992399433777</v>
      </c>
      <c r="MN277" s="199">
        <f t="shared" si="2000"/>
        <v>10000</v>
      </c>
      <c r="MO277" s="58">
        <f t="shared" si="1874"/>
        <v>889.32945707741396</v>
      </c>
      <c r="MP277" s="240">
        <f t="shared" si="2031"/>
        <v>0</v>
      </c>
      <c r="MQ277" s="51">
        <f t="shared" si="1876"/>
        <v>889.32945707741396</v>
      </c>
      <c r="MR277" s="57">
        <f t="shared" si="1877"/>
        <v>21343.907271278342</v>
      </c>
      <c r="MS277" s="199">
        <f t="shared" si="2001"/>
        <v>10000</v>
      </c>
      <c r="MT277" s="468">
        <f t="shared" si="2002"/>
        <v>-889.32945707741396</v>
      </c>
      <c r="MU277" s="46">
        <f t="shared" si="1878"/>
        <v>-1076.608661999408</v>
      </c>
      <c r="MV277" s="46">
        <f t="shared" si="1879"/>
        <v>-1076.608661999408</v>
      </c>
      <c r="MW277" s="48"/>
      <c r="MY277" s="237">
        <v>216</v>
      </c>
      <c r="MZ277" s="46">
        <f t="shared" si="1880"/>
        <v>1076.608661999408</v>
      </c>
      <c r="NA277" s="239">
        <f t="shared" si="2032"/>
        <v>0</v>
      </c>
      <c r="NB277" s="128">
        <f t="shared" si="1882"/>
        <v>1076.608661999408</v>
      </c>
      <c r="NC277" s="46">
        <f t="shared" si="1646"/>
        <v>43.901166491569363</v>
      </c>
      <c r="ND277" s="46">
        <f t="shared" si="1883"/>
        <v>1032.7074955078388</v>
      </c>
      <c r="NE277" s="51">
        <f t="shared" si="1884"/>
        <v>25307.992399433777</v>
      </c>
      <c r="NF277" s="153">
        <f t="shared" si="2003"/>
        <v>10000</v>
      </c>
      <c r="NG277" s="237">
        <v>216</v>
      </c>
      <c r="NH277" s="46">
        <f t="shared" si="1647"/>
        <v>1076.6099999999999</v>
      </c>
      <c r="NI277" s="239">
        <f t="shared" si="2033"/>
        <v>0</v>
      </c>
      <c r="NJ277" s="128">
        <f t="shared" si="2004"/>
        <v>1076.6099999999999</v>
      </c>
      <c r="NK277" s="46">
        <f t="shared" si="2005"/>
        <v>43.900569242662947</v>
      </c>
      <c r="NL277" s="46">
        <f t="shared" si="1886"/>
        <v>1032.709430757337</v>
      </c>
      <c r="NM277" s="51">
        <f t="shared" si="1887"/>
        <v>25307.632114840431</v>
      </c>
      <c r="NN277" s="58">
        <f t="shared" si="1888"/>
        <v>888.78037499999857</v>
      </c>
      <c r="NO277" s="240">
        <f t="shared" si="2034"/>
        <v>0</v>
      </c>
      <c r="NP277" s="51">
        <f t="shared" si="1890"/>
        <v>888.78037499999857</v>
      </c>
      <c r="NQ277" s="57">
        <f t="shared" si="1891"/>
        <v>21465.079000000016</v>
      </c>
      <c r="NR277" s="153">
        <f t="shared" si="2006"/>
        <v>10000</v>
      </c>
      <c r="NS277" s="469">
        <f t="shared" si="1892"/>
        <v>-888.78037499999857</v>
      </c>
      <c r="NT277" s="46">
        <f t="shared" si="1893"/>
        <v>-1076.6099999999999</v>
      </c>
      <c r="NU277" s="46">
        <f t="shared" si="1894"/>
        <v>-1076.6099999999999</v>
      </c>
      <c r="NV277" s="48"/>
      <c r="NX277" s="237">
        <v>216</v>
      </c>
      <c r="NY277" s="46">
        <f t="shared" si="1895"/>
        <v>1076.6456011701148</v>
      </c>
      <c r="NZ277" s="239">
        <f t="shared" si="2035"/>
        <v>0</v>
      </c>
      <c r="OA277" s="46">
        <f t="shared" si="1897"/>
        <v>1076.6456011701148</v>
      </c>
      <c r="OB277" s="46">
        <f t="shared" si="1898"/>
        <v>43.902672770257404</v>
      </c>
      <c r="OC277" s="46">
        <f t="shared" si="1899"/>
        <v>1032.7429283998574</v>
      </c>
      <c r="OD277" s="149">
        <f t="shared" si="1900"/>
        <v>25308.860733754587</v>
      </c>
      <c r="OE277" s="153">
        <f t="shared" si="2058"/>
        <v>35323.059722769656</v>
      </c>
      <c r="OF277" s="153">
        <f t="shared" si="2008"/>
        <v>10000</v>
      </c>
      <c r="OG277" s="58">
        <f t="shared" si="1901"/>
        <v>889.48383333333379</v>
      </c>
      <c r="OH277" s="240">
        <f t="shared" si="2059"/>
        <v>0</v>
      </c>
      <c r="OI277" s="51">
        <f t="shared" si="1902"/>
        <v>889.48383333333379</v>
      </c>
      <c r="OJ277" s="149">
        <f t="shared" si="1903"/>
        <v>21347.612000000034</v>
      </c>
      <c r="OK277" s="153">
        <f t="shared" si="2060"/>
        <v>29999.999999999498</v>
      </c>
      <c r="OL277" s="153">
        <f t="shared" si="2011"/>
        <v>10000</v>
      </c>
      <c r="OM277" s="468">
        <f t="shared" si="2012"/>
        <v>-889.48383333333379</v>
      </c>
      <c r="ON277" s="46">
        <f t="shared" si="2013"/>
        <v>-1076.6456011701148</v>
      </c>
      <c r="OO277" s="46">
        <f t="shared" si="1904"/>
        <v>-1076.6456011701148</v>
      </c>
      <c r="OP277" s="48"/>
      <c r="OR277" s="237">
        <v>216</v>
      </c>
      <c r="OS277" s="46">
        <f t="shared" si="1905"/>
        <v>1076.765700416463</v>
      </c>
      <c r="OT277" s="239">
        <f t="shared" si="2036"/>
        <v>0</v>
      </c>
      <c r="OU277" s="128">
        <f t="shared" si="1907"/>
        <v>1076.765700416463</v>
      </c>
      <c r="OV277" s="46">
        <f t="shared" si="1652"/>
        <v>43.907570090143686</v>
      </c>
      <c r="OW277" s="46">
        <f t="shared" si="1653"/>
        <v>1032.8581303263193</v>
      </c>
      <c r="OX277" s="149">
        <f t="shared" si="1908"/>
        <v>25311.683923759894</v>
      </c>
      <c r="OY277" s="51">
        <f t="shared" si="2061"/>
        <v>36607.430341587227</v>
      </c>
      <c r="OZ277" s="153">
        <f t="shared" si="2015"/>
        <v>10000</v>
      </c>
      <c r="PA277" s="237">
        <v>216</v>
      </c>
      <c r="PB277" s="46">
        <f t="shared" si="1909"/>
        <v>1076.765700416463</v>
      </c>
      <c r="PC277" s="239">
        <f t="shared" si="2062"/>
        <v>0</v>
      </c>
      <c r="PD277" s="128">
        <f t="shared" si="1910"/>
        <v>1076.765700416463</v>
      </c>
      <c r="PE277" s="46">
        <f t="shared" si="1911"/>
        <v>43.907570090143686</v>
      </c>
      <c r="PF277" s="46">
        <f t="shared" si="1912"/>
        <v>1032.8581303263193</v>
      </c>
      <c r="PG277" s="149">
        <f t="shared" si="1913"/>
        <v>25311.683923759894</v>
      </c>
      <c r="PH277" s="57">
        <f t="shared" si="2063"/>
        <v>36606.846313410642</v>
      </c>
      <c r="PI277" s="688">
        <f t="shared" si="1914"/>
        <v>889.6533333333341</v>
      </c>
      <c r="PJ277" s="240">
        <f t="shared" si="2064"/>
        <v>0</v>
      </c>
      <c r="PK277" s="51">
        <f t="shared" si="1915"/>
        <v>889.6533333333341</v>
      </c>
      <c r="PL277" s="150">
        <f t="shared" si="1916"/>
        <v>21351.680000000095</v>
      </c>
      <c r="PM277" s="57">
        <f t="shared" si="2065"/>
        <v>32027.52000000012</v>
      </c>
      <c r="PN277" s="153">
        <f t="shared" si="2020"/>
        <v>10000</v>
      </c>
      <c r="PO277" s="469">
        <f t="shared" si="1917"/>
        <v>-889.6533333333341</v>
      </c>
      <c r="PP277" s="46">
        <f t="shared" si="1918"/>
        <v>-1076.765700416463</v>
      </c>
      <c r="PQ277" s="46">
        <f t="shared" si="1919"/>
        <v>-1076.765700416463</v>
      </c>
      <c r="PR277" s="48"/>
    </row>
    <row r="278" spans="2:434" hidden="1" x14ac:dyDescent="0.3">
      <c r="B278" s="45">
        <v>217</v>
      </c>
      <c r="C278" s="46">
        <f t="shared" si="1688"/>
        <v>1111.77</v>
      </c>
      <c r="D278" s="46">
        <f t="shared" si="1689"/>
        <v>100</v>
      </c>
      <c r="E278" s="46">
        <f t="shared" si="1690"/>
        <v>1011.77</v>
      </c>
      <c r="F278" s="46">
        <f t="shared" si="1691"/>
        <v>39.638129325415669</v>
      </c>
      <c r="G278" s="46">
        <f t="shared" si="1692"/>
        <v>972.13187067458432</v>
      </c>
      <c r="H278" s="51">
        <f t="shared" si="1693"/>
        <v>22810.745724574816</v>
      </c>
      <c r="I278" s="58">
        <f t="shared" si="1626"/>
        <v>933.33333333333337</v>
      </c>
      <c r="J278" s="52">
        <f t="shared" si="1694"/>
        <v>100</v>
      </c>
      <c r="K278" s="51">
        <f t="shared" si="1695"/>
        <v>833.33333333333337</v>
      </c>
      <c r="L278" s="57">
        <f t="shared" si="1696"/>
        <v>19166.66666666618</v>
      </c>
      <c r="M278" s="468">
        <f t="shared" si="1920"/>
        <v>-933.33333333333337</v>
      </c>
      <c r="N278" s="46">
        <f t="shared" si="1921"/>
        <v>-1111.77</v>
      </c>
      <c r="O278" s="47"/>
      <c r="P278" s="46">
        <f t="shared" si="1922"/>
        <v>-1011.77</v>
      </c>
      <c r="Q278" s="48"/>
      <c r="R278" s="29"/>
      <c r="S278" s="29"/>
      <c r="T278" s="45">
        <v>217</v>
      </c>
      <c r="U278" s="46">
        <f t="shared" si="1697"/>
        <v>1033.97</v>
      </c>
      <c r="V278" s="46">
        <f t="shared" si="1698"/>
        <v>22.2</v>
      </c>
      <c r="W278" s="46">
        <f t="shared" si="1923"/>
        <v>1011.77</v>
      </c>
      <c r="X278" s="46">
        <f t="shared" si="1699"/>
        <v>39.638129325415669</v>
      </c>
      <c r="Y278" s="46">
        <f t="shared" si="1700"/>
        <v>972.13187067458432</v>
      </c>
      <c r="Z278" s="51">
        <f t="shared" si="1701"/>
        <v>22810.745724574816</v>
      </c>
      <c r="AA278" s="58">
        <f t="shared" si="1702"/>
        <v>852.01333333333332</v>
      </c>
      <c r="AB278" s="52">
        <f t="shared" si="1703"/>
        <v>18.68</v>
      </c>
      <c r="AC278" s="51">
        <f t="shared" si="1704"/>
        <v>833.33333333333337</v>
      </c>
      <c r="AD278" s="57">
        <f t="shared" si="1705"/>
        <v>19166.66666666618</v>
      </c>
      <c r="AE278" s="468">
        <f t="shared" si="1924"/>
        <v>-852.01333333333332</v>
      </c>
      <c r="AF278" s="46">
        <f t="shared" si="1706"/>
        <v>-1033.97</v>
      </c>
      <c r="AG278" s="47"/>
      <c r="AH278" s="46">
        <f t="shared" si="1925"/>
        <v>-1011.77</v>
      </c>
      <c r="AI278" s="48"/>
      <c r="AJ278" s="29"/>
      <c r="AK278" s="45">
        <v>217</v>
      </c>
      <c r="AL278" s="46">
        <f t="shared" si="1707"/>
        <v>1117.72</v>
      </c>
      <c r="AM278" s="46"/>
      <c r="AN278" s="46"/>
      <c r="AO278" s="46">
        <f t="shared" si="1708"/>
        <v>23.48</v>
      </c>
      <c r="AP278" s="128">
        <f t="shared" si="1709"/>
        <v>1094.24</v>
      </c>
      <c r="AQ278" s="128"/>
      <c r="AR278" s="128"/>
      <c r="AS278" s="46">
        <f t="shared" si="1710"/>
        <v>43.301209854063607</v>
      </c>
      <c r="AT278" s="46">
        <f t="shared" si="1711"/>
        <v>1050.9387901459363</v>
      </c>
      <c r="AU278" s="51"/>
      <c r="AV278" s="51"/>
      <c r="AW278" s="51">
        <f t="shared" si="1712"/>
        <v>24929.787122292222</v>
      </c>
      <c r="AX278" s="58">
        <f t="shared" si="1713"/>
        <v>927.38215694565588</v>
      </c>
      <c r="AY278" s="52"/>
      <c r="AZ278" s="52"/>
      <c r="BA278" s="52">
        <f t="shared" si="1714"/>
        <v>19.88</v>
      </c>
      <c r="BB278" s="51">
        <f t="shared" si="1715"/>
        <v>907.50215694565588</v>
      </c>
      <c r="BC278" s="51"/>
      <c r="BD278" s="51"/>
      <c r="BE278" s="57">
        <f t="shared" si="1716"/>
        <v>21100.331942792662</v>
      </c>
      <c r="BF278" s="468">
        <f t="shared" si="1717"/>
        <v>-927.38215694565588</v>
      </c>
      <c r="BG278" s="46">
        <f t="shared" si="1718"/>
        <v>-1117.72</v>
      </c>
      <c r="BH278" s="46">
        <f t="shared" si="1719"/>
        <v>-1094.24</v>
      </c>
      <c r="BI278" s="48"/>
      <c r="BK278" s="45">
        <v>217</v>
      </c>
      <c r="BL278" s="46">
        <f t="shared" si="1926"/>
        <v>1033.07</v>
      </c>
      <c r="BM278" s="46">
        <f t="shared" si="1927"/>
        <v>21.3</v>
      </c>
      <c r="BN278" s="46">
        <f t="shared" si="1928"/>
        <v>1011.77</v>
      </c>
      <c r="BO278" s="46">
        <f t="shared" si="1720"/>
        <v>39.638129325415669</v>
      </c>
      <c r="BP278" s="46">
        <f t="shared" si="1721"/>
        <v>972.13187067458432</v>
      </c>
      <c r="BQ278" s="51">
        <f t="shared" si="1722"/>
        <v>22810.745724574816</v>
      </c>
      <c r="BR278" s="150">
        <f>$BQ$277</f>
        <v>23782.8775952494</v>
      </c>
      <c r="BS278" s="58">
        <f t="shared" si="1627"/>
        <v>851.23333333333335</v>
      </c>
      <c r="BT278" s="52">
        <f t="shared" si="1930"/>
        <v>17.899999999999999</v>
      </c>
      <c r="BU278" s="51">
        <f t="shared" si="1723"/>
        <v>833.33333333333337</v>
      </c>
      <c r="BV278" s="51">
        <f t="shared" si="1724"/>
        <v>19166.66666666618</v>
      </c>
      <c r="BW278" s="150">
        <f>$BV$277</f>
        <v>19999.999999999513</v>
      </c>
      <c r="BX278" s="468">
        <f t="shared" si="1932"/>
        <v>-851.23333333333335</v>
      </c>
      <c r="BY278" s="46">
        <f t="shared" si="1933"/>
        <v>-1033.07</v>
      </c>
      <c r="BZ278" s="46">
        <f t="shared" si="1725"/>
        <v>-1011.77</v>
      </c>
      <c r="CA278" s="48"/>
      <c r="CB278" s="29"/>
      <c r="CC278" s="45">
        <v>217</v>
      </c>
      <c r="CD278" s="128">
        <f t="shared" si="1726"/>
        <v>1117.6300000000001</v>
      </c>
      <c r="CE278" s="46">
        <f t="shared" si="1934"/>
        <v>22.54</v>
      </c>
      <c r="CF278" s="128">
        <f t="shared" si="1727"/>
        <v>1095.0899999999999</v>
      </c>
      <c r="CG278" s="46">
        <f t="shared" si="1935"/>
        <v>43.122539182799471</v>
      </c>
      <c r="CH278" s="46">
        <f t="shared" si="1628"/>
        <v>1051.9674608172004</v>
      </c>
      <c r="CI278" s="51">
        <f t="shared" si="1728"/>
        <v>24821.556048862483</v>
      </c>
      <c r="CJ278" s="149">
        <f>$CR$277</f>
        <v>25873.523509679682</v>
      </c>
      <c r="CK278" s="153">
        <f t="shared" si="1937"/>
        <v>10000</v>
      </c>
      <c r="CL278" s="45">
        <v>217</v>
      </c>
      <c r="CM278" s="46">
        <f t="shared" si="1938"/>
        <v>1117.6300000000001</v>
      </c>
      <c r="CN278" s="128">
        <f t="shared" si="1729"/>
        <v>22.54</v>
      </c>
      <c r="CO278" s="128">
        <f t="shared" si="1657"/>
        <v>1095.0899999999999</v>
      </c>
      <c r="CP278" s="46">
        <f t="shared" si="1730"/>
        <v>43.122539182799471</v>
      </c>
      <c r="CQ278" s="46">
        <f t="shared" si="1658"/>
        <v>1051.9674608172004</v>
      </c>
      <c r="CR278" s="51">
        <f t="shared" si="1731"/>
        <v>24821.556048862483</v>
      </c>
      <c r="CS278" s="150">
        <f>$CR$277</f>
        <v>25873.523509679682</v>
      </c>
      <c r="CT278" s="58">
        <f t="shared" si="1732"/>
        <v>927.86033333333398</v>
      </c>
      <c r="CU278" s="52">
        <f t="shared" si="1940"/>
        <v>19.100000000000001</v>
      </c>
      <c r="CV278" s="51">
        <f t="shared" si="1941"/>
        <v>908.76033333333396</v>
      </c>
      <c r="CW278" s="51">
        <f t="shared" si="1733"/>
        <v>21015.48766666626</v>
      </c>
      <c r="CX278" s="150">
        <f>$CW$277</f>
        <v>21924.247999999596</v>
      </c>
      <c r="CY278" s="153">
        <f t="shared" si="1943"/>
        <v>10000</v>
      </c>
      <c r="CZ278" s="479">
        <f t="shared" si="1734"/>
        <v>-927.86033333333398</v>
      </c>
      <c r="DA278" s="46">
        <f t="shared" si="1944"/>
        <v>-1117.6300000000001</v>
      </c>
      <c r="DB278" s="46">
        <f t="shared" si="1945"/>
        <v>-1095.0899999999999</v>
      </c>
      <c r="DC278" s="48"/>
      <c r="DE278" s="45">
        <v>217</v>
      </c>
      <c r="DF278" s="46">
        <f t="shared" si="1735"/>
        <v>1105.0999999999999</v>
      </c>
      <c r="DG278" s="46">
        <f>IF(AND($H$7="Oui",DE278&gt;$I$7),0,IF(DE278&gt;$B$7,0,(TRUNC($C$7*$P$45*$L$7/12,2))+(TRUNC($C$7*$Q$45*$M$7/12,2))))</f>
        <v>93.33</v>
      </c>
      <c r="DH278" s="46">
        <f t="shared" si="1736"/>
        <v>1011.77</v>
      </c>
      <c r="DI278" s="46">
        <f t="shared" si="1737"/>
        <v>39.638129325415669</v>
      </c>
      <c r="DJ278" s="46">
        <f t="shared" si="1738"/>
        <v>972.13187067458432</v>
      </c>
      <c r="DK278" s="51">
        <f t="shared" si="1739"/>
        <v>22810.745724574816</v>
      </c>
      <c r="DL278" s="58">
        <f t="shared" si="1629"/>
        <v>926.66333333333341</v>
      </c>
      <c r="DM278" s="52">
        <f>IF(AND($H$7="Oui",DE278&gt;$I$7),0,IF(DE278&gt;$B$7,0,(TRUNC($C$7*$P$45/12,2))+(TRUNC($C$7*$Q$45/12,2))))</f>
        <v>93.33</v>
      </c>
      <c r="DN278" s="51">
        <f t="shared" si="1740"/>
        <v>833.33333333333337</v>
      </c>
      <c r="DO278" s="57">
        <f t="shared" si="1741"/>
        <v>19166.66666666618</v>
      </c>
      <c r="DP278" s="468">
        <f t="shared" si="1948"/>
        <v>-926.66333333333341</v>
      </c>
      <c r="DQ278" s="46">
        <f t="shared" si="1949"/>
        <v>-1105.0999999999999</v>
      </c>
      <c r="DR278" s="47"/>
      <c r="DS278" s="46">
        <f t="shared" si="1950"/>
        <v>-1011.77</v>
      </c>
      <c r="DT278" s="48"/>
      <c r="DU278" s="29"/>
      <c r="DV278" s="45">
        <v>217</v>
      </c>
      <c r="DW278" s="46">
        <f t="shared" si="1951"/>
        <v>1022.86</v>
      </c>
      <c r="DX278" s="46">
        <f>IF(AND($H$7="Oui",DV278&gt;$I$7),0,IF(DV278&gt;$B$7,0,(TRUNC(EB277*$R$45*$L$7/12,2))+(TRUNC(EB277*$S$45*$M$7/12,2))))</f>
        <v>11.09</v>
      </c>
      <c r="DY278" s="46">
        <f t="shared" si="1953"/>
        <v>1011.77</v>
      </c>
      <c r="DZ278" s="46">
        <f t="shared" si="1742"/>
        <v>39.638129325415669</v>
      </c>
      <c r="EA278" s="46">
        <f t="shared" si="1743"/>
        <v>972.13187067458432</v>
      </c>
      <c r="EB278" s="51">
        <f t="shared" si="1744"/>
        <v>22810.745724574816</v>
      </c>
      <c r="EC278" s="58">
        <f t="shared" si="1630"/>
        <v>842.65333333333342</v>
      </c>
      <c r="ED278" s="52">
        <f>IF(AND($H$7="Oui",DV278&gt;$I$7),0,IF(DV278&gt;$B$7,0,(TRUNC(EF277*$R$45/12,2))+(TRUNC(EF277*$S$45/12,2))))</f>
        <v>9.32</v>
      </c>
      <c r="EE278" s="51">
        <f t="shared" si="1745"/>
        <v>833.33333333333337</v>
      </c>
      <c r="EF278" s="57">
        <f t="shared" si="1746"/>
        <v>19166.66666666618</v>
      </c>
      <c r="EG278" s="468">
        <f t="shared" si="1955"/>
        <v>-842.65333333333342</v>
      </c>
      <c r="EH278" s="46">
        <f t="shared" si="1956"/>
        <v>-1022.86</v>
      </c>
      <c r="EI278" s="47"/>
      <c r="EJ278" s="46">
        <f t="shared" si="1957"/>
        <v>-1011.77</v>
      </c>
      <c r="EK278" s="48"/>
      <c r="EL278" s="29"/>
      <c r="EM278" s="45">
        <v>217</v>
      </c>
      <c r="EN278" s="46">
        <f t="shared" ref="EN278:EN289" si="2069">IF(AND($H$7="Oui",EM278=$I$7),EP278+EO278,IF(EM278&gt;$B$7,0,IF($F$10="Paliers",ROUND(-PMT(($D$7+($T$45*$L$7)+($U$45*$M$7))/12,$B$7-EM277,ES277,0,0),2),IF(AND($H$7="Oui",EM278=$I$7),EP278+EO278,IF(AND($H$7="Oui",EM278&gt;$I$7),0,IF(EM278&gt;$B$7,0,$EN$60))))))</f>
        <v>1058.0868689014749</v>
      </c>
      <c r="EO278" s="46">
        <f>IF(EM278&gt;$B$7,0,(TRUNC(ES277*$T$45*$L$7/12,2))+(TRUNC(ES277*$U$45*$M$7/12,2)))</f>
        <v>11.53</v>
      </c>
      <c r="EP278" s="128">
        <f t="shared" si="1632"/>
        <v>1046.5568689014749</v>
      </c>
      <c r="EQ278" s="46">
        <f t="shared" si="1748"/>
        <v>41.222377556527981</v>
      </c>
      <c r="ER278" s="46">
        <f t="shared" si="1749"/>
        <v>1005.334491344947</v>
      </c>
      <c r="ES278" s="51">
        <f t="shared" si="1750"/>
        <v>23728.09204257184</v>
      </c>
      <c r="ET278" s="153">
        <f t="shared" si="1959"/>
        <v>10000</v>
      </c>
      <c r="EU278" s="45">
        <v>217</v>
      </c>
      <c r="EV278" s="46">
        <f t="shared" si="1633"/>
        <v>1058.0899999999999</v>
      </c>
      <c r="EW278" s="46">
        <f>IF(EU278&gt;$B$7,0,(TRUNC(FA277*$T$45*$L$7/12,2))+(TRUNC(FA277*$U$45*$M$7/12,2)))</f>
        <v>11.53</v>
      </c>
      <c r="EX278" s="128">
        <f t="shared" si="1751"/>
        <v>1046.56</v>
      </c>
      <c r="EY278" s="46">
        <f t="shared" si="1752"/>
        <v>41.220981713086246</v>
      </c>
      <c r="EZ278" s="46">
        <f t="shared" si="1753"/>
        <v>1005.3390182869136</v>
      </c>
      <c r="FA278" s="51">
        <f t="shared" si="1754"/>
        <v>23727.250009564832</v>
      </c>
      <c r="FB278" s="58">
        <f t="shared" si="1755"/>
        <v>874.86920833333363</v>
      </c>
      <c r="FC278" s="52">
        <f>IF(AND($H$7="Oui",EU278&gt;$I$7),0,IF(EU278&gt;$B$7,0,(TRUNC(FE277*$T$45/12,2))+(TRUNC(FE277*$U$45/12,2))))</f>
        <v>9.73</v>
      </c>
      <c r="FD278" s="51">
        <f t="shared" si="1962"/>
        <v>865.13920833333361</v>
      </c>
      <c r="FE278" s="57">
        <f t="shared" si="1756"/>
        <v>20013.361791666484</v>
      </c>
      <c r="FF278" s="153">
        <f t="shared" si="1963"/>
        <v>10000</v>
      </c>
      <c r="FG278" s="469">
        <f t="shared" si="1757"/>
        <v>-874.86920833333363</v>
      </c>
      <c r="FH278" s="46">
        <f t="shared" si="1758"/>
        <v>-1058.0899999999999</v>
      </c>
      <c r="FI278" s="46">
        <f t="shared" si="1759"/>
        <v>-1046.56</v>
      </c>
      <c r="FJ278" s="48"/>
      <c r="FL278" s="45">
        <v>217</v>
      </c>
      <c r="FM278" s="46">
        <f t="shared" si="1964"/>
        <v>1022.86</v>
      </c>
      <c r="FN278" s="46">
        <f t="shared" ref="FN278:FN289" si="2070">IF(AND($H$7="Oui",FL278&gt;$I$7),0,IF(FL278&gt;$B$7,0,(TRUNC(FS278*$V$45*$L$7/12,2))+(TRUNC(FS278*$W$45*$M$7/12,2))))</f>
        <v>11.09</v>
      </c>
      <c r="FO278" s="46">
        <f t="shared" si="1965"/>
        <v>1011.77</v>
      </c>
      <c r="FP278" s="46">
        <f t="shared" si="1761"/>
        <v>39.638129325415669</v>
      </c>
      <c r="FQ278" s="46">
        <f t="shared" si="1762"/>
        <v>972.13187067458432</v>
      </c>
      <c r="FR278" s="51">
        <f t="shared" si="1763"/>
        <v>22810.745724574816</v>
      </c>
      <c r="FS278" s="150">
        <f>$BQ$277</f>
        <v>23782.8775952494</v>
      </c>
      <c r="FT278" s="58">
        <f t="shared" si="1635"/>
        <v>842.65333333333342</v>
      </c>
      <c r="FU278" s="241">
        <f t="shared" ref="FU278:FU289" si="2071">IF(AND($H$7="Oui",FL278&gt;$I$7),0,IF(FL278&gt;$B$7,0,(TRUNC(FX278*$V$45/12,2))+(TRUNC(FX278*$W$45/12,2))))</f>
        <v>9.32</v>
      </c>
      <c r="FV278" s="51">
        <f t="shared" si="1765"/>
        <v>833.33333333333337</v>
      </c>
      <c r="FW278" s="51">
        <f t="shared" si="1766"/>
        <v>19166.66666666618</v>
      </c>
      <c r="FX278" s="150">
        <f>$BV$277</f>
        <v>19999.999999999513</v>
      </c>
      <c r="FY278" s="468">
        <f t="shared" si="1968"/>
        <v>-842.65333333333342</v>
      </c>
      <c r="FZ278" s="46">
        <f t="shared" si="1969"/>
        <v>-1022.86</v>
      </c>
      <c r="GA278" s="46">
        <f t="shared" si="1767"/>
        <v>-1011.77</v>
      </c>
      <c r="GB278" s="48"/>
      <c r="GD278" s="45">
        <v>217</v>
      </c>
      <c r="GE278" s="46">
        <f t="shared" ref="GE278:GE289" si="2072">IF(AND($H$7="Oui",GD278=$I$7),GG278+GF278,IF(GD278&gt;$B$7,0,IF($F$10="Paliers",ROUND(-PMT(($D$7+($X$44*$L$7)+($Y$44*$M$7))/12,$B$7-GD277,GJ277,0,0),2),IF(AND($H$7="Oui",GD278=$I$7),GG278+GF278,IF(AND($H$7="Oui",GD278&gt;$I$7),0,IF(GD278&gt;$B$7,0,$GE$60))))))</f>
        <v>1060.0875939185617</v>
      </c>
      <c r="GF278" s="128">
        <f>IF(AND($H$7="Oui",GD278&gt;$I$7),0,IF(GD278&gt;$B$7,0,(TRUNC(GK278*$X$45*$L$7/12,2))+(TRUNC(GK278*$Y$45*$M$7/12,2))))</f>
        <v>11.53</v>
      </c>
      <c r="GG278" s="128">
        <f t="shared" si="1579"/>
        <v>1048.5575939185617</v>
      </c>
      <c r="GH278" s="46">
        <f t="shared" si="1637"/>
        <v>41.203553919562452</v>
      </c>
      <c r="GI278" s="46">
        <f t="shared" si="1769"/>
        <v>1007.3540399989993</v>
      </c>
      <c r="GJ278" s="51">
        <f t="shared" si="1770"/>
        <v>23714.778311738472</v>
      </c>
      <c r="GK278" s="149">
        <f>$GJ$277</f>
        <v>24722.132351737469</v>
      </c>
      <c r="GL278" s="153">
        <f t="shared" si="1972"/>
        <v>10000</v>
      </c>
      <c r="GM278" s="45">
        <v>217</v>
      </c>
      <c r="GN278" s="46">
        <f t="shared" si="1638"/>
        <v>1060.0899999999999</v>
      </c>
      <c r="GO278" s="46">
        <f t="shared" ref="GO278:GO289" si="2073">IF(GM278&gt;$B$7,0,(TRUNC(GT278*$X$45*$L$7/12,2))+(TRUNC(GT278*$Y$45*$M$7/12,2)))</f>
        <v>11.53</v>
      </c>
      <c r="GP278" s="128">
        <f t="shared" si="1973"/>
        <v>1048.56</v>
      </c>
      <c r="GQ278" s="46">
        <f t="shared" si="1772"/>
        <v>41.202512327010503</v>
      </c>
      <c r="GR278" s="46">
        <f t="shared" si="1773"/>
        <v>1007.3574876729895</v>
      </c>
      <c r="GS278" s="51">
        <f t="shared" si="1774"/>
        <v>23714.149908533309</v>
      </c>
      <c r="GT278" s="150">
        <f>$GS$277</f>
        <v>24721.5073962063</v>
      </c>
      <c r="GU278" s="58">
        <f t="shared" si="1775"/>
        <v>876.92633333333197</v>
      </c>
      <c r="GV278" s="52">
        <f t="shared" ref="GV278:GV289" si="2074">IF(AND($H$7="Oui",GM278&gt;$I$7),0,IF(GM278&gt;$B$7,0,(TRUNC(GY278*$X$45/12,2))+(TRUNC(GY278*$Y$45/12,2))))</f>
        <v>9.73</v>
      </c>
      <c r="GW278" s="51">
        <f t="shared" si="1975"/>
        <v>867.19633333333195</v>
      </c>
      <c r="GX278" s="57">
        <f t="shared" si="1777"/>
        <v>20010.07566666694</v>
      </c>
      <c r="GY278" s="150">
        <f>$GX$277</f>
        <v>20877.272000000274</v>
      </c>
      <c r="GZ278" s="153">
        <f t="shared" si="1977"/>
        <v>10000</v>
      </c>
      <c r="HA278" s="469">
        <f t="shared" si="1778"/>
        <v>-876.92633333333197</v>
      </c>
      <c r="HB278" s="46">
        <f t="shared" si="1779"/>
        <v>-1060.0899999999999</v>
      </c>
      <c r="HC278" s="46">
        <f t="shared" si="1780"/>
        <v>-1048.56</v>
      </c>
      <c r="HD278" s="48"/>
      <c r="HF278" s="45">
        <v>217</v>
      </c>
      <c r="HG278" s="46">
        <f t="shared" si="1781"/>
        <v>1123.8775326810628</v>
      </c>
      <c r="HH278" s="46">
        <f t="shared" si="1782"/>
        <v>0</v>
      </c>
      <c r="HI278" s="46">
        <f t="shared" si="1783"/>
        <v>1123.8775326810628</v>
      </c>
      <c r="HJ278" s="46">
        <f t="shared" si="1784"/>
        <v>44.031914069506193</v>
      </c>
      <c r="HK278" s="46">
        <f t="shared" si="1785"/>
        <v>1079.8456186115566</v>
      </c>
      <c r="HL278" s="51">
        <f t="shared" si="1786"/>
        <v>25339.302823092155</v>
      </c>
      <c r="HM278" s="153">
        <f t="shared" si="1978"/>
        <v>10000</v>
      </c>
      <c r="HN278" s="58">
        <f t="shared" si="1787"/>
        <v>933.33333333333724</v>
      </c>
      <c r="HO278" s="52">
        <f t="shared" si="1788"/>
        <v>0</v>
      </c>
      <c r="HP278" s="51">
        <f t="shared" si="1789"/>
        <v>933.33333333333724</v>
      </c>
      <c r="HQ278" s="57">
        <f t="shared" si="1790"/>
        <v>21466.666666664911</v>
      </c>
      <c r="HR278" s="153">
        <f t="shared" si="1979"/>
        <v>10000</v>
      </c>
      <c r="HS278" s="468">
        <f t="shared" si="1791"/>
        <v>-933.33333333333724</v>
      </c>
      <c r="HT278" s="46">
        <f t="shared" si="1792"/>
        <v>-1123.8775326810628</v>
      </c>
      <c r="HU278" s="46">
        <f t="shared" si="1793"/>
        <v>-1123.8775326810628</v>
      </c>
      <c r="HV278" s="48"/>
      <c r="HW278" s="29"/>
      <c r="HX278" s="45">
        <v>217</v>
      </c>
      <c r="HY278" s="128">
        <f t="shared" si="1794"/>
        <v>1124.3399999999999</v>
      </c>
      <c r="HZ278" s="46">
        <f t="shared" si="1795"/>
        <v>0</v>
      </c>
      <c r="IA278" s="46">
        <f t="shared" si="1796"/>
        <v>1124.3399999999999</v>
      </c>
      <c r="IB278" s="46">
        <f t="shared" si="1797"/>
        <v>44.057405236799788</v>
      </c>
      <c r="IC278" s="46">
        <f t="shared" si="1798"/>
        <v>1080.2825947632002</v>
      </c>
      <c r="ID278" s="51">
        <f t="shared" si="1799"/>
        <v>25354.160547316671</v>
      </c>
      <c r="IE278" s="153">
        <f t="shared" si="1980"/>
        <v>10000</v>
      </c>
      <c r="IF278" s="58">
        <f t="shared" si="1800"/>
        <v>930.14625019664186</v>
      </c>
      <c r="IG278" s="52">
        <f t="shared" si="1801"/>
        <v>0</v>
      </c>
      <c r="IH278" s="51">
        <f t="shared" si="1802"/>
        <v>930.14625019664186</v>
      </c>
      <c r="II278" s="57">
        <f t="shared" si="1981"/>
        <v>21393.363707328437</v>
      </c>
      <c r="IJ278" s="153">
        <f t="shared" si="1982"/>
        <v>10000</v>
      </c>
      <c r="IK278" s="468">
        <f t="shared" si="1803"/>
        <v>-930.14625019664186</v>
      </c>
      <c r="IL278" s="46">
        <f t="shared" si="1804"/>
        <v>-1124.3399999999999</v>
      </c>
      <c r="IM278" s="46">
        <f t="shared" si="1805"/>
        <v>-1124.3399999999999</v>
      </c>
      <c r="IN278" s="48"/>
      <c r="IO278" s="53">
        <f t="shared" si="1806"/>
        <v>0</v>
      </c>
      <c r="IQ278" s="45">
        <v>217</v>
      </c>
      <c r="IR278" s="128">
        <f t="shared" si="1807"/>
        <v>1126.4568749999989</v>
      </c>
      <c r="IS278" s="128">
        <f t="shared" si="1808"/>
        <v>0</v>
      </c>
      <c r="IT278" s="128">
        <f t="shared" si="1809"/>
        <v>1126.4568749999989</v>
      </c>
      <c r="IU278" s="46">
        <f t="shared" si="2021"/>
        <v>44.13</v>
      </c>
      <c r="IV278" s="46">
        <f t="shared" si="1810"/>
        <v>1082.3268749999988</v>
      </c>
      <c r="IW278" s="51">
        <f t="shared" si="1811"/>
        <v>25397.46812500024</v>
      </c>
      <c r="IX278" s="199">
        <f t="shared" si="1983"/>
        <v>10000</v>
      </c>
      <c r="IY278" s="128">
        <f t="shared" si="1812"/>
        <v>0</v>
      </c>
      <c r="IZ278" s="408">
        <f t="shared" si="1813"/>
        <v>0</v>
      </c>
      <c r="JA278" s="58">
        <f t="shared" si="1814"/>
        <v>931.95916666666494</v>
      </c>
      <c r="JB278" s="52">
        <f t="shared" si="1815"/>
        <v>0</v>
      </c>
      <c r="JC278" s="51">
        <f t="shared" si="1816"/>
        <v>931.95916666666494</v>
      </c>
      <c r="JD278" s="57">
        <f t="shared" si="1817"/>
        <v>21435.060833333398</v>
      </c>
      <c r="JE278" s="280">
        <f t="shared" si="1818"/>
        <v>10000</v>
      </c>
      <c r="JF278" s="280">
        <f t="shared" si="1819"/>
        <v>0</v>
      </c>
      <c r="JG278" s="468">
        <f t="shared" si="1820"/>
        <v>-931.95916666666494</v>
      </c>
      <c r="JH278" s="46">
        <f t="shared" si="1821"/>
        <v>-1126.4568749999989</v>
      </c>
      <c r="JI278" s="46">
        <f t="shared" si="1822"/>
        <v>-1126.4568749999989</v>
      </c>
      <c r="JJ278" s="48"/>
      <c r="JL278" s="45">
        <v>217</v>
      </c>
      <c r="JM278" s="46">
        <f t="shared" si="1823"/>
        <v>1124.4930833333331</v>
      </c>
      <c r="JN278" s="46">
        <f t="shared" si="1824"/>
        <v>0</v>
      </c>
      <c r="JO278" s="128">
        <f t="shared" si="1825"/>
        <v>1124.4930833333331</v>
      </c>
      <c r="JP278" s="46">
        <f t="shared" si="1984"/>
        <v>44.06</v>
      </c>
      <c r="JQ278" s="46">
        <f t="shared" si="1826"/>
        <v>1080.4330833333331</v>
      </c>
      <c r="JR278" s="51">
        <f t="shared" si="1827"/>
        <v>25353.180916666657</v>
      </c>
      <c r="JS278" s="149">
        <f>$BQ$277</f>
        <v>23782.8775952494</v>
      </c>
      <c r="JT278" s="199">
        <f t="shared" si="1986"/>
        <v>10000</v>
      </c>
      <c r="JU278" s="128">
        <f t="shared" si="1828"/>
        <v>0</v>
      </c>
      <c r="JV278" s="408">
        <f t="shared" si="1829"/>
        <v>0</v>
      </c>
      <c r="JW278" s="58">
        <f t="shared" si="1830"/>
        <v>930.37233333333074</v>
      </c>
      <c r="JX278" s="52">
        <f t="shared" si="1831"/>
        <v>0</v>
      </c>
      <c r="JY278" s="51">
        <f t="shared" si="1832"/>
        <v>930.37233333333074</v>
      </c>
      <c r="JZ278" s="51">
        <f t="shared" si="1833"/>
        <v>21398.563666667167</v>
      </c>
      <c r="KA278" s="149">
        <f>$BV$277</f>
        <v>19999.999999999513</v>
      </c>
      <c r="KB278" s="128">
        <f t="shared" si="1988"/>
        <v>10000</v>
      </c>
      <c r="KC278" s="204">
        <f t="shared" si="1834"/>
        <v>0</v>
      </c>
      <c r="KD278" s="468">
        <f t="shared" si="1989"/>
        <v>-930.37233333333074</v>
      </c>
      <c r="KE278" s="46">
        <f t="shared" si="1835"/>
        <v>-1124.4930833333331</v>
      </c>
      <c r="KF278" s="46">
        <f t="shared" si="1836"/>
        <v>-1124.4930833333331</v>
      </c>
      <c r="KG278" s="48"/>
      <c r="KI278" s="45">
        <v>217</v>
      </c>
      <c r="KJ278" s="46">
        <f t="shared" si="1837"/>
        <v>1124.4890404061762</v>
      </c>
      <c r="KK278" s="46">
        <f t="shared" si="1838"/>
        <v>0</v>
      </c>
      <c r="KL278" s="128">
        <f t="shared" si="1839"/>
        <v>1124.4890404061762</v>
      </c>
      <c r="KM278" s="46">
        <f t="shared" si="1676"/>
        <v>44.055872067440568</v>
      </c>
      <c r="KN278" s="46">
        <f t="shared" si="1840"/>
        <v>1080.4331683387356</v>
      </c>
      <c r="KO278" s="51">
        <f t="shared" si="1841"/>
        <v>25353.090072125608</v>
      </c>
      <c r="KP278" s="149">
        <f>$CR$277</f>
        <v>25873.523509679682</v>
      </c>
      <c r="KQ278" s="199">
        <f t="shared" si="1991"/>
        <v>10000</v>
      </c>
      <c r="KR278" s="128">
        <f t="shared" si="1842"/>
        <v>0</v>
      </c>
      <c r="KS278" s="408">
        <f t="shared" si="1843"/>
        <v>0</v>
      </c>
      <c r="KT278" s="45">
        <v>217</v>
      </c>
      <c r="KU278" s="46">
        <f t="shared" si="1992"/>
        <v>1124.49</v>
      </c>
      <c r="KV278" s="46">
        <f t="shared" si="1844"/>
        <v>0</v>
      </c>
      <c r="KW278" s="128">
        <f t="shared" si="1845"/>
        <v>1124.49</v>
      </c>
      <c r="KX278" s="46">
        <f t="shared" si="1846"/>
        <v>44.055456659314437</v>
      </c>
      <c r="KY278" s="46">
        <f t="shared" si="1847"/>
        <v>1080.4345433406857</v>
      </c>
      <c r="KZ278" s="51">
        <f t="shared" si="1848"/>
        <v>25352.839452247976</v>
      </c>
      <c r="LA278" s="150">
        <f>$CR$277</f>
        <v>25873.523509679682</v>
      </c>
      <c r="LB278" s="58">
        <f t="shared" si="2068"/>
        <v>930.59633333333579</v>
      </c>
      <c r="LC278" s="52">
        <f t="shared" si="1849"/>
        <v>0</v>
      </c>
      <c r="LD278" s="51">
        <f t="shared" si="1850"/>
        <v>930.59633333333579</v>
      </c>
      <c r="LE278" s="51">
        <f t="shared" si="1851"/>
        <v>21403.715666666423</v>
      </c>
      <c r="LF278" s="149">
        <f>$CW$277</f>
        <v>21924.247999999596</v>
      </c>
      <c r="LG278" s="128">
        <f t="shared" si="1852"/>
        <v>10000</v>
      </c>
      <c r="LH278" s="204">
        <f t="shared" si="1853"/>
        <v>0</v>
      </c>
      <c r="LI278" s="479">
        <f t="shared" si="1854"/>
        <v>-930.59633333333579</v>
      </c>
      <c r="LJ278" s="46">
        <f t="shared" si="1995"/>
        <v>-1124.49</v>
      </c>
      <c r="LK278" s="46">
        <f t="shared" si="1996"/>
        <v>-1124.49</v>
      </c>
      <c r="LL278" s="48"/>
      <c r="LN278" s="45">
        <v>217</v>
      </c>
      <c r="LO278" s="46">
        <f t="shared" si="1855"/>
        <v>1123.1238136873469</v>
      </c>
      <c r="LP278" s="46">
        <f t="shared" ref="LP278:LP289" si="2075">IF(LN278&gt;$BD$10,0,IF(AND($H$7="Oui",LN278&gt;$I$7),0,IF(LN278&gt;$B$7,0,(TRUNC($C$7*$AL$45*$L$7/12,2))+(TRUNC($C$7*$AN$45*$M$7/12,2)))))</f>
        <v>0</v>
      </c>
      <c r="LQ278" s="46">
        <f t="shared" si="1857"/>
        <v>1123.1238136873469</v>
      </c>
      <c r="LR278" s="46">
        <f t="shared" si="1858"/>
        <v>44.002384437496268</v>
      </c>
      <c r="LS278" s="46">
        <f t="shared" si="1859"/>
        <v>1079.1214292498507</v>
      </c>
      <c r="LT278" s="51">
        <f t="shared" si="1860"/>
        <v>25322.30923324791</v>
      </c>
      <c r="LU278" s="199">
        <f t="shared" si="1997"/>
        <v>10000</v>
      </c>
      <c r="LV278" s="58">
        <f t="shared" si="1861"/>
        <v>933.33033333333128</v>
      </c>
      <c r="LW278" s="52">
        <f t="shared" ref="LW278:LW289" si="2076">IF(LN278&gt;$BD$10,0,IF(AND($H$7="Oui",LN278&gt;$I$7),0,IF(LN278&gt;$B$7,0,(TRUNC($C$7*$AL$45/12,2))+(TRUNC($C$7*$AN$45/12,2)))))</f>
        <v>0</v>
      </c>
      <c r="LX278" s="51">
        <f t="shared" si="1863"/>
        <v>933.33033333333128</v>
      </c>
      <c r="LY278" s="51">
        <f t="shared" si="1864"/>
        <v>21466.597666666436</v>
      </c>
      <c r="LZ278" s="46">
        <f t="shared" si="1998"/>
        <v>0</v>
      </c>
      <c r="MA278" s="199">
        <f t="shared" si="1999"/>
        <v>10000</v>
      </c>
      <c r="MB278" s="468">
        <f t="shared" si="1865"/>
        <v>-933.33033333333128</v>
      </c>
      <c r="MC278" s="46">
        <f t="shared" si="1866"/>
        <v>-1123.1238136873469</v>
      </c>
      <c r="MD278" s="46">
        <f t="shared" si="1867"/>
        <v>-1123.1238136873469</v>
      </c>
      <c r="ME278" s="48"/>
      <c r="MG278" s="45">
        <v>217</v>
      </c>
      <c r="MH278" s="46">
        <f t="shared" si="1868"/>
        <v>1076.608661999408</v>
      </c>
      <c r="MI278" s="46">
        <f t="shared" ref="MI278:MI289" si="2077">IF(MG278&gt;$BD$10,0,IF(AND($H$7="Oui",MG278&gt;$I$7),0,IF(MG278&gt;$B$7,0,(TRUNC(MM277*$AP$45*$L$7/12,2))+(TRUNC(MM277*$AR$45*$M$7/12,2)))))</f>
        <v>0</v>
      </c>
      <c r="MJ278" s="46">
        <f t="shared" si="1870"/>
        <v>1076.608661999408</v>
      </c>
      <c r="MK278" s="46">
        <f t="shared" si="1871"/>
        <v>42.179987332389629</v>
      </c>
      <c r="ML278" s="46">
        <f t="shared" si="1872"/>
        <v>1034.4286746670184</v>
      </c>
      <c r="MM278" s="51">
        <f t="shared" si="1873"/>
        <v>24273.563724766758</v>
      </c>
      <c r="MN278" s="199">
        <f t="shared" si="2000"/>
        <v>10000</v>
      </c>
      <c r="MO278" s="58">
        <f t="shared" si="1874"/>
        <v>889.32945707741396</v>
      </c>
      <c r="MP278" s="52">
        <f t="shared" ref="MP278:MP289" si="2078">IF(MG278&gt;$BD$10,0,IF(AND($H$7="Oui",MG278&gt;$I$7),0,IF(MG278&gt;$B$7,0,(TRUNC(MR277*$AP$45/12,2))+(TRUNC(MR277*$AR$45/12,2)))))</f>
        <v>0</v>
      </c>
      <c r="MQ278" s="51">
        <f t="shared" si="1876"/>
        <v>889.32945707741396</v>
      </c>
      <c r="MR278" s="57">
        <f t="shared" si="1877"/>
        <v>20454.577814200929</v>
      </c>
      <c r="MS278" s="199">
        <f t="shared" si="2001"/>
        <v>10000</v>
      </c>
      <c r="MT278" s="468">
        <f t="shared" si="2002"/>
        <v>-889.32945707741396</v>
      </c>
      <c r="MU278" s="46">
        <f t="shared" si="1878"/>
        <v>-1076.608661999408</v>
      </c>
      <c r="MV278" s="46">
        <f t="shared" si="1879"/>
        <v>-1076.608661999408</v>
      </c>
      <c r="MW278" s="48"/>
      <c r="MY278" s="45">
        <v>217</v>
      </c>
      <c r="MZ278" s="46">
        <f t="shared" si="1880"/>
        <v>1076.608661999408</v>
      </c>
      <c r="NA278" s="46">
        <f t="shared" ref="NA278:NA289" si="2079">IF(MY278&gt;$BD$10,0,IF(MY278&gt;$B$7,0,(TRUNC(NE277*$AT$45*$L$7/12,2))+(TRUNC(NE277*$AV$45*$M$7/12,2))))</f>
        <v>0</v>
      </c>
      <c r="NB278" s="128">
        <f t="shared" si="1882"/>
        <v>1076.608661999408</v>
      </c>
      <c r="NC278" s="46">
        <f t="shared" si="1646"/>
        <v>42.179987332389629</v>
      </c>
      <c r="ND278" s="46">
        <f t="shared" si="1883"/>
        <v>1034.4286746670184</v>
      </c>
      <c r="NE278" s="51">
        <f t="shared" si="1884"/>
        <v>24273.563724766758</v>
      </c>
      <c r="NF278" s="153">
        <f t="shared" si="2003"/>
        <v>10000</v>
      </c>
      <c r="NG278" s="45">
        <v>217</v>
      </c>
      <c r="NH278" s="46">
        <f t="shared" si="1647"/>
        <v>1076.6099999999999</v>
      </c>
      <c r="NI278" s="46">
        <f t="shared" ref="NI278:NI289" si="2080">IF(NG278&gt;$BD$10,0,IF(NG278&gt;$B$7,0,(TRUNC(NM277*$AT$45*$L$7/12,2))+(TRUNC(NM277*$AV$45*$M$7/12,2))))</f>
        <v>0</v>
      </c>
      <c r="NJ278" s="128">
        <f t="shared" si="2004"/>
        <v>1076.6099999999999</v>
      </c>
      <c r="NK278" s="46">
        <f t="shared" si="2005"/>
        <v>42.179386858067389</v>
      </c>
      <c r="NL278" s="46">
        <f t="shared" si="1886"/>
        <v>1034.4306131419326</v>
      </c>
      <c r="NM278" s="51">
        <f t="shared" si="1887"/>
        <v>24273.201501698499</v>
      </c>
      <c r="NN278" s="58">
        <f t="shared" si="1888"/>
        <v>888.78037499999857</v>
      </c>
      <c r="NO278" s="52">
        <f>IF(NG278,0,IF(AND($H$7="Oui",NG278&gt;$I$7),0,IF(NG278&gt;$B$7,0,(TRUNC(NQ277*$AT$45/12,2))+(TRUNC(NQ277*$AV$45/12,2)))))</f>
        <v>0</v>
      </c>
      <c r="NP278" s="51">
        <f t="shared" si="1890"/>
        <v>888.78037499999857</v>
      </c>
      <c r="NQ278" s="57">
        <f t="shared" si="1891"/>
        <v>20576.298625000018</v>
      </c>
      <c r="NR278" s="153">
        <f t="shared" si="2006"/>
        <v>10000</v>
      </c>
      <c r="NS278" s="469">
        <f t="shared" si="1892"/>
        <v>-888.78037499999857</v>
      </c>
      <c r="NT278" s="46">
        <f t="shared" si="1893"/>
        <v>-1076.6099999999999</v>
      </c>
      <c r="NU278" s="46">
        <f t="shared" si="1894"/>
        <v>-1076.6099999999999</v>
      </c>
      <c r="NV278" s="48"/>
      <c r="NX278" s="45">
        <v>217</v>
      </c>
      <c r="NY278" s="46">
        <f t="shared" si="1895"/>
        <v>1076.6456011701148</v>
      </c>
      <c r="NZ278" s="46">
        <f t="shared" ref="NZ278:NZ289" si="2081">IF(NX278&gt;$BD$10,0,IF(AND($H$7="Oui",NX278&gt;$I$7),0,IF(NX278&gt;$B$7,0,(TRUNC(OE278*$AX$45*$L$7/12,2))+(TRUNC(OE278*$AZ$45*$M$7/12,2)))))</f>
        <v>0</v>
      </c>
      <c r="OA278" s="46">
        <f t="shared" si="1897"/>
        <v>1076.6456011701148</v>
      </c>
      <c r="OB278" s="46">
        <f t="shared" si="1898"/>
        <v>42.181434556257649</v>
      </c>
      <c r="OC278" s="46">
        <f t="shared" si="1899"/>
        <v>1034.4641666138571</v>
      </c>
      <c r="OD278" s="51">
        <f t="shared" si="1900"/>
        <v>24274.396567140731</v>
      </c>
      <c r="OE278" s="150">
        <f>$BQ$277</f>
        <v>23782.8775952494</v>
      </c>
      <c r="OF278" s="153">
        <f t="shared" si="2008"/>
        <v>10000</v>
      </c>
      <c r="OG278" s="58">
        <f t="shared" si="1901"/>
        <v>889.48383333333379</v>
      </c>
      <c r="OH278" s="241">
        <f>IF(AND($H$7="Oui",NX278&gt;$I$7),0,IF(NX278&gt;$B$7,0,(TRUNC(OK278*$AX$45/12,2))+(TRUNC(OK278*$AZ$45/12,2))))</f>
        <v>0</v>
      </c>
      <c r="OI278" s="51">
        <f t="shared" si="1902"/>
        <v>889.48383333333379</v>
      </c>
      <c r="OJ278" s="51">
        <f t="shared" si="1903"/>
        <v>20458.128166666698</v>
      </c>
      <c r="OK278" s="150">
        <f>$BV$277</f>
        <v>19999.999999999513</v>
      </c>
      <c r="OL278" s="153">
        <f t="shared" si="2011"/>
        <v>10000</v>
      </c>
      <c r="OM278" s="468">
        <f t="shared" si="2012"/>
        <v>-889.48383333333379</v>
      </c>
      <c r="ON278" s="46">
        <f t="shared" si="2013"/>
        <v>-1076.6456011701148</v>
      </c>
      <c r="OO278" s="46">
        <f t="shared" si="1904"/>
        <v>-1076.6456011701148</v>
      </c>
      <c r="OP278" s="48"/>
      <c r="OR278" s="45">
        <v>217</v>
      </c>
      <c r="OS278" s="46">
        <f t="shared" si="1905"/>
        <v>1076.765700416463</v>
      </c>
      <c r="OT278" s="128">
        <f t="shared" ref="OT278:OT289" si="2082">IF(OR278&gt;$BD$10,0,IF(OR278&gt;$B$7,0,(TRUNC(OY278*$BB$45*$L$7/12,2))+(TRUNC(OY278*$BD$45*$M$7/12,2))))</f>
        <v>0</v>
      </c>
      <c r="OU278" s="128">
        <f t="shared" si="1907"/>
        <v>1076.765700416463</v>
      </c>
      <c r="OV278" s="46">
        <f t="shared" si="1652"/>
        <v>42.186139872933161</v>
      </c>
      <c r="OW278" s="46">
        <f t="shared" si="1653"/>
        <v>1034.5795605435299</v>
      </c>
      <c r="OX278" s="51">
        <f t="shared" si="1908"/>
        <v>24277.104363216364</v>
      </c>
      <c r="OY278" s="149">
        <f>$GJ$277</f>
        <v>24722.132351737469</v>
      </c>
      <c r="OZ278" s="153">
        <f t="shared" si="2015"/>
        <v>10000</v>
      </c>
      <c r="PA278" s="45">
        <v>217</v>
      </c>
      <c r="PB278" s="46">
        <f t="shared" si="1909"/>
        <v>1076.765700416463</v>
      </c>
      <c r="PC278" s="46">
        <f>IF(PA278&gt;$B$7,0,(TRUNC(PH278*$BB$45*$L$7/12,2))+(TRUNC(PH278*$BD$45*$M$7/12,2)))</f>
        <v>0</v>
      </c>
      <c r="PD278" s="128">
        <f t="shared" si="1910"/>
        <v>1076.765700416463</v>
      </c>
      <c r="PE278" s="46">
        <f t="shared" si="1911"/>
        <v>42.186139872933161</v>
      </c>
      <c r="PF278" s="46">
        <f t="shared" si="1912"/>
        <v>1034.5795605435299</v>
      </c>
      <c r="PG278" s="51">
        <f t="shared" si="1913"/>
        <v>24277.104363216364</v>
      </c>
      <c r="PH278" s="150">
        <f>$GS$277</f>
        <v>24721.5073962063</v>
      </c>
      <c r="PI278" s="688">
        <f t="shared" si="1914"/>
        <v>889.6533333333341</v>
      </c>
      <c r="PJ278" s="52">
        <f>IF(AND($H$7="Oui",PA278&gt;$I$7),0,IF(PA278&gt;$B$7,0,(TRUNC(PM278*$BB$45/12,2))+(TRUNC(PM278*$BD$45/12,2))))</f>
        <v>0</v>
      </c>
      <c r="PK278" s="51">
        <f t="shared" si="1915"/>
        <v>889.6533333333341</v>
      </c>
      <c r="PL278" s="57">
        <f t="shared" si="1916"/>
        <v>20462.026666666759</v>
      </c>
      <c r="PM278" s="150">
        <f>$GX$277</f>
        <v>20877.272000000274</v>
      </c>
      <c r="PN278" s="153">
        <f t="shared" si="2020"/>
        <v>10000</v>
      </c>
      <c r="PO278" s="469">
        <f t="shared" si="1917"/>
        <v>-889.6533333333341</v>
      </c>
      <c r="PP278" s="46">
        <f t="shared" si="1918"/>
        <v>-1076.765700416463</v>
      </c>
      <c r="PQ278" s="46">
        <f t="shared" si="1919"/>
        <v>-1076.765700416463</v>
      </c>
      <c r="PR278" s="48"/>
    </row>
    <row r="279" spans="2:434" hidden="1" x14ac:dyDescent="0.3">
      <c r="B279" s="45">
        <v>218</v>
      </c>
      <c r="C279" s="46">
        <f t="shared" si="1688"/>
        <v>1111.77</v>
      </c>
      <c r="D279" s="46">
        <f t="shared" si="1689"/>
        <v>100</v>
      </c>
      <c r="E279" s="46">
        <f t="shared" si="1690"/>
        <v>1011.77</v>
      </c>
      <c r="F279" s="46">
        <f t="shared" si="1691"/>
        <v>38.017909540958023</v>
      </c>
      <c r="G279" s="46">
        <f t="shared" si="1692"/>
        <v>973.75209045904194</v>
      </c>
      <c r="H279" s="51">
        <f t="shared" si="1693"/>
        <v>21836.993634115774</v>
      </c>
      <c r="I279" s="58">
        <f t="shared" si="1626"/>
        <v>933.33333333333337</v>
      </c>
      <c r="J279" s="52">
        <f t="shared" si="1694"/>
        <v>100</v>
      </c>
      <c r="K279" s="51">
        <f t="shared" si="1695"/>
        <v>833.33333333333337</v>
      </c>
      <c r="L279" s="57">
        <f t="shared" si="1696"/>
        <v>18333.333333332848</v>
      </c>
      <c r="M279" s="468">
        <f t="shared" si="1920"/>
        <v>-933.33333333333337</v>
      </c>
      <c r="N279" s="46">
        <f t="shared" si="1921"/>
        <v>-1111.77</v>
      </c>
      <c r="O279" s="47"/>
      <c r="P279" s="46">
        <f t="shared" si="1922"/>
        <v>-1011.77</v>
      </c>
      <c r="Q279" s="48"/>
      <c r="R279" s="29"/>
      <c r="S279" s="29"/>
      <c r="T279" s="45">
        <v>218</v>
      </c>
      <c r="U279" s="46">
        <f t="shared" si="1697"/>
        <v>1033.07</v>
      </c>
      <c r="V279" s="46">
        <f t="shared" si="1698"/>
        <v>21.3</v>
      </c>
      <c r="W279" s="46">
        <f t="shared" si="1923"/>
        <v>1011.77</v>
      </c>
      <c r="X279" s="46">
        <f t="shared" si="1699"/>
        <v>38.017909540958023</v>
      </c>
      <c r="Y279" s="46">
        <f t="shared" si="1700"/>
        <v>973.75209045904194</v>
      </c>
      <c r="Z279" s="51">
        <f t="shared" si="1701"/>
        <v>21836.993634115774</v>
      </c>
      <c r="AA279" s="58">
        <f t="shared" si="1702"/>
        <v>851.23333333333335</v>
      </c>
      <c r="AB279" s="52">
        <f t="shared" si="1703"/>
        <v>17.899999999999999</v>
      </c>
      <c r="AC279" s="51">
        <f t="shared" si="1704"/>
        <v>833.33333333333337</v>
      </c>
      <c r="AD279" s="57">
        <f t="shared" si="1705"/>
        <v>18333.333333332848</v>
      </c>
      <c r="AE279" s="468">
        <f t="shared" si="1924"/>
        <v>-851.23333333333335</v>
      </c>
      <c r="AF279" s="46">
        <f t="shared" si="1706"/>
        <v>-1033.07</v>
      </c>
      <c r="AG279" s="47"/>
      <c r="AH279" s="46">
        <f t="shared" si="1925"/>
        <v>-1011.77</v>
      </c>
      <c r="AI279" s="48"/>
      <c r="AJ279" s="29"/>
      <c r="AK279" s="45">
        <v>218</v>
      </c>
      <c r="AL279" s="46">
        <f t="shared" si="1707"/>
        <v>1117.72</v>
      </c>
      <c r="AM279" s="46"/>
      <c r="AN279" s="46"/>
      <c r="AO279" s="46">
        <f t="shared" si="1708"/>
        <v>22.54</v>
      </c>
      <c r="AP279" s="128">
        <f t="shared" si="1709"/>
        <v>1095.18</v>
      </c>
      <c r="AQ279" s="128"/>
      <c r="AR279" s="128"/>
      <c r="AS279" s="46">
        <f t="shared" si="1710"/>
        <v>41.549645203820369</v>
      </c>
      <c r="AT279" s="46">
        <f t="shared" si="1711"/>
        <v>1053.6303547961797</v>
      </c>
      <c r="AU279" s="51"/>
      <c r="AV279" s="51"/>
      <c r="AW279" s="51">
        <f t="shared" si="1712"/>
        <v>23876.156767496042</v>
      </c>
      <c r="AX279" s="58">
        <f t="shared" si="1713"/>
        <v>927.38215694565588</v>
      </c>
      <c r="AY279" s="52"/>
      <c r="AZ279" s="52"/>
      <c r="BA279" s="52">
        <f t="shared" si="1714"/>
        <v>19.059999999999999</v>
      </c>
      <c r="BB279" s="51">
        <f t="shared" si="1715"/>
        <v>908.32215694565593</v>
      </c>
      <c r="BC279" s="51"/>
      <c r="BD279" s="51"/>
      <c r="BE279" s="57">
        <f t="shared" si="1716"/>
        <v>20192.009785847007</v>
      </c>
      <c r="BF279" s="468">
        <f t="shared" si="1717"/>
        <v>-927.38215694565588</v>
      </c>
      <c r="BG279" s="46">
        <f t="shared" si="1718"/>
        <v>-1117.72</v>
      </c>
      <c r="BH279" s="46">
        <f t="shared" si="1719"/>
        <v>-1095.18</v>
      </c>
      <c r="BI279" s="48"/>
      <c r="BK279" s="45">
        <v>218</v>
      </c>
      <c r="BL279" s="46">
        <f t="shared" si="1926"/>
        <v>1033.07</v>
      </c>
      <c r="BM279" s="46">
        <f t="shared" si="1927"/>
        <v>21.3</v>
      </c>
      <c r="BN279" s="46">
        <f t="shared" si="1928"/>
        <v>1011.77</v>
      </c>
      <c r="BO279" s="46">
        <f t="shared" si="1720"/>
        <v>38.017909540958023</v>
      </c>
      <c r="BP279" s="46">
        <f t="shared" si="1721"/>
        <v>973.75209045904194</v>
      </c>
      <c r="BQ279" s="51">
        <f t="shared" si="1722"/>
        <v>21836.993634115774</v>
      </c>
      <c r="BR279" s="57">
        <f t="shared" ref="BR279:BR289" si="2083">$BQ$277</f>
        <v>23782.8775952494</v>
      </c>
      <c r="BS279" s="58">
        <f t="shared" si="1627"/>
        <v>851.23333333333335</v>
      </c>
      <c r="BT279" s="52">
        <f t="shared" si="1930"/>
        <v>17.899999999999999</v>
      </c>
      <c r="BU279" s="51">
        <f t="shared" si="1723"/>
        <v>833.33333333333337</v>
      </c>
      <c r="BV279" s="51">
        <f t="shared" si="1724"/>
        <v>18333.333333332848</v>
      </c>
      <c r="BW279" s="153">
        <f t="shared" ref="BW279:BW289" si="2084">$BV$277</f>
        <v>19999.999999999513</v>
      </c>
      <c r="BX279" s="468">
        <f t="shared" si="1932"/>
        <v>-851.23333333333335</v>
      </c>
      <c r="BY279" s="46">
        <f t="shared" si="1933"/>
        <v>-1033.07</v>
      </c>
      <c r="BZ279" s="46">
        <f t="shared" si="1725"/>
        <v>-1011.77</v>
      </c>
      <c r="CA279" s="48"/>
      <c r="CB279" s="29"/>
      <c r="CC279" s="45">
        <v>218</v>
      </c>
      <c r="CD279" s="128">
        <f t="shared" si="1726"/>
        <v>1117.6300000000001</v>
      </c>
      <c r="CE279" s="46">
        <f t="shared" si="1934"/>
        <v>22.54</v>
      </c>
      <c r="CF279" s="128">
        <f t="shared" si="1727"/>
        <v>1095.0899999999999</v>
      </c>
      <c r="CG279" s="46">
        <f t="shared" si="1935"/>
        <v>41.369260081437474</v>
      </c>
      <c r="CH279" s="46">
        <f t="shared" si="1628"/>
        <v>1053.7207399185625</v>
      </c>
      <c r="CI279" s="51">
        <f t="shared" si="1728"/>
        <v>23767.835308943922</v>
      </c>
      <c r="CJ279" s="199">
        <f t="shared" ref="CJ279:CJ289" si="2085">$CR$277</f>
        <v>25873.523509679682</v>
      </c>
      <c r="CK279" s="153">
        <f t="shared" si="1937"/>
        <v>10000</v>
      </c>
      <c r="CL279" s="45">
        <v>218</v>
      </c>
      <c r="CM279" s="46">
        <f t="shared" si="1938"/>
        <v>1117.6300000000001</v>
      </c>
      <c r="CN279" s="128">
        <f t="shared" si="1729"/>
        <v>22.54</v>
      </c>
      <c r="CO279" s="128">
        <f t="shared" si="1657"/>
        <v>1095.0899999999999</v>
      </c>
      <c r="CP279" s="46">
        <f t="shared" si="1730"/>
        <v>41.369260081437474</v>
      </c>
      <c r="CQ279" s="46">
        <f t="shared" si="1658"/>
        <v>1053.7207399185625</v>
      </c>
      <c r="CR279" s="51">
        <f t="shared" si="1731"/>
        <v>23767.835308943922</v>
      </c>
      <c r="CS279" s="153">
        <f t="shared" ref="CS279:CS289" si="2086">$CR$277</f>
        <v>25873.523509679682</v>
      </c>
      <c r="CT279" s="58">
        <f t="shared" si="1732"/>
        <v>927.86033333333398</v>
      </c>
      <c r="CU279" s="52">
        <f t="shared" si="1940"/>
        <v>19.100000000000001</v>
      </c>
      <c r="CV279" s="51">
        <f t="shared" si="1941"/>
        <v>908.76033333333396</v>
      </c>
      <c r="CW279" s="51">
        <f t="shared" si="1733"/>
        <v>20106.727333332925</v>
      </c>
      <c r="CX279" s="57">
        <f t="shared" ref="CX279:CX289" si="2087">$CW$277</f>
        <v>21924.247999999596</v>
      </c>
      <c r="CY279" s="153">
        <f t="shared" si="1943"/>
        <v>10000</v>
      </c>
      <c r="CZ279" s="479">
        <f t="shared" si="1734"/>
        <v>-927.86033333333398</v>
      </c>
      <c r="DA279" s="46">
        <f t="shared" si="1944"/>
        <v>-1117.6300000000001</v>
      </c>
      <c r="DB279" s="46">
        <f t="shared" si="1945"/>
        <v>-1095.0899999999999</v>
      </c>
      <c r="DC279" s="48"/>
      <c r="DE279" s="45">
        <v>218</v>
      </c>
      <c r="DF279" s="46">
        <f t="shared" si="1735"/>
        <v>1105.0999999999999</v>
      </c>
      <c r="DG279" s="46">
        <f t="shared" ref="DG279:DG289" si="2088">IF(AND($H$7="Oui",DE279&gt;$I$7),0,IF(DE279&gt;$B$7,0,(TRUNC($C$7*$P$45*$L$7/12,2))+(TRUNC($C$7*$Q$45*$M$7/12,2))))</f>
        <v>93.33</v>
      </c>
      <c r="DH279" s="46">
        <f t="shared" si="1736"/>
        <v>1011.77</v>
      </c>
      <c r="DI279" s="46">
        <f t="shared" si="1737"/>
        <v>38.017909540958023</v>
      </c>
      <c r="DJ279" s="46">
        <f t="shared" si="1738"/>
        <v>973.75209045904194</v>
      </c>
      <c r="DK279" s="51">
        <f t="shared" si="1739"/>
        <v>21836.993634115774</v>
      </c>
      <c r="DL279" s="58">
        <f t="shared" si="1629"/>
        <v>926.66333333333341</v>
      </c>
      <c r="DM279" s="52">
        <f t="shared" ref="DM279:DM289" si="2089">IF(AND($H$7="Oui",DE279&gt;$I$7),0,IF(DE279&gt;$B$7,0,(TRUNC($C$7*$P$45/12,2))+(TRUNC($C$7*$Q$45/12,2))))</f>
        <v>93.33</v>
      </c>
      <c r="DN279" s="51">
        <f t="shared" si="1740"/>
        <v>833.33333333333337</v>
      </c>
      <c r="DO279" s="57">
        <f t="shared" si="1741"/>
        <v>18333.333333332848</v>
      </c>
      <c r="DP279" s="468">
        <f t="shared" si="1948"/>
        <v>-926.66333333333341</v>
      </c>
      <c r="DQ279" s="46">
        <f t="shared" si="1949"/>
        <v>-1105.0999999999999</v>
      </c>
      <c r="DR279" s="47"/>
      <c r="DS279" s="46">
        <f t="shared" si="1950"/>
        <v>-1011.77</v>
      </c>
      <c r="DT279" s="48"/>
      <c r="DU279" s="29"/>
      <c r="DV279" s="45">
        <v>218</v>
      </c>
      <c r="DW279" s="46">
        <f t="shared" si="1951"/>
        <v>1022.41</v>
      </c>
      <c r="DX279" s="46">
        <f t="shared" ref="DX279:DX289" si="2090">IF(AND($H$7="Oui",DV279&gt;$I$7),0,IF(DV279&gt;$B$7,0,(TRUNC(EB278*$R$45*$L$7/12,2))+(TRUNC(EB278*$S$45*$M$7/12,2))))</f>
        <v>10.64</v>
      </c>
      <c r="DY279" s="46">
        <f t="shared" si="1953"/>
        <v>1011.77</v>
      </c>
      <c r="DZ279" s="46">
        <f t="shared" si="1742"/>
        <v>38.017909540958023</v>
      </c>
      <c r="EA279" s="46">
        <f t="shared" si="1743"/>
        <v>973.75209045904194</v>
      </c>
      <c r="EB279" s="51">
        <f t="shared" si="1744"/>
        <v>21836.993634115774</v>
      </c>
      <c r="EC279" s="58">
        <f t="shared" si="1630"/>
        <v>842.27333333333343</v>
      </c>
      <c r="ED279" s="52">
        <f t="shared" ref="ED279:ED289" si="2091">IF(AND($H$7="Oui",DV279&gt;$I$7),0,IF(DV279&gt;$B$7,0,(TRUNC(EF278*$R$45/12,2))+(TRUNC(EF278*$S$45/12,2))))</f>
        <v>8.9400000000000013</v>
      </c>
      <c r="EE279" s="51">
        <f t="shared" si="1745"/>
        <v>833.33333333333337</v>
      </c>
      <c r="EF279" s="57">
        <f t="shared" si="1746"/>
        <v>18333.333333332848</v>
      </c>
      <c r="EG279" s="468">
        <f t="shared" si="1955"/>
        <v>-842.27333333333343</v>
      </c>
      <c r="EH279" s="46">
        <f t="shared" si="1956"/>
        <v>-1022.41</v>
      </c>
      <c r="EI279" s="47"/>
      <c r="EJ279" s="46">
        <f t="shared" si="1957"/>
        <v>-1011.77</v>
      </c>
      <c r="EK279" s="48"/>
      <c r="EL279" s="29"/>
      <c r="EM279" s="45">
        <v>218</v>
      </c>
      <c r="EN279" s="46">
        <f t="shared" si="2069"/>
        <v>1058.0868689014749</v>
      </c>
      <c r="EO279" s="46">
        <f t="shared" ref="EO279:EO289" si="2092">IF(EM279&gt;$B$7,0,(TRUNC(ES278*$T$45*$L$7/12,2))+(TRUNC(ES278*$U$45*$M$7/12,2)))</f>
        <v>11.07</v>
      </c>
      <c r="EP279" s="128">
        <f t="shared" si="1632"/>
        <v>1047.0168689014749</v>
      </c>
      <c r="EQ279" s="46">
        <f t="shared" si="1748"/>
        <v>39.546820070953068</v>
      </c>
      <c r="ER279" s="46">
        <f t="shared" si="1749"/>
        <v>1007.4700488305218</v>
      </c>
      <c r="ES279" s="51">
        <f t="shared" si="1750"/>
        <v>22720.621993741319</v>
      </c>
      <c r="ET279" s="153">
        <f t="shared" si="1959"/>
        <v>10000</v>
      </c>
      <c r="EU279" s="45">
        <v>218</v>
      </c>
      <c r="EV279" s="46">
        <f t="shared" si="1633"/>
        <v>1058.0899999999999</v>
      </c>
      <c r="EW279" s="46">
        <f t="shared" ref="EW279:EW289" si="2093">IF(EU279&gt;$B$7,0,(TRUNC(FA278*$T$45*$L$7/12,2))+(TRUNC(FA278*$U$45*$M$7/12,2)))</f>
        <v>11.07</v>
      </c>
      <c r="EX279" s="128">
        <f t="shared" si="1751"/>
        <v>1047.02</v>
      </c>
      <c r="EY279" s="46">
        <f t="shared" si="1752"/>
        <v>39.545416682608057</v>
      </c>
      <c r="EZ279" s="46">
        <f t="shared" si="1753"/>
        <v>1007.4745833173919</v>
      </c>
      <c r="FA279" s="51">
        <f t="shared" si="1754"/>
        <v>22719.775426247441</v>
      </c>
      <c r="FB279" s="58">
        <f t="shared" si="1755"/>
        <v>874.86920833333363</v>
      </c>
      <c r="FC279" s="52">
        <f t="shared" ref="FC279:FC289" si="2094">IF(AND($H$7="Oui",EU279&gt;$I$7),0,IF(EU279&gt;$B$7,0,(TRUNC(FE278*$T$45/12,2))+(TRUNC(FE278*$U$45/12,2))))</f>
        <v>9.33</v>
      </c>
      <c r="FD279" s="51">
        <f t="shared" si="1962"/>
        <v>865.53920833333359</v>
      </c>
      <c r="FE279" s="57">
        <f t="shared" si="1756"/>
        <v>19147.822583333153</v>
      </c>
      <c r="FF279" s="153">
        <f t="shared" si="1963"/>
        <v>10000</v>
      </c>
      <c r="FG279" s="469">
        <f t="shared" si="1757"/>
        <v>-874.86920833333363</v>
      </c>
      <c r="FH279" s="46">
        <f t="shared" si="1758"/>
        <v>-1058.0899999999999</v>
      </c>
      <c r="FI279" s="46">
        <f t="shared" si="1759"/>
        <v>-1047.02</v>
      </c>
      <c r="FJ279" s="48"/>
      <c r="FL279" s="45">
        <v>218</v>
      </c>
      <c r="FM279" s="46">
        <f t="shared" si="1964"/>
        <v>1022.86</v>
      </c>
      <c r="FN279" s="46">
        <f t="shared" si="2070"/>
        <v>11.09</v>
      </c>
      <c r="FO279" s="46">
        <f t="shared" si="1965"/>
        <v>1011.77</v>
      </c>
      <c r="FP279" s="46">
        <f t="shared" si="1761"/>
        <v>38.017909540958023</v>
      </c>
      <c r="FQ279" s="46">
        <f t="shared" si="1762"/>
        <v>973.75209045904194</v>
      </c>
      <c r="FR279" s="51">
        <f t="shared" si="1763"/>
        <v>21836.993634115774</v>
      </c>
      <c r="FS279" s="57">
        <f t="shared" ref="FS279:FS289" si="2095">$BQ$277</f>
        <v>23782.8775952494</v>
      </c>
      <c r="FT279" s="58">
        <f t="shared" si="1635"/>
        <v>842.65333333333342</v>
      </c>
      <c r="FU279" s="241">
        <f t="shared" si="2071"/>
        <v>9.32</v>
      </c>
      <c r="FV279" s="51">
        <f t="shared" si="1765"/>
        <v>833.33333333333337</v>
      </c>
      <c r="FW279" s="51">
        <f t="shared" si="1766"/>
        <v>18333.333333332848</v>
      </c>
      <c r="FX279" s="153">
        <f t="shared" ref="FX279:FX289" si="2096">$BV$277</f>
        <v>19999.999999999513</v>
      </c>
      <c r="FY279" s="468">
        <f t="shared" si="1968"/>
        <v>-842.65333333333342</v>
      </c>
      <c r="FZ279" s="46">
        <f t="shared" si="1969"/>
        <v>-1022.86</v>
      </c>
      <c r="GA279" s="46">
        <f t="shared" si="1767"/>
        <v>-1011.77</v>
      </c>
      <c r="GB279" s="48"/>
      <c r="GD279" s="45">
        <v>218</v>
      </c>
      <c r="GE279" s="46">
        <f t="shared" si="2072"/>
        <v>1060.0875939185617</v>
      </c>
      <c r="GF279" s="128">
        <f t="shared" ref="GF279:GF289" si="2097">IF(AND($H$7="Oui",GD279&gt;$I$7),0,IF(GD279&gt;$B$7,0,(TRUNC(GK279*$X$45*$L$7/12,2))+(TRUNC(GK279*$Y$45*$M$7/12,2))))</f>
        <v>11.53</v>
      </c>
      <c r="GG279" s="128">
        <f t="shared" si="1579"/>
        <v>1048.5575939185617</v>
      </c>
      <c r="GH279" s="46">
        <f t="shared" si="1637"/>
        <v>39.52463051956412</v>
      </c>
      <c r="GI279" s="46">
        <f t="shared" si="1769"/>
        <v>1009.0329633989976</v>
      </c>
      <c r="GJ279" s="51">
        <f t="shared" si="1770"/>
        <v>22705.745348339475</v>
      </c>
      <c r="GK279" s="51">
        <f t="shared" ref="GK279:GK289" si="2098">$GJ$277</f>
        <v>24722.132351737469</v>
      </c>
      <c r="GL279" s="153">
        <f t="shared" si="1972"/>
        <v>10000</v>
      </c>
      <c r="GM279" s="45">
        <v>218</v>
      </c>
      <c r="GN279" s="46">
        <f t="shared" si="1638"/>
        <v>1060.0899999999999</v>
      </c>
      <c r="GO279" s="46">
        <f t="shared" si="2073"/>
        <v>11.53</v>
      </c>
      <c r="GP279" s="128">
        <f t="shared" si="1973"/>
        <v>1048.56</v>
      </c>
      <c r="GQ279" s="46">
        <f t="shared" si="1772"/>
        <v>39.523583180888849</v>
      </c>
      <c r="GR279" s="46">
        <f t="shared" si="1773"/>
        <v>1009.0364168191111</v>
      </c>
      <c r="GS279" s="51">
        <f t="shared" si="1774"/>
        <v>22705.113491714197</v>
      </c>
      <c r="GT279" s="57">
        <f t="shared" ref="GT279:GT289" si="2099">$GS$277</f>
        <v>24721.5073962063</v>
      </c>
      <c r="GU279" s="58">
        <f t="shared" si="1775"/>
        <v>876.92633333333197</v>
      </c>
      <c r="GV279" s="52">
        <f t="shared" si="2074"/>
        <v>9.73</v>
      </c>
      <c r="GW279" s="51">
        <f t="shared" si="1975"/>
        <v>867.19633333333195</v>
      </c>
      <c r="GX279" s="57">
        <f t="shared" si="1777"/>
        <v>19142.879333333607</v>
      </c>
      <c r="GY279" s="57">
        <f t="shared" ref="GY279:GY289" si="2100">$GX$277</f>
        <v>20877.272000000274</v>
      </c>
      <c r="GZ279" s="153">
        <f t="shared" si="1977"/>
        <v>10000</v>
      </c>
      <c r="HA279" s="469">
        <f t="shared" si="1778"/>
        <v>-876.92633333333197</v>
      </c>
      <c r="HB279" s="46">
        <f t="shared" si="1779"/>
        <v>-1060.0899999999999</v>
      </c>
      <c r="HC279" s="46">
        <f t="shared" si="1780"/>
        <v>-1048.56</v>
      </c>
      <c r="HD279" s="48"/>
      <c r="HF279" s="45">
        <v>218</v>
      </c>
      <c r="HG279" s="46">
        <f t="shared" si="1781"/>
        <v>1123.8775326810628</v>
      </c>
      <c r="HH279" s="46">
        <f t="shared" si="1782"/>
        <v>0</v>
      </c>
      <c r="HI279" s="46">
        <f t="shared" si="1783"/>
        <v>1123.8775326810628</v>
      </c>
      <c r="HJ279" s="46">
        <f t="shared" si="1784"/>
        <v>42.232171371820264</v>
      </c>
      <c r="HK279" s="46">
        <f t="shared" si="1785"/>
        <v>1081.6453613092426</v>
      </c>
      <c r="HL279" s="51">
        <f t="shared" si="1786"/>
        <v>24257.657461782914</v>
      </c>
      <c r="HM279" s="153">
        <f t="shared" si="1978"/>
        <v>10000</v>
      </c>
      <c r="HN279" s="58">
        <f t="shared" si="1787"/>
        <v>933.33333333333724</v>
      </c>
      <c r="HO279" s="52">
        <f t="shared" si="1788"/>
        <v>0</v>
      </c>
      <c r="HP279" s="51">
        <f t="shared" si="1789"/>
        <v>933.33333333333724</v>
      </c>
      <c r="HQ279" s="57">
        <f t="shared" si="1790"/>
        <v>20533.333333331575</v>
      </c>
      <c r="HR279" s="153">
        <f t="shared" si="1979"/>
        <v>10000</v>
      </c>
      <c r="HS279" s="468">
        <f t="shared" si="1791"/>
        <v>-933.33333333333724</v>
      </c>
      <c r="HT279" s="46">
        <f t="shared" si="1792"/>
        <v>-1123.8775326810628</v>
      </c>
      <c r="HU279" s="46">
        <f t="shared" si="1793"/>
        <v>-1123.8775326810628</v>
      </c>
      <c r="HV279" s="48"/>
      <c r="HW279" s="29"/>
      <c r="HX279" s="45">
        <v>218</v>
      </c>
      <c r="HY279" s="128">
        <f t="shared" si="1794"/>
        <v>1124.3399999999999</v>
      </c>
      <c r="HZ279" s="46">
        <f t="shared" si="1795"/>
        <v>0</v>
      </c>
      <c r="IA279" s="46">
        <f t="shared" si="1796"/>
        <v>1124.3399999999999</v>
      </c>
      <c r="IB279" s="46">
        <f t="shared" si="1797"/>
        <v>42.256934245527788</v>
      </c>
      <c r="IC279" s="46">
        <f t="shared" si="1798"/>
        <v>1082.083065754472</v>
      </c>
      <c r="ID279" s="51">
        <f t="shared" si="1799"/>
        <v>24272.077481562199</v>
      </c>
      <c r="IE279" s="153">
        <f t="shared" si="1980"/>
        <v>10000</v>
      </c>
      <c r="IF279" s="58">
        <f t="shared" si="1800"/>
        <v>930.14625019664186</v>
      </c>
      <c r="IG279" s="52">
        <f t="shared" si="1801"/>
        <v>0</v>
      </c>
      <c r="IH279" s="51">
        <f t="shared" si="1802"/>
        <v>930.14625019664186</v>
      </c>
      <c r="II279" s="57">
        <f t="shared" si="1981"/>
        <v>20463.217457131796</v>
      </c>
      <c r="IJ279" s="153">
        <f t="shared" si="1982"/>
        <v>10000</v>
      </c>
      <c r="IK279" s="468">
        <f t="shared" si="1803"/>
        <v>-930.14625019664186</v>
      </c>
      <c r="IL279" s="46">
        <f t="shared" si="1804"/>
        <v>-1124.3399999999999</v>
      </c>
      <c r="IM279" s="46">
        <f t="shared" si="1805"/>
        <v>-1124.3399999999999</v>
      </c>
      <c r="IN279" s="48"/>
      <c r="IO279" s="53">
        <f t="shared" si="1806"/>
        <v>0</v>
      </c>
      <c r="IQ279" s="45">
        <v>218</v>
      </c>
      <c r="IR279" s="128">
        <f t="shared" si="1807"/>
        <v>1126.4568749999989</v>
      </c>
      <c r="IS279" s="128">
        <f t="shared" si="1808"/>
        <v>0</v>
      </c>
      <c r="IT279" s="128">
        <f t="shared" si="1809"/>
        <v>1126.4568749999989</v>
      </c>
      <c r="IU279" s="46">
        <f t="shared" si="2021"/>
        <v>42.33</v>
      </c>
      <c r="IV279" s="46">
        <f t="shared" si="1810"/>
        <v>1084.126874999999</v>
      </c>
      <c r="IW279" s="51">
        <f t="shared" si="1811"/>
        <v>24313.341250000241</v>
      </c>
      <c r="IX279" s="199">
        <f t="shared" si="1983"/>
        <v>10000</v>
      </c>
      <c r="IY279" s="128">
        <f t="shared" si="1812"/>
        <v>0</v>
      </c>
      <c r="IZ279" s="408">
        <f t="shared" si="1813"/>
        <v>0</v>
      </c>
      <c r="JA279" s="58">
        <f t="shared" si="1814"/>
        <v>931.95916666666494</v>
      </c>
      <c r="JB279" s="52">
        <f t="shared" si="1815"/>
        <v>0</v>
      </c>
      <c r="JC279" s="51">
        <f t="shared" si="1816"/>
        <v>931.95916666666494</v>
      </c>
      <c r="JD279" s="57">
        <f t="shared" si="1817"/>
        <v>20503.101666666735</v>
      </c>
      <c r="JE279" s="280">
        <f t="shared" si="1818"/>
        <v>10000</v>
      </c>
      <c r="JF279" s="280">
        <f t="shared" si="1819"/>
        <v>0</v>
      </c>
      <c r="JG279" s="468">
        <f t="shared" si="1820"/>
        <v>-931.95916666666494</v>
      </c>
      <c r="JH279" s="46">
        <f t="shared" si="1821"/>
        <v>-1126.4568749999989</v>
      </c>
      <c r="JI279" s="46">
        <f t="shared" si="1822"/>
        <v>-1126.4568749999989</v>
      </c>
      <c r="JJ279" s="48"/>
      <c r="JL279" s="45">
        <v>218</v>
      </c>
      <c r="JM279" s="46">
        <f t="shared" si="1823"/>
        <v>1124.4930833333331</v>
      </c>
      <c r="JN279" s="46">
        <f t="shared" si="1824"/>
        <v>0</v>
      </c>
      <c r="JO279" s="128">
        <f t="shared" si="1825"/>
        <v>1124.4930833333331</v>
      </c>
      <c r="JP279" s="46">
        <f t="shared" si="1984"/>
        <v>42.26</v>
      </c>
      <c r="JQ279" s="46">
        <f t="shared" si="1826"/>
        <v>1082.2330833333331</v>
      </c>
      <c r="JR279" s="51">
        <f t="shared" si="1827"/>
        <v>24270.947833333325</v>
      </c>
      <c r="JS279" s="51">
        <f t="shared" ref="JS279:JS289" si="2101">$BQ$277</f>
        <v>23782.8775952494</v>
      </c>
      <c r="JT279" s="199">
        <f t="shared" si="1986"/>
        <v>10000</v>
      </c>
      <c r="JU279" s="128">
        <f t="shared" si="1828"/>
        <v>0</v>
      </c>
      <c r="JV279" s="408">
        <f t="shared" si="1829"/>
        <v>0</v>
      </c>
      <c r="JW279" s="58">
        <f t="shared" si="1830"/>
        <v>930.37233333333074</v>
      </c>
      <c r="JX279" s="52">
        <f t="shared" si="1831"/>
        <v>0</v>
      </c>
      <c r="JY279" s="51">
        <f t="shared" si="1832"/>
        <v>930.37233333333074</v>
      </c>
      <c r="JZ279" s="51">
        <f t="shared" si="1833"/>
        <v>20468.191333333838</v>
      </c>
      <c r="KA279" s="199">
        <f t="shared" ref="KA279:KA289" si="2102">$BV$277</f>
        <v>19999.999999999513</v>
      </c>
      <c r="KB279" s="128">
        <f t="shared" si="1988"/>
        <v>10000</v>
      </c>
      <c r="KC279" s="204">
        <f t="shared" si="1834"/>
        <v>0</v>
      </c>
      <c r="KD279" s="468">
        <f t="shared" si="1989"/>
        <v>-930.37233333333074</v>
      </c>
      <c r="KE279" s="46">
        <f t="shared" si="1835"/>
        <v>-1124.4930833333331</v>
      </c>
      <c r="KF279" s="46">
        <f t="shared" si="1836"/>
        <v>-1124.4930833333331</v>
      </c>
      <c r="KG279" s="48"/>
      <c r="KI279" s="45">
        <v>218</v>
      </c>
      <c r="KJ279" s="46">
        <f t="shared" si="1837"/>
        <v>1124.4890404061762</v>
      </c>
      <c r="KK279" s="46">
        <f t="shared" si="1838"/>
        <v>0</v>
      </c>
      <c r="KL279" s="128">
        <f t="shared" si="1839"/>
        <v>1124.4890404061762</v>
      </c>
      <c r="KM279" s="46">
        <f t="shared" si="1676"/>
        <v>42.255150120209343</v>
      </c>
      <c r="KN279" s="46">
        <f t="shared" si="1840"/>
        <v>1082.2338902859669</v>
      </c>
      <c r="KO279" s="51">
        <f t="shared" si="1841"/>
        <v>24270.856181839641</v>
      </c>
      <c r="KP279" s="199">
        <f t="shared" ref="KP279:KP289" si="2103">$CR$277</f>
        <v>25873.523509679682</v>
      </c>
      <c r="KQ279" s="199">
        <f t="shared" si="1991"/>
        <v>10000</v>
      </c>
      <c r="KR279" s="128">
        <f t="shared" si="1842"/>
        <v>0</v>
      </c>
      <c r="KS279" s="408">
        <f t="shared" si="1843"/>
        <v>0</v>
      </c>
      <c r="KT279" s="45">
        <v>218</v>
      </c>
      <c r="KU279" s="46">
        <f t="shared" si="1992"/>
        <v>1124.49</v>
      </c>
      <c r="KV279" s="46">
        <f t="shared" si="1844"/>
        <v>0</v>
      </c>
      <c r="KW279" s="128">
        <f t="shared" si="1845"/>
        <v>1124.49</v>
      </c>
      <c r="KX279" s="46">
        <f t="shared" si="1846"/>
        <v>42.254732420413298</v>
      </c>
      <c r="KY279" s="46">
        <f t="shared" si="1847"/>
        <v>1082.2352675795867</v>
      </c>
      <c r="KZ279" s="51">
        <f t="shared" si="1848"/>
        <v>24270.604184668387</v>
      </c>
      <c r="LA279" s="153">
        <f t="shared" ref="LA279:LA289" si="2104">$CR$277</f>
        <v>25873.523509679682</v>
      </c>
      <c r="LB279" s="58">
        <f t="shared" si="2068"/>
        <v>930.59633333333579</v>
      </c>
      <c r="LC279" s="52">
        <f t="shared" si="1849"/>
        <v>0</v>
      </c>
      <c r="LD279" s="51">
        <f t="shared" si="1850"/>
        <v>930.59633333333579</v>
      </c>
      <c r="LE279" s="51">
        <f t="shared" si="1851"/>
        <v>20473.119333333088</v>
      </c>
      <c r="LF279" s="51">
        <f t="shared" ref="LF279:LF289" si="2105">$CW$277</f>
        <v>21924.247999999596</v>
      </c>
      <c r="LG279" s="128">
        <f t="shared" si="1852"/>
        <v>10000</v>
      </c>
      <c r="LH279" s="204">
        <f t="shared" si="1853"/>
        <v>0</v>
      </c>
      <c r="LI279" s="479">
        <f t="shared" si="1854"/>
        <v>-930.59633333333579</v>
      </c>
      <c r="LJ279" s="46">
        <f t="shared" si="1995"/>
        <v>-1124.49</v>
      </c>
      <c r="LK279" s="46">
        <f t="shared" si="1996"/>
        <v>-1124.49</v>
      </c>
      <c r="LL279" s="48"/>
      <c r="LN279" s="45">
        <v>218</v>
      </c>
      <c r="LO279" s="46">
        <f t="shared" si="1855"/>
        <v>1123.1238136873469</v>
      </c>
      <c r="LP279" s="46">
        <f t="shared" si="2075"/>
        <v>0</v>
      </c>
      <c r="LQ279" s="46">
        <f t="shared" si="1857"/>
        <v>1123.1238136873469</v>
      </c>
      <c r="LR279" s="46">
        <f t="shared" si="1858"/>
        <v>42.203848722079847</v>
      </c>
      <c r="LS279" s="46">
        <f t="shared" si="1859"/>
        <v>1080.9199649652671</v>
      </c>
      <c r="LT279" s="51">
        <f t="shared" si="1860"/>
        <v>24241.389268282644</v>
      </c>
      <c r="LU279" s="199">
        <f t="shared" si="1997"/>
        <v>10000</v>
      </c>
      <c r="LV279" s="58">
        <f t="shared" si="1861"/>
        <v>933.33033333333128</v>
      </c>
      <c r="LW279" s="52">
        <f t="shared" si="2076"/>
        <v>0</v>
      </c>
      <c r="LX279" s="51">
        <f t="shared" si="1863"/>
        <v>933.33033333333128</v>
      </c>
      <c r="LY279" s="51">
        <f t="shared" si="1864"/>
        <v>20533.267333333104</v>
      </c>
      <c r="LZ279" s="46">
        <f t="shared" si="1998"/>
        <v>0</v>
      </c>
      <c r="MA279" s="199">
        <f t="shared" si="1999"/>
        <v>10000</v>
      </c>
      <c r="MB279" s="468">
        <f t="shared" si="1865"/>
        <v>-933.33033333333128</v>
      </c>
      <c r="MC279" s="46">
        <f t="shared" si="1866"/>
        <v>-1123.1238136873469</v>
      </c>
      <c r="MD279" s="46">
        <f t="shared" si="1867"/>
        <v>-1123.1238136873469</v>
      </c>
      <c r="ME279" s="48"/>
      <c r="MG279" s="45">
        <v>218</v>
      </c>
      <c r="MH279" s="46">
        <f t="shared" si="1868"/>
        <v>1076.608661999408</v>
      </c>
      <c r="MI279" s="46">
        <f t="shared" si="2077"/>
        <v>0</v>
      </c>
      <c r="MJ279" s="46">
        <f t="shared" si="1870"/>
        <v>1076.608661999408</v>
      </c>
      <c r="MK279" s="46">
        <f t="shared" si="1871"/>
        <v>40.455939541277935</v>
      </c>
      <c r="ML279" s="46">
        <f t="shared" si="1872"/>
        <v>1036.15272245813</v>
      </c>
      <c r="MM279" s="51">
        <f t="shared" si="1873"/>
        <v>23237.411002308629</v>
      </c>
      <c r="MN279" s="199">
        <f t="shared" si="2000"/>
        <v>10000</v>
      </c>
      <c r="MO279" s="58">
        <f t="shared" si="1874"/>
        <v>889.32945707741396</v>
      </c>
      <c r="MP279" s="52">
        <f t="shared" si="2078"/>
        <v>0</v>
      </c>
      <c r="MQ279" s="51">
        <f t="shared" si="1876"/>
        <v>889.32945707741396</v>
      </c>
      <c r="MR279" s="57">
        <f t="shared" si="1877"/>
        <v>19565.248357123517</v>
      </c>
      <c r="MS279" s="199">
        <f t="shared" si="2001"/>
        <v>10000</v>
      </c>
      <c r="MT279" s="468">
        <f t="shared" si="2002"/>
        <v>-889.32945707741396</v>
      </c>
      <c r="MU279" s="46">
        <f t="shared" si="1878"/>
        <v>-1076.608661999408</v>
      </c>
      <c r="MV279" s="46">
        <f t="shared" si="1879"/>
        <v>-1076.608661999408</v>
      </c>
      <c r="MW279" s="48"/>
      <c r="MY279" s="45">
        <v>218</v>
      </c>
      <c r="MZ279" s="46">
        <f t="shared" si="1880"/>
        <v>1076.608661999408</v>
      </c>
      <c r="NA279" s="46">
        <f t="shared" si="2079"/>
        <v>0</v>
      </c>
      <c r="NB279" s="128">
        <f t="shared" si="1882"/>
        <v>1076.608661999408</v>
      </c>
      <c r="NC279" s="46">
        <f t="shared" si="1646"/>
        <v>40.455939541277935</v>
      </c>
      <c r="ND279" s="46">
        <f t="shared" si="1883"/>
        <v>1036.15272245813</v>
      </c>
      <c r="NE279" s="51">
        <f t="shared" si="1884"/>
        <v>23237.411002308629</v>
      </c>
      <c r="NF279" s="153">
        <f t="shared" si="2003"/>
        <v>10000</v>
      </c>
      <c r="NG279" s="45">
        <v>218</v>
      </c>
      <c r="NH279" s="46">
        <f t="shared" si="1647"/>
        <v>1076.6099999999999</v>
      </c>
      <c r="NI279" s="46">
        <f t="shared" si="2080"/>
        <v>0</v>
      </c>
      <c r="NJ279" s="128">
        <f t="shared" si="2004"/>
        <v>1076.6099999999999</v>
      </c>
      <c r="NK279" s="46">
        <f t="shared" si="2005"/>
        <v>40.455335836164167</v>
      </c>
      <c r="NL279" s="46">
        <f t="shared" si="1886"/>
        <v>1036.1546641638358</v>
      </c>
      <c r="NM279" s="51">
        <f t="shared" si="1887"/>
        <v>23237.046837534665</v>
      </c>
      <c r="NN279" s="58">
        <f t="shared" si="1888"/>
        <v>888.78037499999857</v>
      </c>
      <c r="NO279" s="52">
        <f t="shared" ref="NO279:NO289" si="2106">IF(NG279,0,IF(AND($H$7="Oui",NG279&gt;$I$7),0,IF(NG279&gt;$B$7,0,(TRUNC(NQ278*$AT$45/12,2))+(TRUNC(NQ278*$AV$45/12,2)))))</f>
        <v>0</v>
      </c>
      <c r="NP279" s="51">
        <f t="shared" si="1890"/>
        <v>888.78037499999857</v>
      </c>
      <c r="NQ279" s="57">
        <f t="shared" si="1891"/>
        <v>19687.518250000019</v>
      </c>
      <c r="NR279" s="153">
        <f t="shared" si="2006"/>
        <v>10000</v>
      </c>
      <c r="NS279" s="469">
        <f t="shared" si="1892"/>
        <v>-888.78037499999857</v>
      </c>
      <c r="NT279" s="46">
        <f t="shared" si="1893"/>
        <v>-1076.6099999999999</v>
      </c>
      <c r="NU279" s="46">
        <f t="shared" si="1894"/>
        <v>-1076.6099999999999</v>
      </c>
      <c r="NV279" s="48"/>
      <c r="NX279" s="45">
        <v>218</v>
      </c>
      <c r="NY279" s="46">
        <f t="shared" si="1895"/>
        <v>1076.6456011701148</v>
      </c>
      <c r="NZ279" s="46">
        <f t="shared" si="2081"/>
        <v>0</v>
      </c>
      <c r="OA279" s="46">
        <f t="shared" si="1897"/>
        <v>1076.6456011701148</v>
      </c>
      <c r="OB279" s="46">
        <f t="shared" si="1898"/>
        <v>40.457327611901221</v>
      </c>
      <c r="OC279" s="46">
        <f t="shared" si="1899"/>
        <v>1036.1882735582135</v>
      </c>
      <c r="OD279" s="51">
        <f t="shared" si="1900"/>
        <v>23238.208293582516</v>
      </c>
      <c r="OE279" s="57">
        <f t="shared" ref="OE279:OE289" si="2107">$BQ$277</f>
        <v>23782.8775952494</v>
      </c>
      <c r="OF279" s="153">
        <f t="shared" si="2008"/>
        <v>10000</v>
      </c>
      <c r="OG279" s="58">
        <f t="shared" si="1901"/>
        <v>889.48383333333379</v>
      </c>
      <c r="OH279" s="241">
        <f t="shared" ref="OH279:OH289" si="2108">IF(AND($H$7="Oui",NX279&gt;$I$7),0,IF(NX279&gt;$B$7,0,(TRUNC(OK279*$AX$45/12,2))+(TRUNC(OK279*$AZ$45/12,2))))</f>
        <v>0</v>
      </c>
      <c r="OI279" s="51">
        <f t="shared" si="1902"/>
        <v>889.48383333333379</v>
      </c>
      <c r="OJ279" s="51">
        <f t="shared" si="1903"/>
        <v>19568.644333333363</v>
      </c>
      <c r="OK279" s="153">
        <f t="shared" ref="OK279:OK289" si="2109">$BV$277</f>
        <v>19999.999999999513</v>
      </c>
      <c r="OL279" s="153">
        <f t="shared" si="2011"/>
        <v>10000</v>
      </c>
      <c r="OM279" s="468">
        <f t="shared" si="2012"/>
        <v>-889.48383333333379</v>
      </c>
      <c r="ON279" s="46">
        <f t="shared" si="2013"/>
        <v>-1076.6456011701148</v>
      </c>
      <c r="OO279" s="46">
        <f t="shared" si="1904"/>
        <v>-1076.6456011701148</v>
      </c>
      <c r="OP279" s="48"/>
      <c r="OR279" s="45">
        <v>218</v>
      </c>
      <c r="OS279" s="46">
        <f t="shared" si="1905"/>
        <v>1076.765700416463</v>
      </c>
      <c r="OT279" s="128">
        <f t="shared" si="2082"/>
        <v>0</v>
      </c>
      <c r="OU279" s="128">
        <f t="shared" si="1907"/>
        <v>1076.765700416463</v>
      </c>
      <c r="OV279" s="46">
        <f t="shared" si="1652"/>
        <v>40.461840605360607</v>
      </c>
      <c r="OW279" s="46">
        <f t="shared" si="1653"/>
        <v>1036.3038598111025</v>
      </c>
      <c r="OX279" s="51">
        <f t="shared" si="1908"/>
        <v>23240.800503405262</v>
      </c>
      <c r="OY279" s="51">
        <f t="shared" ref="OY279:OY289" si="2110">$GJ$277</f>
        <v>24722.132351737469</v>
      </c>
      <c r="OZ279" s="153">
        <f t="shared" si="2015"/>
        <v>10000</v>
      </c>
      <c r="PA279" s="45">
        <v>218</v>
      </c>
      <c r="PB279" s="46">
        <f t="shared" si="1909"/>
        <v>1076.765700416463</v>
      </c>
      <c r="PC279" s="46">
        <f t="shared" ref="PC279:PC289" si="2111">IF(PA279&gt;$B$7,0,(TRUNC(PH279*$BB$45*$L$7/12,2))+(TRUNC(PH279*$BD$45*$M$7/12,2)))</f>
        <v>0</v>
      </c>
      <c r="PD279" s="128">
        <f t="shared" si="1910"/>
        <v>1076.765700416463</v>
      </c>
      <c r="PE279" s="46">
        <f t="shared" si="1911"/>
        <v>40.461840605360607</v>
      </c>
      <c r="PF279" s="46">
        <f t="shared" si="1912"/>
        <v>1036.3038598111025</v>
      </c>
      <c r="PG279" s="51">
        <f t="shared" si="1913"/>
        <v>23240.800503405262</v>
      </c>
      <c r="PH279" s="57">
        <f t="shared" ref="PH279:PH289" si="2112">$GS$277</f>
        <v>24721.5073962063</v>
      </c>
      <c r="PI279" s="688">
        <f t="shared" si="1914"/>
        <v>889.6533333333341</v>
      </c>
      <c r="PJ279" s="52">
        <f t="shared" ref="PJ279:PJ289" si="2113">IF(AND($H$7="Oui",PA279&gt;$I$7),0,IF(PA279&gt;$B$7,0,(TRUNC(PM279*$BB$45/12,2))+(TRUNC(PM279*$BD$45/12,2))))</f>
        <v>0</v>
      </c>
      <c r="PK279" s="51">
        <f t="shared" si="1915"/>
        <v>889.6533333333341</v>
      </c>
      <c r="PL279" s="57">
        <f t="shared" si="1916"/>
        <v>19572.373333333424</v>
      </c>
      <c r="PM279" s="57">
        <f t="shared" ref="PM279:PM289" si="2114">$GX$277</f>
        <v>20877.272000000274</v>
      </c>
      <c r="PN279" s="153">
        <f t="shared" si="2020"/>
        <v>10000</v>
      </c>
      <c r="PO279" s="469">
        <f t="shared" si="1917"/>
        <v>-889.6533333333341</v>
      </c>
      <c r="PP279" s="46">
        <f t="shared" si="1918"/>
        <v>-1076.765700416463</v>
      </c>
      <c r="PQ279" s="46">
        <f t="shared" si="1919"/>
        <v>-1076.765700416463</v>
      </c>
      <c r="PR279" s="48"/>
    </row>
    <row r="280" spans="2:434" hidden="1" x14ac:dyDescent="0.3">
      <c r="B280" s="45">
        <v>219</v>
      </c>
      <c r="C280" s="46">
        <f t="shared" si="1688"/>
        <v>1111.77</v>
      </c>
      <c r="D280" s="46">
        <f t="shared" si="1689"/>
        <v>100</v>
      </c>
      <c r="E280" s="46">
        <f t="shared" si="1690"/>
        <v>1011.77</v>
      </c>
      <c r="F280" s="46">
        <f t="shared" si="1691"/>
        <v>36.394989390192954</v>
      </c>
      <c r="G280" s="46">
        <f t="shared" si="1692"/>
        <v>975.37501060980708</v>
      </c>
      <c r="H280" s="51">
        <f t="shared" si="1693"/>
        <v>20861.618623505965</v>
      </c>
      <c r="I280" s="58">
        <f t="shared" si="1626"/>
        <v>933.33333333333337</v>
      </c>
      <c r="J280" s="52">
        <f t="shared" si="1694"/>
        <v>100</v>
      </c>
      <c r="K280" s="51">
        <f t="shared" si="1695"/>
        <v>833.33333333333337</v>
      </c>
      <c r="L280" s="57">
        <f t="shared" si="1696"/>
        <v>17499.999999999516</v>
      </c>
      <c r="M280" s="468">
        <f t="shared" si="1920"/>
        <v>-933.33333333333337</v>
      </c>
      <c r="N280" s="46">
        <f t="shared" si="1921"/>
        <v>-1111.77</v>
      </c>
      <c r="O280" s="47"/>
      <c r="P280" s="46">
        <f t="shared" si="1922"/>
        <v>-1011.77</v>
      </c>
      <c r="Q280" s="48"/>
      <c r="R280" s="29"/>
      <c r="S280" s="29"/>
      <c r="T280" s="45">
        <v>219</v>
      </c>
      <c r="U280" s="46">
        <f t="shared" si="1697"/>
        <v>1032.1500000000001</v>
      </c>
      <c r="V280" s="46">
        <f t="shared" si="1698"/>
        <v>20.38</v>
      </c>
      <c r="W280" s="46">
        <f t="shared" si="1923"/>
        <v>1011.77</v>
      </c>
      <c r="X280" s="46">
        <f t="shared" si="1699"/>
        <v>36.394989390192954</v>
      </c>
      <c r="Y280" s="46">
        <f t="shared" si="1700"/>
        <v>975.37501060980708</v>
      </c>
      <c r="Z280" s="51">
        <f t="shared" si="1701"/>
        <v>20861.618623505965</v>
      </c>
      <c r="AA280" s="58">
        <f t="shared" si="1702"/>
        <v>850.45333333333338</v>
      </c>
      <c r="AB280" s="52">
        <f t="shared" si="1703"/>
        <v>17.12</v>
      </c>
      <c r="AC280" s="51">
        <f t="shared" si="1704"/>
        <v>833.33333333333337</v>
      </c>
      <c r="AD280" s="57">
        <f t="shared" si="1705"/>
        <v>17499.999999999516</v>
      </c>
      <c r="AE280" s="468">
        <f t="shared" si="1924"/>
        <v>-850.45333333333338</v>
      </c>
      <c r="AF280" s="46">
        <f t="shared" si="1706"/>
        <v>-1032.1500000000001</v>
      </c>
      <c r="AG280" s="47"/>
      <c r="AH280" s="46">
        <f t="shared" si="1925"/>
        <v>-1011.77</v>
      </c>
      <c r="AI280" s="48"/>
      <c r="AJ280" s="29"/>
      <c r="AK280" s="45">
        <v>219</v>
      </c>
      <c r="AL280" s="46">
        <f t="shared" si="1707"/>
        <v>1117.72</v>
      </c>
      <c r="AM280" s="46"/>
      <c r="AN280" s="46"/>
      <c r="AO280" s="46">
        <f t="shared" si="1708"/>
        <v>21.58</v>
      </c>
      <c r="AP280" s="128">
        <f t="shared" si="1709"/>
        <v>1096.1400000000001</v>
      </c>
      <c r="AQ280" s="128"/>
      <c r="AR280" s="128"/>
      <c r="AS280" s="46">
        <f t="shared" si="1710"/>
        <v>39.793594612493401</v>
      </c>
      <c r="AT280" s="46">
        <f t="shared" si="1711"/>
        <v>1056.3464053875066</v>
      </c>
      <c r="AU280" s="51"/>
      <c r="AV280" s="51"/>
      <c r="AW280" s="51">
        <f t="shared" si="1712"/>
        <v>22819.810362108536</v>
      </c>
      <c r="AX280" s="58">
        <f t="shared" si="1713"/>
        <v>927.38215694565588</v>
      </c>
      <c r="AY280" s="52"/>
      <c r="AZ280" s="52"/>
      <c r="BA280" s="52">
        <f t="shared" si="1714"/>
        <v>18.239999999999998</v>
      </c>
      <c r="BB280" s="51">
        <f t="shared" si="1715"/>
        <v>909.14215694565587</v>
      </c>
      <c r="BC280" s="51"/>
      <c r="BD280" s="51"/>
      <c r="BE280" s="57">
        <f t="shared" si="1716"/>
        <v>19282.867628901353</v>
      </c>
      <c r="BF280" s="468">
        <f t="shared" si="1717"/>
        <v>-927.38215694565588</v>
      </c>
      <c r="BG280" s="46">
        <f t="shared" si="1718"/>
        <v>-1117.72</v>
      </c>
      <c r="BH280" s="46">
        <f t="shared" si="1719"/>
        <v>-1096.1400000000001</v>
      </c>
      <c r="BI280" s="48"/>
      <c r="BK280" s="45">
        <v>219</v>
      </c>
      <c r="BL280" s="46">
        <f t="shared" si="1926"/>
        <v>1033.07</v>
      </c>
      <c r="BM280" s="46">
        <f t="shared" si="1927"/>
        <v>21.3</v>
      </c>
      <c r="BN280" s="46">
        <f t="shared" si="1928"/>
        <v>1011.77</v>
      </c>
      <c r="BO280" s="46">
        <f t="shared" si="1720"/>
        <v>36.394989390192954</v>
      </c>
      <c r="BP280" s="46">
        <f t="shared" si="1721"/>
        <v>975.37501060980708</v>
      </c>
      <c r="BQ280" s="51">
        <f t="shared" si="1722"/>
        <v>20861.618623505965</v>
      </c>
      <c r="BR280" s="57">
        <f t="shared" si="2083"/>
        <v>23782.8775952494</v>
      </c>
      <c r="BS280" s="58">
        <f t="shared" si="1627"/>
        <v>851.23333333333335</v>
      </c>
      <c r="BT280" s="52">
        <f t="shared" si="1930"/>
        <v>17.899999999999999</v>
      </c>
      <c r="BU280" s="51">
        <f t="shared" si="1723"/>
        <v>833.33333333333337</v>
      </c>
      <c r="BV280" s="51">
        <f t="shared" si="1724"/>
        <v>17499.999999999516</v>
      </c>
      <c r="BW280" s="153">
        <f t="shared" si="2084"/>
        <v>19999.999999999513</v>
      </c>
      <c r="BX280" s="468">
        <f t="shared" si="1932"/>
        <v>-851.23333333333335</v>
      </c>
      <c r="BY280" s="46">
        <f t="shared" si="1933"/>
        <v>-1033.07</v>
      </c>
      <c r="BZ280" s="46">
        <f t="shared" si="1725"/>
        <v>-1011.77</v>
      </c>
      <c r="CA280" s="48"/>
      <c r="CB280" s="29"/>
      <c r="CC280" s="45">
        <v>219</v>
      </c>
      <c r="CD280" s="128">
        <f t="shared" si="1726"/>
        <v>1117.6300000000001</v>
      </c>
      <c r="CE280" s="46">
        <f t="shared" si="1934"/>
        <v>22.54</v>
      </c>
      <c r="CF280" s="128">
        <f t="shared" si="1727"/>
        <v>1095.0899999999999</v>
      </c>
      <c r="CG280" s="46">
        <f t="shared" si="1935"/>
        <v>39.613058848239874</v>
      </c>
      <c r="CH280" s="46">
        <f t="shared" si="1628"/>
        <v>1055.47694115176</v>
      </c>
      <c r="CI280" s="51">
        <f t="shared" si="1728"/>
        <v>22712.358367792163</v>
      </c>
      <c r="CJ280" s="199">
        <f t="shared" si="2085"/>
        <v>25873.523509679682</v>
      </c>
      <c r="CK280" s="153">
        <f t="shared" si="1937"/>
        <v>10000</v>
      </c>
      <c r="CL280" s="45">
        <v>219</v>
      </c>
      <c r="CM280" s="46">
        <f t="shared" si="1938"/>
        <v>1117.6300000000001</v>
      </c>
      <c r="CN280" s="128">
        <f t="shared" si="1729"/>
        <v>22.54</v>
      </c>
      <c r="CO280" s="128">
        <f t="shared" si="1657"/>
        <v>1095.0899999999999</v>
      </c>
      <c r="CP280" s="46">
        <f t="shared" si="1730"/>
        <v>39.613058848239874</v>
      </c>
      <c r="CQ280" s="46">
        <f t="shared" si="1658"/>
        <v>1055.47694115176</v>
      </c>
      <c r="CR280" s="51">
        <f t="shared" si="1731"/>
        <v>22712.358367792163</v>
      </c>
      <c r="CS280" s="153">
        <f t="shared" si="2086"/>
        <v>25873.523509679682</v>
      </c>
      <c r="CT280" s="58">
        <f t="shared" si="1732"/>
        <v>927.86033333333398</v>
      </c>
      <c r="CU280" s="52">
        <f t="shared" si="1940"/>
        <v>19.100000000000001</v>
      </c>
      <c r="CV280" s="51">
        <f t="shared" si="1941"/>
        <v>908.76033333333396</v>
      </c>
      <c r="CW280" s="51">
        <f t="shared" si="1733"/>
        <v>19197.966999999589</v>
      </c>
      <c r="CX280" s="57">
        <f t="shared" si="2087"/>
        <v>21924.247999999596</v>
      </c>
      <c r="CY280" s="153">
        <f t="shared" si="1943"/>
        <v>10000</v>
      </c>
      <c r="CZ280" s="479">
        <f t="shared" si="1734"/>
        <v>-927.86033333333398</v>
      </c>
      <c r="DA280" s="46">
        <f t="shared" si="1944"/>
        <v>-1117.6300000000001</v>
      </c>
      <c r="DB280" s="46">
        <f t="shared" si="1945"/>
        <v>-1095.0899999999999</v>
      </c>
      <c r="DC280" s="48"/>
      <c r="DE280" s="45">
        <v>219</v>
      </c>
      <c r="DF280" s="46">
        <f t="shared" si="1735"/>
        <v>1105.0999999999999</v>
      </c>
      <c r="DG280" s="46">
        <f t="shared" si="2088"/>
        <v>93.33</v>
      </c>
      <c r="DH280" s="46">
        <f t="shared" si="1736"/>
        <v>1011.77</v>
      </c>
      <c r="DI280" s="46">
        <f t="shared" si="1737"/>
        <v>36.394989390192954</v>
      </c>
      <c r="DJ280" s="46">
        <f t="shared" si="1738"/>
        <v>975.37501060980708</v>
      </c>
      <c r="DK280" s="51">
        <f t="shared" si="1739"/>
        <v>20861.618623505965</v>
      </c>
      <c r="DL280" s="58">
        <f t="shared" si="1629"/>
        <v>926.66333333333341</v>
      </c>
      <c r="DM280" s="52">
        <f t="shared" si="2089"/>
        <v>93.33</v>
      </c>
      <c r="DN280" s="51">
        <f t="shared" si="1740"/>
        <v>833.33333333333337</v>
      </c>
      <c r="DO280" s="57">
        <f t="shared" si="1741"/>
        <v>17499.999999999516</v>
      </c>
      <c r="DP280" s="468">
        <f t="shared" si="1948"/>
        <v>-926.66333333333341</v>
      </c>
      <c r="DQ280" s="46">
        <f t="shared" si="1949"/>
        <v>-1105.0999999999999</v>
      </c>
      <c r="DR280" s="47"/>
      <c r="DS280" s="46">
        <f t="shared" si="1950"/>
        <v>-1011.77</v>
      </c>
      <c r="DT280" s="48"/>
      <c r="DU280" s="29"/>
      <c r="DV280" s="45">
        <v>219</v>
      </c>
      <c r="DW280" s="46">
        <f t="shared" si="1951"/>
        <v>1021.95</v>
      </c>
      <c r="DX280" s="46">
        <f t="shared" si="2090"/>
        <v>10.18</v>
      </c>
      <c r="DY280" s="46">
        <f t="shared" si="1953"/>
        <v>1011.77</v>
      </c>
      <c r="DZ280" s="46">
        <f t="shared" si="1742"/>
        <v>36.394989390192954</v>
      </c>
      <c r="EA280" s="46">
        <f t="shared" si="1743"/>
        <v>975.37501060980708</v>
      </c>
      <c r="EB280" s="51">
        <f t="shared" si="1744"/>
        <v>20861.618623505965</v>
      </c>
      <c r="EC280" s="58">
        <f t="shared" si="1630"/>
        <v>841.88333333333333</v>
      </c>
      <c r="ED280" s="52">
        <f t="shared" si="2091"/>
        <v>8.5500000000000007</v>
      </c>
      <c r="EE280" s="51">
        <f t="shared" si="1745"/>
        <v>833.33333333333337</v>
      </c>
      <c r="EF280" s="57">
        <f t="shared" si="1746"/>
        <v>17499.999999999516</v>
      </c>
      <c r="EG280" s="468">
        <f t="shared" si="1955"/>
        <v>-841.88333333333333</v>
      </c>
      <c r="EH280" s="46">
        <f t="shared" si="1956"/>
        <v>-1021.95</v>
      </c>
      <c r="EI280" s="47"/>
      <c r="EJ280" s="46">
        <f t="shared" si="1957"/>
        <v>-1011.77</v>
      </c>
      <c r="EK280" s="48"/>
      <c r="EL280" s="29"/>
      <c r="EM280" s="45">
        <v>219</v>
      </c>
      <c r="EN280" s="46">
        <f t="shared" si="2069"/>
        <v>1058.0868689014749</v>
      </c>
      <c r="EO280" s="46">
        <f t="shared" si="2092"/>
        <v>10.6</v>
      </c>
      <c r="EP280" s="128">
        <f t="shared" si="1632"/>
        <v>1047.486868901475</v>
      </c>
      <c r="EQ280" s="46">
        <f t="shared" si="1748"/>
        <v>37.867703322902194</v>
      </c>
      <c r="ER280" s="46">
        <f t="shared" si="1749"/>
        <v>1009.6191655785727</v>
      </c>
      <c r="ES280" s="51">
        <f t="shared" si="1750"/>
        <v>21711.002828162746</v>
      </c>
      <c r="ET280" s="153">
        <f t="shared" si="1959"/>
        <v>10000</v>
      </c>
      <c r="EU280" s="45">
        <v>219</v>
      </c>
      <c r="EV280" s="46">
        <f t="shared" si="1633"/>
        <v>1058.0899999999999</v>
      </c>
      <c r="EW280" s="46">
        <f t="shared" si="2093"/>
        <v>10.59</v>
      </c>
      <c r="EX280" s="128">
        <f t="shared" si="1751"/>
        <v>1047.5</v>
      </c>
      <c r="EY280" s="46">
        <f t="shared" si="1752"/>
        <v>37.86629237707907</v>
      </c>
      <c r="EZ280" s="46">
        <f t="shared" si="1753"/>
        <v>1009.633707622921</v>
      </c>
      <c r="FA280" s="51">
        <f t="shared" si="1754"/>
        <v>21710.14171862452</v>
      </c>
      <c r="FB280" s="58">
        <f t="shared" si="1755"/>
        <v>874.86920833333363</v>
      </c>
      <c r="FC280" s="52">
        <f t="shared" si="2094"/>
        <v>8.92</v>
      </c>
      <c r="FD280" s="51">
        <f t="shared" si="1962"/>
        <v>865.94920833333367</v>
      </c>
      <c r="FE280" s="57">
        <f t="shared" si="1756"/>
        <v>18281.873374999817</v>
      </c>
      <c r="FF280" s="153">
        <f t="shared" si="1963"/>
        <v>10000</v>
      </c>
      <c r="FG280" s="469">
        <f t="shared" si="1757"/>
        <v>-874.86920833333363</v>
      </c>
      <c r="FH280" s="46">
        <f t="shared" si="1758"/>
        <v>-1058.0899999999999</v>
      </c>
      <c r="FI280" s="46">
        <f t="shared" si="1759"/>
        <v>-1047.5</v>
      </c>
      <c r="FJ280" s="48"/>
      <c r="FL280" s="45">
        <v>219</v>
      </c>
      <c r="FM280" s="46">
        <f t="shared" si="1964"/>
        <v>1022.86</v>
      </c>
      <c r="FN280" s="46">
        <f t="shared" si="2070"/>
        <v>11.09</v>
      </c>
      <c r="FO280" s="46">
        <f t="shared" si="1965"/>
        <v>1011.77</v>
      </c>
      <c r="FP280" s="46">
        <f t="shared" si="1761"/>
        <v>36.394989390192954</v>
      </c>
      <c r="FQ280" s="46">
        <f t="shared" si="1762"/>
        <v>975.37501060980708</v>
      </c>
      <c r="FR280" s="51">
        <f t="shared" si="1763"/>
        <v>20861.618623505965</v>
      </c>
      <c r="FS280" s="57">
        <f t="shared" si="2095"/>
        <v>23782.8775952494</v>
      </c>
      <c r="FT280" s="58">
        <f t="shared" si="1635"/>
        <v>842.65333333333342</v>
      </c>
      <c r="FU280" s="241">
        <f t="shared" si="2071"/>
        <v>9.32</v>
      </c>
      <c r="FV280" s="51">
        <f t="shared" si="1765"/>
        <v>833.33333333333337</v>
      </c>
      <c r="FW280" s="51">
        <f t="shared" si="1766"/>
        <v>17499.999999999516</v>
      </c>
      <c r="FX280" s="153">
        <f t="shared" si="2096"/>
        <v>19999.999999999513</v>
      </c>
      <c r="FY280" s="468">
        <f t="shared" si="1968"/>
        <v>-842.65333333333342</v>
      </c>
      <c r="FZ280" s="46">
        <f t="shared" si="1969"/>
        <v>-1022.86</v>
      </c>
      <c r="GA280" s="46">
        <f t="shared" si="1767"/>
        <v>-1011.77</v>
      </c>
      <c r="GB280" s="48"/>
      <c r="GD280" s="45">
        <v>219</v>
      </c>
      <c r="GE280" s="46">
        <f t="shared" si="2072"/>
        <v>1060.0875939185617</v>
      </c>
      <c r="GF280" s="128">
        <f t="shared" si="2097"/>
        <v>11.53</v>
      </c>
      <c r="GG280" s="128">
        <f t="shared" si="1579"/>
        <v>1048.5575939185617</v>
      </c>
      <c r="GH280" s="46">
        <f t="shared" si="1637"/>
        <v>37.842908913899123</v>
      </c>
      <c r="GI280" s="46">
        <f t="shared" si="1769"/>
        <v>1010.7146850046626</v>
      </c>
      <c r="GJ280" s="51">
        <f t="shared" si="1770"/>
        <v>21695.030663334812</v>
      </c>
      <c r="GK280" s="51">
        <f t="shared" si="2098"/>
        <v>24722.132351737469</v>
      </c>
      <c r="GL280" s="153">
        <f t="shared" si="1972"/>
        <v>10000</v>
      </c>
      <c r="GM280" s="45">
        <v>219</v>
      </c>
      <c r="GN280" s="46">
        <f t="shared" si="1638"/>
        <v>1060.0899999999999</v>
      </c>
      <c r="GO280" s="46">
        <f t="shared" si="2073"/>
        <v>11.53</v>
      </c>
      <c r="GP280" s="128">
        <f t="shared" si="1973"/>
        <v>1048.56</v>
      </c>
      <c r="GQ280" s="46">
        <f t="shared" si="1772"/>
        <v>37.841855819523666</v>
      </c>
      <c r="GR280" s="46">
        <f t="shared" si="1773"/>
        <v>1010.7181441804763</v>
      </c>
      <c r="GS280" s="51">
        <f t="shared" si="1774"/>
        <v>21694.395347533722</v>
      </c>
      <c r="GT280" s="57">
        <f t="shared" si="2099"/>
        <v>24721.5073962063</v>
      </c>
      <c r="GU280" s="58">
        <f t="shared" si="1775"/>
        <v>876.92633333333197</v>
      </c>
      <c r="GV280" s="52">
        <f t="shared" si="2074"/>
        <v>9.73</v>
      </c>
      <c r="GW280" s="51">
        <f t="shared" si="1975"/>
        <v>867.19633333333195</v>
      </c>
      <c r="GX280" s="57">
        <f t="shared" si="1777"/>
        <v>18275.683000000274</v>
      </c>
      <c r="GY280" s="57">
        <f t="shared" si="2100"/>
        <v>20877.272000000274</v>
      </c>
      <c r="GZ280" s="153">
        <f t="shared" si="1977"/>
        <v>10000</v>
      </c>
      <c r="HA280" s="469">
        <f t="shared" si="1778"/>
        <v>-876.92633333333197</v>
      </c>
      <c r="HB280" s="46">
        <f t="shared" si="1779"/>
        <v>-1060.0899999999999</v>
      </c>
      <c r="HC280" s="46">
        <f t="shared" si="1780"/>
        <v>-1048.56</v>
      </c>
      <c r="HD280" s="48"/>
      <c r="HF280" s="45">
        <v>219</v>
      </c>
      <c r="HG280" s="46">
        <f t="shared" si="1781"/>
        <v>1123.8775326810628</v>
      </c>
      <c r="HH280" s="46">
        <f t="shared" si="1782"/>
        <v>0</v>
      </c>
      <c r="HI280" s="46">
        <f t="shared" si="1783"/>
        <v>1123.8775326810628</v>
      </c>
      <c r="HJ280" s="46">
        <f t="shared" si="1784"/>
        <v>40.429429102971525</v>
      </c>
      <c r="HK280" s="46">
        <f t="shared" si="1785"/>
        <v>1083.4481035780914</v>
      </c>
      <c r="HL280" s="51">
        <f t="shared" si="1786"/>
        <v>23174.209358204822</v>
      </c>
      <c r="HM280" s="153">
        <f t="shared" si="1978"/>
        <v>10000</v>
      </c>
      <c r="HN280" s="58">
        <f t="shared" si="1787"/>
        <v>933.33333333333724</v>
      </c>
      <c r="HO280" s="52">
        <f t="shared" si="1788"/>
        <v>0</v>
      </c>
      <c r="HP280" s="51">
        <f t="shared" si="1789"/>
        <v>933.33333333333724</v>
      </c>
      <c r="HQ280" s="57">
        <f t="shared" si="1790"/>
        <v>19599.999999998239</v>
      </c>
      <c r="HR280" s="153">
        <f t="shared" si="1979"/>
        <v>10000</v>
      </c>
      <c r="HS280" s="468">
        <f t="shared" si="1791"/>
        <v>-933.33333333333724</v>
      </c>
      <c r="HT280" s="46">
        <f t="shared" si="1792"/>
        <v>-1123.8775326810628</v>
      </c>
      <c r="HU280" s="46">
        <f t="shared" si="1793"/>
        <v>-1123.8775326810628</v>
      </c>
      <c r="HV280" s="48"/>
      <c r="HW280" s="29"/>
      <c r="HX280" s="45">
        <v>219</v>
      </c>
      <c r="HY280" s="128">
        <f t="shared" si="1794"/>
        <v>1124.3399999999999</v>
      </c>
      <c r="HZ280" s="46">
        <f t="shared" si="1795"/>
        <v>0</v>
      </c>
      <c r="IA280" s="46">
        <f t="shared" si="1796"/>
        <v>1124.3399999999999</v>
      </c>
      <c r="IB280" s="46">
        <f t="shared" si="1797"/>
        <v>40.453462469270335</v>
      </c>
      <c r="IC280" s="46">
        <f t="shared" si="1798"/>
        <v>1083.8865375307296</v>
      </c>
      <c r="ID280" s="51">
        <f t="shared" si="1799"/>
        <v>23188.19094403147</v>
      </c>
      <c r="IE280" s="153">
        <f t="shared" si="1980"/>
        <v>10000</v>
      </c>
      <c r="IF280" s="58">
        <f t="shared" si="1800"/>
        <v>930.14625019664186</v>
      </c>
      <c r="IG280" s="52">
        <f t="shared" si="1801"/>
        <v>0</v>
      </c>
      <c r="IH280" s="51">
        <f t="shared" si="1802"/>
        <v>930.14625019664186</v>
      </c>
      <c r="II280" s="57">
        <f t="shared" si="1981"/>
        <v>19533.071206935154</v>
      </c>
      <c r="IJ280" s="153">
        <f t="shared" si="1982"/>
        <v>10000</v>
      </c>
      <c r="IK280" s="468">
        <f t="shared" si="1803"/>
        <v>-930.14625019664186</v>
      </c>
      <c r="IL280" s="46">
        <f t="shared" si="1804"/>
        <v>-1124.3399999999999</v>
      </c>
      <c r="IM280" s="46">
        <f t="shared" si="1805"/>
        <v>-1124.3399999999999</v>
      </c>
      <c r="IN280" s="48"/>
      <c r="IO280" s="53">
        <f t="shared" si="1806"/>
        <v>0</v>
      </c>
      <c r="IQ280" s="45">
        <v>219</v>
      </c>
      <c r="IR280" s="128">
        <f t="shared" si="1807"/>
        <v>1126.4568749999989</v>
      </c>
      <c r="IS280" s="128">
        <f t="shared" si="1808"/>
        <v>0</v>
      </c>
      <c r="IT280" s="128">
        <f t="shared" si="1809"/>
        <v>1126.4568749999989</v>
      </c>
      <c r="IU280" s="46">
        <f t="shared" si="2021"/>
        <v>40.520000000000003</v>
      </c>
      <c r="IV280" s="46">
        <f t="shared" si="1810"/>
        <v>1085.936874999999</v>
      </c>
      <c r="IW280" s="51">
        <f t="shared" si="1811"/>
        <v>23227.404375000242</v>
      </c>
      <c r="IX280" s="199">
        <f t="shared" si="1983"/>
        <v>10000</v>
      </c>
      <c r="IY280" s="128">
        <f t="shared" si="1812"/>
        <v>0</v>
      </c>
      <c r="IZ280" s="408">
        <f t="shared" si="1813"/>
        <v>0</v>
      </c>
      <c r="JA280" s="58">
        <f t="shared" si="1814"/>
        <v>931.95916666666494</v>
      </c>
      <c r="JB280" s="52">
        <f t="shared" si="1815"/>
        <v>0</v>
      </c>
      <c r="JC280" s="51">
        <f t="shared" si="1816"/>
        <v>931.95916666666494</v>
      </c>
      <c r="JD280" s="57">
        <f t="shared" si="1817"/>
        <v>19571.142500000071</v>
      </c>
      <c r="JE280" s="280">
        <f t="shared" si="1818"/>
        <v>10000</v>
      </c>
      <c r="JF280" s="280">
        <f t="shared" si="1819"/>
        <v>0</v>
      </c>
      <c r="JG280" s="468">
        <f t="shared" si="1820"/>
        <v>-931.95916666666494</v>
      </c>
      <c r="JH280" s="46">
        <f t="shared" si="1821"/>
        <v>-1126.4568749999989</v>
      </c>
      <c r="JI280" s="46">
        <f t="shared" si="1822"/>
        <v>-1126.4568749999989</v>
      </c>
      <c r="JJ280" s="48"/>
      <c r="JL280" s="45">
        <v>219</v>
      </c>
      <c r="JM280" s="46">
        <f t="shared" si="1823"/>
        <v>1124.4930833333331</v>
      </c>
      <c r="JN280" s="46">
        <f t="shared" si="1824"/>
        <v>0</v>
      </c>
      <c r="JO280" s="128">
        <f t="shared" si="1825"/>
        <v>1124.4930833333331</v>
      </c>
      <c r="JP280" s="46">
        <f t="shared" si="1984"/>
        <v>40.450000000000003</v>
      </c>
      <c r="JQ280" s="46">
        <f t="shared" si="1826"/>
        <v>1084.043083333333</v>
      </c>
      <c r="JR280" s="51">
        <f t="shared" si="1827"/>
        <v>23186.904749999991</v>
      </c>
      <c r="JS280" s="51">
        <f t="shared" si="2101"/>
        <v>23782.8775952494</v>
      </c>
      <c r="JT280" s="199">
        <f t="shared" si="1986"/>
        <v>10000</v>
      </c>
      <c r="JU280" s="128">
        <f t="shared" si="1828"/>
        <v>0</v>
      </c>
      <c r="JV280" s="408">
        <f t="shared" si="1829"/>
        <v>0</v>
      </c>
      <c r="JW280" s="58">
        <f t="shared" si="1830"/>
        <v>930.37233333333074</v>
      </c>
      <c r="JX280" s="52">
        <f t="shared" si="1831"/>
        <v>0</v>
      </c>
      <c r="JY280" s="51">
        <f t="shared" si="1832"/>
        <v>930.37233333333074</v>
      </c>
      <c r="JZ280" s="51">
        <f t="shared" si="1833"/>
        <v>19537.819000000509</v>
      </c>
      <c r="KA280" s="199">
        <f t="shared" si="2102"/>
        <v>19999.999999999513</v>
      </c>
      <c r="KB280" s="128">
        <f t="shared" si="1988"/>
        <v>10000</v>
      </c>
      <c r="KC280" s="204">
        <f t="shared" si="1834"/>
        <v>0</v>
      </c>
      <c r="KD280" s="468">
        <f t="shared" si="1989"/>
        <v>-930.37233333333074</v>
      </c>
      <c r="KE280" s="46">
        <f t="shared" si="1835"/>
        <v>-1124.4930833333331</v>
      </c>
      <c r="KF280" s="46">
        <f t="shared" si="1836"/>
        <v>-1124.4930833333331</v>
      </c>
      <c r="KG280" s="48"/>
      <c r="KI280" s="45">
        <v>219</v>
      </c>
      <c r="KJ280" s="46">
        <f t="shared" si="1837"/>
        <v>1124.4890404061762</v>
      </c>
      <c r="KK280" s="46">
        <f t="shared" si="1838"/>
        <v>0</v>
      </c>
      <c r="KL280" s="128">
        <f t="shared" si="1839"/>
        <v>1124.4890404061762</v>
      </c>
      <c r="KM280" s="46">
        <f t="shared" si="1676"/>
        <v>40.451426969732736</v>
      </c>
      <c r="KN280" s="46">
        <f t="shared" si="1840"/>
        <v>1084.0376134364435</v>
      </c>
      <c r="KO280" s="51">
        <f t="shared" si="1841"/>
        <v>23186.818568403196</v>
      </c>
      <c r="KP280" s="199">
        <f t="shared" si="2103"/>
        <v>25873.523509679682</v>
      </c>
      <c r="KQ280" s="199">
        <f t="shared" si="1991"/>
        <v>10000</v>
      </c>
      <c r="KR280" s="128">
        <f t="shared" si="1842"/>
        <v>0</v>
      </c>
      <c r="KS280" s="408">
        <f t="shared" si="1843"/>
        <v>0</v>
      </c>
      <c r="KT280" s="45">
        <v>219</v>
      </c>
      <c r="KU280" s="46">
        <f t="shared" si="1992"/>
        <v>1124.49</v>
      </c>
      <c r="KV280" s="46">
        <f t="shared" si="1844"/>
        <v>0</v>
      </c>
      <c r="KW280" s="128">
        <f t="shared" si="1845"/>
        <v>1124.49</v>
      </c>
      <c r="KX280" s="46">
        <f t="shared" si="1846"/>
        <v>40.451006974447317</v>
      </c>
      <c r="KY280" s="46">
        <f t="shared" si="1847"/>
        <v>1084.0389930255526</v>
      </c>
      <c r="KZ280" s="51">
        <f t="shared" si="1848"/>
        <v>23186.565191642836</v>
      </c>
      <c r="LA280" s="153">
        <f t="shared" si="2104"/>
        <v>25873.523509679682</v>
      </c>
      <c r="LB280" s="58">
        <f t="shared" si="2068"/>
        <v>930.59633333333579</v>
      </c>
      <c r="LC280" s="52">
        <f t="shared" si="1849"/>
        <v>0</v>
      </c>
      <c r="LD280" s="51">
        <f t="shared" si="1850"/>
        <v>930.59633333333579</v>
      </c>
      <c r="LE280" s="51">
        <f t="shared" si="1851"/>
        <v>19542.522999999754</v>
      </c>
      <c r="LF280" s="51">
        <f t="shared" si="2105"/>
        <v>21924.247999999596</v>
      </c>
      <c r="LG280" s="128">
        <f t="shared" si="1852"/>
        <v>10000</v>
      </c>
      <c r="LH280" s="204">
        <f t="shared" si="1853"/>
        <v>0</v>
      </c>
      <c r="LI280" s="479">
        <f t="shared" si="1854"/>
        <v>-930.59633333333579</v>
      </c>
      <c r="LJ280" s="46">
        <f t="shared" si="1995"/>
        <v>-1124.49</v>
      </c>
      <c r="LK280" s="46">
        <f t="shared" si="1996"/>
        <v>-1124.49</v>
      </c>
      <c r="LL280" s="48"/>
      <c r="LN280" s="45">
        <v>219</v>
      </c>
      <c r="LO280" s="46">
        <f t="shared" si="1855"/>
        <v>1123.1238136873469</v>
      </c>
      <c r="LP280" s="46">
        <f t="shared" si="2075"/>
        <v>0</v>
      </c>
      <c r="LQ280" s="46">
        <f t="shared" si="1857"/>
        <v>1123.1238136873469</v>
      </c>
      <c r="LR280" s="46">
        <f t="shared" si="1858"/>
        <v>40.402315447137745</v>
      </c>
      <c r="LS280" s="46">
        <f t="shared" si="1859"/>
        <v>1082.7214982402093</v>
      </c>
      <c r="LT280" s="51">
        <f t="shared" si="1860"/>
        <v>23158.667770042433</v>
      </c>
      <c r="LU280" s="199">
        <f t="shared" si="1997"/>
        <v>10000</v>
      </c>
      <c r="LV280" s="58">
        <f t="shared" si="1861"/>
        <v>933.33033333333128</v>
      </c>
      <c r="LW280" s="52">
        <f t="shared" si="2076"/>
        <v>0</v>
      </c>
      <c r="LX280" s="51">
        <f t="shared" si="1863"/>
        <v>933.33033333333128</v>
      </c>
      <c r="LY280" s="51">
        <f t="shared" si="1864"/>
        <v>19599.936999999773</v>
      </c>
      <c r="LZ280" s="46">
        <f t="shared" si="1998"/>
        <v>0</v>
      </c>
      <c r="MA280" s="199">
        <f t="shared" si="1999"/>
        <v>10000</v>
      </c>
      <c r="MB280" s="468">
        <f t="shared" si="1865"/>
        <v>-933.33033333333128</v>
      </c>
      <c r="MC280" s="46">
        <f t="shared" si="1866"/>
        <v>-1123.1238136873469</v>
      </c>
      <c r="MD280" s="46">
        <f t="shared" si="1867"/>
        <v>-1123.1238136873469</v>
      </c>
      <c r="ME280" s="48"/>
      <c r="MG280" s="45">
        <v>219</v>
      </c>
      <c r="MH280" s="46">
        <f t="shared" si="1868"/>
        <v>1076.608661999408</v>
      </c>
      <c r="MI280" s="46">
        <f t="shared" si="2077"/>
        <v>0</v>
      </c>
      <c r="MJ280" s="46">
        <f t="shared" si="1870"/>
        <v>1076.608661999408</v>
      </c>
      <c r="MK280" s="46">
        <f t="shared" si="1871"/>
        <v>38.729018337181053</v>
      </c>
      <c r="ML280" s="46">
        <f t="shared" si="1872"/>
        <v>1037.879643662227</v>
      </c>
      <c r="MM280" s="51">
        <f t="shared" si="1873"/>
        <v>22199.531358646404</v>
      </c>
      <c r="MN280" s="199">
        <f t="shared" si="2000"/>
        <v>10000</v>
      </c>
      <c r="MO280" s="58">
        <f t="shared" si="1874"/>
        <v>889.32945707741396</v>
      </c>
      <c r="MP280" s="52">
        <f t="shared" si="2078"/>
        <v>0</v>
      </c>
      <c r="MQ280" s="51">
        <f t="shared" si="1876"/>
        <v>889.32945707741396</v>
      </c>
      <c r="MR280" s="57">
        <f t="shared" si="1877"/>
        <v>18675.918900046105</v>
      </c>
      <c r="MS280" s="199">
        <f t="shared" si="2001"/>
        <v>10000</v>
      </c>
      <c r="MT280" s="468">
        <f t="shared" si="2002"/>
        <v>-889.32945707741396</v>
      </c>
      <c r="MU280" s="46">
        <f t="shared" si="1878"/>
        <v>-1076.608661999408</v>
      </c>
      <c r="MV280" s="46">
        <f t="shared" si="1879"/>
        <v>-1076.608661999408</v>
      </c>
      <c r="MW280" s="48"/>
      <c r="MY280" s="45">
        <v>219</v>
      </c>
      <c r="MZ280" s="46">
        <f t="shared" si="1880"/>
        <v>1076.608661999408</v>
      </c>
      <c r="NA280" s="46">
        <f t="shared" si="2079"/>
        <v>0</v>
      </c>
      <c r="NB280" s="128">
        <f t="shared" si="1882"/>
        <v>1076.608661999408</v>
      </c>
      <c r="NC280" s="46">
        <f t="shared" si="1646"/>
        <v>38.729018337181053</v>
      </c>
      <c r="ND280" s="46">
        <f t="shared" si="1883"/>
        <v>1037.879643662227</v>
      </c>
      <c r="NE280" s="51">
        <f t="shared" si="1884"/>
        <v>22199.531358646404</v>
      </c>
      <c r="NF280" s="153">
        <f t="shared" si="2003"/>
        <v>10000</v>
      </c>
      <c r="NG280" s="45">
        <v>219</v>
      </c>
      <c r="NH280" s="46">
        <f t="shared" si="1647"/>
        <v>1076.6099999999999</v>
      </c>
      <c r="NI280" s="46">
        <f t="shared" si="2080"/>
        <v>0</v>
      </c>
      <c r="NJ280" s="128">
        <f t="shared" si="2004"/>
        <v>1076.6099999999999</v>
      </c>
      <c r="NK280" s="46">
        <f t="shared" si="2005"/>
        <v>38.728411395891108</v>
      </c>
      <c r="NL280" s="46">
        <f t="shared" si="1886"/>
        <v>1037.8815886041089</v>
      </c>
      <c r="NM280" s="51">
        <f t="shared" si="1887"/>
        <v>22199.165248930556</v>
      </c>
      <c r="NN280" s="58">
        <f t="shared" si="1888"/>
        <v>888.78037499999857</v>
      </c>
      <c r="NO280" s="52">
        <f t="shared" si="2106"/>
        <v>0</v>
      </c>
      <c r="NP280" s="51">
        <f t="shared" si="1890"/>
        <v>888.78037499999857</v>
      </c>
      <c r="NQ280" s="57">
        <f t="shared" si="1891"/>
        <v>18798.737875000021</v>
      </c>
      <c r="NR280" s="153">
        <f t="shared" si="2006"/>
        <v>10000</v>
      </c>
      <c r="NS280" s="469">
        <f t="shared" si="1892"/>
        <v>-888.78037499999857</v>
      </c>
      <c r="NT280" s="46">
        <f t="shared" si="1893"/>
        <v>-1076.6099999999999</v>
      </c>
      <c r="NU280" s="46">
        <f t="shared" si="1894"/>
        <v>-1076.6099999999999</v>
      </c>
      <c r="NV280" s="48"/>
      <c r="NX280" s="45">
        <v>219</v>
      </c>
      <c r="NY280" s="46">
        <f t="shared" si="1895"/>
        <v>1076.6456011701148</v>
      </c>
      <c r="NZ280" s="46">
        <f t="shared" si="2081"/>
        <v>0</v>
      </c>
      <c r="OA280" s="46">
        <f t="shared" si="1897"/>
        <v>1076.6456011701148</v>
      </c>
      <c r="OB280" s="46">
        <f t="shared" si="1898"/>
        <v>38.730347155970861</v>
      </c>
      <c r="OC280" s="46">
        <f t="shared" si="1899"/>
        <v>1037.915254014144</v>
      </c>
      <c r="OD280" s="51">
        <f t="shared" si="1900"/>
        <v>22200.293039568372</v>
      </c>
      <c r="OE280" s="57">
        <f t="shared" si="2107"/>
        <v>23782.8775952494</v>
      </c>
      <c r="OF280" s="153">
        <f t="shared" si="2008"/>
        <v>10000</v>
      </c>
      <c r="OG280" s="58">
        <f t="shared" si="1901"/>
        <v>889.48383333333379</v>
      </c>
      <c r="OH280" s="241">
        <f t="shared" si="2108"/>
        <v>0</v>
      </c>
      <c r="OI280" s="51">
        <f t="shared" si="1902"/>
        <v>889.48383333333379</v>
      </c>
      <c r="OJ280" s="51">
        <f t="shared" si="1903"/>
        <v>18679.160500000027</v>
      </c>
      <c r="OK280" s="153">
        <f t="shared" si="2109"/>
        <v>19999.999999999513</v>
      </c>
      <c r="OL280" s="153">
        <f t="shared" si="2011"/>
        <v>10000</v>
      </c>
      <c r="OM280" s="468">
        <f t="shared" si="2012"/>
        <v>-889.48383333333379</v>
      </c>
      <c r="ON280" s="46">
        <f t="shared" si="2013"/>
        <v>-1076.6456011701148</v>
      </c>
      <c r="OO280" s="46">
        <f t="shared" si="1904"/>
        <v>-1076.6456011701148</v>
      </c>
      <c r="OP280" s="48"/>
      <c r="OR280" s="45">
        <v>219</v>
      </c>
      <c r="OS280" s="46">
        <f t="shared" si="1905"/>
        <v>1076.765700416463</v>
      </c>
      <c r="OT280" s="128">
        <f t="shared" si="2082"/>
        <v>0</v>
      </c>
      <c r="OU280" s="128">
        <f t="shared" si="1907"/>
        <v>1076.765700416463</v>
      </c>
      <c r="OV280" s="46">
        <f t="shared" si="1652"/>
        <v>38.734667505675439</v>
      </c>
      <c r="OW280" s="46">
        <f t="shared" si="1653"/>
        <v>1038.0310329107876</v>
      </c>
      <c r="OX280" s="51">
        <f t="shared" si="1908"/>
        <v>22202.769470494473</v>
      </c>
      <c r="OY280" s="51">
        <f t="shared" si="2110"/>
        <v>24722.132351737469</v>
      </c>
      <c r="OZ280" s="153">
        <f t="shared" si="2015"/>
        <v>10000</v>
      </c>
      <c r="PA280" s="45">
        <v>219</v>
      </c>
      <c r="PB280" s="46">
        <f t="shared" si="1909"/>
        <v>1076.765700416463</v>
      </c>
      <c r="PC280" s="46">
        <f t="shared" si="2111"/>
        <v>0</v>
      </c>
      <c r="PD280" s="128">
        <f t="shared" si="1910"/>
        <v>1076.765700416463</v>
      </c>
      <c r="PE280" s="46">
        <f t="shared" si="1911"/>
        <v>38.734667505675439</v>
      </c>
      <c r="PF280" s="46">
        <f t="shared" si="1912"/>
        <v>1038.0310329107876</v>
      </c>
      <c r="PG280" s="51">
        <f t="shared" si="1913"/>
        <v>22202.769470494473</v>
      </c>
      <c r="PH280" s="57">
        <f t="shared" si="2112"/>
        <v>24721.5073962063</v>
      </c>
      <c r="PI280" s="688">
        <f t="shared" si="1914"/>
        <v>889.6533333333341</v>
      </c>
      <c r="PJ280" s="52">
        <f t="shared" si="2113"/>
        <v>0</v>
      </c>
      <c r="PK280" s="51">
        <f t="shared" si="1915"/>
        <v>889.6533333333341</v>
      </c>
      <c r="PL280" s="57">
        <f t="shared" si="1916"/>
        <v>18682.720000000088</v>
      </c>
      <c r="PM280" s="57">
        <f t="shared" si="2114"/>
        <v>20877.272000000274</v>
      </c>
      <c r="PN280" s="153">
        <f t="shared" si="2020"/>
        <v>10000</v>
      </c>
      <c r="PO280" s="469">
        <f t="shared" si="1917"/>
        <v>-889.6533333333341</v>
      </c>
      <c r="PP280" s="46">
        <f t="shared" si="1918"/>
        <v>-1076.765700416463</v>
      </c>
      <c r="PQ280" s="46">
        <f t="shared" si="1919"/>
        <v>-1076.765700416463</v>
      </c>
      <c r="PR280" s="48"/>
    </row>
    <row r="281" spans="2:434" hidden="1" x14ac:dyDescent="0.3">
      <c r="B281" s="45">
        <v>220</v>
      </c>
      <c r="C281" s="46">
        <f t="shared" si="1688"/>
        <v>1111.77</v>
      </c>
      <c r="D281" s="46">
        <f t="shared" si="1689"/>
        <v>100</v>
      </c>
      <c r="E281" s="46">
        <f t="shared" si="1690"/>
        <v>1011.77</v>
      </c>
      <c r="F281" s="46">
        <f t="shared" si="1691"/>
        <v>34.769364372509941</v>
      </c>
      <c r="G281" s="46">
        <f t="shared" si="1692"/>
        <v>977.00063562749006</v>
      </c>
      <c r="H281" s="51">
        <f t="shared" si="1693"/>
        <v>19884.617987878475</v>
      </c>
      <c r="I281" s="58">
        <f t="shared" si="1626"/>
        <v>933.33333333333337</v>
      </c>
      <c r="J281" s="52">
        <f t="shared" si="1694"/>
        <v>100</v>
      </c>
      <c r="K281" s="51">
        <f t="shared" si="1695"/>
        <v>833.33333333333337</v>
      </c>
      <c r="L281" s="57">
        <f t="shared" si="1696"/>
        <v>16666.666666666184</v>
      </c>
      <c r="M281" s="468">
        <f t="shared" si="1920"/>
        <v>-933.33333333333337</v>
      </c>
      <c r="N281" s="46">
        <f t="shared" si="1921"/>
        <v>-1111.77</v>
      </c>
      <c r="O281" s="47"/>
      <c r="P281" s="46">
        <f t="shared" si="1922"/>
        <v>-1011.77</v>
      </c>
      <c r="Q281" s="48"/>
      <c r="R281" s="29"/>
      <c r="S281" s="29"/>
      <c r="T281" s="45">
        <v>220</v>
      </c>
      <c r="U281" s="46">
        <f t="shared" si="1697"/>
        <v>1031.25</v>
      </c>
      <c r="V281" s="46">
        <f t="shared" si="1698"/>
        <v>19.48</v>
      </c>
      <c r="W281" s="46">
        <f t="shared" si="1923"/>
        <v>1011.77</v>
      </c>
      <c r="X281" s="46">
        <f t="shared" si="1699"/>
        <v>34.769364372509941</v>
      </c>
      <c r="Y281" s="46">
        <f t="shared" si="1700"/>
        <v>977.00063562749006</v>
      </c>
      <c r="Z281" s="51">
        <f t="shared" si="1701"/>
        <v>19884.617987878475</v>
      </c>
      <c r="AA281" s="58">
        <f t="shared" si="1702"/>
        <v>849.6733333333334</v>
      </c>
      <c r="AB281" s="52">
        <f t="shared" si="1703"/>
        <v>16.34</v>
      </c>
      <c r="AC281" s="51">
        <f t="shared" si="1704"/>
        <v>833.33333333333337</v>
      </c>
      <c r="AD281" s="57">
        <f t="shared" si="1705"/>
        <v>16666.666666666184</v>
      </c>
      <c r="AE281" s="468">
        <f t="shared" si="1924"/>
        <v>-849.6733333333334</v>
      </c>
      <c r="AF281" s="46">
        <f t="shared" si="1706"/>
        <v>-1031.25</v>
      </c>
      <c r="AG281" s="47"/>
      <c r="AH281" s="46">
        <f t="shared" si="1925"/>
        <v>-1011.77</v>
      </c>
      <c r="AI281" s="48"/>
      <c r="AJ281" s="29"/>
      <c r="AK281" s="45">
        <v>220</v>
      </c>
      <c r="AL281" s="46">
        <f t="shared" si="1707"/>
        <v>1117.72</v>
      </c>
      <c r="AM281" s="46"/>
      <c r="AN281" s="46"/>
      <c r="AO281" s="46">
        <f t="shared" si="1708"/>
        <v>20.62</v>
      </c>
      <c r="AP281" s="128">
        <f t="shared" si="1709"/>
        <v>1097.0999999999999</v>
      </c>
      <c r="AQ281" s="128"/>
      <c r="AR281" s="128"/>
      <c r="AS281" s="46">
        <f t="shared" si="1710"/>
        <v>38.033017270180892</v>
      </c>
      <c r="AT281" s="46">
        <f t="shared" si="1711"/>
        <v>1059.0669827298191</v>
      </c>
      <c r="AU281" s="51"/>
      <c r="AV281" s="51"/>
      <c r="AW281" s="51">
        <f t="shared" si="1712"/>
        <v>21760.743379378717</v>
      </c>
      <c r="AX281" s="58">
        <f t="shared" si="1713"/>
        <v>927.38215694565588</v>
      </c>
      <c r="AY281" s="52"/>
      <c r="AZ281" s="52"/>
      <c r="BA281" s="52">
        <f t="shared" si="1714"/>
        <v>17.420000000000002</v>
      </c>
      <c r="BB281" s="51">
        <f t="shared" si="1715"/>
        <v>909.96215694565592</v>
      </c>
      <c r="BC281" s="51"/>
      <c r="BD281" s="51"/>
      <c r="BE281" s="57">
        <f t="shared" si="1716"/>
        <v>18372.905471955695</v>
      </c>
      <c r="BF281" s="468">
        <f t="shared" si="1717"/>
        <v>-927.38215694565588</v>
      </c>
      <c r="BG281" s="46">
        <f t="shared" si="1718"/>
        <v>-1117.72</v>
      </c>
      <c r="BH281" s="46">
        <f t="shared" si="1719"/>
        <v>-1097.0999999999999</v>
      </c>
      <c r="BI281" s="48"/>
      <c r="BK281" s="45">
        <v>220</v>
      </c>
      <c r="BL281" s="46">
        <f t="shared" si="1926"/>
        <v>1033.07</v>
      </c>
      <c r="BM281" s="46">
        <f t="shared" si="1927"/>
        <v>21.3</v>
      </c>
      <c r="BN281" s="46">
        <f t="shared" si="1928"/>
        <v>1011.77</v>
      </c>
      <c r="BO281" s="46">
        <f t="shared" si="1720"/>
        <v>34.769364372509941</v>
      </c>
      <c r="BP281" s="46">
        <f t="shared" si="1721"/>
        <v>977.00063562749006</v>
      </c>
      <c r="BQ281" s="51">
        <f t="shared" si="1722"/>
        <v>19884.617987878475</v>
      </c>
      <c r="BR281" s="57">
        <f t="shared" si="2083"/>
        <v>23782.8775952494</v>
      </c>
      <c r="BS281" s="58">
        <f t="shared" si="1627"/>
        <v>851.23333333333335</v>
      </c>
      <c r="BT281" s="52">
        <f t="shared" si="1930"/>
        <v>17.899999999999999</v>
      </c>
      <c r="BU281" s="51">
        <f t="shared" si="1723"/>
        <v>833.33333333333337</v>
      </c>
      <c r="BV281" s="51">
        <f t="shared" si="1724"/>
        <v>16666.666666666184</v>
      </c>
      <c r="BW281" s="153">
        <f t="shared" si="2084"/>
        <v>19999.999999999513</v>
      </c>
      <c r="BX281" s="468">
        <f t="shared" si="1932"/>
        <v>-851.23333333333335</v>
      </c>
      <c r="BY281" s="46">
        <f t="shared" si="1933"/>
        <v>-1033.07</v>
      </c>
      <c r="BZ281" s="46">
        <f t="shared" si="1725"/>
        <v>-1011.77</v>
      </c>
      <c r="CA281" s="48"/>
      <c r="CB281" s="29"/>
      <c r="CC281" s="45">
        <v>220</v>
      </c>
      <c r="CD281" s="128">
        <f t="shared" si="1726"/>
        <v>1117.6300000000001</v>
      </c>
      <c r="CE281" s="46">
        <f t="shared" si="1934"/>
        <v>22.54</v>
      </c>
      <c r="CF281" s="128">
        <f t="shared" si="1727"/>
        <v>1095.0899999999999</v>
      </c>
      <c r="CG281" s="46">
        <f t="shared" si="1935"/>
        <v>37.853930612986936</v>
      </c>
      <c r="CH281" s="46">
        <f t="shared" si="1628"/>
        <v>1057.236069387013</v>
      </c>
      <c r="CI281" s="51">
        <f t="shared" si="1728"/>
        <v>21655.122298405149</v>
      </c>
      <c r="CJ281" s="199">
        <f t="shared" si="2085"/>
        <v>25873.523509679682</v>
      </c>
      <c r="CK281" s="153">
        <f t="shared" si="1937"/>
        <v>10000</v>
      </c>
      <c r="CL281" s="45">
        <v>220</v>
      </c>
      <c r="CM281" s="46">
        <f t="shared" si="1938"/>
        <v>1117.6300000000001</v>
      </c>
      <c r="CN281" s="128">
        <f t="shared" si="1729"/>
        <v>22.54</v>
      </c>
      <c r="CO281" s="128">
        <f t="shared" si="1657"/>
        <v>1095.0899999999999</v>
      </c>
      <c r="CP281" s="46">
        <f t="shared" si="1730"/>
        <v>37.853930612986936</v>
      </c>
      <c r="CQ281" s="46">
        <f t="shared" si="1658"/>
        <v>1057.236069387013</v>
      </c>
      <c r="CR281" s="51">
        <f t="shared" si="1731"/>
        <v>21655.122298405149</v>
      </c>
      <c r="CS281" s="153">
        <f t="shared" si="2086"/>
        <v>25873.523509679682</v>
      </c>
      <c r="CT281" s="58">
        <f t="shared" si="1732"/>
        <v>927.86033333333398</v>
      </c>
      <c r="CU281" s="52">
        <f t="shared" si="1940"/>
        <v>19.100000000000001</v>
      </c>
      <c r="CV281" s="51">
        <f t="shared" si="1941"/>
        <v>908.76033333333396</v>
      </c>
      <c r="CW281" s="51">
        <f t="shared" si="1733"/>
        <v>18289.206666666254</v>
      </c>
      <c r="CX281" s="57">
        <f t="shared" si="2087"/>
        <v>21924.247999999596</v>
      </c>
      <c r="CY281" s="153">
        <f t="shared" si="1943"/>
        <v>10000</v>
      </c>
      <c r="CZ281" s="479">
        <f t="shared" si="1734"/>
        <v>-927.86033333333398</v>
      </c>
      <c r="DA281" s="46">
        <f t="shared" si="1944"/>
        <v>-1117.6300000000001</v>
      </c>
      <c r="DB281" s="46">
        <f t="shared" si="1945"/>
        <v>-1095.0899999999999</v>
      </c>
      <c r="DC281" s="48"/>
      <c r="DE281" s="45">
        <v>220</v>
      </c>
      <c r="DF281" s="46">
        <f t="shared" si="1735"/>
        <v>1105.0999999999999</v>
      </c>
      <c r="DG281" s="46">
        <f t="shared" si="2088"/>
        <v>93.33</v>
      </c>
      <c r="DH281" s="46">
        <f t="shared" si="1736"/>
        <v>1011.77</v>
      </c>
      <c r="DI281" s="46">
        <f t="shared" si="1737"/>
        <v>34.769364372509941</v>
      </c>
      <c r="DJ281" s="46">
        <f t="shared" si="1738"/>
        <v>977.00063562749006</v>
      </c>
      <c r="DK281" s="51">
        <f t="shared" si="1739"/>
        <v>19884.617987878475</v>
      </c>
      <c r="DL281" s="58">
        <f t="shared" si="1629"/>
        <v>926.66333333333341</v>
      </c>
      <c r="DM281" s="52">
        <f t="shared" si="2089"/>
        <v>93.33</v>
      </c>
      <c r="DN281" s="51">
        <f t="shared" si="1740"/>
        <v>833.33333333333337</v>
      </c>
      <c r="DO281" s="57">
        <f t="shared" si="1741"/>
        <v>16666.666666666184</v>
      </c>
      <c r="DP281" s="468">
        <f t="shared" si="1948"/>
        <v>-926.66333333333341</v>
      </c>
      <c r="DQ281" s="46">
        <f t="shared" si="1949"/>
        <v>-1105.0999999999999</v>
      </c>
      <c r="DR281" s="47"/>
      <c r="DS281" s="46">
        <f t="shared" si="1950"/>
        <v>-1011.77</v>
      </c>
      <c r="DT281" s="48"/>
      <c r="DU281" s="29"/>
      <c r="DV281" s="45">
        <v>220</v>
      </c>
      <c r="DW281" s="46">
        <f t="shared" si="1951"/>
        <v>1021.5</v>
      </c>
      <c r="DX281" s="46">
        <f t="shared" si="2090"/>
        <v>9.73</v>
      </c>
      <c r="DY281" s="46">
        <f t="shared" si="1953"/>
        <v>1011.77</v>
      </c>
      <c r="DZ281" s="46">
        <f t="shared" si="1742"/>
        <v>34.769364372509941</v>
      </c>
      <c r="EA281" s="46">
        <f t="shared" si="1743"/>
        <v>977.00063562749006</v>
      </c>
      <c r="EB281" s="51">
        <f t="shared" si="1744"/>
        <v>19884.617987878475</v>
      </c>
      <c r="EC281" s="58">
        <f t="shared" si="1630"/>
        <v>841.49333333333334</v>
      </c>
      <c r="ED281" s="52">
        <f t="shared" si="2091"/>
        <v>8.16</v>
      </c>
      <c r="EE281" s="51">
        <f t="shared" si="1745"/>
        <v>833.33333333333337</v>
      </c>
      <c r="EF281" s="57">
        <f t="shared" si="1746"/>
        <v>16666.666666666184</v>
      </c>
      <c r="EG281" s="468">
        <f t="shared" si="1955"/>
        <v>-841.49333333333334</v>
      </c>
      <c r="EH281" s="46">
        <f t="shared" si="1956"/>
        <v>-1021.5</v>
      </c>
      <c r="EI281" s="47"/>
      <c r="EJ281" s="46">
        <f t="shared" si="1957"/>
        <v>-1011.77</v>
      </c>
      <c r="EK281" s="48"/>
      <c r="EL281" s="29"/>
      <c r="EM281" s="45">
        <v>220</v>
      </c>
      <c r="EN281" s="46">
        <f t="shared" si="2069"/>
        <v>1058.0868689014749</v>
      </c>
      <c r="EO281" s="46">
        <f t="shared" si="2092"/>
        <v>10.120000000000001</v>
      </c>
      <c r="EP281" s="128">
        <f t="shared" si="1632"/>
        <v>1047.966868901475</v>
      </c>
      <c r="EQ281" s="46">
        <f t="shared" si="1748"/>
        <v>36.185004713604577</v>
      </c>
      <c r="ER281" s="46">
        <f t="shared" si="1749"/>
        <v>1011.7818641878704</v>
      </c>
      <c r="ES281" s="51">
        <f t="shared" si="1750"/>
        <v>20699.220963974876</v>
      </c>
      <c r="ET281" s="153">
        <f t="shared" si="1959"/>
        <v>10000</v>
      </c>
      <c r="EU281" s="45">
        <v>220</v>
      </c>
      <c r="EV281" s="46">
        <f t="shared" si="1633"/>
        <v>1058.0899999999999</v>
      </c>
      <c r="EW281" s="46">
        <f t="shared" si="2093"/>
        <v>10.120000000000001</v>
      </c>
      <c r="EX281" s="128">
        <f t="shared" si="1751"/>
        <v>1047.97</v>
      </c>
      <c r="EY281" s="46">
        <f t="shared" si="1752"/>
        <v>36.183569531040867</v>
      </c>
      <c r="EZ281" s="46">
        <f t="shared" si="1753"/>
        <v>1011.7864304689591</v>
      </c>
      <c r="FA281" s="51">
        <f t="shared" si="1754"/>
        <v>20698.355288155562</v>
      </c>
      <c r="FB281" s="58">
        <f t="shared" si="1755"/>
        <v>874.86920833333363</v>
      </c>
      <c r="FC281" s="52">
        <f t="shared" si="2094"/>
        <v>8.5300000000000011</v>
      </c>
      <c r="FD281" s="51">
        <f t="shared" si="1962"/>
        <v>866.33920833333366</v>
      </c>
      <c r="FE281" s="57">
        <f t="shared" si="1756"/>
        <v>17415.534166666483</v>
      </c>
      <c r="FF281" s="153">
        <f t="shared" si="1963"/>
        <v>10000</v>
      </c>
      <c r="FG281" s="469">
        <f t="shared" si="1757"/>
        <v>-874.86920833333363</v>
      </c>
      <c r="FH281" s="46">
        <f t="shared" si="1758"/>
        <v>-1058.0899999999999</v>
      </c>
      <c r="FI281" s="46">
        <f t="shared" si="1759"/>
        <v>-1047.97</v>
      </c>
      <c r="FJ281" s="48"/>
      <c r="FL281" s="45">
        <v>220</v>
      </c>
      <c r="FM281" s="46">
        <f t="shared" si="1964"/>
        <v>1022.86</v>
      </c>
      <c r="FN281" s="46">
        <f t="shared" si="2070"/>
        <v>11.09</v>
      </c>
      <c r="FO281" s="46">
        <f t="shared" si="1965"/>
        <v>1011.77</v>
      </c>
      <c r="FP281" s="46">
        <f t="shared" si="1761"/>
        <v>34.769364372509941</v>
      </c>
      <c r="FQ281" s="46">
        <f t="shared" si="1762"/>
        <v>977.00063562749006</v>
      </c>
      <c r="FR281" s="51">
        <f t="shared" si="1763"/>
        <v>19884.617987878475</v>
      </c>
      <c r="FS281" s="57">
        <f t="shared" si="2095"/>
        <v>23782.8775952494</v>
      </c>
      <c r="FT281" s="58">
        <f t="shared" si="1635"/>
        <v>842.65333333333342</v>
      </c>
      <c r="FU281" s="241">
        <f t="shared" si="2071"/>
        <v>9.32</v>
      </c>
      <c r="FV281" s="51">
        <f t="shared" si="1765"/>
        <v>833.33333333333337</v>
      </c>
      <c r="FW281" s="51">
        <f t="shared" si="1766"/>
        <v>16666.666666666184</v>
      </c>
      <c r="FX281" s="153">
        <f t="shared" si="2096"/>
        <v>19999.999999999513</v>
      </c>
      <c r="FY281" s="468">
        <f t="shared" si="1968"/>
        <v>-842.65333333333342</v>
      </c>
      <c r="FZ281" s="46">
        <f t="shared" si="1969"/>
        <v>-1022.86</v>
      </c>
      <c r="GA281" s="46">
        <f t="shared" si="1767"/>
        <v>-1011.77</v>
      </c>
      <c r="GB281" s="48"/>
      <c r="GD281" s="45">
        <v>220</v>
      </c>
      <c r="GE281" s="46">
        <f t="shared" si="2072"/>
        <v>1060.0875939185617</v>
      </c>
      <c r="GF281" s="128">
        <f t="shared" si="2097"/>
        <v>11.53</v>
      </c>
      <c r="GG281" s="128">
        <f t="shared" si="1579"/>
        <v>1048.5575939185617</v>
      </c>
      <c r="GH281" s="46">
        <f t="shared" si="1637"/>
        <v>36.158384438891353</v>
      </c>
      <c r="GI281" s="46">
        <f t="shared" si="1769"/>
        <v>1012.3992094796703</v>
      </c>
      <c r="GJ281" s="51">
        <f t="shared" si="1770"/>
        <v>20682.631453855141</v>
      </c>
      <c r="GK281" s="51">
        <f t="shared" si="2098"/>
        <v>24722.132351737469</v>
      </c>
      <c r="GL281" s="153">
        <f t="shared" si="1972"/>
        <v>10000</v>
      </c>
      <c r="GM281" s="45">
        <v>220</v>
      </c>
      <c r="GN281" s="46">
        <f t="shared" si="1638"/>
        <v>1060.0899999999999</v>
      </c>
      <c r="GO281" s="46">
        <f t="shared" si="2073"/>
        <v>11.53</v>
      </c>
      <c r="GP281" s="128">
        <f t="shared" si="1973"/>
        <v>1048.56</v>
      </c>
      <c r="GQ281" s="46">
        <f t="shared" si="1772"/>
        <v>36.157325579222871</v>
      </c>
      <c r="GR281" s="46">
        <f t="shared" si="1773"/>
        <v>1012.4026744207771</v>
      </c>
      <c r="GS281" s="51">
        <f t="shared" si="1774"/>
        <v>20681.992673112945</v>
      </c>
      <c r="GT281" s="57">
        <f t="shared" si="2099"/>
        <v>24721.5073962063</v>
      </c>
      <c r="GU281" s="58">
        <f t="shared" si="1775"/>
        <v>876.92633333333197</v>
      </c>
      <c r="GV281" s="52">
        <f t="shared" si="2074"/>
        <v>9.73</v>
      </c>
      <c r="GW281" s="51">
        <f t="shared" si="1975"/>
        <v>867.19633333333195</v>
      </c>
      <c r="GX281" s="57">
        <f t="shared" si="1777"/>
        <v>17408.48666666694</v>
      </c>
      <c r="GY281" s="57">
        <f t="shared" si="2100"/>
        <v>20877.272000000274</v>
      </c>
      <c r="GZ281" s="153">
        <f t="shared" si="1977"/>
        <v>10000</v>
      </c>
      <c r="HA281" s="469">
        <f t="shared" si="1778"/>
        <v>-876.92633333333197</v>
      </c>
      <c r="HB281" s="46">
        <f t="shared" si="1779"/>
        <v>-1060.0899999999999</v>
      </c>
      <c r="HC281" s="46">
        <f t="shared" si="1780"/>
        <v>-1048.56</v>
      </c>
      <c r="HD281" s="48"/>
      <c r="HF281" s="45">
        <v>220</v>
      </c>
      <c r="HG281" s="46">
        <f t="shared" si="1781"/>
        <v>1123.8775326810628</v>
      </c>
      <c r="HH281" s="46">
        <f t="shared" si="1782"/>
        <v>0</v>
      </c>
      <c r="HI281" s="46">
        <f t="shared" si="1783"/>
        <v>1123.8775326810628</v>
      </c>
      <c r="HJ281" s="46">
        <f t="shared" si="1784"/>
        <v>38.623682263674702</v>
      </c>
      <c r="HK281" s="46">
        <f t="shared" si="1785"/>
        <v>1085.2538504173881</v>
      </c>
      <c r="HL281" s="51">
        <f t="shared" si="1786"/>
        <v>22088.955507787432</v>
      </c>
      <c r="HM281" s="153">
        <f t="shared" si="1978"/>
        <v>10000</v>
      </c>
      <c r="HN281" s="58">
        <f t="shared" si="1787"/>
        <v>933.33333333333724</v>
      </c>
      <c r="HO281" s="52">
        <f t="shared" si="1788"/>
        <v>0</v>
      </c>
      <c r="HP281" s="51">
        <f t="shared" si="1789"/>
        <v>933.33333333333724</v>
      </c>
      <c r="HQ281" s="57">
        <f t="shared" si="1790"/>
        <v>18666.666666664903</v>
      </c>
      <c r="HR281" s="153">
        <f t="shared" si="1979"/>
        <v>10000</v>
      </c>
      <c r="HS281" s="468">
        <f t="shared" si="1791"/>
        <v>-933.33333333333724</v>
      </c>
      <c r="HT281" s="46">
        <f t="shared" si="1792"/>
        <v>-1123.8775326810628</v>
      </c>
      <c r="HU281" s="46">
        <f t="shared" si="1793"/>
        <v>-1123.8775326810628</v>
      </c>
      <c r="HV281" s="48"/>
      <c r="HW281" s="29"/>
      <c r="HX281" s="45">
        <v>220</v>
      </c>
      <c r="HY281" s="128">
        <f t="shared" si="1794"/>
        <v>1124.3399999999999</v>
      </c>
      <c r="HZ281" s="46">
        <f t="shared" si="1795"/>
        <v>0</v>
      </c>
      <c r="IA281" s="46">
        <f t="shared" si="1796"/>
        <v>1124.3399999999999</v>
      </c>
      <c r="IB281" s="46">
        <f t="shared" si="1797"/>
        <v>38.646984906719119</v>
      </c>
      <c r="IC281" s="46">
        <f t="shared" si="1798"/>
        <v>1085.6930150932808</v>
      </c>
      <c r="ID281" s="51">
        <f t="shared" si="1799"/>
        <v>22102.497928938188</v>
      </c>
      <c r="IE281" s="153">
        <f t="shared" si="1980"/>
        <v>10000</v>
      </c>
      <c r="IF281" s="58">
        <f t="shared" si="1800"/>
        <v>930.14625019664186</v>
      </c>
      <c r="IG281" s="52">
        <f t="shared" si="1801"/>
        <v>0</v>
      </c>
      <c r="IH281" s="51">
        <f t="shared" si="1802"/>
        <v>930.14625019664186</v>
      </c>
      <c r="II281" s="57">
        <f t="shared" si="1981"/>
        <v>18602.924956738512</v>
      </c>
      <c r="IJ281" s="153">
        <f t="shared" si="1982"/>
        <v>10000</v>
      </c>
      <c r="IK281" s="468">
        <f t="shared" si="1803"/>
        <v>-930.14625019664186</v>
      </c>
      <c r="IL281" s="46">
        <f t="shared" si="1804"/>
        <v>-1124.3399999999999</v>
      </c>
      <c r="IM281" s="46">
        <f t="shared" si="1805"/>
        <v>-1124.3399999999999</v>
      </c>
      <c r="IN281" s="48"/>
      <c r="IO281" s="53">
        <f t="shared" si="1806"/>
        <v>0</v>
      </c>
      <c r="IQ281" s="45">
        <v>220</v>
      </c>
      <c r="IR281" s="128">
        <f t="shared" si="1807"/>
        <v>1126.4568749999989</v>
      </c>
      <c r="IS281" s="128">
        <f t="shared" si="1808"/>
        <v>0</v>
      </c>
      <c r="IT281" s="128">
        <f t="shared" si="1809"/>
        <v>1126.4568749999989</v>
      </c>
      <c r="IU281" s="46">
        <f t="shared" si="2021"/>
        <v>38.71</v>
      </c>
      <c r="IV281" s="46">
        <f t="shared" si="1810"/>
        <v>1087.7468749999989</v>
      </c>
      <c r="IW281" s="51">
        <f t="shared" si="1811"/>
        <v>22139.657500000241</v>
      </c>
      <c r="IX281" s="199">
        <f t="shared" si="1983"/>
        <v>10000</v>
      </c>
      <c r="IY281" s="128">
        <f t="shared" si="1812"/>
        <v>0</v>
      </c>
      <c r="IZ281" s="408">
        <f t="shared" si="1813"/>
        <v>0</v>
      </c>
      <c r="JA281" s="58">
        <f t="shared" si="1814"/>
        <v>931.95916666666494</v>
      </c>
      <c r="JB281" s="52">
        <f t="shared" si="1815"/>
        <v>0</v>
      </c>
      <c r="JC281" s="51">
        <f t="shared" si="1816"/>
        <v>931.95916666666494</v>
      </c>
      <c r="JD281" s="57">
        <f t="shared" si="1817"/>
        <v>18639.183333333407</v>
      </c>
      <c r="JE281" s="280">
        <f t="shared" si="1818"/>
        <v>10000</v>
      </c>
      <c r="JF281" s="280">
        <f t="shared" si="1819"/>
        <v>0</v>
      </c>
      <c r="JG281" s="468">
        <f t="shared" si="1820"/>
        <v>-931.95916666666494</v>
      </c>
      <c r="JH281" s="46">
        <f t="shared" si="1821"/>
        <v>-1126.4568749999989</v>
      </c>
      <c r="JI281" s="46">
        <f t="shared" si="1822"/>
        <v>-1126.4568749999989</v>
      </c>
      <c r="JJ281" s="48"/>
      <c r="JL281" s="45">
        <v>220</v>
      </c>
      <c r="JM281" s="46">
        <f t="shared" si="1823"/>
        <v>1124.4930833333331</v>
      </c>
      <c r="JN281" s="46">
        <f t="shared" si="1824"/>
        <v>0</v>
      </c>
      <c r="JO281" s="128">
        <f t="shared" si="1825"/>
        <v>1124.4930833333331</v>
      </c>
      <c r="JP281" s="46">
        <f t="shared" si="1984"/>
        <v>38.64</v>
      </c>
      <c r="JQ281" s="46">
        <f t="shared" si="1826"/>
        <v>1085.853083333333</v>
      </c>
      <c r="JR281" s="51">
        <f t="shared" si="1827"/>
        <v>22101.051666666659</v>
      </c>
      <c r="JS281" s="51">
        <f t="shared" si="2101"/>
        <v>23782.8775952494</v>
      </c>
      <c r="JT281" s="199">
        <f t="shared" si="1986"/>
        <v>10000</v>
      </c>
      <c r="JU281" s="128">
        <f t="shared" si="1828"/>
        <v>0</v>
      </c>
      <c r="JV281" s="408">
        <f t="shared" si="1829"/>
        <v>0</v>
      </c>
      <c r="JW281" s="58">
        <f t="shared" si="1830"/>
        <v>930.37233333333074</v>
      </c>
      <c r="JX281" s="52">
        <f t="shared" si="1831"/>
        <v>0</v>
      </c>
      <c r="JY281" s="51">
        <f t="shared" si="1832"/>
        <v>930.37233333333074</v>
      </c>
      <c r="JZ281" s="51">
        <f t="shared" si="1833"/>
        <v>18607.44666666718</v>
      </c>
      <c r="KA281" s="199">
        <f t="shared" si="2102"/>
        <v>19999.999999999513</v>
      </c>
      <c r="KB281" s="128">
        <f t="shared" si="1988"/>
        <v>10000</v>
      </c>
      <c r="KC281" s="204">
        <f t="shared" si="1834"/>
        <v>0</v>
      </c>
      <c r="KD281" s="468">
        <f t="shared" si="1989"/>
        <v>-930.37233333333074</v>
      </c>
      <c r="KE281" s="46">
        <f t="shared" si="1835"/>
        <v>-1124.4930833333331</v>
      </c>
      <c r="KF281" s="46">
        <f t="shared" si="1836"/>
        <v>-1124.4930833333331</v>
      </c>
      <c r="KG281" s="48"/>
      <c r="KI281" s="45">
        <v>220</v>
      </c>
      <c r="KJ281" s="46">
        <f t="shared" si="1837"/>
        <v>1124.4890404061762</v>
      </c>
      <c r="KK281" s="46">
        <f t="shared" si="1838"/>
        <v>0</v>
      </c>
      <c r="KL281" s="128">
        <f t="shared" si="1839"/>
        <v>1124.4890404061762</v>
      </c>
      <c r="KM281" s="46">
        <f t="shared" si="1676"/>
        <v>38.644697614005331</v>
      </c>
      <c r="KN281" s="46">
        <f t="shared" si="1840"/>
        <v>1085.8443427921709</v>
      </c>
      <c r="KO281" s="51">
        <f t="shared" si="1841"/>
        <v>22100.974225611026</v>
      </c>
      <c r="KP281" s="199">
        <f t="shared" si="2103"/>
        <v>25873.523509679682</v>
      </c>
      <c r="KQ281" s="199">
        <f t="shared" si="1991"/>
        <v>10000</v>
      </c>
      <c r="KR281" s="128">
        <f t="shared" si="1842"/>
        <v>0</v>
      </c>
      <c r="KS281" s="408">
        <f t="shared" si="1843"/>
        <v>0</v>
      </c>
      <c r="KT281" s="45">
        <v>220</v>
      </c>
      <c r="KU281" s="46">
        <f t="shared" si="1992"/>
        <v>1124.49</v>
      </c>
      <c r="KV281" s="46">
        <f t="shared" si="1844"/>
        <v>0</v>
      </c>
      <c r="KW281" s="128">
        <f t="shared" si="1845"/>
        <v>1124.49</v>
      </c>
      <c r="KX281" s="46">
        <f t="shared" si="1846"/>
        <v>38.644275319404727</v>
      </c>
      <c r="KY281" s="46">
        <f t="shared" si="1847"/>
        <v>1085.8457246805954</v>
      </c>
      <c r="KZ281" s="51">
        <f t="shared" si="1848"/>
        <v>22100.71946696224</v>
      </c>
      <c r="LA281" s="153">
        <f t="shared" si="2104"/>
        <v>25873.523509679682</v>
      </c>
      <c r="LB281" s="58">
        <f t="shared" si="2068"/>
        <v>930.59633333333579</v>
      </c>
      <c r="LC281" s="52">
        <f t="shared" si="1849"/>
        <v>0</v>
      </c>
      <c r="LD281" s="51">
        <f t="shared" si="1850"/>
        <v>930.59633333333579</v>
      </c>
      <c r="LE281" s="51">
        <f t="shared" si="1851"/>
        <v>18611.926666666419</v>
      </c>
      <c r="LF281" s="51">
        <f t="shared" si="2105"/>
        <v>21924.247999999596</v>
      </c>
      <c r="LG281" s="128">
        <f t="shared" si="1852"/>
        <v>10000</v>
      </c>
      <c r="LH281" s="204">
        <f t="shared" si="1853"/>
        <v>0</v>
      </c>
      <c r="LI281" s="479">
        <f t="shared" si="1854"/>
        <v>-930.59633333333579</v>
      </c>
      <c r="LJ281" s="46">
        <f t="shared" si="1995"/>
        <v>-1124.49</v>
      </c>
      <c r="LK281" s="46">
        <f t="shared" si="1996"/>
        <v>-1124.49</v>
      </c>
      <c r="LL281" s="48"/>
      <c r="LN281" s="45">
        <v>220</v>
      </c>
      <c r="LO281" s="46">
        <f t="shared" si="1855"/>
        <v>1123.1238136873469</v>
      </c>
      <c r="LP281" s="46">
        <f t="shared" si="2075"/>
        <v>0</v>
      </c>
      <c r="LQ281" s="46">
        <f t="shared" si="1857"/>
        <v>1123.1238136873469</v>
      </c>
      <c r="LR281" s="46">
        <f t="shared" si="1858"/>
        <v>38.597779616737391</v>
      </c>
      <c r="LS281" s="46">
        <f t="shared" si="1859"/>
        <v>1084.5260340706095</v>
      </c>
      <c r="LT281" s="51">
        <f t="shared" si="1860"/>
        <v>22074.141735971825</v>
      </c>
      <c r="LU281" s="199">
        <f t="shared" si="1997"/>
        <v>10000</v>
      </c>
      <c r="LV281" s="58">
        <f t="shared" si="1861"/>
        <v>933.33033333333128</v>
      </c>
      <c r="LW281" s="52">
        <f t="shared" si="2076"/>
        <v>0</v>
      </c>
      <c r="LX281" s="51">
        <f t="shared" si="1863"/>
        <v>933.33033333333128</v>
      </c>
      <c r="LY281" s="51">
        <f t="shared" si="1864"/>
        <v>18666.606666666441</v>
      </c>
      <c r="LZ281" s="46">
        <f t="shared" si="1998"/>
        <v>0</v>
      </c>
      <c r="MA281" s="199">
        <f t="shared" si="1999"/>
        <v>10000</v>
      </c>
      <c r="MB281" s="468">
        <f t="shared" si="1865"/>
        <v>-933.33033333333128</v>
      </c>
      <c r="MC281" s="46">
        <f t="shared" si="1866"/>
        <v>-1123.1238136873469</v>
      </c>
      <c r="MD281" s="46">
        <f t="shared" si="1867"/>
        <v>-1123.1238136873469</v>
      </c>
      <c r="ME281" s="48"/>
      <c r="MG281" s="45">
        <v>220</v>
      </c>
      <c r="MH281" s="46">
        <f t="shared" si="1868"/>
        <v>1076.608661999408</v>
      </c>
      <c r="MI281" s="46">
        <f t="shared" si="2077"/>
        <v>0</v>
      </c>
      <c r="MJ281" s="46">
        <f t="shared" si="1870"/>
        <v>1076.608661999408</v>
      </c>
      <c r="MK281" s="46">
        <f t="shared" si="1871"/>
        <v>36.999218931077344</v>
      </c>
      <c r="ML281" s="46">
        <f t="shared" si="1872"/>
        <v>1039.6094430683306</v>
      </c>
      <c r="MM281" s="51">
        <f t="shared" si="1873"/>
        <v>21159.921915578074</v>
      </c>
      <c r="MN281" s="199">
        <f t="shared" si="2000"/>
        <v>10000</v>
      </c>
      <c r="MO281" s="58">
        <f t="shared" si="1874"/>
        <v>889.32945707741396</v>
      </c>
      <c r="MP281" s="52">
        <f t="shared" si="2078"/>
        <v>0</v>
      </c>
      <c r="MQ281" s="51">
        <f t="shared" si="1876"/>
        <v>889.32945707741396</v>
      </c>
      <c r="MR281" s="57">
        <f t="shared" si="1877"/>
        <v>17786.589442968692</v>
      </c>
      <c r="MS281" s="199">
        <f t="shared" si="2001"/>
        <v>10000</v>
      </c>
      <c r="MT281" s="468">
        <f t="shared" si="2002"/>
        <v>-889.32945707741396</v>
      </c>
      <c r="MU281" s="46">
        <f t="shared" si="1878"/>
        <v>-1076.608661999408</v>
      </c>
      <c r="MV281" s="46">
        <f t="shared" si="1879"/>
        <v>-1076.608661999408</v>
      </c>
      <c r="MW281" s="48"/>
      <c r="MY281" s="45">
        <v>220</v>
      </c>
      <c r="MZ281" s="46">
        <f t="shared" si="1880"/>
        <v>1076.608661999408</v>
      </c>
      <c r="NA281" s="46">
        <f t="shared" si="2079"/>
        <v>0</v>
      </c>
      <c r="NB281" s="128">
        <f t="shared" si="1882"/>
        <v>1076.608661999408</v>
      </c>
      <c r="NC281" s="46">
        <f t="shared" si="1646"/>
        <v>36.999218931077344</v>
      </c>
      <c r="ND281" s="46">
        <f t="shared" si="1883"/>
        <v>1039.6094430683306</v>
      </c>
      <c r="NE281" s="51">
        <f t="shared" si="1884"/>
        <v>21159.921915578074</v>
      </c>
      <c r="NF281" s="153">
        <f t="shared" si="2003"/>
        <v>10000</v>
      </c>
      <c r="NG281" s="45">
        <v>220</v>
      </c>
      <c r="NH281" s="46">
        <f t="shared" si="1647"/>
        <v>1076.6099999999999</v>
      </c>
      <c r="NI281" s="46">
        <f t="shared" si="2080"/>
        <v>0</v>
      </c>
      <c r="NJ281" s="128">
        <f t="shared" si="2004"/>
        <v>1076.6099999999999</v>
      </c>
      <c r="NK281" s="46">
        <f t="shared" si="2005"/>
        <v>36.998608748217599</v>
      </c>
      <c r="NL281" s="46">
        <f t="shared" si="1886"/>
        <v>1039.6113912517824</v>
      </c>
      <c r="NM281" s="51">
        <f t="shared" si="1887"/>
        <v>21159.553857678773</v>
      </c>
      <c r="NN281" s="58">
        <f t="shared" si="1888"/>
        <v>888.78037499999857</v>
      </c>
      <c r="NO281" s="52">
        <f t="shared" si="2106"/>
        <v>0</v>
      </c>
      <c r="NP281" s="51">
        <f t="shared" si="1890"/>
        <v>888.78037499999857</v>
      </c>
      <c r="NQ281" s="57">
        <f t="shared" si="1891"/>
        <v>17909.957500000022</v>
      </c>
      <c r="NR281" s="153">
        <f t="shared" si="2006"/>
        <v>10000</v>
      </c>
      <c r="NS281" s="469">
        <f t="shared" si="1892"/>
        <v>-888.78037499999857</v>
      </c>
      <c r="NT281" s="46">
        <f t="shared" si="1893"/>
        <v>-1076.6099999999999</v>
      </c>
      <c r="NU281" s="46">
        <f t="shared" si="1894"/>
        <v>-1076.6099999999999</v>
      </c>
      <c r="NV281" s="48"/>
      <c r="NX281" s="45">
        <v>220</v>
      </c>
      <c r="NY281" s="46">
        <f t="shared" si="1895"/>
        <v>1076.6456011701148</v>
      </c>
      <c r="NZ281" s="46">
        <f t="shared" si="2081"/>
        <v>0</v>
      </c>
      <c r="OA281" s="46">
        <f t="shared" si="1897"/>
        <v>1076.6456011701148</v>
      </c>
      <c r="OB281" s="46">
        <f t="shared" si="1898"/>
        <v>37.00048839928062</v>
      </c>
      <c r="OC281" s="46">
        <f t="shared" si="1899"/>
        <v>1039.6451127708342</v>
      </c>
      <c r="OD281" s="51">
        <f t="shared" si="1900"/>
        <v>21160.647926797537</v>
      </c>
      <c r="OE281" s="57">
        <f t="shared" si="2107"/>
        <v>23782.8775952494</v>
      </c>
      <c r="OF281" s="153">
        <f t="shared" si="2008"/>
        <v>10000</v>
      </c>
      <c r="OG281" s="58">
        <f t="shared" si="1901"/>
        <v>889.48383333333379</v>
      </c>
      <c r="OH281" s="241">
        <f t="shared" si="2108"/>
        <v>0</v>
      </c>
      <c r="OI281" s="51">
        <f t="shared" si="1902"/>
        <v>889.48383333333379</v>
      </c>
      <c r="OJ281" s="51">
        <f t="shared" si="1903"/>
        <v>17789.676666666692</v>
      </c>
      <c r="OK281" s="153">
        <f t="shared" si="2109"/>
        <v>19999.999999999513</v>
      </c>
      <c r="OL281" s="153">
        <f t="shared" si="2011"/>
        <v>10000</v>
      </c>
      <c r="OM281" s="468">
        <f t="shared" si="2012"/>
        <v>-889.48383333333379</v>
      </c>
      <c r="ON281" s="46">
        <f t="shared" si="2013"/>
        <v>-1076.6456011701148</v>
      </c>
      <c r="OO281" s="46">
        <f t="shared" si="1904"/>
        <v>-1076.6456011701148</v>
      </c>
      <c r="OP281" s="48"/>
      <c r="OR281" s="45">
        <v>220</v>
      </c>
      <c r="OS281" s="46">
        <f t="shared" si="1905"/>
        <v>1076.765700416463</v>
      </c>
      <c r="OT281" s="128">
        <f t="shared" si="2082"/>
        <v>0</v>
      </c>
      <c r="OU281" s="128">
        <f t="shared" si="1907"/>
        <v>1076.765700416463</v>
      </c>
      <c r="OV281" s="46">
        <f t="shared" si="1652"/>
        <v>37.004615784157458</v>
      </c>
      <c r="OW281" s="46">
        <f t="shared" si="1653"/>
        <v>1039.7610846323055</v>
      </c>
      <c r="OX281" s="51">
        <f t="shared" si="1908"/>
        <v>21163.008385862169</v>
      </c>
      <c r="OY281" s="51">
        <f t="shared" si="2110"/>
        <v>24722.132351737469</v>
      </c>
      <c r="OZ281" s="153">
        <f t="shared" si="2015"/>
        <v>10000</v>
      </c>
      <c r="PA281" s="45">
        <v>220</v>
      </c>
      <c r="PB281" s="46">
        <f t="shared" si="1909"/>
        <v>1076.765700416463</v>
      </c>
      <c r="PC281" s="46">
        <f t="shared" si="2111"/>
        <v>0</v>
      </c>
      <c r="PD281" s="128">
        <f t="shared" si="1910"/>
        <v>1076.765700416463</v>
      </c>
      <c r="PE281" s="46">
        <f t="shared" si="1911"/>
        <v>37.004615784157458</v>
      </c>
      <c r="PF281" s="46">
        <f t="shared" si="1912"/>
        <v>1039.7610846323055</v>
      </c>
      <c r="PG281" s="51">
        <f t="shared" si="1913"/>
        <v>21163.008385862169</v>
      </c>
      <c r="PH281" s="57">
        <f t="shared" si="2112"/>
        <v>24721.5073962063</v>
      </c>
      <c r="PI281" s="688">
        <f t="shared" si="1914"/>
        <v>889.6533333333341</v>
      </c>
      <c r="PJ281" s="52">
        <f t="shared" si="2113"/>
        <v>0</v>
      </c>
      <c r="PK281" s="51">
        <f t="shared" si="1915"/>
        <v>889.6533333333341</v>
      </c>
      <c r="PL281" s="57">
        <f t="shared" si="1916"/>
        <v>17793.066666666753</v>
      </c>
      <c r="PM281" s="57">
        <f t="shared" si="2114"/>
        <v>20877.272000000274</v>
      </c>
      <c r="PN281" s="153">
        <f t="shared" si="2020"/>
        <v>10000</v>
      </c>
      <c r="PO281" s="469">
        <f t="shared" si="1917"/>
        <v>-889.6533333333341</v>
      </c>
      <c r="PP281" s="46">
        <f t="shared" si="1918"/>
        <v>-1076.765700416463</v>
      </c>
      <c r="PQ281" s="46">
        <f t="shared" si="1919"/>
        <v>-1076.765700416463</v>
      </c>
      <c r="PR281" s="48"/>
    </row>
    <row r="282" spans="2:434" hidden="1" x14ac:dyDescent="0.3">
      <c r="B282" s="45">
        <v>221</v>
      </c>
      <c r="C282" s="46">
        <f t="shared" si="1688"/>
        <v>1111.77</v>
      </c>
      <c r="D282" s="46">
        <f t="shared" si="1689"/>
        <v>100</v>
      </c>
      <c r="E282" s="46">
        <f t="shared" si="1690"/>
        <v>1011.77</v>
      </c>
      <c r="F282" s="46">
        <f t="shared" si="1691"/>
        <v>33.141029979797459</v>
      </c>
      <c r="G282" s="46">
        <f t="shared" si="1692"/>
        <v>978.62897002020247</v>
      </c>
      <c r="H282" s="51">
        <f t="shared" si="1693"/>
        <v>18905.989017858272</v>
      </c>
      <c r="I282" s="58">
        <f t="shared" si="1626"/>
        <v>933.33333333333337</v>
      </c>
      <c r="J282" s="52">
        <f t="shared" si="1694"/>
        <v>100</v>
      </c>
      <c r="K282" s="51">
        <f t="shared" si="1695"/>
        <v>833.33333333333337</v>
      </c>
      <c r="L282" s="57">
        <f t="shared" si="1696"/>
        <v>15833.33333333285</v>
      </c>
      <c r="M282" s="468">
        <f t="shared" si="1920"/>
        <v>-933.33333333333337</v>
      </c>
      <c r="N282" s="46">
        <f t="shared" si="1921"/>
        <v>-1111.77</v>
      </c>
      <c r="O282" s="47"/>
      <c r="P282" s="46">
        <f t="shared" si="1922"/>
        <v>-1011.77</v>
      </c>
      <c r="Q282" s="48"/>
      <c r="R282" s="29"/>
      <c r="S282" s="29"/>
      <c r="T282" s="45">
        <v>221</v>
      </c>
      <c r="U282" s="46">
        <f t="shared" si="1697"/>
        <v>1030.33</v>
      </c>
      <c r="V282" s="46">
        <f t="shared" si="1698"/>
        <v>18.559999999999999</v>
      </c>
      <c r="W282" s="46">
        <f t="shared" si="1923"/>
        <v>1011.77</v>
      </c>
      <c r="X282" s="46">
        <f t="shared" si="1699"/>
        <v>33.141029979797459</v>
      </c>
      <c r="Y282" s="46">
        <f t="shared" si="1700"/>
        <v>978.62897002020247</v>
      </c>
      <c r="Z282" s="51">
        <f t="shared" si="1701"/>
        <v>18905.989017858272</v>
      </c>
      <c r="AA282" s="58">
        <f t="shared" si="1702"/>
        <v>848.89333333333332</v>
      </c>
      <c r="AB282" s="52">
        <f t="shared" si="1703"/>
        <v>15.56</v>
      </c>
      <c r="AC282" s="51">
        <f t="shared" si="1704"/>
        <v>833.33333333333337</v>
      </c>
      <c r="AD282" s="57">
        <f t="shared" si="1705"/>
        <v>15833.33333333285</v>
      </c>
      <c r="AE282" s="468">
        <f t="shared" si="1924"/>
        <v>-848.89333333333332</v>
      </c>
      <c r="AF282" s="46">
        <f t="shared" si="1706"/>
        <v>-1030.33</v>
      </c>
      <c r="AG282" s="47"/>
      <c r="AH282" s="46">
        <f t="shared" si="1925"/>
        <v>-1011.77</v>
      </c>
      <c r="AI282" s="48"/>
      <c r="AJ282" s="29"/>
      <c r="AK282" s="45">
        <v>221</v>
      </c>
      <c r="AL282" s="46">
        <f t="shared" si="1707"/>
        <v>1117.72</v>
      </c>
      <c r="AM282" s="46"/>
      <c r="AN282" s="46"/>
      <c r="AO282" s="46">
        <f t="shared" si="1708"/>
        <v>19.66</v>
      </c>
      <c r="AP282" s="128">
        <f t="shared" si="1709"/>
        <v>1098.06</v>
      </c>
      <c r="AQ282" s="128"/>
      <c r="AR282" s="128"/>
      <c r="AS282" s="46">
        <f t="shared" si="1710"/>
        <v>36.267905632297861</v>
      </c>
      <c r="AT282" s="46">
        <f t="shared" si="1711"/>
        <v>1061.792094367702</v>
      </c>
      <c r="AU282" s="51"/>
      <c r="AV282" s="51"/>
      <c r="AW282" s="51">
        <f t="shared" si="1712"/>
        <v>20698.951285011015</v>
      </c>
      <c r="AX282" s="58">
        <f t="shared" si="1713"/>
        <v>927.38215694565588</v>
      </c>
      <c r="AY282" s="52"/>
      <c r="AZ282" s="52"/>
      <c r="BA282" s="52">
        <f t="shared" si="1714"/>
        <v>16.600000000000001</v>
      </c>
      <c r="BB282" s="51">
        <f t="shared" si="1715"/>
        <v>910.78215694565586</v>
      </c>
      <c r="BC282" s="51"/>
      <c r="BD282" s="51"/>
      <c r="BE282" s="57">
        <f t="shared" si="1716"/>
        <v>17462.123315010038</v>
      </c>
      <c r="BF282" s="468">
        <f t="shared" si="1717"/>
        <v>-927.38215694565588</v>
      </c>
      <c r="BG282" s="46">
        <f t="shared" si="1718"/>
        <v>-1117.72</v>
      </c>
      <c r="BH282" s="46">
        <f t="shared" si="1719"/>
        <v>-1098.06</v>
      </c>
      <c r="BI282" s="48"/>
      <c r="BK282" s="45">
        <v>221</v>
      </c>
      <c r="BL282" s="46">
        <f t="shared" si="1926"/>
        <v>1033.07</v>
      </c>
      <c r="BM282" s="46">
        <f t="shared" si="1927"/>
        <v>21.3</v>
      </c>
      <c r="BN282" s="46">
        <f t="shared" si="1928"/>
        <v>1011.77</v>
      </c>
      <c r="BO282" s="46">
        <f t="shared" si="1720"/>
        <v>33.141029979797459</v>
      </c>
      <c r="BP282" s="46">
        <f t="shared" si="1721"/>
        <v>978.62897002020247</v>
      </c>
      <c r="BQ282" s="51">
        <f t="shared" si="1722"/>
        <v>18905.989017858272</v>
      </c>
      <c r="BR282" s="57">
        <f t="shared" si="2083"/>
        <v>23782.8775952494</v>
      </c>
      <c r="BS282" s="58">
        <f t="shared" si="1627"/>
        <v>851.23333333333335</v>
      </c>
      <c r="BT282" s="52">
        <f t="shared" si="1930"/>
        <v>17.899999999999999</v>
      </c>
      <c r="BU282" s="51">
        <f t="shared" si="1723"/>
        <v>833.33333333333337</v>
      </c>
      <c r="BV282" s="51">
        <f t="shared" si="1724"/>
        <v>15833.33333333285</v>
      </c>
      <c r="BW282" s="153">
        <f t="shared" si="2084"/>
        <v>19999.999999999513</v>
      </c>
      <c r="BX282" s="468">
        <f t="shared" si="1932"/>
        <v>-851.23333333333335</v>
      </c>
      <c r="BY282" s="46">
        <f t="shared" si="1933"/>
        <v>-1033.07</v>
      </c>
      <c r="BZ282" s="46">
        <f t="shared" si="1725"/>
        <v>-1011.77</v>
      </c>
      <c r="CA282" s="48"/>
      <c r="CB282" s="29"/>
      <c r="CC282" s="45">
        <v>221</v>
      </c>
      <c r="CD282" s="128">
        <f t="shared" si="1726"/>
        <v>1117.6300000000001</v>
      </c>
      <c r="CE282" s="46">
        <f t="shared" si="1934"/>
        <v>22.54</v>
      </c>
      <c r="CF282" s="128">
        <f t="shared" si="1727"/>
        <v>1095.0899999999999</v>
      </c>
      <c r="CG282" s="46">
        <f t="shared" si="1935"/>
        <v>36.091870497341915</v>
      </c>
      <c r="CH282" s="46">
        <f t="shared" si="1628"/>
        <v>1058.998129502658</v>
      </c>
      <c r="CI282" s="51">
        <f t="shared" si="1728"/>
        <v>20596.12416890249</v>
      </c>
      <c r="CJ282" s="199">
        <f t="shared" si="2085"/>
        <v>25873.523509679682</v>
      </c>
      <c r="CK282" s="153">
        <f t="shared" si="1937"/>
        <v>10000</v>
      </c>
      <c r="CL282" s="45">
        <v>221</v>
      </c>
      <c r="CM282" s="46">
        <f t="shared" si="1938"/>
        <v>1117.6300000000001</v>
      </c>
      <c r="CN282" s="128">
        <f t="shared" si="1729"/>
        <v>22.54</v>
      </c>
      <c r="CO282" s="128">
        <f t="shared" si="1657"/>
        <v>1095.0899999999999</v>
      </c>
      <c r="CP282" s="46">
        <f t="shared" si="1730"/>
        <v>36.091870497341915</v>
      </c>
      <c r="CQ282" s="46">
        <f t="shared" si="1658"/>
        <v>1058.998129502658</v>
      </c>
      <c r="CR282" s="51">
        <f t="shared" si="1731"/>
        <v>20596.12416890249</v>
      </c>
      <c r="CS282" s="153">
        <f t="shared" si="2086"/>
        <v>25873.523509679682</v>
      </c>
      <c r="CT282" s="58">
        <f t="shared" si="1732"/>
        <v>927.86033333333398</v>
      </c>
      <c r="CU282" s="52">
        <f t="shared" si="1940"/>
        <v>19.100000000000001</v>
      </c>
      <c r="CV282" s="51">
        <f t="shared" si="1941"/>
        <v>908.76033333333396</v>
      </c>
      <c r="CW282" s="51">
        <f t="shared" si="1733"/>
        <v>17380.446333332919</v>
      </c>
      <c r="CX282" s="57">
        <f t="shared" si="2087"/>
        <v>21924.247999999596</v>
      </c>
      <c r="CY282" s="153">
        <f t="shared" si="1943"/>
        <v>10000</v>
      </c>
      <c r="CZ282" s="479">
        <f t="shared" si="1734"/>
        <v>-927.86033333333398</v>
      </c>
      <c r="DA282" s="46">
        <f t="shared" si="1944"/>
        <v>-1117.6300000000001</v>
      </c>
      <c r="DB282" s="46">
        <f t="shared" si="1945"/>
        <v>-1095.0899999999999</v>
      </c>
      <c r="DC282" s="48"/>
      <c r="DE282" s="45">
        <v>221</v>
      </c>
      <c r="DF282" s="46">
        <f t="shared" si="1735"/>
        <v>1105.0999999999999</v>
      </c>
      <c r="DG282" s="46">
        <f t="shared" si="2088"/>
        <v>93.33</v>
      </c>
      <c r="DH282" s="46">
        <f t="shared" si="1736"/>
        <v>1011.77</v>
      </c>
      <c r="DI282" s="46">
        <f t="shared" si="1737"/>
        <v>33.141029979797459</v>
      </c>
      <c r="DJ282" s="46">
        <f t="shared" si="1738"/>
        <v>978.62897002020247</v>
      </c>
      <c r="DK282" s="51">
        <f t="shared" si="1739"/>
        <v>18905.989017858272</v>
      </c>
      <c r="DL282" s="58">
        <f t="shared" si="1629"/>
        <v>926.66333333333341</v>
      </c>
      <c r="DM282" s="52">
        <f t="shared" si="2089"/>
        <v>93.33</v>
      </c>
      <c r="DN282" s="51">
        <f t="shared" si="1740"/>
        <v>833.33333333333337</v>
      </c>
      <c r="DO282" s="57">
        <f t="shared" si="1741"/>
        <v>15833.33333333285</v>
      </c>
      <c r="DP282" s="468">
        <f t="shared" si="1948"/>
        <v>-926.66333333333341</v>
      </c>
      <c r="DQ282" s="46">
        <f t="shared" si="1949"/>
        <v>-1105.0999999999999</v>
      </c>
      <c r="DR282" s="47"/>
      <c r="DS282" s="46">
        <f t="shared" si="1950"/>
        <v>-1011.77</v>
      </c>
      <c r="DT282" s="48"/>
      <c r="DU282" s="29"/>
      <c r="DV282" s="45">
        <v>221</v>
      </c>
      <c r="DW282" s="46">
        <f t="shared" si="1951"/>
        <v>1021.04</v>
      </c>
      <c r="DX282" s="46">
        <f t="shared" si="2090"/>
        <v>9.27</v>
      </c>
      <c r="DY282" s="46">
        <f t="shared" si="1953"/>
        <v>1011.77</v>
      </c>
      <c r="DZ282" s="46">
        <f t="shared" si="1742"/>
        <v>33.141029979797459</v>
      </c>
      <c r="EA282" s="46">
        <f t="shared" si="1743"/>
        <v>978.62897002020247</v>
      </c>
      <c r="EB282" s="51">
        <f t="shared" si="1744"/>
        <v>18905.989017858272</v>
      </c>
      <c r="EC282" s="58">
        <f t="shared" si="1630"/>
        <v>841.10333333333335</v>
      </c>
      <c r="ED282" s="52">
        <f t="shared" si="2091"/>
        <v>7.77</v>
      </c>
      <c r="EE282" s="51">
        <f t="shared" si="1745"/>
        <v>833.33333333333337</v>
      </c>
      <c r="EF282" s="57">
        <f t="shared" si="1746"/>
        <v>15833.33333333285</v>
      </c>
      <c r="EG282" s="468">
        <f t="shared" si="1955"/>
        <v>-841.10333333333335</v>
      </c>
      <c r="EH282" s="46">
        <f t="shared" si="1956"/>
        <v>-1021.04</v>
      </c>
      <c r="EI282" s="47"/>
      <c r="EJ282" s="46">
        <f t="shared" si="1957"/>
        <v>-1011.77</v>
      </c>
      <c r="EK282" s="48"/>
      <c r="EL282" s="29"/>
      <c r="EM282" s="45">
        <v>221</v>
      </c>
      <c r="EN282" s="46">
        <f t="shared" si="2069"/>
        <v>1058.0868689014749</v>
      </c>
      <c r="EO282" s="46">
        <f t="shared" si="2092"/>
        <v>9.65</v>
      </c>
      <c r="EP282" s="128">
        <f t="shared" si="1632"/>
        <v>1048.4368689014748</v>
      </c>
      <c r="EQ282" s="46">
        <f t="shared" si="1748"/>
        <v>34.498701606624799</v>
      </c>
      <c r="ER282" s="46">
        <f t="shared" si="1749"/>
        <v>1013.93816729485</v>
      </c>
      <c r="ES282" s="51">
        <f t="shared" si="1750"/>
        <v>19685.282796680025</v>
      </c>
      <c r="ET282" s="153">
        <f t="shared" si="1959"/>
        <v>10000</v>
      </c>
      <c r="EU282" s="45">
        <v>221</v>
      </c>
      <c r="EV282" s="46">
        <f t="shared" si="1633"/>
        <v>1058.0899999999999</v>
      </c>
      <c r="EW282" s="46">
        <f t="shared" si="2093"/>
        <v>9.65</v>
      </c>
      <c r="EX282" s="128">
        <f t="shared" si="1751"/>
        <v>1048.44</v>
      </c>
      <c r="EY282" s="46">
        <f t="shared" si="1752"/>
        <v>34.497258813592602</v>
      </c>
      <c r="EZ282" s="46">
        <f t="shared" si="1753"/>
        <v>1013.9427411864075</v>
      </c>
      <c r="FA282" s="51">
        <f t="shared" si="1754"/>
        <v>19684.412546969153</v>
      </c>
      <c r="FB282" s="58">
        <f t="shared" si="1755"/>
        <v>874.86920833333363</v>
      </c>
      <c r="FC282" s="52">
        <f t="shared" si="2094"/>
        <v>8.1199999999999992</v>
      </c>
      <c r="FD282" s="51">
        <f t="shared" si="1962"/>
        <v>866.74920833333363</v>
      </c>
      <c r="FE282" s="57">
        <f t="shared" si="1756"/>
        <v>16548.784958333148</v>
      </c>
      <c r="FF282" s="153">
        <f t="shared" si="1963"/>
        <v>10000</v>
      </c>
      <c r="FG282" s="469">
        <f t="shared" si="1757"/>
        <v>-874.86920833333363</v>
      </c>
      <c r="FH282" s="46">
        <f t="shared" si="1758"/>
        <v>-1058.0899999999999</v>
      </c>
      <c r="FI282" s="46">
        <f t="shared" si="1759"/>
        <v>-1048.44</v>
      </c>
      <c r="FJ282" s="48"/>
      <c r="FL282" s="45">
        <v>221</v>
      </c>
      <c r="FM282" s="46">
        <f t="shared" si="1964"/>
        <v>1022.86</v>
      </c>
      <c r="FN282" s="46">
        <f t="shared" si="2070"/>
        <v>11.09</v>
      </c>
      <c r="FO282" s="46">
        <f t="shared" si="1965"/>
        <v>1011.77</v>
      </c>
      <c r="FP282" s="46">
        <f t="shared" si="1761"/>
        <v>33.141029979797459</v>
      </c>
      <c r="FQ282" s="46">
        <f t="shared" si="1762"/>
        <v>978.62897002020247</v>
      </c>
      <c r="FR282" s="51">
        <f t="shared" si="1763"/>
        <v>18905.989017858272</v>
      </c>
      <c r="FS282" s="57">
        <f t="shared" si="2095"/>
        <v>23782.8775952494</v>
      </c>
      <c r="FT282" s="58">
        <f t="shared" si="1635"/>
        <v>842.65333333333342</v>
      </c>
      <c r="FU282" s="241">
        <f t="shared" si="2071"/>
        <v>9.32</v>
      </c>
      <c r="FV282" s="51">
        <f t="shared" si="1765"/>
        <v>833.33333333333337</v>
      </c>
      <c r="FW282" s="51">
        <f t="shared" si="1766"/>
        <v>15833.33333333285</v>
      </c>
      <c r="FX282" s="153">
        <f t="shared" si="2096"/>
        <v>19999.999999999513</v>
      </c>
      <c r="FY282" s="468">
        <f t="shared" si="1968"/>
        <v>-842.65333333333342</v>
      </c>
      <c r="FZ282" s="46">
        <f t="shared" si="1969"/>
        <v>-1022.86</v>
      </c>
      <c r="GA282" s="46">
        <f t="shared" si="1767"/>
        <v>-1011.77</v>
      </c>
      <c r="GB282" s="48"/>
      <c r="GD282" s="45">
        <v>221</v>
      </c>
      <c r="GE282" s="46">
        <f t="shared" si="2072"/>
        <v>1060.0875939185617</v>
      </c>
      <c r="GF282" s="128">
        <f t="shared" si="2097"/>
        <v>11.53</v>
      </c>
      <c r="GG282" s="128">
        <f t="shared" si="1579"/>
        <v>1048.5575939185617</v>
      </c>
      <c r="GH282" s="46">
        <f t="shared" si="1637"/>
        <v>34.471052423091905</v>
      </c>
      <c r="GI282" s="46">
        <f t="shared" si="1769"/>
        <v>1014.0865414954698</v>
      </c>
      <c r="GJ282" s="51">
        <f t="shared" si="1770"/>
        <v>19668.54491235967</v>
      </c>
      <c r="GK282" s="51">
        <f t="shared" si="2098"/>
        <v>24722.132351737469</v>
      </c>
      <c r="GL282" s="153">
        <f t="shared" si="1972"/>
        <v>10000</v>
      </c>
      <c r="GM282" s="45">
        <v>221</v>
      </c>
      <c r="GN282" s="46">
        <f t="shared" si="1638"/>
        <v>1060.0899999999999</v>
      </c>
      <c r="GO282" s="46">
        <f t="shared" si="2073"/>
        <v>11.53</v>
      </c>
      <c r="GP282" s="128">
        <f t="shared" si="1973"/>
        <v>1048.56</v>
      </c>
      <c r="GQ282" s="46">
        <f t="shared" si="1772"/>
        <v>34.469987788521578</v>
      </c>
      <c r="GR282" s="46">
        <f t="shared" si="1773"/>
        <v>1014.0900122114783</v>
      </c>
      <c r="GS282" s="51">
        <f t="shared" si="1774"/>
        <v>19667.902660901465</v>
      </c>
      <c r="GT282" s="57">
        <f t="shared" si="2099"/>
        <v>24721.5073962063</v>
      </c>
      <c r="GU282" s="58">
        <f t="shared" si="1775"/>
        <v>876.92633333333197</v>
      </c>
      <c r="GV282" s="52">
        <f t="shared" si="2074"/>
        <v>9.73</v>
      </c>
      <c r="GW282" s="51">
        <f t="shared" si="1975"/>
        <v>867.19633333333195</v>
      </c>
      <c r="GX282" s="57">
        <f t="shared" si="1777"/>
        <v>16541.290333333607</v>
      </c>
      <c r="GY282" s="57">
        <f t="shared" si="2100"/>
        <v>20877.272000000274</v>
      </c>
      <c r="GZ282" s="153">
        <f t="shared" si="1977"/>
        <v>10000</v>
      </c>
      <c r="HA282" s="469">
        <f t="shared" si="1778"/>
        <v>-876.92633333333197</v>
      </c>
      <c r="HB282" s="46">
        <f t="shared" si="1779"/>
        <v>-1060.0899999999999</v>
      </c>
      <c r="HC282" s="46">
        <f t="shared" si="1780"/>
        <v>-1048.56</v>
      </c>
      <c r="HD282" s="48"/>
      <c r="HF282" s="45">
        <v>221</v>
      </c>
      <c r="HG282" s="46">
        <f t="shared" si="1781"/>
        <v>1123.8775326810628</v>
      </c>
      <c r="HH282" s="46">
        <f t="shared" si="1782"/>
        <v>0</v>
      </c>
      <c r="HI282" s="46">
        <f t="shared" si="1783"/>
        <v>1123.8775326810628</v>
      </c>
      <c r="HJ282" s="46">
        <f t="shared" si="1784"/>
        <v>36.814925846312384</v>
      </c>
      <c r="HK282" s="46">
        <f t="shared" si="1785"/>
        <v>1087.0626068347503</v>
      </c>
      <c r="HL282" s="51">
        <f t="shared" si="1786"/>
        <v>21001.89290095268</v>
      </c>
      <c r="HM282" s="153">
        <f t="shared" si="1978"/>
        <v>10000</v>
      </c>
      <c r="HN282" s="58">
        <f t="shared" si="1787"/>
        <v>933.33333333333724</v>
      </c>
      <c r="HO282" s="52">
        <f t="shared" si="1788"/>
        <v>0</v>
      </c>
      <c r="HP282" s="51">
        <f t="shared" si="1789"/>
        <v>933.33333333333724</v>
      </c>
      <c r="HQ282" s="57">
        <f t="shared" si="1790"/>
        <v>17733.333333331568</v>
      </c>
      <c r="HR282" s="153">
        <f t="shared" si="1979"/>
        <v>10000</v>
      </c>
      <c r="HS282" s="468">
        <f t="shared" si="1791"/>
        <v>-933.33333333333724</v>
      </c>
      <c r="HT282" s="46">
        <f t="shared" si="1792"/>
        <v>-1123.8775326810628</v>
      </c>
      <c r="HU282" s="46">
        <f t="shared" si="1793"/>
        <v>-1123.8775326810628</v>
      </c>
      <c r="HV282" s="48"/>
      <c r="HW282" s="29"/>
      <c r="HX282" s="45">
        <v>221</v>
      </c>
      <c r="HY282" s="128">
        <f t="shared" si="1794"/>
        <v>1124.3399999999999</v>
      </c>
      <c r="HZ282" s="46">
        <f t="shared" si="1795"/>
        <v>0</v>
      </c>
      <c r="IA282" s="46">
        <f t="shared" si="1796"/>
        <v>1124.3399999999999</v>
      </c>
      <c r="IB282" s="46">
        <f t="shared" si="1797"/>
        <v>36.837496548230312</v>
      </c>
      <c r="IC282" s="46">
        <f t="shared" si="1798"/>
        <v>1087.5025034517696</v>
      </c>
      <c r="ID282" s="51">
        <f t="shared" si="1799"/>
        <v>21014.995425486417</v>
      </c>
      <c r="IE282" s="153">
        <f t="shared" si="1980"/>
        <v>10000</v>
      </c>
      <c r="IF282" s="58">
        <f t="shared" si="1800"/>
        <v>930.14625019664186</v>
      </c>
      <c r="IG282" s="52">
        <f t="shared" si="1801"/>
        <v>0</v>
      </c>
      <c r="IH282" s="51">
        <f t="shared" si="1802"/>
        <v>930.14625019664186</v>
      </c>
      <c r="II282" s="57">
        <f t="shared" si="1981"/>
        <v>17672.778706541871</v>
      </c>
      <c r="IJ282" s="153">
        <f t="shared" si="1982"/>
        <v>10000</v>
      </c>
      <c r="IK282" s="468">
        <f t="shared" si="1803"/>
        <v>-930.14625019664186</v>
      </c>
      <c r="IL282" s="46">
        <f t="shared" si="1804"/>
        <v>-1124.3399999999999</v>
      </c>
      <c r="IM282" s="46">
        <f t="shared" si="1805"/>
        <v>-1124.3399999999999</v>
      </c>
      <c r="IN282" s="48"/>
      <c r="IO282" s="53">
        <f t="shared" si="1806"/>
        <v>0</v>
      </c>
      <c r="IQ282" s="45">
        <v>221</v>
      </c>
      <c r="IR282" s="128">
        <f t="shared" si="1807"/>
        <v>1126.4568749999989</v>
      </c>
      <c r="IS282" s="128">
        <f t="shared" si="1808"/>
        <v>0</v>
      </c>
      <c r="IT282" s="128">
        <f t="shared" si="1809"/>
        <v>1126.4568749999989</v>
      </c>
      <c r="IU282" s="46">
        <f t="shared" si="2021"/>
        <v>36.9</v>
      </c>
      <c r="IV282" s="46">
        <f t="shared" si="1810"/>
        <v>1089.5568749999989</v>
      </c>
      <c r="IW282" s="51">
        <f t="shared" si="1811"/>
        <v>21050.100625000243</v>
      </c>
      <c r="IX282" s="199">
        <f t="shared" si="1983"/>
        <v>10000</v>
      </c>
      <c r="IY282" s="128">
        <f t="shared" si="1812"/>
        <v>0</v>
      </c>
      <c r="IZ282" s="408">
        <f t="shared" si="1813"/>
        <v>0</v>
      </c>
      <c r="JA282" s="58">
        <f t="shared" si="1814"/>
        <v>931.95916666666494</v>
      </c>
      <c r="JB282" s="52">
        <f t="shared" si="1815"/>
        <v>0</v>
      </c>
      <c r="JC282" s="51">
        <f t="shared" si="1816"/>
        <v>931.95916666666494</v>
      </c>
      <c r="JD282" s="57">
        <f t="shared" si="1817"/>
        <v>17707.224166666743</v>
      </c>
      <c r="JE282" s="280">
        <f t="shared" si="1818"/>
        <v>10000</v>
      </c>
      <c r="JF282" s="280">
        <f t="shared" si="1819"/>
        <v>0</v>
      </c>
      <c r="JG282" s="468">
        <f t="shared" si="1820"/>
        <v>-931.95916666666494</v>
      </c>
      <c r="JH282" s="46">
        <f t="shared" si="1821"/>
        <v>-1126.4568749999989</v>
      </c>
      <c r="JI282" s="46">
        <f t="shared" si="1822"/>
        <v>-1126.4568749999989</v>
      </c>
      <c r="JJ282" s="48"/>
      <c r="JL282" s="45">
        <v>221</v>
      </c>
      <c r="JM282" s="46">
        <f t="shared" si="1823"/>
        <v>1124.4930833333331</v>
      </c>
      <c r="JN282" s="46">
        <f t="shared" si="1824"/>
        <v>0</v>
      </c>
      <c r="JO282" s="128">
        <f t="shared" si="1825"/>
        <v>1124.4930833333331</v>
      </c>
      <c r="JP282" s="46">
        <f t="shared" si="1984"/>
        <v>36.840000000000003</v>
      </c>
      <c r="JQ282" s="46">
        <f t="shared" si="1826"/>
        <v>1087.6530833333331</v>
      </c>
      <c r="JR282" s="51">
        <f t="shared" si="1827"/>
        <v>21013.398583333324</v>
      </c>
      <c r="JS282" s="51">
        <f t="shared" si="2101"/>
        <v>23782.8775952494</v>
      </c>
      <c r="JT282" s="199">
        <f t="shared" si="1986"/>
        <v>10000</v>
      </c>
      <c r="JU282" s="128">
        <f t="shared" si="1828"/>
        <v>0</v>
      </c>
      <c r="JV282" s="408">
        <f t="shared" si="1829"/>
        <v>0</v>
      </c>
      <c r="JW282" s="58">
        <f t="shared" si="1830"/>
        <v>930.37233333333074</v>
      </c>
      <c r="JX282" s="52">
        <f t="shared" si="1831"/>
        <v>0</v>
      </c>
      <c r="JY282" s="51">
        <f t="shared" si="1832"/>
        <v>930.37233333333074</v>
      </c>
      <c r="JZ282" s="51">
        <f t="shared" si="1833"/>
        <v>17677.074333333851</v>
      </c>
      <c r="KA282" s="199">
        <f t="shared" si="2102"/>
        <v>19999.999999999513</v>
      </c>
      <c r="KB282" s="128">
        <f t="shared" si="1988"/>
        <v>10000</v>
      </c>
      <c r="KC282" s="204">
        <f t="shared" si="1834"/>
        <v>0</v>
      </c>
      <c r="KD282" s="468">
        <f t="shared" si="1989"/>
        <v>-930.37233333333074</v>
      </c>
      <c r="KE282" s="46">
        <f t="shared" si="1835"/>
        <v>-1124.4930833333331</v>
      </c>
      <c r="KF282" s="46">
        <f t="shared" si="1836"/>
        <v>-1124.4930833333331</v>
      </c>
      <c r="KG282" s="48"/>
      <c r="KI282" s="45">
        <v>221</v>
      </c>
      <c r="KJ282" s="46">
        <f t="shared" si="1837"/>
        <v>1124.4890404061762</v>
      </c>
      <c r="KK282" s="46">
        <f t="shared" si="1838"/>
        <v>0</v>
      </c>
      <c r="KL282" s="128">
        <f t="shared" si="1839"/>
        <v>1124.4890404061762</v>
      </c>
      <c r="KM282" s="46">
        <f t="shared" si="1676"/>
        <v>36.834957042685041</v>
      </c>
      <c r="KN282" s="46">
        <f t="shared" si="1840"/>
        <v>1087.6540833634911</v>
      </c>
      <c r="KO282" s="51">
        <f t="shared" si="1841"/>
        <v>21013.320142247536</v>
      </c>
      <c r="KP282" s="199">
        <f t="shared" si="2103"/>
        <v>25873.523509679682</v>
      </c>
      <c r="KQ282" s="199">
        <f t="shared" si="1991"/>
        <v>10000</v>
      </c>
      <c r="KR282" s="128">
        <f t="shared" si="1842"/>
        <v>0</v>
      </c>
      <c r="KS282" s="408">
        <f t="shared" si="1843"/>
        <v>0</v>
      </c>
      <c r="KT282" s="45">
        <v>221</v>
      </c>
      <c r="KU282" s="46">
        <f t="shared" si="1992"/>
        <v>1124.49</v>
      </c>
      <c r="KV282" s="46">
        <f t="shared" si="1844"/>
        <v>0</v>
      </c>
      <c r="KW282" s="128">
        <f t="shared" si="1845"/>
        <v>1124.49</v>
      </c>
      <c r="KX282" s="46">
        <f t="shared" si="1846"/>
        <v>36.834532444937068</v>
      </c>
      <c r="KY282" s="46">
        <f t="shared" si="1847"/>
        <v>1087.6554675550628</v>
      </c>
      <c r="KZ282" s="51">
        <f t="shared" si="1848"/>
        <v>21013.063999407179</v>
      </c>
      <c r="LA282" s="153">
        <f t="shared" si="2104"/>
        <v>25873.523509679682</v>
      </c>
      <c r="LB282" s="58">
        <f t="shared" si="2068"/>
        <v>930.59633333333579</v>
      </c>
      <c r="LC282" s="52">
        <f t="shared" si="1849"/>
        <v>0</v>
      </c>
      <c r="LD282" s="51">
        <f t="shared" si="1850"/>
        <v>930.59633333333579</v>
      </c>
      <c r="LE282" s="51">
        <f t="shared" si="1851"/>
        <v>17681.330333333084</v>
      </c>
      <c r="LF282" s="51">
        <f t="shared" si="2105"/>
        <v>21924.247999999596</v>
      </c>
      <c r="LG282" s="128">
        <f t="shared" si="1852"/>
        <v>10000</v>
      </c>
      <c r="LH282" s="204">
        <f t="shared" si="1853"/>
        <v>0</v>
      </c>
      <c r="LI282" s="479">
        <f t="shared" si="1854"/>
        <v>-930.59633333333579</v>
      </c>
      <c r="LJ282" s="46">
        <f t="shared" si="1995"/>
        <v>-1124.49</v>
      </c>
      <c r="LK282" s="46">
        <f t="shared" si="1996"/>
        <v>-1124.49</v>
      </c>
      <c r="LL282" s="48"/>
      <c r="LN282" s="45">
        <v>221</v>
      </c>
      <c r="LO282" s="46">
        <f t="shared" si="1855"/>
        <v>1123.1238136873469</v>
      </c>
      <c r="LP282" s="46">
        <f t="shared" si="2075"/>
        <v>0</v>
      </c>
      <c r="LQ282" s="46">
        <f t="shared" si="1857"/>
        <v>1123.1238136873469</v>
      </c>
      <c r="LR282" s="46">
        <f t="shared" si="1858"/>
        <v>36.790236226619712</v>
      </c>
      <c r="LS282" s="46">
        <f t="shared" si="1859"/>
        <v>1086.3335774607272</v>
      </c>
      <c r="LT282" s="51">
        <f t="shared" si="1860"/>
        <v>20987.808158511099</v>
      </c>
      <c r="LU282" s="199">
        <f t="shared" si="1997"/>
        <v>10000</v>
      </c>
      <c r="LV282" s="58">
        <f t="shared" si="1861"/>
        <v>933.33033333333128</v>
      </c>
      <c r="LW282" s="52">
        <f t="shared" si="2076"/>
        <v>0</v>
      </c>
      <c r="LX282" s="51">
        <f t="shared" si="1863"/>
        <v>933.33033333333128</v>
      </c>
      <c r="LY282" s="51">
        <f t="shared" si="1864"/>
        <v>17733.27633333311</v>
      </c>
      <c r="LZ282" s="46">
        <f t="shared" si="1998"/>
        <v>0</v>
      </c>
      <c r="MA282" s="199">
        <f t="shared" si="1999"/>
        <v>10000</v>
      </c>
      <c r="MB282" s="468">
        <f t="shared" si="1865"/>
        <v>-933.33033333333128</v>
      </c>
      <c r="MC282" s="46">
        <f t="shared" si="1866"/>
        <v>-1123.1238136873469</v>
      </c>
      <c r="MD282" s="46">
        <f t="shared" si="1867"/>
        <v>-1123.1238136873469</v>
      </c>
      <c r="ME282" s="48"/>
      <c r="MG282" s="45">
        <v>221</v>
      </c>
      <c r="MH282" s="46">
        <f t="shared" si="1868"/>
        <v>1076.608661999408</v>
      </c>
      <c r="MI282" s="46">
        <f t="shared" si="2077"/>
        <v>0</v>
      </c>
      <c r="MJ282" s="46">
        <f t="shared" si="1870"/>
        <v>1076.608661999408</v>
      </c>
      <c r="MK282" s="46">
        <f t="shared" si="1871"/>
        <v>35.266536525963453</v>
      </c>
      <c r="ML282" s="46">
        <f t="shared" si="1872"/>
        <v>1041.3421254734446</v>
      </c>
      <c r="MM282" s="51">
        <f t="shared" si="1873"/>
        <v>20118.579790104628</v>
      </c>
      <c r="MN282" s="199">
        <f t="shared" si="2000"/>
        <v>10000</v>
      </c>
      <c r="MO282" s="58">
        <f t="shared" si="1874"/>
        <v>889.32945707741396</v>
      </c>
      <c r="MP282" s="52">
        <f t="shared" si="2078"/>
        <v>0</v>
      </c>
      <c r="MQ282" s="51">
        <f t="shared" si="1876"/>
        <v>889.32945707741396</v>
      </c>
      <c r="MR282" s="57">
        <f t="shared" si="1877"/>
        <v>16897.25998589128</v>
      </c>
      <c r="MS282" s="199">
        <f t="shared" si="2001"/>
        <v>10000</v>
      </c>
      <c r="MT282" s="468">
        <f t="shared" si="2002"/>
        <v>-889.32945707741396</v>
      </c>
      <c r="MU282" s="46">
        <f t="shared" si="1878"/>
        <v>-1076.608661999408</v>
      </c>
      <c r="MV282" s="46">
        <f t="shared" si="1879"/>
        <v>-1076.608661999408</v>
      </c>
      <c r="MW282" s="48"/>
      <c r="MY282" s="45">
        <v>221</v>
      </c>
      <c r="MZ282" s="46">
        <f t="shared" si="1880"/>
        <v>1076.608661999408</v>
      </c>
      <c r="NA282" s="46">
        <f t="shared" si="2079"/>
        <v>0</v>
      </c>
      <c r="NB282" s="128">
        <f t="shared" si="1882"/>
        <v>1076.608661999408</v>
      </c>
      <c r="NC282" s="46">
        <f t="shared" si="1646"/>
        <v>35.266536525963453</v>
      </c>
      <c r="ND282" s="46">
        <f t="shared" si="1883"/>
        <v>1041.3421254734446</v>
      </c>
      <c r="NE282" s="51">
        <f t="shared" si="1884"/>
        <v>20118.579790104628</v>
      </c>
      <c r="NF282" s="153">
        <f t="shared" si="2003"/>
        <v>10000</v>
      </c>
      <c r="NG282" s="45">
        <v>221</v>
      </c>
      <c r="NH282" s="46">
        <f t="shared" si="1647"/>
        <v>1076.6099999999999</v>
      </c>
      <c r="NI282" s="46">
        <f t="shared" si="2080"/>
        <v>0</v>
      </c>
      <c r="NJ282" s="128">
        <f t="shared" si="2004"/>
        <v>1076.6099999999999</v>
      </c>
      <c r="NK282" s="46">
        <f t="shared" si="2005"/>
        <v>35.265923096131289</v>
      </c>
      <c r="NL282" s="46">
        <f t="shared" si="1886"/>
        <v>1041.3440769038687</v>
      </c>
      <c r="NM282" s="51">
        <f t="shared" si="1887"/>
        <v>20118.209780774905</v>
      </c>
      <c r="NN282" s="58">
        <f t="shared" si="1888"/>
        <v>888.78037499999857</v>
      </c>
      <c r="NO282" s="52">
        <f t="shared" si="2106"/>
        <v>0</v>
      </c>
      <c r="NP282" s="51">
        <f t="shared" si="1890"/>
        <v>888.78037499999857</v>
      </c>
      <c r="NQ282" s="57">
        <f t="shared" si="1891"/>
        <v>17021.177125000024</v>
      </c>
      <c r="NR282" s="153">
        <f t="shared" si="2006"/>
        <v>10000</v>
      </c>
      <c r="NS282" s="469">
        <f t="shared" si="1892"/>
        <v>-888.78037499999857</v>
      </c>
      <c r="NT282" s="46">
        <f t="shared" si="1893"/>
        <v>-1076.6099999999999</v>
      </c>
      <c r="NU282" s="46">
        <f t="shared" si="1894"/>
        <v>-1076.6099999999999</v>
      </c>
      <c r="NV282" s="48"/>
      <c r="NX282" s="45">
        <v>221</v>
      </c>
      <c r="NY282" s="46">
        <f t="shared" si="1895"/>
        <v>1076.6456011701148</v>
      </c>
      <c r="NZ282" s="46">
        <f t="shared" si="2081"/>
        <v>0</v>
      </c>
      <c r="OA282" s="46">
        <f t="shared" si="1897"/>
        <v>1076.6456011701148</v>
      </c>
      <c r="OB282" s="46">
        <f t="shared" si="1898"/>
        <v>35.267746544662565</v>
      </c>
      <c r="OC282" s="46">
        <f t="shared" si="1899"/>
        <v>1041.3778546254523</v>
      </c>
      <c r="OD282" s="51">
        <f t="shared" si="1900"/>
        <v>20119.270072172087</v>
      </c>
      <c r="OE282" s="57">
        <f t="shared" si="2107"/>
        <v>23782.8775952494</v>
      </c>
      <c r="OF282" s="153">
        <f t="shared" si="2008"/>
        <v>10000</v>
      </c>
      <c r="OG282" s="58">
        <f t="shared" si="1901"/>
        <v>889.48383333333379</v>
      </c>
      <c r="OH282" s="241">
        <f t="shared" si="2108"/>
        <v>0</v>
      </c>
      <c r="OI282" s="51">
        <f t="shared" si="1902"/>
        <v>889.48383333333379</v>
      </c>
      <c r="OJ282" s="51">
        <f t="shared" si="1903"/>
        <v>16900.192833333356</v>
      </c>
      <c r="OK282" s="153">
        <f t="shared" si="2109"/>
        <v>19999.999999999513</v>
      </c>
      <c r="OL282" s="153">
        <f t="shared" si="2011"/>
        <v>10000</v>
      </c>
      <c r="OM282" s="468">
        <f t="shared" si="2012"/>
        <v>-889.48383333333379</v>
      </c>
      <c r="ON282" s="46">
        <f t="shared" si="2013"/>
        <v>-1076.6456011701148</v>
      </c>
      <c r="OO282" s="46">
        <f t="shared" si="1904"/>
        <v>-1076.6456011701148</v>
      </c>
      <c r="OP282" s="48"/>
      <c r="OR282" s="45">
        <v>221</v>
      </c>
      <c r="OS282" s="46">
        <f t="shared" si="1905"/>
        <v>1076.765700416463</v>
      </c>
      <c r="OT282" s="128">
        <f t="shared" si="2082"/>
        <v>0</v>
      </c>
      <c r="OU282" s="128">
        <f t="shared" si="1907"/>
        <v>1076.765700416463</v>
      </c>
      <c r="OV282" s="46">
        <f t="shared" si="1652"/>
        <v>35.271680643103615</v>
      </c>
      <c r="OW282" s="46">
        <f t="shared" si="1653"/>
        <v>1041.4940197733595</v>
      </c>
      <c r="OX282" s="51">
        <f t="shared" si="1908"/>
        <v>20121.51436608881</v>
      </c>
      <c r="OY282" s="51">
        <f t="shared" si="2110"/>
        <v>24722.132351737469</v>
      </c>
      <c r="OZ282" s="153">
        <f t="shared" si="2015"/>
        <v>10000</v>
      </c>
      <c r="PA282" s="45">
        <v>221</v>
      </c>
      <c r="PB282" s="46">
        <f t="shared" si="1909"/>
        <v>1076.765700416463</v>
      </c>
      <c r="PC282" s="46">
        <f t="shared" si="2111"/>
        <v>0</v>
      </c>
      <c r="PD282" s="128">
        <f t="shared" si="1910"/>
        <v>1076.765700416463</v>
      </c>
      <c r="PE282" s="46">
        <f t="shared" si="1911"/>
        <v>35.271680643103615</v>
      </c>
      <c r="PF282" s="46">
        <f t="shared" si="1912"/>
        <v>1041.4940197733595</v>
      </c>
      <c r="PG282" s="51">
        <f t="shared" si="1913"/>
        <v>20121.51436608881</v>
      </c>
      <c r="PH282" s="57">
        <f t="shared" si="2112"/>
        <v>24721.5073962063</v>
      </c>
      <c r="PI282" s="688">
        <f t="shared" si="1914"/>
        <v>889.6533333333341</v>
      </c>
      <c r="PJ282" s="52">
        <f t="shared" si="2113"/>
        <v>0</v>
      </c>
      <c r="PK282" s="51">
        <f t="shared" si="1915"/>
        <v>889.6533333333341</v>
      </c>
      <c r="PL282" s="57">
        <f t="shared" si="1916"/>
        <v>16903.413333333418</v>
      </c>
      <c r="PM282" s="57">
        <f t="shared" si="2114"/>
        <v>20877.272000000274</v>
      </c>
      <c r="PN282" s="153">
        <f t="shared" si="2020"/>
        <v>10000</v>
      </c>
      <c r="PO282" s="469">
        <f t="shared" si="1917"/>
        <v>-889.6533333333341</v>
      </c>
      <c r="PP282" s="46">
        <f t="shared" si="1918"/>
        <v>-1076.765700416463</v>
      </c>
      <c r="PQ282" s="46">
        <f t="shared" si="1919"/>
        <v>-1076.765700416463</v>
      </c>
      <c r="PR282" s="48"/>
    </row>
    <row r="283" spans="2:434" hidden="1" x14ac:dyDescent="0.3">
      <c r="B283" s="45">
        <v>222</v>
      </c>
      <c r="C283" s="46">
        <f t="shared" si="1688"/>
        <v>1111.77</v>
      </c>
      <c r="D283" s="46">
        <f t="shared" si="1689"/>
        <v>100</v>
      </c>
      <c r="E283" s="46">
        <f t="shared" si="1690"/>
        <v>1011.77</v>
      </c>
      <c r="F283" s="46">
        <f t="shared" si="1691"/>
        <v>31.509981696430454</v>
      </c>
      <c r="G283" s="46">
        <f t="shared" si="1692"/>
        <v>980.2600183035695</v>
      </c>
      <c r="H283" s="51">
        <f t="shared" si="1693"/>
        <v>17925.728999554703</v>
      </c>
      <c r="I283" s="58">
        <f t="shared" si="1626"/>
        <v>933.33333333333337</v>
      </c>
      <c r="J283" s="52">
        <f t="shared" si="1694"/>
        <v>100</v>
      </c>
      <c r="K283" s="51">
        <f t="shared" si="1695"/>
        <v>833.33333333333337</v>
      </c>
      <c r="L283" s="57">
        <f t="shared" si="1696"/>
        <v>14999.999999999516</v>
      </c>
      <c r="M283" s="468">
        <f t="shared" si="1920"/>
        <v>-933.33333333333337</v>
      </c>
      <c r="N283" s="46">
        <f t="shared" si="1921"/>
        <v>-1111.77</v>
      </c>
      <c r="O283" s="47"/>
      <c r="P283" s="46">
        <f t="shared" si="1922"/>
        <v>-1011.77</v>
      </c>
      <c r="Q283" s="48"/>
      <c r="R283" s="29"/>
      <c r="S283" s="29"/>
      <c r="T283" s="45">
        <v>222</v>
      </c>
      <c r="U283" s="46">
        <f t="shared" si="1697"/>
        <v>1029.43</v>
      </c>
      <c r="V283" s="46">
        <f t="shared" si="1698"/>
        <v>17.66</v>
      </c>
      <c r="W283" s="46">
        <f t="shared" si="1923"/>
        <v>1011.77</v>
      </c>
      <c r="X283" s="46">
        <f t="shared" si="1699"/>
        <v>31.509981696430454</v>
      </c>
      <c r="Y283" s="46">
        <f t="shared" si="1700"/>
        <v>980.2600183035695</v>
      </c>
      <c r="Z283" s="51">
        <f t="shared" si="1701"/>
        <v>17925.728999554703</v>
      </c>
      <c r="AA283" s="58">
        <f t="shared" si="1702"/>
        <v>848.11333333333334</v>
      </c>
      <c r="AB283" s="52">
        <f t="shared" si="1703"/>
        <v>14.78</v>
      </c>
      <c r="AC283" s="51">
        <f t="shared" si="1704"/>
        <v>833.33333333333337</v>
      </c>
      <c r="AD283" s="57">
        <f t="shared" si="1705"/>
        <v>14999.999999999516</v>
      </c>
      <c r="AE283" s="468">
        <f t="shared" si="1924"/>
        <v>-848.11333333333334</v>
      </c>
      <c r="AF283" s="46">
        <f t="shared" si="1706"/>
        <v>-1029.43</v>
      </c>
      <c r="AG283" s="47"/>
      <c r="AH283" s="46">
        <f t="shared" si="1925"/>
        <v>-1011.77</v>
      </c>
      <c r="AI283" s="48"/>
      <c r="AJ283" s="29"/>
      <c r="AK283" s="45">
        <v>222</v>
      </c>
      <c r="AL283" s="46">
        <f t="shared" si="1707"/>
        <v>1117.72</v>
      </c>
      <c r="AM283" s="46"/>
      <c r="AN283" s="46"/>
      <c r="AO283" s="46">
        <f t="shared" si="1708"/>
        <v>18.7</v>
      </c>
      <c r="AP283" s="128">
        <f t="shared" si="1709"/>
        <v>1099.02</v>
      </c>
      <c r="AQ283" s="128"/>
      <c r="AR283" s="128"/>
      <c r="AS283" s="46">
        <f t="shared" si="1710"/>
        <v>34.498252141685022</v>
      </c>
      <c r="AT283" s="46">
        <f t="shared" si="1711"/>
        <v>1064.5217478583149</v>
      </c>
      <c r="AU283" s="51"/>
      <c r="AV283" s="51"/>
      <c r="AW283" s="51">
        <f t="shared" si="1712"/>
        <v>19634.429537152701</v>
      </c>
      <c r="AX283" s="58">
        <f t="shared" si="1713"/>
        <v>927.38215694565588</v>
      </c>
      <c r="AY283" s="52"/>
      <c r="AZ283" s="52"/>
      <c r="BA283" s="52">
        <f t="shared" si="1714"/>
        <v>15.78</v>
      </c>
      <c r="BB283" s="51">
        <f t="shared" si="1715"/>
        <v>911.60215694565591</v>
      </c>
      <c r="BC283" s="51"/>
      <c r="BD283" s="51"/>
      <c r="BE283" s="57">
        <f t="shared" si="1716"/>
        <v>16550.521158064381</v>
      </c>
      <c r="BF283" s="468">
        <f t="shared" si="1717"/>
        <v>-927.38215694565588</v>
      </c>
      <c r="BG283" s="46">
        <f t="shared" si="1718"/>
        <v>-1117.72</v>
      </c>
      <c r="BH283" s="46">
        <f t="shared" si="1719"/>
        <v>-1099.02</v>
      </c>
      <c r="BI283" s="48"/>
      <c r="BK283" s="45">
        <v>222</v>
      </c>
      <c r="BL283" s="46">
        <f t="shared" si="1926"/>
        <v>1033.07</v>
      </c>
      <c r="BM283" s="46">
        <f t="shared" si="1927"/>
        <v>21.3</v>
      </c>
      <c r="BN283" s="46">
        <f t="shared" si="1928"/>
        <v>1011.77</v>
      </c>
      <c r="BO283" s="46">
        <f t="shared" si="1720"/>
        <v>31.509981696430454</v>
      </c>
      <c r="BP283" s="46">
        <f t="shared" si="1721"/>
        <v>980.2600183035695</v>
      </c>
      <c r="BQ283" s="51">
        <f t="shared" si="1722"/>
        <v>17925.728999554703</v>
      </c>
      <c r="BR283" s="57">
        <f t="shared" si="2083"/>
        <v>23782.8775952494</v>
      </c>
      <c r="BS283" s="58">
        <f t="shared" si="1627"/>
        <v>851.23333333333335</v>
      </c>
      <c r="BT283" s="52">
        <f t="shared" si="1930"/>
        <v>17.899999999999999</v>
      </c>
      <c r="BU283" s="51">
        <f t="shared" si="1723"/>
        <v>833.33333333333337</v>
      </c>
      <c r="BV283" s="51">
        <f t="shared" si="1724"/>
        <v>14999.999999999516</v>
      </c>
      <c r="BW283" s="153">
        <f t="shared" si="2084"/>
        <v>19999.999999999513</v>
      </c>
      <c r="BX283" s="468">
        <f t="shared" si="1932"/>
        <v>-851.23333333333335</v>
      </c>
      <c r="BY283" s="46">
        <f t="shared" si="1933"/>
        <v>-1033.07</v>
      </c>
      <c r="BZ283" s="46">
        <f t="shared" si="1725"/>
        <v>-1011.77</v>
      </c>
      <c r="CA283" s="48"/>
      <c r="CB283" s="29"/>
      <c r="CC283" s="45">
        <v>222</v>
      </c>
      <c r="CD283" s="128">
        <f t="shared" si="1726"/>
        <v>1117.6300000000001</v>
      </c>
      <c r="CE283" s="46">
        <f t="shared" si="1934"/>
        <v>22.54</v>
      </c>
      <c r="CF283" s="128">
        <f t="shared" si="1727"/>
        <v>1095.0899999999999</v>
      </c>
      <c r="CG283" s="46">
        <f t="shared" si="1935"/>
        <v>34.326873614837488</v>
      </c>
      <c r="CH283" s="46">
        <f t="shared" si="1628"/>
        <v>1060.7631263851624</v>
      </c>
      <c r="CI283" s="51">
        <f t="shared" si="1728"/>
        <v>19535.361042517328</v>
      </c>
      <c r="CJ283" s="199">
        <f t="shared" si="2085"/>
        <v>25873.523509679682</v>
      </c>
      <c r="CK283" s="153">
        <f t="shared" si="1937"/>
        <v>10000</v>
      </c>
      <c r="CL283" s="45">
        <v>222</v>
      </c>
      <c r="CM283" s="46">
        <f t="shared" si="1938"/>
        <v>1117.6300000000001</v>
      </c>
      <c r="CN283" s="128">
        <f t="shared" si="1729"/>
        <v>22.54</v>
      </c>
      <c r="CO283" s="128">
        <f t="shared" si="1657"/>
        <v>1095.0899999999999</v>
      </c>
      <c r="CP283" s="46">
        <f t="shared" si="1730"/>
        <v>34.326873614837488</v>
      </c>
      <c r="CQ283" s="46">
        <f t="shared" si="1658"/>
        <v>1060.7631263851624</v>
      </c>
      <c r="CR283" s="51">
        <f t="shared" si="1731"/>
        <v>19535.361042517328</v>
      </c>
      <c r="CS283" s="153">
        <f t="shared" si="2086"/>
        <v>25873.523509679682</v>
      </c>
      <c r="CT283" s="58">
        <f t="shared" si="1732"/>
        <v>927.86033333333398</v>
      </c>
      <c r="CU283" s="52">
        <f t="shared" si="1940"/>
        <v>19.100000000000001</v>
      </c>
      <c r="CV283" s="51">
        <f t="shared" si="1941"/>
        <v>908.76033333333396</v>
      </c>
      <c r="CW283" s="51">
        <f t="shared" si="1733"/>
        <v>16471.685999999583</v>
      </c>
      <c r="CX283" s="57">
        <f t="shared" si="2087"/>
        <v>21924.247999999596</v>
      </c>
      <c r="CY283" s="153">
        <f t="shared" si="1943"/>
        <v>10000</v>
      </c>
      <c r="CZ283" s="479">
        <f t="shared" si="1734"/>
        <v>-927.86033333333398</v>
      </c>
      <c r="DA283" s="46">
        <f t="shared" si="1944"/>
        <v>-1117.6300000000001</v>
      </c>
      <c r="DB283" s="46">
        <f t="shared" si="1945"/>
        <v>-1095.0899999999999</v>
      </c>
      <c r="DC283" s="48"/>
      <c r="DE283" s="45">
        <v>222</v>
      </c>
      <c r="DF283" s="46">
        <f t="shared" si="1735"/>
        <v>1105.0999999999999</v>
      </c>
      <c r="DG283" s="46">
        <f t="shared" si="2088"/>
        <v>93.33</v>
      </c>
      <c r="DH283" s="46">
        <f t="shared" si="1736"/>
        <v>1011.77</v>
      </c>
      <c r="DI283" s="46">
        <f t="shared" si="1737"/>
        <v>31.509981696430454</v>
      </c>
      <c r="DJ283" s="46">
        <f t="shared" si="1738"/>
        <v>980.2600183035695</v>
      </c>
      <c r="DK283" s="51">
        <f t="shared" si="1739"/>
        <v>17925.728999554703</v>
      </c>
      <c r="DL283" s="58">
        <f t="shared" si="1629"/>
        <v>926.66333333333341</v>
      </c>
      <c r="DM283" s="52">
        <f t="shared" si="2089"/>
        <v>93.33</v>
      </c>
      <c r="DN283" s="51">
        <f t="shared" si="1740"/>
        <v>833.33333333333337</v>
      </c>
      <c r="DO283" s="57">
        <f t="shared" si="1741"/>
        <v>14999.999999999516</v>
      </c>
      <c r="DP283" s="468">
        <f t="shared" si="1948"/>
        <v>-926.66333333333341</v>
      </c>
      <c r="DQ283" s="46">
        <f t="shared" si="1949"/>
        <v>-1105.0999999999999</v>
      </c>
      <c r="DR283" s="47"/>
      <c r="DS283" s="46">
        <f t="shared" si="1950"/>
        <v>-1011.77</v>
      </c>
      <c r="DT283" s="48"/>
      <c r="DU283" s="29"/>
      <c r="DV283" s="45">
        <v>222</v>
      </c>
      <c r="DW283" s="46">
        <f t="shared" si="1951"/>
        <v>1020.58</v>
      </c>
      <c r="DX283" s="46">
        <f t="shared" si="2090"/>
        <v>8.8099999999999987</v>
      </c>
      <c r="DY283" s="46">
        <f t="shared" si="1953"/>
        <v>1011.77</v>
      </c>
      <c r="DZ283" s="46">
        <f t="shared" si="1742"/>
        <v>31.509981696430454</v>
      </c>
      <c r="EA283" s="46">
        <f t="shared" si="1743"/>
        <v>980.2600183035695</v>
      </c>
      <c r="EB283" s="51">
        <f t="shared" si="1744"/>
        <v>17925.728999554703</v>
      </c>
      <c r="EC283" s="58">
        <f t="shared" si="1630"/>
        <v>840.71333333333337</v>
      </c>
      <c r="ED283" s="52">
        <f t="shared" si="2091"/>
        <v>7.3800000000000008</v>
      </c>
      <c r="EE283" s="51">
        <f t="shared" si="1745"/>
        <v>833.33333333333337</v>
      </c>
      <c r="EF283" s="57">
        <f t="shared" si="1746"/>
        <v>14999.999999999516</v>
      </c>
      <c r="EG283" s="468">
        <f t="shared" si="1955"/>
        <v>-840.71333333333337</v>
      </c>
      <c r="EH283" s="46">
        <f t="shared" si="1956"/>
        <v>-1020.58</v>
      </c>
      <c r="EI283" s="47"/>
      <c r="EJ283" s="46">
        <f t="shared" si="1957"/>
        <v>-1011.77</v>
      </c>
      <c r="EK283" s="48"/>
      <c r="EL283" s="29"/>
      <c r="EM283" s="45">
        <v>222</v>
      </c>
      <c r="EN283" s="46">
        <f t="shared" si="2069"/>
        <v>1058.0868689014749</v>
      </c>
      <c r="EO283" s="46">
        <f t="shared" si="2092"/>
        <v>9.18</v>
      </c>
      <c r="EP283" s="128">
        <f t="shared" si="1632"/>
        <v>1048.9068689014748</v>
      </c>
      <c r="EQ283" s="46">
        <f t="shared" si="1748"/>
        <v>32.808804661133372</v>
      </c>
      <c r="ER283" s="46">
        <f t="shared" si="1749"/>
        <v>1016.0980642403414</v>
      </c>
      <c r="ES283" s="51">
        <f t="shared" si="1750"/>
        <v>18669.184732439684</v>
      </c>
      <c r="ET283" s="153">
        <f t="shared" si="1959"/>
        <v>10000</v>
      </c>
      <c r="EU283" s="45">
        <v>222</v>
      </c>
      <c r="EV283" s="46">
        <f t="shared" si="1633"/>
        <v>1058.0899999999999</v>
      </c>
      <c r="EW283" s="46">
        <f t="shared" si="2093"/>
        <v>9.18</v>
      </c>
      <c r="EX283" s="128">
        <f t="shared" si="1751"/>
        <v>1048.9100000000001</v>
      </c>
      <c r="EY283" s="46">
        <f t="shared" si="1752"/>
        <v>32.807354244948591</v>
      </c>
      <c r="EZ283" s="46">
        <f t="shared" si="1753"/>
        <v>1016.1026457550515</v>
      </c>
      <c r="FA283" s="51">
        <f t="shared" si="1754"/>
        <v>18668.309901214103</v>
      </c>
      <c r="FB283" s="58">
        <f t="shared" si="1755"/>
        <v>874.86920833333363</v>
      </c>
      <c r="FC283" s="52">
        <f t="shared" si="2094"/>
        <v>7.71</v>
      </c>
      <c r="FD283" s="51">
        <f t="shared" si="1962"/>
        <v>867.15920833333359</v>
      </c>
      <c r="FE283" s="57">
        <f t="shared" si="1756"/>
        <v>15681.625749999814</v>
      </c>
      <c r="FF283" s="153">
        <f t="shared" si="1963"/>
        <v>10000</v>
      </c>
      <c r="FG283" s="469">
        <f t="shared" si="1757"/>
        <v>-874.86920833333363</v>
      </c>
      <c r="FH283" s="46">
        <f t="shared" si="1758"/>
        <v>-1058.0899999999999</v>
      </c>
      <c r="FI283" s="46">
        <f t="shared" si="1759"/>
        <v>-1048.9100000000001</v>
      </c>
      <c r="FJ283" s="48"/>
      <c r="FL283" s="45">
        <v>222</v>
      </c>
      <c r="FM283" s="46">
        <f t="shared" si="1964"/>
        <v>1022.86</v>
      </c>
      <c r="FN283" s="46">
        <f t="shared" si="2070"/>
        <v>11.09</v>
      </c>
      <c r="FO283" s="46">
        <f t="shared" si="1965"/>
        <v>1011.77</v>
      </c>
      <c r="FP283" s="46">
        <f t="shared" si="1761"/>
        <v>31.509981696430454</v>
      </c>
      <c r="FQ283" s="46">
        <f t="shared" si="1762"/>
        <v>980.2600183035695</v>
      </c>
      <c r="FR283" s="51">
        <f t="shared" si="1763"/>
        <v>17925.728999554703</v>
      </c>
      <c r="FS283" s="57">
        <f t="shared" si="2095"/>
        <v>23782.8775952494</v>
      </c>
      <c r="FT283" s="58">
        <f t="shared" si="1635"/>
        <v>842.65333333333342</v>
      </c>
      <c r="FU283" s="241">
        <f t="shared" si="2071"/>
        <v>9.32</v>
      </c>
      <c r="FV283" s="51">
        <f t="shared" si="1765"/>
        <v>833.33333333333337</v>
      </c>
      <c r="FW283" s="51">
        <f t="shared" si="1766"/>
        <v>14999.999999999516</v>
      </c>
      <c r="FX283" s="153">
        <f t="shared" si="2096"/>
        <v>19999.999999999513</v>
      </c>
      <c r="FY283" s="468">
        <f t="shared" si="1968"/>
        <v>-842.65333333333342</v>
      </c>
      <c r="FZ283" s="46">
        <f t="shared" si="1969"/>
        <v>-1022.86</v>
      </c>
      <c r="GA283" s="46">
        <f t="shared" si="1767"/>
        <v>-1011.77</v>
      </c>
      <c r="GB283" s="48"/>
      <c r="GD283" s="45">
        <v>222</v>
      </c>
      <c r="GE283" s="46">
        <f t="shared" si="2072"/>
        <v>1060.0875939185617</v>
      </c>
      <c r="GF283" s="128">
        <f t="shared" si="2097"/>
        <v>11.53</v>
      </c>
      <c r="GG283" s="128">
        <f t="shared" si="1579"/>
        <v>1048.5575939185617</v>
      </c>
      <c r="GH283" s="46">
        <f t="shared" si="1637"/>
        <v>32.780908187266114</v>
      </c>
      <c r="GI283" s="46">
        <f t="shared" si="1769"/>
        <v>1015.7766857312955</v>
      </c>
      <c r="GJ283" s="51">
        <f t="shared" si="1770"/>
        <v>18652.768226628374</v>
      </c>
      <c r="GK283" s="51">
        <f t="shared" si="2098"/>
        <v>24722.132351737469</v>
      </c>
      <c r="GL283" s="153">
        <f t="shared" si="1972"/>
        <v>10000</v>
      </c>
      <c r="GM283" s="45">
        <v>222</v>
      </c>
      <c r="GN283" s="46">
        <f t="shared" si="1638"/>
        <v>1060.0899999999999</v>
      </c>
      <c r="GO283" s="46">
        <f t="shared" si="2073"/>
        <v>11.53</v>
      </c>
      <c r="GP283" s="128">
        <f t="shared" si="1973"/>
        <v>1048.56</v>
      </c>
      <c r="GQ283" s="46">
        <f t="shared" si="1772"/>
        <v>32.779837768169109</v>
      </c>
      <c r="GR283" s="46">
        <f t="shared" si="1773"/>
        <v>1015.7801622318308</v>
      </c>
      <c r="GS283" s="51">
        <f t="shared" si="1774"/>
        <v>18652.122498669636</v>
      </c>
      <c r="GT283" s="57">
        <f t="shared" si="2099"/>
        <v>24721.5073962063</v>
      </c>
      <c r="GU283" s="58">
        <f t="shared" si="1775"/>
        <v>876.92633333333197</v>
      </c>
      <c r="GV283" s="52">
        <f t="shared" si="2074"/>
        <v>9.73</v>
      </c>
      <c r="GW283" s="51">
        <f t="shared" si="1975"/>
        <v>867.19633333333195</v>
      </c>
      <c r="GX283" s="57">
        <f t="shared" si="1777"/>
        <v>15674.094000000276</v>
      </c>
      <c r="GY283" s="57">
        <f t="shared" si="2100"/>
        <v>20877.272000000274</v>
      </c>
      <c r="GZ283" s="153">
        <f t="shared" si="1977"/>
        <v>10000</v>
      </c>
      <c r="HA283" s="469">
        <f t="shared" si="1778"/>
        <v>-876.92633333333197</v>
      </c>
      <c r="HB283" s="46">
        <f t="shared" si="1779"/>
        <v>-1060.0899999999999</v>
      </c>
      <c r="HC283" s="46">
        <f t="shared" si="1780"/>
        <v>-1048.56</v>
      </c>
      <c r="HD283" s="48"/>
      <c r="HF283" s="45">
        <v>222</v>
      </c>
      <c r="HG283" s="46">
        <f t="shared" si="1781"/>
        <v>1123.8775326810628</v>
      </c>
      <c r="HH283" s="46">
        <f t="shared" si="1782"/>
        <v>0</v>
      </c>
      <c r="HI283" s="46">
        <f t="shared" si="1783"/>
        <v>1123.8775326810628</v>
      </c>
      <c r="HJ283" s="46">
        <f t="shared" si="1784"/>
        <v>35.003154834921133</v>
      </c>
      <c r="HK283" s="46">
        <f t="shared" si="1785"/>
        <v>1088.8743778461417</v>
      </c>
      <c r="HL283" s="51">
        <f t="shared" si="1786"/>
        <v>19913.018523106537</v>
      </c>
      <c r="HM283" s="153">
        <f t="shared" si="1978"/>
        <v>10000</v>
      </c>
      <c r="HN283" s="58">
        <f t="shared" si="1787"/>
        <v>933.33333333333724</v>
      </c>
      <c r="HO283" s="52">
        <f t="shared" si="1788"/>
        <v>0</v>
      </c>
      <c r="HP283" s="51">
        <f t="shared" si="1789"/>
        <v>933.33333333333724</v>
      </c>
      <c r="HQ283" s="57">
        <f t="shared" si="1790"/>
        <v>16799.999999998232</v>
      </c>
      <c r="HR283" s="153">
        <f t="shared" si="1979"/>
        <v>10000</v>
      </c>
      <c r="HS283" s="468">
        <f t="shared" si="1791"/>
        <v>-933.33333333333724</v>
      </c>
      <c r="HT283" s="46">
        <f t="shared" si="1792"/>
        <v>-1123.8775326810628</v>
      </c>
      <c r="HU283" s="46">
        <f t="shared" si="1793"/>
        <v>-1123.8775326810628</v>
      </c>
      <c r="HV283" s="48"/>
      <c r="HW283" s="29"/>
      <c r="HX283" s="45">
        <v>222</v>
      </c>
      <c r="HY283" s="128">
        <f t="shared" si="1794"/>
        <v>1124.3399999999999</v>
      </c>
      <c r="HZ283" s="46">
        <f t="shared" si="1795"/>
        <v>0</v>
      </c>
      <c r="IA283" s="46">
        <f t="shared" si="1796"/>
        <v>1124.3399999999999</v>
      </c>
      <c r="IB283" s="46">
        <f t="shared" si="1797"/>
        <v>35.024992375810697</v>
      </c>
      <c r="IC283" s="46">
        <f t="shared" si="1798"/>
        <v>1089.3150076241893</v>
      </c>
      <c r="ID283" s="51">
        <f t="shared" si="1799"/>
        <v>19925.680417862226</v>
      </c>
      <c r="IE283" s="153">
        <f t="shared" si="1980"/>
        <v>10000</v>
      </c>
      <c r="IF283" s="58">
        <f t="shared" si="1800"/>
        <v>930.14625019664186</v>
      </c>
      <c r="IG283" s="52">
        <f t="shared" si="1801"/>
        <v>0</v>
      </c>
      <c r="IH283" s="51">
        <f t="shared" si="1802"/>
        <v>930.14625019664186</v>
      </c>
      <c r="II283" s="57">
        <f t="shared" si="1981"/>
        <v>16742.632456345229</v>
      </c>
      <c r="IJ283" s="153">
        <f t="shared" si="1982"/>
        <v>10000</v>
      </c>
      <c r="IK283" s="468">
        <f t="shared" si="1803"/>
        <v>-930.14625019664186</v>
      </c>
      <c r="IL283" s="46">
        <f t="shared" si="1804"/>
        <v>-1124.3399999999999</v>
      </c>
      <c r="IM283" s="46">
        <f t="shared" si="1805"/>
        <v>-1124.3399999999999</v>
      </c>
      <c r="IN283" s="48"/>
      <c r="IO283" s="53">
        <f t="shared" si="1806"/>
        <v>0</v>
      </c>
      <c r="IQ283" s="45">
        <v>222</v>
      </c>
      <c r="IR283" s="128">
        <f t="shared" si="1807"/>
        <v>1126.4568749999989</v>
      </c>
      <c r="IS283" s="128">
        <f t="shared" si="1808"/>
        <v>0</v>
      </c>
      <c r="IT283" s="128">
        <f t="shared" si="1809"/>
        <v>1126.4568749999989</v>
      </c>
      <c r="IU283" s="46">
        <f t="shared" si="2021"/>
        <v>35.08</v>
      </c>
      <c r="IV283" s="46">
        <f t="shared" si="1810"/>
        <v>1091.376874999999</v>
      </c>
      <c r="IW283" s="51">
        <f t="shared" si="1811"/>
        <v>19958.723750000245</v>
      </c>
      <c r="IX283" s="199">
        <f t="shared" si="1983"/>
        <v>10000</v>
      </c>
      <c r="IY283" s="128">
        <f t="shared" si="1812"/>
        <v>0</v>
      </c>
      <c r="IZ283" s="408">
        <f t="shared" si="1813"/>
        <v>0</v>
      </c>
      <c r="JA283" s="58">
        <f t="shared" si="1814"/>
        <v>931.95916666666494</v>
      </c>
      <c r="JB283" s="52">
        <f t="shared" si="1815"/>
        <v>0</v>
      </c>
      <c r="JC283" s="51">
        <f t="shared" si="1816"/>
        <v>931.95916666666494</v>
      </c>
      <c r="JD283" s="57">
        <f t="shared" si="1817"/>
        <v>16775.265000000079</v>
      </c>
      <c r="JE283" s="280">
        <f t="shared" si="1818"/>
        <v>10000</v>
      </c>
      <c r="JF283" s="280">
        <f t="shared" si="1819"/>
        <v>0</v>
      </c>
      <c r="JG283" s="468">
        <f t="shared" si="1820"/>
        <v>-931.95916666666494</v>
      </c>
      <c r="JH283" s="46">
        <f t="shared" si="1821"/>
        <v>-1126.4568749999989</v>
      </c>
      <c r="JI283" s="46">
        <f t="shared" si="1822"/>
        <v>-1126.4568749999989</v>
      </c>
      <c r="JJ283" s="48"/>
      <c r="JL283" s="45">
        <v>222</v>
      </c>
      <c r="JM283" s="46">
        <f t="shared" si="1823"/>
        <v>1124.4930833333331</v>
      </c>
      <c r="JN283" s="46">
        <f t="shared" si="1824"/>
        <v>0</v>
      </c>
      <c r="JO283" s="128">
        <f t="shared" si="1825"/>
        <v>1124.4930833333331</v>
      </c>
      <c r="JP283" s="46">
        <f t="shared" si="1984"/>
        <v>35.020000000000003</v>
      </c>
      <c r="JQ283" s="46">
        <f t="shared" si="1826"/>
        <v>1089.4730833333331</v>
      </c>
      <c r="JR283" s="51">
        <f t="shared" si="1827"/>
        <v>19923.92549999999</v>
      </c>
      <c r="JS283" s="51">
        <f t="shared" si="2101"/>
        <v>23782.8775952494</v>
      </c>
      <c r="JT283" s="199">
        <f t="shared" si="1986"/>
        <v>10000</v>
      </c>
      <c r="JU283" s="128">
        <f t="shared" si="1828"/>
        <v>0</v>
      </c>
      <c r="JV283" s="408">
        <f t="shared" si="1829"/>
        <v>0</v>
      </c>
      <c r="JW283" s="58">
        <f t="shared" si="1830"/>
        <v>930.37233333333074</v>
      </c>
      <c r="JX283" s="52">
        <f t="shared" si="1831"/>
        <v>0</v>
      </c>
      <c r="JY283" s="51">
        <f t="shared" si="1832"/>
        <v>930.37233333333074</v>
      </c>
      <c r="JZ283" s="51">
        <f t="shared" si="1833"/>
        <v>16746.702000000521</v>
      </c>
      <c r="KA283" s="199">
        <f t="shared" si="2102"/>
        <v>19999.999999999513</v>
      </c>
      <c r="KB283" s="128">
        <f t="shared" si="1988"/>
        <v>10000</v>
      </c>
      <c r="KC283" s="204">
        <f t="shared" si="1834"/>
        <v>0</v>
      </c>
      <c r="KD283" s="468">
        <f t="shared" si="1989"/>
        <v>-930.37233333333074</v>
      </c>
      <c r="KE283" s="46">
        <f t="shared" si="1835"/>
        <v>-1124.4930833333331</v>
      </c>
      <c r="KF283" s="46">
        <f t="shared" si="1836"/>
        <v>-1124.4930833333331</v>
      </c>
      <c r="KG283" s="48"/>
      <c r="KI283" s="45">
        <v>222</v>
      </c>
      <c r="KJ283" s="46">
        <f t="shared" si="1837"/>
        <v>1124.4890404061762</v>
      </c>
      <c r="KK283" s="46">
        <f t="shared" si="1838"/>
        <v>0</v>
      </c>
      <c r="KL283" s="128">
        <f t="shared" si="1839"/>
        <v>1124.4890404061762</v>
      </c>
      <c r="KM283" s="46">
        <f t="shared" si="1676"/>
        <v>35.022200237079225</v>
      </c>
      <c r="KN283" s="46">
        <f t="shared" si="1840"/>
        <v>1089.4668401690969</v>
      </c>
      <c r="KO283" s="51">
        <f t="shared" si="1841"/>
        <v>19923.853302078438</v>
      </c>
      <c r="KP283" s="199">
        <f t="shared" si="2103"/>
        <v>25873.523509679682</v>
      </c>
      <c r="KQ283" s="199">
        <f t="shared" si="1991"/>
        <v>10000</v>
      </c>
      <c r="KR283" s="128">
        <f t="shared" si="1842"/>
        <v>0</v>
      </c>
      <c r="KS283" s="408">
        <f t="shared" si="1843"/>
        <v>0</v>
      </c>
      <c r="KT283" s="45">
        <v>222</v>
      </c>
      <c r="KU283" s="46">
        <f t="shared" si="1992"/>
        <v>1124.49</v>
      </c>
      <c r="KV283" s="46">
        <f t="shared" si="1844"/>
        <v>0</v>
      </c>
      <c r="KW283" s="128">
        <f t="shared" si="1845"/>
        <v>1124.49</v>
      </c>
      <c r="KX283" s="46">
        <f t="shared" si="1846"/>
        <v>35.021773332345298</v>
      </c>
      <c r="KY283" s="46">
        <f t="shared" si="1847"/>
        <v>1089.4682266676548</v>
      </c>
      <c r="KZ283" s="51">
        <f t="shared" si="1848"/>
        <v>19923.595772739525</v>
      </c>
      <c r="LA283" s="153">
        <f t="shared" si="2104"/>
        <v>25873.523509679682</v>
      </c>
      <c r="LB283" s="58">
        <f t="shared" si="2068"/>
        <v>930.59633333333579</v>
      </c>
      <c r="LC283" s="52">
        <f t="shared" si="1849"/>
        <v>0</v>
      </c>
      <c r="LD283" s="51">
        <f t="shared" si="1850"/>
        <v>930.59633333333579</v>
      </c>
      <c r="LE283" s="51">
        <f t="shared" si="1851"/>
        <v>16750.733999999749</v>
      </c>
      <c r="LF283" s="51">
        <f t="shared" si="2105"/>
        <v>21924.247999999596</v>
      </c>
      <c r="LG283" s="128">
        <f t="shared" si="1852"/>
        <v>10000</v>
      </c>
      <c r="LH283" s="204">
        <f t="shared" si="1853"/>
        <v>0</v>
      </c>
      <c r="LI283" s="479">
        <f t="shared" si="1854"/>
        <v>-930.59633333333579</v>
      </c>
      <c r="LJ283" s="46">
        <f t="shared" si="1995"/>
        <v>-1124.49</v>
      </c>
      <c r="LK283" s="46">
        <f t="shared" si="1996"/>
        <v>-1124.49</v>
      </c>
      <c r="LL283" s="48"/>
      <c r="LN283" s="45">
        <v>222</v>
      </c>
      <c r="LO283" s="46">
        <f t="shared" si="1855"/>
        <v>1123.1238136873469</v>
      </c>
      <c r="LP283" s="46">
        <f t="shared" si="2075"/>
        <v>0</v>
      </c>
      <c r="LQ283" s="46">
        <f t="shared" si="1857"/>
        <v>1123.1238136873469</v>
      </c>
      <c r="LR283" s="46">
        <f t="shared" si="1858"/>
        <v>34.97968026418517</v>
      </c>
      <c r="LS283" s="46">
        <f t="shared" si="1859"/>
        <v>1088.1441334231617</v>
      </c>
      <c r="LT283" s="51">
        <f t="shared" si="1860"/>
        <v>19899.664025087939</v>
      </c>
      <c r="LU283" s="199">
        <f t="shared" si="1997"/>
        <v>10000</v>
      </c>
      <c r="LV283" s="58">
        <f t="shared" si="1861"/>
        <v>933.33033333333128</v>
      </c>
      <c r="LW283" s="52">
        <f t="shared" si="2076"/>
        <v>0</v>
      </c>
      <c r="LX283" s="51">
        <f t="shared" si="1863"/>
        <v>933.33033333333128</v>
      </c>
      <c r="LY283" s="51">
        <f t="shared" si="1864"/>
        <v>16799.945999999778</v>
      </c>
      <c r="LZ283" s="46">
        <f t="shared" si="1998"/>
        <v>0</v>
      </c>
      <c r="MA283" s="199">
        <f t="shared" si="1999"/>
        <v>10000</v>
      </c>
      <c r="MB283" s="468">
        <f t="shared" si="1865"/>
        <v>-933.33033333333128</v>
      </c>
      <c r="MC283" s="46">
        <f t="shared" si="1866"/>
        <v>-1123.1238136873469</v>
      </c>
      <c r="MD283" s="46">
        <f t="shared" si="1867"/>
        <v>-1123.1238136873469</v>
      </c>
      <c r="ME283" s="48"/>
      <c r="MG283" s="45">
        <v>222</v>
      </c>
      <c r="MH283" s="46">
        <f t="shared" si="1868"/>
        <v>1076.608661999408</v>
      </c>
      <c r="MI283" s="46">
        <f t="shared" si="2077"/>
        <v>0</v>
      </c>
      <c r="MJ283" s="46">
        <f t="shared" si="1870"/>
        <v>1076.608661999408</v>
      </c>
      <c r="MK283" s="46">
        <f t="shared" si="1871"/>
        <v>33.530966316841045</v>
      </c>
      <c r="ML283" s="46">
        <f t="shared" si="1872"/>
        <v>1043.0776956825671</v>
      </c>
      <c r="MM283" s="51">
        <f t="shared" si="1873"/>
        <v>19075.50209442206</v>
      </c>
      <c r="MN283" s="199">
        <f t="shared" si="2000"/>
        <v>10000</v>
      </c>
      <c r="MO283" s="58">
        <f t="shared" si="1874"/>
        <v>889.32945707741396</v>
      </c>
      <c r="MP283" s="52">
        <f t="shared" si="2078"/>
        <v>0</v>
      </c>
      <c r="MQ283" s="51">
        <f t="shared" si="1876"/>
        <v>889.32945707741396</v>
      </c>
      <c r="MR283" s="57">
        <f t="shared" si="1877"/>
        <v>16007.930528813866</v>
      </c>
      <c r="MS283" s="199">
        <f t="shared" si="2001"/>
        <v>10000</v>
      </c>
      <c r="MT283" s="468">
        <f t="shared" si="2002"/>
        <v>-889.32945707741396</v>
      </c>
      <c r="MU283" s="46">
        <f t="shared" si="1878"/>
        <v>-1076.608661999408</v>
      </c>
      <c r="MV283" s="46">
        <f t="shared" si="1879"/>
        <v>-1076.608661999408</v>
      </c>
      <c r="MW283" s="48"/>
      <c r="MY283" s="45">
        <v>222</v>
      </c>
      <c r="MZ283" s="46">
        <f t="shared" si="1880"/>
        <v>1076.608661999408</v>
      </c>
      <c r="NA283" s="46">
        <f t="shared" si="2079"/>
        <v>0</v>
      </c>
      <c r="NB283" s="128">
        <f t="shared" si="1882"/>
        <v>1076.608661999408</v>
      </c>
      <c r="NC283" s="46">
        <f t="shared" si="1646"/>
        <v>33.530966316841045</v>
      </c>
      <c r="ND283" s="46">
        <f t="shared" si="1883"/>
        <v>1043.0776956825671</v>
      </c>
      <c r="NE283" s="51">
        <f t="shared" si="1884"/>
        <v>19075.50209442206</v>
      </c>
      <c r="NF283" s="153">
        <f t="shared" si="2003"/>
        <v>10000</v>
      </c>
      <c r="NG283" s="45">
        <v>222</v>
      </c>
      <c r="NH283" s="46">
        <f t="shared" si="1647"/>
        <v>1076.6099999999999</v>
      </c>
      <c r="NI283" s="46">
        <f t="shared" si="2080"/>
        <v>0</v>
      </c>
      <c r="NJ283" s="128">
        <f t="shared" si="2004"/>
        <v>1076.6099999999999</v>
      </c>
      <c r="NK283" s="46">
        <f t="shared" si="2005"/>
        <v>33.530349634624841</v>
      </c>
      <c r="NL283" s="46">
        <f t="shared" si="1886"/>
        <v>1043.0796503653751</v>
      </c>
      <c r="NM283" s="51">
        <f t="shared" si="1887"/>
        <v>19075.130130409529</v>
      </c>
      <c r="NN283" s="58">
        <f t="shared" si="1888"/>
        <v>888.78037499999857</v>
      </c>
      <c r="NO283" s="52">
        <f t="shared" si="2106"/>
        <v>0</v>
      </c>
      <c r="NP283" s="51">
        <f t="shared" si="1890"/>
        <v>888.78037499999857</v>
      </c>
      <c r="NQ283" s="57">
        <f t="shared" si="1891"/>
        <v>16132.396750000025</v>
      </c>
      <c r="NR283" s="153">
        <f t="shared" si="2006"/>
        <v>10000</v>
      </c>
      <c r="NS283" s="469">
        <f t="shared" si="1892"/>
        <v>-888.78037499999857</v>
      </c>
      <c r="NT283" s="46">
        <f t="shared" si="1893"/>
        <v>-1076.6099999999999</v>
      </c>
      <c r="NU283" s="46">
        <f t="shared" si="1894"/>
        <v>-1076.6099999999999</v>
      </c>
      <c r="NV283" s="48"/>
      <c r="NX283" s="45">
        <v>222</v>
      </c>
      <c r="NY283" s="46">
        <f t="shared" si="1895"/>
        <v>1076.6456011701148</v>
      </c>
      <c r="NZ283" s="46">
        <f t="shared" si="2081"/>
        <v>0</v>
      </c>
      <c r="OA283" s="46">
        <f t="shared" si="1897"/>
        <v>1076.6456011701148</v>
      </c>
      <c r="OB283" s="46">
        <f t="shared" si="1898"/>
        <v>33.53211678695348</v>
      </c>
      <c r="OC283" s="46">
        <f t="shared" si="1899"/>
        <v>1043.1134843831612</v>
      </c>
      <c r="OD283" s="51">
        <f t="shared" si="1900"/>
        <v>19076.156587788926</v>
      </c>
      <c r="OE283" s="57">
        <f t="shared" si="2107"/>
        <v>23782.8775952494</v>
      </c>
      <c r="OF283" s="153">
        <f t="shared" si="2008"/>
        <v>10000</v>
      </c>
      <c r="OG283" s="58">
        <f t="shared" si="1901"/>
        <v>889.48383333333379</v>
      </c>
      <c r="OH283" s="241">
        <f t="shared" si="2108"/>
        <v>0</v>
      </c>
      <c r="OI283" s="51">
        <f t="shared" si="1902"/>
        <v>889.48383333333379</v>
      </c>
      <c r="OJ283" s="51">
        <f t="shared" si="1903"/>
        <v>16010.709000000023</v>
      </c>
      <c r="OK283" s="153">
        <f t="shared" si="2109"/>
        <v>19999.999999999513</v>
      </c>
      <c r="OL283" s="153">
        <f t="shared" si="2011"/>
        <v>10000</v>
      </c>
      <c r="OM283" s="468">
        <f t="shared" si="2012"/>
        <v>-889.48383333333379</v>
      </c>
      <c r="ON283" s="46">
        <f t="shared" si="2013"/>
        <v>-1076.6456011701148</v>
      </c>
      <c r="OO283" s="46">
        <f t="shared" si="1904"/>
        <v>-1076.6456011701148</v>
      </c>
      <c r="OP283" s="48"/>
      <c r="OR283" s="45">
        <v>222</v>
      </c>
      <c r="OS283" s="46">
        <f t="shared" si="1905"/>
        <v>1076.765700416463</v>
      </c>
      <c r="OT283" s="128">
        <f t="shared" si="2082"/>
        <v>0</v>
      </c>
      <c r="OU283" s="128">
        <f t="shared" si="1907"/>
        <v>1076.765700416463</v>
      </c>
      <c r="OV283" s="46">
        <f t="shared" si="1652"/>
        <v>33.535857276814681</v>
      </c>
      <c r="OW283" s="46">
        <f t="shared" si="1653"/>
        <v>1043.2298431396484</v>
      </c>
      <c r="OX283" s="51">
        <f t="shared" si="1908"/>
        <v>19078.284522949161</v>
      </c>
      <c r="OY283" s="51">
        <f t="shared" si="2110"/>
        <v>24722.132351737469</v>
      </c>
      <c r="OZ283" s="153">
        <f t="shared" si="2015"/>
        <v>10000</v>
      </c>
      <c r="PA283" s="45">
        <v>222</v>
      </c>
      <c r="PB283" s="46">
        <f t="shared" si="1909"/>
        <v>1076.765700416463</v>
      </c>
      <c r="PC283" s="46">
        <f t="shared" si="2111"/>
        <v>0</v>
      </c>
      <c r="PD283" s="128">
        <f t="shared" si="1910"/>
        <v>1076.765700416463</v>
      </c>
      <c r="PE283" s="46">
        <f t="shared" si="1911"/>
        <v>33.535857276814681</v>
      </c>
      <c r="PF283" s="46">
        <f t="shared" si="1912"/>
        <v>1043.2298431396484</v>
      </c>
      <c r="PG283" s="51">
        <f t="shared" si="1913"/>
        <v>19078.284522949161</v>
      </c>
      <c r="PH283" s="57">
        <f t="shared" si="2112"/>
        <v>24721.5073962063</v>
      </c>
      <c r="PI283" s="688">
        <f t="shared" si="1914"/>
        <v>889.6533333333341</v>
      </c>
      <c r="PJ283" s="52">
        <f t="shared" si="2113"/>
        <v>0</v>
      </c>
      <c r="PK283" s="51">
        <f t="shared" si="1915"/>
        <v>889.6533333333341</v>
      </c>
      <c r="PL283" s="57">
        <f t="shared" si="1916"/>
        <v>16013.760000000084</v>
      </c>
      <c r="PM283" s="57">
        <f t="shared" si="2114"/>
        <v>20877.272000000274</v>
      </c>
      <c r="PN283" s="153">
        <f t="shared" si="2020"/>
        <v>10000</v>
      </c>
      <c r="PO283" s="469">
        <f t="shared" si="1917"/>
        <v>-889.6533333333341</v>
      </c>
      <c r="PP283" s="46">
        <f t="shared" si="1918"/>
        <v>-1076.765700416463</v>
      </c>
      <c r="PQ283" s="46">
        <f t="shared" si="1919"/>
        <v>-1076.765700416463</v>
      </c>
      <c r="PR283" s="48"/>
    </row>
    <row r="284" spans="2:434" hidden="1" x14ac:dyDescent="0.3">
      <c r="B284" s="45">
        <v>223</v>
      </c>
      <c r="C284" s="46">
        <f t="shared" si="1688"/>
        <v>1111.77</v>
      </c>
      <c r="D284" s="46">
        <f t="shared" si="1689"/>
        <v>100</v>
      </c>
      <c r="E284" s="46">
        <f t="shared" si="1690"/>
        <v>1011.77</v>
      </c>
      <c r="F284" s="46">
        <f t="shared" si="1691"/>
        <v>29.87621499925784</v>
      </c>
      <c r="G284" s="46">
        <f t="shared" si="1692"/>
        <v>981.89378500074213</v>
      </c>
      <c r="H284" s="51">
        <f t="shared" si="1693"/>
        <v>16943.835214553961</v>
      </c>
      <c r="I284" s="58">
        <f t="shared" si="1626"/>
        <v>933.33333333333337</v>
      </c>
      <c r="J284" s="52">
        <f t="shared" si="1694"/>
        <v>100</v>
      </c>
      <c r="K284" s="51">
        <f t="shared" si="1695"/>
        <v>833.33333333333337</v>
      </c>
      <c r="L284" s="57">
        <f t="shared" si="1696"/>
        <v>14166.666666666182</v>
      </c>
      <c r="M284" s="468">
        <f t="shared" si="1920"/>
        <v>-933.33333333333337</v>
      </c>
      <c r="N284" s="46">
        <f t="shared" si="1921"/>
        <v>-1111.77</v>
      </c>
      <c r="O284" s="47"/>
      <c r="P284" s="46">
        <f t="shared" si="1922"/>
        <v>-1011.77</v>
      </c>
      <c r="Q284" s="48"/>
      <c r="R284" s="29"/>
      <c r="S284" s="29"/>
      <c r="T284" s="45">
        <v>223</v>
      </c>
      <c r="U284" s="46">
        <f t="shared" si="1697"/>
        <v>1028.51</v>
      </c>
      <c r="V284" s="46">
        <f t="shared" si="1698"/>
        <v>16.739999999999998</v>
      </c>
      <c r="W284" s="46">
        <f t="shared" si="1923"/>
        <v>1011.77</v>
      </c>
      <c r="X284" s="46">
        <f t="shared" si="1699"/>
        <v>29.87621499925784</v>
      </c>
      <c r="Y284" s="46">
        <f t="shared" si="1700"/>
        <v>981.89378500074213</v>
      </c>
      <c r="Z284" s="51">
        <f t="shared" si="1701"/>
        <v>16943.835214553961</v>
      </c>
      <c r="AA284" s="58">
        <f t="shared" si="1702"/>
        <v>847.33333333333337</v>
      </c>
      <c r="AB284" s="52">
        <f t="shared" si="1703"/>
        <v>14</v>
      </c>
      <c r="AC284" s="51">
        <f t="shared" si="1704"/>
        <v>833.33333333333337</v>
      </c>
      <c r="AD284" s="57">
        <f t="shared" si="1705"/>
        <v>14166.666666666182</v>
      </c>
      <c r="AE284" s="468">
        <f t="shared" si="1924"/>
        <v>-847.33333333333337</v>
      </c>
      <c r="AF284" s="46">
        <f t="shared" si="1706"/>
        <v>-1028.51</v>
      </c>
      <c r="AG284" s="47"/>
      <c r="AH284" s="46">
        <f t="shared" si="1925"/>
        <v>-1011.77</v>
      </c>
      <c r="AI284" s="48"/>
      <c r="AJ284" s="29"/>
      <c r="AK284" s="45">
        <v>223</v>
      </c>
      <c r="AL284" s="46">
        <f t="shared" si="1707"/>
        <v>1117.72</v>
      </c>
      <c r="AM284" s="46"/>
      <c r="AN284" s="46"/>
      <c r="AO284" s="46">
        <f t="shared" si="1708"/>
        <v>17.739999999999998</v>
      </c>
      <c r="AP284" s="128">
        <f t="shared" si="1709"/>
        <v>1099.98</v>
      </c>
      <c r="AQ284" s="128"/>
      <c r="AR284" s="128"/>
      <c r="AS284" s="46">
        <f t="shared" si="1710"/>
        <v>32.724049228587837</v>
      </c>
      <c r="AT284" s="46">
        <f t="shared" si="1711"/>
        <v>1067.2559507714122</v>
      </c>
      <c r="AU284" s="51"/>
      <c r="AV284" s="51"/>
      <c r="AW284" s="51">
        <f t="shared" si="1712"/>
        <v>18567.173586381286</v>
      </c>
      <c r="AX284" s="58">
        <f t="shared" si="1713"/>
        <v>927.38215694565588</v>
      </c>
      <c r="AY284" s="52"/>
      <c r="AZ284" s="52"/>
      <c r="BA284" s="52">
        <f t="shared" si="1714"/>
        <v>14.96</v>
      </c>
      <c r="BB284" s="51">
        <f t="shared" si="1715"/>
        <v>912.42215694565584</v>
      </c>
      <c r="BC284" s="51"/>
      <c r="BD284" s="51"/>
      <c r="BE284" s="57">
        <f t="shared" si="1716"/>
        <v>15638.099001118724</v>
      </c>
      <c r="BF284" s="468">
        <f t="shared" si="1717"/>
        <v>-927.38215694565588</v>
      </c>
      <c r="BG284" s="46">
        <f t="shared" si="1718"/>
        <v>-1117.72</v>
      </c>
      <c r="BH284" s="46">
        <f t="shared" si="1719"/>
        <v>-1099.98</v>
      </c>
      <c r="BI284" s="48"/>
      <c r="BK284" s="45">
        <v>223</v>
      </c>
      <c r="BL284" s="46">
        <f t="shared" si="1926"/>
        <v>1033.07</v>
      </c>
      <c r="BM284" s="46">
        <f t="shared" si="1927"/>
        <v>21.3</v>
      </c>
      <c r="BN284" s="46">
        <f t="shared" si="1928"/>
        <v>1011.77</v>
      </c>
      <c r="BO284" s="46">
        <f t="shared" si="1720"/>
        <v>29.87621499925784</v>
      </c>
      <c r="BP284" s="46">
        <f t="shared" si="1721"/>
        <v>981.89378500074213</v>
      </c>
      <c r="BQ284" s="51">
        <f t="shared" si="1722"/>
        <v>16943.835214553961</v>
      </c>
      <c r="BR284" s="57">
        <f t="shared" si="2083"/>
        <v>23782.8775952494</v>
      </c>
      <c r="BS284" s="58">
        <f t="shared" si="1627"/>
        <v>851.23333333333335</v>
      </c>
      <c r="BT284" s="52">
        <f t="shared" si="1930"/>
        <v>17.899999999999999</v>
      </c>
      <c r="BU284" s="51">
        <f t="shared" si="1723"/>
        <v>833.33333333333337</v>
      </c>
      <c r="BV284" s="51">
        <f t="shared" si="1724"/>
        <v>14166.666666666182</v>
      </c>
      <c r="BW284" s="153">
        <f t="shared" si="2084"/>
        <v>19999.999999999513</v>
      </c>
      <c r="BX284" s="468">
        <f t="shared" si="1932"/>
        <v>-851.23333333333335</v>
      </c>
      <c r="BY284" s="46">
        <f t="shared" si="1933"/>
        <v>-1033.07</v>
      </c>
      <c r="BZ284" s="46">
        <f t="shared" si="1725"/>
        <v>-1011.77</v>
      </c>
      <c r="CA284" s="48"/>
      <c r="CB284" s="29"/>
      <c r="CC284" s="45">
        <v>223</v>
      </c>
      <c r="CD284" s="128">
        <f t="shared" si="1726"/>
        <v>1117.6300000000001</v>
      </c>
      <c r="CE284" s="46">
        <f t="shared" si="1934"/>
        <v>22.54</v>
      </c>
      <c r="CF284" s="128">
        <f t="shared" si="1727"/>
        <v>1095.0899999999999</v>
      </c>
      <c r="CG284" s="46">
        <f t="shared" si="1935"/>
        <v>32.558935070862212</v>
      </c>
      <c r="CH284" s="46">
        <f t="shared" si="1628"/>
        <v>1062.5310649291378</v>
      </c>
      <c r="CI284" s="51">
        <f t="shared" si="1728"/>
        <v>18472.82997758819</v>
      </c>
      <c r="CJ284" s="199">
        <f t="shared" si="2085"/>
        <v>25873.523509679682</v>
      </c>
      <c r="CK284" s="153">
        <f t="shared" si="1937"/>
        <v>10000</v>
      </c>
      <c r="CL284" s="45">
        <v>223</v>
      </c>
      <c r="CM284" s="46">
        <f t="shared" si="1938"/>
        <v>1117.6300000000001</v>
      </c>
      <c r="CN284" s="128">
        <f t="shared" si="1729"/>
        <v>22.54</v>
      </c>
      <c r="CO284" s="128">
        <f t="shared" si="1657"/>
        <v>1095.0899999999999</v>
      </c>
      <c r="CP284" s="46">
        <f t="shared" si="1730"/>
        <v>32.558935070862212</v>
      </c>
      <c r="CQ284" s="46">
        <f t="shared" si="1658"/>
        <v>1062.5310649291378</v>
      </c>
      <c r="CR284" s="51">
        <f t="shared" si="1731"/>
        <v>18472.82997758819</v>
      </c>
      <c r="CS284" s="153">
        <f t="shared" si="2086"/>
        <v>25873.523509679682</v>
      </c>
      <c r="CT284" s="58">
        <f t="shared" si="1732"/>
        <v>927.86033333333398</v>
      </c>
      <c r="CU284" s="52">
        <f t="shared" si="1940"/>
        <v>19.100000000000001</v>
      </c>
      <c r="CV284" s="51">
        <f t="shared" si="1941"/>
        <v>908.76033333333396</v>
      </c>
      <c r="CW284" s="51">
        <f t="shared" si="1733"/>
        <v>15562.92566666625</v>
      </c>
      <c r="CX284" s="57">
        <f t="shared" si="2087"/>
        <v>21924.247999999596</v>
      </c>
      <c r="CY284" s="153">
        <f t="shared" si="1943"/>
        <v>10000</v>
      </c>
      <c r="CZ284" s="479">
        <f t="shared" si="1734"/>
        <v>-927.86033333333398</v>
      </c>
      <c r="DA284" s="46">
        <f t="shared" si="1944"/>
        <v>-1117.6300000000001</v>
      </c>
      <c r="DB284" s="46">
        <f t="shared" si="1945"/>
        <v>-1095.0899999999999</v>
      </c>
      <c r="DC284" s="48"/>
      <c r="DE284" s="45">
        <v>223</v>
      </c>
      <c r="DF284" s="46">
        <f t="shared" si="1735"/>
        <v>1105.0999999999999</v>
      </c>
      <c r="DG284" s="46">
        <f t="shared" si="2088"/>
        <v>93.33</v>
      </c>
      <c r="DH284" s="46">
        <f t="shared" si="1736"/>
        <v>1011.77</v>
      </c>
      <c r="DI284" s="46">
        <f t="shared" si="1737"/>
        <v>29.87621499925784</v>
      </c>
      <c r="DJ284" s="46">
        <f t="shared" si="1738"/>
        <v>981.89378500074213</v>
      </c>
      <c r="DK284" s="51">
        <f t="shared" si="1739"/>
        <v>16943.835214553961</v>
      </c>
      <c r="DL284" s="58">
        <f t="shared" si="1629"/>
        <v>926.66333333333341</v>
      </c>
      <c r="DM284" s="52">
        <f t="shared" si="2089"/>
        <v>93.33</v>
      </c>
      <c r="DN284" s="51">
        <f t="shared" si="1740"/>
        <v>833.33333333333337</v>
      </c>
      <c r="DO284" s="57">
        <f t="shared" si="1741"/>
        <v>14166.666666666182</v>
      </c>
      <c r="DP284" s="468">
        <f t="shared" si="1948"/>
        <v>-926.66333333333341</v>
      </c>
      <c r="DQ284" s="46">
        <f t="shared" si="1949"/>
        <v>-1105.0999999999999</v>
      </c>
      <c r="DR284" s="47"/>
      <c r="DS284" s="46">
        <f t="shared" si="1950"/>
        <v>-1011.77</v>
      </c>
      <c r="DT284" s="48"/>
      <c r="DU284" s="29"/>
      <c r="DV284" s="45">
        <v>223</v>
      </c>
      <c r="DW284" s="46">
        <f t="shared" si="1951"/>
        <v>1020.13</v>
      </c>
      <c r="DX284" s="46">
        <f t="shared" si="2090"/>
        <v>8.36</v>
      </c>
      <c r="DY284" s="46">
        <f t="shared" si="1953"/>
        <v>1011.77</v>
      </c>
      <c r="DZ284" s="46">
        <f t="shared" si="1742"/>
        <v>29.87621499925784</v>
      </c>
      <c r="EA284" s="46">
        <f t="shared" si="1743"/>
        <v>981.89378500074213</v>
      </c>
      <c r="EB284" s="51">
        <f t="shared" si="1744"/>
        <v>16943.835214553961</v>
      </c>
      <c r="EC284" s="58">
        <f t="shared" si="1630"/>
        <v>840.31333333333339</v>
      </c>
      <c r="ED284" s="52">
        <f t="shared" si="2091"/>
        <v>6.98</v>
      </c>
      <c r="EE284" s="51">
        <f t="shared" si="1745"/>
        <v>833.33333333333337</v>
      </c>
      <c r="EF284" s="57">
        <f t="shared" si="1746"/>
        <v>14166.666666666182</v>
      </c>
      <c r="EG284" s="468">
        <f t="shared" si="1955"/>
        <v>-840.31333333333339</v>
      </c>
      <c r="EH284" s="46">
        <f t="shared" si="1956"/>
        <v>-1020.13</v>
      </c>
      <c r="EI284" s="47"/>
      <c r="EJ284" s="46">
        <f t="shared" si="1957"/>
        <v>-1011.77</v>
      </c>
      <c r="EK284" s="48"/>
      <c r="EL284" s="29"/>
      <c r="EM284" s="45">
        <v>223</v>
      </c>
      <c r="EN284" s="46">
        <f t="shared" si="2069"/>
        <v>1058.0868689014749</v>
      </c>
      <c r="EO284" s="46">
        <f t="shared" si="2092"/>
        <v>8.6999999999999993</v>
      </c>
      <c r="EP284" s="128">
        <f t="shared" si="1632"/>
        <v>1049.3868689014748</v>
      </c>
      <c r="EQ284" s="46">
        <f t="shared" si="1748"/>
        <v>31.115307887399471</v>
      </c>
      <c r="ER284" s="46">
        <f t="shared" si="1749"/>
        <v>1018.2715610140754</v>
      </c>
      <c r="ES284" s="51">
        <f t="shared" si="1750"/>
        <v>17650.913171425607</v>
      </c>
      <c r="ET284" s="153">
        <f t="shared" si="1959"/>
        <v>10000</v>
      </c>
      <c r="EU284" s="45">
        <v>223</v>
      </c>
      <c r="EV284" s="46">
        <f t="shared" si="1633"/>
        <v>1058.0899999999999</v>
      </c>
      <c r="EW284" s="46">
        <f t="shared" si="2093"/>
        <v>8.6999999999999993</v>
      </c>
      <c r="EX284" s="128">
        <f t="shared" si="1751"/>
        <v>1049.3900000000001</v>
      </c>
      <c r="EY284" s="46">
        <f t="shared" si="1752"/>
        <v>31.113849835356842</v>
      </c>
      <c r="EZ284" s="46">
        <f t="shared" si="1753"/>
        <v>1018.2761501646432</v>
      </c>
      <c r="FA284" s="51">
        <f t="shared" si="1754"/>
        <v>17650.033751049461</v>
      </c>
      <c r="FB284" s="58">
        <f t="shared" si="1755"/>
        <v>874.86920833333363</v>
      </c>
      <c r="FC284" s="52">
        <f t="shared" si="2094"/>
        <v>7.3100000000000005</v>
      </c>
      <c r="FD284" s="51">
        <f t="shared" si="1962"/>
        <v>867.55920833333369</v>
      </c>
      <c r="FE284" s="57">
        <f t="shared" si="1756"/>
        <v>14814.06654166648</v>
      </c>
      <c r="FF284" s="153">
        <f t="shared" si="1963"/>
        <v>10000</v>
      </c>
      <c r="FG284" s="469">
        <f t="shared" si="1757"/>
        <v>-874.86920833333363</v>
      </c>
      <c r="FH284" s="46">
        <f t="shared" si="1758"/>
        <v>-1058.0899999999999</v>
      </c>
      <c r="FI284" s="46">
        <f t="shared" si="1759"/>
        <v>-1049.3900000000001</v>
      </c>
      <c r="FJ284" s="48"/>
      <c r="FL284" s="45">
        <v>223</v>
      </c>
      <c r="FM284" s="46">
        <f t="shared" si="1964"/>
        <v>1022.86</v>
      </c>
      <c r="FN284" s="46">
        <f t="shared" si="2070"/>
        <v>11.09</v>
      </c>
      <c r="FO284" s="46">
        <f t="shared" si="1965"/>
        <v>1011.77</v>
      </c>
      <c r="FP284" s="46">
        <f t="shared" si="1761"/>
        <v>29.87621499925784</v>
      </c>
      <c r="FQ284" s="46">
        <f t="shared" si="1762"/>
        <v>981.89378500074213</v>
      </c>
      <c r="FR284" s="51">
        <f t="shared" si="1763"/>
        <v>16943.835214553961</v>
      </c>
      <c r="FS284" s="57">
        <f t="shared" si="2095"/>
        <v>23782.8775952494</v>
      </c>
      <c r="FT284" s="58">
        <f t="shared" si="1635"/>
        <v>842.65333333333342</v>
      </c>
      <c r="FU284" s="241">
        <f t="shared" si="2071"/>
        <v>9.32</v>
      </c>
      <c r="FV284" s="51">
        <f t="shared" si="1765"/>
        <v>833.33333333333337</v>
      </c>
      <c r="FW284" s="51">
        <f t="shared" si="1766"/>
        <v>14166.666666666182</v>
      </c>
      <c r="FX284" s="153">
        <f t="shared" si="2096"/>
        <v>19999.999999999513</v>
      </c>
      <c r="FY284" s="468">
        <f t="shared" si="1968"/>
        <v>-842.65333333333342</v>
      </c>
      <c r="FZ284" s="46">
        <f t="shared" si="1969"/>
        <v>-1022.86</v>
      </c>
      <c r="GA284" s="46">
        <f t="shared" si="1767"/>
        <v>-1011.77</v>
      </c>
      <c r="GB284" s="48"/>
      <c r="GD284" s="45">
        <v>223</v>
      </c>
      <c r="GE284" s="46">
        <f t="shared" si="2072"/>
        <v>1060.0875939185617</v>
      </c>
      <c r="GF284" s="128">
        <f t="shared" si="2097"/>
        <v>11.53</v>
      </c>
      <c r="GG284" s="128">
        <f t="shared" si="1579"/>
        <v>1048.5575939185617</v>
      </c>
      <c r="GH284" s="46">
        <f t="shared" si="1637"/>
        <v>31.087947044380623</v>
      </c>
      <c r="GI284" s="46">
        <f t="shared" si="1769"/>
        <v>1017.4696468741811</v>
      </c>
      <c r="GJ284" s="51">
        <f t="shared" si="1770"/>
        <v>17635.298579754191</v>
      </c>
      <c r="GK284" s="51">
        <f t="shared" si="2098"/>
        <v>24722.132351737469</v>
      </c>
      <c r="GL284" s="153">
        <f t="shared" si="1972"/>
        <v>10000</v>
      </c>
      <c r="GM284" s="45">
        <v>223</v>
      </c>
      <c r="GN284" s="46">
        <f t="shared" si="1638"/>
        <v>1060.0899999999999</v>
      </c>
      <c r="GO284" s="46">
        <f t="shared" si="2073"/>
        <v>11.53</v>
      </c>
      <c r="GP284" s="128">
        <f t="shared" si="1973"/>
        <v>1048.56</v>
      </c>
      <c r="GQ284" s="46">
        <f t="shared" si="1772"/>
        <v>31.086870831116059</v>
      </c>
      <c r="GR284" s="46">
        <f t="shared" si="1773"/>
        <v>1017.4731291688839</v>
      </c>
      <c r="GS284" s="51">
        <f t="shared" si="1774"/>
        <v>17634.649369500752</v>
      </c>
      <c r="GT284" s="57">
        <f t="shared" si="2099"/>
        <v>24721.5073962063</v>
      </c>
      <c r="GU284" s="58">
        <f t="shared" si="1775"/>
        <v>876.92633333333197</v>
      </c>
      <c r="GV284" s="52">
        <f t="shared" si="2074"/>
        <v>9.73</v>
      </c>
      <c r="GW284" s="51">
        <f t="shared" si="1975"/>
        <v>867.19633333333195</v>
      </c>
      <c r="GX284" s="57">
        <f t="shared" si="1777"/>
        <v>14806.897666666944</v>
      </c>
      <c r="GY284" s="57">
        <f t="shared" si="2100"/>
        <v>20877.272000000274</v>
      </c>
      <c r="GZ284" s="153">
        <f t="shared" si="1977"/>
        <v>10000</v>
      </c>
      <c r="HA284" s="469">
        <f t="shared" si="1778"/>
        <v>-876.92633333333197</v>
      </c>
      <c r="HB284" s="46">
        <f t="shared" si="1779"/>
        <v>-1060.0899999999999</v>
      </c>
      <c r="HC284" s="46">
        <f t="shared" si="1780"/>
        <v>-1048.56</v>
      </c>
      <c r="HD284" s="48"/>
      <c r="HF284" s="45">
        <v>223</v>
      </c>
      <c r="HG284" s="46">
        <f t="shared" si="1781"/>
        <v>1123.8775326810628</v>
      </c>
      <c r="HH284" s="46">
        <f t="shared" si="1782"/>
        <v>0</v>
      </c>
      <c r="HI284" s="46">
        <f t="shared" si="1783"/>
        <v>1123.8775326810628</v>
      </c>
      <c r="HJ284" s="46">
        <f t="shared" si="1784"/>
        <v>33.188364205177564</v>
      </c>
      <c r="HK284" s="46">
        <f t="shared" si="1785"/>
        <v>1090.6891684758853</v>
      </c>
      <c r="HL284" s="51">
        <f t="shared" si="1786"/>
        <v>18822.329354630652</v>
      </c>
      <c r="HM284" s="153">
        <f t="shared" si="1978"/>
        <v>10000</v>
      </c>
      <c r="HN284" s="58">
        <f t="shared" si="1787"/>
        <v>933.33333333333724</v>
      </c>
      <c r="HO284" s="52">
        <f t="shared" si="1788"/>
        <v>0</v>
      </c>
      <c r="HP284" s="51">
        <f t="shared" si="1789"/>
        <v>933.33333333333724</v>
      </c>
      <c r="HQ284" s="57">
        <f t="shared" si="1790"/>
        <v>15866.666666664894</v>
      </c>
      <c r="HR284" s="153">
        <f t="shared" si="1979"/>
        <v>10000</v>
      </c>
      <c r="HS284" s="468">
        <f t="shared" si="1791"/>
        <v>-933.33333333333724</v>
      </c>
      <c r="HT284" s="46">
        <f t="shared" si="1792"/>
        <v>-1123.8775326810628</v>
      </c>
      <c r="HU284" s="46">
        <f t="shared" si="1793"/>
        <v>-1123.8775326810628</v>
      </c>
      <c r="HV284" s="48"/>
      <c r="HW284" s="29"/>
      <c r="HX284" s="45">
        <v>223</v>
      </c>
      <c r="HY284" s="128">
        <f t="shared" si="1794"/>
        <v>1124.3399999999999</v>
      </c>
      <c r="HZ284" s="46">
        <f t="shared" si="1795"/>
        <v>0</v>
      </c>
      <c r="IA284" s="46">
        <f t="shared" si="1796"/>
        <v>1124.3399999999999</v>
      </c>
      <c r="IB284" s="46">
        <f t="shared" si="1797"/>
        <v>33.209467363103713</v>
      </c>
      <c r="IC284" s="46">
        <f t="shared" si="1798"/>
        <v>1091.1305326368963</v>
      </c>
      <c r="ID284" s="51">
        <f t="shared" si="1799"/>
        <v>18834.549885225329</v>
      </c>
      <c r="IE284" s="153">
        <f t="shared" si="1980"/>
        <v>10000</v>
      </c>
      <c r="IF284" s="58">
        <f t="shared" si="1800"/>
        <v>930.14625019664186</v>
      </c>
      <c r="IG284" s="52">
        <f t="shared" si="1801"/>
        <v>0</v>
      </c>
      <c r="IH284" s="51">
        <f t="shared" si="1802"/>
        <v>930.14625019664186</v>
      </c>
      <c r="II284" s="57">
        <f t="shared" si="1981"/>
        <v>15812.486206148587</v>
      </c>
      <c r="IJ284" s="153">
        <f t="shared" si="1982"/>
        <v>10000</v>
      </c>
      <c r="IK284" s="468">
        <f t="shared" si="1803"/>
        <v>-930.14625019664186</v>
      </c>
      <c r="IL284" s="46">
        <f t="shared" si="1804"/>
        <v>-1124.3399999999999</v>
      </c>
      <c r="IM284" s="46">
        <f t="shared" si="1805"/>
        <v>-1124.3399999999999</v>
      </c>
      <c r="IN284" s="48"/>
      <c r="IO284" s="53">
        <f t="shared" si="1806"/>
        <v>0</v>
      </c>
      <c r="IQ284" s="45">
        <v>223</v>
      </c>
      <c r="IR284" s="128">
        <f t="shared" si="1807"/>
        <v>1126.4568749999989</v>
      </c>
      <c r="IS284" s="128">
        <f t="shared" si="1808"/>
        <v>0</v>
      </c>
      <c r="IT284" s="128">
        <f t="shared" si="1809"/>
        <v>1126.4568749999989</v>
      </c>
      <c r="IU284" s="46">
        <f t="shared" si="2021"/>
        <v>33.26</v>
      </c>
      <c r="IV284" s="46">
        <f t="shared" si="1810"/>
        <v>1093.196874999999</v>
      </c>
      <c r="IW284" s="51">
        <f t="shared" si="1811"/>
        <v>18865.526875000247</v>
      </c>
      <c r="IX284" s="199">
        <f t="shared" si="1983"/>
        <v>10000</v>
      </c>
      <c r="IY284" s="128">
        <f t="shared" si="1812"/>
        <v>0</v>
      </c>
      <c r="IZ284" s="408">
        <f t="shared" si="1813"/>
        <v>0</v>
      </c>
      <c r="JA284" s="58">
        <f t="shared" si="1814"/>
        <v>931.95916666666494</v>
      </c>
      <c r="JB284" s="52">
        <f t="shared" si="1815"/>
        <v>0</v>
      </c>
      <c r="JC284" s="51">
        <f t="shared" si="1816"/>
        <v>931.95916666666494</v>
      </c>
      <c r="JD284" s="57">
        <f t="shared" si="1817"/>
        <v>15843.305833333414</v>
      </c>
      <c r="JE284" s="280">
        <f t="shared" si="1818"/>
        <v>10000</v>
      </c>
      <c r="JF284" s="280">
        <f t="shared" si="1819"/>
        <v>0</v>
      </c>
      <c r="JG284" s="468">
        <f t="shared" si="1820"/>
        <v>-931.95916666666494</v>
      </c>
      <c r="JH284" s="46">
        <f t="shared" si="1821"/>
        <v>-1126.4568749999989</v>
      </c>
      <c r="JI284" s="46">
        <f t="shared" si="1822"/>
        <v>-1126.4568749999989</v>
      </c>
      <c r="JJ284" s="48"/>
      <c r="JL284" s="45">
        <v>223</v>
      </c>
      <c r="JM284" s="46">
        <f t="shared" si="1823"/>
        <v>1124.4930833333331</v>
      </c>
      <c r="JN284" s="46">
        <f t="shared" si="1824"/>
        <v>0</v>
      </c>
      <c r="JO284" s="128">
        <f t="shared" si="1825"/>
        <v>1124.4930833333331</v>
      </c>
      <c r="JP284" s="46">
        <f t="shared" si="1984"/>
        <v>33.21</v>
      </c>
      <c r="JQ284" s="46">
        <f t="shared" si="1826"/>
        <v>1091.283083333333</v>
      </c>
      <c r="JR284" s="51">
        <f t="shared" si="1827"/>
        <v>18832.642416666658</v>
      </c>
      <c r="JS284" s="51">
        <f t="shared" si="2101"/>
        <v>23782.8775952494</v>
      </c>
      <c r="JT284" s="199">
        <f t="shared" si="1986"/>
        <v>10000</v>
      </c>
      <c r="JU284" s="128">
        <f t="shared" si="1828"/>
        <v>0</v>
      </c>
      <c r="JV284" s="408">
        <f t="shared" si="1829"/>
        <v>0</v>
      </c>
      <c r="JW284" s="58">
        <f t="shared" si="1830"/>
        <v>930.37233333333074</v>
      </c>
      <c r="JX284" s="52">
        <f t="shared" si="1831"/>
        <v>0</v>
      </c>
      <c r="JY284" s="51">
        <f t="shared" si="1832"/>
        <v>930.37233333333074</v>
      </c>
      <c r="JZ284" s="51">
        <f t="shared" si="1833"/>
        <v>15816.32966666719</v>
      </c>
      <c r="KA284" s="199">
        <f t="shared" si="2102"/>
        <v>19999.999999999513</v>
      </c>
      <c r="KB284" s="128">
        <f t="shared" si="1988"/>
        <v>10000</v>
      </c>
      <c r="KC284" s="204">
        <f t="shared" si="1834"/>
        <v>0</v>
      </c>
      <c r="KD284" s="468">
        <f t="shared" si="1989"/>
        <v>-930.37233333333074</v>
      </c>
      <c r="KE284" s="46">
        <f t="shared" si="1835"/>
        <v>-1124.4930833333331</v>
      </c>
      <c r="KF284" s="46">
        <f t="shared" si="1836"/>
        <v>-1124.4930833333331</v>
      </c>
      <c r="KG284" s="48"/>
      <c r="KI284" s="45">
        <v>223</v>
      </c>
      <c r="KJ284" s="46">
        <f t="shared" si="1837"/>
        <v>1124.4890404061762</v>
      </c>
      <c r="KK284" s="46">
        <f t="shared" si="1838"/>
        <v>0</v>
      </c>
      <c r="KL284" s="128">
        <f t="shared" si="1839"/>
        <v>1124.4890404061762</v>
      </c>
      <c r="KM284" s="46">
        <f t="shared" si="1676"/>
        <v>33.206422170130729</v>
      </c>
      <c r="KN284" s="46">
        <f t="shared" si="1840"/>
        <v>1091.2826182360454</v>
      </c>
      <c r="KO284" s="51">
        <f t="shared" si="1841"/>
        <v>18832.570683842394</v>
      </c>
      <c r="KP284" s="199">
        <f t="shared" si="2103"/>
        <v>25873.523509679682</v>
      </c>
      <c r="KQ284" s="199">
        <f t="shared" si="1991"/>
        <v>10000</v>
      </c>
      <c r="KR284" s="128">
        <f t="shared" si="1842"/>
        <v>0</v>
      </c>
      <c r="KS284" s="408">
        <f t="shared" si="1843"/>
        <v>0</v>
      </c>
      <c r="KT284" s="45">
        <v>223</v>
      </c>
      <c r="KU284" s="46">
        <f t="shared" si="1992"/>
        <v>1124.49</v>
      </c>
      <c r="KV284" s="46">
        <f t="shared" si="1844"/>
        <v>0</v>
      </c>
      <c r="KW284" s="128">
        <f t="shared" si="1845"/>
        <v>1124.49</v>
      </c>
      <c r="KX284" s="46">
        <f t="shared" si="1846"/>
        <v>33.205992954565879</v>
      </c>
      <c r="KY284" s="46">
        <f t="shared" si="1847"/>
        <v>1091.2840070454342</v>
      </c>
      <c r="KZ284" s="51">
        <f t="shared" si="1848"/>
        <v>18832.311765694092</v>
      </c>
      <c r="LA284" s="153">
        <f t="shared" si="2104"/>
        <v>25873.523509679682</v>
      </c>
      <c r="LB284" s="58">
        <f t="shared" si="2068"/>
        <v>930.59633333333579</v>
      </c>
      <c r="LC284" s="52">
        <f t="shared" si="1849"/>
        <v>0</v>
      </c>
      <c r="LD284" s="51">
        <f t="shared" si="1850"/>
        <v>930.59633333333579</v>
      </c>
      <c r="LE284" s="51">
        <f t="shared" si="1851"/>
        <v>15820.137666666413</v>
      </c>
      <c r="LF284" s="51">
        <f t="shared" si="2105"/>
        <v>21924.247999999596</v>
      </c>
      <c r="LG284" s="128">
        <f t="shared" si="1852"/>
        <v>10000</v>
      </c>
      <c r="LH284" s="204">
        <f t="shared" si="1853"/>
        <v>0</v>
      </c>
      <c r="LI284" s="479">
        <f t="shared" si="1854"/>
        <v>-930.59633333333579</v>
      </c>
      <c r="LJ284" s="46">
        <f t="shared" si="1995"/>
        <v>-1124.49</v>
      </c>
      <c r="LK284" s="46">
        <f t="shared" si="1996"/>
        <v>-1124.49</v>
      </c>
      <c r="LL284" s="48"/>
      <c r="LN284" s="45">
        <v>223</v>
      </c>
      <c r="LO284" s="46">
        <f t="shared" si="1855"/>
        <v>1123.1238136873469</v>
      </c>
      <c r="LP284" s="46">
        <f t="shared" si="2075"/>
        <v>0</v>
      </c>
      <c r="LQ284" s="46">
        <f t="shared" si="1857"/>
        <v>1123.1238136873469</v>
      </c>
      <c r="LR284" s="46">
        <f t="shared" si="1858"/>
        <v>33.166106708479901</v>
      </c>
      <c r="LS284" s="46">
        <f t="shared" si="1859"/>
        <v>1089.957706978867</v>
      </c>
      <c r="LT284" s="51">
        <f t="shared" si="1860"/>
        <v>18809.706318109071</v>
      </c>
      <c r="LU284" s="199">
        <f t="shared" si="1997"/>
        <v>10000</v>
      </c>
      <c r="LV284" s="58">
        <f t="shared" si="1861"/>
        <v>933.33033333333128</v>
      </c>
      <c r="LW284" s="52">
        <f t="shared" si="2076"/>
        <v>0</v>
      </c>
      <c r="LX284" s="51">
        <f t="shared" si="1863"/>
        <v>933.33033333333128</v>
      </c>
      <c r="LY284" s="51">
        <f t="shared" si="1864"/>
        <v>15866.615666666446</v>
      </c>
      <c r="LZ284" s="46">
        <f t="shared" si="1998"/>
        <v>0</v>
      </c>
      <c r="MA284" s="199">
        <f t="shared" si="1999"/>
        <v>10000</v>
      </c>
      <c r="MB284" s="468">
        <f t="shared" si="1865"/>
        <v>-933.33033333333128</v>
      </c>
      <c r="MC284" s="46">
        <f t="shared" si="1866"/>
        <v>-1123.1238136873469</v>
      </c>
      <c r="MD284" s="46">
        <f t="shared" si="1867"/>
        <v>-1123.1238136873469</v>
      </c>
      <c r="ME284" s="48"/>
      <c r="MG284" s="45">
        <v>223</v>
      </c>
      <c r="MH284" s="46">
        <f t="shared" si="1868"/>
        <v>1076.608661999408</v>
      </c>
      <c r="MI284" s="46">
        <f t="shared" si="2077"/>
        <v>0</v>
      </c>
      <c r="MJ284" s="46">
        <f t="shared" si="1870"/>
        <v>1076.608661999408</v>
      </c>
      <c r="MK284" s="46">
        <f t="shared" si="1871"/>
        <v>31.792503490703435</v>
      </c>
      <c r="ML284" s="46">
        <f t="shared" si="1872"/>
        <v>1044.8161585087046</v>
      </c>
      <c r="MM284" s="51">
        <f t="shared" si="1873"/>
        <v>18030.685935913356</v>
      </c>
      <c r="MN284" s="199">
        <f t="shared" si="2000"/>
        <v>10000</v>
      </c>
      <c r="MO284" s="58">
        <f t="shared" si="1874"/>
        <v>889.32945707741396</v>
      </c>
      <c r="MP284" s="52">
        <f t="shared" si="2078"/>
        <v>0</v>
      </c>
      <c r="MQ284" s="51">
        <f t="shared" si="1876"/>
        <v>889.32945707741396</v>
      </c>
      <c r="MR284" s="57">
        <f t="shared" si="1877"/>
        <v>15118.601071736452</v>
      </c>
      <c r="MS284" s="199">
        <f t="shared" si="2001"/>
        <v>10000</v>
      </c>
      <c r="MT284" s="468">
        <f t="shared" si="2002"/>
        <v>-889.32945707741396</v>
      </c>
      <c r="MU284" s="46">
        <f t="shared" si="1878"/>
        <v>-1076.608661999408</v>
      </c>
      <c r="MV284" s="46">
        <f t="shared" si="1879"/>
        <v>-1076.608661999408</v>
      </c>
      <c r="MW284" s="48"/>
      <c r="MY284" s="45">
        <v>223</v>
      </c>
      <c r="MZ284" s="46">
        <f t="shared" si="1880"/>
        <v>1076.608661999408</v>
      </c>
      <c r="NA284" s="46">
        <f t="shared" si="2079"/>
        <v>0</v>
      </c>
      <c r="NB284" s="128">
        <f t="shared" si="1882"/>
        <v>1076.608661999408</v>
      </c>
      <c r="NC284" s="46">
        <f t="shared" si="1646"/>
        <v>31.792503490703435</v>
      </c>
      <c r="ND284" s="46">
        <f t="shared" si="1883"/>
        <v>1044.8161585087046</v>
      </c>
      <c r="NE284" s="51">
        <f t="shared" si="1884"/>
        <v>18030.685935913356</v>
      </c>
      <c r="NF284" s="153">
        <f t="shared" si="2003"/>
        <v>10000</v>
      </c>
      <c r="NG284" s="45">
        <v>223</v>
      </c>
      <c r="NH284" s="46">
        <f t="shared" si="1647"/>
        <v>1076.6099999999999</v>
      </c>
      <c r="NI284" s="46">
        <f t="shared" si="2080"/>
        <v>0</v>
      </c>
      <c r="NJ284" s="128">
        <f t="shared" si="2004"/>
        <v>1076.6099999999999</v>
      </c>
      <c r="NK284" s="46">
        <f t="shared" si="2005"/>
        <v>31.791883550682545</v>
      </c>
      <c r="NL284" s="46">
        <f t="shared" si="1886"/>
        <v>1044.8181164493174</v>
      </c>
      <c r="NM284" s="51">
        <f t="shared" si="1887"/>
        <v>18030.312013960211</v>
      </c>
      <c r="NN284" s="58">
        <f t="shared" si="1888"/>
        <v>888.78037499999857</v>
      </c>
      <c r="NO284" s="52">
        <f t="shared" si="2106"/>
        <v>0</v>
      </c>
      <c r="NP284" s="51">
        <f t="shared" si="1890"/>
        <v>888.78037499999857</v>
      </c>
      <c r="NQ284" s="57">
        <f t="shared" si="1891"/>
        <v>15243.616375000027</v>
      </c>
      <c r="NR284" s="153">
        <f t="shared" si="2006"/>
        <v>10000</v>
      </c>
      <c r="NS284" s="469">
        <f t="shared" si="1892"/>
        <v>-888.78037499999857</v>
      </c>
      <c r="NT284" s="46">
        <f t="shared" si="1893"/>
        <v>-1076.6099999999999</v>
      </c>
      <c r="NU284" s="46">
        <f t="shared" si="1894"/>
        <v>-1076.6099999999999</v>
      </c>
      <c r="NV284" s="48"/>
      <c r="NX284" s="45">
        <v>223</v>
      </c>
      <c r="NY284" s="46">
        <f t="shared" si="1895"/>
        <v>1076.6456011701148</v>
      </c>
      <c r="NZ284" s="46">
        <f t="shared" si="2081"/>
        <v>0</v>
      </c>
      <c r="OA284" s="46">
        <f t="shared" si="1897"/>
        <v>1076.6456011701148</v>
      </c>
      <c r="OB284" s="46">
        <f t="shared" si="1898"/>
        <v>31.793594312981543</v>
      </c>
      <c r="OC284" s="46">
        <f t="shared" si="1899"/>
        <v>1044.8520068571333</v>
      </c>
      <c r="OD284" s="51">
        <f t="shared" si="1900"/>
        <v>18031.304580931792</v>
      </c>
      <c r="OE284" s="57">
        <f t="shared" si="2107"/>
        <v>23782.8775952494</v>
      </c>
      <c r="OF284" s="153">
        <f t="shared" si="2008"/>
        <v>10000</v>
      </c>
      <c r="OG284" s="58">
        <f t="shared" si="1901"/>
        <v>889.48383333333379</v>
      </c>
      <c r="OH284" s="241">
        <f t="shared" si="2108"/>
        <v>0</v>
      </c>
      <c r="OI284" s="51">
        <f t="shared" si="1902"/>
        <v>889.48383333333379</v>
      </c>
      <c r="OJ284" s="51">
        <f t="shared" si="1903"/>
        <v>15121.225166666689</v>
      </c>
      <c r="OK284" s="153">
        <f t="shared" si="2109"/>
        <v>19999.999999999513</v>
      </c>
      <c r="OL284" s="153">
        <f t="shared" si="2011"/>
        <v>10000</v>
      </c>
      <c r="OM284" s="468">
        <f t="shared" si="2012"/>
        <v>-889.48383333333379</v>
      </c>
      <c r="ON284" s="46">
        <f t="shared" si="2013"/>
        <v>-1076.6456011701148</v>
      </c>
      <c r="OO284" s="46">
        <f t="shared" si="1904"/>
        <v>-1076.6456011701148</v>
      </c>
      <c r="OP284" s="48"/>
      <c r="OR284" s="45">
        <v>223</v>
      </c>
      <c r="OS284" s="46">
        <f t="shared" si="1905"/>
        <v>1076.765700416463</v>
      </c>
      <c r="OT284" s="128">
        <f t="shared" si="2082"/>
        <v>0</v>
      </c>
      <c r="OU284" s="128">
        <f t="shared" si="1907"/>
        <v>1076.765700416463</v>
      </c>
      <c r="OV284" s="46">
        <f t="shared" si="1652"/>
        <v>31.797140871581934</v>
      </c>
      <c r="OW284" s="46">
        <f t="shared" si="1653"/>
        <v>1044.9685595448811</v>
      </c>
      <c r="OX284" s="51">
        <f t="shared" si="1908"/>
        <v>18033.315963404279</v>
      </c>
      <c r="OY284" s="51">
        <f t="shared" si="2110"/>
        <v>24722.132351737469</v>
      </c>
      <c r="OZ284" s="153">
        <f t="shared" si="2015"/>
        <v>10000</v>
      </c>
      <c r="PA284" s="45">
        <v>223</v>
      </c>
      <c r="PB284" s="46">
        <f t="shared" si="1909"/>
        <v>1076.765700416463</v>
      </c>
      <c r="PC284" s="46">
        <f t="shared" si="2111"/>
        <v>0</v>
      </c>
      <c r="PD284" s="128">
        <f t="shared" si="1910"/>
        <v>1076.765700416463</v>
      </c>
      <c r="PE284" s="46">
        <f t="shared" si="1911"/>
        <v>31.797140871581934</v>
      </c>
      <c r="PF284" s="46">
        <f t="shared" si="1912"/>
        <v>1044.9685595448811</v>
      </c>
      <c r="PG284" s="51">
        <f t="shared" si="1913"/>
        <v>18033.315963404279</v>
      </c>
      <c r="PH284" s="57">
        <f t="shared" si="2112"/>
        <v>24721.5073962063</v>
      </c>
      <c r="PI284" s="688">
        <f t="shared" si="1914"/>
        <v>889.6533333333341</v>
      </c>
      <c r="PJ284" s="52">
        <f t="shared" si="2113"/>
        <v>0</v>
      </c>
      <c r="PK284" s="51">
        <f t="shared" si="1915"/>
        <v>889.6533333333341</v>
      </c>
      <c r="PL284" s="57">
        <f t="shared" si="1916"/>
        <v>15124.10666666675</v>
      </c>
      <c r="PM284" s="57">
        <f t="shared" si="2114"/>
        <v>20877.272000000274</v>
      </c>
      <c r="PN284" s="153">
        <f t="shared" si="2020"/>
        <v>10000</v>
      </c>
      <c r="PO284" s="469">
        <f t="shared" si="1917"/>
        <v>-889.6533333333341</v>
      </c>
      <c r="PP284" s="46">
        <f t="shared" si="1918"/>
        <v>-1076.765700416463</v>
      </c>
      <c r="PQ284" s="46">
        <f t="shared" si="1919"/>
        <v>-1076.765700416463</v>
      </c>
      <c r="PR284" s="48"/>
    </row>
    <row r="285" spans="2:434" hidden="1" x14ac:dyDescent="0.3">
      <c r="B285" s="45">
        <v>224</v>
      </c>
      <c r="C285" s="46">
        <f t="shared" si="1688"/>
        <v>1111.77</v>
      </c>
      <c r="D285" s="46">
        <f t="shared" si="1689"/>
        <v>100</v>
      </c>
      <c r="E285" s="46">
        <f t="shared" si="1690"/>
        <v>1011.77</v>
      </c>
      <c r="F285" s="46">
        <f t="shared" si="1691"/>
        <v>28.239725357589936</v>
      </c>
      <c r="G285" s="46">
        <f t="shared" si="1692"/>
        <v>983.53027464241006</v>
      </c>
      <c r="H285" s="51">
        <f t="shared" si="1693"/>
        <v>15960.304939911552</v>
      </c>
      <c r="I285" s="58">
        <f t="shared" si="1626"/>
        <v>933.33333333333337</v>
      </c>
      <c r="J285" s="52">
        <f t="shared" si="1694"/>
        <v>100</v>
      </c>
      <c r="K285" s="51">
        <f t="shared" si="1695"/>
        <v>833.33333333333337</v>
      </c>
      <c r="L285" s="57">
        <f t="shared" si="1696"/>
        <v>13333.333333332848</v>
      </c>
      <c r="M285" s="468">
        <f t="shared" si="1920"/>
        <v>-933.33333333333337</v>
      </c>
      <c r="N285" s="46">
        <f t="shared" si="1921"/>
        <v>-1111.77</v>
      </c>
      <c r="O285" s="47"/>
      <c r="P285" s="46">
        <f t="shared" si="1922"/>
        <v>-1011.77</v>
      </c>
      <c r="Q285" s="48"/>
      <c r="R285" s="29"/>
      <c r="S285" s="29"/>
      <c r="T285" s="45">
        <v>224</v>
      </c>
      <c r="U285" s="46">
        <f t="shared" si="1697"/>
        <v>1027.5899999999999</v>
      </c>
      <c r="V285" s="46">
        <f t="shared" si="1698"/>
        <v>15.82</v>
      </c>
      <c r="W285" s="46">
        <f t="shared" si="1923"/>
        <v>1011.77</v>
      </c>
      <c r="X285" s="46">
        <f t="shared" si="1699"/>
        <v>28.239725357589936</v>
      </c>
      <c r="Y285" s="46">
        <f t="shared" si="1700"/>
        <v>983.53027464241006</v>
      </c>
      <c r="Z285" s="51">
        <f t="shared" si="1701"/>
        <v>15960.304939911552</v>
      </c>
      <c r="AA285" s="58">
        <f t="shared" si="1702"/>
        <v>846.5533333333334</v>
      </c>
      <c r="AB285" s="52">
        <f t="shared" si="1703"/>
        <v>13.22</v>
      </c>
      <c r="AC285" s="51">
        <f t="shared" si="1704"/>
        <v>833.33333333333337</v>
      </c>
      <c r="AD285" s="57">
        <f t="shared" si="1705"/>
        <v>13333.333333332848</v>
      </c>
      <c r="AE285" s="468">
        <f t="shared" si="1924"/>
        <v>-846.5533333333334</v>
      </c>
      <c r="AF285" s="46">
        <f t="shared" si="1706"/>
        <v>-1027.5899999999999</v>
      </c>
      <c r="AG285" s="47"/>
      <c r="AH285" s="46">
        <f t="shared" si="1925"/>
        <v>-1011.77</v>
      </c>
      <c r="AI285" s="48"/>
      <c r="AJ285" s="29"/>
      <c r="AK285" s="45">
        <v>224</v>
      </c>
      <c r="AL285" s="46">
        <f t="shared" si="1707"/>
        <v>1117.72</v>
      </c>
      <c r="AM285" s="46"/>
      <c r="AN285" s="46"/>
      <c r="AO285" s="46">
        <f t="shared" si="1708"/>
        <v>16.78</v>
      </c>
      <c r="AP285" s="128">
        <f t="shared" si="1709"/>
        <v>1100.94</v>
      </c>
      <c r="AQ285" s="128"/>
      <c r="AR285" s="128"/>
      <c r="AS285" s="46">
        <f t="shared" si="1710"/>
        <v>30.945289310635477</v>
      </c>
      <c r="AT285" s="46">
        <f t="shared" si="1711"/>
        <v>1069.9947106893646</v>
      </c>
      <c r="AU285" s="51"/>
      <c r="AV285" s="51"/>
      <c r="AW285" s="51">
        <f t="shared" si="1712"/>
        <v>17497.178875691923</v>
      </c>
      <c r="AX285" s="58">
        <f t="shared" si="1713"/>
        <v>927.38215694565588</v>
      </c>
      <c r="AY285" s="52"/>
      <c r="AZ285" s="52"/>
      <c r="BA285" s="52">
        <f t="shared" si="1714"/>
        <v>14.12</v>
      </c>
      <c r="BB285" s="51">
        <f t="shared" si="1715"/>
        <v>913.26215694565587</v>
      </c>
      <c r="BC285" s="51"/>
      <c r="BD285" s="51"/>
      <c r="BE285" s="57">
        <f t="shared" si="1716"/>
        <v>14724.836844173069</v>
      </c>
      <c r="BF285" s="468">
        <f t="shared" si="1717"/>
        <v>-927.38215694565588</v>
      </c>
      <c r="BG285" s="46">
        <f t="shared" si="1718"/>
        <v>-1117.72</v>
      </c>
      <c r="BH285" s="46">
        <f t="shared" si="1719"/>
        <v>-1100.94</v>
      </c>
      <c r="BI285" s="48"/>
      <c r="BK285" s="45">
        <v>224</v>
      </c>
      <c r="BL285" s="46">
        <f t="shared" si="1926"/>
        <v>1033.07</v>
      </c>
      <c r="BM285" s="46">
        <f t="shared" si="1927"/>
        <v>21.3</v>
      </c>
      <c r="BN285" s="46">
        <f t="shared" si="1928"/>
        <v>1011.77</v>
      </c>
      <c r="BO285" s="46">
        <f t="shared" si="1720"/>
        <v>28.239725357589936</v>
      </c>
      <c r="BP285" s="46">
        <f t="shared" si="1721"/>
        <v>983.53027464241006</v>
      </c>
      <c r="BQ285" s="51">
        <f t="shared" si="1722"/>
        <v>15960.304939911552</v>
      </c>
      <c r="BR285" s="57">
        <f t="shared" si="2083"/>
        <v>23782.8775952494</v>
      </c>
      <c r="BS285" s="58">
        <f t="shared" si="1627"/>
        <v>851.23333333333335</v>
      </c>
      <c r="BT285" s="52">
        <f t="shared" si="1930"/>
        <v>17.899999999999999</v>
      </c>
      <c r="BU285" s="51">
        <f t="shared" si="1723"/>
        <v>833.33333333333337</v>
      </c>
      <c r="BV285" s="51">
        <f t="shared" si="1724"/>
        <v>13333.333333332848</v>
      </c>
      <c r="BW285" s="153">
        <f t="shared" si="2084"/>
        <v>19999.999999999513</v>
      </c>
      <c r="BX285" s="468">
        <f t="shared" si="1932"/>
        <v>-851.23333333333335</v>
      </c>
      <c r="BY285" s="46">
        <f t="shared" si="1933"/>
        <v>-1033.07</v>
      </c>
      <c r="BZ285" s="46">
        <f t="shared" si="1725"/>
        <v>-1011.77</v>
      </c>
      <c r="CA285" s="48"/>
      <c r="CB285" s="29"/>
      <c r="CC285" s="45">
        <v>224</v>
      </c>
      <c r="CD285" s="128">
        <f t="shared" si="1726"/>
        <v>1117.6300000000001</v>
      </c>
      <c r="CE285" s="46">
        <f t="shared" si="1934"/>
        <v>22.54</v>
      </c>
      <c r="CF285" s="128">
        <f t="shared" si="1727"/>
        <v>1095.0899999999999</v>
      </c>
      <c r="CG285" s="46">
        <f t="shared" si="1935"/>
        <v>30.788049962646983</v>
      </c>
      <c r="CH285" s="46">
        <f t="shared" si="1628"/>
        <v>1064.301950037353</v>
      </c>
      <c r="CI285" s="51">
        <f t="shared" si="1728"/>
        <v>17408.528027550838</v>
      </c>
      <c r="CJ285" s="199">
        <f t="shared" si="2085"/>
        <v>25873.523509679682</v>
      </c>
      <c r="CK285" s="153">
        <f t="shared" si="1937"/>
        <v>10000</v>
      </c>
      <c r="CL285" s="45">
        <v>224</v>
      </c>
      <c r="CM285" s="46">
        <f t="shared" si="1938"/>
        <v>1117.6300000000001</v>
      </c>
      <c r="CN285" s="128">
        <f t="shared" si="1729"/>
        <v>22.54</v>
      </c>
      <c r="CO285" s="128">
        <f t="shared" si="1657"/>
        <v>1095.0899999999999</v>
      </c>
      <c r="CP285" s="46">
        <f t="shared" si="1730"/>
        <v>30.788049962646983</v>
      </c>
      <c r="CQ285" s="46">
        <f t="shared" si="1658"/>
        <v>1064.301950037353</v>
      </c>
      <c r="CR285" s="51">
        <f t="shared" si="1731"/>
        <v>17408.528027550838</v>
      </c>
      <c r="CS285" s="153">
        <f t="shared" si="2086"/>
        <v>25873.523509679682</v>
      </c>
      <c r="CT285" s="58">
        <f t="shared" si="1732"/>
        <v>927.86033333333398</v>
      </c>
      <c r="CU285" s="52">
        <f t="shared" si="1940"/>
        <v>19.100000000000001</v>
      </c>
      <c r="CV285" s="51">
        <f t="shared" si="1941"/>
        <v>908.76033333333396</v>
      </c>
      <c r="CW285" s="51">
        <f t="shared" si="1733"/>
        <v>14654.165333332916</v>
      </c>
      <c r="CX285" s="57">
        <f t="shared" si="2087"/>
        <v>21924.247999999596</v>
      </c>
      <c r="CY285" s="153">
        <f t="shared" si="1943"/>
        <v>10000</v>
      </c>
      <c r="CZ285" s="479">
        <f t="shared" si="1734"/>
        <v>-927.86033333333398</v>
      </c>
      <c r="DA285" s="46">
        <f t="shared" si="1944"/>
        <v>-1117.6300000000001</v>
      </c>
      <c r="DB285" s="46">
        <f t="shared" si="1945"/>
        <v>-1095.0899999999999</v>
      </c>
      <c r="DC285" s="48"/>
      <c r="DE285" s="45">
        <v>224</v>
      </c>
      <c r="DF285" s="46">
        <f t="shared" si="1735"/>
        <v>1105.0999999999999</v>
      </c>
      <c r="DG285" s="46">
        <f t="shared" si="2088"/>
        <v>93.33</v>
      </c>
      <c r="DH285" s="46">
        <f t="shared" si="1736"/>
        <v>1011.77</v>
      </c>
      <c r="DI285" s="46">
        <f t="shared" si="1737"/>
        <v>28.239725357589936</v>
      </c>
      <c r="DJ285" s="46">
        <f t="shared" si="1738"/>
        <v>983.53027464241006</v>
      </c>
      <c r="DK285" s="51">
        <f t="shared" si="1739"/>
        <v>15960.304939911552</v>
      </c>
      <c r="DL285" s="58">
        <f t="shared" si="1629"/>
        <v>926.66333333333341</v>
      </c>
      <c r="DM285" s="52">
        <f t="shared" si="2089"/>
        <v>93.33</v>
      </c>
      <c r="DN285" s="51">
        <f t="shared" si="1740"/>
        <v>833.33333333333337</v>
      </c>
      <c r="DO285" s="57">
        <f t="shared" si="1741"/>
        <v>13333.333333332848</v>
      </c>
      <c r="DP285" s="468">
        <f t="shared" si="1948"/>
        <v>-926.66333333333341</v>
      </c>
      <c r="DQ285" s="46">
        <f t="shared" si="1949"/>
        <v>-1105.0999999999999</v>
      </c>
      <c r="DR285" s="47"/>
      <c r="DS285" s="46">
        <f t="shared" si="1950"/>
        <v>-1011.77</v>
      </c>
      <c r="DT285" s="48"/>
      <c r="DU285" s="29"/>
      <c r="DV285" s="45">
        <v>224</v>
      </c>
      <c r="DW285" s="46">
        <f t="shared" si="1951"/>
        <v>1019.67</v>
      </c>
      <c r="DX285" s="46">
        <f t="shared" si="2090"/>
        <v>7.9</v>
      </c>
      <c r="DY285" s="46">
        <f t="shared" si="1953"/>
        <v>1011.77</v>
      </c>
      <c r="DZ285" s="46">
        <f t="shared" si="1742"/>
        <v>28.239725357589936</v>
      </c>
      <c r="EA285" s="46">
        <f t="shared" si="1743"/>
        <v>983.53027464241006</v>
      </c>
      <c r="EB285" s="51">
        <f t="shared" si="1744"/>
        <v>15960.304939911552</v>
      </c>
      <c r="EC285" s="58">
        <f t="shared" si="1630"/>
        <v>839.93333333333339</v>
      </c>
      <c r="ED285" s="52">
        <f t="shared" si="2091"/>
        <v>6.6</v>
      </c>
      <c r="EE285" s="51">
        <f t="shared" si="1745"/>
        <v>833.33333333333337</v>
      </c>
      <c r="EF285" s="57">
        <f t="shared" si="1746"/>
        <v>13333.333333332848</v>
      </c>
      <c r="EG285" s="468">
        <f t="shared" si="1955"/>
        <v>-839.93333333333339</v>
      </c>
      <c r="EH285" s="46">
        <f t="shared" si="1956"/>
        <v>-1019.67</v>
      </c>
      <c r="EI285" s="47"/>
      <c r="EJ285" s="46">
        <f t="shared" si="1957"/>
        <v>-1011.77</v>
      </c>
      <c r="EK285" s="48"/>
      <c r="EL285" s="29"/>
      <c r="EM285" s="45">
        <v>224</v>
      </c>
      <c r="EN285" s="46">
        <f t="shared" si="2069"/>
        <v>1058.0868689014749</v>
      </c>
      <c r="EO285" s="46">
        <f t="shared" si="2092"/>
        <v>8.23</v>
      </c>
      <c r="EP285" s="128">
        <f t="shared" si="1632"/>
        <v>1049.8568689014749</v>
      </c>
      <c r="EQ285" s="46">
        <f t="shared" si="1748"/>
        <v>29.418188619042681</v>
      </c>
      <c r="ER285" s="46">
        <f t="shared" si="1749"/>
        <v>1020.4386802824322</v>
      </c>
      <c r="ES285" s="51">
        <f t="shared" si="1750"/>
        <v>16630.474491143174</v>
      </c>
      <c r="ET285" s="153">
        <f t="shared" si="1959"/>
        <v>10000</v>
      </c>
      <c r="EU285" s="45">
        <v>224</v>
      </c>
      <c r="EV285" s="46">
        <f t="shared" si="1633"/>
        <v>1058.0899999999999</v>
      </c>
      <c r="EW285" s="46">
        <f t="shared" si="2093"/>
        <v>8.23</v>
      </c>
      <c r="EX285" s="128">
        <f t="shared" si="1751"/>
        <v>1049.8599999999999</v>
      </c>
      <c r="EY285" s="46">
        <f t="shared" si="1752"/>
        <v>29.416722918415768</v>
      </c>
      <c r="EZ285" s="46">
        <f t="shared" si="1753"/>
        <v>1020.4432770815841</v>
      </c>
      <c r="FA285" s="51">
        <f t="shared" si="1754"/>
        <v>16629.590473967877</v>
      </c>
      <c r="FB285" s="58">
        <f t="shared" si="1755"/>
        <v>874.86920833333363</v>
      </c>
      <c r="FC285" s="52">
        <f t="shared" si="2094"/>
        <v>6.9</v>
      </c>
      <c r="FD285" s="51">
        <f t="shared" si="1962"/>
        <v>867.96920833333365</v>
      </c>
      <c r="FE285" s="57">
        <f t="shared" si="1756"/>
        <v>13946.097333333146</v>
      </c>
      <c r="FF285" s="153">
        <f t="shared" si="1963"/>
        <v>10000</v>
      </c>
      <c r="FG285" s="469">
        <f t="shared" si="1757"/>
        <v>-874.86920833333363</v>
      </c>
      <c r="FH285" s="46">
        <f t="shared" si="1758"/>
        <v>-1058.0899999999999</v>
      </c>
      <c r="FI285" s="46">
        <f t="shared" si="1759"/>
        <v>-1049.8599999999999</v>
      </c>
      <c r="FJ285" s="48"/>
      <c r="FL285" s="45">
        <v>224</v>
      </c>
      <c r="FM285" s="46">
        <f t="shared" si="1964"/>
        <v>1022.86</v>
      </c>
      <c r="FN285" s="46">
        <f t="shared" si="2070"/>
        <v>11.09</v>
      </c>
      <c r="FO285" s="46">
        <f t="shared" si="1965"/>
        <v>1011.77</v>
      </c>
      <c r="FP285" s="46">
        <f t="shared" si="1761"/>
        <v>28.239725357589936</v>
      </c>
      <c r="FQ285" s="46">
        <f t="shared" si="1762"/>
        <v>983.53027464241006</v>
      </c>
      <c r="FR285" s="51">
        <f t="shared" si="1763"/>
        <v>15960.304939911552</v>
      </c>
      <c r="FS285" s="57">
        <f t="shared" si="2095"/>
        <v>23782.8775952494</v>
      </c>
      <c r="FT285" s="58">
        <f t="shared" si="1635"/>
        <v>842.65333333333342</v>
      </c>
      <c r="FU285" s="241">
        <f t="shared" si="2071"/>
        <v>9.32</v>
      </c>
      <c r="FV285" s="51">
        <f t="shared" si="1765"/>
        <v>833.33333333333337</v>
      </c>
      <c r="FW285" s="51">
        <f t="shared" si="1766"/>
        <v>13333.333333332848</v>
      </c>
      <c r="FX285" s="153">
        <f t="shared" si="2096"/>
        <v>19999.999999999513</v>
      </c>
      <c r="FY285" s="468">
        <f t="shared" si="1968"/>
        <v>-842.65333333333342</v>
      </c>
      <c r="FZ285" s="46">
        <f t="shared" si="1969"/>
        <v>-1022.86</v>
      </c>
      <c r="GA285" s="46">
        <f t="shared" si="1767"/>
        <v>-1011.77</v>
      </c>
      <c r="GB285" s="48"/>
      <c r="GD285" s="45">
        <v>224</v>
      </c>
      <c r="GE285" s="46">
        <f t="shared" si="2072"/>
        <v>1060.0875939185617</v>
      </c>
      <c r="GF285" s="128">
        <f t="shared" si="2097"/>
        <v>11.53</v>
      </c>
      <c r="GG285" s="128">
        <f t="shared" si="1579"/>
        <v>1048.5575939185617</v>
      </c>
      <c r="GH285" s="46">
        <f t="shared" si="1637"/>
        <v>29.39216429959032</v>
      </c>
      <c r="GI285" s="46">
        <f t="shared" si="1769"/>
        <v>1019.1654296189713</v>
      </c>
      <c r="GJ285" s="51">
        <f t="shared" si="1770"/>
        <v>16616.133150135222</v>
      </c>
      <c r="GK285" s="51">
        <f t="shared" si="2098"/>
        <v>24722.132351737469</v>
      </c>
      <c r="GL285" s="153">
        <f t="shared" si="1972"/>
        <v>10000</v>
      </c>
      <c r="GM285" s="45">
        <v>224</v>
      </c>
      <c r="GN285" s="46">
        <f t="shared" si="1638"/>
        <v>1060.0899999999999</v>
      </c>
      <c r="GO285" s="46">
        <f t="shared" si="2073"/>
        <v>11.53</v>
      </c>
      <c r="GP285" s="128">
        <f t="shared" si="1973"/>
        <v>1048.56</v>
      </c>
      <c r="GQ285" s="46">
        <f t="shared" si="1772"/>
        <v>29.391082282501255</v>
      </c>
      <c r="GR285" s="46">
        <f t="shared" si="1773"/>
        <v>1019.1689177174987</v>
      </c>
      <c r="GS285" s="51">
        <f t="shared" si="1774"/>
        <v>16615.480451783253</v>
      </c>
      <c r="GT285" s="57">
        <f t="shared" si="2099"/>
        <v>24721.5073962063</v>
      </c>
      <c r="GU285" s="58">
        <f t="shared" si="1775"/>
        <v>876.92633333333197</v>
      </c>
      <c r="GV285" s="52">
        <f t="shared" si="2074"/>
        <v>9.73</v>
      </c>
      <c r="GW285" s="51">
        <f t="shared" si="1975"/>
        <v>867.19633333333195</v>
      </c>
      <c r="GX285" s="57">
        <f t="shared" si="1777"/>
        <v>13939.701333333613</v>
      </c>
      <c r="GY285" s="57">
        <f t="shared" si="2100"/>
        <v>20877.272000000274</v>
      </c>
      <c r="GZ285" s="153">
        <f t="shared" si="1977"/>
        <v>10000</v>
      </c>
      <c r="HA285" s="469">
        <f t="shared" si="1778"/>
        <v>-876.92633333333197</v>
      </c>
      <c r="HB285" s="46">
        <f t="shared" si="1779"/>
        <v>-1060.0899999999999</v>
      </c>
      <c r="HC285" s="46">
        <f t="shared" si="1780"/>
        <v>-1048.56</v>
      </c>
      <c r="HD285" s="48"/>
      <c r="HF285" s="45">
        <v>224</v>
      </c>
      <c r="HG285" s="46">
        <f t="shared" si="1781"/>
        <v>1123.8775326810628</v>
      </c>
      <c r="HH285" s="46">
        <f t="shared" si="1782"/>
        <v>0</v>
      </c>
      <c r="HI285" s="46">
        <f t="shared" si="1783"/>
        <v>1123.8775326810628</v>
      </c>
      <c r="HJ285" s="46">
        <f t="shared" si="1784"/>
        <v>31.370548924384423</v>
      </c>
      <c r="HK285" s="46">
        <f t="shared" si="1785"/>
        <v>1092.5069837566784</v>
      </c>
      <c r="HL285" s="51">
        <f t="shared" si="1786"/>
        <v>17729.822370873975</v>
      </c>
      <c r="HM285" s="153">
        <f t="shared" si="1978"/>
        <v>10000</v>
      </c>
      <c r="HN285" s="58">
        <f t="shared" si="1787"/>
        <v>933.33333333333724</v>
      </c>
      <c r="HO285" s="52">
        <f t="shared" si="1788"/>
        <v>0</v>
      </c>
      <c r="HP285" s="51">
        <f t="shared" si="1789"/>
        <v>933.33333333333724</v>
      </c>
      <c r="HQ285" s="57">
        <f t="shared" si="1790"/>
        <v>14933.333333331557</v>
      </c>
      <c r="HR285" s="153">
        <f t="shared" si="1979"/>
        <v>10000</v>
      </c>
      <c r="HS285" s="468">
        <f t="shared" si="1791"/>
        <v>-933.33333333333724</v>
      </c>
      <c r="HT285" s="46">
        <f t="shared" si="1792"/>
        <v>-1123.8775326810628</v>
      </c>
      <c r="HU285" s="46">
        <f t="shared" si="1793"/>
        <v>-1123.8775326810628</v>
      </c>
      <c r="HV285" s="48"/>
      <c r="HW285" s="29"/>
      <c r="HX285" s="45">
        <v>224</v>
      </c>
      <c r="HY285" s="128">
        <f t="shared" si="1794"/>
        <v>1124.3399999999999</v>
      </c>
      <c r="HZ285" s="46">
        <f t="shared" si="1795"/>
        <v>0</v>
      </c>
      <c r="IA285" s="46">
        <f t="shared" si="1796"/>
        <v>1124.3399999999999</v>
      </c>
      <c r="IB285" s="46">
        <f t="shared" si="1797"/>
        <v>31.390916475375548</v>
      </c>
      <c r="IC285" s="46">
        <f t="shared" si="1798"/>
        <v>1092.9490835246243</v>
      </c>
      <c r="ID285" s="51">
        <f t="shared" si="1799"/>
        <v>17741.600801700704</v>
      </c>
      <c r="IE285" s="153">
        <f t="shared" si="1980"/>
        <v>10000</v>
      </c>
      <c r="IF285" s="58">
        <f t="shared" si="1800"/>
        <v>930.14625019664186</v>
      </c>
      <c r="IG285" s="52">
        <f t="shared" si="1801"/>
        <v>0</v>
      </c>
      <c r="IH285" s="51">
        <f t="shared" si="1802"/>
        <v>930.14625019664186</v>
      </c>
      <c r="II285" s="57">
        <f t="shared" si="1981"/>
        <v>14882.339955951946</v>
      </c>
      <c r="IJ285" s="153">
        <f t="shared" si="1982"/>
        <v>10000</v>
      </c>
      <c r="IK285" s="468">
        <f t="shared" si="1803"/>
        <v>-930.14625019664186</v>
      </c>
      <c r="IL285" s="46">
        <f t="shared" si="1804"/>
        <v>-1124.3399999999999</v>
      </c>
      <c r="IM285" s="46">
        <f t="shared" si="1805"/>
        <v>-1124.3399999999999</v>
      </c>
      <c r="IN285" s="48"/>
      <c r="IO285" s="53">
        <f t="shared" si="1806"/>
        <v>0</v>
      </c>
      <c r="IQ285" s="45">
        <v>224</v>
      </c>
      <c r="IR285" s="128">
        <f t="shared" si="1807"/>
        <v>1126.4568749999989</v>
      </c>
      <c r="IS285" s="128">
        <f t="shared" si="1808"/>
        <v>0</v>
      </c>
      <c r="IT285" s="128">
        <f t="shared" si="1809"/>
        <v>1126.4568749999989</v>
      </c>
      <c r="IU285" s="46">
        <f t="shared" si="2021"/>
        <v>31.44</v>
      </c>
      <c r="IV285" s="46">
        <f t="shared" si="1810"/>
        <v>1095.0168749999989</v>
      </c>
      <c r="IW285" s="51">
        <f t="shared" si="1811"/>
        <v>17770.510000000249</v>
      </c>
      <c r="IX285" s="199">
        <f t="shared" si="1983"/>
        <v>10000</v>
      </c>
      <c r="IY285" s="128">
        <f t="shared" si="1812"/>
        <v>0</v>
      </c>
      <c r="IZ285" s="408">
        <f t="shared" si="1813"/>
        <v>0</v>
      </c>
      <c r="JA285" s="58">
        <f t="shared" si="1814"/>
        <v>931.95916666666494</v>
      </c>
      <c r="JB285" s="52">
        <f t="shared" si="1815"/>
        <v>0</v>
      </c>
      <c r="JC285" s="51">
        <f t="shared" si="1816"/>
        <v>931.95916666666494</v>
      </c>
      <c r="JD285" s="57">
        <f t="shared" si="1817"/>
        <v>14911.346666666748</v>
      </c>
      <c r="JE285" s="280">
        <f t="shared" si="1818"/>
        <v>10000</v>
      </c>
      <c r="JF285" s="280">
        <f t="shared" si="1819"/>
        <v>0</v>
      </c>
      <c r="JG285" s="468">
        <f t="shared" si="1820"/>
        <v>-931.95916666666494</v>
      </c>
      <c r="JH285" s="46">
        <f t="shared" si="1821"/>
        <v>-1126.4568749999989</v>
      </c>
      <c r="JI285" s="46">
        <f t="shared" si="1822"/>
        <v>-1126.4568749999989</v>
      </c>
      <c r="JJ285" s="48"/>
      <c r="JL285" s="45">
        <v>224</v>
      </c>
      <c r="JM285" s="46">
        <f t="shared" si="1823"/>
        <v>1124.4930833333331</v>
      </c>
      <c r="JN285" s="46">
        <f t="shared" si="1824"/>
        <v>0</v>
      </c>
      <c r="JO285" s="128">
        <f t="shared" si="1825"/>
        <v>1124.4930833333331</v>
      </c>
      <c r="JP285" s="46">
        <f t="shared" si="1984"/>
        <v>31.39</v>
      </c>
      <c r="JQ285" s="46">
        <f t="shared" si="1826"/>
        <v>1093.103083333333</v>
      </c>
      <c r="JR285" s="51">
        <f t="shared" si="1827"/>
        <v>17739.539333333327</v>
      </c>
      <c r="JS285" s="51">
        <f t="shared" si="2101"/>
        <v>23782.8775952494</v>
      </c>
      <c r="JT285" s="199">
        <f t="shared" si="1986"/>
        <v>10000</v>
      </c>
      <c r="JU285" s="128">
        <f t="shared" si="1828"/>
        <v>0</v>
      </c>
      <c r="JV285" s="408">
        <f t="shared" si="1829"/>
        <v>0</v>
      </c>
      <c r="JW285" s="58">
        <f t="shared" si="1830"/>
        <v>930.37233333333074</v>
      </c>
      <c r="JX285" s="52">
        <f t="shared" si="1831"/>
        <v>0</v>
      </c>
      <c r="JY285" s="51">
        <f t="shared" si="1832"/>
        <v>930.37233333333074</v>
      </c>
      <c r="JZ285" s="51">
        <f t="shared" si="1833"/>
        <v>14885.957333333859</v>
      </c>
      <c r="KA285" s="199">
        <f t="shared" si="2102"/>
        <v>19999.999999999513</v>
      </c>
      <c r="KB285" s="128">
        <f t="shared" si="1988"/>
        <v>10000</v>
      </c>
      <c r="KC285" s="204">
        <f t="shared" si="1834"/>
        <v>0</v>
      </c>
      <c r="KD285" s="468">
        <f t="shared" si="1989"/>
        <v>-930.37233333333074</v>
      </c>
      <c r="KE285" s="46">
        <f t="shared" si="1835"/>
        <v>-1124.4930833333331</v>
      </c>
      <c r="KF285" s="46">
        <f t="shared" si="1836"/>
        <v>-1124.4930833333331</v>
      </c>
      <c r="KG285" s="48"/>
      <c r="KI285" s="45">
        <v>224</v>
      </c>
      <c r="KJ285" s="46">
        <f t="shared" si="1837"/>
        <v>1124.4890404061762</v>
      </c>
      <c r="KK285" s="46">
        <f t="shared" si="1838"/>
        <v>0</v>
      </c>
      <c r="KL285" s="128">
        <f t="shared" si="1839"/>
        <v>1124.4890404061762</v>
      </c>
      <c r="KM285" s="46">
        <f t="shared" si="1676"/>
        <v>31.387617806403991</v>
      </c>
      <c r="KN285" s="46">
        <f t="shared" si="1840"/>
        <v>1093.1014225997721</v>
      </c>
      <c r="KO285" s="51">
        <f t="shared" si="1841"/>
        <v>17739.469261242622</v>
      </c>
      <c r="KP285" s="199">
        <f t="shared" si="2103"/>
        <v>25873.523509679682</v>
      </c>
      <c r="KQ285" s="199">
        <f t="shared" si="1991"/>
        <v>10000</v>
      </c>
      <c r="KR285" s="128">
        <f t="shared" si="1842"/>
        <v>0</v>
      </c>
      <c r="KS285" s="408">
        <f t="shared" si="1843"/>
        <v>0</v>
      </c>
      <c r="KT285" s="45">
        <v>224</v>
      </c>
      <c r="KU285" s="46">
        <f t="shared" si="1992"/>
        <v>1124.49</v>
      </c>
      <c r="KV285" s="46">
        <f t="shared" si="1844"/>
        <v>0</v>
      </c>
      <c r="KW285" s="128">
        <f t="shared" si="1845"/>
        <v>1124.49</v>
      </c>
      <c r="KX285" s="46">
        <f t="shared" si="1846"/>
        <v>31.387186276156822</v>
      </c>
      <c r="KY285" s="46">
        <f t="shared" si="1847"/>
        <v>1093.1028137238432</v>
      </c>
      <c r="KZ285" s="51">
        <f t="shared" si="1848"/>
        <v>17739.208951970249</v>
      </c>
      <c r="LA285" s="153">
        <f t="shared" si="2104"/>
        <v>25873.523509679682</v>
      </c>
      <c r="LB285" s="58">
        <f t="shared" si="2068"/>
        <v>930.59633333333579</v>
      </c>
      <c r="LC285" s="52">
        <f t="shared" si="1849"/>
        <v>0</v>
      </c>
      <c r="LD285" s="51">
        <f t="shared" si="1850"/>
        <v>930.59633333333579</v>
      </c>
      <c r="LE285" s="51">
        <f t="shared" si="1851"/>
        <v>14889.541333333076</v>
      </c>
      <c r="LF285" s="51">
        <f t="shared" si="2105"/>
        <v>21924.247999999596</v>
      </c>
      <c r="LG285" s="128">
        <f t="shared" si="1852"/>
        <v>10000</v>
      </c>
      <c r="LH285" s="204">
        <f t="shared" si="1853"/>
        <v>0</v>
      </c>
      <c r="LI285" s="479">
        <f t="shared" si="1854"/>
        <v>-930.59633333333579</v>
      </c>
      <c r="LJ285" s="46">
        <f t="shared" si="1995"/>
        <v>-1124.49</v>
      </c>
      <c r="LK285" s="46">
        <f t="shared" si="1996"/>
        <v>-1124.49</v>
      </c>
      <c r="LL285" s="48"/>
      <c r="LN285" s="45">
        <v>224</v>
      </c>
      <c r="LO285" s="46">
        <f t="shared" si="1855"/>
        <v>1123.1238136873469</v>
      </c>
      <c r="LP285" s="46">
        <f t="shared" si="2075"/>
        <v>0</v>
      </c>
      <c r="LQ285" s="46">
        <f t="shared" si="1857"/>
        <v>1123.1238136873469</v>
      </c>
      <c r="LR285" s="46">
        <f t="shared" si="1858"/>
        <v>31.349510530181785</v>
      </c>
      <c r="LS285" s="46">
        <f t="shared" si="1859"/>
        <v>1091.7743031571651</v>
      </c>
      <c r="LT285" s="51">
        <f t="shared" si="1860"/>
        <v>17717.932014951904</v>
      </c>
      <c r="LU285" s="199">
        <f t="shared" si="1997"/>
        <v>10000</v>
      </c>
      <c r="LV285" s="58">
        <f t="shared" si="1861"/>
        <v>933.33033333333128</v>
      </c>
      <c r="LW285" s="52">
        <f t="shared" si="2076"/>
        <v>0</v>
      </c>
      <c r="LX285" s="51">
        <f t="shared" si="1863"/>
        <v>933.33033333333128</v>
      </c>
      <c r="LY285" s="51">
        <f t="shared" si="1864"/>
        <v>14933.285333333115</v>
      </c>
      <c r="LZ285" s="46">
        <f t="shared" si="1998"/>
        <v>0</v>
      </c>
      <c r="MA285" s="199">
        <f t="shared" si="1999"/>
        <v>10000</v>
      </c>
      <c r="MB285" s="468">
        <f t="shared" si="1865"/>
        <v>-933.33033333333128</v>
      </c>
      <c r="MC285" s="46">
        <f t="shared" si="1866"/>
        <v>-1123.1238136873469</v>
      </c>
      <c r="MD285" s="46">
        <f t="shared" si="1867"/>
        <v>-1123.1238136873469</v>
      </c>
      <c r="ME285" s="48"/>
      <c r="MG285" s="45">
        <v>224</v>
      </c>
      <c r="MH285" s="46">
        <f t="shared" si="1868"/>
        <v>1076.608661999408</v>
      </c>
      <c r="MI285" s="46">
        <f t="shared" si="2077"/>
        <v>0</v>
      </c>
      <c r="MJ285" s="46">
        <f t="shared" si="1870"/>
        <v>1076.608661999408</v>
      </c>
      <c r="MK285" s="46">
        <f t="shared" si="1871"/>
        <v>30.05114322652226</v>
      </c>
      <c r="ML285" s="46">
        <f t="shared" si="1872"/>
        <v>1046.5575187728857</v>
      </c>
      <c r="MM285" s="51">
        <f t="shared" si="1873"/>
        <v>16984.12841714047</v>
      </c>
      <c r="MN285" s="199">
        <f t="shared" si="2000"/>
        <v>10000</v>
      </c>
      <c r="MO285" s="58">
        <f t="shared" si="1874"/>
        <v>889.32945707741396</v>
      </c>
      <c r="MP285" s="52">
        <f t="shared" si="2078"/>
        <v>0</v>
      </c>
      <c r="MQ285" s="51">
        <f t="shared" si="1876"/>
        <v>889.32945707741396</v>
      </c>
      <c r="MR285" s="57">
        <f t="shared" si="1877"/>
        <v>14229.271614659037</v>
      </c>
      <c r="MS285" s="199">
        <f t="shared" si="2001"/>
        <v>10000</v>
      </c>
      <c r="MT285" s="468">
        <f t="shared" si="2002"/>
        <v>-889.32945707741396</v>
      </c>
      <c r="MU285" s="46">
        <f t="shared" si="1878"/>
        <v>-1076.608661999408</v>
      </c>
      <c r="MV285" s="46">
        <f t="shared" si="1879"/>
        <v>-1076.608661999408</v>
      </c>
      <c r="MW285" s="48"/>
      <c r="MY285" s="45">
        <v>224</v>
      </c>
      <c r="MZ285" s="46">
        <f t="shared" si="1880"/>
        <v>1076.608661999408</v>
      </c>
      <c r="NA285" s="46">
        <f t="shared" si="2079"/>
        <v>0</v>
      </c>
      <c r="NB285" s="128">
        <f t="shared" si="1882"/>
        <v>1076.608661999408</v>
      </c>
      <c r="NC285" s="46">
        <f t="shared" si="1646"/>
        <v>30.05114322652226</v>
      </c>
      <c r="ND285" s="46">
        <f t="shared" si="1883"/>
        <v>1046.5575187728857</v>
      </c>
      <c r="NE285" s="51">
        <f t="shared" si="1884"/>
        <v>16984.12841714047</v>
      </c>
      <c r="NF285" s="153">
        <f t="shared" si="2003"/>
        <v>10000</v>
      </c>
      <c r="NG285" s="45">
        <v>224</v>
      </c>
      <c r="NH285" s="46">
        <f t="shared" si="1647"/>
        <v>1076.6099999999999</v>
      </c>
      <c r="NI285" s="46">
        <f t="shared" si="2080"/>
        <v>0</v>
      </c>
      <c r="NJ285" s="128">
        <f t="shared" si="2004"/>
        <v>1076.6099999999999</v>
      </c>
      <c r="NK285" s="46">
        <f t="shared" si="2005"/>
        <v>30.050520023267016</v>
      </c>
      <c r="NL285" s="46">
        <f t="shared" si="1886"/>
        <v>1046.559479976733</v>
      </c>
      <c r="NM285" s="51">
        <f t="shared" si="1887"/>
        <v>16983.752533983479</v>
      </c>
      <c r="NN285" s="58">
        <f t="shared" si="1888"/>
        <v>888.78037499999857</v>
      </c>
      <c r="NO285" s="52">
        <f t="shared" si="2106"/>
        <v>0</v>
      </c>
      <c r="NP285" s="51">
        <f t="shared" si="1890"/>
        <v>888.78037499999857</v>
      </c>
      <c r="NQ285" s="57">
        <f t="shared" si="1891"/>
        <v>14354.836000000028</v>
      </c>
      <c r="NR285" s="153">
        <f t="shared" si="2006"/>
        <v>10000</v>
      </c>
      <c r="NS285" s="469">
        <f t="shared" si="1892"/>
        <v>-888.78037499999857</v>
      </c>
      <c r="NT285" s="46">
        <f t="shared" si="1893"/>
        <v>-1076.6099999999999</v>
      </c>
      <c r="NU285" s="46">
        <f t="shared" si="1894"/>
        <v>-1076.6099999999999</v>
      </c>
      <c r="NV285" s="48"/>
      <c r="NX285" s="45">
        <v>224</v>
      </c>
      <c r="NY285" s="46">
        <f t="shared" si="1895"/>
        <v>1076.6456011701148</v>
      </c>
      <c r="NZ285" s="46">
        <f t="shared" si="2081"/>
        <v>0</v>
      </c>
      <c r="OA285" s="46">
        <f t="shared" si="1897"/>
        <v>1076.6456011701148</v>
      </c>
      <c r="OB285" s="46">
        <f t="shared" si="1898"/>
        <v>30.052174301552984</v>
      </c>
      <c r="OC285" s="46">
        <f t="shared" si="1899"/>
        <v>1046.5934268685619</v>
      </c>
      <c r="OD285" s="51">
        <f t="shared" si="1900"/>
        <v>16984.711154063229</v>
      </c>
      <c r="OE285" s="57">
        <f t="shared" si="2107"/>
        <v>23782.8775952494</v>
      </c>
      <c r="OF285" s="153">
        <f t="shared" si="2008"/>
        <v>10000</v>
      </c>
      <c r="OG285" s="58">
        <f t="shared" si="1901"/>
        <v>889.48383333333379</v>
      </c>
      <c r="OH285" s="241">
        <f t="shared" si="2108"/>
        <v>0</v>
      </c>
      <c r="OI285" s="51">
        <f t="shared" si="1902"/>
        <v>889.48383333333379</v>
      </c>
      <c r="OJ285" s="51">
        <f t="shared" si="1903"/>
        <v>14231.741333333355</v>
      </c>
      <c r="OK285" s="153">
        <f t="shared" si="2109"/>
        <v>19999.999999999513</v>
      </c>
      <c r="OL285" s="153">
        <f t="shared" si="2011"/>
        <v>10000</v>
      </c>
      <c r="OM285" s="468">
        <f t="shared" si="2012"/>
        <v>-889.48383333333379</v>
      </c>
      <c r="ON285" s="46">
        <f t="shared" si="2013"/>
        <v>-1076.6456011701148</v>
      </c>
      <c r="OO285" s="46">
        <f t="shared" si="1904"/>
        <v>-1076.6456011701148</v>
      </c>
      <c r="OP285" s="48"/>
      <c r="OR285" s="45">
        <v>224</v>
      </c>
      <c r="OS285" s="46">
        <f t="shared" si="1905"/>
        <v>1076.765700416463</v>
      </c>
      <c r="OT285" s="128">
        <f t="shared" si="2082"/>
        <v>0</v>
      </c>
      <c r="OU285" s="128">
        <f t="shared" si="1907"/>
        <v>1076.765700416463</v>
      </c>
      <c r="OV285" s="46">
        <f t="shared" si="1652"/>
        <v>30.055526605673801</v>
      </c>
      <c r="OW285" s="46">
        <f t="shared" si="1653"/>
        <v>1046.7101738107892</v>
      </c>
      <c r="OX285" s="51">
        <f t="shared" si="1908"/>
        <v>16986.60578959349</v>
      </c>
      <c r="OY285" s="51">
        <f t="shared" si="2110"/>
        <v>24722.132351737469</v>
      </c>
      <c r="OZ285" s="153">
        <f t="shared" si="2015"/>
        <v>10000</v>
      </c>
      <c r="PA285" s="45">
        <v>224</v>
      </c>
      <c r="PB285" s="46">
        <f t="shared" si="1909"/>
        <v>1076.765700416463</v>
      </c>
      <c r="PC285" s="46">
        <f t="shared" si="2111"/>
        <v>0</v>
      </c>
      <c r="PD285" s="128">
        <f t="shared" si="1910"/>
        <v>1076.765700416463</v>
      </c>
      <c r="PE285" s="46">
        <f t="shared" si="1911"/>
        <v>30.055526605673801</v>
      </c>
      <c r="PF285" s="46">
        <f t="shared" si="1912"/>
        <v>1046.7101738107892</v>
      </c>
      <c r="PG285" s="51">
        <f t="shared" si="1913"/>
        <v>16986.60578959349</v>
      </c>
      <c r="PH285" s="57">
        <f t="shared" si="2112"/>
        <v>24721.5073962063</v>
      </c>
      <c r="PI285" s="688">
        <f t="shared" si="1914"/>
        <v>889.6533333333341</v>
      </c>
      <c r="PJ285" s="52">
        <f t="shared" si="2113"/>
        <v>0</v>
      </c>
      <c r="PK285" s="51">
        <f t="shared" si="1915"/>
        <v>889.6533333333341</v>
      </c>
      <c r="PL285" s="57">
        <f t="shared" si="1916"/>
        <v>14234.453333333417</v>
      </c>
      <c r="PM285" s="57">
        <f t="shared" si="2114"/>
        <v>20877.272000000274</v>
      </c>
      <c r="PN285" s="153">
        <f t="shared" si="2020"/>
        <v>10000</v>
      </c>
      <c r="PO285" s="469">
        <f t="shared" si="1917"/>
        <v>-889.6533333333341</v>
      </c>
      <c r="PP285" s="46">
        <f t="shared" si="1918"/>
        <v>-1076.765700416463</v>
      </c>
      <c r="PQ285" s="46">
        <f t="shared" si="1919"/>
        <v>-1076.765700416463</v>
      </c>
      <c r="PR285" s="48"/>
    </row>
    <row r="286" spans="2:434" hidden="1" x14ac:dyDescent="0.3">
      <c r="B286" s="45">
        <v>225</v>
      </c>
      <c r="C286" s="46">
        <f t="shared" si="1688"/>
        <v>1111.77</v>
      </c>
      <c r="D286" s="46">
        <f t="shared" si="1689"/>
        <v>100</v>
      </c>
      <c r="E286" s="46">
        <f t="shared" si="1690"/>
        <v>1011.77</v>
      </c>
      <c r="F286" s="46">
        <f t="shared" si="1691"/>
        <v>26.60050823318592</v>
      </c>
      <c r="G286" s="46">
        <f t="shared" si="1692"/>
        <v>985.16949176681408</v>
      </c>
      <c r="H286" s="51">
        <f t="shared" si="1693"/>
        <v>14975.135448144738</v>
      </c>
      <c r="I286" s="58">
        <f t="shared" si="1626"/>
        <v>933.33333333333337</v>
      </c>
      <c r="J286" s="52">
        <f t="shared" si="1694"/>
        <v>100</v>
      </c>
      <c r="K286" s="51">
        <f t="shared" si="1695"/>
        <v>833.33333333333337</v>
      </c>
      <c r="L286" s="57">
        <f t="shared" si="1696"/>
        <v>12499.999999999514</v>
      </c>
      <c r="M286" s="468">
        <f t="shared" si="1920"/>
        <v>-933.33333333333337</v>
      </c>
      <c r="N286" s="46">
        <f t="shared" si="1921"/>
        <v>-1111.77</v>
      </c>
      <c r="O286" s="47"/>
      <c r="P286" s="46">
        <f t="shared" si="1922"/>
        <v>-1011.77</v>
      </c>
      <c r="Q286" s="48"/>
      <c r="R286" s="29"/>
      <c r="S286" s="29"/>
      <c r="T286" s="45">
        <v>225</v>
      </c>
      <c r="U286" s="46">
        <f t="shared" si="1697"/>
        <v>1026.67</v>
      </c>
      <c r="V286" s="46">
        <f t="shared" si="1698"/>
        <v>14.9</v>
      </c>
      <c r="W286" s="46">
        <f t="shared" si="1923"/>
        <v>1011.77</v>
      </c>
      <c r="X286" s="46">
        <f t="shared" si="1699"/>
        <v>26.60050823318592</v>
      </c>
      <c r="Y286" s="46">
        <f t="shared" si="1700"/>
        <v>985.16949176681408</v>
      </c>
      <c r="Z286" s="51">
        <f t="shared" si="1701"/>
        <v>14975.135448144738</v>
      </c>
      <c r="AA286" s="58">
        <f t="shared" si="1702"/>
        <v>845.77333333333343</v>
      </c>
      <c r="AB286" s="52">
        <f t="shared" si="1703"/>
        <v>12.44</v>
      </c>
      <c r="AC286" s="51">
        <f t="shared" si="1704"/>
        <v>833.33333333333337</v>
      </c>
      <c r="AD286" s="57">
        <f t="shared" si="1705"/>
        <v>12499.999999999514</v>
      </c>
      <c r="AE286" s="468">
        <f t="shared" si="1924"/>
        <v>-845.77333333333343</v>
      </c>
      <c r="AF286" s="46">
        <f t="shared" si="1706"/>
        <v>-1026.67</v>
      </c>
      <c r="AG286" s="47"/>
      <c r="AH286" s="46">
        <f t="shared" si="1925"/>
        <v>-1011.77</v>
      </c>
      <c r="AI286" s="48"/>
      <c r="AJ286" s="29"/>
      <c r="AK286" s="45">
        <v>225</v>
      </c>
      <c r="AL286" s="46">
        <f t="shared" si="1707"/>
        <v>1117.72</v>
      </c>
      <c r="AM286" s="46"/>
      <c r="AN286" s="46"/>
      <c r="AO286" s="46">
        <f t="shared" si="1708"/>
        <v>15.82</v>
      </c>
      <c r="AP286" s="128">
        <f t="shared" si="1709"/>
        <v>1101.9000000000001</v>
      </c>
      <c r="AQ286" s="128"/>
      <c r="AR286" s="128"/>
      <c r="AS286" s="46">
        <f t="shared" si="1710"/>
        <v>29.161964792819873</v>
      </c>
      <c r="AT286" s="46">
        <f t="shared" si="1711"/>
        <v>1072.7380352071802</v>
      </c>
      <c r="AU286" s="51"/>
      <c r="AV286" s="51"/>
      <c r="AW286" s="51">
        <f t="shared" si="1712"/>
        <v>16424.440840484742</v>
      </c>
      <c r="AX286" s="58">
        <f t="shared" si="1713"/>
        <v>927.38215694565588</v>
      </c>
      <c r="AY286" s="52"/>
      <c r="AZ286" s="52"/>
      <c r="BA286" s="52">
        <f t="shared" si="1714"/>
        <v>13.3</v>
      </c>
      <c r="BB286" s="51">
        <f t="shared" si="1715"/>
        <v>914.08215694565592</v>
      </c>
      <c r="BC286" s="51"/>
      <c r="BD286" s="51"/>
      <c r="BE286" s="57">
        <f t="shared" si="1716"/>
        <v>13810.754687227412</v>
      </c>
      <c r="BF286" s="468">
        <f t="shared" si="1717"/>
        <v>-927.38215694565588</v>
      </c>
      <c r="BG286" s="46">
        <f t="shared" si="1718"/>
        <v>-1117.72</v>
      </c>
      <c r="BH286" s="46">
        <f t="shared" si="1719"/>
        <v>-1101.9000000000001</v>
      </c>
      <c r="BI286" s="48"/>
      <c r="BK286" s="45">
        <v>225</v>
      </c>
      <c r="BL286" s="46">
        <f t="shared" si="1926"/>
        <v>1033.07</v>
      </c>
      <c r="BM286" s="46">
        <f t="shared" si="1927"/>
        <v>21.3</v>
      </c>
      <c r="BN286" s="46">
        <f t="shared" si="1928"/>
        <v>1011.77</v>
      </c>
      <c r="BO286" s="46">
        <f t="shared" si="1720"/>
        <v>26.60050823318592</v>
      </c>
      <c r="BP286" s="46">
        <f t="shared" si="1721"/>
        <v>985.16949176681408</v>
      </c>
      <c r="BQ286" s="51">
        <f t="shared" si="1722"/>
        <v>14975.135448144738</v>
      </c>
      <c r="BR286" s="57">
        <f t="shared" si="2083"/>
        <v>23782.8775952494</v>
      </c>
      <c r="BS286" s="58">
        <f t="shared" si="1627"/>
        <v>851.23333333333335</v>
      </c>
      <c r="BT286" s="52">
        <f t="shared" si="1930"/>
        <v>17.899999999999999</v>
      </c>
      <c r="BU286" s="51">
        <f t="shared" si="1723"/>
        <v>833.33333333333337</v>
      </c>
      <c r="BV286" s="51">
        <f t="shared" si="1724"/>
        <v>12499.999999999514</v>
      </c>
      <c r="BW286" s="153">
        <f t="shared" si="2084"/>
        <v>19999.999999999513</v>
      </c>
      <c r="BX286" s="468">
        <f t="shared" si="1932"/>
        <v>-851.23333333333335</v>
      </c>
      <c r="BY286" s="46">
        <f t="shared" si="1933"/>
        <v>-1033.07</v>
      </c>
      <c r="BZ286" s="46">
        <f t="shared" si="1725"/>
        <v>-1011.77</v>
      </c>
      <c r="CA286" s="48"/>
      <c r="CB286" s="29"/>
      <c r="CC286" s="45">
        <v>225</v>
      </c>
      <c r="CD286" s="128">
        <f t="shared" si="1726"/>
        <v>1117.6300000000001</v>
      </c>
      <c r="CE286" s="46">
        <f t="shared" si="1934"/>
        <v>22.54</v>
      </c>
      <c r="CF286" s="128">
        <f t="shared" si="1727"/>
        <v>1095.0899999999999</v>
      </c>
      <c r="CG286" s="46">
        <f t="shared" si="1935"/>
        <v>29.014213379251398</v>
      </c>
      <c r="CH286" s="46">
        <f t="shared" si="1628"/>
        <v>1066.0757866207484</v>
      </c>
      <c r="CI286" s="51">
        <f t="shared" si="1728"/>
        <v>16342.45224093009</v>
      </c>
      <c r="CJ286" s="199">
        <f t="shared" si="2085"/>
        <v>25873.523509679682</v>
      </c>
      <c r="CK286" s="153">
        <f t="shared" si="1937"/>
        <v>10000</v>
      </c>
      <c r="CL286" s="45">
        <v>225</v>
      </c>
      <c r="CM286" s="46">
        <f t="shared" si="1938"/>
        <v>1117.6300000000001</v>
      </c>
      <c r="CN286" s="128">
        <f t="shared" si="1729"/>
        <v>22.54</v>
      </c>
      <c r="CO286" s="128">
        <f t="shared" si="1657"/>
        <v>1095.0899999999999</v>
      </c>
      <c r="CP286" s="46">
        <f t="shared" si="1730"/>
        <v>29.014213379251398</v>
      </c>
      <c r="CQ286" s="46">
        <f t="shared" si="1658"/>
        <v>1066.0757866207484</v>
      </c>
      <c r="CR286" s="51">
        <f t="shared" si="1731"/>
        <v>16342.45224093009</v>
      </c>
      <c r="CS286" s="153">
        <f t="shared" si="2086"/>
        <v>25873.523509679682</v>
      </c>
      <c r="CT286" s="58">
        <f t="shared" si="1732"/>
        <v>927.86033333333398</v>
      </c>
      <c r="CU286" s="52">
        <f t="shared" si="1940"/>
        <v>19.100000000000001</v>
      </c>
      <c r="CV286" s="51">
        <f t="shared" si="1941"/>
        <v>908.76033333333396</v>
      </c>
      <c r="CW286" s="51">
        <f t="shared" si="1733"/>
        <v>13745.404999999582</v>
      </c>
      <c r="CX286" s="57">
        <f t="shared" si="2087"/>
        <v>21924.247999999596</v>
      </c>
      <c r="CY286" s="153">
        <f t="shared" si="1943"/>
        <v>10000</v>
      </c>
      <c r="CZ286" s="479">
        <f t="shared" si="1734"/>
        <v>-927.86033333333398</v>
      </c>
      <c r="DA286" s="46">
        <f t="shared" si="1944"/>
        <v>-1117.6300000000001</v>
      </c>
      <c r="DB286" s="46">
        <f t="shared" si="1945"/>
        <v>-1095.0899999999999</v>
      </c>
      <c r="DC286" s="48"/>
      <c r="DE286" s="45">
        <v>225</v>
      </c>
      <c r="DF286" s="46">
        <f t="shared" si="1735"/>
        <v>1105.0999999999999</v>
      </c>
      <c r="DG286" s="46">
        <f t="shared" si="2088"/>
        <v>93.33</v>
      </c>
      <c r="DH286" s="46">
        <f t="shared" si="1736"/>
        <v>1011.77</v>
      </c>
      <c r="DI286" s="46">
        <f t="shared" si="1737"/>
        <v>26.60050823318592</v>
      </c>
      <c r="DJ286" s="46">
        <f t="shared" si="1738"/>
        <v>985.16949176681408</v>
      </c>
      <c r="DK286" s="51">
        <f t="shared" si="1739"/>
        <v>14975.135448144738</v>
      </c>
      <c r="DL286" s="58">
        <f t="shared" si="1629"/>
        <v>926.66333333333341</v>
      </c>
      <c r="DM286" s="52">
        <f t="shared" si="2089"/>
        <v>93.33</v>
      </c>
      <c r="DN286" s="51">
        <f t="shared" si="1740"/>
        <v>833.33333333333337</v>
      </c>
      <c r="DO286" s="57">
        <f t="shared" si="1741"/>
        <v>12499.999999999514</v>
      </c>
      <c r="DP286" s="468">
        <f t="shared" si="1948"/>
        <v>-926.66333333333341</v>
      </c>
      <c r="DQ286" s="46">
        <f t="shared" si="1949"/>
        <v>-1105.0999999999999</v>
      </c>
      <c r="DR286" s="47"/>
      <c r="DS286" s="46">
        <f t="shared" si="1950"/>
        <v>-1011.77</v>
      </c>
      <c r="DT286" s="48"/>
      <c r="DU286" s="29"/>
      <c r="DV286" s="45">
        <v>225</v>
      </c>
      <c r="DW286" s="46">
        <f t="shared" si="1951"/>
        <v>1019.21</v>
      </c>
      <c r="DX286" s="46">
        <f t="shared" si="2090"/>
        <v>7.44</v>
      </c>
      <c r="DY286" s="46">
        <f t="shared" si="1953"/>
        <v>1011.77</v>
      </c>
      <c r="DZ286" s="46">
        <f t="shared" si="1742"/>
        <v>26.60050823318592</v>
      </c>
      <c r="EA286" s="46">
        <f t="shared" si="1743"/>
        <v>985.16949176681408</v>
      </c>
      <c r="EB286" s="51">
        <f t="shared" si="1744"/>
        <v>14975.135448144738</v>
      </c>
      <c r="EC286" s="58">
        <f t="shared" si="1630"/>
        <v>839.54333333333341</v>
      </c>
      <c r="ED286" s="52">
        <f t="shared" si="2091"/>
        <v>6.21</v>
      </c>
      <c r="EE286" s="51">
        <f t="shared" si="1745"/>
        <v>833.33333333333337</v>
      </c>
      <c r="EF286" s="57">
        <f t="shared" si="1746"/>
        <v>12499.999999999514</v>
      </c>
      <c r="EG286" s="468">
        <f t="shared" si="1955"/>
        <v>-839.54333333333341</v>
      </c>
      <c r="EH286" s="46">
        <f t="shared" si="1956"/>
        <v>-1019.21</v>
      </c>
      <c r="EI286" s="47"/>
      <c r="EJ286" s="46">
        <f t="shared" si="1957"/>
        <v>-1011.77</v>
      </c>
      <c r="EK286" s="48"/>
      <c r="EL286" s="29"/>
      <c r="EM286" s="45">
        <v>225</v>
      </c>
      <c r="EN286" s="46">
        <f t="shared" si="2069"/>
        <v>1058.0868689014749</v>
      </c>
      <c r="EO286" s="46">
        <f t="shared" si="2092"/>
        <v>7.75</v>
      </c>
      <c r="EP286" s="128">
        <f t="shared" si="1632"/>
        <v>1050.3368689014749</v>
      </c>
      <c r="EQ286" s="46">
        <f t="shared" si="1748"/>
        <v>27.717457485238622</v>
      </c>
      <c r="ER286" s="46">
        <f t="shared" si="1749"/>
        <v>1022.6194114162363</v>
      </c>
      <c r="ES286" s="51">
        <f t="shared" si="1750"/>
        <v>15607.855079726938</v>
      </c>
      <c r="ET286" s="153">
        <f t="shared" si="1959"/>
        <v>10000</v>
      </c>
      <c r="EU286" s="45">
        <v>225</v>
      </c>
      <c r="EV286" s="46">
        <f t="shared" si="1633"/>
        <v>1058.0899999999999</v>
      </c>
      <c r="EW286" s="46">
        <f t="shared" si="2093"/>
        <v>7.75</v>
      </c>
      <c r="EX286" s="128">
        <f t="shared" si="1751"/>
        <v>1050.3399999999999</v>
      </c>
      <c r="EY286" s="46">
        <f t="shared" si="1752"/>
        <v>27.715984123279796</v>
      </c>
      <c r="EZ286" s="46">
        <f t="shared" si="1753"/>
        <v>1022.6240158767201</v>
      </c>
      <c r="FA286" s="51">
        <f t="shared" si="1754"/>
        <v>15606.966458091158</v>
      </c>
      <c r="FB286" s="58">
        <f t="shared" si="1755"/>
        <v>874.86920833333363</v>
      </c>
      <c r="FC286" s="52">
        <f t="shared" si="2094"/>
        <v>6.5</v>
      </c>
      <c r="FD286" s="51">
        <f t="shared" si="1962"/>
        <v>868.36920833333363</v>
      </c>
      <c r="FE286" s="57">
        <f t="shared" si="1756"/>
        <v>13077.728124999812</v>
      </c>
      <c r="FF286" s="153">
        <f t="shared" si="1963"/>
        <v>10000</v>
      </c>
      <c r="FG286" s="469">
        <f t="shared" si="1757"/>
        <v>-874.86920833333363</v>
      </c>
      <c r="FH286" s="46">
        <f t="shared" si="1758"/>
        <v>-1058.0899999999999</v>
      </c>
      <c r="FI286" s="46">
        <f t="shared" si="1759"/>
        <v>-1050.3399999999999</v>
      </c>
      <c r="FJ286" s="48"/>
      <c r="FL286" s="45">
        <v>225</v>
      </c>
      <c r="FM286" s="46">
        <f t="shared" si="1964"/>
        <v>1022.86</v>
      </c>
      <c r="FN286" s="46">
        <f t="shared" si="2070"/>
        <v>11.09</v>
      </c>
      <c r="FO286" s="46">
        <f t="shared" si="1965"/>
        <v>1011.77</v>
      </c>
      <c r="FP286" s="46">
        <f t="shared" si="1761"/>
        <v>26.60050823318592</v>
      </c>
      <c r="FQ286" s="46">
        <f t="shared" si="1762"/>
        <v>985.16949176681408</v>
      </c>
      <c r="FR286" s="51">
        <f t="shared" si="1763"/>
        <v>14975.135448144738</v>
      </c>
      <c r="FS286" s="57">
        <f t="shared" si="2095"/>
        <v>23782.8775952494</v>
      </c>
      <c r="FT286" s="58">
        <f t="shared" si="1635"/>
        <v>842.65333333333342</v>
      </c>
      <c r="FU286" s="241">
        <f t="shared" si="2071"/>
        <v>9.32</v>
      </c>
      <c r="FV286" s="51">
        <f t="shared" si="1765"/>
        <v>833.33333333333337</v>
      </c>
      <c r="FW286" s="51">
        <f t="shared" si="1766"/>
        <v>12499.999999999514</v>
      </c>
      <c r="FX286" s="153">
        <f t="shared" si="2096"/>
        <v>19999.999999999513</v>
      </c>
      <c r="FY286" s="468">
        <f t="shared" si="1968"/>
        <v>-842.65333333333342</v>
      </c>
      <c r="FZ286" s="46">
        <f t="shared" si="1969"/>
        <v>-1022.86</v>
      </c>
      <c r="GA286" s="46">
        <f t="shared" si="1767"/>
        <v>-1011.77</v>
      </c>
      <c r="GB286" s="48"/>
      <c r="GD286" s="45">
        <v>225</v>
      </c>
      <c r="GE286" s="46">
        <f t="shared" si="2072"/>
        <v>1060.0875939185617</v>
      </c>
      <c r="GF286" s="128">
        <f t="shared" si="2097"/>
        <v>11.53</v>
      </c>
      <c r="GG286" s="128">
        <f t="shared" si="1579"/>
        <v>1048.5575939185617</v>
      </c>
      <c r="GH286" s="46">
        <f t="shared" si="1637"/>
        <v>27.693555250225369</v>
      </c>
      <c r="GI286" s="46">
        <f t="shared" si="1769"/>
        <v>1020.8640386683363</v>
      </c>
      <c r="GJ286" s="51">
        <f t="shared" si="1770"/>
        <v>15595.269111466885</v>
      </c>
      <c r="GK286" s="51">
        <f t="shared" si="2098"/>
        <v>24722.132351737469</v>
      </c>
      <c r="GL286" s="153">
        <f t="shared" si="1972"/>
        <v>10000</v>
      </c>
      <c r="GM286" s="45">
        <v>225</v>
      </c>
      <c r="GN286" s="46">
        <f t="shared" si="1638"/>
        <v>1060.0899999999999</v>
      </c>
      <c r="GO286" s="46">
        <f t="shared" si="2073"/>
        <v>11.53</v>
      </c>
      <c r="GP286" s="128">
        <f t="shared" si="1973"/>
        <v>1048.56</v>
      </c>
      <c r="GQ286" s="46">
        <f t="shared" si="1772"/>
        <v>27.692467419638756</v>
      </c>
      <c r="GR286" s="46">
        <f t="shared" si="1773"/>
        <v>1020.8675325803612</v>
      </c>
      <c r="GS286" s="51">
        <f t="shared" si="1774"/>
        <v>15594.612919202891</v>
      </c>
      <c r="GT286" s="57">
        <f t="shared" si="2099"/>
        <v>24721.5073962063</v>
      </c>
      <c r="GU286" s="58">
        <f t="shared" si="1775"/>
        <v>876.92633333333197</v>
      </c>
      <c r="GV286" s="52">
        <f t="shared" si="2074"/>
        <v>9.73</v>
      </c>
      <c r="GW286" s="51">
        <f t="shared" si="1975"/>
        <v>867.19633333333195</v>
      </c>
      <c r="GX286" s="57">
        <f t="shared" si="1777"/>
        <v>13072.505000000281</v>
      </c>
      <c r="GY286" s="57">
        <f t="shared" si="2100"/>
        <v>20877.272000000274</v>
      </c>
      <c r="GZ286" s="153">
        <f t="shared" si="1977"/>
        <v>10000</v>
      </c>
      <c r="HA286" s="469">
        <f t="shared" si="1778"/>
        <v>-876.92633333333197</v>
      </c>
      <c r="HB286" s="46">
        <f t="shared" si="1779"/>
        <v>-1060.0899999999999</v>
      </c>
      <c r="HC286" s="46">
        <f t="shared" si="1780"/>
        <v>-1048.56</v>
      </c>
      <c r="HD286" s="48"/>
      <c r="HF286" s="45">
        <v>225</v>
      </c>
      <c r="HG286" s="46">
        <f t="shared" si="1781"/>
        <v>1123.8775326810628</v>
      </c>
      <c r="HH286" s="46">
        <f t="shared" si="1782"/>
        <v>0</v>
      </c>
      <c r="HI286" s="46">
        <f t="shared" si="1783"/>
        <v>1123.8775326810628</v>
      </c>
      <c r="HJ286" s="46">
        <f t="shared" si="1784"/>
        <v>29.549703951456625</v>
      </c>
      <c r="HK286" s="46">
        <f t="shared" si="1785"/>
        <v>1094.3278287296062</v>
      </c>
      <c r="HL286" s="51">
        <f t="shared" si="1786"/>
        <v>16635.49454214437</v>
      </c>
      <c r="HM286" s="153">
        <f t="shared" si="1978"/>
        <v>10000</v>
      </c>
      <c r="HN286" s="58">
        <f t="shared" si="1787"/>
        <v>933.33333333333724</v>
      </c>
      <c r="HO286" s="52">
        <f t="shared" si="1788"/>
        <v>0</v>
      </c>
      <c r="HP286" s="51">
        <f t="shared" si="1789"/>
        <v>933.33333333333724</v>
      </c>
      <c r="HQ286" s="57">
        <f t="shared" si="1790"/>
        <v>13999.999999998219</v>
      </c>
      <c r="HR286" s="153">
        <f t="shared" si="1979"/>
        <v>10000</v>
      </c>
      <c r="HS286" s="468">
        <f t="shared" si="1791"/>
        <v>-933.33333333333724</v>
      </c>
      <c r="HT286" s="46">
        <f t="shared" si="1792"/>
        <v>-1123.8775326810628</v>
      </c>
      <c r="HU286" s="46">
        <f t="shared" si="1793"/>
        <v>-1123.8775326810628</v>
      </c>
      <c r="HV286" s="48"/>
      <c r="HW286" s="29"/>
      <c r="HX286" s="45">
        <v>225</v>
      </c>
      <c r="HY286" s="128">
        <f t="shared" si="1794"/>
        <v>1124.3399999999999</v>
      </c>
      <c r="HZ286" s="46">
        <f t="shared" si="1795"/>
        <v>0</v>
      </c>
      <c r="IA286" s="46">
        <f t="shared" si="1796"/>
        <v>1124.3399999999999</v>
      </c>
      <c r="IB286" s="46">
        <f t="shared" si="1797"/>
        <v>29.569334669501174</v>
      </c>
      <c r="IC286" s="46">
        <f t="shared" si="1798"/>
        <v>1094.7706653304988</v>
      </c>
      <c r="ID286" s="51">
        <f t="shared" si="1799"/>
        <v>16646.830136370205</v>
      </c>
      <c r="IE286" s="153">
        <f t="shared" si="1980"/>
        <v>10000</v>
      </c>
      <c r="IF286" s="58">
        <f t="shared" si="1800"/>
        <v>930.14625019664186</v>
      </c>
      <c r="IG286" s="52">
        <f t="shared" si="1801"/>
        <v>0</v>
      </c>
      <c r="IH286" s="51">
        <f t="shared" si="1802"/>
        <v>930.14625019664186</v>
      </c>
      <c r="II286" s="57">
        <f t="shared" si="1981"/>
        <v>13952.193705755304</v>
      </c>
      <c r="IJ286" s="153">
        <f t="shared" si="1982"/>
        <v>10000</v>
      </c>
      <c r="IK286" s="468">
        <f t="shared" si="1803"/>
        <v>-930.14625019664186</v>
      </c>
      <c r="IL286" s="46">
        <f t="shared" si="1804"/>
        <v>-1124.3399999999999</v>
      </c>
      <c r="IM286" s="46">
        <f t="shared" si="1805"/>
        <v>-1124.3399999999999</v>
      </c>
      <c r="IN286" s="48"/>
      <c r="IO286" s="53">
        <f t="shared" si="1806"/>
        <v>0</v>
      </c>
      <c r="IQ286" s="45">
        <v>225</v>
      </c>
      <c r="IR286" s="128">
        <f t="shared" si="1807"/>
        <v>1126.4568749999989</v>
      </c>
      <c r="IS286" s="128">
        <f t="shared" si="1808"/>
        <v>0</v>
      </c>
      <c r="IT286" s="128">
        <f t="shared" si="1809"/>
        <v>1126.4568749999989</v>
      </c>
      <c r="IU286" s="46">
        <f t="shared" si="2021"/>
        <v>29.62</v>
      </c>
      <c r="IV286" s="46">
        <f t="shared" si="1810"/>
        <v>1096.8368749999991</v>
      </c>
      <c r="IW286" s="51">
        <f t="shared" si="1811"/>
        <v>16673.673125000249</v>
      </c>
      <c r="IX286" s="199">
        <f t="shared" si="1983"/>
        <v>10000</v>
      </c>
      <c r="IY286" s="128">
        <f t="shared" si="1812"/>
        <v>0</v>
      </c>
      <c r="IZ286" s="408">
        <f t="shared" si="1813"/>
        <v>0</v>
      </c>
      <c r="JA286" s="58">
        <f t="shared" si="1814"/>
        <v>931.95916666666494</v>
      </c>
      <c r="JB286" s="52">
        <f t="shared" si="1815"/>
        <v>0</v>
      </c>
      <c r="JC286" s="51">
        <f t="shared" si="1816"/>
        <v>931.95916666666494</v>
      </c>
      <c r="JD286" s="57">
        <f t="shared" si="1817"/>
        <v>13979.387500000083</v>
      </c>
      <c r="JE286" s="280">
        <f t="shared" si="1818"/>
        <v>10000</v>
      </c>
      <c r="JF286" s="280">
        <f t="shared" si="1819"/>
        <v>0</v>
      </c>
      <c r="JG286" s="468">
        <f t="shared" si="1820"/>
        <v>-931.95916666666494</v>
      </c>
      <c r="JH286" s="46">
        <f t="shared" si="1821"/>
        <v>-1126.4568749999989</v>
      </c>
      <c r="JI286" s="46">
        <f t="shared" si="1822"/>
        <v>-1126.4568749999989</v>
      </c>
      <c r="JJ286" s="48"/>
      <c r="JL286" s="45">
        <v>225</v>
      </c>
      <c r="JM286" s="46">
        <f t="shared" si="1823"/>
        <v>1124.4930833333331</v>
      </c>
      <c r="JN286" s="46">
        <f t="shared" si="1824"/>
        <v>0</v>
      </c>
      <c r="JO286" s="128">
        <f t="shared" si="1825"/>
        <v>1124.4930833333331</v>
      </c>
      <c r="JP286" s="46">
        <f t="shared" si="1984"/>
        <v>29.57</v>
      </c>
      <c r="JQ286" s="46">
        <f t="shared" si="1826"/>
        <v>1094.9230833333331</v>
      </c>
      <c r="JR286" s="51">
        <f t="shared" si="1827"/>
        <v>16644.616249999992</v>
      </c>
      <c r="JS286" s="51">
        <f t="shared" si="2101"/>
        <v>23782.8775952494</v>
      </c>
      <c r="JT286" s="199">
        <f t="shared" si="1986"/>
        <v>10000</v>
      </c>
      <c r="JU286" s="128">
        <f t="shared" si="1828"/>
        <v>0</v>
      </c>
      <c r="JV286" s="408">
        <f t="shared" si="1829"/>
        <v>0</v>
      </c>
      <c r="JW286" s="58">
        <f t="shared" si="1830"/>
        <v>930.37233333333074</v>
      </c>
      <c r="JX286" s="52">
        <f t="shared" si="1831"/>
        <v>0</v>
      </c>
      <c r="JY286" s="51">
        <f t="shared" si="1832"/>
        <v>930.37233333333074</v>
      </c>
      <c r="JZ286" s="51">
        <f t="shared" si="1833"/>
        <v>13955.585000000528</v>
      </c>
      <c r="KA286" s="199">
        <f t="shared" si="2102"/>
        <v>19999.999999999513</v>
      </c>
      <c r="KB286" s="128">
        <f t="shared" si="1988"/>
        <v>10000</v>
      </c>
      <c r="KC286" s="204">
        <f t="shared" si="1834"/>
        <v>0</v>
      </c>
      <c r="KD286" s="468">
        <f t="shared" si="1989"/>
        <v>-930.37233333333074</v>
      </c>
      <c r="KE286" s="46">
        <f t="shared" si="1835"/>
        <v>-1124.4930833333331</v>
      </c>
      <c r="KF286" s="46">
        <f t="shared" si="1836"/>
        <v>-1124.4930833333331</v>
      </c>
      <c r="KG286" s="48"/>
      <c r="KI286" s="45">
        <v>225</v>
      </c>
      <c r="KJ286" s="46">
        <f t="shared" si="1837"/>
        <v>1124.4890404061762</v>
      </c>
      <c r="KK286" s="46">
        <f t="shared" si="1838"/>
        <v>0</v>
      </c>
      <c r="KL286" s="128">
        <f t="shared" si="1839"/>
        <v>1124.4890404061762</v>
      </c>
      <c r="KM286" s="46">
        <f t="shared" si="1676"/>
        <v>29.56578210207104</v>
      </c>
      <c r="KN286" s="46">
        <f t="shared" si="1840"/>
        <v>1094.923258304105</v>
      </c>
      <c r="KO286" s="51">
        <f t="shared" si="1841"/>
        <v>16644.546002938518</v>
      </c>
      <c r="KP286" s="199">
        <f t="shared" si="2103"/>
        <v>25873.523509679682</v>
      </c>
      <c r="KQ286" s="199">
        <f t="shared" si="1991"/>
        <v>10000</v>
      </c>
      <c r="KR286" s="128">
        <f t="shared" si="1842"/>
        <v>0</v>
      </c>
      <c r="KS286" s="408">
        <f t="shared" si="1843"/>
        <v>0</v>
      </c>
      <c r="KT286" s="45">
        <v>225</v>
      </c>
      <c r="KU286" s="46">
        <f t="shared" si="1992"/>
        <v>1124.49</v>
      </c>
      <c r="KV286" s="46">
        <f t="shared" si="1844"/>
        <v>0</v>
      </c>
      <c r="KW286" s="128">
        <f t="shared" si="1845"/>
        <v>1124.49</v>
      </c>
      <c r="KX286" s="46">
        <f t="shared" si="1846"/>
        <v>29.565348253283748</v>
      </c>
      <c r="KY286" s="46">
        <f t="shared" si="1847"/>
        <v>1094.9246517467163</v>
      </c>
      <c r="KZ286" s="51">
        <f t="shared" si="1848"/>
        <v>16644.284300223531</v>
      </c>
      <c r="LA286" s="153">
        <f t="shared" si="2104"/>
        <v>25873.523509679682</v>
      </c>
      <c r="LB286" s="58">
        <f t="shared" si="2068"/>
        <v>930.59633333333579</v>
      </c>
      <c r="LC286" s="52">
        <f t="shared" si="1849"/>
        <v>0</v>
      </c>
      <c r="LD286" s="51">
        <f t="shared" si="1850"/>
        <v>930.59633333333579</v>
      </c>
      <c r="LE286" s="51">
        <f t="shared" si="1851"/>
        <v>13958.94499999974</v>
      </c>
      <c r="LF286" s="51">
        <f t="shared" si="2105"/>
        <v>21924.247999999596</v>
      </c>
      <c r="LG286" s="128">
        <f t="shared" si="1852"/>
        <v>10000</v>
      </c>
      <c r="LH286" s="204">
        <f t="shared" si="1853"/>
        <v>0</v>
      </c>
      <c r="LI286" s="479">
        <f t="shared" si="1854"/>
        <v>-930.59633333333579</v>
      </c>
      <c r="LJ286" s="46">
        <f t="shared" si="1995"/>
        <v>-1124.49</v>
      </c>
      <c r="LK286" s="46">
        <f t="shared" si="1996"/>
        <v>-1124.49</v>
      </c>
      <c r="LL286" s="48"/>
      <c r="LN286" s="45">
        <v>225</v>
      </c>
      <c r="LO286" s="46">
        <f t="shared" si="1855"/>
        <v>1123.1238136873469</v>
      </c>
      <c r="LP286" s="46">
        <f t="shared" si="2075"/>
        <v>0</v>
      </c>
      <c r="LQ286" s="46">
        <f t="shared" si="1857"/>
        <v>1123.1238136873469</v>
      </c>
      <c r="LR286" s="46">
        <f t="shared" si="1858"/>
        <v>29.529886691586508</v>
      </c>
      <c r="LS286" s="46">
        <f t="shared" si="1859"/>
        <v>1093.5939269957605</v>
      </c>
      <c r="LT286" s="51">
        <f t="shared" si="1860"/>
        <v>16624.338087956145</v>
      </c>
      <c r="LU286" s="199">
        <f t="shared" si="1997"/>
        <v>10000</v>
      </c>
      <c r="LV286" s="58">
        <f t="shared" si="1861"/>
        <v>933.33033333333128</v>
      </c>
      <c r="LW286" s="52">
        <f t="shared" si="2076"/>
        <v>0</v>
      </c>
      <c r="LX286" s="51">
        <f t="shared" si="1863"/>
        <v>933.33033333333128</v>
      </c>
      <c r="LY286" s="51">
        <f t="shared" si="1864"/>
        <v>13999.954999999783</v>
      </c>
      <c r="LZ286" s="46">
        <f t="shared" si="1998"/>
        <v>0</v>
      </c>
      <c r="MA286" s="199">
        <f t="shared" si="1999"/>
        <v>10000</v>
      </c>
      <c r="MB286" s="468">
        <f t="shared" si="1865"/>
        <v>-933.33033333333128</v>
      </c>
      <c r="MC286" s="46">
        <f t="shared" si="1866"/>
        <v>-1123.1238136873469</v>
      </c>
      <c r="MD286" s="46">
        <f t="shared" si="1867"/>
        <v>-1123.1238136873469</v>
      </c>
      <c r="ME286" s="48"/>
      <c r="MG286" s="45">
        <v>225</v>
      </c>
      <c r="MH286" s="46">
        <f t="shared" si="1868"/>
        <v>1076.608661999408</v>
      </c>
      <c r="MI286" s="46">
        <f t="shared" si="2077"/>
        <v>0</v>
      </c>
      <c r="MJ286" s="46">
        <f t="shared" si="1870"/>
        <v>1076.608661999408</v>
      </c>
      <c r="MK286" s="46">
        <f t="shared" si="1871"/>
        <v>28.306880695234117</v>
      </c>
      <c r="ML286" s="46">
        <f t="shared" si="1872"/>
        <v>1048.3017813041738</v>
      </c>
      <c r="MM286" s="51">
        <f t="shared" si="1873"/>
        <v>15935.826635836296</v>
      </c>
      <c r="MN286" s="199">
        <f t="shared" si="2000"/>
        <v>10000</v>
      </c>
      <c r="MO286" s="58">
        <f t="shared" si="1874"/>
        <v>889.32945707741396</v>
      </c>
      <c r="MP286" s="52">
        <f t="shared" si="2078"/>
        <v>0</v>
      </c>
      <c r="MQ286" s="51">
        <f t="shared" si="1876"/>
        <v>889.32945707741396</v>
      </c>
      <c r="MR286" s="57">
        <f t="shared" si="1877"/>
        <v>13339.942157581623</v>
      </c>
      <c r="MS286" s="199">
        <f t="shared" si="2001"/>
        <v>10000</v>
      </c>
      <c r="MT286" s="468">
        <f t="shared" si="2002"/>
        <v>-889.32945707741396</v>
      </c>
      <c r="MU286" s="46">
        <f t="shared" si="1878"/>
        <v>-1076.608661999408</v>
      </c>
      <c r="MV286" s="46">
        <f t="shared" si="1879"/>
        <v>-1076.608661999408</v>
      </c>
      <c r="MW286" s="48"/>
      <c r="MY286" s="45">
        <v>225</v>
      </c>
      <c r="MZ286" s="46">
        <f t="shared" si="1880"/>
        <v>1076.608661999408</v>
      </c>
      <c r="NA286" s="46">
        <f t="shared" si="2079"/>
        <v>0</v>
      </c>
      <c r="NB286" s="128">
        <f t="shared" si="1882"/>
        <v>1076.608661999408</v>
      </c>
      <c r="NC286" s="46">
        <f t="shared" si="1646"/>
        <v>28.306880695234117</v>
      </c>
      <c r="ND286" s="46">
        <f t="shared" si="1883"/>
        <v>1048.3017813041738</v>
      </c>
      <c r="NE286" s="51">
        <f t="shared" si="1884"/>
        <v>15935.826635836296</v>
      </c>
      <c r="NF286" s="153">
        <f t="shared" si="2003"/>
        <v>10000</v>
      </c>
      <c r="NG286" s="45">
        <v>225</v>
      </c>
      <c r="NH286" s="46">
        <f t="shared" si="1647"/>
        <v>1076.6099999999999</v>
      </c>
      <c r="NI286" s="46">
        <f t="shared" si="2080"/>
        <v>0</v>
      </c>
      <c r="NJ286" s="128">
        <f t="shared" si="2004"/>
        <v>1076.6099999999999</v>
      </c>
      <c r="NK286" s="46">
        <f t="shared" si="2005"/>
        <v>28.3062542233058</v>
      </c>
      <c r="NL286" s="46">
        <f t="shared" si="1886"/>
        <v>1048.3037457766941</v>
      </c>
      <c r="NM286" s="51">
        <f t="shared" si="1887"/>
        <v>15935.448788206784</v>
      </c>
      <c r="NN286" s="58">
        <f t="shared" si="1888"/>
        <v>888.78037499999857</v>
      </c>
      <c r="NO286" s="52">
        <f t="shared" si="2106"/>
        <v>0</v>
      </c>
      <c r="NP286" s="51">
        <f t="shared" si="1890"/>
        <v>888.78037499999857</v>
      </c>
      <c r="NQ286" s="57">
        <f t="shared" si="1891"/>
        <v>13466.05562500003</v>
      </c>
      <c r="NR286" s="153">
        <f t="shared" si="2006"/>
        <v>10000</v>
      </c>
      <c r="NS286" s="469">
        <f t="shared" si="1892"/>
        <v>-888.78037499999857</v>
      </c>
      <c r="NT286" s="46">
        <f t="shared" si="1893"/>
        <v>-1076.6099999999999</v>
      </c>
      <c r="NU286" s="46">
        <f t="shared" si="1894"/>
        <v>-1076.6099999999999</v>
      </c>
      <c r="NV286" s="48"/>
      <c r="NX286" s="45">
        <v>225</v>
      </c>
      <c r="NY286" s="46">
        <f t="shared" si="1895"/>
        <v>1076.6456011701148</v>
      </c>
      <c r="NZ286" s="46">
        <f t="shared" si="2081"/>
        <v>0</v>
      </c>
      <c r="OA286" s="46">
        <f t="shared" si="1897"/>
        <v>1076.6456011701148</v>
      </c>
      <c r="OB286" s="46">
        <f t="shared" si="1898"/>
        <v>28.307851923438715</v>
      </c>
      <c r="OC286" s="46">
        <f t="shared" si="1899"/>
        <v>1048.3377492466761</v>
      </c>
      <c r="OD286" s="51">
        <f t="shared" si="1900"/>
        <v>15936.373404816553</v>
      </c>
      <c r="OE286" s="57">
        <f t="shared" si="2107"/>
        <v>23782.8775952494</v>
      </c>
      <c r="OF286" s="153">
        <f t="shared" si="2008"/>
        <v>10000</v>
      </c>
      <c r="OG286" s="58">
        <f t="shared" si="1901"/>
        <v>889.48383333333379</v>
      </c>
      <c r="OH286" s="241">
        <f t="shared" si="2108"/>
        <v>0</v>
      </c>
      <c r="OI286" s="51">
        <f t="shared" si="1902"/>
        <v>889.48383333333379</v>
      </c>
      <c r="OJ286" s="51">
        <f t="shared" si="1903"/>
        <v>13342.257500000022</v>
      </c>
      <c r="OK286" s="153">
        <f t="shared" si="2109"/>
        <v>19999.999999999513</v>
      </c>
      <c r="OL286" s="153">
        <f t="shared" si="2011"/>
        <v>10000</v>
      </c>
      <c r="OM286" s="468">
        <f t="shared" si="2012"/>
        <v>-889.48383333333379</v>
      </c>
      <c r="ON286" s="46">
        <f t="shared" si="2013"/>
        <v>-1076.6456011701148</v>
      </c>
      <c r="OO286" s="46">
        <f t="shared" si="1904"/>
        <v>-1076.6456011701148</v>
      </c>
      <c r="OP286" s="48"/>
      <c r="OR286" s="45">
        <v>225</v>
      </c>
      <c r="OS286" s="46">
        <f t="shared" si="1905"/>
        <v>1076.765700416463</v>
      </c>
      <c r="OT286" s="128">
        <f t="shared" si="2082"/>
        <v>0</v>
      </c>
      <c r="OU286" s="128">
        <f t="shared" si="1907"/>
        <v>1076.765700416463</v>
      </c>
      <c r="OV286" s="46">
        <f t="shared" si="1652"/>
        <v>28.311009649322486</v>
      </c>
      <c r="OW286" s="46">
        <f t="shared" si="1653"/>
        <v>1048.4546907671406</v>
      </c>
      <c r="OX286" s="51">
        <f t="shared" si="1908"/>
        <v>15938.151098826349</v>
      </c>
      <c r="OY286" s="51">
        <f t="shared" si="2110"/>
        <v>24722.132351737469</v>
      </c>
      <c r="OZ286" s="153">
        <f t="shared" si="2015"/>
        <v>10000</v>
      </c>
      <c r="PA286" s="45">
        <v>225</v>
      </c>
      <c r="PB286" s="46">
        <f t="shared" si="1909"/>
        <v>1076.765700416463</v>
      </c>
      <c r="PC286" s="46">
        <f t="shared" si="2111"/>
        <v>0</v>
      </c>
      <c r="PD286" s="128">
        <f t="shared" si="1910"/>
        <v>1076.765700416463</v>
      </c>
      <c r="PE286" s="46">
        <f t="shared" si="1911"/>
        <v>28.311009649322486</v>
      </c>
      <c r="PF286" s="46">
        <f t="shared" si="1912"/>
        <v>1048.4546907671406</v>
      </c>
      <c r="PG286" s="51">
        <f t="shared" si="1913"/>
        <v>15938.151098826349</v>
      </c>
      <c r="PH286" s="57">
        <f t="shared" si="2112"/>
        <v>24721.5073962063</v>
      </c>
      <c r="PI286" s="688">
        <f t="shared" si="1914"/>
        <v>889.6533333333341</v>
      </c>
      <c r="PJ286" s="52">
        <f t="shared" si="2113"/>
        <v>0</v>
      </c>
      <c r="PK286" s="51">
        <f t="shared" si="1915"/>
        <v>889.6533333333341</v>
      </c>
      <c r="PL286" s="57">
        <f t="shared" si="1916"/>
        <v>13344.800000000083</v>
      </c>
      <c r="PM286" s="57">
        <f t="shared" si="2114"/>
        <v>20877.272000000274</v>
      </c>
      <c r="PN286" s="153">
        <f t="shared" si="2020"/>
        <v>10000</v>
      </c>
      <c r="PO286" s="469">
        <f t="shared" si="1917"/>
        <v>-889.6533333333341</v>
      </c>
      <c r="PP286" s="46">
        <f t="shared" si="1918"/>
        <v>-1076.765700416463</v>
      </c>
      <c r="PQ286" s="46">
        <f t="shared" si="1919"/>
        <v>-1076.765700416463</v>
      </c>
      <c r="PR286" s="48"/>
    </row>
    <row r="287" spans="2:434" hidden="1" x14ac:dyDescent="0.3">
      <c r="B287" s="45">
        <v>226</v>
      </c>
      <c r="C287" s="46">
        <f t="shared" si="1688"/>
        <v>1111.77</v>
      </c>
      <c r="D287" s="46">
        <f t="shared" si="1689"/>
        <v>100</v>
      </c>
      <c r="E287" s="46">
        <f t="shared" si="1690"/>
        <v>1011.77</v>
      </c>
      <c r="F287" s="46">
        <f t="shared" si="1691"/>
        <v>24.95855908024123</v>
      </c>
      <c r="G287" s="46">
        <f t="shared" si="1692"/>
        <v>986.81144091975875</v>
      </c>
      <c r="H287" s="51">
        <f t="shared" si="1693"/>
        <v>13988.324007224979</v>
      </c>
      <c r="I287" s="58">
        <f t="shared" si="1626"/>
        <v>933.33333333333337</v>
      </c>
      <c r="J287" s="52">
        <f t="shared" si="1694"/>
        <v>100</v>
      </c>
      <c r="K287" s="51">
        <f t="shared" si="1695"/>
        <v>833.33333333333337</v>
      </c>
      <c r="L287" s="57">
        <f t="shared" si="1696"/>
        <v>11666.66666666618</v>
      </c>
      <c r="M287" s="468">
        <f t="shared" si="1920"/>
        <v>-933.33333333333337</v>
      </c>
      <c r="N287" s="46">
        <f t="shared" si="1921"/>
        <v>-1111.77</v>
      </c>
      <c r="O287" s="47"/>
      <c r="P287" s="46">
        <f t="shared" si="1922"/>
        <v>-1011.77</v>
      </c>
      <c r="Q287" s="48"/>
      <c r="R287" s="29"/>
      <c r="S287" s="29"/>
      <c r="T287" s="45">
        <v>226</v>
      </c>
      <c r="U287" s="46">
        <f t="shared" si="1697"/>
        <v>1025.75</v>
      </c>
      <c r="V287" s="46">
        <f t="shared" si="1698"/>
        <v>13.98</v>
      </c>
      <c r="W287" s="46">
        <f t="shared" si="1923"/>
        <v>1011.77</v>
      </c>
      <c r="X287" s="46">
        <f t="shared" si="1699"/>
        <v>24.95855908024123</v>
      </c>
      <c r="Y287" s="46">
        <f t="shared" si="1700"/>
        <v>986.81144091975875</v>
      </c>
      <c r="Z287" s="51">
        <f t="shared" si="1701"/>
        <v>13988.324007224979</v>
      </c>
      <c r="AA287" s="58">
        <f t="shared" si="1702"/>
        <v>844.99333333333334</v>
      </c>
      <c r="AB287" s="52">
        <f t="shared" si="1703"/>
        <v>11.66</v>
      </c>
      <c r="AC287" s="51">
        <f t="shared" si="1704"/>
        <v>833.33333333333337</v>
      </c>
      <c r="AD287" s="57">
        <f t="shared" si="1705"/>
        <v>11666.66666666618</v>
      </c>
      <c r="AE287" s="468">
        <f t="shared" si="1924"/>
        <v>-844.99333333333334</v>
      </c>
      <c r="AF287" s="46">
        <f t="shared" si="1706"/>
        <v>-1025.75</v>
      </c>
      <c r="AG287" s="47"/>
      <c r="AH287" s="46">
        <f t="shared" si="1925"/>
        <v>-1011.77</v>
      </c>
      <c r="AI287" s="48"/>
      <c r="AJ287" s="29"/>
      <c r="AK287" s="45">
        <v>226</v>
      </c>
      <c r="AL287" s="46">
        <f t="shared" si="1707"/>
        <v>1117.72</v>
      </c>
      <c r="AM287" s="46"/>
      <c r="AN287" s="46"/>
      <c r="AO287" s="46">
        <f t="shared" si="1708"/>
        <v>14.84</v>
      </c>
      <c r="AP287" s="128">
        <f t="shared" si="1709"/>
        <v>1102.8800000000001</v>
      </c>
      <c r="AQ287" s="128"/>
      <c r="AR287" s="128"/>
      <c r="AS287" s="46">
        <f t="shared" si="1710"/>
        <v>27.374068067474571</v>
      </c>
      <c r="AT287" s="46">
        <f t="shared" si="1711"/>
        <v>1075.5059319325255</v>
      </c>
      <c r="AU287" s="51"/>
      <c r="AV287" s="51"/>
      <c r="AW287" s="51">
        <f t="shared" si="1712"/>
        <v>15348.934908552215</v>
      </c>
      <c r="AX287" s="58">
        <f t="shared" si="1713"/>
        <v>927.38215694565588</v>
      </c>
      <c r="AY287" s="52"/>
      <c r="AZ287" s="52"/>
      <c r="BA287" s="52">
        <f t="shared" si="1714"/>
        <v>12.48</v>
      </c>
      <c r="BB287" s="51">
        <f t="shared" si="1715"/>
        <v>914.90215694565586</v>
      </c>
      <c r="BC287" s="51"/>
      <c r="BD287" s="51"/>
      <c r="BE287" s="57">
        <f t="shared" si="1716"/>
        <v>12895.852530281756</v>
      </c>
      <c r="BF287" s="468">
        <f t="shared" si="1717"/>
        <v>-927.38215694565588</v>
      </c>
      <c r="BG287" s="46">
        <f t="shared" si="1718"/>
        <v>-1117.72</v>
      </c>
      <c r="BH287" s="46">
        <f t="shared" si="1719"/>
        <v>-1102.8800000000001</v>
      </c>
      <c r="BI287" s="48"/>
      <c r="BK287" s="45">
        <v>226</v>
      </c>
      <c r="BL287" s="46">
        <f t="shared" si="1926"/>
        <v>1033.07</v>
      </c>
      <c r="BM287" s="46">
        <f t="shared" si="1927"/>
        <v>21.3</v>
      </c>
      <c r="BN287" s="46">
        <f t="shared" si="1928"/>
        <v>1011.77</v>
      </c>
      <c r="BO287" s="46">
        <f t="shared" si="1720"/>
        <v>24.95855908024123</v>
      </c>
      <c r="BP287" s="46">
        <f t="shared" si="1721"/>
        <v>986.81144091975875</v>
      </c>
      <c r="BQ287" s="51">
        <f t="shared" si="1722"/>
        <v>13988.324007224979</v>
      </c>
      <c r="BR287" s="57">
        <f t="shared" si="2083"/>
        <v>23782.8775952494</v>
      </c>
      <c r="BS287" s="58">
        <f t="shared" si="1627"/>
        <v>851.23333333333335</v>
      </c>
      <c r="BT287" s="52">
        <f t="shared" si="1930"/>
        <v>17.899999999999999</v>
      </c>
      <c r="BU287" s="51">
        <f t="shared" si="1723"/>
        <v>833.33333333333337</v>
      </c>
      <c r="BV287" s="51">
        <f t="shared" si="1724"/>
        <v>11666.66666666618</v>
      </c>
      <c r="BW287" s="153">
        <f t="shared" si="2084"/>
        <v>19999.999999999513</v>
      </c>
      <c r="BX287" s="468">
        <f t="shared" si="1932"/>
        <v>-851.23333333333335</v>
      </c>
      <c r="BY287" s="46">
        <f t="shared" si="1933"/>
        <v>-1033.07</v>
      </c>
      <c r="BZ287" s="46">
        <f t="shared" si="1725"/>
        <v>-1011.77</v>
      </c>
      <c r="CA287" s="48"/>
      <c r="CB287" s="29"/>
      <c r="CC287" s="45">
        <v>226</v>
      </c>
      <c r="CD287" s="128">
        <f t="shared" si="1726"/>
        <v>1117.6300000000001</v>
      </c>
      <c r="CE287" s="46">
        <f t="shared" si="1934"/>
        <v>22.54</v>
      </c>
      <c r="CF287" s="128">
        <f t="shared" si="1727"/>
        <v>1095.0899999999999</v>
      </c>
      <c r="CG287" s="46">
        <f t="shared" si="1935"/>
        <v>27.23742040155015</v>
      </c>
      <c r="CH287" s="46">
        <f t="shared" si="1628"/>
        <v>1067.8525795984497</v>
      </c>
      <c r="CI287" s="51">
        <f t="shared" si="1728"/>
        <v>15274.59966133164</v>
      </c>
      <c r="CJ287" s="199">
        <f t="shared" si="2085"/>
        <v>25873.523509679682</v>
      </c>
      <c r="CK287" s="153">
        <f t="shared" si="1937"/>
        <v>10000</v>
      </c>
      <c r="CL287" s="45">
        <v>226</v>
      </c>
      <c r="CM287" s="46">
        <f t="shared" si="1938"/>
        <v>1117.6300000000001</v>
      </c>
      <c r="CN287" s="128">
        <f t="shared" si="1729"/>
        <v>22.54</v>
      </c>
      <c r="CO287" s="128">
        <f t="shared" si="1657"/>
        <v>1095.0899999999999</v>
      </c>
      <c r="CP287" s="46">
        <f t="shared" si="1730"/>
        <v>27.23742040155015</v>
      </c>
      <c r="CQ287" s="46">
        <f t="shared" si="1658"/>
        <v>1067.8525795984497</v>
      </c>
      <c r="CR287" s="51">
        <f t="shared" si="1731"/>
        <v>15274.59966133164</v>
      </c>
      <c r="CS287" s="153">
        <f t="shared" si="2086"/>
        <v>25873.523509679682</v>
      </c>
      <c r="CT287" s="58">
        <f t="shared" si="1732"/>
        <v>927.86033333333398</v>
      </c>
      <c r="CU287" s="52">
        <f t="shared" si="1940"/>
        <v>19.100000000000001</v>
      </c>
      <c r="CV287" s="51">
        <f t="shared" si="1941"/>
        <v>908.76033333333396</v>
      </c>
      <c r="CW287" s="51">
        <f t="shared" si="1733"/>
        <v>12836.644666666249</v>
      </c>
      <c r="CX287" s="57">
        <f t="shared" si="2087"/>
        <v>21924.247999999596</v>
      </c>
      <c r="CY287" s="153">
        <f t="shared" si="1943"/>
        <v>10000</v>
      </c>
      <c r="CZ287" s="479">
        <f t="shared" si="1734"/>
        <v>-927.86033333333398</v>
      </c>
      <c r="DA287" s="46">
        <f t="shared" si="1944"/>
        <v>-1117.6300000000001</v>
      </c>
      <c r="DB287" s="46">
        <f t="shared" si="1945"/>
        <v>-1095.0899999999999</v>
      </c>
      <c r="DC287" s="48"/>
      <c r="DE287" s="45">
        <v>226</v>
      </c>
      <c r="DF287" s="46">
        <f t="shared" si="1735"/>
        <v>1105.0999999999999</v>
      </c>
      <c r="DG287" s="46">
        <f t="shared" si="2088"/>
        <v>93.33</v>
      </c>
      <c r="DH287" s="46">
        <f t="shared" si="1736"/>
        <v>1011.77</v>
      </c>
      <c r="DI287" s="46">
        <f t="shared" si="1737"/>
        <v>24.95855908024123</v>
      </c>
      <c r="DJ287" s="46">
        <f t="shared" si="1738"/>
        <v>986.81144091975875</v>
      </c>
      <c r="DK287" s="51">
        <f t="shared" si="1739"/>
        <v>13988.324007224979</v>
      </c>
      <c r="DL287" s="58">
        <f t="shared" si="1629"/>
        <v>926.66333333333341</v>
      </c>
      <c r="DM287" s="52">
        <f t="shared" si="2089"/>
        <v>93.33</v>
      </c>
      <c r="DN287" s="51">
        <f t="shared" si="1740"/>
        <v>833.33333333333337</v>
      </c>
      <c r="DO287" s="57">
        <f t="shared" si="1741"/>
        <v>11666.66666666618</v>
      </c>
      <c r="DP287" s="468">
        <f t="shared" si="1948"/>
        <v>-926.66333333333341</v>
      </c>
      <c r="DQ287" s="46">
        <f t="shared" si="1949"/>
        <v>-1105.0999999999999</v>
      </c>
      <c r="DR287" s="47"/>
      <c r="DS287" s="46">
        <f t="shared" si="1950"/>
        <v>-1011.77</v>
      </c>
      <c r="DT287" s="48"/>
      <c r="DU287" s="29"/>
      <c r="DV287" s="45">
        <v>226</v>
      </c>
      <c r="DW287" s="46">
        <f t="shared" si="1951"/>
        <v>1018.75</v>
      </c>
      <c r="DX287" s="46">
        <f t="shared" si="2090"/>
        <v>6.98</v>
      </c>
      <c r="DY287" s="46">
        <f t="shared" si="1953"/>
        <v>1011.77</v>
      </c>
      <c r="DZ287" s="46">
        <f t="shared" si="1742"/>
        <v>24.95855908024123</v>
      </c>
      <c r="EA287" s="46">
        <f t="shared" si="1743"/>
        <v>986.81144091975875</v>
      </c>
      <c r="EB287" s="51">
        <f t="shared" si="1744"/>
        <v>13988.324007224979</v>
      </c>
      <c r="EC287" s="58">
        <f t="shared" si="1630"/>
        <v>839.15333333333342</v>
      </c>
      <c r="ED287" s="52">
        <f t="shared" si="2091"/>
        <v>5.82</v>
      </c>
      <c r="EE287" s="51">
        <f t="shared" si="1745"/>
        <v>833.33333333333337</v>
      </c>
      <c r="EF287" s="57">
        <f t="shared" si="1746"/>
        <v>11666.66666666618</v>
      </c>
      <c r="EG287" s="468">
        <f t="shared" si="1955"/>
        <v>-839.15333333333342</v>
      </c>
      <c r="EH287" s="46">
        <f t="shared" si="1956"/>
        <v>-1018.75</v>
      </c>
      <c r="EI287" s="47"/>
      <c r="EJ287" s="46">
        <f t="shared" si="1957"/>
        <v>-1011.77</v>
      </c>
      <c r="EK287" s="48"/>
      <c r="EL287" s="29"/>
      <c r="EM287" s="45">
        <v>226</v>
      </c>
      <c r="EN287" s="46">
        <f t="shared" si="2069"/>
        <v>1058.0868689014749</v>
      </c>
      <c r="EO287" s="46">
        <f t="shared" si="2092"/>
        <v>7.2799999999999994</v>
      </c>
      <c r="EP287" s="128">
        <f t="shared" si="1632"/>
        <v>1050.8068689014749</v>
      </c>
      <c r="EQ287" s="46">
        <f t="shared" si="1748"/>
        <v>26.013091799544895</v>
      </c>
      <c r="ER287" s="46">
        <f t="shared" si="1749"/>
        <v>1024.7937771019301</v>
      </c>
      <c r="ES287" s="51">
        <f t="shared" si="1750"/>
        <v>14583.061302625008</v>
      </c>
      <c r="ET287" s="153">
        <f t="shared" si="1959"/>
        <v>10000</v>
      </c>
      <c r="EU287" s="45">
        <v>226</v>
      </c>
      <c r="EV287" s="46">
        <f t="shared" si="1633"/>
        <v>1058.0899999999999</v>
      </c>
      <c r="EW287" s="46">
        <f t="shared" si="2093"/>
        <v>7.2799999999999994</v>
      </c>
      <c r="EX287" s="128">
        <f t="shared" si="1751"/>
        <v>1050.81</v>
      </c>
      <c r="EY287" s="46">
        <f t="shared" si="1752"/>
        <v>26.011610763485265</v>
      </c>
      <c r="EZ287" s="46">
        <f t="shared" si="1753"/>
        <v>1024.7983892365146</v>
      </c>
      <c r="FA287" s="51">
        <f t="shared" si="1754"/>
        <v>14582.168068854644</v>
      </c>
      <c r="FB287" s="58">
        <f t="shared" si="1755"/>
        <v>874.86920833333363</v>
      </c>
      <c r="FC287" s="52">
        <f t="shared" si="2094"/>
        <v>6.09</v>
      </c>
      <c r="FD287" s="51">
        <f t="shared" si="1962"/>
        <v>868.7792083333336</v>
      </c>
      <c r="FE287" s="57">
        <f t="shared" si="1756"/>
        <v>12208.948916666479</v>
      </c>
      <c r="FF287" s="153">
        <f t="shared" si="1963"/>
        <v>10000</v>
      </c>
      <c r="FG287" s="469">
        <f t="shared" si="1757"/>
        <v>-874.86920833333363</v>
      </c>
      <c r="FH287" s="46">
        <f t="shared" si="1758"/>
        <v>-1058.0899999999999</v>
      </c>
      <c r="FI287" s="46">
        <f t="shared" si="1759"/>
        <v>-1050.81</v>
      </c>
      <c r="FJ287" s="48"/>
      <c r="FL287" s="45">
        <v>226</v>
      </c>
      <c r="FM287" s="46">
        <f t="shared" si="1964"/>
        <v>1022.86</v>
      </c>
      <c r="FN287" s="46">
        <f t="shared" si="2070"/>
        <v>11.09</v>
      </c>
      <c r="FO287" s="46">
        <f t="shared" si="1965"/>
        <v>1011.77</v>
      </c>
      <c r="FP287" s="46">
        <f t="shared" si="1761"/>
        <v>24.95855908024123</v>
      </c>
      <c r="FQ287" s="46">
        <f t="shared" si="1762"/>
        <v>986.81144091975875</v>
      </c>
      <c r="FR287" s="51">
        <f t="shared" si="1763"/>
        <v>13988.324007224979</v>
      </c>
      <c r="FS287" s="57">
        <f t="shared" si="2095"/>
        <v>23782.8775952494</v>
      </c>
      <c r="FT287" s="58">
        <f t="shared" si="1635"/>
        <v>842.65333333333342</v>
      </c>
      <c r="FU287" s="241">
        <f t="shared" si="2071"/>
        <v>9.32</v>
      </c>
      <c r="FV287" s="51">
        <f t="shared" si="1765"/>
        <v>833.33333333333337</v>
      </c>
      <c r="FW287" s="51">
        <f t="shared" si="1766"/>
        <v>11666.66666666618</v>
      </c>
      <c r="FX287" s="153">
        <f t="shared" si="2096"/>
        <v>19999.999999999513</v>
      </c>
      <c r="FY287" s="468">
        <f t="shared" si="1968"/>
        <v>-842.65333333333342</v>
      </c>
      <c r="FZ287" s="46">
        <f t="shared" si="1969"/>
        <v>-1022.86</v>
      </c>
      <c r="GA287" s="46">
        <f t="shared" si="1767"/>
        <v>-1011.77</v>
      </c>
      <c r="GB287" s="48"/>
      <c r="GD287" s="45">
        <v>226</v>
      </c>
      <c r="GE287" s="46">
        <f t="shared" si="2072"/>
        <v>1060.0875939185617</v>
      </c>
      <c r="GF287" s="128">
        <f t="shared" si="2097"/>
        <v>11.53</v>
      </c>
      <c r="GG287" s="128">
        <f t="shared" si="1579"/>
        <v>1048.5575939185617</v>
      </c>
      <c r="GH287" s="46">
        <f t="shared" si="1637"/>
        <v>25.992115185778143</v>
      </c>
      <c r="GI287" s="46">
        <f t="shared" si="1769"/>
        <v>1022.5654787327835</v>
      </c>
      <c r="GJ287" s="51">
        <f t="shared" si="1770"/>
        <v>14572.703632734101</v>
      </c>
      <c r="GK287" s="51">
        <f t="shared" si="2098"/>
        <v>24722.132351737469</v>
      </c>
      <c r="GL287" s="153">
        <f t="shared" si="1972"/>
        <v>10000</v>
      </c>
      <c r="GM287" s="45">
        <v>226</v>
      </c>
      <c r="GN287" s="46">
        <f t="shared" si="1638"/>
        <v>1060.0899999999999</v>
      </c>
      <c r="GO287" s="46">
        <f t="shared" si="2073"/>
        <v>11.53</v>
      </c>
      <c r="GP287" s="128">
        <f t="shared" si="1973"/>
        <v>1048.56</v>
      </c>
      <c r="GQ287" s="46">
        <f t="shared" si="1772"/>
        <v>25.991021532004819</v>
      </c>
      <c r="GR287" s="46">
        <f t="shared" si="1773"/>
        <v>1022.5689784679952</v>
      </c>
      <c r="GS287" s="51">
        <f t="shared" si="1774"/>
        <v>14572.043940734897</v>
      </c>
      <c r="GT287" s="57">
        <f t="shared" si="2099"/>
        <v>24721.5073962063</v>
      </c>
      <c r="GU287" s="58">
        <f t="shared" si="1775"/>
        <v>876.92633333333197</v>
      </c>
      <c r="GV287" s="52">
        <f t="shared" si="2074"/>
        <v>9.73</v>
      </c>
      <c r="GW287" s="51">
        <f t="shared" si="1975"/>
        <v>867.19633333333195</v>
      </c>
      <c r="GX287" s="57">
        <f t="shared" si="1777"/>
        <v>12205.30866666695</v>
      </c>
      <c r="GY287" s="57">
        <f t="shared" si="2100"/>
        <v>20877.272000000274</v>
      </c>
      <c r="GZ287" s="153">
        <f t="shared" si="1977"/>
        <v>10000</v>
      </c>
      <c r="HA287" s="469">
        <f t="shared" si="1778"/>
        <v>-876.92633333333197</v>
      </c>
      <c r="HB287" s="46">
        <f t="shared" si="1779"/>
        <v>-1060.0899999999999</v>
      </c>
      <c r="HC287" s="46">
        <f t="shared" si="1780"/>
        <v>-1048.56</v>
      </c>
      <c r="HD287" s="48"/>
      <c r="HF287" s="45">
        <v>226</v>
      </c>
      <c r="HG287" s="46">
        <f t="shared" si="1781"/>
        <v>1123.8775326810628</v>
      </c>
      <c r="HH287" s="46">
        <f t="shared" si="1782"/>
        <v>0</v>
      </c>
      <c r="HI287" s="46">
        <f t="shared" si="1783"/>
        <v>1123.8775326810628</v>
      </c>
      <c r="HJ287" s="46">
        <f t="shared" si="1784"/>
        <v>27.725824236907286</v>
      </c>
      <c r="HK287" s="46">
        <f t="shared" si="1785"/>
        <v>1096.1517084441555</v>
      </c>
      <c r="HL287" s="51">
        <f t="shared" si="1786"/>
        <v>15539.342833700215</v>
      </c>
      <c r="HM287" s="153">
        <f t="shared" si="1978"/>
        <v>10000</v>
      </c>
      <c r="HN287" s="58">
        <f t="shared" si="1787"/>
        <v>933.33333333333724</v>
      </c>
      <c r="HO287" s="52">
        <f t="shared" si="1788"/>
        <v>0</v>
      </c>
      <c r="HP287" s="51">
        <f t="shared" si="1789"/>
        <v>933.33333333333724</v>
      </c>
      <c r="HQ287" s="57">
        <f t="shared" si="1790"/>
        <v>13066.666666664882</v>
      </c>
      <c r="HR287" s="153">
        <f t="shared" si="1979"/>
        <v>10000</v>
      </c>
      <c r="HS287" s="468">
        <f t="shared" si="1791"/>
        <v>-933.33333333333724</v>
      </c>
      <c r="HT287" s="46">
        <f t="shared" si="1792"/>
        <v>-1123.8775326810628</v>
      </c>
      <c r="HU287" s="46">
        <f t="shared" si="1793"/>
        <v>-1123.8775326810628</v>
      </c>
      <c r="HV287" s="48"/>
      <c r="HW287" s="29"/>
      <c r="HX287" s="45">
        <v>226</v>
      </c>
      <c r="HY287" s="128">
        <f t="shared" si="1794"/>
        <v>1124.3399999999999</v>
      </c>
      <c r="HZ287" s="46">
        <f t="shared" si="1795"/>
        <v>0</v>
      </c>
      <c r="IA287" s="46">
        <f t="shared" si="1796"/>
        <v>1124.3399999999999</v>
      </c>
      <c r="IB287" s="46">
        <f t="shared" si="1797"/>
        <v>27.74471689395034</v>
      </c>
      <c r="IC287" s="46">
        <f t="shared" si="1798"/>
        <v>1096.5952831060495</v>
      </c>
      <c r="ID287" s="51">
        <f t="shared" si="1799"/>
        <v>15550.234853264155</v>
      </c>
      <c r="IE287" s="153">
        <f t="shared" si="1980"/>
        <v>10000</v>
      </c>
      <c r="IF287" s="58">
        <f t="shared" si="1800"/>
        <v>930.14625019664186</v>
      </c>
      <c r="IG287" s="52">
        <f t="shared" si="1801"/>
        <v>0</v>
      </c>
      <c r="IH287" s="51">
        <f t="shared" si="1802"/>
        <v>930.14625019664186</v>
      </c>
      <c r="II287" s="57">
        <f t="shared" si="1981"/>
        <v>13022.047455558662</v>
      </c>
      <c r="IJ287" s="153">
        <f t="shared" si="1982"/>
        <v>10000</v>
      </c>
      <c r="IK287" s="468">
        <f t="shared" si="1803"/>
        <v>-930.14625019664186</v>
      </c>
      <c r="IL287" s="46">
        <f t="shared" si="1804"/>
        <v>-1124.3399999999999</v>
      </c>
      <c r="IM287" s="46">
        <f t="shared" si="1805"/>
        <v>-1124.3399999999999</v>
      </c>
      <c r="IN287" s="48"/>
      <c r="IO287" s="53">
        <f t="shared" si="1806"/>
        <v>0</v>
      </c>
      <c r="IQ287" s="45">
        <v>226</v>
      </c>
      <c r="IR287" s="128">
        <f t="shared" si="1807"/>
        <v>1126.4568749999989</v>
      </c>
      <c r="IS287" s="128">
        <f t="shared" si="1808"/>
        <v>0</v>
      </c>
      <c r="IT287" s="128">
        <f t="shared" si="1809"/>
        <v>1126.4568749999989</v>
      </c>
      <c r="IU287" s="46">
        <f t="shared" si="2021"/>
        <v>27.79</v>
      </c>
      <c r="IV287" s="46">
        <f t="shared" si="1810"/>
        <v>1098.666874999999</v>
      </c>
      <c r="IW287" s="51">
        <f t="shared" si="1811"/>
        <v>15575.00625000025</v>
      </c>
      <c r="IX287" s="199">
        <f t="shared" si="1983"/>
        <v>10000</v>
      </c>
      <c r="IY287" s="128">
        <f t="shared" si="1812"/>
        <v>0</v>
      </c>
      <c r="IZ287" s="408">
        <f t="shared" si="1813"/>
        <v>0</v>
      </c>
      <c r="JA287" s="58">
        <f t="shared" si="1814"/>
        <v>931.95916666666494</v>
      </c>
      <c r="JB287" s="52">
        <f t="shared" si="1815"/>
        <v>0</v>
      </c>
      <c r="JC287" s="51">
        <f t="shared" si="1816"/>
        <v>931.95916666666494</v>
      </c>
      <c r="JD287" s="57">
        <f t="shared" si="1817"/>
        <v>13047.428333333417</v>
      </c>
      <c r="JE287" s="280">
        <f t="shared" si="1818"/>
        <v>10000</v>
      </c>
      <c r="JF287" s="280">
        <f t="shared" si="1819"/>
        <v>0</v>
      </c>
      <c r="JG287" s="468">
        <f t="shared" si="1820"/>
        <v>-931.95916666666494</v>
      </c>
      <c r="JH287" s="46">
        <f t="shared" si="1821"/>
        <v>-1126.4568749999989</v>
      </c>
      <c r="JI287" s="46">
        <f t="shared" si="1822"/>
        <v>-1126.4568749999989</v>
      </c>
      <c r="JJ287" s="48"/>
      <c r="JL287" s="45">
        <v>226</v>
      </c>
      <c r="JM287" s="46">
        <f t="shared" si="1823"/>
        <v>1124.4930833333331</v>
      </c>
      <c r="JN287" s="46">
        <f t="shared" si="1824"/>
        <v>0</v>
      </c>
      <c r="JO287" s="128">
        <f t="shared" si="1825"/>
        <v>1124.4930833333331</v>
      </c>
      <c r="JP287" s="46">
        <f t="shared" si="1984"/>
        <v>27.74</v>
      </c>
      <c r="JQ287" s="46">
        <f t="shared" si="1826"/>
        <v>1096.7530833333331</v>
      </c>
      <c r="JR287" s="51">
        <f t="shared" si="1827"/>
        <v>15547.863166666659</v>
      </c>
      <c r="JS287" s="51">
        <f t="shared" si="2101"/>
        <v>23782.8775952494</v>
      </c>
      <c r="JT287" s="199">
        <f t="shared" si="1986"/>
        <v>10000</v>
      </c>
      <c r="JU287" s="128">
        <f t="shared" si="1828"/>
        <v>0</v>
      </c>
      <c r="JV287" s="408">
        <f t="shared" si="1829"/>
        <v>0</v>
      </c>
      <c r="JW287" s="58">
        <f t="shared" si="1830"/>
        <v>930.37233333333074</v>
      </c>
      <c r="JX287" s="52">
        <f t="shared" si="1831"/>
        <v>0</v>
      </c>
      <c r="JY287" s="51">
        <f t="shared" si="1832"/>
        <v>930.37233333333074</v>
      </c>
      <c r="JZ287" s="51">
        <f t="shared" si="1833"/>
        <v>13025.212666667197</v>
      </c>
      <c r="KA287" s="199">
        <f t="shared" si="2102"/>
        <v>19999.999999999513</v>
      </c>
      <c r="KB287" s="128">
        <f t="shared" si="1988"/>
        <v>10000</v>
      </c>
      <c r="KC287" s="204">
        <f t="shared" si="1834"/>
        <v>0</v>
      </c>
      <c r="KD287" s="468">
        <f t="shared" si="1989"/>
        <v>-930.37233333333074</v>
      </c>
      <c r="KE287" s="46">
        <f t="shared" si="1835"/>
        <v>-1124.4930833333331</v>
      </c>
      <c r="KF287" s="46">
        <f t="shared" si="1836"/>
        <v>-1124.4930833333331</v>
      </c>
      <c r="KG287" s="48"/>
      <c r="KI287" s="45">
        <v>226</v>
      </c>
      <c r="KJ287" s="46">
        <f t="shared" si="1837"/>
        <v>1124.4890404061762</v>
      </c>
      <c r="KK287" s="46">
        <f t="shared" si="1838"/>
        <v>0</v>
      </c>
      <c r="KL287" s="128">
        <f t="shared" si="1839"/>
        <v>1124.4890404061762</v>
      </c>
      <c r="KM287" s="46">
        <f t="shared" si="1676"/>
        <v>27.740910004897529</v>
      </c>
      <c r="KN287" s="46">
        <f t="shared" si="1840"/>
        <v>1096.7481304012786</v>
      </c>
      <c r="KO287" s="51">
        <f t="shared" si="1841"/>
        <v>15547.79787253724</v>
      </c>
      <c r="KP287" s="199">
        <f t="shared" si="2103"/>
        <v>25873.523509679682</v>
      </c>
      <c r="KQ287" s="199">
        <f t="shared" si="1991"/>
        <v>10000</v>
      </c>
      <c r="KR287" s="128">
        <f t="shared" si="1842"/>
        <v>0</v>
      </c>
      <c r="KS287" s="408">
        <f t="shared" si="1843"/>
        <v>0</v>
      </c>
      <c r="KT287" s="45">
        <v>226</v>
      </c>
      <c r="KU287" s="46">
        <f t="shared" si="1992"/>
        <v>1124.49</v>
      </c>
      <c r="KV287" s="46">
        <f t="shared" si="1844"/>
        <v>0</v>
      </c>
      <c r="KW287" s="128">
        <f t="shared" si="1845"/>
        <v>1124.49</v>
      </c>
      <c r="KX287" s="46">
        <f t="shared" si="1846"/>
        <v>27.740473833705888</v>
      </c>
      <c r="KY287" s="46">
        <f t="shared" si="1847"/>
        <v>1096.7495261662941</v>
      </c>
      <c r="KZ287" s="51">
        <f t="shared" si="1848"/>
        <v>15547.534774057238</v>
      </c>
      <c r="LA287" s="153">
        <f t="shared" si="2104"/>
        <v>25873.523509679682</v>
      </c>
      <c r="LB287" s="58">
        <f t="shared" si="2068"/>
        <v>930.59633333333579</v>
      </c>
      <c r="LC287" s="52">
        <f t="shared" si="1849"/>
        <v>0</v>
      </c>
      <c r="LD287" s="51">
        <f t="shared" si="1850"/>
        <v>930.59633333333579</v>
      </c>
      <c r="LE287" s="51">
        <f t="shared" si="1851"/>
        <v>13028.348666666403</v>
      </c>
      <c r="LF287" s="51">
        <f t="shared" si="2105"/>
        <v>21924.247999999596</v>
      </c>
      <c r="LG287" s="128">
        <f t="shared" si="1852"/>
        <v>10000</v>
      </c>
      <c r="LH287" s="204">
        <f t="shared" si="1853"/>
        <v>0</v>
      </c>
      <c r="LI287" s="479">
        <f t="shared" si="1854"/>
        <v>-930.59633333333579</v>
      </c>
      <c r="LJ287" s="46">
        <f t="shared" si="1995"/>
        <v>-1124.49</v>
      </c>
      <c r="LK287" s="46">
        <f t="shared" si="1996"/>
        <v>-1124.49</v>
      </c>
      <c r="LL287" s="48"/>
      <c r="LN287" s="45">
        <v>226</v>
      </c>
      <c r="LO287" s="46">
        <f t="shared" si="1855"/>
        <v>1123.1238136873469</v>
      </c>
      <c r="LP287" s="46">
        <f t="shared" si="2075"/>
        <v>0</v>
      </c>
      <c r="LQ287" s="46">
        <f t="shared" si="1857"/>
        <v>1123.1238136873469</v>
      </c>
      <c r="LR287" s="46">
        <f t="shared" si="1858"/>
        <v>27.707230146593574</v>
      </c>
      <c r="LS287" s="46">
        <f t="shared" si="1859"/>
        <v>1095.4165835407534</v>
      </c>
      <c r="LT287" s="51">
        <f t="shared" si="1860"/>
        <v>15528.921504415392</v>
      </c>
      <c r="LU287" s="199">
        <f t="shared" si="1997"/>
        <v>10000</v>
      </c>
      <c r="LV287" s="58">
        <f t="shared" si="1861"/>
        <v>933.33033333333128</v>
      </c>
      <c r="LW287" s="52">
        <f t="shared" si="2076"/>
        <v>0</v>
      </c>
      <c r="LX287" s="51">
        <f t="shared" si="1863"/>
        <v>933.33033333333128</v>
      </c>
      <c r="LY287" s="51">
        <f t="shared" si="1864"/>
        <v>13066.624666666452</v>
      </c>
      <c r="LZ287" s="46">
        <f t="shared" si="1998"/>
        <v>0</v>
      </c>
      <c r="MA287" s="199">
        <f t="shared" si="1999"/>
        <v>10000</v>
      </c>
      <c r="MB287" s="468">
        <f t="shared" si="1865"/>
        <v>-933.33033333333128</v>
      </c>
      <c r="MC287" s="46">
        <f t="shared" si="1866"/>
        <v>-1123.1238136873469</v>
      </c>
      <c r="MD287" s="46">
        <f t="shared" si="1867"/>
        <v>-1123.1238136873469</v>
      </c>
      <c r="ME287" s="48"/>
      <c r="MG287" s="45">
        <v>226</v>
      </c>
      <c r="MH287" s="46">
        <f t="shared" si="1868"/>
        <v>1076.608661999408</v>
      </c>
      <c r="MI287" s="46">
        <f t="shared" si="2077"/>
        <v>0</v>
      </c>
      <c r="MJ287" s="46">
        <f t="shared" si="1870"/>
        <v>1076.608661999408</v>
      </c>
      <c r="MK287" s="46">
        <f t="shared" si="1871"/>
        <v>26.55971105972716</v>
      </c>
      <c r="ML287" s="46">
        <f t="shared" si="1872"/>
        <v>1050.0489509396809</v>
      </c>
      <c r="MM287" s="51">
        <f t="shared" si="1873"/>
        <v>14885.777684896615</v>
      </c>
      <c r="MN287" s="199">
        <f t="shared" si="2000"/>
        <v>10000</v>
      </c>
      <c r="MO287" s="58">
        <f t="shared" si="1874"/>
        <v>889.32945707741396</v>
      </c>
      <c r="MP287" s="52">
        <f t="shared" si="2078"/>
        <v>0</v>
      </c>
      <c r="MQ287" s="51">
        <f t="shared" si="1876"/>
        <v>889.32945707741396</v>
      </c>
      <c r="MR287" s="57">
        <f t="shared" si="1877"/>
        <v>12450.612700504209</v>
      </c>
      <c r="MS287" s="199">
        <f t="shared" si="2001"/>
        <v>10000</v>
      </c>
      <c r="MT287" s="468">
        <f t="shared" si="2002"/>
        <v>-889.32945707741396</v>
      </c>
      <c r="MU287" s="46">
        <f t="shared" si="1878"/>
        <v>-1076.608661999408</v>
      </c>
      <c r="MV287" s="46">
        <f t="shared" si="1879"/>
        <v>-1076.608661999408</v>
      </c>
      <c r="MW287" s="48"/>
      <c r="MY287" s="45">
        <v>226</v>
      </c>
      <c r="MZ287" s="46">
        <f t="shared" si="1880"/>
        <v>1076.608661999408</v>
      </c>
      <c r="NA287" s="46">
        <f t="shared" si="2079"/>
        <v>0</v>
      </c>
      <c r="NB287" s="128">
        <f t="shared" si="1882"/>
        <v>1076.608661999408</v>
      </c>
      <c r="NC287" s="46">
        <f t="shared" si="1646"/>
        <v>26.55971105972716</v>
      </c>
      <c r="ND287" s="46">
        <f t="shared" si="1883"/>
        <v>1050.0489509396809</v>
      </c>
      <c r="NE287" s="51">
        <f t="shared" si="1884"/>
        <v>14885.777684896615</v>
      </c>
      <c r="NF287" s="153">
        <f t="shared" si="2003"/>
        <v>10000</v>
      </c>
      <c r="NG287" s="45">
        <v>226</v>
      </c>
      <c r="NH287" s="46">
        <f t="shared" si="1647"/>
        <v>1076.6099999999999</v>
      </c>
      <c r="NI287" s="46">
        <f t="shared" si="2080"/>
        <v>0</v>
      </c>
      <c r="NJ287" s="128">
        <f t="shared" si="2004"/>
        <v>1076.6099999999999</v>
      </c>
      <c r="NK287" s="46">
        <f t="shared" si="2005"/>
        <v>26.559081313677975</v>
      </c>
      <c r="NL287" s="46">
        <f t="shared" si="1886"/>
        <v>1050.0509186863219</v>
      </c>
      <c r="NM287" s="51">
        <f t="shared" si="1887"/>
        <v>14885.397869520462</v>
      </c>
      <c r="NN287" s="58">
        <f t="shared" si="1888"/>
        <v>888.78037499999857</v>
      </c>
      <c r="NO287" s="52">
        <f t="shared" si="2106"/>
        <v>0</v>
      </c>
      <c r="NP287" s="51">
        <f t="shared" si="1890"/>
        <v>888.78037499999857</v>
      </c>
      <c r="NQ287" s="57">
        <f t="shared" si="1891"/>
        <v>12577.275250000032</v>
      </c>
      <c r="NR287" s="153">
        <f t="shared" si="2006"/>
        <v>10000</v>
      </c>
      <c r="NS287" s="469">
        <f t="shared" si="1892"/>
        <v>-888.78037499999857</v>
      </c>
      <c r="NT287" s="46">
        <f t="shared" si="1893"/>
        <v>-1076.6099999999999</v>
      </c>
      <c r="NU287" s="46">
        <f t="shared" si="1894"/>
        <v>-1076.6099999999999</v>
      </c>
      <c r="NV287" s="48"/>
      <c r="NX287" s="45">
        <v>226</v>
      </c>
      <c r="NY287" s="46">
        <f t="shared" si="1895"/>
        <v>1076.6456011701148</v>
      </c>
      <c r="NZ287" s="46">
        <f t="shared" si="2081"/>
        <v>0</v>
      </c>
      <c r="OA287" s="46">
        <f t="shared" si="1897"/>
        <v>1076.6456011701148</v>
      </c>
      <c r="OB287" s="46">
        <f t="shared" si="1898"/>
        <v>26.560622341360922</v>
      </c>
      <c r="OC287" s="46">
        <f t="shared" si="1899"/>
        <v>1050.0849788287539</v>
      </c>
      <c r="OD287" s="51">
        <f t="shared" si="1900"/>
        <v>14886.288425987799</v>
      </c>
      <c r="OE287" s="57">
        <f t="shared" si="2107"/>
        <v>23782.8775952494</v>
      </c>
      <c r="OF287" s="153">
        <f t="shared" si="2008"/>
        <v>10000</v>
      </c>
      <c r="OG287" s="58">
        <f t="shared" si="1901"/>
        <v>889.48383333333379</v>
      </c>
      <c r="OH287" s="241">
        <f t="shared" si="2108"/>
        <v>0</v>
      </c>
      <c r="OI287" s="51">
        <f t="shared" si="1902"/>
        <v>889.48383333333379</v>
      </c>
      <c r="OJ287" s="51">
        <f t="shared" si="1903"/>
        <v>12452.773666666688</v>
      </c>
      <c r="OK287" s="153">
        <f t="shared" si="2109"/>
        <v>19999.999999999513</v>
      </c>
      <c r="OL287" s="153">
        <f t="shared" si="2011"/>
        <v>10000</v>
      </c>
      <c r="OM287" s="468">
        <f t="shared" si="2012"/>
        <v>-889.48383333333379</v>
      </c>
      <c r="ON287" s="46">
        <f t="shared" si="2013"/>
        <v>-1076.6456011701148</v>
      </c>
      <c r="OO287" s="46">
        <f t="shared" si="1904"/>
        <v>-1076.6456011701148</v>
      </c>
      <c r="OP287" s="48"/>
      <c r="OR287" s="45">
        <v>226</v>
      </c>
      <c r="OS287" s="46">
        <f t="shared" si="1905"/>
        <v>1076.765700416463</v>
      </c>
      <c r="OT287" s="128">
        <f t="shared" si="2082"/>
        <v>0</v>
      </c>
      <c r="OU287" s="128">
        <f t="shared" si="1907"/>
        <v>1076.765700416463</v>
      </c>
      <c r="OV287" s="46">
        <f t="shared" si="1652"/>
        <v>26.563585164710585</v>
      </c>
      <c r="OW287" s="46">
        <f t="shared" si="1653"/>
        <v>1050.2021152517525</v>
      </c>
      <c r="OX287" s="51">
        <f t="shared" si="1908"/>
        <v>14887.948983574597</v>
      </c>
      <c r="OY287" s="51">
        <f t="shared" si="2110"/>
        <v>24722.132351737469</v>
      </c>
      <c r="OZ287" s="153">
        <f t="shared" si="2015"/>
        <v>10000</v>
      </c>
      <c r="PA287" s="45">
        <v>226</v>
      </c>
      <c r="PB287" s="46">
        <f t="shared" si="1909"/>
        <v>1076.765700416463</v>
      </c>
      <c r="PC287" s="46">
        <f t="shared" si="2111"/>
        <v>0</v>
      </c>
      <c r="PD287" s="128">
        <f t="shared" si="1910"/>
        <v>1076.765700416463</v>
      </c>
      <c r="PE287" s="46">
        <f t="shared" si="1911"/>
        <v>26.563585164710585</v>
      </c>
      <c r="PF287" s="46">
        <f t="shared" si="1912"/>
        <v>1050.2021152517525</v>
      </c>
      <c r="PG287" s="51">
        <f t="shared" si="1913"/>
        <v>14887.948983574597</v>
      </c>
      <c r="PH287" s="57">
        <f t="shared" si="2112"/>
        <v>24721.5073962063</v>
      </c>
      <c r="PI287" s="688">
        <f t="shared" si="1914"/>
        <v>889.6533333333341</v>
      </c>
      <c r="PJ287" s="52">
        <f t="shared" si="2113"/>
        <v>0</v>
      </c>
      <c r="PK287" s="51">
        <f t="shared" si="1915"/>
        <v>889.6533333333341</v>
      </c>
      <c r="PL287" s="57">
        <f t="shared" si="1916"/>
        <v>12455.146666666749</v>
      </c>
      <c r="PM287" s="57">
        <f t="shared" si="2114"/>
        <v>20877.272000000274</v>
      </c>
      <c r="PN287" s="153">
        <f t="shared" si="2020"/>
        <v>10000</v>
      </c>
      <c r="PO287" s="469">
        <f t="shared" si="1917"/>
        <v>-889.6533333333341</v>
      </c>
      <c r="PP287" s="46">
        <f t="shared" si="1918"/>
        <v>-1076.765700416463</v>
      </c>
      <c r="PQ287" s="46">
        <f t="shared" si="1919"/>
        <v>-1076.765700416463</v>
      </c>
      <c r="PR287" s="48"/>
    </row>
    <row r="288" spans="2:434" hidden="1" x14ac:dyDescent="0.3">
      <c r="B288" s="45">
        <v>227</v>
      </c>
      <c r="C288" s="46">
        <f t="shared" si="1688"/>
        <v>1111.77</v>
      </c>
      <c r="D288" s="46">
        <f t="shared" si="1689"/>
        <v>100</v>
      </c>
      <c r="E288" s="46">
        <f t="shared" si="1690"/>
        <v>1011.77</v>
      </c>
      <c r="F288" s="46">
        <f t="shared" si="1691"/>
        <v>23.313873345374969</v>
      </c>
      <c r="G288" s="46">
        <f t="shared" si="1692"/>
        <v>988.456126654625</v>
      </c>
      <c r="H288" s="51">
        <f t="shared" si="1693"/>
        <v>12999.867880570355</v>
      </c>
      <c r="I288" s="58">
        <f t="shared" si="1626"/>
        <v>933.33333333333337</v>
      </c>
      <c r="J288" s="52">
        <f t="shared" si="1694"/>
        <v>100</v>
      </c>
      <c r="K288" s="51">
        <f t="shared" si="1695"/>
        <v>833.33333333333337</v>
      </c>
      <c r="L288" s="57">
        <f t="shared" si="1696"/>
        <v>10833.333333332846</v>
      </c>
      <c r="M288" s="468">
        <f t="shared" si="1920"/>
        <v>-933.33333333333337</v>
      </c>
      <c r="N288" s="46">
        <f t="shared" si="1921"/>
        <v>-1111.77</v>
      </c>
      <c r="O288" s="47"/>
      <c r="P288" s="46">
        <f t="shared" si="1922"/>
        <v>-1011.77</v>
      </c>
      <c r="Q288" s="48"/>
      <c r="R288" s="29"/>
      <c r="S288" s="29"/>
      <c r="T288" s="45">
        <v>227</v>
      </c>
      <c r="U288" s="46">
        <f t="shared" si="1697"/>
        <v>1024.83</v>
      </c>
      <c r="V288" s="46">
        <f t="shared" si="1698"/>
        <v>13.06</v>
      </c>
      <c r="W288" s="46">
        <f t="shared" si="1923"/>
        <v>1011.77</v>
      </c>
      <c r="X288" s="46">
        <f t="shared" si="1699"/>
        <v>23.313873345374969</v>
      </c>
      <c r="Y288" s="46">
        <f t="shared" si="1700"/>
        <v>988.456126654625</v>
      </c>
      <c r="Z288" s="51">
        <f t="shared" si="1701"/>
        <v>12999.867880570355</v>
      </c>
      <c r="AA288" s="58">
        <f t="shared" si="1702"/>
        <v>844.21333333333337</v>
      </c>
      <c r="AB288" s="52">
        <f t="shared" si="1703"/>
        <v>10.88</v>
      </c>
      <c r="AC288" s="51">
        <f t="shared" si="1704"/>
        <v>833.33333333333337</v>
      </c>
      <c r="AD288" s="57">
        <f t="shared" si="1705"/>
        <v>10833.333333332846</v>
      </c>
      <c r="AE288" s="468">
        <f t="shared" si="1924"/>
        <v>-844.21333333333337</v>
      </c>
      <c r="AF288" s="46">
        <f t="shared" si="1706"/>
        <v>-1024.83</v>
      </c>
      <c r="AG288" s="47"/>
      <c r="AH288" s="46">
        <f t="shared" si="1925"/>
        <v>-1011.77</v>
      </c>
      <c r="AI288" s="48"/>
      <c r="AJ288" s="29"/>
      <c r="AK288" s="45">
        <v>227</v>
      </c>
      <c r="AL288" s="46">
        <f t="shared" si="1707"/>
        <v>1117.72</v>
      </c>
      <c r="AM288" s="46"/>
      <c r="AN288" s="46"/>
      <c r="AO288" s="46">
        <f t="shared" si="1708"/>
        <v>13.86</v>
      </c>
      <c r="AP288" s="128">
        <f t="shared" si="1709"/>
        <v>1103.8599999999999</v>
      </c>
      <c r="AQ288" s="128"/>
      <c r="AR288" s="128"/>
      <c r="AS288" s="46">
        <f t="shared" si="1710"/>
        <v>25.581558180920357</v>
      </c>
      <c r="AT288" s="46">
        <f t="shared" si="1711"/>
        <v>1078.2784418190795</v>
      </c>
      <c r="AU288" s="51"/>
      <c r="AV288" s="51"/>
      <c r="AW288" s="51">
        <f t="shared" si="1712"/>
        <v>14270.656466733137</v>
      </c>
      <c r="AX288" s="58">
        <f t="shared" si="1713"/>
        <v>927.38215694565588</v>
      </c>
      <c r="AY288" s="52"/>
      <c r="AZ288" s="52"/>
      <c r="BA288" s="52">
        <f t="shared" si="1714"/>
        <v>11.64</v>
      </c>
      <c r="BB288" s="51">
        <f t="shared" si="1715"/>
        <v>915.74215694565589</v>
      </c>
      <c r="BC288" s="51"/>
      <c r="BD288" s="51"/>
      <c r="BE288" s="57">
        <f t="shared" si="1716"/>
        <v>11980.1103733361</v>
      </c>
      <c r="BF288" s="468">
        <f t="shared" si="1717"/>
        <v>-927.38215694565588</v>
      </c>
      <c r="BG288" s="46">
        <f t="shared" si="1718"/>
        <v>-1117.72</v>
      </c>
      <c r="BH288" s="46">
        <f t="shared" si="1719"/>
        <v>-1103.8599999999999</v>
      </c>
      <c r="BI288" s="48"/>
      <c r="BK288" s="45">
        <v>227</v>
      </c>
      <c r="BL288" s="46">
        <f t="shared" si="1926"/>
        <v>1033.07</v>
      </c>
      <c r="BM288" s="46">
        <f t="shared" si="1927"/>
        <v>21.3</v>
      </c>
      <c r="BN288" s="46">
        <f t="shared" si="1928"/>
        <v>1011.77</v>
      </c>
      <c r="BO288" s="46">
        <f t="shared" si="1720"/>
        <v>23.313873345374969</v>
      </c>
      <c r="BP288" s="46">
        <f t="shared" si="1721"/>
        <v>988.456126654625</v>
      </c>
      <c r="BQ288" s="51">
        <f t="shared" si="1722"/>
        <v>12999.867880570355</v>
      </c>
      <c r="BR288" s="57">
        <f t="shared" si="2083"/>
        <v>23782.8775952494</v>
      </c>
      <c r="BS288" s="58">
        <f t="shared" si="1627"/>
        <v>851.23333333333335</v>
      </c>
      <c r="BT288" s="52">
        <f t="shared" si="1930"/>
        <v>17.899999999999999</v>
      </c>
      <c r="BU288" s="51">
        <f t="shared" si="1723"/>
        <v>833.33333333333337</v>
      </c>
      <c r="BV288" s="51">
        <f t="shared" si="1724"/>
        <v>10833.333333332846</v>
      </c>
      <c r="BW288" s="153">
        <f t="shared" si="2084"/>
        <v>19999.999999999513</v>
      </c>
      <c r="BX288" s="468">
        <f t="shared" si="1932"/>
        <v>-851.23333333333335</v>
      </c>
      <c r="BY288" s="46">
        <f t="shared" si="1933"/>
        <v>-1033.07</v>
      </c>
      <c r="BZ288" s="46">
        <f t="shared" si="1725"/>
        <v>-1011.77</v>
      </c>
      <c r="CA288" s="48"/>
      <c r="CB288" s="29"/>
      <c r="CC288" s="45">
        <v>227</v>
      </c>
      <c r="CD288" s="128">
        <f t="shared" si="1726"/>
        <v>1117.6300000000001</v>
      </c>
      <c r="CE288" s="46">
        <f t="shared" si="1934"/>
        <v>22.54</v>
      </c>
      <c r="CF288" s="128">
        <f t="shared" si="1727"/>
        <v>1095.0899999999999</v>
      </c>
      <c r="CG288" s="46">
        <f t="shared" si="1935"/>
        <v>25.457666102219402</v>
      </c>
      <c r="CH288" s="46">
        <f t="shared" si="1628"/>
        <v>1069.6323338977804</v>
      </c>
      <c r="CI288" s="51">
        <f t="shared" si="1728"/>
        <v>14204.96732743386</v>
      </c>
      <c r="CJ288" s="199">
        <f t="shared" si="2085"/>
        <v>25873.523509679682</v>
      </c>
      <c r="CK288" s="153">
        <f t="shared" si="1937"/>
        <v>10000</v>
      </c>
      <c r="CL288" s="45">
        <v>227</v>
      </c>
      <c r="CM288" s="46">
        <f t="shared" si="1938"/>
        <v>1117.6300000000001</v>
      </c>
      <c r="CN288" s="128">
        <f t="shared" si="1729"/>
        <v>22.54</v>
      </c>
      <c r="CO288" s="128">
        <f t="shared" si="1657"/>
        <v>1095.0899999999999</v>
      </c>
      <c r="CP288" s="46">
        <f t="shared" si="1730"/>
        <v>25.457666102219402</v>
      </c>
      <c r="CQ288" s="46">
        <f t="shared" si="1658"/>
        <v>1069.6323338977804</v>
      </c>
      <c r="CR288" s="51">
        <f t="shared" si="1731"/>
        <v>14204.96732743386</v>
      </c>
      <c r="CS288" s="153">
        <f t="shared" si="2086"/>
        <v>25873.523509679682</v>
      </c>
      <c r="CT288" s="58">
        <f t="shared" si="1732"/>
        <v>927.86033333333398</v>
      </c>
      <c r="CU288" s="52">
        <f t="shared" si="1940"/>
        <v>19.100000000000001</v>
      </c>
      <c r="CV288" s="51">
        <f t="shared" si="1941"/>
        <v>908.76033333333396</v>
      </c>
      <c r="CW288" s="51">
        <f t="shared" si="1733"/>
        <v>11927.884333332915</v>
      </c>
      <c r="CX288" s="57">
        <f t="shared" si="2087"/>
        <v>21924.247999999596</v>
      </c>
      <c r="CY288" s="153">
        <f t="shared" si="1943"/>
        <v>10000</v>
      </c>
      <c r="CZ288" s="479">
        <f t="shared" si="1734"/>
        <v>-927.86033333333398</v>
      </c>
      <c r="DA288" s="46">
        <f t="shared" si="1944"/>
        <v>-1117.6300000000001</v>
      </c>
      <c r="DB288" s="46">
        <f t="shared" si="1945"/>
        <v>-1095.0899999999999</v>
      </c>
      <c r="DC288" s="48"/>
      <c r="DE288" s="45">
        <v>227</v>
      </c>
      <c r="DF288" s="46">
        <f t="shared" si="1735"/>
        <v>1105.0999999999999</v>
      </c>
      <c r="DG288" s="46">
        <f t="shared" si="2088"/>
        <v>93.33</v>
      </c>
      <c r="DH288" s="46">
        <f t="shared" si="1736"/>
        <v>1011.77</v>
      </c>
      <c r="DI288" s="46">
        <f t="shared" si="1737"/>
        <v>23.313873345374969</v>
      </c>
      <c r="DJ288" s="46">
        <f t="shared" si="1738"/>
        <v>988.456126654625</v>
      </c>
      <c r="DK288" s="51">
        <f t="shared" si="1739"/>
        <v>12999.867880570355</v>
      </c>
      <c r="DL288" s="58">
        <f t="shared" si="1629"/>
        <v>926.66333333333341</v>
      </c>
      <c r="DM288" s="52">
        <f t="shared" si="2089"/>
        <v>93.33</v>
      </c>
      <c r="DN288" s="51">
        <f t="shared" si="1740"/>
        <v>833.33333333333337</v>
      </c>
      <c r="DO288" s="57">
        <f t="shared" si="1741"/>
        <v>10833.333333332846</v>
      </c>
      <c r="DP288" s="468">
        <f t="shared" si="1948"/>
        <v>-926.66333333333341</v>
      </c>
      <c r="DQ288" s="46">
        <f t="shared" si="1949"/>
        <v>-1105.0999999999999</v>
      </c>
      <c r="DR288" s="47"/>
      <c r="DS288" s="46">
        <f t="shared" si="1950"/>
        <v>-1011.77</v>
      </c>
      <c r="DT288" s="48"/>
      <c r="DU288" s="29"/>
      <c r="DV288" s="45">
        <v>227</v>
      </c>
      <c r="DW288" s="46">
        <f t="shared" si="1951"/>
        <v>1018.29</v>
      </c>
      <c r="DX288" s="46">
        <f t="shared" si="2090"/>
        <v>6.52</v>
      </c>
      <c r="DY288" s="46">
        <f t="shared" si="1953"/>
        <v>1011.77</v>
      </c>
      <c r="DZ288" s="46">
        <f t="shared" si="1742"/>
        <v>23.313873345374969</v>
      </c>
      <c r="EA288" s="46">
        <f t="shared" si="1743"/>
        <v>988.456126654625</v>
      </c>
      <c r="EB288" s="51">
        <f t="shared" si="1744"/>
        <v>12999.867880570355</v>
      </c>
      <c r="EC288" s="58">
        <f t="shared" si="1630"/>
        <v>838.76333333333332</v>
      </c>
      <c r="ED288" s="52">
        <f t="shared" si="2091"/>
        <v>5.43</v>
      </c>
      <c r="EE288" s="51">
        <f t="shared" si="1745"/>
        <v>833.33333333333337</v>
      </c>
      <c r="EF288" s="57">
        <f t="shared" si="1746"/>
        <v>10833.333333332846</v>
      </c>
      <c r="EG288" s="468">
        <f t="shared" si="1955"/>
        <v>-838.76333333333332</v>
      </c>
      <c r="EH288" s="46">
        <f t="shared" si="1956"/>
        <v>-1018.29</v>
      </c>
      <c r="EI288" s="47"/>
      <c r="EJ288" s="46">
        <f t="shared" si="1957"/>
        <v>-1011.77</v>
      </c>
      <c r="EK288" s="48"/>
      <c r="EL288" s="29"/>
      <c r="EM288" s="45">
        <v>227</v>
      </c>
      <c r="EN288" s="46">
        <f t="shared" si="2069"/>
        <v>1058.0868689014749</v>
      </c>
      <c r="EO288" s="46">
        <f t="shared" si="2092"/>
        <v>6.79</v>
      </c>
      <c r="EP288" s="128">
        <f t="shared" si="1632"/>
        <v>1051.2968689014749</v>
      </c>
      <c r="EQ288" s="46">
        <f t="shared" si="1748"/>
        <v>24.305102171041682</v>
      </c>
      <c r="ER288" s="46">
        <f t="shared" si="1749"/>
        <v>1026.9917667304333</v>
      </c>
      <c r="ES288" s="51">
        <f t="shared" si="1750"/>
        <v>13556.069535894576</v>
      </c>
      <c r="ET288" s="153">
        <f t="shared" si="1959"/>
        <v>10000</v>
      </c>
      <c r="EU288" s="45">
        <v>227</v>
      </c>
      <c r="EV288" s="46">
        <f t="shared" si="1633"/>
        <v>1058.0899999999999</v>
      </c>
      <c r="EW288" s="46">
        <f t="shared" si="2093"/>
        <v>6.79</v>
      </c>
      <c r="EX288" s="128">
        <f t="shared" si="1751"/>
        <v>1051.3</v>
      </c>
      <c r="EY288" s="46">
        <f t="shared" si="1752"/>
        <v>24.303613448091074</v>
      </c>
      <c r="EZ288" s="46">
        <f t="shared" si="1753"/>
        <v>1026.9963865519089</v>
      </c>
      <c r="FA288" s="51">
        <f t="shared" si="1754"/>
        <v>13555.171682302735</v>
      </c>
      <c r="FB288" s="58">
        <f t="shared" si="1755"/>
        <v>874.86920833333363</v>
      </c>
      <c r="FC288" s="52">
        <f t="shared" si="2094"/>
        <v>5.6899999999999995</v>
      </c>
      <c r="FD288" s="51">
        <f t="shared" si="1962"/>
        <v>869.17920833333358</v>
      </c>
      <c r="FE288" s="57">
        <f t="shared" si="1756"/>
        <v>11339.769708333146</v>
      </c>
      <c r="FF288" s="153">
        <f t="shared" si="1963"/>
        <v>10000</v>
      </c>
      <c r="FG288" s="469">
        <f t="shared" si="1757"/>
        <v>-874.86920833333363</v>
      </c>
      <c r="FH288" s="46">
        <f t="shared" si="1758"/>
        <v>-1058.0899999999999</v>
      </c>
      <c r="FI288" s="46">
        <f t="shared" si="1759"/>
        <v>-1051.3</v>
      </c>
      <c r="FJ288" s="48"/>
      <c r="FL288" s="45">
        <v>227</v>
      </c>
      <c r="FM288" s="46">
        <f t="shared" si="1964"/>
        <v>1022.86</v>
      </c>
      <c r="FN288" s="46">
        <f t="shared" si="2070"/>
        <v>11.09</v>
      </c>
      <c r="FO288" s="46">
        <f t="shared" si="1965"/>
        <v>1011.77</v>
      </c>
      <c r="FP288" s="46">
        <f t="shared" si="1761"/>
        <v>23.313873345374969</v>
      </c>
      <c r="FQ288" s="46">
        <f t="shared" si="1762"/>
        <v>988.456126654625</v>
      </c>
      <c r="FR288" s="51">
        <f t="shared" si="1763"/>
        <v>12999.867880570355</v>
      </c>
      <c r="FS288" s="57">
        <f t="shared" si="2095"/>
        <v>23782.8775952494</v>
      </c>
      <c r="FT288" s="58">
        <f t="shared" si="1635"/>
        <v>842.65333333333342</v>
      </c>
      <c r="FU288" s="241">
        <f t="shared" si="2071"/>
        <v>9.32</v>
      </c>
      <c r="FV288" s="51">
        <f t="shared" si="1765"/>
        <v>833.33333333333337</v>
      </c>
      <c r="FW288" s="51">
        <f t="shared" si="1766"/>
        <v>10833.333333332846</v>
      </c>
      <c r="FX288" s="153">
        <f t="shared" si="2096"/>
        <v>19999.999999999513</v>
      </c>
      <c r="FY288" s="468">
        <f t="shared" si="1968"/>
        <v>-842.65333333333342</v>
      </c>
      <c r="FZ288" s="46">
        <f t="shared" si="1969"/>
        <v>-1022.86</v>
      </c>
      <c r="GA288" s="46">
        <f t="shared" si="1767"/>
        <v>-1011.77</v>
      </c>
      <c r="GB288" s="48"/>
      <c r="GD288" s="45">
        <v>227</v>
      </c>
      <c r="GE288" s="46">
        <f t="shared" si="2072"/>
        <v>1060.0875939185617</v>
      </c>
      <c r="GF288" s="128">
        <f t="shared" si="2097"/>
        <v>11.53</v>
      </c>
      <c r="GG288" s="128">
        <f t="shared" si="1579"/>
        <v>1048.5575939185617</v>
      </c>
      <c r="GH288" s="46">
        <f t="shared" si="1637"/>
        <v>24.28783938789017</v>
      </c>
      <c r="GI288" s="46">
        <f t="shared" si="1769"/>
        <v>1024.2697545306714</v>
      </c>
      <c r="GJ288" s="51">
        <f t="shared" si="1770"/>
        <v>13548.43387820343</v>
      </c>
      <c r="GK288" s="51">
        <f t="shared" si="2098"/>
        <v>24722.132351737469</v>
      </c>
      <c r="GL288" s="153">
        <f t="shared" si="1972"/>
        <v>10000</v>
      </c>
      <c r="GM288" s="45">
        <v>227</v>
      </c>
      <c r="GN288" s="46">
        <f t="shared" si="1638"/>
        <v>1060.0899999999999</v>
      </c>
      <c r="GO288" s="46">
        <f t="shared" si="2073"/>
        <v>11.53</v>
      </c>
      <c r="GP288" s="128">
        <f t="shared" si="1973"/>
        <v>1048.56</v>
      </c>
      <c r="GQ288" s="46">
        <f t="shared" si="1772"/>
        <v>24.286739901224831</v>
      </c>
      <c r="GR288" s="46">
        <f t="shared" si="1773"/>
        <v>1024.2732600987752</v>
      </c>
      <c r="GS288" s="51">
        <f t="shared" si="1774"/>
        <v>13547.770680636122</v>
      </c>
      <c r="GT288" s="57">
        <f t="shared" si="2099"/>
        <v>24721.5073962063</v>
      </c>
      <c r="GU288" s="58">
        <f t="shared" si="1775"/>
        <v>876.92633333333197</v>
      </c>
      <c r="GV288" s="52">
        <f t="shared" si="2074"/>
        <v>9.73</v>
      </c>
      <c r="GW288" s="51">
        <f t="shared" si="1975"/>
        <v>867.19633333333195</v>
      </c>
      <c r="GX288" s="57">
        <f t="shared" si="1777"/>
        <v>11338.112333333618</v>
      </c>
      <c r="GY288" s="57">
        <f t="shared" si="2100"/>
        <v>20877.272000000274</v>
      </c>
      <c r="GZ288" s="153">
        <f t="shared" si="1977"/>
        <v>10000</v>
      </c>
      <c r="HA288" s="469">
        <f t="shared" si="1778"/>
        <v>-876.92633333333197</v>
      </c>
      <c r="HB288" s="46">
        <f t="shared" si="1779"/>
        <v>-1060.0899999999999</v>
      </c>
      <c r="HC288" s="46">
        <f t="shared" si="1780"/>
        <v>-1048.56</v>
      </c>
      <c r="HD288" s="48"/>
      <c r="HF288" s="45">
        <v>227</v>
      </c>
      <c r="HG288" s="46">
        <f t="shared" si="1781"/>
        <v>1123.8775326810628</v>
      </c>
      <c r="HH288" s="46">
        <f t="shared" si="1782"/>
        <v>0</v>
      </c>
      <c r="HI288" s="46">
        <f t="shared" si="1783"/>
        <v>1123.8775326810628</v>
      </c>
      <c r="HJ288" s="46">
        <f t="shared" si="1784"/>
        <v>25.898904722833691</v>
      </c>
      <c r="HK288" s="46">
        <f t="shared" si="1785"/>
        <v>1097.978627958229</v>
      </c>
      <c r="HL288" s="51">
        <f t="shared" si="1786"/>
        <v>14441.364205741986</v>
      </c>
      <c r="HM288" s="153">
        <f t="shared" si="1978"/>
        <v>10000</v>
      </c>
      <c r="HN288" s="58">
        <f t="shared" si="1787"/>
        <v>933.33333333333724</v>
      </c>
      <c r="HO288" s="52">
        <f t="shared" si="1788"/>
        <v>0</v>
      </c>
      <c r="HP288" s="51">
        <f t="shared" si="1789"/>
        <v>933.33333333333724</v>
      </c>
      <c r="HQ288" s="57">
        <f t="shared" si="1790"/>
        <v>12133.333333331544</v>
      </c>
      <c r="HR288" s="153">
        <f t="shared" si="1979"/>
        <v>10000</v>
      </c>
      <c r="HS288" s="468">
        <f t="shared" si="1791"/>
        <v>-933.33333333333724</v>
      </c>
      <c r="HT288" s="46">
        <f t="shared" si="1792"/>
        <v>-1123.8775326810628</v>
      </c>
      <c r="HU288" s="46">
        <f t="shared" si="1793"/>
        <v>-1123.8775326810628</v>
      </c>
      <c r="HV288" s="48"/>
      <c r="HW288" s="29"/>
      <c r="HX288" s="45">
        <v>227</v>
      </c>
      <c r="HY288" s="128">
        <f t="shared" si="1794"/>
        <v>1124.3399999999999</v>
      </c>
      <c r="HZ288" s="46">
        <f t="shared" si="1795"/>
        <v>0</v>
      </c>
      <c r="IA288" s="46">
        <f t="shared" si="1796"/>
        <v>1124.3399999999999</v>
      </c>
      <c r="IB288" s="46">
        <f t="shared" si="1797"/>
        <v>25.91705808877359</v>
      </c>
      <c r="IC288" s="46">
        <f t="shared" si="1798"/>
        <v>1098.4229419112264</v>
      </c>
      <c r="ID288" s="51">
        <f t="shared" si="1799"/>
        <v>14451.811911352928</v>
      </c>
      <c r="IE288" s="153">
        <f t="shared" si="1980"/>
        <v>10000</v>
      </c>
      <c r="IF288" s="58">
        <f t="shared" si="1800"/>
        <v>930.14625019664186</v>
      </c>
      <c r="IG288" s="52">
        <f t="shared" si="1801"/>
        <v>0</v>
      </c>
      <c r="IH288" s="51">
        <f t="shared" si="1802"/>
        <v>930.14625019664186</v>
      </c>
      <c r="II288" s="57">
        <f t="shared" si="1981"/>
        <v>12091.901205362021</v>
      </c>
      <c r="IJ288" s="153">
        <f t="shared" si="1982"/>
        <v>10000</v>
      </c>
      <c r="IK288" s="468">
        <f t="shared" si="1803"/>
        <v>-930.14625019664186</v>
      </c>
      <c r="IL288" s="46">
        <f t="shared" si="1804"/>
        <v>-1124.3399999999999</v>
      </c>
      <c r="IM288" s="46">
        <f t="shared" si="1805"/>
        <v>-1124.3399999999999</v>
      </c>
      <c r="IN288" s="48"/>
      <c r="IO288" s="53">
        <f t="shared" si="1806"/>
        <v>0</v>
      </c>
      <c r="IQ288" s="45">
        <v>227</v>
      </c>
      <c r="IR288" s="128">
        <f t="shared" si="1807"/>
        <v>1126.4568749999989</v>
      </c>
      <c r="IS288" s="128">
        <f t="shared" si="1808"/>
        <v>0</v>
      </c>
      <c r="IT288" s="128">
        <f t="shared" si="1809"/>
        <v>1126.4568749999989</v>
      </c>
      <c r="IU288" s="46">
        <f t="shared" si="2021"/>
        <v>25.96</v>
      </c>
      <c r="IV288" s="46">
        <f t="shared" si="1810"/>
        <v>1100.4968749999989</v>
      </c>
      <c r="IW288" s="51">
        <f t="shared" si="1811"/>
        <v>14474.509375000251</v>
      </c>
      <c r="IX288" s="199">
        <f t="shared" si="1983"/>
        <v>10000</v>
      </c>
      <c r="IY288" s="128">
        <f t="shared" si="1812"/>
        <v>0</v>
      </c>
      <c r="IZ288" s="408">
        <f t="shared" si="1813"/>
        <v>0</v>
      </c>
      <c r="JA288" s="58">
        <f t="shared" si="1814"/>
        <v>931.95916666666494</v>
      </c>
      <c r="JB288" s="52">
        <f t="shared" si="1815"/>
        <v>0</v>
      </c>
      <c r="JC288" s="51">
        <f t="shared" si="1816"/>
        <v>931.95916666666494</v>
      </c>
      <c r="JD288" s="57">
        <f t="shared" si="1817"/>
        <v>12115.469166666751</v>
      </c>
      <c r="JE288" s="280">
        <f t="shared" si="1818"/>
        <v>10000</v>
      </c>
      <c r="JF288" s="280">
        <f t="shared" si="1819"/>
        <v>0</v>
      </c>
      <c r="JG288" s="468">
        <f t="shared" si="1820"/>
        <v>-931.95916666666494</v>
      </c>
      <c r="JH288" s="46">
        <f t="shared" si="1821"/>
        <v>-1126.4568749999989</v>
      </c>
      <c r="JI288" s="46">
        <f t="shared" si="1822"/>
        <v>-1126.4568749999989</v>
      </c>
      <c r="JJ288" s="48"/>
      <c r="JL288" s="45">
        <v>227</v>
      </c>
      <c r="JM288" s="46">
        <f t="shared" si="1823"/>
        <v>1124.4930833333331</v>
      </c>
      <c r="JN288" s="46">
        <f t="shared" si="1824"/>
        <v>0</v>
      </c>
      <c r="JO288" s="128">
        <f t="shared" si="1825"/>
        <v>1124.4930833333331</v>
      </c>
      <c r="JP288" s="46">
        <f t="shared" si="1984"/>
        <v>25.91</v>
      </c>
      <c r="JQ288" s="46">
        <f t="shared" si="1826"/>
        <v>1098.583083333333</v>
      </c>
      <c r="JR288" s="51">
        <f t="shared" si="1827"/>
        <v>14449.280083333326</v>
      </c>
      <c r="JS288" s="51">
        <f t="shared" si="2101"/>
        <v>23782.8775952494</v>
      </c>
      <c r="JT288" s="199">
        <f t="shared" si="1986"/>
        <v>10000</v>
      </c>
      <c r="JU288" s="128">
        <f t="shared" si="1828"/>
        <v>0</v>
      </c>
      <c r="JV288" s="408">
        <f t="shared" si="1829"/>
        <v>0</v>
      </c>
      <c r="JW288" s="58">
        <f t="shared" si="1830"/>
        <v>930.37233333333074</v>
      </c>
      <c r="JX288" s="52">
        <f t="shared" si="1831"/>
        <v>0</v>
      </c>
      <c r="JY288" s="51">
        <f t="shared" si="1832"/>
        <v>930.37233333333074</v>
      </c>
      <c r="JZ288" s="51">
        <f t="shared" si="1833"/>
        <v>12094.840333333867</v>
      </c>
      <c r="KA288" s="199">
        <f t="shared" si="2102"/>
        <v>19999.999999999513</v>
      </c>
      <c r="KB288" s="128">
        <f t="shared" si="1988"/>
        <v>10000</v>
      </c>
      <c r="KC288" s="204">
        <f t="shared" si="1834"/>
        <v>0</v>
      </c>
      <c r="KD288" s="468">
        <f t="shared" si="1989"/>
        <v>-930.37233333333074</v>
      </c>
      <c r="KE288" s="46">
        <f t="shared" si="1835"/>
        <v>-1124.4930833333331</v>
      </c>
      <c r="KF288" s="46">
        <f t="shared" si="1836"/>
        <v>-1124.4930833333331</v>
      </c>
      <c r="KG288" s="48"/>
      <c r="KI288" s="45">
        <v>227</v>
      </c>
      <c r="KJ288" s="46">
        <f t="shared" si="1837"/>
        <v>1124.4890404061762</v>
      </c>
      <c r="KK288" s="46">
        <f t="shared" si="1838"/>
        <v>0</v>
      </c>
      <c r="KL288" s="128">
        <f t="shared" si="1839"/>
        <v>1124.4890404061762</v>
      </c>
      <c r="KM288" s="46">
        <f t="shared" si="1676"/>
        <v>25.912996454228733</v>
      </c>
      <c r="KN288" s="46">
        <f t="shared" si="1840"/>
        <v>1098.5760439519474</v>
      </c>
      <c r="KO288" s="51">
        <f t="shared" si="1841"/>
        <v>14449.221828585292</v>
      </c>
      <c r="KP288" s="199">
        <f t="shared" si="2103"/>
        <v>25873.523509679682</v>
      </c>
      <c r="KQ288" s="199">
        <f t="shared" si="1991"/>
        <v>10000</v>
      </c>
      <c r="KR288" s="128">
        <f t="shared" si="1842"/>
        <v>0</v>
      </c>
      <c r="KS288" s="408">
        <f t="shared" si="1843"/>
        <v>0</v>
      </c>
      <c r="KT288" s="45">
        <v>227</v>
      </c>
      <c r="KU288" s="46">
        <f t="shared" si="1992"/>
        <v>1124.49</v>
      </c>
      <c r="KV288" s="46">
        <f t="shared" si="1844"/>
        <v>0</v>
      </c>
      <c r="KW288" s="128">
        <f t="shared" si="1845"/>
        <v>1124.49</v>
      </c>
      <c r="KX288" s="46">
        <f t="shared" si="1846"/>
        <v>25.912557956762061</v>
      </c>
      <c r="KY288" s="46">
        <f t="shared" si="1847"/>
        <v>1098.5774420432379</v>
      </c>
      <c r="KZ288" s="51">
        <f t="shared" si="1848"/>
        <v>14448.957332014001</v>
      </c>
      <c r="LA288" s="153">
        <f t="shared" si="2104"/>
        <v>25873.523509679682</v>
      </c>
      <c r="LB288" s="58">
        <f t="shared" si="2068"/>
        <v>930.59633333333579</v>
      </c>
      <c r="LC288" s="52">
        <f t="shared" si="1849"/>
        <v>0</v>
      </c>
      <c r="LD288" s="51">
        <f t="shared" si="1850"/>
        <v>930.59633333333579</v>
      </c>
      <c r="LE288" s="51">
        <f t="shared" si="1851"/>
        <v>12097.752333333066</v>
      </c>
      <c r="LF288" s="51">
        <f t="shared" si="2105"/>
        <v>21924.247999999596</v>
      </c>
      <c r="LG288" s="128">
        <f t="shared" si="1852"/>
        <v>10000</v>
      </c>
      <c r="LH288" s="204">
        <f t="shared" si="1853"/>
        <v>0</v>
      </c>
      <c r="LI288" s="479">
        <f t="shared" si="1854"/>
        <v>-930.59633333333579</v>
      </c>
      <c r="LJ288" s="46">
        <f t="shared" si="1995"/>
        <v>-1124.49</v>
      </c>
      <c r="LK288" s="46">
        <f t="shared" si="1996"/>
        <v>-1124.49</v>
      </c>
      <c r="LL288" s="48"/>
      <c r="LN288" s="45">
        <v>227</v>
      </c>
      <c r="LO288" s="46">
        <f t="shared" si="1855"/>
        <v>1123.1238136873469</v>
      </c>
      <c r="LP288" s="46">
        <f t="shared" si="2075"/>
        <v>0</v>
      </c>
      <c r="LQ288" s="46">
        <f t="shared" si="1857"/>
        <v>1123.1238136873469</v>
      </c>
      <c r="LR288" s="46">
        <f t="shared" si="1858"/>
        <v>25.881535840692319</v>
      </c>
      <c r="LS288" s="46">
        <f t="shared" si="1859"/>
        <v>1097.2422778466546</v>
      </c>
      <c r="LT288" s="51">
        <f t="shared" si="1860"/>
        <v>14431.679226568736</v>
      </c>
      <c r="LU288" s="199">
        <f t="shared" si="1997"/>
        <v>10000</v>
      </c>
      <c r="LV288" s="58">
        <f t="shared" si="1861"/>
        <v>933.33033333333128</v>
      </c>
      <c r="LW288" s="52">
        <f t="shared" si="2076"/>
        <v>0</v>
      </c>
      <c r="LX288" s="51">
        <f t="shared" si="1863"/>
        <v>933.33033333333128</v>
      </c>
      <c r="LY288" s="51">
        <f t="shared" si="1864"/>
        <v>12133.29433333312</v>
      </c>
      <c r="LZ288" s="46">
        <f t="shared" si="1998"/>
        <v>0</v>
      </c>
      <c r="MA288" s="199">
        <f t="shared" si="1999"/>
        <v>10000</v>
      </c>
      <c r="MB288" s="468">
        <f t="shared" si="1865"/>
        <v>-933.33033333333128</v>
      </c>
      <c r="MC288" s="46">
        <f t="shared" si="1866"/>
        <v>-1123.1238136873469</v>
      </c>
      <c r="MD288" s="46">
        <f t="shared" si="1867"/>
        <v>-1123.1238136873469</v>
      </c>
      <c r="ME288" s="48"/>
      <c r="MG288" s="45">
        <v>227</v>
      </c>
      <c r="MH288" s="46">
        <f t="shared" si="1868"/>
        <v>1076.608661999408</v>
      </c>
      <c r="MI288" s="46">
        <f t="shared" si="2077"/>
        <v>0</v>
      </c>
      <c r="MJ288" s="46">
        <f t="shared" si="1870"/>
        <v>1076.608661999408</v>
      </c>
      <c r="MK288" s="46">
        <f t="shared" si="1871"/>
        <v>24.809629474827691</v>
      </c>
      <c r="ML288" s="46">
        <f t="shared" si="1872"/>
        <v>1051.7990325245803</v>
      </c>
      <c r="MM288" s="51">
        <f t="shared" si="1873"/>
        <v>13833.978652372034</v>
      </c>
      <c r="MN288" s="199">
        <f t="shared" si="2000"/>
        <v>10000</v>
      </c>
      <c r="MO288" s="58">
        <f t="shared" si="1874"/>
        <v>889.32945707741396</v>
      </c>
      <c r="MP288" s="52">
        <f t="shared" si="2078"/>
        <v>0</v>
      </c>
      <c r="MQ288" s="51">
        <f t="shared" si="1876"/>
        <v>889.32945707741396</v>
      </c>
      <c r="MR288" s="57">
        <f t="shared" si="1877"/>
        <v>11561.283243426795</v>
      </c>
      <c r="MS288" s="199">
        <f t="shared" si="2001"/>
        <v>10000</v>
      </c>
      <c r="MT288" s="468">
        <f t="shared" si="2002"/>
        <v>-889.32945707741396</v>
      </c>
      <c r="MU288" s="46">
        <f t="shared" si="1878"/>
        <v>-1076.608661999408</v>
      </c>
      <c r="MV288" s="46">
        <f t="shared" si="1879"/>
        <v>-1076.608661999408</v>
      </c>
      <c r="MW288" s="48"/>
      <c r="MY288" s="45">
        <v>227</v>
      </c>
      <c r="MZ288" s="46">
        <f t="shared" si="1880"/>
        <v>1076.608661999408</v>
      </c>
      <c r="NA288" s="46">
        <f t="shared" si="2079"/>
        <v>0</v>
      </c>
      <c r="NB288" s="128">
        <f t="shared" si="1882"/>
        <v>1076.608661999408</v>
      </c>
      <c r="NC288" s="46">
        <f t="shared" si="1646"/>
        <v>24.809629474827691</v>
      </c>
      <c r="ND288" s="46">
        <f t="shared" si="1883"/>
        <v>1051.7990325245803</v>
      </c>
      <c r="NE288" s="51">
        <f t="shared" si="1884"/>
        <v>13833.978652372034</v>
      </c>
      <c r="NF288" s="153">
        <f t="shared" si="2003"/>
        <v>10000</v>
      </c>
      <c r="NG288" s="45">
        <v>227</v>
      </c>
      <c r="NH288" s="46">
        <f t="shared" si="1647"/>
        <v>1076.6099999999999</v>
      </c>
      <c r="NI288" s="46">
        <f t="shared" si="2080"/>
        <v>0</v>
      </c>
      <c r="NJ288" s="128">
        <f t="shared" si="2004"/>
        <v>1076.6099999999999</v>
      </c>
      <c r="NK288" s="46">
        <f t="shared" si="2005"/>
        <v>24.808996449200773</v>
      </c>
      <c r="NL288" s="46">
        <f t="shared" si="1886"/>
        <v>1051.8010035507991</v>
      </c>
      <c r="NM288" s="51">
        <f t="shared" si="1887"/>
        <v>13833.596865969663</v>
      </c>
      <c r="NN288" s="58">
        <f t="shared" si="1888"/>
        <v>888.78037499999857</v>
      </c>
      <c r="NO288" s="52">
        <f t="shared" si="2106"/>
        <v>0</v>
      </c>
      <c r="NP288" s="51">
        <f t="shared" si="1890"/>
        <v>888.78037499999857</v>
      </c>
      <c r="NQ288" s="57">
        <f t="shared" si="1891"/>
        <v>11688.494875000033</v>
      </c>
      <c r="NR288" s="153">
        <f t="shared" si="2006"/>
        <v>10000</v>
      </c>
      <c r="NS288" s="469">
        <f t="shared" si="1892"/>
        <v>-888.78037499999857</v>
      </c>
      <c r="NT288" s="46">
        <f t="shared" si="1893"/>
        <v>-1076.6099999999999</v>
      </c>
      <c r="NU288" s="46">
        <f t="shared" si="1894"/>
        <v>-1076.6099999999999</v>
      </c>
      <c r="NV288" s="48"/>
      <c r="NX288" s="45">
        <v>227</v>
      </c>
      <c r="NY288" s="46">
        <f t="shared" si="1895"/>
        <v>1076.6456011701148</v>
      </c>
      <c r="NZ288" s="46">
        <f t="shared" si="2081"/>
        <v>0</v>
      </c>
      <c r="OA288" s="46">
        <f t="shared" si="1897"/>
        <v>1076.6456011701148</v>
      </c>
      <c r="OB288" s="46">
        <f t="shared" si="1898"/>
        <v>24.810480709979668</v>
      </c>
      <c r="OC288" s="46">
        <f t="shared" si="1899"/>
        <v>1051.8351204601352</v>
      </c>
      <c r="OD288" s="51">
        <f t="shared" si="1900"/>
        <v>13834.453305527664</v>
      </c>
      <c r="OE288" s="57">
        <f t="shared" si="2107"/>
        <v>23782.8775952494</v>
      </c>
      <c r="OF288" s="153">
        <f t="shared" si="2008"/>
        <v>10000</v>
      </c>
      <c r="OG288" s="58">
        <f t="shared" si="1901"/>
        <v>889.48383333333379</v>
      </c>
      <c r="OH288" s="241">
        <f t="shared" si="2108"/>
        <v>0</v>
      </c>
      <c r="OI288" s="51">
        <f t="shared" si="1902"/>
        <v>889.48383333333379</v>
      </c>
      <c r="OJ288" s="51">
        <f t="shared" si="1903"/>
        <v>11563.289833333354</v>
      </c>
      <c r="OK288" s="153">
        <f t="shared" si="2109"/>
        <v>19999.999999999513</v>
      </c>
      <c r="OL288" s="153">
        <f t="shared" si="2011"/>
        <v>10000</v>
      </c>
      <c r="OM288" s="468">
        <f t="shared" si="2012"/>
        <v>-889.48383333333379</v>
      </c>
      <c r="ON288" s="46">
        <f t="shared" si="2013"/>
        <v>-1076.6456011701148</v>
      </c>
      <c r="OO288" s="46">
        <f t="shared" si="1904"/>
        <v>-1076.6456011701148</v>
      </c>
      <c r="OP288" s="48"/>
      <c r="OR288" s="45">
        <v>227</v>
      </c>
      <c r="OS288" s="46">
        <f t="shared" si="1905"/>
        <v>1076.765700416463</v>
      </c>
      <c r="OT288" s="128">
        <f t="shared" si="2082"/>
        <v>0</v>
      </c>
      <c r="OU288" s="128">
        <f t="shared" si="1907"/>
        <v>1076.765700416463</v>
      </c>
      <c r="OV288" s="46">
        <f t="shared" si="1652"/>
        <v>24.813248305957661</v>
      </c>
      <c r="OW288" s="46">
        <f t="shared" si="1653"/>
        <v>1051.9524521105054</v>
      </c>
      <c r="OX288" s="51">
        <f t="shared" si="1908"/>
        <v>13835.996531464092</v>
      </c>
      <c r="OY288" s="51">
        <f t="shared" si="2110"/>
        <v>24722.132351737469</v>
      </c>
      <c r="OZ288" s="153">
        <f t="shared" si="2015"/>
        <v>10000</v>
      </c>
      <c r="PA288" s="45">
        <v>227</v>
      </c>
      <c r="PB288" s="46">
        <f t="shared" si="1909"/>
        <v>1076.765700416463</v>
      </c>
      <c r="PC288" s="46">
        <f t="shared" si="2111"/>
        <v>0</v>
      </c>
      <c r="PD288" s="128">
        <f t="shared" si="1910"/>
        <v>1076.765700416463</v>
      </c>
      <c r="PE288" s="46">
        <f t="shared" si="1911"/>
        <v>24.813248305957661</v>
      </c>
      <c r="PF288" s="46">
        <f t="shared" si="1912"/>
        <v>1051.9524521105054</v>
      </c>
      <c r="PG288" s="51">
        <f t="shared" si="1913"/>
        <v>13835.996531464092</v>
      </c>
      <c r="PH288" s="57">
        <f t="shared" si="2112"/>
        <v>24721.5073962063</v>
      </c>
      <c r="PI288" s="688">
        <f t="shared" si="1914"/>
        <v>889.6533333333341</v>
      </c>
      <c r="PJ288" s="52">
        <f t="shared" si="2113"/>
        <v>0</v>
      </c>
      <c r="PK288" s="51">
        <f t="shared" si="1915"/>
        <v>889.6533333333341</v>
      </c>
      <c r="PL288" s="57">
        <f t="shared" si="1916"/>
        <v>11565.493333333416</v>
      </c>
      <c r="PM288" s="57">
        <f t="shared" si="2114"/>
        <v>20877.272000000274</v>
      </c>
      <c r="PN288" s="153">
        <f t="shared" si="2020"/>
        <v>10000</v>
      </c>
      <c r="PO288" s="469">
        <f t="shared" si="1917"/>
        <v>-889.6533333333341</v>
      </c>
      <c r="PP288" s="46">
        <f t="shared" si="1918"/>
        <v>-1076.765700416463</v>
      </c>
      <c r="PQ288" s="46">
        <f t="shared" si="1919"/>
        <v>-1076.765700416463</v>
      </c>
      <c r="PR288" s="48"/>
    </row>
    <row r="289" spans="2:434" hidden="1" x14ac:dyDescent="0.3">
      <c r="B289" s="45">
        <v>228</v>
      </c>
      <c r="C289" s="46">
        <f t="shared" si="1688"/>
        <v>1111.77</v>
      </c>
      <c r="D289" s="46">
        <f t="shared" si="1689"/>
        <v>100</v>
      </c>
      <c r="E289" s="46">
        <f t="shared" si="1690"/>
        <v>1011.77</v>
      </c>
      <c r="F289" s="46">
        <f t="shared" si="1691"/>
        <v>21.666446467617259</v>
      </c>
      <c r="G289" s="46">
        <f t="shared" si="1692"/>
        <v>990.10355353238276</v>
      </c>
      <c r="H289" s="51">
        <f t="shared" si="1693"/>
        <v>12009.764327037972</v>
      </c>
      <c r="I289" s="58">
        <f t="shared" si="1626"/>
        <v>933.33333333333337</v>
      </c>
      <c r="J289" s="52">
        <f t="shared" si="1694"/>
        <v>100</v>
      </c>
      <c r="K289" s="51">
        <f t="shared" si="1695"/>
        <v>833.33333333333337</v>
      </c>
      <c r="L289" s="57">
        <f t="shared" si="1696"/>
        <v>9999.9999999995125</v>
      </c>
      <c r="M289" s="468">
        <f t="shared" si="1920"/>
        <v>-933.33333333333337</v>
      </c>
      <c r="N289" s="46">
        <f t="shared" si="1921"/>
        <v>-1111.77</v>
      </c>
      <c r="O289" s="47"/>
      <c r="P289" s="46">
        <f t="shared" si="1922"/>
        <v>-1011.77</v>
      </c>
      <c r="Q289" s="48"/>
      <c r="R289" s="29"/>
      <c r="S289" s="29"/>
      <c r="T289" s="45">
        <v>228</v>
      </c>
      <c r="U289" s="46">
        <f t="shared" si="1697"/>
        <v>1023.91</v>
      </c>
      <c r="V289" s="46">
        <f t="shared" si="1698"/>
        <v>12.14</v>
      </c>
      <c r="W289" s="46">
        <f t="shared" si="1923"/>
        <v>1011.77</v>
      </c>
      <c r="X289" s="46">
        <f t="shared" si="1699"/>
        <v>21.666446467617259</v>
      </c>
      <c r="Y289" s="46">
        <f t="shared" si="1700"/>
        <v>990.10355353238276</v>
      </c>
      <c r="Z289" s="51">
        <f t="shared" si="1701"/>
        <v>12009.764327037972</v>
      </c>
      <c r="AA289" s="58">
        <f t="shared" si="1702"/>
        <v>843.45333333333338</v>
      </c>
      <c r="AB289" s="52">
        <f t="shared" si="1703"/>
        <v>10.119999999999999</v>
      </c>
      <c r="AC289" s="51">
        <f t="shared" si="1704"/>
        <v>833.33333333333337</v>
      </c>
      <c r="AD289" s="57">
        <f t="shared" si="1705"/>
        <v>9999.9999999995125</v>
      </c>
      <c r="AE289" s="468">
        <f t="shared" si="1924"/>
        <v>-843.45333333333338</v>
      </c>
      <c r="AF289" s="46">
        <f t="shared" si="1706"/>
        <v>-1023.91</v>
      </c>
      <c r="AG289" s="47"/>
      <c r="AH289" s="46">
        <f t="shared" si="1925"/>
        <v>-1011.77</v>
      </c>
      <c r="AI289" s="48"/>
      <c r="AJ289" s="29"/>
      <c r="AK289" s="45">
        <v>228</v>
      </c>
      <c r="AL289" s="46">
        <f t="shared" si="1707"/>
        <v>1117.72</v>
      </c>
      <c r="AM289" s="46"/>
      <c r="AN289" s="46"/>
      <c r="AO289" s="46">
        <f t="shared" si="1708"/>
        <v>12.9</v>
      </c>
      <c r="AP289" s="128">
        <f t="shared" si="1709"/>
        <v>1104.82</v>
      </c>
      <c r="AQ289" s="128"/>
      <c r="AR289" s="128"/>
      <c r="AS289" s="46">
        <f t="shared" si="1710"/>
        <v>23.784427444555231</v>
      </c>
      <c r="AT289" s="46">
        <f t="shared" si="1711"/>
        <v>1081.0355725554448</v>
      </c>
      <c r="AU289" s="51"/>
      <c r="AV289" s="51"/>
      <c r="AW289" s="51">
        <f t="shared" si="1712"/>
        <v>13189.620894177691</v>
      </c>
      <c r="AX289" s="58">
        <f t="shared" si="1713"/>
        <v>927.38215694565588</v>
      </c>
      <c r="AY289" s="52"/>
      <c r="AZ289" s="52"/>
      <c r="BA289" s="52">
        <f t="shared" si="1714"/>
        <v>10.82</v>
      </c>
      <c r="BB289" s="51">
        <f t="shared" si="1715"/>
        <v>916.56215694565583</v>
      </c>
      <c r="BC289" s="51"/>
      <c r="BD289" s="51"/>
      <c r="BE289" s="57">
        <f t="shared" si="1716"/>
        <v>11063.548216390443</v>
      </c>
      <c r="BF289" s="468">
        <f t="shared" si="1717"/>
        <v>-927.38215694565588</v>
      </c>
      <c r="BG289" s="46">
        <f t="shared" si="1718"/>
        <v>-1117.72</v>
      </c>
      <c r="BH289" s="46">
        <f t="shared" si="1719"/>
        <v>-1104.82</v>
      </c>
      <c r="BI289" s="48"/>
      <c r="BK289" s="45">
        <v>228</v>
      </c>
      <c r="BL289" s="46">
        <f t="shared" si="1926"/>
        <v>1033.07</v>
      </c>
      <c r="BM289" s="46">
        <f t="shared" si="1927"/>
        <v>21.3</v>
      </c>
      <c r="BN289" s="46">
        <f t="shared" si="1928"/>
        <v>1011.77</v>
      </c>
      <c r="BO289" s="46">
        <f t="shared" si="1720"/>
        <v>21.666446467617259</v>
      </c>
      <c r="BP289" s="46">
        <f t="shared" si="1721"/>
        <v>990.10355353238276</v>
      </c>
      <c r="BQ289" s="149">
        <f t="shared" si="1722"/>
        <v>12009.764327037972</v>
      </c>
      <c r="BR289" s="57">
        <f t="shared" si="2083"/>
        <v>23782.8775952494</v>
      </c>
      <c r="BS289" s="58">
        <f t="shared" si="1627"/>
        <v>851.23333333333335</v>
      </c>
      <c r="BT289" s="52">
        <f t="shared" si="1930"/>
        <v>17.899999999999999</v>
      </c>
      <c r="BU289" s="51">
        <f t="shared" si="1723"/>
        <v>833.33333333333337</v>
      </c>
      <c r="BV289" s="149">
        <f t="shared" si="1724"/>
        <v>9999.9999999995125</v>
      </c>
      <c r="BW289" s="153">
        <f t="shared" si="2084"/>
        <v>19999.999999999513</v>
      </c>
      <c r="BX289" s="468">
        <f t="shared" si="1932"/>
        <v>-851.23333333333335</v>
      </c>
      <c r="BY289" s="46">
        <f t="shared" si="1933"/>
        <v>-1033.07</v>
      </c>
      <c r="BZ289" s="46">
        <f t="shared" si="1725"/>
        <v>-1011.77</v>
      </c>
      <c r="CA289" s="48"/>
      <c r="CB289" s="29"/>
      <c r="CC289" s="45">
        <v>228</v>
      </c>
      <c r="CD289" s="239">
        <f t="shared" si="1726"/>
        <v>1117.6300000000001</v>
      </c>
      <c r="CE289" s="239">
        <f t="shared" si="1934"/>
        <v>22.54</v>
      </c>
      <c r="CF289" s="128">
        <f t="shared" si="1727"/>
        <v>1095.0899999999999</v>
      </c>
      <c r="CG289" s="46">
        <f t="shared" si="1935"/>
        <v>23.674945545723102</v>
      </c>
      <c r="CH289" s="46">
        <f t="shared" si="1628"/>
        <v>1071.4150544542767</v>
      </c>
      <c r="CI289" s="149">
        <f t="shared" si="1728"/>
        <v>13133.552272979583</v>
      </c>
      <c r="CJ289" s="199">
        <f t="shared" si="2085"/>
        <v>25873.523509679682</v>
      </c>
      <c r="CK289" s="153">
        <f t="shared" si="1937"/>
        <v>10000</v>
      </c>
      <c r="CL289" s="45">
        <v>228</v>
      </c>
      <c r="CM289" s="46">
        <f t="shared" si="1938"/>
        <v>1117.6300000000001</v>
      </c>
      <c r="CN289" s="239">
        <f t="shared" si="1729"/>
        <v>22.54</v>
      </c>
      <c r="CO289" s="128">
        <f t="shared" si="1657"/>
        <v>1095.0899999999999</v>
      </c>
      <c r="CP289" s="46">
        <f t="shared" si="1730"/>
        <v>23.674945545723102</v>
      </c>
      <c r="CQ289" s="46">
        <f t="shared" si="1658"/>
        <v>1071.4150544542767</v>
      </c>
      <c r="CR289" s="149">
        <f t="shared" si="1731"/>
        <v>13133.552272979583</v>
      </c>
      <c r="CS289" s="153">
        <f t="shared" si="2086"/>
        <v>25873.523509679682</v>
      </c>
      <c r="CT289" s="58">
        <f t="shared" si="1732"/>
        <v>927.86033333333398</v>
      </c>
      <c r="CU289" s="52">
        <f t="shared" si="1940"/>
        <v>19.100000000000001</v>
      </c>
      <c r="CV289" s="51">
        <f t="shared" si="1941"/>
        <v>908.76033333333396</v>
      </c>
      <c r="CW289" s="149">
        <f t="shared" si="1733"/>
        <v>11019.123999999581</v>
      </c>
      <c r="CX289" s="57">
        <f t="shared" si="2087"/>
        <v>21924.247999999596</v>
      </c>
      <c r="CY289" s="153">
        <f t="shared" si="1943"/>
        <v>10000</v>
      </c>
      <c r="CZ289" s="479">
        <f t="shared" si="1734"/>
        <v>-927.86033333333398</v>
      </c>
      <c r="DA289" s="46">
        <f t="shared" si="1944"/>
        <v>-1117.6300000000001</v>
      </c>
      <c r="DB289" s="46">
        <f t="shared" si="1945"/>
        <v>-1095.0899999999999</v>
      </c>
      <c r="DC289" s="48"/>
      <c r="DE289" s="237">
        <v>228</v>
      </c>
      <c r="DF289" s="46">
        <f t="shared" si="1735"/>
        <v>1105.0999999999999</v>
      </c>
      <c r="DG289" s="239">
        <f t="shared" si="2088"/>
        <v>93.33</v>
      </c>
      <c r="DH289" s="46">
        <f t="shared" si="1736"/>
        <v>1011.77</v>
      </c>
      <c r="DI289" s="46">
        <f t="shared" si="1737"/>
        <v>21.666446467617259</v>
      </c>
      <c r="DJ289" s="46">
        <f t="shared" si="1738"/>
        <v>990.10355353238276</v>
      </c>
      <c r="DK289" s="51">
        <f t="shared" si="1739"/>
        <v>12009.764327037972</v>
      </c>
      <c r="DL289" s="58">
        <f t="shared" si="1629"/>
        <v>926.66333333333341</v>
      </c>
      <c r="DM289" s="240">
        <f t="shared" si="2089"/>
        <v>93.33</v>
      </c>
      <c r="DN289" s="51">
        <f t="shared" si="1740"/>
        <v>833.33333333333337</v>
      </c>
      <c r="DO289" s="57">
        <f t="shared" si="1741"/>
        <v>9999.9999999995125</v>
      </c>
      <c r="DP289" s="468">
        <f t="shared" si="1948"/>
        <v>-926.66333333333341</v>
      </c>
      <c r="DQ289" s="46">
        <f t="shared" si="1949"/>
        <v>-1105.0999999999999</v>
      </c>
      <c r="DR289" s="47"/>
      <c r="DS289" s="46">
        <f t="shared" si="1950"/>
        <v>-1011.77</v>
      </c>
      <c r="DT289" s="48"/>
      <c r="DU289" s="29"/>
      <c r="DV289" s="237">
        <v>228</v>
      </c>
      <c r="DW289" s="46">
        <f t="shared" si="1951"/>
        <v>1017.82</v>
      </c>
      <c r="DX289" s="239">
        <f t="shared" si="2090"/>
        <v>6.0500000000000007</v>
      </c>
      <c r="DY289" s="46">
        <f t="shared" si="1953"/>
        <v>1011.77</v>
      </c>
      <c r="DZ289" s="46">
        <f t="shared" si="1742"/>
        <v>21.666446467617259</v>
      </c>
      <c r="EA289" s="46">
        <f t="shared" si="1743"/>
        <v>990.10355353238276</v>
      </c>
      <c r="EB289" s="51">
        <f t="shared" si="1744"/>
        <v>12009.764327037972</v>
      </c>
      <c r="EC289" s="58">
        <f t="shared" si="1630"/>
        <v>838.37333333333333</v>
      </c>
      <c r="ED289" s="240">
        <f t="shared" si="2091"/>
        <v>5.04</v>
      </c>
      <c r="EE289" s="51">
        <f t="shared" si="1745"/>
        <v>833.33333333333337</v>
      </c>
      <c r="EF289" s="57">
        <f t="shared" si="1746"/>
        <v>9999.9999999995125</v>
      </c>
      <c r="EG289" s="468">
        <f t="shared" si="1955"/>
        <v>-838.37333333333333</v>
      </c>
      <c r="EH289" s="46">
        <f t="shared" si="1956"/>
        <v>-1017.82</v>
      </c>
      <c r="EI289" s="47"/>
      <c r="EJ289" s="46">
        <f t="shared" si="1957"/>
        <v>-1011.77</v>
      </c>
      <c r="EK289" s="48"/>
      <c r="EL289" s="29"/>
      <c r="EM289" s="237">
        <v>228</v>
      </c>
      <c r="EN289" s="239">
        <f t="shared" si="2069"/>
        <v>1058.0868689014749</v>
      </c>
      <c r="EO289" s="239">
        <f t="shared" si="2092"/>
        <v>6.3100000000000005</v>
      </c>
      <c r="EP289" s="128">
        <f t="shared" si="1632"/>
        <v>1051.7768689014749</v>
      </c>
      <c r="EQ289" s="46">
        <f t="shared" si="1748"/>
        <v>22.593449226490961</v>
      </c>
      <c r="ER289" s="46">
        <f t="shared" si="1749"/>
        <v>1029.183419674984</v>
      </c>
      <c r="ES289" s="51">
        <f t="shared" si="1750"/>
        <v>12526.886116219592</v>
      </c>
      <c r="ET289" s="153">
        <f t="shared" si="1959"/>
        <v>10000</v>
      </c>
      <c r="EU289" s="237">
        <v>228</v>
      </c>
      <c r="EV289" s="46">
        <f t="shared" si="1633"/>
        <v>1058.0899999999999</v>
      </c>
      <c r="EW289" s="239">
        <f t="shared" si="2093"/>
        <v>6.3100000000000005</v>
      </c>
      <c r="EX289" s="128">
        <f t="shared" si="1751"/>
        <v>1051.78</v>
      </c>
      <c r="EY289" s="46">
        <f t="shared" si="1752"/>
        <v>22.591952803837888</v>
      </c>
      <c r="EZ289" s="46">
        <f t="shared" si="1753"/>
        <v>1029.1880471961622</v>
      </c>
      <c r="FA289" s="51">
        <f t="shared" si="1754"/>
        <v>12525.983635106571</v>
      </c>
      <c r="FB289" s="58">
        <f t="shared" si="1755"/>
        <v>874.86920833333363</v>
      </c>
      <c r="FC289" s="240">
        <f t="shared" si="2094"/>
        <v>5.28</v>
      </c>
      <c r="FD289" s="51">
        <f t="shared" si="1962"/>
        <v>869.58920833333366</v>
      </c>
      <c r="FE289" s="57">
        <f t="shared" si="1756"/>
        <v>10470.180499999813</v>
      </c>
      <c r="FF289" s="153">
        <f t="shared" si="1963"/>
        <v>10000</v>
      </c>
      <c r="FG289" s="469">
        <f t="shared" si="1757"/>
        <v>-874.86920833333363</v>
      </c>
      <c r="FH289" s="46">
        <f t="shared" si="1758"/>
        <v>-1058.0899999999999</v>
      </c>
      <c r="FI289" s="46">
        <f t="shared" si="1759"/>
        <v>-1051.78</v>
      </c>
      <c r="FJ289" s="48"/>
      <c r="FL289" s="237">
        <v>228</v>
      </c>
      <c r="FM289" s="46">
        <f t="shared" si="1964"/>
        <v>1022.86</v>
      </c>
      <c r="FN289" s="239">
        <f t="shared" si="2070"/>
        <v>11.09</v>
      </c>
      <c r="FO289" s="46">
        <f t="shared" si="1965"/>
        <v>1011.77</v>
      </c>
      <c r="FP289" s="46">
        <f t="shared" si="1761"/>
        <v>21.666446467617259</v>
      </c>
      <c r="FQ289" s="46">
        <f t="shared" si="1762"/>
        <v>990.10355353238276</v>
      </c>
      <c r="FR289" s="149">
        <f t="shared" si="1763"/>
        <v>12009.764327037972</v>
      </c>
      <c r="FS289" s="57">
        <f t="shared" si="2095"/>
        <v>23782.8775952494</v>
      </c>
      <c r="FT289" s="58">
        <f t="shared" si="1635"/>
        <v>842.65333333333342</v>
      </c>
      <c r="FU289" s="240">
        <f t="shared" si="2071"/>
        <v>9.32</v>
      </c>
      <c r="FV289" s="51">
        <f t="shared" si="1765"/>
        <v>833.33333333333337</v>
      </c>
      <c r="FW289" s="149">
        <f t="shared" si="1766"/>
        <v>9999.9999999995125</v>
      </c>
      <c r="FX289" s="153">
        <f t="shared" si="2096"/>
        <v>19999.999999999513</v>
      </c>
      <c r="FY289" s="468">
        <f t="shared" si="1968"/>
        <v>-842.65333333333342</v>
      </c>
      <c r="FZ289" s="46">
        <f t="shared" si="1969"/>
        <v>-1022.86</v>
      </c>
      <c r="GA289" s="46">
        <f t="shared" si="1767"/>
        <v>-1011.77</v>
      </c>
      <c r="GB289" s="48"/>
      <c r="GD289" s="237">
        <v>228</v>
      </c>
      <c r="GE289" s="239">
        <f t="shared" si="2072"/>
        <v>1060.0875939185617</v>
      </c>
      <c r="GF289" s="239">
        <f t="shared" si="2097"/>
        <v>11.53</v>
      </c>
      <c r="GG289" s="128">
        <f t="shared" si="1579"/>
        <v>1048.5575939185617</v>
      </c>
      <c r="GH289" s="46">
        <f t="shared" si="1637"/>
        <v>22.580723130339052</v>
      </c>
      <c r="GI289" s="46">
        <f t="shared" si="1769"/>
        <v>1025.9768707882226</v>
      </c>
      <c r="GJ289" s="149">
        <f t="shared" si="1770"/>
        <v>12522.457007415207</v>
      </c>
      <c r="GK289" s="51">
        <f t="shared" si="2098"/>
        <v>24722.132351737469</v>
      </c>
      <c r="GL289" s="153">
        <f t="shared" si="1972"/>
        <v>10000</v>
      </c>
      <c r="GM289" s="237">
        <v>228</v>
      </c>
      <c r="GN289" s="46">
        <f t="shared" si="1638"/>
        <v>1060.0899999999999</v>
      </c>
      <c r="GO289" s="239">
        <f t="shared" si="2073"/>
        <v>11.53</v>
      </c>
      <c r="GP289" s="128">
        <f t="shared" si="1973"/>
        <v>1048.56</v>
      </c>
      <c r="GQ289" s="46">
        <f t="shared" si="1772"/>
        <v>22.579617801060206</v>
      </c>
      <c r="GR289" s="46">
        <f t="shared" si="1773"/>
        <v>1025.9803821989397</v>
      </c>
      <c r="GS289" s="149">
        <f t="shared" si="1774"/>
        <v>12521.790298437183</v>
      </c>
      <c r="GT289" s="57">
        <f t="shared" si="2099"/>
        <v>24721.5073962063</v>
      </c>
      <c r="GU289" s="58">
        <f t="shared" si="1775"/>
        <v>876.92633333333197</v>
      </c>
      <c r="GV289" s="325">
        <f t="shared" si="2074"/>
        <v>9.73</v>
      </c>
      <c r="GW289" s="51">
        <f t="shared" si="1975"/>
        <v>867.19633333333195</v>
      </c>
      <c r="GX289" s="150">
        <f t="shared" si="1777"/>
        <v>10470.916000000287</v>
      </c>
      <c r="GY289" s="57">
        <f t="shared" si="2100"/>
        <v>20877.272000000274</v>
      </c>
      <c r="GZ289" s="153">
        <f t="shared" si="1977"/>
        <v>10000</v>
      </c>
      <c r="HA289" s="469">
        <f t="shared" si="1778"/>
        <v>-876.92633333333197</v>
      </c>
      <c r="HB289" s="46">
        <f t="shared" si="1779"/>
        <v>-1060.0899999999999</v>
      </c>
      <c r="HC289" s="46">
        <f t="shared" si="1780"/>
        <v>-1048.56</v>
      </c>
      <c r="HD289" s="48"/>
      <c r="HF289" s="45">
        <v>228</v>
      </c>
      <c r="HG289" s="46">
        <f t="shared" si="1781"/>
        <v>1123.8775326810628</v>
      </c>
      <c r="HH289" s="46">
        <f t="shared" si="1782"/>
        <v>0</v>
      </c>
      <c r="HI289" s="46">
        <f t="shared" si="1783"/>
        <v>1123.8775326810628</v>
      </c>
      <c r="HJ289" s="46">
        <f t="shared" si="1784"/>
        <v>24.068940342903307</v>
      </c>
      <c r="HK289" s="46">
        <f t="shared" si="1785"/>
        <v>1099.8085923381595</v>
      </c>
      <c r="HL289" s="51">
        <f t="shared" si="1786"/>
        <v>13341.555613403827</v>
      </c>
      <c r="HM289" s="153">
        <f t="shared" si="1978"/>
        <v>10000</v>
      </c>
      <c r="HN289" s="58">
        <f t="shared" si="1787"/>
        <v>933.33333333333724</v>
      </c>
      <c r="HO289" s="52">
        <f t="shared" si="1788"/>
        <v>0</v>
      </c>
      <c r="HP289" s="51">
        <f t="shared" si="1789"/>
        <v>933.33333333333724</v>
      </c>
      <c r="HQ289" s="57">
        <f t="shared" si="1790"/>
        <v>11199.999999998206</v>
      </c>
      <c r="HR289" s="153">
        <f t="shared" si="1979"/>
        <v>10000</v>
      </c>
      <c r="HS289" s="468">
        <f t="shared" si="1791"/>
        <v>-933.33333333333724</v>
      </c>
      <c r="HT289" s="46">
        <f t="shared" si="1792"/>
        <v>-1123.8775326810628</v>
      </c>
      <c r="HU289" s="46">
        <f t="shared" si="1793"/>
        <v>-1123.8775326810628</v>
      </c>
      <c r="HV289" s="48"/>
      <c r="HW289" s="29"/>
      <c r="HX289" s="45">
        <v>228</v>
      </c>
      <c r="HY289" s="128">
        <f t="shared" si="1794"/>
        <v>1124.3399999999999</v>
      </c>
      <c r="HZ289" s="46">
        <f t="shared" si="1795"/>
        <v>0</v>
      </c>
      <c r="IA289" s="46">
        <f t="shared" si="1796"/>
        <v>1124.3399999999999</v>
      </c>
      <c r="IB289" s="46">
        <f t="shared" si="1797"/>
        <v>24.086353185588212</v>
      </c>
      <c r="IC289" s="46">
        <f t="shared" si="1798"/>
        <v>1100.2536468144117</v>
      </c>
      <c r="ID289" s="51">
        <f t="shared" si="1799"/>
        <v>13351.558264538517</v>
      </c>
      <c r="IE289" s="153">
        <f t="shared" si="1980"/>
        <v>10000</v>
      </c>
      <c r="IF289" s="58">
        <f t="shared" si="1800"/>
        <v>930.14625019664186</v>
      </c>
      <c r="IG289" s="52">
        <f t="shared" si="1801"/>
        <v>0</v>
      </c>
      <c r="IH289" s="51">
        <f t="shared" si="1802"/>
        <v>930.14625019664186</v>
      </c>
      <c r="II289" s="57">
        <f t="shared" si="1981"/>
        <v>11161.754955165379</v>
      </c>
      <c r="IJ289" s="153">
        <f t="shared" si="1982"/>
        <v>10000</v>
      </c>
      <c r="IK289" s="468">
        <f t="shared" si="1803"/>
        <v>-930.14625019664186</v>
      </c>
      <c r="IL289" s="46">
        <f t="shared" si="1804"/>
        <v>-1124.3399999999999</v>
      </c>
      <c r="IM289" s="46">
        <f t="shared" si="1805"/>
        <v>-1124.3399999999999</v>
      </c>
      <c r="IN289" s="48"/>
      <c r="IO289" s="53">
        <f t="shared" si="1806"/>
        <v>0</v>
      </c>
      <c r="IQ289" s="45">
        <v>228</v>
      </c>
      <c r="IR289" s="128">
        <f t="shared" si="1807"/>
        <v>1126.4568749999989</v>
      </c>
      <c r="IS289" s="128">
        <f t="shared" si="1808"/>
        <v>0</v>
      </c>
      <c r="IT289" s="128">
        <f t="shared" si="1809"/>
        <v>1126.4568749999989</v>
      </c>
      <c r="IU289" s="46">
        <f t="shared" si="2021"/>
        <v>24.12</v>
      </c>
      <c r="IV289" s="46">
        <f t="shared" si="1810"/>
        <v>1102.3368749999991</v>
      </c>
      <c r="IW289" s="51">
        <f t="shared" si="1811"/>
        <v>13372.172500000252</v>
      </c>
      <c r="IX289" s="199">
        <f t="shared" si="1983"/>
        <v>10000</v>
      </c>
      <c r="IY289" s="128">
        <f t="shared" si="1812"/>
        <v>0</v>
      </c>
      <c r="IZ289" s="408">
        <f t="shared" si="1813"/>
        <v>0</v>
      </c>
      <c r="JA289" s="58">
        <f t="shared" si="1814"/>
        <v>931.95916666666494</v>
      </c>
      <c r="JB289" s="52">
        <f t="shared" si="1815"/>
        <v>0</v>
      </c>
      <c r="JC289" s="51">
        <f t="shared" si="1816"/>
        <v>931.95916666666494</v>
      </c>
      <c r="JD289" s="57">
        <f t="shared" si="1817"/>
        <v>11183.510000000086</v>
      </c>
      <c r="JE289" s="280">
        <f t="shared" si="1818"/>
        <v>10000</v>
      </c>
      <c r="JF289" s="280">
        <f t="shared" si="1819"/>
        <v>0</v>
      </c>
      <c r="JG289" s="468">
        <f t="shared" si="1820"/>
        <v>-931.95916666666494</v>
      </c>
      <c r="JH289" s="46">
        <f t="shared" si="1821"/>
        <v>-1126.4568749999989</v>
      </c>
      <c r="JI289" s="46">
        <f t="shared" si="1822"/>
        <v>-1126.4568749999989</v>
      </c>
      <c r="JJ289" s="48"/>
      <c r="JL289" s="45">
        <v>228</v>
      </c>
      <c r="JM289" s="46">
        <f t="shared" si="1823"/>
        <v>1124.4930833333331</v>
      </c>
      <c r="JN289" s="46">
        <f t="shared" si="1824"/>
        <v>0</v>
      </c>
      <c r="JO289" s="128">
        <f t="shared" si="1825"/>
        <v>1124.4930833333331</v>
      </c>
      <c r="JP289" s="46">
        <f t="shared" si="1984"/>
        <v>24.08</v>
      </c>
      <c r="JQ289" s="46">
        <f t="shared" si="1826"/>
        <v>1100.4130833333331</v>
      </c>
      <c r="JR289" s="149">
        <f t="shared" si="1827"/>
        <v>13348.866999999993</v>
      </c>
      <c r="JS289" s="51">
        <f t="shared" si="2101"/>
        <v>23782.8775952494</v>
      </c>
      <c r="JT289" s="199">
        <f t="shared" si="1986"/>
        <v>10000</v>
      </c>
      <c r="JU289" s="128">
        <f t="shared" si="1828"/>
        <v>0</v>
      </c>
      <c r="JV289" s="408">
        <f t="shared" si="1829"/>
        <v>0</v>
      </c>
      <c r="JW289" s="58">
        <f t="shared" si="1830"/>
        <v>930.37233333333074</v>
      </c>
      <c r="JX289" s="52">
        <f t="shared" si="1831"/>
        <v>0</v>
      </c>
      <c r="JY289" s="51">
        <f t="shared" si="1832"/>
        <v>930.37233333333074</v>
      </c>
      <c r="JZ289" s="149">
        <f t="shared" si="1833"/>
        <v>11164.468000000536</v>
      </c>
      <c r="KA289" s="199">
        <f t="shared" si="2102"/>
        <v>19999.999999999513</v>
      </c>
      <c r="KB289" s="128">
        <f t="shared" si="1988"/>
        <v>10000</v>
      </c>
      <c r="KC289" s="204">
        <f t="shared" si="1834"/>
        <v>0</v>
      </c>
      <c r="KD289" s="468">
        <f t="shared" si="1989"/>
        <v>-930.37233333333074</v>
      </c>
      <c r="KE289" s="46">
        <f t="shared" si="1835"/>
        <v>-1124.4930833333331</v>
      </c>
      <c r="KF289" s="46">
        <f t="shared" si="1836"/>
        <v>-1124.4930833333331</v>
      </c>
      <c r="KG289" s="48"/>
      <c r="KI289" s="45">
        <v>228</v>
      </c>
      <c r="KJ289" s="46">
        <f t="shared" si="1837"/>
        <v>1124.4890404061762</v>
      </c>
      <c r="KK289" s="46">
        <f t="shared" si="1838"/>
        <v>0</v>
      </c>
      <c r="KL289" s="128">
        <f t="shared" si="1839"/>
        <v>1124.4890404061762</v>
      </c>
      <c r="KM289" s="46">
        <f t="shared" si="1676"/>
        <v>24.082036380975484</v>
      </c>
      <c r="KN289" s="46">
        <f t="shared" si="1840"/>
        <v>1100.4070040252006</v>
      </c>
      <c r="KO289" s="149">
        <f t="shared" si="1841"/>
        <v>13348.814824560091</v>
      </c>
      <c r="KP289" s="199">
        <f t="shared" si="2103"/>
        <v>25873.523509679682</v>
      </c>
      <c r="KQ289" s="199">
        <f t="shared" si="1991"/>
        <v>10000</v>
      </c>
      <c r="KR289" s="128">
        <f t="shared" si="1842"/>
        <v>0</v>
      </c>
      <c r="KS289" s="408">
        <f t="shared" si="1843"/>
        <v>0</v>
      </c>
      <c r="KT289" s="45">
        <v>228</v>
      </c>
      <c r="KU289" s="46">
        <f t="shared" si="1992"/>
        <v>1124.49</v>
      </c>
      <c r="KV289" s="46">
        <f t="shared" si="1844"/>
        <v>0</v>
      </c>
      <c r="KW289" s="128">
        <f t="shared" si="1845"/>
        <v>1124.49</v>
      </c>
      <c r="KX289" s="46">
        <f t="shared" si="1846"/>
        <v>24.081595553356667</v>
      </c>
      <c r="KY289" s="46">
        <f t="shared" si="1847"/>
        <v>1100.4084044466433</v>
      </c>
      <c r="KZ289" s="149">
        <f t="shared" si="1848"/>
        <v>13348.548927567357</v>
      </c>
      <c r="LA289" s="153">
        <f t="shared" si="2104"/>
        <v>25873.523509679682</v>
      </c>
      <c r="LB289" s="58">
        <f t="shared" si="2068"/>
        <v>930.59633333333579</v>
      </c>
      <c r="LC289" s="52">
        <f t="shared" si="1849"/>
        <v>0</v>
      </c>
      <c r="LD289" s="51">
        <f t="shared" si="1850"/>
        <v>930.59633333333579</v>
      </c>
      <c r="LE289" s="149">
        <f t="shared" si="1851"/>
        <v>11167.15599999973</v>
      </c>
      <c r="LF289" s="51">
        <f t="shared" si="2105"/>
        <v>21924.247999999596</v>
      </c>
      <c r="LG289" s="128">
        <f t="shared" si="1852"/>
        <v>10000</v>
      </c>
      <c r="LH289" s="204">
        <f t="shared" si="1853"/>
        <v>0</v>
      </c>
      <c r="LI289" s="479">
        <f t="shared" si="1854"/>
        <v>-930.59633333333579</v>
      </c>
      <c r="LJ289" s="46">
        <f t="shared" si="1995"/>
        <v>-1124.49</v>
      </c>
      <c r="LK289" s="46">
        <f t="shared" si="1996"/>
        <v>-1124.49</v>
      </c>
      <c r="LL289" s="48"/>
      <c r="LN289" s="237">
        <v>228</v>
      </c>
      <c r="LO289" s="46">
        <f t="shared" si="1855"/>
        <v>1123.1238136873469</v>
      </c>
      <c r="LP289" s="239">
        <f t="shared" si="2075"/>
        <v>0</v>
      </c>
      <c r="LQ289" s="46">
        <f t="shared" si="1857"/>
        <v>1123.1238136873469</v>
      </c>
      <c r="LR289" s="46">
        <f t="shared" si="1858"/>
        <v>24.052798710947894</v>
      </c>
      <c r="LS289" s="46">
        <f t="shared" si="1859"/>
        <v>1099.0710149763991</v>
      </c>
      <c r="LT289" s="51">
        <f t="shared" si="1860"/>
        <v>13332.608211592338</v>
      </c>
      <c r="LU289" s="199">
        <f t="shared" si="1997"/>
        <v>10000</v>
      </c>
      <c r="LV289" s="58">
        <f t="shared" si="1861"/>
        <v>933.33033333333128</v>
      </c>
      <c r="LW289" s="240">
        <f t="shared" si="2076"/>
        <v>0</v>
      </c>
      <c r="LX289" s="51">
        <f t="shared" si="1863"/>
        <v>933.33033333333128</v>
      </c>
      <c r="LY289" s="51">
        <f t="shared" si="1864"/>
        <v>11199.963999999789</v>
      </c>
      <c r="LZ289" s="46">
        <f t="shared" si="1998"/>
        <v>0</v>
      </c>
      <c r="MA289" s="199">
        <f t="shared" si="1999"/>
        <v>10000</v>
      </c>
      <c r="MB289" s="468">
        <f t="shared" si="1865"/>
        <v>-933.33033333333128</v>
      </c>
      <c r="MC289" s="46">
        <f t="shared" si="1866"/>
        <v>-1123.1238136873469</v>
      </c>
      <c r="MD289" s="46">
        <f t="shared" si="1867"/>
        <v>-1123.1238136873469</v>
      </c>
      <c r="ME289" s="48"/>
      <c r="MG289" s="237">
        <v>228</v>
      </c>
      <c r="MH289" s="46">
        <f t="shared" si="1868"/>
        <v>1076.608661999408</v>
      </c>
      <c r="MI289" s="239">
        <f t="shared" si="2077"/>
        <v>0</v>
      </c>
      <c r="MJ289" s="46">
        <f t="shared" si="1870"/>
        <v>1076.608661999408</v>
      </c>
      <c r="MK289" s="46">
        <f t="shared" si="1871"/>
        <v>23.056631087286721</v>
      </c>
      <c r="ML289" s="46">
        <f t="shared" si="1872"/>
        <v>1053.5520309121214</v>
      </c>
      <c r="MM289" s="51">
        <f t="shared" si="1873"/>
        <v>12780.426621459912</v>
      </c>
      <c r="MN289" s="199">
        <f t="shared" si="2000"/>
        <v>10000</v>
      </c>
      <c r="MO289" s="58">
        <f t="shared" si="1874"/>
        <v>889.32945707741396</v>
      </c>
      <c r="MP289" s="240">
        <f t="shared" si="2078"/>
        <v>0</v>
      </c>
      <c r="MQ289" s="51">
        <f t="shared" si="1876"/>
        <v>889.32945707741396</v>
      </c>
      <c r="MR289" s="57">
        <f t="shared" si="1877"/>
        <v>10671.953786349381</v>
      </c>
      <c r="MS289" s="199">
        <f t="shared" si="2001"/>
        <v>10000</v>
      </c>
      <c r="MT289" s="468">
        <f t="shared" si="2002"/>
        <v>-889.32945707741396</v>
      </c>
      <c r="MU289" s="46">
        <f t="shared" si="1878"/>
        <v>-1076.608661999408</v>
      </c>
      <c r="MV289" s="46">
        <f t="shared" si="1879"/>
        <v>-1076.608661999408</v>
      </c>
      <c r="MW289" s="48"/>
      <c r="MY289" s="237">
        <v>228</v>
      </c>
      <c r="MZ289" s="46">
        <f t="shared" si="1880"/>
        <v>1076.608661999408</v>
      </c>
      <c r="NA289" s="239">
        <f t="shared" si="2079"/>
        <v>0</v>
      </c>
      <c r="NB289" s="128">
        <f t="shared" si="1882"/>
        <v>1076.608661999408</v>
      </c>
      <c r="NC289" s="46">
        <f t="shared" si="1646"/>
        <v>23.056631087286721</v>
      </c>
      <c r="ND289" s="46">
        <f t="shared" si="1883"/>
        <v>1053.5520309121214</v>
      </c>
      <c r="NE289" s="51">
        <f t="shared" si="1884"/>
        <v>12780.426621459912</v>
      </c>
      <c r="NF289" s="153">
        <f t="shared" si="2003"/>
        <v>10000</v>
      </c>
      <c r="NG289" s="237">
        <v>228</v>
      </c>
      <c r="NH289" s="46">
        <f t="shared" si="1647"/>
        <v>1076.6099999999999</v>
      </c>
      <c r="NI289" s="239">
        <f t="shared" si="2080"/>
        <v>0</v>
      </c>
      <c r="NJ289" s="128">
        <f t="shared" si="2004"/>
        <v>1076.6099999999999</v>
      </c>
      <c r="NK289" s="46">
        <f t="shared" si="2005"/>
        <v>23.055994776616103</v>
      </c>
      <c r="NL289" s="46">
        <f t="shared" si="1886"/>
        <v>1053.5540052233837</v>
      </c>
      <c r="NM289" s="51">
        <f t="shared" si="1887"/>
        <v>12780.042860746278</v>
      </c>
      <c r="NN289" s="58">
        <f t="shared" si="1888"/>
        <v>888.78037499999857</v>
      </c>
      <c r="NO289" s="240">
        <f t="shared" si="2106"/>
        <v>0</v>
      </c>
      <c r="NP289" s="51">
        <f t="shared" si="1890"/>
        <v>888.78037499999857</v>
      </c>
      <c r="NQ289" s="57">
        <f t="shared" si="1891"/>
        <v>10799.714500000035</v>
      </c>
      <c r="NR289" s="153">
        <f t="shared" si="2006"/>
        <v>10000</v>
      </c>
      <c r="NS289" s="469">
        <f t="shared" si="1892"/>
        <v>-888.78037499999857</v>
      </c>
      <c r="NT289" s="46">
        <f t="shared" si="1893"/>
        <v>-1076.6099999999999</v>
      </c>
      <c r="NU289" s="46">
        <f t="shared" si="1894"/>
        <v>-1076.6099999999999</v>
      </c>
      <c r="NV289" s="48"/>
      <c r="NX289" s="237">
        <v>228</v>
      </c>
      <c r="NY289" s="46">
        <f t="shared" si="1895"/>
        <v>1076.6456011701148</v>
      </c>
      <c r="NZ289" s="239">
        <f t="shared" si="2081"/>
        <v>0</v>
      </c>
      <c r="OA289" s="46">
        <f t="shared" si="1897"/>
        <v>1076.6456011701148</v>
      </c>
      <c r="OB289" s="46">
        <f t="shared" si="1898"/>
        <v>23.057422175879442</v>
      </c>
      <c r="OC289" s="46">
        <f t="shared" si="1899"/>
        <v>1053.5881789942352</v>
      </c>
      <c r="OD289" s="149">
        <f t="shared" si="1900"/>
        <v>12780.865126533428</v>
      </c>
      <c r="OE289" s="57">
        <f t="shared" si="2107"/>
        <v>23782.8775952494</v>
      </c>
      <c r="OF289" s="153">
        <f t="shared" si="2008"/>
        <v>10000</v>
      </c>
      <c r="OG289" s="58">
        <f t="shared" si="1901"/>
        <v>889.48383333333379</v>
      </c>
      <c r="OH289" s="240">
        <f t="shared" si="2108"/>
        <v>0</v>
      </c>
      <c r="OI289" s="51">
        <f t="shared" si="1902"/>
        <v>889.48383333333379</v>
      </c>
      <c r="OJ289" s="149">
        <f t="shared" si="1903"/>
        <v>10673.806000000021</v>
      </c>
      <c r="OK289" s="153">
        <f t="shared" si="2109"/>
        <v>19999.999999999513</v>
      </c>
      <c r="OL289" s="153">
        <f t="shared" si="2011"/>
        <v>10000</v>
      </c>
      <c r="OM289" s="468">
        <f t="shared" si="2012"/>
        <v>-889.48383333333379</v>
      </c>
      <c r="ON289" s="46">
        <f t="shared" si="2013"/>
        <v>-1076.6456011701148</v>
      </c>
      <c r="OO289" s="46">
        <f t="shared" si="1904"/>
        <v>-1076.6456011701148</v>
      </c>
      <c r="OP289" s="48"/>
      <c r="OR289" s="237">
        <v>228</v>
      </c>
      <c r="OS289" s="46">
        <f t="shared" si="1905"/>
        <v>1076.765700416463</v>
      </c>
      <c r="OT289" s="239">
        <f t="shared" si="2082"/>
        <v>0</v>
      </c>
      <c r="OU289" s="128">
        <f t="shared" si="1907"/>
        <v>1076.765700416463</v>
      </c>
      <c r="OV289" s="46">
        <f t="shared" si="1652"/>
        <v>23.059994219106823</v>
      </c>
      <c r="OW289" s="46">
        <f t="shared" si="1653"/>
        <v>1053.7057061973562</v>
      </c>
      <c r="OX289" s="149">
        <f t="shared" si="1908"/>
        <v>12782.290825266737</v>
      </c>
      <c r="OY289" s="51">
        <f t="shared" si="2110"/>
        <v>24722.132351737469</v>
      </c>
      <c r="OZ289" s="153">
        <f t="shared" si="2015"/>
        <v>10000</v>
      </c>
      <c r="PA289" s="237">
        <v>228</v>
      </c>
      <c r="PB289" s="46">
        <f t="shared" si="1909"/>
        <v>1076.765700416463</v>
      </c>
      <c r="PC289" s="239">
        <f t="shared" si="2111"/>
        <v>0</v>
      </c>
      <c r="PD289" s="128">
        <f t="shared" si="1910"/>
        <v>1076.765700416463</v>
      </c>
      <c r="PE289" s="46">
        <f t="shared" si="1911"/>
        <v>23.059994219106823</v>
      </c>
      <c r="PF289" s="46">
        <f t="shared" si="1912"/>
        <v>1053.7057061973562</v>
      </c>
      <c r="PG289" s="149">
        <f t="shared" si="1913"/>
        <v>12782.290825266737</v>
      </c>
      <c r="PH289" s="57">
        <f t="shared" si="2112"/>
        <v>24721.5073962063</v>
      </c>
      <c r="PI289" s="688">
        <f t="shared" si="1914"/>
        <v>889.6533333333341</v>
      </c>
      <c r="PJ289" s="240">
        <f t="shared" si="2113"/>
        <v>0</v>
      </c>
      <c r="PK289" s="51">
        <f t="shared" si="1915"/>
        <v>889.6533333333341</v>
      </c>
      <c r="PL289" s="150">
        <f t="shared" si="1916"/>
        <v>10675.840000000082</v>
      </c>
      <c r="PM289" s="57">
        <f t="shared" si="2114"/>
        <v>20877.272000000274</v>
      </c>
      <c r="PN289" s="153">
        <f t="shared" si="2020"/>
        <v>10000</v>
      </c>
      <c r="PO289" s="469">
        <f t="shared" si="1917"/>
        <v>-889.6533333333341</v>
      </c>
      <c r="PP289" s="46">
        <f t="shared" si="1918"/>
        <v>-1076.765700416463</v>
      </c>
      <c r="PQ289" s="46">
        <f t="shared" si="1919"/>
        <v>-1076.765700416463</v>
      </c>
      <c r="PR289" s="48"/>
    </row>
    <row r="290" spans="2:434" hidden="1" x14ac:dyDescent="0.3">
      <c r="B290" s="45">
        <v>229</v>
      </c>
      <c r="C290" s="46">
        <f t="shared" si="1688"/>
        <v>1111.77</v>
      </c>
      <c r="D290" s="46">
        <f t="shared" si="1689"/>
        <v>100</v>
      </c>
      <c r="E290" s="46">
        <f t="shared" si="1690"/>
        <v>1011.77</v>
      </c>
      <c r="F290" s="46">
        <f t="shared" si="1691"/>
        <v>20.016273878396621</v>
      </c>
      <c r="G290" s="46">
        <f t="shared" si="1692"/>
        <v>991.75372612160334</v>
      </c>
      <c r="H290" s="51">
        <f t="shared" si="1693"/>
        <v>11018.010600916368</v>
      </c>
      <c r="I290" s="58">
        <f t="shared" si="1626"/>
        <v>933.33333333333337</v>
      </c>
      <c r="J290" s="52">
        <f t="shared" si="1694"/>
        <v>100</v>
      </c>
      <c r="K290" s="51">
        <f t="shared" si="1695"/>
        <v>833.33333333333337</v>
      </c>
      <c r="L290" s="57">
        <f t="shared" si="1696"/>
        <v>9166.6666666661786</v>
      </c>
      <c r="M290" s="468">
        <f t="shared" si="1920"/>
        <v>-933.33333333333337</v>
      </c>
      <c r="N290" s="46">
        <f t="shared" si="1921"/>
        <v>-1111.77</v>
      </c>
      <c r="O290" s="47"/>
      <c r="P290" s="46">
        <f t="shared" si="1922"/>
        <v>-1011.77</v>
      </c>
      <c r="Q290" s="48"/>
      <c r="R290" s="29"/>
      <c r="S290" s="29"/>
      <c r="T290" s="45">
        <v>229</v>
      </c>
      <c r="U290" s="46">
        <f t="shared" si="1697"/>
        <v>1022.97</v>
      </c>
      <c r="V290" s="46">
        <f t="shared" si="1698"/>
        <v>11.2</v>
      </c>
      <c r="W290" s="46">
        <f t="shared" si="1923"/>
        <v>1011.77</v>
      </c>
      <c r="X290" s="46">
        <f t="shared" si="1699"/>
        <v>20.016273878396621</v>
      </c>
      <c r="Y290" s="46">
        <f t="shared" si="1700"/>
        <v>991.75372612160334</v>
      </c>
      <c r="Z290" s="51">
        <f t="shared" si="1701"/>
        <v>11018.010600916368</v>
      </c>
      <c r="AA290" s="58">
        <f t="shared" si="1702"/>
        <v>842.6733333333334</v>
      </c>
      <c r="AB290" s="52">
        <f t="shared" si="1703"/>
        <v>9.34</v>
      </c>
      <c r="AC290" s="51">
        <f t="shared" si="1704"/>
        <v>833.33333333333337</v>
      </c>
      <c r="AD290" s="57">
        <f t="shared" si="1705"/>
        <v>9166.6666666661786</v>
      </c>
      <c r="AE290" s="468">
        <f t="shared" si="1924"/>
        <v>-842.6733333333334</v>
      </c>
      <c r="AF290" s="46">
        <f t="shared" si="1706"/>
        <v>-1022.97</v>
      </c>
      <c r="AG290" s="47"/>
      <c r="AH290" s="46">
        <f t="shared" si="1925"/>
        <v>-1011.77</v>
      </c>
      <c r="AI290" s="48"/>
      <c r="AJ290" s="29"/>
      <c r="AK290" s="45">
        <v>229</v>
      </c>
      <c r="AL290" s="46">
        <f t="shared" si="1707"/>
        <v>1117.72</v>
      </c>
      <c r="AM290" s="46"/>
      <c r="AN290" s="46"/>
      <c r="AO290" s="46">
        <f t="shared" si="1708"/>
        <v>11.92</v>
      </c>
      <c r="AP290" s="128">
        <f t="shared" si="1709"/>
        <v>1105.8</v>
      </c>
      <c r="AQ290" s="128"/>
      <c r="AR290" s="128"/>
      <c r="AS290" s="46">
        <f t="shared" si="1710"/>
        <v>21.982701490296151</v>
      </c>
      <c r="AT290" s="46">
        <f t="shared" si="1711"/>
        <v>1083.8172985097037</v>
      </c>
      <c r="AU290" s="51"/>
      <c r="AV290" s="51"/>
      <c r="AW290" s="51">
        <f t="shared" si="1712"/>
        <v>12105.803595667987</v>
      </c>
      <c r="AX290" s="58">
        <f t="shared" si="1713"/>
        <v>927.38215694565588</v>
      </c>
      <c r="AY290" s="52"/>
      <c r="AZ290" s="52"/>
      <c r="BA290" s="52">
        <f t="shared" si="1714"/>
        <v>10</v>
      </c>
      <c r="BB290" s="51">
        <f t="shared" si="1715"/>
        <v>917.38215694565588</v>
      </c>
      <c r="BC290" s="51"/>
      <c r="BD290" s="51"/>
      <c r="BE290" s="57">
        <f t="shared" si="1716"/>
        <v>10146.166059444788</v>
      </c>
      <c r="BF290" s="468">
        <f t="shared" si="1717"/>
        <v>-927.38215694565588</v>
      </c>
      <c r="BG290" s="46">
        <f t="shared" si="1718"/>
        <v>-1117.72</v>
      </c>
      <c r="BH290" s="46">
        <f t="shared" si="1719"/>
        <v>-1105.8</v>
      </c>
      <c r="BI290" s="48"/>
      <c r="BK290" s="45">
        <v>229</v>
      </c>
      <c r="BL290" s="46">
        <f t="shared" si="1926"/>
        <v>1022.53</v>
      </c>
      <c r="BM290" s="46">
        <f t="shared" si="1927"/>
        <v>10.76</v>
      </c>
      <c r="BN290" s="46">
        <f t="shared" si="1928"/>
        <v>1011.77</v>
      </c>
      <c r="BO290" s="46">
        <f t="shared" si="1720"/>
        <v>20.016273878396621</v>
      </c>
      <c r="BP290" s="46">
        <f t="shared" si="1721"/>
        <v>991.75372612160334</v>
      </c>
      <c r="BQ290" s="51">
        <f t="shared" si="1722"/>
        <v>11018.010600916368</v>
      </c>
      <c r="BR290" s="150">
        <f>$BQ$289</f>
        <v>12009.764327037972</v>
      </c>
      <c r="BS290" s="58">
        <f t="shared" si="1627"/>
        <v>842.27333333333343</v>
      </c>
      <c r="BT290" s="52">
        <f t="shared" si="1930"/>
        <v>8.94</v>
      </c>
      <c r="BU290" s="51">
        <f t="shared" si="1723"/>
        <v>833.33333333333337</v>
      </c>
      <c r="BV290" s="51">
        <f t="shared" si="1724"/>
        <v>9166.6666666661786</v>
      </c>
      <c r="BW290" s="150">
        <f>$BV$289</f>
        <v>9999.9999999995125</v>
      </c>
      <c r="BX290" s="468">
        <f t="shared" si="1932"/>
        <v>-842.27333333333343</v>
      </c>
      <c r="BY290" s="46">
        <f t="shared" si="1933"/>
        <v>-1022.53</v>
      </c>
      <c r="BZ290" s="46">
        <f t="shared" si="1725"/>
        <v>-1011.77</v>
      </c>
      <c r="CA290" s="48"/>
      <c r="CB290" s="29"/>
      <c r="CC290" s="45">
        <v>229</v>
      </c>
      <c r="CD290" s="128">
        <f t="shared" si="1726"/>
        <v>1117.6300000000001</v>
      </c>
      <c r="CE290" s="46">
        <f t="shared" si="1934"/>
        <v>11.44</v>
      </c>
      <c r="CF290" s="128">
        <f t="shared" si="1727"/>
        <v>1106.19</v>
      </c>
      <c r="CG290" s="46">
        <f t="shared" si="1935"/>
        <v>21.889253788299303</v>
      </c>
      <c r="CH290" s="46">
        <f t="shared" si="1628"/>
        <v>1084.3007462117007</v>
      </c>
      <c r="CI290" s="51">
        <f t="shared" si="1728"/>
        <v>12049.251526767883</v>
      </c>
      <c r="CJ290" s="149">
        <f>$CR$289</f>
        <v>13133.552272979583</v>
      </c>
      <c r="CK290" s="153">
        <f t="shared" si="1937"/>
        <v>10000</v>
      </c>
      <c r="CL290" s="45">
        <v>229</v>
      </c>
      <c r="CM290" s="46">
        <f t="shared" si="1938"/>
        <v>1117.6300000000001</v>
      </c>
      <c r="CN290" s="128">
        <f t="shared" si="1729"/>
        <v>11.44</v>
      </c>
      <c r="CO290" s="128">
        <f t="shared" si="1657"/>
        <v>1106.19</v>
      </c>
      <c r="CP290" s="46">
        <f t="shared" si="1730"/>
        <v>21.889253788299303</v>
      </c>
      <c r="CQ290" s="46">
        <f t="shared" si="1658"/>
        <v>1084.3007462117007</v>
      </c>
      <c r="CR290" s="51">
        <f t="shared" si="1731"/>
        <v>12049.251526767883</v>
      </c>
      <c r="CS290" s="150">
        <f>$CR$289</f>
        <v>13133.552272979583</v>
      </c>
      <c r="CT290" s="58">
        <f t="shared" si="1732"/>
        <v>927.86033333333398</v>
      </c>
      <c r="CU290" s="52">
        <f t="shared" si="1940"/>
        <v>9.6</v>
      </c>
      <c r="CV290" s="51">
        <f t="shared" si="1941"/>
        <v>918.26033333333396</v>
      </c>
      <c r="CW290" s="51">
        <f t="shared" si="1733"/>
        <v>10100.863666666248</v>
      </c>
      <c r="CX290" s="150">
        <f>$CW$289</f>
        <v>11019.123999999581</v>
      </c>
      <c r="CY290" s="153">
        <f t="shared" si="1943"/>
        <v>10000</v>
      </c>
      <c r="CZ290" s="479">
        <f t="shared" si="1734"/>
        <v>-927.86033333333398</v>
      </c>
      <c r="DA290" s="46">
        <f t="shared" si="1944"/>
        <v>-1117.6300000000001</v>
      </c>
      <c r="DB290" s="46">
        <f t="shared" si="1945"/>
        <v>-1106.19</v>
      </c>
      <c r="DC290" s="48"/>
      <c r="DE290" s="45">
        <v>229</v>
      </c>
      <c r="DF290" s="46">
        <f t="shared" si="1735"/>
        <v>1095.0999999999999</v>
      </c>
      <c r="DG290" s="46">
        <f>IF(AND($H$7="Oui",DE290&gt;$I$7),0,IF(DE290&gt;$B$7,0,(TRUNC($C$7*$P$46*$L$7/12,2))+(TRUNC($C$7*$Q$46*$M$7/12,2))))</f>
        <v>83.33</v>
      </c>
      <c r="DH290" s="46">
        <f t="shared" si="1736"/>
        <v>1011.77</v>
      </c>
      <c r="DI290" s="46">
        <f t="shared" si="1737"/>
        <v>20.016273878396621</v>
      </c>
      <c r="DJ290" s="46">
        <f t="shared" si="1738"/>
        <v>991.75372612160334</v>
      </c>
      <c r="DK290" s="51">
        <f t="shared" si="1739"/>
        <v>11018.010600916368</v>
      </c>
      <c r="DL290" s="58">
        <f t="shared" si="1629"/>
        <v>916.66333333333341</v>
      </c>
      <c r="DM290" s="52">
        <f>IF(AND($H$7="Oui",DE290&gt;$I$7),0,IF(DE290&gt;$B$7,0,(TRUNC($C$7*$P$46/12,2))+(TRUNC($C$7*$Q$46/12,2))))</f>
        <v>83.33</v>
      </c>
      <c r="DN290" s="51">
        <f t="shared" si="1740"/>
        <v>833.33333333333337</v>
      </c>
      <c r="DO290" s="57">
        <f t="shared" si="1741"/>
        <v>9166.6666666661786</v>
      </c>
      <c r="DP290" s="468">
        <f t="shared" si="1948"/>
        <v>-916.66333333333341</v>
      </c>
      <c r="DQ290" s="46">
        <f t="shared" si="1949"/>
        <v>-1095.0999999999999</v>
      </c>
      <c r="DR290" s="47"/>
      <c r="DS290" s="46">
        <f t="shared" si="1950"/>
        <v>-1011.77</v>
      </c>
      <c r="DT290" s="48"/>
      <c r="DU290" s="29"/>
      <c r="DV290" s="45">
        <v>229</v>
      </c>
      <c r="DW290" s="46">
        <f t="shared" si="1951"/>
        <v>1016.77</v>
      </c>
      <c r="DX290" s="46">
        <f>IF(AND($H$7="Oui",DV290&gt;$I$7),0,IF(DV290&gt;$B$7,0,(TRUNC(EB289*$R$46*$L$7/12,2))+(TRUNC(EB289*$S$46*$M$7/12,2))))</f>
        <v>5</v>
      </c>
      <c r="DY290" s="46">
        <f t="shared" si="1953"/>
        <v>1011.77</v>
      </c>
      <c r="DZ290" s="46">
        <f t="shared" si="1742"/>
        <v>20.016273878396621</v>
      </c>
      <c r="EA290" s="46">
        <f t="shared" si="1743"/>
        <v>991.75372612160334</v>
      </c>
      <c r="EB290" s="51">
        <f t="shared" si="1744"/>
        <v>11018.010600916368</v>
      </c>
      <c r="EC290" s="58">
        <f t="shared" si="1630"/>
        <v>837.48333333333335</v>
      </c>
      <c r="ED290" s="52">
        <f>IF(AND($H$7="Oui",DV290&gt;$I$7),0,IF(DV290&gt;$B$7,0,(TRUNC(EF289*$R$46/12,2))+(TRUNC(EF289*$S$46/12,2))))</f>
        <v>4.1500000000000004</v>
      </c>
      <c r="EE290" s="51">
        <f t="shared" si="1745"/>
        <v>833.33333333333337</v>
      </c>
      <c r="EF290" s="57">
        <f t="shared" si="1746"/>
        <v>9166.6666666661786</v>
      </c>
      <c r="EG290" s="468">
        <f t="shared" si="1955"/>
        <v>-837.48333333333335</v>
      </c>
      <c r="EH290" s="46">
        <f t="shared" si="1956"/>
        <v>-1016.77</v>
      </c>
      <c r="EI290" s="47"/>
      <c r="EJ290" s="46">
        <f t="shared" si="1957"/>
        <v>-1011.77</v>
      </c>
      <c r="EK290" s="48"/>
      <c r="EL290" s="29"/>
      <c r="EM290" s="45">
        <v>229</v>
      </c>
      <c r="EN290" s="46">
        <f t="shared" ref="EN290:EN301" si="2115">IF(AND($H$7="Oui",EM290=$I$7),EP290+EO290,IF(EM290&gt;$B$7,0,IF($F$10="Paliers",ROUND(-PMT(($D$7+($T$46*$L$7)+($U$46*$M$7))/12,$B$7-EM289,ES289,0,0),2),IF(AND($H$7="Oui",EM290=$I$7),EP290+EO290,IF(AND($H$7="Oui",EM290&gt;$I$7),0,IF(EM290&gt;$B$7,0,$EN$60))))))</f>
        <v>1058.0868689014749</v>
      </c>
      <c r="EO290" s="46">
        <f>IF(EM290&gt;$B$7,0,(TRUNC(ES289*$T$46*$L$7/12,2))+(TRUNC(ES289*$U$46*$M$7/12,2)))</f>
        <v>5.21</v>
      </c>
      <c r="EP290" s="128">
        <f t="shared" si="1632"/>
        <v>1052.8768689014748</v>
      </c>
      <c r="EQ290" s="46">
        <f t="shared" si="1748"/>
        <v>20.878143527032652</v>
      </c>
      <c r="ER290" s="46">
        <f t="shared" si="1749"/>
        <v>1031.9987253744421</v>
      </c>
      <c r="ES290" s="51">
        <f t="shared" si="1750"/>
        <v>11494.88739084515</v>
      </c>
      <c r="ET290" s="153">
        <f t="shared" si="1959"/>
        <v>10000</v>
      </c>
      <c r="EU290" s="45">
        <v>229</v>
      </c>
      <c r="EV290" s="46">
        <f t="shared" si="1633"/>
        <v>1058.0899999999999</v>
      </c>
      <c r="EW290" s="46">
        <f>IF(EU290&gt;$B$7,0,(TRUNC(FA289*$T$46*$L$7/12,2))+(TRUNC(FA289*$U$46*$M$7/12,2)))</f>
        <v>5.21</v>
      </c>
      <c r="EX290" s="128">
        <f t="shared" si="1751"/>
        <v>1052.8800000000001</v>
      </c>
      <c r="EY290" s="46">
        <f t="shared" si="1752"/>
        <v>20.876639391844286</v>
      </c>
      <c r="EZ290" s="46">
        <f t="shared" si="1753"/>
        <v>1032.0033606081558</v>
      </c>
      <c r="FA290" s="51">
        <f t="shared" si="1754"/>
        <v>11493.980274498415</v>
      </c>
      <c r="FB290" s="58">
        <f t="shared" si="1755"/>
        <v>874.86920833333363</v>
      </c>
      <c r="FC290" s="52">
        <f>IF(AND($H$7="Oui",EU290&gt;$I$7),0,IF(EU290&gt;$B$7,0,(TRUNC(FE289*$T$46/12,2))+(TRUNC(FE289*$U$46/12,2))))</f>
        <v>4.3499999999999996</v>
      </c>
      <c r="FD290" s="51">
        <f t="shared" si="1962"/>
        <v>870.51920833333361</v>
      </c>
      <c r="FE290" s="57">
        <f t="shared" si="1756"/>
        <v>9599.6612916664799</v>
      </c>
      <c r="FF290" s="153">
        <f t="shared" si="1963"/>
        <v>10000</v>
      </c>
      <c r="FG290" s="469">
        <f t="shared" si="1757"/>
        <v>-874.86920833333363</v>
      </c>
      <c r="FH290" s="46">
        <f t="shared" si="1758"/>
        <v>-1058.0899999999999</v>
      </c>
      <c r="FI290" s="46">
        <f t="shared" si="1759"/>
        <v>-1052.8800000000001</v>
      </c>
      <c r="FJ290" s="48"/>
      <c r="FL290" s="45">
        <v>229</v>
      </c>
      <c r="FM290" s="46">
        <f t="shared" si="1964"/>
        <v>1016.77</v>
      </c>
      <c r="FN290" s="46">
        <f t="shared" ref="FN290:FN301" si="2116">IF(AND($H$7="Oui",FL290&gt;$I$7),0,IF(FL290&gt;$B$7,0,(TRUNC(FS290*$V$46*$L$7/12,2))+(TRUNC(FS290*$W$46*$M$7/12,2))))</f>
        <v>5</v>
      </c>
      <c r="FO290" s="46">
        <f t="shared" si="1965"/>
        <v>1011.77</v>
      </c>
      <c r="FP290" s="46">
        <f t="shared" si="1761"/>
        <v>20.016273878396621</v>
      </c>
      <c r="FQ290" s="46">
        <f t="shared" si="1762"/>
        <v>991.75372612160334</v>
      </c>
      <c r="FR290" s="51">
        <f t="shared" si="1763"/>
        <v>11018.010600916368</v>
      </c>
      <c r="FS290" s="150">
        <f>$BQ$289</f>
        <v>12009.764327037972</v>
      </c>
      <c r="FT290" s="58">
        <f t="shared" si="1635"/>
        <v>837.48333333333335</v>
      </c>
      <c r="FU290" s="241">
        <f t="shared" ref="FU290:FU301" si="2117">IF(AND($H$7="Oui",FL290&gt;$I$7),0,IF(FL290&gt;$B$7,0,(TRUNC(FX290*$V$46/12,2))+(TRUNC(FX290*$W$46/12,2))))</f>
        <v>4.1500000000000004</v>
      </c>
      <c r="FV290" s="51">
        <f t="shared" si="1765"/>
        <v>833.33333333333337</v>
      </c>
      <c r="FW290" s="51">
        <f t="shared" si="1766"/>
        <v>9166.6666666661786</v>
      </c>
      <c r="FX290" s="150">
        <f>$BV$289</f>
        <v>9999.9999999995125</v>
      </c>
      <c r="FY290" s="468">
        <f t="shared" si="1968"/>
        <v>-837.48333333333335</v>
      </c>
      <c r="FZ290" s="46">
        <f t="shared" si="1969"/>
        <v>-1016.77</v>
      </c>
      <c r="GA290" s="46">
        <f t="shared" si="1767"/>
        <v>-1011.77</v>
      </c>
      <c r="GB290" s="48"/>
      <c r="GD290" s="45">
        <v>229</v>
      </c>
      <c r="GE290" s="46">
        <f t="shared" ref="GE290:GE301" si="2118">IF(AND($H$7="Oui",GD290=$I$7),GG290+GF290,IF(GD290&gt;$B$7,0,IF($F$10="Paliers",ROUND(-PMT(($D$7+($X$45*$L$7)+($Y$45*$M$7))/12,$B$7-GD289,GJ289,0,0),2),IF(AND($H$7="Oui",GD290=$I$7),GG290+GF290,IF(AND($H$7="Oui",GD290&gt;$I$7),0,IF(GD290&gt;$B$7,0,$GE$60))))))</f>
        <v>1060.0875939185617</v>
      </c>
      <c r="GF290" s="128">
        <f>IF(AND($H$7="Oui",GD290&gt;$I$7),0,IF(GD290&gt;$B$7,0,(TRUNC(GK290*$X$46*$L$7/12,2))+(TRUNC(GK290*$Y$46*$M$7/12,2))))</f>
        <v>5.21</v>
      </c>
      <c r="GG290" s="128">
        <f t="shared" ref="GG290:GG353" si="2119">IF(AND($H$7="Oui",GD290=$I$7),GI290+GH290,GE290-GF290)</f>
        <v>1054.8775939185616</v>
      </c>
      <c r="GH290" s="46">
        <f t="shared" si="1637"/>
        <v>20.870761679025346</v>
      </c>
      <c r="GI290" s="46">
        <f t="shared" si="1769"/>
        <v>1034.0068322395364</v>
      </c>
      <c r="GJ290" s="51">
        <f t="shared" si="1770"/>
        <v>11488.450175175671</v>
      </c>
      <c r="GK290" s="149">
        <f>$GJ$289</f>
        <v>12522.457007415207</v>
      </c>
      <c r="GL290" s="153">
        <f t="shared" si="1972"/>
        <v>10000</v>
      </c>
      <c r="GM290" s="45">
        <v>229</v>
      </c>
      <c r="GN290" s="46">
        <f t="shared" si="1638"/>
        <v>1060.0899999999999</v>
      </c>
      <c r="GO290" s="46">
        <f t="shared" ref="GO290:GO301" si="2120">IF(GM290&gt;$B$7,0,(TRUNC(GT290*$X$46*$L$7/12,2))+(TRUNC(GT290*$Y$46*$M$7/12,2)))</f>
        <v>5.21</v>
      </c>
      <c r="GP290" s="128">
        <f t="shared" si="1973"/>
        <v>1054.8800000000001</v>
      </c>
      <c r="GQ290" s="46">
        <f t="shared" si="1772"/>
        <v>20.869650497395305</v>
      </c>
      <c r="GR290" s="46">
        <f t="shared" si="1773"/>
        <v>1034.0103495026049</v>
      </c>
      <c r="GS290" s="51">
        <f t="shared" si="1774"/>
        <v>11487.779948934578</v>
      </c>
      <c r="GT290" s="150">
        <f>$GS$289</f>
        <v>12521.790298437183</v>
      </c>
      <c r="GU290" s="58">
        <f t="shared" si="1775"/>
        <v>876.92633333333197</v>
      </c>
      <c r="GV290" s="52">
        <f t="shared" ref="GV290:GV301" si="2121">IF(AND($H$7="Oui",GM290&gt;$I$7),0,IF(GM290&gt;$B$7,0,(TRUNC(GY290*$X$46/12,2))+(TRUNC(GY290*$Y$46/12,2))))</f>
        <v>4.3499999999999996</v>
      </c>
      <c r="GW290" s="51">
        <f t="shared" si="1975"/>
        <v>872.57633333333195</v>
      </c>
      <c r="GX290" s="57">
        <f t="shared" si="1777"/>
        <v>9598.3396666669541</v>
      </c>
      <c r="GY290" s="150">
        <f>$GX$289</f>
        <v>10470.916000000287</v>
      </c>
      <c r="GZ290" s="153">
        <f t="shared" si="1977"/>
        <v>10000</v>
      </c>
      <c r="HA290" s="469">
        <f t="shared" si="1778"/>
        <v>-876.92633333333197</v>
      </c>
      <c r="HB290" s="46">
        <f t="shared" si="1779"/>
        <v>-1060.0899999999999</v>
      </c>
      <c r="HC290" s="46">
        <f t="shared" si="1780"/>
        <v>-1054.8800000000001</v>
      </c>
      <c r="HD290" s="48"/>
      <c r="HF290" s="45">
        <v>229</v>
      </c>
      <c r="HG290" s="46">
        <f t="shared" si="1781"/>
        <v>1123.8775326810628</v>
      </c>
      <c r="HH290" s="46">
        <f t="shared" si="1782"/>
        <v>0</v>
      </c>
      <c r="HI290" s="46">
        <f t="shared" si="1783"/>
        <v>1123.8775326810628</v>
      </c>
      <c r="HJ290" s="46">
        <f t="shared" si="1784"/>
        <v>22.235926022339711</v>
      </c>
      <c r="HK290" s="46">
        <f t="shared" si="1785"/>
        <v>1101.641606658723</v>
      </c>
      <c r="HL290" s="51">
        <f t="shared" si="1786"/>
        <v>12239.914006745104</v>
      </c>
      <c r="HM290" s="153">
        <f t="shared" si="1978"/>
        <v>10000</v>
      </c>
      <c r="HN290" s="58">
        <f t="shared" si="1787"/>
        <v>933.33333333333724</v>
      </c>
      <c r="HO290" s="52">
        <f t="shared" si="1788"/>
        <v>0</v>
      </c>
      <c r="HP290" s="51">
        <f t="shared" si="1789"/>
        <v>933.33333333333724</v>
      </c>
      <c r="HQ290" s="57">
        <f t="shared" si="1790"/>
        <v>10266.666666664869</v>
      </c>
      <c r="HR290" s="153">
        <f t="shared" si="1979"/>
        <v>10000</v>
      </c>
      <c r="HS290" s="468">
        <f t="shared" si="1791"/>
        <v>-933.33333333333724</v>
      </c>
      <c r="HT290" s="46">
        <f t="shared" si="1792"/>
        <v>-1123.8775326810628</v>
      </c>
      <c r="HU290" s="46">
        <f t="shared" si="1793"/>
        <v>-1123.8775326810628</v>
      </c>
      <c r="HV290" s="48"/>
      <c r="HW290" s="29"/>
      <c r="HX290" s="45">
        <v>229</v>
      </c>
      <c r="HY290" s="128">
        <f t="shared" si="1794"/>
        <v>1124.3399999999999</v>
      </c>
      <c r="HZ290" s="46">
        <f t="shared" si="1795"/>
        <v>0</v>
      </c>
      <c r="IA290" s="46">
        <f t="shared" si="1796"/>
        <v>1124.3399999999999</v>
      </c>
      <c r="IB290" s="46">
        <f t="shared" si="1797"/>
        <v>22.252597107564196</v>
      </c>
      <c r="IC290" s="46">
        <f t="shared" si="1798"/>
        <v>1102.0874028924356</v>
      </c>
      <c r="ID290" s="51">
        <f t="shared" si="1799"/>
        <v>12249.470861646081</v>
      </c>
      <c r="IE290" s="153">
        <f t="shared" si="1980"/>
        <v>10000</v>
      </c>
      <c r="IF290" s="58">
        <f t="shared" si="1800"/>
        <v>930.14625019664186</v>
      </c>
      <c r="IG290" s="52">
        <f t="shared" si="1801"/>
        <v>0</v>
      </c>
      <c r="IH290" s="51">
        <f t="shared" si="1802"/>
        <v>930.14625019664186</v>
      </c>
      <c r="II290" s="57">
        <f t="shared" si="1981"/>
        <v>10231.608704968738</v>
      </c>
      <c r="IJ290" s="153">
        <f t="shared" si="1982"/>
        <v>10000</v>
      </c>
      <c r="IK290" s="468">
        <f t="shared" si="1803"/>
        <v>-930.14625019664186</v>
      </c>
      <c r="IL290" s="46">
        <f t="shared" si="1804"/>
        <v>-1124.3399999999999</v>
      </c>
      <c r="IM290" s="46">
        <f t="shared" si="1805"/>
        <v>-1124.3399999999999</v>
      </c>
      <c r="IN290" s="48"/>
      <c r="IO290" s="53">
        <f t="shared" si="1806"/>
        <v>0</v>
      </c>
      <c r="IQ290" s="45">
        <v>229</v>
      </c>
      <c r="IR290" s="128">
        <f t="shared" si="1807"/>
        <v>1126.4568749999989</v>
      </c>
      <c r="IS290" s="128">
        <f t="shared" si="1808"/>
        <v>0</v>
      </c>
      <c r="IT290" s="128">
        <f t="shared" si="1809"/>
        <v>1126.4568749999989</v>
      </c>
      <c r="IU290" s="46">
        <f t="shared" si="2021"/>
        <v>22.29</v>
      </c>
      <c r="IV290" s="46">
        <f t="shared" si="1810"/>
        <v>1104.166874999999</v>
      </c>
      <c r="IW290" s="51">
        <f t="shared" si="1811"/>
        <v>12268.005625000253</v>
      </c>
      <c r="IX290" s="199">
        <f t="shared" si="1983"/>
        <v>10000</v>
      </c>
      <c r="IY290" s="128">
        <f t="shared" si="1812"/>
        <v>0</v>
      </c>
      <c r="IZ290" s="408">
        <f t="shared" si="1813"/>
        <v>0</v>
      </c>
      <c r="JA290" s="58">
        <f t="shared" si="1814"/>
        <v>931.95916666666494</v>
      </c>
      <c r="JB290" s="52">
        <f t="shared" si="1815"/>
        <v>0</v>
      </c>
      <c r="JC290" s="51">
        <f t="shared" si="1816"/>
        <v>931.95916666666494</v>
      </c>
      <c r="JD290" s="57">
        <f t="shared" si="1817"/>
        <v>10251.55083333342</v>
      </c>
      <c r="JE290" s="280">
        <f t="shared" si="1818"/>
        <v>10000</v>
      </c>
      <c r="JF290" s="280">
        <f t="shared" si="1819"/>
        <v>0</v>
      </c>
      <c r="JG290" s="468">
        <f t="shared" si="1820"/>
        <v>-931.95916666666494</v>
      </c>
      <c r="JH290" s="46">
        <f t="shared" si="1821"/>
        <v>-1126.4568749999989</v>
      </c>
      <c r="JI290" s="46">
        <f t="shared" si="1822"/>
        <v>-1126.4568749999989</v>
      </c>
      <c r="JJ290" s="48"/>
      <c r="JL290" s="45">
        <v>229</v>
      </c>
      <c r="JM290" s="46">
        <f t="shared" si="1823"/>
        <v>1124.4930833333331</v>
      </c>
      <c r="JN290" s="46">
        <f t="shared" si="1824"/>
        <v>0</v>
      </c>
      <c r="JO290" s="128">
        <f t="shared" si="1825"/>
        <v>1124.4930833333331</v>
      </c>
      <c r="JP290" s="46">
        <f t="shared" si="1984"/>
        <v>22.25</v>
      </c>
      <c r="JQ290" s="46">
        <f t="shared" si="1826"/>
        <v>1102.2430833333331</v>
      </c>
      <c r="JR290" s="51">
        <f t="shared" si="1827"/>
        <v>12246.62391666666</v>
      </c>
      <c r="JS290" s="149">
        <f>$BQ$289</f>
        <v>12009.764327037972</v>
      </c>
      <c r="JT290" s="199">
        <f t="shared" si="1986"/>
        <v>10000</v>
      </c>
      <c r="JU290" s="128">
        <f t="shared" si="1828"/>
        <v>0</v>
      </c>
      <c r="JV290" s="408">
        <f t="shared" si="1829"/>
        <v>0</v>
      </c>
      <c r="JW290" s="58">
        <f t="shared" si="1830"/>
        <v>930.37233333333074</v>
      </c>
      <c r="JX290" s="52">
        <f t="shared" si="1831"/>
        <v>0</v>
      </c>
      <c r="JY290" s="51">
        <f t="shared" si="1832"/>
        <v>930.37233333333074</v>
      </c>
      <c r="JZ290" s="51">
        <f t="shared" si="1833"/>
        <v>10234.095666667205</v>
      </c>
      <c r="KA290" s="149">
        <f>$BV$289</f>
        <v>9999.9999999995125</v>
      </c>
      <c r="KB290" s="128">
        <f t="shared" si="1988"/>
        <v>10000</v>
      </c>
      <c r="KC290" s="204">
        <f t="shared" si="1834"/>
        <v>0</v>
      </c>
      <c r="KD290" s="468">
        <f t="shared" si="1989"/>
        <v>-930.37233333333074</v>
      </c>
      <c r="KE290" s="46">
        <f t="shared" si="1835"/>
        <v>-1124.4930833333331</v>
      </c>
      <c r="KF290" s="46">
        <f t="shared" si="1836"/>
        <v>-1124.4930833333331</v>
      </c>
      <c r="KG290" s="48"/>
      <c r="KI290" s="45">
        <v>229</v>
      </c>
      <c r="KJ290" s="46">
        <f t="shared" si="1837"/>
        <v>1124.4890404061762</v>
      </c>
      <c r="KK290" s="46">
        <f t="shared" si="1838"/>
        <v>0</v>
      </c>
      <c r="KL290" s="128">
        <f t="shared" si="1839"/>
        <v>1124.4890404061762</v>
      </c>
      <c r="KM290" s="46">
        <f t="shared" si="1676"/>
        <v>22.248024707600152</v>
      </c>
      <c r="KN290" s="46">
        <f t="shared" si="1840"/>
        <v>1102.2410156985761</v>
      </c>
      <c r="KO290" s="51">
        <f t="shared" si="1841"/>
        <v>12246.573808861514</v>
      </c>
      <c r="KP290" s="149">
        <f>$CR$289</f>
        <v>13133.552272979583</v>
      </c>
      <c r="KQ290" s="199">
        <f t="shared" si="1991"/>
        <v>10000</v>
      </c>
      <c r="KR290" s="128">
        <f t="shared" si="1842"/>
        <v>0</v>
      </c>
      <c r="KS290" s="408">
        <f t="shared" si="1843"/>
        <v>0</v>
      </c>
      <c r="KT290" s="45">
        <v>229</v>
      </c>
      <c r="KU290" s="46">
        <f t="shared" si="1992"/>
        <v>1124.49</v>
      </c>
      <c r="KV290" s="46">
        <f t="shared" si="1844"/>
        <v>0</v>
      </c>
      <c r="KW290" s="128">
        <f t="shared" si="1845"/>
        <v>1124.49</v>
      </c>
      <c r="KX290" s="46">
        <f t="shared" si="1846"/>
        <v>22.247581545945597</v>
      </c>
      <c r="KY290" s="46">
        <f t="shared" si="1847"/>
        <v>1102.2424184540544</v>
      </c>
      <c r="KZ290" s="51">
        <f t="shared" si="1848"/>
        <v>12246.306509113303</v>
      </c>
      <c r="LA290" s="150">
        <f>$CR$289</f>
        <v>13133.552272979583</v>
      </c>
      <c r="LB290" s="58">
        <f t="shared" si="2068"/>
        <v>930.59633333333579</v>
      </c>
      <c r="LC290" s="52">
        <f t="shared" si="1849"/>
        <v>0</v>
      </c>
      <c r="LD290" s="51">
        <f t="shared" si="1850"/>
        <v>930.59633333333579</v>
      </c>
      <c r="LE290" s="51">
        <f t="shared" si="1851"/>
        <v>10236.559666666393</v>
      </c>
      <c r="LF290" s="149">
        <f>$CW$289</f>
        <v>11019.123999999581</v>
      </c>
      <c r="LG290" s="128">
        <f t="shared" si="1852"/>
        <v>10000</v>
      </c>
      <c r="LH290" s="204">
        <f t="shared" si="1853"/>
        <v>0</v>
      </c>
      <c r="LI290" s="479">
        <f t="shared" si="1854"/>
        <v>-930.59633333333579</v>
      </c>
      <c r="LJ290" s="46">
        <f t="shared" si="1995"/>
        <v>-1124.49</v>
      </c>
      <c r="LK290" s="46">
        <f t="shared" si="1996"/>
        <v>-1124.49</v>
      </c>
      <c r="LL290" s="48"/>
      <c r="LN290" s="45">
        <v>229</v>
      </c>
      <c r="LO290" s="46">
        <f t="shared" si="1855"/>
        <v>1123.1238136873469</v>
      </c>
      <c r="LP290" s="46">
        <f t="shared" ref="LP290:LP301" si="2122">IF(LN290&gt;$BD$10,0,IF(AND($H$7="Oui",LN290&gt;$I$7),0,IF(LN290&gt;$B$7,0,(TRUNC($C$7*$AL$46*$L$7/12,2))+(TRUNC($C$7*$AN$46*$M$7/12,2)))))</f>
        <v>0</v>
      </c>
      <c r="LQ290" s="46">
        <f t="shared" si="1857"/>
        <v>1123.1238136873469</v>
      </c>
      <c r="LR290" s="46">
        <f t="shared" si="1858"/>
        <v>22.221013685987231</v>
      </c>
      <c r="LS290" s="46">
        <f t="shared" si="1859"/>
        <v>1100.9028000013598</v>
      </c>
      <c r="LT290" s="51">
        <f t="shared" si="1860"/>
        <v>12231.705411590978</v>
      </c>
      <c r="LU290" s="199">
        <f t="shared" si="1997"/>
        <v>10000</v>
      </c>
      <c r="LV290" s="58">
        <f t="shared" si="1861"/>
        <v>933.33033333333128</v>
      </c>
      <c r="LW290" s="52">
        <f t="shared" ref="LW290:LW301" si="2123">IF(LN290&gt;$BD$10,0,IF(AND($H$7="Oui",LN290&gt;$I$7),0,IF(LN290&gt;$B$7,0,(TRUNC($C$7*$AL$46/12,2))+(TRUNC($C$7*$AN$46/12,2)))))</f>
        <v>0</v>
      </c>
      <c r="LX290" s="51">
        <f t="shared" si="1863"/>
        <v>933.33033333333128</v>
      </c>
      <c r="LY290" s="51">
        <f t="shared" si="1864"/>
        <v>10266.633666666457</v>
      </c>
      <c r="LZ290" s="46">
        <f t="shared" si="1998"/>
        <v>0</v>
      </c>
      <c r="MA290" s="199">
        <f t="shared" si="1999"/>
        <v>10000</v>
      </c>
      <c r="MB290" s="468">
        <f t="shared" si="1865"/>
        <v>-933.33033333333128</v>
      </c>
      <c r="MC290" s="46">
        <f t="shared" si="1866"/>
        <v>-1123.1238136873469</v>
      </c>
      <c r="MD290" s="46">
        <f t="shared" si="1867"/>
        <v>-1123.1238136873469</v>
      </c>
      <c r="ME290" s="48"/>
      <c r="MG290" s="45">
        <v>229</v>
      </c>
      <c r="MH290" s="46">
        <f t="shared" si="1868"/>
        <v>1076.608661999408</v>
      </c>
      <c r="MI290" s="46">
        <f t="shared" ref="MI290:MI301" si="2124">IF(MG290&gt;$BD$10,0,IF(AND($H$7="Oui",MG290&gt;$I$7),0,IF(MG290&gt;$B$7,0,(TRUNC(MM289*$AP$46*$L$7/12,2))+(TRUNC(MM289*$AR$46*$M$7/12,2)))))</f>
        <v>0</v>
      </c>
      <c r="MJ290" s="46">
        <f t="shared" si="1870"/>
        <v>1076.608661999408</v>
      </c>
      <c r="MK290" s="46">
        <f t="shared" si="1871"/>
        <v>21.300711035766522</v>
      </c>
      <c r="ML290" s="46">
        <f t="shared" si="1872"/>
        <v>1055.3079509636416</v>
      </c>
      <c r="MM290" s="51">
        <f t="shared" si="1873"/>
        <v>11725.118670496271</v>
      </c>
      <c r="MN290" s="199">
        <f t="shared" si="2000"/>
        <v>10000</v>
      </c>
      <c r="MO290" s="58">
        <f t="shared" si="1874"/>
        <v>889.32945707741396</v>
      </c>
      <c r="MP290" s="52">
        <f t="shared" ref="MP290:MP301" si="2125">IF(MG290&gt;$BD$10,0,IF(AND($H$7="Oui",MG290&gt;$I$7),0,IF(MG290&gt;$B$7,0,(TRUNC(MR289*$AP$46/12,2))+(TRUNC(MR289*$AR$46/12,2)))))</f>
        <v>0</v>
      </c>
      <c r="MQ290" s="51">
        <f t="shared" si="1876"/>
        <v>889.32945707741396</v>
      </c>
      <c r="MR290" s="57">
        <f t="shared" si="1877"/>
        <v>9782.6243292719664</v>
      </c>
      <c r="MS290" s="199">
        <f t="shared" si="2001"/>
        <v>10000</v>
      </c>
      <c r="MT290" s="468">
        <f t="shared" si="2002"/>
        <v>-889.32945707741396</v>
      </c>
      <c r="MU290" s="46">
        <f t="shared" si="1878"/>
        <v>-1076.608661999408</v>
      </c>
      <c r="MV290" s="46">
        <f t="shared" si="1879"/>
        <v>-1076.608661999408</v>
      </c>
      <c r="MW290" s="48"/>
      <c r="MY290" s="45">
        <v>229</v>
      </c>
      <c r="MZ290" s="46">
        <f t="shared" si="1880"/>
        <v>1076.608661999408</v>
      </c>
      <c r="NA290" s="46">
        <f t="shared" ref="NA290:NA301" si="2126">IF(MY290&gt;$BD$10,0,IF(MY290&gt;$B$7,0,(TRUNC(NE289*$AT$46*$L$7/12,2))+(TRUNC(NE289*$AV$46*$M$7/12,2))))</f>
        <v>0</v>
      </c>
      <c r="NB290" s="128">
        <f t="shared" si="1882"/>
        <v>1076.608661999408</v>
      </c>
      <c r="NC290" s="46">
        <f t="shared" si="1646"/>
        <v>21.300711035766522</v>
      </c>
      <c r="ND290" s="46">
        <f t="shared" si="1883"/>
        <v>1055.3079509636416</v>
      </c>
      <c r="NE290" s="51">
        <f t="shared" si="1884"/>
        <v>11725.118670496271</v>
      </c>
      <c r="NF290" s="153">
        <f t="shared" si="2003"/>
        <v>10000</v>
      </c>
      <c r="NG290" s="45">
        <v>229</v>
      </c>
      <c r="NH290" s="46">
        <f t="shared" si="1647"/>
        <v>1076.6099999999999</v>
      </c>
      <c r="NI290" s="46">
        <f t="shared" ref="NI290:NI301" si="2127">IF(NG290&gt;$BD$10,0,IF(NG290&gt;$B$7,0,(TRUNC(NM289*$AT$46*$L$7/12,2))+(TRUNC(NM289*$AV$46*$M$7/12,2))))</f>
        <v>0</v>
      </c>
      <c r="NJ290" s="128">
        <f t="shared" si="2004"/>
        <v>1076.6099999999999</v>
      </c>
      <c r="NK290" s="46">
        <f t="shared" si="2005"/>
        <v>21.300071434577131</v>
      </c>
      <c r="NL290" s="46">
        <f t="shared" si="1886"/>
        <v>1055.3099285654228</v>
      </c>
      <c r="NM290" s="51">
        <f t="shared" si="1887"/>
        <v>11724.732932180856</v>
      </c>
      <c r="NN290" s="58">
        <f t="shared" si="1888"/>
        <v>888.78037499999857</v>
      </c>
      <c r="NO290" s="52">
        <f>IF(NG290,0,IF(AND($H$7="Oui",NG290&gt;$I$7),0,IF(NG290&gt;$B$7,0,(TRUNC(NQ289*$AT$46/12,2))+(TRUNC(NQ289*$AV$46/12,2)))))</f>
        <v>0</v>
      </c>
      <c r="NP290" s="51">
        <f t="shared" si="1890"/>
        <v>888.78037499999857</v>
      </c>
      <c r="NQ290" s="57">
        <f t="shared" si="1891"/>
        <v>9910.9341250000361</v>
      </c>
      <c r="NR290" s="153">
        <f t="shared" si="2006"/>
        <v>10000</v>
      </c>
      <c r="NS290" s="469">
        <f t="shared" si="1892"/>
        <v>-888.78037499999857</v>
      </c>
      <c r="NT290" s="46">
        <f t="shared" si="1893"/>
        <v>-1076.6099999999999</v>
      </c>
      <c r="NU290" s="46">
        <f t="shared" si="1894"/>
        <v>-1076.6099999999999</v>
      </c>
      <c r="NV290" s="48"/>
      <c r="NX290" s="45">
        <v>229</v>
      </c>
      <c r="NY290" s="46">
        <f t="shared" si="1895"/>
        <v>1076.6456011701148</v>
      </c>
      <c r="NZ290" s="46">
        <f t="shared" ref="NZ290:NZ301" si="2128">IF(NX290&gt;$BD$10,0,IF(AND($H$7="Oui",NX290&gt;$I$7),0,IF(NX290&gt;$B$7,0,(TRUNC(OE290*$AX$46*$L$7/12,2))+(TRUNC(OE290*$AZ$46*$M$7/12,2)))))</f>
        <v>0</v>
      </c>
      <c r="OA290" s="46">
        <f t="shared" si="1897"/>
        <v>1076.6456011701148</v>
      </c>
      <c r="OB290" s="46">
        <f t="shared" si="1898"/>
        <v>21.301441877555714</v>
      </c>
      <c r="OC290" s="46">
        <f t="shared" si="1899"/>
        <v>1055.344159292559</v>
      </c>
      <c r="OD290" s="51">
        <f t="shared" si="1900"/>
        <v>11725.520967240869</v>
      </c>
      <c r="OE290" s="150">
        <f>$BQ$289</f>
        <v>12009.764327037972</v>
      </c>
      <c r="OF290" s="153">
        <f t="shared" si="2008"/>
        <v>10000</v>
      </c>
      <c r="OG290" s="58">
        <f t="shared" si="1901"/>
        <v>889.48383333333379</v>
      </c>
      <c r="OH290" s="241">
        <f>IF(AND($H$7="Oui",NX290&gt;$I$7),0,IF(NX290&gt;$B$7,0,(TRUNC(OK290*$AX$46/12,2))+(TRUNC(OK290*$AZ$46/12,2))))</f>
        <v>0</v>
      </c>
      <c r="OI290" s="51">
        <f t="shared" si="1902"/>
        <v>889.48383333333379</v>
      </c>
      <c r="OJ290" s="51">
        <f t="shared" si="1903"/>
        <v>9784.3221666666868</v>
      </c>
      <c r="OK290" s="150">
        <f>$BV$289</f>
        <v>9999.9999999995125</v>
      </c>
      <c r="OL290" s="153">
        <f t="shared" si="2011"/>
        <v>10000</v>
      </c>
      <c r="OM290" s="468">
        <f t="shared" si="2012"/>
        <v>-889.48383333333379</v>
      </c>
      <c r="ON290" s="46">
        <f t="shared" si="2013"/>
        <v>-1076.6456011701148</v>
      </c>
      <c r="OO290" s="46">
        <f t="shared" si="1904"/>
        <v>-1076.6456011701148</v>
      </c>
      <c r="OP290" s="48"/>
      <c r="OR290" s="45">
        <v>229</v>
      </c>
      <c r="OS290" s="46">
        <f t="shared" si="1905"/>
        <v>1076.765700416463</v>
      </c>
      <c r="OT290" s="128">
        <f t="shared" ref="OT290:OT301" si="2129">IF(OR290&gt;$BD$10,0,IF(OR290&gt;$B$7,0,(TRUNC(OY290*$BB$46*$L$7/12,2))+(TRUNC(OY290*$BD$46*$M$7/12,2))))</f>
        <v>0</v>
      </c>
      <c r="OU290" s="128">
        <f t="shared" si="1907"/>
        <v>1076.765700416463</v>
      </c>
      <c r="OV290" s="46">
        <f t="shared" si="1652"/>
        <v>21.303818042111228</v>
      </c>
      <c r="OW290" s="46">
        <f t="shared" si="1653"/>
        <v>1055.4618823743517</v>
      </c>
      <c r="OX290" s="51">
        <f t="shared" si="1908"/>
        <v>11726.828942892385</v>
      </c>
      <c r="OY290" s="149">
        <f>$GJ$289</f>
        <v>12522.457007415207</v>
      </c>
      <c r="OZ290" s="153">
        <f t="shared" si="2015"/>
        <v>10000</v>
      </c>
      <c r="PA290" s="45">
        <v>229</v>
      </c>
      <c r="PB290" s="46">
        <f t="shared" si="1909"/>
        <v>1076.765700416463</v>
      </c>
      <c r="PC290" s="46">
        <f>IF(PA290&gt;$B$7,0,(TRUNC(PH290*$BB$46*$L$7/12,2))+(TRUNC(PH290*$BD$46*$M$7/12,2)))</f>
        <v>0</v>
      </c>
      <c r="PD290" s="128">
        <f t="shared" si="1910"/>
        <v>1076.765700416463</v>
      </c>
      <c r="PE290" s="46">
        <f t="shared" si="1911"/>
        <v>21.303818042111228</v>
      </c>
      <c r="PF290" s="46">
        <f t="shared" si="1912"/>
        <v>1055.4618823743517</v>
      </c>
      <c r="PG290" s="51">
        <f t="shared" si="1913"/>
        <v>11726.828942892385</v>
      </c>
      <c r="PH290" s="150">
        <f>$GS$289</f>
        <v>12521.790298437183</v>
      </c>
      <c r="PI290" s="688">
        <f t="shared" si="1914"/>
        <v>889.6533333333341</v>
      </c>
      <c r="PJ290" s="52">
        <f>IF(AND($H$7="Oui",PA290&gt;$I$7),0,IF(PA290&gt;$B$7,0,(TRUNC(PM290*$BB$46/12,2))+(TRUNC(PM290*$BD$46/12,2))))</f>
        <v>0</v>
      </c>
      <c r="PK290" s="51">
        <f t="shared" si="1915"/>
        <v>889.6533333333341</v>
      </c>
      <c r="PL290" s="57">
        <f t="shared" si="1916"/>
        <v>9786.1866666667484</v>
      </c>
      <c r="PM290" s="150">
        <f>$GX$289</f>
        <v>10470.916000000287</v>
      </c>
      <c r="PN290" s="153">
        <f t="shared" si="2020"/>
        <v>10000</v>
      </c>
      <c r="PO290" s="469">
        <f t="shared" si="1917"/>
        <v>-889.6533333333341</v>
      </c>
      <c r="PP290" s="46">
        <f t="shared" si="1918"/>
        <v>-1076.765700416463</v>
      </c>
      <c r="PQ290" s="46">
        <f t="shared" si="1919"/>
        <v>-1076.765700416463</v>
      </c>
      <c r="PR290" s="48"/>
    </row>
    <row r="291" spans="2:434" hidden="1" x14ac:dyDescent="0.3">
      <c r="B291" s="45">
        <v>230</v>
      </c>
      <c r="C291" s="46">
        <f t="shared" si="1688"/>
        <v>1111.77</v>
      </c>
      <c r="D291" s="46">
        <f t="shared" si="1689"/>
        <v>100</v>
      </c>
      <c r="E291" s="46">
        <f t="shared" si="1690"/>
        <v>1011.77</v>
      </c>
      <c r="F291" s="46">
        <f t="shared" si="1691"/>
        <v>18.363351001527281</v>
      </c>
      <c r="G291" s="46">
        <f t="shared" si="1692"/>
        <v>993.40664899847275</v>
      </c>
      <c r="H291" s="51">
        <f t="shared" si="1693"/>
        <v>10024.603951917896</v>
      </c>
      <c r="I291" s="58">
        <f t="shared" si="1626"/>
        <v>933.33333333333337</v>
      </c>
      <c r="J291" s="52">
        <f t="shared" si="1694"/>
        <v>100</v>
      </c>
      <c r="K291" s="51">
        <f t="shared" si="1695"/>
        <v>833.33333333333337</v>
      </c>
      <c r="L291" s="57">
        <f t="shared" si="1696"/>
        <v>8333.3333333328446</v>
      </c>
      <c r="M291" s="468">
        <f t="shared" si="1920"/>
        <v>-933.33333333333337</v>
      </c>
      <c r="N291" s="46">
        <f t="shared" si="1921"/>
        <v>-1111.77</v>
      </c>
      <c r="O291" s="47"/>
      <c r="P291" s="46">
        <f t="shared" si="1922"/>
        <v>-1011.77</v>
      </c>
      <c r="Q291" s="48"/>
      <c r="R291" s="29"/>
      <c r="S291" s="29"/>
      <c r="T291" s="45">
        <v>230</v>
      </c>
      <c r="U291" s="46">
        <f t="shared" si="1697"/>
        <v>1022.05</v>
      </c>
      <c r="V291" s="46">
        <f t="shared" si="1698"/>
        <v>10.28</v>
      </c>
      <c r="W291" s="46">
        <f t="shared" si="1923"/>
        <v>1011.77</v>
      </c>
      <c r="X291" s="46">
        <f t="shared" si="1699"/>
        <v>18.363351001527281</v>
      </c>
      <c r="Y291" s="46">
        <f t="shared" si="1700"/>
        <v>993.40664899847275</v>
      </c>
      <c r="Z291" s="51">
        <f t="shared" si="1701"/>
        <v>10024.603951917896</v>
      </c>
      <c r="AA291" s="58">
        <f t="shared" si="1702"/>
        <v>841.89333333333332</v>
      </c>
      <c r="AB291" s="52">
        <f t="shared" si="1703"/>
        <v>8.56</v>
      </c>
      <c r="AC291" s="51">
        <f t="shared" si="1704"/>
        <v>833.33333333333337</v>
      </c>
      <c r="AD291" s="57">
        <f t="shared" si="1705"/>
        <v>8333.3333333328446</v>
      </c>
      <c r="AE291" s="468">
        <f t="shared" si="1924"/>
        <v>-841.89333333333332</v>
      </c>
      <c r="AF291" s="46">
        <f t="shared" si="1706"/>
        <v>-1022.05</v>
      </c>
      <c r="AG291" s="47"/>
      <c r="AH291" s="46">
        <f t="shared" si="1925"/>
        <v>-1011.77</v>
      </c>
      <c r="AI291" s="48"/>
      <c r="AJ291" s="29"/>
      <c r="AK291" s="45">
        <v>230</v>
      </c>
      <c r="AL291" s="46">
        <f t="shared" si="1707"/>
        <v>1117.72</v>
      </c>
      <c r="AM291" s="46"/>
      <c r="AN291" s="46"/>
      <c r="AO291" s="46">
        <f t="shared" si="1708"/>
        <v>10.94</v>
      </c>
      <c r="AP291" s="128">
        <f t="shared" si="1709"/>
        <v>1106.78</v>
      </c>
      <c r="AQ291" s="128"/>
      <c r="AR291" s="128"/>
      <c r="AS291" s="46">
        <f t="shared" si="1710"/>
        <v>20.176339326113311</v>
      </c>
      <c r="AT291" s="46">
        <f t="shared" si="1711"/>
        <v>1086.6036606738867</v>
      </c>
      <c r="AU291" s="51"/>
      <c r="AV291" s="51"/>
      <c r="AW291" s="51">
        <f t="shared" si="1712"/>
        <v>11019.1999349941</v>
      </c>
      <c r="AX291" s="58">
        <f t="shared" si="1713"/>
        <v>927.38215694565588</v>
      </c>
      <c r="AY291" s="52"/>
      <c r="AZ291" s="52"/>
      <c r="BA291" s="52">
        <f t="shared" si="1714"/>
        <v>9.16</v>
      </c>
      <c r="BB291" s="51">
        <f t="shared" si="1715"/>
        <v>918.22215694565591</v>
      </c>
      <c r="BC291" s="51"/>
      <c r="BD291" s="51"/>
      <c r="BE291" s="57">
        <f t="shared" si="1716"/>
        <v>9227.9439024991316</v>
      </c>
      <c r="BF291" s="468">
        <f t="shared" si="1717"/>
        <v>-927.38215694565588</v>
      </c>
      <c r="BG291" s="46">
        <f t="shared" si="1718"/>
        <v>-1117.72</v>
      </c>
      <c r="BH291" s="46">
        <f t="shared" si="1719"/>
        <v>-1106.78</v>
      </c>
      <c r="BI291" s="48"/>
      <c r="BK291" s="45">
        <v>230</v>
      </c>
      <c r="BL291" s="46">
        <f t="shared" si="1926"/>
        <v>1022.53</v>
      </c>
      <c r="BM291" s="46">
        <f t="shared" si="1927"/>
        <v>10.76</v>
      </c>
      <c r="BN291" s="46">
        <f t="shared" si="1928"/>
        <v>1011.77</v>
      </c>
      <c r="BO291" s="46">
        <f t="shared" si="1720"/>
        <v>18.363351001527281</v>
      </c>
      <c r="BP291" s="46">
        <f t="shared" si="1721"/>
        <v>993.40664899847275</v>
      </c>
      <c r="BQ291" s="51">
        <f t="shared" si="1722"/>
        <v>10024.603951917896</v>
      </c>
      <c r="BR291" s="57">
        <f t="shared" ref="BR291:BR301" si="2130">$BQ$289</f>
        <v>12009.764327037972</v>
      </c>
      <c r="BS291" s="58">
        <f t="shared" si="1627"/>
        <v>842.27333333333343</v>
      </c>
      <c r="BT291" s="52">
        <f t="shared" si="1930"/>
        <v>8.94</v>
      </c>
      <c r="BU291" s="51">
        <f t="shared" si="1723"/>
        <v>833.33333333333337</v>
      </c>
      <c r="BV291" s="51">
        <f t="shared" si="1724"/>
        <v>8333.3333333328446</v>
      </c>
      <c r="BW291" s="153">
        <f t="shared" ref="BW291:BW301" si="2131">$BV$289</f>
        <v>9999.9999999995125</v>
      </c>
      <c r="BX291" s="468">
        <f t="shared" si="1932"/>
        <v>-842.27333333333343</v>
      </c>
      <c r="BY291" s="46">
        <f t="shared" si="1933"/>
        <v>-1022.53</v>
      </c>
      <c r="BZ291" s="46">
        <f t="shared" si="1725"/>
        <v>-1011.77</v>
      </c>
      <c r="CA291" s="48"/>
      <c r="CB291" s="29"/>
      <c r="CC291" s="45">
        <v>230</v>
      </c>
      <c r="CD291" s="128">
        <f t="shared" si="1726"/>
        <v>1117.6300000000001</v>
      </c>
      <c r="CE291" s="46">
        <f t="shared" si="1934"/>
        <v>11.44</v>
      </c>
      <c r="CF291" s="128">
        <f t="shared" si="1727"/>
        <v>1106.19</v>
      </c>
      <c r="CG291" s="46">
        <f t="shared" si="1935"/>
        <v>20.082085877946472</v>
      </c>
      <c r="CH291" s="46">
        <f t="shared" si="1628"/>
        <v>1086.1079141220537</v>
      </c>
      <c r="CI291" s="51">
        <f t="shared" si="1728"/>
        <v>10963.143612645828</v>
      </c>
      <c r="CJ291" s="199">
        <f t="shared" ref="CJ291:CJ301" si="2132">$CR$289</f>
        <v>13133.552272979583</v>
      </c>
      <c r="CK291" s="153">
        <f t="shared" si="1937"/>
        <v>10000</v>
      </c>
      <c r="CL291" s="45">
        <v>230</v>
      </c>
      <c r="CM291" s="46">
        <f t="shared" si="1938"/>
        <v>1117.6300000000001</v>
      </c>
      <c r="CN291" s="128">
        <f t="shared" si="1729"/>
        <v>11.44</v>
      </c>
      <c r="CO291" s="128">
        <f t="shared" si="1657"/>
        <v>1106.19</v>
      </c>
      <c r="CP291" s="46">
        <f t="shared" si="1730"/>
        <v>20.082085877946472</v>
      </c>
      <c r="CQ291" s="46">
        <f t="shared" si="1658"/>
        <v>1086.1079141220537</v>
      </c>
      <c r="CR291" s="51">
        <f t="shared" si="1731"/>
        <v>10963.143612645828</v>
      </c>
      <c r="CS291" s="153">
        <f t="shared" ref="CS291:CS301" si="2133">$CR$289</f>
        <v>13133.552272979583</v>
      </c>
      <c r="CT291" s="58">
        <f t="shared" si="1732"/>
        <v>927.86033333333398</v>
      </c>
      <c r="CU291" s="52">
        <f t="shared" si="1940"/>
        <v>9.6</v>
      </c>
      <c r="CV291" s="51">
        <f t="shared" si="1941"/>
        <v>918.26033333333396</v>
      </c>
      <c r="CW291" s="51">
        <f t="shared" si="1733"/>
        <v>9182.6033333329142</v>
      </c>
      <c r="CX291" s="57">
        <f t="shared" ref="CX291:CX301" si="2134">$CW$289</f>
        <v>11019.123999999581</v>
      </c>
      <c r="CY291" s="153">
        <f t="shared" si="1943"/>
        <v>10000</v>
      </c>
      <c r="CZ291" s="479">
        <f t="shared" si="1734"/>
        <v>-927.86033333333398</v>
      </c>
      <c r="DA291" s="46">
        <f t="shared" si="1944"/>
        <v>-1117.6300000000001</v>
      </c>
      <c r="DB291" s="46">
        <f t="shared" si="1945"/>
        <v>-1106.19</v>
      </c>
      <c r="DC291" s="48"/>
      <c r="DE291" s="45">
        <v>230</v>
      </c>
      <c r="DF291" s="46">
        <f t="shared" si="1735"/>
        <v>1095.0999999999999</v>
      </c>
      <c r="DG291" s="46">
        <f t="shared" ref="DG291:DG301" si="2135">IF(AND($H$7="Oui",DE291&gt;$I$7),0,IF(DE291&gt;$B$7,0,(TRUNC($C$7*$P$46*$L$7/12,2))+(TRUNC($C$7*$Q$46*$M$7/12,2))))</f>
        <v>83.33</v>
      </c>
      <c r="DH291" s="46">
        <f t="shared" si="1736"/>
        <v>1011.77</v>
      </c>
      <c r="DI291" s="46">
        <f t="shared" si="1737"/>
        <v>18.363351001527281</v>
      </c>
      <c r="DJ291" s="46">
        <f t="shared" si="1738"/>
        <v>993.40664899847275</v>
      </c>
      <c r="DK291" s="51">
        <f t="shared" si="1739"/>
        <v>10024.603951917896</v>
      </c>
      <c r="DL291" s="58">
        <f t="shared" si="1629"/>
        <v>916.66333333333341</v>
      </c>
      <c r="DM291" s="52">
        <f t="shared" ref="DM291:DM301" si="2136">IF(AND($H$7="Oui",DE291&gt;$I$7),0,IF(DE291&gt;$B$7,0,(TRUNC($C$7*$P$46/12,2))+(TRUNC($C$7*$Q$46/12,2))))</f>
        <v>83.33</v>
      </c>
      <c r="DN291" s="51">
        <f t="shared" si="1740"/>
        <v>833.33333333333337</v>
      </c>
      <c r="DO291" s="57">
        <f t="shared" si="1741"/>
        <v>8333.3333333328446</v>
      </c>
      <c r="DP291" s="468">
        <f t="shared" si="1948"/>
        <v>-916.66333333333341</v>
      </c>
      <c r="DQ291" s="46">
        <f t="shared" si="1949"/>
        <v>-1095.0999999999999</v>
      </c>
      <c r="DR291" s="47"/>
      <c r="DS291" s="46">
        <f t="shared" si="1950"/>
        <v>-1011.77</v>
      </c>
      <c r="DT291" s="48"/>
      <c r="DU291" s="29"/>
      <c r="DV291" s="45">
        <v>230</v>
      </c>
      <c r="DW291" s="46">
        <f t="shared" si="1951"/>
        <v>1016.35</v>
      </c>
      <c r="DX291" s="46">
        <f t="shared" ref="DX291:DX301" si="2137">IF(AND($H$7="Oui",DV291&gt;$I$7),0,IF(DV291&gt;$B$7,0,(TRUNC(EB290*$R$46*$L$7/12,2))+(TRUNC(EB290*$S$46*$M$7/12,2))))</f>
        <v>4.58</v>
      </c>
      <c r="DY291" s="46">
        <f t="shared" si="1953"/>
        <v>1011.77</v>
      </c>
      <c r="DZ291" s="46">
        <f t="shared" si="1742"/>
        <v>18.363351001527281</v>
      </c>
      <c r="EA291" s="46">
        <f t="shared" si="1743"/>
        <v>993.40664899847275</v>
      </c>
      <c r="EB291" s="51">
        <f t="shared" si="1744"/>
        <v>10024.603951917896</v>
      </c>
      <c r="EC291" s="58">
        <f t="shared" si="1630"/>
        <v>837.14333333333332</v>
      </c>
      <c r="ED291" s="52">
        <f t="shared" ref="ED291:ED301" si="2138">IF(AND($H$7="Oui",DV291&gt;$I$7),0,IF(DV291&gt;$B$7,0,(TRUNC(EF290*$R$46/12,2))+(TRUNC(EF290*$S$46/12,2))))</f>
        <v>3.81</v>
      </c>
      <c r="EE291" s="51">
        <f t="shared" si="1745"/>
        <v>833.33333333333337</v>
      </c>
      <c r="EF291" s="57">
        <f t="shared" si="1746"/>
        <v>8333.3333333328446</v>
      </c>
      <c r="EG291" s="468">
        <f t="shared" si="1955"/>
        <v>-837.14333333333332</v>
      </c>
      <c r="EH291" s="46">
        <f t="shared" si="1956"/>
        <v>-1016.35</v>
      </c>
      <c r="EI291" s="47"/>
      <c r="EJ291" s="46">
        <f t="shared" si="1957"/>
        <v>-1011.77</v>
      </c>
      <c r="EK291" s="48"/>
      <c r="EL291" s="29"/>
      <c r="EM291" s="45">
        <v>230</v>
      </c>
      <c r="EN291" s="46">
        <f t="shared" si="2115"/>
        <v>1058.0868689014749</v>
      </c>
      <c r="EO291" s="46">
        <f t="shared" ref="EO291:EO301" si="2139">IF(EM291&gt;$B$7,0,(TRUNC(ES290*$T$46*$L$7/12,2))+(TRUNC(ES290*$U$46*$M$7/12,2)))</f>
        <v>4.78</v>
      </c>
      <c r="EP291" s="128">
        <f t="shared" si="1632"/>
        <v>1053.3068689014749</v>
      </c>
      <c r="EQ291" s="46">
        <f t="shared" si="1748"/>
        <v>19.158145651408585</v>
      </c>
      <c r="ER291" s="46">
        <f t="shared" si="1749"/>
        <v>1034.1487232500663</v>
      </c>
      <c r="ES291" s="51">
        <f t="shared" si="1750"/>
        <v>10460.738667595084</v>
      </c>
      <c r="ET291" s="153">
        <f t="shared" si="1959"/>
        <v>10000</v>
      </c>
      <c r="EU291" s="45">
        <v>230</v>
      </c>
      <c r="EV291" s="46">
        <f t="shared" si="1633"/>
        <v>1058.0899999999999</v>
      </c>
      <c r="EW291" s="46">
        <f t="shared" ref="EW291:EW301" si="2140">IF(EU291&gt;$B$7,0,(TRUNC(FA290*$T$46*$L$7/12,2))+(TRUNC(FA290*$U$46*$M$7/12,2)))</f>
        <v>4.78</v>
      </c>
      <c r="EX291" s="128">
        <f t="shared" si="1751"/>
        <v>1053.31</v>
      </c>
      <c r="EY291" s="46">
        <f t="shared" si="1752"/>
        <v>19.156633790830693</v>
      </c>
      <c r="EZ291" s="46">
        <f t="shared" si="1753"/>
        <v>1034.1533662091692</v>
      </c>
      <c r="FA291" s="51">
        <f t="shared" si="1754"/>
        <v>10459.826908289246</v>
      </c>
      <c r="FB291" s="58">
        <f t="shared" si="1755"/>
        <v>874.86920833333363</v>
      </c>
      <c r="FC291" s="52">
        <f t="shared" ref="FC291:FC301" si="2141">IF(AND($H$7="Oui",EU291&gt;$I$7),0,IF(EU291&gt;$B$7,0,(TRUNC(FE290*$T$46/12,2))+(TRUNC(FE290*$U$46/12,2))))</f>
        <v>3.98</v>
      </c>
      <c r="FD291" s="51">
        <f t="shared" si="1962"/>
        <v>870.88920833333361</v>
      </c>
      <c r="FE291" s="57">
        <f t="shared" si="1756"/>
        <v>8728.7720833331459</v>
      </c>
      <c r="FF291" s="153">
        <f t="shared" si="1963"/>
        <v>10000</v>
      </c>
      <c r="FG291" s="469">
        <f t="shared" si="1757"/>
        <v>-874.86920833333363</v>
      </c>
      <c r="FH291" s="46">
        <f t="shared" si="1758"/>
        <v>-1058.0899999999999</v>
      </c>
      <c r="FI291" s="46">
        <f t="shared" si="1759"/>
        <v>-1053.31</v>
      </c>
      <c r="FJ291" s="48"/>
      <c r="FL291" s="45">
        <v>230</v>
      </c>
      <c r="FM291" s="46">
        <f t="shared" si="1964"/>
        <v>1016.77</v>
      </c>
      <c r="FN291" s="46">
        <f t="shared" si="2116"/>
        <v>5</v>
      </c>
      <c r="FO291" s="46">
        <f t="shared" si="1965"/>
        <v>1011.77</v>
      </c>
      <c r="FP291" s="46">
        <f t="shared" si="1761"/>
        <v>18.363351001527281</v>
      </c>
      <c r="FQ291" s="46">
        <f t="shared" si="1762"/>
        <v>993.40664899847275</v>
      </c>
      <c r="FR291" s="51">
        <f t="shared" si="1763"/>
        <v>10024.603951917896</v>
      </c>
      <c r="FS291" s="57">
        <f t="shared" ref="FS291:FS301" si="2142">$BQ$289</f>
        <v>12009.764327037972</v>
      </c>
      <c r="FT291" s="58">
        <f t="shared" si="1635"/>
        <v>837.48333333333335</v>
      </c>
      <c r="FU291" s="241">
        <f t="shared" si="2117"/>
        <v>4.1500000000000004</v>
      </c>
      <c r="FV291" s="51">
        <f t="shared" si="1765"/>
        <v>833.33333333333337</v>
      </c>
      <c r="FW291" s="51">
        <f t="shared" si="1766"/>
        <v>8333.3333333328446</v>
      </c>
      <c r="FX291" s="153">
        <f t="shared" ref="FX291:FX301" si="2143">$BV$289</f>
        <v>9999.9999999995125</v>
      </c>
      <c r="FY291" s="468">
        <f t="shared" si="1968"/>
        <v>-837.48333333333335</v>
      </c>
      <c r="FZ291" s="46">
        <f t="shared" si="1969"/>
        <v>-1016.77</v>
      </c>
      <c r="GA291" s="46">
        <f t="shared" si="1767"/>
        <v>-1011.77</v>
      </c>
      <c r="GB291" s="48"/>
      <c r="GD291" s="45">
        <v>230</v>
      </c>
      <c r="GE291" s="46">
        <f t="shared" si="2118"/>
        <v>1060.0875939185617</v>
      </c>
      <c r="GF291" s="128">
        <f t="shared" ref="GF291:GF301" si="2144">IF(AND($H$7="Oui",GD291&gt;$I$7),0,IF(GD291&gt;$B$7,0,(TRUNC(GK291*$X$46*$L$7/12,2))+(TRUNC(GK291*$Y$46*$M$7/12,2))))</f>
        <v>5.21</v>
      </c>
      <c r="GG291" s="128">
        <f t="shared" si="2119"/>
        <v>1054.8775939185616</v>
      </c>
      <c r="GH291" s="46">
        <f t="shared" si="1637"/>
        <v>19.14741695862612</v>
      </c>
      <c r="GI291" s="46">
        <f t="shared" si="1769"/>
        <v>1035.7301769599355</v>
      </c>
      <c r="GJ291" s="51">
        <f t="shared" si="1770"/>
        <v>10452.719998215734</v>
      </c>
      <c r="GK291" s="51">
        <f t="shared" ref="GK291:GK301" si="2145">$GJ$289</f>
        <v>12522.457007415207</v>
      </c>
      <c r="GL291" s="153">
        <f t="shared" si="1972"/>
        <v>10000</v>
      </c>
      <c r="GM291" s="45">
        <v>230</v>
      </c>
      <c r="GN291" s="46">
        <f t="shared" si="1638"/>
        <v>1060.0899999999999</v>
      </c>
      <c r="GO291" s="46">
        <f t="shared" si="2120"/>
        <v>5.21</v>
      </c>
      <c r="GP291" s="128">
        <f t="shared" si="1973"/>
        <v>1054.8800000000001</v>
      </c>
      <c r="GQ291" s="46">
        <f t="shared" si="1772"/>
        <v>19.146299914890964</v>
      </c>
      <c r="GR291" s="46">
        <f t="shared" si="1773"/>
        <v>1035.7337000851091</v>
      </c>
      <c r="GS291" s="51">
        <f t="shared" si="1774"/>
        <v>10452.046248849469</v>
      </c>
      <c r="GT291" s="57">
        <f t="shared" ref="GT291:GT301" si="2146">$GS$289</f>
        <v>12521.790298437183</v>
      </c>
      <c r="GU291" s="58">
        <f t="shared" si="1775"/>
        <v>876.92633333333197</v>
      </c>
      <c r="GV291" s="52">
        <f t="shared" si="2121"/>
        <v>4.3499999999999996</v>
      </c>
      <c r="GW291" s="51">
        <f t="shared" si="1975"/>
        <v>872.57633333333195</v>
      </c>
      <c r="GX291" s="57">
        <f t="shared" si="1777"/>
        <v>8725.7633333336216</v>
      </c>
      <c r="GY291" s="57">
        <f t="shared" ref="GY291:GY301" si="2147">$GX$289</f>
        <v>10470.916000000287</v>
      </c>
      <c r="GZ291" s="153">
        <f t="shared" si="1977"/>
        <v>10000</v>
      </c>
      <c r="HA291" s="469">
        <f t="shared" si="1778"/>
        <v>-876.92633333333197</v>
      </c>
      <c r="HB291" s="46">
        <f t="shared" si="1779"/>
        <v>-1060.0899999999999</v>
      </c>
      <c r="HC291" s="46">
        <f t="shared" si="1780"/>
        <v>-1054.8800000000001</v>
      </c>
      <c r="HD291" s="48"/>
      <c r="HF291" s="45">
        <v>230</v>
      </c>
      <c r="HG291" s="46">
        <f t="shared" si="1781"/>
        <v>1123.8775326810628</v>
      </c>
      <c r="HH291" s="46">
        <f t="shared" si="1782"/>
        <v>0</v>
      </c>
      <c r="HI291" s="46">
        <f t="shared" si="1783"/>
        <v>1123.8775326810628</v>
      </c>
      <c r="HJ291" s="46">
        <f t="shared" si="1784"/>
        <v>20.399856677908506</v>
      </c>
      <c r="HK291" s="46">
        <f t="shared" si="1785"/>
        <v>1103.4776760031543</v>
      </c>
      <c r="HL291" s="51">
        <f t="shared" si="1786"/>
        <v>11136.43633074195</v>
      </c>
      <c r="HM291" s="153">
        <f t="shared" si="1978"/>
        <v>10000</v>
      </c>
      <c r="HN291" s="58">
        <f t="shared" si="1787"/>
        <v>933.33333333333724</v>
      </c>
      <c r="HO291" s="52">
        <f t="shared" si="1788"/>
        <v>0</v>
      </c>
      <c r="HP291" s="51">
        <f t="shared" si="1789"/>
        <v>933.33333333333724</v>
      </c>
      <c r="HQ291" s="57">
        <f t="shared" si="1790"/>
        <v>9333.3333333315313</v>
      </c>
      <c r="HR291" s="153">
        <f t="shared" si="1979"/>
        <v>10000</v>
      </c>
      <c r="HS291" s="468">
        <f t="shared" si="1791"/>
        <v>-933.33333333333724</v>
      </c>
      <c r="HT291" s="46">
        <f t="shared" si="1792"/>
        <v>-1123.8775326810628</v>
      </c>
      <c r="HU291" s="46">
        <f t="shared" si="1793"/>
        <v>-1123.8775326810628</v>
      </c>
      <c r="HV291" s="48"/>
      <c r="HW291" s="29"/>
      <c r="HX291" s="45">
        <v>230</v>
      </c>
      <c r="HY291" s="128">
        <f t="shared" si="1794"/>
        <v>1124.3399999999999</v>
      </c>
      <c r="HZ291" s="46">
        <f t="shared" si="1795"/>
        <v>0</v>
      </c>
      <c r="IA291" s="46">
        <f t="shared" si="1796"/>
        <v>1124.3399999999999</v>
      </c>
      <c r="IB291" s="46">
        <f t="shared" si="1797"/>
        <v>20.415784769410134</v>
      </c>
      <c r="IC291" s="46">
        <f t="shared" si="1798"/>
        <v>1103.9242152305899</v>
      </c>
      <c r="ID291" s="51">
        <f t="shared" si="1799"/>
        <v>11145.546646415491</v>
      </c>
      <c r="IE291" s="153">
        <f t="shared" si="1980"/>
        <v>10000</v>
      </c>
      <c r="IF291" s="58">
        <f t="shared" si="1800"/>
        <v>930.14625019664186</v>
      </c>
      <c r="IG291" s="52">
        <f t="shared" si="1801"/>
        <v>0</v>
      </c>
      <c r="IH291" s="51">
        <f t="shared" si="1802"/>
        <v>930.14625019664186</v>
      </c>
      <c r="II291" s="57">
        <f t="shared" si="1981"/>
        <v>9301.462454772096</v>
      </c>
      <c r="IJ291" s="153">
        <f t="shared" si="1982"/>
        <v>10000</v>
      </c>
      <c r="IK291" s="468">
        <f t="shared" si="1803"/>
        <v>-930.14625019664186</v>
      </c>
      <c r="IL291" s="46">
        <f t="shared" si="1804"/>
        <v>-1124.3399999999999</v>
      </c>
      <c r="IM291" s="46">
        <f t="shared" si="1805"/>
        <v>-1124.3399999999999</v>
      </c>
      <c r="IN291" s="48"/>
      <c r="IO291" s="53">
        <f t="shared" si="1806"/>
        <v>0</v>
      </c>
      <c r="IQ291" s="45">
        <v>230</v>
      </c>
      <c r="IR291" s="128">
        <f t="shared" si="1807"/>
        <v>1126.4568749999989</v>
      </c>
      <c r="IS291" s="128">
        <f t="shared" si="1808"/>
        <v>0</v>
      </c>
      <c r="IT291" s="128">
        <f t="shared" si="1809"/>
        <v>1126.4568749999989</v>
      </c>
      <c r="IU291" s="46">
        <f t="shared" si="2021"/>
        <v>20.45</v>
      </c>
      <c r="IV291" s="46">
        <f t="shared" si="1810"/>
        <v>1106.0068749999989</v>
      </c>
      <c r="IW291" s="51">
        <f t="shared" si="1811"/>
        <v>11161.998750000253</v>
      </c>
      <c r="IX291" s="199">
        <f t="shared" si="1983"/>
        <v>10000</v>
      </c>
      <c r="IY291" s="128">
        <f t="shared" si="1812"/>
        <v>0</v>
      </c>
      <c r="IZ291" s="408">
        <f t="shared" si="1813"/>
        <v>0</v>
      </c>
      <c r="JA291" s="58">
        <f t="shared" si="1814"/>
        <v>931.95916666666494</v>
      </c>
      <c r="JB291" s="52">
        <f t="shared" si="1815"/>
        <v>0</v>
      </c>
      <c r="JC291" s="51">
        <f t="shared" si="1816"/>
        <v>931.95916666666494</v>
      </c>
      <c r="JD291" s="57">
        <f t="shared" si="1817"/>
        <v>9319.5916666667545</v>
      </c>
      <c r="JE291" s="280">
        <f t="shared" si="1818"/>
        <v>10000</v>
      </c>
      <c r="JF291" s="280">
        <f t="shared" si="1819"/>
        <v>0</v>
      </c>
      <c r="JG291" s="468">
        <f t="shared" si="1820"/>
        <v>-931.95916666666494</v>
      </c>
      <c r="JH291" s="46">
        <f t="shared" si="1821"/>
        <v>-1126.4568749999989</v>
      </c>
      <c r="JI291" s="46">
        <f t="shared" si="1822"/>
        <v>-1126.4568749999989</v>
      </c>
      <c r="JJ291" s="48"/>
      <c r="JL291" s="45">
        <v>230</v>
      </c>
      <c r="JM291" s="46">
        <f t="shared" si="1823"/>
        <v>1124.4930833333331</v>
      </c>
      <c r="JN291" s="46">
        <f t="shared" si="1824"/>
        <v>0</v>
      </c>
      <c r="JO291" s="128">
        <f t="shared" si="1825"/>
        <v>1124.4930833333331</v>
      </c>
      <c r="JP291" s="46">
        <f t="shared" si="1984"/>
        <v>20.41</v>
      </c>
      <c r="JQ291" s="46">
        <f t="shared" si="1826"/>
        <v>1104.083083333333</v>
      </c>
      <c r="JR291" s="51">
        <f t="shared" si="1827"/>
        <v>11142.540833333327</v>
      </c>
      <c r="JS291" s="51">
        <f t="shared" ref="JS291:JS301" si="2148">$BQ$289</f>
        <v>12009.764327037972</v>
      </c>
      <c r="JT291" s="199">
        <f t="shared" si="1986"/>
        <v>10000</v>
      </c>
      <c r="JU291" s="128">
        <f t="shared" si="1828"/>
        <v>0</v>
      </c>
      <c r="JV291" s="408">
        <f t="shared" si="1829"/>
        <v>0</v>
      </c>
      <c r="JW291" s="58">
        <f t="shared" si="1830"/>
        <v>930.37233333333074</v>
      </c>
      <c r="JX291" s="52">
        <f t="shared" si="1831"/>
        <v>0</v>
      </c>
      <c r="JY291" s="51">
        <f t="shared" si="1832"/>
        <v>930.37233333333074</v>
      </c>
      <c r="JZ291" s="51">
        <f t="shared" si="1833"/>
        <v>9303.7233333338736</v>
      </c>
      <c r="KA291" s="199">
        <f t="shared" ref="KA291:KA301" si="2149">$BV$289</f>
        <v>9999.9999999995125</v>
      </c>
      <c r="KB291" s="128">
        <f t="shared" si="1988"/>
        <v>10000</v>
      </c>
      <c r="KC291" s="204">
        <f t="shared" si="1834"/>
        <v>0</v>
      </c>
      <c r="KD291" s="468">
        <f t="shared" si="1989"/>
        <v>-930.37233333333074</v>
      </c>
      <c r="KE291" s="46">
        <f t="shared" si="1835"/>
        <v>-1124.4930833333331</v>
      </c>
      <c r="KF291" s="46">
        <f t="shared" si="1836"/>
        <v>-1124.4930833333331</v>
      </c>
      <c r="KG291" s="48"/>
      <c r="KI291" s="45">
        <v>230</v>
      </c>
      <c r="KJ291" s="46">
        <f t="shared" si="1837"/>
        <v>1124.4890404061762</v>
      </c>
      <c r="KK291" s="46">
        <f t="shared" si="1838"/>
        <v>0</v>
      </c>
      <c r="KL291" s="128">
        <f t="shared" si="1839"/>
        <v>1124.4890404061762</v>
      </c>
      <c r="KM291" s="46">
        <f t="shared" si="1676"/>
        <v>20.410956348102523</v>
      </c>
      <c r="KN291" s="46">
        <f t="shared" si="1840"/>
        <v>1104.0780840580737</v>
      </c>
      <c r="KO291" s="51">
        <f t="shared" si="1841"/>
        <v>11142.495724803441</v>
      </c>
      <c r="KP291" s="199">
        <f t="shared" ref="KP291:KP301" si="2150">$CR$289</f>
        <v>13133.552272979583</v>
      </c>
      <c r="KQ291" s="199">
        <f t="shared" si="1991"/>
        <v>10000</v>
      </c>
      <c r="KR291" s="128">
        <f t="shared" si="1842"/>
        <v>0</v>
      </c>
      <c r="KS291" s="408">
        <f t="shared" si="1843"/>
        <v>0</v>
      </c>
      <c r="KT291" s="45">
        <v>230</v>
      </c>
      <c r="KU291" s="46">
        <f t="shared" si="1992"/>
        <v>1124.49</v>
      </c>
      <c r="KV291" s="46">
        <f t="shared" si="1844"/>
        <v>0</v>
      </c>
      <c r="KW291" s="128">
        <f t="shared" si="1845"/>
        <v>1124.49</v>
      </c>
      <c r="KX291" s="46">
        <f t="shared" si="1846"/>
        <v>20.410510848522172</v>
      </c>
      <c r="KY291" s="46">
        <f t="shared" si="1847"/>
        <v>1104.0794891514779</v>
      </c>
      <c r="KZ291" s="51">
        <f t="shared" si="1848"/>
        <v>11142.227019961825</v>
      </c>
      <c r="LA291" s="153">
        <f t="shared" ref="LA291:LA301" si="2151">$CR$289</f>
        <v>13133.552272979583</v>
      </c>
      <c r="LB291" s="58">
        <f t="shared" si="2068"/>
        <v>930.59633333333579</v>
      </c>
      <c r="LC291" s="52">
        <f t="shared" si="1849"/>
        <v>0</v>
      </c>
      <c r="LD291" s="51">
        <f t="shared" si="1850"/>
        <v>930.59633333333579</v>
      </c>
      <c r="LE291" s="51">
        <f t="shared" si="1851"/>
        <v>9305.9633333330567</v>
      </c>
      <c r="LF291" s="51">
        <f t="shared" ref="LF291:LF301" si="2152">$CW$289</f>
        <v>11019.123999999581</v>
      </c>
      <c r="LG291" s="128">
        <f t="shared" si="1852"/>
        <v>10000</v>
      </c>
      <c r="LH291" s="204">
        <f t="shared" si="1853"/>
        <v>0</v>
      </c>
      <c r="LI291" s="479">
        <f t="shared" si="1854"/>
        <v>-930.59633333333579</v>
      </c>
      <c r="LJ291" s="46">
        <f t="shared" si="1995"/>
        <v>-1124.49</v>
      </c>
      <c r="LK291" s="46">
        <f t="shared" si="1996"/>
        <v>-1124.49</v>
      </c>
      <c r="LL291" s="48"/>
      <c r="LN291" s="45">
        <v>230</v>
      </c>
      <c r="LO291" s="46">
        <f t="shared" si="1855"/>
        <v>1123.1238136873469</v>
      </c>
      <c r="LP291" s="46">
        <f t="shared" si="2122"/>
        <v>0</v>
      </c>
      <c r="LQ291" s="46">
        <f t="shared" si="1857"/>
        <v>1123.1238136873469</v>
      </c>
      <c r="LR291" s="46">
        <f t="shared" si="1858"/>
        <v>20.386175685984963</v>
      </c>
      <c r="LS291" s="46">
        <f t="shared" si="1859"/>
        <v>1102.737638001362</v>
      </c>
      <c r="LT291" s="51">
        <f t="shared" si="1860"/>
        <v>11128.967773589615</v>
      </c>
      <c r="LU291" s="199">
        <f t="shared" si="1997"/>
        <v>10000</v>
      </c>
      <c r="LV291" s="58">
        <f t="shared" si="1861"/>
        <v>933.33033333333128</v>
      </c>
      <c r="LW291" s="52">
        <f t="shared" si="2123"/>
        <v>0</v>
      </c>
      <c r="LX291" s="51">
        <f t="shared" si="1863"/>
        <v>933.33033333333128</v>
      </c>
      <c r="LY291" s="51">
        <f t="shared" si="1864"/>
        <v>9333.3033333331259</v>
      </c>
      <c r="LZ291" s="46">
        <f t="shared" si="1998"/>
        <v>0</v>
      </c>
      <c r="MA291" s="199">
        <f t="shared" si="1999"/>
        <v>10000</v>
      </c>
      <c r="MB291" s="468">
        <f t="shared" si="1865"/>
        <v>-933.33033333333128</v>
      </c>
      <c r="MC291" s="46">
        <f t="shared" si="1866"/>
        <v>-1123.1238136873469</v>
      </c>
      <c r="MD291" s="46">
        <f t="shared" si="1867"/>
        <v>-1123.1238136873469</v>
      </c>
      <c r="ME291" s="48"/>
      <c r="MG291" s="45">
        <v>230</v>
      </c>
      <c r="MH291" s="46">
        <f t="shared" si="1868"/>
        <v>1076.608661999408</v>
      </c>
      <c r="MI291" s="46">
        <f t="shared" si="2124"/>
        <v>0</v>
      </c>
      <c r="MJ291" s="46">
        <f t="shared" si="1870"/>
        <v>1076.608661999408</v>
      </c>
      <c r="MK291" s="46">
        <f t="shared" si="1871"/>
        <v>19.54186445082712</v>
      </c>
      <c r="ML291" s="46">
        <f t="shared" si="1872"/>
        <v>1057.0667975485808</v>
      </c>
      <c r="MM291" s="51">
        <f t="shared" si="1873"/>
        <v>10668.05187294769</v>
      </c>
      <c r="MN291" s="199">
        <f t="shared" si="2000"/>
        <v>10000</v>
      </c>
      <c r="MO291" s="58">
        <f t="shared" si="1874"/>
        <v>889.32945707741396</v>
      </c>
      <c r="MP291" s="52">
        <f t="shared" si="2125"/>
        <v>0</v>
      </c>
      <c r="MQ291" s="51">
        <f t="shared" si="1876"/>
        <v>889.32945707741396</v>
      </c>
      <c r="MR291" s="57">
        <f t="shared" si="1877"/>
        <v>8893.2948721945522</v>
      </c>
      <c r="MS291" s="199">
        <f t="shared" si="2001"/>
        <v>10000</v>
      </c>
      <c r="MT291" s="468">
        <f t="shared" si="2002"/>
        <v>-889.32945707741396</v>
      </c>
      <c r="MU291" s="46">
        <f t="shared" si="1878"/>
        <v>-1076.608661999408</v>
      </c>
      <c r="MV291" s="46">
        <f t="shared" si="1879"/>
        <v>-1076.608661999408</v>
      </c>
      <c r="MW291" s="48"/>
      <c r="MY291" s="45">
        <v>230</v>
      </c>
      <c r="MZ291" s="46">
        <f t="shared" si="1880"/>
        <v>1076.608661999408</v>
      </c>
      <c r="NA291" s="46">
        <f t="shared" si="2126"/>
        <v>0</v>
      </c>
      <c r="NB291" s="128">
        <f t="shared" si="1882"/>
        <v>1076.608661999408</v>
      </c>
      <c r="NC291" s="46">
        <f t="shared" si="1646"/>
        <v>19.54186445082712</v>
      </c>
      <c r="ND291" s="46">
        <f t="shared" si="1883"/>
        <v>1057.0667975485808</v>
      </c>
      <c r="NE291" s="51">
        <f t="shared" si="1884"/>
        <v>10668.05187294769</v>
      </c>
      <c r="NF291" s="153">
        <f t="shared" si="2003"/>
        <v>10000</v>
      </c>
      <c r="NG291" s="45">
        <v>230</v>
      </c>
      <c r="NH291" s="46">
        <f t="shared" si="1647"/>
        <v>1076.6099999999999</v>
      </c>
      <c r="NI291" s="46">
        <f t="shared" si="2127"/>
        <v>0</v>
      </c>
      <c r="NJ291" s="128">
        <f t="shared" si="2004"/>
        <v>1076.6099999999999</v>
      </c>
      <c r="NK291" s="46">
        <f t="shared" si="2005"/>
        <v>19.54122155363476</v>
      </c>
      <c r="NL291" s="46">
        <f t="shared" si="1886"/>
        <v>1057.0687784463651</v>
      </c>
      <c r="NM291" s="51">
        <f t="shared" si="1887"/>
        <v>10667.664153734491</v>
      </c>
      <c r="NN291" s="58">
        <f t="shared" si="1888"/>
        <v>888.78037499999857</v>
      </c>
      <c r="NO291" s="52">
        <f t="shared" ref="NO291:NO301" si="2153">IF(NG291,0,IF(AND($H$7="Oui",NG291&gt;$I$7),0,IF(NG291&gt;$B$7,0,(TRUNC(NQ290*$AT$46/12,2))+(TRUNC(NQ290*$AV$46/12,2)))))</f>
        <v>0</v>
      </c>
      <c r="NP291" s="51">
        <f t="shared" si="1890"/>
        <v>888.78037499999857</v>
      </c>
      <c r="NQ291" s="57">
        <f t="shared" si="1891"/>
        <v>9022.1537500000377</v>
      </c>
      <c r="NR291" s="153">
        <f t="shared" si="2006"/>
        <v>10000</v>
      </c>
      <c r="NS291" s="469">
        <f t="shared" si="1892"/>
        <v>-888.78037499999857</v>
      </c>
      <c r="NT291" s="46">
        <f t="shared" si="1893"/>
        <v>-1076.6099999999999</v>
      </c>
      <c r="NU291" s="46">
        <f t="shared" si="1894"/>
        <v>-1076.6099999999999</v>
      </c>
      <c r="NV291" s="48"/>
      <c r="NX291" s="45">
        <v>230</v>
      </c>
      <c r="NY291" s="46">
        <f t="shared" si="1895"/>
        <v>1076.6456011701148</v>
      </c>
      <c r="NZ291" s="46">
        <f t="shared" si="2128"/>
        <v>0</v>
      </c>
      <c r="OA291" s="46">
        <f t="shared" si="1897"/>
        <v>1076.6456011701148</v>
      </c>
      <c r="OB291" s="46">
        <f t="shared" si="1898"/>
        <v>19.542534945401449</v>
      </c>
      <c r="OC291" s="46">
        <f t="shared" si="1899"/>
        <v>1057.1030662247133</v>
      </c>
      <c r="OD291" s="51">
        <f t="shared" si="1900"/>
        <v>10668.417901016155</v>
      </c>
      <c r="OE291" s="57">
        <f t="shared" ref="OE291:OE301" si="2154">$BQ$289</f>
        <v>12009.764327037972</v>
      </c>
      <c r="OF291" s="153">
        <f t="shared" si="2008"/>
        <v>10000</v>
      </c>
      <c r="OG291" s="58">
        <f t="shared" si="1901"/>
        <v>889.48383333333379</v>
      </c>
      <c r="OH291" s="241">
        <f t="shared" ref="OH291:OH301" si="2155">IF(AND($H$7="Oui",NX291&gt;$I$7),0,IF(NX291&gt;$B$7,0,(TRUNC(OK291*$AX$46/12,2))+(TRUNC(OK291*$AZ$46/12,2))))</f>
        <v>0</v>
      </c>
      <c r="OI291" s="51">
        <f t="shared" si="1902"/>
        <v>889.48383333333379</v>
      </c>
      <c r="OJ291" s="51">
        <f t="shared" si="1903"/>
        <v>8894.8383333333531</v>
      </c>
      <c r="OK291" s="153">
        <f t="shared" ref="OK291:OK301" si="2156">$BV$289</f>
        <v>9999.9999999995125</v>
      </c>
      <c r="OL291" s="153">
        <f t="shared" si="2011"/>
        <v>10000</v>
      </c>
      <c r="OM291" s="468">
        <f t="shared" si="2012"/>
        <v>-889.48383333333379</v>
      </c>
      <c r="ON291" s="46">
        <f t="shared" si="2013"/>
        <v>-1076.6456011701148</v>
      </c>
      <c r="OO291" s="46">
        <f t="shared" si="1904"/>
        <v>-1076.6456011701148</v>
      </c>
      <c r="OP291" s="48"/>
      <c r="OR291" s="45">
        <v>230</v>
      </c>
      <c r="OS291" s="46">
        <f t="shared" si="1905"/>
        <v>1076.765700416463</v>
      </c>
      <c r="OT291" s="128">
        <f t="shared" si="2129"/>
        <v>0</v>
      </c>
      <c r="OU291" s="128">
        <f t="shared" si="1907"/>
        <v>1076.765700416463</v>
      </c>
      <c r="OV291" s="46">
        <f t="shared" si="1652"/>
        <v>19.544714904820641</v>
      </c>
      <c r="OW291" s="46">
        <f t="shared" si="1653"/>
        <v>1057.2209855116423</v>
      </c>
      <c r="OX291" s="51">
        <f t="shared" si="1908"/>
        <v>10669.607957380744</v>
      </c>
      <c r="OY291" s="51">
        <f t="shared" ref="OY291:OY301" si="2157">$GJ$289</f>
        <v>12522.457007415207</v>
      </c>
      <c r="OZ291" s="153">
        <f t="shared" si="2015"/>
        <v>10000</v>
      </c>
      <c r="PA291" s="45">
        <v>230</v>
      </c>
      <c r="PB291" s="46">
        <f t="shared" si="1909"/>
        <v>1076.765700416463</v>
      </c>
      <c r="PC291" s="46">
        <f t="shared" ref="PC291:PC301" si="2158">IF(PA291&gt;$B$7,0,(TRUNC(PH291*$BB$46*$L$7/12,2))+(TRUNC(PH291*$BD$46*$M$7/12,2)))</f>
        <v>0</v>
      </c>
      <c r="PD291" s="128">
        <f t="shared" si="1910"/>
        <v>1076.765700416463</v>
      </c>
      <c r="PE291" s="46">
        <f t="shared" si="1911"/>
        <v>19.544714904820641</v>
      </c>
      <c r="PF291" s="46">
        <f t="shared" si="1912"/>
        <v>1057.2209855116423</v>
      </c>
      <c r="PG291" s="51">
        <f t="shared" si="1913"/>
        <v>10669.607957380744</v>
      </c>
      <c r="PH291" s="57">
        <f t="shared" ref="PH291:PH301" si="2159">$GS$289</f>
        <v>12521.790298437183</v>
      </c>
      <c r="PI291" s="688">
        <f t="shared" si="1914"/>
        <v>889.6533333333341</v>
      </c>
      <c r="PJ291" s="52">
        <f t="shared" ref="PJ291:PJ301" si="2160">IF(AND($H$7="Oui",PA291&gt;$I$7),0,IF(PA291&gt;$B$7,0,(TRUNC(PM291*$BB$46/12,2))+(TRUNC(PM291*$BD$46/12,2))))</f>
        <v>0</v>
      </c>
      <c r="PK291" s="51">
        <f t="shared" si="1915"/>
        <v>889.6533333333341</v>
      </c>
      <c r="PL291" s="57">
        <f t="shared" si="1916"/>
        <v>8896.5333333334147</v>
      </c>
      <c r="PM291" s="57">
        <f t="shared" ref="PM291:PM301" si="2161">$GX$289</f>
        <v>10470.916000000287</v>
      </c>
      <c r="PN291" s="153">
        <f t="shared" si="2020"/>
        <v>10000</v>
      </c>
      <c r="PO291" s="469">
        <f t="shared" si="1917"/>
        <v>-889.6533333333341</v>
      </c>
      <c r="PP291" s="46">
        <f t="shared" si="1918"/>
        <v>-1076.765700416463</v>
      </c>
      <c r="PQ291" s="46">
        <f t="shared" si="1919"/>
        <v>-1076.765700416463</v>
      </c>
      <c r="PR291" s="48"/>
    </row>
    <row r="292" spans="2:434" hidden="1" x14ac:dyDescent="0.3">
      <c r="B292" s="45">
        <v>231</v>
      </c>
      <c r="C292" s="46">
        <f t="shared" si="1688"/>
        <v>1111.77</v>
      </c>
      <c r="D292" s="46">
        <f t="shared" si="1689"/>
        <v>100</v>
      </c>
      <c r="E292" s="46">
        <f t="shared" si="1690"/>
        <v>1011.77</v>
      </c>
      <c r="F292" s="46">
        <f t="shared" si="1691"/>
        <v>16.707673253196493</v>
      </c>
      <c r="G292" s="46">
        <f t="shared" si="1692"/>
        <v>995.06232674680348</v>
      </c>
      <c r="H292" s="51">
        <f t="shared" si="1693"/>
        <v>9029.5416251710922</v>
      </c>
      <c r="I292" s="58">
        <f t="shared" si="1626"/>
        <v>933.33333333333337</v>
      </c>
      <c r="J292" s="52">
        <f t="shared" si="1694"/>
        <v>100</v>
      </c>
      <c r="K292" s="51">
        <f t="shared" si="1695"/>
        <v>833.33333333333337</v>
      </c>
      <c r="L292" s="57">
        <f t="shared" si="1696"/>
        <v>7499.9999999995116</v>
      </c>
      <c r="M292" s="468">
        <f t="shared" si="1920"/>
        <v>-933.33333333333337</v>
      </c>
      <c r="N292" s="46">
        <f t="shared" si="1921"/>
        <v>-1111.77</v>
      </c>
      <c r="O292" s="47"/>
      <c r="P292" s="46">
        <f t="shared" si="1922"/>
        <v>-1011.77</v>
      </c>
      <c r="Q292" s="48"/>
      <c r="R292" s="29"/>
      <c r="S292" s="29"/>
      <c r="T292" s="45">
        <v>231</v>
      </c>
      <c r="U292" s="46">
        <f t="shared" si="1697"/>
        <v>1021.13</v>
      </c>
      <c r="V292" s="46">
        <f t="shared" si="1698"/>
        <v>9.36</v>
      </c>
      <c r="W292" s="46">
        <f t="shared" si="1923"/>
        <v>1011.77</v>
      </c>
      <c r="X292" s="46">
        <f t="shared" si="1699"/>
        <v>16.707673253196493</v>
      </c>
      <c r="Y292" s="46">
        <f t="shared" si="1700"/>
        <v>995.06232674680348</v>
      </c>
      <c r="Z292" s="51">
        <f t="shared" si="1701"/>
        <v>9029.5416251710922</v>
      </c>
      <c r="AA292" s="58">
        <f t="shared" si="1702"/>
        <v>841.11333333333334</v>
      </c>
      <c r="AB292" s="52">
        <f t="shared" si="1703"/>
        <v>7.78</v>
      </c>
      <c r="AC292" s="51">
        <f t="shared" si="1704"/>
        <v>833.33333333333337</v>
      </c>
      <c r="AD292" s="57">
        <f t="shared" si="1705"/>
        <v>7499.9999999995116</v>
      </c>
      <c r="AE292" s="468">
        <f t="shared" si="1924"/>
        <v>-841.11333333333334</v>
      </c>
      <c r="AF292" s="46">
        <f t="shared" si="1706"/>
        <v>-1021.13</v>
      </c>
      <c r="AG292" s="47"/>
      <c r="AH292" s="46">
        <f t="shared" si="1925"/>
        <v>-1011.77</v>
      </c>
      <c r="AI292" s="48"/>
      <c r="AJ292" s="29"/>
      <c r="AK292" s="45">
        <v>231</v>
      </c>
      <c r="AL292" s="46">
        <f t="shared" si="1707"/>
        <v>1117.72</v>
      </c>
      <c r="AM292" s="46"/>
      <c r="AN292" s="46"/>
      <c r="AO292" s="46">
        <f t="shared" si="1708"/>
        <v>9.9600000000000009</v>
      </c>
      <c r="AP292" s="128">
        <f t="shared" si="1709"/>
        <v>1107.76</v>
      </c>
      <c r="AQ292" s="128"/>
      <c r="AR292" s="128"/>
      <c r="AS292" s="46">
        <f t="shared" si="1710"/>
        <v>18.365333224990167</v>
      </c>
      <c r="AT292" s="46">
        <f t="shared" si="1711"/>
        <v>1089.3946667750099</v>
      </c>
      <c r="AU292" s="51"/>
      <c r="AV292" s="51"/>
      <c r="AW292" s="51">
        <f t="shared" si="1712"/>
        <v>9929.8052682190901</v>
      </c>
      <c r="AX292" s="58">
        <f t="shared" si="1713"/>
        <v>927.38215694565588</v>
      </c>
      <c r="AY292" s="52"/>
      <c r="AZ292" s="52"/>
      <c r="BA292" s="52">
        <f t="shared" si="1714"/>
        <v>8.34</v>
      </c>
      <c r="BB292" s="51">
        <f t="shared" si="1715"/>
        <v>919.04215694565585</v>
      </c>
      <c r="BC292" s="51"/>
      <c r="BD292" s="51"/>
      <c r="BE292" s="57">
        <f t="shared" si="1716"/>
        <v>8308.9017455534758</v>
      </c>
      <c r="BF292" s="468">
        <f t="shared" si="1717"/>
        <v>-927.38215694565588</v>
      </c>
      <c r="BG292" s="46">
        <f t="shared" si="1718"/>
        <v>-1117.72</v>
      </c>
      <c r="BH292" s="46">
        <f t="shared" si="1719"/>
        <v>-1107.76</v>
      </c>
      <c r="BI292" s="48"/>
      <c r="BK292" s="45">
        <v>231</v>
      </c>
      <c r="BL292" s="46">
        <f t="shared" si="1926"/>
        <v>1022.53</v>
      </c>
      <c r="BM292" s="46">
        <f t="shared" si="1927"/>
        <v>10.76</v>
      </c>
      <c r="BN292" s="46">
        <f t="shared" si="1928"/>
        <v>1011.77</v>
      </c>
      <c r="BO292" s="46">
        <f t="shared" si="1720"/>
        <v>16.707673253196493</v>
      </c>
      <c r="BP292" s="46">
        <f t="shared" si="1721"/>
        <v>995.06232674680348</v>
      </c>
      <c r="BQ292" s="51">
        <f t="shared" si="1722"/>
        <v>9029.5416251710922</v>
      </c>
      <c r="BR292" s="57">
        <f t="shared" si="2130"/>
        <v>12009.764327037972</v>
      </c>
      <c r="BS292" s="58">
        <f t="shared" si="1627"/>
        <v>842.27333333333343</v>
      </c>
      <c r="BT292" s="52">
        <f t="shared" si="1930"/>
        <v>8.94</v>
      </c>
      <c r="BU292" s="51">
        <f t="shared" si="1723"/>
        <v>833.33333333333337</v>
      </c>
      <c r="BV292" s="51">
        <f t="shared" si="1724"/>
        <v>7499.9999999995116</v>
      </c>
      <c r="BW292" s="153">
        <f t="shared" si="2131"/>
        <v>9999.9999999995125</v>
      </c>
      <c r="BX292" s="468">
        <f t="shared" si="1932"/>
        <v>-842.27333333333343</v>
      </c>
      <c r="BY292" s="46">
        <f t="shared" si="1933"/>
        <v>-1022.53</v>
      </c>
      <c r="BZ292" s="46">
        <f t="shared" si="1725"/>
        <v>-1011.77</v>
      </c>
      <c r="CA292" s="48"/>
      <c r="CB292" s="29"/>
      <c r="CC292" s="45">
        <v>231</v>
      </c>
      <c r="CD292" s="128">
        <f t="shared" si="1726"/>
        <v>1117.6300000000001</v>
      </c>
      <c r="CE292" s="46">
        <f t="shared" si="1934"/>
        <v>11.44</v>
      </c>
      <c r="CF292" s="128">
        <f t="shared" si="1727"/>
        <v>1106.19</v>
      </c>
      <c r="CG292" s="46">
        <f t="shared" si="1935"/>
        <v>18.271906021076379</v>
      </c>
      <c r="CH292" s="46">
        <f t="shared" si="1628"/>
        <v>1087.9180939789237</v>
      </c>
      <c r="CI292" s="51">
        <f t="shared" si="1728"/>
        <v>9875.2255186669045</v>
      </c>
      <c r="CJ292" s="199">
        <f t="shared" si="2132"/>
        <v>13133.552272979583</v>
      </c>
      <c r="CK292" s="153">
        <f t="shared" si="1937"/>
        <v>10000</v>
      </c>
      <c r="CL292" s="45">
        <v>231</v>
      </c>
      <c r="CM292" s="46">
        <f t="shared" si="1938"/>
        <v>1117.6300000000001</v>
      </c>
      <c r="CN292" s="128">
        <f t="shared" si="1729"/>
        <v>11.44</v>
      </c>
      <c r="CO292" s="128">
        <f t="shared" si="1657"/>
        <v>1106.19</v>
      </c>
      <c r="CP292" s="46">
        <f t="shared" si="1730"/>
        <v>18.271906021076379</v>
      </c>
      <c r="CQ292" s="46">
        <f t="shared" si="1658"/>
        <v>1087.9180939789237</v>
      </c>
      <c r="CR292" s="51">
        <f t="shared" si="1731"/>
        <v>9875.2255186669045</v>
      </c>
      <c r="CS292" s="153">
        <f t="shared" si="2133"/>
        <v>13133.552272979583</v>
      </c>
      <c r="CT292" s="58">
        <f t="shared" si="1732"/>
        <v>927.86033333333398</v>
      </c>
      <c r="CU292" s="52">
        <f t="shared" si="1940"/>
        <v>9.6</v>
      </c>
      <c r="CV292" s="51">
        <f t="shared" si="1941"/>
        <v>918.26033333333396</v>
      </c>
      <c r="CW292" s="51">
        <f t="shared" si="1733"/>
        <v>8264.3429999995806</v>
      </c>
      <c r="CX292" s="57">
        <f t="shared" si="2134"/>
        <v>11019.123999999581</v>
      </c>
      <c r="CY292" s="153">
        <f t="shared" si="1943"/>
        <v>10000</v>
      </c>
      <c r="CZ292" s="479">
        <f t="shared" si="1734"/>
        <v>-927.86033333333398</v>
      </c>
      <c r="DA292" s="46">
        <f t="shared" si="1944"/>
        <v>-1117.6300000000001</v>
      </c>
      <c r="DB292" s="46">
        <f t="shared" si="1945"/>
        <v>-1106.19</v>
      </c>
      <c r="DC292" s="48"/>
      <c r="DE292" s="45">
        <v>231</v>
      </c>
      <c r="DF292" s="46">
        <f t="shared" si="1735"/>
        <v>1095.0999999999999</v>
      </c>
      <c r="DG292" s="46">
        <f t="shared" si="2135"/>
        <v>83.33</v>
      </c>
      <c r="DH292" s="46">
        <f t="shared" si="1736"/>
        <v>1011.77</v>
      </c>
      <c r="DI292" s="46">
        <f t="shared" si="1737"/>
        <v>16.707673253196493</v>
      </c>
      <c r="DJ292" s="46">
        <f t="shared" si="1738"/>
        <v>995.06232674680348</v>
      </c>
      <c r="DK292" s="51">
        <f t="shared" si="1739"/>
        <v>9029.5416251710922</v>
      </c>
      <c r="DL292" s="58">
        <f t="shared" si="1629"/>
        <v>916.66333333333341</v>
      </c>
      <c r="DM292" s="52">
        <f t="shared" si="2136"/>
        <v>83.33</v>
      </c>
      <c r="DN292" s="51">
        <f t="shared" si="1740"/>
        <v>833.33333333333337</v>
      </c>
      <c r="DO292" s="57">
        <f t="shared" si="1741"/>
        <v>7499.9999999995116</v>
      </c>
      <c r="DP292" s="468">
        <f t="shared" si="1948"/>
        <v>-916.66333333333341</v>
      </c>
      <c r="DQ292" s="46">
        <f t="shared" si="1949"/>
        <v>-1095.0999999999999</v>
      </c>
      <c r="DR292" s="47"/>
      <c r="DS292" s="46">
        <f t="shared" si="1950"/>
        <v>-1011.77</v>
      </c>
      <c r="DT292" s="48"/>
      <c r="DU292" s="29"/>
      <c r="DV292" s="45">
        <v>231</v>
      </c>
      <c r="DW292" s="46">
        <f t="shared" si="1951"/>
        <v>1015.94</v>
      </c>
      <c r="DX292" s="46">
        <f t="shared" si="2137"/>
        <v>4.17</v>
      </c>
      <c r="DY292" s="46">
        <f t="shared" si="1953"/>
        <v>1011.77</v>
      </c>
      <c r="DZ292" s="46">
        <f t="shared" si="1742"/>
        <v>16.707673253196493</v>
      </c>
      <c r="EA292" s="46">
        <f t="shared" si="1743"/>
        <v>995.06232674680348</v>
      </c>
      <c r="EB292" s="51">
        <f t="shared" si="1744"/>
        <v>9029.5416251710922</v>
      </c>
      <c r="EC292" s="58">
        <f t="shared" si="1630"/>
        <v>836.79333333333341</v>
      </c>
      <c r="ED292" s="52">
        <f t="shared" si="2138"/>
        <v>3.46</v>
      </c>
      <c r="EE292" s="51">
        <f t="shared" si="1745"/>
        <v>833.33333333333337</v>
      </c>
      <c r="EF292" s="57">
        <f t="shared" si="1746"/>
        <v>7499.9999999995116</v>
      </c>
      <c r="EG292" s="468">
        <f t="shared" si="1955"/>
        <v>-836.79333333333341</v>
      </c>
      <c r="EH292" s="46">
        <f t="shared" si="1956"/>
        <v>-1015.94</v>
      </c>
      <c r="EI292" s="47"/>
      <c r="EJ292" s="46">
        <f t="shared" si="1957"/>
        <v>-1011.77</v>
      </c>
      <c r="EK292" s="48"/>
      <c r="EL292" s="29"/>
      <c r="EM292" s="45">
        <v>231</v>
      </c>
      <c r="EN292" s="46">
        <f t="shared" si="2115"/>
        <v>1058.0868689014749</v>
      </c>
      <c r="EO292" s="46">
        <f t="shared" si="2139"/>
        <v>4.3499999999999996</v>
      </c>
      <c r="EP292" s="128">
        <f t="shared" si="1632"/>
        <v>1053.736868901475</v>
      </c>
      <c r="EQ292" s="46">
        <f t="shared" si="1748"/>
        <v>17.434564445991807</v>
      </c>
      <c r="ER292" s="46">
        <f t="shared" si="1749"/>
        <v>1036.3023044554832</v>
      </c>
      <c r="ES292" s="51">
        <f t="shared" si="1750"/>
        <v>9424.4363631396009</v>
      </c>
      <c r="ET292" s="153">
        <f t="shared" si="1959"/>
        <v>10000</v>
      </c>
      <c r="EU292" s="45">
        <v>231</v>
      </c>
      <c r="EV292" s="46">
        <f t="shared" si="1633"/>
        <v>1058.0899999999999</v>
      </c>
      <c r="EW292" s="46">
        <f t="shared" si="2140"/>
        <v>4.3499999999999996</v>
      </c>
      <c r="EX292" s="128">
        <f t="shared" si="1751"/>
        <v>1053.74</v>
      </c>
      <c r="EY292" s="46">
        <f t="shared" si="1752"/>
        <v>17.433044847148743</v>
      </c>
      <c r="EZ292" s="46">
        <f t="shared" si="1753"/>
        <v>1036.3069551528513</v>
      </c>
      <c r="FA292" s="51">
        <f t="shared" si="1754"/>
        <v>9423.5199531363942</v>
      </c>
      <c r="FB292" s="58">
        <f t="shared" si="1755"/>
        <v>874.86920833333363</v>
      </c>
      <c r="FC292" s="52">
        <f t="shared" si="2141"/>
        <v>3.63</v>
      </c>
      <c r="FD292" s="51">
        <f t="shared" si="1962"/>
        <v>871.23920833333364</v>
      </c>
      <c r="FE292" s="57">
        <f t="shared" si="1756"/>
        <v>7857.5328749998125</v>
      </c>
      <c r="FF292" s="153">
        <f t="shared" si="1963"/>
        <v>10000</v>
      </c>
      <c r="FG292" s="469">
        <f t="shared" si="1757"/>
        <v>-874.86920833333363</v>
      </c>
      <c r="FH292" s="46">
        <f t="shared" si="1758"/>
        <v>-1058.0899999999999</v>
      </c>
      <c r="FI292" s="46">
        <f t="shared" si="1759"/>
        <v>-1053.74</v>
      </c>
      <c r="FJ292" s="48"/>
      <c r="FL292" s="45">
        <v>231</v>
      </c>
      <c r="FM292" s="46">
        <f t="shared" si="1964"/>
        <v>1016.77</v>
      </c>
      <c r="FN292" s="46">
        <f t="shared" si="2116"/>
        <v>5</v>
      </c>
      <c r="FO292" s="46">
        <f t="shared" si="1965"/>
        <v>1011.77</v>
      </c>
      <c r="FP292" s="46">
        <f t="shared" si="1761"/>
        <v>16.707673253196493</v>
      </c>
      <c r="FQ292" s="46">
        <f t="shared" si="1762"/>
        <v>995.06232674680348</v>
      </c>
      <c r="FR292" s="51">
        <f t="shared" si="1763"/>
        <v>9029.5416251710922</v>
      </c>
      <c r="FS292" s="57">
        <f t="shared" si="2142"/>
        <v>12009.764327037972</v>
      </c>
      <c r="FT292" s="58">
        <f t="shared" si="1635"/>
        <v>837.48333333333335</v>
      </c>
      <c r="FU292" s="241">
        <f t="shared" si="2117"/>
        <v>4.1500000000000004</v>
      </c>
      <c r="FV292" s="51">
        <f t="shared" si="1765"/>
        <v>833.33333333333337</v>
      </c>
      <c r="FW292" s="51">
        <f t="shared" si="1766"/>
        <v>7499.9999999995116</v>
      </c>
      <c r="FX292" s="153">
        <f t="shared" si="2143"/>
        <v>9999.9999999995125</v>
      </c>
      <c r="FY292" s="468">
        <f t="shared" si="1968"/>
        <v>-837.48333333333335</v>
      </c>
      <c r="FZ292" s="46">
        <f t="shared" si="1969"/>
        <v>-1016.77</v>
      </c>
      <c r="GA292" s="46">
        <f t="shared" si="1767"/>
        <v>-1011.77</v>
      </c>
      <c r="GB292" s="48"/>
      <c r="GD292" s="45">
        <v>231</v>
      </c>
      <c r="GE292" s="46">
        <f t="shared" si="2118"/>
        <v>1060.0875939185617</v>
      </c>
      <c r="GF292" s="128">
        <f t="shared" si="2144"/>
        <v>5.21</v>
      </c>
      <c r="GG292" s="128">
        <f t="shared" si="2119"/>
        <v>1054.8775939185616</v>
      </c>
      <c r="GH292" s="46">
        <f t="shared" si="1637"/>
        <v>17.421199997026225</v>
      </c>
      <c r="GI292" s="46">
        <f t="shared" si="1769"/>
        <v>1037.4563939215354</v>
      </c>
      <c r="GJ292" s="51">
        <f t="shared" si="1770"/>
        <v>9415.2636042941995</v>
      </c>
      <c r="GK292" s="51">
        <f t="shared" si="2145"/>
        <v>12522.457007415207</v>
      </c>
      <c r="GL292" s="153">
        <f t="shared" si="1972"/>
        <v>10000</v>
      </c>
      <c r="GM292" s="45">
        <v>231</v>
      </c>
      <c r="GN292" s="46">
        <f t="shared" si="1638"/>
        <v>1060.0899999999999</v>
      </c>
      <c r="GO292" s="46">
        <f t="shared" si="2120"/>
        <v>5.21</v>
      </c>
      <c r="GP292" s="128">
        <f t="shared" si="1973"/>
        <v>1054.8800000000001</v>
      </c>
      <c r="GQ292" s="46">
        <f t="shared" si="1772"/>
        <v>17.42007708141578</v>
      </c>
      <c r="GR292" s="46">
        <f t="shared" si="1773"/>
        <v>1037.4599229185844</v>
      </c>
      <c r="GS292" s="51">
        <f t="shared" si="1774"/>
        <v>9414.5863259308844</v>
      </c>
      <c r="GT292" s="57">
        <f t="shared" si="2146"/>
        <v>12521.790298437183</v>
      </c>
      <c r="GU292" s="58">
        <f t="shared" si="1775"/>
        <v>876.92633333333197</v>
      </c>
      <c r="GV292" s="52">
        <f t="shared" si="2121"/>
        <v>4.3499999999999996</v>
      </c>
      <c r="GW292" s="51">
        <f t="shared" si="1975"/>
        <v>872.57633333333195</v>
      </c>
      <c r="GX292" s="57">
        <f t="shared" si="1777"/>
        <v>7853.18700000029</v>
      </c>
      <c r="GY292" s="57">
        <f t="shared" si="2147"/>
        <v>10470.916000000287</v>
      </c>
      <c r="GZ292" s="153">
        <f t="shared" si="1977"/>
        <v>10000</v>
      </c>
      <c r="HA292" s="469">
        <f t="shared" si="1778"/>
        <v>-876.92633333333197</v>
      </c>
      <c r="HB292" s="46">
        <f t="shared" si="1779"/>
        <v>-1060.0899999999999</v>
      </c>
      <c r="HC292" s="46">
        <f t="shared" si="1780"/>
        <v>-1054.8800000000001</v>
      </c>
      <c r="HD292" s="48"/>
      <c r="HF292" s="45">
        <v>231</v>
      </c>
      <c r="HG292" s="46">
        <f t="shared" si="1781"/>
        <v>1123.8775326810628</v>
      </c>
      <c r="HH292" s="46">
        <f t="shared" si="1782"/>
        <v>0</v>
      </c>
      <c r="HI292" s="46">
        <f t="shared" si="1783"/>
        <v>1123.8775326810628</v>
      </c>
      <c r="HJ292" s="46">
        <f t="shared" si="1784"/>
        <v>18.560727217903249</v>
      </c>
      <c r="HK292" s="46">
        <f t="shared" si="1785"/>
        <v>1105.3168054631597</v>
      </c>
      <c r="HL292" s="51">
        <f t="shared" si="1786"/>
        <v>10031.119525278791</v>
      </c>
      <c r="HM292" s="153">
        <f t="shared" si="1978"/>
        <v>10000</v>
      </c>
      <c r="HN292" s="58">
        <f t="shared" si="1787"/>
        <v>933.33333333333724</v>
      </c>
      <c r="HO292" s="52">
        <f t="shared" si="1788"/>
        <v>0</v>
      </c>
      <c r="HP292" s="51">
        <f t="shared" si="1789"/>
        <v>933.33333333333724</v>
      </c>
      <c r="HQ292" s="57">
        <f t="shared" si="1790"/>
        <v>8399.9999999981937</v>
      </c>
      <c r="HR292" s="153">
        <f t="shared" si="1979"/>
        <v>10000</v>
      </c>
      <c r="HS292" s="468">
        <f t="shared" si="1791"/>
        <v>-933.33333333333724</v>
      </c>
      <c r="HT292" s="46">
        <f t="shared" si="1792"/>
        <v>-1123.8775326810628</v>
      </c>
      <c r="HU292" s="46">
        <f t="shared" si="1793"/>
        <v>-1123.8775326810628</v>
      </c>
      <c r="HV292" s="48"/>
      <c r="HW292" s="29"/>
      <c r="HX292" s="45">
        <v>231</v>
      </c>
      <c r="HY292" s="128">
        <f t="shared" si="1794"/>
        <v>1124.3399999999999</v>
      </c>
      <c r="HZ292" s="46">
        <f t="shared" si="1795"/>
        <v>0</v>
      </c>
      <c r="IA292" s="46">
        <f t="shared" si="1796"/>
        <v>1124.3399999999999</v>
      </c>
      <c r="IB292" s="46">
        <f t="shared" si="1797"/>
        <v>18.575911077359152</v>
      </c>
      <c r="IC292" s="46">
        <f t="shared" si="1798"/>
        <v>1105.7640889226407</v>
      </c>
      <c r="ID292" s="51">
        <f t="shared" si="1799"/>
        <v>10039.78255749285</v>
      </c>
      <c r="IE292" s="153">
        <f t="shared" si="1980"/>
        <v>10000</v>
      </c>
      <c r="IF292" s="58">
        <f t="shared" si="1800"/>
        <v>930.14625019664186</v>
      </c>
      <c r="IG292" s="52">
        <f t="shared" si="1801"/>
        <v>0</v>
      </c>
      <c r="IH292" s="51">
        <f t="shared" si="1802"/>
        <v>930.14625019664186</v>
      </c>
      <c r="II292" s="57">
        <f t="shared" si="1981"/>
        <v>8371.3162045754543</v>
      </c>
      <c r="IJ292" s="153">
        <f t="shared" si="1982"/>
        <v>10000</v>
      </c>
      <c r="IK292" s="468">
        <f t="shared" si="1803"/>
        <v>-930.14625019664186</v>
      </c>
      <c r="IL292" s="46">
        <f t="shared" si="1804"/>
        <v>-1124.3399999999999</v>
      </c>
      <c r="IM292" s="46">
        <f t="shared" si="1805"/>
        <v>-1124.3399999999999</v>
      </c>
      <c r="IN292" s="48"/>
      <c r="IO292" s="53">
        <f t="shared" si="1806"/>
        <v>0</v>
      </c>
      <c r="IQ292" s="45">
        <v>231</v>
      </c>
      <c r="IR292" s="128">
        <f t="shared" si="1807"/>
        <v>1126.4568749999989</v>
      </c>
      <c r="IS292" s="128">
        <f t="shared" si="1808"/>
        <v>0</v>
      </c>
      <c r="IT292" s="128">
        <f t="shared" si="1809"/>
        <v>1126.4568749999989</v>
      </c>
      <c r="IU292" s="46">
        <f t="shared" si="2021"/>
        <v>18.600000000000001</v>
      </c>
      <c r="IV292" s="46">
        <f t="shared" si="1810"/>
        <v>1107.856874999999</v>
      </c>
      <c r="IW292" s="51">
        <f t="shared" si="1811"/>
        <v>10054.141875000254</v>
      </c>
      <c r="IX292" s="199">
        <f t="shared" si="1983"/>
        <v>10000</v>
      </c>
      <c r="IY292" s="128">
        <f t="shared" si="1812"/>
        <v>0</v>
      </c>
      <c r="IZ292" s="408">
        <f t="shared" si="1813"/>
        <v>0</v>
      </c>
      <c r="JA292" s="58">
        <f t="shared" si="1814"/>
        <v>931.95916666666494</v>
      </c>
      <c r="JB292" s="52">
        <f t="shared" si="1815"/>
        <v>0</v>
      </c>
      <c r="JC292" s="51">
        <f t="shared" si="1816"/>
        <v>931.95916666666494</v>
      </c>
      <c r="JD292" s="57">
        <f t="shared" si="1817"/>
        <v>8387.6325000000888</v>
      </c>
      <c r="JE292" s="280">
        <f t="shared" si="1818"/>
        <v>10000</v>
      </c>
      <c r="JF292" s="280">
        <f t="shared" si="1819"/>
        <v>0</v>
      </c>
      <c r="JG292" s="468">
        <f t="shared" si="1820"/>
        <v>-931.95916666666494</v>
      </c>
      <c r="JH292" s="46">
        <f t="shared" si="1821"/>
        <v>-1126.4568749999989</v>
      </c>
      <c r="JI292" s="46">
        <f t="shared" si="1822"/>
        <v>-1126.4568749999989</v>
      </c>
      <c r="JJ292" s="48"/>
      <c r="JL292" s="45">
        <v>231</v>
      </c>
      <c r="JM292" s="46">
        <f t="shared" si="1823"/>
        <v>1124.4930833333331</v>
      </c>
      <c r="JN292" s="46">
        <f t="shared" si="1824"/>
        <v>0</v>
      </c>
      <c r="JO292" s="128">
        <f t="shared" si="1825"/>
        <v>1124.4930833333331</v>
      </c>
      <c r="JP292" s="46">
        <f t="shared" si="1984"/>
        <v>18.57</v>
      </c>
      <c r="JQ292" s="46">
        <f t="shared" si="1826"/>
        <v>1105.9230833333331</v>
      </c>
      <c r="JR292" s="51">
        <f t="shared" si="1827"/>
        <v>10036.617749999994</v>
      </c>
      <c r="JS292" s="51">
        <f t="shared" si="2148"/>
        <v>12009.764327037972</v>
      </c>
      <c r="JT292" s="199">
        <f t="shared" si="1986"/>
        <v>10000</v>
      </c>
      <c r="JU292" s="128">
        <f t="shared" si="1828"/>
        <v>0</v>
      </c>
      <c r="JV292" s="408">
        <f t="shared" si="1829"/>
        <v>0</v>
      </c>
      <c r="JW292" s="58">
        <f t="shared" si="1830"/>
        <v>930.37233333333074</v>
      </c>
      <c r="JX292" s="52">
        <f t="shared" si="1831"/>
        <v>0</v>
      </c>
      <c r="JY292" s="51">
        <f t="shared" si="1832"/>
        <v>930.37233333333074</v>
      </c>
      <c r="JZ292" s="51">
        <f t="shared" si="1833"/>
        <v>8373.3510000005426</v>
      </c>
      <c r="KA292" s="199">
        <f t="shared" si="2149"/>
        <v>9999.9999999995125</v>
      </c>
      <c r="KB292" s="128">
        <f t="shared" si="1988"/>
        <v>10000</v>
      </c>
      <c r="KC292" s="204">
        <f t="shared" si="1834"/>
        <v>0</v>
      </c>
      <c r="KD292" s="468">
        <f t="shared" si="1989"/>
        <v>-930.37233333333074</v>
      </c>
      <c r="KE292" s="46">
        <f t="shared" si="1835"/>
        <v>-1124.4930833333331</v>
      </c>
      <c r="KF292" s="46">
        <f t="shared" si="1836"/>
        <v>-1124.4930833333331</v>
      </c>
      <c r="KG292" s="48"/>
      <c r="KI292" s="45">
        <v>231</v>
      </c>
      <c r="KJ292" s="46">
        <f t="shared" si="1837"/>
        <v>1124.4890404061762</v>
      </c>
      <c r="KK292" s="46">
        <f t="shared" si="1838"/>
        <v>0</v>
      </c>
      <c r="KL292" s="128">
        <f t="shared" si="1839"/>
        <v>1124.4890404061762</v>
      </c>
      <c r="KM292" s="46">
        <f t="shared" si="1676"/>
        <v>18.570826208005734</v>
      </c>
      <c r="KN292" s="46">
        <f t="shared" si="1840"/>
        <v>1105.9182141981705</v>
      </c>
      <c r="KO292" s="51">
        <f t="shared" si="1841"/>
        <v>10036.57751060527</v>
      </c>
      <c r="KP292" s="199">
        <f t="shared" si="2150"/>
        <v>13133.552272979583</v>
      </c>
      <c r="KQ292" s="199">
        <f t="shared" si="1991"/>
        <v>10000</v>
      </c>
      <c r="KR292" s="128">
        <f t="shared" si="1842"/>
        <v>0</v>
      </c>
      <c r="KS292" s="408">
        <f t="shared" si="1843"/>
        <v>0</v>
      </c>
      <c r="KT292" s="45">
        <v>231</v>
      </c>
      <c r="KU292" s="46">
        <f t="shared" si="1992"/>
        <v>1124.49</v>
      </c>
      <c r="KV292" s="46">
        <f t="shared" si="1844"/>
        <v>0</v>
      </c>
      <c r="KW292" s="128">
        <f t="shared" si="1845"/>
        <v>1124.49</v>
      </c>
      <c r="KX292" s="46">
        <f t="shared" si="1846"/>
        <v>18.570378366603041</v>
      </c>
      <c r="KY292" s="46">
        <f t="shared" si="1847"/>
        <v>1105.9196216333969</v>
      </c>
      <c r="KZ292" s="51">
        <f t="shared" si="1848"/>
        <v>10036.307398328428</v>
      </c>
      <c r="LA292" s="153">
        <f t="shared" si="2151"/>
        <v>13133.552272979583</v>
      </c>
      <c r="LB292" s="58">
        <f t="shared" si="2068"/>
        <v>930.59633333333579</v>
      </c>
      <c r="LC292" s="52">
        <f t="shared" si="1849"/>
        <v>0</v>
      </c>
      <c r="LD292" s="51">
        <f t="shared" si="1850"/>
        <v>930.59633333333579</v>
      </c>
      <c r="LE292" s="51">
        <f t="shared" si="1851"/>
        <v>8375.3669999997201</v>
      </c>
      <c r="LF292" s="51">
        <f t="shared" si="2152"/>
        <v>11019.123999999581</v>
      </c>
      <c r="LG292" s="128">
        <f t="shared" si="1852"/>
        <v>10000</v>
      </c>
      <c r="LH292" s="204">
        <f t="shared" si="1853"/>
        <v>0</v>
      </c>
      <c r="LI292" s="479">
        <f t="shared" si="1854"/>
        <v>-930.59633333333579</v>
      </c>
      <c r="LJ292" s="46">
        <f t="shared" si="1995"/>
        <v>-1124.49</v>
      </c>
      <c r="LK292" s="46">
        <f t="shared" si="1996"/>
        <v>-1124.49</v>
      </c>
      <c r="LL292" s="48"/>
      <c r="LN292" s="45">
        <v>231</v>
      </c>
      <c r="LO292" s="46">
        <f t="shared" si="1855"/>
        <v>1123.1238136873469</v>
      </c>
      <c r="LP292" s="46">
        <f t="shared" si="2122"/>
        <v>0</v>
      </c>
      <c r="LQ292" s="46">
        <f t="shared" si="1857"/>
        <v>1123.1238136873469</v>
      </c>
      <c r="LR292" s="46">
        <f t="shared" si="1858"/>
        <v>18.548279622649357</v>
      </c>
      <c r="LS292" s="46">
        <f t="shared" si="1859"/>
        <v>1104.5755340646976</v>
      </c>
      <c r="LT292" s="51">
        <f t="shared" si="1860"/>
        <v>10024.392239524917</v>
      </c>
      <c r="LU292" s="199">
        <f t="shared" si="1997"/>
        <v>10000</v>
      </c>
      <c r="LV292" s="58">
        <f t="shared" si="1861"/>
        <v>933.33033333333128</v>
      </c>
      <c r="LW292" s="52">
        <f t="shared" si="2123"/>
        <v>0</v>
      </c>
      <c r="LX292" s="51">
        <f t="shared" si="1863"/>
        <v>933.33033333333128</v>
      </c>
      <c r="LY292" s="51">
        <f t="shared" si="1864"/>
        <v>8399.9729999997944</v>
      </c>
      <c r="LZ292" s="46">
        <f t="shared" si="1998"/>
        <v>0</v>
      </c>
      <c r="MA292" s="199">
        <f t="shared" si="1999"/>
        <v>10000</v>
      </c>
      <c r="MB292" s="468">
        <f t="shared" si="1865"/>
        <v>-933.33033333333128</v>
      </c>
      <c r="MC292" s="46">
        <f t="shared" si="1866"/>
        <v>-1123.1238136873469</v>
      </c>
      <c r="MD292" s="46">
        <f t="shared" si="1867"/>
        <v>-1123.1238136873469</v>
      </c>
      <c r="ME292" s="48"/>
      <c r="MG292" s="45">
        <v>231</v>
      </c>
      <c r="MH292" s="46">
        <f t="shared" si="1868"/>
        <v>1076.608661999408</v>
      </c>
      <c r="MI292" s="46">
        <f t="shared" si="2124"/>
        <v>0</v>
      </c>
      <c r="MJ292" s="46">
        <f t="shared" si="1870"/>
        <v>1076.608661999408</v>
      </c>
      <c r="MK292" s="46">
        <f t="shared" si="1871"/>
        <v>17.780086454912816</v>
      </c>
      <c r="ML292" s="46">
        <f t="shared" si="1872"/>
        <v>1058.8285755444952</v>
      </c>
      <c r="MM292" s="51">
        <f t="shared" si="1873"/>
        <v>9609.223297403194</v>
      </c>
      <c r="MN292" s="199">
        <f t="shared" si="2000"/>
        <v>10000</v>
      </c>
      <c r="MO292" s="58">
        <f t="shared" si="1874"/>
        <v>889.32945707741396</v>
      </c>
      <c r="MP292" s="52">
        <f t="shared" si="2125"/>
        <v>0</v>
      </c>
      <c r="MQ292" s="51">
        <f t="shared" si="1876"/>
        <v>889.32945707741396</v>
      </c>
      <c r="MR292" s="57">
        <f t="shared" si="1877"/>
        <v>8003.965415117138</v>
      </c>
      <c r="MS292" s="199">
        <f t="shared" si="2001"/>
        <v>10000</v>
      </c>
      <c r="MT292" s="468">
        <f t="shared" si="2002"/>
        <v>-889.32945707741396</v>
      </c>
      <c r="MU292" s="46">
        <f t="shared" si="1878"/>
        <v>-1076.608661999408</v>
      </c>
      <c r="MV292" s="46">
        <f t="shared" si="1879"/>
        <v>-1076.608661999408</v>
      </c>
      <c r="MW292" s="48"/>
      <c r="MY292" s="45">
        <v>231</v>
      </c>
      <c r="MZ292" s="46">
        <f t="shared" si="1880"/>
        <v>1076.608661999408</v>
      </c>
      <c r="NA292" s="46">
        <f t="shared" si="2126"/>
        <v>0</v>
      </c>
      <c r="NB292" s="128">
        <f t="shared" si="1882"/>
        <v>1076.608661999408</v>
      </c>
      <c r="NC292" s="46">
        <f t="shared" si="1646"/>
        <v>17.780086454912816</v>
      </c>
      <c r="ND292" s="46">
        <f t="shared" si="1883"/>
        <v>1058.8285755444952</v>
      </c>
      <c r="NE292" s="51">
        <f t="shared" si="1884"/>
        <v>9609.223297403194</v>
      </c>
      <c r="NF292" s="153">
        <f t="shared" si="2003"/>
        <v>10000</v>
      </c>
      <c r="NG292" s="45">
        <v>231</v>
      </c>
      <c r="NH292" s="46">
        <f t="shared" si="1647"/>
        <v>1076.6099999999999</v>
      </c>
      <c r="NI292" s="46">
        <f t="shared" si="2127"/>
        <v>0</v>
      </c>
      <c r="NJ292" s="128">
        <f t="shared" si="2004"/>
        <v>1076.6099999999999</v>
      </c>
      <c r="NK292" s="46">
        <f t="shared" si="2005"/>
        <v>17.779440256224152</v>
      </c>
      <c r="NL292" s="46">
        <f t="shared" si="1886"/>
        <v>1058.8305597437757</v>
      </c>
      <c r="NM292" s="51">
        <f t="shared" si="1887"/>
        <v>9608.8335939907156</v>
      </c>
      <c r="NN292" s="58">
        <f t="shared" si="1888"/>
        <v>888.78037499999857</v>
      </c>
      <c r="NO292" s="52">
        <f t="shared" si="2153"/>
        <v>0</v>
      </c>
      <c r="NP292" s="51">
        <f t="shared" si="1890"/>
        <v>888.78037499999857</v>
      </c>
      <c r="NQ292" s="57">
        <f t="shared" si="1891"/>
        <v>8133.3733750000392</v>
      </c>
      <c r="NR292" s="153">
        <f t="shared" si="2006"/>
        <v>10000</v>
      </c>
      <c r="NS292" s="469">
        <f t="shared" si="1892"/>
        <v>-888.78037499999857</v>
      </c>
      <c r="NT292" s="46">
        <f t="shared" si="1893"/>
        <v>-1076.6099999999999</v>
      </c>
      <c r="NU292" s="46">
        <f t="shared" si="1894"/>
        <v>-1076.6099999999999</v>
      </c>
      <c r="NV292" s="48"/>
      <c r="NX292" s="45">
        <v>231</v>
      </c>
      <c r="NY292" s="46">
        <f t="shared" si="1895"/>
        <v>1076.6456011701148</v>
      </c>
      <c r="NZ292" s="46">
        <f t="shared" si="2128"/>
        <v>0</v>
      </c>
      <c r="OA292" s="46">
        <f t="shared" si="1897"/>
        <v>1076.6456011701148</v>
      </c>
      <c r="OB292" s="46">
        <f t="shared" si="1898"/>
        <v>17.780696501693594</v>
      </c>
      <c r="OC292" s="46">
        <f t="shared" si="1899"/>
        <v>1058.8649046684211</v>
      </c>
      <c r="OD292" s="51">
        <f t="shared" si="1900"/>
        <v>9609.5529963477347</v>
      </c>
      <c r="OE292" s="57">
        <f t="shared" si="2154"/>
        <v>12009.764327037972</v>
      </c>
      <c r="OF292" s="153">
        <f t="shared" si="2008"/>
        <v>10000</v>
      </c>
      <c r="OG292" s="58">
        <f t="shared" si="1901"/>
        <v>889.48383333333379</v>
      </c>
      <c r="OH292" s="241">
        <f t="shared" si="2155"/>
        <v>0</v>
      </c>
      <c r="OI292" s="51">
        <f t="shared" si="1902"/>
        <v>889.48383333333379</v>
      </c>
      <c r="OJ292" s="51">
        <f t="shared" si="1903"/>
        <v>8005.3545000000195</v>
      </c>
      <c r="OK292" s="153">
        <f t="shared" si="2156"/>
        <v>9999.9999999995125</v>
      </c>
      <c r="OL292" s="153">
        <f t="shared" si="2011"/>
        <v>10000</v>
      </c>
      <c r="OM292" s="468">
        <f t="shared" si="2012"/>
        <v>-889.48383333333379</v>
      </c>
      <c r="ON292" s="46">
        <f t="shared" si="2013"/>
        <v>-1076.6456011701148</v>
      </c>
      <c r="OO292" s="46">
        <f t="shared" si="1904"/>
        <v>-1076.6456011701148</v>
      </c>
      <c r="OP292" s="48"/>
      <c r="OR292" s="45">
        <v>231</v>
      </c>
      <c r="OS292" s="46">
        <f t="shared" si="1905"/>
        <v>1076.765700416463</v>
      </c>
      <c r="OT292" s="128">
        <f t="shared" si="2129"/>
        <v>0</v>
      </c>
      <c r="OU292" s="128">
        <f t="shared" si="1907"/>
        <v>1076.765700416463</v>
      </c>
      <c r="OV292" s="46">
        <f t="shared" si="1652"/>
        <v>17.782679928967905</v>
      </c>
      <c r="OW292" s="46">
        <f t="shared" si="1653"/>
        <v>1058.9830204874952</v>
      </c>
      <c r="OX292" s="51">
        <f t="shared" si="1908"/>
        <v>9610.6249368932477</v>
      </c>
      <c r="OY292" s="51">
        <f t="shared" si="2157"/>
        <v>12522.457007415207</v>
      </c>
      <c r="OZ292" s="153">
        <f t="shared" si="2015"/>
        <v>10000</v>
      </c>
      <c r="PA292" s="45">
        <v>231</v>
      </c>
      <c r="PB292" s="46">
        <f t="shared" si="1909"/>
        <v>1076.765700416463</v>
      </c>
      <c r="PC292" s="46">
        <f t="shared" si="2158"/>
        <v>0</v>
      </c>
      <c r="PD292" s="128">
        <f t="shared" si="1910"/>
        <v>1076.765700416463</v>
      </c>
      <c r="PE292" s="46">
        <f t="shared" si="1911"/>
        <v>17.782679928967905</v>
      </c>
      <c r="PF292" s="46">
        <f t="shared" si="1912"/>
        <v>1058.9830204874952</v>
      </c>
      <c r="PG292" s="51">
        <f t="shared" si="1913"/>
        <v>9610.6249368932477</v>
      </c>
      <c r="PH292" s="57">
        <f t="shared" si="2159"/>
        <v>12521.790298437183</v>
      </c>
      <c r="PI292" s="688">
        <f t="shared" si="1914"/>
        <v>889.6533333333341</v>
      </c>
      <c r="PJ292" s="52">
        <f t="shared" si="2160"/>
        <v>0</v>
      </c>
      <c r="PK292" s="51">
        <f t="shared" si="1915"/>
        <v>889.6533333333341</v>
      </c>
      <c r="PL292" s="57">
        <f t="shared" si="1916"/>
        <v>8006.8800000000811</v>
      </c>
      <c r="PM292" s="57">
        <f t="shared" si="2161"/>
        <v>10470.916000000287</v>
      </c>
      <c r="PN292" s="153">
        <f t="shared" si="2020"/>
        <v>10000</v>
      </c>
      <c r="PO292" s="469">
        <f t="shared" si="1917"/>
        <v>-889.6533333333341</v>
      </c>
      <c r="PP292" s="46">
        <f t="shared" si="1918"/>
        <v>-1076.765700416463</v>
      </c>
      <c r="PQ292" s="46">
        <f t="shared" si="1919"/>
        <v>-1076.765700416463</v>
      </c>
      <c r="PR292" s="48"/>
    </row>
    <row r="293" spans="2:434" hidden="1" x14ac:dyDescent="0.3">
      <c r="B293" s="45">
        <v>232</v>
      </c>
      <c r="C293" s="46">
        <f t="shared" si="1688"/>
        <v>1111.77</v>
      </c>
      <c r="D293" s="46">
        <f t="shared" si="1689"/>
        <v>100</v>
      </c>
      <c r="E293" s="46">
        <f t="shared" si="1690"/>
        <v>1011.77</v>
      </c>
      <c r="F293" s="46">
        <f t="shared" si="1691"/>
        <v>15.04923604195182</v>
      </c>
      <c r="G293" s="46">
        <f t="shared" si="1692"/>
        <v>996.72076395804811</v>
      </c>
      <c r="H293" s="51">
        <f t="shared" si="1693"/>
        <v>8032.8208612130438</v>
      </c>
      <c r="I293" s="58">
        <f t="shared" si="1626"/>
        <v>933.33333333333337</v>
      </c>
      <c r="J293" s="52">
        <f t="shared" si="1694"/>
        <v>100</v>
      </c>
      <c r="K293" s="51">
        <f t="shared" si="1695"/>
        <v>833.33333333333337</v>
      </c>
      <c r="L293" s="57">
        <f t="shared" si="1696"/>
        <v>6666.6666666661786</v>
      </c>
      <c r="M293" s="468">
        <f t="shared" si="1920"/>
        <v>-933.33333333333337</v>
      </c>
      <c r="N293" s="46">
        <f t="shared" si="1921"/>
        <v>-1111.77</v>
      </c>
      <c r="O293" s="47"/>
      <c r="P293" s="46">
        <f t="shared" si="1922"/>
        <v>-1011.77</v>
      </c>
      <c r="Q293" s="48"/>
      <c r="R293" s="29"/>
      <c r="S293" s="29"/>
      <c r="T293" s="45">
        <v>232</v>
      </c>
      <c r="U293" s="46">
        <f t="shared" si="1697"/>
        <v>1020.19</v>
      </c>
      <c r="V293" s="46">
        <f t="shared" si="1698"/>
        <v>8.42</v>
      </c>
      <c r="W293" s="46">
        <f t="shared" si="1923"/>
        <v>1011.77</v>
      </c>
      <c r="X293" s="46">
        <f t="shared" si="1699"/>
        <v>15.04923604195182</v>
      </c>
      <c r="Y293" s="46">
        <f t="shared" si="1700"/>
        <v>996.72076395804811</v>
      </c>
      <c r="Z293" s="51">
        <f t="shared" si="1701"/>
        <v>8032.8208612130438</v>
      </c>
      <c r="AA293" s="58">
        <f t="shared" si="1702"/>
        <v>840.33333333333337</v>
      </c>
      <c r="AB293" s="52">
        <f t="shared" si="1703"/>
        <v>7</v>
      </c>
      <c r="AC293" s="51">
        <f t="shared" si="1704"/>
        <v>833.33333333333337</v>
      </c>
      <c r="AD293" s="57">
        <f t="shared" si="1705"/>
        <v>6666.6666666661786</v>
      </c>
      <c r="AE293" s="468">
        <f t="shared" si="1924"/>
        <v>-840.33333333333337</v>
      </c>
      <c r="AF293" s="46">
        <f t="shared" si="1706"/>
        <v>-1020.19</v>
      </c>
      <c r="AG293" s="47"/>
      <c r="AH293" s="46">
        <f t="shared" si="1925"/>
        <v>-1011.77</v>
      </c>
      <c r="AI293" s="48"/>
      <c r="AJ293" s="29"/>
      <c r="AK293" s="45">
        <v>232</v>
      </c>
      <c r="AL293" s="46">
        <f t="shared" si="1707"/>
        <v>1117.72</v>
      </c>
      <c r="AM293" s="46"/>
      <c r="AN293" s="46"/>
      <c r="AO293" s="46">
        <f t="shared" si="1708"/>
        <v>8.9600000000000009</v>
      </c>
      <c r="AP293" s="128">
        <f t="shared" si="1709"/>
        <v>1108.76</v>
      </c>
      <c r="AQ293" s="128"/>
      <c r="AR293" s="128"/>
      <c r="AS293" s="46">
        <f t="shared" si="1710"/>
        <v>16.549675447031817</v>
      </c>
      <c r="AT293" s="46">
        <f t="shared" si="1711"/>
        <v>1092.2103245529681</v>
      </c>
      <c r="AU293" s="51"/>
      <c r="AV293" s="51"/>
      <c r="AW293" s="51">
        <f t="shared" si="1712"/>
        <v>8837.5949436661213</v>
      </c>
      <c r="AX293" s="58">
        <f t="shared" si="1713"/>
        <v>927.38215694565588</v>
      </c>
      <c r="AY293" s="52"/>
      <c r="AZ293" s="52"/>
      <c r="BA293" s="52">
        <f t="shared" si="1714"/>
        <v>7.5</v>
      </c>
      <c r="BB293" s="51">
        <f t="shared" si="1715"/>
        <v>919.88215694565588</v>
      </c>
      <c r="BC293" s="51"/>
      <c r="BD293" s="51"/>
      <c r="BE293" s="57">
        <f t="shared" si="1716"/>
        <v>7389.01958860782</v>
      </c>
      <c r="BF293" s="468">
        <f t="shared" si="1717"/>
        <v>-927.38215694565588</v>
      </c>
      <c r="BG293" s="46">
        <f t="shared" si="1718"/>
        <v>-1117.72</v>
      </c>
      <c r="BH293" s="46">
        <f t="shared" si="1719"/>
        <v>-1108.76</v>
      </c>
      <c r="BI293" s="48"/>
      <c r="BK293" s="45">
        <v>232</v>
      </c>
      <c r="BL293" s="46">
        <f t="shared" si="1926"/>
        <v>1022.53</v>
      </c>
      <c r="BM293" s="46">
        <f t="shared" si="1927"/>
        <v>10.76</v>
      </c>
      <c r="BN293" s="46">
        <f t="shared" si="1928"/>
        <v>1011.77</v>
      </c>
      <c r="BO293" s="46">
        <f t="shared" si="1720"/>
        <v>15.04923604195182</v>
      </c>
      <c r="BP293" s="46">
        <f t="shared" si="1721"/>
        <v>996.72076395804811</v>
      </c>
      <c r="BQ293" s="51">
        <f t="shared" si="1722"/>
        <v>8032.8208612130438</v>
      </c>
      <c r="BR293" s="57">
        <f t="shared" si="2130"/>
        <v>12009.764327037972</v>
      </c>
      <c r="BS293" s="58">
        <f t="shared" si="1627"/>
        <v>842.27333333333343</v>
      </c>
      <c r="BT293" s="52">
        <f t="shared" si="1930"/>
        <v>8.94</v>
      </c>
      <c r="BU293" s="51">
        <f t="shared" si="1723"/>
        <v>833.33333333333337</v>
      </c>
      <c r="BV293" s="51">
        <f t="shared" si="1724"/>
        <v>6666.6666666661786</v>
      </c>
      <c r="BW293" s="153">
        <f t="shared" si="2131"/>
        <v>9999.9999999995125</v>
      </c>
      <c r="BX293" s="468">
        <f t="shared" si="1932"/>
        <v>-842.27333333333343</v>
      </c>
      <c r="BY293" s="46">
        <f t="shared" si="1933"/>
        <v>-1022.53</v>
      </c>
      <c r="BZ293" s="46">
        <f t="shared" si="1725"/>
        <v>-1011.77</v>
      </c>
      <c r="CA293" s="48"/>
      <c r="CB293" s="29"/>
      <c r="CC293" s="45">
        <v>232</v>
      </c>
      <c r="CD293" s="128">
        <f t="shared" si="1726"/>
        <v>1117.6300000000001</v>
      </c>
      <c r="CE293" s="46">
        <f t="shared" si="1934"/>
        <v>11.44</v>
      </c>
      <c r="CF293" s="128">
        <f t="shared" si="1727"/>
        <v>1106.19</v>
      </c>
      <c r="CG293" s="46">
        <f t="shared" si="1935"/>
        <v>16.458709197778173</v>
      </c>
      <c r="CH293" s="46">
        <f t="shared" si="1628"/>
        <v>1089.7312908022218</v>
      </c>
      <c r="CI293" s="51">
        <f t="shared" si="1728"/>
        <v>8785.4942278646831</v>
      </c>
      <c r="CJ293" s="199">
        <f t="shared" si="2132"/>
        <v>13133.552272979583</v>
      </c>
      <c r="CK293" s="153">
        <f t="shared" si="1937"/>
        <v>10000</v>
      </c>
      <c r="CL293" s="45">
        <v>232</v>
      </c>
      <c r="CM293" s="46">
        <f t="shared" si="1938"/>
        <v>1117.6300000000001</v>
      </c>
      <c r="CN293" s="128">
        <f t="shared" si="1729"/>
        <v>11.44</v>
      </c>
      <c r="CO293" s="128">
        <f t="shared" si="1657"/>
        <v>1106.19</v>
      </c>
      <c r="CP293" s="46">
        <f t="shared" si="1730"/>
        <v>16.458709197778173</v>
      </c>
      <c r="CQ293" s="46">
        <f t="shared" si="1658"/>
        <v>1089.7312908022218</v>
      </c>
      <c r="CR293" s="51">
        <f t="shared" si="1731"/>
        <v>8785.4942278646831</v>
      </c>
      <c r="CS293" s="153">
        <f t="shared" si="2133"/>
        <v>13133.552272979583</v>
      </c>
      <c r="CT293" s="58">
        <f t="shared" si="1732"/>
        <v>927.86033333333398</v>
      </c>
      <c r="CU293" s="52">
        <f t="shared" si="1940"/>
        <v>9.6</v>
      </c>
      <c r="CV293" s="51">
        <f t="shared" si="1941"/>
        <v>918.26033333333396</v>
      </c>
      <c r="CW293" s="51">
        <f t="shared" si="1733"/>
        <v>7346.082666666247</v>
      </c>
      <c r="CX293" s="57">
        <f t="shared" si="2134"/>
        <v>11019.123999999581</v>
      </c>
      <c r="CY293" s="153">
        <f t="shared" si="1943"/>
        <v>10000</v>
      </c>
      <c r="CZ293" s="479">
        <f t="shared" si="1734"/>
        <v>-927.86033333333398</v>
      </c>
      <c r="DA293" s="46">
        <f t="shared" si="1944"/>
        <v>-1117.6300000000001</v>
      </c>
      <c r="DB293" s="46">
        <f t="shared" si="1945"/>
        <v>-1106.19</v>
      </c>
      <c r="DC293" s="48"/>
      <c r="DE293" s="45">
        <v>232</v>
      </c>
      <c r="DF293" s="46">
        <f t="shared" si="1735"/>
        <v>1095.0999999999999</v>
      </c>
      <c r="DG293" s="46">
        <f t="shared" si="2135"/>
        <v>83.33</v>
      </c>
      <c r="DH293" s="46">
        <f t="shared" si="1736"/>
        <v>1011.77</v>
      </c>
      <c r="DI293" s="46">
        <f t="shared" si="1737"/>
        <v>15.04923604195182</v>
      </c>
      <c r="DJ293" s="46">
        <f t="shared" si="1738"/>
        <v>996.72076395804811</v>
      </c>
      <c r="DK293" s="51">
        <f t="shared" si="1739"/>
        <v>8032.8208612130438</v>
      </c>
      <c r="DL293" s="58">
        <f t="shared" si="1629"/>
        <v>916.66333333333341</v>
      </c>
      <c r="DM293" s="52">
        <f t="shared" si="2136"/>
        <v>83.33</v>
      </c>
      <c r="DN293" s="51">
        <f t="shared" si="1740"/>
        <v>833.33333333333337</v>
      </c>
      <c r="DO293" s="57">
        <f t="shared" si="1741"/>
        <v>6666.6666666661786</v>
      </c>
      <c r="DP293" s="468">
        <f t="shared" si="1948"/>
        <v>-916.66333333333341</v>
      </c>
      <c r="DQ293" s="46">
        <f t="shared" si="1949"/>
        <v>-1095.0999999999999</v>
      </c>
      <c r="DR293" s="47"/>
      <c r="DS293" s="46">
        <f t="shared" si="1950"/>
        <v>-1011.77</v>
      </c>
      <c r="DT293" s="48"/>
      <c r="DU293" s="29"/>
      <c r="DV293" s="45">
        <v>232</v>
      </c>
      <c r="DW293" s="46">
        <f t="shared" si="1951"/>
        <v>1015.53</v>
      </c>
      <c r="DX293" s="46">
        <f t="shared" si="2137"/>
        <v>3.76</v>
      </c>
      <c r="DY293" s="46">
        <f t="shared" si="1953"/>
        <v>1011.77</v>
      </c>
      <c r="DZ293" s="46">
        <f t="shared" si="1742"/>
        <v>15.04923604195182</v>
      </c>
      <c r="EA293" s="46">
        <f t="shared" si="1743"/>
        <v>996.72076395804811</v>
      </c>
      <c r="EB293" s="51">
        <f t="shared" si="1744"/>
        <v>8032.8208612130438</v>
      </c>
      <c r="EC293" s="58">
        <f t="shared" si="1630"/>
        <v>836.44333333333338</v>
      </c>
      <c r="ED293" s="52">
        <f t="shared" si="2138"/>
        <v>3.11</v>
      </c>
      <c r="EE293" s="51">
        <f t="shared" si="1745"/>
        <v>833.33333333333337</v>
      </c>
      <c r="EF293" s="57">
        <f t="shared" si="1746"/>
        <v>6666.6666666661786</v>
      </c>
      <c r="EG293" s="468">
        <f t="shared" si="1955"/>
        <v>-836.44333333333338</v>
      </c>
      <c r="EH293" s="46">
        <f t="shared" si="1956"/>
        <v>-1015.53</v>
      </c>
      <c r="EI293" s="47"/>
      <c r="EJ293" s="46">
        <f t="shared" si="1957"/>
        <v>-1011.77</v>
      </c>
      <c r="EK293" s="48"/>
      <c r="EL293" s="29"/>
      <c r="EM293" s="45">
        <v>232</v>
      </c>
      <c r="EN293" s="46">
        <f t="shared" si="2115"/>
        <v>1058.0868689014749</v>
      </c>
      <c r="EO293" s="46">
        <f t="shared" si="2139"/>
        <v>3.92</v>
      </c>
      <c r="EP293" s="128">
        <f t="shared" si="1632"/>
        <v>1054.1668689014748</v>
      </c>
      <c r="EQ293" s="46">
        <f t="shared" si="1748"/>
        <v>15.707393938566002</v>
      </c>
      <c r="ER293" s="46">
        <f t="shared" si="1749"/>
        <v>1038.4594749629089</v>
      </c>
      <c r="ES293" s="51">
        <f t="shared" si="1750"/>
        <v>8385.9768881766922</v>
      </c>
      <c r="ET293" s="153">
        <f t="shared" si="1959"/>
        <v>10000</v>
      </c>
      <c r="EU293" s="45">
        <v>232</v>
      </c>
      <c r="EV293" s="46">
        <f t="shared" si="1633"/>
        <v>1058.0899999999999</v>
      </c>
      <c r="EW293" s="46">
        <f t="shared" si="2140"/>
        <v>3.92</v>
      </c>
      <c r="EX293" s="128">
        <f t="shared" si="1751"/>
        <v>1054.17</v>
      </c>
      <c r="EY293" s="46">
        <f t="shared" si="1752"/>
        <v>15.705866588560658</v>
      </c>
      <c r="EZ293" s="46">
        <f t="shared" si="1753"/>
        <v>1038.4641334114394</v>
      </c>
      <c r="FA293" s="51">
        <f t="shared" si="1754"/>
        <v>8385.0558197249557</v>
      </c>
      <c r="FB293" s="58">
        <f t="shared" si="1755"/>
        <v>874.86920833333363</v>
      </c>
      <c r="FC293" s="52">
        <f t="shared" si="2141"/>
        <v>3.26</v>
      </c>
      <c r="FD293" s="51">
        <f t="shared" si="1962"/>
        <v>871.60920833333364</v>
      </c>
      <c r="FE293" s="57">
        <f t="shared" si="1756"/>
        <v>6985.9236666664792</v>
      </c>
      <c r="FF293" s="153">
        <f t="shared" si="1963"/>
        <v>10000</v>
      </c>
      <c r="FG293" s="469">
        <f t="shared" si="1757"/>
        <v>-874.86920833333363</v>
      </c>
      <c r="FH293" s="46">
        <f t="shared" si="1758"/>
        <v>-1058.0899999999999</v>
      </c>
      <c r="FI293" s="46">
        <f t="shared" si="1759"/>
        <v>-1054.17</v>
      </c>
      <c r="FJ293" s="48"/>
      <c r="FL293" s="45">
        <v>232</v>
      </c>
      <c r="FM293" s="46">
        <f t="shared" si="1964"/>
        <v>1016.77</v>
      </c>
      <c r="FN293" s="46">
        <f t="shared" si="2116"/>
        <v>5</v>
      </c>
      <c r="FO293" s="46">
        <f t="shared" si="1965"/>
        <v>1011.77</v>
      </c>
      <c r="FP293" s="46">
        <f t="shared" si="1761"/>
        <v>15.04923604195182</v>
      </c>
      <c r="FQ293" s="46">
        <f t="shared" si="1762"/>
        <v>996.72076395804811</v>
      </c>
      <c r="FR293" s="51">
        <f t="shared" si="1763"/>
        <v>8032.8208612130438</v>
      </c>
      <c r="FS293" s="57">
        <f t="shared" si="2142"/>
        <v>12009.764327037972</v>
      </c>
      <c r="FT293" s="58">
        <f t="shared" si="1635"/>
        <v>837.48333333333335</v>
      </c>
      <c r="FU293" s="241">
        <f t="shared" si="2117"/>
        <v>4.1500000000000004</v>
      </c>
      <c r="FV293" s="51">
        <f t="shared" si="1765"/>
        <v>833.33333333333337</v>
      </c>
      <c r="FW293" s="51">
        <f t="shared" si="1766"/>
        <v>6666.6666666661786</v>
      </c>
      <c r="FX293" s="153">
        <f t="shared" si="2143"/>
        <v>9999.9999999995125</v>
      </c>
      <c r="FY293" s="468">
        <f t="shared" si="1968"/>
        <v>-837.48333333333335</v>
      </c>
      <c r="FZ293" s="46">
        <f t="shared" si="1969"/>
        <v>-1016.77</v>
      </c>
      <c r="GA293" s="46">
        <f t="shared" si="1767"/>
        <v>-1011.77</v>
      </c>
      <c r="GB293" s="48"/>
      <c r="GD293" s="45">
        <v>232</v>
      </c>
      <c r="GE293" s="46">
        <f t="shared" si="2118"/>
        <v>1060.0875939185617</v>
      </c>
      <c r="GF293" s="128">
        <f t="shared" si="2144"/>
        <v>5.21</v>
      </c>
      <c r="GG293" s="128">
        <f t="shared" si="2119"/>
        <v>1054.8775939185616</v>
      </c>
      <c r="GH293" s="46">
        <f t="shared" si="1637"/>
        <v>15.692106007156999</v>
      </c>
      <c r="GI293" s="46">
        <f t="shared" si="1769"/>
        <v>1039.1854879114046</v>
      </c>
      <c r="GJ293" s="51">
        <f t="shared" si="1770"/>
        <v>8376.0781163827942</v>
      </c>
      <c r="GK293" s="51">
        <f t="shared" si="2145"/>
        <v>12522.457007415207</v>
      </c>
      <c r="GL293" s="153">
        <f t="shared" si="1972"/>
        <v>10000</v>
      </c>
      <c r="GM293" s="45">
        <v>232</v>
      </c>
      <c r="GN293" s="46">
        <f t="shared" si="1638"/>
        <v>1060.0899999999999</v>
      </c>
      <c r="GO293" s="46">
        <f t="shared" si="2120"/>
        <v>5.21</v>
      </c>
      <c r="GP293" s="128">
        <f t="shared" si="1973"/>
        <v>1054.8800000000001</v>
      </c>
      <c r="GQ293" s="46">
        <f t="shared" si="1772"/>
        <v>15.690977209884807</v>
      </c>
      <c r="GR293" s="46">
        <f t="shared" si="1773"/>
        <v>1039.1890227901154</v>
      </c>
      <c r="GS293" s="51">
        <f t="shared" si="1774"/>
        <v>8375.3973031407695</v>
      </c>
      <c r="GT293" s="57">
        <f t="shared" si="2146"/>
        <v>12521.790298437183</v>
      </c>
      <c r="GU293" s="58">
        <f t="shared" si="1775"/>
        <v>876.92633333333197</v>
      </c>
      <c r="GV293" s="52">
        <f t="shared" si="2121"/>
        <v>4.3499999999999996</v>
      </c>
      <c r="GW293" s="51">
        <f t="shared" si="1975"/>
        <v>872.57633333333195</v>
      </c>
      <c r="GX293" s="57">
        <f t="shared" si="1777"/>
        <v>6980.6106666669584</v>
      </c>
      <c r="GY293" s="57">
        <f t="shared" si="2147"/>
        <v>10470.916000000287</v>
      </c>
      <c r="GZ293" s="153">
        <f t="shared" si="1977"/>
        <v>10000</v>
      </c>
      <c r="HA293" s="469">
        <f t="shared" si="1778"/>
        <v>-876.92633333333197</v>
      </c>
      <c r="HB293" s="46">
        <f t="shared" si="1779"/>
        <v>-1060.0899999999999</v>
      </c>
      <c r="HC293" s="46">
        <f t="shared" si="1780"/>
        <v>-1054.8800000000001</v>
      </c>
      <c r="HD293" s="48"/>
      <c r="HF293" s="45">
        <v>232</v>
      </c>
      <c r="HG293" s="46">
        <f t="shared" si="1781"/>
        <v>1123.8775326810628</v>
      </c>
      <c r="HH293" s="46">
        <f t="shared" si="1782"/>
        <v>0</v>
      </c>
      <c r="HI293" s="46">
        <f t="shared" si="1783"/>
        <v>1123.8775326810628</v>
      </c>
      <c r="HJ293" s="46">
        <f t="shared" si="1784"/>
        <v>16.718532542131317</v>
      </c>
      <c r="HK293" s="46">
        <f t="shared" si="1785"/>
        <v>1107.1590001389316</v>
      </c>
      <c r="HL293" s="51">
        <f t="shared" si="1786"/>
        <v>8923.9605251398589</v>
      </c>
      <c r="HM293" s="153">
        <f t="shared" si="1978"/>
        <v>10000</v>
      </c>
      <c r="HN293" s="58">
        <f t="shared" si="1787"/>
        <v>933.33333333333724</v>
      </c>
      <c r="HO293" s="52">
        <f t="shared" si="1788"/>
        <v>0</v>
      </c>
      <c r="HP293" s="51">
        <f t="shared" si="1789"/>
        <v>933.33333333333724</v>
      </c>
      <c r="HQ293" s="57">
        <f t="shared" si="1790"/>
        <v>7466.6666666648562</v>
      </c>
      <c r="HR293" s="153">
        <f t="shared" si="1979"/>
        <v>10000</v>
      </c>
      <c r="HS293" s="468">
        <f t="shared" si="1791"/>
        <v>-933.33333333333724</v>
      </c>
      <c r="HT293" s="46">
        <f t="shared" si="1792"/>
        <v>-1123.8775326810628</v>
      </c>
      <c r="HU293" s="46">
        <f t="shared" si="1793"/>
        <v>-1123.8775326810628</v>
      </c>
      <c r="HV293" s="48"/>
      <c r="HW293" s="29"/>
      <c r="HX293" s="45">
        <v>232</v>
      </c>
      <c r="HY293" s="128">
        <f t="shared" si="1794"/>
        <v>1124.3399999999999</v>
      </c>
      <c r="HZ293" s="46">
        <f t="shared" si="1795"/>
        <v>0</v>
      </c>
      <c r="IA293" s="46">
        <f t="shared" si="1796"/>
        <v>1124.3399999999999</v>
      </c>
      <c r="IB293" s="46">
        <f t="shared" si="1797"/>
        <v>16.732970929154749</v>
      </c>
      <c r="IC293" s="46">
        <f t="shared" si="1798"/>
        <v>1107.6070290708451</v>
      </c>
      <c r="ID293" s="51">
        <f t="shared" si="1799"/>
        <v>8932.1755284220053</v>
      </c>
      <c r="IE293" s="153">
        <f t="shared" si="1980"/>
        <v>10000</v>
      </c>
      <c r="IF293" s="58">
        <f t="shared" si="1800"/>
        <v>930.14625019664186</v>
      </c>
      <c r="IG293" s="52">
        <f t="shared" si="1801"/>
        <v>0</v>
      </c>
      <c r="IH293" s="51">
        <f t="shared" si="1802"/>
        <v>930.14625019664186</v>
      </c>
      <c r="II293" s="57">
        <f t="shared" si="1981"/>
        <v>7441.1699543788127</v>
      </c>
      <c r="IJ293" s="153">
        <f t="shared" si="1982"/>
        <v>10000</v>
      </c>
      <c r="IK293" s="468">
        <f t="shared" si="1803"/>
        <v>-930.14625019664186</v>
      </c>
      <c r="IL293" s="46">
        <f t="shared" si="1804"/>
        <v>-1124.3399999999999</v>
      </c>
      <c r="IM293" s="46">
        <f t="shared" si="1805"/>
        <v>-1124.3399999999999</v>
      </c>
      <c r="IN293" s="48"/>
      <c r="IO293" s="53">
        <f t="shared" si="1806"/>
        <v>0</v>
      </c>
      <c r="IQ293" s="45">
        <v>232</v>
      </c>
      <c r="IR293" s="128">
        <f t="shared" si="1807"/>
        <v>1126.4568749999989</v>
      </c>
      <c r="IS293" s="128">
        <f t="shared" si="1808"/>
        <v>0</v>
      </c>
      <c r="IT293" s="128">
        <f t="shared" si="1809"/>
        <v>1126.4568749999989</v>
      </c>
      <c r="IU293" s="46">
        <f t="shared" si="2021"/>
        <v>16.760000000000002</v>
      </c>
      <c r="IV293" s="46">
        <f t="shared" si="1810"/>
        <v>1109.696874999999</v>
      </c>
      <c r="IW293" s="51">
        <f t="shared" si="1811"/>
        <v>8944.4450000002544</v>
      </c>
      <c r="IX293" s="199">
        <f t="shared" si="1983"/>
        <v>10000</v>
      </c>
      <c r="IY293" s="128">
        <f t="shared" si="1812"/>
        <v>0</v>
      </c>
      <c r="IZ293" s="408">
        <f t="shared" si="1813"/>
        <v>0</v>
      </c>
      <c r="JA293" s="58">
        <f t="shared" si="1814"/>
        <v>931.95916666666494</v>
      </c>
      <c r="JB293" s="52">
        <f t="shared" si="1815"/>
        <v>0</v>
      </c>
      <c r="JC293" s="51">
        <f t="shared" si="1816"/>
        <v>931.95916666666494</v>
      </c>
      <c r="JD293" s="57">
        <f t="shared" si="1817"/>
        <v>7455.6733333334241</v>
      </c>
      <c r="JE293" s="280">
        <f t="shared" si="1818"/>
        <v>10000</v>
      </c>
      <c r="JF293" s="280">
        <f t="shared" si="1819"/>
        <v>0</v>
      </c>
      <c r="JG293" s="468">
        <f t="shared" si="1820"/>
        <v>-931.95916666666494</v>
      </c>
      <c r="JH293" s="46">
        <f t="shared" si="1821"/>
        <v>-1126.4568749999989</v>
      </c>
      <c r="JI293" s="46">
        <f t="shared" si="1822"/>
        <v>-1126.4568749999989</v>
      </c>
      <c r="JJ293" s="48"/>
      <c r="JL293" s="45">
        <v>232</v>
      </c>
      <c r="JM293" s="46">
        <f t="shared" si="1823"/>
        <v>1124.4930833333331</v>
      </c>
      <c r="JN293" s="46">
        <f t="shared" si="1824"/>
        <v>0</v>
      </c>
      <c r="JO293" s="128">
        <f t="shared" si="1825"/>
        <v>1124.4930833333331</v>
      </c>
      <c r="JP293" s="46">
        <f t="shared" si="1984"/>
        <v>16.73</v>
      </c>
      <c r="JQ293" s="46">
        <f t="shared" si="1826"/>
        <v>1107.763083333333</v>
      </c>
      <c r="JR293" s="51">
        <f t="shared" si="1827"/>
        <v>8928.8546666666607</v>
      </c>
      <c r="JS293" s="51">
        <f t="shared" si="2148"/>
        <v>12009.764327037972</v>
      </c>
      <c r="JT293" s="199">
        <f t="shared" si="1986"/>
        <v>10000</v>
      </c>
      <c r="JU293" s="128">
        <f t="shared" si="1828"/>
        <v>0</v>
      </c>
      <c r="JV293" s="408">
        <f t="shared" si="1829"/>
        <v>0</v>
      </c>
      <c r="JW293" s="58">
        <f t="shared" si="1830"/>
        <v>930.37233333333074</v>
      </c>
      <c r="JX293" s="52">
        <f t="shared" si="1831"/>
        <v>0</v>
      </c>
      <c r="JY293" s="51">
        <f t="shared" si="1832"/>
        <v>930.37233333333074</v>
      </c>
      <c r="JZ293" s="51">
        <f t="shared" si="1833"/>
        <v>7442.9786666672117</v>
      </c>
      <c r="KA293" s="199">
        <f t="shared" si="2149"/>
        <v>9999.9999999995125</v>
      </c>
      <c r="KB293" s="128">
        <f t="shared" si="1988"/>
        <v>10000</v>
      </c>
      <c r="KC293" s="204">
        <f t="shared" si="1834"/>
        <v>0</v>
      </c>
      <c r="KD293" s="468">
        <f t="shared" si="1989"/>
        <v>-930.37233333333074</v>
      </c>
      <c r="KE293" s="46">
        <f t="shared" si="1835"/>
        <v>-1124.4930833333331</v>
      </c>
      <c r="KF293" s="46">
        <f t="shared" si="1836"/>
        <v>-1124.4930833333331</v>
      </c>
      <c r="KG293" s="48"/>
      <c r="KI293" s="45">
        <v>232</v>
      </c>
      <c r="KJ293" s="46">
        <f t="shared" si="1837"/>
        <v>1124.4890404061762</v>
      </c>
      <c r="KK293" s="46">
        <f t="shared" si="1838"/>
        <v>0</v>
      </c>
      <c r="KL293" s="128">
        <f t="shared" si="1839"/>
        <v>1124.4890404061762</v>
      </c>
      <c r="KM293" s="46">
        <f t="shared" si="1676"/>
        <v>16.727629184342117</v>
      </c>
      <c r="KN293" s="46">
        <f t="shared" si="1840"/>
        <v>1107.7614112218341</v>
      </c>
      <c r="KO293" s="51">
        <f t="shared" si="1841"/>
        <v>8928.8160993834354</v>
      </c>
      <c r="KP293" s="199">
        <f t="shared" si="2150"/>
        <v>13133.552272979583</v>
      </c>
      <c r="KQ293" s="199">
        <f t="shared" si="1991"/>
        <v>10000</v>
      </c>
      <c r="KR293" s="128">
        <f t="shared" si="1842"/>
        <v>0</v>
      </c>
      <c r="KS293" s="408">
        <f t="shared" si="1843"/>
        <v>0</v>
      </c>
      <c r="KT293" s="45">
        <v>232</v>
      </c>
      <c r="KU293" s="46">
        <f t="shared" si="1992"/>
        <v>1124.49</v>
      </c>
      <c r="KV293" s="46">
        <f t="shared" si="1844"/>
        <v>0</v>
      </c>
      <c r="KW293" s="128">
        <f t="shared" si="1845"/>
        <v>1124.49</v>
      </c>
      <c r="KX293" s="46">
        <f t="shared" si="1846"/>
        <v>16.727178997214047</v>
      </c>
      <c r="KY293" s="46">
        <f t="shared" si="1847"/>
        <v>1107.762821002786</v>
      </c>
      <c r="KZ293" s="51">
        <f t="shared" si="1848"/>
        <v>8928.5445773256433</v>
      </c>
      <c r="LA293" s="153">
        <f t="shared" si="2151"/>
        <v>13133.552272979583</v>
      </c>
      <c r="LB293" s="58">
        <f t="shared" si="2068"/>
        <v>930.59633333333579</v>
      </c>
      <c r="LC293" s="52">
        <f t="shared" si="1849"/>
        <v>0</v>
      </c>
      <c r="LD293" s="51">
        <f t="shared" si="1850"/>
        <v>930.59633333333579</v>
      </c>
      <c r="LE293" s="51">
        <f t="shared" si="1851"/>
        <v>7444.7706666663844</v>
      </c>
      <c r="LF293" s="51">
        <f t="shared" si="2152"/>
        <v>11019.123999999581</v>
      </c>
      <c r="LG293" s="128">
        <f t="shared" si="1852"/>
        <v>10000</v>
      </c>
      <c r="LH293" s="204">
        <f t="shared" si="1853"/>
        <v>0</v>
      </c>
      <c r="LI293" s="479">
        <f t="shared" si="1854"/>
        <v>-930.59633333333579</v>
      </c>
      <c r="LJ293" s="46">
        <f t="shared" si="1995"/>
        <v>-1124.49</v>
      </c>
      <c r="LK293" s="46">
        <f t="shared" si="1996"/>
        <v>-1124.49</v>
      </c>
      <c r="LL293" s="48"/>
      <c r="LN293" s="45">
        <v>232</v>
      </c>
      <c r="LO293" s="46">
        <f t="shared" si="1855"/>
        <v>1123.1238136873469</v>
      </c>
      <c r="LP293" s="46">
        <f t="shared" si="2122"/>
        <v>0</v>
      </c>
      <c r="LQ293" s="46">
        <f t="shared" si="1857"/>
        <v>1123.1238136873469</v>
      </c>
      <c r="LR293" s="46">
        <f t="shared" si="1858"/>
        <v>16.707320399208196</v>
      </c>
      <c r="LS293" s="46">
        <f t="shared" si="1859"/>
        <v>1106.4164932881388</v>
      </c>
      <c r="LT293" s="51">
        <f t="shared" si="1860"/>
        <v>8917.9757462367779</v>
      </c>
      <c r="LU293" s="199">
        <f t="shared" si="1997"/>
        <v>10000</v>
      </c>
      <c r="LV293" s="58">
        <f t="shared" si="1861"/>
        <v>933.33033333333128</v>
      </c>
      <c r="LW293" s="52">
        <f t="shared" si="2123"/>
        <v>0</v>
      </c>
      <c r="LX293" s="51">
        <f t="shared" si="1863"/>
        <v>933.33033333333128</v>
      </c>
      <c r="LY293" s="51">
        <f t="shared" si="1864"/>
        <v>7466.6426666664629</v>
      </c>
      <c r="LZ293" s="46">
        <f t="shared" si="1998"/>
        <v>0</v>
      </c>
      <c r="MA293" s="199">
        <f t="shared" si="1999"/>
        <v>10000</v>
      </c>
      <c r="MB293" s="468">
        <f t="shared" si="1865"/>
        <v>-933.33033333333128</v>
      </c>
      <c r="MC293" s="46">
        <f t="shared" si="1866"/>
        <v>-1123.1238136873469</v>
      </c>
      <c r="MD293" s="46">
        <f t="shared" si="1867"/>
        <v>-1123.1238136873469</v>
      </c>
      <c r="ME293" s="48"/>
      <c r="MG293" s="45">
        <v>232</v>
      </c>
      <c r="MH293" s="46">
        <f t="shared" si="1868"/>
        <v>1076.608661999408</v>
      </c>
      <c r="MI293" s="46">
        <f t="shared" si="2124"/>
        <v>0</v>
      </c>
      <c r="MJ293" s="46">
        <f t="shared" si="1870"/>
        <v>1076.608661999408</v>
      </c>
      <c r="MK293" s="46">
        <f t="shared" si="1871"/>
        <v>16.015372162338657</v>
      </c>
      <c r="ML293" s="46">
        <f t="shared" si="1872"/>
        <v>1060.5932898370693</v>
      </c>
      <c r="MM293" s="51">
        <f t="shared" si="1873"/>
        <v>8548.6300075661238</v>
      </c>
      <c r="MN293" s="199">
        <f t="shared" si="2000"/>
        <v>10000</v>
      </c>
      <c r="MO293" s="58">
        <f t="shared" si="1874"/>
        <v>889.32945707741396</v>
      </c>
      <c r="MP293" s="52">
        <f t="shared" si="2125"/>
        <v>0</v>
      </c>
      <c r="MQ293" s="51">
        <f t="shared" si="1876"/>
        <v>889.32945707741396</v>
      </c>
      <c r="MR293" s="57">
        <f t="shared" si="1877"/>
        <v>7114.6359580397238</v>
      </c>
      <c r="MS293" s="199">
        <f t="shared" si="2001"/>
        <v>10000</v>
      </c>
      <c r="MT293" s="468">
        <f t="shared" si="2002"/>
        <v>-889.32945707741396</v>
      </c>
      <c r="MU293" s="46">
        <f t="shared" si="1878"/>
        <v>-1076.608661999408</v>
      </c>
      <c r="MV293" s="46">
        <f t="shared" si="1879"/>
        <v>-1076.608661999408</v>
      </c>
      <c r="MW293" s="48"/>
      <c r="MY293" s="45">
        <v>232</v>
      </c>
      <c r="MZ293" s="46">
        <f t="shared" si="1880"/>
        <v>1076.608661999408</v>
      </c>
      <c r="NA293" s="46">
        <f t="shared" si="2126"/>
        <v>0</v>
      </c>
      <c r="NB293" s="128">
        <f t="shared" si="1882"/>
        <v>1076.608661999408</v>
      </c>
      <c r="NC293" s="46">
        <f t="shared" si="1646"/>
        <v>16.015372162338657</v>
      </c>
      <c r="ND293" s="46">
        <f t="shared" si="1883"/>
        <v>1060.5932898370693</v>
      </c>
      <c r="NE293" s="51">
        <f t="shared" si="1884"/>
        <v>8548.6300075661238</v>
      </c>
      <c r="NF293" s="153">
        <f t="shared" si="2003"/>
        <v>10000</v>
      </c>
      <c r="NG293" s="45">
        <v>232</v>
      </c>
      <c r="NH293" s="46">
        <f t="shared" si="1647"/>
        <v>1076.6099999999999</v>
      </c>
      <c r="NI293" s="46">
        <f t="shared" si="2127"/>
        <v>0</v>
      </c>
      <c r="NJ293" s="128">
        <f t="shared" si="2004"/>
        <v>1076.6099999999999</v>
      </c>
      <c r="NK293" s="46">
        <f t="shared" si="2005"/>
        <v>16.014722656651191</v>
      </c>
      <c r="NL293" s="46">
        <f t="shared" si="1886"/>
        <v>1060.5952773433487</v>
      </c>
      <c r="NM293" s="51">
        <f t="shared" si="1887"/>
        <v>8548.2383166473664</v>
      </c>
      <c r="NN293" s="58">
        <f t="shared" si="1888"/>
        <v>888.78037499999857</v>
      </c>
      <c r="NO293" s="52">
        <f t="shared" si="2153"/>
        <v>0</v>
      </c>
      <c r="NP293" s="51">
        <f t="shared" si="1890"/>
        <v>888.78037499999857</v>
      </c>
      <c r="NQ293" s="57">
        <f t="shared" si="1891"/>
        <v>7244.5930000000408</v>
      </c>
      <c r="NR293" s="153">
        <f t="shared" si="2006"/>
        <v>10000</v>
      </c>
      <c r="NS293" s="469">
        <f t="shared" si="1892"/>
        <v>-888.78037499999857</v>
      </c>
      <c r="NT293" s="46">
        <f t="shared" si="1893"/>
        <v>-1076.6099999999999</v>
      </c>
      <c r="NU293" s="46">
        <f t="shared" si="1894"/>
        <v>-1076.6099999999999</v>
      </c>
      <c r="NV293" s="48"/>
      <c r="NX293" s="45">
        <v>232</v>
      </c>
      <c r="NY293" s="46">
        <f t="shared" si="1895"/>
        <v>1076.6456011701148</v>
      </c>
      <c r="NZ293" s="46">
        <f t="shared" si="2128"/>
        <v>0</v>
      </c>
      <c r="OA293" s="46">
        <f t="shared" si="1897"/>
        <v>1076.6456011701148</v>
      </c>
      <c r="OB293" s="46">
        <f t="shared" si="1898"/>
        <v>16.015921660579558</v>
      </c>
      <c r="OC293" s="46">
        <f t="shared" si="1899"/>
        <v>1060.6296795095352</v>
      </c>
      <c r="OD293" s="51">
        <f t="shared" si="1900"/>
        <v>8548.9233168381998</v>
      </c>
      <c r="OE293" s="57">
        <f t="shared" si="2154"/>
        <v>12009.764327037972</v>
      </c>
      <c r="OF293" s="153">
        <f t="shared" si="2008"/>
        <v>10000</v>
      </c>
      <c r="OG293" s="58">
        <f t="shared" si="1901"/>
        <v>889.48383333333379</v>
      </c>
      <c r="OH293" s="241">
        <f t="shared" si="2155"/>
        <v>0</v>
      </c>
      <c r="OI293" s="51">
        <f t="shared" si="1902"/>
        <v>889.48383333333379</v>
      </c>
      <c r="OJ293" s="51">
        <f t="shared" si="1903"/>
        <v>7115.8706666666858</v>
      </c>
      <c r="OK293" s="153">
        <f t="shared" si="2156"/>
        <v>9999.9999999995125</v>
      </c>
      <c r="OL293" s="153">
        <f t="shared" si="2011"/>
        <v>10000</v>
      </c>
      <c r="OM293" s="468">
        <f t="shared" si="2012"/>
        <v>-889.48383333333379</v>
      </c>
      <c r="ON293" s="46">
        <f t="shared" si="2013"/>
        <v>-1076.6456011701148</v>
      </c>
      <c r="OO293" s="46">
        <f t="shared" si="1904"/>
        <v>-1076.6456011701148</v>
      </c>
      <c r="OP293" s="48"/>
      <c r="OR293" s="45">
        <v>232</v>
      </c>
      <c r="OS293" s="46">
        <f t="shared" si="1905"/>
        <v>1076.765700416463</v>
      </c>
      <c r="OT293" s="128">
        <f t="shared" si="2129"/>
        <v>0</v>
      </c>
      <c r="OU293" s="128">
        <f t="shared" si="1907"/>
        <v>1076.765700416463</v>
      </c>
      <c r="OV293" s="46">
        <f t="shared" si="1652"/>
        <v>16.017708228155414</v>
      </c>
      <c r="OW293" s="46">
        <f t="shared" si="1653"/>
        <v>1060.7479921883075</v>
      </c>
      <c r="OX293" s="51">
        <f t="shared" si="1908"/>
        <v>8549.8769447049399</v>
      </c>
      <c r="OY293" s="51">
        <f t="shared" si="2157"/>
        <v>12522.457007415207</v>
      </c>
      <c r="OZ293" s="153">
        <f t="shared" si="2015"/>
        <v>10000</v>
      </c>
      <c r="PA293" s="45">
        <v>232</v>
      </c>
      <c r="PB293" s="46">
        <f t="shared" si="1909"/>
        <v>1076.765700416463</v>
      </c>
      <c r="PC293" s="46">
        <f t="shared" si="2158"/>
        <v>0</v>
      </c>
      <c r="PD293" s="128">
        <f t="shared" si="1910"/>
        <v>1076.765700416463</v>
      </c>
      <c r="PE293" s="46">
        <f t="shared" si="1911"/>
        <v>16.017708228155414</v>
      </c>
      <c r="PF293" s="46">
        <f t="shared" si="1912"/>
        <v>1060.7479921883075</v>
      </c>
      <c r="PG293" s="51">
        <f t="shared" si="1913"/>
        <v>8549.8769447049399</v>
      </c>
      <c r="PH293" s="57">
        <f t="shared" si="2159"/>
        <v>12521.790298437183</v>
      </c>
      <c r="PI293" s="688">
        <f t="shared" si="1914"/>
        <v>889.6533333333341</v>
      </c>
      <c r="PJ293" s="52">
        <f t="shared" si="2160"/>
        <v>0</v>
      </c>
      <c r="PK293" s="51">
        <f t="shared" si="1915"/>
        <v>889.6533333333341</v>
      </c>
      <c r="PL293" s="57">
        <f t="shared" si="1916"/>
        <v>7117.2266666667474</v>
      </c>
      <c r="PM293" s="57">
        <f t="shared" si="2161"/>
        <v>10470.916000000287</v>
      </c>
      <c r="PN293" s="153">
        <f t="shared" si="2020"/>
        <v>10000</v>
      </c>
      <c r="PO293" s="469">
        <f t="shared" si="1917"/>
        <v>-889.6533333333341</v>
      </c>
      <c r="PP293" s="46">
        <f t="shared" si="1918"/>
        <v>-1076.765700416463</v>
      </c>
      <c r="PQ293" s="46">
        <f t="shared" si="1919"/>
        <v>-1076.765700416463</v>
      </c>
      <c r="PR293" s="48"/>
    </row>
    <row r="294" spans="2:434" hidden="1" x14ac:dyDescent="0.3">
      <c r="B294" s="45">
        <v>233</v>
      </c>
      <c r="C294" s="46">
        <f t="shared" si="1688"/>
        <v>1111.77</v>
      </c>
      <c r="D294" s="46">
        <f t="shared" si="1689"/>
        <v>100</v>
      </c>
      <c r="E294" s="46">
        <f t="shared" si="1690"/>
        <v>1011.77</v>
      </c>
      <c r="F294" s="46">
        <f t="shared" si="1691"/>
        <v>13.388034768688406</v>
      </c>
      <c r="G294" s="46">
        <f t="shared" si="1692"/>
        <v>998.3819652313116</v>
      </c>
      <c r="H294" s="51">
        <f t="shared" si="1693"/>
        <v>7034.4388959817325</v>
      </c>
      <c r="I294" s="58">
        <f t="shared" si="1626"/>
        <v>933.33333333333337</v>
      </c>
      <c r="J294" s="52">
        <f t="shared" si="1694"/>
        <v>100</v>
      </c>
      <c r="K294" s="51">
        <f t="shared" si="1695"/>
        <v>833.33333333333337</v>
      </c>
      <c r="L294" s="57">
        <f t="shared" si="1696"/>
        <v>5833.3333333328455</v>
      </c>
      <c r="M294" s="468">
        <f t="shared" si="1920"/>
        <v>-933.33333333333337</v>
      </c>
      <c r="N294" s="46">
        <f t="shared" si="1921"/>
        <v>-1111.77</v>
      </c>
      <c r="O294" s="47"/>
      <c r="P294" s="46">
        <f t="shared" si="1922"/>
        <v>-1011.77</v>
      </c>
      <c r="Q294" s="48"/>
      <c r="R294" s="29"/>
      <c r="S294" s="29"/>
      <c r="T294" s="45">
        <v>233</v>
      </c>
      <c r="U294" s="46">
        <f t="shared" si="1697"/>
        <v>1019.27</v>
      </c>
      <c r="V294" s="46">
        <f t="shared" si="1698"/>
        <v>7.5</v>
      </c>
      <c r="W294" s="46">
        <f t="shared" si="1923"/>
        <v>1011.77</v>
      </c>
      <c r="X294" s="46">
        <f t="shared" si="1699"/>
        <v>13.388034768688406</v>
      </c>
      <c r="Y294" s="46">
        <f t="shared" si="1700"/>
        <v>998.3819652313116</v>
      </c>
      <c r="Z294" s="51">
        <f t="shared" si="1701"/>
        <v>7034.4388959817325</v>
      </c>
      <c r="AA294" s="58">
        <f t="shared" si="1702"/>
        <v>839.5533333333334</v>
      </c>
      <c r="AB294" s="52">
        <f t="shared" si="1703"/>
        <v>6.22</v>
      </c>
      <c r="AC294" s="51">
        <f t="shared" si="1704"/>
        <v>833.33333333333337</v>
      </c>
      <c r="AD294" s="57">
        <f t="shared" si="1705"/>
        <v>5833.3333333328455</v>
      </c>
      <c r="AE294" s="468">
        <f t="shared" si="1924"/>
        <v>-839.5533333333334</v>
      </c>
      <c r="AF294" s="46">
        <f t="shared" si="1706"/>
        <v>-1019.27</v>
      </c>
      <c r="AG294" s="47"/>
      <c r="AH294" s="46">
        <f t="shared" si="1925"/>
        <v>-1011.77</v>
      </c>
      <c r="AI294" s="48"/>
      <c r="AJ294" s="29"/>
      <c r="AK294" s="45">
        <v>233</v>
      </c>
      <c r="AL294" s="46">
        <f t="shared" si="1707"/>
        <v>1117.72</v>
      </c>
      <c r="AM294" s="46"/>
      <c r="AN294" s="46"/>
      <c r="AO294" s="46">
        <f t="shared" si="1708"/>
        <v>7.98</v>
      </c>
      <c r="AP294" s="128">
        <f t="shared" si="1709"/>
        <v>1109.74</v>
      </c>
      <c r="AQ294" s="128"/>
      <c r="AR294" s="128"/>
      <c r="AS294" s="46">
        <f t="shared" si="1710"/>
        <v>14.729324906110202</v>
      </c>
      <c r="AT294" s="46">
        <f t="shared" si="1711"/>
        <v>1095.0106750938899</v>
      </c>
      <c r="AU294" s="51"/>
      <c r="AV294" s="51"/>
      <c r="AW294" s="51">
        <f t="shared" si="1712"/>
        <v>7742.5842685722309</v>
      </c>
      <c r="AX294" s="58">
        <f t="shared" si="1713"/>
        <v>927.38215694565588</v>
      </c>
      <c r="AY294" s="52"/>
      <c r="AZ294" s="52"/>
      <c r="BA294" s="52">
        <f t="shared" si="1714"/>
        <v>6.68</v>
      </c>
      <c r="BB294" s="51">
        <f t="shared" si="1715"/>
        <v>920.70215694565593</v>
      </c>
      <c r="BC294" s="51"/>
      <c r="BD294" s="51"/>
      <c r="BE294" s="57">
        <f t="shared" si="1716"/>
        <v>6468.3174316621644</v>
      </c>
      <c r="BF294" s="468">
        <f t="shared" si="1717"/>
        <v>-927.38215694565588</v>
      </c>
      <c r="BG294" s="46">
        <f t="shared" si="1718"/>
        <v>-1117.72</v>
      </c>
      <c r="BH294" s="46">
        <f t="shared" si="1719"/>
        <v>-1109.74</v>
      </c>
      <c r="BI294" s="48"/>
      <c r="BK294" s="45">
        <v>233</v>
      </c>
      <c r="BL294" s="46">
        <f t="shared" si="1926"/>
        <v>1022.53</v>
      </c>
      <c r="BM294" s="46">
        <f t="shared" si="1927"/>
        <v>10.76</v>
      </c>
      <c r="BN294" s="46">
        <f t="shared" si="1928"/>
        <v>1011.77</v>
      </c>
      <c r="BO294" s="46">
        <f t="shared" si="1720"/>
        <v>13.388034768688406</v>
      </c>
      <c r="BP294" s="46">
        <f t="shared" si="1721"/>
        <v>998.3819652313116</v>
      </c>
      <c r="BQ294" s="51">
        <f t="shared" si="1722"/>
        <v>7034.4388959817325</v>
      </c>
      <c r="BR294" s="57">
        <f t="shared" si="2130"/>
        <v>12009.764327037972</v>
      </c>
      <c r="BS294" s="58">
        <f t="shared" si="1627"/>
        <v>842.27333333333343</v>
      </c>
      <c r="BT294" s="52">
        <f t="shared" si="1930"/>
        <v>8.94</v>
      </c>
      <c r="BU294" s="51">
        <f t="shared" si="1723"/>
        <v>833.33333333333337</v>
      </c>
      <c r="BV294" s="51">
        <f t="shared" si="1724"/>
        <v>5833.3333333328455</v>
      </c>
      <c r="BW294" s="153">
        <f t="shared" si="2131"/>
        <v>9999.9999999995125</v>
      </c>
      <c r="BX294" s="468">
        <f t="shared" si="1932"/>
        <v>-842.27333333333343</v>
      </c>
      <c r="BY294" s="46">
        <f t="shared" si="1933"/>
        <v>-1022.53</v>
      </c>
      <c r="BZ294" s="46">
        <f t="shared" si="1725"/>
        <v>-1011.77</v>
      </c>
      <c r="CA294" s="48"/>
      <c r="CB294" s="29"/>
      <c r="CC294" s="45">
        <v>233</v>
      </c>
      <c r="CD294" s="128">
        <f t="shared" si="1726"/>
        <v>1117.6300000000001</v>
      </c>
      <c r="CE294" s="46">
        <f t="shared" si="1934"/>
        <v>11.44</v>
      </c>
      <c r="CF294" s="128">
        <f t="shared" si="1727"/>
        <v>1106.19</v>
      </c>
      <c r="CG294" s="46">
        <f t="shared" si="1935"/>
        <v>14.642490379774472</v>
      </c>
      <c r="CH294" s="46">
        <f t="shared" si="1628"/>
        <v>1091.5475096202256</v>
      </c>
      <c r="CI294" s="51">
        <f t="shared" si="1728"/>
        <v>7693.9467182444578</v>
      </c>
      <c r="CJ294" s="199">
        <f t="shared" si="2132"/>
        <v>13133.552272979583</v>
      </c>
      <c r="CK294" s="153">
        <f t="shared" si="1937"/>
        <v>10000</v>
      </c>
      <c r="CL294" s="45">
        <v>233</v>
      </c>
      <c r="CM294" s="46">
        <f t="shared" si="1938"/>
        <v>1117.6300000000001</v>
      </c>
      <c r="CN294" s="128">
        <f t="shared" si="1729"/>
        <v>11.44</v>
      </c>
      <c r="CO294" s="128">
        <f t="shared" si="1657"/>
        <v>1106.19</v>
      </c>
      <c r="CP294" s="46">
        <f t="shared" si="1730"/>
        <v>14.642490379774472</v>
      </c>
      <c r="CQ294" s="46">
        <f t="shared" si="1658"/>
        <v>1091.5475096202256</v>
      </c>
      <c r="CR294" s="51">
        <f t="shared" si="1731"/>
        <v>7693.9467182444578</v>
      </c>
      <c r="CS294" s="153">
        <f t="shared" si="2133"/>
        <v>13133.552272979583</v>
      </c>
      <c r="CT294" s="58">
        <f t="shared" si="1732"/>
        <v>927.86033333333398</v>
      </c>
      <c r="CU294" s="52">
        <f t="shared" si="1940"/>
        <v>9.6</v>
      </c>
      <c r="CV294" s="51">
        <f t="shared" si="1941"/>
        <v>918.26033333333396</v>
      </c>
      <c r="CW294" s="51">
        <f t="shared" si="1733"/>
        <v>6427.8223333329133</v>
      </c>
      <c r="CX294" s="57">
        <f t="shared" si="2134"/>
        <v>11019.123999999581</v>
      </c>
      <c r="CY294" s="153">
        <f t="shared" si="1943"/>
        <v>10000</v>
      </c>
      <c r="CZ294" s="479">
        <f t="shared" si="1734"/>
        <v>-927.86033333333398</v>
      </c>
      <c r="DA294" s="46">
        <f t="shared" si="1944"/>
        <v>-1117.6300000000001</v>
      </c>
      <c r="DB294" s="46">
        <f t="shared" si="1945"/>
        <v>-1106.19</v>
      </c>
      <c r="DC294" s="48"/>
      <c r="DE294" s="45">
        <v>233</v>
      </c>
      <c r="DF294" s="46">
        <f t="shared" si="1735"/>
        <v>1095.0999999999999</v>
      </c>
      <c r="DG294" s="46">
        <f t="shared" si="2135"/>
        <v>83.33</v>
      </c>
      <c r="DH294" s="46">
        <f t="shared" si="1736"/>
        <v>1011.77</v>
      </c>
      <c r="DI294" s="46">
        <f t="shared" si="1737"/>
        <v>13.388034768688406</v>
      </c>
      <c r="DJ294" s="46">
        <f t="shared" si="1738"/>
        <v>998.3819652313116</v>
      </c>
      <c r="DK294" s="51">
        <f t="shared" si="1739"/>
        <v>7034.4388959817325</v>
      </c>
      <c r="DL294" s="58">
        <f t="shared" si="1629"/>
        <v>916.66333333333341</v>
      </c>
      <c r="DM294" s="52">
        <f t="shared" si="2136"/>
        <v>83.33</v>
      </c>
      <c r="DN294" s="51">
        <f t="shared" si="1740"/>
        <v>833.33333333333337</v>
      </c>
      <c r="DO294" s="57">
        <f t="shared" si="1741"/>
        <v>5833.3333333328455</v>
      </c>
      <c r="DP294" s="468">
        <f t="shared" si="1948"/>
        <v>-916.66333333333341</v>
      </c>
      <c r="DQ294" s="46">
        <f t="shared" si="1949"/>
        <v>-1095.0999999999999</v>
      </c>
      <c r="DR294" s="47"/>
      <c r="DS294" s="46">
        <f t="shared" si="1950"/>
        <v>-1011.77</v>
      </c>
      <c r="DT294" s="48"/>
      <c r="DU294" s="29"/>
      <c r="DV294" s="45">
        <v>233</v>
      </c>
      <c r="DW294" s="46">
        <f t="shared" si="1951"/>
        <v>1015.1</v>
      </c>
      <c r="DX294" s="46">
        <f t="shared" si="2137"/>
        <v>3.33</v>
      </c>
      <c r="DY294" s="46">
        <f t="shared" si="1953"/>
        <v>1011.77</v>
      </c>
      <c r="DZ294" s="46">
        <f t="shared" si="1742"/>
        <v>13.388034768688406</v>
      </c>
      <c r="EA294" s="46">
        <f t="shared" si="1743"/>
        <v>998.3819652313116</v>
      </c>
      <c r="EB294" s="51">
        <f t="shared" si="1744"/>
        <v>7034.4388959817325</v>
      </c>
      <c r="EC294" s="58">
        <f t="shared" si="1630"/>
        <v>836.09333333333336</v>
      </c>
      <c r="ED294" s="52">
        <f t="shared" si="2138"/>
        <v>2.76</v>
      </c>
      <c r="EE294" s="51">
        <f t="shared" si="1745"/>
        <v>833.33333333333337</v>
      </c>
      <c r="EF294" s="57">
        <f t="shared" si="1746"/>
        <v>5833.3333333328455</v>
      </c>
      <c r="EG294" s="468">
        <f t="shared" si="1955"/>
        <v>-836.09333333333336</v>
      </c>
      <c r="EH294" s="46">
        <f t="shared" si="1956"/>
        <v>-1015.1</v>
      </c>
      <c r="EI294" s="47"/>
      <c r="EJ294" s="46">
        <f t="shared" si="1957"/>
        <v>-1011.77</v>
      </c>
      <c r="EK294" s="48"/>
      <c r="EL294" s="29"/>
      <c r="EM294" s="45">
        <v>233</v>
      </c>
      <c r="EN294" s="46">
        <f t="shared" si="2115"/>
        <v>1058.0868689014749</v>
      </c>
      <c r="EO294" s="46">
        <f t="shared" si="2139"/>
        <v>3.48</v>
      </c>
      <c r="EP294" s="128">
        <f t="shared" si="1632"/>
        <v>1054.6068689014749</v>
      </c>
      <c r="EQ294" s="46">
        <f t="shared" si="1748"/>
        <v>13.976628146961154</v>
      </c>
      <c r="ER294" s="46">
        <f t="shared" si="1749"/>
        <v>1040.6302407545138</v>
      </c>
      <c r="ES294" s="51">
        <f t="shared" si="1750"/>
        <v>7345.3466474221786</v>
      </c>
      <c r="ET294" s="153">
        <f t="shared" si="1959"/>
        <v>10000</v>
      </c>
      <c r="EU294" s="45">
        <v>233</v>
      </c>
      <c r="EV294" s="46">
        <f t="shared" si="1633"/>
        <v>1058.0899999999999</v>
      </c>
      <c r="EW294" s="46">
        <f t="shared" si="2140"/>
        <v>3.48</v>
      </c>
      <c r="EX294" s="128">
        <f t="shared" si="1751"/>
        <v>1054.6099999999999</v>
      </c>
      <c r="EY294" s="46">
        <f t="shared" si="1752"/>
        <v>13.975093032874925</v>
      </c>
      <c r="EZ294" s="46">
        <f t="shared" si="1753"/>
        <v>1040.6349069671251</v>
      </c>
      <c r="FA294" s="51">
        <f t="shared" si="1754"/>
        <v>7344.4209127578306</v>
      </c>
      <c r="FB294" s="58">
        <f t="shared" si="1755"/>
        <v>874.86920833333363</v>
      </c>
      <c r="FC294" s="52">
        <f t="shared" si="2141"/>
        <v>2.9000000000000004</v>
      </c>
      <c r="FD294" s="51">
        <f t="shared" si="1962"/>
        <v>871.96920833333365</v>
      </c>
      <c r="FE294" s="57">
        <f t="shared" si="1756"/>
        <v>6113.9544583331453</v>
      </c>
      <c r="FF294" s="153">
        <f t="shared" si="1963"/>
        <v>10000</v>
      </c>
      <c r="FG294" s="469">
        <f t="shared" si="1757"/>
        <v>-874.86920833333363</v>
      </c>
      <c r="FH294" s="46">
        <f t="shared" si="1758"/>
        <v>-1058.0899999999999</v>
      </c>
      <c r="FI294" s="46">
        <f t="shared" si="1759"/>
        <v>-1054.6099999999999</v>
      </c>
      <c r="FJ294" s="48"/>
      <c r="FL294" s="45">
        <v>233</v>
      </c>
      <c r="FM294" s="46">
        <f t="shared" si="1964"/>
        <v>1016.77</v>
      </c>
      <c r="FN294" s="46">
        <f t="shared" si="2116"/>
        <v>5</v>
      </c>
      <c r="FO294" s="46">
        <f t="shared" si="1965"/>
        <v>1011.77</v>
      </c>
      <c r="FP294" s="46">
        <f t="shared" si="1761"/>
        <v>13.388034768688406</v>
      </c>
      <c r="FQ294" s="46">
        <f t="shared" si="1762"/>
        <v>998.3819652313116</v>
      </c>
      <c r="FR294" s="51">
        <f t="shared" si="1763"/>
        <v>7034.4388959817325</v>
      </c>
      <c r="FS294" s="57">
        <f t="shared" si="2142"/>
        <v>12009.764327037972</v>
      </c>
      <c r="FT294" s="58">
        <f t="shared" si="1635"/>
        <v>837.48333333333335</v>
      </c>
      <c r="FU294" s="241">
        <f t="shared" si="2117"/>
        <v>4.1500000000000004</v>
      </c>
      <c r="FV294" s="51">
        <f t="shared" si="1765"/>
        <v>833.33333333333337</v>
      </c>
      <c r="FW294" s="51">
        <f t="shared" si="1766"/>
        <v>5833.3333333328455</v>
      </c>
      <c r="FX294" s="153">
        <f t="shared" si="2143"/>
        <v>9999.9999999995125</v>
      </c>
      <c r="FY294" s="468">
        <f t="shared" si="1968"/>
        <v>-837.48333333333335</v>
      </c>
      <c r="FZ294" s="46">
        <f t="shared" si="1969"/>
        <v>-1016.77</v>
      </c>
      <c r="GA294" s="46">
        <f t="shared" si="1767"/>
        <v>-1011.77</v>
      </c>
      <c r="GB294" s="48"/>
      <c r="GD294" s="45">
        <v>233</v>
      </c>
      <c r="GE294" s="46">
        <f t="shared" si="2118"/>
        <v>1060.0875939185617</v>
      </c>
      <c r="GF294" s="128">
        <f t="shared" si="2144"/>
        <v>5.21</v>
      </c>
      <c r="GG294" s="128">
        <f t="shared" si="2119"/>
        <v>1054.8775939185616</v>
      </c>
      <c r="GH294" s="46">
        <f t="shared" si="1637"/>
        <v>13.960130193971324</v>
      </c>
      <c r="GI294" s="46">
        <f t="shared" si="1769"/>
        <v>1040.9174637245903</v>
      </c>
      <c r="GJ294" s="51">
        <f t="shared" si="1770"/>
        <v>7335.1606526582036</v>
      </c>
      <c r="GK294" s="51">
        <f t="shared" si="2145"/>
        <v>12522.457007415207</v>
      </c>
      <c r="GL294" s="153">
        <f t="shared" si="1972"/>
        <v>10000</v>
      </c>
      <c r="GM294" s="45">
        <v>233</v>
      </c>
      <c r="GN294" s="46">
        <f t="shared" si="1638"/>
        <v>1060.0899999999999</v>
      </c>
      <c r="GO294" s="46">
        <f t="shared" si="2120"/>
        <v>5.21</v>
      </c>
      <c r="GP294" s="128">
        <f t="shared" si="1973"/>
        <v>1054.8800000000001</v>
      </c>
      <c r="GQ294" s="46">
        <f t="shared" si="1772"/>
        <v>13.958995505234617</v>
      </c>
      <c r="GR294" s="46">
        <f t="shared" si="1773"/>
        <v>1040.9210044947654</v>
      </c>
      <c r="GS294" s="51">
        <f t="shared" si="1774"/>
        <v>7334.4762986460046</v>
      </c>
      <c r="GT294" s="57">
        <f t="shared" si="2146"/>
        <v>12521.790298437183</v>
      </c>
      <c r="GU294" s="58">
        <f t="shared" si="1775"/>
        <v>876.92633333333197</v>
      </c>
      <c r="GV294" s="52">
        <f t="shared" si="2121"/>
        <v>4.3499999999999996</v>
      </c>
      <c r="GW294" s="51">
        <f t="shared" si="1975"/>
        <v>872.57633333333195</v>
      </c>
      <c r="GX294" s="57">
        <f t="shared" si="1777"/>
        <v>6108.0343333336268</v>
      </c>
      <c r="GY294" s="57">
        <f t="shared" si="2147"/>
        <v>10470.916000000287</v>
      </c>
      <c r="GZ294" s="153">
        <f t="shared" si="1977"/>
        <v>10000</v>
      </c>
      <c r="HA294" s="469">
        <f t="shared" si="1778"/>
        <v>-876.92633333333197</v>
      </c>
      <c r="HB294" s="46">
        <f t="shared" si="1779"/>
        <v>-1060.0899999999999</v>
      </c>
      <c r="HC294" s="46">
        <f t="shared" si="1780"/>
        <v>-1054.8800000000001</v>
      </c>
      <c r="HD294" s="48"/>
      <c r="HF294" s="45">
        <v>233</v>
      </c>
      <c r="HG294" s="46">
        <f t="shared" si="1781"/>
        <v>1123.8775326810628</v>
      </c>
      <c r="HH294" s="46">
        <f t="shared" si="1782"/>
        <v>0</v>
      </c>
      <c r="HI294" s="46">
        <f t="shared" si="1783"/>
        <v>1123.8775326810628</v>
      </c>
      <c r="HJ294" s="46">
        <f t="shared" si="1784"/>
        <v>14.873267541899764</v>
      </c>
      <c r="HK294" s="46">
        <f t="shared" si="1785"/>
        <v>1109.004265139163</v>
      </c>
      <c r="HL294" s="51">
        <f t="shared" si="1786"/>
        <v>7814.9562600006957</v>
      </c>
      <c r="HM294" s="153">
        <f t="shared" si="1978"/>
        <v>10000</v>
      </c>
      <c r="HN294" s="58">
        <f t="shared" si="1787"/>
        <v>933.33333333333724</v>
      </c>
      <c r="HO294" s="52">
        <f t="shared" si="1788"/>
        <v>0</v>
      </c>
      <c r="HP294" s="51">
        <f t="shared" si="1789"/>
        <v>933.33333333333724</v>
      </c>
      <c r="HQ294" s="57">
        <f t="shared" si="1790"/>
        <v>6533.3333333315186</v>
      </c>
      <c r="HR294" s="153">
        <f t="shared" si="1979"/>
        <v>10000</v>
      </c>
      <c r="HS294" s="468">
        <f t="shared" si="1791"/>
        <v>-933.33333333333724</v>
      </c>
      <c r="HT294" s="46">
        <f t="shared" si="1792"/>
        <v>-1123.8775326810628</v>
      </c>
      <c r="HU294" s="46">
        <f t="shared" si="1793"/>
        <v>-1123.8775326810628</v>
      </c>
      <c r="HV294" s="48"/>
      <c r="HW294" s="29"/>
      <c r="HX294" s="45">
        <v>233</v>
      </c>
      <c r="HY294" s="128">
        <f t="shared" si="1794"/>
        <v>1124.3399999999999</v>
      </c>
      <c r="HZ294" s="46">
        <f t="shared" si="1795"/>
        <v>0</v>
      </c>
      <c r="IA294" s="46">
        <f t="shared" si="1796"/>
        <v>1124.3399999999999</v>
      </c>
      <c r="IB294" s="46">
        <f t="shared" si="1797"/>
        <v>14.886959214036677</v>
      </c>
      <c r="IC294" s="46">
        <f t="shared" si="1798"/>
        <v>1109.4530407859631</v>
      </c>
      <c r="ID294" s="51">
        <f t="shared" si="1799"/>
        <v>7822.7224876360424</v>
      </c>
      <c r="IE294" s="153">
        <f t="shared" si="1980"/>
        <v>10000</v>
      </c>
      <c r="IF294" s="58">
        <f t="shared" si="1800"/>
        <v>930.14625019664186</v>
      </c>
      <c r="IG294" s="52">
        <f t="shared" si="1801"/>
        <v>0</v>
      </c>
      <c r="IH294" s="51">
        <f t="shared" si="1802"/>
        <v>930.14625019664186</v>
      </c>
      <c r="II294" s="57">
        <f t="shared" si="1981"/>
        <v>6511.0237041821711</v>
      </c>
      <c r="IJ294" s="153">
        <f t="shared" si="1982"/>
        <v>10000</v>
      </c>
      <c r="IK294" s="468">
        <f t="shared" si="1803"/>
        <v>-930.14625019664186</v>
      </c>
      <c r="IL294" s="46">
        <f t="shared" si="1804"/>
        <v>-1124.3399999999999</v>
      </c>
      <c r="IM294" s="46">
        <f t="shared" si="1805"/>
        <v>-1124.3399999999999</v>
      </c>
      <c r="IN294" s="48"/>
      <c r="IO294" s="53">
        <f t="shared" si="1806"/>
        <v>0</v>
      </c>
      <c r="IQ294" s="45">
        <v>233</v>
      </c>
      <c r="IR294" s="128">
        <f t="shared" si="1807"/>
        <v>1126.4568749999989</v>
      </c>
      <c r="IS294" s="128">
        <f t="shared" si="1808"/>
        <v>0</v>
      </c>
      <c r="IT294" s="128">
        <f t="shared" si="1809"/>
        <v>1126.4568749999989</v>
      </c>
      <c r="IU294" s="46">
        <f t="shared" si="2021"/>
        <v>14.91</v>
      </c>
      <c r="IV294" s="46">
        <f t="shared" si="1810"/>
        <v>1111.5468749999989</v>
      </c>
      <c r="IW294" s="51">
        <f t="shared" si="1811"/>
        <v>7832.8981250002553</v>
      </c>
      <c r="IX294" s="199">
        <f t="shared" si="1983"/>
        <v>10000</v>
      </c>
      <c r="IY294" s="128">
        <f t="shared" si="1812"/>
        <v>0</v>
      </c>
      <c r="IZ294" s="408">
        <f t="shared" si="1813"/>
        <v>0</v>
      </c>
      <c r="JA294" s="58">
        <f t="shared" si="1814"/>
        <v>931.95916666666494</v>
      </c>
      <c r="JB294" s="52">
        <f t="shared" si="1815"/>
        <v>0</v>
      </c>
      <c r="JC294" s="51">
        <f t="shared" si="1816"/>
        <v>931.95916666666494</v>
      </c>
      <c r="JD294" s="57">
        <f t="shared" si="1817"/>
        <v>6523.7141666667594</v>
      </c>
      <c r="JE294" s="280">
        <f t="shared" si="1818"/>
        <v>10000</v>
      </c>
      <c r="JF294" s="280">
        <f t="shared" si="1819"/>
        <v>0</v>
      </c>
      <c r="JG294" s="468">
        <f t="shared" si="1820"/>
        <v>-931.95916666666494</v>
      </c>
      <c r="JH294" s="46">
        <f t="shared" si="1821"/>
        <v>-1126.4568749999989</v>
      </c>
      <c r="JI294" s="46">
        <f t="shared" si="1822"/>
        <v>-1126.4568749999989</v>
      </c>
      <c r="JJ294" s="48"/>
      <c r="JL294" s="45">
        <v>233</v>
      </c>
      <c r="JM294" s="46">
        <f t="shared" si="1823"/>
        <v>1124.4930833333331</v>
      </c>
      <c r="JN294" s="46">
        <f t="shared" si="1824"/>
        <v>0</v>
      </c>
      <c r="JO294" s="128">
        <f t="shared" si="1825"/>
        <v>1124.4930833333331</v>
      </c>
      <c r="JP294" s="46">
        <f t="shared" si="1984"/>
        <v>14.88</v>
      </c>
      <c r="JQ294" s="46">
        <f t="shared" si="1826"/>
        <v>1109.613083333333</v>
      </c>
      <c r="JR294" s="51">
        <f t="shared" si="1827"/>
        <v>7819.241583333328</v>
      </c>
      <c r="JS294" s="51">
        <f t="shared" si="2148"/>
        <v>12009.764327037972</v>
      </c>
      <c r="JT294" s="199">
        <f t="shared" si="1986"/>
        <v>10000</v>
      </c>
      <c r="JU294" s="128">
        <f t="shared" si="1828"/>
        <v>0</v>
      </c>
      <c r="JV294" s="408">
        <f t="shared" si="1829"/>
        <v>0</v>
      </c>
      <c r="JW294" s="58">
        <f t="shared" si="1830"/>
        <v>930.37233333333074</v>
      </c>
      <c r="JX294" s="52">
        <f t="shared" si="1831"/>
        <v>0</v>
      </c>
      <c r="JY294" s="51">
        <f t="shared" si="1832"/>
        <v>930.37233333333074</v>
      </c>
      <c r="JZ294" s="51">
        <f t="shared" si="1833"/>
        <v>6512.6063333338807</v>
      </c>
      <c r="KA294" s="199">
        <f t="shared" si="2149"/>
        <v>9999.9999999995125</v>
      </c>
      <c r="KB294" s="128">
        <f t="shared" si="1988"/>
        <v>10000</v>
      </c>
      <c r="KC294" s="204">
        <f t="shared" si="1834"/>
        <v>0</v>
      </c>
      <c r="KD294" s="468">
        <f t="shared" si="1989"/>
        <v>-930.37233333333074</v>
      </c>
      <c r="KE294" s="46">
        <f t="shared" si="1835"/>
        <v>-1124.4930833333331</v>
      </c>
      <c r="KF294" s="46">
        <f t="shared" si="1836"/>
        <v>-1124.4930833333331</v>
      </c>
      <c r="KG294" s="48"/>
      <c r="KI294" s="45">
        <v>233</v>
      </c>
      <c r="KJ294" s="46">
        <f t="shared" si="1837"/>
        <v>1124.4890404061762</v>
      </c>
      <c r="KK294" s="46">
        <f t="shared" si="1838"/>
        <v>0</v>
      </c>
      <c r="KL294" s="128">
        <f t="shared" si="1839"/>
        <v>1124.4890404061762</v>
      </c>
      <c r="KM294" s="46">
        <f t="shared" si="1676"/>
        <v>14.881360165639059</v>
      </c>
      <c r="KN294" s="46">
        <f t="shared" si="1840"/>
        <v>1109.6076802405371</v>
      </c>
      <c r="KO294" s="51">
        <f t="shared" si="1841"/>
        <v>7819.2084191428985</v>
      </c>
      <c r="KP294" s="199">
        <f t="shared" si="2150"/>
        <v>13133.552272979583</v>
      </c>
      <c r="KQ294" s="199">
        <f t="shared" si="1991"/>
        <v>10000</v>
      </c>
      <c r="KR294" s="128">
        <f t="shared" si="1842"/>
        <v>0</v>
      </c>
      <c r="KS294" s="408">
        <f t="shared" si="1843"/>
        <v>0</v>
      </c>
      <c r="KT294" s="45">
        <v>233</v>
      </c>
      <c r="KU294" s="46">
        <f t="shared" si="1992"/>
        <v>1124.49</v>
      </c>
      <c r="KV294" s="46">
        <f t="shared" si="1844"/>
        <v>0</v>
      </c>
      <c r="KW294" s="128">
        <f t="shared" si="1845"/>
        <v>1124.49</v>
      </c>
      <c r="KX294" s="46">
        <f t="shared" si="1846"/>
        <v>14.880907628876074</v>
      </c>
      <c r="KY294" s="46">
        <f t="shared" si="1847"/>
        <v>1109.609092371124</v>
      </c>
      <c r="KZ294" s="51">
        <f t="shared" si="1848"/>
        <v>7818.9354849545198</v>
      </c>
      <c r="LA294" s="153">
        <f t="shared" si="2151"/>
        <v>13133.552272979583</v>
      </c>
      <c r="LB294" s="58">
        <f t="shared" si="2068"/>
        <v>930.59633333333579</v>
      </c>
      <c r="LC294" s="52">
        <f t="shared" si="1849"/>
        <v>0</v>
      </c>
      <c r="LD294" s="51">
        <f t="shared" si="1850"/>
        <v>930.59633333333579</v>
      </c>
      <c r="LE294" s="51">
        <f t="shared" si="1851"/>
        <v>6514.1743333330487</v>
      </c>
      <c r="LF294" s="51">
        <f t="shared" si="2152"/>
        <v>11019.123999999581</v>
      </c>
      <c r="LG294" s="128">
        <f t="shared" si="1852"/>
        <v>10000</v>
      </c>
      <c r="LH294" s="204">
        <f t="shared" si="1853"/>
        <v>0</v>
      </c>
      <c r="LI294" s="479">
        <f t="shared" si="1854"/>
        <v>-930.59633333333579</v>
      </c>
      <c r="LJ294" s="46">
        <f t="shared" si="1995"/>
        <v>-1124.49</v>
      </c>
      <c r="LK294" s="46">
        <f t="shared" si="1996"/>
        <v>-1124.49</v>
      </c>
      <c r="LL294" s="48"/>
      <c r="LN294" s="45">
        <v>233</v>
      </c>
      <c r="LO294" s="46">
        <f t="shared" si="1855"/>
        <v>1123.1238136873469</v>
      </c>
      <c r="LP294" s="46">
        <f t="shared" si="2122"/>
        <v>0</v>
      </c>
      <c r="LQ294" s="46">
        <f t="shared" si="1857"/>
        <v>1123.1238136873469</v>
      </c>
      <c r="LR294" s="46">
        <f t="shared" si="1858"/>
        <v>14.863292910394629</v>
      </c>
      <c r="LS294" s="46">
        <f t="shared" si="1859"/>
        <v>1108.2605207769523</v>
      </c>
      <c r="LT294" s="51">
        <f t="shared" si="1860"/>
        <v>7809.7152254598259</v>
      </c>
      <c r="LU294" s="199">
        <f t="shared" si="1997"/>
        <v>10000</v>
      </c>
      <c r="LV294" s="58">
        <f t="shared" si="1861"/>
        <v>933.33033333333128</v>
      </c>
      <c r="LW294" s="52">
        <f t="shared" si="2123"/>
        <v>0</v>
      </c>
      <c r="LX294" s="51">
        <f t="shared" si="1863"/>
        <v>933.33033333333128</v>
      </c>
      <c r="LY294" s="51">
        <f t="shared" si="1864"/>
        <v>6533.3123333331314</v>
      </c>
      <c r="LZ294" s="46">
        <f t="shared" si="1998"/>
        <v>0</v>
      </c>
      <c r="MA294" s="199">
        <f t="shared" si="1999"/>
        <v>10000</v>
      </c>
      <c r="MB294" s="468">
        <f t="shared" si="1865"/>
        <v>-933.33033333333128</v>
      </c>
      <c r="MC294" s="46">
        <f t="shared" si="1866"/>
        <v>-1123.1238136873469</v>
      </c>
      <c r="MD294" s="46">
        <f t="shared" si="1867"/>
        <v>-1123.1238136873469</v>
      </c>
      <c r="ME294" s="48"/>
      <c r="MG294" s="45">
        <v>233</v>
      </c>
      <c r="MH294" s="46">
        <f t="shared" si="1868"/>
        <v>1076.608661999408</v>
      </c>
      <c r="MI294" s="46">
        <f t="shared" si="2124"/>
        <v>0</v>
      </c>
      <c r="MJ294" s="46">
        <f t="shared" si="1870"/>
        <v>1076.608661999408</v>
      </c>
      <c r="MK294" s="46">
        <f t="shared" si="1871"/>
        <v>14.247716679276872</v>
      </c>
      <c r="ML294" s="46">
        <f t="shared" si="1872"/>
        <v>1062.3609453201311</v>
      </c>
      <c r="MM294" s="51">
        <f t="shared" si="1873"/>
        <v>7486.2690622459922</v>
      </c>
      <c r="MN294" s="199">
        <f t="shared" si="2000"/>
        <v>10000</v>
      </c>
      <c r="MO294" s="58">
        <f t="shared" si="1874"/>
        <v>889.32945707741396</v>
      </c>
      <c r="MP294" s="52">
        <f t="shared" si="2125"/>
        <v>0</v>
      </c>
      <c r="MQ294" s="51">
        <f t="shared" si="1876"/>
        <v>889.32945707741396</v>
      </c>
      <c r="MR294" s="57">
        <f t="shared" si="1877"/>
        <v>6225.3065009623097</v>
      </c>
      <c r="MS294" s="199">
        <f t="shared" si="2001"/>
        <v>10000</v>
      </c>
      <c r="MT294" s="468">
        <f t="shared" si="2002"/>
        <v>-889.32945707741396</v>
      </c>
      <c r="MU294" s="46">
        <f t="shared" si="1878"/>
        <v>-1076.608661999408</v>
      </c>
      <c r="MV294" s="46">
        <f t="shared" si="1879"/>
        <v>-1076.608661999408</v>
      </c>
      <c r="MW294" s="48"/>
      <c r="MY294" s="45">
        <v>233</v>
      </c>
      <c r="MZ294" s="46">
        <f t="shared" si="1880"/>
        <v>1076.608661999408</v>
      </c>
      <c r="NA294" s="46">
        <f t="shared" si="2126"/>
        <v>0</v>
      </c>
      <c r="NB294" s="128">
        <f t="shared" si="1882"/>
        <v>1076.608661999408</v>
      </c>
      <c r="NC294" s="46">
        <f t="shared" si="1646"/>
        <v>14.247716679276872</v>
      </c>
      <c r="ND294" s="46">
        <f t="shared" si="1883"/>
        <v>1062.3609453201311</v>
      </c>
      <c r="NE294" s="51">
        <f t="shared" si="1884"/>
        <v>7486.2690622459922</v>
      </c>
      <c r="NF294" s="153">
        <f t="shared" si="2003"/>
        <v>10000</v>
      </c>
      <c r="NG294" s="45">
        <v>233</v>
      </c>
      <c r="NH294" s="46">
        <f t="shared" si="1647"/>
        <v>1076.6099999999999</v>
      </c>
      <c r="NI294" s="46">
        <f t="shared" si="2127"/>
        <v>0</v>
      </c>
      <c r="NJ294" s="128">
        <f t="shared" si="2004"/>
        <v>1076.6099999999999</v>
      </c>
      <c r="NK294" s="46">
        <f t="shared" si="2005"/>
        <v>14.247063861078944</v>
      </c>
      <c r="NL294" s="46">
        <f t="shared" si="1886"/>
        <v>1062.362936138921</v>
      </c>
      <c r="NM294" s="51">
        <f t="shared" si="1887"/>
        <v>7485.8753805084452</v>
      </c>
      <c r="NN294" s="58">
        <f t="shared" si="1888"/>
        <v>888.78037499999857</v>
      </c>
      <c r="NO294" s="52">
        <f t="shared" si="2153"/>
        <v>0</v>
      </c>
      <c r="NP294" s="51">
        <f t="shared" si="1890"/>
        <v>888.78037499999857</v>
      </c>
      <c r="NQ294" s="57">
        <f t="shared" si="1891"/>
        <v>6355.8126250000423</v>
      </c>
      <c r="NR294" s="153">
        <f t="shared" si="2006"/>
        <v>10000</v>
      </c>
      <c r="NS294" s="469">
        <f t="shared" si="1892"/>
        <v>-888.78037499999857</v>
      </c>
      <c r="NT294" s="46">
        <f t="shared" si="1893"/>
        <v>-1076.6099999999999</v>
      </c>
      <c r="NU294" s="46">
        <f t="shared" si="1894"/>
        <v>-1076.6099999999999</v>
      </c>
      <c r="NV294" s="48"/>
      <c r="NX294" s="45">
        <v>233</v>
      </c>
      <c r="NY294" s="46">
        <f t="shared" si="1895"/>
        <v>1076.6456011701148</v>
      </c>
      <c r="NZ294" s="46">
        <f t="shared" si="2128"/>
        <v>0</v>
      </c>
      <c r="OA294" s="46">
        <f t="shared" si="1897"/>
        <v>1076.6456011701148</v>
      </c>
      <c r="OB294" s="46">
        <f t="shared" si="1898"/>
        <v>14.248205528063666</v>
      </c>
      <c r="OC294" s="46">
        <f t="shared" si="1899"/>
        <v>1062.3973956420512</v>
      </c>
      <c r="OD294" s="51">
        <f t="shared" si="1900"/>
        <v>7486.5259211961484</v>
      </c>
      <c r="OE294" s="57">
        <f t="shared" si="2154"/>
        <v>12009.764327037972</v>
      </c>
      <c r="OF294" s="153">
        <f t="shared" si="2008"/>
        <v>10000</v>
      </c>
      <c r="OG294" s="58">
        <f t="shared" si="1901"/>
        <v>889.48383333333379</v>
      </c>
      <c r="OH294" s="241">
        <f t="shared" si="2155"/>
        <v>0</v>
      </c>
      <c r="OI294" s="51">
        <f t="shared" si="1902"/>
        <v>889.48383333333379</v>
      </c>
      <c r="OJ294" s="51">
        <f t="shared" si="1903"/>
        <v>6226.3868333333521</v>
      </c>
      <c r="OK294" s="153">
        <f t="shared" si="2156"/>
        <v>9999.9999999995125</v>
      </c>
      <c r="OL294" s="153">
        <f t="shared" si="2011"/>
        <v>10000</v>
      </c>
      <c r="OM294" s="468">
        <f t="shared" si="2012"/>
        <v>-889.48383333333379</v>
      </c>
      <c r="ON294" s="46">
        <f t="shared" si="2013"/>
        <v>-1076.6456011701148</v>
      </c>
      <c r="OO294" s="46">
        <f t="shared" si="1904"/>
        <v>-1076.6456011701148</v>
      </c>
      <c r="OP294" s="48"/>
      <c r="OR294" s="45">
        <v>233</v>
      </c>
      <c r="OS294" s="46">
        <f t="shared" si="1905"/>
        <v>1076.765700416463</v>
      </c>
      <c r="OT294" s="128">
        <f t="shared" si="2129"/>
        <v>0</v>
      </c>
      <c r="OU294" s="128">
        <f t="shared" si="1907"/>
        <v>1076.765700416463</v>
      </c>
      <c r="OV294" s="46">
        <f t="shared" si="1652"/>
        <v>14.249794907841567</v>
      </c>
      <c r="OW294" s="46">
        <f t="shared" si="1653"/>
        <v>1062.5159055086215</v>
      </c>
      <c r="OX294" s="51">
        <f t="shared" si="1908"/>
        <v>7487.3610391963184</v>
      </c>
      <c r="OY294" s="51">
        <f t="shared" si="2157"/>
        <v>12522.457007415207</v>
      </c>
      <c r="OZ294" s="153">
        <f t="shared" si="2015"/>
        <v>10000</v>
      </c>
      <c r="PA294" s="45">
        <v>233</v>
      </c>
      <c r="PB294" s="46">
        <f t="shared" si="1909"/>
        <v>1076.765700416463</v>
      </c>
      <c r="PC294" s="46">
        <f t="shared" si="2158"/>
        <v>0</v>
      </c>
      <c r="PD294" s="128">
        <f t="shared" si="1910"/>
        <v>1076.765700416463</v>
      </c>
      <c r="PE294" s="46">
        <f t="shared" si="1911"/>
        <v>14.249794907841567</v>
      </c>
      <c r="PF294" s="46">
        <f t="shared" si="1912"/>
        <v>1062.5159055086215</v>
      </c>
      <c r="PG294" s="51">
        <f t="shared" si="1913"/>
        <v>7487.3610391963184</v>
      </c>
      <c r="PH294" s="57">
        <f t="shared" si="2159"/>
        <v>12521.790298437183</v>
      </c>
      <c r="PI294" s="688">
        <f t="shared" si="1914"/>
        <v>889.6533333333341</v>
      </c>
      <c r="PJ294" s="52">
        <f t="shared" si="2160"/>
        <v>0</v>
      </c>
      <c r="PK294" s="51">
        <f t="shared" si="1915"/>
        <v>889.6533333333341</v>
      </c>
      <c r="PL294" s="57">
        <f t="shared" si="1916"/>
        <v>6227.5733333334138</v>
      </c>
      <c r="PM294" s="57">
        <f t="shared" si="2161"/>
        <v>10470.916000000287</v>
      </c>
      <c r="PN294" s="153">
        <f t="shared" si="2020"/>
        <v>10000</v>
      </c>
      <c r="PO294" s="469">
        <f t="shared" si="1917"/>
        <v>-889.6533333333341</v>
      </c>
      <c r="PP294" s="46">
        <f t="shared" si="1918"/>
        <v>-1076.765700416463</v>
      </c>
      <c r="PQ294" s="46">
        <f t="shared" si="1919"/>
        <v>-1076.765700416463</v>
      </c>
      <c r="PR294" s="48"/>
    </row>
    <row r="295" spans="2:434" hidden="1" x14ac:dyDescent="0.3">
      <c r="B295" s="45">
        <v>234</v>
      </c>
      <c r="C295" s="46">
        <f t="shared" si="1688"/>
        <v>1111.77</v>
      </c>
      <c r="D295" s="46">
        <f t="shared" si="1689"/>
        <v>100</v>
      </c>
      <c r="E295" s="46">
        <f t="shared" si="1690"/>
        <v>1011.77</v>
      </c>
      <c r="F295" s="46">
        <f t="shared" si="1691"/>
        <v>11.724064826636221</v>
      </c>
      <c r="G295" s="46">
        <f t="shared" si="1692"/>
        <v>1000.0459351733638</v>
      </c>
      <c r="H295" s="51">
        <f t="shared" si="1693"/>
        <v>6034.392960808369</v>
      </c>
      <c r="I295" s="58">
        <f t="shared" si="1626"/>
        <v>933.33333333333337</v>
      </c>
      <c r="J295" s="52">
        <f t="shared" si="1694"/>
        <v>100</v>
      </c>
      <c r="K295" s="51">
        <f t="shared" si="1695"/>
        <v>833.33333333333337</v>
      </c>
      <c r="L295" s="57">
        <f t="shared" si="1696"/>
        <v>4999.9999999995125</v>
      </c>
      <c r="M295" s="468">
        <f t="shared" si="1920"/>
        <v>-933.33333333333337</v>
      </c>
      <c r="N295" s="46">
        <f t="shared" si="1921"/>
        <v>-1111.77</v>
      </c>
      <c r="O295" s="47"/>
      <c r="P295" s="46">
        <f t="shared" si="1922"/>
        <v>-1011.77</v>
      </c>
      <c r="Q295" s="48"/>
      <c r="R295" s="29"/>
      <c r="S295" s="29"/>
      <c r="T295" s="45">
        <v>234</v>
      </c>
      <c r="U295" s="46">
        <f t="shared" si="1697"/>
        <v>1018.33</v>
      </c>
      <c r="V295" s="46">
        <f t="shared" si="1698"/>
        <v>6.56</v>
      </c>
      <c r="W295" s="46">
        <f t="shared" si="1923"/>
        <v>1011.77</v>
      </c>
      <c r="X295" s="46">
        <f t="shared" si="1699"/>
        <v>11.724064826636221</v>
      </c>
      <c r="Y295" s="46">
        <f t="shared" si="1700"/>
        <v>1000.0459351733638</v>
      </c>
      <c r="Z295" s="51">
        <f t="shared" si="1701"/>
        <v>6034.392960808369</v>
      </c>
      <c r="AA295" s="58">
        <f t="shared" si="1702"/>
        <v>838.77333333333343</v>
      </c>
      <c r="AB295" s="52">
        <f t="shared" si="1703"/>
        <v>5.44</v>
      </c>
      <c r="AC295" s="51">
        <f t="shared" si="1704"/>
        <v>833.33333333333337</v>
      </c>
      <c r="AD295" s="57">
        <f t="shared" si="1705"/>
        <v>4999.9999999995125</v>
      </c>
      <c r="AE295" s="468">
        <f t="shared" si="1924"/>
        <v>-838.77333333333343</v>
      </c>
      <c r="AF295" s="46">
        <f t="shared" si="1706"/>
        <v>-1018.33</v>
      </c>
      <c r="AG295" s="47"/>
      <c r="AH295" s="46">
        <f t="shared" si="1925"/>
        <v>-1011.77</v>
      </c>
      <c r="AI295" s="48"/>
      <c r="AJ295" s="29"/>
      <c r="AK295" s="45">
        <v>234</v>
      </c>
      <c r="AL295" s="46">
        <f t="shared" si="1707"/>
        <v>1117.72</v>
      </c>
      <c r="AM295" s="46"/>
      <c r="AN295" s="46"/>
      <c r="AO295" s="46">
        <f t="shared" si="1708"/>
        <v>7</v>
      </c>
      <c r="AP295" s="128">
        <f t="shared" si="1709"/>
        <v>1110.72</v>
      </c>
      <c r="AQ295" s="128"/>
      <c r="AR295" s="128"/>
      <c r="AS295" s="46">
        <f t="shared" si="1710"/>
        <v>12.904307114287052</v>
      </c>
      <c r="AT295" s="46">
        <f t="shared" si="1711"/>
        <v>1097.8156928857129</v>
      </c>
      <c r="AU295" s="51"/>
      <c r="AV295" s="51"/>
      <c r="AW295" s="51">
        <f t="shared" si="1712"/>
        <v>6644.7685756865176</v>
      </c>
      <c r="AX295" s="58">
        <f t="shared" si="1713"/>
        <v>927.38215694565588</v>
      </c>
      <c r="AY295" s="52"/>
      <c r="AZ295" s="52"/>
      <c r="BA295" s="52">
        <f t="shared" si="1714"/>
        <v>5.84</v>
      </c>
      <c r="BB295" s="51">
        <f t="shared" si="1715"/>
        <v>921.54215694565585</v>
      </c>
      <c r="BC295" s="51"/>
      <c r="BD295" s="51"/>
      <c r="BE295" s="57">
        <f t="shared" si="1716"/>
        <v>5546.7752747165086</v>
      </c>
      <c r="BF295" s="468">
        <f t="shared" si="1717"/>
        <v>-927.38215694565588</v>
      </c>
      <c r="BG295" s="46">
        <f t="shared" si="1718"/>
        <v>-1117.72</v>
      </c>
      <c r="BH295" s="46">
        <f t="shared" si="1719"/>
        <v>-1110.72</v>
      </c>
      <c r="BI295" s="48"/>
      <c r="BK295" s="45">
        <v>234</v>
      </c>
      <c r="BL295" s="46">
        <f t="shared" si="1926"/>
        <v>1022.53</v>
      </c>
      <c r="BM295" s="46">
        <f t="shared" si="1927"/>
        <v>10.76</v>
      </c>
      <c r="BN295" s="46">
        <f t="shared" si="1928"/>
        <v>1011.77</v>
      </c>
      <c r="BO295" s="46">
        <f t="shared" si="1720"/>
        <v>11.724064826636221</v>
      </c>
      <c r="BP295" s="46">
        <f t="shared" si="1721"/>
        <v>1000.0459351733638</v>
      </c>
      <c r="BQ295" s="51">
        <f t="shared" si="1722"/>
        <v>6034.392960808369</v>
      </c>
      <c r="BR295" s="57">
        <f t="shared" si="2130"/>
        <v>12009.764327037972</v>
      </c>
      <c r="BS295" s="58">
        <f t="shared" si="1627"/>
        <v>842.27333333333343</v>
      </c>
      <c r="BT295" s="52">
        <f t="shared" si="1930"/>
        <v>8.94</v>
      </c>
      <c r="BU295" s="51">
        <f t="shared" si="1723"/>
        <v>833.33333333333337</v>
      </c>
      <c r="BV295" s="51">
        <f t="shared" si="1724"/>
        <v>4999.9999999995125</v>
      </c>
      <c r="BW295" s="153">
        <f t="shared" si="2131"/>
        <v>9999.9999999995125</v>
      </c>
      <c r="BX295" s="468">
        <f t="shared" si="1932"/>
        <v>-842.27333333333343</v>
      </c>
      <c r="BY295" s="46">
        <f t="shared" si="1933"/>
        <v>-1022.53</v>
      </c>
      <c r="BZ295" s="46">
        <f t="shared" si="1725"/>
        <v>-1011.77</v>
      </c>
      <c r="CA295" s="48"/>
      <c r="CB295" s="29"/>
      <c r="CC295" s="45">
        <v>234</v>
      </c>
      <c r="CD295" s="128">
        <f t="shared" si="1726"/>
        <v>1117.6300000000001</v>
      </c>
      <c r="CE295" s="46">
        <f t="shared" si="1934"/>
        <v>11.44</v>
      </c>
      <c r="CF295" s="128">
        <f t="shared" si="1727"/>
        <v>1106.19</v>
      </c>
      <c r="CG295" s="46">
        <f t="shared" si="1935"/>
        <v>12.823244530407429</v>
      </c>
      <c r="CH295" s="46">
        <f t="shared" si="1628"/>
        <v>1093.3667554695926</v>
      </c>
      <c r="CI295" s="51">
        <f t="shared" si="1728"/>
        <v>6600.5799627748656</v>
      </c>
      <c r="CJ295" s="199">
        <f t="shared" si="2132"/>
        <v>13133.552272979583</v>
      </c>
      <c r="CK295" s="153">
        <f t="shared" si="1937"/>
        <v>10000</v>
      </c>
      <c r="CL295" s="45">
        <v>234</v>
      </c>
      <c r="CM295" s="46">
        <f t="shared" si="1938"/>
        <v>1117.6300000000001</v>
      </c>
      <c r="CN295" s="128">
        <f t="shared" si="1729"/>
        <v>11.44</v>
      </c>
      <c r="CO295" s="128">
        <f t="shared" si="1657"/>
        <v>1106.19</v>
      </c>
      <c r="CP295" s="46">
        <f t="shared" si="1730"/>
        <v>12.823244530407429</v>
      </c>
      <c r="CQ295" s="46">
        <f t="shared" si="1658"/>
        <v>1093.3667554695926</v>
      </c>
      <c r="CR295" s="51">
        <f t="shared" si="1731"/>
        <v>6600.5799627748656</v>
      </c>
      <c r="CS295" s="153">
        <f t="shared" si="2133"/>
        <v>13133.552272979583</v>
      </c>
      <c r="CT295" s="58">
        <f t="shared" si="1732"/>
        <v>927.86033333333398</v>
      </c>
      <c r="CU295" s="52">
        <f t="shared" si="1940"/>
        <v>9.6</v>
      </c>
      <c r="CV295" s="51">
        <f t="shared" si="1941"/>
        <v>918.26033333333396</v>
      </c>
      <c r="CW295" s="51">
        <f t="shared" si="1733"/>
        <v>5509.5619999995797</v>
      </c>
      <c r="CX295" s="57">
        <f t="shared" si="2134"/>
        <v>11019.123999999581</v>
      </c>
      <c r="CY295" s="153">
        <f t="shared" si="1943"/>
        <v>10000</v>
      </c>
      <c r="CZ295" s="479">
        <f t="shared" si="1734"/>
        <v>-927.86033333333398</v>
      </c>
      <c r="DA295" s="46">
        <f t="shared" si="1944"/>
        <v>-1117.6300000000001</v>
      </c>
      <c r="DB295" s="46">
        <f t="shared" si="1945"/>
        <v>-1106.19</v>
      </c>
      <c r="DC295" s="48"/>
      <c r="DE295" s="45">
        <v>234</v>
      </c>
      <c r="DF295" s="46">
        <f t="shared" si="1735"/>
        <v>1095.0999999999999</v>
      </c>
      <c r="DG295" s="46">
        <f t="shared" si="2135"/>
        <v>83.33</v>
      </c>
      <c r="DH295" s="46">
        <f t="shared" si="1736"/>
        <v>1011.77</v>
      </c>
      <c r="DI295" s="46">
        <f t="shared" si="1737"/>
        <v>11.724064826636221</v>
      </c>
      <c r="DJ295" s="46">
        <f t="shared" si="1738"/>
        <v>1000.0459351733638</v>
      </c>
      <c r="DK295" s="51">
        <f t="shared" si="1739"/>
        <v>6034.392960808369</v>
      </c>
      <c r="DL295" s="58">
        <f t="shared" si="1629"/>
        <v>916.66333333333341</v>
      </c>
      <c r="DM295" s="52">
        <f t="shared" si="2136"/>
        <v>83.33</v>
      </c>
      <c r="DN295" s="51">
        <f t="shared" si="1740"/>
        <v>833.33333333333337</v>
      </c>
      <c r="DO295" s="57">
        <f t="shared" si="1741"/>
        <v>4999.9999999995125</v>
      </c>
      <c r="DP295" s="468">
        <f t="shared" si="1948"/>
        <v>-916.66333333333341</v>
      </c>
      <c r="DQ295" s="46">
        <f t="shared" si="1949"/>
        <v>-1095.0999999999999</v>
      </c>
      <c r="DR295" s="47"/>
      <c r="DS295" s="46">
        <f t="shared" si="1950"/>
        <v>-1011.77</v>
      </c>
      <c r="DT295" s="48"/>
      <c r="DU295" s="29"/>
      <c r="DV295" s="45">
        <v>234</v>
      </c>
      <c r="DW295" s="46">
        <f t="shared" si="1951"/>
        <v>1014.69</v>
      </c>
      <c r="DX295" s="46">
        <f t="shared" si="2137"/>
        <v>2.92</v>
      </c>
      <c r="DY295" s="46">
        <f t="shared" si="1953"/>
        <v>1011.77</v>
      </c>
      <c r="DZ295" s="46">
        <f t="shared" si="1742"/>
        <v>11.724064826636221</v>
      </c>
      <c r="EA295" s="46">
        <f t="shared" si="1743"/>
        <v>1000.0459351733638</v>
      </c>
      <c r="EB295" s="51">
        <f t="shared" si="1744"/>
        <v>6034.392960808369</v>
      </c>
      <c r="EC295" s="58">
        <f t="shared" si="1630"/>
        <v>835.75333333333333</v>
      </c>
      <c r="ED295" s="52">
        <f t="shared" si="2138"/>
        <v>2.42</v>
      </c>
      <c r="EE295" s="51">
        <f t="shared" si="1745"/>
        <v>833.33333333333337</v>
      </c>
      <c r="EF295" s="57">
        <f t="shared" si="1746"/>
        <v>4999.9999999995125</v>
      </c>
      <c r="EG295" s="468">
        <f t="shared" si="1955"/>
        <v>-835.75333333333333</v>
      </c>
      <c r="EH295" s="46">
        <f t="shared" si="1956"/>
        <v>-1014.69</v>
      </c>
      <c r="EI295" s="47"/>
      <c r="EJ295" s="46">
        <f t="shared" si="1957"/>
        <v>-1011.77</v>
      </c>
      <c r="EK295" s="48"/>
      <c r="EL295" s="29"/>
      <c r="EM295" s="45">
        <v>234</v>
      </c>
      <c r="EN295" s="46">
        <f t="shared" si="2115"/>
        <v>1058.0868689014749</v>
      </c>
      <c r="EO295" s="46">
        <f t="shared" si="2139"/>
        <v>3.05</v>
      </c>
      <c r="EP295" s="128">
        <f t="shared" si="1632"/>
        <v>1055.0368689014749</v>
      </c>
      <c r="EQ295" s="46">
        <f t="shared" si="1748"/>
        <v>12.242244412370297</v>
      </c>
      <c r="ER295" s="46">
        <f t="shared" si="1749"/>
        <v>1042.7946244891045</v>
      </c>
      <c r="ES295" s="51">
        <f t="shared" si="1750"/>
        <v>6302.5520229330741</v>
      </c>
      <c r="ET295" s="153">
        <f t="shared" si="1959"/>
        <v>10000</v>
      </c>
      <c r="EU295" s="45">
        <v>234</v>
      </c>
      <c r="EV295" s="46">
        <f t="shared" si="1633"/>
        <v>1058.0899999999999</v>
      </c>
      <c r="EW295" s="46">
        <f t="shared" si="2140"/>
        <v>3.05</v>
      </c>
      <c r="EX295" s="128">
        <f t="shared" si="1751"/>
        <v>1055.04</v>
      </c>
      <c r="EY295" s="46">
        <f t="shared" si="1752"/>
        <v>12.24070152126305</v>
      </c>
      <c r="EZ295" s="46">
        <f t="shared" si="1753"/>
        <v>1042.799298478737</v>
      </c>
      <c r="FA295" s="51">
        <f t="shared" si="1754"/>
        <v>6301.6216142790936</v>
      </c>
      <c r="FB295" s="58">
        <f t="shared" si="1755"/>
        <v>874.86920833333363</v>
      </c>
      <c r="FC295" s="52">
        <f t="shared" si="2141"/>
        <v>2.54</v>
      </c>
      <c r="FD295" s="51">
        <f t="shared" si="1962"/>
        <v>872.32920833333367</v>
      </c>
      <c r="FE295" s="57">
        <f t="shared" si="1756"/>
        <v>5241.6252499998118</v>
      </c>
      <c r="FF295" s="153">
        <f t="shared" si="1963"/>
        <v>10000</v>
      </c>
      <c r="FG295" s="469">
        <f t="shared" si="1757"/>
        <v>-874.86920833333363</v>
      </c>
      <c r="FH295" s="46">
        <f t="shared" si="1758"/>
        <v>-1058.0899999999999</v>
      </c>
      <c r="FI295" s="46">
        <f t="shared" si="1759"/>
        <v>-1055.04</v>
      </c>
      <c r="FJ295" s="48"/>
      <c r="FL295" s="45">
        <v>234</v>
      </c>
      <c r="FM295" s="46">
        <f t="shared" si="1964"/>
        <v>1016.77</v>
      </c>
      <c r="FN295" s="46">
        <f t="shared" si="2116"/>
        <v>5</v>
      </c>
      <c r="FO295" s="46">
        <f t="shared" si="1965"/>
        <v>1011.77</v>
      </c>
      <c r="FP295" s="46">
        <f t="shared" si="1761"/>
        <v>11.724064826636221</v>
      </c>
      <c r="FQ295" s="46">
        <f t="shared" si="1762"/>
        <v>1000.0459351733638</v>
      </c>
      <c r="FR295" s="51">
        <f t="shared" si="1763"/>
        <v>6034.392960808369</v>
      </c>
      <c r="FS295" s="57">
        <f t="shared" si="2142"/>
        <v>12009.764327037972</v>
      </c>
      <c r="FT295" s="58">
        <f t="shared" si="1635"/>
        <v>837.48333333333335</v>
      </c>
      <c r="FU295" s="241">
        <f t="shared" si="2117"/>
        <v>4.1500000000000004</v>
      </c>
      <c r="FV295" s="51">
        <f t="shared" si="1765"/>
        <v>833.33333333333337</v>
      </c>
      <c r="FW295" s="51">
        <f t="shared" si="1766"/>
        <v>4999.9999999995125</v>
      </c>
      <c r="FX295" s="153">
        <f t="shared" si="2143"/>
        <v>9999.9999999995125</v>
      </c>
      <c r="FY295" s="468">
        <f t="shared" si="1968"/>
        <v>-837.48333333333335</v>
      </c>
      <c r="FZ295" s="46">
        <f t="shared" si="1969"/>
        <v>-1016.77</v>
      </c>
      <c r="GA295" s="46">
        <f t="shared" si="1767"/>
        <v>-1011.77</v>
      </c>
      <c r="GB295" s="48"/>
      <c r="GD295" s="45">
        <v>234</v>
      </c>
      <c r="GE295" s="46">
        <f t="shared" si="2118"/>
        <v>1060.0875939185617</v>
      </c>
      <c r="GF295" s="128">
        <f t="shared" si="2144"/>
        <v>5.21</v>
      </c>
      <c r="GG295" s="128">
        <f t="shared" si="2119"/>
        <v>1054.8775939185616</v>
      </c>
      <c r="GH295" s="46">
        <f t="shared" si="1637"/>
        <v>12.225267754430339</v>
      </c>
      <c r="GI295" s="46">
        <f t="shared" si="1769"/>
        <v>1042.6523261641312</v>
      </c>
      <c r="GJ295" s="51">
        <f t="shared" si="1770"/>
        <v>6292.5083264940722</v>
      </c>
      <c r="GK295" s="51">
        <f t="shared" si="2145"/>
        <v>12522.457007415207</v>
      </c>
      <c r="GL295" s="153">
        <f t="shared" si="1972"/>
        <v>10000</v>
      </c>
      <c r="GM295" s="45">
        <v>234</v>
      </c>
      <c r="GN295" s="46">
        <f t="shared" si="1638"/>
        <v>1060.0899999999999</v>
      </c>
      <c r="GO295" s="46">
        <f t="shared" si="2120"/>
        <v>5.21</v>
      </c>
      <c r="GP295" s="128">
        <f t="shared" si="1973"/>
        <v>1054.8800000000001</v>
      </c>
      <c r="GQ295" s="46">
        <f t="shared" si="1772"/>
        <v>12.224127164410008</v>
      </c>
      <c r="GR295" s="46">
        <f t="shared" si="1773"/>
        <v>1042.6558728355901</v>
      </c>
      <c r="GS295" s="51">
        <f t="shared" si="1774"/>
        <v>6291.8204258104142</v>
      </c>
      <c r="GT295" s="57">
        <f t="shared" si="2146"/>
        <v>12521.790298437183</v>
      </c>
      <c r="GU295" s="58">
        <f t="shared" si="1775"/>
        <v>876.92633333333197</v>
      </c>
      <c r="GV295" s="52">
        <f t="shared" si="2121"/>
        <v>4.3499999999999996</v>
      </c>
      <c r="GW295" s="51">
        <f t="shared" si="1975"/>
        <v>872.57633333333195</v>
      </c>
      <c r="GX295" s="57">
        <f t="shared" si="1777"/>
        <v>5235.4580000002952</v>
      </c>
      <c r="GY295" s="57">
        <f t="shared" si="2147"/>
        <v>10470.916000000287</v>
      </c>
      <c r="GZ295" s="153">
        <f t="shared" si="1977"/>
        <v>10000</v>
      </c>
      <c r="HA295" s="469">
        <f t="shared" si="1778"/>
        <v>-876.92633333333197</v>
      </c>
      <c r="HB295" s="46">
        <f t="shared" si="1779"/>
        <v>-1060.0899999999999</v>
      </c>
      <c r="HC295" s="46">
        <f t="shared" si="1780"/>
        <v>-1054.8800000000001</v>
      </c>
      <c r="HD295" s="48"/>
      <c r="HF295" s="45">
        <v>234</v>
      </c>
      <c r="HG295" s="46">
        <f t="shared" si="1781"/>
        <v>1123.8775326810628</v>
      </c>
      <c r="HH295" s="46">
        <f t="shared" si="1782"/>
        <v>0</v>
      </c>
      <c r="HI295" s="46">
        <f t="shared" si="1783"/>
        <v>1123.8775326810628</v>
      </c>
      <c r="HJ295" s="46">
        <f t="shared" si="1784"/>
        <v>13.024927100001159</v>
      </c>
      <c r="HK295" s="46">
        <f t="shared" si="1785"/>
        <v>1110.8526055810617</v>
      </c>
      <c r="HL295" s="51">
        <f t="shared" si="1786"/>
        <v>6704.103654419634</v>
      </c>
      <c r="HM295" s="153">
        <f t="shared" si="1978"/>
        <v>10000</v>
      </c>
      <c r="HN295" s="58">
        <f t="shared" si="1787"/>
        <v>933.33333333333724</v>
      </c>
      <c r="HO295" s="52">
        <f t="shared" si="1788"/>
        <v>0</v>
      </c>
      <c r="HP295" s="51">
        <f t="shared" si="1789"/>
        <v>933.33333333333724</v>
      </c>
      <c r="HQ295" s="57">
        <f t="shared" si="1790"/>
        <v>5599.999999998181</v>
      </c>
      <c r="HR295" s="153">
        <f t="shared" si="1979"/>
        <v>10000</v>
      </c>
      <c r="HS295" s="468">
        <f t="shared" si="1791"/>
        <v>-933.33333333333724</v>
      </c>
      <c r="HT295" s="46">
        <f t="shared" si="1792"/>
        <v>-1123.8775326810628</v>
      </c>
      <c r="HU295" s="46">
        <f t="shared" si="1793"/>
        <v>-1123.8775326810628</v>
      </c>
      <c r="HV295" s="48"/>
      <c r="HW295" s="29"/>
      <c r="HX295" s="45">
        <v>234</v>
      </c>
      <c r="HY295" s="128">
        <f t="shared" si="1794"/>
        <v>1124.3399999999999</v>
      </c>
      <c r="HZ295" s="46">
        <f t="shared" si="1795"/>
        <v>0</v>
      </c>
      <c r="IA295" s="46">
        <f t="shared" si="1796"/>
        <v>1124.3399999999999</v>
      </c>
      <c r="IB295" s="46">
        <f t="shared" si="1797"/>
        <v>13.037870812726737</v>
      </c>
      <c r="IC295" s="46">
        <f t="shared" si="1798"/>
        <v>1111.3021291872733</v>
      </c>
      <c r="ID295" s="51">
        <f t="shared" si="1799"/>
        <v>6711.4203584487695</v>
      </c>
      <c r="IE295" s="153">
        <f t="shared" si="1980"/>
        <v>10000</v>
      </c>
      <c r="IF295" s="58">
        <f t="shared" si="1800"/>
        <v>930.14625019664186</v>
      </c>
      <c r="IG295" s="52">
        <f t="shared" si="1801"/>
        <v>0</v>
      </c>
      <c r="IH295" s="51">
        <f t="shared" si="1802"/>
        <v>930.14625019664186</v>
      </c>
      <c r="II295" s="57">
        <f t="shared" si="1981"/>
        <v>5580.8774539855294</v>
      </c>
      <c r="IJ295" s="153">
        <f t="shared" si="1982"/>
        <v>10000</v>
      </c>
      <c r="IK295" s="468">
        <f t="shared" si="1803"/>
        <v>-930.14625019664186</v>
      </c>
      <c r="IL295" s="46">
        <f t="shared" si="1804"/>
        <v>-1124.3399999999999</v>
      </c>
      <c r="IM295" s="46">
        <f t="shared" si="1805"/>
        <v>-1124.3399999999999</v>
      </c>
      <c r="IN295" s="48"/>
      <c r="IO295" s="53">
        <f t="shared" si="1806"/>
        <v>0</v>
      </c>
      <c r="IQ295" s="45">
        <v>234</v>
      </c>
      <c r="IR295" s="128">
        <f t="shared" si="1807"/>
        <v>1126.4568749999989</v>
      </c>
      <c r="IS295" s="128">
        <f t="shared" si="1808"/>
        <v>0</v>
      </c>
      <c r="IT295" s="128">
        <f t="shared" si="1809"/>
        <v>1126.4568749999989</v>
      </c>
      <c r="IU295" s="46">
        <f t="shared" si="2021"/>
        <v>13.05</v>
      </c>
      <c r="IV295" s="46">
        <f t="shared" si="1810"/>
        <v>1113.406874999999</v>
      </c>
      <c r="IW295" s="51">
        <f t="shared" si="1811"/>
        <v>6719.4912500002565</v>
      </c>
      <c r="IX295" s="199">
        <f t="shared" si="1983"/>
        <v>10000</v>
      </c>
      <c r="IY295" s="128">
        <f t="shared" si="1812"/>
        <v>0</v>
      </c>
      <c r="IZ295" s="408">
        <f t="shared" si="1813"/>
        <v>0</v>
      </c>
      <c r="JA295" s="58">
        <f t="shared" si="1814"/>
        <v>931.95916666666494</v>
      </c>
      <c r="JB295" s="52">
        <f t="shared" si="1815"/>
        <v>0</v>
      </c>
      <c r="JC295" s="51">
        <f t="shared" si="1816"/>
        <v>931.95916666666494</v>
      </c>
      <c r="JD295" s="57">
        <f t="shared" si="1817"/>
        <v>5591.7550000000947</v>
      </c>
      <c r="JE295" s="280">
        <f t="shared" si="1818"/>
        <v>10000</v>
      </c>
      <c r="JF295" s="280">
        <f t="shared" si="1819"/>
        <v>0</v>
      </c>
      <c r="JG295" s="468">
        <f t="shared" si="1820"/>
        <v>-931.95916666666494</v>
      </c>
      <c r="JH295" s="46">
        <f t="shared" si="1821"/>
        <v>-1126.4568749999989</v>
      </c>
      <c r="JI295" s="46">
        <f t="shared" si="1822"/>
        <v>-1126.4568749999989</v>
      </c>
      <c r="JJ295" s="48"/>
      <c r="JL295" s="45">
        <v>234</v>
      </c>
      <c r="JM295" s="46">
        <f t="shared" si="1823"/>
        <v>1124.4930833333331</v>
      </c>
      <c r="JN295" s="46">
        <f t="shared" si="1824"/>
        <v>0</v>
      </c>
      <c r="JO295" s="128">
        <f t="shared" si="1825"/>
        <v>1124.4930833333331</v>
      </c>
      <c r="JP295" s="46">
        <f t="shared" si="1984"/>
        <v>13.03</v>
      </c>
      <c r="JQ295" s="46">
        <f t="shared" si="1826"/>
        <v>1111.4630833333331</v>
      </c>
      <c r="JR295" s="51">
        <f t="shared" si="1827"/>
        <v>6707.7784999999949</v>
      </c>
      <c r="JS295" s="51">
        <f t="shared" si="2148"/>
        <v>12009.764327037972</v>
      </c>
      <c r="JT295" s="199">
        <f t="shared" si="1986"/>
        <v>10000</v>
      </c>
      <c r="JU295" s="128">
        <f t="shared" si="1828"/>
        <v>0</v>
      </c>
      <c r="JV295" s="408">
        <f t="shared" si="1829"/>
        <v>0</v>
      </c>
      <c r="JW295" s="58">
        <f t="shared" si="1830"/>
        <v>930.37233333333074</v>
      </c>
      <c r="JX295" s="52">
        <f t="shared" si="1831"/>
        <v>0</v>
      </c>
      <c r="JY295" s="51">
        <f t="shared" si="1832"/>
        <v>930.37233333333074</v>
      </c>
      <c r="JZ295" s="51">
        <f t="shared" si="1833"/>
        <v>5582.2340000005497</v>
      </c>
      <c r="KA295" s="199">
        <f t="shared" si="2149"/>
        <v>9999.9999999995125</v>
      </c>
      <c r="KB295" s="128">
        <f t="shared" si="1988"/>
        <v>10000</v>
      </c>
      <c r="KC295" s="204">
        <f t="shared" si="1834"/>
        <v>0</v>
      </c>
      <c r="KD295" s="468">
        <f t="shared" si="1989"/>
        <v>-930.37233333333074</v>
      </c>
      <c r="KE295" s="46">
        <f t="shared" si="1835"/>
        <v>-1124.4930833333331</v>
      </c>
      <c r="KF295" s="46">
        <f t="shared" si="1836"/>
        <v>-1124.4930833333331</v>
      </c>
      <c r="KG295" s="48"/>
      <c r="KI295" s="45">
        <v>234</v>
      </c>
      <c r="KJ295" s="46">
        <f t="shared" si="1837"/>
        <v>1124.4890404061762</v>
      </c>
      <c r="KK295" s="46">
        <f t="shared" si="1838"/>
        <v>0</v>
      </c>
      <c r="KL295" s="128">
        <f t="shared" si="1839"/>
        <v>1124.4890404061762</v>
      </c>
      <c r="KM295" s="46">
        <f t="shared" si="1676"/>
        <v>13.032014031904831</v>
      </c>
      <c r="KN295" s="46">
        <f t="shared" si="1840"/>
        <v>1111.4570263742714</v>
      </c>
      <c r="KO295" s="51">
        <f t="shared" si="1841"/>
        <v>6707.7513927686268</v>
      </c>
      <c r="KP295" s="199">
        <f t="shared" si="2150"/>
        <v>13133.552272979583</v>
      </c>
      <c r="KQ295" s="199">
        <f t="shared" si="1991"/>
        <v>10000</v>
      </c>
      <c r="KR295" s="128">
        <f t="shared" si="1842"/>
        <v>0</v>
      </c>
      <c r="KS295" s="408">
        <f t="shared" si="1843"/>
        <v>0</v>
      </c>
      <c r="KT295" s="45">
        <v>234</v>
      </c>
      <c r="KU295" s="46">
        <f t="shared" si="1992"/>
        <v>1124.49</v>
      </c>
      <c r="KV295" s="46">
        <f t="shared" si="1844"/>
        <v>0</v>
      </c>
      <c r="KW295" s="128">
        <f t="shared" si="1845"/>
        <v>1124.49</v>
      </c>
      <c r="KX295" s="46">
        <f t="shared" si="1846"/>
        <v>13.031559141590867</v>
      </c>
      <c r="KY295" s="46">
        <f t="shared" si="1847"/>
        <v>1111.4584408584092</v>
      </c>
      <c r="KZ295" s="51">
        <f t="shared" si="1848"/>
        <v>6707.4770440961111</v>
      </c>
      <c r="LA295" s="153">
        <f t="shared" si="2151"/>
        <v>13133.552272979583</v>
      </c>
      <c r="LB295" s="58">
        <f t="shared" si="2068"/>
        <v>930.59633333333579</v>
      </c>
      <c r="LC295" s="52">
        <f t="shared" si="1849"/>
        <v>0</v>
      </c>
      <c r="LD295" s="51">
        <f t="shared" si="1850"/>
        <v>930.59633333333579</v>
      </c>
      <c r="LE295" s="51">
        <f t="shared" si="1851"/>
        <v>5583.577999999713</v>
      </c>
      <c r="LF295" s="51">
        <f t="shared" si="2152"/>
        <v>11019.123999999581</v>
      </c>
      <c r="LG295" s="128">
        <f t="shared" si="1852"/>
        <v>10000</v>
      </c>
      <c r="LH295" s="204">
        <f t="shared" si="1853"/>
        <v>0</v>
      </c>
      <c r="LI295" s="479">
        <f t="shared" si="1854"/>
        <v>-930.59633333333579</v>
      </c>
      <c r="LJ295" s="46">
        <f t="shared" si="1995"/>
        <v>-1124.49</v>
      </c>
      <c r="LK295" s="46">
        <f t="shared" si="1996"/>
        <v>-1124.49</v>
      </c>
      <c r="LL295" s="48"/>
      <c r="LN295" s="45">
        <v>234</v>
      </c>
      <c r="LO295" s="46">
        <f t="shared" si="1855"/>
        <v>1123.1238136873469</v>
      </c>
      <c r="LP295" s="46">
        <f t="shared" si="2122"/>
        <v>0</v>
      </c>
      <c r="LQ295" s="46">
        <f t="shared" si="1857"/>
        <v>1123.1238136873469</v>
      </c>
      <c r="LR295" s="46">
        <f t="shared" si="1858"/>
        <v>13.016192042433042</v>
      </c>
      <c r="LS295" s="46">
        <f t="shared" si="1859"/>
        <v>1110.1076216449139</v>
      </c>
      <c r="LT295" s="51">
        <f t="shared" si="1860"/>
        <v>6699.6076038149122</v>
      </c>
      <c r="LU295" s="199">
        <f t="shared" si="1997"/>
        <v>10000</v>
      </c>
      <c r="LV295" s="58">
        <f t="shared" si="1861"/>
        <v>933.33033333333128</v>
      </c>
      <c r="LW295" s="52">
        <f t="shared" si="2123"/>
        <v>0</v>
      </c>
      <c r="LX295" s="51">
        <f t="shared" si="1863"/>
        <v>933.33033333333128</v>
      </c>
      <c r="LY295" s="51">
        <f t="shared" si="1864"/>
        <v>5599.9819999997999</v>
      </c>
      <c r="LZ295" s="46">
        <f t="shared" si="1998"/>
        <v>0</v>
      </c>
      <c r="MA295" s="199">
        <f t="shared" si="1999"/>
        <v>10000</v>
      </c>
      <c r="MB295" s="468">
        <f t="shared" si="1865"/>
        <v>-933.33033333333128</v>
      </c>
      <c r="MC295" s="46">
        <f t="shared" si="1866"/>
        <v>-1123.1238136873469</v>
      </c>
      <c r="MD295" s="46">
        <f t="shared" si="1867"/>
        <v>-1123.1238136873469</v>
      </c>
      <c r="ME295" s="48"/>
      <c r="MG295" s="45">
        <v>234</v>
      </c>
      <c r="MH295" s="46">
        <f t="shared" si="1868"/>
        <v>1076.608661999408</v>
      </c>
      <c r="MI295" s="46">
        <f t="shared" si="2124"/>
        <v>0</v>
      </c>
      <c r="MJ295" s="46">
        <f t="shared" si="1870"/>
        <v>1076.608661999408</v>
      </c>
      <c r="MK295" s="46">
        <f t="shared" si="1871"/>
        <v>12.477115103743321</v>
      </c>
      <c r="ML295" s="46">
        <f t="shared" si="1872"/>
        <v>1064.1315468956648</v>
      </c>
      <c r="MM295" s="51">
        <f t="shared" si="1873"/>
        <v>6422.1375153503277</v>
      </c>
      <c r="MN295" s="199">
        <f t="shared" si="2000"/>
        <v>10000</v>
      </c>
      <c r="MO295" s="58">
        <f t="shared" si="1874"/>
        <v>889.32945707741396</v>
      </c>
      <c r="MP295" s="52">
        <f t="shared" si="2125"/>
        <v>0</v>
      </c>
      <c r="MQ295" s="51">
        <f t="shared" si="1876"/>
        <v>889.32945707741396</v>
      </c>
      <c r="MR295" s="57">
        <f t="shared" si="1877"/>
        <v>5335.9770438848955</v>
      </c>
      <c r="MS295" s="199">
        <f t="shared" si="2001"/>
        <v>10000</v>
      </c>
      <c r="MT295" s="468">
        <f t="shared" si="2002"/>
        <v>-889.32945707741396</v>
      </c>
      <c r="MU295" s="46">
        <f t="shared" si="1878"/>
        <v>-1076.608661999408</v>
      </c>
      <c r="MV295" s="46">
        <f t="shared" si="1879"/>
        <v>-1076.608661999408</v>
      </c>
      <c r="MW295" s="48"/>
      <c r="MY295" s="45">
        <v>234</v>
      </c>
      <c r="MZ295" s="46">
        <f t="shared" si="1880"/>
        <v>1076.608661999408</v>
      </c>
      <c r="NA295" s="46">
        <f t="shared" si="2126"/>
        <v>0</v>
      </c>
      <c r="NB295" s="128">
        <f t="shared" si="1882"/>
        <v>1076.608661999408</v>
      </c>
      <c r="NC295" s="46">
        <f t="shared" si="1646"/>
        <v>12.477115103743321</v>
      </c>
      <c r="ND295" s="46">
        <f t="shared" si="1883"/>
        <v>1064.1315468956648</v>
      </c>
      <c r="NE295" s="51">
        <f t="shared" si="1884"/>
        <v>6422.1375153503277</v>
      </c>
      <c r="NF295" s="153">
        <f t="shared" si="2003"/>
        <v>10000</v>
      </c>
      <c r="NG295" s="45">
        <v>234</v>
      </c>
      <c r="NH295" s="46">
        <f t="shared" si="1647"/>
        <v>1076.6099999999999</v>
      </c>
      <c r="NI295" s="46">
        <f t="shared" si="2127"/>
        <v>0</v>
      </c>
      <c r="NJ295" s="128">
        <f t="shared" si="2004"/>
        <v>1076.6099999999999</v>
      </c>
      <c r="NK295" s="46">
        <f t="shared" si="2005"/>
        <v>12.476458967514075</v>
      </c>
      <c r="NL295" s="46">
        <f t="shared" si="1886"/>
        <v>1064.1335410324859</v>
      </c>
      <c r="NM295" s="51">
        <f t="shared" si="1887"/>
        <v>6421.7418394759588</v>
      </c>
      <c r="NN295" s="58">
        <f t="shared" si="1888"/>
        <v>888.78037499999857</v>
      </c>
      <c r="NO295" s="52">
        <f t="shared" si="2153"/>
        <v>0</v>
      </c>
      <c r="NP295" s="51">
        <f t="shared" si="1890"/>
        <v>888.78037499999857</v>
      </c>
      <c r="NQ295" s="57">
        <f t="shared" si="1891"/>
        <v>5467.0322500000439</v>
      </c>
      <c r="NR295" s="153">
        <f t="shared" si="2006"/>
        <v>10000</v>
      </c>
      <c r="NS295" s="469">
        <f t="shared" si="1892"/>
        <v>-888.78037499999857</v>
      </c>
      <c r="NT295" s="46">
        <f t="shared" si="1893"/>
        <v>-1076.6099999999999</v>
      </c>
      <c r="NU295" s="46">
        <f t="shared" si="1894"/>
        <v>-1076.6099999999999</v>
      </c>
      <c r="NV295" s="48"/>
      <c r="NX295" s="45">
        <v>234</v>
      </c>
      <c r="NY295" s="46">
        <f t="shared" si="1895"/>
        <v>1076.6456011701148</v>
      </c>
      <c r="NZ295" s="46">
        <f t="shared" si="2128"/>
        <v>0</v>
      </c>
      <c r="OA295" s="46">
        <f t="shared" si="1897"/>
        <v>1076.6456011701148</v>
      </c>
      <c r="OB295" s="46">
        <f t="shared" si="1898"/>
        <v>12.477543201993582</v>
      </c>
      <c r="OC295" s="46">
        <f t="shared" si="1899"/>
        <v>1064.1680579681213</v>
      </c>
      <c r="OD295" s="51">
        <f t="shared" si="1900"/>
        <v>6422.3578632280269</v>
      </c>
      <c r="OE295" s="57">
        <f t="shared" si="2154"/>
        <v>12009.764327037972</v>
      </c>
      <c r="OF295" s="153">
        <f t="shared" si="2008"/>
        <v>10000</v>
      </c>
      <c r="OG295" s="58">
        <f t="shared" si="1901"/>
        <v>889.48383333333379</v>
      </c>
      <c r="OH295" s="241">
        <f t="shared" si="2155"/>
        <v>0</v>
      </c>
      <c r="OI295" s="51">
        <f t="shared" si="1902"/>
        <v>889.48383333333379</v>
      </c>
      <c r="OJ295" s="51">
        <f t="shared" si="1903"/>
        <v>5336.9030000000184</v>
      </c>
      <c r="OK295" s="153">
        <f t="shared" si="2156"/>
        <v>9999.9999999995125</v>
      </c>
      <c r="OL295" s="153">
        <f t="shared" si="2011"/>
        <v>10000</v>
      </c>
      <c r="OM295" s="468">
        <f t="shared" si="2012"/>
        <v>-889.48383333333379</v>
      </c>
      <c r="ON295" s="46">
        <f t="shared" si="2013"/>
        <v>-1076.6456011701148</v>
      </c>
      <c r="OO295" s="46">
        <f t="shared" si="1904"/>
        <v>-1076.6456011701148</v>
      </c>
      <c r="OP295" s="48"/>
      <c r="OR295" s="45">
        <v>234</v>
      </c>
      <c r="OS295" s="46">
        <f t="shared" si="1905"/>
        <v>1076.765700416463</v>
      </c>
      <c r="OT295" s="128">
        <f t="shared" si="2129"/>
        <v>0</v>
      </c>
      <c r="OU295" s="128">
        <f t="shared" si="1907"/>
        <v>1076.765700416463</v>
      </c>
      <c r="OV295" s="46">
        <f t="shared" si="1652"/>
        <v>12.478935065327198</v>
      </c>
      <c r="OW295" s="46">
        <f t="shared" si="1653"/>
        <v>1064.2867653511357</v>
      </c>
      <c r="OX295" s="51">
        <f t="shared" si="1908"/>
        <v>6423.0742738451827</v>
      </c>
      <c r="OY295" s="51">
        <f t="shared" si="2157"/>
        <v>12522.457007415207</v>
      </c>
      <c r="OZ295" s="153">
        <f t="shared" si="2015"/>
        <v>10000</v>
      </c>
      <c r="PA295" s="45">
        <v>234</v>
      </c>
      <c r="PB295" s="46">
        <f t="shared" si="1909"/>
        <v>1076.765700416463</v>
      </c>
      <c r="PC295" s="46">
        <f t="shared" si="2158"/>
        <v>0</v>
      </c>
      <c r="PD295" s="128">
        <f t="shared" si="1910"/>
        <v>1076.765700416463</v>
      </c>
      <c r="PE295" s="46">
        <f t="shared" si="1911"/>
        <v>12.478935065327198</v>
      </c>
      <c r="PF295" s="46">
        <f t="shared" si="1912"/>
        <v>1064.2867653511357</v>
      </c>
      <c r="PG295" s="51">
        <f t="shared" si="1913"/>
        <v>6423.0742738451827</v>
      </c>
      <c r="PH295" s="57">
        <f t="shared" si="2159"/>
        <v>12521.790298437183</v>
      </c>
      <c r="PI295" s="688">
        <f t="shared" si="1914"/>
        <v>889.6533333333341</v>
      </c>
      <c r="PJ295" s="52">
        <f t="shared" si="2160"/>
        <v>0</v>
      </c>
      <c r="PK295" s="51">
        <f t="shared" si="1915"/>
        <v>889.6533333333341</v>
      </c>
      <c r="PL295" s="57">
        <f t="shared" si="1916"/>
        <v>5337.9200000000801</v>
      </c>
      <c r="PM295" s="57">
        <f t="shared" si="2161"/>
        <v>10470.916000000287</v>
      </c>
      <c r="PN295" s="153">
        <f t="shared" si="2020"/>
        <v>10000</v>
      </c>
      <c r="PO295" s="469">
        <f t="shared" si="1917"/>
        <v>-889.6533333333341</v>
      </c>
      <c r="PP295" s="46">
        <f t="shared" si="1918"/>
        <v>-1076.765700416463</v>
      </c>
      <c r="PQ295" s="46">
        <f t="shared" si="1919"/>
        <v>-1076.765700416463</v>
      </c>
      <c r="PR295" s="48"/>
    </row>
    <row r="296" spans="2:434" hidden="1" x14ac:dyDescent="0.3">
      <c r="B296" s="45">
        <v>235</v>
      </c>
      <c r="C296" s="46">
        <f t="shared" si="1688"/>
        <v>1111.77</v>
      </c>
      <c r="D296" s="46">
        <f t="shared" si="1689"/>
        <v>100</v>
      </c>
      <c r="E296" s="46">
        <f t="shared" si="1690"/>
        <v>1011.77</v>
      </c>
      <c r="F296" s="46">
        <f t="shared" si="1691"/>
        <v>10.057321601347281</v>
      </c>
      <c r="G296" s="46">
        <f t="shared" si="1692"/>
        <v>1001.7126783986527</v>
      </c>
      <c r="H296" s="51">
        <f t="shared" si="1693"/>
        <v>5032.6802824097167</v>
      </c>
      <c r="I296" s="58">
        <f t="shared" si="1626"/>
        <v>933.33333333333337</v>
      </c>
      <c r="J296" s="52">
        <f t="shared" si="1694"/>
        <v>100</v>
      </c>
      <c r="K296" s="51">
        <f t="shared" si="1695"/>
        <v>833.33333333333337</v>
      </c>
      <c r="L296" s="57">
        <f t="shared" si="1696"/>
        <v>4166.6666666661795</v>
      </c>
      <c r="M296" s="468">
        <f t="shared" si="1920"/>
        <v>-933.33333333333337</v>
      </c>
      <c r="N296" s="46">
        <f t="shared" si="1921"/>
        <v>-1111.77</v>
      </c>
      <c r="O296" s="47"/>
      <c r="P296" s="46">
        <f t="shared" si="1922"/>
        <v>-1011.77</v>
      </c>
      <c r="Q296" s="48"/>
      <c r="R296" s="29"/>
      <c r="S296" s="29"/>
      <c r="T296" s="45">
        <v>235</v>
      </c>
      <c r="U296" s="46">
        <f t="shared" si="1697"/>
        <v>1017.39</v>
      </c>
      <c r="V296" s="46">
        <f t="shared" si="1698"/>
        <v>5.62</v>
      </c>
      <c r="W296" s="46">
        <f t="shared" si="1923"/>
        <v>1011.77</v>
      </c>
      <c r="X296" s="46">
        <f t="shared" si="1699"/>
        <v>10.057321601347281</v>
      </c>
      <c r="Y296" s="46">
        <f t="shared" si="1700"/>
        <v>1001.7126783986527</v>
      </c>
      <c r="Z296" s="51">
        <f t="shared" si="1701"/>
        <v>5032.6802824097167</v>
      </c>
      <c r="AA296" s="58">
        <f t="shared" si="1702"/>
        <v>837.99333333333334</v>
      </c>
      <c r="AB296" s="52">
        <f t="shared" si="1703"/>
        <v>4.66</v>
      </c>
      <c r="AC296" s="51">
        <f t="shared" si="1704"/>
        <v>833.33333333333337</v>
      </c>
      <c r="AD296" s="57">
        <f t="shared" si="1705"/>
        <v>4166.6666666661795</v>
      </c>
      <c r="AE296" s="468">
        <f t="shared" si="1924"/>
        <v>-837.99333333333334</v>
      </c>
      <c r="AF296" s="46">
        <f t="shared" si="1706"/>
        <v>-1017.39</v>
      </c>
      <c r="AG296" s="47"/>
      <c r="AH296" s="46">
        <f t="shared" si="1925"/>
        <v>-1011.77</v>
      </c>
      <c r="AI296" s="48"/>
      <c r="AJ296" s="29"/>
      <c r="AK296" s="45">
        <v>235</v>
      </c>
      <c r="AL296" s="46">
        <f t="shared" si="1707"/>
        <v>1117.72</v>
      </c>
      <c r="AM296" s="46"/>
      <c r="AN296" s="46"/>
      <c r="AO296" s="46">
        <f t="shared" si="1708"/>
        <v>6</v>
      </c>
      <c r="AP296" s="128">
        <f t="shared" si="1709"/>
        <v>1111.72</v>
      </c>
      <c r="AQ296" s="128"/>
      <c r="AR296" s="128"/>
      <c r="AS296" s="46">
        <f t="shared" si="1710"/>
        <v>11.074614292810864</v>
      </c>
      <c r="AT296" s="46">
        <f t="shared" si="1711"/>
        <v>1100.6453857071892</v>
      </c>
      <c r="AU296" s="51"/>
      <c r="AV296" s="51"/>
      <c r="AW296" s="51">
        <f t="shared" si="1712"/>
        <v>5544.1231899793283</v>
      </c>
      <c r="AX296" s="58">
        <f t="shared" si="1713"/>
        <v>927.38215694565588</v>
      </c>
      <c r="AY296" s="52"/>
      <c r="AZ296" s="52"/>
      <c r="BA296" s="52">
        <f t="shared" si="1714"/>
        <v>5</v>
      </c>
      <c r="BB296" s="51">
        <f t="shared" si="1715"/>
        <v>922.38215694565588</v>
      </c>
      <c r="BC296" s="51"/>
      <c r="BD296" s="51"/>
      <c r="BE296" s="57">
        <f t="shared" si="1716"/>
        <v>4624.3931177708528</v>
      </c>
      <c r="BF296" s="468">
        <f t="shared" si="1717"/>
        <v>-927.38215694565588</v>
      </c>
      <c r="BG296" s="46">
        <f t="shared" si="1718"/>
        <v>-1117.72</v>
      </c>
      <c r="BH296" s="46">
        <f t="shared" si="1719"/>
        <v>-1111.72</v>
      </c>
      <c r="BI296" s="48"/>
      <c r="BK296" s="45">
        <v>235</v>
      </c>
      <c r="BL296" s="46">
        <f t="shared" si="1926"/>
        <v>1022.53</v>
      </c>
      <c r="BM296" s="46">
        <f t="shared" si="1927"/>
        <v>10.76</v>
      </c>
      <c r="BN296" s="46">
        <f t="shared" si="1928"/>
        <v>1011.77</v>
      </c>
      <c r="BO296" s="46">
        <f t="shared" si="1720"/>
        <v>10.057321601347281</v>
      </c>
      <c r="BP296" s="46">
        <f t="shared" si="1721"/>
        <v>1001.7126783986527</v>
      </c>
      <c r="BQ296" s="51">
        <f t="shared" si="1722"/>
        <v>5032.6802824097167</v>
      </c>
      <c r="BR296" s="57">
        <f t="shared" si="2130"/>
        <v>12009.764327037972</v>
      </c>
      <c r="BS296" s="58">
        <f t="shared" si="1627"/>
        <v>842.27333333333343</v>
      </c>
      <c r="BT296" s="52">
        <f t="shared" si="1930"/>
        <v>8.94</v>
      </c>
      <c r="BU296" s="51">
        <f t="shared" si="1723"/>
        <v>833.33333333333337</v>
      </c>
      <c r="BV296" s="51">
        <f t="shared" si="1724"/>
        <v>4166.6666666661795</v>
      </c>
      <c r="BW296" s="153">
        <f t="shared" si="2131"/>
        <v>9999.9999999995125</v>
      </c>
      <c r="BX296" s="468">
        <f t="shared" si="1932"/>
        <v>-842.27333333333343</v>
      </c>
      <c r="BY296" s="46">
        <f t="shared" si="1933"/>
        <v>-1022.53</v>
      </c>
      <c r="BZ296" s="46">
        <f t="shared" si="1725"/>
        <v>-1011.77</v>
      </c>
      <c r="CA296" s="48"/>
      <c r="CB296" s="29"/>
      <c r="CC296" s="45">
        <v>235</v>
      </c>
      <c r="CD296" s="128">
        <f t="shared" si="1726"/>
        <v>1117.6300000000001</v>
      </c>
      <c r="CE296" s="46">
        <f t="shared" si="1934"/>
        <v>11.44</v>
      </c>
      <c r="CF296" s="128">
        <f t="shared" si="1727"/>
        <v>1106.19</v>
      </c>
      <c r="CG296" s="46">
        <f t="shared" si="1935"/>
        <v>11.000966604624777</v>
      </c>
      <c r="CH296" s="46">
        <f t="shared" si="1628"/>
        <v>1095.1890333953752</v>
      </c>
      <c r="CI296" s="51">
        <f t="shared" si="1728"/>
        <v>5505.3909293794904</v>
      </c>
      <c r="CJ296" s="199">
        <f t="shared" si="2132"/>
        <v>13133.552272979583</v>
      </c>
      <c r="CK296" s="153">
        <f t="shared" si="1937"/>
        <v>10000</v>
      </c>
      <c r="CL296" s="45">
        <v>235</v>
      </c>
      <c r="CM296" s="46">
        <f t="shared" si="1938"/>
        <v>1117.6300000000001</v>
      </c>
      <c r="CN296" s="128">
        <f t="shared" si="1729"/>
        <v>11.44</v>
      </c>
      <c r="CO296" s="128">
        <f t="shared" si="1657"/>
        <v>1106.19</v>
      </c>
      <c r="CP296" s="46">
        <f t="shared" si="1730"/>
        <v>11.000966604624777</v>
      </c>
      <c r="CQ296" s="46">
        <f t="shared" si="1658"/>
        <v>1095.1890333953752</v>
      </c>
      <c r="CR296" s="51">
        <f t="shared" si="1731"/>
        <v>5505.3909293794904</v>
      </c>
      <c r="CS296" s="153">
        <f t="shared" si="2133"/>
        <v>13133.552272979583</v>
      </c>
      <c r="CT296" s="58">
        <f t="shared" si="1732"/>
        <v>927.86033333333398</v>
      </c>
      <c r="CU296" s="52">
        <f t="shared" si="1940"/>
        <v>9.6</v>
      </c>
      <c r="CV296" s="51">
        <f t="shared" si="1941"/>
        <v>918.26033333333396</v>
      </c>
      <c r="CW296" s="51">
        <f t="shared" si="1733"/>
        <v>4591.3016666662461</v>
      </c>
      <c r="CX296" s="57">
        <f t="shared" si="2134"/>
        <v>11019.123999999581</v>
      </c>
      <c r="CY296" s="153">
        <f t="shared" si="1943"/>
        <v>10000</v>
      </c>
      <c r="CZ296" s="479">
        <f t="shared" si="1734"/>
        <v>-927.86033333333398</v>
      </c>
      <c r="DA296" s="46">
        <f t="shared" si="1944"/>
        <v>-1117.6300000000001</v>
      </c>
      <c r="DB296" s="46">
        <f t="shared" si="1945"/>
        <v>-1106.19</v>
      </c>
      <c r="DC296" s="48"/>
      <c r="DE296" s="45">
        <v>235</v>
      </c>
      <c r="DF296" s="46">
        <f t="shared" si="1735"/>
        <v>1095.0999999999999</v>
      </c>
      <c r="DG296" s="46">
        <f t="shared" si="2135"/>
        <v>83.33</v>
      </c>
      <c r="DH296" s="46">
        <f t="shared" si="1736"/>
        <v>1011.77</v>
      </c>
      <c r="DI296" s="46">
        <f t="shared" si="1737"/>
        <v>10.057321601347281</v>
      </c>
      <c r="DJ296" s="46">
        <f t="shared" si="1738"/>
        <v>1001.7126783986527</v>
      </c>
      <c r="DK296" s="51">
        <f t="shared" si="1739"/>
        <v>5032.6802824097167</v>
      </c>
      <c r="DL296" s="58">
        <f t="shared" si="1629"/>
        <v>916.66333333333341</v>
      </c>
      <c r="DM296" s="52">
        <f t="shared" si="2136"/>
        <v>83.33</v>
      </c>
      <c r="DN296" s="51">
        <f t="shared" si="1740"/>
        <v>833.33333333333337</v>
      </c>
      <c r="DO296" s="57">
        <f t="shared" si="1741"/>
        <v>4166.6666666661795</v>
      </c>
      <c r="DP296" s="468">
        <f t="shared" si="1948"/>
        <v>-916.66333333333341</v>
      </c>
      <c r="DQ296" s="46">
        <f t="shared" si="1949"/>
        <v>-1095.0999999999999</v>
      </c>
      <c r="DR296" s="47"/>
      <c r="DS296" s="46">
        <f t="shared" si="1950"/>
        <v>-1011.77</v>
      </c>
      <c r="DT296" s="48"/>
      <c r="DU296" s="29"/>
      <c r="DV296" s="45">
        <v>235</v>
      </c>
      <c r="DW296" s="46">
        <f t="shared" si="1951"/>
        <v>1014.27</v>
      </c>
      <c r="DX296" s="46">
        <f t="shared" si="2137"/>
        <v>2.5</v>
      </c>
      <c r="DY296" s="46">
        <f t="shared" si="1953"/>
        <v>1011.77</v>
      </c>
      <c r="DZ296" s="46">
        <f t="shared" si="1742"/>
        <v>10.057321601347281</v>
      </c>
      <c r="EA296" s="46">
        <f t="shared" si="1743"/>
        <v>1001.7126783986527</v>
      </c>
      <c r="EB296" s="51">
        <f t="shared" si="1744"/>
        <v>5032.6802824097167</v>
      </c>
      <c r="EC296" s="58">
        <f t="shared" si="1630"/>
        <v>835.40333333333342</v>
      </c>
      <c r="ED296" s="52">
        <f t="shared" si="2138"/>
        <v>2.0700000000000003</v>
      </c>
      <c r="EE296" s="51">
        <f t="shared" si="1745"/>
        <v>833.33333333333337</v>
      </c>
      <c r="EF296" s="57">
        <f t="shared" si="1746"/>
        <v>4166.6666666661795</v>
      </c>
      <c r="EG296" s="468">
        <f t="shared" si="1955"/>
        <v>-835.40333333333342</v>
      </c>
      <c r="EH296" s="46">
        <f t="shared" si="1956"/>
        <v>-1014.27</v>
      </c>
      <c r="EI296" s="47"/>
      <c r="EJ296" s="46">
        <f t="shared" si="1957"/>
        <v>-1011.77</v>
      </c>
      <c r="EK296" s="48"/>
      <c r="EL296" s="29"/>
      <c r="EM296" s="45">
        <v>235</v>
      </c>
      <c r="EN296" s="46">
        <f t="shared" si="2115"/>
        <v>1058.0868689014749</v>
      </c>
      <c r="EO296" s="46">
        <f t="shared" si="2139"/>
        <v>2.61</v>
      </c>
      <c r="EP296" s="128">
        <f t="shared" si="1632"/>
        <v>1055.476868901475</v>
      </c>
      <c r="EQ296" s="46">
        <f t="shared" si="1748"/>
        <v>10.504253371555125</v>
      </c>
      <c r="ER296" s="46">
        <f t="shared" si="1749"/>
        <v>1044.9726155299199</v>
      </c>
      <c r="ES296" s="51">
        <f t="shared" si="1750"/>
        <v>5257.5794074031546</v>
      </c>
      <c r="ET296" s="153">
        <f t="shared" si="1959"/>
        <v>10000</v>
      </c>
      <c r="EU296" s="45">
        <v>235</v>
      </c>
      <c r="EV296" s="46">
        <f t="shared" si="1633"/>
        <v>1058.0899999999999</v>
      </c>
      <c r="EW296" s="46">
        <f t="shared" si="2140"/>
        <v>2.61</v>
      </c>
      <c r="EX296" s="128">
        <f t="shared" si="1751"/>
        <v>1055.48</v>
      </c>
      <c r="EY296" s="46">
        <f t="shared" si="1752"/>
        <v>10.502702690465156</v>
      </c>
      <c r="EZ296" s="46">
        <f t="shared" si="1753"/>
        <v>1044.9772973095348</v>
      </c>
      <c r="FA296" s="51">
        <f t="shared" si="1754"/>
        <v>5256.6443169695585</v>
      </c>
      <c r="FB296" s="58">
        <f t="shared" si="1755"/>
        <v>874.86920833333363</v>
      </c>
      <c r="FC296" s="52">
        <f t="shared" si="2141"/>
        <v>2.17</v>
      </c>
      <c r="FD296" s="51">
        <f t="shared" si="1962"/>
        <v>872.69920833333367</v>
      </c>
      <c r="FE296" s="57">
        <f t="shared" si="1756"/>
        <v>4368.9260416664783</v>
      </c>
      <c r="FF296" s="153">
        <f t="shared" si="1963"/>
        <v>10000</v>
      </c>
      <c r="FG296" s="469">
        <f t="shared" si="1757"/>
        <v>-874.86920833333363</v>
      </c>
      <c r="FH296" s="46">
        <f t="shared" si="1758"/>
        <v>-1058.0899999999999</v>
      </c>
      <c r="FI296" s="46">
        <f t="shared" si="1759"/>
        <v>-1055.48</v>
      </c>
      <c r="FJ296" s="48"/>
      <c r="FL296" s="45">
        <v>235</v>
      </c>
      <c r="FM296" s="46">
        <f t="shared" si="1964"/>
        <v>1016.77</v>
      </c>
      <c r="FN296" s="46">
        <f t="shared" si="2116"/>
        <v>5</v>
      </c>
      <c r="FO296" s="46">
        <f t="shared" si="1965"/>
        <v>1011.77</v>
      </c>
      <c r="FP296" s="46">
        <f t="shared" si="1761"/>
        <v>10.057321601347281</v>
      </c>
      <c r="FQ296" s="46">
        <f t="shared" si="1762"/>
        <v>1001.7126783986527</v>
      </c>
      <c r="FR296" s="51">
        <f t="shared" si="1763"/>
        <v>5032.6802824097167</v>
      </c>
      <c r="FS296" s="57">
        <f t="shared" si="2142"/>
        <v>12009.764327037972</v>
      </c>
      <c r="FT296" s="58">
        <f t="shared" si="1635"/>
        <v>837.48333333333335</v>
      </c>
      <c r="FU296" s="241">
        <f t="shared" si="2117"/>
        <v>4.1500000000000004</v>
      </c>
      <c r="FV296" s="51">
        <f t="shared" si="1765"/>
        <v>833.33333333333337</v>
      </c>
      <c r="FW296" s="51">
        <f t="shared" si="1766"/>
        <v>4166.6666666661795</v>
      </c>
      <c r="FX296" s="153">
        <f t="shared" si="2143"/>
        <v>9999.9999999995125</v>
      </c>
      <c r="FY296" s="468">
        <f t="shared" si="1968"/>
        <v>-837.48333333333335</v>
      </c>
      <c r="FZ296" s="46">
        <f t="shared" si="1969"/>
        <v>-1016.77</v>
      </c>
      <c r="GA296" s="46">
        <f t="shared" si="1767"/>
        <v>-1011.77</v>
      </c>
      <c r="GB296" s="48"/>
      <c r="GD296" s="45">
        <v>235</v>
      </c>
      <c r="GE296" s="46">
        <f t="shared" si="2118"/>
        <v>1060.0875939185617</v>
      </c>
      <c r="GF296" s="128">
        <f t="shared" si="2144"/>
        <v>5.21</v>
      </c>
      <c r="GG296" s="128">
        <f t="shared" si="2119"/>
        <v>1054.8775939185616</v>
      </c>
      <c r="GH296" s="46">
        <f t="shared" si="1637"/>
        <v>10.487513877490121</v>
      </c>
      <c r="GI296" s="46">
        <f t="shared" si="1769"/>
        <v>1044.3900800410715</v>
      </c>
      <c r="GJ296" s="51">
        <f t="shared" si="1770"/>
        <v>5248.1182464530011</v>
      </c>
      <c r="GK296" s="51">
        <f t="shared" si="2145"/>
        <v>12522.457007415207</v>
      </c>
      <c r="GL296" s="153">
        <f t="shared" si="1972"/>
        <v>10000</v>
      </c>
      <c r="GM296" s="45">
        <v>235</v>
      </c>
      <c r="GN296" s="46">
        <f t="shared" si="1638"/>
        <v>1060.0899999999999</v>
      </c>
      <c r="GO296" s="46">
        <f t="shared" si="2120"/>
        <v>5.21</v>
      </c>
      <c r="GP296" s="128">
        <f t="shared" si="1973"/>
        <v>1054.8800000000001</v>
      </c>
      <c r="GQ296" s="46">
        <f t="shared" si="1772"/>
        <v>10.486367376350691</v>
      </c>
      <c r="GR296" s="46">
        <f t="shared" si="1773"/>
        <v>1044.3936326236494</v>
      </c>
      <c r="GS296" s="51">
        <f t="shared" si="1774"/>
        <v>5247.4267931867653</v>
      </c>
      <c r="GT296" s="57">
        <f t="shared" si="2146"/>
        <v>12521.790298437183</v>
      </c>
      <c r="GU296" s="58">
        <f t="shared" si="1775"/>
        <v>876.92633333333197</v>
      </c>
      <c r="GV296" s="52">
        <f t="shared" si="2121"/>
        <v>4.3499999999999996</v>
      </c>
      <c r="GW296" s="51">
        <f t="shared" si="1975"/>
        <v>872.57633333333195</v>
      </c>
      <c r="GX296" s="57">
        <f t="shared" si="1777"/>
        <v>4362.8816666669636</v>
      </c>
      <c r="GY296" s="57">
        <f t="shared" si="2147"/>
        <v>10470.916000000287</v>
      </c>
      <c r="GZ296" s="153">
        <f t="shared" si="1977"/>
        <v>10000</v>
      </c>
      <c r="HA296" s="469">
        <f t="shared" si="1778"/>
        <v>-876.92633333333197</v>
      </c>
      <c r="HB296" s="46">
        <f t="shared" si="1779"/>
        <v>-1060.0899999999999</v>
      </c>
      <c r="HC296" s="46">
        <f t="shared" si="1780"/>
        <v>-1054.8800000000001</v>
      </c>
      <c r="HD296" s="48"/>
      <c r="HF296" s="45">
        <v>235</v>
      </c>
      <c r="HG296" s="46">
        <f t="shared" si="1781"/>
        <v>1123.8775326810628</v>
      </c>
      <c r="HH296" s="46">
        <f t="shared" si="1782"/>
        <v>0</v>
      </c>
      <c r="HI296" s="46">
        <f t="shared" si="1783"/>
        <v>1123.8775326810628</v>
      </c>
      <c r="HJ296" s="46">
        <f t="shared" si="1784"/>
        <v>11.173506090699391</v>
      </c>
      <c r="HK296" s="46">
        <f t="shared" si="1785"/>
        <v>1112.7040265903634</v>
      </c>
      <c r="HL296" s="51">
        <f t="shared" si="1786"/>
        <v>5591.3996278292707</v>
      </c>
      <c r="HM296" s="153">
        <f t="shared" si="1978"/>
        <v>10000</v>
      </c>
      <c r="HN296" s="58">
        <f t="shared" si="1787"/>
        <v>933.33333333333724</v>
      </c>
      <c r="HO296" s="52">
        <f t="shared" si="1788"/>
        <v>0</v>
      </c>
      <c r="HP296" s="51">
        <f t="shared" si="1789"/>
        <v>933.33333333333724</v>
      </c>
      <c r="HQ296" s="57">
        <f t="shared" si="1790"/>
        <v>4666.6666666648434</v>
      </c>
      <c r="HR296" s="153">
        <f t="shared" si="1979"/>
        <v>10000</v>
      </c>
      <c r="HS296" s="468">
        <f t="shared" si="1791"/>
        <v>-933.33333333333724</v>
      </c>
      <c r="HT296" s="46">
        <f t="shared" si="1792"/>
        <v>-1123.8775326810628</v>
      </c>
      <c r="HU296" s="46">
        <f t="shared" si="1793"/>
        <v>-1123.8775326810628</v>
      </c>
      <c r="HV296" s="48"/>
      <c r="HW296" s="29"/>
      <c r="HX296" s="45">
        <v>235</v>
      </c>
      <c r="HY296" s="128">
        <f t="shared" si="1794"/>
        <v>1124.3399999999999</v>
      </c>
      <c r="HZ296" s="46">
        <f t="shared" si="1795"/>
        <v>0</v>
      </c>
      <c r="IA296" s="46">
        <f t="shared" si="1796"/>
        <v>1124.3399999999999</v>
      </c>
      <c r="IB296" s="46">
        <f t="shared" si="1797"/>
        <v>11.185700597414616</v>
      </c>
      <c r="IC296" s="46">
        <f t="shared" si="1798"/>
        <v>1113.1542994025854</v>
      </c>
      <c r="ID296" s="51">
        <f t="shared" si="1799"/>
        <v>5598.2660590461837</v>
      </c>
      <c r="IE296" s="153">
        <f t="shared" si="1980"/>
        <v>10000</v>
      </c>
      <c r="IF296" s="58">
        <f t="shared" si="1800"/>
        <v>930.14625019664186</v>
      </c>
      <c r="IG296" s="52">
        <f t="shared" si="1801"/>
        <v>0</v>
      </c>
      <c r="IH296" s="51">
        <f t="shared" si="1802"/>
        <v>930.14625019664186</v>
      </c>
      <c r="II296" s="57">
        <f t="shared" si="1981"/>
        <v>4650.7312037888878</v>
      </c>
      <c r="IJ296" s="153">
        <f t="shared" si="1982"/>
        <v>10000</v>
      </c>
      <c r="IK296" s="468">
        <f t="shared" si="1803"/>
        <v>-930.14625019664186</v>
      </c>
      <c r="IL296" s="46">
        <f t="shared" si="1804"/>
        <v>-1124.3399999999999</v>
      </c>
      <c r="IM296" s="46">
        <f t="shared" si="1805"/>
        <v>-1124.3399999999999</v>
      </c>
      <c r="IN296" s="48"/>
      <c r="IO296" s="53">
        <f t="shared" si="1806"/>
        <v>0</v>
      </c>
      <c r="IQ296" s="45">
        <v>235</v>
      </c>
      <c r="IR296" s="128">
        <f t="shared" si="1807"/>
        <v>1126.4568749999989</v>
      </c>
      <c r="IS296" s="128">
        <f t="shared" si="1808"/>
        <v>0</v>
      </c>
      <c r="IT296" s="128">
        <f t="shared" si="1809"/>
        <v>1126.4568749999989</v>
      </c>
      <c r="IU296" s="46">
        <f t="shared" si="2021"/>
        <v>11.2</v>
      </c>
      <c r="IV296" s="46">
        <f t="shared" si="1810"/>
        <v>1115.2568749999989</v>
      </c>
      <c r="IW296" s="51">
        <f t="shared" si="1811"/>
        <v>5604.2343750002574</v>
      </c>
      <c r="IX296" s="199">
        <f t="shared" si="1983"/>
        <v>10000</v>
      </c>
      <c r="IY296" s="128">
        <f t="shared" si="1812"/>
        <v>0</v>
      </c>
      <c r="IZ296" s="408">
        <f t="shared" si="1813"/>
        <v>0</v>
      </c>
      <c r="JA296" s="58">
        <f t="shared" si="1814"/>
        <v>931.95916666666494</v>
      </c>
      <c r="JB296" s="52">
        <f t="shared" si="1815"/>
        <v>0</v>
      </c>
      <c r="JC296" s="51">
        <f t="shared" si="1816"/>
        <v>931.95916666666494</v>
      </c>
      <c r="JD296" s="57">
        <f t="shared" si="1817"/>
        <v>4659.79583333343</v>
      </c>
      <c r="JE296" s="280">
        <f t="shared" si="1818"/>
        <v>10000</v>
      </c>
      <c r="JF296" s="280">
        <f t="shared" si="1819"/>
        <v>0</v>
      </c>
      <c r="JG296" s="468">
        <f t="shared" si="1820"/>
        <v>-931.95916666666494</v>
      </c>
      <c r="JH296" s="46">
        <f t="shared" si="1821"/>
        <v>-1126.4568749999989</v>
      </c>
      <c r="JI296" s="46">
        <f t="shared" si="1822"/>
        <v>-1126.4568749999989</v>
      </c>
      <c r="JJ296" s="48"/>
      <c r="JL296" s="45">
        <v>235</v>
      </c>
      <c r="JM296" s="46">
        <f t="shared" si="1823"/>
        <v>1124.4930833333331</v>
      </c>
      <c r="JN296" s="46">
        <f t="shared" si="1824"/>
        <v>0</v>
      </c>
      <c r="JO296" s="128">
        <f t="shared" si="1825"/>
        <v>1124.4930833333331</v>
      </c>
      <c r="JP296" s="46">
        <f t="shared" si="1984"/>
        <v>11.18</v>
      </c>
      <c r="JQ296" s="46">
        <f t="shared" si="1826"/>
        <v>1113.313083333333</v>
      </c>
      <c r="JR296" s="51">
        <f t="shared" si="1827"/>
        <v>5594.4654166666623</v>
      </c>
      <c r="JS296" s="51">
        <f t="shared" si="2148"/>
        <v>12009.764327037972</v>
      </c>
      <c r="JT296" s="199">
        <f t="shared" si="1986"/>
        <v>10000</v>
      </c>
      <c r="JU296" s="128">
        <f t="shared" si="1828"/>
        <v>0</v>
      </c>
      <c r="JV296" s="408">
        <f t="shared" si="1829"/>
        <v>0</v>
      </c>
      <c r="JW296" s="58">
        <f t="shared" si="1830"/>
        <v>930.37233333333074</v>
      </c>
      <c r="JX296" s="52">
        <f t="shared" si="1831"/>
        <v>0</v>
      </c>
      <c r="JY296" s="51">
        <f t="shared" si="1832"/>
        <v>930.37233333333074</v>
      </c>
      <c r="JZ296" s="51">
        <f t="shared" si="1833"/>
        <v>4651.8616666672187</v>
      </c>
      <c r="KA296" s="199">
        <f t="shared" si="2149"/>
        <v>9999.9999999995125</v>
      </c>
      <c r="KB296" s="128">
        <f t="shared" si="1988"/>
        <v>10000</v>
      </c>
      <c r="KC296" s="204">
        <f t="shared" si="1834"/>
        <v>0</v>
      </c>
      <c r="KD296" s="468">
        <f t="shared" si="1989"/>
        <v>-930.37233333333074</v>
      </c>
      <c r="KE296" s="46">
        <f t="shared" si="1835"/>
        <v>-1124.4930833333331</v>
      </c>
      <c r="KF296" s="46">
        <f t="shared" si="1836"/>
        <v>-1124.4930833333331</v>
      </c>
      <c r="KG296" s="48"/>
      <c r="KI296" s="45">
        <v>235</v>
      </c>
      <c r="KJ296" s="46">
        <f t="shared" si="1837"/>
        <v>1124.4890404061762</v>
      </c>
      <c r="KK296" s="46">
        <f t="shared" si="1838"/>
        <v>0</v>
      </c>
      <c r="KL296" s="128">
        <f t="shared" si="1839"/>
        <v>1124.4890404061762</v>
      </c>
      <c r="KM296" s="46">
        <f t="shared" si="1676"/>
        <v>11.179585654614378</v>
      </c>
      <c r="KN296" s="46">
        <f t="shared" si="1840"/>
        <v>1113.3094547515618</v>
      </c>
      <c r="KO296" s="51">
        <f t="shared" si="1841"/>
        <v>5594.4419380170648</v>
      </c>
      <c r="KP296" s="199">
        <f t="shared" si="2150"/>
        <v>13133.552272979583</v>
      </c>
      <c r="KQ296" s="199">
        <f t="shared" si="1991"/>
        <v>10000</v>
      </c>
      <c r="KR296" s="128">
        <f t="shared" si="1842"/>
        <v>0</v>
      </c>
      <c r="KS296" s="408">
        <f t="shared" si="1843"/>
        <v>0</v>
      </c>
      <c r="KT296" s="45">
        <v>235</v>
      </c>
      <c r="KU296" s="46">
        <f t="shared" si="1992"/>
        <v>1124.49</v>
      </c>
      <c r="KV296" s="46">
        <f t="shared" si="1844"/>
        <v>0</v>
      </c>
      <c r="KW296" s="128">
        <f t="shared" si="1845"/>
        <v>1124.49</v>
      </c>
      <c r="KX296" s="46">
        <f t="shared" si="1846"/>
        <v>11.179128406826853</v>
      </c>
      <c r="KY296" s="46">
        <f t="shared" si="1847"/>
        <v>1113.3108715931733</v>
      </c>
      <c r="KZ296" s="51">
        <f t="shared" si="1848"/>
        <v>5594.166172502938</v>
      </c>
      <c r="LA296" s="153">
        <f t="shared" si="2151"/>
        <v>13133.552272979583</v>
      </c>
      <c r="LB296" s="58">
        <f t="shared" si="2068"/>
        <v>930.59633333333579</v>
      </c>
      <c r="LC296" s="52">
        <f t="shared" si="1849"/>
        <v>0</v>
      </c>
      <c r="LD296" s="51">
        <f t="shared" si="1850"/>
        <v>930.59633333333579</v>
      </c>
      <c r="LE296" s="51">
        <f t="shared" si="1851"/>
        <v>4652.9816666663774</v>
      </c>
      <c r="LF296" s="51">
        <f t="shared" si="2152"/>
        <v>11019.123999999581</v>
      </c>
      <c r="LG296" s="128">
        <f t="shared" si="1852"/>
        <v>10000</v>
      </c>
      <c r="LH296" s="204">
        <f t="shared" si="1853"/>
        <v>0</v>
      </c>
      <c r="LI296" s="479">
        <f t="shared" si="1854"/>
        <v>-930.59633333333579</v>
      </c>
      <c r="LJ296" s="46">
        <f t="shared" si="1995"/>
        <v>-1124.49</v>
      </c>
      <c r="LK296" s="46">
        <f t="shared" si="1996"/>
        <v>-1124.49</v>
      </c>
      <c r="LL296" s="48"/>
      <c r="LN296" s="45">
        <v>235</v>
      </c>
      <c r="LO296" s="46">
        <f t="shared" si="1855"/>
        <v>1123.1238136873469</v>
      </c>
      <c r="LP296" s="46">
        <f t="shared" si="2122"/>
        <v>0</v>
      </c>
      <c r="LQ296" s="46">
        <f t="shared" si="1857"/>
        <v>1123.1238136873469</v>
      </c>
      <c r="LR296" s="46">
        <f t="shared" si="1858"/>
        <v>11.166012673024854</v>
      </c>
      <c r="LS296" s="46">
        <f t="shared" si="1859"/>
        <v>1111.9578010143221</v>
      </c>
      <c r="LT296" s="51">
        <f t="shared" si="1860"/>
        <v>5587.6498028005899</v>
      </c>
      <c r="LU296" s="199">
        <f t="shared" si="1997"/>
        <v>10000</v>
      </c>
      <c r="LV296" s="58">
        <f t="shared" si="1861"/>
        <v>933.33033333333128</v>
      </c>
      <c r="LW296" s="52">
        <f t="shared" si="2123"/>
        <v>0</v>
      </c>
      <c r="LX296" s="51">
        <f t="shared" si="1863"/>
        <v>933.33033333333128</v>
      </c>
      <c r="LY296" s="51">
        <f t="shared" si="1864"/>
        <v>4666.6516666664684</v>
      </c>
      <c r="LZ296" s="46">
        <f t="shared" si="1998"/>
        <v>0</v>
      </c>
      <c r="MA296" s="199">
        <f t="shared" si="1999"/>
        <v>10000</v>
      </c>
      <c r="MB296" s="468">
        <f t="shared" si="1865"/>
        <v>-933.33033333333128</v>
      </c>
      <c r="MC296" s="46">
        <f t="shared" si="1866"/>
        <v>-1123.1238136873469</v>
      </c>
      <c r="MD296" s="46">
        <f t="shared" si="1867"/>
        <v>-1123.1238136873469</v>
      </c>
      <c r="ME296" s="48"/>
      <c r="MG296" s="45">
        <v>235</v>
      </c>
      <c r="MH296" s="46">
        <f t="shared" si="1868"/>
        <v>1076.608661999408</v>
      </c>
      <c r="MI296" s="46">
        <f t="shared" si="2124"/>
        <v>0</v>
      </c>
      <c r="MJ296" s="46">
        <f t="shared" si="1870"/>
        <v>1076.608661999408</v>
      </c>
      <c r="MK296" s="46">
        <f t="shared" si="1871"/>
        <v>10.703562525583878</v>
      </c>
      <c r="ML296" s="46">
        <f t="shared" si="1872"/>
        <v>1065.9050994738241</v>
      </c>
      <c r="MM296" s="51">
        <f t="shared" si="1873"/>
        <v>5356.2324158765041</v>
      </c>
      <c r="MN296" s="199">
        <f t="shared" si="2000"/>
        <v>10000</v>
      </c>
      <c r="MO296" s="58">
        <f t="shared" si="1874"/>
        <v>889.32945707741396</v>
      </c>
      <c r="MP296" s="52">
        <f t="shared" si="2125"/>
        <v>0</v>
      </c>
      <c r="MQ296" s="51">
        <f t="shared" si="1876"/>
        <v>889.32945707741396</v>
      </c>
      <c r="MR296" s="57">
        <f t="shared" si="1877"/>
        <v>4446.6475868074813</v>
      </c>
      <c r="MS296" s="199">
        <f t="shared" si="2001"/>
        <v>10000</v>
      </c>
      <c r="MT296" s="468">
        <f t="shared" si="2002"/>
        <v>-889.32945707741396</v>
      </c>
      <c r="MU296" s="46">
        <f t="shared" si="1878"/>
        <v>-1076.608661999408</v>
      </c>
      <c r="MV296" s="46">
        <f t="shared" si="1879"/>
        <v>-1076.608661999408</v>
      </c>
      <c r="MW296" s="48"/>
      <c r="MY296" s="45">
        <v>235</v>
      </c>
      <c r="MZ296" s="46">
        <f t="shared" si="1880"/>
        <v>1076.608661999408</v>
      </c>
      <c r="NA296" s="46">
        <f t="shared" si="2126"/>
        <v>0</v>
      </c>
      <c r="NB296" s="128">
        <f t="shared" si="1882"/>
        <v>1076.608661999408</v>
      </c>
      <c r="NC296" s="46">
        <f t="shared" si="1646"/>
        <v>10.703562525583878</v>
      </c>
      <c r="ND296" s="46">
        <f t="shared" si="1883"/>
        <v>1065.9050994738241</v>
      </c>
      <c r="NE296" s="51">
        <f t="shared" si="1884"/>
        <v>5356.2324158765041</v>
      </c>
      <c r="NF296" s="153">
        <f t="shared" si="2003"/>
        <v>10000</v>
      </c>
      <c r="NG296" s="45">
        <v>235</v>
      </c>
      <c r="NH296" s="46">
        <f t="shared" si="1647"/>
        <v>1076.6099999999999</v>
      </c>
      <c r="NI296" s="46">
        <f t="shared" si="2127"/>
        <v>0</v>
      </c>
      <c r="NJ296" s="128">
        <f t="shared" si="2004"/>
        <v>1076.6099999999999</v>
      </c>
      <c r="NK296" s="46">
        <f t="shared" si="2005"/>
        <v>10.702903065793265</v>
      </c>
      <c r="NL296" s="46">
        <f t="shared" si="1886"/>
        <v>1065.9070969342067</v>
      </c>
      <c r="NM296" s="51">
        <f t="shared" si="1887"/>
        <v>5355.8347425417523</v>
      </c>
      <c r="NN296" s="58">
        <f t="shared" si="1888"/>
        <v>888.78037499999857</v>
      </c>
      <c r="NO296" s="52">
        <f t="shared" si="2153"/>
        <v>0</v>
      </c>
      <c r="NP296" s="51">
        <f t="shared" si="1890"/>
        <v>888.78037499999857</v>
      </c>
      <c r="NQ296" s="57">
        <f t="shared" si="1891"/>
        <v>4578.2518750000454</v>
      </c>
      <c r="NR296" s="153">
        <f t="shared" si="2006"/>
        <v>10000</v>
      </c>
      <c r="NS296" s="469">
        <f t="shared" si="1892"/>
        <v>-888.78037499999857</v>
      </c>
      <c r="NT296" s="46">
        <f t="shared" si="1893"/>
        <v>-1076.6099999999999</v>
      </c>
      <c r="NU296" s="46">
        <f t="shared" si="1894"/>
        <v>-1076.6099999999999</v>
      </c>
      <c r="NV296" s="48"/>
      <c r="NX296" s="45">
        <v>235</v>
      </c>
      <c r="NY296" s="46">
        <f t="shared" si="1895"/>
        <v>1076.6456011701148</v>
      </c>
      <c r="NZ296" s="46">
        <f t="shared" si="2128"/>
        <v>0</v>
      </c>
      <c r="OA296" s="46">
        <f t="shared" si="1897"/>
        <v>1076.6456011701148</v>
      </c>
      <c r="OB296" s="46">
        <f t="shared" si="1898"/>
        <v>10.703929772046711</v>
      </c>
      <c r="OC296" s="46">
        <f t="shared" si="1899"/>
        <v>1065.9416713980681</v>
      </c>
      <c r="OD296" s="51">
        <f t="shared" si="1900"/>
        <v>5356.4161918299587</v>
      </c>
      <c r="OE296" s="57">
        <f t="shared" si="2154"/>
        <v>12009.764327037972</v>
      </c>
      <c r="OF296" s="153">
        <f t="shared" si="2008"/>
        <v>10000</v>
      </c>
      <c r="OG296" s="58">
        <f t="shared" si="1901"/>
        <v>889.48383333333379</v>
      </c>
      <c r="OH296" s="241">
        <f t="shared" si="2155"/>
        <v>0</v>
      </c>
      <c r="OI296" s="51">
        <f t="shared" si="1902"/>
        <v>889.48383333333379</v>
      </c>
      <c r="OJ296" s="51">
        <f t="shared" si="1903"/>
        <v>4447.4191666666848</v>
      </c>
      <c r="OK296" s="153">
        <f t="shared" si="2156"/>
        <v>9999.9999999995125</v>
      </c>
      <c r="OL296" s="153">
        <f t="shared" si="2011"/>
        <v>10000</v>
      </c>
      <c r="OM296" s="468">
        <f t="shared" si="2012"/>
        <v>-889.48383333333379</v>
      </c>
      <c r="ON296" s="46">
        <f t="shared" si="2013"/>
        <v>-1076.6456011701148</v>
      </c>
      <c r="OO296" s="46">
        <f t="shared" si="1904"/>
        <v>-1076.6456011701148</v>
      </c>
      <c r="OP296" s="48"/>
      <c r="OR296" s="45">
        <v>235</v>
      </c>
      <c r="OS296" s="46">
        <f t="shared" si="1905"/>
        <v>1076.765700416463</v>
      </c>
      <c r="OT296" s="128">
        <f t="shared" si="2129"/>
        <v>0</v>
      </c>
      <c r="OU296" s="128">
        <f t="shared" si="1907"/>
        <v>1076.765700416463</v>
      </c>
      <c r="OV296" s="46">
        <f t="shared" si="1652"/>
        <v>10.70512378974197</v>
      </c>
      <c r="OW296" s="46">
        <f t="shared" si="1653"/>
        <v>1066.0605766267211</v>
      </c>
      <c r="OX296" s="51">
        <f t="shared" si="1908"/>
        <v>5357.0136972184619</v>
      </c>
      <c r="OY296" s="51">
        <f t="shared" si="2157"/>
        <v>12522.457007415207</v>
      </c>
      <c r="OZ296" s="153">
        <f t="shared" si="2015"/>
        <v>10000</v>
      </c>
      <c r="PA296" s="45">
        <v>235</v>
      </c>
      <c r="PB296" s="46">
        <f t="shared" si="1909"/>
        <v>1076.765700416463</v>
      </c>
      <c r="PC296" s="46">
        <f t="shared" si="2158"/>
        <v>0</v>
      </c>
      <c r="PD296" s="128">
        <f t="shared" si="1910"/>
        <v>1076.765700416463</v>
      </c>
      <c r="PE296" s="46">
        <f t="shared" si="1911"/>
        <v>10.70512378974197</v>
      </c>
      <c r="PF296" s="46">
        <f t="shared" si="1912"/>
        <v>1066.0605766267211</v>
      </c>
      <c r="PG296" s="51">
        <f t="shared" si="1913"/>
        <v>5357.0136972184619</v>
      </c>
      <c r="PH296" s="57">
        <f t="shared" si="2159"/>
        <v>12521.790298437183</v>
      </c>
      <c r="PI296" s="688">
        <f t="shared" si="1914"/>
        <v>889.6533333333341</v>
      </c>
      <c r="PJ296" s="52">
        <f t="shared" si="2160"/>
        <v>0</v>
      </c>
      <c r="PK296" s="51">
        <f t="shared" si="1915"/>
        <v>889.6533333333341</v>
      </c>
      <c r="PL296" s="57">
        <f t="shared" si="1916"/>
        <v>4448.2666666667465</v>
      </c>
      <c r="PM296" s="57">
        <f t="shared" si="2161"/>
        <v>10470.916000000287</v>
      </c>
      <c r="PN296" s="153">
        <f t="shared" si="2020"/>
        <v>10000</v>
      </c>
      <c r="PO296" s="469">
        <f t="shared" si="1917"/>
        <v>-889.6533333333341</v>
      </c>
      <c r="PP296" s="46">
        <f t="shared" si="1918"/>
        <v>-1076.765700416463</v>
      </c>
      <c r="PQ296" s="46">
        <f t="shared" si="1919"/>
        <v>-1076.765700416463</v>
      </c>
      <c r="PR296" s="48"/>
    </row>
    <row r="297" spans="2:434" hidden="1" x14ac:dyDescent="0.3">
      <c r="B297" s="45">
        <v>236</v>
      </c>
      <c r="C297" s="46">
        <f t="shared" si="1688"/>
        <v>1111.77</v>
      </c>
      <c r="D297" s="46">
        <f t="shared" si="1689"/>
        <v>100</v>
      </c>
      <c r="E297" s="46">
        <f t="shared" si="1690"/>
        <v>1011.77</v>
      </c>
      <c r="F297" s="46">
        <f t="shared" si="1691"/>
        <v>8.3878004706828619</v>
      </c>
      <c r="G297" s="46">
        <f t="shared" si="1692"/>
        <v>1003.3821995293172</v>
      </c>
      <c r="H297" s="51">
        <f t="shared" si="1693"/>
        <v>4029.2980828803993</v>
      </c>
      <c r="I297" s="58">
        <f t="shared" si="1626"/>
        <v>933.33333333333337</v>
      </c>
      <c r="J297" s="52">
        <f t="shared" si="1694"/>
        <v>100</v>
      </c>
      <c r="K297" s="51">
        <f t="shared" si="1695"/>
        <v>833.33333333333337</v>
      </c>
      <c r="L297" s="57">
        <f t="shared" si="1696"/>
        <v>3333.333333332846</v>
      </c>
      <c r="M297" s="468">
        <f t="shared" si="1920"/>
        <v>-933.33333333333337</v>
      </c>
      <c r="N297" s="46">
        <f t="shared" si="1921"/>
        <v>-1111.77</v>
      </c>
      <c r="O297" s="47"/>
      <c r="P297" s="46">
        <f t="shared" si="1922"/>
        <v>-1011.77</v>
      </c>
      <c r="Q297" s="48"/>
      <c r="R297" s="29"/>
      <c r="S297" s="29"/>
      <c r="T297" s="45">
        <v>236</v>
      </c>
      <c r="U297" s="46">
        <f t="shared" si="1697"/>
        <v>1016.47</v>
      </c>
      <c r="V297" s="46">
        <f t="shared" si="1698"/>
        <v>4.7</v>
      </c>
      <c r="W297" s="46">
        <f t="shared" si="1923"/>
        <v>1011.77</v>
      </c>
      <c r="X297" s="46">
        <f t="shared" si="1699"/>
        <v>8.3878004706828619</v>
      </c>
      <c r="Y297" s="46">
        <f t="shared" si="1700"/>
        <v>1003.3821995293172</v>
      </c>
      <c r="Z297" s="51">
        <f t="shared" si="1701"/>
        <v>4029.2980828803993</v>
      </c>
      <c r="AA297" s="58">
        <f t="shared" si="1702"/>
        <v>837.21333333333337</v>
      </c>
      <c r="AB297" s="52">
        <f t="shared" si="1703"/>
        <v>3.88</v>
      </c>
      <c r="AC297" s="51">
        <f t="shared" si="1704"/>
        <v>833.33333333333337</v>
      </c>
      <c r="AD297" s="57">
        <f t="shared" si="1705"/>
        <v>3333.333333332846</v>
      </c>
      <c r="AE297" s="468">
        <f t="shared" si="1924"/>
        <v>-837.21333333333337</v>
      </c>
      <c r="AF297" s="46">
        <f t="shared" si="1706"/>
        <v>-1016.47</v>
      </c>
      <c r="AG297" s="47"/>
      <c r="AH297" s="46">
        <f t="shared" si="1925"/>
        <v>-1011.77</v>
      </c>
      <c r="AI297" s="48"/>
      <c r="AJ297" s="29"/>
      <c r="AK297" s="45">
        <v>236</v>
      </c>
      <c r="AL297" s="46">
        <f t="shared" si="1707"/>
        <v>1117.72</v>
      </c>
      <c r="AM297" s="46"/>
      <c r="AN297" s="46"/>
      <c r="AO297" s="46">
        <f t="shared" si="1708"/>
        <v>5</v>
      </c>
      <c r="AP297" s="128">
        <f t="shared" si="1709"/>
        <v>1112.72</v>
      </c>
      <c r="AQ297" s="128"/>
      <c r="AR297" s="128"/>
      <c r="AS297" s="46">
        <f t="shared" si="1710"/>
        <v>9.2402053166322151</v>
      </c>
      <c r="AT297" s="46">
        <f t="shared" si="1711"/>
        <v>1103.4797946833678</v>
      </c>
      <c r="AU297" s="51"/>
      <c r="AV297" s="51"/>
      <c r="AW297" s="51">
        <f t="shared" si="1712"/>
        <v>4440.6433952959605</v>
      </c>
      <c r="AX297" s="58">
        <f t="shared" si="1713"/>
        <v>927.38215694565588</v>
      </c>
      <c r="AY297" s="52"/>
      <c r="AZ297" s="52"/>
      <c r="BA297" s="52">
        <f t="shared" si="1714"/>
        <v>4.18</v>
      </c>
      <c r="BB297" s="51">
        <f t="shared" si="1715"/>
        <v>923.20215694565593</v>
      </c>
      <c r="BC297" s="51"/>
      <c r="BD297" s="51"/>
      <c r="BE297" s="57">
        <f t="shared" si="1716"/>
        <v>3701.1909608251967</v>
      </c>
      <c r="BF297" s="468">
        <f t="shared" si="1717"/>
        <v>-927.38215694565588</v>
      </c>
      <c r="BG297" s="46">
        <f t="shared" si="1718"/>
        <v>-1117.72</v>
      </c>
      <c r="BH297" s="46">
        <f t="shared" si="1719"/>
        <v>-1112.72</v>
      </c>
      <c r="BI297" s="48"/>
      <c r="BK297" s="45">
        <v>236</v>
      </c>
      <c r="BL297" s="46">
        <f t="shared" si="1926"/>
        <v>1022.53</v>
      </c>
      <c r="BM297" s="46">
        <f t="shared" si="1927"/>
        <v>10.76</v>
      </c>
      <c r="BN297" s="46">
        <f t="shared" si="1928"/>
        <v>1011.77</v>
      </c>
      <c r="BO297" s="46">
        <f t="shared" si="1720"/>
        <v>8.3878004706828619</v>
      </c>
      <c r="BP297" s="46">
        <f t="shared" si="1721"/>
        <v>1003.3821995293172</v>
      </c>
      <c r="BQ297" s="51">
        <f t="shared" si="1722"/>
        <v>4029.2980828803993</v>
      </c>
      <c r="BR297" s="57">
        <f t="shared" si="2130"/>
        <v>12009.764327037972</v>
      </c>
      <c r="BS297" s="58">
        <f t="shared" si="1627"/>
        <v>842.27333333333343</v>
      </c>
      <c r="BT297" s="52">
        <f t="shared" si="1930"/>
        <v>8.94</v>
      </c>
      <c r="BU297" s="51">
        <f t="shared" si="1723"/>
        <v>833.33333333333337</v>
      </c>
      <c r="BV297" s="51">
        <f t="shared" si="1724"/>
        <v>3333.333333332846</v>
      </c>
      <c r="BW297" s="153">
        <f t="shared" si="2131"/>
        <v>9999.9999999995125</v>
      </c>
      <c r="BX297" s="468">
        <f t="shared" si="1932"/>
        <v>-842.27333333333343</v>
      </c>
      <c r="BY297" s="46">
        <f t="shared" si="1933"/>
        <v>-1022.53</v>
      </c>
      <c r="BZ297" s="46">
        <f t="shared" si="1725"/>
        <v>-1011.77</v>
      </c>
      <c r="CA297" s="48"/>
      <c r="CB297" s="29"/>
      <c r="CC297" s="45">
        <v>236</v>
      </c>
      <c r="CD297" s="128">
        <f t="shared" si="1726"/>
        <v>1117.6300000000001</v>
      </c>
      <c r="CE297" s="46">
        <f t="shared" si="1934"/>
        <v>11.44</v>
      </c>
      <c r="CF297" s="128">
        <f t="shared" si="1727"/>
        <v>1106.19</v>
      </c>
      <c r="CG297" s="46">
        <f t="shared" si="1935"/>
        <v>9.175651548965817</v>
      </c>
      <c r="CH297" s="46">
        <f t="shared" si="1628"/>
        <v>1097.0143484510343</v>
      </c>
      <c r="CI297" s="51">
        <f t="shared" si="1728"/>
        <v>4408.376580928456</v>
      </c>
      <c r="CJ297" s="199">
        <f t="shared" si="2132"/>
        <v>13133.552272979583</v>
      </c>
      <c r="CK297" s="153">
        <f t="shared" si="1937"/>
        <v>10000</v>
      </c>
      <c r="CL297" s="45">
        <v>236</v>
      </c>
      <c r="CM297" s="46">
        <f t="shared" si="1938"/>
        <v>1117.6300000000001</v>
      </c>
      <c r="CN297" s="128">
        <f t="shared" si="1729"/>
        <v>11.44</v>
      </c>
      <c r="CO297" s="128">
        <f t="shared" si="1657"/>
        <v>1106.19</v>
      </c>
      <c r="CP297" s="46">
        <f t="shared" si="1730"/>
        <v>9.175651548965817</v>
      </c>
      <c r="CQ297" s="46">
        <f t="shared" si="1658"/>
        <v>1097.0143484510343</v>
      </c>
      <c r="CR297" s="51">
        <f t="shared" si="1731"/>
        <v>4408.376580928456</v>
      </c>
      <c r="CS297" s="153">
        <f t="shared" si="2133"/>
        <v>13133.552272979583</v>
      </c>
      <c r="CT297" s="58">
        <f t="shared" si="1732"/>
        <v>927.86033333333398</v>
      </c>
      <c r="CU297" s="52">
        <f t="shared" si="1940"/>
        <v>9.6</v>
      </c>
      <c r="CV297" s="51">
        <f t="shared" si="1941"/>
        <v>918.26033333333396</v>
      </c>
      <c r="CW297" s="51">
        <f t="shared" si="1733"/>
        <v>3673.041333332912</v>
      </c>
      <c r="CX297" s="57">
        <f t="shared" si="2134"/>
        <v>11019.123999999581</v>
      </c>
      <c r="CY297" s="153">
        <f t="shared" si="1943"/>
        <v>10000</v>
      </c>
      <c r="CZ297" s="479">
        <f t="shared" si="1734"/>
        <v>-927.86033333333398</v>
      </c>
      <c r="DA297" s="46">
        <f t="shared" si="1944"/>
        <v>-1117.6300000000001</v>
      </c>
      <c r="DB297" s="46">
        <f t="shared" si="1945"/>
        <v>-1106.19</v>
      </c>
      <c r="DC297" s="48"/>
      <c r="DE297" s="45">
        <v>236</v>
      </c>
      <c r="DF297" s="46">
        <f t="shared" si="1735"/>
        <v>1095.0999999999999</v>
      </c>
      <c r="DG297" s="46">
        <f t="shared" si="2135"/>
        <v>83.33</v>
      </c>
      <c r="DH297" s="46">
        <f t="shared" si="1736"/>
        <v>1011.77</v>
      </c>
      <c r="DI297" s="46">
        <f t="shared" si="1737"/>
        <v>8.3878004706828619</v>
      </c>
      <c r="DJ297" s="46">
        <f t="shared" si="1738"/>
        <v>1003.3821995293172</v>
      </c>
      <c r="DK297" s="51">
        <f t="shared" si="1739"/>
        <v>4029.2980828803993</v>
      </c>
      <c r="DL297" s="58">
        <f t="shared" si="1629"/>
        <v>916.66333333333341</v>
      </c>
      <c r="DM297" s="52">
        <f t="shared" si="2136"/>
        <v>83.33</v>
      </c>
      <c r="DN297" s="51">
        <f t="shared" si="1740"/>
        <v>833.33333333333337</v>
      </c>
      <c r="DO297" s="57">
        <f t="shared" si="1741"/>
        <v>3333.333333332846</v>
      </c>
      <c r="DP297" s="468">
        <f t="shared" si="1948"/>
        <v>-916.66333333333341</v>
      </c>
      <c r="DQ297" s="46">
        <f t="shared" si="1949"/>
        <v>-1095.0999999999999</v>
      </c>
      <c r="DR297" s="47"/>
      <c r="DS297" s="46">
        <f t="shared" si="1950"/>
        <v>-1011.77</v>
      </c>
      <c r="DT297" s="48"/>
      <c r="DU297" s="29"/>
      <c r="DV297" s="45">
        <v>236</v>
      </c>
      <c r="DW297" s="46">
        <f t="shared" si="1951"/>
        <v>1013.86</v>
      </c>
      <c r="DX297" s="46">
        <f t="shared" si="2137"/>
        <v>2.09</v>
      </c>
      <c r="DY297" s="46">
        <f t="shared" si="1953"/>
        <v>1011.77</v>
      </c>
      <c r="DZ297" s="46">
        <f t="shared" si="1742"/>
        <v>8.3878004706828619</v>
      </c>
      <c r="EA297" s="46">
        <f t="shared" si="1743"/>
        <v>1003.3821995293172</v>
      </c>
      <c r="EB297" s="51">
        <f t="shared" si="1744"/>
        <v>4029.2980828803993</v>
      </c>
      <c r="EC297" s="58">
        <f t="shared" si="1630"/>
        <v>835.0533333333334</v>
      </c>
      <c r="ED297" s="52">
        <f t="shared" si="2138"/>
        <v>1.7200000000000002</v>
      </c>
      <c r="EE297" s="51">
        <f t="shared" si="1745"/>
        <v>833.33333333333337</v>
      </c>
      <c r="EF297" s="57">
        <f t="shared" si="1746"/>
        <v>3333.333333332846</v>
      </c>
      <c r="EG297" s="468">
        <f t="shared" si="1955"/>
        <v>-835.0533333333334</v>
      </c>
      <c r="EH297" s="46">
        <f t="shared" si="1956"/>
        <v>-1013.86</v>
      </c>
      <c r="EI297" s="47"/>
      <c r="EJ297" s="46">
        <f t="shared" si="1957"/>
        <v>-1011.77</v>
      </c>
      <c r="EK297" s="48"/>
      <c r="EL297" s="29"/>
      <c r="EM297" s="45">
        <v>236</v>
      </c>
      <c r="EN297" s="46">
        <f t="shared" si="2115"/>
        <v>1058.0868689014749</v>
      </c>
      <c r="EO297" s="46">
        <f t="shared" si="2139"/>
        <v>2.1799999999999997</v>
      </c>
      <c r="EP297" s="128">
        <f t="shared" si="1632"/>
        <v>1055.9068689014748</v>
      </c>
      <c r="EQ297" s="46">
        <f t="shared" si="1748"/>
        <v>8.7626323456719248</v>
      </c>
      <c r="ER297" s="46">
        <f t="shared" si="1749"/>
        <v>1047.144236555803</v>
      </c>
      <c r="ES297" s="51">
        <f t="shared" si="1750"/>
        <v>4210.4351708473514</v>
      </c>
      <c r="ET297" s="153">
        <f t="shared" si="1959"/>
        <v>10000</v>
      </c>
      <c r="EU297" s="45">
        <v>236</v>
      </c>
      <c r="EV297" s="46">
        <f t="shared" si="1633"/>
        <v>1058.0899999999999</v>
      </c>
      <c r="EW297" s="46">
        <f t="shared" si="2140"/>
        <v>2.1799999999999997</v>
      </c>
      <c r="EX297" s="128">
        <f t="shared" si="1751"/>
        <v>1055.9100000000001</v>
      </c>
      <c r="EY297" s="46">
        <f t="shared" si="1752"/>
        <v>8.761073861615932</v>
      </c>
      <c r="EZ297" s="46">
        <f t="shared" si="1753"/>
        <v>1047.1489261383842</v>
      </c>
      <c r="FA297" s="51">
        <f t="shared" si="1754"/>
        <v>4209.4953908311745</v>
      </c>
      <c r="FB297" s="58">
        <f t="shared" si="1755"/>
        <v>874.86920833333363</v>
      </c>
      <c r="FC297" s="52">
        <f t="shared" si="2141"/>
        <v>1.81</v>
      </c>
      <c r="FD297" s="51">
        <f t="shared" si="1962"/>
        <v>873.05920833333369</v>
      </c>
      <c r="FE297" s="57">
        <f t="shared" si="1756"/>
        <v>3495.8668333331448</v>
      </c>
      <c r="FF297" s="153">
        <f t="shared" si="1963"/>
        <v>10000</v>
      </c>
      <c r="FG297" s="469">
        <f t="shared" si="1757"/>
        <v>-874.86920833333363</v>
      </c>
      <c r="FH297" s="46">
        <f t="shared" si="1758"/>
        <v>-1058.0899999999999</v>
      </c>
      <c r="FI297" s="46">
        <f t="shared" si="1759"/>
        <v>-1055.9100000000001</v>
      </c>
      <c r="FJ297" s="48"/>
      <c r="FL297" s="45">
        <v>236</v>
      </c>
      <c r="FM297" s="46">
        <f t="shared" si="1964"/>
        <v>1016.77</v>
      </c>
      <c r="FN297" s="46">
        <f t="shared" si="2116"/>
        <v>5</v>
      </c>
      <c r="FO297" s="46">
        <f t="shared" si="1965"/>
        <v>1011.77</v>
      </c>
      <c r="FP297" s="46">
        <f t="shared" si="1761"/>
        <v>8.3878004706828619</v>
      </c>
      <c r="FQ297" s="46">
        <f t="shared" si="1762"/>
        <v>1003.3821995293172</v>
      </c>
      <c r="FR297" s="51">
        <f t="shared" si="1763"/>
        <v>4029.2980828803993</v>
      </c>
      <c r="FS297" s="57">
        <f t="shared" si="2142"/>
        <v>12009.764327037972</v>
      </c>
      <c r="FT297" s="58">
        <f t="shared" si="1635"/>
        <v>837.48333333333335</v>
      </c>
      <c r="FU297" s="241">
        <f t="shared" si="2117"/>
        <v>4.1500000000000004</v>
      </c>
      <c r="FV297" s="51">
        <f t="shared" si="1765"/>
        <v>833.33333333333337</v>
      </c>
      <c r="FW297" s="51">
        <f t="shared" si="1766"/>
        <v>3333.333333332846</v>
      </c>
      <c r="FX297" s="153">
        <f t="shared" si="2143"/>
        <v>9999.9999999995125</v>
      </c>
      <c r="FY297" s="468">
        <f t="shared" si="1968"/>
        <v>-837.48333333333335</v>
      </c>
      <c r="FZ297" s="46">
        <f t="shared" si="1969"/>
        <v>-1016.77</v>
      </c>
      <c r="GA297" s="46">
        <f t="shared" si="1767"/>
        <v>-1011.77</v>
      </c>
      <c r="GB297" s="48"/>
      <c r="GD297" s="45">
        <v>236</v>
      </c>
      <c r="GE297" s="46">
        <f t="shared" si="2118"/>
        <v>1060.0875939185617</v>
      </c>
      <c r="GF297" s="128">
        <f t="shared" si="2144"/>
        <v>5.21</v>
      </c>
      <c r="GG297" s="128">
        <f t="shared" si="2119"/>
        <v>1054.8775939185616</v>
      </c>
      <c r="GH297" s="46">
        <f t="shared" si="1637"/>
        <v>8.7468637440883352</v>
      </c>
      <c r="GI297" s="46">
        <f t="shared" si="1769"/>
        <v>1046.1307301744732</v>
      </c>
      <c r="GJ297" s="51">
        <f t="shared" si="1770"/>
        <v>4201.9875162785283</v>
      </c>
      <c r="GK297" s="51">
        <f t="shared" si="2145"/>
        <v>12522.457007415207</v>
      </c>
      <c r="GL297" s="153">
        <f t="shared" si="1972"/>
        <v>10000</v>
      </c>
      <c r="GM297" s="45">
        <v>236</v>
      </c>
      <c r="GN297" s="46">
        <f t="shared" si="1638"/>
        <v>1060.0899999999999</v>
      </c>
      <c r="GO297" s="46">
        <f t="shared" si="2120"/>
        <v>5.21</v>
      </c>
      <c r="GP297" s="128">
        <f t="shared" si="1973"/>
        <v>1054.8800000000001</v>
      </c>
      <c r="GQ297" s="46">
        <f t="shared" si="1772"/>
        <v>8.7457113219779412</v>
      </c>
      <c r="GR297" s="46">
        <f t="shared" si="1773"/>
        <v>1046.1342886780221</v>
      </c>
      <c r="GS297" s="51">
        <f t="shared" si="1774"/>
        <v>4201.2925045087431</v>
      </c>
      <c r="GT297" s="57">
        <f t="shared" si="2146"/>
        <v>12521.790298437183</v>
      </c>
      <c r="GU297" s="58">
        <f t="shared" si="1775"/>
        <v>876.92633333333197</v>
      </c>
      <c r="GV297" s="52">
        <f t="shared" si="2121"/>
        <v>4.3499999999999996</v>
      </c>
      <c r="GW297" s="51">
        <f t="shared" si="1975"/>
        <v>872.57633333333195</v>
      </c>
      <c r="GX297" s="57">
        <f t="shared" si="1777"/>
        <v>3490.3053333336316</v>
      </c>
      <c r="GY297" s="57">
        <f t="shared" si="2147"/>
        <v>10470.916000000287</v>
      </c>
      <c r="GZ297" s="153">
        <f t="shared" si="1977"/>
        <v>10000</v>
      </c>
      <c r="HA297" s="469">
        <f t="shared" si="1778"/>
        <v>-876.92633333333197</v>
      </c>
      <c r="HB297" s="46">
        <f t="shared" si="1779"/>
        <v>-1060.0899999999999</v>
      </c>
      <c r="HC297" s="46">
        <f t="shared" si="1780"/>
        <v>-1054.8800000000001</v>
      </c>
      <c r="HD297" s="48"/>
      <c r="HF297" s="45">
        <v>236</v>
      </c>
      <c r="HG297" s="46">
        <f t="shared" si="1781"/>
        <v>1123.8775326810628</v>
      </c>
      <c r="HH297" s="46">
        <f t="shared" si="1782"/>
        <v>0</v>
      </c>
      <c r="HI297" s="46">
        <f t="shared" si="1783"/>
        <v>1123.8775326810628</v>
      </c>
      <c r="HJ297" s="46">
        <f t="shared" si="1784"/>
        <v>9.3189993797154518</v>
      </c>
      <c r="HK297" s="46">
        <f t="shared" si="1785"/>
        <v>1114.5585333013473</v>
      </c>
      <c r="HL297" s="51">
        <f t="shared" si="1786"/>
        <v>4476.8410945279229</v>
      </c>
      <c r="HM297" s="153">
        <f t="shared" si="1978"/>
        <v>10000</v>
      </c>
      <c r="HN297" s="58">
        <f t="shared" si="1787"/>
        <v>933.33333333333724</v>
      </c>
      <c r="HO297" s="52">
        <f t="shared" si="1788"/>
        <v>0</v>
      </c>
      <c r="HP297" s="51">
        <f t="shared" si="1789"/>
        <v>933.33333333333724</v>
      </c>
      <c r="HQ297" s="57">
        <f t="shared" si="1790"/>
        <v>3733.3333333315063</v>
      </c>
      <c r="HR297" s="153">
        <f t="shared" si="1979"/>
        <v>10000</v>
      </c>
      <c r="HS297" s="468">
        <f t="shared" si="1791"/>
        <v>-933.33333333333724</v>
      </c>
      <c r="HT297" s="46">
        <f t="shared" si="1792"/>
        <v>-1123.8775326810628</v>
      </c>
      <c r="HU297" s="46">
        <f t="shared" si="1793"/>
        <v>-1123.8775326810628</v>
      </c>
      <c r="HV297" s="48"/>
      <c r="HW297" s="29"/>
      <c r="HX297" s="45">
        <v>236</v>
      </c>
      <c r="HY297" s="128">
        <f t="shared" si="1794"/>
        <v>1124.3399999999999</v>
      </c>
      <c r="HZ297" s="46">
        <f t="shared" si="1795"/>
        <v>0</v>
      </c>
      <c r="IA297" s="46">
        <f t="shared" si="1796"/>
        <v>1124.3399999999999</v>
      </c>
      <c r="IB297" s="46">
        <f t="shared" si="1797"/>
        <v>9.3304434317436407</v>
      </c>
      <c r="IC297" s="46">
        <f t="shared" si="1798"/>
        <v>1115.0095565682564</v>
      </c>
      <c r="ID297" s="51">
        <f t="shared" si="1799"/>
        <v>4483.2565024779269</v>
      </c>
      <c r="IE297" s="153">
        <f t="shared" si="1980"/>
        <v>10000</v>
      </c>
      <c r="IF297" s="58">
        <f t="shared" si="1800"/>
        <v>930.14625019664186</v>
      </c>
      <c r="IG297" s="52">
        <f t="shared" si="1801"/>
        <v>0</v>
      </c>
      <c r="IH297" s="51">
        <f t="shared" si="1802"/>
        <v>930.14625019664186</v>
      </c>
      <c r="II297" s="57">
        <f t="shared" si="1981"/>
        <v>3720.5849535922462</v>
      </c>
      <c r="IJ297" s="153">
        <f t="shared" si="1982"/>
        <v>10000</v>
      </c>
      <c r="IK297" s="468">
        <f t="shared" si="1803"/>
        <v>-930.14625019664186</v>
      </c>
      <c r="IL297" s="46">
        <f t="shared" si="1804"/>
        <v>-1124.3399999999999</v>
      </c>
      <c r="IM297" s="46">
        <f t="shared" si="1805"/>
        <v>-1124.3399999999999</v>
      </c>
      <c r="IN297" s="48"/>
      <c r="IO297" s="53">
        <f t="shared" si="1806"/>
        <v>0</v>
      </c>
      <c r="IQ297" s="45">
        <v>236</v>
      </c>
      <c r="IR297" s="128">
        <f t="shared" si="1807"/>
        <v>1126.4568749999989</v>
      </c>
      <c r="IS297" s="128">
        <f t="shared" si="1808"/>
        <v>0</v>
      </c>
      <c r="IT297" s="128">
        <f t="shared" si="1809"/>
        <v>1126.4568749999989</v>
      </c>
      <c r="IU297" s="46">
        <f t="shared" si="2021"/>
        <v>9.34</v>
      </c>
      <c r="IV297" s="46">
        <f t="shared" si="1810"/>
        <v>1117.116874999999</v>
      </c>
      <c r="IW297" s="51">
        <f t="shared" si="1811"/>
        <v>4487.1175000002586</v>
      </c>
      <c r="IX297" s="199">
        <f t="shared" si="1983"/>
        <v>10000</v>
      </c>
      <c r="IY297" s="128">
        <f t="shared" si="1812"/>
        <v>0</v>
      </c>
      <c r="IZ297" s="408">
        <f t="shared" si="1813"/>
        <v>0</v>
      </c>
      <c r="JA297" s="58">
        <f t="shared" si="1814"/>
        <v>931.95916666666494</v>
      </c>
      <c r="JB297" s="52">
        <f t="shared" si="1815"/>
        <v>0</v>
      </c>
      <c r="JC297" s="51">
        <f t="shared" si="1816"/>
        <v>931.95916666666494</v>
      </c>
      <c r="JD297" s="57">
        <f t="shared" si="1817"/>
        <v>3727.8366666667653</v>
      </c>
      <c r="JE297" s="280">
        <f t="shared" si="1818"/>
        <v>10000</v>
      </c>
      <c r="JF297" s="280">
        <f t="shared" si="1819"/>
        <v>0</v>
      </c>
      <c r="JG297" s="468">
        <f t="shared" si="1820"/>
        <v>-931.95916666666494</v>
      </c>
      <c r="JH297" s="46">
        <f t="shared" si="1821"/>
        <v>-1126.4568749999989</v>
      </c>
      <c r="JI297" s="46">
        <f t="shared" si="1822"/>
        <v>-1126.4568749999989</v>
      </c>
      <c r="JJ297" s="48"/>
      <c r="JL297" s="45">
        <v>236</v>
      </c>
      <c r="JM297" s="46">
        <f t="shared" si="1823"/>
        <v>1124.4930833333331</v>
      </c>
      <c r="JN297" s="46">
        <f t="shared" si="1824"/>
        <v>0</v>
      </c>
      <c r="JO297" s="128">
        <f t="shared" si="1825"/>
        <v>1124.4930833333331</v>
      </c>
      <c r="JP297" s="46">
        <f t="shared" si="1984"/>
        <v>9.32</v>
      </c>
      <c r="JQ297" s="46">
        <f t="shared" si="1826"/>
        <v>1115.1730833333331</v>
      </c>
      <c r="JR297" s="51">
        <f t="shared" si="1827"/>
        <v>4479.2923333333292</v>
      </c>
      <c r="JS297" s="51">
        <f t="shared" si="2148"/>
        <v>12009.764327037972</v>
      </c>
      <c r="JT297" s="199">
        <f t="shared" si="1986"/>
        <v>10000</v>
      </c>
      <c r="JU297" s="128">
        <f t="shared" si="1828"/>
        <v>0</v>
      </c>
      <c r="JV297" s="408">
        <f t="shared" si="1829"/>
        <v>0</v>
      </c>
      <c r="JW297" s="58">
        <f t="shared" si="1830"/>
        <v>930.37233333333074</v>
      </c>
      <c r="JX297" s="52">
        <f t="shared" si="1831"/>
        <v>0</v>
      </c>
      <c r="JY297" s="51">
        <f t="shared" si="1832"/>
        <v>930.37233333333074</v>
      </c>
      <c r="JZ297" s="51">
        <f t="shared" si="1833"/>
        <v>3721.4893333338878</v>
      </c>
      <c r="KA297" s="199">
        <f t="shared" si="2149"/>
        <v>9999.9999999995125</v>
      </c>
      <c r="KB297" s="128">
        <f t="shared" si="1988"/>
        <v>10000</v>
      </c>
      <c r="KC297" s="204">
        <f t="shared" si="1834"/>
        <v>0</v>
      </c>
      <c r="KD297" s="468">
        <f t="shared" si="1989"/>
        <v>-930.37233333333074</v>
      </c>
      <c r="KE297" s="46">
        <f t="shared" si="1835"/>
        <v>-1124.4930833333331</v>
      </c>
      <c r="KF297" s="46">
        <f t="shared" si="1836"/>
        <v>-1124.4930833333331</v>
      </c>
      <c r="KG297" s="48"/>
      <c r="KI297" s="45">
        <v>236</v>
      </c>
      <c r="KJ297" s="46">
        <f t="shared" si="1837"/>
        <v>1124.4890404061762</v>
      </c>
      <c r="KK297" s="46">
        <f t="shared" si="1838"/>
        <v>0</v>
      </c>
      <c r="KL297" s="128">
        <f t="shared" si="1839"/>
        <v>1124.4890404061762</v>
      </c>
      <c r="KM297" s="46">
        <f t="shared" si="1676"/>
        <v>9.324069896695109</v>
      </c>
      <c r="KN297" s="46">
        <f t="shared" si="1840"/>
        <v>1115.164970509481</v>
      </c>
      <c r="KO297" s="51">
        <f t="shared" si="1841"/>
        <v>4479.2769675075833</v>
      </c>
      <c r="KP297" s="199">
        <f t="shared" si="2150"/>
        <v>13133.552272979583</v>
      </c>
      <c r="KQ297" s="199">
        <f t="shared" si="1991"/>
        <v>10000</v>
      </c>
      <c r="KR297" s="128">
        <f t="shared" si="1842"/>
        <v>0</v>
      </c>
      <c r="KS297" s="408">
        <f t="shared" si="1843"/>
        <v>0</v>
      </c>
      <c r="KT297" s="45">
        <v>236</v>
      </c>
      <c r="KU297" s="46">
        <f t="shared" si="1992"/>
        <v>1124.49</v>
      </c>
      <c r="KV297" s="46">
        <f t="shared" si="1844"/>
        <v>0</v>
      </c>
      <c r="KW297" s="128">
        <f t="shared" si="1845"/>
        <v>1124.49</v>
      </c>
      <c r="KX297" s="46">
        <f t="shared" si="1846"/>
        <v>9.3236102875048967</v>
      </c>
      <c r="KY297" s="46">
        <f t="shared" si="1847"/>
        <v>1115.1663897124952</v>
      </c>
      <c r="KZ297" s="51">
        <f t="shared" si="1848"/>
        <v>4478.9997827904426</v>
      </c>
      <c r="LA297" s="153">
        <f t="shared" si="2151"/>
        <v>13133.552272979583</v>
      </c>
      <c r="LB297" s="58">
        <f t="shared" si="2068"/>
        <v>930.59633333333579</v>
      </c>
      <c r="LC297" s="52">
        <f t="shared" si="1849"/>
        <v>0</v>
      </c>
      <c r="LD297" s="51">
        <f t="shared" si="1850"/>
        <v>930.59633333333579</v>
      </c>
      <c r="LE297" s="51">
        <f t="shared" si="1851"/>
        <v>3722.3853333330417</v>
      </c>
      <c r="LF297" s="51">
        <f t="shared" si="2152"/>
        <v>11019.123999999581</v>
      </c>
      <c r="LG297" s="128">
        <f t="shared" si="1852"/>
        <v>10000</v>
      </c>
      <c r="LH297" s="204">
        <f t="shared" si="1853"/>
        <v>0</v>
      </c>
      <c r="LI297" s="479">
        <f t="shared" si="1854"/>
        <v>-930.59633333333579</v>
      </c>
      <c r="LJ297" s="46">
        <f t="shared" si="1995"/>
        <v>-1124.49</v>
      </c>
      <c r="LK297" s="46">
        <f t="shared" si="1996"/>
        <v>-1124.49</v>
      </c>
      <c r="LL297" s="48"/>
      <c r="LN297" s="45">
        <v>236</v>
      </c>
      <c r="LO297" s="46">
        <f t="shared" si="1855"/>
        <v>1123.1238136873469</v>
      </c>
      <c r="LP297" s="46">
        <f t="shared" si="2122"/>
        <v>0</v>
      </c>
      <c r="LQ297" s="46">
        <f t="shared" si="1857"/>
        <v>1123.1238136873469</v>
      </c>
      <c r="LR297" s="46">
        <f t="shared" si="1858"/>
        <v>9.3127496713343163</v>
      </c>
      <c r="LS297" s="46">
        <f t="shared" si="1859"/>
        <v>1113.8110640160126</v>
      </c>
      <c r="LT297" s="51">
        <f t="shared" si="1860"/>
        <v>4473.8387387845778</v>
      </c>
      <c r="LU297" s="199">
        <f t="shared" si="1997"/>
        <v>10000</v>
      </c>
      <c r="LV297" s="58">
        <f t="shared" si="1861"/>
        <v>933.33033333333128</v>
      </c>
      <c r="LW297" s="52">
        <f t="shared" si="2123"/>
        <v>0</v>
      </c>
      <c r="LX297" s="51">
        <f t="shared" si="1863"/>
        <v>933.33033333333128</v>
      </c>
      <c r="LY297" s="51">
        <f t="shared" si="1864"/>
        <v>3733.3213333331369</v>
      </c>
      <c r="LZ297" s="46">
        <f t="shared" si="1998"/>
        <v>0</v>
      </c>
      <c r="MA297" s="199">
        <f t="shared" si="1999"/>
        <v>10000</v>
      </c>
      <c r="MB297" s="468">
        <f t="shared" si="1865"/>
        <v>-933.33033333333128</v>
      </c>
      <c r="MC297" s="46">
        <f t="shared" si="1866"/>
        <v>-1123.1238136873469</v>
      </c>
      <c r="MD297" s="46">
        <f t="shared" si="1867"/>
        <v>-1123.1238136873469</v>
      </c>
      <c r="ME297" s="48"/>
      <c r="MG297" s="45">
        <v>236</v>
      </c>
      <c r="MH297" s="46">
        <f t="shared" si="1868"/>
        <v>1076.608661999408</v>
      </c>
      <c r="MI297" s="46">
        <f t="shared" si="2124"/>
        <v>0</v>
      </c>
      <c r="MJ297" s="46">
        <f t="shared" si="1870"/>
        <v>1076.608661999408</v>
      </c>
      <c r="MK297" s="46">
        <f t="shared" si="1871"/>
        <v>8.9270540264608407</v>
      </c>
      <c r="ML297" s="46">
        <f t="shared" si="1872"/>
        <v>1067.6816079729472</v>
      </c>
      <c r="MM297" s="51">
        <f t="shared" si="1873"/>
        <v>4288.5508079035571</v>
      </c>
      <c r="MN297" s="199">
        <f t="shared" si="2000"/>
        <v>10000</v>
      </c>
      <c r="MO297" s="58">
        <f t="shared" si="1874"/>
        <v>889.32945707741396</v>
      </c>
      <c r="MP297" s="52">
        <f t="shared" si="2125"/>
        <v>0</v>
      </c>
      <c r="MQ297" s="51">
        <f t="shared" si="1876"/>
        <v>889.32945707741396</v>
      </c>
      <c r="MR297" s="57">
        <f t="shared" si="1877"/>
        <v>3557.3181297300671</v>
      </c>
      <c r="MS297" s="199">
        <f t="shared" si="2001"/>
        <v>10000</v>
      </c>
      <c r="MT297" s="468">
        <f t="shared" si="2002"/>
        <v>-889.32945707741396</v>
      </c>
      <c r="MU297" s="46">
        <f t="shared" si="1878"/>
        <v>-1076.608661999408</v>
      </c>
      <c r="MV297" s="46">
        <f t="shared" si="1879"/>
        <v>-1076.608661999408</v>
      </c>
      <c r="MW297" s="48"/>
      <c r="MY297" s="45">
        <v>236</v>
      </c>
      <c r="MZ297" s="46">
        <f t="shared" si="1880"/>
        <v>1076.608661999408</v>
      </c>
      <c r="NA297" s="46">
        <f t="shared" si="2126"/>
        <v>0</v>
      </c>
      <c r="NB297" s="128">
        <f t="shared" si="1882"/>
        <v>1076.608661999408</v>
      </c>
      <c r="NC297" s="46">
        <f t="shared" si="1646"/>
        <v>8.9270540264608407</v>
      </c>
      <c r="ND297" s="46">
        <f t="shared" si="1883"/>
        <v>1067.6816079729472</v>
      </c>
      <c r="NE297" s="51">
        <f t="shared" si="1884"/>
        <v>4288.5508079035571</v>
      </c>
      <c r="NF297" s="153">
        <f t="shared" si="2003"/>
        <v>10000</v>
      </c>
      <c r="NG297" s="45">
        <v>236</v>
      </c>
      <c r="NH297" s="46">
        <f t="shared" si="1647"/>
        <v>1076.6099999999999</v>
      </c>
      <c r="NI297" s="46">
        <f t="shared" si="2127"/>
        <v>0</v>
      </c>
      <c r="NJ297" s="128">
        <f t="shared" si="2004"/>
        <v>1076.6099999999999</v>
      </c>
      <c r="NK297" s="46">
        <f t="shared" si="2005"/>
        <v>8.9263912375695877</v>
      </c>
      <c r="NL297" s="46">
        <f t="shared" si="1886"/>
        <v>1067.6836087624304</v>
      </c>
      <c r="NM297" s="51">
        <f t="shared" si="1887"/>
        <v>4288.1511337793218</v>
      </c>
      <c r="NN297" s="58">
        <f t="shared" si="1888"/>
        <v>888.78037499999857</v>
      </c>
      <c r="NO297" s="52">
        <f t="shared" si="2153"/>
        <v>0</v>
      </c>
      <c r="NP297" s="51">
        <f t="shared" si="1890"/>
        <v>888.78037499999857</v>
      </c>
      <c r="NQ297" s="57">
        <f t="shared" si="1891"/>
        <v>3689.4715000000469</v>
      </c>
      <c r="NR297" s="153">
        <f t="shared" si="2006"/>
        <v>10000</v>
      </c>
      <c r="NS297" s="469">
        <f t="shared" si="1892"/>
        <v>-888.78037499999857</v>
      </c>
      <c r="NT297" s="46">
        <f t="shared" si="1893"/>
        <v>-1076.6099999999999</v>
      </c>
      <c r="NU297" s="46">
        <f t="shared" si="1894"/>
        <v>-1076.6099999999999</v>
      </c>
      <c r="NV297" s="48"/>
      <c r="NX297" s="45">
        <v>236</v>
      </c>
      <c r="NY297" s="46">
        <f t="shared" si="1895"/>
        <v>1076.6456011701148</v>
      </c>
      <c r="NZ297" s="46">
        <f t="shared" si="2128"/>
        <v>0</v>
      </c>
      <c r="OA297" s="46">
        <f t="shared" si="1897"/>
        <v>1076.6456011701148</v>
      </c>
      <c r="OB297" s="46">
        <f t="shared" si="1898"/>
        <v>8.9273603197165983</v>
      </c>
      <c r="OC297" s="46">
        <f t="shared" si="1899"/>
        <v>1067.7182408503982</v>
      </c>
      <c r="OD297" s="51">
        <f t="shared" si="1900"/>
        <v>4288.6979509795601</v>
      </c>
      <c r="OE297" s="57">
        <f t="shared" si="2154"/>
        <v>12009.764327037972</v>
      </c>
      <c r="OF297" s="153">
        <f t="shared" si="2008"/>
        <v>10000</v>
      </c>
      <c r="OG297" s="58">
        <f t="shared" si="1901"/>
        <v>889.48383333333379</v>
      </c>
      <c r="OH297" s="241">
        <f t="shared" si="2155"/>
        <v>0</v>
      </c>
      <c r="OI297" s="51">
        <f t="shared" si="1902"/>
        <v>889.48383333333379</v>
      </c>
      <c r="OJ297" s="51">
        <f t="shared" si="1903"/>
        <v>3557.9353333333511</v>
      </c>
      <c r="OK297" s="153">
        <f t="shared" si="2156"/>
        <v>9999.9999999995125</v>
      </c>
      <c r="OL297" s="153">
        <f t="shared" si="2011"/>
        <v>10000</v>
      </c>
      <c r="OM297" s="468">
        <f t="shared" si="2012"/>
        <v>-889.48383333333379</v>
      </c>
      <c r="ON297" s="46">
        <f t="shared" si="2013"/>
        <v>-1076.6456011701148</v>
      </c>
      <c r="OO297" s="46">
        <f t="shared" si="1904"/>
        <v>-1076.6456011701148</v>
      </c>
      <c r="OP297" s="48"/>
      <c r="OR297" s="45">
        <v>236</v>
      </c>
      <c r="OS297" s="46">
        <f t="shared" si="1905"/>
        <v>1076.765700416463</v>
      </c>
      <c r="OT297" s="128">
        <f t="shared" si="2129"/>
        <v>0</v>
      </c>
      <c r="OU297" s="128">
        <f t="shared" si="1907"/>
        <v>1076.765700416463</v>
      </c>
      <c r="OV297" s="46">
        <f t="shared" si="1652"/>
        <v>8.9283561620307701</v>
      </c>
      <c r="OW297" s="46">
        <f t="shared" si="1653"/>
        <v>1067.8373442544323</v>
      </c>
      <c r="OX297" s="51">
        <f t="shared" si="1908"/>
        <v>4289.1763529640293</v>
      </c>
      <c r="OY297" s="51">
        <f t="shared" si="2157"/>
        <v>12522.457007415207</v>
      </c>
      <c r="OZ297" s="153">
        <f t="shared" si="2015"/>
        <v>10000</v>
      </c>
      <c r="PA297" s="45">
        <v>236</v>
      </c>
      <c r="PB297" s="46">
        <f t="shared" si="1909"/>
        <v>1076.765700416463</v>
      </c>
      <c r="PC297" s="46">
        <f t="shared" si="2158"/>
        <v>0</v>
      </c>
      <c r="PD297" s="128">
        <f t="shared" si="1910"/>
        <v>1076.765700416463</v>
      </c>
      <c r="PE297" s="46">
        <f t="shared" si="1911"/>
        <v>8.9283561620307701</v>
      </c>
      <c r="PF297" s="46">
        <f t="shared" si="1912"/>
        <v>1067.8373442544323</v>
      </c>
      <c r="PG297" s="51">
        <f t="shared" si="1913"/>
        <v>4289.1763529640293</v>
      </c>
      <c r="PH297" s="57">
        <f t="shared" si="2159"/>
        <v>12521.790298437183</v>
      </c>
      <c r="PI297" s="688">
        <f t="shared" si="1914"/>
        <v>889.6533333333341</v>
      </c>
      <c r="PJ297" s="52">
        <f t="shared" si="2160"/>
        <v>0</v>
      </c>
      <c r="PK297" s="51">
        <f t="shared" si="1915"/>
        <v>889.6533333333341</v>
      </c>
      <c r="PL297" s="57">
        <f t="shared" si="1916"/>
        <v>3558.6133333334124</v>
      </c>
      <c r="PM297" s="57">
        <f t="shared" si="2161"/>
        <v>10470.916000000287</v>
      </c>
      <c r="PN297" s="153">
        <f t="shared" si="2020"/>
        <v>10000</v>
      </c>
      <c r="PO297" s="469">
        <f t="shared" si="1917"/>
        <v>-889.6533333333341</v>
      </c>
      <c r="PP297" s="46">
        <f t="shared" si="1918"/>
        <v>-1076.765700416463</v>
      </c>
      <c r="PQ297" s="46">
        <f t="shared" si="1919"/>
        <v>-1076.765700416463</v>
      </c>
      <c r="PR297" s="48"/>
    </row>
    <row r="298" spans="2:434" hidden="1" x14ac:dyDescent="0.3">
      <c r="B298" s="45">
        <v>237</v>
      </c>
      <c r="C298" s="46">
        <f t="shared" si="1688"/>
        <v>1111.77</v>
      </c>
      <c r="D298" s="46">
        <f t="shared" si="1689"/>
        <v>100</v>
      </c>
      <c r="E298" s="46">
        <f t="shared" si="1690"/>
        <v>1011.77</v>
      </c>
      <c r="F298" s="46">
        <f t="shared" si="1691"/>
        <v>6.7154968048006651</v>
      </c>
      <c r="G298" s="46">
        <f t="shared" si="1692"/>
        <v>1005.0545031951993</v>
      </c>
      <c r="H298" s="51">
        <f t="shared" si="1693"/>
        <v>3024.2435796852001</v>
      </c>
      <c r="I298" s="58">
        <f t="shared" si="1626"/>
        <v>933.33333333333337</v>
      </c>
      <c r="J298" s="52">
        <f t="shared" si="1694"/>
        <v>100</v>
      </c>
      <c r="K298" s="51">
        <f t="shared" si="1695"/>
        <v>833.33333333333337</v>
      </c>
      <c r="L298" s="57">
        <f t="shared" si="1696"/>
        <v>2499.9999999995125</v>
      </c>
      <c r="M298" s="468">
        <f t="shared" si="1920"/>
        <v>-933.33333333333337</v>
      </c>
      <c r="N298" s="46">
        <f t="shared" si="1921"/>
        <v>-1111.77</v>
      </c>
      <c r="O298" s="47"/>
      <c r="P298" s="46">
        <f t="shared" si="1922"/>
        <v>-1011.77</v>
      </c>
      <c r="Q298" s="48"/>
      <c r="R298" s="29"/>
      <c r="S298" s="29"/>
      <c r="T298" s="45">
        <v>237</v>
      </c>
      <c r="U298" s="46">
        <f t="shared" si="1697"/>
        <v>1015.53</v>
      </c>
      <c r="V298" s="46">
        <f t="shared" si="1698"/>
        <v>3.76</v>
      </c>
      <c r="W298" s="46">
        <f t="shared" si="1923"/>
        <v>1011.77</v>
      </c>
      <c r="X298" s="46">
        <f t="shared" si="1699"/>
        <v>6.7154968048006651</v>
      </c>
      <c r="Y298" s="46">
        <f t="shared" si="1700"/>
        <v>1005.0545031951993</v>
      </c>
      <c r="Z298" s="51">
        <f t="shared" si="1701"/>
        <v>3024.2435796852001</v>
      </c>
      <c r="AA298" s="58">
        <f t="shared" si="1702"/>
        <v>836.43333333333339</v>
      </c>
      <c r="AB298" s="52">
        <f t="shared" si="1703"/>
        <v>3.1</v>
      </c>
      <c r="AC298" s="51">
        <f t="shared" si="1704"/>
        <v>833.33333333333337</v>
      </c>
      <c r="AD298" s="57">
        <f t="shared" si="1705"/>
        <v>2499.9999999995125</v>
      </c>
      <c r="AE298" s="468">
        <f t="shared" si="1924"/>
        <v>-836.43333333333339</v>
      </c>
      <c r="AF298" s="46">
        <f t="shared" si="1706"/>
        <v>-1015.53</v>
      </c>
      <c r="AG298" s="47"/>
      <c r="AH298" s="46">
        <f t="shared" si="1925"/>
        <v>-1011.77</v>
      </c>
      <c r="AI298" s="48"/>
      <c r="AJ298" s="29"/>
      <c r="AK298" s="45">
        <v>237</v>
      </c>
      <c r="AL298" s="46">
        <f t="shared" si="1707"/>
        <v>1117.72</v>
      </c>
      <c r="AM298" s="46"/>
      <c r="AN298" s="46"/>
      <c r="AO298" s="46">
        <f t="shared" si="1708"/>
        <v>4</v>
      </c>
      <c r="AP298" s="128">
        <f t="shared" si="1709"/>
        <v>1113.72</v>
      </c>
      <c r="AQ298" s="128"/>
      <c r="AR298" s="128"/>
      <c r="AS298" s="46">
        <f t="shared" si="1710"/>
        <v>7.401072325493268</v>
      </c>
      <c r="AT298" s="46">
        <f t="shared" si="1711"/>
        <v>1106.3189276745068</v>
      </c>
      <c r="AU298" s="51"/>
      <c r="AV298" s="51"/>
      <c r="AW298" s="51">
        <f t="shared" si="1712"/>
        <v>3334.3244676214536</v>
      </c>
      <c r="AX298" s="58">
        <f t="shared" si="1713"/>
        <v>927.38215694565588</v>
      </c>
      <c r="AY298" s="52"/>
      <c r="AZ298" s="52"/>
      <c r="BA298" s="52">
        <f t="shared" si="1714"/>
        <v>3.34</v>
      </c>
      <c r="BB298" s="51">
        <f t="shared" si="1715"/>
        <v>924.04215694565585</v>
      </c>
      <c r="BC298" s="51"/>
      <c r="BD298" s="51"/>
      <c r="BE298" s="57">
        <f t="shared" si="1716"/>
        <v>2777.148803879541</v>
      </c>
      <c r="BF298" s="468">
        <f t="shared" si="1717"/>
        <v>-927.38215694565588</v>
      </c>
      <c r="BG298" s="46">
        <f t="shared" si="1718"/>
        <v>-1117.72</v>
      </c>
      <c r="BH298" s="46">
        <f t="shared" si="1719"/>
        <v>-1113.72</v>
      </c>
      <c r="BI298" s="48"/>
      <c r="BK298" s="45">
        <v>237</v>
      </c>
      <c r="BL298" s="46">
        <f t="shared" si="1926"/>
        <v>1022.53</v>
      </c>
      <c r="BM298" s="46">
        <f t="shared" si="1927"/>
        <v>10.76</v>
      </c>
      <c r="BN298" s="46">
        <f t="shared" si="1928"/>
        <v>1011.77</v>
      </c>
      <c r="BO298" s="46">
        <f t="shared" si="1720"/>
        <v>6.7154968048006651</v>
      </c>
      <c r="BP298" s="46">
        <f t="shared" si="1721"/>
        <v>1005.0545031951993</v>
      </c>
      <c r="BQ298" s="51">
        <f t="shared" si="1722"/>
        <v>3024.2435796852001</v>
      </c>
      <c r="BR298" s="57">
        <f t="shared" si="2130"/>
        <v>12009.764327037972</v>
      </c>
      <c r="BS298" s="58">
        <f t="shared" si="1627"/>
        <v>842.27333333333343</v>
      </c>
      <c r="BT298" s="52">
        <f t="shared" si="1930"/>
        <v>8.94</v>
      </c>
      <c r="BU298" s="51">
        <f t="shared" si="1723"/>
        <v>833.33333333333337</v>
      </c>
      <c r="BV298" s="51">
        <f t="shared" si="1724"/>
        <v>2499.9999999995125</v>
      </c>
      <c r="BW298" s="153">
        <f t="shared" si="2131"/>
        <v>9999.9999999995125</v>
      </c>
      <c r="BX298" s="468">
        <f t="shared" si="1932"/>
        <v>-842.27333333333343</v>
      </c>
      <c r="BY298" s="46">
        <f t="shared" si="1933"/>
        <v>-1022.53</v>
      </c>
      <c r="BZ298" s="46">
        <f t="shared" si="1725"/>
        <v>-1011.77</v>
      </c>
      <c r="CA298" s="48"/>
      <c r="CB298" s="29"/>
      <c r="CC298" s="45">
        <v>237</v>
      </c>
      <c r="CD298" s="128">
        <f t="shared" si="1726"/>
        <v>1117.6300000000001</v>
      </c>
      <c r="CE298" s="46">
        <f t="shared" si="1934"/>
        <v>11.44</v>
      </c>
      <c r="CF298" s="128">
        <f t="shared" si="1727"/>
        <v>1106.19</v>
      </c>
      <c r="CG298" s="46">
        <f t="shared" si="1935"/>
        <v>7.3472943015474259</v>
      </c>
      <c r="CH298" s="46">
        <f t="shared" si="1628"/>
        <v>1098.8427056984526</v>
      </c>
      <c r="CI298" s="51">
        <f t="shared" si="1728"/>
        <v>3309.5338752300031</v>
      </c>
      <c r="CJ298" s="199">
        <f t="shared" si="2132"/>
        <v>13133.552272979583</v>
      </c>
      <c r="CK298" s="153">
        <f t="shared" si="1937"/>
        <v>10000</v>
      </c>
      <c r="CL298" s="45">
        <v>237</v>
      </c>
      <c r="CM298" s="46">
        <f t="shared" si="1938"/>
        <v>1117.6300000000001</v>
      </c>
      <c r="CN298" s="128">
        <f t="shared" si="1729"/>
        <v>11.44</v>
      </c>
      <c r="CO298" s="128">
        <f t="shared" si="1657"/>
        <v>1106.19</v>
      </c>
      <c r="CP298" s="46">
        <f t="shared" si="1730"/>
        <v>7.3472943015474259</v>
      </c>
      <c r="CQ298" s="46">
        <f t="shared" si="1658"/>
        <v>1098.8427056984526</v>
      </c>
      <c r="CR298" s="51">
        <f t="shared" si="1731"/>
        <v>3309.5338752300031</v>
      </c>
      <c r="CS298" s="153">
        <f t="shared" si="2133"/>
        <v>13133.552272979583</v>
      </c>
      <c r="CT298" s="58">
        <f t="shared" si="1732"/>
        <v>927.86033333333398</v>
      </c>
      <c r="CU298" s="52">
        <f t="shared" si="1940"/>
        <v>9.6</v>
      </c>
      <c r="CV298" s="51">
        <f t="shared" si="1941"/>
        <v>918.26033333333396</v>
      </c>
      <c r="CW298" s="51">
        <f t="shared" si="1733"/>
        <v>2754.7809999995779</v>
      </c>
      <c r="CX298" s="57">
        <f t="shared" si="2134"/>
        <v>11019.123999999581</v>
      </c>
      <c r="CY298" s="153">
        <f t="shared" si="1943"/>
        <v>10000</v>
      </c>
      <c r="CZ298" s="479">
        <f t="shared" si="1734"/>
        <v>-927.86033333333398</v>
      </c>
      <c r="DA298" s="46">
        <f t="shared" si="1944"/>
        <v>-1117.6300000000001</v>
      </c>
      <c r="DB298" s="46">
        <f t="shared" si="1945"/>
        <v>-1106.19</v>
      </c>
      <c r="DC298" s="48"/>
      <c r="DE298" s="45">
        <v>237</v>
      </c>
      <c r="DF298" s="46">
        <f t="shared" si="1735"/>
        <v>1095.0999999999999</v>
      </c>
      <c r="DG298" s="46">
        <f t="shared" si="2135"/>
        <v>83.33</v>
      </c>
      <c r="DH298" s="46">
        <f t="shared" si="1736"/>
        <v>1011.77</v>
      </c>
      <c r="DI298" s="46">
        <f t="shared" si="1737"/>
        <v>6.7154968048006651</v>
      </c>
      <c r="DJ298" s="46">
        <f t="shared" si="1738"/>
        <v>1005.0545031951993</v>
      </c>
      <c r="DK298" s="51">
        <f t="shared" si="1739"/>
        <v>3024.2435796852001</v>
      </c>
      <c r="DL298" s="58">
        <f t="shared" si="1629"/>
        <v>916.66333333333341</v>
      </c>
      <c r="DM298" s="52">
        <f t="shared" si="2136"/>
        <v>83.33</v>
      </c>
      <c r="DN298" s="51">
        <f t="shared" si="1740"/>
        <v>833.33333333333337</v>
      </c>
      <c r="DO298" s="57">
        <f t="shared" si="1741"/>
        <v>2499.9999999995125</v>
      </c>
      <c r="DP298" s="468">
        <f t="shared" si="1948"/>
        <v>-916.66333333333341</v>
      </c>
      <c r="DQ298" s="46">
        <f t="shared" si="1949"/>
        <v>-1095.0999999999999</v>
      </c>
      <c r="DR298" s="47"/>
      <c r="DS298" s="46">
        <f t="shared" si="1950"/>
        <v>-1011.77</v>
      </c>
      <c r="DT298" s="48"/>
      <c r="DU298" s="29"/>
      <c r="DV298" s="45">
        <v>237</v>
      </c>
      <c r="DW298" s="46">
        <f t="shared" si="1951"/>
        <v>1013.44</v>
      </c>
      <c r="DX298" s="46">
        <f t="shared" si="2137"/>
        <v>1.67</v>
      </c>
      <c r="DY298" s="46">
        <f t="shared" si="1953"/>
        <v>1011.77</v>
      </c>
      <c r="DZ298" s="46">
        <f t="shared" si="1742"/>
        <v>6.7154968048006651</v>
      </c>
      <c r="EA298" s="46">
        <f t="shared" si="1743"/>
        <v>1005.0545031951993</v>
      </c>
      <c r="EB298" s="51">
        <f t="shared" si="1744"/>
        <v>3024.2435796852001</v>
      </c>
      <c r="EC298" s="58">
        <f t="shared" si="1630"/>
        <v>834.70333333333338</v>
      </c>
      <c r="ED298" s="52">
        <f t="shared" si="2138"/>
        <v>1.37</v>
      </c>
      <c r="EE298" s="51">
        <f t="shared" si="1745"/>
        <v>833.33333333333337</v>
      </c>
      <c r="EF298" s="57">
        <f t="shared" si="1746"/>
        <v>2499.9999999995125</v>
      </c>
      <c r="EG298" s="468">
        <f t="shared" si="1955"/>
        <v>-834.70333333333338</v>
      </c>
      <c r="EH298" s="46">
        <f t="shared" si="1956"/>
        <v>-1013.44</v>
      </c>
      <c r="EI298" s="47"/>
      <c r="EJ298" s="46">
        <f t="shared" si="1957"/>
        <v>-1011.77</v>
      </c>
      <c r="EK298" s="48"/>
      <c r="EL298" s="29"/>
      <c r="EM298" s="45">
        <v>237</v>
      </c>
      <c r="EN298" s="46">
        <f t="shared" si="2115"/>
        <v>1058.0868689014749</v>
      </c>
      <c r="EO298" s="46">
        <f t="shared" si="2139"/>
        <v>1.74</v>
      </c>
      <c r="EP298" s="128">
        <f t="shared" si="1632"/>
        <v>1056.3468689014749</v>
      </c>
      <c r="EQ298" s="46">
        <f t="shared" si="1748"/>
        <v>7.0173919514122529</v>
      </c>
      <c r="ER298" s="46">
        <f t="shared" si="1749"/>
        <v>1049.3294769500626</v>
      </c>
      <c r="ES298" s="51">
        <f t="shared" si="1750"/>
        <v>3161.1056938972888</v>
      </c>
      <c r="ET298" s="153">
        <f t="shared" si="1959"/>
        <v>10000</v>
      </c>
      <c r="EU298" s="45">
        <v>237</v>
      </c>
      <c r="EV298" s="46">
        <f t="shared" si="1633"/>
        <v>1058.0899999999999</v>
      </c>
      <c r="EW298" s="46">
        <f t="shared" si="2140"/>
        <v>1.74</v>
      </c>
      <c r="EX298" s="128">
        <f t="shared" si="1751"/>
        <v>1056.3499999999999</v>
      </c>
      <c r="EY298" s="46">
        <f t="shared" si="1752"/>
        <v>7.015825651385291</v>
      </c>
      <c r="EZ298" s="46">
        <f t="shared" si="1753"/>
        <v>1049.3341743486146</v>
      </c>
      <c r="FA298" s="51">
        <f t="shared" si="1754"/>
        <v>3160.1612164825601</v>
      </c>
      <c r="FB298" s="58">
        <f t="shared" si="1755"/>
        <v>874.86920833333363</v>
      </c>
      <c r="FC298" s="52">
        <f t="shared" si="2141"/>
        <v>1.4500000000000002</v>
      </c>
      <c r="FD298" s="51">
        <f t="shared" si="1962"/>
        <v>873.41920833333359</v>
      </c>
      <c r="FE298" s="57">
        <f t="shared" si="1756"/>
        <v>2622.4476249998111</v>
      </c>
      <c r="FF298" s="153">
        <f t="shared" si="1963"/>
        <v>10000</v>
      </c>
      <c r="FG298" s="469">
        <f t="shared" si="1757"/>
        <v>-874.86920833333363</v>
      </c>
      <c r="FH298" s="46">
        <f t="shared" si="1758"/>
        <v>-1058.0899999999999</v>
      </c>
      <c r="FI298" s="46">
        <f t="shared" si="1759"/>
        <v>-1056.3499999999999</v>
      </c>
      <c r="FJ298" s="48"/>
      <c r="FL298" s="45">
        <v>237</v>
      </c>
      <c r="FM298" s="46">
        <f t="shared" si="1964"/>
        <v>1016.77</v>
      </c>
      <c r="FN298" s="46">
        <f t="shared" si="2116"/>
        <v>5</v>
      </c>
      <c r="FO298" s="46">
        <f t="shared" si="1965"/>
        <v>1011.77</v>
      </c>
      <c r="FP298" s="46">
        <f t="shared" si="1761"/>
        <v>6.7154968048006651</v>
      </c>
      <c r="FQ298" s="46">
        <f t="shared" si="1762"/>
        <v>1005.0545031951993</v>
      </c>
      <c r="FR298" s="51">
        <f t="shared" si="1763"/>
        <v>3024.2435796852001</v>
      </c>
      <c r="FS298" s="57">
        <f t="shared" si="2142"/>
        <v>12009.764327037972</v>
      </c>
      <c r="FT298" s="58">
        <f t="shared" si="1635"/>
        <v>837.48333333333335</v>
      </c>
      <c r="FU298" s="241">
        <f t="shared" si="2117"/>
        <v>4.1500000000000004</v>
      </c>
      <c r="FV298" s="51">
        <f t="shared" si="1765"/>
        <v>833.33333333333337</v>
      </c>
      <c r="FW298" s="51">
        <f t="shared" si="1766"/>
        <v>2499.9999999995125</v>
      </c>
      <c r="FX298" s="153">
        <f t="shared" si="2143"/>
        <v>9999.9999999995125</v>
      </c>
      <c r="FY298" s="468">
        <f t="shared" si="1968"/>
        <v>-837.48333333333335</v>
      </c>
      <c r="FZ298" s="46">
        <f t="shared" si="1969"/>
        <v>-1016.77</v>
      </c>
      <c r="GA298" s="46">
        <f t="shared" si="1767"/>
        <v>-1011.77</v>
      </c>
      <c r="GB298" s="48"/>
      <c r="GD298" s="45">
        <v>237</v>
      </c>
      <c r="GE298" s="46">
        <f t="shared" si="2118"/>
        <v>1060.0875939185617</v>
      </c>
      <c r="GF298" s="128">
        <f t="shared" si="2144"/>
        <v>5.21</v>
      </c>
      <c r="GG298" s="128">
        <f t="shared" si="2119"/>
        <v>1054.8775939185616</v>
      </c>
      <c r="GH298" s="46">
        <f t="shared" si="1637"/>
        <v>7.0033125271308805</v>
      </c>
      <c r="GI298" s="46">
        <f t="shared" si="1769"/>
        <v>1047.8742813914307</v>
      </c>
      <c r="GJ298" s="51">
        <f t="shared" si="1770"/>
        <v>3154.1132348870979</v>
      </c>
      <c r="GK298" s="51">
        <f t="shared" si="2145"/>
        <v>12522.457007415207</v>
      </c>
      <c r="GL298" s="153">
        <f t="shared" si="1972"/>
        <v>10000</v>
      </c>
      <c r="GM298" s="45">
        <v>237</v>
      </c>
      <c r="GN298" s="46">
        <f t="shared" si="1638"/>
        <v>1060.0899999999999</v>
      </c>
      <c r="GO298" s="46">
        <f t="shared" si="2120"/>
        <v>5.21</v>
      </c>
      <c r="GP298" s="128">
        <f t="shared" si="1973"/>
        <v>1054.8800000000001</v>
      </c>
      <c r="GQ298" s="46">
        <f t="shared" si="1772"/>
        <v>7.0021541741812392</v>
      </c>
      <c r="GR298" s="46">
        <f t="shared" si="1773"/>
        <v>1047.8778458258189</v>
      </c>
      <c r="GS298" s="51">
        <f t="shared" si="1774"/>
        <v>3153.4146586829243</v>
      </c>
      <c r="GT298" s="57">
        <f t="shared" si="2146"/>
        <v>12521.790298437183</v>
      </c>
      <c r="GU298" s="58">
        <f t="shared" si="1775"/>
        <v>876.92633333333197</v>
      </c>
      <c r="GV298" s="52">
        <f t="shared" si="2121"/>
        <v>4.3499999999999996</v>
      </c>
      <c r="GW298" s="51">
        <f t="shared" si="1975"/>
        <v>872.57633333333195</v>
      </c>
      <c r="GX298" s="57">
        <f t="shared" si="1777"/>
        <v>2617.7290000002995</v>
      </c>
      <c r="GY298" s="57">
        <f t="shared" si="2147"/>
        <v>10470.916000000287</v>
      </c>
      <c r="GZ298" s="153">
        <f t="shared" si="1977"/>
        <v>10000</v>
      </c>
      <c r="HA298" s="469">
        <f t="shared" si="1778"/>
        <v>-876.92633333333197</v>
      </c>
      <c r="HB298" s="46">
        <f t="shared" si="1779"/>
        <v>-1060.0899999999999</v>
      </c>
      <c r="HC298" s="46">
        <f t="shared" si="1780"/>
        <v>-1054.8800000000001</v>
      </c>
      <c r="HD298" s="48"/>
      <c r="HF298" s="45">
        <v>237</v>
      </c>
      <c r="HG298" s="46">
        <f t="shared" si="1781"/>
        <v>1123.8775326810628</v>
      </c>
      <c r="HH298" s="46">
        <f t="shared" si="1782"/>
        <v>0</v>
      </c>
      <c r="HI298" s="46">
        <f t="shared" si="1783"/>
        <v>1123.8775326810628</v>
      </c>
      <c r="HJ298" s="46">
        <f t="shared" si="1784"/>
        <v>7.4614018242132047</v>
      </c>
      <c r="HK298" s="46">
        <f t="shared" si="1785"/>
        <v>1116.4161308568496</v>
      </c>
      <c r="HL298" s="51">
        <f t="shared" si="1786"/>
        <v>3360.4249636710733</v>
      </c>
      <c r="HM298" s="153">
        <f t="shared" si="1978"/>
        <v>10000</v>
      </c>
      <c r="HN298" s="58">
        <f t="shared" si="1787"/>
        <v>933.33333333333724</v>
      </c>
      <c r="HO298" s="52">
        <f t="shared" si="1788"/>
        <v>0</v>
      </c>
      <c r="HP298" s="51">
        <f t="shared" si="1789"/>
        <v>933.33333333333724</v>
      </c>
      <c r="HQ298" s="57">
        <f t="shared" si="1790"/>
        <v>2799.9999999981692</v>
      </c>
      <c r="HR298" s="153">
        <f t="shared" si="1979"/>
        <v>10000</v>
      </c>
      <c r="HS298" s="468">
        <f t="shared" si="1791"/>
        <v>-933.33333333333724</v>
      </c>
      <c r="HT298" s="46">
        <f t="shared" si="1792"/>
        <v>-1123.8775326810628</v>
      </c>
      <c r="HU298" s="46">
        <f t="shared" si="1793"/>
        <v>-1123.8775326810628</v>
      </c>
      <c r="HV298" s="48"/>
      <c r="HW298" s="29"/>
      <c r="HX298" s="45">
        <v>237</v>
      </c>
      <c r="HY298" s="128">
        <f t="shared" si="1794"/>
        <v>1124.3399999999999</v>
      </c>
      <c r="HZ298" s="46">
        <f t="shared" si="1795"/>
        <v>0</v>
      </c>
      <c r="IA298" s="46">
        <f t="shared" si="1796"/>
        <v>1124.3399999999999</v>
      </c>
      <c r="IB298" s="46">
        <f t="shared" si="1797"/>
        <v>7.4720941707965451</v>
      </c>
      <c r="IC298" s="46">
        <f t="shared" si="1798"/>
        <v>1116.8679058292034</v>
      </c>
      <c r="ID298" s="51">
        <f t="shared" si="1799"/>
        <v>3366.3885966487233</v>
      </c>
      <c r="IE298" s="153">
        <f t="shared" si="1980"/>
        <v>10000</v>
      </c>
      <c r="IF298" s="58">
        <f t="shared" si="1800"/>
        <v>930.14625019664186</v>
      </c>
      <c r="IG298" s="52">
        <f t="shared" si="1801"/>
        <v>0</v>
      </c>
      <c r="IH298" s="51">
        <f t="shared" si="1802"/>
        <v>930.14625019664186</v>
      </c>
      <c r="II298" s="57">
        <f t="shared" si="1981"/>
        <v>2790.4387033956045</v>
      </c>
      <c r="IJ298" s="153">
        <f t="shared" si="1982"/>
        <v>10000</v>
      </c>
      <c r="IK298" s="468">
        <f t="shared" si="1803"/>
        <v>-930.14625019664186</v>
      </c>
      <c r="IL298" s="46">
        <f t="shared" si="1804"/>
        <v>-1124.3399999999999</v>
      </c>
      <c r="IM298" s="46">
        <f t="shared" si="1805"/>
        <v>-1124.3399999999999</v>
      </c>
      <c r="IN298" s="48"/>
      <c r="IO298" s="53">
        <f t="shared" si="1806"/>
        <v>0</v>
      </c>
      <c r="IQ298" s="45">
        <v>237</v>
      </c>
      <c r="IR298" s="128">
        <f t="shared" si="1807"/>
        <v>1126.4568749999989</v>
      </c>
      <c r="IS298" s="128">
        <f t="shared" si="1808"/>
        <v>0</v>
      </c>
      <c r="IT298" s="128">
        <f t="shared" si="1809"/>
        <v>1126.4568749999989</v>
      </c>
      <c r="IU298" s="46">
        <f t="shared" si="2021"/>
        <v>7.48</v>
      </c>
      <c r="IV298" s="46">
        <f t="shared" si="1810"/>
        <v>1118.9768749999989</v>
      </c>
      <c r="IW298" s="51">
        <f t="shared" si="1811"/>
        <v>3368.1406250002597</v>
      </c>
      <c r="IX298" s="199">
        <f t="shared" si="1983"/>
        <v>10000</v>
      </c>
      <c r="IY298" s="128">
        <f t="shared" si="1812"/>
        <v>0</v>
      </c>
      <c r="IZ298" s="408">
        <f t="shared" si="1813"/>
        <v>0</v>
      </c>
      <c r="JA298" s="58">
        <f t="shared" si="1814"/>
        <v>931.95916666666494</v>
      </c>
      <c r="JB298" s="52">
        <f t="shared" si="1815"/>
        <v>0</v>
      </c>
      <c r="JC298" s="51">
        <f t="shared" si="1816"/>
        <v>931.95916666666494</v>
      </c>
      <c r="JD298" s="57">
        <f t="shared" si="1817"/>
        <v>2795.8775000001006</v>
      </c>
      <c r="JE298" s="280">
        <f t="shared" si="1818"/>
        <v>10000</v>
      </c>
      <c r="JF298" s="280">
        <f t="shared" si="1819"/>
        <v>0</v>
      </c>
      <c r="JG298" s="468">
        <f t="shared" si="1820"/>
        <v>-931.95916666666494</v>
      </c>
      <c r="JH298" s="46">
        <f t="shared" si="1821"/>
        <v>-1126.4568749999989</v>
      </c>
      <c r="JI298" s="46">
        <f t="shared" si="1822"/>
        <v>-1126.4568749999989</v>
      </c>
      <c r="JJ298" s="48"/>
      <c r="JL298" s="45">
        <v>237</v>
      </c>
      <c r="JM298" s="46">
        <f t="shared" si="1823"/>
        <v>1124.4930833333331</v>
      </c>
      <c r="JN298" s="46">
        <f t="shared" si="1824"/>
        <v>0</v>
      </c>
      <c r="JO298" s="128">
        <f t="shared" si="1825"/>
        <v>1124.4930833333331</v>
      </c>
      <c r="JP298" s="46">
        <f t="shared" si="1984"/>
        <v>7.47</v>
      </c>
      <c r="JQ298" s="46">
        <f t="shared" si="1826"/>
        <v>1117.023083333333</v>
      </c>
      <c r="JR298" s="51">
        <f t="shared" si="1827"/>
        <v>3362.2692499999962</v>
      </c>
      <c r="JS298" s="51">
        <f t="shared" si="2148"/>
        <v>12009.764327037972</v>
      </c>
      <c r="JT298" s="199">
        <f t="shared" si="1986"/>
        <v>10000</v>
      </c>
      <c r="JU298" s="128">
        <f t="shared" si="1828"/>
        <v>0</v>
      </c>
      <c r="JV298" s="408">
        <f t="shared" si="1829"/>
        <v>0</v>
      </c>
      <c r="JW298" s="58">
        <f t="shared" si="1830"/>
        <v>930.37233333333074</v>
      </c>
      <c r="JX298" s="52">
        <f t="shared" si="1831"/>
        <v>0</v>
      </c>
      <c r="JY298" s="51">
        <f t="shared" si="1832"/>
        <v>930.37233333333074</v>
      </c>
      <c r="JZ298" s="51">
        <f t="shared" si="1833"/>
        <v>2791.1170000005568</v>
      </c>
      <c r="KA298" s="199">
        <f t="shared" si="2149"/>
        <v>9999.9999999995125</v>
      </c>
      <c r="KB298" s="128">
        <f t="shared" si="1988"/>
        <v>10000</v>
      </c>
      <c r="KC298" s="204">
        <f t="shared" si="1834"/>
        <v>0</v>
      </c>
      <c r="KD298" s="468">
        <f t="shared" si="1989"/>
        <v>-930.37233333333074</v>
      </c>
      <c r="KE298" s="46">
        <f t="shared" si="1835"/>
        <v>-1124.4930833333331</v>
      </c>
      <c r="KF298" s="46">
        <f t="shared" si="1836"/>
        <v>-1124.4930833333331</v>
      </c>
      <c r="KG298" s="48"/>
      <c r="KI298" s="45">
        <v>237</v>
      </c>
      <c r="KJ298" s="46">
        <f t="shared" si="1837"/>
        <v>1124.4890404061762</v>
      </c>
      <c r="KK298" s="46">
        <f t="shared" si="1838"/>
        <v>0</v>
      </c>
      <c r="KL298" s="128">
        <f t="shared" si="1839"/>
        <v>1124.4890404061762</v>
      </c>
      <c r="KM298" s="46">
        <f t="shared" si="1676"/>
        <v>7.4654616125126383</v>
      </c>
      <c r="KN298" s="46">
        <f t="shared" si="1840"/>
        <v>1117.0235787936635</v>
      </c>
      <c r="KO298" s="51">
        <f t="shared" si="1841"/>
        <v>3362.2533887139198</v>
      </c>
      <c r="KP298" s="199">
        <f t="shared" si="2150"/>
        <v>13133.552272979583</v>
      </c>
      <c r="KQ298" s="199">
        <f t="shared" si="1991"/>
        <v>10000</v>
      </c>
      <c r="KR298" s="128">
        <f t="shared" si="1842"/>
        <v>0</v>
      </c>
      <c r="KS298" s="408">
        <f t="shared" si="1843"/>
        <v>0</v>
      </c>
      <c r="KT298" s="45">
        <v>237</v>
      </c>
      <c r="KU298" s="46">
        <f t="shared" si="1992"/>
        <v>1124.49</v>
      </c>
      <c r="KV298" s="46">
        <f t="shared" si="1844"/>
        <v>0</v>
      </c>
      <c r="KW298" s="128">
        <f t="shared" si="1845"/>
        <v>1124.49</v>
      </c>
      <c r="KX298" s="46">
        <f t="shared" si="1846"/>
        <v>7.4649996379840715</v>
      </c>
      <c r="KY298" s="46">
        <f t="shared" si="1847"/>
        <v>1117.025000362016</v>
      </c>
      <c r="KZ298" s="51">
        <f t="shared" si="1848"/>
        <v>3361.9747824284268</v>
      </c>
      <c r="LA298" s="153">
        <f t="shared" si="2151"/>
        <v>13133.552272979583</v>
      </c>
      <c r="LB298" s="58">
        <f t="shared" si="2068"/>
        <v>930.59633333333579</v>
      </c>
      <c r="LC298" s="52">
        <f t="shared" si="1849"/>
        <v>0</v>
      </c>
      <c r="LD298" s="51">
        <f t="shared" si="1850"/>
        <v>930.59633333333579</v>
      </c>
      <c r="LE298" s="51">
        <f t="shared" si="1851"/>
        <v>2791.788999999706</v>
      </c>
      <c r="LF298" s="51">
        <f t="shared" si="2152"/>
        <v>11019.123999999581</v>
      </c>
      <c r="LG298" s="128">
        <f t="shared" si="1852"/>
        <v>10000</v>
      </c>
      <c r="LH298" s="204">
        <f t="shared" si="1853"/>
        <v>0</v>
      </c>
      <c r="LI298" s="479">
        <f t="shared" si="1854"/>
        <v>-930.59633333333579</v>
      </c>
      <c r="LJ298" s="46">
        <f t="shared" si="1995"/>
        <v>-1124.49</v>
      </c>
      <c r="LK298" s="46">
        <f t="shared" si="1996"/>
        <v>-1124.49</v>
      </c>
      <c r="LL298" s="48"/>
      <c r="LN298" s="45">
        <v>237</v>
      </c>
      <c r="LO298" s="46">
        <f t="shared" si="1855"/>
        <v>1123.1238136873469</v>
      </c>
      <c r="LP298" s="46">
        <f t="shared" si="2122"/>
        <v>0</v>
      </c>
      <c r="LQ298" s="46">
        <f t="shared" si="1857"/>
        <v>1123.1238136873469</v>
      </c>
      <c r="LR298" s="46">
        <f t="shared" si="1858"/>
        <v>7.4563978979742958</v>
      </c>
      <c r="LS298" s="46">
        <f t="shared" si="1859"/>
        <v>1115.6674157893726</v>
      </c>
      <c r="LT298" s="51">
        <f t="shared" si="1860"/>
        <v>3358.1713229952052</v>
      </c>
      <c r="LU298" s="199">
        <f t="shared" si="1997"/>
        <v>10000</v>
      </c>
      <c r="LV298" s="58">
        <f t="shared" si="1861"/>
        <v>933.33033333333128</v>
      </c>
      <c r="LW298" s="52">
        <f t="shared" si="2123"/>
        <v>0</v>
      </c>
      <c r="LX298" s="51">
        <f t="shared" si="1863"/>
        <v>933.33033333333128</v>
      </c>
      <c r="LY298" s="51">
        <f t="shared" si="1864"/>
        <v>2799.9909999998054</v>
      </c>
      <c r="LZ298" s="46">
        <f t="shared" si="1998"/>
        <v>0</v>
      </c>
      <c r="MA298" s="199">
        <f t="shared" si="1999"/>
        <v>10000</v>
      </c>
      <c r="MB298" s="468">
        <f t="shared" si="1865"/>
        <v>-933.33033333333128</v>
      </c>
      <c r="MC298" s="46">
        <f t="shared" si="1866"/>
        <v>-1123.1238136873469</v>
      </c>
      <c r="MD298" s="46">
        <f t="shared" si="1867"/>
        <v>-1123.1238136873469</v>
      </c>
      <c r="ME298" s="48"/>
      <c r="MG298" s="45">
        <v>237</v>
      </c>
      <c r="MH298" s="46">
        <f t="shared" si="1868"/>
        <v>1076.608661999408</v>
      </c>
      <c r="MI298" s="46">
        <f t="shared" si="2124"/>
        <v>0</v>
      </c>
      <c r="MJ298" s="46">
        <f t="shared" si="1870"/>
        <v>1076.608661999408</v>
      </c>
      <c r="MK298" s="46">
        <f t="shared" si="1871"/>
        <v>7.1475846798392624</v>
      </c>
      <c r="ML298" s="46">
        <f t="shared" si="1872"/>
        <v>1069.4610773195689</v>
      </c>
      <c r="MM298" s="51">
        <f t="shared" si="1873"/>
        <v>3219.0897305839881</v>
      </c>
      <c r="MN298" s="199">
        <f t="shared" si="2000"/>
        <v>10000</v>
      </c>
      <c r="MO298" s="58">
        <f t="shared" si="1874"/>
        <v>889.32945707741396</v>
      </c>
      <c r="MP298" s="52">
        <f t="shared" si="2125"/>
        <v>0</v>
      </c>
      <c r="MQ298" s="51">
        <f t="shared" si="1876"/>
        <v>889.32945707741396</v>
      </c>
      <c r="MR298" s="57">
        <f t="shared" si="1877"/>
        <v>2667.9886726526529</v>
      </c>
      <c r="MS298" s="199">
        <f t="shared" si="2001"/>
        <v>10000</v>
      </c>
      <c r="MT298" s="468">
        <f t="shared" si="2002"/>
        <v>-889.32945707741396</v>
      </c>
      <c r="MU298" s="46">
        <f t="shared" si="1878"/>
        <v>-1076.608661999408</v>
      </c>
      <c r="MV298" s="46">
        <f t="shared" si="1879"/>
        <v>-1076.608661999408</v>
      </c>
      <c r="MW298" s="48"/>
      <c r="MY298" s="45">
        <v>237</v>
      </c>
      <c r="MZ298" s="46">
        <f t="shared" si="1880"/>
        <v>1076.608661999408</v>
      </c>
      <c r="NA298" s="46">
        <f t="shared" si="2126"/>
        <v>0</v>
      </c>
      <c r="NB298" s="128">
        <f t="shared" si="1882"/>
        <v>1076.608661999408</v>
      </c>
      <c r="NC298" s="46">
        <f t="shared" si="1646"/>
        <v>7.1475846798392624</v>
      </c>
      <c r="ND298" s="46">
        <f t="shared" si="1883"/>
        <v>1069.4610773195689</v>
      </c>
      <c r="NE298" s="51">
        <f t="shared" si="1884"/>
        <v>3219.0897305839881</v>
      </c>
      <c r="NF298" s="153">
        <f t="shared" si="2003"/>
        <v>10000</v>
      </c>
      <c r="NG298" s="45">
        <v>237</v>
      </c>
      <c r="NH298" s="46">
        <f t="shared" si="1647"/>
        <v>1076.6099999999999</v>
      </c>
      <c r="NI298" s="46">
        <f t="shared" si="2127"/>
        <v>0</v>
      </c>
      <c r="NJ298" s="128">
        <f t="shared" si="2004"/>
        <v>1076.6099999999999</v>
      </c>
      <c r="NK298" s="46">
        <f t="shared" si="2005"/>
        <v>7.1469185562988704</v>
      </c>
      <c r="NL298" s="46">
        <f t="shared" si="1886"/>
        <v>1069.463081443701</v>
      </c>
      <c r="NM298" s="51">
        <f t="shared" si="1887"/>
        <v>3218.6880523356208</v>
      </c>
      <c r="NN298" s="58">
        <f t="shared" si="1888"/>
        <v>888.78037499999857</v>
      </c>
      <c r="NO298" s="52">
        <f t="shared" si="2153"/>
        <v>0</v>
      </c>
      <c r="NP298" s="51">
        <f t="shared" si="1890"/>
        <v>888.78037499999857</v>
      </c>
      <c r="NQ298" s="57">
        <f t="shared" si="1891"/>
        <v>2800.6911250000485</v>
      </c>
      <c r="NR298" s="153">
        <f t="shared" si="2006"/>
        <v>10000</v>
      </c>
      <c r="NS298" s="469">
        <f t="shared" si="1892"/>
        <v>-888.78037499999857</v>
      </c>
      <c r="NT298" s="46">
        <f t="shared" si="1893"/>
        <v>-1076.6099999999999</v>
      </c>
      <c r="NU298" s="46">
        <f t="shared" si="1894"/>
        <v>-1076.6099999999999</v>
      </c>
      <c r="NV298" s="48"/>
      <c r="NX298" s="45">
        <v>237</v>
      </c>
      <c r="NY298" s="46">
        <f t="shared" si="1895"/>
        <v>1076.6456011701148</v>
      </c>
      <c r="NZ298" s="46">
        <f t="shared" si="2128"/>
        <v>0</v>
      </c>
      <c r="OA298" s="46">
        <f t="shared" si="1897"/>
        <v>1076.6456011701148</v>
      </c>
      <c r="OB298" s="46">
        <f t="shared" si="1898"/>
        <v>7.1478299182992666</v>
      </c>
      <c r="OC298" s="46">
        <f t="shared" si="1899"/>
        <v>1069.4977712518155</v>
      </c>
      <c r="OD298" s="51">
        <f t="shared" si="1900"/>
        <v>3219.2001797277444</v>
      </c>
      <c r="OE298" s="57">
        <f t="shared" si="2154"/>
        <v>12009.764327037972</v>
      </c>
      <c r="OF298" s="153">
        <f t="shared" si="2008"/>
        <v>10000</v>
      </c>
      <c r="OG298" s="58">
        <f t="shared" si="1901"/>
        <v>889.48383333333379</v>
      </c>
      <c r="OH298" s="241">
        <f t="shared" si="2155"/>
        <v>0</v>
      </c>
      <c r="OI298" s="51">
        <f t="shared" si="1902"/>
        <v>889.48383333333379</v>
      </c>
      <c r="OJ298" s="51">
        <f t="shared" si="1903"/>
        <v>2668.4515000000174</v>
      </c>
      <c r="OK298" s="153">
        <f t="shared" si="2156"/>
        <v>9999.9999999995125</v>
      </c>
      <c r="OL298" s="153">
        <f t="shared" si="2011"/>
        <v>10000</v>
      </c>
      <c r="OM298" s="468">
        <f t="shared" si="2012"/>
        <v>-889.48383333333379</v>
      </c>
      <c r="ON298" s="46">
        <f t="shared" si="2013"/>
        <v>-1076.6456011701148</v>
      </c>
      <c r="OO298" s="46">
        <f t="shared" si="1904"/>
        <v>-1076.6456011701148</v>
      </c>
      <c r="OP298" s="48"/>
      <c r="OR298" s="45">
        <v>237</v>
      </c>
      <c r="OS298" s="46">
        <f t="shared" si="1905"/>
        <v>1076.765700416463</v>
      </c>
      <c r="OT298" s="128">
        <f t="shared" si="2129"/>
        <v>0</v>
      </c>
      <c r="OU298" s="128">
        <f t="shared" si="1907"/>
        <v>1076.765700416463</v>
      </c>
      <c r="OV298" s="46">
        <f t="shared" si="1652"/>
        <v>7.1486272549400489</v>
      </c>
      <c r="OW298" s="46">
        <f t="shared" si="1653"/>
        <v>1069.617073161523</v>
      </c>
      <c r="OX298" s="51">
        <f t="shared" si="1908"/>
        <v>3219.5592798025064</v>
      </c>
      <c r="OY298" s="51">
        <f t="shared" si="2157"/>
        <v>12522.457007415207</v>
      </c>
      <c r="OZ298" s="153">
        <f t="shared" si="2015"/>
        <v>10000</v>
      </c>
      <c r="PA298" s="45">
        <v>237</v>
      </c>
      <c r="PB298" s="46">
        <f t="shared" si="1909"/>
        <v>1076.765700416463</v>
      </c>
      <c r="PC298" s="46">
        <f t="shared" si="2158"/>
        <v>0</v>
      </c>
      <c r="PD298" s="128">
        <f t="shared" si="1910"/>
        <v>1076.765700416463</v>
      </c>
      <c r="PE298" s="46">
        <f t="shared" si="1911"/>
        <v>7.1486272549400489</v>
      </c>
      <c r="PF298" s="46">
        <f t="shared" si="1912"/>
        <v>1069.617073161523</v>
      </c>
      <c r="PG298" s="51">
        <f t="shared" si="1913"/>
        <v>3219.5592798025064</v>
      </c>
      <c r="PH298" s="57">
        <f t="shared" si="2159"/>
        <v>12521.790298437183</v>
      </c>
      <c r="PI298" s="688">
        <f t="shared" si="1914"/>
        <v>889.6533333333341</v>
      </c>
      <c r="PJ298" s="52">
        <f t="shared" si="2160"/>
        <v>0</v>
      </c>
      <c r="PK298" s="51">
        <f t="shared" si="1915"/>
        <v>889.6533333333341</v>
      </c>
      <c r="PL298" s="57">
        <f t="shared" si="1916"/>
        <v>2668.9600000000783</v>
      </c>
      <c r="PM298" s="57">
        <f t="shared" si="2161"/>
        <v>10470.916000000287</v>
      </c>
      <c r="PN298" s="153">
        <f t="shared" si="2020"/>
        <v>10000</v>
      </c>
      <c r="PO298" s="469">
        <f t="shared" si="1917"/>
        <v>-889.6533333333341</v>
      </c>
      <c r="PP298" s="46">
        <f t="shared" si="1918"/>
        <v>-1076.765700416463</v>
      </c>
      <c r="PQ298" s="46">
        <f t="shared" si="1919"/>
        <v>-1076.765700416463</v>
      </c>
      <c r="PR298" s="48"/>
    </row>
    <row r="299" spans="2:434" hidden="1" x14ac:dyDescent="0.3">
      <c r="B299" s="45">
        <v>238</v>
      </c>
      <c r="C299" s="46">
        <f t="shared" si="1688"/>
        <v>1111.77</v>
      </c>
      <c r="D299" s="46">
        <f t="shared" si="1689"/>
        <v>100</v>
      </c>
      <c r="E299" s="46">
        <f t="shared" si="1690"/>
        <v>1011.77</v>
      </c>
      <c r="F299" s="46">
        <f t="shared" si="1691"/>
        <v>5.040405966142</v>
      </c>
      <c r="G299" s="46">
        <f t="shared" si="1692"/>
        <v>1006.729594033858</v>
      </c>
      <c r="H299" s="51">
        <f t="shared" si="1693"/>
        <v>2017.513985651342</v>
      </c>
      <c r="I299" s="58">
        <f t="shared" si="1626"/>
        <v>933.33333333333337</v>
      </c>
      <c r="J299" s="52">
        <f t="shared" si="1694"/>
        <v>100</v>
      </c>
      <c r="K299" s="51">
        <f t="shared" si="1695"/>
        <v>833.33333333333337</v>
      </c>
      <c r="L299" s="57">
        <f t="shared" si="1696"/>
        <v>1666.666666666179</v>
      </c>
      <c r="M299" s="468">
        <f t="shared" si="1920"/>
        <v>-933.33333333333337</v>
      </c>
      <c r="N299" s="46">
        <f t="shared" si="1921"/>
        <v>-1111.77</v>
      </c>
      <c r="O299" s="47"/>
      <c r="P299" s="46">
        <f t="shared" si="1922"/>
        <v>-1011.77</v>
      </c>
      <c r="Q299" s="48"/>
      <c r="R299" s="29"/>
      <c r="S299" s="29"/>
      <c r="T299" s="45">
        <v>238</v>
      </c>
      <c r="U299" s="46">
        <f t="shared" si="1697"/>
        <v>1014.59</v>
      </c>
      <c r="V299" s="46">
        <f t="shared" si="1698"/>
        <v>2.82</v>
      </c>
      <c r="W299" s="46">
        <f t="shared" si="1923"/>
        <v>1011.77</v>
      </c>
      <c r="X299" s="46">
        <f t="shared" si="1699"/>
        <v>5.040405966142</v>
      </c>
      <c r="Y299" s="46">
        <f t="shared" si="1700"/>
        <v>1006.729594033858</v>
      </c>
      <c r="Z299" s="51">
        <f t="shared" si="1701"/>
        <v>2017.513985651342</v>
      </c>
      <c r="AA299" s="58">
        <f t="shared" si="1702"/>
        <v>835.65333333333342</v>
      </c>
      <c r="AB299" s="52">
        <f t="shared" si="1703"/>
        <v>2.3199999999999998</v>
      </c>
      <c r="AC299" s="51">
        <f t="shared" si="1704"/>
        <v>833.33333333333337</v>
      </c>
      <c r="AD299" s="57">
        <f t="shared" si="1705"/>
        <v>1666.666666666179</v>
      </c>
      <c r="AE299" s="468">
        <f t="shared" si="1924"/>
        <v>-835.65333333333342</v>
      </c>
      <c r="AF299" s="46">
        <f t="shared" si="1706"/>
        <v>-1014.59</v>
      </c>
      <c r="AG299" s="47"/>
      <c r="AH299" s="46">
        <f t="shared" si="1925"/>
        <v>-1011.77</v>
      </c>
      <c r="AI299" s="48"/>
      <c r="AJ299" s="29"/>
      <c r="AK299" s="45">
        <v>238</v>
      </c>
      <c r="AL299" s="46">
        <f t="shared" si="1707"/>
        <v>1117.72</v>
      </c>
      <c r="AM299" s="46"/>
      <c r="AN299" s="46"/>
      <c r="AO299" s="46">
        <f t="shared" si="1708"/>
        <v>3</v>
      </c>
      <c r="AP299" s="128">
        <f t="shared" si="1709"/>
        <v>1114.72</v>
      </c>
      <c r="AQ299" s="128"/>
      <c r="AR299" s="128"/>
      <c r="AS299" s="46">
        <f t="shared" si="1710"/>
        <v>5.5572074460357568</v>
      </c>
      <c r="AT299" s="46">
        <f t="shared" si="1711"/>
        <v>1109.1627925539642</v>
      </c>
      <c r="AU299" s="51"/>
      <c r="AV299" s="51"/>
      <c r="AW299" s="51">
        <f t="shared" si="1712"/>
        <v>2225.1616750674893</v>
      </c>
      <c r="AX299" s="58">
        <f t="shared" si="1713"/>
        <v>927.38215694565588</v>
      </c>
      <c r="AY299" s="52"/>
      <c r="AZ299" s="52"/>
      <c r="BA299" s="52">
        <f t="shared" si="1714"/>
        <v>2.5</v>
      </c>
      <c r="BB299" s="51">
        <f t="shared" si="1715"/>
        <v>924.88215694565588</v>
      </c>
      <c r="BC299" s="51"/>
      <c r="BD299" s="51"/>
      <c r="BE299" s="57">
        <f t="shared" si="1716"/>
        <v>1852.2666469338851</v>
      </c>
      <c r="BF299" s="468">
        <f t="shared" si="1717"/>
        <v>-927.38215694565588</v>
      </c>
      <c r="BG299" s="46">
        <f t="shared" si="1718"/>
        <v>-1117.72</v>
      </c>
      <c r="BH299" s="46">
        <f t="shared" si="1719"/>
        <v>-1114.72</v>
      </c>
      <c r="BI299" s="48"/>
      <c r="BK299" s="45">
        <v>238</v>
      </c>
      <c r="BL299" s="46">
        <f t="shared" si="1926"/>
        <v>1022.53</v>
      </c>
      <c r="BM299" s="46">
        <f t="shared" si="1927"/>
        <v>10.76</v>
      </c>
      <c r="BN299" s="46">
        <f t="shared" si="1928"/>
        <v>1011.77</v>
      </c>
      <c r="BO299" s="46">
        <f t="shared" si="1720"/>
        <v>5.040405966142</v>
      </c>
      <c r="BP299" s="46">
        <f t="shared" si="1721"/>
        <v>1006.729594033858</v>
      </c>
      <c r="BQ299" s="51">
        <f t="shared" si="1722"/>
        <v>2017.513985651342</v>
      </c>
      <c r="BR299" s="57">
        <f t="shared" si="2130"/>
        <v>12009.764327037972</v>
      </c>
      <c r="BS299" s="58">
        <f t="shared" si="1627"/>
        <v>842.27333333333343</v>
      </c>
      <c r="BT299" s="52">
        <f t="shared" si="1930"/>
        <v>8.94</v>
      </c>
      <c r="BU299" s="51">
        <f t="shared" si="1723"/>
        <v>833.33333333333337</v>
      </c>
      <c r="BV299" s="51">
        <f t="shared" si="1724"/>
        <v>1666.666666666179</v>
      </c>
      <c r="BW299" s="153">
        <f t="shared" si="2131"/>
        <v>9999.9999999995125</v>
      </c>
      <c r="BX299" s="468">
        <f t="shared" si="1932"/>
        <v>-842.27333333333343</v>
      </c>
      <c r="BY299" s="46">
        <f t="shared" si="1933"/>
        <v>-1022.53</v>
      </c>
      <c r="BZ299" s="46">
        <f t="shared" si="1725"/>
        <v>-1011.77</v>
      </c>
      <c r="CA299" s="48"/>
      <c r="CB299" s="29"/>
      <c r="CC299" s="45">
        <v>238</v>
      </c>
      <c r="CD299" s="128">
        <f t="shared" si="1726"/>
        <v>1117.6300000000001</v>
      </c>
      <c r="CE299" s="46">
        <f t="shared" si="1934"/>
        <v>11.44</v>
      </c>
      <c r="CF299" s="128">
        <f t="shared" si="1727"/>
        <v>1106.19</v>
      </c>
      <c r="CG299" s="46">
        <f t="shared" si="1935"/>
        <v>5.5158897920500047</v>
      </c>
      <c r="CH299" s="46">
        <f t="shared" si="1628"/>
        <v>1100.67411020795</v>
      </c>
      <c r="CI299" s="51">
        <f t="shared" si="1728"/>
        <v>2208.8597650220531</v>
      </c>
      <c r="CJ299" s="199">
        <f t="shared" si="2132"/>
        <v>13133.552272979583</v>
      </c>
      <c r="CK299" s="153">
        <f t="shared" si="1937"/>
        <v>10000</v>
      </c>
      <c r="CL299" s="45">
        <v>238</v>
      </c>
      <c r="CM299" s="46">
        <f t="shared" si="1938"/>
        <v>1117.6300000000001</v>
      </c>
      <c r="CN299" s="128">
        <f t="shared" si="1729"/>
        <v>11.44</v>
      </c>
      <c r="CO299" s="128">
        <f t="shared" si="1657"/>
        <v>1106.19</v>
      </c>
      <c r="CP299" s="46">
        <f t="shared" si="1730"/>
        <v>5.5158897920500047</v>
      </c>
      <c r="CQ299" s="46">
        <f t="shared" si="1658"/>
        <v>1100.67411020795</v>
      </c>
      <c r="CR299" s="51">
        <f t="shared" si="1731"/>
        <v>2208.8597650220531</v>
      </c>
      <c r="CS299" s="153">
        <f t="shared" si="2133"/>
        <v>13133.552272979583</v>
      </c>
      <c r="CT299" s="58">
        <f t="shared" si="1732"/>
        <v>927.86033333333398</v>
      </c>
      <c r="CU299" s="52">
        <f t="shared" si="1940"/>
        <v>9.6</v>
      </c>
      <c r="CV299" s="51">
        <f t="shared" si="1941"/>
        <v>918.26033333333396</v>
      </c>
      <c r="CW299" s="51">
        <f t="shared" si="1733"/>
        <v>1836.5206666662439</v>
      </c>
      <c r="CX299" s="57">
        <f t="shared" si="2134"/>
        <v>11019.123999999581</v>
      </c>
      <c r="CY299" s="153">
        <f t="shared" si="1943"/>
        <v>10000</v>
      </c>
      <c r="CZ299" s="479">
        <f t="shared" si="1734"/>
        <v>-927.86033333333398</v>
      </c>
      <c r="DA299" s="46">
        <f t="shared" si="1944"/>
        <v>-1117.6300000000001</v>
      </c>
      <c r="DB299" s="46">
        <f t="shared" si="1945"/>
        <v>-1106.19</v>
      </c>
      <c r="DC299" s="48"/>
      <c r="DE299" s="45">
        <v>238</v>
      </c>
      <c r="DF299" s="46">
        <f t="shared" si="1735"/>
        <v>1095.0999999999999</v>
      </c>
      <c r="DG299" s="46">
        <f t="shared" si="2135"/>
        <v>83.33</v>
      </c>
      <c r="DH299" s="46">
        <f t="shared" si="1736"/>
        <v>1011.77</v>
      </c>
      <c r="DI299" s="46">
        <f t="shared" si="1737"/>
        <v>5.040405966142</v>
      </c>
      <c r="DJ299" s="46">
        <f t="shared" si="1738"/>
        <v>1006.729594033858</v>
      </c>
      <c r="DK299" s="51">
        <f t="shared" si="1739"/>
        <v>2017.513985651342</v>
      </c>
      <c r="DL299" s="58">
        <f t="shared" si="1629"/>
        <v>916.66333333333341</v>
      </c>
      <c r="DM299" s="52">
        <f t="shared" si="2136"/>
        <v>83.33</v>
      </c>
      <c r="DN299" s="51">
        <f t="shared" si="1740"/>
        <v>833.33333333333337</v>
      </c>
      <c r="DO299" s="57">
        <f t="shared" si="1741"/>
        <v>1666.666666666179</v>
      </c>
      <c r="DP299" s="468">
        <f t="shared" si="1948"/>
        <v>-916.66333333333341</v>
      </c>
      <c r="DQ299" s="46">
        <f t="shared" si="1949"/>
        <v>-1095.0999999999999</v>
      </c>
      <c r="DR299" s="47"/>
      <c r="DS299" s="46">
        <f t="shared" si="1950"/>
        <v>-1011.77</v>
      </c>
      <c r="DT299" s="48"/>
      <c r="DU299" s="29"/>
      <c r="DV299" s="45">
        <v>238</v>
      </c>
      <c r="DW299" s="46">
        <f t="shared" si="1951"/>
        <v>1013.02</v>
      </c>
      <c r="DX299" s="46">
        <f t="shared" si="2137"/>
        <v>1.25</v>
      </c>
      <c r="DY299" s="46">
        <f t="shared" si="1953"/>
        <v>1011.77</v>
      </c>
      <c r="DZ299" s="46">
        <f t="shared" si="1742"/>
        <v>5.040405966142</v>
      </c>
      <c r="EA299" s="46">
        <f t="shared" si="1743"/>
        <v>1006.729594033858</v>
      </c>
      <c r="EB299" s="51">
        <f t="shared" si="1744"/>
        <v>2017.513985651342</v>
      </c>
      <c r="EC299" s="58">
        <f t="shared" si="1630"/>
        <v>834.36333333333334</v>
      </c>
      <c r="ED299" s="52">
        <f t="shared" si="2138"/>
        <v>1.03</v>
      </c>
      <c r="EE299" s="51">
        <f t="shared" si="1745"/>
        <v>833.33333333333337</v>
      </c>
      <c r="EF299" s="57">
        <f t="shared" si="1746"/>
        <v>1666.666666666179</v>
      </c>
      <c r="EG299" s="468">
        <f t="shared" si="1955"/>
        <v>-834.36333333333334</v>
      </c>
      <c r="EH299" s="46">
        <f t="shared" si="1956"/>
        <v>-1013.02</v>
      </c>
      <c r="EI299" s="47"/>
      <c r="EJ299" s="46">
        <f t="shared" si="1957"/>
        <v>-1011.77</v>
      </c>
      <c r="EK299" s="48"/>
      <c r="EL299" s="29"/>
      <c r="EM299" s="45">
        <v>238</v>
      </c>
      <c r="EN299" s="46">
        <f t="shared" si="2115"/>
        <v>1058.0868689014749</v>
      </c>
      <c r="EO299" s="46">
        <f t="shared" si="2139"/>
        <v>1.31</v>
      </c>
      <c r="EP299" s="128">
        <f t="shared" si="1632"/>
        <v>1056.7768689014749</v>
      </c>
      <c r="EQ299" s="46">
        <f t="shared" si="1748"/>
        <v>5.2685094898288147</v>
      </c>
      <c r="ER299" s="46">
        <f t="shared" si="1749"/>
        <v>1051.5083594116461</v>
      </c>
      <c r="ES299" s="51">
        <f t="shared" si="1750"/>
        <v>2109.5973344856429</v>
      </c>
      <c r="ET299" s="153">
        <f t="shared" si="1959"/>
        <v>10000</v>
      </c>
      <c r="EU299" s="45">
        <v>238</v>
      </c>
      <c r="EV299" s="46">
        <f t="shared" si="1633"/>
        <v>1058.0899999999999</v>
      </c>
      <c r="EW299" s="46">
        <f t="shared" si="2140"/>
        <v>1.31</v>
      </c>
      <c r="EX299" s="128">
        <f t="shared" si="1751"/>
        <v>1056.78</v>
      </c>
      <c r="EY299" s="46">
        <f t="shared" si="1752"/>
        <v>5.2669353608042675</v>
      </c>
      <c r="EZ299" s="46">
        <f t="shared" si="1753"/>
        <v>1051.5130646391958</v>
      </c>
      <c r="FA299" s="51">
        <f t="shared" si="1754"/>
        <v>2108.6481518433643</v>
      </c>
      <c r="FB299" s="58">
        <f t="shared" si="1755"/>
        <v>874.86920833333363</v>
      </c>
      <c r="FC299" s="52">
        <f t="shared" si="2141"/>
        <v>1.0899999999999999</v>
      </c>
      <c r="FD299" s="51">
        <f t="shared" si="1962"/>
        <v>873.7792083333336</v>
      </c>
      <c r="FE299" s="57">
        <f t="shared" si="1756"/>
        <v>1748.6684166664775</v>
      </c>
      <c r="FF299" s="153">
        <f t="shared" si="1963"/>
        <v>10000</v>
      </c>
      <c r="FG299" s="469">
        <f t="shared" si="1757"/>
        <v>-874.86920833333363</v>
      </c>
      <c r="FH299" s="46">
        <f t="shared" si="1758"/>
        <v>-1058.0899999999999</v>
      </c>
      <c r="FI299" s="46">
        <f t="shared" si="1759"/>
        <v>-1056.78</v>
      </c>
      <c r="FJ299" s="48"/>
      <c r="FL299" s="45">
        <v>238</v>
      </c>
      <c r="FM299" s="46">
        <f t="shared" si="1964"/>
        <v>1016.77</v>
      </c>
      <c r="FN299" s="46">
        <f t="shared" si="2116"/>
        <v>5</v>
      </c>
      <c r="FO299" s="46">
        <f t="shared" si="1965"/>
        <v>1011.77</v>
      </c>
      <c r="FP299" s="46">
        <f t="shared" si="1761"/>
        <v>5.040405966142</v>
      </c>
      <c r="FQ299" s="46">
        <f t="shared" si="1762"/>
        <v>1006.729594033858</v>
      </c>
      <c r="FR299" s="51">
        <f t="shared" si="1763"/>
        <v>2017.513985651342</v>
      </c>
      <c r="FS299" s="57">
        <f t="shared" si="2142"/>
        <v>12009.764327037972</v>
      </c>
      <c r="FT299" s="58">
        <f t="shared" si="1635"/>
        <v>837.48333333333335</v>
      </c>
      <c r="FU299" s="241">
        <f t="shared" si="2117"/>
        <v>4.1500000000000004</v>
      </c>
      <c r="FV299" s="51">
        <f t="shared" si="1765"/>
        <v>833.33333333333337</v>
      </c>
      <c r="FW299" s="51">
        <f t="shared" si="1766"/>
        <v>1666.666666666179</v>
      </c>
      <c r="FX299" s="153">
        <f t="shared" si="2143"/>
        <v>9999.9999999995125</v>
      </c>
      <c r="FY299" s="468">
        <f t="shared" si="1968"/>
        <v>-837.48333333333335</v>
      </c>
      <c r="FZ299" s="46">
        <f t="shared" si="1969"/>
        <v>-1016.77</v>
      </c>
      <c r="GA299" s="46">
        <f t="shared" si="1767"/>
        <v>-1011.77</v>
      </c>
      <c r="GB299" s="48"/>
      <c r="GD299" s="45">
        <v>238</v>
      </c>
      <c r="GE299" s="46">
        <f t="shared" si="2118"/>
        <v>1060.0875939185617</v>
      </c>
      <c r="GF299" s="128">
        <f t="shared" si="2144"/>
        <v>5.21</v>
      </c>
      <c r="GG299" s="128">
        <f t="shared" si="2119"/>
        <v>1054.8775939185616</v>
      </c>
      <c r="GH299" s="46">
        <f t="shared" si="1637"/>
        <v>5.2568553914784966</v>
      </c>
      <c r="GI299" s="46">
        <f t="shared" si="1769"/>
        <v>1049.6207385270832</v>
      </c>
      <c r="GJ299" s="51">
        <f t="shared" si="1770"/>
        <v>2104.4924963600147</v>
      </c>
      <c r="GK299" s="51">
        <f t="shared" si="2145"/>
        <v>12522.457007415207</v>
      </c>
      <c r="GL299" s="153">
        <f t="shared" si="1972"/>
        <v>10000</v>
      </c>
      <c r="GM299" s="45">
        <v>238</v>
      </c>
      <c r="GN299" s="46">
        <f t="shared" si="1638"/>
        <v>1060.0899999999999</v>
      </c>
      <c r="GO299" s="46">
        <f t="shared" si="2120"/>
        <v>5.21</v>
      </c>
      <c r="GP299" s="128">
        <f t="shared" si="1973"/>
        <v>1054.8800000000001</v>
      </c>
      <c r="GQ299" s="46">
        <f t="shared" si="1772"/>
        <v>5.2556910978048741</v>
      </c>
      <c r="GR299" s="46">
        <f t="shared" si="1773"/>
        <v>1049.6243089021953</v>
      </c>
      <c r="GS299" s="51">
        <f t="shared" si="1774"/>
        <v>2103.7903497807292</v>
      </c>
      <c r="GT299" s="57">
        <f t="shared" si="2146"/>
        <v>12521.790298437183</v>
      </c>
      <c r="GU299" s="58">
        <f t="shared" si="1775"/>
        <v>876.92633333333197</v>
      </c>
      <c r="GV299" s="52">
        <f t="shared" si="2121"/>
        <v>4.3499999999999996</v>
      </c>
      <c r="GW299" s="51">
        <f t="shared" si="1975"/>
        <v>872.57633333333195</v>
      </c>
      <c r="GX299" s="57">
        <f t="shared" si="1777"/>
        <v>1745.1526666669674</v>
      </c>
      <c r="GY299" s="57">
        <f t="shared" si="2147"/>
        <v>10470.916000000287</v>
      </c>
      <c r="GZ299" s="153">
        <f t="shared" si="1977"/>
        <v>10000</v>
      </c>
      <c r="HA299" s="469">
        <f t="shared" si="1778"/>
        <v>-876.92633333333197</v>
      </c>
      <c r="HB299" s="46">
        <f t="shared" si="1779"/>
        <v>-1060.0899999999999</v>
      </c>
      <c r="HC299" s="46">
        <f t="shared" si="1780"/>
        <v>-1054.8800000000001</v>
      </c>
      <c r="HD299" s="48"/>
      <c r="HF299" s="45">
        <v>238</v>
      </c>
      <c r="HG299" s="46">
        <f t="shared" si="1781"/>
        <v>1123.8775326810628</v>
      </c>
      <c r="HH299" s="46">
        <f t="shared" si="1782"/>
        <v>0</v>
      </c>
      <c r="HI299" s="46">
        <f t="shared" si="1783"/>
        <v>1123.8775326810628</v>
      </c>
      <c r="HJ299" s="46">
        <f t="shared" si="1784"/>
        <v>5.6007082727851225</v>
      </c>
      <c r="HK299" s="46">
        <f t="shared" si="1785"/>
        <v>1118.2768244082777</v>
      </c>
      <c r="HL299" s="51">
        <f t="shared" si="1786"/>
        <v>2242.1481392627957</v>
      </c>
      <c r="HM299" s="153">
        <f t="shared" si="1978"/>
        <v>10000</v>
      </c>
      <c r="HN299" s="58">
        <f t="shared" si="1787"/>
        <v>933.33333333333724</v>
      </c>
      <c r="HO299" s="52">
        <f t="shared" si="1788"/>
        <v>0</v>
      </c>
      <c r="HP299" s="51">
        <f t="shared" si="1789"/>
        <v>933.33333333333724</v>
      </c>
      <c r="HQ299" s="57">
        <f t="shared" si="1790"/>
        <v>1866.6666666648321</v>
      </c>
      <c r="HR299" s="153">
        <f t="shared" si="1979"/>
        <v>10000</v>
      </c>
      <c r="HS299" s="468">
        <f t="shared" si="1791"/>
        <v>-933.33333333333724</v>
      </c>
      <c r="HT299" s="46">
        <f t="shared" si="1792"/>
        <v>-1123.8775326810628</v>
      </c>
      <c r="HU299" s="46">
        <f t="shared" si="1793"/>
        <v>-1123.8775326810628</v>
      </c>
      <c r="HV299" s="48"/>
      <c r="HW299" s="29"/>
      <c r="HX299" s="45">
        <v>238</v>
      </c>
      <c r="HY299" s="128">
        <f t="shared" si="1794"/>
        <v>1124.3399999999999</v>
      </c>
      <c r="HZ299" s="46">
        <f t="shared" si="1795"/>
        <v>0</v>
      </c>
      <c r="IA299" s="46">
        <f t="shared" si="1796"/>
        <v>1124.3399999999999</v>
      </c>
      <c r="IB299" s="46">
        <f t="shared" si="1797"/>
        <v>5.6106476610812059</v>
      </c>
      <c r="IC299" s="46">
        <f t="shared" si="1798"/>
        <v>1118.7293523389187</v>
      </c>
      <c r="ID299" s="51">
        <f t="shared" si="1799"/>
        <v>2247.6592443098043</v>
      </c>
      <c r="IE299" s="153">
        <f t="shared" si="1980"/>
        <v>10000</v>
      </c>
      <c r="IF299" s="58">
        <f t="shared" si="1800"/>
        <v>930.14625019664186</v>
      </c>
      <c r="IG299" s="52">
        <f t="shared" si="1801"/>
        <v>0</v>
      </c>
      <c r="IH299" s="51">
        <f t="shared" si="1802"/>
        <v>930.14625019664186</v>
      </c>
      <c r="II299" s="57">
        <f t="shared" si="1981"/>
        <v>1860.2924531989627</v>
      </c>
      <c r="IJ299" s="153">
        <f t="shared" si="1982"/>
        <v>10000</v>
      </c>
      <c r="IK299" s="468">
        <f t="shared" si="1803"/>
        <v>-930.14625019664186</v>
      </c>
      <c r="IL299" s="46">
        <f t="shared" si="1804"/>
        <v>-1124.3399999999999</v>
      </c>
      <c r="IM299" s="46">
        <f t="shared" si="1805"/>
        <v>-1124.3399999999999</v>
      </c>
      <c r="IN299" s="48"/>
      <c r="IO299" s="53">
        <f t="shared" si="1806"/>
        <v>0</v>
      </c>
      <c r="IQ299" s="45">
        <v>238</v>
      </c>
      <c r="IR299" s="128">
        <f t="shared" si="1807"/>
        <v>1126.4568749999989</v>
      </c>
      <c r="IS299" s="128">
        <f t="shared" si="1808"/>
        <v>0</v>
      </c>
      <c r="IT299" s="128">
        <f t="shared" si="1809"/>
        <v>1126.4568749999989</v>
      </c>
      <c r="IU299" s="46">
        <f t="shared" si="2021"/>
        <v>5.61</v>
      </c>
      <c r="IV299" s="46">
        <f t="shared" si="1810"/>
        <v>1120.846874999999</v>
      </c>
      <c r="IW299" s="51">
        <f t="shared" si="1811"/>
        <v>2247.2937500002608</v>
      </c>
      <c r="IX299" s="199">
        <f t="shared" si="1983"/>
        <v>10000</v>
      </c>
      <c r="IY299" s="128">
        <f t="shared" si="1812"/>
        <v>0</v>
      </c>
      <c r="IZ299" s="408">
        <f t="shared" si="1813"/>
        <v>0</v>
      </c>
      <c r="JA299" s="58">
        <f t="shared" si="1814"/>
        <v>931.95916666666494</v>
      </c>
      <c r="JB299" s="52">
        <f t="shared" si="1815"/>
        <v>0</v>
      </c>
      <c r="JC299" s="51">
        <f t="shared" si="1816"/>
        <v>931.95916666666494</v>
      </c>
      <c r="JD299" s="57">
        <f t="shared" si="1817"/>
        <v>1863.9183333334356</v>
      </c>
      <c r="JE299" s="280">
        <f t="shared" si="1818"/>
        <v>10000</v>
      </c>
      <c r="JF299" s="280">
        <f t="shared" si="1819"/>
        <v>0</v>
      </c>
      <c r="JG299" s="468">
        <f t="shared" si="1820"/>
        <v>-931.95916666666494</v>
      </c>
      <c r="JH299" s="46">
        <f t="shared" si="1821"/>
        <v>-1126.4568749999989</v>
      </c>
      <c r="JI299" s="46">
        <f t="shared" si="1822"/>
        <v>-1126.4568749999989</v>
      </c>
      <c r="JJ299" s="48"/>
      <c r="JL299" s="45">
        <v>238</v>
      </c>
      <c r="JM299" s="46">
        <f t="shared" si="1823"/>
        <v>1124.4930833333331</v>
      </c>
      <c r="JN299" s="46">
        <f t="shared" si="1824"/>
        <v>0</v>
      </c>
      <c r="JO299" s="128">
        <f t="shared" si="1825"/>
        <v>1124.4930833333331</v>
      </c>
      <c r="JP299" s="46">
        <f t="shared" si="1984"/>
        <v>5.6</v>
      </c>
      <c r="JQ299" s="46">
        <f t="shared" si="1826"/>
        <v>1118.8930833333332</v>
      </c>
      <c r="JR299" s="51">
        <f t="shared" si="1827"/>
        <v>2243.3761666666633</v>
      </c>
      <c r="JS299" s="51">
        <f t="shared" si="2148"/>
        <v>12009.764327037972</v>
      </c>
      <c r="JT299" s="199">
        <f t="shared" si="1986"/>
        <v>10000</v>
      </c>
      <c r="JU299" s="128">
        <f t="shared" si="1828"/>
        <v>0</v>
      </c>
      <c r="JV299" s="408">
        <f t="shared" si="1829"/>
        <v>0</v>
      </c>
      <c r="JW299" s="58">
        <f t="shared" si="1830"/>
        <v>930.37233333333074</v>
      </c>
      <c r="JX299" s="52">
        <f t="shared" si="1831"/>
        <v>0</v>
      </c>
      <c r="JY299" s="51">
        <f t="shared" si="1832"/>
        <v>930.37233333333074</v>
      </c>
      <c r="JZ299" s="51">
        <f t="shared" si="1833"/>
        <v>1860.7446666672261</v>
      </c>
      <c r="KA299" s="199">
        <f t="shared" si="2149"/>
        <v>9999.9999999995125</v>
      </c>
      <c r="KB299" s="128">
        <f t="shared" si="1988"/>
        <v>10000</v>
      </c>
      <c r="KC299" s="204">
        <f t="shared" si="1834"/>
        <v>0</v>
      </c>
      <c r="KD299" s="468">
        <f t="shared" si="1989"/>
        <v>-930.37233333333074</v>
      </c>
      <c r="KE299" s="46">
        <f t="shared" si="1835"/>
        <v>-1124.4930833333331</v>
      </c>
      <c r="KF299" s="46">
        <f t="shared" si="1836"/>
        <v>-1124.4930833333331</v>
      </c>
      <c r="KG299" s="48"/>
      <c r="KI299" s="45">
        <v>238</v>
      </c>
      <c r="KJ299" s="46">
        <f t="shared" si="1837"/>
        <v>1124.4890404061762</v>
      </c>
      <c r="KK299" s="46">
        <f t="shared" si="1838"/>
        <v>0</v>
      </c>
      <c r="KL299" s="128">
        <f t="shared" si="1839"/>
        <v>1124.4890404061762</v>
      </c>
      <c r="KM299" s="46">
        <f t="shared" si="1676"/>
        <v>5.6037556478565334</v>
      </c>
      <c r="KN299" s="46">
        <f t="shared" si="1840"/>
        <v>1118.8852847583196</v>
      </c>
      <c r="KO299" s="51">
        <f t="shared" si="1841"/>
        <v>2243.3681039556004</v>
      </c>
      <c r="KP299" s="199">
        <f t="shared" si="2150"/>
        <v>13133.552272979583</v>
      </c>
      <c r="KQ299" s="199">
        <f t="shared" si="1991"/>
        <v>10000</v>
      </c>
      <c r="KR299" s="128">
        <f t="shared" si="1842"/>
        <v>0</v>
      </c>
      <c r="KS299" s="408">
        <f t="shared" si="1843"/>
        <v>0</v>
      </c>
      <c r="KT299" s="45">
        <v>238</v>
      </c>
      <c r="KU299" s="46">
        <f t="shared" si="1992"/>
        <v>1124.49</v>
      </c>
      <c r="KV299" s="46">
        <f t="shared" si="1844"/>
        <v>0</v>
      </c>
      <c r="KW299" s="128">
        <f t="shared" si="1845"/>
        <v>1124.49</v>
      </c>
      <c r="KX299" s="46">
        <f t="shared" si="1846"/>
        <v>5.603291304047378</v>
      </c>
      <c r="KY299" s="46">
        <f t="shared" si="1847"/>
        <v>1118.8867086959526</v>
      </c>
      <c r="KZ299" s="51">
        <f t="shared" si="1848"/>
        <v>2243.0880737324742</v>
      </c>
      <c r="LA299" s="153">
        <f t="shared" si="2151"/>
        <v>13133.552272979583</v>
      </c>
      <c r="LB299" s="58">
        <f t="shared" si="2068"/>
        <v>930.59633333333579</v>
      </c>
      <c r="LC299" s="52">
        <f t="shared" si="1849"/>
        <v>0</v>
      </c>
      <c r="LD299" s="51">
        <f t="shared" si="1850"/>
        <v>930.59633333333579</v>
      </c>
      <c r="LE299" s="51">
        <f t="shared" si="1851"/>
        <v>1861.1926666663703</v>
      </c>
      <c r="LF299" s="51">
        <f t="shared" si="2152"/>
        <v>11019.123999999581</v>
      </c>
      <c r="LG299" s="128">
        <f t="shared" si="1852"/>
        <v>10000</v>
      </c>
      <c r="LH299" s="204">
        <f t="shared" si="1853"/>
        <v>0</v>
      </c>
      <c r="LI299" s="479">
        <f t="shared" si="1854"/>
        <v>-930.59633333333579</v>
      </c>
      <c r="LJ299" s="46">
        <f t="shared" si="1995"/>
        <v>-1124.49</v>
      </c>
      <c r="LK299" s="46">
        <f t="shared" si="1996"/>
        <v>-1124.49</v>
      </c>
      <c r="LL299" s="48"/>
      <c r="LN299" s="45">
        <v>238</v>
      </c>
      <c r="LO299" s="46">
        <f t="shared" si="1855"/>
        <v>1123.1238136873469</v>
      </c>
      <c r="LP299" s="46">
        <f t="shared" si="2122"/>
        <v>0</v>
      </c>
      <c r="LQ299" s="46">
        <f t="shared" si="1857"/>
        <v>1123.1238136873469</v>
      </c>
      <c r="LR299" s="46">
        <f t="shared" si="1858"/>
        <v>5.5969522049920082</v>
      </c>
      <c r="LS299" s="46">
        <f t="shared" si="1859"/>
        <v>1117.5268614823549</v>
      </c>
      <c r="LT299" s="51">
        <f t="shared" si="1860"/>
        <v>2240.6444615128503</v>
      </c>
      <c r="LU299" s="199">
        <f t="shared" si="1997"/>
        <v>10000</v>
      </c>
      <c r="LV299" s="58">
        <f t="shared" si="1861"/>
        <v>933.33033333333128</v>
      </c>
      <c r="LW299" s="52">
        <f t="shared" si="2123"/>
        <v>0</v>
      </c>
      <c r="LX299" s="51">
        <f t="shared" si="1863"/>
        <v>933.33033333333128</v>
      </c>
      <c r="LY299" s="51">
        <f t="shared" si="1864"/>
        <v>1866.6606666664741</v>
      </c>
      <c r="LZ299" s="46">
        <f t="shared" si="1998"/>
        <v>0</v>
      </c>
      <c r="MA299" s="199">
        <f t="shared" si="1999"/>
        <v>10000</v>
      </c>
      <c r="MB299" s="468">
        <f t="shared" si="1865"/>
        <v>-933.33033333333128</v>
      </c>
      <c r="MC299" s="46">
        <f t="shared" si="1866"/>
        <v>-1123.1238136873469</v>
      </c>
      <c r="MD299" s="46">
        <f t="shared" si="1867"/>
        <v>-1123.1238136873469</v>
      </c>
      <c r="ME299" s="48"/>
      <c r="MG299" s="45">
        <v>238</v>
      </c>
      <c r="MH299" s="46">
        <f t="shared" si="1868"/>
        <v>1076.608661999408</v>
      </c>
      <c r="MI299" s="46">
        <f t="shared" si="2124"/>
        <v>0</v>
      </c>
      <c r="MJ299" s="46">
        <f t="shared" si="1870"/>
        <v>1076.608661999408</v>
      </c>
      <c r="MK299" s="46">
        <f t="shared" si="1871"/>
        <v>5.3651495509733138</v>
      </c>
      <c r="ML299" s="46">
        <f t="shared" si="1872"/>
        <v>1071.2435124484348</v>
      </c>
      <c r="MM299" s="51">
        <f t="shared" si="1873"/>
        <v>2147.8462181355535</v>
      </c>
      <c r="MN299" s="199">
        <f t="shared" si="2000"/>
        <v>10000</v>
      </c>
      <c r="MO299" s="58">
        <f t="shared" si="1874"/>
        <v>889.32945707741396</v>
      </c>
      <c r="MP299" s="52">
        <f t="shared" si="2125"/>
        <v>0</v>
      </c>
      <c r="MQ299" s="51">
        <f t="shared" si="1876"/>
        <v>889.32945707741396</v>
      </c>
      <c r="MR299" s="57">
        <f t="shared" si="1877"/>
        <v>1778.6592155752389</v>
      </c>
      <c r="MS299" s="199">
        <f t="shared" si="2001"/>
        <v>10000</v>
      </c>
      <c r="MT299" s="468">
        <f t="shared" si="2002"/>
        <v>-889.32945707741396</v>
      </c>
      <c r="MU299" s="46">
        <f t="shared" si="1878"/>
        <v>-1076.608661999408</v>
      </c>
      <c r="MV299" s="46">
        <f t="shared" si="1879"/>
        <v>-1076.608661999408</v>
      </c>
      <c r="MW299" s="48"/>
      <c r="MY299" s="45">
        <v>238</v>
      </c>
      <c r="MZ299" s="46">
        <f t="shared" si="1880"/>
        <v>1076.608661999408</v>
      </c>
      <c r="NA299" s="46">
        <f t="shared" si="2126"/>
        <v>0</v>
      </c>
      <c r="NB299" s="128">
        <f t="shared" si="1882"/>
        <v>1076.608661999408</v>
      </c>
      <c r="NC299" s="46">
        <f t="shared" si="1646"/>
        <v>5.3651495509733138</v>
      </c>
      <c r="ND299" s="46">
        <f t="shared" si="1883"/>
        <v>1071.2435124484348</v>
      </c>
      <c r="NE299" s="51">
        <f t="shared" si="1884"/>
        <v>2147.8462181355535</v>
      </c>
      <c r="NF299" s="153">
        <f t="shared" si="2003"/>
        <v>10000</v>
      </c>
      <c r="NG299" s="45">
        <v>238</v>
      </c>
      <c r="NH299" s="46">
        <f t="shared" si="1647"/>
        <v>1076.6099999999999</v>
      </c>
      <c r="NI299" s="46">
        <f t="shared" si="2127"/>
        <v>0</v>
      </c>
      <c r="NJ299" s="128">
        <f t="shared" si="2004"/>
        <v>1076.6099999999999</v>
      </c>
      <c r="NK299" s="46">
        <f t="shared" si="2005"/>
        <v>5.3644800872260348</v>
      </c>
      <c r="NL299" s="46">
        <f t="shared" si="1886"/>
        <v>1071.2455199127739</v>
      </c>
      <c r="NM299" s="51">
        <f t="shared" si="1887"/>
        <v>2147.4425324228469</v>
      </c>
      <c r="NN299" s="58">
        <f t="shared" si="1888"/>
        <v>888.78037499999857</v>
      </c>
      <c r="NO299" s="52">
        <f t="shared" si="2153"/>
        <v>0</v>
      </c>
      <c r="NP299" s="51">
        <f t="shared" si="1890"/>
        <v>888.78037499999857</v>
      </c>
      <c r="NQ299" s="57">
        <f t="shared" si="1891"/>
        <v>1911.91075000005</v>
      </c>
      <c r="NR299" s="153">
        <f t="shared" si="2006"/>
        <v>10000</v>
      </c>
      <c r="NS299" s="469">
        <f t="shared" si="1892"/>
        <v>-888.78037499999857</v>
      </c>
      <c r="NT299" s="46">
        <f t="shared" si="1893"/>
        <v>-1076.6099999999999</v>
      </c>
      <c r="NU299" s="46">
        <f t="shared" si="1894"/>
        <v>-1076.6099999999999</v>
      </c>
      <c r="NV299" s="48"/>
      <c r="NX299" s="45">
        <v>238</v>
      </c>
      <c r="NY299" s="46">
        <f t="shared" si="1895"/>
        <v>1076.6456011701148</v>
      </c>
      <c r="NZ299" s="46">
        <f t="shared" si="2128"/>
        <v>0</v>
      </c>
      <c r="OA299" s="46">
        <f t="shared" si="1897"/>
        <v>1076.6456011701148</v>
      </c>
      <c r="OB299" s="46">
        <f t="shared" si="1898"/>
        <v>5.3653336328795733</v>
      </c>
      <c r="OC299" s="46">
        <f t="shared" si="1899"/>
        <v>1071.2802675372352</v>
      </c>
      <c r="OD299" s="51">
        <f t="shared" si="1900"/>
        <v>2147.9199121905094</v>
      </c>
      <c r="OE299" s="57">
        <f t="shared" si="2154"/>
        <v>12009.764327037972</v>
      </c>
      <c r="OF299" s="153">
        <f t="shared" si="2008"/>
        <v>10000</v>
      </c>
      <c r="OG299" s="58">
        <f t="shared" si="1901"/>
        <v>889.48383333333379</v>
      </c>
      <c r="OH299" s="241">
        <f t="shared" si="2155"/>
        <v>0</v>
      </c>
      <c r="OI299" s="51">
        <f t="shared" si="1902"/>
        <v>889.48383333333379</v>
      </c>
      <c r="OJ299" s="51">
        <f t="shared" si="1903"/>
        <v>1778.9676666666837</v>
      </c>
      <c r="OK299" s="153">
        <f t="shared" si="2156"/>
        <v>9999.9999999995125</v>
      </c>
      <c r="OL299" s="153">
        <f t="shared" si="2011"/>
        <v>10000</v>
      </c>
      <c r="OM299" s="468">
        <f t="shared" si="2012"/>
        <v>-889.48383333333379</v>
      </c>
      <c r="ON299" s="46">
        <f t="shared" si="2013"/>
        <v>-1076.6456011701148</v>
      </c>
      <c r="OO299" s="46">
        <f t="shared" si="1904"/>
        <v>-1076.6456011701148</v>
      </c>
      <c r="OP299" s="48"/>
      <c r="OR299" s="45">
        <v>238</v>
      </c>
      <c r="OS299" s="46">
        <f t="shared" si="1905"/>
        <v>1076.765700416463</v>
      </c>
      <c r="OT299" s="128">
        <f t="shared" si="2129"/>
        <v>0</v>
      </c>
      <c r="OU299" s="128">
        <f t="shared" si="1907"/>
        <v>1076.765700416463</v>
      </c>
      <c r="OV299" s="46">
        <f t="shared" si="1652"/>
        <v>5.3659321330041765</v>
      </c>
      <c r="OW299" s="46">
        <f t="shared" si="1653"/>
        <v>1071.3997682834588</v>
      </c>
      <c r="OX299" s="51">
        <f t="shared" si="1908"/>
        <v>2148.1595115190476</v>
      </c>
      <c r="OY299" s="51">
        <f t="shared" si="2157"/>
        <v>12522.457007415207</v>
      </c>
      <c r="OZ299" s="153">
        <f t="shared" si="2015"/>
        <v>10000</v>
      </c>
      <c r="PA299" s="45">
        <v>238</v>
      </c>
      <c r="PB299" s="46">
        <f t="shared" si="1909"/>
        <v>1076.765700416463</v>
      </c>
      <c r="PC299" s="46">
        <f t="shared" si="2158"/>
        <v>0</v>
      </c>
      <c r="PD299" s="128">
        <f t="shared" si="1910"/>
        <v>1076.765700416463</v>
      </c>
      <c r="PE299" s="46">
        <f t="shared" si="1911"/>
        <v>5.3659321330041765</v>
      </c>
      <c r="PF299" s="46">
        <f t="shared" si="1912"/>
        <v>1071.3997682834588</v>
      </c>
      <c r="PG299" s="51">
        <f t="shared" si="1913"/>
        <v>2148.1595115190476</v>
      </c>
      <c r="PH299" s="57">
        <f t="shared" si="2159"/>
        <v>12521.790298437183</v>
      </c>
      <c r="PI299" s="688">
        <f t="shared" si="1914"/>
        <v>889.6533333333341</v>
      </c>
      <c r="PJ299" s="52">
        <f t="shared" si="2160"/>
        <v>0</v>
      </c>
      <c r="PK299" s="51">
        <f t="shared" si="1915"/>
        <v>889.6533333333341</v>
      </c>
      <c r="PL299" s="57">
        <f t="shared" si="1916"/>
        <v>1779.3066666667441</v>
      </c>
      <c r="PM299" s="57">
        <f t="shared" si="2161"/>
        <v>10470.916000000287</v>
      </c>
      <c r="PN299" s="153">
        <f t="shared" si="2020"/>
        <v>10000</v>
      </c>
      <c r="PO299" s="469">
        <f t="shared" si="1917"/>
        <v>-889.6533333333341</v>
      </c>
      <c r="PP299" s="46">
        <f t="shared" si="1918"/>
        <v>-1076.765700416463</v>
      </c>
      <c r="PQ299" s="46">
        <f t="shared" si="1919"/>
        <v>-1076.765700416463</v>
      </c>
      <c r="PR299" s="48"/>
    </row>
    <row r="300" spans="2:434" hidden="1" x14ac:dyDescent="0.3">
      <c r="B300" s="45">
        <v>239</v>
      </c>
      <c r="C300" s="46">
        <f t="shared" si="1688"/>
        <v>1111.77</v>
      </c>
      <c r="D300" s="46">
        <f t="shared" si="1689"/>
        <v>100</v>
      </c>
      <c r="E300" s="46">
        <f t="shared" si="1690"/>
        <v>1011.77</v>
      </c>
      <c r="F300" s="46">
        <f t="shared" si="1691"/>
        <v>3.3625233094189038</v>
      </c>
      <c r="G300" s="46">
        <f t="shared" si="1692"/>
        <v>1008.4074766905811</v>
      </c>
      <c r="H300" s="51">
        <f t="shared" si="1693"/>
        <v>1009.1065089607608</v>
      </c>
      <c r="I300" s="58">
        <f t="shared" si="1626"/>
        <v>933.33333333333337</v>
      </c>
      <c r="J300" s="52">
        <f t="shared" si="1694"/>
        <v>100</v>
      </c>
      <c r="K300" s="51">
        <f t="shared" si="1695"/>
        <v>833.33333333333337</v>
      </c>
      <c r="L300" s="57">
        <f t="shared" si="1696"/>
        <v>833.33333333284565</v>
      </c>
      <c r="M300" s="468">
        <f t="shared" si="1920"/>
        <v>-933.33333333333337</v>
      </c>
      <c r="N300" s="46">
        <f t="shared" si="1921"/>
        <v>-1111.77</v>
      </c>
      <c r="O300" s="47"/>
      <c r="P300" s="46">
        <f t="shared" si="1922"/>
        <v>-1011.77</v>
      </c>
      <c r="Q300" s="48"/>
      <c r="R300" s="29"/>
      <c r="S300" s="29"/>
      <c r="T300" s="45">
        <v>239</v>
      </c>
      <c r="U300" s="46">
        <f t="shared" si="1697"/>
        <v>1013.65</v>
      </c>
      <c r="V300" s="46">
        <f t="shared" si="1698"/>
        <v>1.88</v>
      </c>
      <c r="W300" s="46">
        <f t="shared" si="1923"/>
        <v>1011.77</v>
      </c>
      <c r="X300" s="46">
        <f t="shared" si="1699"/>
        <v>3.3625233094189038</v>
      </c>
      <c r="Y300" s="46">
        <f t="shared" si="1700"/>
        <v>1008.4074766905811</v>
      </c>
      <c r="Z300" s="51">
        <f t="shared" si="1701"/>
        <v>1009.1065089607608</v>
      </c>
      <c r="AA300" s="58">
        <f t="shared" si="1702"/>
        <v>834.87333333333333</v>
      </c>
      <c r="AB300" s="52">
        <f t="shared" si="1703"/>
        <v>1.54</v>
      </c>
      <c r="AC300" s="51">
        <f t="shared" si="1704"/>
        <v>833.33333333333337</v>
      </c>
      <c r="AD300" s="57">
        <f t="shared" si="1705"/>
        <v>833.33333333284565</v>
      </c>
      <c r="AE300" s="468">
        <f t="shared" si="1924"/>
        <v>-834.87333333333333</v>
      </c>
      <c r="AF300" s="46">
        <f t="shared" si="1706"/>
        <v>-1013.65</v>
      </c>
      <c r="AG300" s="47"/>
      <c r="AH300" s="46">
        <f t="shared" si="1925"/>
        <v>-1011.77</v>
      </c>
      <c r="AI300" s="48"/>
      <c r="AJ300" s="29"/>
      <c r="AK300" s="45">
        <v>239</v>
      </c>
      <c r="AL300" s="46">
        <f t="shared" si="1707"/>
        <v>1117.72</v>
      </c>
      <c r="AM300" s="46"/>
      <c r="AN300" s="46"/>
      <c r="AO300" s="46">
        <f t="shared" si="1708"/>
        <v>2</v>
      </c>
      <c r="AP300" s="128">
        <f t="shared" si="1709"/>
        <v>1115.72</v>
      </c>
      <c r="AQ300" s="128"/>
      <c r="AR300" s="128"/>
      <c r="AS300" s="46">
        <f t="shared" si="1710"/>
        <v>3.7086027917791493</v>
      </c>
      <c r="AT300" s="46">
        <f t="shared" si="1711"/>
        <v>1112.0113972082208</v>
      </c>
      <c r="AU300" s="51"/>
      <c r="AV300" s="51"/>
      <c r="AW300" s="51">
        <f t="shared" si="1712"/>
        <v>1113.1502778592685</v>
      </c>
      <c r="AX300" s="58">
        <f t="shared" si="1713"/>
        <v>927.38215694565588</v>
      </c>
      <c r="AY300" s="52"/>
      <c r="AZ300" s="52"/>
      <c r="BA300" s="52">
        <f t="shared" si="1714"/>
        <v>1.66</v>
      </c>
      <c r="BB300" s="51">
        <f t="shared" si="1715"/>
        <v>925.72215694565591</v>
      </c>
      <c r="BC300" s="51"/>
      <c r="BD300" s="51"/>
      <c r="BE300" s="57">
        <f t="shared" si="1716"/>
        <v>926.5444899882292</v>
      </c>
      <c r="BF300" s="468">
        <f t="shared" si="1717"/>
        <v>-927.38215694565588</v>
      </c>
      <c r="BG300" s="46">
        <f t="shared" si="1718"/>
        <v>-1117.72</v>
      </c>
      <c r="BH300" s="46">
        <f t="shared" si="1719"/>
        <v>-1115.72</v>
      </c>
      <c r="BI300" s="48"/>
      <c r="BK300" s="45">
        <v>239</v>
      </c>
      <c r="BL300" s="46">
        <f t="shared" si="1926"/>
        <v>1022.53</v>
      </c>
      <c r="BM300" s="46">
        <f t="shared" si="1927"/>
        <v>10.76</v>
      </c>
      <c r="BN300" s="46">
        <f t="shared" si="1928"/>
        <v>1011.77</v>
      </c>
      <c r="BO300" s="46">
        <f t="shared" si="1720"/>
        <v>3.3625233094189038</v>
      </c>
      <c r="BP300" s="46">
        <f t="shared" si="1721"/>
        <v>1008.4074766905811</v>
      </c>
      <c r="BQ300" s="51">
        <f t="shared" si="1722"/>
        <v>1009.1065089607608</v>
      </c>
      <c r="BR300" s="57">
        <f t="shared" si="2130"/>
        <v>12009.764327037972</v>
      </c>
      <c r="BS300" s="58">
        <f t="shared" si="1627"/>
        <v>842.27333333333343</v>
      </c>
      <c r="BT300" s="52">
        <f t="shared" si="1930"/>
        <v>8.94</v>
      </c>
      <c r="BU300" s="51">
        <f t="shared" si="1723"/>
        <v>833.33333333333337</v>
      </c>
      <c r="BV300" s="51">
        <f t="shared" si="1724"/>
        <v>833.33333333284565</v>
      </c>
      <c r="BW300" s="153">
        <f t="shared" si="2131"/>
        <v>9999.9999999995125</v>
      </c>
      <c r="BX300" s="468">
        <f t="shared" si="1932"/>
        <v>-842.27333333333343</v>
      </c>
      <c r="BY300" s="46">
        <f t="shared" si="1933"/>
        <v>-1022.53</v>
      </c>
      <c r="BZ300" s="46">
        <f t="shared" si="1725"/>
        <v>-1011.77</v>
      </c>
      <c r="CA300" s="48"/>
      <c r="CB300" s="29"/>
      <c r="CC300" s="45">
        <v>239</v>
      </c>
      <c r="CD300" s="128">
        <f t="shared" si="1726"/>
        <v>1117.6300000000001</v>
      </c>
      <c r="CE300" s="46">
        <f t="shared" si="1934"/>
        <v>11.44</v>
      </c>
      <c r="CF300" s="128">
        <f t="shared" si="1727"/>
        <v>1106.19</v>
      </c>
      <c r="CG300" s="46">
        <f t="shared" si="1935"/>
        <v>3.6814329417034219</v>
      </c>
      <c r="CH300" s="46">
        <f t="shared" si="1628"/>
        <v>1102.5085670582966</v>
      </c>
      <c r="CI300" s="51">
        <f t="shared" si="1728"/>
        <v>1106.3511979637565</v>
      </c>
      <c r="CJ300" s="199">
        <f t="shared" si="2132"/>
        <v>13133.552272979583</v>
      </c>
      <c r="CK300" s="153">
        <f t="shared" si="1937"/>
        <v>10000</v>
      </c>
      <c r="CL300" s="45">
        <v>239</v>
      </c>
      <c r="CM300" s="46">
        <f t="shared" si="1938"/>
        <v>1117.6300000000001</v>
      </c>
      <c r="CN300" s="128">
        <f t="shared" si="1729"/>
        <v>11.44</v>
      </c>
      <c r="CO300" s="128">
        <f t="shared" si="1657"/>
        <v>1106.19</v>
      </c>
      <c r="CP300" s="46">
        <f t="shared" si="1730"/>
        <v>3.6814329417034219</v>
      </c>
      <c r="CQ300" s="46">
        <f t="shared" si="1658"/>
        <v>1102.5085670582966</v>
      </c>
      <c r="CR300" s="51">
        <f t="shared" si="1731"/>
        <v>1106.3511979637565</v>
      </c>
      <c r="CS300" s="153">
        <f t="shared" si="2133"/>
        <v>13133.552272979583</v>
      </c>
      <c r="CT300" s="58">
        <f t="shared" si="1732"/>
        <v>927.86033333333398</v>
      </c>
      <c r="CU300" s="52">
        <f t="shared" si="1940"/>
        <v>9.6</v>
      </c>
      <c r="CV300" s="51">
        <f t="shared" si="1941"/>
        <v>918.26033333333396</v>
      </c>
      <c r="CW300" s="51">
        <f t="shared" si="1733"/>
        <v>918.26033333290991</v>
      </c>
      <c r="CX300" s="57">
        <f t="shared" si="2134"/>
        <v>11019.123999999581</v>
      </c>
      <c r="CY300" s="153">
        <f t="shared" si="1943"/>
        <v>10000</v>
      </c>
      <c r="CZ300" s="479">
        <f t="shared" si="1734"/>
        <v>-927.86033333333398</v>
      </c>
      <c r="DA300" s="46">
        <f t="shared" si="1944"/>
        <v>-1117.6300000000001</v>
      </c>
      <c r="DB300" s="46">
        <f t="shared" si="1945"/>
        <v>-1106.19</v>
      </c>
      <c r="DC300" s="48"/>
      <c r="DE300" s="45">
        <v>239</v>
      </c>
      <c r="DF300" s="46">
        <f t="shared" si="1735"/>
        <v>1095.0999999999999</v>
      </c>
      <c r="DG300" s="46">
        <f t="shared" si="2135"/>
        <v>83.33</v>
      </c>
      <c r="DH300" s="46">
        <f t="shared" si="1736"/>
        <v>1011.77</v>
      </c>
      <c r="DI300" s="46">
        <f t="shared" si="1737"/>
        <v>3.3625233094189038</v>
      </c>
      <c r="DJ300" s="46">
        <f t="shared" si="1738"/>
        <v>1008.4074766905811</v>
      </c>
      <c r="DK300" s="51">
        <f t="shared" si="1739"/>
        <v>1009.1065089607608</v>
      </c>
      <c r="DL300" s="58">
        <f t="shared" si="1629"/>
        <v>916.66333333333341</v>
      </c>
      <c r="DM300" s="52">
        <f t="shared" si="2136"/>
        <v>83.33</v>
      </c>
      <c r="DN300" s="51">
        <f t="shared" si="1740"/>
        <v>833.33333333333337</v>
      </c>
      <c r="DO300" s="57">
        <f t="shared" si="1741"/>
        <v>833.33333333284565</v>
      </c>
      <c r="DP300" s="468">
        <f t="shared" si="1948"/>
        <v>-916.66333333333341</v>
      </c>
      <c r="DQ300" s="46">
        <f t="shared" si="1949"/>
        <v>-1095.0999999999999</v>
      </c>
      <c r="DR300" s="47"/>
      <c r="DS300" s="46">
        <f t="shared" si="1950"/>
        <v>-1011.77</v>
      </c>
      <c r="DT300" s="48"/>
      <c r="DU300" s="29"/>
      <c r="DV300" s="45">
        <v>239</v>
      </c>
      <c r="DW300" s="46">
        <f t="shared" si="1951"/>
        <v>1012.6</v>
      </c>
      <c r="DX300" s="46">
        <f t="shared" si="2137"/>
        <v>0.83000000000000007</v>
      </c>
      <c r="DY300" s="46">
        <f t="shared" si="1953"/>
        <v>1011.77</v>
      </c>
      <c r="DZ300" s="46">
        <f t="shared" si="1742"/>
        <v>3.3625233094189038</v>
      </c>
      <c r="EA300" s="46">
        <f t="shared" si="1743"/>
        <v>1008.4074766905811</v>
      </c>
      <c r="EB300" s="51">
        <f t="shared" si="1744"/>
        <v>1009.1065089607608</v>
      </c>
      <c r="EC300" s="58">
        <f t="shared" si="1630"/>
        <v>834.01333333333332</v>
      </c>
      <c r="ED300" s="52">
        <f t="shared" si="2138"/>
        <v>0.67999999999999994</v>
      </c>
      <c r="EE300" s="51">
        <f t="shared" si="1745"/>
        <v>833.33333333333337</v>
      </c>
      <c r="EF300" s="57">
        <f t="shared" si="1746"/>
        <v>833.33333333284565</v>
      </c>
      <c r="EG300" s="468">
        <f t="shared" si="1955"/>
        <v>-834.01333333333332</v>
      </c>
      <c r="EH300" s="46">
        <f t="shared" si="1956"/>
        <v>-1012.6</v>
      </c>
      <c r="EI300" s="47"/>
      <c r="EJ300" s="46">
        <f t="shared" si="1957"/>
        <v>-1011.77</v>
      </c>
      <c r="EK300" s="48"/>
      <c r="EL300" s="29"/>
      <c r="EM300" s="45">
        <v>239</v>
      </c>
      <c r="EN300" s="46">
        <f t="shared" si="2115"/>
        <v>1058.0868689014749</v>
      </c>
      <c r="EO300" s="46">
        <f t="shared" si="2139"/>
        <v>0.87</v>
      </c>
      <c r="EP300" s="128">
        <f t="shared" si="1632"/>
        <v>1057.216868901475</v>
      </c>
      <c r="EQ300" s="46">
        <f t="shared" si="1748"/>
        <v>3.5159955574760713</v>
      </c>
      <c r="ER300" s="46">
        <f t="shared" si="1749"/>
        <v>1053.7008733439989</v>
      </c>
      <c r="ES300" s="51">
        <f t="shared" si="1750"/>
        <v>1055.8964611416441</v>
      </c>
      <c r="ET300" s="153">
        <f t="shared" si="1959"/>
        <v>10000</v>
      </c>
      <c r="EU300" s="45">
        <v>239</v>
      </c>
      <c r="EV300" s="46">
        <f t="shared" si="1633"/>
        <v>1058.0899999999999</v>
      </c>
      <c r="EW300" s="46">
        <f t="shared" si="2140"/>
        <v>0.87</v>
      </c>
      <c r="EX300" s="128">
        <f t="shared" si="1751"/>
        <v>1057.22</v>
      </c>
      <c r="EY300" s="46">
        <f t="shared" si="1752"/>
        <v>3.5144135864056074</v>
      </c>
      <c r="EZ300" s="46">
        <f t="shared" si="1753"/>
        <v>1053.7055864135943</v>
      </c>
      <c r="FA300" s="51">
        <f t="shared" si="1754"/>
        <v>1054.94256542977</v>
      </c>
      <c r="FB300" s="58">
        <f t="shared" si="1755"/>
        <v>874.86920833333363</v>
      </c>
      <c r="FC300" s="52">
        <f t="shared" si="2141"/>
        <v>0.72</v>
      </c>
      <c r="FD300" s="51">
        <f t="shared" si="1962"/>
        <v>874.1492083333336</v>
      </c>
      <c r="FE300" s="57">
        <f t="shared" si="1756"/>
        <v>874.51920833314387</v>
      </c>
      <c r="FF300" s="153">
        <f t="shared" si="1963"/>
        <v>10000</v>
      </c>
      <c r="FG300" s="469">
        <f t="shared" si="1757"/>
        <v>-874.86920833333363</v>
      </c>
      <c r="FH300" s="46">
        <f t="shared" si="1758"/>
        <v>-1058.0899999999999</v>
      </c>
      <c r="FI300" s="46">
        <f t="shared" si="1759"/>
        <v>-1057.22</v>
      </c>
      <c r="FJ300" s="48"/>
      <c r="FL300" s="45">
        <v>239</v>
      </c>
      <c r="FM300" s="46">
        <f t="shared" si="1964"/>
        <v>1016.77</v>
      </c>
      <c r="FN300" s="46">
        <f t="shared" si="2116"/>
        <v>5</v>
      </c>
      <c r="FO300" s="46">
        <f t="shared" si="1965"/>
        <v>1011.77</v>
      </c>
      <c r="FP300" s="46">
        <f t="shared" si="1761"/>
        <v>3.3625233094189038</v>
      </c>
      <c r="FQ300" s="46">
        <f t="shared" si="1762"/>
        <v>1008.4074766905811</v>
      </c>
      <c r="FR300" s="51">
        <f t="shared" si="1763"/>
        <v>1009.1065089607608</v>
      </c>
      <c r="FS300" s="57">
        <f t="shared" si="2142"/>
        <v>12009.764327037972</v>
      </c>
      <c r="FT300" s="58">
        <f t="shared" si="1635"/>
        <v>837.48333333333335</v>
      </c>
      <c r="FU300" s="241">
        <f t="shared" si="2117"/>
        <v>4.1500000000000004</v>
      </c>
      <c r="FV300" s="51">
        <f t="shared" si="1765"/>
        <v>833.33333333333337</v>
      </c>
      <c r="FW300" s="51">
        <f t="shared" si="1766"/>
        <v>833.33333333284565</v>
      </c>
      <c r="FX300" s="153">
        <f t="shared" si="2143"/>
        <v>9999.9999999995125</v>
      </c>
      <c r="FY300" s="468">
        <f t="shared" si="1968"/>
        <v>-837.48333333333335</v>
      </c>
      <c r="FZ300" s="46">
        <f t="shared" si="1969"/>
        <v>-1016.77</v>
      </c>
      <c r="GA300" s="46">
        <f t="shared" si="1767"/>
        <v>-1011.77</v>
      </c>
      <c r="GB300" s="48"/>
      <c r="GD300" s="45">
        <v>239</v>
      </c>
      <c r="GE300" s="46">
        <f t="shared" si="2118"/>
        <v>1060.0875939185617</v>
      </c>
      <c r="GF300" s="128">
        <f t="shared" si="2144"/>
        <v>5.21</v>
      </c>
      <c r="GG300" s="128">
        <f t="shared" si="2119"/>
        <v>1054.8775939185616</v>
      </c>
      <c r="GH300" s="46">
        <f t="shared" si="1637"/>
        <v>3.507487493933358</v>
      </c>
      <c r="GI300" s="46">
        <f t="shared" si="1769"/>
        <v>1051.3701064246281</v>
      </c>
      <c r="GJ300" s="51">
        <f t="shared" si="1770"/>
        <v>1053.1223899353865</v>
      </c>
      <c r="GK300" s="51">
        <f t="shared" si="2145"/>
        <v>12522.457007415207</v>
      </c>
      <c r="GL300" s="153">
        <f t="shared" si="1972"/>
        <v>10000</v>
      </c>
      <c r="GM300" s="45">
        <v>239</v>
      </c>
      <c r="GN300" s="46">
        <f t="shared" si="1638"/>
        <v>1060.0899999999999</v>
      </c>
      <c r="GO300" s="46">
        <f t="shared" si="2120"/>
        <v>5.21</v>
      </c>
      <c r="GP300" s="128">
        <f t="shared" si="1973"/>
        <v>1054.8800000000001</v>
      </c>
      <c r="GQ300" s="46">
        <f t="shared" si="1772"/>
        <v>3.5063172496345487</v>
      </c>
      <c r="GR300" s="46">
        <f t="shared" si="1773"/>
        <v>1051.3736827503656</v>
      </c>
      <c r="GS300" s="51">
        <f t="shared" si="1774"/>
        <v>1052.4166670303637</v>
      </c>
      <c r="GT300" s="57">
        <f t="shared" si="2146"/>
        <v>12521.790298437183</v>
      </c>
      <c r="GU300" s="58">
        <f t="shared" si="1775"/>
        <v>876.92633333333197</v>
      </c>
      <c r="GV300" s="52">
        <f t="shared" si="2121"/>
        <v>4.3499999999999996</v>
      </c>
      <c r="GW300" s="51">
        <f t="shared" si="1975"/>
        <v>872.57633333333195</v>
      </c>
      <c r="GX300" s="57">
        <f t="shared" si="1777"/>
        <v>872.57633333363549</v>
      </c>
      <c r="GY300" s="57">
        <f t="shared" si="2147"/>
        <v>10470.916000000287</v>
      </c>
      <c r="GZ300" s="153">
        <f t="shared" si="1977"/>
        <v>10000</v>
      </c>
      <c r="HA300" s="469">
        <f t="shared" si="1778"/>
        <v>-876.92633333333197</v>
      </c>
      <c r="HB300" s="46">
        <f t="shared" si="1779"/>
        <v>-1060.0899999999999</v>
      </c>
      <c r="HC300" s="46">
        <f t="shared" si="1780"/>
        <v>-1054.8800000000001</v>
      </c>
      <c r="HD300" s="48"/>
      <c r="HF300" s="45">
        <v>239</v>
      </c>
      <c r="HG300" s="46">
        <f t="shared" si="1781"/>
        <v>1123.8775326810628</v>
      </c>
      <c r="HH300" s="46">
        <f t="shared" si="1782"/>
        <v>0</v>
      </c>
      <c r="HI300" s="46">
        <f t="shared" si="1783"/>
        <v>1123.8775326810628</v>
      </c>
      <c r="HJ300" s="46">
        <f t="shared" si="1784"/>
        <v>3.7369135654379928</v>
      </c>
      <c r="HK300" s="46">
        <f t="shared" si="1785"/>
        <v>1120.1406191156248</v>
      </c>
      <c r="HL300" s="51">
        <f t="shared" si="1786"/>
        <v>1122.0075201471709</v>
      </c>
      <c r="HM300" s="153">
        <f t="shared" si="1978"/>
        <v>10000</v>
      </c>
      <c r="HN300" s="58">
        <f t="shared" si="1787"/>
        <v>933.33333333333724</v>
      </c>
      <c r="HO300" s="52">
        <f t="shared" si="1788"/>
        <v>0</v>
      </c>
      <c r="HP300" s="51">
        <f t="shared" si="1789"/>
        <v>933.33333333333724</v>
      </c>
      <c r="HQ300" s="57">
        <f t="shared" si="1790"/>
        <v>933.33333333149483</v>
      </c>
      <c r="HR300" s="153">
        <f t="shared" si="1979"/>
        <v>10000</v>
      </c>
      <c r="HS300" s="468">
        <f t="shared" si="1791"/>
        <v>-933.33333333333724</v>
      </c>
      <c r="HT300" s="46">
        <f t="shared" si="1792"/>
        <v>-1123.8775326810628</v>
      </c>
      <c r="HU300" s="46">
        <f t="shared" si="1793"/>
        <v>-1123.8775326810628</v>
      </c>
      <c r="HV300" s="48"/>
      <c r="HW300" s="29"/>
      <c r="HX300" s="45">
        <v>239</v>
      </c>
      <c r="HY300" s="128">
        <f t="shared" si="1794"/>
        <v>1124.3399999999999</v>
      </c>
      <c r="HZ300" s="46">
        <f t="shared" si="1795"/>
        <v>0</v>
      </c>
      <c r="IA300" s="46">
        <f t="shared" si="1796"/>
        <v>1124.3399999999999</v>
      </c>
      <c r="IB300" s="46">
        <f t="shared" si="1797"/>
        <v>3.7460987405163402</v>
      </c>
      <c r="IC300" s="46">
        <f t="shared" si="1798"/>
        <v>1120.5939012594836</v>
      </c>
      <c r="ID300" s="51">
        <f t="shared" si="1799"/>
        <v>1127.0653430503207</v>
      </c>
      <c r="IE300" s="153">
        <f t="shared" si="1980"/>
        <v>10000</v>
      </c>
      <c r="IF300" s="58">
        <f t="shared" si="1800"/>
        <v>930.14625019664186</v>
      </c>
      <c r="IG300" s="52">
        <f t="shared" si="1801"/>
        <v>0</v>
      </c>
      <c r="IH300" s="51">
        <f t="shared" si="1802"/>
        <v>930.14625019664186</v>
      </c>
      <c r="II300" s="57">
        <f t="shared" si="1981"/>
        <v>930.14620300232082</v>
      </c>
      <c r="IJ300" s="153">
        <f t="shared" si="1982"/>
        <v>10000</v>
      </c>
      <c r="IK300" s="468">
        <f t="shared" si="1803"/>
        <v>-930.14625019664186</v>
      </c>
      <c r="IL300" s="46">
        <f t="shared" si="1804"/>
        <v>-1124.3399999999999</v>
      </c>
      <c r="IM300" s="46">
        <f t="shared" si="1805"/>
        <v>-1124.3399999999999</v>
      </c>
      <c r="IN300" s="48"/>
      <c r="IO300" s="53">
        <f t="shared" si="1806"/>
        <v>0</v>
      </c>
      <c r="IQ300" s="45">
        <v>239</v>
      </c>
      <c r="IR300" s="128">
        <f t="shared" si="1807"/>
        <v>1126.4568749999989</v>
      </c>
      <c r="IS300" s="128">
        <f t="shared" si="1808"/>
        <v>0</v>
      </c>
      <c r="IT300" s="128">
        <f t="shared" si="1809"/>
        <v>1126.4568749999989</v>
      </c>
      <c r="IU300" s="46">
        <f t="shared" si="2021"/>
        <v>3.75</v>
      </c>
      <c r="IV300" s="46">
        <f t="shared" si="1810"/>
        <v>1122.7068749999989</v>
      </c>
      <c r="IW300" s="51">
        <f t="shared" si="1811"/>
        <v>1124.5868750002619</v>
      </c>
      <c r="IX300" s="199">
        <f t="shared" si="1983"/>
        <v>10000</v>
      </c>
      <c r="IY300" s="128">
        <f t="shared" si="1812"/>
        <v>0</v>
      </c>
      <c r="IZ300" s="408">
        <f t="shared" si="1813"/>
        <v>0</v>
      </c>
      <c r="JA300" s="58">
        <f t="shared" si="1814"/>
        <v>931.95916666666494</v>
      </c>
      <c r="JB300" s="52">
        <f t="shared" si="1815"/>
        <v>0</v>
      </c>
      <c r="JC300" s="51">
        <f t="shared" si="1816"/>
        <v>931.95916666666494</v>
      </c>
      <c r="JD300" s="57">
        <f t="shared" si="1817"/>
        <v>931.95916666677067</v>
      </c>
      <c r="JE300" s="280">
        <f t="shared" si="1818"/>
        <v>10000</v>
      </c>
      <c r="JF300" s="280">
        <f t="shared" si="1819"/>
        <v>0</v>
      </c>
      <c r="JG300" s="468">
        <f t="shared" si="1820"/>
        <v>-931.95916666666494</v>
      </c>
      <c r="JH300" s="46">
        <f t="shared" si="1821"/>
        <v>-1126.4568749999989</v>
      </c>
      <c r="JI300" s="46">
        <f t="shared" si="1822"/>
        <v>-1126.4568749999989</v>
      </c>
      <c r="JJ300" s="48"/>
      <c r="JL300" s="45">
        <v>239</v>
      </c>
      <c r="JM300" s="46">
        <f t="shared" si="1823"/>
        <v>1124.4930833333331</v>
      </c>
      <c r="JN300" s="46">
        <f t="shared" si="1824"/>
        <v>0</v>
      </c>
      <c r="JO300" s="128">
        <f t="shared" si="1825"/>
        <v>1124.4930833333331</v>
      </c>
      <c r="JP300" s="46">
        <f t="shared" si="1984"/>
        <v>3.74</v>
      </c>
      <c r="JQ300" s="46">
        <f t="shared" si="1826"/>
        <v>1120.7530833333331</v>
      </c>
      <c r="JR300" s="51">
        <f t="shared" si="1827"/>
        <v>1122.6230833333302</v>
      </c>
      <c r="JS300" s="51">
        <f t="shared" si="2148"/>
        <v>12009.764327037972</v>
      </c>
      <c r="JT300" s="199">
        <f t="shared" si="1986"/>
        <v>10000</v>
      </c>
      <c r="JU300" s="128">
        <f t="shared" si="1828"/>
        <v>0</v>
      </c>
      <c r="JV300" s="408">
        <f t="shared" si="1829"/>
        <v>0</v>
      </c>
      <c r="JW300" s="58">
        <f t="shared" si="1830"/>
        <v>930.37233333333074</v>
      </c>
      <c r="JX300" s="52">
        <f t="shared" si="1831"/>
        <v>0</v>
      </c>
      <c r="JY300" s="51">
        <f t="shared" si="1832"/>
        <v>930.37233333333074</v>
      </c>
      <c r="JZ300" s="51">
        <f t="shared" si="1833"/>
        <v>930.37233333389531</v>
      </c>
      <c r="KA300" s="199">
        <f t="shared" si="2149"/>
        <v>9999.9999999995125</v>
      </c>
      <c r="KB300" s="128">
        <f t="shared" si="1988"/>
        <v>10000</v>
      </c>
      <c r="KC300" s="204">
        <f t="shared" si="1834"/>
        <v>0</v>
      </c>
      <c r="KD300" s="468">
        <f t="shared" si="1989"/>
        <v>-930.37233333333074</v>
      </c>
      <c r="KE300" s="46">
        <f t="shared" si="1835"/>
        <v>-1124.4930833333331</v>
      </c>
      <c r="KF300" s="46">
        <f t="shared" si="1836"/>
        <v>-1124.4930833333331</v>
      </c>
      <c r="KG300" s="48"/>
      <c r="KI300" s="45">
        <v>239</v>
      </c>
      <c r="KJ300" s="46">
        <f t="shared" si="1837"/>
        <v>1124.4890404061762</v>
      </c>
      <c r="KK300" s="46">
        <f t="shared" si="1838"/>
        <v>0</v>
      </c>
      <c r="KL300" s="128">
        <f t="shared" si="1839"/>
        <v>1124.4890404061762</v>
      </c>
      <c r="KM300" s="46">
        <f t="shared" si="1676"/>
        <v>3.7389468399260006</v>
      </c>
      <c r="KN300" s="46">
        <f t="shared" si="1840"/>
        <v>1120.7500935662501</v>
      </c>
      <c r="KO300" s="51">
        <f t="shared" si="1841"/>
        <v>1122.6180103893503</v>
      </c>
      <c r="KP300" s="199">
        <f t="shared" si="2150"/>
        <v>13133.552272979583</v>
      </c>
      <c r="KQ300" s="199">
        <f t="shared" si="1991"/>
        <v>10000</v>
      </c>
      <c r="KR300" s="128">
        <f t="shared" si="1842"/>
        <v>0</v>
      </c>
      <c r="KS300" s="408">
        <f t="shared" si="1843"/>
        <v>0</v>
      </c>
      <c r="KT300" s="45">
        <v>239</v>
      </c>
      <c r="KU300" s="46">
        <f t="shared" si="1992"/>
        <v>1124.49</v>
      </c>
      <c r="KV300" s="46">
        <f t="shared" si="1844"/>
        <v>0</v>
      </c>
      <c r="KW300" s="128">
        <f t="shared" si="1845"/>
        <v>1124.49</v>
      </c>
      <c r="KX300" s="46">
        <f t="shared" si="1846"/>
        <v>3.7384801228874571</v>
      </c>
      <c r="KY300" s="46">
        <f t="shared" si="1847"/>
        <v>1120.7515198771125</v>
      </c>
      <c r="KZ300" s="51">
        <f t="shared" si="1848"/>
        <v>1122.3365538553617</v>
      </c>
      <c r="LA300" s="153">
        <f t="shared" si="2151"/>
        <v>13133.552272979583</v>
      </c>
      <c r="LB300" s="58">
        <f t="shared" si="2068"/>
        <v>930.59633333333579</v>
      </c>
      <c r="LC300" s="52">
        <f t="shared" si="1849"/>
        <v>0</v>
      </c>
      <c r="LD300" s="51">
        <f t="shared" si="1850"/>
        <v>930.59633333333579</v>
      </c>
      <c r="LE300" s="51">
        <f t="shared" si="1851"/>
        <v>930.59633333303452</v>
      </c>
      <c r="LF300" s="51">
        <f t="shared" si="2152"/>
        <v>11019.123999999581</v>
      </c>
      <c r="LG300" s="128">
        <f t="shared" si="1852"/>
        <v>10000</v>
      </c>
      <c r="LH300" s="204">
        <f t="shared" si="1853"/>
        <v>0</v>
      </c>
      <c r="LI300" s="479">
        <f t="shared" si="1854"/>
        <v>-930.59633333333579</v>
      </c>
      <c r="LJ300" s="46">
        <f t="shared" si="1995"/>
        <v>-1124.49</v>
      </c>
      <c r="LK300" s="46">
        <f t="shared" si="1996"/>
        <v>-1124.49</v>
      </c>
      <c r="LL300" s="48"/>
      <c r="LN300" s="45">
        <v>239</v>
      </c>
      <c r="LO300" s="46">
        <f t="shared" si="1855"/>
        <v>1123.1238136873469</v>
      </c>
      <c r="LP300" s="46">
        <f t="shared" si="2122"/>
        <v>0</v>
      </c>
      <c r="LQ300" s="46">
        <f t="shared" si="1857"/>
        <v>1123.1238136873469</v>
      </c>
      <c r="LR300" s="46">
        <f t="shared" si="1858"/>
        <v>3.7344074358547505</v>
      </c>
      <c r="LS300" s="46">
        <f t="shared" si="1859"/>
        <v>1119.3894062514921</v>
      </c>
      <c r="LT300" s="51">
        <f t="shared" si="1860"/>
        <v>1121.2550552613582</v>
      </c>
      <c r="LU300" s="199">
        <f t="shared" si="1997"/>
        <v>10000</v>
      </c>
      <c r="LV300" s="58">
        <f t="shared" si="1861"/>
        <v>933.33033333333128</v>
      </c>
      <c r="LW300" s="52">
        <f t="shared" si="2123"/>
        <v>0</v>
      </c>
      <c r="LX300" s="51">
        <f t="shared" si="1863"/>
        <v>933.33033333333128</v>
      </c>
      <c r="LY300" s="51">
        <f t="shared" si="1864"/>
        <v>933.33033333314279</v>
      </c>
      <c r="LZ300" s="46">
        <f t="shared" si="1998"/>
        <v>0</v>
      </c>
      <c r="MA300" s="199">
        <f t="shared" si="1999"/>
        <v>10000</v>
      </c>
      <c r="MB300" s="468">
        <f t="shared" si="1865"/>
        <v>-933.33033333333128</v>
      </c>
      <c r="MC300" s="46">
        <f t="shared" si="1866"/>
        <v>-1123.1238136873469</v>
      </c>
      <c r="MD300" s="46">
        <f t="shared" si="1867"/>
        <v>-1123.1238136873469</v>
      </c>
      <c r="ME300" s="48"/>
      <c r="MG300" s="45">
        <v>239</v>
      </c>
      <c r="MH300" s="46">
        <f t="shared" si="1868"/>
        <v>1076.608661999408</v>
      </c>
      <c r="MI300" s="46">
        <f t="shared" si="2124"/>
        <v>0</v>
      </c>
      <c r="MJ300" s="46">
        <f t="shared" si="1870"/>
        <v>1076.608661999408</v>
      </c>
      <c r="MK300" s="46">
        <f t="shared" si="1871"/>
        <v>3.5797436968925891</v>
      </c>
      <c r="ML300" s="46">
        <f t="shared" si="1872"/>
        <v>1073.0289183025154</v>
      </c>
      <c r="MM300" s="51">
        <f t="shared" si="1873"/>
        <v>1074.8172998330381</v>
      </c>
      <c r="MN300" s="199">
        <f t="shared" si="2000"/>
        <v>10000</v>
      </c>
      <c r="MO300" s="58">
        <f t="shared" si="1874"/>
        <v>889.32945707741396</v>
      </c>
      <c r="MP300" s="52">
        <f t="shared" si="2125"/>
        <v>0</v>
      </c>
      <c r="MQ300" s="51">
        <f t="shared" si="1876"/>
        <v>889.32945707741396</v>
      </c>
      <c r="MR300" s="57">
        <f t="shared" si="1877"/>
        <v>889.32975849782497</v>
      </c>
      <c r="MS300" s="199">
        <f t="shared" si="2001"/>
        <v>10000</v>
      </c>
      <c r="MT300" s="468">
        <f t="shared" si="2002"/>
        <v>-889.32945707741396</v>
      </c>
      <c r="MU300" s="46">
        <f t="shared" si="1878"/>
        <v>-1076.608661999408</v>
      </c>
      <c r="MV300" s="46">
        <f t="shared" si="1879"/>
        <v>-1076.608661999408</v>
      </c>
      <c r="MW300" s="48"/>
      <c r="MY300" s="45">
        <v>239</v>
      </c>
      <c r="MZ300" s="46">
        <f t="shared" si="1880"/>
        <v>1076.608661999408</v>
      </c>
      <c r="NA300" s="46">
        <f t="shared" si="2126"/>
        <v>0</v>
      </c>
      <c r="NB300" s="128">
        <f t="shared" si="1882"/>
        <v>1076.608661999408</v>
      </c>
      <c r="NC300" s="46">
        <f t="shared" si="1646"/>
        <v>3.5797436968925891</v>
      </c>
      <c r="ND300" s="46">
        <f t="shared" si="1883"/>
        <v>1073.0289183025154</v>
      </c>
      <c r="NE300" s="51">
        <f t="shared" si="1884"/>
        <v>1074.8172998330381</v>
      </c>
      <c r="NF300" s="153">
        <f t="shared" si="2003"/>
        <v>10000</v>
      </c>
      <c r="NG300" s="45">
        <v>239</v>
      </c>
      <c r="NH300" s="46">
        <f t="shared" si="1647"/>
        <v>1076.6099999999999</v>
      </c>
      <c r="NI300" s="46">
        <f t="shared" si="2127"/>
        <v>0</v>
      </c>
      <c r="NJ300" s="128">
        <f t="shared" si="2004"/>
        <v>1076.6099999999999</v>
      </c>
      <c r="NK300" s="46">
        <f t="shared" si="2005"/>
        <v>3.5790708873714117</v>
      </c>
      <c r="NL300" s="46">
        <f t="shared" si="1886"/>
        <v>1073.0309291126284</v>
      </c>
      <c r="NM300" s="51">
        <f t="shared" si="1887"/>
        <v>1074.4116033102184</v>
      </c>
      <c r="NN300" s="58">
        <f t="shared" si="1888"/>
        <v>888.78037499999857</v>
      </c>
      <c r="NO300" s="52">
        <f t="shared" si="2153"/>
        <v>0</v>
      </c>
      <c r="NP300" s="51">
        <f t="shared" si="1890"/>
        <v>888.78037499999857</v>
      </c>
      <c r="NQ300" s="57">
        <f t="shared" si="1891"/>
        <v>1023.1303750000515</v>
      </c>
      <c r="NR300" s="153">
        <f t="shared" si="2006"/>
        <v>10000</v>
      </c>
      <c r="NS300" s="469">
        <f t="shared" si="1892"/>
        <v>-888.78037499999857</v>
      </c>
      <c r="NT300" s="46">
        <f t="shared" si="1893"/>
        <v>-1076.6099999999999</v>
      </c>
      <c r="NU300" s="46">
        <f t="shared" si="1894"/>
        <v>-1076.6099999999999</v>
      </c>
      <c r="NV300" s="48"/>
      <c r="NX300" s="45">
        <v>239</v>
      </c>
      <c r="NY300" s="46">
        <f t="shared" si="1895"/>
        <v>1076.6456011701148</v>
      </c>
      <c r="NZ300" s="46">
        <f t="shared" si="2128"/>
        <v>0</v>
      </c>
      <c r="OA300" s="46">
        <f t="shared" si="1897"/>
        <v>1076.6456011701148</v>
      </c>
      <c r="OB300" s="46">
        <f t="shared" si="1898"/>
        <v>3.5798665203175157</v>
      </c>
      <c r="OC300" s="46">
        <f t="shared" si="1899"/>
        <v>1073.0657346497974</v>
      </c>
      <c r="OD300" s="51">
        <f t="shared" si="1900"/>
        <v>1074.854177540712</v>
      </c>
      <c r="OE300" s="57">
        <f t="shared" si="2154"/>
        <v>12009.764327037972</v>
      </c>
      <c r="OF300" s="153">
        <f t="shared" si="2008"/>
        <v>10000</v>
      </c>
      <c r="OG300" s="58">
        <f t="shared" si="1901"/>
        <v>889.48383333333379</v>
      </c>
      <c r="OH300" s="241">
        <f t="shared" si="2155"/>
        <v>0</v>
      </c>
      <c r="OI300" s="51">
        <f t="shared" si="1902"/>
        <v>889.48383333333379</v>
      </c>
      <c r="OJ300" s="51">
        <f t="shared" si="1903"/>
        <v>889.48383333334993</v>
      </c>
      <c r="OK300" s="153">
        <f t="shared" si="2156"/>
        <v>9999.9999999995125</v>
      </c>
      <c r="OL300" s="153">
        <f t="shared" si="2011"/>
        <v>10000</v>
      </c>
      <c r="OM300" s="468">
        <f t="shared" si="2012"/>
        <v>-889.48383333333379</v>
      </c>
      <c r="ON300" s="46">
        <f t="shared" si="2013"/>
        <v>-1076.6456011701148</v>
      </c>
      <c r="OO300" s="46">
        <f t="shared" si="1904"/>
        <v>-1076.6456011701148</v>
      </c>
      <c r="OP300" s="48"/>
      <c r="OR300" s="45">
        <v>239</v>
      </c>
      <c r="OS300" s="46">
        <f t="shared" si="1905"/>
        <v>1076.765700416463</v>
      </c>
      <c r="OT300" s="128">
        <f t="shared" si="2129"/>
        <v>0</v>
      </c>
      <c r="OU300" s="128">
        <f t="shared" si="1907"/>
        <v>1076.765700416463</v>
      </c>
      <c r="OV300" s="46">
        <f t="shared" si="1652"/>
        <v>3.5802658525317459</v>
      </c>
      <c r="OW300" s="46">
        <f t="shared" si="1653"/>
        <v>1073.1854345639313</v>
      </c>
      <c r="OX300" s="51">
        <f t="shared" si="1908"/>
        <v>1074.9740769551163</v>
      </c>
      <c r="OY300" s="51">
        <f t="shared" si="2157"/>
        <v>12522.457007415207</v>
      </c>
      <c r="OZ300" s="153">
        <f t="shared" si="2015"/>
        <v>10000</v>
      </c>
      <c r="PA300" s="45">
        <v>239</v>
      </c>
      <c r="PB300" s="46">
        <f t="shared" si="1909"/>
        <v>1076.765700416463</v>
      </c>
      <c r="PC300" s="46">
        <f t="shared" si="2158"/>
        <v>0</v>
      </c>
      <c r="PD300" s="128">
        <f t="shared" si="1910"/>
        <v>1076.765700416463</v>
      </c>
      <c r="PE300" s="46">
        <f t="shared" si="1911"/>
        <v>3.5802658525317459</v>
      </c>
      <c r="PF300" s="46">
        <f t="shared" si="1912"/>
        <v>1073.1854345639313</v>
      </c>
      <c r="PG300" s="51">
        <f t="shared" si="1913"/>
        <v>1074.9740769551163</v>
      </c>
      <c r="PH300" s="57">
        <f t="shared" si="2159"/>
        <v>12521.790298437183</v>
      </c>
      <c r="PI300" s="688">
        <f t="shared" si="1914"/>
        <v>889.6533333333341</v>
      </c>
      <c r="PJ300" s="52">
        <f t="shared" si="2160"/>
        <v>0</v>
      </c>
      <c r="PK300" s="51">
        <f t="shared" si="1915"/>
        <v>889.6533333333341</v>
      </c>
      <c r="PL300" s="57">
        <f t="shared" si="1916"/>
        <v>889.65333333341005</v>
      </c>
      <c r="PM300" s="57">
        <f t="shared" si="2161"/>
        <v>10470.916000000287</v>
      </c>
      <c r="PN300" s="153">
        <f t="shared" si="2020"/>
        <v>10000</v>
      </c>
      <c r="PO300" s="469">
        <f t="shared" si="1917"/>
        <v>-889.6533333333341</v>
      </c>
      <c r="PP300" s="46">
        <f t="shared" si="1918"/>
        <v>-1076.765700416463</v>
      </c>
      <c r="PQ300" s="46">
        <f t="shared" si="1919"/>
        <v>-1076.765700416463</v>
      </c>
      <c r="PR300" s="48"/>
    </row>
    <row r="301" spans="2:434" hidden="1" x14ac:dyDescent="0.3">
      <c r="B301" s="45">
        <v>240</v>
      </c>
      <c r="C301" s="46">
        <f t="shared" si="1688"/>
        <v>1110.79</v>
      </c>
      <c r="D301" s="46">
        <f t="shared" si="1689"/>
        <v>100</v>
      </c>
      <c r="E301" s="46">
        <f t="shared" si="1690"/>
        <v>1010.79</v>
      </c>
      <c r="F301" s="46">
        <f t="shared" si="1691"/>
        <v>1.6818441816012681</v>
      </c>
      <c r="G301" s="46">
        <f t="shared" si="1692"/>
        <v>1009.1065089607608</v>
      </c>
      <c r="H301" s="51">
        <f t="shared" si="1693"/>
        <v>0</v>
      </c>
      <c r="I301" s="58">
        <f t="shared" si="1626"/>
        <v>933.33333333333337</v>
      </c>
      <c r="J301" s="52">
        <f t="shared" si="1694"/>
        <v>100</v>
      </c>
      <c r="K301" s="51">
        <f t="shared" si="1695"/>
        <v>833.33333333333337</v>
      </c>
      <c r="L301" s="57">
        <f t="shared" si="1696"/>
        <v>-4.8771653382573277E-10</v>
      </c>
      <c r="M301" s="468">
        <f t="shared" si="1920"/>
        <v>-933.33333333333337</v>
      </c>
      <c r="N301" s="46">
        <f t="shared" si="1921"/>
        <v>-1110.79</v>
      </c>
      <c r="O301" s="47"/>
      <c r="P301" s="46">
        <f t="shared" si="1922"/>
        <v>-1010.79</v>
      </c>
      <c r="Q301" s="48"/>
      <c r="R301" s="29"/>
      <c r="S301" s="29"/>
      <c r="T301" s="45">
        <v>240</v>
      </c>
      <c r="U301" s="46">
        <f t="shared" si="1697"/>
        <v>1011.73</v>
      </c>
      <c r="V301" s="46">
        <f t="shared" si="1698"/>
        <v>0.94</v>
      </c>
      <c r="W301" s="46">
        <f t="shared" si="1923"/>
        <v>1010.79</v>
      </c>
      <c r="X301" s="46">
        <f t="shared" si="1699"/>
        <v>1.6818441816012681</v>
      </c>
      <c r="Y301" s="46">
        <f t="shared" si="1700"/>
        <v>1009.1065089607608</v>
      </c>
      <c r="Z301" s="51">
        <f t="shared" si="1701"/>
        <v>0</v>
      </c>
      <c r="AA301" s="58">
        <f t="shared" si="1702"/>
        <v>834.09333333333336</v>
      </c>
      <c r="AB301" s="52">
        <f t="shared" si="1703"/>
        <v>0.76</v>
      </c>
      <c r="AC301" s="51">
        <f t="shared" si="1704"/>
        <v>833.33333333333337</v>
      </c>
      <c r="AD301" s="57">
        <f t="shared" si="1705"/>
        <v>-4.8771653382573277E-10</v>
      </c>
      <c r="AE301" s="468">
        <f t="shared" si="1924"/>
        <v>-834.09333333333336</v>
      </c>
      <c r="AF301" s="46">
        <f t="shared" si="1706"/>
        <v>-1011.73</v>
      </c>
      <c r="AG301" s="47"/>
      <c r="AH301" s="46">
        <f t="shared" si="1925"/>
        <v>-1010.79</v>
      </c>
      <c r="AI301" s="48"/>
      <c r="AJ301" s="29"/>
      <c r="AK301" s="45">
        <v>240</v>
      </c>
      <c r="AL301" s="46">
        <f t="shared" si="1707"/>
        <v>1116.0055283223674</v>
      </c>
      <c r="AM301" s="46"/>
      <c r="AN301" s="46"/>
      <c r="AO301" s="46">
        <f t="shared" si="1708"/>
        <v>1</v>
      </c>
      <c r="AP301" s="128">
        <f t="shared" si="1709"/>
        <v>1115.0055283223674</v>
      </c>
      <c r="AQ301" s="128"/>
      <c r="AR301" s="128"/>
      <c r="AS301" s="46">
        <f t="shared" si="1710"/>
        <v>1.8552504630987807</v>
      </c>
      <c r="AT301" s="46">
        <f t="shared" si="1711"/>
        <v>1113.1502778592685</v>
      </c>
      <c r="AU301" s="51"/>
      <c r="AV301" s="51"/>
      <c r="AW301" s="51">
        <f t="shared" si="1712"/>
        <v>0</v>
      </c>
      <c r="AX301" s="58">
        <f t="shared" si="1713"/>
        <v>927.38215694565588</v>
      </c>
      <c r="AY301" s="52"/>
      <c r="AZ301" s="52"/>
      <c r="BA301" s="52">
        <f t="shared" si="1714"/>
        <v>0.82</v>
      </c>
      <c r="BB301" s="51">
        <f t="shared" si="1715"/>
        <v>926.56215694565583</v>
      </c>
      <c r="BC301" s="51"/>
      <c r="BD301" s="51"/>
      <c r="BE301" s="57">
        <f t="shared" si="1716"/>
        <v>-1.766695742662705E-2</v>
      </c>
      <c r="BF301" s="468">
        <f t="shared" si="1717"/>
        <v>-927.36448998822925</v>
      </c>
      <c r="BG301" s="46">
        <f t="shared" si="1718"/>
        <v>-1116.0055283223674</v>
      </c>
      <c r="BH301" s="46">
        <f t="shared" si="1719"/>
        <v>-1115.0055283223674</v>
      </c>
      <c r="BI301" s="48"/>
      <c r="BK301" s="45">
        <v>240</v>
      </c>
      <c r="BL301" s="46">
        <f t="shared" si="1926"/>
        <v>1021.55</v>
      </c>
      <c r="BM301" s="46">
        <f t="shared" si="1927"/>
        <v>10.76</v>
      </c>
      <c r="BN301" s="46">
        <f t="shared" si="1928"/>
        <v>1010.79</v>
      </c>
      <c r="BO301" s="46">
        <f t="shared" si="1720"/>
        <v>1.6818441816012681</v>
      </c>
      <c r="BP301" s="46">
        <f t="shared" si="1721"/>
        <v>1009.1065089607608</v>
      </c>
      <c r="BQ301" s="149">
        <f t="shared" si="1722"/>
        <v>0</v>
      </c>
      <c r="BR301" s="57">
        <f t="shared" si="2130"/>
        <v>12009.764327037972</v>
      </c>
      <c r="BS301" s="58">
        <f t="shared" si="1627"/>
        <v>842.27333333333343</v>
      </c>
      <c r="BT301" s="52">
        <f t="shared" si="1930"/>
        <v>8.94</v>
      </c>
      <c r="BU301" s="51">
        <f t="shared" si="1723"/>
        <v>833.33333333333337</v>
      </c>
      <c r="BV301" s="149">
        <f t="shared" si="1724"/>
        <v>-4.8771653382573277E-10</v>
      </c>
      <c r="BW301" s="153">
        <f t="shared" si="2131"/>
        <v>9999.9999999995125</v>
      </c>
      <c r="BX301" s="468">
        <f t="shared" si="1932"/>
        <v>-842.27333333333343</v>
      </c>
      <c r="BY301" s="46">
        <f t="shared" si="1933"/>
        <v>-1021.55</v>
      </c>
      <c r="BZ301" s="46">
        <f t="shared" si="1725"/>
        <v>-1010.79</v>
      </c>
      <c r="CA301" s="48"/>
      <c r="CB301" s="29"/>
      <c r="CC301" s="45">
        <v>240</v>
      </c>
      <c r="CD301" s="239">
        <f t="shared" si="1726"/>
        <v>1117.6300000000001</v>
      </c>
      <c r="CE301" s="239">
        <f t="shared" si="1934"/>
        <v>11.44</v>
      </c>
      <c r="CF301" s="128">
        <f t="shared" si="1727"/>
        <v>1106.19</v>
      </c>
      <c r="CG301" s="46">
        <f t="shared" si="1935"/>
        <v>1.8439186632729276</v>
      </c>
      <c r="CH301" s="46">
        <f t="shared" si="1628"/>
        <v>1104.3460813367271</v>
      </c>
      <c r="CI301" s="149">
        <f t="shared" si="1728"/>
        <v>2.0051166270293379</v>
      </c>
      <c r="CJ301" s="199">
        <f t="shared" si="2132"/>
        <v>13133.552272979583</v>
      </c>
      <c r="CK301" s="153">
        <f t="shared" si="1937"/>
        <v>2.0051166270293379</v>
      </c>
      <c r="CL301" s="45">
        <v>240</v>
      </c>
      <c r="CM301" s="46">
        <f t="shared" si="1938"/>
        <v>1119.6351166270294</v>
      </c>
      <c r="CN301" s="239">
        <f t="shared" si="1729"/>
        <v>11.44</v>
      </c>
      <c r="CO301" s="128">
        <f t="shared" si="1657"/>
        <v>1108.1951166270294</v>
      </c>
      <c r="CP301" s="46">
        <f t="shared" si="1730"/>
        <v>1.8439186632729276</v>
      </c>
      <c r="CQ301" s="46">
        <f t="shared" si="1658"/>
        <v>1106.3511979637565</v>
      </c>
      <c r="CR301" s="149">
        <f t="shared" si="1731"/>
        <v>0</v>
      </c>
      <c r="CS301" s="153">
        <f t="shared" si="2133"/>
        <v>13133.552272979583</v>
      </c>
      <c r="CT301" s="58">
        <f t="shared" si="1732"/>
        <v>927.86033333333398</v>
      </c>
      <c r="CU301" s="52">
        <f t="shared" si="1940"/>
        <v>9.6</v>
      </c>
      <c r="CV301" s="51">
        <f t="shared" si="1941"/>
        <v>918.26033333333396</v>
      </c>
      <c r="CW301" s="149">
        <f>IF(CL301&gt;$B$7,0,IF(AND($H$7="Oui",CL301&gt;$I$7),0,CW300-CV301))</f>
        <v>-4.2405190470162779E-10</v>
      </c>
      <c r="CX301" s="57">
        <f t="shared" si="2134"/>
        <v>11019.123999999581</v>
      </c>
      <c r="CY301" s="153">
        <f t="shared" si="1943"/>
        <v>-4.2405190470162779E-10</v>
      </c>
      <c r="CZ301" s="479">
        <f>IF(CL301&lt;&gt;$B$7,-CT301,IF(CY301&gt;0,-(CT301+CY301),-(CT301+CY301)))</f>
        <v>-927.86033333290993</v>
      </c>
      <c r="DA301" s="46">
        <f t="shared" si="1944"/>
        <v>-1119.6351166270294</v>
      </c>
      <c r="DB301" s="46">
        <f t="shared" si="1945"/>
        <v>-1108.1951166270294</v>
      </c>
      <c r="DC301" s="48"/>
      <c r="DE301" s="237">
        <v>240</v>
      </c>
      <c r="DF301" s="46">
        <f t="shared" si="1735"/>
        <v>1094.1199999999999</v>
      </c>
      <c r="DG301" s="239">
        <f t="shared" si="2135"/>
        <v>83.33</v>
      </c>
      <c r="DH301" s="46">
        <f t="shared" si="1736"/>
        <v>1010.79</v>
      </c>
      <c r="DI301" s="46">
        <f t="shared" si="1737"/>
        <v>1.6818441816012681</v>
      </c>
      <c r="DJ301" s="46">
        <f t="shared" si="1738"/>
        <v>1009.1065089607608</v>
      </c>
      <c r="DK301" s="51">
        <f t="shared" si="1739"/>
        <v>0</v>
      </c>
      <c r="DL301" s="58">
        <f t="shared" si="1629"/>
        <v>916.66333333333341</v>
      </c>
      <c r="DM301" s="240">
        <f t="shared" si="2136"/>
        <v>83.33</v>
      </c>
      <c r="DN301" s="51">
        <f t="shared" si="1740"/>
        <v>833.33333333333337</v>
      </c>
      <c r="DO301" s="57">
        <f t="shared" si="1741"/>
        <v>-4.8771653382573277E-10</v>
      </c>
      <c r="DP301" s="468">
        <f t="shared" si="1948"/>
        <v>-916.66333333333341</v>
      </c>
      <c r="DQ301" s="46">
        <f t="shared" si="1949"/>
        <v>-1094.1199999999999</v>
      </c>
      <c r="DR301" s="47"/>
      <c r="DS301" s="46">
        <f t="shared" si="1950"/>
        <v>-1010.79</v>
      </c>
      <c r="DT301" s="48"/>
      <c r="DU301" s="29"/>
      <c r="DV301" s="237">
        <v>240</v>
      </c>
      <c r="DW301" s="46">
        <f t="shared" si="1951"/>
        <v>1011.2</v>
      </c>
      <c r="DX301" s="239">
        <f t="shared" si="2137"/>
        <v>0.41000000000000003</v>
      </c>
      <c r="DY301" s="46">
        <f t="shared" si="1953"/>
        <v>1010.79</v>
      </c>
      <c r="DZ301" s="46">
        <f t="shared" si="1742"/>
        <v>1.6818441816012681</v>
      </c>
      <c r="EA301" s="46">
        <f t="shared" si="1743"/>
        <v>1009.1065089607608</v>
      </c>
      <c r="EB301" s="51">
        <f t="shared" si="1744"/>
        <v>0</v>
      </c>
      <c r="EC301" s="58">
        <f t="shared" si="1630"/>
        <v>833.66333333333341</v>
      </c>
      <c r="ED301" s="240">
        <f t="shared" si="2138"/>
        <v>0.32999999999999996</v>
      </c>
      <c r="EE301" s="51">
        <f t="shared" si="1745"/>
        <v>833.33333333333337</v>
      </c>
      <c r="EF301" s="57">
        <f t="shared" si="1746"/>
        <v>-4.8771653382573277E-10</v>
      </c>
      <c r="EG301" s="468">
        <f t="shared" si="1955"/>
        <v>-833.66333333333341</v>
      </c>
      <c r="EH301" s="46">
        <f t="shared" si="1956"/>
        <v>-1011.2</v>
      </c>
      <c r="EI301" s="47"/>
      <c r="EJ301" s="46">
        <f t="shared" si="1957"/>
        <v>-1010.79</v>
      </c>
      <c r="EK301" s="48"/>
      <c r="EL301" s="29"/>
      <c r="EM301" s="237">
        <v>240</v>
      </c>
      <c r="EN301" s="239">
        <f t="shared" si="2115"/>
        <v>1058.0868689014749</v>
      </c>
      <c r="EO301" s="239">
        <f t="shared" si="2139"/>
        <v>0.43000000000000005</v>
      </c>
      <c r="EP301" s="128">
        <f t="shared" si="1632"/>
        <v>1057.6568689014748</v>
      </c>
      <c r="EQ301" s="46">
        <f t="shared" si="1748"/>
        <v>1.7598274352360734</v>
      </c>
      <c r="ER301" s="46">
        <f t="shared" si="1749"/>
        <v>1055.8970414662388</v>
      </c>
      <c r="ES301" s="199">
        <f>IF(AND($H$7="Oui",EM301&gt;$I$7),0,IF(EM301&gt;$B$7,0,ES300-ER301))</f>
        <v>-5.803245946935931E-4</v>
      </c>
      <c r="ET301" s="153">
        <f>IF(EM301=$B$7,ES301,10000)</f>
        <v>-5.803245946935931E-4</v>
      </c>
      <c r="EU301" s="237">
        <v>240</v>
      </c>
      <c r="EV301" s="46">
        <f t="shared" si="1633"/>
        <v>1057.1300000000001</v>
      </c>
      <c r="EW301" s="239">
        <f t="shared" si="2140"/>
        <v>0.43000000000000005</v>
      </c>
      <c r="EX301" s="128">
        <f>IF(AND($H$7="Oui",EU301&gt;$I$7),0,IF(AND($H$7="Oui",EU301=$I$7),EZ301+EY301,IF(EU301&gt;$B$7,0,IF(EU301=$B$7,EZ301+EY301,ROUND(EV301-EW301,2)))))</f>
        <v>1056.7008030388197</v>
      </c>
      <c r="EY301" s="46">
        <f t="shared" si="1752"/>
        <v>1.7582376090496166</v>
      </c>
      <c r="EZ301" s="46">
        <f>IF(AND($H$7="Oui",EU301&gt;$I$7),0,IF(AND($H$7="Oui",EU301=$I$7),FA300,IF(EU301&gt;$B$7,0,IF(EU301=$B$7,FA300,EX301-EY301))))</f>
        <v>1054.94256542977</v>
      </c>
      <c r="FA301" s="51">
        <f t="shared" si="1754"/>
        <v>0</v>
      </c>
      <c r="FB301" s="58">
        <f t="shared" si="1755"/>
        <v>874.86920833333363</v>
      </c>
      <c r="FC301" s="240">
        <f t="shared" si="2141"/>
        <v>0.35</v>
      </c>
      <c r="FD301" s="51">
        <f t="shared" si="1962"/>
        <v>874.51920833333361</v>
      </c>
      <c r="FE301" s="57">
        <f t="shared" si="1756"/>
        <v>-1.8974333215737715E-10</v>
      </c>
      <c r="FF301" s="153">
        <f t="shared" si="1963"/>
        <v>-1.8974333215737715E-10</v>
      </c>
      <c r="FG301" s="469">
        <f t="shared" si="1757"/>
        <v>-874.86920833314389</v>
      </c>
      <c r="FH301" s="46">
        <f t="shared" si="1758"/>
        <v>-1057.1300000000001</v>
      </c>
      <c r="FI301" s="46">
        <f t="shared" si="1759"/>
        <v>-1056.7008030388197</v>
      </c>
      <c r="FJ301" s="48"/>
      <c r="FL301" s="237">
        <v>240</v>
      </c>
      <c r="FM301" s="46">
        <f t="shared" si="1964"/>
        <v>1015.79</v>
      </c>
      <c r="FN301" s="239">
        <f t="shared" si="2116"/>
        <v>5</v>
      </c>
      <c r="FO301" s="46">
        <f t="shared" si="1965"/>
        <v>1010.79</v>
      </c>
      <c r="FP301" s="46">
        <f t="shared" si="1761"/>
        <v>1.6818441816012681</v>
      </c>
      <c r="FQ301" s="46">
        <f t="shared" si="1762"/>
        <v>1009.1065089607608</v>
      </c>
      <c r="FR301" s="149">
        <f t="shared" si="1763"/>
        <v>0</v>
      </c>
      <c r="FS301" s="57">
        <f t="shared" si="2142"/>
        <v>12009.764327037972</v>
      </c>
      <c r="FT301" s="58">
        <f t="shared" si="1635"/>
        <v>837.48333333333335</v>
      </c>
      <c r="FU301" s="240">
        <f t="shared" si="2117"/>
        <v>4.1500000000000004</v>
      </c>
      <c r="FV301" s="51">
        <f t="shared" si="1765"/>
        <v>833.33333333333337</v>
      </c>
      <c r="FW301" s="149">
        <f t="shared" si="1766"/>
        <v>-4.8771653382573277E-10</v>
      </c>
      <c r="FX301" s="153">
        <f t="shared" si="2143"/>
        <v>9999.9999999995125</v>
      </c>
      <c r="FY301" s="468">
        <f t="shared" si="1968"/>
        <v>-837.48333333333335</v>
      </c>
      <c r="FZ301" s="46">
        <f t="shared" si="1969"/>
        <v>-1015.79</v>
      </c>
      <c r="GA301" s="46">
        <f t="shared" si="1767"/>
        <v>-1010.79</v>
      </c>
      <c r="GB301" s="48"/>
      <c r="GD301" s="237">
        <v>240</v>
      </c>
      <c r="GE301" s="239">
        <f t="shared" si="2118"/>
        <v>1060.0875939185617</v>
      </c>
      <c r="GF301" s="239">
        <f t="shared" si="2144"/>
        <v>5.21</v>
      </c>
      <c r="GG301" s="128">
        <f t="shared" si="2119"/>
        <v>1054.8775939185616</v>
      </c>
      <c r="GH301" s="46">
        <f t="shared" si="1637"/>
        <v>1.7552039832256441</v>
      </c>
      <c r="GI301" s="46">
        <f t="shared" si="1769"/>
        <v>1053.1223899353361</v>
      </c>
      <c r="GJ301" s="149">
        <f t="shared" si="1770"/>
        <v>5.0476955948397517E-11</v>
      </c>
      <c r="GK301" s="51">
        <f t="shared" si="2145"/>
        <v>12522.457007415207</v>
      </c>
      <c r="GL301" s="153">
        <f t="shared" si="1972"/>
        <v>5.0476955948397517E-11</v>
      </c>
      <c r="GM301" s="237">
        <v>240</v>
      </c>
      <c r="GN301" s="46">
        <f t="shared" si="1638"/>
        <v>1059.3800000000001</v>
      </c>
      <c r="GO301" s="239">
        <f t="shared" si="2120"/>
        <v>5.21</v>
      </c>
      <c r="GP301" s="128">
        <f>IF(AND($H$7="Oui",GM301&gt;$I$7),0,IF(AND($H$7="Oui",GM301=$I$7),GR301+GQ301,IF(GM301&gt;$B$7,0,IF(GM301=$B$7,GR301+GQ301,ROUND(GN301-GO301,2)))))</f>
        <v>1054.1706948087476</v>
      </c>
      <c r="GQ301" s="46">
        <f t="shared" si="1772"/>
        <v>1.7540277783839395</v>
      </c>
      <c r="GR301" s="46">
        <f>IF(AND($H$7="Oui",GM301&gt;$I$7),0,IF(AND($H$7="Oui",GM301=$I$7),GS300,IF(GM301&gt;$B$7,0,IF(GM301=$B$7,GS300,GP301-GQ301))))</f>
        <v>1052.4166670303637</v>
      </c>
      <c r="GS301" s="149">
        <f t="shared" si="1774"/>
        <v>0</v>
      </c>
      <c r="GT301" s="57">
        <f t="shared" si="2146"/>
        <v>12521.790298437183</v>
      </c>
      <c r="GU301" s="58">
        <f t="shared" si="1775"/>
        <v>876.92633333333197</v>
      </c>
      <c r="GV301" s="325">
        <f t="shared" si="2121"/>
        <v>4.3499999999999996</v>
      </c>
      <c r="GW301" s="51">
        <f t="shared" si="1975"/>
        <v>872.57633333333195</v>
      </c>
      <c r="GX301" s="150">
        <f t="shared" si="1777"/>
        <v>3.035438567167148E-10</v>
      </c>
      <c r="GY301" s="57">
        <f t="shared" si="2147"/>
        <v>10470.916000000287</v>
      </c>
      <c r="GZ301" s="153">
        <f t="shared" si="1977"/>
        <v>3.035438567167148E-10</v>
      </c>
      <c r="HA301" s="469">
        <f t="shared" si="1778"/>
        <v>-876.92633333363551</v>
      </c>
      <c r="HB301" s="46">
        <f t="shared" si="1779"/>
        <v>-1059.3800000000001</v>
      </c>
      <c r="HC301" s="46">
        <f t="shared" si="1780"/>
        <v>-1054.1706948087476</v>
      </c>
      <c r="HD301" s="48"/>
      <c r="HF301" s="45">
        <v>240</v>
      </c>
      <c r="HG301" s="46">
        <f t="shared" si="1781"/>
        <v>1123.8775326810628</v>
      </c>
      <c r="HH301" s="46">
        <f t="shared" si="1782"/>
        <v>0</v>
      </c>
      <c r="HI301" s="46">
        <f t="shared" si="1783"/>
        <v>1123.8775326810628</v>
      </c>
      <c r="HJ301" s="46">
        <f t="shared" si="1784"/>
        <v>1.8700125335786184</v>
      </c>
      <c r="HK301" s="46">
        <f t="shared" si="1785"/>
        <v>1122.0075201474842</v>
      </c>
      <c r="HL301" s="199">
        <f t="shared" si="1786"/>
        <v>-3.1332092476077378E-10</v>
      </c>
      <c r="HM301" s="153">
        <f t="shared" si="1978"/>
        <v>-3.1332092476077378E-10</v>
      </c>
      <c r="HN301" s="58">
        <f t="shared" si="1787"/>
        <v>933.33333333333724</v>
      </c>
      <c r="HO301" s="52">
        <f t="shared" si="1788"/>
        <v>0</v>
      </c>
      <c r="HP301" s="51">
        <f t="shared" si="1789"/>
        <v>933.33333333333724</v>
      </c>
      <c r="HQ301" s="153">
        <f t="shared" si="1790"/>
        <v>-1.8424088921165094E-9</v>
      </c>
      <c r="HR301" s="153">
        <f t="shared" si="1979"/>
        <v>-1.8424088921165094E-9</v>
      </c>
      <c r="HS301" s="468">
        <f>IF(HF301&lt;&gt;$B$7,-HN301,IF(HQ301&gt;0,-(HN301+HQ301),-(HN301+HQ301)))</f>
        <v>-933.33333333149483</v>
      </c>
      <c r="HT301" s="46">
        <f>IF(HF301&lt;&gt;$B$7,-HG301,IF(HM301&gt;0,-(HG301+HM301),-(HG301+HM301)))</f>
        <v>-1123.8775326807495</v>
      </c>
      <c r="HU301" s="46">
        <f>IF(HF301&lt;&gt;$B$7,-HI301,IF(HL301&gt;0,-(HI301+HL301),-(HI301+HL301)))</f>
        <v>-1123.8775326807495</v>
      </c>
      <c r="HV301" s="48"/>
      <c r="HW301" s="29"/>
      <c r="HX301" s="45">
        <v>240</v>
      </c>
      <c r="HY301" s="128">
        <f t="shared" si="1794"/>
        <v>1124.3399999999999</v>
      </c>
      <c r="HZ301" s="46">
        <f t="shared" si="1795"/>
        <v>0</v>
      </c>
      <c r="IA301" s="46">
        <f t="shared" si="1796"/>
        <v>1124.3399999999999</v>
      </c>
      <c r="IB301" s="46">
        <f t="shared" si="1797"/>
        <v>1.8784422384172013</v>
      </c>
      <c r="IC301" s="46">
        <f t="shared" si="1798"/>
        <v>1122.4615577615828</v>
      </c>
      <c r="ID301" s="51">
        <f t="shared" si="1799"/>
        <v>4.6037852887379813</v>
      </c>
      <c r="IE301" s="153">
        <f t="shared" si="1980"/>
        <v>4.6037852887379813</v>
      </c>
      <c r="IF301" s="58">
        <f t="shared" si="1800"/>
        <v>930.14625019664186</v>
      </c>
      <c r="IG301" s="52">
        <f t="shared" si="1801"/>
        <v>0</v>
      </c>
      <c r="IH301" s="51">
        <f t="shared" si="1802"/>
        <v>930.14625019664186</v>
      </c>
      <c r="II301" s="57">
        <f t="shared" si="1981"/>
        <v>-4.7194321041388321E-5</v>
      </c>
      <c r="IJ301" s="153">
        <f t="shared" si="1982"/>
        <v>-4.7194321041388321E-5</v>
      </c>
      <c r="IK301" s="468">
        <f>IF(HX301&lt;&gt;$B$7,-IF301,IF(IJ301&gt;0,-(IF301+II301),-(IF301+II301)))</f>
        <v>-930.14620300232082</v>
      </c>
      <c r="IL301" s="46">
        <f>IF(HX301&lt;&gt;$B$7,-HY301,IF(IE301&gt;0,-(HY301+ID301),-(HY301+ID301)))</f>
        <v>-1128.9437852887379</v>
      </c>
      <c r="IM301" s="46">
        <f>IF(HX301&lt;&gt;$B$7,-IA301,IF(IE301&gt;0,-(IA301+ID301),-(IA301+ID301)))</f>
        <v>-1128.9437852887379</v>
      </c>
      <c r="IN301" s="48"/>
      <c r="IO301" s="53">
        <f t="shared" si="1806"/>
        <v>0</v>
      </c>
      <c r="IQ301" s="45">
        <v>240</v>
      </c>
      <c r="IR301" s="128">
        <f t="shared" si="1807"/>
        <v>1126.4568749999989</v>
      </c>
      <c r="IS301" s="128">
        <f t="shared" si="1808"/>
        <v>0</v>
      </c>
      <c r="IT301" s="128">
        <f t="shared" si="1809"/>
        <v>1126.4568749999989</v>
      </c>
      <c r="IU301" s="46">
        <f t="shared" si="2021"/>
        <v>1.87</v>
      </c>
      <c r="IV301" s="46">
        <f t="shared" si="1810"/>
        <v>1124.5868749999991</v>
      </c>
      <c r="IW301" s="51">
        <f t="shared" si="1811"/>
        <v>2.6284396881237626E-10</v>
      </c>
      <c r="IX301" s="199">
        <f t="shared" si="1983"/>
        <v>2.6284396881237626E-10</v>
      </c>
      <c r="IY301" s="128">
        <f t="shared" si="1812"/>
        <v>0</v>
      </c>
      <c r="IZ301" s="408">
        <f t="shared" si="1813"/>
        <v>0</v>
      </c>
      <c r="JA301" s="58">
        <f t="shared" si="1814"/>
        <v>931.95916666666494</v>
      </c>
      <c r="JB301" s="52">
        <f t="shared" si="1815"/>
        <v>0</v>
      </c>
      <c r="JC301" s="51">
        <f t="shared" si="1816"/>
        <v>931.95916666666494</v>
      </c>
      <c r="JD301" s="57">
        <f t="shared" si="1817"/>
        <v>1.0572875908110291E-10</v>
      </c>
      <c r="JE301" s="280">
        <f t="shared" si="1818"/>
        <v>1.0572875908110291E-10</v>
      </c>
      <c r="JF301" s="280">
        <f t="shared" si="1819"/>
        <v>0</v>
      </c>
      <c r="JG301" s="468">
        <f t="shared" si="1820"/>
        <v>-931.95916666677067</v>
      </c>
      <c r="JH301" s="46">
        <f t="shared" si="1821"/>
        <v>-1126.4568749999989</v>
      </c>
      <c r="JI301" s="46">
        <f t="shared" si="1822"/>
        <v>-1126.4568749999989</v>
      </c>
      <c r="JJ301" s="48"/>
      <c r="JL301" s="45">
        <v>240</v>
      </c>
      <c r="JM301" s="46">
        <f t="shared" si="1823"/>
        <v>1124.4930833333331</v>
      </c>
      <c r="JN301" s="46">
        <f t="shared" si="1824"/>
        <v>0</v>
      </c>
      <c r="JO301" s="128">
        <f t="shared" si="1825"/>
        <v>1124.4930833333331</v>
      </c>
      <c r="JP301" s="46">
        <f t="shared" si="1984"/>
        <v>1.87</v>
      </c>
      <c r="JQ301" s="46">
        <f t="shared" si="1826"/>
        <v>1122.6230833333332</v>
      </c>
      <c r="JR301" s="149">
        <f t="shared" si="1827"/>
        <v>-2.9558577807620168E-12</v>
      </c>
      <c r="JS301" s="51">
        <f t="shared" si="2148"/>
        <v>12009.764327037972</v>
      </c>
      <c r="JT301" s="199">
        <f t="shared" si="1986"/>
        <v>-2.9558577807620168E-12</v>
      </c>
      <c r="JU301" s="128">
        <f t="shared" si="1828"/>
        <v>0</v>
      </c>
      <c r="JV301" s="408">
        <f t="shared" si="1829"/>
        <v>0</v>
      </c>
      <c r="JW301" s="58">
        <f t="shared" si="1830"/>
        <v>930.37233333333074</v>
      </c>
      <c r="JX301" s="52">
        <f t="shared" si="1831"/>
        <v>0</v>
      </c>
      <c r="JY301" s="51">
        <f t="shared" si="1832"/>
        <v>930.37233333333074</v>
      </c>
      <c r="JZ301" s="149">
        <f t="shared" si="1833"/>
        <v>5.645688361255452E-10</v>
      </c>
      <c r="KA301" s="199">
        <f t="shared" si="2149"/>
        <v>9999.9999999995125</v>
      </c>
      <c r="KB301" s="128">
        <f t="shared" si="1988"/>
        <v>5.645688361255452E-10</v>
      </c>
      <c r="KC301" s="204">
        <f t="shared" si="1834"/>
        <v>0</v>
      </c>
      <c r="KD301" s="468">
        <f t="shared" si="1989"/>
        <v>-930.37233333333074</v>
      </c>
      <c r="KE301" s="46">
        <f t="shared" si="1835"/>
        <v>-1124.4930833333331</v>
      </c>
      <c r="KF301" s="46">
        <f t="shared" si="1836"/>
        <v>-1124.4930833333331</v>
      </c>
      <c r="KG301" s="48"/>
      <c r="KI301" s="45">
        <v>240</v>
      </c>
      <c r="KJ301" s="46">
        <f t="shared" si="1837"/>
        <v>1124.4890404061762</v>
      </c>
      <c r="KK301" s="46">
        <f t="shared" si="1838"/>
        <v>0</v>
      </c>
      <c r="KL301" s="128">
        <f t="shared" si="1839"/>
        <v>1124.4890404061762</v>
      </c>
      <c r="KM301" s="46">
        <f t="shared" si="1676"/>
        <v>1.8710300173155838</v>
      </c>
      <c r="KN301" s="46">
        <f t="shared" si="1840"/>
        <v>1122.6180103888605</v>
      </c>
      <c r="KO301" s="149">
        <f t="shared" si="1841"/>
        <v>4.8976289690472186E-10</v>
      </c>
      <c r="KP301" s="199">
        <f t="shared" si="2150"/>
        <v>13133.552272979583</v>
      </c>
      <c r="KQ301" s="199">
        <f t="shared" si="1991"/>
        <v>4.8976289690472186E-10</v>
      </c>
      <c r="KR301" s="128">
        <f t="shared" si="1842"/>
        <v>0</v>
      </c>
      <c r="KS301" s="408">
        <f t="shared" si="1843"/>
        <v>0</v>
      </c>
      <c r="KT301" s="45">
        <v>240</v>
      </c>
      <c r="KU301" s="46">
        <f>IF(AND($H$7="Oui",KT301&gt;$I$7),0,IF(AND($H$7="Oui",KT301=$I$7),KW301+KV301,IF(KT301&gt;$B$7,0,IF(KT301=$B$7,KW301+KV301,ROUND(KJ301,2)))))</f>
        <v>1124.2071147784538</v>
      </c>
      <c r="KV301" s="46">
        <f t="shared" si="1844"/>
        <v>0</v>
      </c>
      <c r="KW301" s="128">
        <f>IF(KT301=$B$7,KY301+KX301,IF(AND($H$7="Oui",KT301&gt;$I$7),0,IF(AND($H$7="Oui",KT301=$I$7),KY301+KX301,IF(KT301&gt;$B$7,0,IF(KT301=$B$7,KY301+KX301,ROUND(KU301-KV301,2))))))</f>
        <v>1124.2071147784538</v>
      </c>
      <c r="KX301" s="46">
        <f t="shared" si="1846"/>
        <v>1.8705609230922695</v>
      </c>
      <c r="KY301" s="46">
        <f>IF(KT301=$B$7,KZ300,IF(AND($H$7="Oui",KT301&gt;$I$7),0,IF(AND($H$7="Oui",KT301=$I$7),KZ300,IF(KT301&gt;$B$7,0,IF(KT301=$B$7,KZ300,KW301-KX301)))))</f>
        <v>1122.3365538553617</v>
      </c>
      <c r="KZ301" s="149">
        <f t="shared" si="1848"/>
        <v>0</v>
      </c>
      <c r="LA301" s="153">
        <f t="shared" si="2151"/>
        <v>13133.552272979583</v>
      </c>
      <c r="LB301" s="58">
        <f t="shared" si="2068"/>
        <v>930.59633333333579</v>
      </c>
      <c r="LC301" s="52">
        <f t="shared" si="1849"/>
        <v>0</v>
      </c>
      <c r="LD301" s="51">
        <f t="shared" si="1850"/>
        <v>930.59633333333579</v>
      </c>
      <c r="LE301" s="149">
        <f>IF(KT301&gt;$B$7,0,IF(AND($H$7="Oui",KT301&gt;$I$7),0,LE300-LD301))</f>
        <v>-3.0127011996228248E-10</v>
      </c>
      <c r="LF301" s="51">
        <f t="shared" si="2152"/>
        <v>11019.123999999581</v>
      </c>
      <c r="LG301" s="128">
        <f>IF(KT301=$B$7,LE301,10000)</f>
        <v>-3.0127011996228248E-10</v>
      </c>
      <c r="LH301" s="204">
        <f t="shared" si="1853"/>
        <v>0</v>
      </c>
      <c r="LI301" s="479">
        <f t="shared" si="1854"/>
        <v>-930.59633333303452</v>
      </c>
      <c r="LJ301" s="46">
        <f t="shared" si="1995"/>
        <v>-1124.2071147784538</v>
      </c>
      <c r="LK301" s="46">
        <f t="shared" si="1996"/>
        <v>-1124.2071147784538</v>
      </c>
      <c r="LL301" s="48"/>
      <c r="LN301" s="237">
        <v>240</v>
      </c>
      <c r="LO301" s="46">
        <f t="shared" si="1855"/>
        <v>1123.1238136873469</v>
      </c>
      <c r="LP301" s="239">
        <f t="shared" si="2122"/>
        <v>0</v>
      </c>
      <c r="LQ301" s="46">
        <f t="shared" si="1857"/>
        <v>1123.1238136873469</v>
      </c>
      <c r="LR301" s="46">
        <f t="shared" si="1858"/>
        <v>1.8687584254355969</v>
      </c>
      <c r="LS301" s="46">
        <f t="shared" si="1859"/>
        <v>1121.2550552619114</v>
      </c>
      <c r="LT301" s="51">
        <f t="shared" si="1860"/>
        <v>-5.532001523533836E-10</v>
      </c>
      <c r="LU301" s="199">
        <f t="shared" si="1997"/>
        <v>-5.532001523533836E-10</v>
      </c>
      <c r="LV301" s="58">
        <f t="shared" si="1861"/>
        <v>933.33033333333128</v>
      </c>
      <c r="LW301" s="240">
        <f t="shared" si="2123"/>
        <v>0</v>
      </c>
      <c r="LX301" s="51">
        <f t="shared" si="1863"/>
        <v>933.33033333333128</v>
      </c>
      <c r="LY301" s="51">
        <f t="shared" si="1864"/>
        <v>-1.8849277694243938E-10</v>
      </c>
      <c r="LZ301" s="46">
        <f t="shared" si="1998"/>
        <v>0</v>
      </c>
      <c r="MA301" s="199">
        <f t="shared" si="1999"/>
        <v>-1.8849277694243938E-10</v>
      </c>
      <c r="MB301" s="468">
        <f t="shared" si="1865"/>
        <v>-933.33033333333128</v>
      </c>
      <c r="MC301" s="46">
        <f t="shared" si="1866"/>
        <v>-1123.1238136873469</v>
      </c>
      <c r="MD301" s="46">
        <f t="shared" si="1867"/>
        <v>-1123.1238136873469</v>
      </c>
      <c r="ME301" s="48"/>
      <c r="MG301" s="237">
        <v>240</v>
      </c>
      <c r="MH301" s="46">
        <f t="shared" si="1868"/>
        <v>1076.608661999408</v>
      </c>
      <c r="MI301" s="239">
        <f t="shared" si="2124"/>
        <v>0</v>
      </c>
      <c r="MJ301" s="46">
        <f t="shared" si="1870"/>
        <v>1076.608661999408</v>
      </c>
      <c r="MK301" s="46">
        <f t="shared" si="1871"/>
        <v>1.7913621663883967</v>
      </c>
      <c r="ML301" s="46">
        <f t="shared" si="1872"/>
        <v>1074.8172998330197</v>
      </c>
      <c r="MM301" s="51">
        <f t="shared" si="1873"/>
        <v>1.8417267710901797E-11</v>
      </c>
      <c r="MN301" s="199">
        <f t="shared" si="2000"/>
        <v>1.8417267710901797E-11</v>
      </c>
      <c r="MO301" s="58">
        <f t="shared" si="1874"/>
        <v>889.32945707741396</v>
      </c>
      <c r="MP301" s="240">
        <f t="shared" si="2125"/>
        <v>0</v>
      </c>
      <c r="MQ301" s="51">
        <f t="shared" si="1876"/>
        <v>889.32945707741396</v>
      </c>
      <c r="MR301" s="57">
        <f t="shared" si="1877"/>
        <v>3.0142041100589267E-4</v>
      </c>
      <c r="MS301" s="199">
        <f t="shared" si="2001"/>
        <v>3.0142041100589267E-4</v>
      </c>
      <c r="MT301" s="468">
        <f t="shared" si="2002"/>
        <v>-889.32945707741396</v>
      </c>
      <c r="MU301" s="46">
        <f t="shared" si="1878"/>
        <v>-1076.608661999408</v>
      </c>
      <c r="MV301" s="46">
        <f t="shared" si="1879"/>
        <v>-1076.608661999408</v>
      </c>
      <c r="MW301" s="48"/>
      <c r="MY301" s="237">
        <v>240</v>
      </c>
      <c r="MZ301" s="46">
        <f t="shared" si="1880"/>
        <v>1076.608661999408</v>
      </c>
      <c r="NA301" s="239">
        <f t="shared" si="2126"/>
        <v>0</v>
      </c>
      <c r="NB301" s="128">
        <f t="shared" si="1882"/>
        <v>1076.608661999408</v>
      </c>
      <c r="NC301" s="46">
        <f t="shared" si="1646"/>
        <v>1.7913621663883967</v>
      </c>
      <c r="ND301" s="46">
        <f t="shared" si="1883"/>
        <v>1074.8172998330197</v>
      </c>
      <c r="NE301" s="199">
        <f>IF(AND($H$7="Oui",MY301&gt;$I$7),0,IF(MY301&gt;$B$7,0,NE300-ND301))</f>
        <v>1.8417267710901797E-11</v>
      </c>
      <c r="NF301" s="153">
        <f>IF(MY301=$B$7,NE301,10000)</f>
        <v>1.8417267710901797E-11</v>
      </c>
      <c r="NG301" s="237">
        <v>240</v>
      </c>
      <c r="NH301" s="46">
        <f t="shared" si="1647"/>
        <v>1076.2</v>
      </c>
      <c r="NI301" s="239">
        <f t="shared" si="2127"/>
        <v>0</v>
      </c>
      <c r="NJ301" s="128">
        <f>IF(AND($H$7="Oui",NG301&gt;$I$7),0,IF(AND($H$7="Oui",NG301=$I$7),NL301+NK301,IF(NG301&gt;$B$7,0,IF(NG301=$B$7,NL301+NK301,ROUND(NH301-NI301,2)))))</f>
        <v>1076.2022893157355</v>
      </c>
      <c r="NK301" s="46">
        <f t="shared" si="2005"/>
        <v>1.7906860055170306</v>
      </c>
      <c r="NL301" s="46">
        <f>IF(AND($H$7="Oui",NG301&gt;$I$7),0,IF(AND($H$7="Oui",NG301=$I$7),NM300,IF(NG301&gt;$B$7,0,IF(NG301=$B$7,NM300,NJ301-NK301))))</f>
        <v>1074.4116033102184</v>
      </c>
      <c r="NM301" s="51">
        <f t="shared" si="1887"/>
        <v>0</v>
      </c>
      <c r="NN301" s="58">
        <f>IF(NG301=$B$7,NP301+NO301,IF(AND($H$7="Oui",NG301&gt;$I$7),0,IF(AND($H$7="Oui",NG301=$I$7),NP301+NO301,IF(NG301&gt;$B$7,0,$NN$60))))</f>
        <v>1023.1303750000515</v>
      </c>
      <c r="NO301" s="240">
        <f t="shared" si="2153"/>
        <v>0</v>
      </c>
      <c r="NP301" s="51">
        <f>IF(NG301=$B$7,NQ300,IF(NG301&gt;$B$7,0,IF(AND(NG301&gt;$I$7,$H$7="Oui"),0,IF(AND($H$7="Oui",NG301=$I$7),NQ300,NN301-NO301))))</f>
        <v>1023.1303750000515</v>
      </c>
      <c r="NQ301" s="57">
        <f t="shared" si="1891"/>
        <v>0</v>
      </c>
      <c r="NR301" s="153">
        <f t="shared" si="2006"/>
        <v>0</v>
      </c>
      <c r="NS301" s="469">
        <f t="shared" si="1892"/>
        <v>-1023.1303750000515</v>
      </c>
      <c r="NT301" s="46">
        <f t="shared" si="1893"/>
        <v>-1076.2</v>
      </c>
      <c r="NU301" s="46">
        <f t="shared" si="1894"/>
        <v>-1076.2022893157355</v>
      </c>
      <c r="NV301" s="48"/>
      <c r="NX301" s="237">
        <v>240</v>
      </c>
      <c r="NY301" s="46">
        <f t="shared" si="1895"/>
        <v>1076.6456011701148</v>
      </c>
      <c r="NZ301" s="239">
        <f t="shared" si="2128"/>
        <v>0</v>
      </c>
      <c r="OA301" s="46">
        <f t="shared" si="1897"/>
        <v>1076.6456011701148</v>
      </c>
      <c r="OB301" s="46">
        <f t="shared" si="1898"/>
        <v>1.7914236292345203</v>
      </c>
      <c r="OC301" s="46">
        <f t="shared" si="1899"/>
        <v>1074.8541775408803</v>
      </c>
      <c r="OD301" s="149">
        <f t="shared" si="1900"/>
        <v>-1.6825651982799172E-10</v>
      </c>
      <c r="OE301" s="57">
        <f t="shared" si="2154"/>
        <v>12009.764327037972</v>
      </c>
      <c r="OF301" s="153">
        <f t="shared" si="2008"/>
        <v>-1.6825651982799172E-10</v>
      </c>
      <c r="OG301" s="58">
        <f t="shared" si="1901"/>
        <v>889.48383333333379</v>
      </c>
      <c r="OH301" s="240">
        <f t="shared" si="2155"/>
        <v>0</v>
      </c>
      <c r="OI301" s="51">
        <f t="shared" si="1902"/>
        <v>889.48383333333379</v>
      </c>
      <c r="OJ301" s="149">
        <f t="shared" si="1903"/>
        <v>1.6143530956469476E-11</v>
      </c>
      <c r="OK301" s="153">
        <f t="shared" si="2156"/>
        <v>9999.9999999995125</v>
      </c>
      <c r="OL301" s="153">
        <f t="shared" si="2011"/>
        <v>1.6143530956469476E-11</v>
      </c>
      <c r="OM301" s="468">
        <f t="shared" si="2012"/>
        <v>-889.48383333333379</v>
      </c>
      <c r="ON301" s="46">
        <f t="shared" si="2013"/>
        <v>-1076.6456011701148</v>
      </c>
      <c r="OO301" s="46">
        <f t="shared" si="1904"/>
        <v>-1076.6456011701148</v>
      </c>
      <c r="OP301" s="48"/>
      <c r="OR301" s="237">
        <v>240</v>
      </c>
      <c r="OS301" s="46">
        <f t="shared" si="1905"/>
        <v>1076.765700416463</v>
      </c>
      <c r="OT301" s="239">
        <f t="shared" si="2129"/>
        <v>0</v>
      </c>
      <c r="OU301" s="128">
        <f t="shared" si="1907"/>
        <v>1076.765700416463</v>
      </c>
      <c r="OV301" s="46">
        <f t="shared" si="1652"/>
        <v>1.7916234615918605</v>
      </c>
      <c r="OW301" s="46">
        <f t="shared" si="1653"/>
        <v>1074.9740769548712</v>
      </c>
      <c r="OX301" s="149">
        <f t="shared" si="1908"/>
        <v>2.4510882212780416E-10</v>
      </c>
      <c r="OY301" s="51">
        <f t="shared" si="2157"/>
        <v>12522.457007415207</v>
      </c>
      <c r="OZ301" s="153">
        <f t="shared" si="2015"/>
        <v>2.4510882212780416E-10</v>
      </c>
      <c r="PA301" s="237">
        <v>240</v>
      </c>
      <c r="PB301" s="46">
        <f t="shared" si="1909"/>
        <v>1076.765700416463</v>
      </c>
      <c r="PC301" s="239">
        <f t="shared" si="2158"/>
        <v>0</v>
      </c>
      <c r="PD301" s="128">
        <f t="shared" si="1910"/>
        <v>1076.765700416463</v>
      </c>
      <c r="PE301" s="46">
        <f t="shared" si="1911"/>
        <v>1.7916234615918605</v>
      </c>
      <c r="PF301" s="46">
        <f t="shared" si="1912"/>
        <v>1074.9740769548712</v>
      </c>
      <c r="PG301" s="149">
        <f t="shared" si="1913"/>
        <v>2.4510882212780416E-10</v>
      </c>
      <c r="PH301" s="57">
        <f t="shared" si="2159"/>
        <v>12521.790298437183</v>
      </c>
      <c r="PI301" s="688">
        <f t="shared" si="1914"/>
        <v>889.6533333333341</v>
      </c>
      <c r="PJ301" s="240">
        <f t="shared" si="2160"/>
        <v>0</v>
      </c>
      <c r="PK301" s="51">
        <f t="shared" si="1915"/>
        <v>889.6533333333341</v>
      </c>
      <c r="PL301" s="150">
        <f t="shared" si="1916"/>
        <v>7.5942807598039508E-11</v>
      </c>
      <c r="PM301" s="57">
        <f t="shared" si="2161"/>
        <v>10470.916000000287</v>
      </c>
      <c r="PN301" s="153">
        <f t="shared" si="2020"/>
        <v>7.5942807598039508E-11</v>
      </c>
      <c r="PO301" s="469">
        <f t="shared" si="1917"/>
        <v>-889.65333333341005</v>
      </c>
      <c r="PP301" s="46">
        <f t="shared" si="1918"/>
        <v>-1076.765700416463</v>
      </c>
      <c r="PQ301" s="46">
        <f t="shared" si="1919"/>
        <v>-1076.765700416463</v>
      </c>
      <c r="PR301" s="48"/>
    </row>
    <row r="302" spans="2:434" hidden="1" x14ac:dyDescent="0.3">
      <c r="B302" s="45">
        <v>241</v>
      </c>
      <c r="C302" s="46">
        <f t="shared" si="1688"/>
        <v>0</v>
      </c>
      <c r="D302" s="46">
        <f t="shared" si="1689"/>
        <v>0</v>
      </c>
      <c r="E302" s="46">
        <f t="shared" si="1690"/>
        <v>0</v>
      </c>
      <c r="F302" s="46">
        <f t="shared" si="1691"/>
        <v>0</v>
      </c>
      <c r="G302" s="46">
        <f t="shared" si="1692"/>
        <v>0</v>
      </c>
      <c r="H302" s="51">
        <f t="shared" si="1693"/>
        <v>0</v>
      </c>
      <c r="I302" s="58">
        <f t="shared" si="1626"/>
        <v>0</v>
      </c>
      <c r="J302" s="52">
        <f t="shared" si="1694"/>
        <v>0</v>
      </c>
      <c r="K302" s="51">
        <f t="shared" si="1695"/>
        <v>0</v>
      </c>
      <c r="L302" s="57">
        <f t="shared" si="1696"/>
        <v>0</v>
      </c>
      <c r="M302" s="468">
        <f t="shared" si="1920"/>
        <v>0</v>
      </c>
      <c r="N302" s="46">
        <f t="shared" si="1921"/>
        <v>0</v>
      </c>
      <c r="O302" s="47"/>
      <c r="P302" s="46">
        <f t="shared" si="1922"/>
        <v>0</v>
      </c>
      <c r="Q302" s="48"/>
      <c r="R302" s="29"/>
      <c r="S302" s="29"/>
      <c r="T302" s="45">
        <v>241</v>
      </c>
      <c r="U302" s="46">
        <f t="shared" si="1697"/>
        <v>0</v>
      </c>
      <c r="V302" s="46">
        <f t="shared" si="1698"/>
        <v>0</v>
      </c>
      <c r="W302" s="46">
        <f t="shared" si="1923"/>
        <v>0</v>
      </c>
      <c r="X302" s="46">
        <f t="shared" si="1699"/>
        <v>0</v>
      </c>
      <c r="Y302" s="46">
        <f t="shared" si="1700"/>
        <v>0</v>
      </c>
      <c r="Z302" s="51">
        <f t="shared" si="1701"/>
        <v>0</v>
      </c>
      <c r="AA302" s="58">
        <f t="shared" si="1702"/>
        <v>0</v>
      </c>
      <c r="AB302" s="52">
        <f t="shared" si="1703"/>
        <v>0</v>
      </c>
      <c r="AC302" s="51">
        <f t="shared" si="1704"/>
        <v>0</v>
      </c>
      <c r="AD302" s="57">
        <f t="shared" si="1705"/>
        <v>0</v>
      </c>
      <c r="AE302" s="468">
        <f t="shared" si="1924"/>
        <v>0</v>
      </c>
      <c r="AF302" s="46">
        <f t="shared" si="1706"/>
        <v>0</v>
      </c>
      <c r="AG302" s="47"/>
      <c r="AH302" s="46">
        <f t="shared" si="1925"/>
        <v>0</v>
      </c>
      <c r="AI302" s="48"/>
      <c r="AJ302" s="29"/>
      <c r="AK302" s="45">
        <v>241</v>
      </c>
      <c r="AL302" s="46">
        <f t="shared" si="1707"/>
        <v>0</v>
      </c>
      <c r="AM302" s="46"/>
      <c r="AN302" s="46"/>
      <c r="AO302" s="46">
        <f t="shared" si="1708"/>
        <v>0</v>
      </c>
      <c r="AP302" s="128">
        <f t="shared" si="1709"/>
        <v>0</v>
      </c>
      <c r="AQ302" s="128"/>
      <c r="AR302" s="128"/>
      <c r="AS302" s="46">
        <f t="shared" si="1710"/>
        <v>0</v>
      </c>
      <c r="AT302" s="46">
        <f t="shared" si="1711"/>
        <v>0</v>
      </c>
      <c r="AU302" s="51"/>
      <c r="AV302" s="51"/>
      <c r="AW302" s="51">
        <f t="shared" si="1712"/>
        <v>0</v>
      </c>
      <c r="AX302" s="58">
        <f t="shared" si="1713"/>
        <v>0</v>
      </c>
      <c r="AY302" s="52"/>
      <c r="AZ302" s="52"/>
      <c r="BA302" s="52">
        <f t="shared" si="1714"/>
        <v>0</v>
      </c>
      <c r="BB302" s="51">
        <f t="shared" si="1715"/>
        <v>0</v>
      </c>
      <c r="BC302" s="51"/>
      <c r="BD302" s="51"/>
      <c r="BE302" s="57">
        <f t="shared" si="1716"/>
        <v>0</v>
      </c>
      <c r="BF302" s="468">
        <f t="shared" si="1717"/>
        <v>0</v>
      </c>
      <c r="BG302" s="46">
        <f t="shared" si="1718"/>
        <v>0</v>
      </c>
      <c r="BH302" s="46">
        <f t="shared" si="1719"/>
        <v>0</v>
      </c>
      <c r="BI302" s="48"/>
      <c r="BK302" s="45">
        <v>241</v>
      </c>
      <c r="BL302" s="46">
        <f t="shared" si="1926"/>
        <v>0</v>
      </c>
      <c r="BM302" s="128">
        <f t="shared" si="1927"/>
        <v>0</v>
      </c>
      <c r="BN302" s="46">
        <f t="shared" si="1928"/>
        <v>0</v>
      </c>
      <c r="BO302" s="46">
        <f t="shared" si="1720"/>
        <v>0</v>
      </c>
      <c r="BP302" s="46">
        <f t="shared" si="1721"/>
        <v>0</v>
      </c>
      <c r="BQ302" s="51">
        <f t="shared" si="1722"/>
        <v>0</v>
      </c>
      <c r="BR302" s="150">
        <f>$BQ$301</f>
        <v>0</v>
      </c>
      <c r="BS302" s="58">
        <f t="shared" si="1627"/>
        <v>0</v>
      </c>
      <c r="BT302" s="52">
        <f t="shared" si="1930"/>
        <v>0</v>
      </c>
      <c r="BU302" s="51">
        <f t="shared" si="1723"/>
        <v>0</v>
      </c>
      <c r="BV302" s="51">
        <f t="shared" si="1724"/>
        <v>0</v>
      </c>
      <c r="BW302" s="150">
        <f>$BV$301</f>
        <v>-4.8771653382573277E-10</v>
      </c>
      <c r="BX302" s="468">
        <f t="shared" si="1932"/>
        <v>0</v>
      </c>
      <c r="BY302" s="46">
        <f t="shared" si="1933"/>
        <v>0</v>
      </c>
      <c r="BZ302" s="46">
        <f t="shared" si="1725"/>
        <v>0</v>
      </c>
      <c r="CA302" s="48"/>
      <c r="CB302" s="29"/>
      <c r="CC302" s="45">
        <v>241</v>
      </c>
      <c r="CD302" s="128">
        <f t="shared" si="1726"/>
        <v>0</v>
      </c>
      <c r="CE302" s="46">
        <f t="shared" si="1934"/>
        <v>0</v>
      </c>
      <c r="CF302" s="128">
        <f t="shared" si="1727"/>
        <v>0</v>
      </c>
      <c r="CG302" s="46">
        <f t="shared" si="1935"/>
        <v>0</v>
      </c>
      <c r="CH302" s="46">
        <f t="shared" si="1628"/>
        <v>0</v>
      </c>
      <c r="CI302" s="51">
        <f t="shared" si="1728"/>
        <v>0</v>
      </c>
      <c r="CJ302" s="149">
        <f>$CR$301</f>
        <v>0</v>
      </c>
      <c r="CK302" s="153">
        <f t="shared" si="1937"/>
        <v>10000</v>
      </c>
      <c r="CL302" s="45">
        <v>241</v>
      </c>
      <c r="CM302" s="46">
        <f t="shared" si="1938"/>
        <v>0</v>
      </c>
      <c r="CN302" s="128">
        <f t="shared" si="1729"/>
        <v>0</v>
      </c>
      <c r="CO302" s="128">
        <f t="shared" si="1657"/>
        <v>0</v>
      </c>
      <c r="CP302" s="46">
        <f t="shared" si="1730"/>
        <v>0</v>
      </c>
      <c r="CQ302" s="46">
        <f t="shared" si="1658"/>
        <v>0</v>
      </c>
      <c r="CR302" s="51">
        <f t="shared" si="1731"/>
        <v>0</v>
      </c>
      <c r="CS302" s="150">
        <f>$CR$301</f>
        <v>0</v>
      </c>
      <c r="CT302" s="58">
        <f t="shared" si="1732"/>
        <v>0</v>
      </c>
      <c r="CU302" s="52">
        <f t="shared" si="1940"/>
        <v>0</v>
      </c>
      <c r="CV302" s="51">
        <f t="shared" si="1941"/>
        <v>0</v>
      </c>
      <c r="CW302" s="51">
        <f t="shared" si="1733"/>
        <v>0</v>
      </c>
      <c r="CX302" s="57">
        <f>$CW$301</f>
        <v>-4.2405190470162779E-10</v>
      </c>
      <c r="CY302" s="153">
        <f t="shared" si="1943"/>
        <v>10000</v>
      </c>
      <c r="CZ302" s="479">
        <f t="shared" ref="CZ302:CZ365" si="2162">IF(CL302&lt;&gt;$B$7,-CT302,IF(CY302&gt;0,-(CT302+CY302),-(CT302+CY302)))</f>
        <v>0</v>
      </c>
      <c r="DA302" s="46">
        <f t="shared" si="1944"/>
        <v>0</v>
      </c>
      <c r="DB302" s="46">
        <f t="shared" si="1945"/>
        <v>0</v>
      </c>
      <c r="DC302" s="48"/>
      <c r="DE302" s="45">
        <v>241</v>
      </c>
      <c r="DF302" s="46">
        <f t="shared" si="1735"/>
        <v>0</v>
      </c>
      <c r="DG302" s="46">
        <f>IF(AND($H$7="Oui",DE302&gt;$I$7),0,IF(DE302&gt;$B$7,0,(TRUNC($C$7*$P$47*$L$7/12,2))+(TRUNC($C$7*$Q$47*$M$7/12,2))))</f>
        <v>0</v>
      </c>
      <c r="DH302" s="46">
        <f t="shared" si="1736"/>
        <v>0</v>
      </c>
      <c r="DI302" s="46">
        <f t="shared" si="1737"/>
        <v>0</v>
      </c>
      <c r="DJ302" s="46">
        <f t="shared" si="1738"/>
        <v>0</v>
      </c>
      <c r="DK302" s="51">
        <f t="shared" si="1739"/>
        <v>0</v>
      </c>
      <c r="DL302" s="58">
        <f t="shared" si="1629"/>
        <v>0</v>
      </c>
      <c r="DM302" s="52">
        <f>IF(AND($H$7="Oui",DE302&gt;$I$7),0,IF(DE302&gt;$B$7,0,(TRUNC($C$7*$P$47/12,2))+(TRUNC($C$7*$Q$47/12,2))))</f>
        <v>0</v>
      </c>
      <c r="DN302" s="51">
        <f t="shared" si="1740"/>
        <v>0</v>
      </c>
      <c r="DO302" s="57">
        <f t="shared" si="1741"/>
        <v>0</v>
      </c>
      <c r="DP302" s="468">
        <f t="shared" si="1948"/>
        <v>0</v>
      </c>
      <c r="DQ302" s="46">
        <f t="shared" si="1949"/>
        <v>0</v>
      </c>
      <c r="DR302" s="47"/>
      <c r="DS302" s="46">
        <f t="shared" si="1950"/>
        <v>0</v>
      </c>
      <c r="DT302" s="48"/>
      <c r="DU302" s="29"/>
      <c r="DV302" s="45">
        <v>241</v>
      </c>
      <c r="DW302" s="46">
        <f t="shared" si="1951"/>
        <v>0</v>
      </c>
      <c r="DX302" s="46">
        <f>IF(AND($H$7="Oui",DV302&gt;$I$7),0,IF(DV302&gt;$B$7,0,(TRUNC(EB301*$R$47*$L$7/12,2))+(TRUNC(EB301*$S$47*$M$7/12,2))))</f>
        <v>0</v>
      </c>
      <c r="DY302" s="46">
        <f t="shared" si="1953"/>
        <v>0</v>
      </c>
      <c r="DZ302" s="46">
        <f t="shared" si="1742"/>
        <v>0</v>
      </c>
      <c r="EA302" s="46">
        <f t="shared" si="1743"/>
        <v>0</v>
      </c>
      <c r="EB302" s="51">
        <f t="shared" si="1744"/>
        <v>0</v>
      </c>
      <c r="EC302" s="58">
        <f t="shared" si="1630"/>
        <v>0</v>
      </c>
      <c r="ED302" s="52">
        <f>IF(AND($H$7="Oui",DV302&gt;$I$7),0,IF(DV302&gt;$B$7,0,(TRUNC(EF301*$R$47/12,2))+(TRUNC(EF301*$S$47/12,2))))</f>
        <v>0</v>
      </c>
      <c r="EE302" s="51">
        <f t="shared" si="1745"/>
        <v>0</v>
      </c>
      <c r="EF302" s="57">
        <f t="shared" si="1746"/>
        <v>0</v>
      </c>
      <c r="EG302" s="468">
        <f t="shared" si="1955"/>
        <v>0</v>
      </c>
      <c r="EH302" s="46">
        <f t="shared" si="1956"/>
        <v>0</v>
      </c>
      <c r="EI302" s="47"/>
      <c r="EJ302" s="46">
        <f t="shared" si="1957"/>
        <v>0</v>
      </c>
      <c r="EK302" s="48"/>
      <c r="EL302" s="29"/>
      <c r="EM302" s="45">
        <v>241</v>
      </c>
      <c r="EN302" s="46">
        <f t="shared" ref="EN302:EN313" si="2163">IF(AND($H$7="Oui",EM302=$I$7),EP302+EO302,IF(EM302&gt;$B$7,0,IF($F$10="Paliers",ROUND(-PMT(($D$7+($T$47*$L$7)+($U$47*$M$7))/12,$B$7-EM301,ES301,0,0),2),IF(AND($H$7="Oui",EM302=$I$7),EP302+EO302,IF(AND($H$7="Oui",EM302&gt;$I$7),0,IF(EM302&gt;$B$7,0,$EN$60))))))</f>
        <v>0</v>
      </c>
      <c r="EO302" s="46">
        <f>IF(EM302&gt;$B$7,0,(TRUNC(ES301*$T$47*$L$7/12,2))+(TRUNC(ES301*$U$47*$M$7/12,2)))</f>
        <v>0</v>
      </c>
      <c r="EP302" s="128">
        <f t="shared" si="1632"/>
        <v>0</v>
      </c>
      <c r="EQ302" s="46">
        <f t="shared" si="1748"/>
        <v>0</v>
      </c>
      <c r="ER302" s="46">
        <f t="shared" si="1749"/>
        <v>0</v>
      </c>
      <c r="ES302" s="51">
        <f t="shared" si="1750"/>
        <v>0</v>
      </c>
      <c r="ET302" s="153">
        <f t="shared" si="1959"/>
        <v>10000</v>
      </c>
      <c r="EU302" s="45">
        <v>241</v>
      </c>
      <c r="EV302" s="46">
        <f t="shared" si="1633"/>
        <v>0</v>
      </c>
      <c r="EW302" s="46">
        <f>IF(EU302&gt;$B$7,0,(TRUNC(FA301*$T$47*$L$7/12,2))+(TRUNC(FA301*$U$47*$M$7/12,2)))</f>
        <v>0</v>
      </c>
      <c r="EX302" s="128">
        <f t="shared" si="1751"/>
        <v>0</v>
      </c>
      <c r="EY302" s="46">
        <f t="shared" si="1752"/>
        <v>0</v>
      </c>
      <c r="EZ302" s="46">
        <f t="shared" si="1753"/>
        <v>0</v>
      </c>
      <c r="FA302" s="51">
        <f t="shared" si="1754"/>
        <v>0</v>
      </c>
      <c r="FB302" s="58">
        <f t="shared" si="1755"/>
        <v>0</v>
      </c>
      <c r="FC302" s="52">
        <f>IF(AND($H$7="Oui",EU302&gt;$I$7),0,IF(EU302&gt;$B$7,0,(TRUNC(FE301*$T$47/12,2))+(TRUNC(FE301*$U$47/12,2))))</f>
        <v>0</v>
      </c>
      <c r="FD302" s="51">
        <f t="shared" si="1962"/>
        <v>0</v>
      </c>
      <c r="FE302" s="57">
        <f t="shared" si="1756"/>
        <v>0</v>
      </c>
      <c r="FF302" s="153">
        <f t="shared" si="1963"/>
        <v>10000</v>
      </c>
      <c r="FG302" s="469">
        <f t="shared" si="1757"/>
        <v>0</v>
      </c>
      <c r="FH302" s="46">
        <f t="shared" si="1758"/>
        <v>0</v>
      </c>
      <c r="FI302" s="46">
        <f t="shared" si="1759"/>
        <v>0</v>
      </c>
      <c r="FJ302" s="48"/>
      <c r="FL302" s="45">
        <v>241</v>
      </c>
      <c r="FM302" s="46">
        <f t="shared" si="1964"/>
        <v>0</v>
      </c>
      <c r="FN302" s="46">
        <f t="shared" ref="FN302:FN313" si="2164">IF(AND($H$7="Oui",FL302&gt;$I$7),0,IF(FL302&gt;$B$7,0,(TRUNC(FS302*$V$47*$L$7/12,2))+(TRUNC(FS302*$W$47*$M$7/12,2))))</f>
        <v>0</v>
      </c>
      <c r="FO302" s="46">
        <f t="shared" si="1965"/>
        <v>0</v>
      </c>
      <c r="FP302" s="46">
        <f t="shared" si="1761"/>
        <v>0</v>
      </c>
      <c r="FQ302" s="46">
        <f t="shared" si="1762"/>
        <v>0</v>
      </c>
      <c r="FR302" s="51">
        <f t="shared" si="1763"/>
        <v>0</v>
      </c>
      <c r="FS302" s="150">
        <f>$BQ$301</f>
        <v>0</v>
      </c>
      <c r="FT302" s="58">
        <f t="shared" si="1635"/>
        <v>0</v>
      </c>
      <c r="FU302" s="241">
        <f t="shared" ref="FU302:FU313" si="2165">IF(AND($H$7="Oui",FL302&gt;$I$7),0,IF(FL302&gt;$B$7,0,(TRUNC(FX302*$V$47/12,2))+(TRUNC(FX302*$W$47/12,2))))</f>
        <v>0</v>
      </c>
      <c r="FV302" s="51">
        <f t="shared" si="1765"/>
        <v>0</v>
      </c>
      <c r="FW302" s="51">
        <f t="shared" si="1766"/>
        <v>0</v>
      </c>
      <c r="FX302" s="150">
        <f>$BV$301</f>
        <v>-4.8771653382573277E-10</v>
      </c>
      <c r="FY302" s="468">
        <f t="shared" si="1968"/>
        <v>0</v>
      </c>
      <c r="FZ302" s="46">
        <f t="shared" si="1969"/>
        <v>0</v>
      </c>
      <c r="GA302" s="46">
        <f t="shared" si="1767"/>
        <v>0</v>
      </c>
      <c r="GB302" s="48"/>
      <c r="GD302" s="45">
        <v>241</v>
      </c>
      <c r="GE302" s="128">
        <f t="shared" ref="GE302:GE313" si="2166">IF(AND($H$7="Oui",GD302=$I$7),GG302+GF302,IF(GD302&gt;$B$7,0,IF($F$10="Paliers",ROUND(-PMT(($D$7+($X$46*$L$7)+($Y$46*$M$7))/12,$B$7-GD301,GJ301,0,0),2),IF(AND($H$7="Oui",GD302=$I$7),GG302+GF302,IF(AND($H$7="Oui",GD302&gt;$I$7),0,IF(GD302&gt;$B$7,0,$GE$60))))))</f>
        <v>0</v>
      </c>
      <c r="GF302" s="128">
        <f>IF(AND($H$7="Oui",GD302&gt;$I$7),0,IF(GD302&gt;$B$7,0,(TRUNC(GK302*$X$47*$L$7/12,2))+(TRUNC(GK302*$Y$47*$M$7/12,2))))</f>
        <v>0</v>
      </c>
      <c r="GG302" s="128">
        <f t="shared" si="2119"/>
        <v>0</v>
      </c>
      <c r="GH302" s="46">
        <f t="shared" si="1637"/>
        <v>0</v>
      </c>
      <c r="GI302" s="46">
        <f t="shared" si="1769"/>
        <v>0</v>
      </c>
      <c r="GJ302" s="51">
        <f t="shared" si="1770"/>
        <v>0</v>
      </c>
      <c r="GK302" s="149">
        <f>$GJ$301</f>
        <v>5.0476955948397517E-11</v>
      </c>
      <c r="GL302" s="153">
        <f t="shared" si="1972"/>
        <v>10000</v>
      </c>
      <c r="GM302" s="45">
        <v>241</v>
      </c>
      <c r="GN302" s="46">
        <f t="shared" si="1638"/>
        <v>0</v>
      </c>
      <c r="GO302" s="46">
        <f t="shared" ref="GO302:GO313" si="2167">IF(GM302&gt;$B$7,0,(TRUNC(GT302*$X$47*$L$7/12,2))+(TRUNC(GT302*$Y$47*$M$7/12,2)))</f>
        <v>0</v>
      </c>
      <c r="GP302" s="128">
        <f t="shared" ref="GP302:GP365" si="2168">IF(AND($H$7="Oui",GM302&gt;$I$7),0,IF(AND($H$7="Oui",GM302=$I$7),GR302+GQ302,IF(GM302&gt;$B$7,0,IF(GM302=$B$7,GR302+GQ302,ROUND(GN302-GO302,2)))))</f>
        <v>0</v>
      </c>
      <c r="GQ302" s="46">
        <f t="shared" si="1772"/>
        <v>0</v>
      </c>
      <c r="GR302" s="46">
        <f t="shared" ref="GR302:GR365" si="2169">IF(AND($H$7="Oui",GM302&gt;$I$7),0,IF(AND($H$7="Oui",GM302=$I$7),GS301,IF(GM302&gt;$B$7,0,IF(GM302=$B$7,GS301,GP302-GQ302))))</f>
        <v>0</v>
      </c>
      <c r="GS302" s="51">
        <f t="shared" si="1774"/>
        <v>0</v>
      </c>
      <c r="GT302" s="150">
        <f>$GS$301</f>
        <v>0</v>
      </c>
      <c r="GU302" s="58">
        <f t="shared" si="1775"/>
        <v>0</v>
      </c>
      <c r="GV302" s="52">
        <f t="shared" ref="GV302:GV313" si="2170">IF(AND($H$7="Oui",GM302&gt;$I$7),0,IF(GM302&gt;$B$7,0,(TRUNC(GY302*$X$47/12,2))+(TRUNC(GY302*$Y$47/12,2))))</f>
        <v>0</v>
      </c>
      <c r="GW302" s="51">
        <f t="shared" si="1975"/>
        <v>0</v>
      </c>
      <c r="GX302" s="57">
        <f t="shared" si="1777"/>
        <v>0</v>
      </c>
      <c r="GY302" s="150">
        <f>$GX$301</f>
        <v>3.035438567167148E-10</v>
      </c>
      <c r="GZ302" s="153">
        <f t="shared" si="1977"/>
        <v>10000</v>
      </c>
      <c r="HA302" s="469">
        <f t="shared" si="1778"/>
        <v>0</v>
      </c>
      <c r="HB302" s="46">
        <f t="shared" si="1779"/>
        <v>0</v>
      </c>
      <c r="HC302" s="46">
        <f t="shared" si="1780"/>
        <v>0</v>
      </c>
      <c r="HD302" s="48"/>
      <c r="HF302" s="45">
        <v>241</v>
      </c>
      <c r="HG302" s="46">
        <f t="shared" si="1781"/>
        <v>0</v>
      </c>
      <c r="HH302" s="46">
        <f t="shared" si="1782"/>
        <v>0</v>
      </c>
      <c r="HI302" s="46">
        <f t="shared" si="1783"/>
        <v>0</v>
      </c>
      <c r="HJ302" s="46">
        <f t="shared" si="1784"/>
        <v>-5.2220154126795634E-13</v>
      </c>
      <c r="HK302" s="46">
        <f t="shared" si="1785"/>
        <v>0</v>
      </c>
      <c r="HL302" s="51">
        <f t="shared" si="1786"/>
        <v>0</v>
      </c>
      <c r="HM302" s="153">
        <f t="shared" si="1978"/>
        <v>10000</v>
      </c>
      <c r="HN302" s="58">
        <f t="shared" si="1787"/>
        <v>0</v>
      </c>
      <c r="HO302" s="52">
        <f t="shared" si="1788"/>
        <v>0</v>
      </c>
      <c r="HP302" s="51">
        <f t="shared" si="1789"/>
        <v>0</v>
      </c>
      <c r="HQ302" s="57">
        <f t="shared" si="1790"/>
        <v>0</v>
      </c>
      <c r="HR302" s="153">
        <f t="shared" si="1979"/>
        <v>10000</v>
      </c>
      <c r="HS302" s="468">
        <f t="shared" ref="HS302:HS365" si="2171">IF(HF302&lt;&gt;$B$7,-HN302,IF(HQ302&gt;0,-(HN302+HQ302),-(HN302+HQ302)))</f>
        <v>0</v>
      </c>
      <c r="HT302" s="46">
        <f t="shared" ref="HT302:HT365" si="2172">IF(HF302&lt;&gt;$B$7,-HG302,IF(HM302&gt;0,-(HG302+HM302),-(HG302+HM302)))</f>
        <v>0</v>
      </c>
      <c r="HU302" s="46">
        <f t="shared" ref="HU302:HU365" si="2173">IF(HF302&lt;&gt;$B$7,-HI302,IF(HL302&gt;0,-(HI302+HL302),-(HI302+HL302)))</f>
        <v>0</v>
      </c>
      <c r="HV302" s="48"/>
      <c r="HW302" s="29"/>
      <c r="HX302" s="45">
        <v>241</v>
      </c>
      <c r="HY302" s="128">
        <f t="shared" si="1794"/>
        <v>0</v>
      </c>
      <c r="HZ302" s="46">
        <f t="shared" si="1795"/>
        <v>0</v>
      </c>
      <c r="IA302" s="46">
        <f t="shared" si="1796"/>
        <v>0</v>
      </c>
      <c r="IB302" s="46">
        <f t="shared" si="1797"/>
        <v>7.6729754812299685E-3</v>
      </c>
      <c r="IC302" s="46">
        <f t="shared" si="1798"/>
        <v>0</v>
      </c>
      <c r="ID302" s="51">
        <f t="shared" si="1799"/>
        <v>0</v>
      </c>
      <c r="IE302" s="153">
        <f t="shared" si="1980"/>
        <v>10000</v>
      </c>
      <c r="IF302" s="58">
        <f t="shared" si="1800"/>
        <v>0</v>
      </c>
      <c r="IG302" s="52">
        <f t="shared" si="1801"/>
        <v>0</v>
      </c>
      <c r="IH302" s="51">
        <f t="shared" si="1802"/>
        <v>0</v>
      </c>
      <c r="II302" s="57">
        <f t="shared" si="1981"/>
        <v>0</v>
      </c>
      <c r="IJ302" s="153">
        <f t="shared" si="1982"/>
        <v>10000</v>
      </c>
      <c r="IK302" s="468">
        <f t="shared" ref="IK302:IK365" si="2174">IF(HX302&lt;&gt;$B$7,-IF302,IF(IJ302&gt;0,-(IF302+II302),-(IF302+II302)))</f>
        <v>0</v>
      </c>
      <c r="IL302" s="46">
        <f t="shared" ref="IL302:IL365" si="2175">IF(HX302&lt;&gt;$B$7,-HY302,IF(IE302&gt;0,-(HY302+ID302),-(HY302+ID302)))</f>
        <v>0</v>
      </c>
      <c r="IM302" s="46">
        <f t="shared" ref="IM302:IM365" si="2176">IF(HX302&lt;&gt;$B$7,-IA302,IF(IE302&gt;0,-(IA302+ID302),-(IA302+ID302)))</f>
        <v>0</v>
      </c>
      <c r="IN302" s="48"/>
      <c r="IO302" s="53">
        <f t="shared" si="1806"/>
        <v>0</v>
      </c>
      <c r="IQ302" s="45">
        <v>241</v>
      </c>
      <c r="IR302" s="128">
        <f t="shared" si="1807"/>
        <v>0</v>
      </c>
      <c r="IS302" s="128">
        <f t="shared" si="1808"/>
        <v>0</v>
      </c>
      <c r="IT302" s="128">
        <f t="shared" si="1809"/>
        <v>0</v>
      </c>
      <c r="IU302" s="46">
        <f t="shared" si="2021"/>
        <v>0</v>
      </c>
      <c r="IV302" s="46">
        <f t="shared" si="1810"/>
        <v>0</v>
      </c>
      <c r="IW302" s="51">
        <f t="shared" si="1811"/>
        <v>0</v>
      </c>
      <c r="IX302" s="199">
        <f t="shared" si="1983"/>
        <v>10000</v>
      </c>
      <c r="IY302" s="128">
        <f t="shared" si="1812"/>
        <v>0</v>
      </c>
      <c r="IZ302" s="408">
        <f t="shared" si="1813"/>
        <v>0</v>
      </c>
      <c r="JA302" s="58">
        <f t="shared" si="1814"/>
        <v>0</v>
      </c>
      <c r="JB302" s="52">
        <f t="shared" si="1815"/>
        <v>0</v>
      </c>
      <c r="JC302" s="51">
        <f t="shared" si="1816"/>
        <v>0</v>
      </c>
      <c r="JD302" s="57">
        <f t="shared" si="1817"/>
        <v>0</v>
      </c>
      <c r="JE302" s="280">
        <f t="shared" si="1818"/>
        <v>10000</v>
      </c>
      <c r="JF302" s="280">
        <f t="shared" si="1819"/>
        <v>0</v>
      </c>
      <c r="JG302" s="468">
        <f t="shared" si="1820"/>
        <v>0</v>
      </c>
      <c r="JH302" s="46">
        <f t="shared" si="1821"/>
        <v>0</v>
      </c>
      <c r="JI302" s="46">
        <f t="shared" si="1822"/>
        <v>0</v>
      </c>
      <c r="JJ302" s="48"/>
      <c r="JL302" s="45">
        <v>241</v>
      </c>
      <c r="JM302" s="46">
        <f t="shared" si="1823"/>
        <v>0</v>
      </c>
      <c r="JN302" s="46">
        <f t="shared" si="1824"/>
        <v>0</v>
      </c>
      <c r="JO302" s="128">
        <f t="shared" si="1825"/>
        <v>0</v>
      </c>
      <c r="JP302" s="46">
        <f t="shared" si="1984"/>
        <v>0</v>
      </c>
      <c r="JQ302" s="46">
        <f t="shared" si="1826"/>
        <v>0</v>
      </c>
      <c r="JR302" s="51">
        <f t="shared" si="1827"/>
        <v>0</v>
      </c>
      <c r="JS302" s="149">
        <f>$BQ$301</f>
        <v>0</v>
      </c>
      <c r="JT302" s="199">
        <f t="shared" si="1986"/>
        <v>10000</v>
      </c>
      <c r="JU302" s="128">
        <f t="shared" si="1828"/>
        <v>0</v>
      </c>
      <c r="JV302" s="408">
        <f t="shared" si="1829"/>
        <v>0</v>
      </c>
      <c r="JW302" s="58">
        <f t="shared" si="1830"/>
        <v>0</v>
      </c>
      <c r="JX302" s="52">
        <f t="shared" si="1831"/>
        <v>0</v>
      </c>
      <c r="JY302" s="51">
        <f t="shared" si="1832"/>
        <v>0</v>
      </c>
      <c r="JZ302" s="51">
        <f t="shared" si="1833"/>
        <v>0</v>
      </c>
      <c r="KA302" s="149">
        <f>$BV$301</f>
        <v>-4.8771653382573277E-10</v>
      </c>
      <c r="KB302" s="128">
        <f t="shared" si="1988"/>
        <v>10000</v>
      </c>
      <c r="KC302" s="204">
        <f t="shared" si="1834"/>
        <v>0</v>
      </c>
      <c r="KD302" s="468">
        <f t="shared" si="1989"/>
        <v>0</v>
      </c>
      <c r="KE302" s="46">
        <f t="shared" si="1835"/>
        <v>0</v>
      </c>
      <c r="KF302" s="46">
        <f t="shared" si="1836"/>
        <v>0</v>
      </c>
      <c r="KG302" s="48"/>
      <c r="KI302" s="45">
        <v>241</v>
      </c>
      <c r="KJ302" s="46">
        <f t="shared" si="1837"/>
        <v>0</v>
      </c>
      <c r="KK302" s="46">
        <f t="shared" si="1838"/>
        <v>0</v>
      </c>
      <c r="KL302" s="128">
        <f t="shared" si="1839"/>
        <v>0</v>
      </c>
      <c r="KM302" s="46">
        <f t="shared" si="1676"/>
        <v>0</v>
      </c>
      <c r="KN302" s="46">
        <f t="shared" si="1840"/>
        <v>0</v>
      </c>
      <c r="KO302" s="51">
        <f t="shared" si="1841"/>
        <v>0</v>
      </c>
      <c r="KP302" s="149">
        <f>$CR$301</f>
        <v>0</v>
      </c>
      <c r="KQ302" s="199">
        <f t="shared" si="1991"/>
        <v>10000</v>
      </c>
      <c r="KR302" s="128">
        <f t="shared" si="1842"/>
        <v>0</v>
      </c>
      <c r="KS302" s="408">
        <f t="shared" si="1843"/>
        <v>0</v>
      </c>
      <c r="KT302" s="45">
        <v>241</v>
      </c>
      <c r="KU302" s="46">
        <f t="shared" si="1992"/>
        <v>0</v>
      </c>
      <c r="KV302" s="46">
        <f t="shared" si="1844"/>
        <v>0</v>
      </c>
      <c r="KW302" s="128">
        <f t="shared" ref="KW302:KW365" si="2177">IF(KT302=$B$7,KY302+KX302,IF(AND($H$7="Oui",KT302&gt;$I$7),0,IF(AND($H$7="Oui",KT302=$I$7),KY302+KX302,IF(KT302&gt;$B$7,0,IF(KT302=$B$7,KY302+KX302,ROUND(KU302-KV302,2))))))</f>
        <v>0</v>
      </c>
      <c r="KX302" s="46">
        <f t="shared" si="1846"/>
        <v>0</v>
      </c>
      <c r="KY302" s="46">
        <f t="shared" ref="KY302:KY365" si="2178">IF(KT302=$B$7,KZ301,IF(AND($H$7="Oui",KT302&gt;$I$7),0,IF(AND($H$7="Oui",KT302=$I$7),KZ301,IF(KT302&gt;$B$7,0,IF(KT302=$B$7,KZ301,KW302-KX302)))))</f>
        <v>0</v>
      </c>
      <c r="KZ302" s="51">
        <f t="shared" si="1848"/>
        <v>0</v>
      </c>
      <c r="LA302" s="150">
        <f>$CR$301</f>
        <v>0</v>
      </c>
      <c r="LB302" s="58">
        <f t="shared" si="2068"/>
        <v>0</v>
      </c>
      <c r="LC302" s="52">
        <f t="shared" si="1849"/>
        <v>0</v>
      </c>
      <c r="LD302" s="51">
        <f t="shared" si="1850"/>
        <v>0</v>
      </c>
      <c r="LE302" s="51">
        <f t="shared" ref="LE302:LE365" si="2179">IF(KT302&gt;$B$7,0,IF(AND($H$7="Oui",KT302&gt;$I$7),0,LE301-LD302))</f>
        <v>0</v>
      </c>
      <c r="LF302" s="51">
        <f>$CW$301</f>
        <v>-4.2405190470162779E-10</v>
      </c>
      <c r="LG302" s="128">
        <f t="shared" ref="LG302:LG365" si="2180">IF(KT302=$B$7,LE302,10000)</f>
        <v>10000</v>
      </c>
      <c r="LH302" s="204">
        <f t="shared" si="1853"/>
        <v>0</v>
      </c>
      <c r="LI302" s="479">
        <f t="shared" ref="LI302:LI365" si="2181">IF(KT302&lt;&gt;$B$7,-LB302,IF(LG302&gt;0,-(LB302+LG302),-(LB302+LG302)))</f>
        <v>0</v>
      </c>
      <c r="LJ302" s="46">
        <f t="shared" si="1995"/>
        <v>0</v>
      </c>
      <c r="LK302" s="46">
        <f t="shared" si="1996"/>
        <v>0</v>
      </c>
      <c r="LL302" s="48"/>
      <c r="LN302" s="45">
        <v>241</v>
      </c>
      <c r="LO302" s="46">
        <f t="shared" si="1855"/>
        <v>0</v>
      </c>
      <c r="LP302" s="46">
        <f t="shared" ref="LP302:LP313" si="2182">IF(LN302&gt;$BD$10,0,IF(AND($H$7="Oui",LN302&gt;$I$7),0,IF(LN302&gt;$B$7,0,(TRUNC($C$7*$AL$47*$L$7/12,2))+(TRUNC($C$7*$AN$47*$M$7/12,2)))))</f>
        <v>0</v>
      </c>
      <c r="LQ302" s="46">
        <f t="shared" si="1857"/>
        <v>0</v>
      </c>
      <c r="LR302" s="46">
        <f t="shared" si="1858"/>
        <v>-9.2200025392230614E-13</v>
      </c>
      <c r="LS302" s="46">
        <f t="shared" si="1859"/>
        <v>9.2200025392230614E-13</v>
      </c>
      <c r="LT302" s="51">
        <f t="shared" si="1860"/>
        <v>0</v>
      </c>
      <c r="LU302" s="199">
        <f t="shared" si="1997"/>
        <v>10000</v>
      </c>
      <c r="LV302" s="58">
        <f t="shared" si="1861"/>
        <v>0</v>
      </c>
      <c r="LW302" s="52">
        <f t="shared" ref="LW302:LW313" si="2183">IF(LN302&gt;$BD$10,0,IF(AND($H$7="Oui",LN302&gt;$I$7),0,IF(LN302&gt;$B$7,0,(TRUNC($C$7*$AL$47/12,2))+(TRUNC($C$7*$AN$47/12,2)))))</f>
        <v>0</v>
      </c>
      <c r="LX302" s="51">
        <f t="shared" si="1863"/>
        <v>0</v>
      </c>
      <c r="LY302" s="51">
        <f t="shared" si="1864"/>
        <v>0</v>
      </c>
      <c r="LZ302" s="46">
        <f t="shared" si="1998"/>
        <v>0</v>
      </c>
      <c r="MA302" s="199">
        <f t="shared" si="1999"/>
        <v>10000</v>
      </c>
      <c r="MB302" s="468">
        <f t="shared" si="1865"/>
        <v>0</v>
      </c>
      <c r="MC302" s="46">
        <f t="shared" si="1866"/>
        <v>0</v>
      </c>
      <c r="MD302" s="46">
        <f t="shared" si="1867"/>
        <v>0</v>
      </c>
      <c r="ME302" s="48"/>
      <c r="MG302" s="45">
        <v>241</v>
      </c>
      <c r="MH302" s="46">
        <f t="shared" si="1868"/>
        <v>0</v>
      </c>
      <c r="MI302" s="46">
        <f t="shared" ref="MI302:MI313" si="2184">IF(MG302&gt;$BD$10,0,IF(AND($H$7="Oui",MG302&gt;$I$7),0,IF(MG302&gt;$B$7,0,(TRUNC(MM301*$AP$47*$L$7/12,2))+(TRUNC(MM301*$AR$47*$M$7/12,2)))))</f>
        <v>0</v>
      </c>
      <c r="MJ302" s="46">
        <f t="shared" si="1870"/>
        <v>0</v>
      </c>
      <c r="MK302" s="46">
        <f t="shared" si="1871"/>
        <v>3.069544618483633E-14</v>
      </c>
      <c r="ML302" s="46">
        <f t="shared" si="1872"/>
        <v>-3.069544618483633E-14</v>
      </c>
      <c r="MM302" s="51">
        <f t="shared" si="1873"/>
        <v>0</v>
      </c>
      <c r="MN302" s="199">
        <f t="shared" si="2000"/>
        <v>10000</v>
      </c>
      <c r="MO302" s="58">
        <f t="shared" si="1874"/>
        <v>0</v>
      </c>
      <c r="MP302" s="52">
        <f t="shared" ref="MP302:MP313" si="2185">IF(MG302&gt;$BD$10,0,IF(AND($H$7="Oui",MG302&gt;$I$7),0,IF(MG302&gt;$B$7,0,(TRUNC(MR301*$AP$47/12,2))+(TRUNC(MR301*$AR$47/12,2)))))</f>
        <v>0</v>
      </c>
      <c r="MQ302" s="51">
        <f t="shared" si="1876"/>
        <v>0</v>
      </c>
      <c r="MR302" s="57">
        <f t="shared" si="1877"/>
        <v>0</v>
      </c>
      <c r="MS302" s="199">
        <f t="shared" si="2001"/>
        <v>10000</v>
      </c>
      <c r="MT302" s="468">
        <f t="shared" si="2002"/>
        <v>0</v>
      </c>
      <c r="MU302" s="46">
        <f t="shared" si="1878"/>
        <v>0</v>
      </c>
      <c r="MV302" s="46">
        <f t="shared" si="1879"/>
        <v>0</v>
      </c>
      <c r="MW302" s="48"/>
      <c r="MY302" s="45">
        <v>241</v>
      </c>
      <c r="MZ302" s="46">
        <f t="shared" si="1880"/>
        <v>0</v>
      </c>
      <c r="NA302" s="46">
        <f t="shared" ref="NA302:NA313" si="2186">IF(MY302&gt;$BD$10,0,IF(MY302&gt;$B$7,0,(TRUNC(NE301*$AT$47*$L$7/12,2))+(TRUNC(NE301*$AV$47*$M$7/12,2))))</f>
        <v>0</v>
      </c>
      <c r="NB302" s="128">
        <f t="shared" si="1882"/>
        <v>0</v>
      </c>
      <c r="NC302" s="46">
        <f t="shared" si="1646"/>
        <v>0</v>
      </c>
      <c r="ND302" s="46">
        <f t="shared" si="1883"/>
        <v>0</v>
      </c>
      <c r="NE302" s="51">
        <f t="shared" ref="NE302:NE365" si="2187">IF(AND($H$7="Oui",MY302&gt;$I$7),0,IF(MY302&gt;$B$7,0,NE301-ND302))</f>
        <v>0</v>
      </c>
      <c r="NF302" s="153">
        <f t="shared" ref="NF302:NF365" si="2188">IF(MY302=$B$7,NE302,10000)</f>
        <v>10000</v>
      </c>
      <c r="NG302" s="45">
        <v>241</v>
      </c>
      <c r="NH302" s="46">
        <f t="shared" si="1647"/>
        <v>0</v>
      </c>
      <c r="NI302" s="46">
        <f t="shared" ref="NI302:NI313" si="2189">IF(NG302&gt;$BD$10,0,IF(NG302&gt;$B$7,0,(TRUNC(NM301*$AT$47*$L$7/12,2))+(TRUNC(NM301*$AV$47*$M$7/12,2))))</f>
        <v>0</v>
      </c>
      <c r="NJ302" s="128">
        <f t="shared" ref="NJ302:NJ365" si="2190">IF(AND($H$7="Oui",NG302&gt;$I$7),0,IF(AND($H$7="Oui",NG302=$I$7),NL302+NK302,IF(NG302&gt;$B$7,0,IF(NG302=$B$7,NL302+NK302,ROUND(NH302-NI302,2)))))</f>
        <v>0</v>
      </c>
      <c r="NK302" s="46">
        <f t="shared" si="2005"/>
        <v>0</v>
      </c>
      <c r="NL302" s="46">
        <f t="shared" ref="NL302:NL365" si="2191">IF(AND($H$7="Oui",NG302&gt;$I$7),0,IF(AND($H$7="Oui",NG302=$I$7),NM301,IF(NG302&gt;$B$7,0,IF(NG302=$B$7,NM301,NJ302-NK302))))</f>
        <v>0</v>
      </c>
      <c r="NM302" s="51">
        <f t="shared" si="1887"/>
        <v>0</v>
      </c>
      <c r="NN302" s="58">
        <f t="shared" ref="NN302:NN365" si="2192">IF(NG302=$B$7,NP302+NO302,IF(AND($H$7="Oui",NG302&gt;$I$7),0,IF(AND($H$7="Oui",NG302=$I$7),NP302+NO302,IF(NG302&gt;$B$7,0,$NN$60))))</f>
        <v>0</v>
      </c>
      <c r="NO302" s="52">
        <f t="shared" ref="NO302:NO313" si="2193">IF(NG302&gt;$BD$10,0,IF(AND($H$7="Oui",NG302&gt;$I$7),0,IF(NG302&gt;$B$7,0,(TRUNC(NQ301*$AT$47/12,2))+(TRUNC(NQ301*$AV$47/12,2)))))</f>
        <v>0</v>
      </c>
      <c r="NP302" s="51">
        <f t="shared" ref="NP302:NP365" si="2194">IF(NG302=$B$7,NQ301,IF(NG302&gt;$B$7,0,IF(AND(NG302&gt;$I$7,$H$7="Oui"),0,IF(AND($H$7="Oui",NG302=$I$7),NQ301,NN302-NO302))))</f>
        <v>0</v>
      </c>
      <c r="NQ302" s="57">
        <f t="shared" si="1891"/>
        <v>0</v>
      </c>
      <c r="NR302" s="153">
        <f t="shared" si="2006"/>
        <v>10000</v>
      </c>
      <c r="NS302" s="469">
        <f t="shared" si="1892"/>
        <v>0</v>
      </c>
      <c r="NT302" s="46">
        <f t="shared" si="1893"/>
        <v>0</v>
      </c>
      <c r="NU302" s="46">
        <f t="shared" si="1894"/>
        <v>0</v>
      </c>
      <c r="NV302" s="48"/>
      <c r="NX302" s="45">
        <v>241</v>
      </c>
      <c r="NY302" s="46">
        <f t="shared" si="1895"/>
        <v>0</v>
      </c>
      <c r="NZ302" s="46">
        <f t="shared" ref="NZ302:NZ313" si="2195">IF(NX302&gt;$BD$10,0,IF(AND($H$7="Oui",NX302&gt;$I$7),0,IF(NX302&gt;$B$7,0,(TRUNC(OE302*$AX$47*$L$7/12,2))+(TRUNC(OE302*$AZ$47*$M$7/12,2)))))</f>
        <v>0</v>
      </c>
      <c r="OA302" s="46">
        <f t="shared" si="1897"/>
        <v>0</v>
      </c>
      <c r="OB302" s="46">
        <f t="shared" si="1898"/>
        <v>-2.8042753304665289E-13</v>
      </c>
      <c r="OC302" s="46">
        <f t="shared" si="1899"/>
        <v>2.8042753304665289E-13</v>
      </c>
      <c r="OD302" s="51">
        <f t="shared" si="1900"/>
        <v>0</v>
      </c>
      <c r="OE302" s="150">
        <f>$BQ$301</f>
        <v>0</v>
      </c>
      <c r="OF302" s="153">
        <f t="shared" si="2008"/>
        <v>10000</v>
      </c>
      <c r="OG302" s="58">
        <f t="shared" si="1901"/>
        <v>0</v>
      </c>
      <c r="OH302" s="241">
        <f>IF(AND($H$7="Oui",NX302&gt;$I$7),0,IF(NX302&gt;$B$7,0,(TRUNC(OK302*$AX$47/12,2))+(TRUNC(OK302*$AZ$47/12,2))))</f>
        <v>0</v>
      </c>
      <c r="OI302" s="51">
        <f t="shared" si="1902"/>
        <v>0</v>
      </c>
      <c r="OJ302" s="51">
        <f t="shared" si="1903"/>
        <v>0</v>
      </c>
      <c r="OK302" s="150">
        <f>$BV$301</f>
        <v>-4.8771653382573277E-10</v>
      </c>
      <c r="OL302" s="153">
        <f t="shared" si="2011"/>
        <v>10000</v>
      </c>
      <c r="OM302" s="468">
        <f t="shared" si="2012"/>
        <v>0</v>
      </c>
      <c r="ON302" s="46">
        <f t="shared" si="2013"/>
        <v>0</v>
      </c>
      <c r="OO302" s="46">
        <f t="shared" si="1904"/>
        <v>0</v>
      </c>
      <c r="OP302" s="48"/>
      <c r="OR302" s="45">
        <v>241</v>
      </c>
      <c r="OS302" s="46">
        <f t="shared" si="1905"/>
        <v>0</v>
      </c>
      <c r="OT302" s="128">
        <f t="shared" ref="OT302:OT313" si="2196">IF(OR302&gt;$BD$10,0,IF(OR302&gt;$B$7,0,(TRUNC(OY302*$BB$47*$L$7/12,2))+(TRUNC(OY302*$BD$47*$M$7/12,2))))</f>
        <v>0</v>
      </c>
      <c r="OU302" s="128">
        <f t="shared" si="1907"/>
        <v>0</v>
      </c>
      <c r="OV302" s="46">
        <f t="shared" si="1652"/>
        <v>0</v>
      </c>
      <c r="OW302" s="46">
        <f t="shared" si="1653"/>
        <v>0</v>
      </c>
      <c r="OX302" s="51">
        <f t="shared" si="1908"/>
        <v>0</v>
      </c>
      <c r="OY302" s="149">
        <f>$GJ$301</f>
        <v>5.0476955948397517E-11</v>
      </c>
      <c r="OZ302" s="153">
        <f t="shared" si="2015"/>
        <v>10000</v>
      </c>
      <c r="PA302" s="45">
        <v>241</v>
      </c>
      <c r="PB302" s="46">
        <f t="shared" si="1909"/>
        <v>0</v>
      </c>
      <c r="PC302" s="46">
        <f>IF(PA302&gt;$B$7,0,(TRUNC(PH302*$BB$47*$L$7/12,2))+(TRUNC(PH302*$BD$47*$M$7/12,2)))</f>
        <v>0</v>
      </c>
      <c r="PD302" s="128">
        <f t="shared" si="1910"/>
        <v>0</v>
      </c>
      <c r="PE302" s="46">
        <f t="shared" si="1911"/>
        <v>0</v>
      </c>
      <c r="PF302" s="46">
        <f t="shared" si="1912"/>
        <v>0</v>
      </c>
      <c r="PG302" s="51">
        <f t="shared" si="1913"/>
        <v>0</v>
      </c>
      <c r="PH302" s="150">
        <f>$GS$301</f>
        <v>0</v>
      </c>
      <c r="PI302" s="688">
        <f t="shared" si="1914"/>
        <v>0</v>
      </c>
      <c r="PJ302" s="52">
        <f>IF(AND($H$7="Oui",PA302&gt;$I$7),0,IF(PA302&gt;$B$7,0,(TRUNC(PM302*$BB$47/12,2))+(TRUNC(PM302*$BD$47/12,2))))</f>
        <v>0</v>
      </c>
      <c r="PK302" s="51">
        <f t="shared" si="1915"/>
        <v>0</v>
      </c>
      <c r="PL302" s="57">
        <f t="shared" si="1916"/>
        <v>0</v>
      </c>
      <c r="PM302" s="150">
        <f>$GX$301</f>
        <v>3.035438567167148E-10</v>
      </c>
      <c r="PN302" s="153">
        <f t="shared" si="2020"/>
        <v>10000</v>
      </c>
      <c r="PO302" s="469">
        <f t="shared" si="1917"/>
        <v>0</v>
      </c>
      <c r="PP302" s="46">
        <f t="shared" si="1918"/>
        <v>0</v>
      </c>
      <c r="PQ302" s="46">
        <f t="shared" si="1919"/>
        <v>0</v>
      </c>
      <c r="PR302" s="48"/>
    </row>
    <row r="303" spans="2:434" hidden="1" x14ac:dyDescent="0.3">
      <c r="B303" s="45">
        <v>242</v>
      </c>
      <c r="C303" s="46">
        <f t="shared" si="1688"/>
        <v>0</v>
      </c>
      <c r="D303" s="46">
        <f t="shared" si="1689"/>
        <v>0</v>
      </c>
      <c r="E303" s="46">
        <f t="shared" si="1690"/>
        <v>0</v>
      </c>
      <c r="F303" s="46">
        <f t="shared" si="1691"/>
        <v>0</v>
      </c>
      <c r="G303" s="46">
        <f t="shared" si="1692"/>
        <v>0</v>
      </c>
      <c r="H303" s="51">
        <f t="shared" si="1693"/>
        <v>0</v>
      </c>
      <c r="I303" s="58">
        <f t="shared" si="1626"/>
        <v>0</v>
      </c>
      <c r="J303" s="52">
        <f t="shared" si="1694"/>
        <v>0</v>
      </c>
      <c r="K303" s="51">
        <f t="shared" si="1695"/>
        <v>0</v>
      </c>
      <c r="L303" s="57">
        <f t="shared" si="1696"/>
        <v>0</v>
      </c>
      <c r="M303" s="468">
        <f t="shared" si="1920"/>
        <v>0</v>
      </c>
      <c r="N303" s="46">
        <f t="shared" si="1921"/>
        <v>0</v>
      </c>
      <c r="O303" s="47"/>
      <c r="P303" s="46">
        <f t="shared" si="1922"/>
        <v>0</v>
      </c>
      <c r="Q303" s="48"/>
      <c r="R303" s="29"/>
      <c r="S303" s="29"/>
      <c r="T303" s="45">
        <v>242</v>
      </c>
      <c r="U303" s="46">
        <f t="shared" si="1697"/>
        <v>0</v>
      </c>
      <c r="V303" s="46">
        <f t="shared" si="1698"/>
        <v>0</v>
      </c>
      <c r="W303" s="46">
        <f t="shared" si="1923"/>
        <v>0</v>
      </c>
      <c r="X303" s="46">
        <f t="shared" si="1699"/>
        <v>0</v>
      </c>
      <c r="Y303" s="46">
        <f t="shared" si="1700"/>
        <v>0</v>
      </c>
      <c r="Z303" s="51">
        <f t="shared" si="1701"/>
        <v>0</v>
      </c>
      <c r="AA303" s="58">
        <f t="shared" si="1702"/>
        <v>0</v>
      </c>
      <c r="AB303" s="52">
        <f t="shared" si="1703"/>
        <v>0</v>
      </c>
      <c r="AC303" s="51">
        <f t="shared" si="1704"/>
        <v>0</v>
      </c>
      <c r="AD303" s="57">
        <f t="shared" si="1705"/>
        <v>0</v>
      </c>
      <c r="AE303" s="468">
        <f t="shared" si="1924"/>
        <v>0</v>
      </c>
      <c r="AF303" s="46">
        <f t="shared" si="1706"/>
        <v>0</v>
      </c>
      <c r="AG303" s="47"/>
      <c r="AH303" s="46">
        <f t="shared" si="1925"/>
        <v>0</v>
      </c>
      <c r="AI303" s="48"/>
      <c r="AJ303" s="29"/>
      <c r="AK303" s="45">
        <v>242</v>
      </c>
      <c r="AL303" s="46">
        <f t="shared" si="1707"/>
        <v>0</v>
      </c>
      <c r="AM303" s="46"/>
      <c r="AN303" s="46"/>
      <c r="AO303" s="46">
        <f t="shared" si="1708"/>
        <v>0</v>
      </c>
      <c r="AP303" s="128">
        <f t="shared" si="1709"/>
        <v>0</v>
      </c>
      <c r="AQ303" s="128"/>
      <c r="AR303" s="128"/>
      <c r="AS303" s="46">
        <f t="shared" si="1710"/>
        <v>0</v>
      </c>
      <c r="AT303" s="46">
        <f t="shared" si="1711"/>
        <v>0</v>
      </c>
      <c r="AU303" s="51"/>
      <c r="AV303" s="51"/>
      <c r="AW303" s="51">
        <f t="shared" si="1712"/>
        <v>0</v>
      </c>
      <c r="AX303" s="58">
        <f t="shared" si="1713"/>
        <v>0</v>
      </c>
      <c r="AY303" s="52"/>
      <c r="AZ303" s="52"/>
      <c r="BA303" s="52">
        <f t="shared" si="1714"/>
        <v>0</v>
      </c>
      <c r="BB303" s="51">
        <f t="shared" si="1715"/>
        <v>0</v>
      </c>
      <c r="BC303" s="51"/>
      <c r="BD303" s="51"/>
      <c r="BE303" s="57">
        <f t="shared" si="1716"/>
        <v>0</v>
      </c>
      <c r="BF303" s="468">
        <f t="shared" si="1717"/>
        <v>0</v>
      </c>
      <c r="BG303" s="46">
        <f t="shared" si="1718"/>
        <v>0</v>
      </c>
      <c r="BH303" s="46">
        <f t="shared" si="1719"/>
        <v>0</v>
      </c>
      <c r="BI303" s="48"/>
      <c r="BK303" s="45">
        <v>242</v>
      </c>
      <c r="BL303" s="46">
        <f t="shared" si="1926"/>
        <v>0</v>
      </c>
      <c r="BM303" s="46">
        <f t="shared" si="1927"/>
        <v>0</v>
      </c>
      <c r="BN303" s="46">
        <f t="shared" si="1928"/>
        <v>0</v>
      </c>
      <c r="BO303" s="46">
        <f t="shared" si="1720"/>
        <v>0</v>
      </c>
      <c r="BP303" s="46">
        <f t="shared" si="1721"/>
        <v>0</v>
      </c>
      <c r="BQ303" s="51">
        <f t="shared" si="1722"/>
        <v>0</v>
      </c>
      <c r="BR303" s="57">
        <f t="shared" ref="BR303:BR313" si="2197">$BQ$301</f>
        <v>0</v>
      </c>
      <c r="BS303" s="58">
        <f t="shared" si="1627"/>
        <v>0</v>
      </c>
      <c r="BT303" s="52">
        <f t="shared" si="1930"/>
        <v>0</v>
      </c>
      <c r="BU303" s="51">
        <f t="shared" si="1723"/>
        <v>0</v>
      </c>
      <c r="BV303" s="51">
        <f t="shared" si="1724"/>
        <v>0</v>
      </c>
      <c r="BW303" s="153">
        <f t="shared" ref="BW303:BW313" si="2198">$BV$301</f>
        <v>-4.8771653382573277E-10</v>
      </c>
      <c r="BX303" s="468">
        <f t="shared" si="1932"/>
        <v>0</v>
      </c>
      <c r="BY303" s="46">
        <f t="shared" si="1933"/>
        <v>0</v>
      </c>
      <c r="BZ303" s="46">
        <f t="shared" si="1725"/>
        <v>0</v>
      </c>
      <c r="CA303" s="48"/>
      <c r="CB303" s="29"/>
      <c r="CC303" s="45">
        <v>242</v>
      </c>
      <c r="CD303" s="128">
        <f t="shared" si="1726"/>
        <v>0</v>
      </c>
      <c r="CE303" s="46">
        <f t="shared" si="1934"/>
        <v>0</v>
      </c>
      <c r="CF303" s="128">
        <f t="shared" si="1727"/>
        <v>0</v>
      </c>
      <c r="CG303" s="46">
        <f t="shared" si="1935"/>
        <v>0</v>
      </c>
      <c r="CH303" s="46">
        <f t="shared" si="1628"/>
        <v>0</v>
      </c>
      <c r="CI303" s="51">
        <f t="shared" si="1728"/>
        <v>0</v>
      </c>
      <c r="CJ303" s="199">
        <f t="shared" ref="CJ303:CJ313" si="2199">$CR$301</f>
        <v>0</v>
      </c>
      <c r="CK303" s="153">
        <f t="shared" si="1937"/>
        <v>10000</v>
      </c>
      <c r="CL303" s="45">
        <v>242</v>
      </c>
      <c r="CM303" s="46">
        <f t="shared" si="1938"/>
        <v>0</v>
      </c>
      <c r="CN303" s="128">
        <f t="shared" si="1729"/>
        <v>0</v>
      </c>
      <c r="CO303" s="128">
        <f t="shared" si="1657"/>
        <v>0</v>
      </c>
      <c r="CP303" s="46">
        <f t="shared" si="1730"/>
        <v>0</v>
      </c>
      <c r="CQ303" s="46">
        <f t="shared" si="1658"/>
        <v>0</v>
      </c>
      <c r="CR303" s="51">
        <f t="shared" si="1731"/>
        <v>0</v>
      </c>
      <c r="CS303" s="153">
        <f t="shared" ref="CS303:CS313" si="2200">$CR$301</f>
        <v>0</v>
      </c>
      <c r="CT303" s="58">
        <f t="shared" si="1732"/>
        <v>0</v>
      </c>
      <c r="CU303" s="52">
        <f t="shared" si="1940"/>
        <v>0</v>
      </c>
      <c r="CV303" s="51">
        <f t="shared" si="1941"/>
        <v>0</v>
      </c>
      <c r="CW303" s="51">
        <f t="shared" si="1733"/>
        <v>0</v>
      </c>
      <c r="CX303" s="57">
        <f t="shared" ref="CX303:CX313" si="2201">$CW$301</f>
        <v>-4.2405190470162779E-10</v>
      </c>
      <c r="CY303" s="153">
        <f t="shared" si="1943"/>
        <v>10000</v>
      </c>
      <c r="CZ303" s="479">
        <f t="shared" si="2162"/>
        <v>0</v>
      </c>
      <c r="DA303" s="46">
        <f t="shared" si="1944"/>
        <v>0</v>
      </c>
      <c r="DB303" s="46">
        <f t="shared" si="1945"/>
        <v>0</v>
      </c>
      <c r="DC303" s="48"/>
      <c r="DE303" s="45">
        <v>242</v>
      </c>
      <c r="DF303" s="46">
        <f t="shared" si="1735"/>
        <v>0</v>
      </c>
      <c r="DG303" s="46">
        <f t="shared" ref="DG303:DG313" si="2202">IF(AND($H$7="Oui",DE303&gt;$I$7),0,IF(DE303&gt;$B$7,0,(TRUNC($C$7*$P$47*$L$7/12,2))+(TRUNC($C$7*$Q$47*$M$7/12,2))))</f>
        <v>0</v>
      </c>
      <c r="DH303" s="46">
        <f t="shared" si="1736"/>
        <v>0</v>
      </c>
      <c r="DI303" s="46">
        <f t="shared" si="1737"/>
        <v>0</v>
      </c>
      <c r="DJ303" s="46">
        <f t="shared" si="1738"/>
        <v>0</v>
      </c>
      <c r="DK303" s="51">
        <f t="shared" si="1739"/>
        <v>0</v>
      </c>
      <c r="DL303" s="58">
        <f t="shared" si="1629"/>
        <v>0</v>
      </c>
      <c r="DM303" s="52">
        <f t="shared" ref="DM303:DM313" si="2203">IF(AND($H$7="Oui",DE303&gt;$I$7),0,IF(DE303&gt;$B$7,0,(TRUNC($C$7*$P$47/12,2))+(TRUNC($C$7*$Q$47/12,2))))</f>
        <v>0</v>
      </c>
      <c r="DN303" s="51">
        <f t="shared" si="1740"/>
        <v>0</v>
      </c>
      <c r="DO303" s="57">
        <f t="shared" si="1741"/>
        <v>0</v>
      </c>
      <c r="DP303" s="468">
        <f t="shared" si="1948"/>
        <v>0</v>
      </c>
      <c r="DQ303" s="46">
        <f t="shared" si="1949"/>
        <v>0</v>
      </c>
      <c r="DR303" s="47"/>
      <c r="DS303" s="46">
        <f t="shared" si="1950"/>
        <v>0</v>
      </c>
      <c r="DT303" s="48"/>
      <c r="DU303" s="29"/>
      <c r="DV303" s="45">
        <v>242</v>
      </c>
      <c r="DW303" s="46">
        <f t="shared" si="1951"/>
        <v>0</v>
      </c>
      <c r="DX303" s="46">
        <f t="shared" ref="DX303:DX313" si="2204">IF(AND($H$7="Oui",DV303&gt;$I$7),0,IF(DV303&gt;$B$7,0,(TRUNC(EB302*$R$47*$L$7/12,2))+(TRUNC(EB302*$S$47*$M$7/12,2))))</f>
        <v>0</v>
      </c>
      <c r="DY303" s="46">
        <f t="shared" si="1953"/>
        <v>0</v>
      </c>
      <c r="DZ303" s="46">
        <f t="shared" si="1742"/>
        <v>0</v>
      </c>
      <c r="EA303" s="46">
        <f t="shared" si="1743"/>
        <v>0</v>
      </c>
      <c r="EB303" s="51">
        <f t="shared" si="1744"/>
        <v>0</v>
      </c>
      <c r="EC303" s="58">
        <f t="shared" si="1630"/>
        <v>0</v>
      </c>
      <c r="ED303" s="52">
        <f t="shared" ref="ED303:ED313" si="2205">IF(AND($H$7="Oui",DV303&gt;$I$7),0,IF(DV303&gt;$B$7,0,(TRUNC(EF302*$R$47/12,2))+(TRUNC(EF302*$S$47/12,2))))</f>
        <v>0</v>
      </c>
      <c r="EE303" s="51">
        <f t="shared" si="1745"/>
        <v>0</v>
      </c>
      <c r="EF303" s="57">
        <f t="shared" si="1746"/>
        <v>0</v>
      </c>
      <c r="EG303" s="468">
        <f t="shared" si="1955"/>
        <v>0</v>
      </c>
      <c r="EH303" s="46">
        <f t="shared" si="1956"/>
        <v>0</v>
      </c>
      <c r="EI303" s="47"/>
      <c r="EJ303" s="46">
        <f t="shared" si="1957"/>
        <v>0</v>
      </c>
      <c r="EK303" s="48"/>
      <c r="EL303" s="29"/>
      <c r="EM303" s="45">
        <v>242</v>
      </c>
      <c r="EN303" s="46">
        <f t="shared" si="2163"/>
        <v>0</v>
      </c>
      <c r="EO303" s="46">
        <f t="shared" ref="EO303:EO313" si="2206">IF(EM303&gt;$B$7,0,(TRUNC(ES302*$T$47*$L$7/12,2))+(TRUNC(ES302*$U$47*$M$7/12,2)))</f>
        <v>0</v>
      </c>
      <c r="EP303" s="128">
        <f t="shared" si="1632"/>
        <v>0</v>
      </c>
      <c r="EQ303" s="46">
        <f t="shared" si="1748"/>
        <v>0</v>
      </c>
      <c r="ER303" s="46">
        <f t="shared" si="1749"/>
        <v>0</v>
      </c>
      <c r="ES303" s="51">
        <f t="shared" si="1750"/>
        <v>0</v>
      </c>
      <c r="ET303" s="153">
        <f t="shared" si="1959"/>
        <v>10000</v>
      </c>
      <c r="EU303" s="45">
        <v>242</v>
      </c>
      <c r="EV303" s="46">
        <f t="shared" si="1633"/>
        <v>0</v>
      </c>
      <c r="EW303" s="46">
        <f t="shared" ref="EW303:EW313" si="2207">IF(EU303&gt;$B$7,0,(TRUNC(FA302*$T$47*$L$7/12,2))+(TRUNC(FA302*$U$47*$M$7/12,2)))</f>
        <v>0</v>
      </c>
      <c r="EX303" s="128">
        <f t="shared" si="1751"/>
        <v>0</v>
      </c>
      <c r="EY303" s="46">
        <f t="shared" si="1752"/>
        <v>0</v>
      </c>
      <c r="EZ303" s="46">
        <f t="shared" si="1753"/>
        <v>0</v>
      </c>
      <c r="FA303" s="51">
        <f t="shared" si="1754"/>
        <v>0</v>
      </c>
      <c r="FB303" s="58">
        <f t="shared" si="1755"/>
        <v>0</v>
      </c>
      <c r="FC303" s="52">
        <f t="shared" ref="FC303:FC313" si="2208">IF(AND($H$7="Oui",EU303&gt;$I$7),0,IF(EU303&gt;$B$7,0,(TRUNC(FE302*$T$47/12,2))+(TRUNC(FE302*$U$47/12,2))))</f>
        <v>0</v>
      </c>
      <c r="FD303" s="51">
        <f t="shared" si="1962"/>
        <v>0</v>
      </c>
      <c r="FE303" s="57">
        <f t="shared" si="1756"/>
        <v>0</v>
      </c>
      <c r="FF303" s="153">
        <f t="shared" si="1963"/>
        <v>10000</v>
      </c>
      <c r="FG303" s="469">
        <f t="shared" si="1757"/>
        <v>0</v>
      </c>
      <c r="FH303" s="46">
        <f t="shared" si="1758"/>
        <v>0</v>
      </c>
      <c r="FI303" s="46">
        <f t="shared" si="1759"/>
        <v>0</v>
      </c>
      <c r="FJ303" s="48"/>
      <c r="FL303" s="45">
        <v>242</v>
      </c>
      <c r="FM303" s="46">
        <f t="shared" si="1964"/>
        <v>0</v>
      </c>
      <c r="FN303" s="46">
        <f t="shared" si="2164"/>
        <v>0</v>
      </c>
      <c r="FO303" s="46">
        <f t="shared" si="1965"/>
        <v>0</v>
      </c>
      <c r="FP303" s="46">
        <f t="shared" si="1761"/>
        <v>0</v>
      </c>
      <c r="FQ303" s="46">
        <f t="shared" si="1762"/>
        <v>0</v>
      </c>
      <c r="FR303" s="51">
        <f t="shared" si="1763"/>
        <v>0</v>
      </c>
      <c r="FS303" s="57">
        <f t="shared" ref="FS303:FS313" si="2209">$BQ$301</f>
        <v>0</v>
      </c>
      <c r="FT303" s="58">
        <f t="shared" si="1635"/>
        <v>0</v>
      </c>
      <c r="FU303" s="241">
        <f t="shared" si="2165"/>
        <v>0</v>
      </c>
      <c r="FV303" s="51">
        <f t="shared" si="1765"/>
        <v>0</v>
      </c>
      <c r="FW303" s="51">
        <f t="shared" si="1766"/>
        <v>0</v>
      </c>
      <c r="FX303" s="153">
        <f t="shared" ref="FX303:FX313" si="2210">$BV$301</f>
        <v>-4.8771653382573277E-10</v>
      </c>
      <c r="FY303" s="468">
        <f t="shared" si="1968"/>
        <v>0</v>
      </c>
      <c r="FZ303" s="46">
        <f t="shared" si="1969"/>
        <v>0</v>
      </c>
      <c r="GA303" s="46">
        <f t="shared" si="1767"/>
        <v>0</v>
      </c>
      <c r="GB303" s="48"/>
      <c r="GD303" s="45">
        <v>242</v>
      </c>
      <c r="GE303" s="128">
        <f t="shared" si="2166"/>
        <v>0</v>
      </c>
      <c r="GF303" s="128">
        <f t="shared" ref="GF303:GF313" si="2211">IF(AND($H$7="Oui",GD303&gt;$I$7),0,IF(GD303&gt;$B$7,0,(TRUNC(GK303*$X$47*$L$7/12,2))+(TRUNC(GK303*$Y$47*$M$7/12,2))))</f>
        <v>0</v>
      </c>
      <c r="GG303" s="128">
        <f t="shared" si="2119"/>
        <v>0</v>
      </c>
      <c r="GH303" s="46">
        <f t="shared" si="1637"/>
        <v>0</v>
      </c>
      <c r="GI303" s="46">
        <f t="shared" si="1769"/>
        <v>0</v>
      </c>
      <c r="GJ303" s="51">
        <f t="shared" si="1770"/>
        <v>0</v>
      </c>
      <c r="GK303" s="51">
        <f t="shared" ref="GK303:GK313" si="2212">$GJ$301</f>
        <v>5.0476955948397517E-11</v>
      </c>
      <c r="GL303" s="153">
        <f t="shared" si="1972"/>
        <v>10000</v>
      </c>
      <c r="GM303" s="45">
        <v>242</v>
      </c>
      <c r="GN303" s="46">
        <f t="shared" si="1638"/>
        <v>0</v>
      </c>
      <c r="GO303" s="46">
        <f t="shared" si="2167"/>
        <v>0</v>
      </c>
      <c r="GP303" s="128">
        <f t="shared" si="2168"/>
        <v>0</v>
      </c>
      <c r="GQ303" s="46">
        <f t="shared" si="1772"/>
        <v>0</v>
      </c>
      <c r="GR303" s="46">
        <f t="shared" si="2169"/>
        <v>0</v>
      </c>
      <c r="GS303" s="51">
        <f t="shared" si="1774"/>
        <v>0</v>
      </c>
      <c r="GT303" s="57">
        <f t="shared" ref="GT303:GT313" si="2213">$GS$301</f>
        <v>0</v>
      </c>
      <c r="GU303" s="58">
        <f t="shared" si="1775"/>
        <v>0</v>
      </c>
      <c r="GV303" s="52">
        <f t="shared" si="2170"/>
        <v>0</v>
      </c>
      <c r="GW303" s="51">
        <f t="shared" si="1975"/>
        <v>0</v>
      </c>
      <c r="GX303" s="57">
        <f t="shared" si="1777"/>
        <v>0</v>
      </c>
      <c r="GY303" s="57">
        <f t="shared" ref="GY303:GY313" si="2214">$GX$301</f>
        <v>3.035438567167148E-10</v>
      </c>
      <c r="GZ303" s="153">
        <f t="shared" si="1977"/>
        <v>10000</v>
      </c>
      <c r="HA303" s="469">
        <f t="shared" si="1778"/>
        <v>0</v>
      </c>
      <c r="HB303" s="46">
        <f t="shared" si="1779"/>
        <v>0</v>
      </c>
      <c r="HC303" s="46">
        <f t="shared" si="1780"/>
        <v>0</v>
      </c>
      <c r="HD303" s="48"/>
      <c r="HF303" s="45">
        <v>242</v>
      </c>
      <c r="HG303" s="46">
        <f t="shared" si="1781"/>
        <v>0</v>
      </c>
      <c r="HH303" s="46">
        <f t="shared" si="1782"/>
        <v>0</v>
      </c>
      <c r="HI303" s="46">
        <f t="shared" si="1783"/>
        <v>0</v>
      </c>
      <c r="HJ303" s="46">
        <f t="shared" si="1784"/>
        <v>0</v>
      </c>
      <c r="HK303" s="46">
        <f t="shared" si="1785"/>
        <v>0</v>
      </c>
      <c r="HL303" s="51">
        <f t="shared" si="1786"/>
        <v>0</v>
      </c>
      <c r="HM303" s="153">
        <f t="shared" si="1978"/>
        <v>10000</v>
      </c>
      <c r="HN303" s="58">
        <f t="shared" si="1787"/>
        <v>0</v>
      </c>
      <c r="HO303" s="52">
        <f t="shared" si="1788"/>
        <v>0</v>
      </c>
      <c r="HP303" s="51">
        <f t="shared" si="1789"/>
        <v>0</v>
      </c>
      <c r="HQ303" s="57">
        <f t="shared" si="1790"/>
        <v>0</v>
      </c>
      <c r="HR303" s="153">
        <f t="shared" si="1979"/>
        <v>10000</v>
      </c>
      <c r="HS303" s="468">
        <f t="shared" si="2171"/>
        <v>0</v>
      </c>
      <c r="HT303" s="46">
        <f t="shared" si="2172"/>
        <v>0</v>
      </c>
      <c r="HU303" s="46">
        <f t="shared" si="2173"/>
        <v>0</v>
      </c>
      <c r="HV303" s="48"/>
      <c r="HW303" s="29"/>
      <c r="HX303" s="45">
        <v>242</v>
      </c>
      <c r="HY303" s="128">
        <f t="shared" si="1794"/>
        <v>0</v>
      </c>
      <c r="HZ303" s="46">
        <f t="shared" si="1795"/>
        <v>0</v>
      </c>
      <c r="IA303" s="46">
        <f t="shared" si="1796"/>
        <v>0</v>
      </c>
      <c r="IB303" s="46">
        <f t="shared" si="1797"/>
        <v>0</v>
      </c>
      <c r="IC303" s="46">
        <f t="shared" si="1798"/>
        <v>0</v>
      </c>
      <c r="ID303" s="51">
        <f t="shared" si="1799"/>
        <v>0</v>
      </c>
      <c r="IE303" s="153">
        <f t="shared" si="1980"/>
        <v>10000</v>
      </c>
      <c r="IF303" s="58">
        <f t="shared" si="1800"/>
        <v>0</v>
      </c>
      <c r="IG303" s="52">
        <f t="shared" si="1801"/>
        <v>0</v>
      </c>
      <c r="IH303" s="51">
        <f t="shared" si="1802"/>
        <v>0</v>
      </c>
      <c r="II303" s="57">
        <f t="shared" si="1981"/>
        <v>0</v>
      </c>
      <c r="IJ303" s="153">
        <f t="shared" si="1982"/>
        <v>10000</v>
      </c>
      <c r="IK303" s="468">
        <f t="shared" si="2174"/>
        <v>0</v>
      </c>
      <c r="IL303" s="46">
        <f t="shared" si="2175"/>
        <v>0</v>
      </c>
      <c r="IM303" s="46">
        <f t="shared" si="2176"/>
        <v>0</v>
      </c>
      <c r="IN303" s="48"/>
      <c r="IO303" s="53">
        <f t="shared" si="1806"/>
        <v>0</v>
      </c>
      <c r="IQ303" s="45">
        <v>242</v>
      </c>
      <c r="IR303" s="128">
        <f t="shared" si="1807"/>
        <v>0</v>
      </c>
      <c r="IS303" s="128">
        <f t="shared" si="1808"/>
        <v>0</v>
      </c>
      <c r="IT303" s="128">
        <f t="shared" si="1809"/>
        <v>0</v>
      </c>
      <c r="IU303" s="46">
        <f t="shared" si="2021"/>
        <v>0</v>
      </c>
      <c r="IV303" s="46">
        <f t="shared" si="1810"/>
        <v>0</v>
      </c>
      <c r="IW303" s="51">
        <f t="shared" si="1811"/>
        <v>0</v>
      </c>
      <c r="IX303" s="199">
        <f t="shared" si="1983"/>
        <v>10000</v>
      </c>
      <c r="IY303" s="128">
        <f t="shared" si="1812"/>
        <v>0</v>
      </c>
      <c r="IZ303" s="408">
        <f t="shared" si="1813"/>
        <v>0</v>
      </c>
      <c r="JA303" s="58">
        <f t="shared" si="1814"/>
        <v>0</v>
      </c>
      <c r="JB303" s="52">
        <f t="shared" si="1815"/>
        <v>0</v>
      </c>
      <c r="JC303" s="51">
        <f t="shared" si="1816"/>
        <v>0</v>
      </c>
      <c r="JD303" s="57">
        <f t="shared" si="1817"/>
        <v>0</v>
      </c>
      <c r="JE303" s="280">
        <f t="shared" si="1818"/>
        <v>10000</v>
      </c>
      <c r="JF303" s="280">
        <f t="shared" si="1819"/>
        <v>0</v>
      </c>
      <c r="JG303" s="468">
        <f t="shared" si="1820"/>
        <v>0</v>
      </c>
      <c r="JH303" s="46">
        <f t="shared" si="1821"/>
        <v>0</v>
      </c>
      <c r="JI303" s="46">
        <f t="shared" si="1822"/>
        <v>0</v>
      </c>
      <c r="JJ303" s="48"/>
      <c r="JL303" s="45">
        <v>242</v>
      </c>
      <c r="JM303" s="46">
        <f t="shared" si="1823"/>
        <v>0</v>
      </c>
      <c r="JN303" s="46">
        <f t="shared" si="1824"/>
        <v>0</v>
      </c>
      <c r="JO303" s="128">
        <f t="shared" si="1825"/>
        <v>0</v>
      </c>
      <c r="JP303" s="46">
        <f t="shared" si="1984"/>
        <v>0</v>
      </c>
      <c r="JQ303" s="46">
        <f t="shared" si="1826"/>
        <v>0</v>
      </c>
      <c r="JR303" s="51">
        <f t="shared" si="1827"/>
        <v>0</v>
      </c>
      <c r="JS303" s="51">
        <f t="shared" ref="JS303:JS313" si="2215">$BQ$301</f>
        <v>0</v>
      </c>
      <c r="JT303" s="199">
        <f t="shared" si="1986"/>
        <v>10000</v>
      </c>
      <c r="JU303" s="128">
        <f t="shared" si="1828"/>
        <v>0</v>
      </c>
      <c r="JV303" s="408">
        <f t="shared" si="1829"/>
        <v>0</v>
      </c>
      <c r="JW303" s="58">
        <f t="shared" si="1830"/>
        <v>0</v>
      </c>
      <c r="JX303" s="52">
        <f t="shared" si="1831"/>
        <v>0</v>
      </c>
      <c r="JY303" s="51">
        <f t="shared" si="1832"/>
        <v>0</v>
      </c>
      <c r="JZ303" s="51">
        <f t="shared" si="1833"/>
        <v>0</v>
      </c>
      <c r="KA303" s="199">
        <f t="shared" ref="KA303:KA313" si="2216">$BV$301</f>
        <v>-4.8771653382573277E-10</v>
      </c>
      <c r="KB303" s="128">
        <f t="shared" si="1988"/>
        <v>10000</v>
      </c>
      <c r="KC303" s="204">
        <f t="shared" si="1834"/>
        <v>0</v>
      </c>
      <c r="KD303" s="468">
        <f t="shared" si="1989"/>
        <v>0</v>
      </c>
      <c r="KE303" s="46">
        <f t="shared" si="1835"/>
        <v>0</v>
      </c>
      <c r="KF303" s="46">
        <f t="shared" si="1836"/>
        <v>0</v>
      </c>
      <c r="KG303" s="48"/>
      <c r="KI303" s="45">
        <v>242</v>
      </c>
      <c r="KJ303" s="46">
        <f t="shared" si="1837"/>
        <v>0</v>
      </c>
      <c r="KK303" s="46">
        <f t="shared" si="1838"/>
        <v>0</v>
      </c>
      <c r="KL303" s="128">
        <f t="shared" si="1839"/>
        <v>0</v>
      </c>
      <c r="KM303" s="46">
        <f t="shared" si="1676"/>
        <v>0</v>
      </c>
      <c r="KN303" s="46">
        <f t="shared" si="1840"/>
        <v>0</v>
      </c>
      <c r="KO303" s="51">
        <f t="shared" si="1841"/>
        <v>0</v>
      </c>
      <c r="KP303" s="199">
        <f t="shared" ref="KP303:KP313" si="2217">$CR$301</f>
        <v>0</v>
      </c>
      <c r="KQ303" s="199">
        <f t="shared" si="1991"/>
        <v>10000</v>
      </c>
      <c r="KR303" s="128">
        <f t="shared" si="1842"/>
        <v>0</v>
      </c>
      <c r="KS303" s="408">
        <f t="shared" si="1843"/>
        <v>0</v>
      </c>
      <c r="KT303" s="45">
        <v>242</v>
      </c>
      <c r="KU303" s="46">
        <f t="shared" si="1992"/>
        <v>0</v>
      </c>
      <c r="KV303" s="46">
        <f t="shared" si="1844"/>
        <v>0</v>
      </c>
      <c r="KW303" s="128">
        <f t="shared" si="2177"/>
        <v>0</v>
      </c>
      <c r="KX303" s="46">
        <f t="shared" si="1846"/>
        <v>0</v>
      </c>
      <c r="KY303" s="46">
        <f t="shared" si="2178"/>
        <v>0</v>
      </c>
      <c r="KZ303" s="51">
        <f t="shared" si="1848"/>
        <v>0</v>
      </c>
      <c r="LA303" s="153">
        <f t="shared" ref="LA303:LA313" si="2218">$CR$301</f>
        <v>0</v>
      </c>
      <c r="LB303" s="58">
        <f t="shared" si="2068"/>
        <v>0</v>
      </c>
      <c r="LC303" s="52">
        <f t="shared" si="1849"/>
        <v>0</v>
      </c>
      <c r="LD303" s="51">
        <f t="shared" si="1850"/>
        <v>0</v>
      </c>
      <c r="LE303" s="51">
        <f t="shared" si="2179"/>
        <v>0</v>
      </c>
      <c r="LF303" s="51">
        <f t="shared" ref="LF303:LF313" si="2219">$CW$301</f>
        <v>-4.2405190470162779E-10</v>
      </c>
      <c r="LG303" s="128">
        <f t="shared" si="2180"/>
        <v>10000</v>
      </c>
      <c r="LH303" s="204">
        <f t="shared" si="1853"/>
        <v>0</v>
      </c>
      <c r="LI303" s="479">
        <f t="shared" si="2181"/>
        <v>0</v>
      </c>
      <c r="LJ303" s="46">
        <f t="shared" si="1995"/>
        <v>0</v>
      </c>
      <c r="LK303" s="46">
        <f t="shared" si="1996"/>
        <v>0</v>
      </c>
      <c r="LL303" s="48"/>
      <c r="LN303" s="45">
        <v>242</v>
      </c>
      <c r="LO303" s="46">
        <f t="shared" si="1855"/>
        <v>0</v>
      </c>
      <c r="LP303" s="46">
        <f t="shared" si="2182"/>
        <v>0</v>
      </c>
      <c r="LQ303" s="46">
        <f t="shared" si="1857"/>
        <v>0</v>
      </c>
      <c r="LR303" s="46">
        <f t="shared" si="1858"/>
        <v>0</v>
      </c>
      <c r="LS303" s="46">
        <f t="shared" si="1859"/>
        <v>0</v>
      </c>
      <c r="LT303" s="51">
        <f t="shared" si="1860"/>
        <v>0</v>
      </c>
      <c r="LU303" s="199">
        <f t="shared" si="1997"/>
        <v>10000</v>
      </c>
      <c r="LV303" s="58">
        <f t="shared" si="1861"/>
        <v>0</v>
      </c>
      <c r="LW303" s="52">
        <f t="shared" si="2183"/>
        <v>0</v>
      </c>
      <c r="LX303" s="51">
        <f t="shared" si="1863"/>
        <v>0</v>
      </c>
      <c r="LY303" s="51">
        <f t="shared" si="1864"/>
        <v>0</v>
      </c>
      <c r="LZ303" s="46">
        <f t="shared" si="1998"/>
        <v>0</v>
      </c>
      <c r="MA303" s="199">
        <f t="shared" si="1999"/>
        <v>10000</v>
      </c>
      <c r="MB303" s="468">
        <f t="shared" si="1865"/>
        <v>0</v>
      </c>
      <c r="MC303" s="46">
        <f t="shared" si="1866"/>
        <v>0</v>
      </c>
      <c r="MD303" s="46">
        <f t="shared" si="1867"/>
        <v>0</v>
      </c>
      <c r="ME303" s="48"/>
      <c r="MG303" s="45">
        <v>242</v>
      </c>
      <c r="MH303" s="46">
        <f t="shared" si="1868"/>
        <v>0</v>
      </c>
      <c r="MI303" s="46">
        <f t="shared" si="2184"/>
        <v>0</v>
      </c>
      <c r="MJ303" s="46">
        <f t="shared" si="1870"/>
        <v>0</v>
      </c>
      <c r="MK303" s="46">
        <f t="shared" si="1871"/>
        <v>0</v>
      </c>
      <c r="ML303" s="46">
        <f t="shared" si="1872"/>
        <v>0</v>
      </c>
      <c r="MM303" s="51">
        <f t="shared" si="1873"/>
        <v>0</v>
      </c>
      <c r="MN303" s="199">
        <f t="shared" si="2000"/>
        <v>10000</v>
      </c>
      <c r="MO303" s="58">
        <f t="shared" si="1874"/>
        <v>0</v>
      </c>
      <c r="MP303" s="52">
        <f t="shared" si="2185"/>
        <v>0</v>
      </c>
      <c r="MQ303" s="51">
        <f t="shared" si="1876"/>
        <v>0</v>
      </c>
      <c r="MR303" s="57">
        <f t="shared" si="1877"/>
        <v>0</v>
      </c>
      <c r="MS303" s="199">
        <f t="shared" si="2001"/>
        <v>10000</v>
      </c>
      <c r="MT303" s="468">
        <f t="shared" si="2002"/>
        <v>0</v>
      </c>
      <c r="MU303" s="46">
        <f t="shared" si="1878"/>
        <v>0</v>
      </c>
      <c r="MV303" s="46">
        <f t="shared" si="1879"/>
        <v>0</v>
      </c>
      <c r="MW303" s="48"/>
      <c r="MY303" s="45">
        <v>242</v>
      </c>
      <c r="MZ303" s="46">
        <f t="shared" si="1880"/>
        <v>0</v>
      </c>
      <c r="NA303" s="46">
        <f t="shared" si="2186"/>
        <v>0</v>
      </c>
      <c r="NB303" s="128">
        <f t="shared" si="1882"/>
        <v>0</v>
      </c>
      <c r="NC303" s="46">
        <f t="shared" si="1646"/>
        <v>0</v>
      </c>
      <c r="ND303" s="46">
        <f t="shared" si="1883"/>
        <v>0</v>
      </c>
      <c r="NE303" s="51">
        <f t="shared" si="2187"/>
        <v>0</v>
      </c>
      <c r="NF303" s="153">
        <f t="shared" si="2188"/>
        <v>10000</v>
      </c>
      <c r="NG303" s="45">
        <v>242</v>
      </c>
      <c r="NH303" s="46">
        <f t="shared" si="1647"/>
        <v>0</v>
      </c>
      <c r="NI303" s="46">
        <f t="shared" si="2189"/>
        <v>0</v>
      </c>
      <c r="NJ303" s="128">
        <f t="shared" si="2190"/>
        <v>0</v>
      </c>
      <c r="NK303" s="46">
        <f t="shared" si="2005"/>
        <v>0</v>
      </c>
      <c r="NL303" s="46">
        <f t="shared" si="2191"/>
        <v>0</v>
      </c>
      <c r="NM303" s="51">
        <f t="shared" si="1887"/>
        <v>0</v>
      </c>
      <c r="NN303" s="58">
        <f t="shared" si="2192"/>
        <v>0</v>
      </c>
      <c r="NO303" s="52">
        <f t="shared" si="2193"/>
        <v>0</v>
      </c>
      <c r="NP303" s="51">
        <f t="shared" si="2194"/>
        <v>0</v>
      </c>
      <c r="NQ303" s="57">
        <f t="shared" si="1891"/>
        <v>0</v>
      </c>
      <c r="NR303" s="153">
        <f t="shared" si="2006"/>
        <v>10000</v>
      </c>
      <c r="NS303" s="469">
        <f t="shared" si="1892"/>
        <v>0</v>
      </c>
      <c r="NT303" s="46">
        <f t="shared" si="1893"/>
        <v>0</v>
      </c>
      <c r="NU303" s="46">
        <f t="shared" si="1894"/>
        <v>0</v>
      </c>
      <c r="NV303" s="48"/>
      <c r="NX303" s="45">
        <v>242</v>
      </c>
      <c r="NY303" s="46">
        <f t="shared" si="1895"/>
        <v>0</v>
      </c>
      <c r="NZ303" s="46">
        <f t="shared" si="2195"/>
        <v>0</v>
      </c>
      <c r="OA303" s="46">
        <f t="shared" si="1897"/>
        <v>0</v>
      </c>
      <c r="OB303" s="46">
        <f t="shared" si="1898"/>
        <v>0</v>
      </c>
      <c r="OC303" s="46">
        <f t="shared" si="1899"/>
        <v>0</v>
      </c>
      <c r="OD303" s="51">
        <f t="shared" si="1900"/>
        <v>0</v>
      </c>
      <c r="OE303" s="57">
        <f t="shared" ref="OE303:OE313" si="2220">$BQ$301</f>
        <v>0</v>
      </c>
      <c r="OF303" s="153">
        <f t="shared" si="2008"/>
        <v>10000</v>
      </c>
      <c r="OG303" s="58">
        <f t="shared" si="1901"/>
        <v>0</v>
      </c>
      <c r="OH303" s="241">
        <f t="shared" ref="OH303:OH313" si="2221">IF(AND($H$7="Oui",NX303&gt;$I$7),0,IF(NX303&gt;$B$7,0,(TRUNC(OK303*$AX$47/12,2))+(TRUNC(OK303*$AZ$47/12,2))))</f>
        <v>0</v>
      </c>
      <c r="OI303" s="51">
        <f t="shared" si="1902"/>
        <v>0</v>
      </c>
      <c r="OJ303" s="51">
        <f t="shared" si="1903"/>
        <v>0</v>
      </c>
      <c r="OK303" s="153">
        <f t="shared" ref="OK303:OK313" si="2222">$BV$301</f>
        <v>-4.8771653382573277E-10</v>
      </c>
      <c r="OL303" s="153">
        <f t="shared" si="2011"/>
        <v>10000</v>
      </c>
      <c r="OM303" s="468">
        <f t="shared" si="2012"/>
        <v>0</v>
      </c>
      <c r="ON303" s="46">
        <f t="shared" si="2013"/>
        <v>0</v>
      </c>
      <c r="OO303" s="46">
        <f t="shared" si="1904"/>
        <v>0</v>
      </c>
      <c r="OP303" s="48"/>
      <c r="OR303" s="45">
        <v>242</v>
      </c>
      <c r="OS303" s="46">
        <f t="shared" si="1905"/>
        <v>0</v>
      </c>
      <c r="OT303" s="128">
        <f t="shared" si="2196"/>
        <v>0</v>
      </c>
      <c r="OU303" s="128">
        <f t="shared" si="1907"/>
        <v>0</v>
      </c>
      <c r="OV303" s="46">
        <f t="shared" si="1652"/>
        <v>0</v>
      </c>
      <c r="OW303" s="46">
        <f t="shared" si="1653"/>
        <v>0</v>
      </c>
      <c r="OX303" s="51">
        <f t="shared" si="1908"/>
        <v>0</v>
      </c>
      <c r="OY303" s="51">
        <f t="shared" ref="OY303:OY313" si="2223">$GJ$301</f>
        <v>5.0476955948397517E-11</v>
      </c>
      <c r="OZ303" s="153">
        <f t="shared" si="2015"/>
        <v>10000</v>
      </c>
      <c r="PA303" s="45">
        <v>242</v>
      </c>
      <c r="PB303" s="46">
        <f t="shared" si="1909"/>
        <v>0</v>
      </c>
      <c r="PC303" s="46">
        <f t="shared" ref="PC303:PC313" si="2224">IF(PA303&gt;$B$7,0,(TRUNC(PH303*$BB$47*$L$7/12,2))+(TRUNC(PH303*$BD$47*$M$7/12,2)))</f>
        <v>0</v>
      </c>
      <c r="PD303" s="128">
        <f t="shared" si="1910"/>
        <v>0</v>
      </c>
      <c r="PE303" s="46">
        <f t="shared" si="1911"/>
        <v>0</v>
      </c>
      <c r="PF303" s="46">
        <f t="shared" si="1912"/>
        <v>0</v>
      </c>
      <c r="PG303" s="51">
        <f t="shared" si="1913"/>
        <v>0</v>
      </c>
      <c r="PH303" s="57">
        <f t="shared" ref="PH303:PH313" si="2225">$GS$301</f>
        <v>0</v>
      </c>
      <c r="PI303" s="688">
        <f t="shared" si="1914"/>
        <v>0</v>
      </c>
      <c r="PJ303" s="52">
        <f t="shared" ref="PJ303:PJ313" si="2226">IF(AND($H$7="Oui",PA303&gt;$I$7),0,IF(PA303&gt;$B$7,0,(TRUNC(PM303*$BB$47/12,2))+(TRUNC(PM303*$BD$47/12,2))))</f>
        <v>0</v>
      </c>
      <c r="PK303" s="51">
        <f t="shared" si="1915"/>
        <v>0</v>
      </c>
      <c r="PL303" s="57">
        <f t="shared" si="1916"/>
        <v>0</v>
      </c>
      <c r="PM303" s="57">
        <f t="shared" ref="PM303:PM313" si="2227">$GX$301</f>
        <v>3.035438567167148E-10</v>
      </c>
      <c r="PN303" s="153">
        <f t="shared" si="2020"/>
        <v>10000</v>
      </c>
      <c r="PO303" s="469">
        <f t="shared" si="1917"/>
        <v>0</v>
      </c>
      <c r="PP303" s="46">
        <f t="shared" si="1918"/>
        <v>0</v>
      </c>
      <c r="PQ303" s="46">
        <f t="shared" si="1919"/>
        <v>0</v>
      </c>
      <c r="PR303" s="48"/>
    </row>
    <row r="304" spans="2:434" hidden="1" x14ac:dyDescent="0.3">
      <c r="B304" s="45">
        <v>243</v>
      </c>
      <c r="C304" s="46">
        <f t="shared" si="1688"/>
        <v>0</v>
      </c>
      <c r="D304" s="46">
        <f t="shared" si="1689"/>
        <v>0</v>
      </c>
      <c r="E304" s="46">
        <f t="shared" si="1690"/>
        <v>0</v>
      </c>
      <c r="F304" s="46">
        <f t="shared" si="1691"/>
        <v>0</v>
      </c>
      <c r="G304" s="46">
        <f t="shared" si="1692"/>
        <v>0</v>
      </c>
      <c r="H304" s="51">
        <f t="shared" si="1693"/>
        <v>0</v>
      </c>
      <c r="I304" s="58">
        <f t="shared" si="1626"/>
        <v>0</v>
      </c>
      <c r="J304" s="52">
        <f t="shared" si="1694"/>
        <v>0</v>
      </c>
      <c r="K304" s="51">
        <f t="shared" si="1695"/>
        <v>0</v>
      </c>
      <c r="L304" s="57">
        <f t="shared" si="1696"/>
        <v>0</v>
      </c>
      <c r="M304" s="468">
        <f t="shared" si="1920"/>
        <v>0</v>
      </c>
      <c r="N304" s="46">
        <f t="shared" si="1921"/>
        <v>0</v>
      </c>
      <c r="O304" s="47"/>
      <c r="P304" s="46">
        <f t="shared" si="1922"/>
        <v>0</v>
      </c>
      <c r="Q304" s="48"/>
      <c r="R304" s="29"/>
      <c r="S304" s="29"/>
      <c r="T304" s="45">
        <v>243</v>
      </c>
      <c r="U304" s="46">
        <f t="shared" si="1697"/>
        <v>0</v>
      </c>
      <c r="V304" s="46">
        <f t="shared" si="1698"/>
        <v>0</v>
      </c>
      <c r="W304" s="46">
        <f t="shared" si="1923"/>
        <v>0</v>
      </c>
      <c r="X304" s="46">
        <f t="shared" si="1699"/>
        <v>0</v>
      </c>
      <c r="Y304" s="46">
        <f t="shared" si="1700"/>
        <v>0</v>
      </c>
      <c r="Z304" s="51">
        <f t="shared" si="1701"/>
        <v>0</v>
      </c>
      <c r="AA304" s="58">
        <f t="shared" si="1702"/>
        <v>0</v>
      </c>
      <c r="AB304" s="52">
        <f t="shared" si="1703"/>
        <v>0</v>
      </c>
      <c r="AC304" s="51">
        <f t="shared" si="1704"/>
        <v>0</v>
      </c>
      <c r="AD304" s="57">
        <f t="shared" si="1705"/>
        <v>0</v>
      </c>
      <c r="AE304" s="468">
        <f t="shared" si="1924"/>
        <v>0</v>
      </c>
      <c r="AF304" s="46">
        <f t="shared" si="1706"/>
        <v>0</v>
      </c>
      <c r="AG304" s="47"/>
      <c r="AH304" s="46">
        <f t="shared" si="1925"/>
        <v>0</v>
      </c>
      <c r="AI304" s="48"/>
      <c r="AJ304" s="29"/>
      <c r="AK304" s="45">
        <v>243</v>
      </c>
      <c r="AL304" s="46">
        <f t="shared" si="1707"/>
        <v>0</v>
      </c>
      <c r="AM304" s="46"/>
      <c r="AN304" s="46"/>
      <c r="AO304" s="46">
        <f t="shared" si="1708"/>
        <v>0</v>
      </c>
      <c r="AP304" s="128">
        <f t="shared" si="1709"/>
        <v>0</v>
      </c>
      <c r="AQ304" s="128"/>
      <c r="AR304" s="128"/>
      <c r="AS304" s="46">
        <f t="shared" si="1710"/>
        <v>0</v>
      </c>
      <c r="AT304" s="46">
        <f t="shared" si="1711"/>
        <v>0</v>
      </c>
      <c r="AU304" s="51"/>
      <c r="AV304" s="51"/>
      <c r="AW304" s="51">
        <f t="shared" si="1712"/>
        <v>0</v>
      </c>
      <c r="AX304" s="58">
        <f t="shared" si="1713"/>
        <v>0</v>
      </c>
      <c r="AY304" s="52"/>
      <c r="AZ304" s="52"/>
      <c r="BA304" s="52">
        <f t="shared" si="1714"/>
        <v>0</v>
      </c>
      <c r="BB304" s="51">
        <f t="shared" si="1715"/>
        <v>0</v>
      </c>
      <c r="BC304" s="51"/>
      <c r="BD304" s="51"/>
      <c r="BE304" s="57">
        <f t="shared" si="1716"/>
        <v>0</v>
      </c>
      <c r="BF304" s="468">
        <f t="shared" si="1717"/>
        <v>0</v>
      </c>
      <c r="BG304" s="46">
        <f t="shared" si="1718"/>
        <v>0</v>
      </c>
      <c r="BH304" s="46">
        <f t="shared" si="1719"/>
        <v>0</v>
      </c>
      <c r="BI304" s="48"/>
      <c r="BK304" s="45">
        <v>243</v>
      </c>
      <c r="BL304" s="46">
        <f t="shared" si="1926"/>
        <v>0</v>
      </c>
      <c r="BM304" s="46">
        <f t="shared" si="1927"/>
        <v>0</v>
      </c>
      <c r="BN304" s="46">
        <f t="shared" si="1928"/>
        <v>0</v>
      </c>
      <c r="BO304" s="46">
        <f t="shared" si="1720"/>
        <v>0</v>
      </c>
      <c r="BP304" s="46">
        <f t="shared" si="1721"/>
        <v>0</v>
      </c>
      <c r="BQ304" s="51">
        <f t="shared" si="1722"/>
        <v>0</v>
      </c>
      <c r="BR304" s="57">
        <f t="shared" si="2197"/>
        <v>0</v>
      </c>
      <c r="BS304" s="58">
        <f t="shared" si="1627"/>
        <v>0</v>
      </c>
      <c r="BT304" s="52">
        <f t="shared" si="1930"/>
        <v>0</v>
      </c>
      <c r="BU304" s="51">
        <f t="shared" si="1723"/>
        <v>0</v>
      </c>
      <c r="BV304" s="51">
        <f t="shared" si="1724"/>
        <v>0</v>
      </c>
      <c r="BW304" s="153">
        <f t="shared" si="2198"/>
        <v>-4.8771653382573277E-10</v>
      </c>
      <c r="BX304" s="468">
        <f t="shared" si="1932"/>
        <v>0</v>
      </c>
      <c r="BY304" s="46">
        <f t="shared" si="1933"/>
        <v>0</v>
      </c>
      <c r="BZ304" s="46">
        <f t="shared" si="1725"/>
        <v>0</v>
      </c>
      <c r="CA304" s="48"/>
      <c r="CB304" s="29"/>
      <c r="CC304" s="45">
        <v>243</v>
      </c>
      <c r="CD304" s="128">
        <f t="shared" si="1726"/>
        <v>0</v>
      </c>
      <c r="CE304" s="46">
        <f t="shared" si="1934"/>
        <v>0</v>
      </c>
      <c r="CF304" s="128">
        <f t="shared" si="1727"/>
        <v>0</v>
      </c>
      <c r="CG304" s="46">
        <f t="shared" si="1935"/>
        <v>0</v>
      </c>
      <c r="CH304" s="46">
        <f t="shared" si="1628"/>
        <v>0</v>
      </c>
      <c r="CI304" s="51">
        <f t="shared" si="1728"/>
        <v>0</v>
      </c>
      <c r="CJ304" s="199">
        <f t="shared" si="2199"/>
        <v>0</v>
      </c>
      <c r="CK304" s="153">
        <f t="shared" si="1937"/>
        <v>10000</v>
      </c>
      <c r="CL304" s="45">
        <v>243</v>
      </c>
      <c r="CM304" s="46">
        <f t="shared" si="1938"/>
        <v>0</v>
      </c>
      <c r="CN304" s="128">
        <f t="shared" si="1729"/>
        <v>0</v>
      </c>
      <c r="CO304" s="128">
        <f t="shared" si="1657"/>
        <v>0</v>
      </c>
      <c r="CP304" s="46">
        <f t="shared" si="1730"/>
        <v>0</v>
      </c>
      <c r="CQ304" s="46">
        <f t="shared" si="1658"/>
        <v>0</v>
      </c>
      <c r="CR304" s="51">
        <f t="shared" si="1731"/>
        <v>0</v>
      </c>
      <c r="CS304" s="153">
        <f t="shared" si="2200"/>
        <v>0</v>
      </c>
      <c r="CT304" s="58">
        <f t="shared" si="1732"/>
        <v>0</v>
      </c>
      <c r="CU304" s="52">
        <f t="shared" si="1940"/>
        <v>0</v>
      </c>
      <c r="CV304" s="51">
        <f t="shared" si="1941"/>
        <v>0</v>
      </c>
      <c r="CW304" s="51">
        <f t="shared" si="1733"/>
        <v>0</v>
      </c>
      <c r="CX304" s="57">
        <f t="shared" si="2201"/>
        <v>-4.2405190470162779E-10</v>
      </c>
      <c r="CY304" s="153">
        <f t="shared" si="1943"/>
        <v>10000</v>
      </c>
      <c r="CZ304" s="479">
        <f t="shared" si="2162"/>
        <v>0</v>
      </c>
      <c r="DA304" s="46">
        <f t="shared" si="1944"/>
        <v>0</v>
      </c>
      <c r="DB304" s="46">
        <f t="shared" si="1945"/>
        <v>0</v>
      </c>
      <c r="DC304" s="48"/>
      <c r="DE304" s="45">
        <v>243</v>
      </c>
      <c r="DF304" s="46">
        <f t="shared" si="1735"/>
        <v>0</v>
      </c>
      <c r="DG304" s="46">
        <f t="shared" si="2202"/>
        <v>0</v>
      </c>
      <c r="DH304" s="46">
        <f t="shared" si="1736"/>
        <v>0</v>
      </c>
      <c r="DI304" s="46">
        <f t="shared" si="1737"/>
        <v>0</v>
      </c>
      <c r="DJ304" s="46">
        <f t="shared" si="1738"/>
        <v>0</v>
      </c>
      <c r="DK304" s="51">
        <f t="shared" si="1739"/>
        <v>0</v>
      </c>
      <c r="DL304" s="58">
        <f t="shared" si="1629"/>
        <v>0</v>
      </c>
      <c r="DM304" s="52">
        <f t="shared" si="2203"/>
        <v>0</v>
      </c>
      <c r="DN304" s="51">
        <f t="shared" si="1740"/>
        <v>0</v>
      </c>
      <c r="DO304" s="57">
        <f t="shared" si="1741"/>
        <v>0</v>
      </c>
      <c r="DP304" s="468">
        <f t="shared" si="1948"/>
        <v>0</v>
      </c>
      <c r="DQ304" s="46">
        <f t="shared" si="1949"/>
        <v>0</v>
      </c>
      <c r="DR304" s="47"/>
      <c r="DS304" s="46">
        <f t="shared" si="1950"/>
        <v>0</v>
      </c>
      <c r="DT304" s="48"/>
      <c r="DU304" s="29"/>
      <c r="DV304" s="45">
        <v>243</v>
      </c>
      <c r="DW304" s="46">
        <f t="shared" si="1951"/>
        <v>0</v>
      </c>
      <c r="DX304" s="46">
        <f t="shared" si="2204"/>
        <v>0</v>
      </c>
      <c r="DY304" s="46">
        <f t="shared" si="1953"/>
        <v>0</v>
      </c>
      <c r="DZ304" s="46">
        <f t="shared" si="1742"/>
        <v>0</v>
      </c>
      <c r="EA304" s="46">
        <f t="shared" si="1743"/>
        <v>0</v>
      </c>
      <c r="EB304" s="51">
        <f t="shared" si="1744"/>
        <v>0</v>
      </c>
      <c r="EC304" s="58">
        <f t="shared" si="1630"/>
        <v>0</v>
      </c>
      <c r="ED304" s="52">
        <f t="shared" si="2205"/>
        <v>0</v>
      </c>
      <c r="EE304" s="51">
        <f t="shared" si="1745"/>
        <v>0</v>
      </c>
      <c r="EF304" s="57">
        <f t="shared" si="1746"/>
        <v>0</v>
      </c>
      <c r="EG304" s="468">
        <f t="shared" si="1955"/>
        <v>0</v>
      </c>
      <c r="EH304" s="46">
        <f t="shared" si="1956"/>
        <v>0</v>
      </c>
      <c r="EI304" s="47"/>
      <c r="EJ304" s="46">
        <f t="shared" si="1957"/>
        <v>0</v>
      </c>
      <c r="EK304" s="48"/>
      <c r="EL304" s="29"/>
      <c r="EM304" s="45">
        <v>243</v>
      </c>
      <c r="EN304" s="46">
        <f t="shared" si="2163"/>
        <v>0</v>
      </c>
      <c r="EO304" s="46">
        <f t="shared" si="2206"/>
        <v>0</v>
      </c>
      <c r="EP304" s="128">
        <f t="shared" si="1632"/>
        <v>0</v>
      </c>
      <c r="EQ304" s="46">
        <f t="shared" si="1748"/>
        <v>0</v>
      </c>
      <c r="ER304" s="46">
        <f t="shared" si="1749"/>
        <v>0</v>
      </c>
      <c r="ES304" s="51">
        <f t="shared" si="1750"/>
        <v>0</v>
      </c>
      <c r="ET304" s="153">
        <f t="shared" si="1959"/>
        <v>10000</v>
      </c>
      <c r="EU304" s="45">
        <v>243</v>
      </c>
      <c r="EV304" s="46">
        <f t="shared" si="1633"/>
        <v>0</v>
      </c>
      <c r="EW304" s="46">
        <f t="shared" si="2207"/>
        <v>0</v>
      </c>
      <c r="EX304" s="128">
        <f t="shared" si="1751"/>
        <v>0</v>
      </c>
      <c r="EY304" s="46">
        <f t="shared" si="1752"/>
        <v>0</v>
      </c>
      <c r="EZ304" s="46">
        <f t="shared" si="1753"/>
        <v>0</v>
      </c>
      <c r="FA304" s="51">
        <f t="shared" si="1754"/>
        <v>0</v>
      </c>
      <c r="FB304" s="58">
        <f t="shared" si="1755"/>
        <v>0</v>
      </c>
      <c r="FC304" s="52">
        <f t="shared" si="2208"/>
        <v>0</v>
      </c>
      <c r="FD304" s="51">
        <f t="shared" si="1962"/>
        <v>0</v>
      </c>
      <c r="FE304" s="57">
        <f t="shared" si="1756"/>
        <v>0</v>
      </c>
      <c r="FF304" s="153">
        <f t="shared" si="1963"/>
        <v>10000</v>
      </c>
      <c r="FG304" s="469">
        <f t="shared" si="1757"/>
        <v>0</v>
      </c>
      <c r="FH304" s="46">
        <f t="shared" si="1758"/>
        <v>0</v>
      </c>
      <c r="FI304" s="46">
        <f t="shared" si="1759"/>
        <v>0</v>
      </c>
      <c r="FJ304" s="48"/>
      <c r="FL304" s="45">
        <v>243</v>
      </c>
      <c r="FM304" s="46">
        <f t="shared" si="1964"/>
        <v>0</v>
      </c>
      <c r="FN304" s="46">
        <f t="shared" si="2164"/>
        <v>0</v>
      </c>
      <c r="FO304" s="46">
        <f t="shared" si="1965"/>
        <v>0</v>
      </c>
      <c r="FP304" s="46">
        <f t="shared" si="1761"/>
        <v>0</v>
      </c>
      <c r="FQ304" s="46">
        <f t="shared" si="1762"/>
        <v>0</v>
      </c>
      <c r="FR304" s="51">
        <f t="shared" si="1763"/>
        <v>0</v>
      </c>
      <c r="FS304" s="57">
        <f t="shared" si="2209"/>
        <v>0</v>
      </c>
      <c r="FT304" s="58">
        <f t="shared" si="1635"/>
        <v>0</v>
      </c>
      <c r="FU304" s="241">
        <f t="shared" si="2165"/>
        <v>0</v>
      </c>
      <c r="FV304" s="51">
        <f t="shared" si="1765"/>
        <v>0</v>
      </c>
      <c r="FW304" s="51">
        <f t="shared" si="1766"/>
        <v>0</v>
      </c>
      <c r="FX304" s="153">
        <f t="shared" si="2210"/>
        <v>-4.8771653382573277E-10</v>
      </c>
      <c r="FY304" s="468">
        <f t="shared" si="1968"/>
        <v>0</v>
      </c>
      <c r="FZ304" s="46">
        <f t="shared" si="1969"/>
        <v>0</v>
      </c>
      <c r="GA304" s="46">
        <f t="shared" si="1767"/>
        <v>0</v>
      </c>
      <c r="GB304" s="48"/>
      <c r="GD304" s="45">
        <v>243</v>
      </c>
      <c r="GE304" s="128">
        <f t="shared" si="2166"/>
        <v>0</v>
      </c>
      <c r="GF304" s="128">
        <f t="shared" si="2211"/>
        <v>0</v>
      </c>
      <c r="GG304" s="128">
        <f t="shared" si="2119"/>
        <v>0</v>
      </c>
      <c r="GH304" s="46">
        <f t="shared" si="1637"/>
        <v>0</v>
      </c>
      <c r="GI304" s="46">
        <f t="shared" si="1769"/>
        <v>0</v>
      </c>
      <c r="GJ304" s="51">
        <f t="shared" si="1770"/>
        <v>0</v>
      </c>
      <c r="GK304" s="51">
        <f t="shared" si="2212"/>
        <v>5.0476955948397517E-11</v>
      </c>
      <c r="GL304" s="153">
        <f t="shared" si="1972"/>
        <v>10000</v>
      </c>
      <c r="GM304" s="45">
        <v>243</v>
      </c>
      <c r="GN304" s="46">
        <f t="shared" si="1638"/>
        <v>0</v>
      </c>
      <c r="GO304" s="46">
        <f t="shared" si="2167"/>
        <v>0</v>
      </c>
      <c r="GP304" s="128">
        <f t="shared" si="2168"/>
        <v>0</v>
      </c>
      <c r="GQ304" s="46">
        <f t="shared" si="1772"/>
        <v>0</v>
      </c>
      <c r="GR304" s="46">
        <f t="shared" si="2169"/>
        <v>0</v>
      </c>
      <c r="GS304" s="51">
        <f t="shared" si="1774"/>
        <v>0</v>
      </c>
      <c r="GT304" s="57">
        <f t="shared" si="2213"/>
        <v>0</v>
      </c>
      <c r="GU304" s="58">
        <f t="shared" si="1775"/>
        <v>0</v>
      </c>
      <c r="GV304" s="52">
        <f t="shared" si="2170"/>
        <v>0</v>
      </c>
      <c r="GW304" s="51">
        <f t="shared" si="1975"/>
        <v>0</v>
      </c>
      <c r="GX304" s="57">
        <f t="shared" si="1777"/>
        <v>0</v>
      </c>
      <c r="GY304" s="57">
        <f t="shared" si="2214"/>
        <v>3.035438567167148E-10</v>
      </c>
      <c r="GZ304" s="153">
        <f t="shared" si="1977"/>
        <v>10000</v>
      </c>
      <c r="HA304" s="469">
        <f t="shared" si="1778"/>
        <v>0</v>
      </c>
      <c r="HB304" s="46">
        <f t="shared" si="1779"/>
        <v>0</v>
      </c>
      <c r="HC304" s="46">
        <f t="shared" si="1780"/>
        <v>0</v>
      </c>
      <c r="HD304" s="48"/>
      <c r="HF304" s="45">
        <v>243</v>
      </c>
      <c r="HG304" s="46">
        <f t="shared" si="1781"/>
        <v>0</v>
      </c>
      <c r="HH304" s="46">
        <f t="shared" si="1782"/>
        <v>0</v>
      </c>
      <c r="HI304" s="46">
        <f t="shared" si="1783"/>
        <v>0</v>
      </c>
      <c r="HJ304" s="46">
        <f t="shared" si="1784"/>
        <v>0</v>
      </c>
      <c r="HK304" s="46">
        <f t="shared" si="1785"/>
        <v>0</v>
      </c>
      <c r="HL304" s="51">
        <f t="shared" si="1786"/>
        <v>0</v>
      </c>
      <c r="HM304" s="153">
        <f t="shared" si="1978"/>
        <v>10000</v>
      </c>
      <c r="HN304" s="58">
        <f t="shared" si="1787"/>
        <v>0</v>
      </c>
      <c r="HO304" s="52">
        <f t="shared" si="1788"/>
        <v>0</v>
      </c>
      <c r="HP304" s="51">
        <f t="shared" si="1789"/>
        <v>0</v>
      </c>
      <c r="HQ304" s="57">
        <f t="shared" si="1790"/>
        <v>0</v>
      </c>
      <c r="HR304" s="153">
        <f t="shared" si="1979"/>
        <v>10000</v>
      </c>
      <c r="HS304" s="468">
        <f t="shared" si="2171"/>
        <v>0</v>
      </c>
      <c r="HT304" s="46">
        <f t="shared" si="2172"/>
        <v>0</v>
      </c>
      <c r="HU304" s="46">
        <f t="shared" si="2173"/>
        <v>0</v>
      </c>
      <c r="HV304" s="48"/>
      <c r="HW304" s="29"/>
      <c r="HX304" s="45">
        <v>243</v>
      </c>
      <c r="HY304" s="128">
        <f t="shared" si="1794"/>
        <v>0</v>
      </c>
      <c r="HZ304" s="46">
        <f t="shared" si="1795"/>
        <v>0</v>
      </c>
      <c r="IA304" s="46">
        <f t="shared" si="1796"/>
        <v>0</v>
      </c>
      <c r="IB304" s="46">
        <f t="shared" si="1797"/>
        <v>0</v>
      </c>
      <c r="IC304" s="46">
        <f t="shared" si="1798"/>
        <v>0</v>
      </c>
      <c r="ID304" s="51">
        <f t="shared" si="1799"/>
        <v>0</v>
      </c>
      <c r="IE304" s="153">
        <f t="shared" si="1980"/>
        <v>10000</v>
      </c>
      <c r="IF304" s="58">
        <f t="shared" si="1800"/>
        <v>0</v>
      </c>
      <c r="IG304" s="52">
        <f t="shared" si="1801"/>
        <v>0</v>
      </c>
      <c r="IH304" s="51">
        <f t="shared" si="1802"/>
        <v>0</v>
      </c>
      <c r="II304" s="57">
        <f t="shared" si="1981"/>
        <v>0</v>
      </c>
      <c r="IJ304" s="153">
        <f t="shared" si="1982"/>
        <v>10000</v>
      </c>
      <c r="IK304" s="468">
        <f t="shared" si="2174"/>
        <v>0</v>
      </c>
      <c r="IL304" s="46">
        <f t="shared" si="2175"/>
        <v>0</v>
      </c>
      <c r="IM304" s="46">
        <f t="shared" si="2176"/>
        <v>0</v>
      </c>
      <c r="IN304" s="48"/>
      <c r="IO304" s="53">
        <f t="shared" si="1806"/>
        <v>0</v>
      </c>
      <c r="IQ304" s="45">
        <v>243</v>
      </c>
      <c r="IR304" s="128">
        <f t="shared" si="1807"/>
        <v>0</v>
      </c>
      <c r="IS304" s="128">
        <f t="shared" si="1808"/>
        <v>0</v>
      </c>
      <c r="IT304" s="128">
        <f t="shared" si="1809"/>
        <v>0</v>
      </c>
      <c r="IU304" s="46">
        <f t="shared" si="2021"/>
        <v>0</v>
      </c>
      <c r="IV304" s="46">
        <f t="shared" si="1810"/>
        <v>0</v>
      </c>
      <c r="IW304" s="51">
        <f t="shared" si="1811"/>
        <v>0</v>
      </c>
      <c r="IX304" s="199">
        <f t="shared" si="1983"/>
        <v>10000</v>
      </c>
      <c r="IY304" s="128">
        <f t="shared" si="1812"/>
        <v>0</v>
      </c>
      <c r="IZ304" s="408">
        <f t="shared" si="1813"/>
        <v>0</v>
      </c>
      <c r="JA304" s="58">
        <f t="shared" si="1814"/>
        <v>0</v>
      </c>
      <c r="JB304" s="52">
        <f t="shared" si="1815"/>
        <v>0</v>
      </c>
      <c r="JC304" s="51">
        <f t="shared" si="1816"/>
        <v>0</v>
      </c>
      <c r="JD304" s="57">
        <f t="shared" si="1817"/>
        <v>0</v>
      </c>
      <c r="JE304" s="280">
        <f t="shared" si="1818"/>
        <v>10000</v>
      </c>
      <c r="JF304" s="280">
        <f t="shared" si="1819"/>
        <v>0</v>
      </c>
      <c r="JG304" s="468">
        <f t="shared" si="1820"/>
        <v>0</v>
      </c>
      <c r="JH304" s="46">
        <f t="shared" si="1821"/>
        <v>0</v>
      </c>
      <c r="JI304" s="46">
        <f t="shared" si="1822"/>
        <v>0</v>
      </c>
      <c r="JJ304" s="48"/>
      <c r="JL304" s="45">
        <v>243</v>
      </c>
      <c r="JM304" s="46">
        <f t="shared" si="1823"/>
        <v>0</v>
      </c>
      <c r="JN304" s="46">
        <f t="shared" si="1824"/>
        <v>0</v>
      </c>
      <c r="JO304" s="128">
        <f t="shared" si="1825"/>
        <v>0</v>
      </c>
      <c r="JP304" s="46">
        <f t="shared" si="1984"/>
        <v>0</v>
      </c>
      <c r="JQ304" s="46">
        <f t="shared" si="1826"/>
        <v>0</v>
      </c>
      <c r="JR304" s="51">
        <f t="shared" si="1827"/>
        <v>0</v>
      </c>
      <c r="JS304" s="51">
        <f t="shared" si="2215"/>
        <v>0</v>
      </c>
      <c r="JT304" s="199">
        <f t="shared" si="1986"/>
        <v>10000</v>
      </c>
      <c r="JU304" s="128">
        <f t="shared" si="1828"/>
        <v>0</v>
      </c>
      <c r="JV304" s="408">
        <f t="shared" si="1829"/>
        <v>0</v>
      </c>
      <c r="JW304" s="58">
        <f t="shared" si="1830"/>
        <v>0</v>
      </c>
      <c r="JX304" s="52">
        <f t="shared" si="1831"/>
        <v>0</v>
      </c>
      <c r="JY304" s="51">
        <f t="shared" si="1832"/>
        <v>0</v>
      </c>
      <c r="JZ304" s="51">
        <f t="shared" si="1833"/>
        <v>0</v>
      </c>
      <c r="KA304" s="199">
        <f t="shared" si="2216"/>
        <v>-4.8771653382573277E-10</v>
      </c>
      <c r="KB304" s="128">
        <f t="shared" si="1988"/>
        <v>10000</v>
      </c>
      <c r="KC304" s="204">
        <f t="shared" si="1834"/>
        <v>0</v>
      </c>
      <c r="KD304" s="468">
        <f t="shared" si="1989"/>
        <v>0</v>
      </c>
      <c r="KE304" s="46">
        <f t="shared" si="1835"/>
        <v>0</v>
      </c>
      <c r="KF304" s="46">
        <f t="shared" si="1836"/>
        <v>0</v>
      </c>
      <c r="KG304" s="48"/>
      <c r="KI304" s="45">
        <v>243</v>
      </c>
      <c r="KJ304" s="46">
        <f t="shared" si="1837"/>
        <v>0</v>
      </c>
      <c r="KK304" s="46">
        <f t="shared" si="1838"/>
        <v>0</v>
      </c>
      <c r="KL304" s="128">
        <f t="shared" si="1839"/>
        <v>0</v>
      </c>
      <c r="KM304" s="46">
        <f t="shared" si="1676"/>
        <v>0</v>
      </c>
      <c r="KN304" s="46">
        <f t="shared" si="1840"/>
        <v>0</v>
      </c>
      <c r="KO304" s="51">
        <f t="shared" si="1841"/>
        <v>0</v>
      </c>
      <c r="KP304" s="199">
        <f t="shared" si="2217"/>
        <v>0</v>
      </c>
      <c r="KQ304" s="199">
        <f t="shared" si="1991"/>
        <v>10000</v>
      </c>
      <c r="KR304" s="128">
        <f t="shared" si="1842"/>
        <v>0</v>
      </c>
      <c r="KS304" s="408">
        <f t="shared" si="1843"/>
        <v>0</v>
      </c>
      <c r="KT304" s="45">
        <v>243</v>
      </c>
      <c r="KU304" s="46">
        <f t="shared" si="1992"/>
        <v>0</v>
      </c>
      <c r="KV304" s="46">
        <f t="shared" si="1844"/>
        <v>0</v>
      </c>
      <c r="KW304" s="128">
        <f t="shared" si="2177"/>
        <v>0</v>
      </c>
      <c r="KX304" s="46">
        <f t="shared" si="1846"/>
        <v>0</v>
      </c>
      <c r="KY304" s="46">
        <f t="shared" si="2178"/>
        <v>0</v>
      </c>
      <c r="KZ304" s="51">
        <f t="shared" si="1848"/>
        <v>0</v>
      </c>
      <c r="LA304" s="153">
        <f t="shared" si="2218"/>
        <v>0</v>
      </c>
      <c r="LB304" s="58">
        <f t="shared" si="2068"/>
        <v>0</v>
      </c>
      <c r="LC304" s="52">
        <f t="shared" si="1849"/>
        <v>0</v>
      </c>
      <c r="LD304" s="51">
        <f t="shared" si="1850"/>
        <v>0</v>
      </c>
      <c r="LE304" s="51">
        <f t="shared" si="2179"/>
        <v>0</v>
      </c>
      <c r="LF304" s="51">
        <f t="shared" si="2219"/>
        <v>-4.2405190470162779E-10</v>
      </c>
      <c r="LG304" s="128">
        <f t="shared" si="2180"/>
        <v>10000</v>
      </c>
      <c r="LH304" s="204">
        <f t="shared" si="1853"/>
        <v>0</v>
      </c>
      <c r="LI304" s="479">
        <f t="shared" si="2181"/>
        <v>0</v>
      </c>
      <c r="LJ304" s="46">
        <f t="shared" si="1995"/>
        <v>0</v>
      </c>
      <c r="LK304" s="46">
        <f t="shared" si="1996"/>
        <v>0</v>
      </c>
      <c r="LL304" s="48"/>
      <c r="LN304" s="45">
        <v>243</v>
      </c>
      <c r="LO304" s="46">
        <f t="shared" si="1855"/>
        <v>0</v>
      </c>
      <c r="LP304" s="46">
        <f t="shared" si="2182"/>
        <v>0</v>
      </c>
      <c r="LQ304" s="46">
        <f t="shared" si="1857"/>
        <v>0</v>
      </c>
      <c r="LR304" s="46">
        <f t="shared" si="1858"/>
        <v>0</v>
      </c>
      <c r="LS304" s="46">
        <f t="shared" si="1859"/>
        <v>0</v>
      </c>
      <c r="LT304" s="51">
        <f t="shared" si="1860"/>
        <v>0</v>
      </c>
      <c r="LU304" s="199">
        <f t="shared" si="1997"/>
        <v>10000</v>
      </c>
      <c r="LV304" s="58">
        <f t="shared" si="1861"/>
        <v>0</v>
      </c>
      <c r="LW304" s="52">
        <f t="shared" si="2183"/>
        <v>0</v>
      </c>
      <c r="LX304" s="51">
        <f t="shared" si="1863"/>
        <v>0</v>
      </c>
      <c r="LY304" s="51">
        <f t="shared" si="1864"/>
        <v>0</v>
      </c>
      <c r="LZ304" s="46">
        <f t="shared" si="1998"/>
        <v>0</v>
      </c>
      <c r="MA304" s="199">
        <f t="shared" si="1999"/>
        <v>10000</v>
      </c>
      <c r="MB304" s="468">
        <f t="shared" si="1865"/>
        <v>0</v>
      </c>
      <c r="MC304" s="46">
        <f t="shared" si="1866"/>
        <v>0</v>
      </c>
      <c r="MD304" s="46">
        <f t="shared" si="1867"/>
        <v>0</v>
      </c>
      <c r="ME304" s="48"/>
      <c r="MG304" s="45">
        <v>243</v>
      </c>
      <c r="MH304" s="46">
        <f t="shared" si="1868"/>
        <v>0</v>
      </c>
      <c r="MI304" s="46">
        <f t="shared" si="2184"/>
        <v>0</v>
      </c>
      <c r="MJ304" s="46">
        <f t="shared" si="1870"/>
        <v>0</v>
      </c>
      <c r="MK304" s="46">
        <f t="shared" si="1871"/>
        <v>0</v>
      </c>
      <c r="ML304" s="46">
        <f t="shared" si="1872"/>
        <v>0</v>
      </c>
      <c r="MM304" s="51">
        <f t="shared" si="1873"/>
        <v>0</v>
      </c>
      <c r="MN304" s="199">
        <f t="shared" si="2000"/>
        <v>10000</v>
      </c>
      <c r="MO304" s="58">
        <f t="shared" si="1874"/>
        <v>0</v>
      </c>
      <c r="MP304" s="52">
        <f t="shared" si="2185"/>
        <v>0</v>
      </c>
      <c r="MQ304" s="51">
        <f t="shared" si="1876"/>
        <v>0</v>
      </c>
      <c r="MR304" s="57">
        <f t="shared" si="1877"/>
        <v>0</v>
      </c>
      <c r="MS304" s="199">
        <f t="shared" si="2001"/>
        <v>10000</v>
      </c>
      <c r="MT304" s="468">
        <f t="shared" si="2002"/>
        <v>0</v>
      </c>
      <c r="MU304" s="46">
        <f t="shared" si="1878"/>
        <v>0</v>
      </c>
      <c r="MV304" s="46">
        <f t="shared" si="1879"/>
        <v>0</v>
      </c>
      <c r="MW304" s="48"/>
      <c r="MY304" s="45">
        <v>243</v>
      </c>
      <c r="MZ304" s="46">
        <f t="shared" si="1880"/>
        <v>0</v>
      </c>
      <c r="NA304" s="46">
        <f t="shared" si="2186"/>
        <v>0</v>
      </c>
      <c r="NB304" s="128">
        <f t="shared" si="1882"/>
        <v>0</v>
      </c>
      <c r="NC304" s="46">
        <f t="shared" si="1646"/>
        <v>0</v>
      </c>
      <c r="ND304" s="46">
        <f t="shared" si="1883"/>
        <v>0</v>
      </c>
      <c r="NE304" s="51">
        <f t="shared" si="2187"/>
        <v>0</v>
      </c>
      <c r="NF304" s="153">
        <f t="shared" si="2188"/>
        <v>10000</v>
      </c>
      <c r="NG304" s="45">
        <v>243</v>
      </c>
      <c r="NH304" s="46">
        <f t="shared" si="1647"/>
        <v>0</v>
      </c>
      <c r="NI304" s="46">
        <f t="shared" si="2189"/>
        <v>0</v>
      </c>
      <c r="NJ304" s="128">
        <f t="shared" si="2190"/>
        <v>0</v>
      </c>
      <c r="NK304" s="46">
        <f t="shared" si="2005"/>
        <v>0</v>
      </c>
      <c r="NL304" s="46">
        <f t="shared" si="2191"/>
        <v>0</v>
      </c>
      <c r="NM304" s="51">
        <f t="shared" si="1887"/>
        <v>0</v>
      </c>
      <c r="NN304" s="58">
        <f t="shared" si="2192"/>
        <v>0</v>
      </c>
      <c r="NO304" s="52">
        <f t="shared" si="2193"/>
        <v>0</v>
      </c>
      <c r="NP304" s="51">
        <f t="shared" si="2194"/>
        <v>0</v>
      </c>
      <c r="NQ304" s="57">
        <f t="shared" si="1891"/>
        <v>0</v>
      </c>
      <c r="NR304" s="153">
        <f t="shared" si="2006"/>
        <v>10000</v>
      </c>
      <c r="NS304" s="469">
        <f t="shared" si="1892"/>
        <v>0</v>
      </c>
      <c r="NT304" s="46">
        <f t="shared" si="1893"/>
        <v>0</v>
      </c>
      <c r="NU304" s="46">
        <f t="shared" si="1894"/>
        <v>0</v>
      </c>
      <c r="NV304" s="48"/>
      <c r="NX304" s="45">
        <v>243</v>
      </c>
      <c r="NY304" s="46">
        <f t="shared" si="1895"/>
        <v>0</v>
      </c>
      <c r="NZ304" s="46">
        <f t="shared" si="2195"/>
        <v>0</v>
      </c>
      <c r="OA304" s="46">
        <f t="shared" si="1897"/>
        <v>0</v>
      </c>
      <c r="OB304" s="46">
        <f t="shared" si="1898"/>
        <v>0</v>
      </c>
      <c r="OC304" s="46">
        <f t="shared" si="1899"/>
        <v>0</v>
      </c>
      <c r="OD304" s="51">
        <f t="shared" si="1900"/>
        <v>0</v>
      </c>
      <c r="OE304" s="57">
        <f t="shared" si="2220"/>
        <v>0</v>
      </c>
      <c r="OF304" s="153">
        <f t="shared" si="2008"/>
        <v>10000</v>
      </c>
      <c r="OG304" s="58">
        <f t="shared" si="1901"/>
        <v>0</v>
      </c>
      <c r="OH304" s="241">
        <f t="shared" si="2221"/>
        <v>0</v>
      </c>
      <c r="OI304" s="51">
        <f t="shared" si="1902"/>
        <v>0</v>
      </c>
      <c r="OJ304" s="51">
        <f t="shared" si="1903"/>
        <v>0</v>
      </c>
      <c r="OK304" s="153">
        <f t="shared" si="2222"/>
        <v>-4.8771653382573277E-10</v>
      </c>
      <c r="OL304" s="153">
        <f t="shared" si="2011"/>
        <v>10000</v>
      </c>
      <c r="OM304" s="468">
        <f t="shared" si="2012"/>
        <v>0</v>
      </c>
      <c r="ON304" s="46">
        <f t="shared" si="2013"/>
        <v>0</v>
      </c>
      <c r="OO304" s="46">
        <f t="shared" si="1904"/>
        <v>0</v>
      </c>
      <c r="OP304" s="48"/>
      <c r="OR304" s="45">
        <v>243</v>
      </c>
      <c r="OS304" s="46">
        <f t="shared" si="1905"/>
        <v>0</v>
      </c>
      <c r="OT304" s="128">
        <f t="shared" si="2196"/>
        <v>0</v>
      </c>
      <c r="OU304" s="128">
        <f t="shared" si="1907"/>
        <v>0</v>
      </c>
      <c r="OV304" s="46">
        <f t="shared" si="1652"/>
        <v>0</v>
      </c>
      <c r="OW304" s="46">
        <f t="shared" si="1653"/>
        <v>0</v>
      </c>
      <c r="OX304" s="51">
        <f t="shared" si="1908"/>
        <v>0</v>
      </c>
      <c r="OY304" s="51">
        <f t="shared" si="2223"/>
        <v>5.0476955948397517E-11</v>
      </c>
      <c r="OZ304" s="153">
        <f t="shared" si="2015"/>
        <v>10000</v>
      </c>
      <c r="PA304" s="45">
        <v>243</v>
      </c>
      <c r="PB304" s="46">
        <f t="shared" si="1909"/>
        <v>0</v>
      </c>
      <c r="PC304" s="46">
        <f t="shared" si="2224"/>
        <v>0</v>
      </c>
      <c r="PD304" s="128">
        <f t="shared" si="1910"/>
        <v>0</v>
      </c>
      <c r="PE304" s="46">
        <f t="shared" si="1911"/>
        <v>0</v>
      </c>
      <c r="PF304" s="46">
        <f t="shared" si="1912"/>
        <v>0</v>
      </c>
      <c r="PG304" s="51">
        <f t="shared" si="1913"/>
        <v>0</v>
      </c>
      <c r="PH304" s="57">
        <f t="shared" si="2225"/>
        <v>0</v>
      </c>
      <c r="PI304" s="688">
        <f t="shared" si="1914"/>
        <v>0</v>
      </c>
      <c r="PJ304" s="52">
        <f t="shared" si="2226"/>
        <v>0</v>
      </c>
      <c r="PK304" s="51">
        <f t="shared" si="1915"/>
        <v>0</v>
      </c>
      <c r="PL304" s="57">
        <f t="shared" si="1916"/>
        <v>0</v>
      </c>
      <c r="PM304" s="57">
        <f t="shared" si="2227"/>
        <v>3.035438567167148E-10</v>
      </c>
      <c r="PN304" s="153">
        <f t="shared" si="2020"/>
        <v>10000</v>
      </c>
      <c r="PO304" s="469">
        <f t="shared" si="1917"/>
        <v>0</v>
      </c>
      <c r="PP304" s="46">
        <f t="shared" si="1918"/>
        <v>0</v>
      </c>
      <c r="PQ304" s="46">
        <f t="shared" si="1919"/>
        <v>0</v>
      </c>
      <c r="PR304" s="48"/>
    </row>
    <row r="305" spans="2:434" hidden="1" x14ac:dyDescent="0.3">
      <c r="B305" s="45">
        <v>244</v>
      </c>
      <c r="C305" s="46">
        <f t="shared" si="1688"/>
        <v>0</v>
      </c>
      <c r="D305" s="46">
        <f t="shared" si="1689"/>
        <v>0</v>
      </c>
      <c r="E305" s="46">
        <f t="shared" si="1690"/>
        <v>0</v>
      </c>
      <c r="F305" s="46">
        <f t="shared" si="1691"/>
        <v>0</v>
      </c>
      <c r="G305" s="46">
        <f t="shared" si="1692"/>
        <v>0</v>
      </c>
      <c r="H305" s="51">
        <f t="shared" si="1693"/>
        <v>0</v>
      </c>
      <c r="I305" s="58">
        <f t="shared" si="1626"/>
        <v>0</v>
      </c>
      <c r="J305" s="52">
        <f t="shared" si="1694"/>
        <v>0</v>
      </c>
      <c r="K305" s="51">
        <f t="shared" si="1695"/>
        <v>0</v>
      </c>
      <c r="L305" s="57">
        <f t="shared" si="1696"/>
        <v>0</v>
      </c>
      <c r="M305" s="468">
        <f t="shared" si="1920"/>
        <v>0</v>
      </c>
      <c r="N305" s="46">
        <f t="shared" si="1921"/>
        <v>0</v>
      </c>
      <c r="O305" s="47"/>
      <c r="P305" s="46">
        <f t="shared" si="1922"/>
        <v>0</v>
      </c>
      <c r="Q305" s="48"/>
      <c r="R305" s="29"/>
      <c r="S305" s="29"/>
      <c r="T305" s="45">
        <v>244</v>
      </c>
      <c r="U305" s="46">
        <f t="shared" si="1697"/>
        <v>0</v>
      </c>
      <c r="V305" s="46">
        <f t="shared" si="1698"/>
        <v>0</v>
      </c>
      <c r="W305" s="46">
        <f t="shared" si="1923"/>
        <v>0</v>
      </c>
      <c r="X305" s="46">
        <f t="shared" si="1699"/>
        <v>0</v>
      </c>
      <c r="Y305" s="46">
        <f t="shared" si="1700"/>
        <v>0</v>
      </c>
      <c r="Z305" s="51">
        <f t="shared" si="1701"/>
        <v>0</v>
      </c>
      <c r="AA305" s="58">
        <f t="shared" si="1702"/>
        <v>0</v>
      </c>
      <c r="AB305" s="52">
        <f t="shared" si="1703"/>
        <v>0</v>
      </c>
      <c r="AC305" s="51">
        <f t="shared" si="1704"/>
        <v>0</v>
      </c>
      <c r="AD305" s="57">
        <f t="shared" si="1705"/>
        <v>0</v>
      </c>
      <c r="AE305" s="468">
        <f t="shared" si="1924"/>
        <v>0</v>
      </c>
      <c r="AF305" s="46">
        <f t="shared" si="1706"/>
        <v>0</v>
      </c>
      <c r="AG305" s="47"/>
      <c r="AH305" s="46">
        <f t="shared" si="1925"/>
        <v>0</v>
      </c>
      <c r="AI305" s="48"/>
      <c r="AJ305" s="29"/>
      <c r="AK305" s="45">
        <v>244</v>
      </c>
      <c r="AL305" s="46">
        <f t="shared" si="1707"/>
        <v>0</v>
      </c>
      <c r="AM305" s="46"/>
      <c r="AN305" s="46"/>
      <c r="AO305" s="46">
        <f t="shared" si="1708"/>
        <v>0</v>
      </c>
      <c r="AP305" s="128">
        <f t="shared" si="1709"/>
        <v>0</v>
      </c>
      <c r="AQ305" s="128"/>
      <c r="AR305" s="128"/>
      <c r="AS305" s="46">
        <f t="shared" si="1710"/>
        <v>0</v>
      </c>
      <c r="AT305" s="46">
        <f t="shared" si="1711"/>
        <v>0</v>
      </c>
      <c r="AU305" s="51"/>
      <c r="AV305" s="51"/>
      <c r="AW305" s="51">
        <f t="shared" si="1712"/>
        <v>0</v>
      </c>
      <c r="AX305" s="58">
        <f t="shared" si="1713"/>
        <v>0</v>
      </c>
      <c r="AY305" s="52"/>
      <c r="AZ305" s="52"/>
      <c r="BA305" s="52">
        <f t="shared" si="1714"/>
        <v>0</v>
      </c>
      <c r="BB305" s="51">
        <f t="shared" si="1715"/>
        <v>0</v>
      </c>
      <c r="BC305" s="51"/>
      <c r="BD305" s="51"/>
      <c r="BE305" s="57">
        <f t="shared" si="1716"/>
        <v>0</v>
      </c>
      <c r="BF305" s="468">
        <f t="shared" si="1717"/>
        <v>0</v>
      </c>
      <c r="BG305" s="46">
        <f t="shared" si="1718"/>
        <v>0</v>
      </c>
      <c r="BH305" s="46">
        <f t="shared" si="1719"/>
        <v>0</v>
      </c>
      <c r="BI305" s="48"/>
      <c r="BK305" s="45">
        <v>244</v>
      </c>
      <c r="BL305" s="46">
        <f t="shared" si="1926"/>
        <v>0</v>
      </c>
      <c r="BM305" s="46">
        <f t="shared" si="1927"/>
        <v>0</v>
      </c>
      <c r="BN305" s="46">
        <f t="shared" si="1928"/>
        <v>0</v>
      </c>
      <c r="BO305" s="46">
        <f t="shared" si="1720"/>
        <v>0</v>
      </c>
      <c r="BP305" s="46">
        <f t="shared" si="1721"/>
        <v>0</v>
      </c>
      <c r="BQ305" s="51">
        <f t="shared" si="1722"/>
        <v>0</v>
      </c>
      <c r="BR305" s="57">
        <f t="shared" si="2197"/>
        <v>0</v>
      </c>
      <c r="BS305" s="58">
        <f t="shared" si="1627"/>
        <v>0</v>
      </c>
      <c r="BT305" s="52">
        <f t="shared" si="1930"/>
        <v>0</v>
      </c>
      <c r="BU305" s="51">
        <f t="shared" si="1723"/>
        <v>0</v>
      </c>
      <c r="BV305" s="51">
        <f t="shared" si="1724"/>
        <v>0</v>
      </c>
      <c r="BW305" s="153">
        <f t="shared" si="2198"/>
        <v>-4.8771653382573277E-10</v>
      </c>
      <c r="BX305" s="468">
        <f t="shared" si="1932"/>
        <v>0</v>
      </c>
      <c r="BY305" s="46">
        <f t="shared" si="1933"/>
        <v>0</v>
      </c>
      <c r="BZ305" s="46">
        <f t="shared" si="1725"/>
        <v>0</v>
      </c>
      <c r="CA305" s="48"/>
      <c r="CB305" s="29"/>
      <c r="CC305" s="45">
        <v>244</v>
      </c>
      <c r="CD305" s="128">
        <f t="shared" si="1726"/>
        <v>0</v>
      </c>
      <c r="CE305" s="46">
        <f t="shared" si="1934"/>
        <v>0</v>
      </c>
      <c r="CF305" s="128">
        <f t="shared" si="1727"/>
        <v>0</v>
      </c>
      <c r="CG305" s="46">
        <f t="shared" si="1935"/>
        <v>0</v>
      </c>
      <c r="CH305" s="46">
        <f t="shared" si="1628"/>
        <v>0</v>
      </c>
      <c r="CI305" s="51">
        <f t="shared" si="1728"/>
        <v>0</v>
      </c>
      <c r="CJ305" s="199">
        <f t="shared" si="2199"/>
        <v>0</v>
      </c>
      <c r="CK305" s="153">
        <f t="shared" si="1937"/>
        <v>10000</v>
      </c>
      <c r="CL305" s="45">
        <v>244</v>
      </c>
      <c r="CM305" s="46">
        <f t="shared" si="1938"/>
        <v>0</v>
      </c>
      <c r="CN305" s="128">
        <f t="shared" si="1729"/>
        <v>0</v>
      </c>
      <c r="CO305" s="128">
        <f t="shared" si="1657"/>
        <v>0</v>
      </c>
      <c r="CP305" s="46">
        <f t="shared" si="1730"/>
        <v>0</v>
      </c>
      <c r="CQ305" s="46">
        <f t="shared" si="1658"/>
        <v>0</v>
      </c>
      <c r="CR305" s="51">
        <f t="shared" si="1731"/>
        <v>0</v>
      </c>
      <c r="CS305" s="153">
        <f t="shared" si="2200"/>
        <v>0</v>
      </c>
      <c r="CT305" s="58">
        <f t="shared" si="1732"/>
        <v>0</v>
      </c>
      <c r="CU305" s="52">
        <f t="shared" si="1940"/>
        <v>0</v>
      </c>
      <c r="CV305" s="51">
        <f t="shared" si="1941"/>
        <v>0</v>
      </c>
      <c r="CW305" s="51">
        <f t="shared" si="1733"/>
        <v>0</v>
      </c>
      <c r="CX305" s="57">
        <f t="shared" si="2201"/>
        <v>-4.2405190470162779E-10</v>
      </c>
      <c r="CY305" s="153">
        <f t="shared" si="1943"/>
        <v>10000</v>
      </c>
      <c r="CZ305" s="479">
        <f t="shared" si="2162"/>
        <v>0</v>
      </c>
      <c r="DA305" s="46">
        <f t="shared" si="1944"/>
        <v>0</v>
      </c>
      <c r="DB305" s="46">
        <f t="shared" si="1945"/>
        <v>0</v>
      </c>
      <c r="DC305" s="48"/>
      <c r="DE305" s="45">
        <v>244</v>
      </c>
      <c r="DF305" s="46">
        <f t="shared" si="1735"/>
        <v>0</v>
      </c>
      <c r="DG305" s="46">
        <f t="shared" si="2202"/>
        <v>0</v>
      </c>
      <c r="DH305" s="46">
        <f t="shared" si="1736"/>
        <v>0</v>
      </c>
      <c r="DI305" s="46">
        <f t="shared" si="1737"/>
        <v>0</v>
      </c>
      <c r="DJ305" s="46">
        <f t="shared" si="1738"/>
        <v>0</v>
      </c>
      <c r="DK305" s="51">
        <f t="shared" si="1739"/>
        <v>0</v>
      </c>
      <c r="DL305" s="58">
        <f t="shared" si="1629"/>
        <v>0</v>
      </c>
      <c r="DM305" s="52">
        <f t="shared" si="2203"/>
        <v>0</v>
      </c>
      <c r="DN305" s="51">
        <f t="shared" si="1740"/>
        <v>0</v>
      </c>
      <c r="DO305" s="57">
        <f t="shared" si="1741"/>
        <v>0</v>
      </c>
      <c r="DP305" s="468">
        <f t="shared" si="1948"/>
        <v>0</v>
      </c>
      <c r="DQ305" s="46">
        <f t="shared" si="1949"/>
        <v>0</v>
      </c>
      <c r="DR305" s="47"/>
      <c r="DS305" s="46">
        <f t="shared" si="1950"/>
        <v>0</v>
      </c>
      <c r="DT305" s="48"/>
      <c r="DU305" s="29"/>
      <c r="DV305" s="45">
        <v>244</v>
      </c>
      <c r="DW305" s="46">
        <f t="shared" si="1951"/>
        <v>0</v>
      </c>
      <c r="DX305" s="46">
        <f t="shared" si="2204"/>
        <v>0</v>
      </c>
      <c r="DY305" s="46">
        <f t="shared" si="1953"/>
        <v>0</v>
      </c>
      <c r="DZ305" s="46">
        <f t="shared" si="1742"/>
        <v>0</v>
      </c>
      <c r="EA305" s="46">
        <f t="shared" si="1743"/>
        <v>0</v>
      </c>
      <c r="EB305" s="51">
        <f t="shared" si="1744"/>
        <v>0</v>
      </c>
      <c r="EC305" s="58">
        <f t="shared" si="1630"/>
        <v>0</v>
      </c>
      <c r="ED305" s="52">
        <f t="shared" si="2205"/>
        <v>0</v>
      </c>
      <c r="EE305" s="51">
        <f t="shared" si="1745"/>
        <v>0</v>
      </c>
      <c r="EF305" s="57">
        <f t="shared" si="1746"/>
        <v>0</v>
      </c>
      <c r="EG305" s="468">
        <f t="shared" si="1955"/>
        <v>0</v>
      </c>
      <c r="EH305" s="46">
        <f t="shared" si="1956"/>
        <v>0</v>
      </c>
      <c r="EI305" s="47"/>
      <c r="EJ305" s="46">
        <f t="shared" si="1957"/>
        <v>0</v>
      </c>
      <c r="EK305" s="48"/>
      <c r="EL305" s="29"/>
      <c r="EM305" s="45">
        <v>244</v>
      </c>
      <c r="EN305" s="46">
        <f t="shared" si="2163"/>
        <v>0</v>
      </c>
      <c r="EO305" s="46">
        <f t="shared" si="2206"/>
        <v>0</v>
      </c>
      <c r="EP305" s="128">
        <f t="shared" si="1632"/>
        <v>0</v>
      </c>
      <c r="EQ305" s="46">
        <f t="shared" si="1748"/>
        <v>0</v>
      </c>
      <c r="ER305" s="46">
        <f t="shared" si="1749"/>
        <v>0</v>
      </c>
      <c r="ES305" s="51">
        <f t="shared" si="1750"/>
        <v>0</v>
      </c>
      <c r="ET305" s="153">
        <f t="shared" si="1959"/>
        <v>10000</v>
      </c>
      <c r="EU305" s="45">
        <v>244</v>
      </c>
      <c r="EV305" s="46">
        <f t="shared" si="1633"/>
        <v>0</v>
      </c>
      <c r="EW305" s="46">
        <f t="shared" si="2207"/>
        <v>0</v>
      </c>
      <c r="EX305" s="128">
        <f t="shared" si="1751"/>
        <v>0</v>
      </c>
      <c r="EY305" s="46">
        <f t="shared" si="1752"/>
        <v>0</v>
      </c>
      <c r="EZ305" s="46">
        <f t="shared" si="1753"/>
        <v>0</v>
      </c>
      <c r="FA305" s="51">
        <f t="shared" si="1754"/>
        <v>0</v>
      </c>
      <c r="FB305" s="58">
        <f t="shared" si="1755"/>
        <v>0</v>
      </c>
      <c r="FC305" s="52">
        <f t="shared" si="2208"/>
        <v>0</v>
      </c>
      <c r="FD305" s="51">
        <f t="shared" si="1962"/>
        <v>0</v>
      </c>
      <c r="FE305" s="57">
        <f t="shared" si="1756"/>
        <v>0</v>
      </c>
      <c r="FF305" s="153">
        <f t="shared" si="1963"/>
        <v>10000</v>
      </c>
      <c r="FG305" s="469">
        <f t="shared" si="1757"/>
        <v>0</v>
      </c>
      <c r="FH305" s="46">
        <f t="shared" si="1758"/>
        <v>0</v>
      </c>
      <c r="FI305" s="46">
        <f t="shared" si="1759"/>
        <v>0</v>
      </c>
      <c r="FJ305" s="48"/>
      <c r="FL305" s="45">
        <v>244</v>
      </c>
      <c r="FM305" s="46">
        <f t="shared" si="1964"/>
        <v>0</v>
      </c>
      <c r="FN305" s="46">
        <f t="shared" si="2164"/>
        <v>0</v>
      </c>
      <c r="FO305" s="46">
        <f t="shared" si="1965"/>
        <v>0</v>
      </c>
      <c r="FP305" s="46">
        <f t="shared" si="1761"/>
        <v>0</v>
      </c>
      <c r="FQ305" s="46">
        <f t="shared" si="1762"/>
        <v>0</v>
      </c>
      <c r="FR305" s="51">
        <f t="shared" si="1763"/>
        <v>0</v>
      </c>
      <c r="FS305" s="57">
        <f t="shared" si="2209"/>
        <v>0</v>
      </c>
      <c r="FT305" s="58">
        <f t="shared" si="1635"/>
        <v>0</v>
      </c>
      <c r="FU305" s="241">
        <f t="shared" si="2165"/>
        <v>0</v>
      </c>
      <c r="FV305" s="51">
        <f t="shared" si="1765"/>
        <v>0</v>
      </c>
      <c r="FW305" s="51">
        <f t="shared" si="1766"/>
        <v>0</v>
      </c>
      <c r="FX305" s="153">
        <f t="shared" si="2210"/>
        <v>-4.8771653382573277E-10</v>
      </c>
      <c r="FY305" s="468">
        <f t="shared" si="1968"/>
        <v>0</v>
      </c>
      <c r="FZ305" s="46">
        <f t="shared" si="1969"/>
        <v>0</v>
      </c>
      <c r="GA305" s="46">
        <f t="shared" si="1767"/>
        <v>0</v>
      </c>
      <c r="GB305" s="48"/>
      <c r="GD305" s="45">
        <v>244</v>
      </c>
      <c r="GE305" s="128">
        <f t="shared" si="2166"/>
        <v>0</v>
      </c>
      <c r="GF305" s="128">
        <f t="shared" si="2211"/>
        <v>0</v>
      </c>
      <c r="GG305" s="128">
        <f t="shared" si="2119"/>
        <v>0</v>
      </c>
      <c r="GH305" s="46">
        <f t="shared" si="1637"/>
        <v>0</v>
      </c>
      <c r="GI305" s="46">
        <f t="shared" si="1769"/>
        <v>0</v>
      </c>
      <c r="GJ305" s="51">
        <f t="shared" si="1770"/>
        <v>0</v>
      </c>
      <c r="GK305" s="51">
        <f t="shared" si="2212"/>
        <v>5.0476955948397517E-11</v>
      </c>
      <c r="GL305" s="153">
        <f t="shared" si="1972"/>
        <v>10000</v>
      </c>
      <c r="GM305" s="45">
        <v>244</v>
      </c>
      <c r="GN305" s="46">
        <f t="shared" si="1638"/>
        <v>0</v>
      </c>
      <c r="GO305" s="46">
        <f t="shared" si="2167"/>
        <v>0</v>
      </c>
      <c r="GP305" s="128">
        <f t="shared" si="2168"/>
        <v>0</v>
      </c>
      <c r="GQ305" s="46">
        <f t="shared" si="1772"/>
        <v>0</v>
      </c>
      <c r="GR305" s="46">
        <f t="shared" si="2169"/>
        <v>0</v>
      </c>
      <c r="GS305" s="51">
        <f t="shared" si="1774"/>
        <v>0</v>
      </c>
      <c r="GT305" s="57">
        <f t="shared" si="2213"/>
        <v>0</v>
      </c>
      <c r="GU305" s="58">
        <f t="shared" si="1775"/>
        <v>0</v>
      </c>
      <c r="GV305" s="52">
        <f t="shared" si="2170"/>
        <v>0</v>
      </c>
      <c r="GW305" s="51">
        <f t="shared" si="1975"/>
        <v>0</v>
      </c>
      <c r="GX305" s="57">
        <f t="shared" si="1777"/>
        <v>0</v>
      </c>
      <c r="GY305" s="57">
        <f t="shared" si="2214"/>
        <v>3.035438567167148E-10</v>
      </c>
      <c r="GZ305" s="153">
        <f t="shared" si="1977"/>
        <v>10000</v>
      </c>
      <c r="HA305" s="469">
        <f t="shared" si="1778"/>
        <v>0</v>
      </c>
      <c r="HB305" s="46">
        <f t="shared" si="1779"/>
        <v>0</v>
      </c>
      <c r="HC305" s="46">
        <f t="shared" si="1780"/>
        <v>0</v>
      </c>
      <c r="HD305" s="48"/>
      <c r="HF305" s="45">
        <v>244</v>
      </c>
      <c r="HG305" s="46">
        <f t="shared" si="1781"/>
        <v>0</v>
      </c>
      <c r="HH305" s="46">
        <f t="shared" si="1782"/>
        <v>0</v>
      </c>
      <c r="HI305" s="46">
        <f t="shared" si="1783"/>
        <v>0</v>
      </c>
      <c r="HJ305" s="46">
        <f t="shared" si="1784"/>
        <v>0</v>
      </c>
      <c r="HK305" s="46">
        <f t="shared" si="1785"/>
        <v>0</v>
      </c>
      <c r="HL305" s="51">
        <f t="shared" si="1786"/>
        <v>0</v>
      </c>
      <c r="HM305" s="153">
        <f t="shared" si="1978"/>
        <v>10000</v>
      </c>
      <c r="HN305" s="58">
        <f t="shared" si="1787"/>
        <v>0</v>
      </c>
      <c r="HO305" s="52">
        <f t="shared" si="1788"/>
        <v>0</v>
      </c>
      <c r="HP305" s="51">
        <f t="shared" si="1789"/>
        <v>0</v>
      </c>
      <c r="HQ305" s="57">
        <f t="shared" si="1790"/>
        <v>0</v>
      </c>
      <c r="HR305" s="153">
        <f t="shared" si="1979"/>
        <v>10000</v>
      </c>
      <c r="HS305" s="468">
        <f t="shared" si="2171"/>
        <v>0</v>
      </c>
      <c r="HT305" s="46">
        <f t="shared" si="2172"/>
        <v>0</v>
      </c>
      <c r="HU305" s="46">
        <f t="shared" si="2173"/>
        <v>0</v>
      </c>
      <c r="HV305" s="48"/>
      <c r="HW305" s="29"/>
      <c r="HX305" s="45">
        <v>244</v>
      </c>
      <c r="HY305" s="128">
        <f t="shared" si="1794"/>
        <v>0</v>
      </c>
      <c r="HZ305" s="46">
        <f t="shared" si="1795"/>
        <v>0</v>
      </c>
      <c r="IA305" s="46">
        <f t="shared" si="1796"/>
        <v>0</v>
      </c>
      <c r="IB305" s="46">
        <f t="shared" si="1797"/>
        <v>0</v>
      </c>
      <c r="IC305" s="46">
        <f t="shared" si="1798"/>
        <v>0</v>
      </c>
      <c r="ID305" s="51">
        <f t="shared" si="1799"/>
        <v>0</v>
      </c>
      <c r="IE305" s="153">
        <f t="shared" si="1980"/>
        <v>10000</v>
      </c>
      <c r="IF305" s="58">
        <f t="shared" si="1800"/>
        <v>0</v>
      </c>
      <c r="IG305" s="52">
        <f t="shared" si="1801"/>
        <v>0</v>
      </c>
      <c r="IH305" s="51">
        <f t="shared" si="1802"/>
        <v>0</v>
      </c>
      <c r="II305" s="57">
        <f t="shared" si="1981"/>
        <v>0</v>
      </c>
      <c r="IJ305" s="153">
        <f t="shared" si="1982"/>
        <v>10000</v>
      </c>
      <c r="IK305" s="468">
        <f t="shared" si="2174"/>
        <v>0</v>
      </c>
      <c r="IL305" s="46">
        <f t="shared" si="2175"/>
        <v>0</v>
      </c>
      <c r="IM305" s="46">
        <f t="shared" si="2176"/>
        <v>0</v>
      </c>
      <c r="IN305" s="48"/>
      <c r="IO305" s="53">
        <f t="shared" si="1806"/>
        <v>0</v>
      </c>
      <c r="IQ305" s="45">
        <v>244</v>
      </c>
      <c r="IR305" s="128">
        <f t="shared" si="1807"/>
        <v>0</v>
      </c>
      <c r="IS305" s="128">
        <f t="shared" si="1808"/>
        <v>0</v>
      </c>
      <c r="IT305" s="128">
        <f t="shared" si="1809"/>
        <v>0</v>
      </c>
      <c r="IU305" s="46">
        <f t="shared" si="2021"/>
        <v>0</v>
      </c>
      <c r="IV305" s="46">
        <f t="shared" si="1810"/>
        <v>0</v>
      </c>
      <c r="IW305" s="51">
        <f t="shared" si="1811"/>
        <v>0</v>
      </c>
      <c r="IX305" s="199">
        <f t="shared" si="1983"/>
        <v>10000</v>
      </c>
      <c r="IY305" s="128">
        <f t="shared" si="1812"/>
        <v>0</v>
      </c>
      <c r="IZ305" s="408">
        <f t="shared" si="1813"/>
        <v>0</v>
      </c>
      <c r="JA305" s="58">
        <f t="shared" si="1814"/>
        <v>0</v>
      </c>
      <c r="JB305" s="52">
        <f t="shared" si="1815"/>
        <v>0</v>
      </c>
      <c r="JC305" s="51">
        <f t="shared" si="1816"/>
        <v>0</v>
      </c>
      <c r="JD305" s="57">
        <f t="shared" si="1817"/>
        <v>0</v>
      </c>
      <c r="JE305" s="280">
        <f t="shared" si="1818"/>
        <v>10000</v>
      </c>
      <c r="JF305" s="280">
        <f t="shared" si="1819"/>
        <v>0</v>
      </c>
      <c r="JG305" s="468">
        <f t="shared" si="1820"/>
        <v>0</v>
      </c>
      <c r="JH305" s="46">
        <f t="shared" si="1821"/>
        <v>0</v>
      </c>
      <c r="JI305" s="46">
        <f t="shared" si="1822"/>
        <v>0</v>
      </c>
      <c r="JJ305" s="48"/>
      <c r="JL305" s="45">
        <v>244</v>
      </c>
      <c r="JM305" s="46">
        <f t="shared" si="1823"/>
        <v>0</v>
      </c>
      <c r="JN305" s="46">
        <f t="shared" si="1824"/>
        <v>0</v>
      </c>
      <c r="JO305" s="128">
        <f t="shared" si="1825"/>
        <v>0</v>
      </c>
      <c r="JP305" s="46">
        <f t="shared" si="1984"/>
        <v>0</v>
      </c>
      <c r="JQ305" s="46">
        <f t="shared" si="1826"/>
        <v>0</v>
      </c>
      <c r="JR305" s="51">
        <f t="shared" si="1827"/>
        <v>0</v>
      </c>
      <c r="JS305" s="51">
        <f t="shared" si="2215"/>
        <v>0</v>
      </c>
      <c r="JT305" s="199">
        <f t="shared" si="1986"/>
        <v>10000</v>
      </c>
      <c r="JU305" s="128">
        <f t="shared" si="1828"/>
        <v>0</v>
      </c>
      <c r="JV305" s="408">
        <f t="shared" si="1829"/>
        <v>0</v>
      </c>
      <c r="JW305" s="58">
        <f t="shared" si="1830"/>
        <v>0</v>
      </c>
      <c r="JX305" s="52">
        <f t="shared" si="1831"/>
        <v>0</v>
      </c>
      <c r="JY305" s="51">
        <f t="shared" si="1832"/>
        <v>0</v>
      </c>
      <c r="JZ305" s="51">
        <f t="shared" si="1833"/>
        <v>0</v>
      </c>
      <c r="KA305" s="199">
        <f t="shared" si="2216"/>
        <v>-4.8771653382573277E-10</v>
      </c>
      <c r="KB305" s="128">
        <f t="shared" si="1988"/>
        <v>10000</v>
      </c>
      <c r="KC305" s="204">
        <f t="shared" si="1834"/>
        <v>0</v>
      </c>
      <c r="KD305" s="468">
        <f t="shared" si="1989"/>
        <v>0</v>
      </c>
      <c r="KE305" s="46">
        <f t="shared" si="1835"/>
        <v>0</v>
      </c>
      <c r="KF305" s="46">
        <f t="shared" si="1836"/>
        <v>0</v>
      </c>
      <c r="KG305" s="48"/>
      <c r="KI305" s="45">
        <v>244</v>
      </c>
      <c r="KJ305" s="46">
        <f t="shared" si="1837"/>
        <v>0</v>
      </c>
      <c r="KK305" s="46">
        <f t="shared" si="1838"/>
        <v>0</v>
      </c>
      <c r="KL305" s="128">
        <f t="shared" si="1839"/>
        <v>0</v>
      </c>
      <c r="KM305" s="46">
        <f t="shared" si="1676"/>
        <v>0</v>
      </c>
      <c r="KN305" s="46">
        <f t="shared" si="1840"/>
        <v>0</v>
      </c>
      <c r="KO305" s="51">
        <f t="shared" si="1841"/>
        <v>0</v>
      </c>
      <c r="KP305" s="199">
        <f t="shared" si="2217"/>
        <v>0</v>
      </c>
      <c r="KQ305" s="199">
        <f t="shared" si="1991"/>
        <v>10000</v>
      </c>
      <c r="KR305" s="128">
        <f t="shared" si="1842"/>
        <v>0</v>
      </c>
      <c r="KS305" s="408">
        <f t="shared" si="1843"/>
        <v>0</v>
      </c>
      <c r="KT305" s="45">
        <v>244</v>
      </c>
      <c r="KU305" s="46">
        <f t="shared" si="1992"/>
        <v>0</v>
      </c>
      <c r="KV305" s="46">
        <f t="shared" si="1844"/>
        <v>0</v>
      </c>
      <c r="KW305" s="128">
        <f t="shared" si="2177"/>
        <v>0</v>
      </c>
      <c r="KX305" s="46">
        <f t="shared" si="1846"/>
        <v>0</v>
      </c>
      <c r="KY305" s="46">
        <f t="shared" si="2178"/>
        <v>0</v>
      </c>
      <c r="KZ305" s="51">
        <f t="shared" si="1848"/>
        <v>0</v>
      </c>
      <c r="LA305" s="153">
        <f t="shared" si="2218"/>
        <v>0</v>
      </c>
      <c r="LB305" s="58">
        <f t="shared" si="2068"/>
        <v>0</v>
      </c>
      <c r="LC305" s="52">
        <f t="shared" si="1849"/>
        <v>0</v>
      </c>
      <c r="LD305" s="51">
        <f t="shared" si="1850"/>
        <v>0</v>
      </c>
      <c r="LE305" s="51">
        <f t="shared" si="2179"/>
        <v>0</v>
      </c>
      <c r="LF305" s="51">
        <f t="shared" si="2219"/>
        <v>-4.2405190470162779E-10</v>
      </c>
      <c r="LG305" s="128">
        <f t="shared" si="2180"/>
        <v>10000</v>
      </c>
      <c r="LH305" s="204">
        <f t="shared" si="1853"/>
        <v>0</v>
      </c>
      <c r="LI305" s="479">
        <f t="shared" si="2181"/>
        <v>0</v>
      </c>
      <c r="LJ305" s="46">
        <f t="shared" si="1995"/>
        <v>0</v>
      </c>
      <c r="LK305" s="46">
        <f t="shared" si="1996"/>
        <v>0</v>
      </c>
      <c r="LL305" s="48"/>
      <c r="LN305" s="45">
        <v>244</v>
      </c>
      <c r="LO305" s="46">
        <f t="shared" si="1855"/>
        <v>0</v>
      </c>
      <c r="LP305" s="46">
        <f t="shared" si="2182"/>
        <v>0</v>
      </c>
      <c r="LQ305" s="46">
        <f t="shared" si="1857"/>
        <v>0</v>
      </c>
      <c r="LR305" s="46">
        <f t="shared" si="1858"/>
        <v>0</v>
      </c>
      <c r="LS305" s="46">
        <f t="shared" si="1859"/>
        <v>0</v>
      </c>
      <c r="LT305" s="51">
        <f t="shared" si="1860"/>
        <v>0</v>
      </c>
      <c r="LU305" s="199">
        <f t="shared" si="1997"/>
        <v>10000</v>
      </c>
      <c r="LV305" s="58">
        <f t="shared" si="1861"/>
        <v>0</v>
      </c>
      <c r="LW305" s="52">
        <f t="shared" si="2183"/>
        <v>0</v>
      </c>
      <c r="LX305" s="51">
        <f t="shared" si="1863"/>
        <v>0</v>
      </c>
      <c r="LY305" s="51">
        <f t="shared" si="1864"/>
        <v>0</v>
      </c>
      <c r="LZ305" s="46">
        <f t="shared" si="1998"/>
        <v>0</v>
      </c>
      <c r="MA305" s="199">
        <f t="shared" si="1999"/>
        <v>10000</v>
      </c>
      <c r="MB305" s="468">
        <f t="shared" si="1865"/>
        <v>0</v>
      </c>
      <c r="MC305" s="46">
        <f t="shared" si="1866"/>
        <v>0</v>
      </c>
      <c r="MD305" s="46">
        <f t="shared" si="1867"/>
        <v>0</v>
      </c>
      <c r="ME305" s="48"/>
      <c r="MG305" s="45">
        <v>244</v>
      </c>
      <c r="MH305" s="46">
        <f t="shared" si="1868"/>
        <v>0</v>
      </c>
      <c r="MI305" s="46">
        <f t="shared" si="2184"/>
        <v>0</v>
      </c>
      <c r="MJ305" s="46">
        <f t="shared" si="1870"/>
        <v>0</v>
      </c>
      <c r="MK305" s="46">
        <f t="shared" si="1871"/>
        <v>0</v>
      </c>
      <c r="ML305" s="46">
        <f t="shared" si="1872"/>
        <v>0</v>
      </c>
      <c r="MM305" s="51">
        <f t="shared" si="1873"/>
        <v>0</v>
      </c>
      <c r="MN305" s="199">
        <f t="shared" si="2000"/>
        <v>10000</v>
      </c>
      <c r="MO305" s="58">
        <f t="shared" si="1874"/>
        <v>0</v>
      </c>
      <c r="MP305" s="52">
        <f t="shared" si="2185"/>
        <v>0</v>
      </c>
      <c r="MQ305" s="51">
        <f t="shared" si="1876"/>
        <v>0</v>
      </c>
      <c r="MR305" s="57">
        <f t="shared" si="1877"/>
        <v>0</v>
      </c>
      <c r="MS305" s="199">
        <f t="shared" si="2001"/>
        <v>10000</v>
      </c>
      <c r="MT305" s="468">
        <f t="shared" si="2002"/>
        <v>0</v>
      </c>
      <c r="MU305" s="46">
        <f t="shared" si="1878"/>
        <v>0</v>
      </c>
      <c r="MV305" s="46">
        <f t="shared" si="1879"/>
        <v>0</v>
      </c>
      <c r="MW305" s="48"/>
      <c r="MY305" s="45">
        <v>244</v>
      </c>
      <c r="MZ305" s="46">
        <f t="shared" si="1880"/>
        <v>0</v>
      </c>
      <c r="NA305" s="46">
        <f t="shared" si="2186"/>
        <v>0</v>
      </c>
      <c r="NB305" s="128">
        <f t="shared" si="1882"/>
        <v>0</v>
      </c>
      <c r="NC305" s="46">
        <f t="shared" si="1646"/>
        <v>0</v>
      </c>
      <c r="ND305" s="46">
        <f t="shared" si="1883"/>
        <v>0</v>
      </c>
      <c r="NE305" s="51">
        <f t="shared" si="2187"/>
        <v>0</v>
      </c>
      <c r="NF305" s="153">
        <f t="shared" si="2188"/>
        <v>10000</v>
      </c>
      <c r="NG305" s="45">
        <v>244</v>
      </c>
      <c r="NH305" s="46">
        <f t="shared" si="1647"/>
        <v>0</v>
      </c>
      <c r="NI305" s="46">
        <f t="shared" si="2189"/>
        <v>0</v>
      </c>
      <c r="NJ305" s="128">
        <f t="shared" si="2190"/>
        <v>0</v>
      </c>
      <c r="NK305" s="46">
        <f t="shared" si="2005"/>
        <v>0</v>
      </c>
      <c r="NL305" s="46">
        <f t="shared" si="2191"/>
        <v>0</v>
      </c>
      <c r="NM305" s="51">
        <f t="shared" si="1887"/>
        <v>0</v>
      </c>
      <c r="NN305" s="58">
        <f t="shared" si="2192"/>
        <v>0</v>
      </c>
      <c r="NO305" s="52">
        <f t="shared" si="2193"/>
        <v>0</v>
      </c>
      <c r="NP305" s="51">
        <f t="shared" si="2194"/>
        <v>0</v>
      </c>
      <c r="NQ305" s="57">
        <f t="shared" si="1891"/>
        <v>0</v>
      </c>
      <c r="NR305" s="153">
        <f t="shared" si="2006"/>
        <v>10000</v>
      </c>
      <c r="NS305" s="469">
        <f t="shared" si="1892"/>
        <v>0</v>
      </c>
      <c r="NT305" s="46">
        <f t="shared" si="1893"/>
        <v>0</v>
      </c>
      <c r="NU305" s="46">
        <f t="shared" si="1894"/>
        <v>0</v>
      </c>
      <c r="NV305" s="48"/>
      <c r="NX305" s="45">
        <v>244</v>
      </c>
      <c r="NY305" s="46">
        <f t="shared" si="1895"/>
        <v>0</v>
      </c>
      <c r="NZ305" s="46">
        <f t="shared" si="2195"/>
        <v>0</v>
      </c>
      <c r="OA305" s="46">
        <f t="shared" si="1897"/>
        <v>0</v>
      </c>
      <c r="OB305" s="46">
        <f t="shared" si="1898"/>
        <v>0</v>
      </c>
      <c r="OC305" s="46">
        <f t="shared" si="1899"/>
        <v>0</v>
      </c>
      <c r="OD305" s="51">
        <f t="shared" si="1900"/>
        <v>0</v>
      </c>
      <c r="OE305" s="57">
        <f t="shared" si="2220"/>
        <v>0</v>
      </c>
      <c r="OF305" s="153">
        <f t="shared" si="2008"/>
        <v>10000</v>
      </c>
      <c r="OG305" s="58">
        <f t="shared" si="1901"/>
        <v>0</v>
      </c>
      <c r="OH305" s="241">
        <f t="shared" si="2221"/>
        <v>0</v>
      </c>
      <c r="OI305" s="51">
        <f t="shared" si="1902"/>
        <v>0</v>
      </c>
      <c r="OJ305" s="51">
        <f t="shared" si="1903"/>
        <v>0</v>
      </c>
      <c r="OK305" s="153">
        <f t="shared" si="2222"/>
        <v>-4.8771653382573277E-10</v>
      </c>
      <c r="OL305" s="153">
        <f t="shared" si="2011"/>
        <v>10000</v>
      </c>
      <c r="OM305" s="468">
        <f t="shared" si="2012"/>
        <v>0</v>
      </c>
      <c r="ON305" s="46">
        <f t="shared" si="2013"/>
        <v>0</v>
      </c>
      <c r="OO305" s="46">
        <f t="shared" si="1904"/>
        <v>0</v>
      </c>
      <c r="OP305" s="48"/>
      <c r="OR305" s="45">
        <v>244</v>
      </c>
      <c r="OS305" s="46">
        <f t="shared" si="1905"/>
        <v>0</v>
      </c>
      <c r="OT305" s="128">
        <f t="shared" si="2196"/>
        <v>0</v>
      </c>
      <c r="OU305" s="128">
        <f t="shared" si="1907"/>
        <v>0</v>
      </c>
      <c r="OV305" s="46">
        <f t="shared" si="1652"/>
        <v>0</v>
      </c>
      <c r="OW305" s="46">
        <f t="shared" si="1653"/>
        <v>0</v>
      </c>
      <c r="OX305" s="51">
        <f t="shared" si="1908"/>
        <v>0</v>
      </c>
      <c r="OY305" s="51">
        <f t="shared" si="2223"/>
        <v>5.0476955948397517E-11</v>
      </c>
      <c r="OZ305" s="153">
        <f t="shared" si="2015"/>
        <v>10000</v>
      </c>
      <c r="PA305" s="45">
        <v>244</v>
      </c>
      <c r="PB305" s="46">
        <f t="shared" si="1909"/>
        <v>0</v>
      </c>
      <c r="PC305" s="46">
        <f t="shared" si="2224"/>
        <v>0</v>
      </c>
      <c r="PD305" s="128">
        <f t="shared" si="1910"/>
        <v>0</v>
      </c>
      <c r="PE305" s="46">
        <f t="shared" si="1911"/>
        <v>0</v>
      </c>
      <c r="PF305" s="46">
        <f t="shared" si="1912"/>
        <v>0</v>
      </c>
      <c r="PG305" s="51">
        <f t="shared" si="1913"/>
        <v>0</v>
      </c>
      <c r="PH305" s="57">
        <f t="shared" si="2225"/>
        <v>0</v>
      </c>
      <c r="PI305" s="688">
        <f t="shared" si="1914"/>
        <v>0</v>
      </c>
      <c r="PJ305" s="52">
        <f t="shared" si="2226"/>
        <v>0</v>
      </c>
      <c r="PK305" s="51">
        <f t="shared" si="1915"/>
        <v>0</v>
      </c>
      <c r="PL305" s="57">
        <f t="shared" si="1916"/>
        <v>0</v>
      </c>
      <c r="PM305" s="57">
        <f t="shared" si="2227"/>
        <v>3.035438567167148E-10</v>
      </c>
      <c r="PN305" s="153">
        <f t="shared" si="2020"/>
        <v>10000</v>
      </c>
      <c r="PO305" s="469">
        <f t="shared" si="1917"/>
        <v>0</v>
      </c>
      <c r="PP305" s="46">
        <f t="shared" si="1918"/>
        <v>0</v>
      </c>
      <c r="PQ305" s="46">
        <f t="shared" si="1919"/>
        <v>0</v>
      </c>
      <c r="PR305" s="48"/>
    </row>
    <row r="306" spans="2:434" hidden="1" x14ac:dyDescent="0.3">
      <c r="B306" s="45">
        <v>245</v>
      </c>
      <c r="C306" s="46">
        <f t="shared" si="1688"/>
        <v>0</v>
      </c>
      <c r="D306" s="46">
        <f t="shared" si="1689"/>
        <v>0</v>
      </c>
      <c r="E306" s="46">
        <f t="shared" si="1690"/>
        <v>0</v>
      </c>
      <c r="F306" s="46">
        <f t="shared" si="1691"/>
        <v>0</v>
      </c>
      <c r="G306" s="46">
        <f t="shared" si="1692"/>
        <v>0</v>
      </c>
      <c r="H306" s="51">
        <f t="shared" si="1693"/>
        <v>0</v>
      </c>
      <c r="I306" s="58">
        <f t="shared" ref="I306:I369" si="2228">IF(B306&gt;$B$7,0,K306+J306)</f>
        <v>0</v>
      </c>
      <c r="J306" s="52">
        <f t="shared" si="1694"/>
        <v>0</v>
      </c>
      <c r="K306" s="51">
        <f t="shared" si="1695"/>
        <v>0</v>
      </c>
      <c r="L306" s="57">
        <f t="shared" si="1696"/>
        <v>0</v>
      </c>
      <c r="M306" s="468">
        <f t="shared" si="1920"/>
        <v>0</v>
      </c>
      <c r="N306" s="46">
        <f t="shared" si="1921"/>
        <v>0</v>
      </c>
      <c r="O306" s="47"/>
      <c r="P306" s="46">
        <f t="shared" si="1922"/>
        <v>0</v>
      </c>
      <c r="Q306" s="48"/>
      <c r="R306" s="29"/>
      <c r="S306" s="29"/>
      <c r="T306" s="45">
        <v>245</v>
      </c>
      <c r="U306" s="46">
        <f t="shared" si="1697"/>
        <v>0</v>
      </c>
      <c r="V306" s="46">
        <f t="shared" si="1698"/>
        <v>0</v>
      </c>
      <c r="W306" s="46">
        <f t="shared" si="1923"/>
        <v>0</v>
      </c>
      <c r="X306" s="46">
        <f t="shared" si="1699"/>
        <v>0</v>
      </c>
      <c r="Y306" s="46">
        <f t="shared" si="1700"/>
        <v>0</v>
      </c>
      <c r="Z306" s="51">
        <f t="shared" si="1701"/>
        <v>0</v>
      </c>
      <c r="AA306" s="58">
        <f t="shared" si="1702"/>
        <v>0</v>
      </c>
      <c r="AB306" s="52">
        <f t="shared" si="1703"/>
        <v>0</v>
      </c>
      <c r="AC306" s="51">
        <f t="shared" si="1704"/>
        <v>0</v>
      </c>
      <c r="AD306" s="57">
        <f t="shared" si="1705"/>
        <v>0</v>
      </c>
      <c r="AE306" s="468">
        <f t="shared" si="1924"/>
        <v>0</v>
      </c>
      <c r="AF306" s="46">
        <f t="shared" si="1706"/>
        <v>0</v>
      </c>
      <c r="AG306" s="47"/>
      <c r="AH306" s="46">
        <f t="shared" si="1925"/>
        <v>0</v>
      </c>
      <c r="AI306" s="48"/>
      <c r="AJ306" s="29"/>
      <c r="AK306" s="45">
        <v>245</v>
      </c>
      <c r="AL306" s="46">
        <f t="shared" si="1707"/>
        <v>0</v>
      </c>
      <c r="AM306" s="46"/>
      <c r="AN306" s="46"/>
      <c r="AO306" s="46">
        <f t="shared" si="1708"/>
        <v>0</v>
      </c>
      <c r="AP306" s="128">
        <f t="shared" si="1709"/>
        <v>0</v>
      </c>
      <c r="AQ306" s="128"/>
      <c r="AR306" s="128"/>
      <c r="AS306" s="46">
        <f t="shared" si="1710"/>
        <v>0</v>
      </c>
      <c r="AT306" s="46">
        <f t="shared" si="1711"/>
        <v>0</v>
      </c>
      <c r="AU306" s="51"/>
      <c r="AV306" s="51"/>
      <c r="AW306" s="51">
        <f t="shared" si="1712"/>
        <v>0</v>
      </c>
      <c r="AX306" s="58">
        <f t="shared" si="1713"/>
        <v>0</v>
      </c>
      <c r="AY306" s="52"/>
      <c r="AZ306" s="52"/>
      <c r="BA306" s="52">
        <f t="shared" si="1714"/>
        <v>0</v>
      </c>
      <c r="BB306" s="51">
        <f t="shared" si="1715"/>
        <v>0</v>
      </c>
      <c r="BC306" s="51"/>
      <c r="BD306" s="51"/>
      <c r="BE306" s="57">
        <f t="shared" si="1716"/>
        <v>0</v>
      </c>
      <c r="BF306" s="468">
        <f t="shared" si="1717"/>
        <v>0</v>
      </c>
      <c r="BG306" s="46">
        <f t="shared" si="1718"/>
        <v>0</v>
      </c>
      <c r="BH306" s="46">
        <f t="shared" si="1719"/>
        <v>0</v>
      </c>
      <c r="BI306" s="48"/>
      <c r="BK306" s="45">
        <v>245</v>
      </c>
      <c r="BL306" s="46">
        <f t="shared" si="1926"/>
        <v>0</v>
      </c>
      <c r="BM306" s="46">
        <f t="shared" si="1927"/>
        <v>0</v>
      </c>
      <c r="BN306" s="46">
        <f t="shared" si="1928"/>
        <v>0</v>
      </c>
      <c r="BO306" s="46">
        <f t="shared" si="1720"/>
        <v>0</v>
      </c>
      <c r="BP306" s="46">
        <f t="shared" si="1721"/>
        <v>0</v>
      </c>
      <c r="BQ306" s="51">
        <f t="shared" si="1722"/>
        <v>0</v>
      </c>
      <c r="BR306" s="57">
        <f t="shared" si="2197"/>
        <v>0</v>
      </c>
      <c r="BS306" s="58">
        <f t="shared" ref="BS306:BS369" si="2229">IF(BK306&gt;$B$7,0,BU306+BT306)</f>
        <v>0</v>
      </c>
      <c r="BT306" s="52">
        <f t="shared" si="1930"/>
        <v>0</v>
      </c>
      <c r="BU306" s="51">
        <f t="shared" si="1723"/>
        <v>0</v>
      </c>
      <c r="BV306" s="51">
        <f t="shared" si="1724"/>
        <v>0</v>
      </c>
      <c r="BW306" s="153">
        <f t="shared" si="2198"/>
        <v>-4.8771653382573277E-10</v>
      </c>
      <c r="BX306" s="468">
        <f t="shared" si="1932"/>
        <v>0</v>
      </c>
      <c r="BY306" s="46">
        <f t="shared" si="1933"/>
        <v>0</v>
      </c>
      <c r="BZ306" s="46">
        <f t="shared" si="1725"/>
        <v>0</v>
      </c>
      <c r="CA306" s="48"/>
      <c r="CB306" s="29"/>
      <c r="CC306" s="45">
        <v>245</v>
      </c>
      <c r="CD306" s="128">
        <f t="shared" si="1726"/>
        <v>0</v>
      </c>
      <c r="CE306" s="46">
        <f t="shared" si="1934"/>
        <v>0</v>
      </c>
      <c r="CF306" s="128">
        <f t="shared" si="1727"/>
        <v>0</v>
      </c>
      <c r="CG306" s="46">
        <f t="shared" si="1935"/>
        <v>0</v>
      </c>
      <c r="CH306" s="46">
        <f t="shared" ref="CH306:CH369" si="2230">IF(AND($H$7="Oui",CC306=$I$7),CI305,IF(AND($H$7="Oui",CC306&gt;$I$7),0,IF(CC306&gt;$B$7,0,CF306-CG306)))</f>
        <v>0</v>
      </c>
      <c r="CI306" s="51">
        <f t="shared" si="1728"/>
        <v>0</v>
      </c>
      <c r="CJ306" s="199">
        <f t="shared" si="2199"/>
        <v>0</v>
      </c>
      <c r="CK306" s="153">
        <f t="shared" si="1937"/>
        <v>10000</v>
      </c>
      <c r="CL306" s="45">
        <v>245</v>
      </c>
      <c r="CM306" s="46">
        <f t="shared" si="1938"/>
        <v>0</v>
      </c>
      <c r="CN306" s="128">
        <f t="shared" si="1729"/>
        <v>0</v>
      </c>
      <c r="CO306" s="128">
        <f t="shared" si="1657"/>
        <v>0</v>
      </c>
      <c r="CP306" s="46">
        <f t="shared" si="1730"/>
        <v>0</v>
      </c>
      <c r="CQ306" s="46">
        <f t="shared" si="1658"/>
        <v>0</v>
      </c>
      <c r="CR306" s="51">
        <f t="shared" si="1731"/>
        <v>0</v>
      </c>
      <c r="CS306" s="153">
        <f t="shared" si="2200"/>
        <v>0</v>
      </c>
      <c r="CT306" s="58">
        <f t="shared" si="1732"/>
        <v>0</v>
      </c>
      <c r="CU306" s="52">
        <f t="shared" si="1940"/>
        <v>0</v>
      </c>
      <c r="CV306" s="51">
        <f t="shared" si="1941"/>
        <v>0</v>
      </c>
      <c r="CW306" s="51">
        <f t="shared" si="1733"/>
        <v>0</v>
      </c>
      <c r="CX306" s="57">
        <f t="shared" si="2201"/>
        <v>-4.2405190470162779E-10</v>
      </c>
      <c r="CY306" s="153">
        <f t="shared" si="1943"/>
        <v>10000</v>
      </c>
      <c r="CZ306" s="479">
        <f t="shared" si="2162"/>
        <v>0</v>
      </c>
      <c r="DA306" s="46">
        <f t="shared" si="1944"/>
        <v>0</v>
      </c>
      <c r="DB306" s="46">
        <f t="shared" si="1945"/>
        <v>0</v>
      </c>
      <c r="DC306" s="48"/>
      <c r="DE306" s="45">
        <v>245</v>
      </c>
      <c r="DF306" s="46">
        <f t="shared" si="1735"/>
        <v>0</v>
      </c>
      <c r="DG306" s="46">
        <f t="shared" si="2202"/>
        <v>0</v>
      </c>
      <c r="DH306" s="46">
        <f t="shared" si="1736"/>
        <v>0</v>
      </c>
      <c r="DI306" s="46">
        <f t="shared" si="1737"/>
        <v>0</v>
      </c>
      <c r="DJ306" s="46">
        <f t="shared" si="1738"/>
        <v>0</v>
      </c>
      <c r="DK306" s="51">
        <f t="shared" si="1739"/>
        <v>0</v>
      </c>
      <c r="DL306" s="58">
        <f t="shared" ref="DL306:DL369" si="2231">IF(DE306&gt;$B$7,0,DN306+DM306)</f>
        <v>0</v>
      </c>
      <c r="DM306" s="52">
        <f t="shared" si="2203"/>
        <v>0</v>
      </c>
      <c r="DN306" s="51">
        <f t="shared" si="1740"/>
        <v>0</v>
      </c>
      <c r="DO306" s="57">
        <f t="shared" si="1741"/>
        <v>0</v>
      </c>
      <c r="DP306" s="468">
        <f t="shared" si="1948"/>
        <v>0</v>
      </c>
      <c r="DQ306" s="46">
        <f t="shared" si="1949"/>
        <v>0</v>
      </c>
      <c r="DR306" s="47"/>
      <c r="DS306" s="46">
        <f t="shared" si="1950"/>
        <v>0</v>
      </c>
      <c r="DT306" s="48"/>
      <c r="DU306" s="29"/>
      <c r="DV306" s="45">
        <v>245</v>
      </c>
      <c r="DW306" s="46">
        <f t="shared" si="1951"/>
        <v>0</v>
      </c>
      <c r="DX306" s="46">
        <f t="shared" si="2204"/>
        <v>0</v>
      </c>
      <c r="DY306" s="46">
        <f t="shared" si="1953"/>
        <v>0</v>
      </c>
      <c r="DZ306" s="46">
        <f t="shared" si="1742"/>
        <v>0</v>
      </c>
      <c r="EA306" s="46">
        <f t="shared" si="1743"/>
        <v>0</v>
      </c>
      <c r="EB306" s="51">
        <f t="shared" si="1744"/>
        <v>0</v>
      </c>
      <c r="EC306" s="58">
        <f t="shared" ref="EC306:EC369" si="2232">IF(DV306&gt;$B$7,0,EE306+ED306)</f>
        <v>0</v>
      </c>
      <c r="ED306" s="52">
        <f t="shared" si="2205"/>
        <v>0</v>
      </c>
      <c r="EE306" s="51">
        <f t="shared" si="1745"/>
        <v>0</v>
      </c>
      <c r="EF306" s="57">
        <f t="shared" si="1746"/>
        <v>0</v>
      </c>
      <c r="EG306" s="468">
        <f t="shared" si="1955"/>
        <v>0</v>
      </c>
      <c r="EH306" s="46">
        <f t="shared" si="1956"/>
        <v>0</v>
      </c>
      <c r="EI306" s="47"/>
      <c r="EJ306" s="46">
        <f t="shared" si="1957"/>
        <v>0</v>
      </c>
      <c r="EK306" s="48"/>
      <c r="EL306" s="29"/>
      <c r="EM306" s="45">
        <v>245</v>
      </c>
      <c r="EN306" s="46">
        <f t="shared" si="2163"/>
        <v>0</v>
      </c>
      <c r="EO306" s="46">
        <f t="shared" si="2206"/>
        <v>0</v>
      </c>
      <c r="EP306" s="128">
        <f t="shared" ref="EP306:EP369" si="2233">IF(AND($H$7="Oui",EM306=$I$7),ES305+EQ306,EN306-EO306)</f>
        <v>0</v>
      </c>
      <c r="EQ306" s="46">
        <f t="shared" si="1748"/>
        <v>0</v>
      </c>
      <c r="ER306" s="46">
        <f t="shared" si="1749"/>
        <v>0</v>
      </c>
      <c r="ES306" s="51">
        <f t="shared" si="1750"/>
        <v>0</v>
      </c>
      <c r="ET306" s="153">
        <f t="shared" si="1959"/>
        <v>10000</v>
      </c>
      <c r="EU306" s="45">
        <v>245</v>
      </c>
      <c r="EV306" s="46">
        <f t="shared" ref="EV306:EV369" si="2234">IF(AND($H$7="Oui",EU306=$I$7),EX306+EW306,ROUND(IF(EU306=$B$7,EX306+EW306,EN306),2))</f>
        <v>0</v>
      </c>
      <c r="EW306" s="46">
        <f t="shared" si="2207"/>
        <v>0</v>
      </c>
      <c r="EX306" s="128">
        <f t="shared" si="1751"/>
        <v>0</v>
      </c>
      <c r="EY306" s="46">
        <f t="shared" si="1752"/>
        <v>0</v>
      </c>
      <c r="EZ306" s="46">
        <f t="shared" si="1753"/>
        <v>0</v>
      </c>
      <c r="FA306" s="51">
        <f t="shared" si="1754"/>
        <v>0</v>
      </c>
      <c r="FB306" s="58">
        <f t="shared" si="1755"/>
        <v>0</v>
      </c>
      <c r="FC306" s="52">
        <f t="shared" si="2208"/>
        <v>0</v>
      </c>
      <c r="FD306" s="51">
        <f t="shared" si="1962"/>
        <v>0</v>
      </c>
      <c r="FE306" s="57">
        <f t="shared" si="1756"/>
        <v>0</v>
      </c>
      <c r="FF306" s="153">
        <f t="shared" si="1963"/>
        <v>10000</v>
      </c>
      <c r="FG306" s="469">
        <f t="shared" si="1757"/>
        <v>0</v>
      </c>
      <c r="FH306" s="46">
        <f t="shared" si="1758"/>
        <v>0</v>
      </c>
      <c r="FI306" s="46">
        <f t="shared" si="1759"/>
        <v>0</v>
      </c>
      <c r="FJ306" s="48"/>
      <c r="FL306" s="45">
        <v>245</v>
      </c>
      <c r="FM306" s="46">
        <f t="shared" si="1964"/>
        <v>0</v>
      </c>
      <c r="FN306" s="46">
        <f t="shared" si="2164"/>
        <v>0</v>
      </c>
      <c r="FO306" s="46">
        <f t="shared" si="1965"/>
        <v>0</v>
      </c>
      <c r="FP306" s="46">
        <f t="shared" si="1761"/>
        <v>0</v>
      </c>
      <c r="FQ306" s="46">
        <f t="shared" si="1762"/>
        <v>0</v>
      </c>
      <c r="FR306" s="51">
        <f t="shared" si="1763"/>
        <v>0</v>
      </c>
      <c r="FS306" s="57">
        <f t="shared" si="2209"/>
        <v>0</v>
      </c>
      <c r="FT306" s="58">
        <f t="shared" ref="FT306:FT369" si="2235">IF(FL306&gt;$B$7,0,FV306+FU306)</f>
        <v>0</v>
      </c>
      <c r="FU306" s="241">
        <f t="shared" si="2165"/>
        <v>0</v>
      </c>
      <c r="FV306" s="51">
        <f t="shared" si="1765"/>
        <v>0</v>
      </c>
      <c r="FW306" s="51">
        <f t="shared" si="1766"/>
        <v>0</v>
      </c>
      <c r="FX306" s="153">
        <f t="shared" si="2210"/>
        <v>-4.8771653382573277E-10</v>
      </c>
      <c r="FY306" s="468">
        <f t="shared" si="1968"/>
        <v>0</v>
      </c>
      <c r="FZ306" s="46">
        <f t="shared" si="1969"/>
        <v>0</v>
      </c>
      <c r="GA306" s="46">
        <f t="shared" si="1767"/>
        <v>0</v>
      </c>
      <c r="GB306" s="48"/>
      <c r="GD306" s="45">
        <v>245</v>
      </c>
      <c r="GE306" s="128">
        <f t="shared" si="2166"/>
        <v>0</v>
      </c>
      <c r="GF306" s="128">
        <f t="shared" si="2211"/>
        <v>0</v>
      </c>
      <c r="GG306" s="128">
        <f t="shared" si="2119"/>
        <v>0</v>
      </c>
      <c r="GH306" s="46">
        <f t="shared" ref="GH306:GH369" si="2236">IF(GD306&gt;$B$7,0,GJ305*$D$7/12)</f>
        <v>0</v>
      </c>
      <c r="GI306" s="46">
        <f t="shared" si="1769"/>
        <v>0</v>
      </c>
      <c r="GJ306" s="51">
        <f t="shared" si="1770"/>
        <v>0</v>
      </c>
      <c r="GK306" s="51">
        <f t="shared" si="2212"/>
        <v>5.0476955948397517E-11</v>
      </c>
      <c r="GL306" s="153">
        <f t="shared" si="1972"/>
        <v>10000</v>
      </c>
      <c r="GM306" s="45">
        <v>245</v>
      </c>
      <c r="GN306" s="46">
        <f t="shared" ref="GN306:GN369" si="2237">IF(AND($H$7="Oui",GM306=$I$7),GP306+GO306,ROUND(IF(GM306=$B$7,GP306+GO306,GE306),2))</f>
        <v>0</v>
      </c>
      <c r="GO306" s="46">
        <f t="shared" si="2167"/>
        <v>0</v>
      </c>
      <c r="GP306" s="128">
        <f t="shared" si="2168"/>
        <v>0</v>
      </c>
      <c r="GQ306" s="46">
        <f t="shared" si="1772"/>
        <v>0</v>
      </c>
      <c r="GR306" s="46">
        <f t="shared" si="2169"/>
        <v>0</v>
      </c>
      <c r="GS306" s="51">
        <f t="shared" si="1774"/>
        <v>0</v>
      </c>
      <c r="GT306" s="57">
        <f t="shared" si="2213"/>
        <v>0</v>
      </c>
      <c r="GU306" s="58">
        <f t="shared" si="1775"/>
        <v>0</v>
      </c>
      <c r="GV306" s="52">
        <f t="shared" si="2170"/>
        <v>0</v>
      </c>
      <c r="GW306" s="51">
        <f t="shared" si="1975"/>
        <v>0</v>
      </c>
      <c r="GX306" s="57">
        <f t="shared" si="1777"/>
        <v>0</v>
      </c>
      <c r="GY306" s="57">
        <f t="shared" si="2214"/>
        <v>3.035438567167148E-10</v>
      </c>
      <c r="GZ306" s="153">
        <f t="shared" si="1977"/>
        <v>10000</v>
      </c>
      <c r="HA306" s="469">
        <f t="shared" si="1778"/>
        <v>0</v>
      </c>
      <c r="HB306" s="46">
        <f t="shared" si="1779"/>
        <v>0</v>
      </c>
      <c r="HC306" s="46">
        <f t="shared" si="1780"/>
        <v>0</v>
      </c>
      <c r="HD306" s="48"/>
      <c r="HF306" s="45">
        <v>245</v>
      </c>
      <c r="HG306" s="46">
        <f t="shared" si="1781"/>
        <v>0</v>
      </c>
      <c r="HH306" s="46">
        <f t="shared" si="1782"/>
        <v>0</v>
      </c>
      <c r="HI306" s="46">
        <f t="shared" si="1783"/>
        <v>0</v>
      </c>
      <c r="HJ306" s="46">
        <f t="shared" si="1784"/>
        <v>0</v>
      </c>
      <c r="HK306" s="46">
        <f t="shared" si="1785"/>
        <v>0</v>
      </c>
      <c r="HL306" s="51">
        <f t="shared" si="1786"/>
        <v>0</v>
      </c>
      <c r="HM306" s="153">
        <f t="shared" si="1978"/>
        <v>10000</v>
      </c>
      <c r="HN306" s="58">
        <f t="shared" si="1787"/>
        <v>0</v>
      </c>
      <c r="HO306" s="52">
        <f t="shared" si="1788"/>
        <v>0</v>
      </c>
      <c r="HP306" s="51">
        <f t="shared" si="1789"/>
        <v>0</v>
      </c>
      <c r="HQ306" s="57">
        <f t="shared" si="1790"/>
        <v>0</v>
      </c>
      <c r="HR306" s="153">
        <f t="shared" si="1979"/>
        <v>10000</v>
      </c>
      <c r="HS306" s="468">
        <f t="shared" si="2171"/>
        <v>0</v>
      </c>
      <c r="HT306" s="46">
        <f t="shared" si="2172"/>
        <v>0</v>
      </c>
      <c r="HU306" s="46">
        <f t="shared" si="2173"/>
        <v>0</v>
      </c>
      <c r="HV306" s="48"/>
      <c r="HW306" s="29"/>
      <c r="HX306" s="45">
        <v>245</v>
      </c>
      <c r="HY306" s="128">
        <f t="shared" si="1794"/>
        <v>0</v>
      </c>
      <c r="HZ306" s="46">
        <f t="shared" si="1795"/>
        <v>0</v>
      </c>
      <c r="IA306" s="46">
        <f t="shared" si="1796"/>
        <v>0</v>
      </c>
      <c r="IB306" s="46">
        <f t="shared" si="1797"/>
        <v>0</v>
      </c>
      <c r="IC306" s="46">
        <f t="shared" si="1798"/>
        <v>0</v>
      </c>
      <c r="ID306" s="51">
        <f t="shared" si="1799"/>
        <v>0</v>
      </c>
      <c r="IE306" s="153">
        <f t="shared" si="1980"/>
        <v>10000</v>
      </c>
      <c r="IF306" s="58">
        <f t="shared" si="1800"/>
        <v>0</v>
      </c>
      <c r="IG306" s="52">
        <f t="shared" si="1801"/>
        <v>0</v>
      </c>
      <c r="IH306" s="51">
        <f t="shared" si="1802"/>
        <v>0</v>
      </c>
      <c r="II306" s="57">
        <f t="shared" si="1981"/>
        <v>0</v>
      </c>
      <c r="IJ306" s="153">
        <f t="shared" si="1982"/>
        <v>10000</v>
      </c>
      <c r="IK306" s="468">
        <f t="shared" si="2174"/>
        <v>0</v>
      </c>
      <c r="IL306" s="46">
        <f t="shared" si="2175"/>
        <v>0</v>
      </c>
      <c r="IM306" s="46">
        <f t="shared" si="2176"/>
        <v>0</v>
      </c>
      <c r="IN306" s="48"/>
      <c r="IO306" s="53">
        <f t="shared" si="1806"/>
        <v>0</v>
      </c>
      <c r="IQ306" s="45">
        <v>245</v>
      </c>
      <c r="IR306" s="128">
        <f t="shared" si="1807"/>
        <v>0</v>
      </c>
      <c r="IS306" s="128">
        <f t="shared" si="1808"/>
        <v>0</v>
      </c>
      <c r="IT306" s="128">
        <f t="shared" si="1809"/>
        <v>0</v>
      </c>
      <c r="IU306" s="46">
        <f t="shared" si="2021"/>
        <v>0</v>
      </c>
      <c r="IV306" s="46">
        <f t="shared" si="1810"/>
        <v>0</v>
      </c>
      <c r="IW306" s="51">
        <f t="shared" si="1811"/>
        <v>0</v>
      </c>
      <c r="IX306" s="199">
        <f t="shared" si="1983"/>
        <v>10000</v>
      </c>
      <c r="IY306" s="128">
        <f t="shared" si="1812"/>
        <v>0</v>
      </c>
      <c r="IZ306" s="408">
        <f t="shared" si="1813"/>
        <v>0</v>
      </c>
      <c r="JA306" s="58">
        <f t="shared" si="1814"/>
        <v>0</v>
      </c>
      <c r="JB306" s="52">
        <f t="shared" si="1815"/>
        <v>0</v>
      </c>
      <c r="JC306" s="51">
        <f t="shared" si="1816"/>
        <v>0</v>
      </c>
      <c r="JD306" s="57">
        <f t="shared" si="1817"/>
        <v>0</v>
      </c>
      <c r="JE306" s="280">
        <f t="shared" si="1818"/>
        <v>10000</v>
      </c>
      <c r="JF306" s="280">
        <f t="shared" si="1819"/>
        <v>0</v>
      </c>
      <c r="JG306" s="468">
        <f t="shared" si="1820"/>
        <v>0</v>
      </c>
      <c r="JH306" s="46">
        <f t="shared" si="1821"/>
        <v>0</v>
      </c>
      <c r="JI306" s="46">
        <f t="shared" si="1822"/>
        <v>0</v>
      </c>
      <c r="JJ306" s="48"/>
      <c r="JL306" s="45">
        <v>245</v>
      </c>
      <c r="JM306" s="46">
        <f t="shared" si="1823"/>
        <v>0</v>
      </c>
      <c r="JN306" s="46">
        <f t="shared" si="1824"/>
        <v>0</v>
      </c>
      <c r="JO306" s="128">
        <f t="shared" si="1825"/>
        <v>0</v>
      </c>
      <c r="JP306" s="46">
        <f t="shared" si="1984"/>
        <v>0</v>
      </c>
      <c r="JQ306" s="46">
        <f t="shared" si="1826"/>
        <v>0</v>
      </c>
      <c r="JR306" s="51">
        <f t="shared" si="1827"/>
        <v>0</v>
      </c>
      <c r="JS306" s="51">
        <f t="shared" si="2215"/>
        <v>0</v>
      </c>
      <c r="JT306" s="199">
        <f t="shared" si="1986"/>
        <v>10000</v>
      </c>
      <c r="JU306" s="128">
        <f t="shared" si="1828"/>
        <v>0</v>
      </c>
      <c r="JV306" s="408">
        <f t="shared" si="1829"/>
        <v>0</v>
      </c>
      <c r="JW306" s="58">
        <f t="shared" si="1830"/>
        <v>0</v>
      </c>
      <c r="JX306" s="52">
        <f t="shared" si="1831"/>
        <v>0</v>
      </c>
      <c r="JY306" s="51">
        <f t="shared" si="1832"/>
        <v>0</v>
      </c>
      <c r="JZ306" s="51">
        <f t="shared" si="1833"/>
        <v>0</v>
      </c>
      <c r="KA306" s="199">
        <f t="shared" si="2216"/>
        <v>-4.8771653382573277E-10</v>
      </c>
      <c r="KB306" s="128">
        <f t="shared" si="1988"/>
        <v>10000</v>
      </c>
      <c r="KC306" s="204">
        <f t="shared" si="1834"/>
        <v>0</v>
      </c>
      <c r="KD306" s="468">
        <f t="shared" si="1989"/>
        <v>0</v>
      </c>
      <c r="KE306" s="46">
        <f t="shared" si="1835"/>
        <v>0</v>
      </c>
      <c r="KF306" s="46">
        <f t="shared" si="1836"/>
        <v>0</v>
      </c>
      <c r="KG306" s="48"/>
      <c r="KI306" s="45">
        <v>245</v>
      </c>
      <c r="KJ306" s="46">
        <f t="shared" si="1837"/>
        <v>0</v>
      </c>
      <c r="KK306" s="46">
        <f t="shared" si="1838"/>
        <v>0</v>
      </c>
      <c r="KL306" s="128">
        <f t="shared" si="1839"/>
        <v>0</v>
      </c>
      <c r="KM306" s="46">
        <f t="shared" si="1676"/>
        <v>0</v>
      </c>
      <c r="KN306" s="46">
        <f t="shared" si="1840"/>
        <v>0</v>
      </c>
      <c r="KO306" s="51">
        <f t="shared" si="1841"/>
        <v>0</v>
      </c>
      <c r="KP306" s="199">
        <f t="shared" si="2217"/>
        <v>0</v>
      </c>
      <c r="KQ306" s="199">
        <f t="shared" si="1991"/>
        <v>10000</v>
      </c>
      <c r="KR306" s="128">
        <f t="shared" si="1842"/>
        <v>0</v>
      </c>
      <c r="KS306" s="408">
        <f t="shared" si="1843"/>
        <v>0</v>
      </c>
      <c r="KT306" s="45">
        <v>245</v>
      </c>
      <c r="KU306" s="46">
        <f t="shared" si="1992"/>
        <v>0</v>
      </c>
      <c r="KV306" s="46">
        <f t="shared" si="1844"/>
        <v>0</v>
      </c>
      <c r="KW306" s="128">
        <f t="shared" si="2177"/>
        <v>0</v>
      </c>
      <c r="KX306" s="46">
        <f t="shared" si="1846"/>
        <v>0</v>
      </c>
      <c r="KY306" s="46">
        <f t="shared" si="2178"/>
        <v>0</v>
      </c>
      <c r="KZ306" s="51">
        <f t="shared" si="1848"/>
        <v>0</v>
      </c>
      <c r="LA306" s="153">
        <f t="shared" si="2218"/>
        <v>0</v>
      </c>
      <c r="LB306" s="58">
        <f t="shared" si="2068"/>
        <v>0</v>
      </c>
      <c r="LC306" s="52">
        <f t="shared" si="1849"/>
        <v>0</v>
      </c>
      <c r="LD306" s="51">
        <f t="shared" si="1850"/>
        <v>0</v>
      </c>
      <c r="LE306" s="51">
        <f t="shared" si="2179"/>
        <v>0</v>
      </c>
      <c r="LF306" s="51">
        <f t="shared" si="2219"/>
        <v>-4.2405190470162779E-10</v>
      </c>
      <c r="LG306" s="128">
        <f t="shared" si="2180"/>
        <v>10000</v>
      </c>
      <c r="LH306" s="204">
        <f t="shared" si="1853"/>
        <v>0</v>
      </c>
      <c r="LI306" s="479">
        <f t="shared" si="2181"/>
        <v>0</v>
      </c>
      <c r="LJ306" s="46">
        <f t="shared" si="1995"/>
        <v>0</v>
      </c>
      <c r="LK306" s="46">
        <f t="shared" si="1996"/>
        <v>0</v>
      </c>
      <c r="LL306" s="48"/>
      <c r="LN306" s="45">
        <v>245</v>
      </c>
      <c r="LO306" s="46">
        <f t="shared" si="1855"/>
        <v>0</v>
      </c>
      <c r="LP306" s="46">
        <f t="shared" si="2182"/>
        <v>0</v>
      </c>
      <c r="LQ306" s="46">
        <f t="shared" si="1857"/>
        <v>0</v>
      </c>
      <c r="LR306" s="46">
        <f t="shared" si="1858"/>
        <v>0</v>
      </c>
      <c r="LS306" s="46">
        <f t="shared" si="1859"/>
        <v>0</v>
      </c>
      <c r="LT306" s="51">
        <f t="shared" si="1860"/>
        <v>0</v>
      </c>
      <c r="LU306" s="199">
        <f t="shared" si="1997"/>
        <v>10000</v>
      </c>
      <c r="LV306" s="58">
        <f t="shared" si="1861"/>
        <v>0</v>
      </c>
      <c r="LW306" s="52">
        <f t="shared" si="2183"/>
        <v>0</v>
      </c>
      <c r="LX306" s="51">
        <f t="shared" si="1863"/>
        <v>0</v>
      </c>
      <c r="LY306" s="51">
        <f t="shared" si="1864"/>
        <v>0</v>
      </c>
      <c r="LZ306" s="46">
        <f t="shared" si="1998"/>
        <v>0</v>
      </c>
      <c r="MA306" s="199">
        <f t="shared" si="1999"/>
        <v>10000</v>
      </c>
      <c r="MB306" s="468">
        <f t="shared" si="1865"/>
        <v>0</v>
      </c>
      <c r="MC306" s="46">
        <f t="shared" si="1866"/>
        <v>0</v>
      </c>
      <c r="MD306" s="46">
        <f t="shared" si="1867"/>
        <v>0</v>
      </c>
      <c r="ME306" s="48"/>
      <c r="MG306" s="45">
        <v>245</v>
      </c>
      <c r="MH306" s="46">
        <f t="shared" si="1868"/>
        <v>0</v>
      </c>
      <c r="MI306" s="46">
        <f t="shared" si="2184"/>
        <v>0</v>
      </c>
      <c r="MJ306" s="46">
        <f t="shared" si="1870"/>
        <v>0</v>
      </c>
      <c r="MK306" s="46">
        <f t="shared" si="1871"/>
        <v>0</v>
      </c>
      <c r="ML306" s="46">
        <f t="shared" si="1872"/>
        <v>0</v>
      </c>
      <c r="MM306" s="51">
        <f t="shared" si="1873"/>
        <v>0</v>
      </c>
      <c r="MN306" s="199">
        <f t="shared" si="2000"/>
        <v>10000</v>
      </c>
      <c r="MO306" s="58">
        <f t="shared" si="1874"/>
        <v>0</v>
      </c>
      <c r="MP306" s="52">
        <f t="shared" si="2185"/>
        <v>0</v>
      </c>
      <c r="MQ306" s="51">
        <f t="shared" si="1876"/>
        <v>0</v>
      </c>
      <c r="MR306" s="57">
        <f t="shared" si="1877"/>
        <v>0</v>
      </c>
      <c r="MS306" s="199">
        <f t="shared" si="2001"/>
        <v>10000</v>
      </c>
      <c r="MT306" s="468">
        <f t="shared" si="2002"/>
        <v>0</v>
      </c>
      <c r="MU306" s="46">
        <f t="shared" si="1878"/>
        <v>0</v>
      </c>
      <c r="MV306" s="46">
        <f t="shared" si="1879"/>
        <v>0</v>
      </c>
      <c r="MW306" s="48"/>
      <c r="MY306" s="45">
        <v>245</v>
      </c>
      <c r="MZ306" s="46">
        <f t="shared" si="1880"/>
        <v>0</v>
      </c>
      <c r="NA306" s="46">
        <f t="shared" si="2186"/>
        <v>0</v>
      </c>
      <c r="NB306" s="128">
        <f t="shared" si="1882"/>
        <v>0</v>
      </c>
      <c r="NC306" s="46">
        <f t="shared" ref="NC306:NC369" si="2238">IF(MY306&gt;$B$7,0,NE305*$D$7/12)</f>
        <v>0</v>
      </c>
      <c r="ND306" s="46">
        <f t="shared" si="1883"/>
        <v>0</v>
      </c>
      <c r="NE306" s="51">
        <f t="shared" si="2187"/>
        <v>0</v>
      </c>
      <c r="NF306" s="153">
        <f t="shared" si="2188"/>
        <v>10000</v>
      </c>
      <c r="NG306" s="45">
        <v>245</v>
      </c>
      <c r="NH306" s="46">
        <f t="shared" ref="NH306:NH369" si="2239">IF(AND($H$7="Oui",NG306=$I$7),NJ306+NI306,ROUND(IF(NG306=$B$7,NJ306+NI306,MZ306),2))</f>
        <v>0</v>
      </c>
      <c r="NI306" s="46">
        <f t="shared" si="2189"/>
        <v>0</v>
      </c>
      <c r="NJ306" s="128">
        <f t="shared" si="2190"/>
        <v>0</v>
      </c>
      <c r="NK306" s="46">
        <f t="shared" si="2005"/>
        <v>0</v>
      </c>
      <c r="NL306" s="46">
        <f t="shared" si="2191"/>
        <v>0</v>
      </c>
      <c r="NM306" s="51">
        <f t="shared" si="1887"/>
        <v>0</v>
      </c>
      <c r="NN306" s="58">
        <f t="shared" si="2192"/>
        <v>0</v>
      </c>
      <c r="NO306" s="52">
        <f t="shared" si="2193"/>
        <v>0</v>
      </c>
      <c r="NP306" s="51">
        <f t="shared" si="2194"/>
        <v>0</v>
      </c>
      <c r="NQ306" s="57">
        <f t="shared" si="1891"/>
        <v>0</v>
      </c>
      <c r="NR306" s="153">
        <f t="shared" si="2006"/>
        <v>10000</v>
      </c>
      <c r="NS306" s="469">
        <f t="shared" si="1892"/>
        <v>0</v>
      </c>
      <c r="NT306" s="46">
        <f t="shared" si="1893"/>
        <v>0</v>
      </c>
      <c r="NU306" s="46">
        <f t="shared" si="1894"/>
        <v>0</v>
      </c>
      <c r="NV306" s="48"/>
      <c r="NX306" s="45">
        <v>245</v>
      </c>
      <c r="NY306" s="46">
        <f t="shared" si="1895"/>
        <v>0</v>
      </c>
      <c r="NZ306" s="46">
        <f t="shared" si="2195"/>
        <v>0</v>
      </c>
      <c r="OA306" s="46">
        <f t="shared" si="1897"/>
        <v>0</v>
      </c>
      <c r="OB306" s="46">
        <f t="shared" si="1898"/>
        <v>0</v>
      </c>
      <c r="OC306" s="46">
        <f t="shared" si="1899"/>
        <v>0</v>
      </c>
      <c r="OD306" s="51">
        <f t="shared" si="1900"/>
        <v>0</v>
      </c>
      <c r="OE306" s="57">
        <f t="shared" si="2220"/>
        <v>0</v>
      </c>
      <c r="OF306" s="153">
        <f t="shared" si="2008"/>
        <v>10000</v>
      </c>
      <c r="OG306" s="58">
        <f t="shared" si="1901"/>
        <v>0</v>
      </c>
      <c r="OH306" s="241">
        <f t="shared" si="2221"/>
        <v>0</v>
      </c>
      <c r="OI306" s="51">
        <f t="shared" si="1902"/>
        <v>0</v>
      </c>
      <c r="OJ306" s="51">
        <f t="shared" si="1903"/>
        <v>0</v>
      </c>
      <c r="OK306" s="153">
        <f t="shared" si="2222"/>
        <v>-4.8771653382573277E-10</v>
      </c>
      <c r="OL306" s="153">
        <f t="shared" si="2011"/>
        <v>10000</v>
      </c>
      <c r="OM306" s="468">
        <f t="shared" si="2012"/>
        <v>0</v>
      </c>
      <c r="ON306" s="46">
        <f t="shared" si="2013"/>
        <v>0</v>
      </c>
      <c r="OO306" s="46">
        <f t="shared" si="1904"/>
        <v>0</v>
      </c>
      <c r="OP306" s="48"/>
      <c r="OR306" s="45">
        <v>245</v>
      </c>
      <c r="OS306" s="46">
        <f t="shared" si="1905"/>
        <v>0</v>
      </c>
      <c r="OT306" s="128">
        <f t="shared" si="2196"/>
        <v>0</v>
      </c>
      <c r="OU306" s="128">
        <f t="shared" si="1907"/>
        <v>0</v>
      </c>
      <c r="OV306" s="46">
        <f t="shared" ref="OV306:OV369" si="2240">IF(OR306&gt;$B$7,0,OX305*$D$7/12)</f>
        <v>0</v>
      </c>
      <c r="OW306" s="46">
        <f t="shared" ref="OW306:OW369" si="2241">IF(AND($H$7="Oui",OR306=$I$7),OX305,IF(AND($H$7="Oui",OR306&gt;$I$7),0,IF(AND($H$7="Oui",OR306=$I$7),OX305,IF(OR306&gt;$B$7,0,OU306-OV306))))</f>
        <v>0</v>
      </c>
      <c r="OX306" s="51">
        <f t="shared" si="1908"/>
        <v>0</v>
      </c>
      <c r="OY306" s="51">
        <f t="shared" si="2223"/>
        <v>5.0476955948397517E-11</v>
      </c>
      <c r="OZ306" s="153">
        <f t="shared" si="2015"/>
        <v>10000</v>
      </c>
      <c r="PA306" s="45">
        <v>245</v>
      </c>
      <c r="PB306" s="46">
        <f t="shared" si="1909"/>
        <v>0</v>
      </c>
      <c r="PC306" s="46">
        <f t="shared" si="2224"/>
        <v>0</v>
      </c>
      <c r="PD306" s="128">
        <f t="shared" si="1910"/>
        <v>0</v>
      </c>
      <c r="PE306" s="46">
        <f t="shared" si="1911"/>
        <v>0</v>
      </c>
      <c r="PF306" s="46">
        <f t="shared" si="1912"/>
        <v>0</v>
      </c>
      <c r="PG306" s="51">
        <f t="shared" si="1913"/>
        <v>0</v>
      </c>
      <c r="PH306" s="57">
        <f t="shared" si="2225"/>
        <v>0</v>
      </c>
      <c r="PI306" s="688">
        <f t="shared" si="1914"/>
        <v>0</v>
      </c>
      <c r="PJ306" s="52">
        <f t="shared" si="2226"/>
        <v>0</v>
      </c>
      <c r="PK306" s="51">
        <f t="shared" si="1915"/>
        <v>0</v>
      </c>
      <c r="PL306" s="57">
        <f t="shared" si="1916"/>
        <v>0</v>
      </c>
      <c r="PM306" s="57">
        <f t="shared" si="2227"/>
        <v>3.035438567167148E-10</v>
      </c>
      <c r="PN306" s="153">
        <f t="shared" si="2020"/>
        <v>10000</v>
      </c>
      <c r="PO306" s="469">
        <f t="shared" si="1917"/>
        <v>0</v>
      </c>
      <c r="PP306" s="46">
        <f t="shared" si="1918"/>
        <v>0</v>
      </c>
      <c r="PQ306" s="46">
        <f t="shared" si="1919"/>
        <v>0</v>
      </c>
      <c r="PR306" s="48"/>
    </row>
    <row r="307" spans="2:434" hidden="1" x14ac:dyDescent="0.3">
      <c r="B307" s="45">
        <v>246</v>
      </c>
      <c r="C307" s="46">
        <f t="shared" si="1688"/>
        <v>0</v>
      </c>
      <c r="D307" s="46">
        <f t="shared" si="1689"/>
        <v>0</v>
      </c>
      <c r="E307" s="46">
        <f t="shared" si="1690"/>
        <v>0</v>
      </c>
      <c r="F307" s="46">
        <f t="shared" si="1691"/>
        <v>0</v>
      </c>
      <c r="G307" s="46">
        <f t="shared" si="1692"/>
        <v>0</v>
      </c>
      <c r="H307" s="51">
        <f t="shared" si="1693"/>
        <v>0</v>
      </c>
      <c r="I307" s="58">
        <f t="shared" si="2228"/>
        <v>0</v>
      </c>
      <c r="J307" s="52">
        <f t="shared" si="1694"/>
        <v>0</v>
      </c>
      <c r="K307" s="51">
        <f t="shared" si="1695"/>
        <v>0</v>
      </c>
      <c r="L307" s="57">
        <f t="shared" si="1696"/>
        <v>0</v>
      </c>
      <c r="M307" s="468">
        <f t="shared" si="1920"/>
        <v>0</v>
      </c>
      <c r="N307" s="46">
        <f t="shared" si="1921"/>
        <v>0</v>
      </c>
      <c r="O307" s="47"/>
      <c r="P307" s="46">
        <f t="shared" si="1922"/>
        <v>0</v>
      </c>
      <c r="Q307" s="48"/>
      <c r="R307" s="29"/>
      <c r="S307" s="29"/>
      <c r="T307" s="45">
        <v>246</v>
      </c>
      <c r="U307" s="46">
        <f t="shared" si="1697"/>
        <v>0</v>
      </c>
      <c r="V307" s="46">
        <f t="shared" si="1698"/>
        <v>0</v>
      </c>
      <c r="W307" s="46">
        <f t="shared" si="1923"/>
        <v>0</v>
      </c>
      <c r="X307" s="46">
        <f t="shared" si="1699"/>
        <v>0</v>
      </c>
      <c r="Y307" s="46">
        <f t="shared" si="1700"/>
        <v>0</v>
      </c>
      <c r="Z307" s="51">
        <f t="shared" si="1701"/>
        <v>0</v>
      </c>
      <c r="AA307" s="58">
        <f t="shared" si="1702"/>
        <v>0</v>
      </c>
      <c r="AB307" s="52">
        <f t="shared" si="1703"/>
        <v>0</v>
      </c>
      <c r="AC307" s="51">
        <f t="shared" si="1704"/>
        <v>0</v>
      </c>
      <c r="AD307" s="57">
        <f t="shared" si="1705"/>
        <v>0</v>
      </c>
      <c r="AE307" s="468">
        <f t="shared" si="1924"/>
        <v>0</v>
      </c>
      <c r="AF307" s="46">
        <f t="shared" si="1706"/>
        <v>0</v>
      </c>
      <c r="AG307" s="47"/>
      <c r="AH307" s="46">
        <f t="shared" si="1925"/>
        <v>0</v>
      </c>
      <c r="AI307" s="48"/>
      <c r="AJ307" s="29"/>
      <c r="AK307" s="45">
        <v>246</v>
      </c>
      <c r="AL307" s="46">
        <f t="shared" si="1707"/>
        <v>0</v>
      </c>
      <c r="AM307" s="46"/>
      <c r="AN307" s="46"/>
      <c r="AO307" s="46">
        <f t="shared" si="1708"/>
        <v>0</v>
      </c>
      <c r="AP307" s="128">
        <f t="shared" si="1709"/>
        <v>0</v>
      </c>
      <c r="AQ307" s="128"/>
      <c r="AR307" s="128"/>
      <c r="AS307" s="46">
        <f t="shared" si="1710"/>
        <v>0</v>
      </c>
      <c r="AT307" s="46">
        <f t="shared" si="1711"/>
        <v>0</v>
      </c>
      <c r="AU307" s="51"/>
      <c r="AV307" s="51"/>
      <c r="AW307" s="51">
        <f t="shared" si="1712"/>
        <v>0</v>
      </c>
      <c r="AX307" s="58">
        <f t="shared" si="1713"/>
        <v>0</v>
      </c>
      <c r="AY307" s="52"/>
      <c r="AZ307" s="52"/>
      <c r="BA307" s="52">
        <f t="shared" si="1714"/>
        <v>0</v>
      </c>
      <c r="BB307" s="51">
        <f t="shared" si="1715"/>
        <v>0</v>
      </c>
      <c r="BC307" s="51"/>
      <c r="BD307" s="51"/>
      <c r="BE307" s="57">
        <f t="shared" si="1716"/>
        <v>0</v>
      </c>
      <c r="BF307" s="468">
        <f t="shared" si="1717"/>
        <v>0</v>
      </c>
      <c r="BG307" s="46">
        <f t="shared" si="1718"/>
        <v>0</v>
      </c>
      <c r="BH307" s="46">
        <f t="shared" si="1719"/>
        <v>0</v>
      </c>
      <c r="BI307" s="48"/>
      <c r="BK307" s="45">
        <v>246</v>
      </c>
      <c r="BL307" s="46">
        <f t="shared" si="1926"/>
        <v>0</v>
      </c>
      <c r="BM307" s="46">
        <f t="shared" si="1927"/>
        <v>0</v>
      </c>
      <c r="BN307" s="46">
        <f t="shared" si="1928"/>
        <v>0</v>
      </c>
      <c r="BO307" s="46">
        <f t="shared" si="1720"/>
        <v>0</v>
      </c>
      <c r="BP307" s="46">
        <f t="shared" si="1721"/>
        <v>0</v>
      </c>
      <c r="BQ307" s="51">
        <f t="shared" si="1722"/>
        <v>0</v>
      </c>
      <c r="BR307" s="57">
        <f t="shared" si="2197"/>
        <v>0</v>
      </c>
      <c r="BS307" s="58">
        <f t="shared" si="2229"/>
        <v>0</v>
      </c>
      <c r="BT307" s="52">
        <f t="shared" si="1930"/>
        <v>0</v>
      </c>
      <c r="BU307" s="51">
        <f t="shared" si="1723"/>
        <v>0</v>
      </c>
      <c r="BV307" s="51">
        <f t="shared" si="1724"/>
        <v>0</v>
      </c>
      <c r="BW307" s="153">
        <f t="shared" si="2198"/>
        <v>-4.8771653382573277E-10</v>
      </c>
      <c r="BX307" s="468">
        <f t="shared" si="1932"/>
        <v>0</v>
      </c>
      <c r="BY307" s="46">
        <f t="shared" si="1933"/>
        <v>0</v>
      </c>
      <c r="BZ307" s="46">
        <f t="shared" si="1725"/>
        <v>0</v>
      </c>
      <c r="CA307" s="48"/>
      <c r="CB307" s="29"/>
      <c r="CC307" s="45">
        <v>246</v>
      </c>
      <c r="CD307" s="128">
        <f t="shared" si="1726"/>
        <v>0</v>
      </c>
      <c r="CE307" s="46">
        <f t="shared" si="1934"/>
        <v>0</v>
      </c>
      <c r="CF307" s="128">
        <f t="shared" si="1727"/>
        <v>0</v>
      </c>
      <c r="CG307" s="46">
        <f t="shared" si="1935"/>
        <v>0</v>
      </c>
      <c r="CH307" s="46">
        <f t="shared" si="2230"/>
        <v>0</v>
      </c>
      <c r="CI307" s="51">
        <f t="shared" si="1728"/>
        <v>0</v>
      </c>
      <c r="CJ307" s="199">
        <f t="shared" si="2199"/>
        <v>0</v>
      </c>
      <c r="CK307" s="153">
        <f t="shared" si="1937"/>
        <v>10000</v>
      </c>
      <c r="CL307" s="45">
        <v>246</v>
      </c>
      <c r="CM307" s="46">
        <f t="shared" si="1938"/>
        <v>0</v>
      </c>
      <c r="CN307" s="128">
        <f t="shared" si="1729"/>
        <v>0</v>
      </c>
      <c r="CO307" s="128">
        <f t="shared" ref="CO307:CO370" si="2242">IF(AND($H$7="Oui",CL307&gt;$I$7),0,IF(AND($H$7="Oui",CL307=$I$7),CQ307+CP307,IF(CL307&gt;$B$7,0,IF(CL307=$B$7,CQ307+CP307,ROUND(CM307-CN307,2)))))</f>
        <v>0</v>
      </c>
      <c r="CP307" s="46">
        <f t="shared" si="1730"/>
        <v>0</v>
      </c>
      <c r="CQ307" s="46">
        <f t="shared" ref="CQ307:CQ370" si="2243">IF(AND($H$7="Oui",CL307&gt;$I$7),0,IF(AND($H$7="Oui",CL307=$I$7),CR306,IF(CL307&gt;$B$7,0,IF(CL307=$B$7,CR306,CO307-CP307))))</f>
        <v>0</v>
      </c>
      <c r="CR307" s="51">
        <f t="shared" si="1731"/>
        <v>0</v>
      </c>
      <c r="CS307" s="153">
        <f t="shared" si="2200"/>
        <v>0</v>
      </c>
      <c r="CT307" s="58">
        <f t="shared" si="1732"/>
        <v>0</v>
      </c>
      <c r="CU307" s="52">
        <f t="shared" si="1940"/>
        <v>0</v>
      </c>
      <c r="CV307" s="51">
        <f t="shared" si="1941"/>
        <v>0</v>
      </c>
      <c r="CW307" s="51">
        <f t="shared" si="1733"/>
        <v>0</v>
      </c>
      <c r="CX307" s="57">
        <f t="shared" si="2201"/>
        <v>-4.2405190470162779E-10</v>
      </c>
      <c r="CY307" s="153">
        <f t="shared" si="1943"/>
        <v>10000</v>
      </c>
      <c r="CZ307" s="479">
        <f t="shared" si="2162"/>
        <v>0</v>
      </c>
      <c r="DA307" s="46">
        <f t="shared" si="1944"/>
        <v>0</v>
      </c>
      <c r="DB307" s="46">
        <f t="shared" si="1945"/>
        <v>0</v>
      </c>
      <c r="DC307" s="48"/>
      <c r="DE307" s="45">
        <v>246</v>
      </c>
      <c r="DF307" s="46">
        <f t="shared" si="1735"/>
        <v>0</v>
      </c>
      <c r="DG307" s="46">
        <f t="shared" si="2202"/>
        <v>0</v>
      </c>
      <c r="DH307" s="46">
        <f t="shared" si="1736"/>
        <v>0</v>
      </c>
      <c r="DI307" s="46">
        <f t="shared" si="1737"/>
        <v>0</v>
      </c>
      <c r="DJ307" s="46">
        <f t="shared" si="1738"/>
        <v>0</v>
      </c>
      <c r="DK307" s="51">
        <f t="shared" si="1739"/>
        <v>0</v>
      </c>
      <c r="DL307" s="58">
        <f t="shared" si="2231"/>
        <v>0</v>
      </c>
      <c r="DM307" s="52">
        <f t="shared" si="2203"/>
        <v>0</v>
      </c>
      <c r="DN307" s="51">
        <f t="shared" si="1740"/>
        <v>0</v>
      </c>
      <c r="DO307" s="57">
        <f t="shared" si="1741"/>
        <v>0</v>
      </c>
      <c r="DP307" s="468">
        <f t="shared" si="1948"/>
        <v>0</v>
      </c>
      <c r="DQ307" s="46">
        <f t="shared" si="1949"/>
        <v>0</v>
      </c>
      <c r="DR307" s="47"/>
      <c r="DS307" s="46">
        <f t="shared" si="1950"/>
        <v>0</v>
      </c>
      <c r="DT307" s="48"/>
      <c r="DU307" s="29"/>
      <c r="DV307" s="45">
        <v>246</v>
      </c>
      <c r="DW307" s="46">
        <f t="shared" si="1951"/>
        <v>0</v>
      </c>
      <c r="DX307" s="46">
        <f t="shared" si="2204"/>
        <v>0</v>
      </c>
      <c r="DY307" s="46">
        <f t="shared" si="1953"/>
        <v>0</v>
      </c>
      <c r="DZ307" s="46">
        <f t="shared" si="1742"/>
        <v>0</v>
      </c>
      <c r="EA307" s="46">
        <f t="shared" si="1743"/>
        <v>0</v>
      </c>
      <c r="EB307" s="51">
        <f t="shared" si="1744"/>
        <v>0</v>
      </c>
      <c r="EC307" s="58">
        <f t="shared" si="2232"/>
        <v>0</v>
      </c>
      <c r="ED307" s="52">
        <f t="shared" si="2205"/>
        <v>0</v>
      </c>
      <c r="EE307" s="51">
        <f t="shared" si="1745"/>
        <v>0</v>
      </c>
      <c r="EF307" s="57">
        <f t="shared" si="1746"/>
        <v>0</v>
      </c>
      <c r="EG307" s="468">
        <f t="shared" si="1955"/>
        <v>0</v>
      </c>
      <c r="EH307" s="46">
        <f t="shared" si="1956"/>
        <v>0</v>
      </c>
      <c r="EI307" s="47"/>
      <c r="EJ307" s="46">
        <f t="shared" si="1957"/>
        <v>0</v>
      </c>
      <c r="EK307" s="48"/>
      <c r="EL307" s="29"/>
      <c r="EM307" s="45">
        <v>246</v>
      </c>
      <c r="EN307" s="46">
        <f t="shared" si="2163"/>
        <v>0</v>
      </c>
      <c r="EO307" s="46">
        <f t="shared" si="2206"/>
        <v>0</v>
      </c>
      <c r="EP307" s="128">
        <f t="shared" si="2233"/>
        <v>0</v>
      </c>
      <c r="EQ307" s="46">
        <f t="shared" si="1748"/>
        <v>0</v>
      </c>
      <c r="ER307" s="46">
        <f t="shared" si="1749"/>
        <v>0</v>
      </c>
      <c r="ES307" s="51">
        <f t="shared" si="1750"/>
        <v>0</v>
      </c>
      <c r="ET307" s="153">
        <f t="shared" si="1959"/>
        <v>10000</v>
      </c>
      <c r="EU307" s="45">
        <v>246</v>
      </c>
      <c r="EV307" s="46">
        <f t="shared" si="2234"/>
        <v>0</v>
      </c>
      <c r="EW307" s="46">
        <f t="shared" si="2207"/>
        <v>0</v>
      </c>
      <c r="EX307" s="128">
        <f t="shared" si="1751"/>
        <v>0</v>
      </c>
      <c r="EY307" s="46">
        <f t="shared" si="1752"/>
        <v>0</v>
      </c>
      <c r="EZ307" s="46">
        <f t="shared" si="1753"/>
        <v>0</v>
      </c>
      <c r="FA307" s="51">
        <f t="shared" si="1754"/>
        <v>0</v>
      </c>
      <c r="FB307" s="58">
        <f t="shared" si="1755"/>
        <v>0</v>
      </c>
      <c r="FC307" s="52">
        <f t="shared" si="2208"/>
        <v>0</v>
      </c>
      <c r="FD307" s="51">
        <f t="shared" si="1962"/>
        <v>0</v>
      </c>
      <c r="FE307" s="57">
        <f t="shared" si="1756"/>
        <v>0</v>
      </c>
      <c r="FF307" s="153">
        <f t="shared" si="1963"/>
        <v>10000</v>
      </c>
      <c r="FG307" s="469">
        <f t="shared" si="1757"/>
        <v>0</v>
      </c>
      <c r="FH307" s="46">
        <f t="shared" si="1758"/>
        <v>0</v>
      </c>
      <c r="FI307" s="46">
        <f t="shared" si="1759"/>
        <v>0</v>
      </c>
      <c r="FJ307" s="48"/>
      <c r="FL307" s="45">
        <v>246</v>
      </c>
      <c r="FM307" s="46">
        <f t="shared" si="1964"/>
        <v>0</v>
      </c>
      <c r="FN307" s="46">
        <f t="shared" si="2164"/>
        <v>0</v>
      </c>
      <c r="FO307" s="46">
        <f t="shared" si="1965"/>
        <v>0</v>
      </c>
      <c r="FP307" s="46">
        <f t="shared" si="1761"/>
        <v>0</v>
      </c>
      <c r="FQ307" s="46">
        <f t="shared" si="1762"/>
        <v>0</v>
      </c>
      <c r="FR307" s="51">
        <f t="shared" si="1763"/>
        <v>0</v>
      </c>
      <c r="FS307" s="57">
        <f t="shared" si="2209"/>
        <v>0</v>
      </c>
      <c r="FT307" s="58">
        <f t="shared" si="2235"/>
        <v>0</v>
      </c>
      <c r="FU307" s="241">
        <f t="shared" si="2165"/>
        <v>0</v>
      </c>
      <c r="FV307" s="51">
        <f t="shared" si="1765"/>
        <v>0</v>
      </c>
      <c r="FW307" s="51">
        <f t="shared" si="1766"/>
        <v>0</v>
      </c>
      <c r="FX307" s="153">
        <f t="shared" si="2210"/>
        <v>-4.8771653382573277E-10</v>
      </c>
      <c r="FY307" s="468">
        <f t="shared" si="1968"/>
        <v>0</v>
      </c>
      <c r="FZ307" s="46">
        <f t="shared" si="1969"/>
        <v>0</v>
      </c>
      <c r="GA307" s="46">
        <f t="shared" si="1767"/>
        <v>0</v>
      </c>
      <c r="GB307" s="48"/>
      <c r="GD307" s="45">
        <v>246</v>
      </c>
      <c r="GE307" s="128">
        <f t="shared" si="2166"/>
        <v>0</v>
      </c>
      <c r="GF307" s="128">
        <f t="shared" si="2211"/>
        <v>0</v>
      </c>
      <c r="GG307" s="128">
        <f t="shared" si="2119"/>
        <v>0</v>
      </c>
      <c r="GH307" s="46">
        <f t="shared" si="2236"/>
        <v>0</v>
      </c>
      <c r="GI307" s="46">
        <f t="shared" si="1769"/>
        <v>0</v>
      </c>
      <c r="GJ307" s="51">
        <f t="shared" si="1770"/>
        <v>0</v>
      </c>
      <c r="GK307" s="51">
        <f t="shared" si="2212"/>
        <v>5.0476955948397517E-11</v>
      </c>
      <c r="GL307" s="153">
        <f t="shared" si="1972"/>
        <v>10000</v>
      </c>
      <c r="GM307" s="45">
        <v>246</v>
      </c>
      <c r="GN307" s="46">
        <f t="shared" si="2237"/>
        <v>0</v>
      </c>
      <c r="GO307" s="46">
        <f t="shared" si="2167"/>
        <v>0</v>
      </c>
      <c r="GP307" s="128">
        <f t="shared" si="2168"/>
        <v>0</v>
      </c>
      <c r="GQ307" s="46">
        <f t="shared" si="1772"/>
        <v>0</v>
      </c>
      <c r="GR307" s="46">
        <f t="shared" si="2169"/>
        <v>0</v>
      </c>
      <c r="GS307" s="51">
        <f t="shared" si="1774"/>
        <v>0</v>
      </c>
      <c r="GT307" s="57">
        <f t="shared" si="2213"/>
        <v>0</v>
      </c>
      <c r="GU307" s="58">
        <f t="shared" si="1775"/>
        <v>0</v>
      </c>
      <c r="GV307" s="52">
        <f t="shared" si="2170"/>
        <v>0</v>
      </c>
      <c r="GW307" s="51">
        <f t="shared" si="1975"/>
        <v>0</v>
      </c>
      <c r="GX307" s="57">
        <f t="shared" si="1777"/>
        <v>0</v>
      </c>
      <c r="GY307" s="57">
        <f t="shared" si="2214"/>
        <v>3.035438567167148E-10</v>
      </c>
      <c r="GZ307" s="153">
        <f t="shared" si="1977"/>
        <v>10000</v>
      </c>
      <c r="HA307" s="469">
        <f t="shared" si="1778"/>
        <v>0</v>
      </c>
      <c r="HB307" s="46">
        <f t="shared" si="1779"/>
        <v>0</v>
      </c>
      <c r="HC307" s="46">
        <f t="shared" si="1780"/>
        <v>0</v>
      </c>
      <c r="HD307" s="48"/>
      <c r="HF307" s="45">
        <v>246</v>
      </c>
      <c r="HG307" s="46">
        <f t="shared" si="1781"/>
        <v>0</v>
      </c>
      <c r="HH307" s="46">
        <f t="shared" si="1782"/>
        <v>0</v>
      </c>
      <c r="HI307" s="46">
        <f t="shared" si="1783"/>
        <v>0</v>
      </c>
      <c r="HJ307" s="46">
        <f t="shared" si="1784"/>
        <v>0</v>
      </c>
      <c r="HK307" s="46">
        <f t="shared" si="1785"/>
        <v>0</v>
      </c>
      <c r="HL307" s="51">
        <f t="shared" si="1786"/>
        <v>0</v>
      </c>
      <c r="HM307" s="153">
        <f t="shared" si="1978"/>
        <v>10000</v>
      </c>
      <c r="HN307" s="58">
        <f t="shared" si="1787"/>
        <v>0</v>
      </c>
      <c r="HO307" s="52">
        <f t="shared" si="1788"/>
        <v>0</v>
      </c>
      <c r="HP307" s="51">
        <f t="shared" si="1789"/>
        <v>0</v>
      </c>
      <c r="HQ307" s="57">
        <f t="shared" si="1790"/>
        <v>0</v>
      </c>
      <c r="HR307" s="153">
        <f t="shared" si="1979"/>
        <v>10000</v>
      </c>
      <c r="HS307" s="468">
        <f t="shared" si="2171"/>
        <v>0</v>
      </c>
      <c r="HT307" s="46">
        <f t="shared" si="2172"/>
        <v>0</v>
      </c>
      <c r="HU307" s="46">
        <f t="shared" si="2173"/>
        <v>0</v>
      </c>
      <c r="HV307" s="48"/>
      <c r="HW307" s="29"/>
      <c r="HX307" s="45">
        <v>246</v>
      </c>
      <c r="HY307" s="128">
        <f t="shared" si="1794"/>
        <v>0</v>
      </c>
      <c r="HZ307" s="46">
        <f t="shared" si="1795"/>
        <v>0</v>
      </c>
      <c r="IA307" s="46">
        <f t="shared" si="1796"/>
        <v>0</v>
      </c>
      <c r="IB307" s="46">
        <f t="shared" si="1797"/>
        <v>0</v>
      </c>
      <c r="IC307" s="46">
        <f t="shared" si="1798"/>
        <v>0</v>
      </c>
      <c r="ID307" s="51">
        <f t="shared" si="1799"/>
        <v>0</v>
      </c>
      <c r="IE307" s="153">
        <f t="shared" si="1980"/>
        <v>10000</v>
      </c>
      <c r="IF307" s="58">
        <f t="shared" si="1800"/>
        <v>0</v>
      </c>
      <c r="IG307" s="52">
        <f t="shared" si="1801"/>
        <v>0</v>
      </c>
      <c r="IH307" s="51">
        <f t="shared" si="1802"/>
        <v>0</v>
      </c>
      <c r="II307" s="57">
        <f t="shared" si="1981"/>
        <v>0</v>
      </c>
      <c r="IJ307" s="153">
        <f t="shared" si="1982"/>
        <v>10000</v>
      </c>
      <c r="IK307" s="468">
        <f t="shared" si="2174"/>
        <v>0</v>
      </c>
      <c r="IL307" s="46">
        <f t="shared" si="2175"/>
        <v>0</v>
      </c>
      <c r="IM307" s="46">
        <f t="shared" si="2176"/>
        <v>0</v>
      </c>
      <c r="IN307" s="48"/>
      <c r="IO307" s="53">
        <f t="shared" si="1806"/>
        <v>0</v>
      </c>
      <c r="IQ307" s="45">
        <v>246</v>
      </c>
      <c r="IR307" s="128">
        <f t="shared" si="1807"/>
        <v>0</v>
      </c>
      <c r="IS307" s="128">
        <f t="shared" si="1808"/>
        <v>0</v>
      </c>
      <c r="IT307" s="128">
        <f t="shared" si="1809"/>
        <v>0</v>
      </c>
      <c r="IU307" s="46">
        <f t="shared" si="2021"/>
        <v>0</v>
      </c>
      <c r="IV307" s="46">
        <f t="shared" si="1810"/>
        <v>0</v>
      </c>
      <c r="IW307" s="51">
        <f t="shared" si="1811"/>
        <v>0</v>
      </c>
      <c r="IX307" s="199">
        <f t="shared" si="1983"/>
        <v>10000</v>
      </c>
      <c r="IY307" s="128">
        <f t="shared" si="1812"/>
        <v>0</v>
      </c>
      <c r="IZ307" s="408">
        <f t="shared" si="1813"/>
        <v>0</v>
      </c>
      <c r="JA307" s="58">
        <f t="shared" si="1814"/>
        <v>0</v>
      </c>
      <c r="JB307" s="52">
        <f t="shared" si="1815"/>
        <v>0</v>
      </c>
      <c r="JC307" s="51">
        <f t="shared" si="1816"/>
        <v>0</v>
      </c>
      <c r="JD307" s="57">
        <f t="shared" si="1817"/>
        <v>0</v>
      </c>
      <c r="JE307" s="280">
        <f t="shared" si="1818"/>
        <v>10000</v>
      </c>
      <c r="JF307" s="280">
        <f t="shared" si="1819"/>
        <v>0</v>
      </c>
      <c r="JG307" s="468">
        <f t="shared" si="1820"/>
        <v>0</v>
      </c>
      <c r="JH307" s="46">
        <f t="shared" si="1821"/>
        <v>0</v>
      </c>
      <c r="JI307" s="46">
        <f t="shared" si="1822"/>
        <v>0</v>
      </c>
      <c r="JJ307" s="48"/>
      <c r="JL307" s="45">
        <v>246</v>
      </c>
      <c r="JM307" s="46">
        <f t="shared" si="1823"/>
        <v>0</v>
      </c>
      <c r="JN307" s="46">
        <f t="shared" si="1824"/>
        <v>0</v>
      </c>
      <c r="JO307" s="128">
        <f t="shared" si="1825"/>
        <v>0</v>
      </c>
      <c r="JP307" s="46">
        <f t="shared" si="1984"/>
        <v>0</v>
      </c>
      <c r="JQ307" s="46">
        <f t="shared" si="1826"/>
        <v>0</v>
      </c>
      <c r="JR307" s="51">
        <f t="shared" si="1827"/>
        <v>0</v>
      </c>
      <c r="JS307" s="51">
        <f t="shared" si="2215"/>
        <v>0</v>
      </c>
      <c r="JT307" s="199">
        <f t="shared" si="1986"/>
        <v>10000</v>
      </c>
      <c r="JU307" s="128">
        <f t="shared" si="1828"/>
        <v>0</v>
      </c>
      <c r="JV307" s="408">
        <f t="shared" si="1829"/>
        <v>0</v>
      </c>
      <c r="JW307" s="58">
        <f t="shared" si="1830"/>
        <v>0</v>
      </c>
      <c r="JX307" s="52">
        <f t="shared" si="1831"/>
        <v>0</v>
      </c>
      <c r="JY307" s="51">
        <f t="shared" si="1832"/>
        <v>0</v>
      </c>
      <c r="JZ307" s="51">
        <f t="shared" si="1833"/>
        <v>0</v>
      </c>
      <c r="KA307" s="199">
        <f t="shared" si="2216"/>
        <v>-4.8771653382573277E-10</v>
      </c>
      <c r="KB307" s="128">
        <f t="shared" si="1988"/>
        <v>10000</v>
      </c>
      <c r="KC307" s="204">
        <f t="shared" si="1834"/>
        <v>0</v>
      </c>
      <c r="KD307" s="468">
        <f t="shared" si="1989"/>
        <v>0</v>
      </c>
      <c r="KE307" s="46">
        <f t="shared" si="1835"/>
        <v>0</v>
      </c>
      <c r="KF307" s="46">
        <f t="shared" si="1836"/>
        <v>0</v>
      </c>
      <c r="KG307" s="48"/>
      <c r="KI307" s="45">
        <v>246</v>
      </c>
      <c r="KJ307" s="46">
        <f t="shared" si="1837"/>
        <v>0</v>
      </c>
      <c r="KK307" s="46">
        <f t="shared" si="1838"/>
        <v>0</v>
      </c>
      <c r="KL307" s="128">
        <f t="shared" si="1839"/>
        <v>0</v>
      </c>
      <c r="KM307" s="46">
        <f t="shared" ref="KM307:KM370" si="2244">IF(AND($H$7="Oui",KI307&gt;$I$7),0,IF(KI307&gt;$B$7,0,KO306*$D$7/12))</f>
        <v>0</v>
      </c>
      <c r="KN307" s="46">
        <f t="shared" si="1840"/>
        <v>0</v>
      </c>
      <c r="KO307" s="51">
        <f t="shared" si="1841"/>
        <v>0</v>
      </c>
      <c r="KP307" s="199">
        <f t="shared" si="2217"/>
        <v>0</v>
      </c>
      <c r="KQ307" s="199">
        <f t="shared" si="1991"/>
        <v>10000</v>
      </c>
      <c r="KR307" s="128">
        <f t="shared" si="1842"/>
        <v>0</v>
      </c>
      <c r="KS307" s="408">
        <f t="shared" si="1843"/>
        <v>0</v>
      </c>
      <c r="KT307" s="45">
        <v>246</v>
      </c>
      <c r="KU307" s="46">
        <f t="shared" si="1992"/>
        <v>0</v>
      </c>
      <c r="KV307" s="46">
        <f t="shared" si="1844"/>
        <v>0</v>
      </c>
      <c r="KW307" s="128">
        <f t="shared" si="2177"/>
        <v>0</v>
      </c>
      <c r="KX307" s="46">
        <f t="shared" si="1846"/>
        <v>0</v>
      </c>
      <c r="KY307" s="46">
        <f t="shared" si="2178"/>
        <v>0</v>
      </c>
      <c r="KZ307" s="51">
        <f t="shared" si="1848"/>
        <v>0</v>
      </c>
      <c r="LA307" s="153">
        <f t="shared" si="2218"/>
        <v>0</v>
      </c>
      <c r="LB307" s="58">
        <f t="shared" si="2068"/>
        <v>0</v>
      </c>
      <c r="LC307" s="52">
        <f t="shared" si="1849"/>
        <v>0</v>
      </c>
      <c r="LD307" s="51">
        <f t="shared" si="1850"/>
        <v>0</v>
      </c>
      <c r="LE307" s="51">
        <f t="shared" si="2179"/>
        <v>0</v>
      </c>
      <c r="LF307" s="51">
        <f t="shared" si="2219"/>
        <v>-4.2405190470162779E-10</v>
      </c>
      <c r="LG307" s="128">
        <f t="shared" si="2180"/>
        <v>10000</v>
      </c>
      <c r="LH307" s="204">
        <f t="shared" si="1853"/>
        <v>0</v>
      </c>
      <c r="LI307" s="479">
        <f t="shared" si="2181"/>
        <v>0</v>
      </c>
      <c r="LJ307" s="46">
        <f t="shared" si="1995"/>
        <v>0</v>
      </c>
      <c r="LK307" s="46">
        <f t="shared" si="1996"/>
        <v>0</v>
      </c>
      <c r="LL307" s="48"/>
      <c r="LN307" s="45">
        <v>246</v>
      </c>
      <c r="LO307" s="46">
        <f t="shared" si="1855"/>
        <v>0</v>
      </c>
      <c r="LP307" s="46">
        <f t="shared" si="2182"/>
        <v>0</v>
      </c>
      <c r="LQ307" s="46">
        <f t="shared" si="1857"/>
        <v>0</v>
      </c>
      <c r="LR307" s="46">
        <f t="shared" si="1858"/>
        <v>0</v>
      </c>
      <c r="LS307" s="46">
        <f t="shared" si="1859"/>
        <v>0</v>
      </c>
      <c r="LT307" s="51">
        <f t="shared" si="1860"/>
        <v>0</v>
      </c>
      <c r="LU307" s="199">
        <f t="shared" si="1997"/>
        <v>10000</v>
      </c>
      <c r="LV307" s="58">
        <f t="shared" si="1861"/>
        <v>0</v>
      </c>
      <c r="LW307" s="52">
        <f t="shared" si="2183"/>
        <v>0</v>
      </c>
      <c r="LX307" s="51">
        <f t="shared" si="1863"/>
        <v>0</v>
      </c>
      <c r="LY307" s="51">
        <f t="shared" si="1864"/>
        <v>0</v>
      </c>
      <c r="LZ307" s="46">
        <f t="shared" si="1998"/>
        <v>0</v>
      </c>
      <c r="MA307" s="199">
        <f t="shared" si="1999"/>
        <v>10000</v>
      </c>
      <c r="MB307" s="468">
        <f t="shared" si="1865"/>
        <v>0</v>
      </c>
      <c r="MC307" s="46">
        <f t="shared" si="1866"/>
        <v>0</v>
      </c>
      <c r="MD307" s="46">
        <f t="shared" si="1867"/>
        <v>0</v>
      </c>
      <c r="ME307" s="48"/>
      <c r="MG307" s="45">
        <v>246</v>
      </c>
      <c r="MH307" s="46">
        <f t="shared" si="1868"/>
        <v>0</v>
      </c>
      <c r="MI307" s="46">
        <f t="shared" si="2184"/>
        <v>0</v>
      </c>
      <c r="MJ307" s="46">
        <f t="shared" si="1870"/>
        <v>0</v>
      </c>
      <c r="MK307" s="46">
        <f t="shared" si="1871"/>
        <v>0</v>
      </c>
      <c r="ML307" s="46">
        <f t="shared" si="1872"/>
        <v>0</v>
      </c>
      <c r="MM307" s="51">
        <f t="shared" si="1873"/>
        <v>0</v>
      </c>
      <c r="MN307" s="199">
        <f t="shared" si="2000"/>
        <v>10000</v>
      </c>
      <c r="MO307" s="58">
        <f t="shared" si="1874"/>
        <v>0</v>
      </c>
      <c r="MP307" s="52">
        <f t="shared" si="2185"/>
        <v>0</v>
      </c>
      <c r="MQ307" s="51">
        <f t="shared" si="1876"/>
        <v>0</v>
      </c>
      <c r="MR307" s="57">
        <f t="shared" si="1877"/>
        <v>0</v>
      </c>
      <c r="MS307" s="199">
        <f t="shared" si="2001"/>
        <v>10000</v>
      </c>
      <c r="MT307" s="468">
        <f t="shared" si="2002"/>
        <v>0</v>
      </c>
      <c r="MU307" s="46">
        <f t="shared" si="1878"/>
        <v>0</v>
      </c>
      <c r="MV307" s="46">
        <f t="shared" si="1879"/>
        <v>0</v>
      </c>
      <c r="MW307" s="48"/>
      <c r="MY307" s="45">
        <v>246</v>
      </c>
      <c r="MZ307" s="46">
        <f t="shared" si="1880"/>
        <v>0</v>
      </c>
      <c r="NA307" s="46">
        <f t="shared" si="2186"/>
        <v>0</v>
      </c>
      <c r="NB307" s="128">
        <f t="shared" si="1882"/>
        <v>0</v>
      </c>
      <c r="NC307" s="46">
        <f t="shared" si="2238"/>
        <v>0</v>
      </c>
      <c r="ND307" s="46">
        <f t="shared" si="1883"/>
        <v>0</v>
      </c>
      <c r="NE307" s="51">
        <f t="shared" si="2187"/>
        <v>0</v>
      </c>
      <c r="NF307" s="153">
        <f t="shared" si="2188"/>
        <v>10000</v>
      </c>
      <c r="NG307" s="45">
        <v>246</v>
      </c>
      <c r="NH307" s="46">
        <f t="shared" si="2239"/>
        <v>0</v>
      </c>
      <c r="NI307" s="46">
        <f t="shared" si="2189"/>
        <v>0</v>
      </c>
      <c r="NJ307" s="128">
        <f t="shared" si="2190"/>
        <v>0</v>
      </c>
      <c r="NK307" s="46">
        <f t="shared" si="2005"/>
        <v>0</v>
      </c>
      <c r="NL307" s="46">
        <f t="shared" si="2191"/>
        <v>0</v>
      </c>
      <c r="NM307" s="51">
        <f t="shared" si="1887"/>
        <v>0</v>
      </c>
      <c r="NN307" s="58">
        <f t="shared" si="2192"/>
        <v>0</v>
      </c>
      <c r="NO307" s="52">
        <f t="shared" si="2193"/>
        <v>0</v>
      </c>
      <c r="NP307" s="51">
        <f t="shared" si="2194"/>
        <v>0</v>
      </c>
      <c r="NQ307" s="57">
        <f t="shared" si="1891"/>
        <v>0</v>
      </c>
      <c r="NR307" s="153">
        <f t="shared" si="2006"/>
        <v>10000</v>
      </c>
      <c r="NS307" s="469">
        <f t="shared" si="1892"/>
        <v>0</v>
      </c>
      <c r="NT307" s="46">
        <f t="shared" si="1893"/>
        <v>0</v>
      </c>
      <c r="NU307" s="46">
        <f t="shared" si="1894"/>
        <v>0</v>
      </c>
      <c r="NV307" s="48"/>
      <c r="NX307" s="45">
        <v>246</v>
      </c>
      <c r="NY307" s="46">
        <f t="shared" si="1895"/>
        <v>0</v>
      </c>
      <c r="NZ307" s="46">
        <f t="shared" si="2195"/>
        <v>0</v>
      </c>
      <c r="OA307" s="46">
        <f t="shared" si="1897"/>
        <v>0</v>
      </c>
      <c r="OB307" s="46">
        <f t="shared" si="1898"/>
        <v>0</v>
      </c>
      <c r="OC307" s="46">
        <f t="shared" si="1899"/>
        <v>0</v>
      </c>
      <c r="OD307" s="51">
        <f t="shared" si="1900"/>
        <v>0</v>
      </c>
      <c r="OE307" s="57">
        <f t="shared" si="2220"/>
        <v>0</v>
      </c>
      <c r="OF307" s="153">
        <f t="shared" si="2008"/>
        <v>10000</v>
      </c>
      <c r="OG307" s="58">
        <f t="shared" si="1901"/>
        <v>0</v>
      </c>
      <c r="OH307" s="241">
        <f t="shared" si="2221"/>
        <v>0</v>
      </c>
      <c r="OI307" s="51">
        <f t="shared" si="1902"/>
        <v>0</v>
      </c>
      <c r="OJ307" s="51">
        <f t="shared" si="1903"/>
        <v>0</v>
      </c>
      <c r="OK307" s="153">
        <f t="shared" si="2222"/>
        <v>-4.8771653382573277E-10</v>
      </c>
      <c r="OL307" s="153">
        <f t="shared" si="2011"/>
        <v>10000</v>
      </c>
      <c r="OM307" s="468">
        <f t="shared" si="2012"/>
        <v>0</v>
      </c>
      <c r="ON307" s="46">
        <f t="shared" si="2013"/>
        <v>0</v>
      </c>
      <c r="OO307" s="46">
        <f t="shared" si="1904"/>
        <v>0</v>
      </c>
      <c r="OP307" s="48"/>
      <c r="OR307" s="45">
        <v>246</v>
      </c>
      <c r="OS307" s="46">
        <f t="shared" si="1905"/>
        <v>0</v>
      </c>
      <c r="OT307" s="128">
        <f t="shared" si="2196"/>
        <v>0</v>
      </c>
      <c r="OU307" s="128">
        <f t="shared" si="1907"/>
        <v>0</v>
      </c>
      <c r="OV307" s="46">
        <f t="shared" si="2240"/>
        <v>0</v>
      </c>
      <c r="OW307" s="46">
        <f t="shared" si="2241"/>
        <v>0</v>
      </c>
      <c r="OX307" s="51">
        <f t="shared" si="1908"/>
        <v>0</v>
      </c>
      <c r="OY307" s="51">
        <f t="shared" si="2223"/>
        <v>5.0476955948397517E-11</v>
      </c>
      <c r="OZ307" s="153">
        <f t="shared" si="2015"/>
        <v>10000</v>
      </c>
      <c r="PA307" s="45">
        <v>246</v>
      </c>
      <c r="PB307" s="46">
        <f t="shared" si="1909"/>
        <v>0</v>
      </c>
      <c r="PC307" s="46">
        <f t="shared" si="2224"/>
        <v>0</v>
      </c>
      <c r="PD307" s="128">
        <f t="shared" si="1910"/>
        <v>0</v>
      </c>
      <c r="PE307" s="46">
        <f t="shared" si="1911"/>
        <v>0</v>
      </c>
      <c r="PF307" s="46">
        <f t="shared" si="1912"/>
        <v>0</v>
      </c>
      <c r="PG307" s="51">
        <f t="shared" si="1913"/>
        <v>0</v>
      </c>
      <c r="PH307" s="57">
        <f t="shared" si="2225"/>
        <v>0</v>
      </c>
      <c r="PI307" s="688">
        <f t="shared" si="1914"/>
        <v>0</v>
      </c>
      <c r="PJ307" s="52">
        <f t="shared" si="2226"/>
        <v>0</v>
      </c>
      <c r="PK307" s="51">
        <f t="shared" si="1915"/>
        <v>0</v>
      </c>
      <c r="PL307" s="57">
        <f t="shared" si="1916"/>
        <v>0</v>
      </c>
      <c r="PM307" s="57">
        <f t="shared" si="2227"/>
        <v>3.035438567167148E-10</v>
      </c>
      <c r="PN307" s="153">
        <f t="shared" si="2020"/>
        <v>10000</v>
      </c>
      <c r="PO307" s="469">
        <f t="shared" si="1917"/>
        <v>0</v>
      </c>
      <c r="PP307" s="46">
        <f t="shared" si="1918"/>
        <v>0</v>
      </c>
      <c r="PQ307" s="46">
        <f t="shared" si="1919"/>
        <v>0</v>
      </c>
      <c r="PR307" s="48"/>
    </row>
    <row r="308" spans="2:434" hidden="1" x14ac:dyDescent="0.3">
      <c r="B308" s="45">
        <v>247</v>
      </c>
      <c r="C308" s="46">
        <f t="shared" si="1688"/>
        <v>0</v>
      </c>
      <c r="D308" s="46">
        <f t="shared" si="1689"/>
        <v>0</v>
      </c>
      <c r="E308" s="46">
        <f t="shared" si="1690"/>
        <v>0</v>
      </c>
      <c r="F308" s="46">
        <f t="shared" si="1691"/>
        <v>0</v>
      </c>
      <c r="G308" s="46">
        <f t="shared" si="1692"/>
        <v>0</v>
      </c>
      <c r="H308" s="51">
        <f t="shared" si="1693"/>
        <v>0</v>
      </c>
      <c r="I308" s="58">
        <f t="shared" si="2228"/>
        <v>0</v>
      </c>
      <c r="J308" s="52">
        <f t="shared" si="1694"/>
        <v>0</v>
      </c>
      <c r="K308" s="51">
        <f t="shared" si="1695"/>
        <v>0</v>
      </c>
      <c r="L308" s="57">
        <f t="shared" si="1696"/>
        <v>0</v>
      </c>
      <c r="M308" s="468">
        <f t="shared" si="1920"/>
        <v>0</v>
      </c>
      <c r="N308" s="46">
        <f t="shared" si="1921"/>
        <v>0</v>
      </c>
      <c r="O308" s="47"/>
      <c r="P308" s="46">
        <f t="shared" si="1922"/>
        <v>0</v>
      </c>
      <c r="Q308" s="48"/>
      <c r="R308" s="29"/>
      <c r="S308" s="29"/>
      <c r="T308" s="45">
        <v>247</v>
      </c>
      <c r="U308" s="46">
        <f t="shared" si="1697"/>
        <v>0</v>
      </c>
      <c r="V308" s="46">
        <f t="shared" si="1698"/>
        <v>0</v>
      </c>
      <c r="W308" s="46">
        <f t="shared" si="1923"/>
        <v>0</v>
      </c>
      <c r="X308" s="46">
        <f t="shared" si="1699"/>
        <v>0</v>
      </c>
      <c r="Y308" s="46">
        <f t="shared" si="1700"/>
        <v>0</v>
      </c>
      <c r="Z308" s="51">
        <f t="shared" si="1701"/>
        <v>0</v>
      </c>
      <c r="AA308" s="58">
        <f t="shared" si="1702"/>
        <v>0</v>
      </c>
      <c r="AB308" s="52">
        <f t="shared" si="1703"/>
        <v>0</v>
      </c>
      <c r="AC308" s="51">
        <f t="shared" si="1704"/>
        <v>0</v>
      </c>
      <c r="AD308" s="57">
        <f t="shared" si="1705"/>
        <v>0</v>
      </c>
      <c r="AE308" s="468">
        <f t="shared" si="1924"/>
        <v>0</v>
      </c>
      <c r="AF308" s="46">
        <f t="shared" si="1706"/>
        <v>0</v>
      </c>
      <c r="AG308" s="47"/>
      <c r="AH308" s="46">
        <f t="shared" si="1925"/>
        <v>0</v>
      </c>
      <c r="AI308" s="48"/>
      <c r="AJ308" s="29"/>
      <c r="AK308" s="45">
        <v>247</v>
      </c>
      <c r="AL308" s="46">
        <f t="shared" si="1707"/>
        <v>0</v>
      </c>
      <c r="AM308" s="46"/>
      <c r="AN308" s="46"/>
      <c r="AO308" s="46">
        <f t="shared" si="1708"/>
        <v>0</v>
      </c>
      <c r="AP308" s="128">
        <f t="shared" si="1709"/>
        <v>0</v>
      </c>
      <c r="AQ308" s="128"/>
      <c r="AR308" s="128"/>
      <c r="AS308" s="46">
        <f t="shared" si="1710"/>
        <v>0</v>
      </c>
      <c r="AT308" s="46">
        <f t="shared" si="1711"/>
        <v>0</v>
      </c>
      <c r="AU308" s="51"/>
      <c r="AV308" s="51"/>
      <c r="AW308" s="51">
        <f t="shared" si="1712"/>
        <v>0</v>
      </c>
      <c r="AX308" s="58">
        <f t="shared" si="1713"/>
        <v>0</v>
      </c>
      <c r="AY308" s="52"/>
      <c r="AZ308" s="52"/>
      <c r="BA308" s="52">
        <f t="shared" si="1714"/>
        <v>0</v>
      </c>
      <c r="BB308" s="51">
        <f t="shared" si="1715"/>
        <v>0</v>
      </c>
      <c r="BC308" s="51"/>
      <c r="BD308" s="51"/>
      <c r="BE308" s="57">
        <f t="shared" si="1716"/>
        <v>0</v>
      </c>
      <c r="BF308" s="468">
        <f t="shared" si="1717"/>
        <v>0</v>
      </c>
      <c r="BG308" s="46">
        <f t="shared" si="1718"/>
        <v>0</v>
      </c>
      <c r="BH308" s="46">
        <f t="shared" si="1719"/>
        <v>0</v>
      </c>
      <c r="BI308" s="48"/>
      <c r="BK308" s="45">
        <v>247</v>
      </c>
      <c r="BL308" s="46">
        <f t="shared" si="1926"/>
        <v>0</v>
      </c>
      <c r="BM308" s="46">
        <f t="shared" si="1927"/>
        <v>0</v>
      </c>
      <c r="BN308" s="46">
        <f t="shared" si="1928"/>
        <v>0</v>
      </c>
      <c r="BO308" s="46">
        <f t="shared" si="1720"/>
        <v>0</v>
      </c>
      <c r="BP308" s="46">
        <f t="shared" si="1721"/>
        <v>0</v>
      </c>
      <c r="BQ308" s="51">
        <f t="shared" si="1722"/>
        <v>0</v>
      </c>
      <c r="BR308" s="57">
        <f t="shared" si="2197"/>
        <v>0</v>
      </c>
      <c r="BS308" s="58">
        <f t="shared" si="2229"/>
        <v>0</v>
      </c>
      <c r="BT308" s="52">
        <f t="shared" si="1930"/>
        <v>0</v>
      </c>
      <c r="BU308" s="51">
        <f t="shared" si="1723"/>
        <v>0</v>
      </c>
      <c r="BV308" s="51">
        <f t="shared" si="1724"/>
        <v>0</v>
      </c>
      <c r="BW308" s="153">
        <f t="shared" si="2198"/>
        <v>-4.8771653382573277E-10</v>
      </c>
      <c r="BX308" s="468">
        <f t="shared" si="1932"/>
        <v>0</v>
      </c>
      <c r="BY308" s="46">
        <f t="shared" si="1933"/>
        <v>0</v>
      </c>
      <c r="BZ308" s="46">
        <f t="shared" si="1725"/>
        <v>0</v>
      </c>
      <c r="CA308" s="48"/>
      <c r="CB308" s="29"/>
      <c r="CC308" s="45">
        <v>247</v>
      </c>
      <c r="CD308" s="128">
        <f t="shared" si="1726"/>
        <v>0</v>
      </c>
      <c r="CE308" s="46">
        <f t="shared" si="1934"/>
        <v>0</v>
      </c>
      <c r="CF308" s="128">
        <f t="shared" si="1727"/>
        <v>0</v>
      </c>
      <c r="CG308" s="46">
        <f t="shared" si="1935"/>
        <v>0</v>
      </c>
      <c r="CH308" s="46">
        <f t="shared" si="2230"/>
        <v>0</v>
      </c>
      <c r="CI308" s="51">
        <f t="shared" si="1728"/>
        <v>0</v>
      </c>
      <c r="CJ308" s="199">
        <f t="shared" si="2199"/>
        <v>0</v>
      </c>
      <c r="CK308" s="153">
        <f t="shared" si="1937"/>
        <v>10000</v>
      </c>
      <c r="CL308" s="45">
        <v>247</v>
      </c>
      <c r="CM308" s="46">
        <f t="shared" si="1938"/>
        <v>0</v>
      </c>
      <c r="CN308" s="128">
        <f t="shared" si="1729"/>
        <v>0</v>
      </c>
      <c r="CO308" s="128">
        <f t="shared" si="2242"/>
        <v>0</v>
      </c>
      <c r="CP308" s="46">
        <f t="shared" si="1730"/>
        <v>0</v>
      </c>
      <c r="CQ308" s="46">
        <f t="shared" si="2243"/>
        <v>0</v>
      </c>
      <c r="CR308" s="51">
        <f t="shared" si="1731"/>
        <v>0</v>
      </c>
      <c r="CS308" s="153">
        <f t="shared" si="2200"/>
        <v>0</v>
      </c>
      <c r="CT308" s="58">
        <f t="shared" si="1732"/>
        <v>0</v>
      </c>
      <c r="CU308" s="52">
        <f t="shared" si="1940"/>
        <v>0</v>
      </c>
      <c r="CV308" s="51">
        <f t="shared" si="1941"/>
        <v>0</v>
      </c>
      <c r="CW308" s="51">
        <f t="shared" si="1733"/>
        <v>0</v>
      </c>
      <c r="CX308" s="57">
        <f t="shared" si="2201"/>
        <v>-4.2405190470162779E-10</v>
      </c>
      <c r="CY308" s="153">
        <f t="shared" si="1943"/>
        <v>10000</v>
      </c>
      <c r="CZ308" s="479">
        <f t="shared" si="2162"/>
        <v>0</v>
      </c>
      <c r="DA308" s="46">
        <f t="shared" si="1944"/>
        <v>0</v>
      </c>
      <c r="DB308" s="46">
        <f t="shared" si="1945"/>
        <v>0</v>
      </c>
      <c r="DC308" s="48"/>
      <c r="DE308" s="45">
        <v>247</v>
      </c>
      <c r="DF308" s="46">
        <f t="shared" si="1735"/>
        <v>0</v>
      </c>
      <c r="DG308" s="46">
        <f t="shared" si="2202"/>
        <v>0</v>
      </c>
      <c r="DH308" s="46">
        <f t="shared" si="1736"/>
        <v>0</v>
      </c>
      <c r="DI308" s="46">
        <f t="shared" si="1737"/>
        <v>0</v>
      </c>
      <c r="DJ308" s="46">
        <f t="shared" si="1738"/>
        <v>0</v>
      </c>
      <c r="DK308" s="51">
        <f t="shared" si="1739"/>
        <v>0</v>
      </c>
      <c r="DL308" s="58">
        <f t="shared" si="2231"/>
        <v>0</v>
      </c>
      <c r="DM308" s="52">
        <f t="shared" si="2203"/>
        <v>0</v>
      </c>
      <c r="DN308" s="51">
        <f t="shared" si="1740"/>
        <v>0</v>
      </c>
      <c r="DO308" s="57">
        <f t="shared" si="1741"/>
        <v>0</v>
      </c>
      <c r="DP308" s="468">
        <f t="shared" si="1948"/>
        <v>0</v>
      </c>
      <c r="DQ308" s="46">
        <f t="shared" si="1949"/>
        <v>0</v>
      </c>
      <c r="DR308" s="47"/>
      <c r="DS308" s="46">
        <f t="shared" si="1950"/>
        <v>0</v>
      </c>
      <c r="DT308" s="48"/>
      <c r="DU308" s="29"/>
      <c r="DV308" s="45">
        <v>247</v>
      </c>
      <c r="DW308" s="46">
        <f t="shared" si="1951"/>
        <v>0</v>
      </c>
      <c r="DX308" s="46">
        <f t="shared" si="2204"/>
        <v>0</v>
      </c>
      <c r="DY308" s="46">
        <f t="shared" si="1953"/>
        <v>0</v>
      </c>
      <c r="DZ308" s="46">
        <f t="shared" si="1742"/>
        <v>0</v>
      </c>
      <c r="EA308" s="46">
        <f t="shared" si="1743"/>
        <v>0</v>
      </c>
      <c r="EB308" s="51">
        <f t="shared" si="1744"/>
        <v>0</v>
      </c>
      <c r="EC308" s="58">
        <f t="shared" si="2232"/>
        <v>0</v>
      </c>
      <c r="ED308" s="52">
        <f t="shared" si="2205"/>
        <v>0</v>
      </c>
      <c r="EE308" s="51">
        <f t="shared" si="1745"/>
        <v>0</v>
      </c>
      <c r="EF308" s="57">
        <f t="shared" si="1746"/>
        <v>0</v>
      </c>
      <c r="EG308" s="468">
        <f t="shared" si="1955"/>
        <v>0</v>
      </c>
      <c r="EH308" s="46">
        <f t="shared" si="1956"/>
        <v>0</v>
      </c>
      <c r="EI308" s="47"/>
      <c r="EJ308" s="46">
        <f t="shared" si="1957"/>
        <v>0</v>
      </c>
      <c r="EK308" s="48"/>
      <c r="EL308" s="29"/>
      <c r="EM308" s="45">
        <v>247</v>
      </c>
      <c r="EN308" s="46">
        <f t="shared" si="2163"/>
        <v>0</v>
      </c>
      <c r="EO308" s="46">
        <f t="shared" si="2206"/>
        <v>0</v>
      </c>
      <c r="EP308" s="128">
        <f t="shared" si="2233"/>
        <v>0</v>
      </c>
      <c r="EQ308" s="46">
        <f t="shared" si="1748"/>
        <v>0</v>
      </c>
      <c r="ER308" s="46">
        <f t="shared" si="1749"/>
        <v>0</v>
      </c>
      <c r="ES308" s="51">
        <f t="shared" si="1750"/>
        <v>0</v>
      </c>
      <c r="ET308" s="153">
        <f t="shared" si="1959"/>
        <v>10000</v>
      </c>
      <c r="EU308" s="45">
        <v>247</v>
      </c>
      <c r="EV308" s="46">
        <f t="shared" si="2234"/>
        <v>0</v>
      </c>
      <c r="EW308" s="46">
        <f t="shared" si="2207"/>
        <v>0</v>
      </c>
      <c r="EX308" s="128">
        <f t="shared" si="1751"/>
        <v>0</v>
      </c>
      <c r="EY308" s="46">
        <f t="shared" si="1752"/>
        <v>0</v>
      </c>
      <c r="EZ308" s="46">
        <f t="shared" si="1753"/>
        <v>0</v>
      </c>
      <c r="FA308" s="51">
        <f t="shared" si="1754"/>
        <v>0</v>
      </c>
      <c r="FB308" s="58">
        <f t="shared" si="1755"/>
        <v>0</v>
      </c>
      <c r="FC308" s="52">
        <f t="shared" si="2208"/>
        <v>0</v>
      </c>
      <c r="FD308" s="51">
        <f t="shared" si="1962"/>
        <v>0</v>
      </c>
      <c r="FE308" s="57">
        <f t="shared" si="1756"/>
        <v>0</v>
      </c>
      <c r="FF308" s="153">
        <f t="shared" si="1963"/>
        <v>10000</v>
      </c>
      <c r="FG308" s="469">
        <f t="shared" si="1757"/>
        <v>0</v>
      </c>
      <c r="FH308" s="46">
        <f t="shared" si="1758"/>
        <v>0</v>
      </c>
      <c r="FI308" s="46">
        <f t="shared" si="1759"/>
        <v>0</v>
      </c>
      <c r="FJ308" s="48"/>
      <c r="FL308" s="45">
        <v>247</v>
      </c>
      <c r="FM308" s="46">
        <f t="shared" si="1964"/>
        <v>0</v>
      </c>
      <c r="FN308" s="46">
        <f t="shared" si="2164"/>
        <v>0</v>
      </c>
      <c r="FO308" s="46">
        <f t="shared" si="1965"/>
        <v>0</v>
      </c>
      <c r="FP308" s="46">
        <f t="shared" si="1761"/>
        <v>0</v>
      </c>
      <c r="FQ308" s="46">
        <f t="shared" si="1762"/>
        <v>0</v>
      </c>
      <c r="FR308" s="51">
        <f t="shared" si="1763"/>
        <v>0</v>
      </c>
      <c r="FS308" s="57">
        <f t="shared" si="2209"/>
        <v>0</v>
      </c>
      <c r="FT308" s="58">
        <f t="shared" si="2235"/>
        <v>0</v>
      </c>
      <c r="FU308" s="241">
        <f t="shared" si="2165"/>
        <v>0</v>
      </c>
      <c r="FV308" s="51">
        <f t="shared" si="1765"/>
        <v>0</v>
      </c>
      <c r="FW308" s="51">
        <f t="shared" si="1766"/>
        <v>0</v>
      </c>
      <c r="FX308" s="153">
        <f t="shared" si="2210"/>
        <v>-4.8771653382573277E-10</v>
      </c>
      <c r="FY308" s="468">
        <f t="shared" si="1968"/>
        <v>0</v>
      </c>
      <c r="FZ308" s="46">
        <f t="shared" si="1969"/>
        <v>0</v>
      </c>
      <c r="GA308" s="46">
        <f t="shared" si="1767"/>
        <v>0</v>
      </c>
      <c r="GB308" s="48"/>
      <c r="GD308" s="45">
        <v>247</v>
      </c>
      <c r="GE308" s="128">
        <f t="shared" si="2166"/>
        <v>0</v>
      </c>
      <c r="GF308" s="128">
        <f t="shared" si="2211"/>
        <v>0</v>
      </c>
      <c r="GG308" s="128">
        <f t="shared" si="2119"/>
        <v>0</v>
      </c>
      <c r="GH308" s="46">
        <f t="shared" si="2236"/>
        <v>0</v>
      </c>
      <c r="GI308" s="46">
        <f t="shared" si="1769"/>
        <v>0</v>
      </c>
      <c r="GJ308" s="51">
        <f t="shared" si="1770"/>
        <v>0</v>
      </c>
      <c r="GK308" s="51">
        <f t="shared" si="2212"/>
        <v>5.0476955948397517E-11</v>
      </c>
      <c r="GL308" s="153">
        <f t="shared" si="1972"/>
        <v>10000</v>
      </c>
      <c r="GM308" s="45">
        <v>247</v>
      </c>
      <c r="GN308" s="46">
        <f t="shared" si="2237"/>
        <v>0</v>
      </c>
      <c r="GO308" s="46">
        <f t="shared" si="2167"/>
        <v>0</v>
      </c>
      <c r="GP308" s="128">
        <f t="shared" si="2168"/>
        <v>0</v>
      </c>
      <c r="GQ308" s="46">
        <f t="shared" si="1772"/>
        <v>0</v>
      </c>
      <c r="GR308" s="46">
        <f t="shared" si="2169"/>
        <v>0</v>
      </c>
      <c r="GS308" s="51">
        <f t="shared" si="1774"/>
        <v>0</v>
      </c>
      <c r="GT308" s="57">
        <f t="shared" si="2213"/>
        <v>0</v>
      </c>
      <c r="GU308" s="58">
        <f t="shared" si="1775"/>
        <v>0</v>
      </c>
      <c r="GV308" s="52">
        <f t="shared" si="2170"/>
        <v>0</v>
      </c>
      <c r="GW308" s="51">
        <f t="shared" si="1975"/>
        <v>0</v>
      </c>
      <c r="GX308" s="57">
        <f t="shared" si="1777"/>
        <v>0</v>
      </c>
      <c r="GY308" s="57">
        <f t="shared" si="2214"/>
        <v>3.035438567167148E-10</v>
      </c>
      <c r="GZ308" s="153">
        <f t="shared" si="1977"/>
        <v>10000</v>
      </c>
      <c r="HA308" s="469">
        <f t="shared" si="1778"/>
        <v>0</v>
      </c>
      <c r="HB308" s="46">
        <f t="shared" si="1779"/>
        <v>0</v>
      </c>
      <c r="HC308" s="46">
        <f t="shared" si="1780"/>
        <v>0</v>
      </c>
      <c r="HD308" s="48"/>
      <c r="HF308" s="45">
        <v>247</v>
      </c>
      <c r="HG308" s="46">
        <f t="shared" si="1781"/>
        <v>0</v>
      </c>
      <c r="HH308" s="46">
        <f t="shared" si="1782"/>
        <v>0</v>
      </c>
      <c r="HI308" s="46">
        <f t="shared" si="1783"/>
        <v>0</v>
      </c>
      <c r="HJ308" s="46">
        <f t="shared" si="1784"/>
        <v>0</v>
      </c>
      <c r="HK308" s="46">
        <f t="shared" si="1785"/>
        <v>0</v>
      </c>
      <c r="HL308" s="51">
        <f t="shared" si="1786"/>
        <v>0</v>
      </c>
      <c r="HM308" s="153">
        <f t="shared" si="1978"/>
        <v>10000</v>
      </c>
      <c r="HN308" s="58">
        <f t="shared" si="1787"/>
        <v>0</v>
      </c>
      <c r="HO308" s="52">
        <f t="shared" si="1788"/>
        <v>0</v>
      </c>
      <c r="HP308" s="51">
        <f t="shared" si="1789"/>
        <v>0</v>
      </c>
      <c r="HQ308" s="57">
        <f t="shared" si="1790"/>
        <v>0</v>
      </c>
      <c r="HR308" s="153">
        <f t="shared" si="1979"/>
        <v>10000</v>
      </c>
      <c r="HS308" s="468">
        <f t="shared" si="2171"/>
        <v>0</v>
      </c>
      <c r="HT308" s="46">
        <f t="shared" si="2172"/>
        <v>0</v>
      </c>
      <c r="HU308" s="46">
        <f t="shared" si="2173"/>
        <v>0</v>
      </c>
      <c r="HV308" s="48"/>
      <c r="HW308" s="29"/>
      <c r="HX308" s="45">
        <v>247</v>
      </c>
      <c r="HY308" s="128">
        <f t="shared" si="1794"/>
        <v>0</v>
      </c>
      <c r="HZ308" s="46">
        <f t="shared" si="1795"/>
        <v>0</v>
      </c>
      <c r="IA308" s="46">
        <f t="shared" si="1796"/>
        <v>0</v>
      </c>
      <c r="IB308" s="46">
        <f t="shared" si="1797"/>
        <v>0</v>
      </c>
      <c r="IC308" s="46">
        <f t="shared" si="1798"/>
        <v>0</v>
      </c>
      <c r="ID308" s="51">
        <f t="shared" si="1799"/>
        <v>0</v>
      </c>
      <c r="IE308" s="153">
        <f t="shared" si="1980"/>
        <v>10000</v>
      </c>
      <c r="IF308" s="58">
        <f t="shared" si="1800"/>
        <v>0</v>
      </c>
      <c r="IG308" s="52">
        <f t="shared" si="1801"/>
        <v>0</v>
      </c>
      <c r="IH308" s="51">
        <f t="shared" si="1802"/>
        <v>0</v>
      </c>
      <c r="II308" s="57">
        <f t="shared" si="1981"/>
        <v>0</v>
      </c>
      <c r="IJ308" s="153">
        <f t="shared" si="1982"/>
        <v>10000</v>
      </c>
      <c r="IK308" s="468">
        <f t="shared" si="2174"/>
        <v>0</v>
      </c>
      <c r="IL308" s="46">
        <f t="shared" si="2175"/>
        <v>0</v>
      </c>
      <c r="IM308" s="46">
        <f t="shared" si="2176"/>
        <v>0</v>
      </c>
      <c r="IN308" s="48"/>
      <c r="IO308" s="53">
        <f t="shared" si="1806"/>
        <v>0</v>
      </c>
      <c r="IQ308" s="45">
        <v>247</v>
      </c>
      <c r="IR308" s="128">
        <f t="shared" si="1807"/>
        <v>0</v>
      </c>
      <c r="IS308" s="128">
        <f t="shared" si="1808"/>
        <v>0</v>
      </c>
      <c r="IT308" s="128">
        <f t="shared" si="1809"/>
        <v>0</v>
      </c>
      <c r="IU308" s="46">
        <f t="shared" si="2021"/>
        <v>0</v>
      </c>
      <c r="IV308" s="46">
        <f t="shared" si="1810"/>
        <v>0</v>
      </c>
      <c r="IW308" s="51">
        <f t="shared" si="1811"/>
        <v>0</v>
      </c>
      <c r="IX308" s="199">
        <f t="shared" si="1983"/>
        <v>10000</v>
      </c>
      <c r="IY308" s="128">
        <f t="shared" si="1812"/>
        <v>0</v>
      </c>
      <c r="IZ308" s="408">
        <f t="shared" si="1813"/>
        <v>0</v>
      </c>
      <c r="JA308" s="58">
        <f t="shared" si="1814"/>
        <v>0</v>
      </c>
      <c r="JB308" s="52">
        <f t="shared" si="1815"/>
        <v>0</v>
      </c>
      <c r="JC308" s="51">
        <f t="shared" si="1816"/>
        <v>0</v>
      </c>
      <c r="JD308" s="57">
        <f t="shared" si="1817"/>
        <v>0</v>
      </c>
      <c r="JE308" s="280">
        <f t="shared" si="1818"/>
        <v>10000</v>
      </c>
      <c r="JF308" s="280">
        <f t="shared" si="1819"/>
        <v>0</v>
      </c>
      <c r="JG308" s="468">
        <f t="shared" si="1820"/>
        <v>0</v>
      </c>
      <c r="JH308" s="46">
        <f t="shared" si="1821"/>
        <v>0</v>
      </c>
      <c r="JI308" s="46">
        <f t="shared" si="1822"/>
        <v>0</v>
      </c>
      <c r="JJ308" s="48"/>
      <c r="JL308" s="45">
        <v>247</v>
      </c>
      <c r="JM308" s="46">
        <f t="shared" si="1823"/>
        <v>0</v>
      </c>
      <c r="JN308" s="46">
        <f t="shared" si="1824"/>
        <v>0</v>
      </c>
      <c r="JO308" s="128">
        <f t="shared" si="1825"/>
        <v>0</v>
      </c>
      <c r="JP308" s="46">
        <f t="shared" si="1984"/>
        <v>0</v>
      </c>
      <c r="JQ308" s="46">
        <f t="shared" si="1826"/>
        <v>0</v>
      </c>
      <c r="JR308" s="51">
        <f t="shared" si="1827"/>
        <v>0</v>
      </c>
      <c r="JS308" s="51">
        <f t="shared" si="2215"/>
        <v>0</v>
      </c>
      <c r="JT308" s="199">
        <f t="shared" si="1986"/>
        <v>10000</v>
      </c>
      <c r="JU308" s="128">
        <f t="shared" si="1828"/>
        <v>0</v>
      </c>
      <c r="JV308" s="408">
        <f t="shared" si="1829"/>
        <v>0</v>
      </c>
      <c r="JW308" s="58">
        <f t="shared" si="1830"/>
        <v>0</v>
      </c>
      <c r="JX308" s="52">
        <f t="shared" si="1831"/>
        <v>0</v>
      </c>
      <c r="JY308" s="51">
        <f t="shared" si="1832"/>
        <v>0</v>
      </c>
      <c r="JZ308" s="51">
        <f t="shared" si="1833"/>
        <v>0</v>
      </c>
      <c r="KA308" s="199">
        <f t="shared" si="2216"/>
        <v>-4.8771653382573277E-10</v>
      </c>
      <c r="KB308" s="128">
        <f t="shared" si="1988"/>
        <v>10000</v>
      </c>
      <c r="KC308" s="204">
        <f t="shared" si="1834"/>
        <v>0</v>
      </c>
      <c r="KD308" s="468">
        <f t="shared" si="1989"/>
        <v>0</v>
      </c>
      <c r="KE308" s="46">
        <f t="shared" si="1835"/>
        <v>0</v>
      </c>
      <c r="KF308" s="46">
        <f t="shared" si="1836"/>
        <v>0</v>
      </c>
      <c r="KG308" s="48"/>
      <c r="KI308" s="45">
        <v>247</v>
      </c>
      <c r="KJ308" s="46">
        <f t="shared" si="1837"/>
        <v>0</v>
      </c>
      <c r="KK308" s="46">
        <f t="shared" si="1838"/>
        <v>0</v>
      </c>
      <c r="KL308" s="128">
        <f t="shared" si="1839"/>
        <v>0</v>
      </c>
      <c r="KM308" s="46">
        <f t="shared" si="2244"/>
        <v>0</v>
      </c>
      <c r="KN308" s="46">
        <f t="shared" si="1840"/>
        <v>0</v>
      </c>
      <c r="KO308" s="51">
        <f t="shared" si="1841"/>
        <v>0</v>
      </c>
      <c r="KP308" s="199">
        <f t="shared" si="2217"/>
        <v>0</v>
      </c>
      <c r="KQ308" s="199">
        <f t="shared" si="1991"/>
        <v>10000</v>
      </c>
      <c r="KR308" s="128">
        <f t="shared" si="1842"/>
        <v>0</v>
      </c>
      <c r="KS308" s="408">
        <f t="shared" si="1843"/>
        <v>0</v>
      </c>
      <c r="KT308" s="45">
        <v>247</v>
      </c>
      <c r="KU308" s="46">
        <f t="shared" si="1992"/>
        <v>0</v>
      </c>
      <c r="KV308" s="46">
        <f t="shared" si="1844"/>
        <v>0</v>
      </c>
      <c r="KW308" s="128">
        <f t="shared" si="2177"/>
        <v>0</v>
      </c>
      <c r="KX308" s="46">
        <f t="shared" si="1846"/>
        <v>0</v>
      </c>
      <c r="KY308" s="46">
        <f t="shared" si="2178"/>
        <v>0</v>
      </c>
      <c r="KZ308" s="51">
        <f t="shared" si="1848"/>
        <v>0</v>
      </c>
      <c r="LA308" s="153">
        <f t="shared" si="2218"/>
        <v>0</v>
      </c>
      <c r="LB308" s="58">
        <f t="shared" si="2068"/>
        <v>0</v>
      </c>
      <c r="LC308" s="52">
        <f t="shared" si="1849"/>
        <v>0</v>
      </c>
      <c r="LD308" s="51">
        <f t="shared" si="1850"/>
        <v>0</v>
      </c>
      <c r="LE308" s="51">
        <f t="shared" si="2179"/>
        <v>0</v>
      </c>
      <c r="LF308" s="51">
        <f t="shared" si="2219"/>
        <v>-4.2405190470162779E-10</v>
      </c>
      <c r="LG308" s="128">
        <f t="shared" si="2180"/>
        <v>10000</v>
      </c>
      <c r="LH308" s="204">
        <f t="shared" si="1853"/>
        <v>0</v>
      </c>
      <c r="LI308" s="479">
        <f t="shared" si="2181"/>
        <v>0</v>
      </c>
      <c r="LJ308" s="46">
        <f t="shared" si="1995"/>
        <v>0</v>
      </c>
      <c r="LK308" s="46">
        <f t="shared" si="1996"/>
        <v>0</v>
      </c>
      <c r="LL308" s="48"/>
      <c r="LN308" s="45">
        <v>247</v>
      </c>
      <c r="LO308" s="46">
        <f t="shared" si="1855"/>
        <v>0</v>
      </c>
      <c r="LP308" s="46">
        <f t="shared" si="2182"/>
        <v>0</v>
      </c>
      <c r="LQ308" s="46">
        <f t="shared" si="1857"/>
        <v>0</v>
      </c>
      <c r="LR308" s="46">
        <f t="shared" si="1858"/>
        <v>0</v>
      </c>
      <c r="LS308" s="46">
        <f t="shared" si="1859"/>
        <v>0</v>
      </c>
      <c r="LT308" s="51">
        <f t="shared" si="1860"/>
        <v>0</v>
      </c>
      <c r="LU308" s="199">
        <f t="shared" si="1997"/>
        <v>10000</v>
      </c>
      <c r="LV308" s="58">
        <f t="shared" si="1861"/>
        <v>0</v>
      </c>
      <c r="LW308" s="52">
        <f t="shared" si="2183"/>
        <v>0</v>
      </c>
      <c r="LX308" s="51">
        <f t="shared" si="1863"/>
        <v>0</v>
      </c>
      <c r="LY308" s="51">
        <f t="shared" si="1864"/>
        <v>0</v>
      </c>
      <c r="LZ308" s="46">
        <f t="shared" si="1998"/>
        <v>0</v>
      </c>
      <c r="MA308" s="199">
        <f t="shared" si="1999"/>
        <v>10000</v>
      </c>
      <c r="MB308" s="468">
        <f t="shared" si="1865"/>
        <v>0</v>
      </c>
      <c r="MC308" s="46">
        <f t="shared" si="1866"/>
        <v>0</v>
      </c>
      <c r="MD308" s="46">
        <f t="shared" si="1867"/>
        <v>0</v>
      </c>
      <c r="ME308" s="48"/>
      <c r="MG308" s="45">
        <v>247</v>
      </c>
      <c r="MH308" s="46">
        <f t="shared" si="1868"/>
        <v>0</v>
      </c>
      <c r="MI308" s="46">
        <f t="shared" si="2184"/>
        <v>0</v>
      </c>
      <c r="MJ308" s="46">
        <f t="shared" si="1870"/>
        <v>0</v>
      </c>
      <c r="MK308" s="46">
        <f t="shared" si="1871"/>
        <v>0</v>
      </c>
      <c r="ML308" s="46">
        <f t="shared" si="1872"/>
        <v>0</v>
      </c>
      <c r="MM308" s="51">
        <f t="shared" si="1873"/>
        <v>0</v>
      </c>
      <c r="MN308" s="199">
        <f t="shared" si="2000"/>
        <v>10000</v>
      </c>
      <c r="MO308" s="58">
        <f t="shared" si="1874"/>
        <v>0</v>
      </c>
      <c r="MP308" s="52">
        <f t="shared" si="2185"/>
        <v>0</v>
      </c>
      <c r="MQ308" s="51">
        <f t="shared" si="1876"/>
        <v>0</v>
      </c>
      <c r="MR308" s="57">
        <f t="shared" si="1877"/>
        <v>0</v>
      </c>
      <c r="MS308" s="199">
        <f t="shared" si="2001"/>
        <v>10000</v>
      </c>
      <c r="MT308" s="468">
        <f t="shared" si="2002"/>
        <v>0</v>
      </c>
      <c r="MU308" s="46">
        <f t="shared" si="1878"/>
        <v>0</v>
      </c>
      <c r="MV308" s="46">
        <f t="shared" si="1879"/>
        <v>0</v>
      </c>
      <c r="MW308" s="48"/>
      <c r="MY308" s="45">
        <v>247</v>
      </c>
      <c r="MZ308" s="46">
        <f t="shared" si="1880"/>
        <v>0</v>
      </c>
      <c r="NA308" s="46">
        <f t="shared" si="2186"/>
        <v>0</v>
      </c>
      <c r="NB308" s="128">
        <f t="shared" si="1882"/>
        <v>0</v>
      </c>
      <c r="NC308" s="46">
        <f t="shared" si="2238"/>
        <v>0</v>
      </c>
      <c r="ND308" s="46">
        <f t="shared" si="1883"/>
        <v>0</v>
      </c>
      <c r="NE308" s="51">
        <f t="shared" si="2187"/>
        <v>0</v>
      </c>
      <c r="NF308" s="153">
        <f t="shared" si="2188"/>
        <v>10000</v>
      </c>
      <c r="NG308" s="45">
        <v>247</v>
      </c>
      <c r="NH308" s="46">
        <f t="shared" si="2239"/>
        <v>0</v>
      </c>
      <c r="NI308" s="46">
        <f t="shared" si="2189"/>
        <v>0</v>
      </c>
      <c r="NJ308" s="128">
        <f t="shared" si="2190"/>
        <v>0</v>
      </c>
      <c r="NK308" s="46">
        <f t="shared" si="2005"/>
        <v>0</v>
      </c>
      <c r="NL308" s="46">
        <f t="shared" si="2191"/>
        <v>0</v>
      </c>
      <c r="NM308" s="51">
        <f t="shared" si="1887"/>
        <v>0</v>
      </c>
      <c r="NN308" s="58">
        <f t="shared" si="2192"/>
        <v>0</v>
      </c>
      <c r="NO308" s="52">
        <f t="shared" si="2193"/>
        <v>0</v>
      </c>
      <c r="NP308" s="51">
        <f t="shared" si="2194"/>
        <v>0</v>
      </c>
      <c r="NQ308" s="57">
        <f t="shared" si="1891"/>
        <v>0</v>
      </c>
      <c r="NR308" s="153">
        <f t="shared" si="2006"/>
        <v>10000</v>
      </c>
      <c r="NS308" s="469">
        <f t="shared" si="1892"/>
        <v>0</v>
      </c>
      <c r="NT308" s="46">
        <f t="shared" si="1893"/>
        <v>0</v>
      </c>
      <c r="NU308" s="46">
        <f t="shared" si="1894"/>
        <v>0</v>
      </c>
      <c r="NV308" s="48"/>
      <c r="NX308" s="45">
        <v>247</v>
      </c>
      <c r="NY308" s="46">
        <f t="shared" si="1895"/>
        <v>0</v>
      </c>
      <c r="NZ308" s="46">
        <f t="shared" si="2195"/>
        <v>0</v>
      </c>
      <c r="OA308" s="46">
        <f t="shared" si="1897"/>
        <v>0</v>
      </c>
      <c r="OB308" s="46">
        <f t="shared" si="1898"/>
        <v>0</v>
      </c>
      <c r="OC308" s="46">
        <f t="shared" si="1899"/>
        <v>0</v>
      </c>
      <c r="OD308" s="51">
        <f t="shared" si="1900"/>
        <v>0</v>
      </c>
      <c r="OE308" s="57">
        <f t="shared" si="2220"/>
        <v>0</v>
      </c>
      <c r="OF308" s="153">
        <f t="shared" si="2008"/>
        <v>10000</v>
      </c>
      <c r="OG308" s="58">
        <f t="shared" si="1901"/>
        <v>0</v>
      </c>
      <c r="OH308" s="241">
        <f t="shared" si="2221"/>
        <v>0</v>
      </c>
      <c r="OI308" s="51">
        <f t="shared" si="1902"/>
        <v>0</v>
      </c>
      <c r="OJ308" s="51">
        <f t="shared" si="1903"/>
        <v>0</v>
      </c>
      <c r="OK308" s="153">
        <f t="shared" si="2222"/>
        <v>-4.8771653382573277E-10</v>
      </c>
      <c r="OL308" s="153">
        <f t="shared" si="2011"/>
        <v>10000</v>
      </c>
      <c r="OM308" s="468">
        <f t="shared" si="2012"/>
        <v>0</v>
      </c>
      <c r="ON308" s="46">
        <f t="shared" si="2013"/>
        <v>0</v>
      </c>
      <c r="OO308" s="46">
        <f t="shared" si="1904"/>
        <v>0</v>
      </c>
      <c r="OP308" s="48"/>
      <c r="OR308" s="45">
        <v>247</v>
      </c>
      <c r="OS308" s="46">
        <f t="shared" si="1905"/>
        <v>0</v>
      </c>
      <c r="OT308" s="128">
        <f t="shared" si="2196"/>
        <v>0</v>
      </c>
      <c r="OU308" s="128">
        <f t="shared" si="1907"/>
        <v>0</v>
      </c>
      <c r="OV308" s="46">
        <f t="shared" si="2240"/>
        <v>0</v>
      </c>
      <c r="OW308" s="46">
        <f t="shared" si="2241"/>
        <v>0</v>
      </c>
      <c r="OX308" s="51">
        <f t="shared" si="1908"/>
        <v>0</v>
      </c>
      <c r="OY308" s="51">
        <f t="shared" si="2223"/>
        <v>5.0476955948397517E-11</v>
      </c>
      <c r="OZ308" s="153">
        <f t="shared" si="2015"/>
        <v>10000</v>
      </c>
      <c r="PA308" s="45">
        <v>247</v>
      </c>
      <c r="PB308" s="46">
        <f t="shared" si="1909"/>
        <v>0</v>
      </c>
      <c r="PC308" s="46">
        <f t="shared" si="2224"/>
        <v>0</v>
      </c>
      <c r="PD308" s="128">
        <f t="shared" si="1910"/>
        <v>0</v>
      </c>
      <c r="PE308" s="46">
        <f t="shared" si="1911"/>
        <v>0</v>
      </c>
      <c r="PF308" s="46">
        <f t="shared" si="1912"/>
        <v>0</v>
      </c>
      <c r="PG308" s="51">
        <f t="shared" si="1913"/>
        <v>0</v>
      </c>
      <c r="PH308" s="57">
        <f t="shared" si="2225"/>
        <v>0</v>
      </c>
      <c r="PI308" s="688">
        <f t="shared" si="1914"/>
        <v>0</v>
      </c>
      <c r="PJ308" s="52">
        <f t="shared" si="2226"/>
        <v>0</v>
      </c>
      <c r="PK308" s="51">
        <f t="shared" si="1915"/>
        <v>0</v>
      </c>
      <c r="PL308" s="57">
        <f t="shared" si="1916"/>
        <v>0</v>
      </c>
      <c r="PM308" s="57">
        <f t="shared" si="2227"/>
        <v>3.035438567167148E-10</v>
      </c>
      <c r="PN308" s="153">
        <f t="shared" si="2020"/>
        <v>10000</v>
      </c>
      <c r="PO308" s="469">
        <f t="shared" si="1917"/>
        <v>0</v>
      </c>
      <c r="PP308" s="46">
        <f t="shared" si="1918"/>
        <v>0</v>
      </c>
      <c r="PQ308" s="46">
        <f t="shared" si="1919"/>
        <v>0</v>
      </c>
      <c r="PR308" s="48"/>
    </row>
    <row r="309" spans="2:434" hidden="1" x14ac:dyDescent="0.3">
      <c r="B309" s="45">
        <v>248</v>
      </c>
      <c r="C309" s="46">
        <f t="shared" si="1688"/>
        <v>0</v>
      </c>
      <c r="D309" s="46">
        <f t="shared" si="1689"/>
        <v>0</v>
      </c>
      <c r="E309" s="46">
        <f t="shared" si="1690"/>
        <v>0</v>
      </c>
      <c r="F309" s="46">
        <f t="shared" si="1691"/>
        <v>0</v>
      </c>
      <c r="G309" s="46">
        <f t="shared" si="1692"/>
        <v>0</v>
      </c>
      <c r="H309" s="51">
        <f t="shared" si="1693"/>
        <v>0</v>
      </c>
      <c r="I309" s="58">
        <f t="shared" si="2228"/>
        <v>0</v>
      </c>
      <c r="J309" s="52">
        <f t="shared" si="1694"/>
        <v>0</v>
      </c>
      <c r="K309" s="51">
        <f t="shared" si="1695"/>
        <v>0</v>
      </c>
      <c r="L309" s="57">
        <f t="shared" si="1696"/>
        <v>0</v>
      </c>
      <c r="M309" s="468">
        <f t="shared" si="1920"/>
        <v>0</v>
      </c>
      <c r="N309" s="46">
        <f t="shared" si="1921"/>
        <v>0</v>
      </c>
      <c r="O309" s="47"/>
      <c r="P309" s="46">
        <f t="shared" si="1922"/>
        <v>0</v>
      </c>
      <c r="Q309" s="48"/>
      <c r="R309" s="29"/>
      <c r="S309" s="29"/>
      <c r="T309" s="45">
        <v>248</v>
      </c>
      <c r="U309" s="46">
        <f t="shared" si="1697"/>
        <v>0</v>
      </c>
      <c r="V309" s="46">
        <f t="shared" si="1698"/>
        <v>0</v>
      </c>
      <c r="W309" s="46">
        <f t="shared" si="1923"/>
        <v>0</v>
      </c>
      <c r="X309" s="46">
        <f t="shared" si="1699"/>
        <v>0</v>
      </c>
      <c r="Y309" s="46">
        <f t="shared" si="1700"/>
        <v>0</v>
      </c>
      <c r="Z309" s="51">
        <f t="shared" si="1701"/>
        <v>0</v>
      </c>
      <c r="AA309" s="58">
        <f t="shared" si="1702"/>
        <v>0</v>
      </c>
      <c r="AB309" s="52">
        <f t="shared" si="1703"/>
        <v>0</v>
      </c>
      <c r="AC309" s="51">
        <f t="shared" si="1704"/>
        <v>0</v>
      </c>
      <c r="AD309" s="57">
        <f t="shared" si="1705"/>
        <v>0</v>
      </c>
      <c r="AE309" s="468">
        <f t="shared" si="1924"/>
        <v>0</v>
      </c>
      <c r="AF309" s="46">
        <f t="shared" si="1706"/>
        <v>0</v>
      </c>
      <c r="AG309" s="47"/>
      <c r="AH309" s="46">
        <f t="shared" si="1925"/>
        <v>0</v>
      </c>
      <c r="AI309" s="48"/>
      <c r="AJ309" s="29"/>
      <c r="AK309" s="45">
        <v>248</v>
      </c>
      <c r="AL309" s="46">
        <f t="shared" si="1707"/>
        <v>0</v>
      </c>
      <c r="AM309" s="46"/>
      <c r="AN309" s="46"/>
      <c r="AO309" s="46">
        <f t="shared" si="1708"/>
        <v>0</v>
      </c>
      <c r="AP309" s="128">
        <f t="shared" si="1709"/>
        <v>0</v>
      </c>
      <c r="AQ309" s="128"/>
      <c r="AR309" s="128"/>
      <c r="AS309" s="46">
        <f t="shared" si="1710"/>
        <v>0</v>
      </c>
      <c r="AT309" s="46">
        <f t="shared" si="1711"/>
        <v>0</v>
      </c>
      <c r="AU309" s="51"/>
      <c r="AV309" s="51"/>
      <c r="AW309" s="51">
        <f t="shared" si="1712"/>
        <v>0</v>
      </c>
      <c r="AX309" s="58">
        <f t="shared" si="1713"/>
        <v>0</v>
      </c>
      <c r="AY309" s="52"/>
      <c r="AZ309" s="52"/>
      <c r="BA309" s="52">
        <f t="shared" si="1714"/>
        <v>0</v>
      </c>
      <c r="BB309" s="51">
        <f t="shared" si="1715"/>
        <v>0</v>
      </c>
      <c r="BC309" s="51"/>
      <c r="BD309" s="51"/>
      <c r="BE309" s="57">
        <f t="shared" si="1716"/>
        <v>0</v>
      </c>
      <c r="BF309" s="468">
        <f t="shared" si="1717"/>
        <v>0</v>
      </c>
      <c r="BG309" s="46">
        <f t="shared" si="1718"/>
        <v>0</v>
      </c>
      <c r="BH309" s="46">
        <f t="shared" si="1719"/>
        <v>0</v>
      </c>
      <c r="BI309" s="48"/>
      <c r="BK309" s="45">
        <v>248</v>
      </c>
      <c r="BL309" s="46">
        <f t="shared" si="1926"/>
        <v>0</v>
      </c>
      <c r="BM309" s="46">
        <f t="shared" si="1927"/>
        <v>0</v>
      </c>
      <c r="BN309" s="46">
        <f t="shared" si="1928"/>
        <v>0</v>
      </c>
      <c r="BO309" s="46">
        <f t="shared" si="1720"/>
        <v>0</v>
      </c>
      <c r="BP309" s="46">
        <f t="shared" si="1721"/>
        <v>0</v>
      </c>
      <c r="BQ309" s="51">
        <f t="shared" si="1722"/>
        <v>0</v>
      </c>
      <c r="BR309" s="57">
        <f t="shared" si="2197"/>
        <v>0</v>
      </c>
      <c r="BS309" s="58">
        <f t="shared" si="2229"/>
        <v>0</v>
      </c>
      <c r="BT309" s="52">
        <f t="shared" si="1930"/>
        <v>0</v>
      </c>
      <c r="BU309" s="51">
        <f t="shared" si="1723"/>
        <v>0</v>
      </c>
      <c r="BV309" s="51">
        <f t="shared" si="1724"/>
        <v>0</v>
      </c>
      <c r="BW309" s="153">
        <f t="shared" si="2198"/>
        <v>-4.8771653382573277E-10</v>
      </c>
      <c r="BX309" s="468">
        <f t="shared" si="1932"/>
        <v>0</v>
      </c>
      <c r="BY309" s="46">
        <f t="shared" si="1933"/>
        <v>0</v>
      </c>
      <c r="BZ309" s="46">
        <f t="shared" si="1725"/>
        <v>0</v>
      </c>
      <c r="CA309" s="48"/>
      <c r="CB309" s="29"/>
      <c r="CC309" s="45">
        <v>248</v>
      </c>
      <c r="CD309" s="128">
        <f t="shared" si="1726"/>
        <v>0</v>
      </c>
      <c r="CE309" s="46">
        <f t="shared" si="1934"/>
        <v>0</v>
      </c>
      <c r="CF309" s="128">
        <f t="shared" si="1727"/>
        <v>0</v>
      </c>
      <c r="CG309" s="46">
        <f t="shared" si="1935"/>
        <v>0</v>
      </c>
      <c r="CH309" s="46">
        <f t="shared" si="2230"/>
        <v>0</v>
      </c>
      <c r="CI309" s="51">
        <f t="shared" si="1728"/>
        <v>0</v>
      </c>
      <c r="CJ309" s="199">
        <f t="shared" si="2199"/>
        <v>0</v>
      </c>
      <c r="CK309" s="153">
        <f t="shared" si="1937"/>
        <v>10000</v>
      </c>
      <c r="CL309" s="45">
        <v>248</v>
      </c>
      <c r="CM309" s="46">
        <f t="shared" si="1938"/>
        <v>0</v>
      </c>
      <c r="CN309" s="128">
        <f t="shared" si="1729"/>
        <v>0</v>
      </c>
      <c r="CO309" s="128">
        <f t="shared" si="2242"/>
        <v>0</v>
      </c>
      <c r="CP309" s="46">
        <f t="shared" si="1730"/>
        <v>0</v>
      </c>
      <c r="CQ309" s="46">
        <f t="shared" si="2243"/>
        <v>0</v>
      </c>
      <c r="CR309" s="51">
        <f t="shared" si="1731"/>
        <v>0</v>
      </c>
      <c r="CS309" s="153">
        <f t="shared" si="2200"/>
        <v>0</v>
      </c>
      <c r="CT309" s="58">
        <f t="shared" si="1732"/>
        <v>0</v>
      </c>
      <c r="CU309" s="52">
        <f t="shared" si="1940"/>
        <v>0</v>
      </c>
      <c r="CV309" s="51">
        <f t="shared" si="1941"/>
        <v>0</v>
      </c>
      <c r="CW309" s="51">
        <f t="shared" si="1733"/>
        <v>0</v>
      </c>
      <c r="CX309" s="57">
        <f t="shared" si="2201"/>
        <v>-4.2405190470162779E-10</v>
      </c>
      <c r="CY309" s="153">
        <f t="shared" si="1943"/>
        <v>10000</v>
      </c>
      <c r="CZ309" s="479">
        <f t="shared" si="2162"/>
        <v>0</v>
      </c>
      <c r="DA309" s="46">
        <f t="shared" si="1944"/>
        <v>0</v>
      </c>
      <c r="DB309" s="46">
        <f t="shared" si="1945"/>
        <v>0</v>
      </c>
      <c r="DC309" s="48"/>
      <c r="DE309" s="45">
        <v>248</v>
      </c>
      <c r="DF309" s="46">
        <f t="shared" si="1735"/>
        <v>0</v>
      </c>
      <c r="DG309" s="46">
        <f t="shared" si="2202"/>
        <v>0</v>
      </c>
      <c r="DH309" s="46">
        <f t="shared" si="1736"/>
        <v>0</v>
      </c>
      <c r="DI309" s="46">
        <f t="shared" si="1737"/>
        <v>0</v>
      </c>
      <c r="DJ309" s="46">
        <f t="shared" si="1738"/>
        <v>0</v>
      </c>
      <c r="DK309" s="51">
        <f t="shared" si="1739"/>
        <v>0</v>
      </c>
      <c r="DL309" s="58">
        <f t="shared" si="2231"/>
        <v>0</v>
      </c>
      <c r="DM309" s="52">
        <f t="shared" si="2203"/>
        <v>0</v>
      </c>
      <c r="DN309" s="51">
        <f t="shared" si="1740"/>
        <v>0</v>
      </c>
      <c r="DO309" s="57">
        <f t="shared" si="1741"/>
        <v>0</v>
      </c>
      <c r="DP309" s="468">
        <f t="shared" si="1948"/>
        <v>0</v>
      </c>
      <c r="DQ309" s="46">
        <f t="shared" si="1949"/>
        <v>0</v>
      </c>
      <c r="DR309" s="47"/>
      <c r="DS309" s="46">
        <f t="shared" si="1950"/>
        <v>0</v>
      </c>
      <c r="DT309" s="48"/>
      <c r="DU309" s="29"/>
      <c r="DV309" s="45">
        <v>248</v>
      </c>
      <c r="DW309" s="46">
        <f t="shared" si="1951"/>
        <v>0</v>
      </c>
      <c r="DX309" s="46">
        <f t="shared" si="2204"/>
        <v>0</v>
      </c>
      <c r="DY309" s="46">
        <f t="shared" si="1953"/>
        <v>0</v>
      </c>
      <c r="DZ309" s="46">
        <f t="shared" si="1742"/>
        <v>0</v>
      </c>
      <c r="EA309" s="46">
        <f t="shared" si="1743"/>
        <v>0</v>
      </c>
      <c r="EB309" s="51">
        <f t="shared" si="1744"/>
        <v>0</v>
      </c>
      <c r="EC309" s="58">
        <f t="shared" si="2232"/>
        <v>0</v>
      </c>
      <c r="ED309" s="52">
        <f t="shared" si="2205"/>
        <v>0</v>
      </c>
      <c r="EE309" s="51">
        <f t="shared" si="1745"/>
        <v>0</v>
      </c>
      <c r="EF309" s="57">
        <f t="shared" si="1746"/>
        <v>0</v>
      </c>
      <c r="EG309" s="468">
        <f t="shared" si="1955"/>
        <v>0</v>
      </c>
      <c r="EH309" s="46">
        <f t="shared" si="1956"/>
        <v>0</v>
      </c>
      <c r="EI309" s="47"/>
      <c r="EJ309" s="46">
        <f t="shared" si="1957"/>
        <v>0</v>
      </c>
      <c r="EK309" s="48"/>
      <c r="EL309" s="29"/>
      <c r="EM309" s="45">
        <v>248</v>
      </c>
      <c r="EN309" s="46">
        <f t="shared" si="2163"/>
        <v>0</v>
      </c>
      <c r="EO309" s="46">
        <f t="shared" si="2206"/>
        <v>0</v>
      </c>
      <c r="EP309" s="128">
        <f t="shared" si="2233"/>
        <v>0</v>
      </c>
      <c r="EQ309" s="46">
        <f t="shared" si="1748"/>
        <v>0</v>
      </c>
      <c r="ER309" s="46">
        <f t="shared" si="1749"/>
        <v>0</v>
      </c>
      <c r="ES309" s="51">
        <f t="shared" si="1750"/>
        <v>0</v>
      </c>
      <c r="ET309" s="153">
        <f t="shared" si="1959"/>
        <v>10000</v>
      </c>
      <c r="EU309" s="45">
        <v>248</v>
      </c>
      <c r="EV309" s="46">
        <f t="shared" si="2234"/>
        <v>0</v>
      </c>
      <c r="EW309" s="46">
        <f t="shared" si="2207"/>
        <v>0</v>
      </c>
      <c r="EX309" s="128">
        <f t="shared" si="1751"/>
        <v>0</v>
      </c>
      <c r="EY309" s="46">
        <f t="shared" si="1752"/>
        <v>0</v>
      </c>
      <c r="EZ309" s="46">
        <f t="shared" si="1753"/>
        <v>0</v>
      </c>
      <c r="FA309" s="51">
        <f t="shared" si="1754"/>
        <v>0</v>
      </c>
      <c r="FB309" s="58">
        <f t="shared" si="1755"/>
        <v>0</v>
      </c>
      <c r="FC309" s="52">
        <f t="shared" si="2208"/>
        <v>0</v>
      </c>
      <c r="FD309" s="51">
        <f t="shared" si="1962"/>
        <v>0</v>
      </c>
      <c r="FE309" s="57">
        <f t="shared" si="1756"/>
        <v>0</v>
      </c>
      <c r="FF309" s="153">
        <f t="shared" si="1963"/>
        <v>10000</v>
      </c>
      <c r="FG309" s="469">
        <f t="shared" si="1757"/>
        <v>0</v>
      </c>
      <c r="FH309" s="46">
        <f t="shared" si="1758"/>
        <v>0</v>
      </c>
      <c r="FI309" s="46">
        <f t="shared" si="1759"/>
        <v>0</v>
      </c>
      <c r="FJ309" s="48"/>
      <c r="FL309" s="45">
        <v>248</v>
      </c>
      <c r="FM309" s="46">
        <f t="shared" si="1964"/>
        <v>0</v>
      </c>
      <c r="FN309" s="46">
        <f t="shared" si="2164"/>
        <v>0</v>
      </c>
      <c r="FO309" s="46">
        <f t="shared" si="1965"/>
        <v>0</v>
      </c>
      <c r="FP309" s="46">
        <f t="shared" si="1761"/>
        <v>0</v>
      </c>
      <c r="FQ309" s="46">
        <f t="shared" si="1762"/>
        <v>0</v>
      </c>
      <c r="FR309" s="51">
        <f t="shared" si="1763"/>
        <v>0</v>
      </c>
      <c r="FS309" s="57">
        <f t="shared" si="2209"/>
        <v>0</v>
      </c>
      <c r="FT309" s="58">
        <f t="shared" si="2235"/>
        <v>0</v>
      </c>
      <c r="FU309" s="241">
        <f t="shared" si="2165"/>
        <v>0</v>
      </c>
      <c r="FV309" s="51">
        <f t="shared" si="1765"/>
        <v>0</v>
      </c>
      <c r="FW309" s="51">
        <f t="shared" si="1766"/>
        <v>0</v>
      </c>
      <c r="FX309" s="153">
        <f t="shared" si="2210"/>
        <v>-4.8771653382573277E-10</v>
      </c>
      <c r="FY309" s="468">
        <f t="shared" si="1968"/>
        <v>0</v>
      </c>
      <c r="FZ309" s="46">
        <f t="shared" si="1969"/>
        <v>0</v>
      </c>
      <c r="GA309" s="46">
        <f t="shared" si="1767"/>
        <v>0</v>
      </c>
      <c r="GB309" s="48"/>
      <c r="GD309" s="45">
        <v>248</v>
      </c>
      <c r="GE309" s="128">
        <f t="shared" si="2166"/>
        <v>0</v>
      </c>
      <c r="GF309" s="128">
        <f t="shared" si="2211"/>
        <v>0</v>
      </c>
      <c r="GG309" s="128">
        <f t="shared" si="2119"/>
        <v>0</v>
      </c>
      <c r="GH309" s="46">
        <f t="shared" si="2236"/>
        <v>0</v>
      </c>
      <c r="GI309" s="46">
        <f t="shared" si="1769"/>
        <v>0</v>
      </c>
      <c r="GJ309" s="51">
        <f t="shared" si="1770"/>
        <v>0</v>
      </c>
      <c r="GK309" s="51">
        <f t="shared" si="2212"/>
        <v>5.0476955948397517E-11</v>
      </c>
      <c r="GL309" s="153">
        <f t="shared" si="1972"/>
        <v>10000</v>
      </c>
      <c r="GM309" s="45">
        <v>248</v>
      </c>
      <c r="GN309" s="46">
        <f t="shared" si="2237"/>
        <v>0</v>
      </c>
      <c r="GO309" s="46">
        <f t="shared" si="2167"/>
        <v>0</v>
      </c>
      <c r="GP309" s="128">
        <f t="shared" si="2168"/>
        <v>0</v>
      </c>
      <c r="GQ309" s="46">
        <f t="shared" si="1772"/>
        <v>0</v>
      </c>
      <c r="GR309" s="46">
        <f t="shared" si="2169"/>
        <v>0</v>
      </c>
      <c r="GS309" s="51">
        <f t="shared" si="1774"/>
        <v>0</v>
      </c>
      <c r="GT309" s="57">
        <f t="shared" si="2213"/>
        <v>0</v>
      </c>
      <c r="GU309" s="58">
        <f t="shared" si="1775"/>
        <v>0</v>
      </c>
      <c r="GV309" s="52">
        <f t="shared" si="2170"/>
        <v>0</v>
      </c>
      <c r="GW309" s="51">
        <f t="shared" si="1975"/>
        <v>0</v>
      </c>
      <c r="GX309" s="57">
        <f t="shared" si="1777"/>
        <v>0</v>
      </c>
      <c r="GY309" s="57">
        <f t="shared" si="2214"/>
        <v>3.035438567167148E-10</v>
      </c>
      <c r="GZ309" s="153">
        <f t="shared" si="1977"/>
        <v>10000</v>
      </c>
      <c r="HA309" s="469">
        <f t="shared" si="1778"/>
        <v>0</v>
      </c>
      <c r="HB309" s="46">
        <f t="shared" si="1779"/>
        <v>0</v>
      </c>
      <c r="HC309" s="46">
        <f t="shared" si="1780"/>
        <v>0</v>
      </c>
      <c r="HD309" s="48"/>
      <c r="HF309" s="45">
        <v>248</v>
      </c>
      <c r="HG309" s="46">
        <f t="shared" si="1781"/>
        <v>0</v>
      </c>
      <c r="HH309" s="46">
        <f t="shared" si="1782"/>
        <v>0</v>
      </c>
      <c r="HI309" s="46">
        <f t="shared" si="1783"/>
        <v>0</v>
      </c>
      <c r="HJ309" s="46">
        <f t="shared" si="1784"/>
        <v>0</v>
      </c>
      <c r="HK309" s="46">
        <f t="shared" si="1785"/>
        <v>0</v>
      </c>
      <c r="HL309" s="51">
        <f t="shared" si="1786"/>
        <v>0</v>
      </c>
      <c r="HM309" s="153">
        <f t="shared" si="1978"/>
        <v>10000</v>
      </c>
      <c r="HN309" s="58">
        <f t="shared" si="1787"/>
        <v>0</v>
      </c>
      <c r="HO309" s="52">
        <f t="shared" si="1788"/>
        <v>0</v>
      </c>
      <c r="HP309" s="51">
        <f t="shared" si="1789"/>
        <v>0</v>
      </c>
      <c r="HQ309" s="57">
        <f t="shared" si="1790"/>
        <v>0</v>
      </c>
      <c r="HR309" s="153">
        <f t="shared" si="1979"/>
        <v>10000</v>
      </c>
      <c r="HS309" s="468">
        <f t="shared" si="2171"/>
        <v>0</v>
      </c>
      <c r="HT309" s="46">
        <f t="shared" si="2172"/>
        <v>0</v>
      </c>
      <c r="HU309" s="46">
        <f t="shared" si="2173"/>
        <v>0</v>
      </c>
      <c r="HV309" s="48"/>
      <c r="HW309" s="29"/>
      <c r="HX309" s="45">
        <v>248</v>
      </c>
      <c r="HY309" s="128">
        <f t="shared" si="1794"/>
        <v>0</v>
      </c>
      <c r="HZ309" s="46">
        <f t="shared" si="1795"/>
        <v>0</v>
      </c>
      <c r="IA309" s="46">
        <f t="shared" si="1796"/>
        <v>0</v>
      </c>
      <c r="IB309" s="46">
        <f t="shared" si="1797"/>
        <v>0</v>
      </c>
      <c r="IC309" s="46">
        <f t="shared" si="1798"/>
        <v>0</v>
      </c>
      <c r="ID309" s="51">
        <f t="shared" si="1799"/>
        <v>0</v>
      </c>
      <c r="IE309" s="153">
        <f t="shared" si="1980"/>
        <v>10000</v>
      </c>
      <c r="IF309" s="58">
        <f t="shared" si="1800"/>
        <v>0</v>
      </c>
      <c r="IG309" s="52">
        <f t="shared" si="1801"/>
        <v>0</v>
      </c>
      <c r="IH309" s="51">
        <f t="shared" si="1802"/>
        <v>0</v>
      </c>
      <c r="II309" s="57">
        <f t="shared" si="1981"/>
        <v>0</v>
      </c>
      <c r="IJ309" s="153">
        <f t="shared" si="1982"/>
        <v>10000</v>
      </c>
      <c r="IK309" s="468">
        <f t="shared" si="2174"/>
        <v>0</v>
      </c>
      <c r="IL309" s="46">
        <f t="shared" si="2175"/>
        <v>0</v>
      </c>
      <c r="IM309" s="46">
        <f t="shared" si="2176"/>
        <v>0</v>
      </c>
      <c r="IN309" s="48"/>
      <c r="IO309" s="53">
        <f t="shared" si="1806"/>
        <v>0</v>
      </c>
      <c r="IQ309" s="45">
        <v>248</v>
      </c>
      <c r="IR309" s="128">
        <f t="shared" si="1807"/>
        <v>0</v>
      </c>
      <c r="IS309" s="128">
        <f t="shared" si="1808"/>
        <v>0</v>
      </c>
      <c r="IT309" s="128">
        <f t="shared" si="1809"/>
        <v>0</v>
      </c>
      <c r="IU309" s="46">
        <f t="shared" si="2021"/>
        <v>0</v>
      </c>
      <c r="IV309" s="46">
        <f t="shared" si="1810"/>
        <v>0</v>
      </c>
      <c r="IW309" s="51">
        <f t="shared" si="1811"/>
        <v>0</v>
      </c>
      <c r="IX309" s="199">
        <f t="shared" si="1983"/>
        <v>10000</v>
      </c>
      <c r="IY309" s="128">
        <f t="shared" si="1812"/>
        <v>0</v>
      </c>
      <c r="IZ309" s="408">
        <f t="shared" si="1813"/>
        <v>0</v>
      </c>
      <c r="JA309" s="58">
        <f t="shared" si="1814"/>
        <v>0</v>
      </c>
      <c r="JB309" s="52">
        <f t="shared" si="1815"/>
        <v>0</v>
      </c>
      <c r="JC309" s="51">
        <f t="shared" si="1816"/>
        <v>0</v>
      </c>
      <c r="JD309" s="57">
        <f t="shared" si="1817"/>
        <v>0</v>
      </c>
      <c r="JE309" s="280">
        <f t="shared" si="1818"/>
        <v>10000</v>
      </c>
      <c r="JF309" s="280">
        <f t="shared" si="1819"/>
        <v>0</v>
      </c>
      <c r="JG309" s="468">
        <f t="shared" si="1820"/>
        <v>0</v>
      </c>
      <c r="JH309" s="46">
        <f t="shared" si="1821"/>
        <v>0</v>
      </c>
      <c r="JI309" s="46">
        <f t="shared" si="1822"/>
        <v>0</v>
      </c>
      <c r="JJ309" s="48"/>
      <c r="JL309" s="45">
        <v>248</v>
      </c>
      <c r="JM309" s="46">
        <f t="shared" si="1823"/>
        <v>0</v>
      </c>
      <c r="JN309" s="46">
        <f t="shared" si="1824"/>
        <v>0</v>
      </c>
      <c r="JO309" s="128">
        <f t="shared" si="1825"/>
        <v>0</v>
      </c>
      <c r="JP309" s="46">
        <f t="shared" si="1984"/>
        <v>0</v>
      </c>
      <c r="JQ309" s="46">
        <f t="shared" si="1826"/>
        <v>0</v>
      </c>
      <c r="JR309" s="51">
        <f t="shared" si="1827"/>
        <v>0</v>
      </c>
      <c r="JS309" s="51">
        <f t="shared" si="2215"/>
        <v>0</v>
      </c>
      <c r="JT309" s="199">
        <f t="shared" si="1986"/>
        <v>10000</v>
      </c>
      <c r="JU309" s="128">
        <f t="shared" si="1828"/>
        <v>0</v>
      </c>
      <c r="JV309" s="408">
        <f t="shared" si="1829"/>
        <v>0</v>
      </c>
      <c r="JW309" s="58">
        <f t="shared" si="1830"/>
        <v>0</v>
      </c>
      <c r="JX309" s="52">
        <f t="shared" si="1831"/>
        <v>0</v>
      </c>
      <c r="JY309" s="51">
        <f t="shared" si="1832"/>
        <v>0</v>
      </c>
      <c r="JZ309" s="51">
        <f t="shared" si="1833"/>
        <v>0</v>
      </c>
      <c r="KA309" s="199">
        <f t="shared" si="2216"/>
        <v>-4.8771653382573277E-10</v>
      </c>
      <c r="KB309" s="128">
        <f t="shared" si="1988"/>
        <v>10000</v>
      </c>
      <c r="KC309" s="204">
        <f t="shared" si="1834"/>
        <v>0</v>
      </c>
      <c r="KD309" s="468">
        <f t="shared" si="1989"/>
        <v>0</v>
      </c>
      <c r="KE309" s="46">
        <f t="shared" si="1835"/>
        <v>0</v>
      </c>
      <c r="KF309" s="46">
        <f t="shared" si="1836"/>
        <v>0</v>
      </c>
      <c r="KG309" s="48"/>
      <c r="KI309" s="45">
        <v>248</v>
      </c>
      <c r="KJ309" s="46">
        <f t="shared" si="1837"/>
        <v>0</v>
      </c>
      <c r="KK309" s="46">
        <f t="shared" si="1838"/>
        <v>0</v>
      </c>
      <c r="KL309" s="128">
        <f t="shared" si="1839"/>
        <v>0</v>
      </c>
      <c r="KM309" s="46">
        <f t="shared" si="2244"/>
        <v>0</v>
      </c>
      <c r="KN309" s="46">
        <f t="shared" si="1840"/>
        <v>0</v>
      </c>
      <c r="KO309" s="51">
        <f t="shared" si="1841"/>
        <v>0</v>
      </c>
      <c r="KP309" s="199">
        <f t="shared" si="2217"/>
        <v>0</v>
      </c>
      <c r="KQ309" s="199">
        <f t="shared" si="1991"/>
        <v>10000</v>
      </c>
      <c r="KR309" s="128">
        <f t="shared" si="1842"/>
        <v>0</v>
      </c>
      <c r="KS309" s="408">
        <f t="shared" si="1843"/>
        <v>0</v>
      </c>
      <c r="KT309" s="45">
        <v>248</v>
      </c>
      <c r="KU309" s="46">
        <f t="shared" si="1992"/>
        <v>0</v>
      </c>
      <c r="KV309" s="46">
        <f t="shared" si="1844"/>
        <v>0</v>
      </c>
      <c r="KW309" s="128">
        <f t="shared" si="2177"/>
        <v>0</v>
      </c>
      <c r="KX309" s="46">
        <f t="shared" si="1846"/>
        <v>0</v>
      </c>
      <c r="KY309" s="46">
        <f t="shared" si="2178"/>
        <v>0</v>
      </c>
      <c r="KZ309" s="51">
        <f t="shared" si="1848"/>
        <v>0</v>
      </c>
      <c r="LA309" s="153">
        <f t="shared" si="2218"/>
        <v>0</v>
      </c>
      <c r="LB309" s="58">
        <f t="shared" si="2068"/>
        <v>0</v>
      </c>
      <c r="LC309" s="52">
        <f t="shared" si="1849"/>
        <v>0</v>
      </c>
      <c r="LD309" s="51">
        <f t="shared" si="1850"/>
        <v>0</v>
      </c>
      <c r="LE309" s="51">
        <f t="shared" si="2179"/>
        <v>0</v>
      </c>
      <c r="LF309" s="51">
        <f t="shared" si="2219"/>
        <v>-4.2405190470162779E-10</v>
      </c>
      <c r="LG309" s="128">
        <f t="shared" si="2180"/>
        <v>10000</v>
      </c>
      <c r="LH309" s="204">
        <f t="shared" si="1853"/>
        <v>0</v>
      </c>
      <c r="LI309" s="479">
        <f t="shared" si="2181"/>
        <v>0</v>
      </c>
      <c r="LJ309" s="46">
        <f t="shared" si="1995"/>
        <v>0</v>
      </c>
      <c r="LK309" s="46">
        <f t="shared" si="1996"/>
        <v>0</v>
      </c>
      <c r="LL309" s="48"/>
      <c r="LN309" s="45">
        <v>248</v>
      </c>
      <c r="LO309" s="46">
        <f t="shared" si="1855"/>
        <v>0</v>
      </c>
      <c r="LP309" s="46">
        <f t="shared" si="2182"/>
        <v>0</v>
      </c>
      <c r="LQ309" s="46">
        <f t="shared" si="1857"/>
        <v>0</v>
      </c>
      <c r="LR309" s="46">
        <f t="shared" si="1858"/>
        <v>0</v>
      </c>
      <c r="LS309" s="46">
        <f t="shared" si="1859"/>
        <v>0</v>
      </c>
      <c r="LT309" s="51">
        <f t="shared" si="1860"/>
        <v>0</v>
      </c>
      <c r="LU309" s="199">
        <f t="shared" si="1997"/>
        <v>10000</v>
      </c>
      <c r="LV309" s="58">
        <f t="shared" si="1861"/>
        <v>0</v>
      </c>
      <c r="LW309" s="52">
        <f t="shared" si="2183"/>
        <v>0</v>
      </c>
      <c r="LX309" s="51">
        <f t="shared" si="1863"/>
        <v>0</v>
      </c>
      <c r="LY309" s="51">
        <f t="shared" si="1864"/>
        <v>0</v>
      </c>
      <c r="LZ309" s="46">
        <f t="shared" si="1998"/>
        <v>0</v>
      </c>
      <c r="MA309" s="199">
        <f t="shared" si="1999"/>
        <v>10000</v>
      </c>
      <c r="MB309" s="468">
        <f t="shared" si="1865"/>
        <v>0</v>
      </c>
      <c r="MC309" s="46">
        <f t="shared" si="1866"/>
        <v>0</v>
      </c>
      <c r="MD309" s="46">
        <f t="shared" si="1867"/>
        <v>0</v>
      </c>
      <c r="ME309" s="48"/>
      <c r="MG309" s="45">
        <v>248</v>
      </c>
      <c r="MH309" s="46">
        <f t="shared" si="1868"/>
        <v>0</v>
      </c>
      <c r="MI309" s="46">
        <f t="shared" si="2184"/>
        <v>0</v>
      </c>
      <c r="MJ309" s="46">
        <f t="shared" si="1870"/>
        <v>0</v>
      </c>
      <c r="MK309" s="46">
        <f t="shared" si="1871"/>
        <v>0</v>
      </c>
      <c r="ML309" s="46">
        <f t="shared" si="1872"/>
        <v>0</v>
      </c>
      <c r="MM309" s="51">
        <f t="shared" si="1873"/>
        <v>0</v>
      </c>
      <c r="MN309" s="199">
        <f t="shared" si="2000"/>
        <v>10000</v>
      </c>
      <c r="MO309" s="58">
        <f t="shared" si="1874"/>
        <v>0</v>
      </c>
      <c r="MP309" s="52">
        <f t="shared" si="2185"/>
        <v>0</v>
      </c>
      <c r="MQ309" s="51">
        <f t="shared" si="1876"/>
        <v>0</v>
      </c>
      <c r="MR309" s="57">
        <f t="shared" si="1877"/>
        <v>0</v>
      </c>
      <c r="MS309" s="199">
        <f t="shared" si="2001"/>
        <v>10000</v>
      </c>
      <c r="MT309" s="468">
        <f t="shared" si="2002"/>
        <v>0</v>
      </c>
      <c r="MU309" s="46">
        <f t="shared" si="1878"/>
        <v>0</v>
      </c>
      <c r="MV309" s="46">
        <f t="shared" si="1879"/>
        <v>0</v>
      </c>
      <c r="MW309" s="48"/>
      <c r="MY309" s="45">
        <v>248</v>
      </c>
      <c r="MZ309" s="46">
        <f t="shared" si="1880"/>
        <v>0</v>
      </c>
      <c r="NA309" s="46">
        <f t="shared" si="2186"/>
        <v>0</v>
      </c>
      <c r="NB309" s="128">
        <f t="shared" si="1882"/>
        <v>0</v>
      </c>
      <c r="NC309" s="46">
        <f t="shared" si="2238"/>
        <v>0</v>
      </c>
      <c r="ND309" s="46">
        <f t="shared" si="1883"/>
        <v>0</v>
      </c>
      <c r="NE309" s="51">
        <f t="shared" si="2187"/>
        <v>0</v>
      </c>
      <c r="NF309" s="153">
        <f t="shared" si="2188"/>
        <v>10000</v>
      </c>
      <c r="NG309" s="45">
        <v>248</v>
      </c>
      <c r="NH309" s="46">
        <f t="shared" si="2239"/>
        <v>0</v>
      </c>
      <c r="NI309" s="46">
        <f t="shared" si="2189"/>
        <v>0</v>
      </c>
      <c r="NJ309" s="128">
        <f t="shared" si="2190"/>
        <v>0</v>
      </c>
      <c r="NK309" s="46">
        <f t="shared" si="2005"/>
        <v>0</v>
      </c>
      <c r="NL309" s="46">
        <f t="shared" si="2191"/>
        <v>0</v>
      </c>
      <c r="NM309" s="51">
        <f t="shared" si="1887"/>
        <v>0</v>
      </c>
      <c r="NN309" s="58">
        <f t="shared" si="2192"/>
        <v>0</v>
      </c>
      <c r="NO309" s="52">
        <f t="shared" si="2193"/>
        <v>0</v>
      </c>
      <c r="NP309" s="51">
        <f t="shared" si="2194"/>
        <v>0</v>
      </c>
      <c r="NQ309" s="57">
        <f t="shared" si="1891"/>
        <v>0</v>
      </c>
      <c r="NR309" s="153">
        <f t="shared" si="2006"/>
        <v>10000</v>
      </c>
      <c r="NS309" s="469">
        <f t="shared" si="1892"/>
        <v>0</v>
      </c>
      <c r="NT309" s="46">
        <f t="shared" si="1893"/>
        <v>0</v>
      </c>
      <c r="NU309" s="46">
        <f t="shared" si="1894"/>
        <v>0</v>
      </c>
      <c r="NV309" s="48"/>
      <c r="NX309" s="45">
        <v>248</v>
      </c>
      <c r="NY309" s="46">
        <f t="shared" si="1895"/>
        <v>0</v>
      </c>
      <c r="NZ309" s="46">
        <f t="shared" si="2195"/>
        <v>0</v>
      </c>
      <c r="OA309" s="46">
        <f t="shared" si="1897"/>
        <v>0</v>
      </c>
      <c r="OB309" s="46">
        <f t="shared" si="1898"/>
        <v>0</v>
      </c>
      <c r="OC309" s="46">
        <f t="shared" si="1899"/>
        <v>0</v>
      </c>
      <c r="OD309" s="51">
        <f t="shared" si="1900"/>
        <v>0</v>
      </c>
      <c r="OE309" s="57">
        <f t="shared" si="2220"/>
        <v>0</v>
      </c>
      <c r="OF309" s="153">
        <f t="shared" si="2008"/>
        <v>10000</v>
      </c>
      <c r="OG309" s="58">
        <f t="shared" si="1901"/>
        <v>0</v>
      </c>
      <c r="OH309" s="241">
        <f t="shared" si="2221"/>
        <v>0</v>
      </c>
      <c r="OI309" s="51">
        <f t="shared" si="1902"/>
        <v>0</v>
      </c>
      <c r="OJ309" s="51">
        <f t="shared" si="1903"/>
        <v>0</v>
      </c>
      <c r="OK309" s="153">
        <f t="shared" si="2222"/>
        <v>-4.8771653382573277E-10</v>
      </c>
      <c r="OL309" s="153">
        <f t="shared" si="2011"/>
        <v>10000</v>
      </c>
      <c r="OM309" s="468">
        <f t="shared" si="2012"/>
        <v>0</v>
      </c>
      <c r="ON309" s="46">
        <f t="shared" si="2013"/>
        <v>0</v>
      </c>
      <c r="OO309" s="46">
        <f t="shared" si="1904"/>
        <v>0</v>
      </c>
      <c r="OP309" s="48"/>
      <c r="OR309" s="45">
        <v>248</v>
      </c>
      <c r="OS309" s="46">
        <f t="shared" si="1905"/>
        <v>0</v>
      </c>
      <c r="OT309" s="128">
        <f t="shared" si="2196"/>
        <v>0</v>
      </c>
      <c r="OU309" s="128">
        <f t="shared" si="1907"/>
        <v>0</v>
      </c>
      <c r="OV309" s="46">
        <f t="shared" si="2240"/>
        <v>0</v>
      </c>
      <c r="OW309" s="46">
        <f t="shared" si="2241"/>
        <v>0</v>
      </c>
      <c r="OX309" s="51">
        <f t="shared" si="1908"/>
        <v>0</v>
      </c>
      <c r="OY309" s="51">
        <f t="shared" si="2223"/>
        <v>5.0476955948397517E-11</v>
      </c>
      <c r="OZ309" s="153">
        <f t="shared" si="2015"/>
        <v>10000</v>
      </c>
      <c r="PA309" s="45">
        <v>248</v>
      </c>
      <c r="PB309" s="46">
        <f t="shared" si="1909"/>
        <v>0</v>
      </c>
      <c r="PC309" s="46">
        <f t="shared" si="2224"/>
        <v>0</v>
      </c>
      <c r="PD309" s="128">
        <f t="shared" si="1910"/>
        <v>0</v>
      </c>
      <c r="PE309" s="46">
        <f t="shared" si="1911"/>
        <v>0</v>
      </c>
      <c r="PF309" s="46">
        <f t="shared" si="1912"/>
        <v>0</v>
      </c>
      <c r="PG309" s="51">
        <f t="shared" si="1913"/>
        <v>0</v>
      </c>
      <c r="PH309" s="57">
        <f t="shared" si="2225"/>
        <v>0</v>
      </c>
      <c r="PI309" s="688">
        <f t="shared" si="1914"/>
        <v>0</v>
      </c>
      <c r="PJ309" s="52">
        <f t="shared" si="2226"/>
        <v>0</v>
      </c>
      <c r="PK309" s="51">
        <f t="shared" si="1915"/>
        <v>0</v>
      </c>
      <c r="PL309" s="57">
        <f t="shared" si="1916"/>
        <v>0</v>
      </c>
      <c r="PM309" s="57">
        <f t="shared" si="2227"/>
        <v>3.035438567167148E-10</v>
      </c>
      <c r="PN309" s="153">
        <f t="shared" si="2020"/>
        <v>10000</v>
      </c>
      <c r="PO309" s="469">
        <f t="shared" si="1917"/>
        <v>0</v>
      </c>
      <c r="PP309" s="46">
        <f t="shared" si="1918"/>
        <v>0</v>
      </c>
      <c r="PQ309" s="46">
        <f t="shared" si="1919"/>
        <v>0</v>
      </c>
      <c r="PR309" s="48"/>
    </row>
    <row r="310" spans="2:434" hidden="1" x14ac:dyDescent="0.3">
      <c r="B310" s="45">
        <v>249</v>
      </c>
      <c r="C310" s="46">
        <f t="shared" si="1688"/>
        <v>0</v>
      </c>
      <c r="D310" s="46">
        <f t="shared" si="1689"/>
        <v>0</v>
      </c>
      <c r="E310" s="46">
        <f t="shared" si="1690"/>
        <v>0</v>
      </c>
      <c r="F310" s="46">
        <f t="shared" si="1691"/>
        <v>0</v>
      </c>
      <c r="G310" s="46">
        <f t="shared" si="1692"/>
        <v>0</v>
      </c>
      <c r="H310" s="51">
        <f t="shared" si="1693"/>
        <v>0</v>
      </c>
      <c r="I310" s="58">
        <f t="shared" si="2228"/>
        <v>0</v>
      </c>
      <c r="J310" s="52">
        <f t="shared" si="1694"/>
        <v>0</v>
      </c>
      <c r="K310" s="51">
        <f t="shared" si="1695"/>
        <v>0</v>
      </c>
      <c r="L310" s="57">
        <f t="shared" si="1696"/>
        <v>0</v>
      </c>
      <c r="M310" s="468">
        <f t="shared" si="1920"/>
        <v>0</v>
      </c>
      <c r="N310" s="46">
        <f t="shared" si="1921"/>
        <v>0</v>
      </c>
      <c r="O310" s="47"/>
      <c r="P310" s="46">
        <f t="shared" si="1922"/>
        <v>0</v>
      </c>
      <c r="Q310" s="48"/>
      <c r="R310" s="29"/>
      <c r="S310" s="29"/>
      <c r="T310" s="45">
        <v>249</v>
      </c>
      <c r="U310" s="46">
        <f t="shared" si="1697"/>
        <v>0</v>
      </c>
      <c r="V310" s="46">
        <f t="shared" si="1698"/>
        <v>0</v>
      </c>
      <c r="W310" s="46">
        <f t="shared" si="1923"/>
        <v>0</v>
      </c>
      <c r="X310" s="46">
        <f t="shared" si="1699"/>
        <v>0</v>
      </c>
      <c r="Y310" s="46">
        <f t="shared" si="1700"/>
        <v>0</v>
      </c>
      <c r="Z310" s="51">
        <f t="shared" si="1701"/>
        <v>0</v>
      </c>
      <c r="AA310" s="58">
        <f t="shared" si="1702"/>
        <v>0</v>
      </c>
      <c r="AB310" s="52">
        <f t="shared" si="1703"/>
        <v>0</v>
      </c>
      <c r="AC310" s="51">
        <f t="shared" si="1704"/>
        <v>0</v>
      </c>
      <c r="AD310" s="57">
        <f t="shared" si="1705"/>
        <v>0</v>
      </c>
      <c r="AE310" s="468">
        <f t="shared" si="1924"/>
        <v>0</v>
      </c>
      <c r="AF310" s="46">
        <f t="shared" si="1706"/>
        <v>0</v>
      </c>
      <c r="AG310" s="47"/>
      <c r="AH310" s="46">
        <f t="shared" si="1925"/>
        <v>0</v>
      </c>
      <c r="AI310" s="48"/>
      <c r="AJ310" s="29"/>
      <c r="AK310" s="45">
        <v>249</v>
      </c>
      <c r="AL310" s="46">
        <f t="shared" si="1707"/>
        <v>0</v>
      </c>
      <c r="AM310" s="46"/>
      <c r="AN310" s="46"/>
      <c r="AO310" s="46">
        <f t="shared" si="1708"/>
        <v>0</v>
      </c>
      <c r="AP310" s="128">
        <f t="shared" si="1709"/>
        <v>0</v>
      </c>
      <c r="AQ310" s="128"/>
      <c r="AR310" s="128"/>
      <c r="AS310" s="46">
        <f t="shared" si="1710"/>
        <v>0</v>
      </c>
      <c r="AT310" s="46">
        <f t="shared" si="1711"/>
        <v>0</v>
      </c>
      <c r="AU310" s="51"/>
      <c r="AV310" s="51"/>
      <c r="AW310" s="51">
        <f t="shared" si="1712"/>
        <v>0</v>
      </c>
      <c r="AX310" s="58">
        <f t="shared" si="1713"/>
        <v>0</v>
      </c>
      <c r="AY310" s="52"/>
      <c r="AZ310" s="52"/>
      <c r="BA310" s="52">
        <f t="shared" si="1714"/>
        <v>0</v>
      </c>
      <c r="BB310" s="51">
        <f t="shared" si="1715"/>
        <v>0</v>
      </c>
      <c r="BC310" s="51"/>
      <c r="BD310" s="51"/>
      <c r="BE310" s="57">
        <f t="shared" si="1716"/>
        <v>0</v>
      </c>
      <c r="BF310" s="468">
        <f t="shared" si="1717"/>
        <v>0</v>
      </c>
      <c r="BG310" s="46">
        <f t="shared" si="1718"/>
        <v>0</v>
      </c>
      <c r="BH310" s="46">
        <f t="shared" si="1719"/>
        <v>0</v>
      </c>
      <c r="BI310" s="48"/>
      <c r="BK310" s="45">
        <v>249</v>
      </c>
      <c r="BL310" s="46">
        <f t="shared" si="1926"/>
        <v>0</v>
      </c>
      <c r="BM310" s="46">
        <f t="shared" si="1927"/>
        <v>0</v>
      </c>
      <c r="BN310" s="46">
        <f t="shared" si="1928"/>
        <v>0</v>
      </c>
      <c r="BO310" s="46">
        <f t="shared" si="1720"/>
        <v>0</v>
      </c>
      <c r="BP310" s="46">
        <f t="shared" si="1721"/>
        <v>0</v>
      </c>
      <c r="BQ310" s="51">
        <f t="shared" si="1722"/>
        <v>0</v>
      </c>
      <c r="BR310" s="57">
        <f t="shared" si="2197"/>
        <v>0</v>
      </c>
      <c r="BS310" s="58">
        <f t="shared" si="2229"/>
        <v>0</v>
      </c>
      <c r="BT310" s="52">
        <f t="shared" si="1930"/>
        <v>0</v>
      </c>
      <c r="BU310" s="51">
        <f t="shared" si="1723"/>
        <v>0</v>
      </c>
      <c r="BV310" s="51">
        <f t="shared" si="1724"/>
        <v>0</v>
      </c>
      <c r="BW310" s="153">
        <f t="shared" si="2198"/>
        <v>-4.8771653382573277E-10</v>
      </c>
      <c r="BX310" s="468">
        <f t="shared" si="1932"/>
        <v>0</v>
      </c>
      <c r="BY310" s="46">
        <f t="shared" si="1933"/>
        <v>0</v>
      </c>
      <c r="BZ310" s="46">
        <f t="shared" si="1725"/>
        <v>0</v>
      </c>
      <c r="CA310" s="48"/>
      <c r="CB310" s="29"/>
      <c r="CC310" s="45">
        <v>249</v>
      </c>
      <c r="CD310" s="128">
        <f t="shared" si="1726"/>
        <v>0</v>
      </c>
      <c r="CE310" s="46">
        <f t="shared" si="1934"/>
        <v>0</v>
      </c>
      <c r="CF310" s="128">
        <f t="shared" si="1727"/>
        <v>0</v>
      </c>
      <c r="CG310" s="46">
        <f t="shared" si="1935"/>
        <v>0</v>
      </c>
      <c r="CH310" s="46">
        <f t="shared" si="2230"/>
        <v>0</v>
      </c>
      <c r="CI310" s="51">
        <f t="shared" si="1728"/>
        <v>0</v>
      </c>
      <c r="CJ310" s="199">
        <f t="shared" si="2199"/>
        <v>0</v>
      </c>
      <c r="CK310" s="153">
        <f t="shared" si="1937"/>
        <v>10000</v>
      </c>
      <c r="CL310" s="45">
        <v>249</v>
      </c>
      <c r="CM310" s="46">
        <f t="shared" si="1938"/>
        <v>0</v>
      </c>
      <c r="CN310" s="128">
        <f t="shared" si="1729"/>
        <v>0</v>
      </c>
      <c r="CO310" s="128">
        <f t="shared" si="2242"/>
        <v>0</v>
      </c>
      <c r="CP310" s="46">
        <f t="shared" si="1730"/>
        <v>0</v>
      </c>
      <c r="CQ310" s="46">
        <f t="shared" si="2243"/>
        <v>0</v>
      </c>
      <c r="CR310" s="51">
        <f t="shared" si="1731"/>
        <v>0</v>
      </c>
      <c r="CS310" s="153">
        <f t="shared" si="2200"/>
        <v>0</v>
      </c>
      <c r="CT310" s="58">
        <f t="shared" si="1732"/>
        <v>0</v>
      </c>
      <c r="CU310" s="52">
        <f t="shared" si="1940"/>
        <v>0</v>
      </c>
      <c r="CV310" s="51">
        <f t="shared" si="1941"/>
        <v>0</v>
      </c>
      <c r="CW310" s="51">
        <f t="shared" si="1733"/>
        <v>0</v>
      </c>
      <c r="CX310" s="57">
        <f t="shared" si="2201"/>
        <v>-4.2405190470162779E-10</v>
      </c>
      <c r="CY310" s="153">
        <f t="shared" si="1943"/>
        <v>10000</v>
      </c>
      <c r="CZ310" s="479">
        <f t="shared" si="2162"/>
        <v>0</v>
      </c>
      <c r="DA310" s="46">
        <f t="shared" si="1944"/>
        <v>0</v>
      </c>
      <c r="DB310" s="46">
        <f t="shared" si="1945"/>
        <v>0</v>
      </c>
      <c r="DC310" s="48"/>
      <c r="DE310" s="45">
        <v>249</v>
      </c>
      <c r="DF310" s="46">
        <f t="shared" si="1735"/>
        <v>0</v>
      </c>
      <c r="DG310" s="46">
        <f t="shared" si="2202"/>
        <v>0</v>
      </c>
      <c r="DH310" s="46">
        <f t="shared" si="1736"/>
        <v>0</v>
      </c>
      <c r="DI310" s="46">
        <f t="shared" si="1737"/>
        <v>0</v>
      </c>
      <c r="DJ310" s="46">
        <f t="shared" si="1738"/>
        <v>0</v>
      </c>
      <c r="DK310" s="51">
        <f t="shared" si="1739"/>
        <v>0</v>
      </c>
      <c r="DL310" s="58">
        <f t="shared" si="2231"/>
        <v>0</v>
      </c>
      <c r="DM310" s="52">
        <f t="shared" si="2203"/>
        <v>0</v>
      </c>
      <c r="DN310" s="51">
        <f t="shared" si="1740"/>
        <v>0</v>
      </c>
      <c r="DO310" s="57">
        <f t="shared" si="1741"/>
        <v>0</v>
      </c>
      <c r="DP310" s="468">
        <f t="shared" si="1948"/>
        <v>0</v>
      </c>
      <c r="DQ310" s="46">
        <f t="shared" si="1949"/>
        <v>0</v>
      </c>
      <c r="DR310" s="47"/>
      <c r="DS310" s="46">
        <f t="shared" si="1950"/>
        <v>0</v>
      </c>
      <c r="DT310" s="48"/>
      <c r="DU310" s="29"/>
      <c r="DV310" s="45">
        <v>249</v>
      </c>
      <c r="DW310" s="46">
        <f t="shared" si="1951"/>
        <v>0</v>
      </c>
      <c r="DX310" s="46">
        <f t="shared" si="2204"/>
        <v>0</v>
      </c>
      <c r="DY310" s="46">
        <f t="shared" si="1953"/>
        <v>0</v>
      </c>
      <c r="DZ310" s="46">
        <f t="shared" si="1742"/>
        <v>0</v>
      </c>
      <c r="EA310" s="46">
        <f t="shared" si="1743"/>
        <v>0</v>
      </c>
      <c r="EB310" s="51">
        <f t="shared" si="1744"/>
        <v>0</v>
      </c>
      <c r="EC310" s="58">
        <f t="shared" si="2232"/>
        <v>0</v>
      </c>
      <c r="ED310" s="52">
        <f t="shared" si="2205"/>
        <v>0</v>
      </c>
      <c r="EE310" s="51">
        <f t="shared" si="1745"/>
        <v>0</v>
      </c>
      <c r="EF310" s="57">
        <f t="shared" si="1746"/>
        <v>0</v>
      </c>
      <c r="EG310" s="468">
        <f t="shared" si="1955"/>
        <v>0</v>
      </c>
      <c r="EH310" s="46">
        <f t="shared" si="1956"/>
        <v>0</v>
      </c>
      <c r="EI310" s="47"/>
      <c r="EJ310" s="46">
        <f t="shared" si="1957"/>
        <v>0</v>
      </c>
      <c r="EK310" s="48"/>
      <c r="EL310" s="29"/>
      <c r="EM310" s="45">
        <v>249</v>
      </c>
      <c r="EN310" s="46">
        <f t="shared" si="2163"/>
        <v>0</v>
      </c>
      <c r="EO310" s="46">
        <f t="shared" si="2206"/>
        <v>0</v>
      </c>
      <c r="EP310" s="128">
        <f t="shared" si="2233"/>
        <v>0</v>
      </c>
      <c r="EQ310" s="46">
        <f t="shared" si="1748"/>
        <v>0</v>
      </c>
      <c r="ER310" s="46">
        <f t="shared" si="1749"/>
        <v>0</v>
      </c>
      <c r="ES310" s="51">
        <f t="shared" si="1750"/>
        <v>0</v>
      </c>
      <c r="ET310" s="153">
        <f t="shared" si="1959"/>
        <v>10000</v>
      </c>
      <c r="EU310" s="45">
        <v>249</v>
      </c>
      <c r="EV310" s="46">
        <f t="shared" si="2234"/>
        <v>0</v>
      </c>
      <c r="EW310" s="46">
        <f t="shared" si="2207"/>
        <v>0</v>
      </c>
      <c r="EX310" s="128">
        <f t="shared" si="1751"/>
        <v>0</v>
      </c>
      <c r="EY310" s="46">
        <f t="shared" si="1752"/>
        <v>0</v>
      </c>
      <c r="EZ310" s="46">
        <f t="shared" si="1753"/>
        <v>0</v>
      </c>
      <c r="FA310" s="51">
        <f t="shared" si="1754"/>
        <v>0</v>
      </c>
      <c r="FB310" s="58">
        <f t="shared" si="1755"/>
        <v>0</v>
      </c>
      <c r="FC310" s="52">
        <f t="shared" si="2208"/>
        <v>0</v>
      </c>
      <c r="FD310" s="51">
        <f t="shared" si="1962"/>
        <v>0</v>
      </c>
      <c r="FE310" s="57">
        <f t="shared" si="1756"/>
        <v>0</v>
      </c>
      <c r="FF310" s="153">
        <f t="shared" si="1963"/>
        <v>10000</v>
      </c>
      <c r="FG310" s="469">
        <f t="shared" si="1757"/>
        <v>0</v>
      </c>
      <c r="FH310" s="46">
        <f t="shared" si="1758"/>
        <v>0</v>
      </c>
      <c r="FI310" s="46">
        <f t="shared" si="1759"/>
        <v>0</v>
      </c>
      <c r="FJ310" s="48"/>
      <c r="FL310" s="45">
        <v>249</v>
      </c>
      <c r="FM310" s="46">
        <f t="shared" si="1964"/>
        <v>0</v>
      </c>
      <c r="FN310" s="46">
        <f t="shared" si="2164"/>
        <v>0</v>
      </c>
      <c r="FO310" s="46">
        <f t="shared" si="1965"/>
        <v>0</v>
      </c>
      <c r="FP310" s="46">
        <f t="shared" si="1761"/>
        <v>0</v>
      </c>
      <c r="FQ310" s="46">
        <f t="shared" si="1762"/>
        <v>0</v>
      </c>
      <c r="FR310" s="51">
        <f t="shared" si="1763"/>
        <v>0</v>
      </c>
      <c r="FS310" s="57">
        <f t="shared" si="2209"/>
        <v>0</v>
      </c>
      <c r="FT310" s="58">
        <f t="shared" si="2235"/>
        <v>0</v>
      </c>
      <c r="FU310" s="241">
        <f t="shared" si="2165"/>
        <v>0</v>
      </c>
      <c r="FV310" s="51">
        <f t="shared" si="1765"/>
        <v>0</v>
      </c>
      <c r="FW310" s="51">
        <f t="shared" si="1766"/>
        <v>0</v>
      </c>
      <c r="FX310" s="153">
        <f t="shared" si="2210"/>
        <v>-4.8771653382573277E-10</v>
      </c>
      <c r="FY310" s="468">
        <f t="shared" si="1968"/>
        <v>0</v>
      </c>
      <c r="FZ310" s="46">
        <f t="shared" si="1969"/>
        <v>0</v>
      </c>
      <c r="GA310" s="46">
        <f t="shared" si="1767"/>
        <v>0</v>
      </c>
      <c r="GB310" s="48"/>
      <c r="GD310" s="45">
        <v>249</v>
      </c>
      <c r="GE310" s="128">
        <f t="shared" si="2166"/>
        <v>0</v>
      </c>
      <c r="GF310" s="128">
        <f t="shared" si="2211"/>
        <v>0</v>
      </c>
      <c r="GG310" s="128">
        <f t="shared" si="2119"/>
        <v>0</v>
      </c>
      <c r="GH310" s="46">
        <f t="shared" si="2236"/>
        <v>0</v>
      </c>
      <c r="GI310" s="46">
        <f t="shared" si="1769"/>
        <v>0</v>
      </c>
      <c r="GJ310" s="51">
        <f t="shared" si="1770"/>
        <v>0</v>
      </c>
      <c r="GK310" s="51">
        <f t="shared" si="2212"/>
        <v>5.0476955948397517E-11</v>
      </c>
      <c r="GL310" s="153">
        <f t="shared" si="1972"/>
        <v>10000</v>
      </c>
      <c r="GM310" s="45">
        <v>249</v>
      </c>
      <c r="GN310" s="46">
        <f t="shared" si="2237"/>
        <v>0</v>
      </c>
      <c r="GO310" s="46">
        <f t="shared" si="2167"/>
        <v>0</v>
      </c>
      <c r="GP310" s="128">
        <f t="shared" si="2168"/>
        <v>0</v>
      </c>
      <c r="GQ310" s="46">
        <f t="shared" si="1772"/>
        <v>0</v>
      </c>
      <c r="GR310" s="46">
        <f t="shared" si="2169"/>
        <v>0</v>
      </c>
      <c r="GS310" s="51">
        <f t="shared" si="1774"/>
        <v>0</v>
      </c>
      <c r="GT310" s="57">
        <f t="shared" si="2213"/>
        <v>0</v>
      </c>
      <c r="GU310" s="58">
        <f t="shared" si="1775"/>
        <v>0</v>
      </c>
      <c r="GV310" s="52">
        <f t="shared" si="2170"/>
        <v>0</v>
      </c>
      <c r="GW310" s="51">
        <f t="shared" si="1975"/>
        <v>0</v>
      </c>
      <c r="GX310" s="57">
        <f t="shared" si="1777"/>
        <v>0</v>
      </c>
      <c r="GY310" s="57">
        <f t="shared" si="2214"/>
        <v>3.035438567167148E-10</v>
      </c>
      <c r="GZ310" s="153">
        <f t="shared" si="1977"/>
        <v>10000</v>
      </c>
      <c r="HA310" s="469">
        <f t="shared" si="1778"/>
        <v>0</v>
      </c>
      <c r="HB310" s="46">
        <f t="shared" si="1779"/>
        <v>0</v>
      </c>
      <c r="HC310" s="46">
        <f t="shared" si="1780"/>
        <v>0</v>
      </c>
      <c r="HD310" s="48"/>
      <c r="HF310" s="45">
        <v>249</v>
      </c>
      <c r="HG310" s="46">
        <f t="shared" si="1781"/>
        <v>0</v>
      </c>
      <c r="HH310" s="46">
        <f t="shared" si="1782"/>
        <v>0</v>
      </c>
      <c r="HI310" s="46">
        <f t="shared" si="1783"/>
        <v>0</v>
      </c>
      <c r="HJ310" s="46">
        <f t="shared" si="1784"/>
        <v>0</v>
      </c>
      <c r="HK310" s="46">
        <f t="shared" si="1785"/>
        <v>0</v>
      </c>
      <c r="HL310" s="51">
        <f t="shared" si="1786"/>
        <v>0</v>
      </c>
      <c r="HM310" s="153">
        <f t="shared" si="1978"/>
        <v>10000</v>
      </c>
      <c r="HN310" s="58">
        <f t="shared" si="1787"/>
        <v>0</v>
      </c>
      <c r="HO310" s="52">
        <f t="shared" si="1788"/>
        <v>0</v>
      </c>
      <c r="HP310" s="51">
        <f t="shared" si="1789"/>
        <v>0</v>
      </c>
      <c r="HQ310" s="57">
        <f t="shared" si="1790"/>
        <v>0</v>
      </c>
      <c r="HR310" s="153">
        <f t="shared" si="1979"/>
        <v>10000</v>
      </c>
      <c r="HS310" s="468">
        <f t="shared" si="2171"/>
        <v>0</v>
      </c>
      <c r="HT310" s="46">
        <f t="shared" si="2172"/>
        <v>0</v>
      </c>
      <c r="HU310" s="46">
        <f t="shared" si="2173"/>
        <v>0</v>
      </c>
      <c r="HV310" s="48"/>
      <c r="HW310" s="29"/>
      <c r="HX310" s="45">
        <v>249</v>
      </c>
      <c r="HY310" s="128">
        <f t="shared" si="1794"/>
        <v>0</v>
      </c>
      <c r="HZ310" s="46">
        <f t="shared" si="1795"/>
        <v>0</v>
      </c>
      <c r="IA310" s="46">
        <f t="shared" si="1796"/>
        <v>0</v>
      </c>
      <c r="IB310" s="46">
        <f t="shared" si="1797"/>
        <v>0</v>
      </c>
      <c r="IC310" s="46">
        <f t="shared" si="1798"/>
        <v>0</v>
      </c>
      <c r="ID310" s="51">
        <f t="shared" si="1799"/>
        <v>0</v>
      </c>
      <c r="IE310" s="153">
        <f t="shared" si="1980"/>
        <v>10000</v>
      </c>
      <c r="IF310" s="58">
        <f t="shared" si="1800"/>
        <v>0</v>
      </c>
      <c r="IG310" s="52">
        <f t="shared" si="1801"/>
        <v>0</v>
      </c>
      <c r="IH310" s="51">
        <f t="shared" si="1802"/>
        <v>0</v>
      </c>
      <c r="II310" s="57">
        <f t="shared" si="1981"/>
        <v>0</v>
      </c>
      <c r="IJ310" s="153">
        <f t="shared" si="1982"/>
        <v>10000</v>
      </c>
      <c r="IK310" s="468">
        <f t="shared" si="2174"/>
        <v>0</v>
      </c>
      <c r="IL310" s="46">
        <f t="shared" si="2175"/>
        <v>0</v>
      </c>
      <c r="IM310" s="46">
        <f t="shared" si="2176"/>
        <v>0</v>
      </c>
      <c r="IN310" s="48"/>
      <c r="IO310" s="53">
        <f t="shared" si="1806"/>
        <v>0</v>
      </c>
      <c r="IQ310" s="45">
        <v>249</v>
      </c>
      <c r="IR310" s="128">
        <f t="shared" si="1807"/>
        <v>0</v>
      </c>
      <c r="IS310" s="128">
        <f t="shared" si="1808"/>
        <v>0</v>
      </c>
      <c r="IT310" s="128">
        <f t="shared" si="1809"/>
        <v>0</v>
      </c>
      <c r="IU310" s="46">
        <f t="shared" si="2021"/>
        <v>0</v>
      </c>
      <c r="IV310" s="46">
        <f t="shared" si="1810"/>
        <v>0</v>
      </c>
      <c r="IW310" s="51">
        <f t="shared" si="1811"/>
        <v>0</v>
      </c>
      <c r="IX310" s="199">
        <f t="shared" si="1983"/>
        <v>10000</v>
      </c>
      <c r="IY310" s="128">
        <f t="shared" si="1812"/>
        <v>0</v>
      </c>
      <c r="IZ310" s="408">
        <f t="shared" si="1813"/>
        <v>0</v>
      </c>
      <c r="JA310" s="58">
        <f t="shared" si="1814"/>
        <v>0</v>
      </c>
      <c r="JB310" s="52">
        <f t="shared" si="1815"/>
        <v>0</v>
      </c>
      <c r="JC310" s="51">
        <f t="shared" si="1816"/>
        <v>0</v>
      </c>
      <c r="JD310" s="57">
        <f t="shared" si="1817"/>
        <v>0</v>
      </c>
      <c r="JE310" s="280">
        <f t="shared" si="1818"/>
        <v>10000</v>
      </c>
      <c r="JF310" s="280">
        <f t="shared" si="1819"/>
        <v>0</v>
      </c>
      <c r="JG310" s="468">
        <f t="shared" si="1820"/>
        <v>0</v>
      </c>
      <c r="JH310" s="46">
        <f t="shared" si="1821"/>
        <v>0</v>
      </c>
      <c r="JI310" s="46">
        <f t="shared" si="1822"/>
        <v>0</v>
      </c>
      <c r="JJ310" s="48"/>
      <c r="JL310" s="45">
        <v>249</v>
      </c>
      <c r="JM310" s="46">
        <f t="shared" si="1823"/>
        <v>0</v>
      </c>
      <c r="JN310" s="46">
        <f t="shared" si="1824"/>
        <v>0</v>
      </c>
      <c r="JO310" s="128">
        <f t="shared" si="1825"/>
        <v>0</v>
      </c>
      <c r="JP310" s="46">
        <f t="shared" si="1984"/>
        <v>0</v>
      </c>
      <c r="JQ310" s="46">
        <f t="shared" si="1826"/>
        <v>0</v>
      </c>
      <c r="JR310" s="51">
        <f t="shared" si="1827"/>
        <v>0</v>
      </c>
      <c r="JS310" s="51">
        <f t="shared" si="2215"/>
        <v>0</v>
      </c>
      <c r="JT310" s="199">
        <f t="shared" si="1986"/>
        <v>10000</v>
      </c>
      <c r="JU310" s="128">
        <f t="shared" si="1828"/>
        <v>0</v>
      </c>
      <c r="JV310" s="408">
        <f t="shared" si="1829"/>
        <v>0</v>
      </c>
      <c r="JW310" s="58">
        <f t="shared" si="1830"/>
        <v>0</v>
      </c>
      <c r="JX310" s="52">
        <f t="shared" si="1831"/>
        <v>0</v>
      </c>
      <c r="JY310" s="51">
        <f t="shared" si="1832"/>
        <v>0</v>
      </c>
      <c r="JZ310" s="51">
        <f t="shared" si="1833"/>
        <v>0</v>
      </c>
      <c r="KA310" s="199">
        <f t="shared" si="2216"/>
        <v>-4.8771653382573277E-10</v>
      </c>
      <c r="KB310" s="128">
        <f t="shared" si="1988"/>
        <v>10000</v>
      </c>
      <c r="KC310" s="204">
        <f t="shared" si="1834"/>
        <v>0</v>
      </c>
      <c r="KD310" s="468">
        <f t="shared" si="1989"/>
        <v>0</v>
      </c>
      <c r="KE310" s="46">
        <f t="shared" si="1835"/>
        <v>0</v>
      </c>
      <c r="KF310" s="46">
        <f t="shared" si="1836"/>
        <v>0</v>
      </c>
      <c r="KG310" s="48"/>
      <c r="KI310" s="45">
        <v>249</v>
      </c>
      <c r="KJ310" s="46">
        <f t="shared" si="1837"/>
        <v>0</v>
      </c>
      <c r="KK310" s="46">
        <f t="shared" si="1838"/>
        <v>0</v>
      </c>
      <c r="KL310" s="128">
        <f t="shared" si="1839"/>
        <v>0</v>
      </c>
      <c r="KM310" s="46">
        <f t="shared" si="2244"/>
        <v>0</v>
      </c>
      <c r="KN310" s="46">
        <f t="shared" si="1840"/>
        <v>0</v>
      </c>
      <c r="KO310" s="51">
        <f t="shared" si="1841"/>
        <v>0</v>
      </c>
      <c r="KP310" s="199">
        <f t="shared" si="2217"/>
        <v>0</v>
      </c>
      <c r="KQ310" s="199">
        <f t="shared" si="1991"/>
        <v>10000</v>
      </c>
      <c r="KR310" s="128">
        <f t="shared" si="1842"/>
        <v>0</v>
      </c>
      <c r="KS310" s="408">
        <f t="shared" si="1843"/>
        <v>0</v>
      </c>
      <c r="KT310" s="45">
        <v>249</v>
      </c>
      <c r="KU310" s="46">
        <f t="shared" si="1992"/>
        <v>0</v>
      </c>
      <c r="KV310" s="46">
        <f t="shared" si="1844"/>
        <v>0</v>
      </c>
      <c r="KW310" s="128">
        <f t="shared" si="2177"/>
        <v>0</v>
      </c>
      <c r="KX310" s="46">
        <f t="shared" si="1846"/>
        <v>0</v>
      </c>
      <c r="KY310" s="46">
        <f t="shared" si="2178"/>
        <v>0</v>
      </c>
      <c r="KZ310" s="51">
        <f t="shared" si="1848"/>
        <v>0</v>
      </c>
      <c r="LA310" s="153">
        <f t="shared" si="2218"/>
        <v>0</v>
      </c>
      <c r="LB310" s="58">
        <f t="shared" si="2068"/>
        <v>0</v>
      </c>
      <c r="LC310" s="52">
        <f t="shared" si="1849"/>
        <v>0</v>
      </c>
      <c r="LD310" s="51">
        <f t="shared" si="1850"/>
        <v>0</v>
      </c>
      <c r="LE310" s="51">
        <f t="shared" si="2179"/>
        <v>0</v>
      </c>
      <c r="LF310" s="51">
        <f t="shared" si="2219"/>
        <v>-4.2405190470162779E-10</v>
      </c>
      <c r="LG310" s="128">
        <f t="shared" si="2180"/>
        <v>10000</v>
      </c>
      <c r="LH310" s="204">
        <f t="shared" si="1853"/>
        <v>0</v>
      </c>
      <c r="LI310" s="479">
        <f t="shared" si="2181"/>
        <v>0</v>
      </c>
      <c r="LJ310" s="46">
        <f t="shared" si="1995"/>
        <v>0</v>
      </c>
      <c r="LK310" s="46">
        <f t="shared" si="1996"/>
        <v>0</v>
      </c>
      <c r="LL310" s="48"/>
      <c r="LN310" s="45">
        <v>249</v>
      </c>
      <c r="LO310" s="46">
        <f t="shared" si="1855"/>
        <v>0</v>
      </c>
      <c r="LP310" s="46">
        <f t="shared" si="2182"/>
        <v>0</v>
      </c>
      <c r="LQ310" s="46">
        <f t="shared" si="1857"/>
        <v>0</v>
      </c>
      <c r="LR310" s="46">
        <f t="shared" si="1858"/>
        <v>0</v>
      </c>
      <c r="LS310" s="46">
        <f t="shared" si="1859"/>
        <v>0</v>
      </c>
      <c r="LT310" s="51">
        <f t="shared" si="1860"/>
        <v>0</v>
      </c>
      <c r="LU310" s="199">
        <f t="shared" si="1997"/>
        <v>10000</v>
      </c>
      <c r="LV310" s="58">
        <f t="shared" si="1861"/>
        <v>0</v>
      </c>
      <c r="LW310" s="52">
        <f t="shared" si="2183"/>
        <v>0</v>
      </c>
      <c r="LX310" s="51">
        <f t="shared" si="1863"/>
        <v>0</v>
      </c>
      <c r="LY310" s="51">
        <f t="shared" si="1864"/>
        <v>0</v>
      </c>
      <c r="LZ310" s="46">
        <f t="shared" si="1998"/>
        <v>0</v>
      </c>
      <c r="MA310" s="199">
        <f t="shared" si="1999"/>
        <v>10000</v>
      </c>
      <c r="MB310" s="468">
        <f t="shared" si="1865"/>
        <v>0</v>
      </c>
      <c r="MC310" s="46">
        <f t="shared" si="1866"/>
        <v>0</v>
      </c>
      <c r="MD310" s="46">
        <f t="shared" si="1867"/>
        <v>0</v>
      </c>
      <c r="ME310" s="48"/>
      <c r="MG310" s="45">
        <v>249</v>
      </c>
      <c r="MH310" s="46">
        <f t="shared" si="1868"/>
        <v>0</v>
      </c>
      <c r="MI310" s="46">
        <f t="shared" si="2184"/>
        <v>0</v>
      </c>
      <c r="MJ310" s="46">
        <f t="shared" si="1870"/>
        <v>0</v>
      </c>
      <c r="MK310" s="46">
        <f t="shared" si="1871"/>
        <v>0</v>
      </c>
      <c r="ML310" s="46">
        <f t="shared" si="1872"/>
        <v>0</v>
      </c>
      <c r="MM310" s="51">
        <f t="shared" si="1873"/>
        <v>0</v>
      </c>
      <c r="MN310" s="199">
        <f t="shared" si="2000"/>
        <v>10000</v>
      </c>
      <c r="MO310" s="58">
        <f t="shared" si="1874"/>
        <v>0</v>
      </c>
      <c r="MP310" s="52">
        <f t="shared" si="2185"/>
        <v>0</v>
      </c>
      <c r="MQ310" s="51">
        <f t="shared" si="1876"/>
        <v>0</v>
      </c>
      <c r="MR310" s="57">
        <f t="shared" si="1877"/>
        <v>0</v>
      </c>
      <c r="MS310" s="199">
        <f t="shared" si="2001"/>
        <v>10000</v>
      </c>
      <c r="MT310" s="468">
        <f t="shared" si="2002"/>
        <v>0</v>
      </c>
      <c r="MU310" s="46">
        <f t="shared" si="1878"/>
        <v>0</v>
      </c>
      <c r="MV310" s="46">
        <f t="shared" si="1879"/>
        <v>0</v>
      </c>
      <c r="MW310" s="48"/>
      <c r="MY310" s="45">
        <v>249</v>
      </c>
      <c r="MZ310" s="46">
        <f t="shared" si="1880"/>
        <v>0</v>
      </c>
      <c r="NA310" s="46">
        <f t="shared" si="2186"/>
        <v>0</v>
      </c>
      <c r="NB310" s="128">
        <f t="shared" si="1882"/>
        <v>0</v>
      </c>
      <c r="NC310" s="46">
        <f t="shared" si="2238"/>
        <v>0</v>
      </c>
      <c r="ND310" s="46">
        <f t="shared" si="1883"/>
        <v>0</v>
      </c>
      <c r="NE310" s="51">
        <f t="shared" si="2187"/>
        <v>0</v>
      </c>
      <c r="NF310" s="153">
        <f t="shared" si="2188"/>
        <v>10000</v>
      </c>
      <c r="NG310" s="45">
        <v>249</v>
      </c>
      <c r="NH310" s="46">
        <f t="shared" si="2239"/>
        <v>0</v>
      </c>
      <c r="NI310" s="46">
        <f t="shared" si="2189"/>
        <v>0</v>
      </c>
      <c r="NJ310" s="128">
        <f t="shared" si="2190"/>
        <v>0</v>
      </c>
      <c r="NK310" s="46">
        <f t="shared" si="2005"/>
        <v>0</v>
      </c>
      <c r="NL310" s="46">
        <f t="shared" si="2191"/>
        <v>0</v>
      </c>
      <c r="NM310" s="51">
        <f t="shared" si="1887"/>
        <v>0</v>
      </c>
      <c r="NN310" s="58">
        <f t="shared" si="2192"/>
        <v>0</v>
      </c>
      <c r="NO310" s="52">
        <f t="shared" si="2193"/>
        <v>0</v>
      </c>
      <c r="NP310" s="51">
        <f t="shared" si="2194"/>
        <v>0</v>
      </c>
      <c r="NQ310" s="57">
        <f t="shared" si="1891"/>
        <v>0</v>
      </c>
      <c r="NR310" s="153">
        <f t="shared" si="2006"/>
        <v>10000</v>
      </c>
      <c r="NS310" s="469">
        <f t="shared" si="1892"/>
        <v>0</v>
      </c>
      <c r="NT310" s="46">
        <f t="shared" si="1893"/>
        <v>0</v>
      </c>
      <c r="NU310" s="46">
        <f t="shared" si="1894"/>
        <v>0</v>
      </c>
      <c r="NV310" s="48"/>
      <c r="NX310" s="45">
        <v>249</v>
      </c>
      <c r="NY310" s="46">
        <f t="shared" si="1895"/>
        <v>0</v>
      </c>
      <c r="NZ310" s="46">
        <f t="shared" si="2195"/>
        <v>0</v>
      </c>
      <c r="OA310" s="46">
        <f t="shared" si="1897"/>
        <v>0</v>
      </c>
      <c r="OB310" s="46">
        <f t="shared" si="1898"/>
        <v>0</v>
      </c>
      <c r="OC310" s="46">
        <f t="shared" si="1899"/>
        <v>0</v>
      </c>
      <c r="OD310" s="51">
        <f t="shared" si="1900"/>
        <v>0</v>
      </c>
      <c r="OE310" s="57">
        <f t="shared" si="2220"/>
        <v>0</v>
      </c>
      <c r="OF310" s="153">
        <f t="shared" si="2008"/>
        <v>10000</v>
      </c>
      <c r="OG310" s="58">
        <f t="shared" si="1901"/>
        <v>0</v>
      </c>
      <c r="OH310" s="241">
        <f t="shared" si="2221"/>
        <v>0</v>
      </c>
      <c r="OI310" s="51">
        <f t="shared" si="1902"/>
        <v>0</v>
      </c>
      <c r="OJ310" s="51">
        <f t="shared" si="1903"/>
        <v>0</v>
      </c>
      <c r="OK310" s="153">
        <f t="shared" si="2222"/>
        <v>-4.8771653382573277E-10</v>
      </c>
      <c r="OL310" s="153">
        <f t="shared" si="2011"/>
        <v>10000</v>
      </c>
      <c r="OM310" s="468">
        <f t="shared" si="2012"/>
        <v>0</v>
      </c>
      <c r="ON310" s="46">
        <f t="shared" si="2013"/>
        <v>0</v>
      </c>
      <c r="OO310" s="46">
        <f t="shared" si="1904"/>
        <v>0</v>
      </c>
      <c r="OP310" s="48"/>
      <c r="OR310" s="45">
        <v>249</v>
      </c>
      <c r="OS310" s="46">
        <f t="shared" si="1905"/>
        <v>0</v>
      </c>
      <c r="OT310" s="128">
        <f t="shared" si="2196"/>
        <v>0</v>
      </c>
      <c r="OU310" s="128">
        <f t="shared" si="1907"/>
        <v>0</v>
      </c>
      <c r="OV310" s="46">
        <f t="shared" si="2240"/>
        <v>0</v>
      </c>
      <c r="OW310" s="46">
        <f t="shared" si="2241"/>
        <v>0</v>
      </c>
      <c r="OX310" s="51">
        <f t="shared" si="1908"/>
        <v>0</v>
      </c>
      <c r="OY310" s="51">
        <f t="shared" si="2223"/>
        <v>5.0476955948397517E-11</v>
      </c>
      <c r="OZ310" s="153">
        <f t="shared" si="2015"/>
        <v>10000</v>
      </c>
      <c r="PA310" s="45">
        <v>249</v>
      </c>
      <c r="PB310" s="46">
        <f t="shared" si="1909"/>
        <v>0</v>
      </c>
      <c r="PC310" s="46">
        <f t="shared" si="2224"/>
        <v>0</v>
      </c>
      <c r="PD310" s="128">
        <f t="shared" si="1910"/>
        <v>0</v>
      </c>
      <c r="PE310" s="46">
        <f t="shared" si="1911"/>
        <v>0</v>
      </c>
      <c r="PF310" s="46">
        <f t="shared" si="1912"/>
        <v>0</v>
      </c>
      <c r="PG310" s="51">
        <f t="shared" si="1913"/>
        <v>0</v>
      </c>
      <c r="PH310" s="57">
        <f t="shared" si="2225"/>
        <v>0</v>
      </c>
      <c r="PI310" s="688">
        <f t="shared" si="1914"/>
        <v>0</v>
      </c>
      <c r="PJ310" s="52">
        <f t="shared" si="2226"/>
        <v>0</v>
      </c>
      <c r="PK310" s="51">
        <f t="shared" si="1915"/>
        <v>0</v>
      </c>
      <c r="PL310" s="57">
        <f t="shared" si="1916"/>
        <v>0</v>
      </c>
      <c r="PM310" s="57">
        <f t="shared" si="2227"/>
        <v>3.035438567167148E-10</v>
      </c>
      <c r="PN310" s="153">
        <f t="shared" si="2020"/>
        <v>10000</v>
      </c>
      <c r="PO310" s="469">
        <f t="shared" si="1917"/>
        <v>0</v>
      </c>
      <c r="PP310" s="46">
        <f t="shared" si="1918"/>
        <v>0</v>
      </c>
      <c r="PQ310" s="46">
        <f t="shared" si="1919"/>
        <v>0</v>
      </c>
      <c r="PR310" s="48"/>
    </row>
    <row r="311" spans="2:434" hidden="1" x14ac:dyDescent="0.3">
      <c r="B311" s="45">
        <v>250</v>
      </c>
      <c r="C311" s="46">
        <f t="shared" ref="C311:C374" si="2245">IF(B311&gt;$B$7,0,ROUND(E311+D311,2))</f>
        <v>0</v>
      </c>
      <c r="D311" s="46">
        <f t="shared" si="1689"/>
        <v>0</v>
      </c>
      <c r="E311" s="46">
        <f t="shared" si="1690"/>
        <v>0</v>
      </c>
      <c r="F311" s="46">
        <f t="shared" si="1691"/>
        <v>0</v>
      </c>
      <c r="G311" s="46">
        <f t="shared" si="1692"/>
        <v>0</v>
      </c>
      <c r="H311" s="51">
        <f t="shared" si="1693"/>
        <v>0</v>
      </c>
      <c r="I311" s="58">
        <f t="shared" si="2228"/>
        <v>0</v>
      </c>
      <c r="J311" s="52">
        <f t="shared" si="1694"/>
        <v>0</v>
      </c>
      <c r="K311" s="51">
        <f t="shared" si="1695"/>
        <v>0</v>
      </c>
      <c r="L311" s="57">
        <f t="shared" si="1696"/>
        <v>0</v>
      </c>
      <c r="M311" s="468">
        <f t="shared" si="1920"/>
        <v>0</v>
      </c>
      <c r="N311" s="46">
        <f t="shared" si="1921"/>
        <v>0</v>
      </c>
      <c r="O311" s="47"/>
      <c r="P311" s="46">
        <f t="shared" si="1922"/>
        <v>0</v>
      </c>
      <c r="Q311" s="48"/>
      <c r="R311" s="29"/>
      <c r="S311" s="29"/>
      <c r="T311" s="45">
        <v>250</v>
      </c>
      <c r="U311" s="46">
        <f t="shared" si="1697"/>
        <v>0</v>
      </c>
      <c r="V311" s="46">
        <f t="shared" si="1698"/>
        <v>0</v>
      </c>
      <c r="W311" s="46">
        <f t="shared" si="1923"/>
        <v>0</v>
      </c>
      <c r="X311" s="46">
        <f t="shared" si="1699"/>
        <v>0</v>
      </c>
      <c r="Y311" s="46">
        <f t="shared" si="1700"/>
        <v>0</v>
      </c>
      <c r="Z311" s="51">
        <f t="shared" si="1701"/>
        <v>0</v>
      </c>
      <c r="AA311" s="58">
        <f t="shared" si="1702"/>
        <v>0</v>
      </c>
      <c r="AB311" s="52">
        <f t="shared" si="1703"/>
        <v>0</v>
      </c>
      <c r="AC311" s="51">
        <f t="shared" si="1704"/>
        <v>0</v>
      </c>
      <c r="AD311" s="57">
        <f t="shared" si="1705"/>
        <v>0</v>
      </c>
      <c r="AE311" s="468">
        <f t="shared" si="1924"/>
        <v>0</v>
      </c>
      <c r="AF311" s="46">
        <f t="shared" si="1706"/>
        <v>0</v>
      </c>
      <c r="AG311" s="47"/>
      <c r="AH311" s="46">
        <f t="shared" si="1925"/>
        <v>0</v>
      </c>
      <c r="AI311" s="48"/>
      <c r="AJ311" s="29"/>
      <c r="AK311" s="45">
        <v>250</v>
      </c>
      <c r="AL311" s="46">
        <f t="shared" si="1707"/>
        <v>0</v>
      </c>
      <c r="AM311" s="46"/>
      <c r="AN311" s="46"/>
      <c r="AO311" s="46">
        <f t="shared" si="1708"/>
        <v>0</v>
      </c>
      <c r="AP311" s="128">
        <f t="shared" si="1709"/>
        <v>0</v>
      </c>
      <c r="AQ311" s="128"/>
      <c r="AR311" s="128"/>
      <c r="AS311" s="46">
        <f t="shared" si="1710"/>
        <v>0</v>
      </c>
      <c r="AT311" s="46">
        <f t="shared" si="1711"/>
        <v>0</v>
      </c>
      <c r="AU311" s="51"/>
      <c r="AV311" s="51"/>
      <c r="AW311" s="51">
        <f t="shared" si="1712"/>
        <v>0</v>
      </c>
      <c r="AX311" s="58">
        <f t="shared" si="1713"/>
        <v>0</v>
      </c>
      <c r="AY311" s="52"/>
      <c r="AZ311" s="52"/>
      <c r="BA311" s="52">
        <f t="shared" si="1714"/>
        <v>0</v>
      </c>
      <c r="BB311" s="51">
        <f t="shared" si="1715"/>
        <v>0</v>
      </c>
      <c r="BC311" s="51"/>
      <c r="BD311" s="51"/>
      <c r="BE311" s="57">
        <f t="shared" si="1716"/>
        <v>0</v>
      </c>
      <c r="BF311" s="468">
        <f t="shared" si="1717"/>
        <v>0</v>
      </c>
      <c r="BG311" s="46">
        <f t="shared" si="1718"/>
        <v>0</v>
      </c>
      <c r="BH311" s="46">
        <f t="shared" si="1719"/>
        <v>0</v>
      </c>
      <c r="BI311" s="48"/>
      <c r="BK311" s="45">
        <v>250</v>
      </c>
      <c r="BL311" s="46">
        <f t="shared" si="1926"/>
        <v>0</v>
      </c>
      <c r="BM311" s="46">
        <f t="shared" si="1927"/>
        <v>0</v>
      </c>
      <c r="BN311" s="46">
        <f t="shared" si="1928"/>
        <v>0</v>
      </c>
      <c r="BO311" s="46">
        <f t="shared" si="1720"/>
        <v>0</v>
      </c>
      <c r="BP311" s="46">
        <f t="shared" si="1721"/>
        <v>0</v>
      </c>
      <c r="BQ311" s="51">
        <f t="shared" si="1722"/>
        <v>0</v>
      </c>
      <c r="BR311" s="57">
        <f t="shared" si="2197"/>
        <v>0</v>
      </c>
      <c r="BS311" s="58">
        <f t="shared" si="2229"/>
        <v>0</v>
      </c>
      <c r="BT311" s="52">
        <f t="shared" si="1930"/>
        <v>0</v>
      </c>
      <c r="BU311" s="51">
        <f t="shared" si="1723"/>
        <v>0</v>
      </c>
      <c r="BV311" s="51">
        <f t="shared" si="1724"/>
        <v>0</v>
      </c>
      <c r="BW311" s="153">
        <f t="shared" si="2198"/>
        <v>-4.8771653382573277E-10</v>
      </c>
      <c r="BX311" s="468">
        <f t="shared" si="1932"/>
        <v>0</v>
      </c>
      <c r="BY311" s="46">
        <f t="shared" si="1933"/>
        <v>0</v>
      </c>
      <c r="BZ311" s="46">
        <f t="shared" si="1725"/>
        <v>0</v>
      </c>
      <c r="CA311" s="48"/>
      <c r="CB311" s="29"/>
      <c r="CC311" s="45">
        <v>250</v>
      </c>
      <c r="CD311" s="128">
        <f t="shared" si="1726"/>
        <v>0</v>
      </c>
      <c r="CE311" s="46">
        <f t="shared" si="1934"/>
        <v>0</v>
      </c>
      <c r="CF311" s="128">
        <f t="shared" si="1727"/>
        <v>0</v>
      </c>
      <c r="CG311" s="46">
        <f t="shared" si="1935"/>
        <v>0</v>
      </c>
      <c r="CH311" s="46">
        <f t="shared" si="2230"/>
        <v>0</v>
      </c>
      <c r="CI311" s="51">
        <f t="shared" si="1728"/>
        <v>0</v>
      </c>
      <c r="CJ311" s="199">
        <f t="shared" si="2199"/>
        <v>0</v>
      </c>
      <c r="CK311" s="153">
        <f t="shared" si="1937"/>
        <v>10000</v>
      </c>
      <c r="CL311" s="45">
        <v>250</v>
      </c>
      <c r="CM311" s="46">
        <f t="shared" si="1938"/>
        <v>0</v>
      </c>
      <c r="CN311" s="128">
        <f t="shared" si="1729"/>
        <v>0</v>
      </c>
      <c r="CO311" s="128">
        <f t="shared" si="2242"/>
        <v>0</v>
      </c>
      <c r="CP311" s="46">
        <f t="shared" si="1730"/>
        <v>0</v>
      </c>
      <c r="CQ311" s="46">
        <f t="shared" si="2243"/>
        <v>0</v>
      </c>
      <c r="CR311" s="51">
        <f t="shared" si="1731"/>
        <v>0</v>
      </c>
      <c r="CS311" s="153">
        <f t="shared" si="2200"/>
        <v>0</v>
      </c>
      <c r="CT311" s="58">
        <f t="shared" si="1732"/>
        <v>0</v>
      </c>
      <c r="CU311" s="52">
        <f t="shared" si="1940"/>
        <v>0</v>
      </c>
      <c r="CV311" s="51">
        <f t="shared" si="1941"/>
        <v>0</v>
      </c>
      <c r="CW311" s="51">
        <f t="shared" si="1733"/>
        <v>0</v>
      </c>
      <c r="CX311" s="57">
        <f t="shared" si="2201"/>
        <v>-4.2405190470162779E-10</v>
      </c>
      <c r="CY311" s="153">
        <f t="shared" si="1943"/>
        <v>10000</v>
      </c>
      <c r="CZ311" s="479">
        <f t="shared" si="2162"/>
        <v>0</v>
      </c>
      <c r="DA311" s="46">
        <f t="shared" si="1944"/>
        <v>0</v>
      </c>
      <c r="DB311" s="46">
        <f t="shared" si="1945"/>
        <v>0</v>
      </c>
      <c r="DC311" s="48"/>
      <c r="DE311" s="45">
        <v>250</v>
      </c>
      <c r="DF311" s="46">
        <f t="shared" si="1735"/>
        <v>0</v>
      </c>
      <c r="DG311" s="46">
        <f t="shared" si="2202"/>
        <v>0</v>
      </c>
      <c r="DH311" s="46">
        <f t="shared" si="1736"/>
        <v>0</v>
      </c>
      <c r="DI311" s="46">
        <f t="shared" si="1737"/>
        <v>0</v>
      </c>
      <c r="DJ311" s="46">
        <f t="shared" si="1738"/>
        <v>0</v>
      </c>
      <c r="DK311" s="51">
        <f t="shared" si="1739"/>
        <v>0</v>
      </c>
      <c r="DL311" s="58">
        <f t="shared" si="2231"/>
        <v>0</v>
      </c>
      <c r="DM311" s="52">
        <f t="shared" si="2203"/>
        <v>0</v>
      </c>
      <c r="DN311" s="51">
        <f t="shared" si="1740"/>
        <v>0</v>
      </c>
      <c r="DO311" s="57">
        <f t="shared" si="1741"/>
        <v>0</v>
      </c>
      <c r="DP311" s="468">
        <f t="shared" si="1948"/>
        <v>0</v>
      </c>
      <c r="DQ311" s="46">
        <f t="shared" si="1949"/>
        <v>0</v>
      </c>
      <c r="DR311" s="47"/>
      <c r="DS311" s="46">
        <f t="shared" si="1950"/>
        <v>0</v>
      </c>
      <c r="DT311" s="48"/>
      <c r="DU311" s="29"/>
      <c r="DV311" s="45">
        <v>250</v>
      </c>
      <c r="DW311" s="46">
        <f t="shared" si="1951"/>
        <v>0</v>
      </c>
      <c r="DX311" s="46">
        <f t="shared" si="2204"/>
        <v>0</v>
      </c>
      <c r="DY311" s="46">
        <f t="shared" si="1953"/>
        <v>0</v>
      </c>
      <c r="DZ311" s="46">
        <f t="shared" si="1742"/>
        <v>0</v>
      </c>
      <c r="EA311" s="46">
        <f t="shared" si="1743"/>
        <v>0</v>
      </c>
      <c r="EB311" s="51">
        <f t="shared" si="1744"/>
        <v>0</v>
      </c>
      <c r="EC311" s="58">
        <f t="shared" si="2232"/>
        <v>0</v>
      </c>
      <c r="ED311" s="52">
        <f t="shared" si="2205"/>
        <v>0</v>
      </c>
      <c r="EE311" s="51">
        <f t="shared" si="1745"/>
        <v>0</v>
      </c>
      <c r="EF311" s="57">
        <f t="shared" si="1746"/>
        <v>0</v>
      </c>
      <c r="EG311" s="468">
        <f t="shared" si="1955"/>
        <v>0</v>
      </c>
      <c r="EH311" s="46">
        <f t="shared" si="1956"/>
        <v>0</v>
      </c>
      <c r="EI311" s="47"/>
      <c r="EJ311" s="46">
        <f t="shared" si="1957"/>
        <v>0</v>
      </c>
      <c r="EK311" s="48"/>
      <c r="EL311" s="29"/>
      <c r="EM311" s="45">
        <v>250</v>
      </c>
      <c r="EN311" s="46">
        <f t="shared" si="2163"/>
        <v>0</v>
      </c>
      <c r="EO311" s="46">
        <f t="shared" si="2206"/>
        <v>0</v>
      </c>
      <c r="EP311" s="128">
        <f t="shared" si="2233"/>
        <v>0</v>
      </c>
      <c r="EQ311" s="46">
        <f t="shared" si="1748"/>
        <v>0</v>
      </c>
      <c r="ER311" s="46">
        <f t="shared" si="1749"/>
        <v>0</v>
      </c>
      <c r="ES311" s="51">
        <f t="shared" si="1750"/>
        <v>0</v>
      </c>
      <c r="ET311" s="153">
        <f t="shared" si="1959"/>
        <v>10000</v>
      </c>
      <c r="EU311" s="45">
        <v>250</v>
      </c>
      <c r="EV311" s="46">
        <f t="shared" si="2234"/>
        <v>0</v>
      </c>
      <c r="EW311" s="46">
        <f t="shared" si="2207"/>
        <v>0</v>
      </c>
      <c r="EX311" s="128">
        <f t="shared" si="1751"/>
        <v>0</v>
      </c>
      <c r="EY311" s="46">
        <f t="shared" si="1752"/>
        <v>0</v>
      </c>
      <c r="EZ311" s="46">
        <f t="shared" si="1753"/>
        <v>0</v>
      </c>
      <c r="FA311" s="51">
        <f t="shared" si="1754"/>
        <v>0</v>
      </c>
      <c r="FB311" s="58">
        <f t="shared" si="1755"/>
        <v>0</v>
      </c>
      <c r="FC311" s="52">
        <f t="shared" si="2208"/>
        <v>0</v>
      </c>
      <c r="FD311" s="51">
        <f t="shared" si="1962"/>
        <v>0</v>
      </c>
      <c r="FE311" s="57">
        <f t="shared" si="1756"/>
        <v>0</v>
      </c>
      <c r="FF311" s="153">
        <f t="shared" si="1963"/>
        <v>10000</v>
      </c>
      <c r="FG311" s="469">
        <f t="shared" si="1757"/>
        <v>0</v>
      </c>
      <c r="FH311" s="46">
        <f t="shared" si="1758"/>
        <v>0</v>
      </c>
      <c r="FI311" s="46">
        <f t="shared" si="1759"/>
        <v>0</v>
      </c>
      <c r="FJ311" s="48"/>
      <c r="FL311" s="45">
        <v>250</v>
      </c>
      <c r="FM311" s="46">
        <f t="shared" si="1964"/>
        <v>0</v>
      </c>
      <c r="FN311" s="46">
        <f t="shared" si="2164"/>
        <v>0</v>
      </c>
      <c r="FO311" s="46">
        <f t="shared" si="1965"/>
        <v>0</v>
      </c>
      <c r="FP311" s="46">
        <f t="shared" si="1761"/>
        <v>0</v>
      </c>
      <c r="FQ311" s="46">
        <f t="shared" si="1762"/>
        <v>0</v>
      </c>
      <c r="FR311" s="51">
        <f t="shared" si="1763"/>
        <v>0</v>
      </c>
      <c r="FS311" s="57">
        <f t="shared" si="2209"/>
        <v>0</v>
      </c>
      <c r="FT311" s="58">
        <f t="shared" si="2235"/>
        <v>0</v>
      </c>
      <c r="FU311" s="241">
        <f t="shared" si="2165"/>
        <v>0</v>
      </c>
      <c r="FV311" s="51">
        <f t="shared" si="1765"/>
        <v>0</v>
      </c>
      <c r="FW311" s="51">
        <f t="shared" si="1766"/>
        <v>0</v>
      </c>
      <c r="FX311" s="153">
        <f t="shared" si="2210"/>
        <v>-4.8771653382573277E-10</v>
      </c>
      <c r="FY311" s="468">
        <f t="shared" si="1968"/>
        <v>0</v>
      </c>
      <c r="FZ311" s="46">
        <f t="shared" si="1969"/>
        <v>0</v>
      </c>
      <c r="GA311" s="46">
        <f t="shared" si="1767"/>
        <v>0</v>
      </c>
      <c r="GB311" s="48"/>
      <c r="GD311" s="45">
        <v>250</v>
      </c>
      <c r="GE311" s="128">
        <f t="shared" si="2166"/>
        <v>0</v>
      </c>
      <c r="GF311" s="128">
        <f t="shared" si="2211"/>
        <v>0</v>
      </c>
      <c r="GG311" s="128">
        <f t="shared" si="2119"/>
        <v>0</v>
      </c>
      <c r="GH311" s="46">
        <f t="shared" si="2236"/>
        <v>0</v>
      </c>
      <c r="GI311" s="46">
        <f t="shared" si="1769"/>
        <v>0</v>
      </c>
      <c r="GJ311" s="51">
        <f t="shared" si="1770"/>
        <v>0</v>
      </c>
      <c r="GK311" s="51">
        <f t="shared" si="2212"/>
        <v>5.0476955948397517E-11</v>
      </c>
      <c r="GL311" s="153">
        <f t="shared" si="1972"/>
        <v>10000</v>
      </c>
      <c r="GM311" s="45">
        <v>250</v>
      </c>
      <c r="GN311" s="46">
        <f t="shared" si="2237"/>
        <v>0</v>
      </c>
      <c r="GO311" s="46">
        <f t="shared" si="2167"/>
        <v>0</v>
      </c>
      <c r="GP311" s="128">
        <f t="shared" si="2168"/>
        <v>0</v>
      </c>
      <c r="GQ311" s="46">
        <f t="shared" si="1772"/>
        <v>0</v>
      </c>
      <c r="GR311" s="46">
        <f t="shared" si="2169"/>
        <v>0</v>
      </c>
      <c r="GS311" s="51">
        <f t="shared" si="1774"/>
        <v>0</v>
      </c>
      <c r="GT311" s="57">
        <f t="shared" si="2213"/>
        <v>0</v>
      </c>
      <c r="GU311" s="58">
        <f t="shared" si="1775"/>
        <v>0</v>
      </c>
      <c r="GV311" s="52">
        <f t="shared" si="2170"/>
        <v>0</v>
      </c>
      <c r="GW311" s="51">
        <f t="shared" si="1975"/>
        <v>0</v>
      </c>
      <c r="GX311" s="57">
        <f t="shared" si="1777"/>
        <v>0</v>
      </c>
      <c r="GY311" s="57">
        <f t="shared" si="2214"/>
        <v>3.035438567167148E-10</v>
      </c>
      <c r="GZ311" s="153">
        <f t="shared" si="1977"/>
        <v>10000</v>
      </c>
      <c r="HA311" s="469">
        <f t="shared" si="1778"/>
        <v>0</v>
      </c>
      <c r="HB311" s="46">
        <f t="shared" si="1779"/>
        <v>0</v>
      </c>
      <c r="HC311" s="46">
        <f t="shared" si="1780"/>
        <v>0</v>
      </c>
      <c r="HD311" s="48"/>
      <c r="HF311" s="45">
        <v>250</v>
      </c>
      <c r="HG311" s="46">
        <f t="shared" si="1781"/>
        <v>0</v>
      </c>
      <c r="HH311" s="46">
        <f t="shared" si="1782"/>
        <v>0</v>
      </c>
      <c r="HI311" s="46">
        <f t="shared" si="1783"/>
        <v>0</v>
      </c>
      <c r="HJ311" s="46">
        <f t="shared" si="1784"/>
        <v>0</v>
      </c>
      <c r="HK311" s="46">
        <f t="shared" si="1785"/>
        <v>0</v>
      </c>
      <c r="HL311" s="51">
        <f t="shared" si="1786"/>
        <v>0</v>
      </c>
      <c r="HM311" s="153">
        <f t="shared" si="1978"/>
        <v>10000</v>
      </c>
      <c r="HN311" s="58">
        <f t="shared" si="1787"/>
        <v>0</v>
      </c>
      <c r="HO311" s="52">
        <f t="shared" si="1788"/>
        <v>0</v>
      </c>
      <c r="HP311" s="51">
        <f t="shared" si="1789"/>
        <v>0</v>
      </c>
      <c r="HQ311" s="57">
        <f t="shared" si="1790"/>
        <v>0</v>
      </c>
      <c r="HR311" s="153">
        <f t="shared" si="1979"/>
        <v>10000</v>
      </c>
      <c r="HS311" s="468">
        <f t="shared" si="2171"/>
        <v>0</v>
      </c>
      <c r="HT311" s="46">
        <f t="shared" si="2172"/>
        <v>0</v>
      </c>
      <c r="HU311" s="46">
        <f t="shared" si="2173"/>
        <v>0</v>
      </c>
      <c r="HV311" s="48"/>
      <c r="HW311" s="29"/>
      <c r="HX311" s="45">
        <v>250</v>
      </c>
      <c r="HY311" s="128">
        <f t="shared" si="1794"/>
        <v>0</v>
      </c>
      <c r="HZ311" s="46">
        <f t="shared" si="1795"/>
        <v>0</v>
      </c>
      <c r="IA311" s="46">
        <f t="shared" si="1796"/>
        <v>0</v>
      </c>
      <c r="IB311" s="46">
        <f t="shared" si="1797"/>
        <v>0</v>
      </c>
      <c r="IC311" s="46">
        <f t="shared" si="1798"/>
        <v>0</v>
      </c>
      <c r="ID311" s="51">
        <f t="shared" si="1799"/>
        <v>0</v>
      </c>
      <c r="IE311" s="153">
        <f t="shared" si="1980"/>
        <v>10000</v>
      </c>
      <c r="IF311" s="58">
        <f t="shared" si="1800"/>
        <v>0</v>
      </c>
      <c r="IG311" s="52">
        <f t="shared" si="1801"/>
        <v>0</v>
      </c>
      <c r="IH311" s="51">
        <f t="shared" si="1802"/>
        <v>0</v>
      </c>
      <c r="II311" s="57">
        <f t="shared" si="1981"/>
        <v>0</v>
      </c>
      <c r="IJ311" s="153">
        <f t="shared" si="1982"/>
        <v>10000</v>
      </c>
      <c r="IK311" s="468">
        <f t="shared" si="2174"/>
        <v>0</v>
      </c>
      <c r="IL311" s="46">
        <f t="shared" si="2175"/>
        <v>0</v>
      </c>
      <c r="IM311" s="46">
        <f t="shared" si="2176"/>
        <v>0</v>
      </c>
      <c r="IN311" s="48"/>
      <c r="IO311" s="53">
        <f t="shared" si="1806"/>
        <v>0</v>
      </c>
      <c r="IQ311" s="45">
        <v>250</v>
      </c>
      <c r="IR311" s="128">
        <f t="shared" si="1807"/>
        <v>0</v>
      </c>
      <c r="IS311" s="128">
        <f t="shared" si="1808"/>
        <v>0</v>
      </c>
      <c r="IT311" s="128">
        <f t="shared" si="1809"/>
        <v>0</v>
      </c>
      <c r="IU311" s="46">
        <f t="shared" si="2021"/>
        <v>0</v>
      </c>
      <c r="IV311" s="46">
        <f t="shared" si="1810"/>
        <v>0</v>
      </c>
      <c r="IW311" s="51">
        <f t="shared" si="1811"/>
        <v>0</v>
      </c>
      <c r="IX311" s="199">
        <f t="shared" si="1983"/>
        <v>10000</v>
      </c>
      <c r="IY311" s="128">
        <f t="shared" si="1812"/>
        <v>0</v>
      </c>
      <c r="IZ311" s="408">
        <f t="shared" si="1813"/>
        <v>0</v>
      </c>
      <c r="JA311" s="58">
        <f t="shared" si="1814"/>
        <v>0</v>
      </c>
      <c r="JB311" s="52">
        <f t="shared" si="1815"/>
        <v>0</v>
      </c>
      <c r="JC311" s="51">
        <f t="shared" si="1816"/>
        <v>0</v>
      </c>
      <c r="JD311" s="57">
        <f t="shared" si="1817"/>
        <v>0</v>
      </c>
      <c r="JE311" s="280">
        <f t="shared" si="1818"/>
        <v>10000</v>
      </c>
      <c r="JF311" s="280">
        <f t="shared" si="1819"/>
        <v>0</v>
      </c>
      <c r="JG311" s="468">
        <f t="shared" si="1820"/>
        <v>0</v>
      </c>
      <c r="JH311" s="46">
        <f t="shared" si="1821"/>
        <v>0</v>
      </c>
      <c r="JI311" s="46">
        <f t="shared" si="1822"/>
        <v>0</v>
      </c>
      <c r="JJ311" s="48"/>
      <c r="JL311" s="45">
        <v>250</v>
      </c>
      <c r="JM311" s="46">
        <f t="shared" si="1823"/>
        <v>0</v>
      </c>
      <c r="JN311" s="46">
        <f t="shared" si="1824"/>
        <v>0</v>
      </c>
      <c r="JO311" s="128">
        <f t="shared" si="1825"/>
        <v>0</v>
      </c>
      <c r="JP311" s="46">
        <f t="shared" si="1984"/>
        <v>0</v>
      </c>
      <c r="JQ311" s="46">
        <f t="shared" si="1826"/>
        <v>0</v>
      </c>
      <c r="JR311" s="51">
        <f t="shared" si="1827"/>
        <v>0</v>
      </c>
      <c r="JS311" s="51">
        <f t="shared" si="2215"/>
        <v>0</v>
      </c>
      <c r="JT311" s="199">
        <f t="shared" si="1986"/>
        <v>10000</v>
      </c>
      <c r="JU311" s="128">
        <f t="shared" si="1828"/>
        <v>0</v>
      </c>
      <c r="JV311" s="408">
        <f t="shared" si="1829"/>
        <v>0</v>
      </c>
      <c r="JW311" s="58">
        <f t="shared" si="1830"/>
        <v>0</v>
      </c>
      <c r="JX311" s="52">
        <f t="shared" si="1831"/>
        <v>0</v>
      </c>
      <c r="JY311" s="51">
        <f t="shared" si="1832"/>
        <v>0</v>
      </c>
      <c r="JZ311" s="51">
        <f t="shared" si="1833"/>
        <v>0</v>
      </c>
      <c r="KA311" s="199">
        <f t="shared" si="2216"/>
        <v>-4.8771653382573277E-10</v>
      </c>
      <c r="KB311" s="128">
        <f t="shared" si="1988"/>
        <v>10000</v>
      </c>
      <c r="KC311" s="204">
        <f t="shared" si="1834"/>
        <v>0</v>
      </c>
      <c r="KD311" s="468">
        <f t="shared" si="1989"/>
        <v>0</v>
      </c>
      <c r="KE311" s="46">
        <f t="shared" si="1835"/>
        <v>0</v>
      </c>
      <c r="KF311" s="46">
        <f t="shared" si="1836"/>
        <v>0</v>
      </c>
      <c r="KG311" s="48"/>
      <c r="KI311" s="45">
        <v>250</v>
      </c>
      <c r="KJ311" s="46">
        <f t="shared" si="1837"/>
        <v>0</v>
      </c>
      <c r="KK311" s="46">
        <f t="shared" si="1838"/>
        <v>0</v>
      </c>
      <c r="KL311" s="128">
        <f t="shared" si="1839"/>
        <v>0</v>
      </c>
      <c r="KM311" s="46">
        <f t="shared" si="2244"/>
        <v>0</v>
      </c>
      <c r="KN311" s="46">
        <f t="shared" si="1840"/>
        <v>0</v>
      </c>
      <c r="KO311" s="51">
        <f t="shared" si="1841"/>
        <v>0</v>
      </c>
      <c r="KP311" s="199">
        <f t="shared" si="2217"/>
        <v>0</v>
      </c>
      <c r="KQ311" s="199">
        <f t="shared" si="1991"/>
        <v>10000</v>
      </c>
      <c r="KR311" s="128">
        <f t="shared" si="1842"/>
        <v>0</v>
      </c>
      <c r="KS311" s="408">
        <f t="shared" si="1843"/>
        <v>0</v>
      </c>
      <c r="KT311" s="45">
        <v>250</v>
      </c>
      <c r="KU311" s="46">
        <f t="shared" si="1992"/>
        <v>0</v>
      </c>
      <c r="KV311" s="46">
        <f t="shared" si="1844"/>
        <v>0</v>
      </c>
      <c r="KW311" s="128">
        <f t="shared" si="2177"/>
        <v>0</v>
      </c>
      <c r="KX311" s="46">
        <f t="shared" si="1846"/>
        <v>0</v>
      </c>
      <c r="KY311" s="46">
        <f t="shared" si="2178"/>
        <v>0</v>
      </c>
      <c r="KZ311" s="51">
        <f t="shared" si="1848"/>
        <v>0</v>
      </c>
      <c r="LA311" s="153">
        <f t="shared" si="2218"/>
        <v>0</v>
      </c>
      <c r="LB311" s="58">
        <f t="shared" si="2068"/>
        <v>0</v>
      </c>
      <c r="LC311" s="52">
        <f t="shared" si="1849"/>
        <v>0</v>
      </c>
      <c r="LD311" s="51">
        <f t="shared" si="1850"/>
        <v>0</v>
      </c>
      <c r="LE311" s="51">
        <f t="shared" si="2179"/>
        <v>0</v>
      </c>
      <c r="LF311" s="51">
        <f t="shared" si="2219"/>
        <v>-4.2405190470162779E-10</v>
      </c>
      <c r="LG311" s="128">
        <f t="shared" si="2180"/>
        <v>10000</v>
      </c>
      <c r="LH311" s="204">
        <f t="shared" si="1853"/>
        <v>0</v>
      </c>
      <c r="LI311" s="479">
        <f t="shared" si="2181"/>
        <v>0</v>
      </c>
      <c r="LJ311" s="46">
        <f t="shared" si="1995"/>
        <v>0</v>
      </c>
      <c r="LK311" s="46">
        <f t="shared" si="1996"/>
        <v>0</v>
      </c>
      <c r="LL311" s="48"/>
      <c r="LN311" s="45">
        <v>250</v>
      </c>
      <c r="LO311" s="46">
        <f t="shared" si="1855"/>
        <v>0</v>
      </c>
      <c r="LP311" s="46">
        <f t="shared" si="2182"/>
        <v>0</v>
      </c>
      <c r="LQ311" s="46">
        <f t="shared" si="1857"/>
        <v>0</v>
      </c>
      <c r="LR311" s="46">
        <f t="shared" si="1858"/>
        <v>0</v>
      </c>
      <c r="LS311" s="46">
        <f t="shared" si="1859"/>
        <v>0</v>
      </c>
      <c r="LT311" s="51">
        <f t="shared" si="1860"/>
        <v>0</v>
      </c>
      <c r="LU311" s="199">
        <f t="shared" si="1997"/>
        <v>10000</v>
      </c>
      <c r="LV311" s="58">
        <f t="shared" si="1861"/>
        <v>0</v>
      </c>
      <c r="LW311" s="52">
        <f t="shared" si="2183"/>
        <v>0</v>
      </c>
      <c r="LX311" s="51">
        <f t="shared" si="1863"/>
        <v>0</v>
      </c>
      <c r="LY311" s="51">
        <f t="shared" si="1864"/>
        <v>0</v>
      </c>
      <c r="LZ311" s="46">
        <f t="shared" si="1998"/>
        <v>0</v>
      </c>
      <c r="MA311" s="199">
        <f t="shared" si="1999"/>
        <v>10000</v>
      </c>
      <c r="MB311" s="468">
        <f t="shared" si="1865"/>
        <v>0</v>
      </c>
      <c r="MC311" s="46">
        <f t="shared" si="1866"/>
        <v>0</v>
      </c>
      <c r="MD311" s="46">
        <f t="shared" si="1867"/>
        <v>0</v>
      </c>
      <c r="ME311" s="48"/>
      <c r="MG311" s="45">
        <v>250</v>
      </c>
      <c r="MH311" s="46">
        <f t="shared" si="1868"/>
        <v>0</v>
      </c>
      <c r="MI311" s="46">
        <f t="shared" si="2184"/>
        <v>0</v>
      </c>
      <c r="MJ311" s="46">
        <f t="shared" si="1870"/>
        <v>0</v>
      </c>
      <c r="MK311" s="46">
        <f t="shared" si="1871"/>
        <v>0</v>
      </c>
      <c r="ML311" s="46">
        <f t="shared" si="1872"/>
        <v>0</v>
      </c>
      <c r="MM311" s="51">
        <f t="shared" si="1873"/>
        <v>0</v>
      </c>
      <c r="MN311" s="199">
        <f t="shared" si="2000"/>
        <v>10000</v>
      </c>
      <c r="MO311" s="58">
        <f t="shared" si="1874"/>
        <v>0</v>
      </c>
      <c r="MP311" s="52">
        <f t="shared" si="2185"/>
        <v>0</v>
      </c>
      <c r="MQ311" s="51">
        <f t="shared" si="1876"/>
        <v>0</v>
      </c>
      <c r="MR311" s="57">
        <f t="shared" si="1877"/>
        <v>0</v>
      </c>
      <c r="MS311" s="199">
        <f t="shared" si="2001"/>
        <v>10000</v>
      </c>
      <c r="MT311" s="468">
        <f t="shared" si="2002"/>
        <v>0</v>
      </c>
      <c r="MU311" s="46">
        <f t="shared" si="1878"/>
        <v>0</v>
      </c>
      <c r="MV311" s="46">
        <f t="shared" si="1879"/>
        <v>0</v>
      </c>
      <c r="MW311" s="48"/>
      <c r="MY311" s="45">
        <v>250</v>
      </c>
      <c r="MZ311" s="46">
        <f t="shared" si="1880"/>
        <v>0</v>
      </c>
      <c r="NA311" s="46">
        <f t="shared" si="2186"/>
        <v>0</v>
      </c>
      <c r="NB311" s="128">
        <f t="shared" si="1882"/>
        <v>0</v>
      </c>
      <c r="NC311" s="46">
        <f t="shared" si="2238"/>
        <v>0</v>
      </c>
      <c r="ND311" s="46">
        <f t="shared" si="1883"/>
        <v>0</v>
      </c>
      <c r="NE311" s="51">
        <f t="shared" si="2187"/>
        <v>0</v>
      </c>
      <c r="NF311" s="153">
        <f t="shared" si="2188"/>
        <v>10000</v>
      </c>
      <c r="NG311" s="45">
        <v>250</v>
      </c>
      <c r="NH311" s="46">
        <f t="shared" si="2239"/>
        <v>0</v>
      </c>
      <c r="NI311" s="46">
        <f t="shared" si="2189"/>
        <v>0</v>
      </c>
      <c r="NJ311" s="128">
        <f t="shared" si="2190"/>
        <v>0</v>
      </c>
      <c r="NK311" s="46">
        <f t="shared" si="2005"/>
        <v>0</v>
      </c>
      <c r="NL311" s="46">
        <f t="shared" si="2191"/>
        <v>0</v>
      </c>
      <c r="NM311" s="51">
        <f t="shared" si="1887"/>
        <v>0</v>
      </c>
      <c r="NN311" s="58">
        <f t="shared" si="2192"/>
        <v>0</v>
      </c>
      <c r="NO311" s="52">
        <f t="shared" si="2193"/>
        <v>0</v>
      </c>
      <c r="NP311" s="51">
        <f t="shared" si="2194"/>
        <v>0</v>
      </c>
      <c r="NQ311" s="57">
        <f t="shared" si="1891"/>
        <v>0</v>
      </c>
      <c r="NR311" s="153">
        <f t="shared" si="2006"/>
        <v>10000</v>
      </c>
      <c r="NS311" s="469">
        <f t="shared" si="1892"/>
        <v>0</v>
      </c>
      <c r="NT311" s="46">
        <f t="shared" si="1893"/>
        <v>0</v>
      </c>
      <c r="NU311" s="46">
        <f t="shared" si="1894"/>
        <v>0</v>
      </c>
      <c r="NV311" s="48"/>
      <c r="NX311" s="45">
        <v>250</v>
      </c>
      <c r="NY311" s="46">
        <f t="shared" si="1895"/>
        <v>0</v>
      </c>
      <c r="NZ311" s="46">
        <f t="shared" si="2195"/>
        <v>0</v>
      </c>
      <c r="OA311" s="46">
        <f t="shared" si="1897"/>
        <v>0</v>
      </c>
      <c r="OB311" s="46">
        <f t="shared" si="1898"/>
        <v>0</v>
      </c>
      <c r="OC311" s="46">
        <f t="shared" si="1899"/>
        <v>0</v>
      </c>
      <c r="OD311" s="51">
        <f t="shared" si="1900"/>
        <v>0</v>
      </c>
      <c r="OE311" s="57">
        <f t="shared" si="2220"/>
        <v>0</v>
      </c>
      <c r="OF311" s="153">
        <f t="shared" si="2008"/>
        <v>10000</v>
      </c>
      <c r="OG311" s="58">
        <f t="shared" si="1901"/>
        <v>0</v>
      </c>
      <c r="OH311" s="241">
        <f t="shared" si="2221"/>
        <v>0</v>
      </c>
      <c r="OI311" s="51">
        <f t="shared" si="1902"/>
        <v>0</v>
      </c>
      <c r="OJ311" s="51">
        <f t="shared" si="1903"/>
        <v>0</v>
      </c>
      <c r="OK311" s="153">
        <f t="shared" si="2222"/>
        <v>-4.8771653382573277E-10</v>
      </c>
      <c r="OL311" s="153">
        <f t="shared" si="2011"/>
        <v>10000</v>
      </c>
      <c r="OM311" s="468">
        <f t="shared" si="2012"/>
        <v>0</v>
      </c>
      <c r="ON311" s="46">
        <f t="shared" si="2013"/>
        <v>0</v>
      </c>
      <c r="OO311" s="46">
        <f t="shared" si="1904"/>
        <v>0</v>
      </c>
      <c r="OP311" s="48"/>
      <c r="OR311" s="45">
        <v>250</v>
      </c>
      <c r="OS311" s="46">
        <f t="shared" si="1905"/>
        <v>0</v>
      </c>
      <c r="OT311" s="128">
        <f t="shared" si="2196"/>
        <v>0</v>
      </c>
      <c r="OU311" s="128">
        <f t="shared" si="1907"/>
        <v>0</v>
      </c>
      <c r="OV311" s="46">
        <f t="shared" si="2240"/>
        <v>0</v>
      </c>
      <c r="OW311" s="46">
        <f t="shared" si="2241"/>
        <v>0</v>
      </c>
      <c r="OX311" s="51">
        <f t="shared" si="1908"/>
        <v>0</v>
      </c>
      <c r="OY311" s="51">
        <f t="shared" si="2223"/>
        <v>5.0476955948397517E-11</v>
      </c>
      <c r="OZ311" s="153">
        <f t="shared" si="2015"/>
        <v>10000</v>
      </c>
      <c r="PA311" s="45">
        <v>250</v>
      </c>
      <c r="PB311" s="46">
        <f t="shared" si="1909"/>
        <v>0</v>
      </c>
      <c r="PC311" s="46">
        <f t="shared" si="2224"/>
        <v>0</v>
      </c>
      <c r="PD311" s="128">
        <f t="shared" si="1910"/>
        <v>0</v>
      </c>
      <c r="PE311" s="46">
        <f t="shared" si="1911"/>
        <v>0</v>
      </c>
      <c r="PF311" s="46">
        <f t="shared" si="1912"/>
        <v>0</v>
      </c>
      <c r="PG311" s="51">
        <f t="shared" si="1913"/>
        <v>0</v>
      </c>
      <c r="PH311" s="57">
        <f t="shared" si="2225"/>
        <v>0</v>
      </c>
      <c r="PI311" s="688">
        <f t="shared" si="1914"/>
        <v>0</v>
      </c>
      <c r="PJ311" s="52">
        <f t="shared" si="2226"/>
        <v>0</v>
      </c>
      <c r="PK311" s="51">
        <f t="shared" si="1915"/>
        <v>0</v>
      </c>
      <c r="PL311" s="57">
        <f t="shared" si="1916"/>
        <v>0</v>
      </c>
      <c r="PM311" s="57">
        <f t="shared" si="2227"/>
        <v>3.035438567167148E-10</v>
      </c>
      <c r="PN311" s="153">
        <f t="shared" si="2020"/>
        <v>10000</v>
      </c>
      <c r="PO311" s="469">
        <f t="shared" si="1917"/>
        <v>0</v>
      </c>
      <c r="PP311" s="46">
        <f t="shared" si="1918"/>
        <v>0</v>
      </c>
      <c r="PQ311" s="46">
        <f t="shared" si="1919"/>
        <v>0</v>
      </c>
      <c r="PR311" s="48"/>
    </row>
    <row r="312" spans="2:434" hidden="1" x14ac:dyDescent="0.3">
      <c r="B312" s="45">
        <v>251</v>
      </c>
      <c r="C312" s="46">
        <f t="shared" si="2245"/>
        <v>0</v>
      </c>
      <c r="D312" s="46">
        <f t="shared" si="1689"/>
        <v>0</v>
      </c>
      <c r="E312" s="46">
        <f t="shared" si="1690"/>
        <v>0</v>
      </c>
      <c r="F312" s="46">
        <f t="shared" si="1691"/>
        <v>0</v>
      </c>
      <c r="G312" s="46">
        <f t="shared" si="1692"/>
        <v>0</v>
      </c>
      <c r="H312" s="51">
        <f t="shared" si="1693"/>
        <v>0</v>
      </c>
      <c r="I312" s="58">
        <f t="shared" si="2228"/>
        <v>0</v>
      </c>
      <c r="J312" s="52">
        <f t="shared" si="1694"/>
        <v>0</v>
      </c>
      <c r="K312" s="51">
        <f t="shared" si="1695"/>
        <v>0</v>
      </c>
      <c r="L312" s="57">
        <f t="shared" si="1696"/>
        <v>0</v>
      </c>
      <c r="M312" s="468">
        <f t="shared" si="1920"/>
        <v>0</v>
      </c>
      <c r="N312" s="46">
        <f t="shared" si="1921"/>
        <v>0</v>
      </c>
      <c r="O312" s="47"/>
      <c r="P312" s="46">
        <f t="shared" si="1922"/>
        <v>0</v>
      </c>
      <c r="Q312" s="48"/>
      <c r="R312" s="29"/>
      <c r="S312" s="29"/>
      <c r="T312" s="45">
        <v>251</v>
      </c>
      <c r="U312" s="46">
        <f t="shared" si="1697"/>
        <v>0</v>
      </c>
      <c r="V312" s="46">
        <f t="shared" si="1698"/>
        <v>0</v>
      </c>
      <c r="W312" s="46">
        <f t="shared" si="1923"/>
        <v>0</v>
      </c>
      <c r="X312" s="46">
        <f t="shared" si="1699"/>
        <v>0</v>
      </c>
      <c r="Y312" s="46">
        <f t="shared" si="1700"/>
        <v>0</v>
      </c>
      <c r="Z312" s="51">
        <f t="shared" si="1701"/>
        <v>0</v>
      </c>
      <c r="AA312" s="58">
        <f t="shared" si="1702"/>
        <v>0</v>
      </c>
      <c r="AB312" s="52">
        <f t="shared" si="1703"/>
        <v>0</v>
      </c>
      <c r="AC312" s="51">
        <f t="shared" si="1704"/>
        <v>0</v>
      </c>
      <c r="AD312" s="57">
        <f t="shared" si="1705"/>
        <v>0</v>
      </c>
      <c r="AE312" s="468">
        <f t="shared" si="1924"/>
        <v>0</v>
      </c>
      <c r="AF312" s="46">
        <f t="shared" si="1706"/>
        <v>0</v>
      </c>
      <c r="AG312" s="47"/>
      <c r="AH312" s="46">
        <f t="shared" si="1925"/>
        <v>0</v>
      </c>
      <c r="AI312" s="48"/>
      <c r="AJ312" s="29"/>
      <c r="AK312" s="45">
        <v>251</v>
      </c>
      <c r="AL312" s="46">
        <f t="shared" si="1707"/>
        <v>0</v>
      </c>
      <c r="AM312" s="46"/>
      <c r="AN312" s="46"/>
      <c r="AO312" s="46">
        <f t="shared" si="1708"/>
        <v>0</v>
      </c>
      <c r="AP312" s="128">
        <f t="shared" si="1709"/>
        <v>0</v>
      </c>
      <c r="AQ312" s="128"/>
      <c r="AR312" s="128"/>
      <c r="AS312" s="46">
        <f t="shared" si="1710"/>
        <v>0</v>
      </c>
      <c r="AT312" s="46">
        <f t="shared" si="1711"/>
        <v>0</v>
      </c>
      <c r="AU312" s="51"/>
      <c r="AV312" s="51"/>
      <c r="AW312" s="51">
        <f t="shared" si="1712"/>
        <v>0</v>
      </c>
      <c r="AX312" s="58">
        <f t="shared" si="1713"/>
        <v>0</v>
      </c>
      <c r="AY312" s="52"/>
      <c r="AZ312" s="52"/>
      <c r="BA312" s="52">
        <f t="shared" si="1714"/>
        <v>0</v>
      </c>
      <c r="BB312" s="51">
        <f t="shared" si="1715"/>
        <v>0</v>
      </c>
      <c r="BC312" s="51"/>
      <c r="BD312" s="51"/>
      <c r="BE312" s="57">
        <f t="shared" si="1716"/>
        <v>0</v>
      </c>
      <c r="BF312" s="468">
        <f t="shared" si="1717"/>
        <v>0</v>
      </c>
      <c r="BG312" s="46">
        <f t="shared" si="1718"/>
        <v>0</v>
      </c>
      <c r="BH312" s="46">
        <f t="shared" si="1719"/>
        <v>0</v>
      </c>
      <c r="BI312" s="48"/>
      <c r="BK312" s="45">
        <v>251</v>
      </c>
      <c r="BL312" s="46">
        <f t="shared" si="1926"/>
        <v>0</v>
      </c>
      <c r="BM312" s="46">
        <f t="shared" si="1927"/>
        <v>0</v>
      </c>
      <c r="BN312" s="46">
        <f t="shared" si="1928"/>
        <v>0</v>
      </c>
      <c r="BO312" s="46">
        <f t="shared" si="1720"/>
        <v>0</v>
      </c>
      <c r="BP312" s="46">
        <f t="shared" si="1721"/>
        <v>0</v>
      </c>
      <c r="BQ312" s="51">
        <f t="shared" si="1722"/>
        <v>0</v>
      </c>
      <c r="BR312" s="57">
        <f t="shared" si="2197"/>
        <v>0</v>
      </c>
      <c r="BS312" s="58">
        <f t="shared" si="2229"/>
        <v>0</v>
      </c>
      <c r="BT312" s="52">
        <f t="shared" si="1930"/>
        <v>0</v>
      </c>
      <c r="BU312" s="51">
        <f t="shared" si="1723"/>
        <v>0</v>
      </c>
      <c r="BV312" s="51">
        <f t="shared" si="1724"/>
        <v>0</v>
      </c>
      <c r="BW312" s="153">
        <f t="shared" si="2198"/>
        <v>-4.8771653382573277E-10</v>
      </c>
      <c r="BX312" s="468">
        <f t="shared" si="1932"/>
        <v>0</v>
      </c>
      <c r="BY312" s="46">
        <f t="shared" si="1933"/>
        <v>0</v>
      </c>
      <c r="BZ312" s="46">
        <f t="shared" si="1725"/>
        <v>0</v>
      </c>
      <c r="CA312" s="48"/>
      <c r="CB312" s="29"/>
      <c r="CC312" s="45">
        <v>251</v>
      </c>
      <c r="CD312" s="128">
        <f t="shared" si="1726"/>
        <v>0</v>
      </c>
      <c r="CE312" s="46">
        <f t="shared" si="1934"/>
        <v>0</v>
      </c>
      <c r="CF312" s="128">
        <f t="shared" si="1727"/>
        <v>0</v>
      </c>
      <c r="CG312" s="46">
        <f t="shared" si="1935"/>
        <v>0</v>
      </c>
      <c r="CH312" s="46">
        <f t="shared" si="2230"/>
        <v>0</v>
      </c>
      <c r="CI312" s="51">
        <f t="shared" si="1728"/>
        <v>0</v>
      </c>
      <c r="CJ312" s="199">
        <f t="shared" si="2199"/>
        <v>0</v>
      </c>
      <c r="CK312" s="153">
        <f t="shared" si="1937"/>
        <v>10000</v>
      </c>
      <c r="CL312" s="45">
        <v>251</v>
      </c>
      <c r="CM312" s="46">
        <f t="shared" si="1938"/>
        <v>0</v>
      </c>
      <c r="CN312" s="128">
        <f t="shared" si="1729"/>
        <v>0</v>
      </c>
      <c r="CO312" s="128">
        <f t="shared" si="2242"/>
        <v>0</v>
      </c>
      <c r="CP312" s="46">
        <f t="shared" si="1730"/>
        <v>0</v>
      </c>
      <c r="CQ312" s="46">
        <f t="shared" si="2243"/>
        <v>0</v>
      </c>
      <c r="CR312" s="51">
        <f t="shared" si="1731"/>
        <v>0</v>
      </c>
      <c r="CS312" s="153">
        <f t="shared" si="2200"/>
        <v>0</v>
      </c>
      <c r="CT312" s="58">
        <f t="shared" si="1732"/>
        <v>0</v>
      </c>
      <c r="CU312" s="52">
        <f t="shared" si="1940"/>
        <v>0</v>
      </c>
      <c r="CV312" s="51">
        <f t="shared" si="1941"/>
        <v>0</v>
      </c>
      <c r="CW312" s="51">
        <f t="shared" si="1733"/>
        <v>0</v>
      </c>
      <c r="CX312" s="57">
        <f t="shared" si="2201"/>
        <v>-4.2405190470162779E-10</v>
      </c>
      <c r="CY312" s="153">
        <f t="shared" si="1943"/>
        <v>10000</v>
      </c>
      <c r="CZ312" s="479">
        <f t="shared" si="2162"/>
        <v>0</v>
      </c>
      <c r="DA312" s="46">
        <f t="shared" si="1944"/>
        <v>0</v>
      </c>
      <c r="DB312" s="46">
        <f t="shared" si="1945"/>
        <v>0</v>
      </c>
      <c r="DC312" s="48"/>
      <c r="DE312" s="45">
        <v>251</v>
      </c>
      <c r="DF312" s="46">
        <f t="shared" si="1735"/>
        <v>0</v>
      </c>
      <c r="DG312" s="46">
        <f t="shared" si="2202"/>
        <v>0</v>
      </c>
      <c r="DH312" s="46">
        <f t="shared" si="1736"/>
        <v>0</v>
      </c>
      <c r="DI312" s="46">
        <f t="shared" si="1737"/>
        <v>0</v>
      </c>
      <c r="DJ312" s="46">
        <f t="shared" si="1738"/>
        <v>0</v>
      </c>
      <c r="DK312" s="51">
        <f t="shared" si="1739"/>
        <v>0</v>
      </c>
      <c r="DL312" s="58">
        <f t="shared" si="2231"/>
        <v>0</v>
      </c>
      <c r="DM312" s="52">
        <f t="shared" si="2203"/>
        <v>0</v>
      </c>
      <c r="DN312" s="51">
        <f t="shared" si="1740"/>
        <v>0</v>
      </c>
      <c r="DO312" s="57">
        <f t="shared" si="1741"/>
        <v>0</v>
      </c>
      <c r="DP312" s="468">
        <f t="shared" si="1948"/>
        <v>0</v>
      </c>
      <c r="DQ312" s="46">
        <f t="shared" si="1949"/>
        <v>0</v>
      </c>
      <c r="DR312" s="47"/>
      <c r="DS312" s="46">
        <f t="shared" si="1950"/>
        <v>0</v>
      </c>
      <c r="DT312" s="48"/>
      <c r="DU312" s="29"/>
      <c r="DV312" s="45">
        <v>251</v>
      </c>
      <c r="DW312" s="46">
        <f t="shared" si="1951"/>
        <v>0</v>
      </c>
      <c r="DX312" s="46">
        <f t="shared" si="2204"/>
        <v>0</v>
      </c>
      <c r="DY312" s="46">
        <f t="shared" si="1953"/>
        <v>0</v>
      </c>
      <c r="DZ312" s="46">
        <f t="shared" si="1742"/>
        <v>0</v>
      </c>
      <c r="EA312" s="46">
        <f t="shared" si="1743"/>
        <v>0</v>
      </c>
      <c r="EB312" s="51">
        <f t="shared" si="1744"/>
        <v>0</v>
      </c>
      <c r="EC312" s="58">
        <f t="shared" si="2232"/>
        <v>0</v>
      </c>
      <c r="ED312" s="52">
        <f t="shared" si="2205"/>
        <v>0</v>
      </c>
      <c r="EE312" s="51">
        <f t="shared" si="1745"/>
        <v>0</v>
      </c>
      <c r="EF312" s="57">
        <f t="shared" si="1746"/>
        <v>0</v>
      </c>
      <c r="EG312" s="468">
        <f t="shared" si="1955"/>
        <v>0</v>
      </c>
      <c r="EH312" s="46">
        <f t="shared" si="1956"/>
        <v>0</v>
      </c>
      <c r="EI312" s="47"/>
      <c r="EJ312" s="46">
        <f t="shared" si="1957"/>
        <v>0</v>
      </c>
      <c r="EK312" s="48"/>
      <c r="EL312" s="29"/>
      <c r="EM312" s="45">
        <v>251</v>
      </c>
      <c r="EN312" s="46">
        <f t="shared" si="2163"/>
        <v>0</v>
      </c>
      <c r="EO312" s="46">
        <f t="shared" si="2206"/>
        <v>0</v>
      </c>
      <c r="EP312" s="128">
        <f t="shared" si="2233"/>
        <v>0</v>
      </c>
      <c r="EQ312" s="46">
        <f t="shared" si="1748"/>
        <v>0</v>
      </c>
      <c r="ER312" s="46">
        <f t="shared" si="1749"/>
        <v>0</v>
      </c>
      <c r="ES312" s="51">
        <f t="shared" si="1750"/>
        <v>0</v>
      </c>
      <c r="ET312" s="153">
        <f t="shared" si="1959"/>
        <v>10000</v>
      </c>
      <c r="EU312" s="45">
        <v>251</v>
      </c>
      <c r="EV312" s="46">
        <f t="shared" si="2234"/>
        <v>0</v>
      </c>
      <c r="EW312" s="46">
        <f t="shared" si="2207"/>
        <v>0</v>
      </c>
      <c r="EX312" s="128">
        <f t="shared" si="1751"/>
        <v>0</v>
      </c>
      <c r="EY312" s="46">
        <f t="shared" si="1752"/>
        <v>0</v>
      </c>
      <c r="EZ312" s="46">
        <f t="shared" si="1753"/>
        <v>0</v>
      </c>
      <c r="FA312" s="51">
        <f t="shared" si="1754"/>
        <v>0</v>
      </c>
      <c r="FB312" s="58">
        <f t="shared" si="1755"/>
        <v>0</v>
      </c>
      <c r="FC312" s="52">
        <f t="shared" si="2208"/>
        <v>0</v>
      </c>
      <c r="FD312" s="51">
        <f t="shared" si="1962"/>
        <v>0</v>
      </c>
      <c r="FE312" s="57">
        <f t="shared" si="1756"/>
        <v>0</v>
      </c>
      <c r="FF312" s="153">
        <f t="shared" si="1963"/>
        <v>10000</v>
      </c>
      <c r="FG312" s="469">
        <f t="shared" si="1757"/>
        <v>0</v>
      </c>
      <c r="FH312" s="46">
        <f t="shared" si="1758"/>
        <v>0</v>
      </c>
      <c r="FI312" s="46">
        <f t="shared" si="1759"/>
        <v>0</v>
      </c>
      <c r="FJ312" s="48"/>
      <c r="FL312" s="45">
        <v>251</v>
      </c>
      <c r="FM312" s="46">
        <f t="shared" si="1964"/>
        <v>0</v>
      </c>
      <c r="FN312" s="46">
        <f t="shared" si="2164"/>
        <v>0</v>
      </c>
      <c r="FO312" s="46">
        <f t="shared" si="1965"/>
        <v>0</v>
      </c>
      <c r="FP312" s="46">
        <f t="shared" si="1761"/>
        <v>0</v>
      </c>
      <c r="FQ312" s="46">
        <f t="shared" si="1762"/>
        <v>0</v>
      </c>
      <c r="FR312" s="51">
        <f t="shared" si="1763"/>
        <v>0</v>
      </c>
      <c r="FS312" s="57">
        <f t="shared" si="2209"/>
        <v>0</v>
      </c>
      <c r="FT312" s="58">
        <f t="shared" si="2235"/>
        <v>0</v>
      </c>
      <c r="FU312" s="241">
        <f t="shared" si="2165"/>
        <v>0</v>
      </c>
      <c r="FV312" s="51">
        <f t="shared" si="1765"/>
        <v>0</v>
      </c>
      <c r="FW312" s="51">
        <f t="shared" si="1766"/>
        <v>0</v>
      </c>
      <c r="FX312" s="153">
        <f t="shared" si="2210"/>
        <v>-4.8771653382573277E-10</v>
      </c>
      <c r="FY312" s="468">
        <f t="shared" si="1968"/>
        <v>0</v>
      </c>
      <c r="FZ312" s="46">
        <f t="shared" si="1969"/>
        <v>0</v>
      </c>
      <c r="GA312" s="46">
        <f t="shared" si="1767"/>
        <v>0</v>
      </c>
      <c r="GB312" s="48"/>
      <c r="GD312" s="45">
        <v>251</v>
      </c>
      <c r="GE312" s="128">
        <f t="shared" si="2166"/>
        <v>0</v>
      </c>
      <c r="GF312" s="128">
        <f t="shared" si="2211"/>
        <v>0</v>
      </c>
      <c r="GG312" s="128">
        <f t="shared" si="2119"/>
        <v>0</v>
      </c>
      <c r="GH312" s="46">
        <f t="shared" si="2236"/>
        <v>0</v>
      </c>
      <c r="GI312" s="46">
        <f t="shared" si="1769"/>
        <v>0</v>
      </c>
      <c r="GJ312" s="51">
        <f t="shared" si="1770"/>
        <v>0</v>
      </c>
      <c r="GK312" s="51">
        <f t="shared" si="2212"/>
        <v>5.0476955948397517E-11</v>
      </c>
      <c r="GL312" s="153">
        <f t="shared" si="1972"/>
        <v>10000</v>
      </c>
      <c r="GM312" s="45">
        <v>251</v>
      </c>
      <c r="GN312" s="46">
        <f t="shared" si="2237"/>
        <v>0</v>
      </c>
      <c r="GO312" s="46">
        <f t="shared" si="2167"/>
        <v>0</v>
      </c>
      <c r="GP312" s="128">
        <f t="shared" si="2168"/>
        <v>0</v>
      </c>
      <c r="GQ312" s="46">
        <f t="shared" si="1772"/>
        <v>0</v>
      </c>
      <c r="GR312" s="46">
        <f t="shared" si="2169"/>
        <v>0</v>
      </c>
      <c r="GS312" s="51">
        <f t="shared" si="1774"/>
        <v>0</v>
      </c>
      <c r="GT312" s="57">
        <f t="shared" si="2213"/>
        <v>0</v>
      </c>
      <c r="GU312" s="58">
        <f t="shared" si="1775"/>
        <v>0</v>
      </c>
      <c r="GV312" s="52">
        <f t="shared" si="2170"/>
        <v>0</v>
      </c>
      <c r="GW312" s="51">
        <f t="shared" si="1975"/>
        <v>0</v>
      </c>
      <c r="GX312" s="57">
        <f t="shared" si="1777"/>
        <v>0</v>
      </c>
      <c r="GY312" s="57">
        <f t="shared" si="2214"/>
        <v>3.035438567167148E-10</v>
      </c>
      <c r="GZ312" s="153">
        <f t="shared" si="1977"/>
        <v>10000</v>
      </c>
      <c r="HA312" s="469">
        <f t="shared" si="1778"/>
        <v>0</v>
      </c>
      <c r="HB312" s="46">
        <f t="shared" si="1779"/>
        <v>0</v>
      </c>
      <c r="HC312" s="46">
        <f t="shared" si="1780"/>
        <v>0</v>
      </c>
      <c r="HD312" s="48"/>
      <c r="HF312" s="45">
        <v>251</v>
      </c>
      <c r="HG312" s="46">
        <f t="shared" si="1781"/>
        <v>0</v>
      </c>
      <c r="HH312" s="46">
        <f t="shared" si="1782"/>
        <v>0</v>
      </c>
      <c r="HI312" s="46">
        <f t="shared" si="1783"/>
        <v>0</v>
      </c>
      <c r="HJ312" s="46">
        <f t="shared" si="1784"/>
        <v>0</v>
      </c>
      <c r="HK312" s="46">
        <f t="shared" si="1785"/>
        <v>0</v>
      </c>
      <c r="HL312" s="51">
        <f t="shared" si="1786"/>
        <v>0</v>
      </c>
      <c r="HM312" s="153">
        <f t="shared" si="1978"/>
        <v>10000</v>
      </c>
      <c r="HN312" s="58">
        <f t="shared" si="1787"/>
        <v>0</v>
      </c>
      <c r="HO312" s="52">
        <f t="shared" si="1788"/>
        <v>0</v>
      </c>
      <c r="HP312" s="51">
        <f t="shared" si="1789"/>
        <v>0</v>
      </c>
      <c r="HQ312" s="57">
        <f t="shared" si="1790"/>
        <v>0</v>
      </c>
      <c r="HR312" s="153">
        <f t="shared" si="1979"/>
        <v>10000</v>
      </c>
      <c r="HS312" s="468">
        <f t="shared" si="2171"/>
        <v>0</v>
      </c>
      <c r="HT312" s="46">
        <f t="shared" si="2172"/>
        <v>0</v>
      </c>
      <c r="HU312" s="46">
        <f t="shared" si="2173"/>
        <v>0</v>
      </c>
      <c r="HV312" s="48"/>
      <c r="HW312" s="29"/>
      <c r="HX312" s="45">
        <v>251</v>
      </c>
      <c r="HY312" s="128">
        <f t="shared" si="1794"/>
        <v>0</v>
      </c>
      <c r="HZ312" s="46">
        <f t="shared" si="1795"/>
        <v>0</v>
      </c>
      <c r="IA312" s="46">
        <f t="shared" si="1796"/>
        <v>0</v>
      </c>
      <c r="IB312" s="46">
        <f t="shared" si="1797"/>
        <v>0</v>
      </c>
      <c r="IC312" s="46">
        <f t="shared" si="1798"/>
        <v>0</v>
      </c>
      <c r="ID312" s="51">
        <f t="shared" si="1799"/>
        <v>0</v>
      </c>
      <c r="IE312" s="153">
        <f t="shared" si="1980"/>
        <v>10000</v>
      </c>
      <c r="IF312" s="58">
        <f t="shared" si="1800"/>
        <v>0</v>
      </c>
      <c r="IG312" s="52">
        <f t="shared" si="1801"/>
        <v>0</v>
      </c>
      <c r="IH312" s="51">
        <f t="shared" si="1802"/>
        <v>0</v>
      </c>
      <c r="II312" s="57">
        <f t="shared" si="1981"/>
        <v>0</v>
      </c>
      <c r="IJ312" s="153">
        <f t="shared" si="1982"/>
        <v>10000</v>
      </c>
      <c r="IK312" s="468">
        <f t="shared" si="2174"/>
        <v>0</v>
      </c>
      <c r="IL312" s="46">
        <f t="shared" si="2175"/>
        <v>0</v>
      </c>
      <c r="IM312" s="46">
        <f t="shared" si="2176"/>
        <v>0</v>
      </c>
      <c r="IN312" s="48"/>
      <c r="IO312" s="53">
        <f t="shared" si="1806"/>
        <v>0</v>
      </c>
      <c r="IQ312" s="45">
        <v>251</v>
      </c>
      <c r="IR312" s="128">
        <f t="shared" si="1807"/>
        <v>0</v>
      </c>
      <c r="IS312" s="128">
        <f t="shared" si="1808"/>
        <v>0</v>
      </c>
      <c r="IT312" s="128">
        <f t="shared" si="1809"/>
        <v>0</v>
      </c>
      <c r="IU312" s="46">
        <f t="shared" si="2021"/>
        <v>0</v>
      </c>
      <c r="IV312" s="46">
        <f t="shared" si="1810"/>
        <v>0</v>
      </c>
      <c r="IW312" s="51">
        <f t="shared" si="1811"/>
        <v>0</v>
      </c>
      <c r="IX312" s="199">
        <f t="shared" si="1983"/>
        <v>10000</v>
      </c>
      <c r="IY312" s="128">
        <f t="shared" si="1812"/>
        <v>0</v>
      </c>
      <c r="IZ312" s="408">
        <f t="shared" si="1813"/>
        <v>0</v>
      </c>
      <c r="JA312" s="58">
        <f t="shared" si="1814"/>
        <v>0</v>
      </c>
      <c r="JB312" s="52">
        <f t="shared" si="1815"/>
        <v>0</v>
      </c>
      <c r="JC312" s="51">
        <f t="shared" si="1816"/>
        <v>0</v>
      </c>
      <c r="JD312" s="57">
        <f t="shared" si="1817"/>
        <v>0</v>
      </c>
      <c r="JE312" s="280">
        <f t="shared" si="1818"/>
        <v>10000</v>
      </c>
      <c r="JF312" s="280">
        <f t="shared" si="1819"/>
        <v>0</v>
      </c>
      <c r="JG312" s="468">
        <f t="shared" si="1820"/>
        <v>0</v>
      </c>
      <c r="JH312" s="46">
        <f t="shared" si="1821"/>
        <v>0</v>
      </c>
      <c r="JI312" s="46">
        <f t="shared" si="1822"/>
        <v>0</v>
      </c>
      <c r="JJ312" s="48"/>
      <c r="JL312" s="45">
        <v>251</v>
      </c>
      <c r="JM312" s="46">
        <f t="shared" si="1823"/>
        <v>0</v>
      </c>
      <c r="JN312" s="46">
        <f t="shared" si="1824"/>
        <v>0</v>
      </c>
      <c r="JO312" s="128">
        <f t="shared" si="1825"/>
        <v>0</v>
      </c>
      <c r="JP312" s="46">
        <f t="shared" si="1984"/>
        <v>0</v>
      </c>
      <c r="JQ312" s="46">
        <f t="shared" si="1826"/>
        <v>0</v>
      </c>
      <c r="JR312" s="51">
        <f t="shared" si="1827"/>
        <v>0</v>
      </c>
      <c r="JS312" s="51">
        <f t="shared" si="2215"/>
        <v>0</v>
      </c>
      <c r="JT312" s="199">
        <f t="shared" si="1986"/>
        <v>10000</v>
      </c>
      <c r="JU312" s="128">
        <f t="shared" si="1828"/>
        <v>0</v>
      </c>
      <c r="JV312" s="408">
        <f t="shared" si="1829"/>
        <v>0</v>
      </c>
      <c r="JW312" s="58">
        <f t="shared" si="1830"/>
        <v>0</v>
      </c>
      <c r="JX312" s="52">
        <f t="shared" si="1831"/>
        <v>0</v>
      </c>
      <c r="JY312" s="51">
        <f t="shared" si="1832"/>
        <v>0</v>
      </c>
      <c r="JZ312" s="51">
        <f t="shared" si="1833"/>
        <v>0</v>
      </c>
      <c r="KA312" s="199">
        <f t="shared" si="2216"/>
        <v>-4.8771653382573277E-10</v>
      </c>
      <c r="KB312" s="128">
        <f t="shared" si="1988"/>
        <v>10000</v>
      </c>
      <c r="KC312" s="204">
        <f t="shared" si="1834"/>
        <v>0</v>
      </c>
      <c r="KD312" s="468">
        <f t="shared" si="1989"/>
        <v>0</v>
      </c>
      <c r="KE312" s="46">
        <f t="shared" si="1835"/>
        <v>0</v>
      </c>
      <c r="KF312" s="46">
        <f t="shared" si="1836"/>
        <v>0</v>
      </c>
      <c r="KG312" s="48"/>
      <c r="KI312" s="45">
        <v>251</v>
      </c>
      <c r="KJ312" s="46">
        <f t="shared" si="1837"/>
        <v>0</v>
      </c>
      <c r="KK312" s="46">
        <f t="shared" si="1838"/>
        <v>0</v>
      </c>
      <c r="KL312" s="128">
        <f t="shared" si="1839"/>
        <v>0</v>
      </c>
      <c r="KM312" s="46">
        <f t="shared" si="2244"/>
        <v>0</v>
      </c>
      <c r="KN312" s="46">
        <f t="shared" si="1840"/>
        <v>0</v>
      </c>
      <c r="KO312" s="51">
        <f t="shared" si="1841"/>
        <v>0</v>
      </c>
      <c r="KP312" s="199">
        <f t="shared" si="2217"/>
        <v>0</v>
      </c>
      <c r="KQ312" s="199">
        <f t="shared" si="1991"/>
        <v>10000</v>
      </c>
      <c r="KR312" s="128">
        <f t="shared" si="1842"/>
        <v>0</v>
      </c>
      <c r="KS312" s="408">
        <f t="shared" si="1843"/>
        <v>0</v>
      </c>
      <c r="KT312" s="45">
        <v>251</v>
      </c>
      <c r="KU312" s="46">
        <f t="shared" si="1992"/>
        <v>0</v>
      </c>
      <c r="KV312" s="46">
        <f t="shared" si="1844"/>
        <v>0</v>
      </c>
      <c r="KW312" s="128">
        <f t="shared" si="2177"/>
        <v>0</v>
      </c>
      <c r="KX312" s="46">
        <f t="shared" si="1846"/>
        <v>0</v>
      </c>
      <c r="KY312" s="46">
        <f t="shared" si="2178"/>
        <v>0</v>
      </c>
      <c r="KZ312" s="51">
        <f t="shared" si="1848"/>
        <v>0</v>
      </c>
      <c r="LA312" s="153">
        <f t="shared" si="2218"/>
        <v>0</v>
      </c>
      <c r="LB312" s="58">
        <f t="shared" si="2068"/>
        <v>0</v>
      </c>
      <c r="LC312" s="52">
        <f t="shared" si="1849"/>
        <v>0</v>
      </c>
      <c r="LD312" s="51">
        <f t="shared" si="1850"/>
        <v>0</v>
      </c>
      <c r="LE312" s="51">
        <f t="shared" si="2179"/>
        <v>0</v>
      </c>
      <c r="LF312" s="51">
        <f t="shared" si="2219"/>
        <v>-4.2405190470162779E-10</v>
      </c>
      <c r="LG312" s="128">
        <f t="shared" si="2180"/>
        <v>10000</v>
      </c>
      <c r="LH312" s="204">
        <f t="shared" si="1853"/>
        <v>0</v>
      </c>
      <c r="LI312" s="479">
        <f t="shared" si="2181"/>
        <v>0</v>
      </c>
      <c r="LJ312" s="46">
        <f t="shared" si="1995"/>
        <v>0</v>
      </c>
      <c r="LK312" s="46">
        <f t="shared" si="1996"/>
        <v>0</v>
      </c>
      <c r="LL312" s="48"/>
      <c r="LN312" s="45">
        <v>251</v>
      </c>
      <c r="LO312" s="46">
        <f t="shared" si="1855"/>
        <v>0</v>
      </c>
      <c r="LP312" s="46">
        <f t="shared" si="2182"/>
        <v>0</v>
      </c>
      <c r="LQ312" s="46">
        <f t="shared" si="1857"/>
        <v>0</v>
      </c>
      <c r="LR312" s="46">
        <f t="shared" si="1858"/>
        <v>0</v>
      </c>
      <c r="LS312" s="46">
        <f t="shared" si="1859"/>
        <v>0</v>
      </c>
      <c r="LT312" s="51">
        <f t="shared" si="1860"/>
        <v>0</v>
      </c>
      <c r="LU312" s="199">
        <f t="shared" si="1997"/>
        <v>10000</v>
      </c>
      <c r="LV312" s="58">
        <f t="shared" si="1861"/>
        <v>0</v>
      </c>
      <c r="LW312" s="52">
        <f t="shared" si="2183"/>
        <v>0</v>
      </c>
      <c r="LX312" s="51">
        <f t="shared" si="1863"/>
        <v>0</v>
      </c>
      <c r="LY312" s="51">
        <f t="shared" si="1864"/>
        <v>0</v>
      </c>
      <c r="LZ312" s="46">
        <f t="shared" si="1998"/>
        <v>0</v>
      </c>
      <c r="MA312" s="199">
        <f t="shared" si="1999"/>
        <v>10000</v>
      </c>
      <c r="MB312" s="468">
        <f t="shared" si="1865"/>
        <v>0</v>
      </c>
      <c r="MC312" s="46">
        <f t="shared" si="1866"/>
        <v>0</v>
      </c>
      <c r="MD312" s="46">
        <f t="shared" si="1867"/>
        <v>0</v>
      </c>
      <c r="ME312" s="48"/>
      <c r="MG312" s="45">
        <v>251</v>
      </c>
      <c r="MH312" s="46">
        <f t="shared" si="1868"/>
        <v>0</v>
      </c>
      <c r="MI312" s="46">
        <f t="shared" si="2184"/>
        <v>0</v>
      </c>
      <c r="MJ312" s="46">
        <f t="shared" si="1870"/>
        <v>0</v>
      </c>
      <c r="MK312" s="46">
        <f t="shared" si="1871"/>
        <v>0</v>
      </c>
      <c r="ML312" s="46">
        <f t="shared" si="1872"/>
        <v>0</v>
      </c>
      <c r="MM312" s="51">
        <f t="shared" si="1873"/>
        <v>0</v>
      </c>
      <c r="MN312" s="199">
        <f t="shared" si="2000"/>
        <v>10000</v>
      </c>
      <c r="MO312" s="58">
        <f t="shared" si="1874"/>
        <v>0</v>
      </c>
      <c r="MP312" s="52">
        <f t="shared" si="2185"/>
        <v>0</v>
      </c>
      <c r="MQ312" s="51">
        <f t="shared" si="1876"/>
        <v>0</v>
      </c>
      <c r="MR312" s="57">
        <f t="shared" si="1877"/>
        <v>0</v>
      </c>
      <c r="MS312" s="199">
        <f t="shared" si="2001"/>
        <v>10000</v>
      </c>
      <c r="MT312" s="468">
        <f t="shared" si="2002"/>
        <v>0</v>
      </c>
      <c r="MU312" s="46">
        <f t="shared" si="1878"/>
        <v>0</v>
      </c>
      <c r="MV312" s="46">
        <f t="shared" si="1879"/>
        <v>0</v>
      </c>
      <c r="MW312" s="48"/>
      <c r="MY312" s="45">
        <v>251</v>
      </c>
      <c r="MZ312" s="46">
        <f t="shared" si="1880"/>
        <v>0</v>
      </c>
      <c r="NA312" s="46">
        <f t="shared" si="2186"/>
        <v>0</v>
      </c>
      <c r="NB312" s="128">
        <f t="shared" si="1882"/>
        <v>0</v>
      </c>
      <c r="NC312" s="46">
        <f t="shared" si="2238"/>
        <v>0</v>
      </c>
      <c r="ND312" s="46">
        <f t="shared" si="1883"/>
        <v>0</v>
      </c>
      <c r="NE312" s="51">
        <f t="shared" si="2187"/>
        <v>0</v>
      </c>
      <c r="NF312" s="153">
        <f t="shared" si="2188"/>
        <v>10000</v>
      </c>
      <c r="NG312" s="45">
        <v>251</v>
      </c>
      <c r="NH312" s="46">
        <f t="shared" si="2239"/>
        <v>0</v>
      </c>
      <c r="NI312" s="46">
        <f t="shared" si="2189"/>
        <v>0</v>
      </c>
      <c r="NJ312" s="128">
        <f t="shared" si="2190"/>
        <v>0</v>
      </c>
      <c r="NK312" s="46">
        <f t="shared" si="2005"/>
        <v>0</v>
      </c>
      <c r="NL312" s="46">
        <f t="shared" si="2191"/>
        <v>0</v>
      </c>
      <c r="NM312" s="51">
        <f t="shared" si="1887"/>
        <v>0</v>
      </c>
      <c r="NN312" s="58">
        <f t="shared" si="2192"/>
        <v>0</v>
      </c>
      <c r="NO312" s="52">
        <f t="shared" si="2193"/>
        <v>0</v>
      </c>
      <c r="NP312" s="51">
        <f t="shared" si="2194"/>
        <v>0</v>
      </c>
      <c r="NQ312" s="57">
        <f t="shared" si="1891"/>
        <v>0</v>
      </c>
      <c r="NR312" s="153">
        <f t="shared" si="2006"/>
        <v>10000</v>
      </c>
      <c r="NS312" s="469">
        <f t="shared" si="1892"/>
        <v>0</v>
      </c>
      <c r="NT312" s="46">
        <f t="shared" si="1893"/>
        <v>0</v>
      </c>
      <c r="NU312" s="46">
        <f t="shared" si="1894"/>
        <v>0</v>
      </c>
      <c r="NV312" s="48"/>
      <c r="NX312" s="45">
        <v>251</v>
      </c>
      <c r="NY312" s="46">
        <f t="shared" si="1895"/>
        <v>0</v>
      </c>
      <c r="NZ312" s="46">
        <f t="shared" si="2195"/>
        <v>0</v>
      </c>
      <c r="OA312" s="46">
        <f t="shared" si="1897"/>
        <v>0</v>
      </c>
      <c r="OB312" s="46">
        <f t="shared" si="1898"/>
        <v>0</v>
      </c>
      <c r="OC312" s="46">
        <f t="shared" si="1899"/>
        <v>0</v>
      </c>
      <c r="OD312" s="51">
        <f t="shared" si="1900"/>
        <v>0</v>
      </c>
      <c r="OE312" s="57">
        <f t="shared" si="2220"/>
        <v>0</v>
      </c>
      <c r="OF312" s="153">
        <f t="shared" si="2008"/>
        <v>10000</v>
      </c>
      <c r="OG312" s="58">
        <f t="shared" si="1901"/>
        <v>0</v>
      </c>
      <c r="OH312" s="241">
        <f t="shared" si="2221"/>
        <v>0</v>
      </c>
      <c r="OI312" s="51">
        <f t="shared" si="1902"/>
        <v>0</v>
      </c>
      <c r="OJ312" s="51">
        <f t="shared" si="1903"/>
        <v>0</v>
      </c>
      <c r="OK312" s="153">
        <f t="shared" si="2222"/>
        <v>-4.8771653382573277E-10</v>
      </c>
      <c r="OL312" s="153">
        <f t="shared" si="2011"/>
        <v>10000</v>
      </c>
      <c r="OM312" s="468">
        <f t="shared" si="2012"/>
        <v>0</v>
      </c>
      <c r="ON312" s="46">
        <f t="shared" si="2013"/>
        <v>0</v>
      </c>
      <c r="OO312" s="46">
        <f t="shared" si="1904"/>
        <v>0</v>
      </c>
      <c r="OP312" s="48"/>
      <c r="OR312" s="45">
        <v>251</v>
      </c>
      <c r="OS312" s="46">
        <f t="shared" si="1905"/>
        <v>0</v>
      </c>
      <c r="OT312" s="128">
        <f t="shared" si="2196"/>
        <v>0</v>
      </c>
      <c r="OU312" s="128">
        <f t="shared" si="1907"/>
        <v>0</v>
      </c>
      <c r="OV312" s="46">
        <f t="shared" si="2240"/>
        <v>0</v>
      </c>
      <c r="OW312" s="46">
        <f t="shared" si="2241"/>
        <v>0</v>
      </c>
      <c r="OX312" s="51">
        <f t="shared" si="1908"/>
        <v>0</v>
      </c>
      <c r="OY312" s="51">
        <f t="shared" si="2223"/>
        <v>5.0476955948397517E-11</v>
      </c>
      <c r="OZ312" s="153">
        <f t="shared" si="2015"/>
        <v>10000</v>
      </c>
      <c r="PA312" s="45">
        <v>251</v>
      </c>
      <c r="PB312" s="46">
        <f t="shared" si="1909"/>
        <v>0</v>
      </c>
      <c r="PC312" s="46">
        <f t="shared" si="2224"/>
        <v>0</v>
      </c>
      <c r="PD312" s="128">
        <f t="shared" si="1910"/>
        <v>0</v>
      </c>
      <c r="PE312" s="46">
        <f t="shared" si="1911"/>
        <v>0</v>
      </c>
      <c r="PF312" s="46">
        <f t="shared" si="1912"/>
        <v>0</v>
      </c>
      <c r="PG312" s="51">
        <f t="shared" si="1913"/>
        <v>0</v>
      </c>
      <c r="PH312" s="57">
        <f t="shared" si="2225"/>
        <v>0</v>
      </c>
      <c r="PI312" s="688">
        <f t="shared" si="1914"/>
        <v>0</v>
      </c>
      <c r="PJ312" s="52">
        <f t="shared" si="2226"/>
        <v>0</v>
      </c>
      <c r="PK312" s="51">
        <f t="shared" si="1915"/>
        <v>0</v>
      </c>
      <c r="PL312" s="57">
        <f t="shared" si="1916"/>
        <v>0</v>
      </c>
      <c r="PM312" s="57">
        <f t="shared" si="2227"/>
        <v>3.035438567167148E-10</v>
      </c>
      <c r="PN312" s="153">
        <f t="shared" si="2020"/>
        <v>10000</v>
      </c>
      <c r="PO312" s="469">
        <f t="shared" si="1917"/>
        <v>0</v>
      </c>
      <c r="PP312" s="46">
        <f t="shared" si="1918"/>
        <v>0</v>
      </c>
      <c r="PQ312" s="46">
        <f t="shared" si="1919"/>
        <v>0</v>
      </c>
      <c r="PR312" s="48"/>
    </row>
    <row r="313" spans="2:434" hidden="1" x14ac:dyDescent="0.3">
      <c r="B313" s="45">
        <v>252</v>
      </c>
      <c r="C313" s="46">
        <f t="shared" si="2245"/>
        <v>0</v>
      </c>
      <c r="D313" s="46">
        <f t="shared" si="1689"/>
        <v>0</v>
      </c>
      <c r="E313" s="46">
        <f t="shared" si="1690"/>
        <v>0</v>
      </c>
      <c r="F313" s="46">
        <f t="shared" si="1691"/>
        <v>0</v>
      </c>
      <c r="G313" s="46">
        <f t="shared" si="1692"/>
        <v>0</v>
      </c>
      <c r="H313" s="51">
        <f t="shared" si="1693"/>
        <v>0</v>
      </c>
      <c r="I313" s="58">
        <f t="shared" si="2228"/>
        <v>0</v>
      </c>
      <c r="J313" s="52">
        <f t="shared" si="1694"/>
        <v>0</v>
      </c>
      <c r="K313" s="51">
        <f t="shared" si="1695"/>
        <v>0</v>
      </c>
      <c r="L313" s="57">
        <f t="shared" si="1696"/>
        <v>0</v>
      </c>
      <c r="M313" s="468">
        <f t="shared" si="1920"/>
        <v>0</v>
      </c>
      <c r="N313" s="46">
        <f t="shared" si="1921"/>
        <v>0</v>
      </c>
      <c r="O313" s="47"/>
      <c r="P313" s="46">
        <f t="shared" si="1922"/>
        <v>0</v>
      </c>
      <c r="Q313" s="48"/>
      <c r="R313" s="29"/>
      <c r="S313" s="29"/>
      <c r="T313" s="45">
        <v>252</v>
      </c>
      <c r="U313" s="46">
        <f t="shared" si="1697"/>
        <v>0</v>
      </c>
      <c r="V313" s="46">
        <f t="shared" si="1698"/>
        <v>0</v>
      </c>
      <c r="W313" s="46">
        <f t="shared" si="1923"/>
        <v>0</v>
      </c>
      <c r="X313" s="46">
        <f t="shared" si="1699"/>
        <v>0</v>
      </c>
      <c r="Y313" s="46">
        <f t="shared" si="1700"/>
        <v>0</v>
      </c>
      <c r="Z313" s="51">
        <f t="shared" si="1701"/>
        <v>0</v>
      </c>
      <c r="AA313" s="58">
        <f t="shared" si="1702"/>
        <v>0</v>
      </c>
      <c r="AB313" s="52">
        <f t="shared" si="1703"/>
        <v>0</v>
      </c>
      <c r="AC313" s="51">
        <f t="shared" si="1704"/>
        <v>0</v>
      </c>
      <c r="AD313" s="57">
        <f t="shared" si="1705"/>
        <v>0</v>
      </c>
      <c r="AE313" s="468">
        <f t="shared" si="1924"/>
        <v>0</v>
      </c>
      <c r="AF313" s="46">
        <f t="shared" si="1706"/>
        <v>0</v>
      </c>
      <c r="AG313" s="47"/>
      <c r="AH313" s="46">
        <f t="shared" si="1925"/>
        <v>0</v>
      </c>
      <c r="AI313" s="48"/>
      <c r="AJ313" s="29"/>
      <c r="AK313" s="45">
        <v>252</v>
      </c>
      <c r="AL313" s="46">
        <f t="shared" si="1707"/>
        <v>0</v>
      </c>
      <c r="AM313" s="46"/>
      <c r="AN313" s="46"/>
      <c r="AO313" s="46">
        <f t="shared" si="1708"/>
        <v>0</v>
      </c>
      <c r="AP313" s="128">
        <f t="shared" si="1709"/>
        <v>0</v>
      </c>
      <c r="AQ313" s="128"/>
      <c r="AR313" s="128"/>
      <c r="AS313" s="46">
        <f t="shared" si="1710"/>
        <v>0</v>
      </c>
      <c r="AT313" s="46">
        <f t="shared" si="1711"/>
        <v>0</v>
      </c>
      <c r="AU313" s="51"/>
      <c r="AV313" s="51"/>
      <c r="AW313" s="51">
        <f t="shared" si="1712"/>
        <v>0</v>
      </c>
      <c r="AX313" s="58">
        <f t="shared" si="1713"/>
        <v>0</v>
      </c>
      <c r="AY313" s="52"/>
      <c r="AZ313" s="52"/>
      <c r="BA313" s="52">
        <f t="shared" si="1714"/>
        <v>0</v>
      </c>
      <c r="BB313" s="51">
        <f t="shared" si="1715"/>
        <v>0</v>
      </c>
      <c r="BC313" s="51"/>
      <c r="BD313" s="51"/>
      <c r="BE313" s="57">
        <f t="shared" si="1716"/>
        <v>0</v>
      </c>
      <c r="BF313" s="468">
        <f t="shared" si="1717"/>
        <v>0</v>
      </c>
      <c r="BG313" s="46">
        <f t="shared" si="1718"/>
        <v>0</v>
      </c>
      <c r="BH313" s="46">
        <f t="shared" si="1719"/>
        <v>0</v>
      </c>
      <c r="BI313" s="48"/>
      <c r="BK313" s="45">
        <v>252</v>
      </c>
      <c r="BL313" s="46">
        <f t="shared" si="1926"/>
        <v>0</v>
      </c>
      <c r="BM313" s="46">
        <f t="shared" si="1927"/>
        <v>0</v>
      </c>
      <c r="BN313" s="46">
        <f t="shared" si="1928"/>
        <v>0</v>
      </c>
      <c r="BO313" s="46">
        <f t="shared" si="1720"/>
        <v>0</v>
      </c>
      <c r="BP313" s="46">
        <f t="shared" si="1721"/>
        <v>0</v>
      </c>
      <c r="BQ313" s="149">
        <f t="shared" si="1722"/>
        <v>0</v>
      </c>
      <c r="BR313" s="57">
        <f t="shared" si="2197"/>
        <v>0</v>
      </c>
      <c r="BS313" s="58">
        <f t="shared" si="2229"/>
        <v>0</v>
      </c>
      <c r="BT313" s="52">
        <f t="shared" si="1930"/>
        <v>0</v>
      </c>
      <c r="BU313" s="51">
        <f t="shared" si="1723"/>
        <v>0</v>
      </c>
      <c r="BV313" s="149">
        <f t="shared" si="1724"/>
        <v>0</v>
      </c>
      <c r="BW313" s="153">
        <f t="shared" si="2198"/>
        <v>-4.8771653382573277E-10</v>
      </c>
      <c r="BX313" s="468">
        <f t="shared" si="1932"/>
        <v>0</v>
      </c>
      <c r="BY313" s="46">
        <f t="shared" si="1933"/>
        <v>0</v>
      </c>
      <c r="BZ313" s="46">
        <f t="shared" si="1725"/>
        <v>0</v>
      </c>
      <c r="CA313" s="48"/>
      <c r="CB313" s="29"/>
      <c r="CC313" s="45">
        <v>252</v>
      </c>
      <c r="CD313" s="239">
        <f t="shared" si="1726"/>
        <v>0</v>
      </c>
      <c r="CE313" s="239">
        <f t="shared" si="1934"/>
        <v>0</v>
      </c>
      <c r="CF313" s="128">
        <f t="shared" si="1727"/>
        <v>0</v>
      </c>
      <c r="CG313" s="46">
        <f t="shared" si="1935"/>
        <v>0</v>
      </c>
      <c r="CH313" s="46">
        <f t="shared" si="2230"/>
        <v>0</v>
      </c>
      <c r="CI313" s="149">
        <f t="shared" si="1728"/>
        <v>0</v>
      </c>
      <c r="CJ313" s="199">
        <f t="shared" si="2199"/>
        <v>0</v>
      </c>
      <c r="CK313" s="153">
        <f t="shared" si="1937"/>
        <v>10000</v>
      </c>
      <c r="CL313" s="45">
        <v>252</v>
      </c>
      <c r="CM313" s="46">
        <f t="shared" si="1938"/>
        <v>0</v>
      </c>
      <c r="CN313" s="128">
        <f t="shared" si="1729"/>
        <v>0</v>
      </c>
      <c r="CO313" s="128">
        <f t="shared" si="2242"/>
        <v>0</v>
      </c>
      <c r="CP313" s="46">
        <f t="shared" si="1730"/>
        <v>0</v>
      </c>
      <c r="CQ313" s="46">
        <f t="shared" si="2243"/>
        <v>0</v>
      </c>
      <c r="CR313" s="149">
        <f t="shared" si="1731"/>
        <v>0</v>
      </c>
      <c r="CS313" s="153">
        <f t="shared" si="2200"/>
        <v>0</v>
      </c>
      <c r="CT313" s="58">
        <f t="shared" si="1732"/>
        <v>0</v>
      </c>
      <c r="CU313" s="52">
        <f t="shared" si="1940"/>
        <v>0</v>
      </c>
      <c r="CV313" s="51">
        <f t="shared" si="1941"/>
        <v>0</v>
      </c>
      <c r="CW313" s="149">
        <f t="shared" si="1733"/>
        <v>0</v>
      </c>
      <c r="CX313" s="57">
        <f t="shared" si="2201"/>
        <v>-4.2405190470162779E-10</v>
      </c>
      <c r="CY313" s="153">
        <f t="shared" si="1943"/>
        <v>10000</v>
      </c>
      <c r="CZ313" s="479">
        <f t="shared" si="2162"/>
        <v>0</v>
      </c>
      <c r="DA313" s="46">
        <f t="shared" si="1944"/>
        <v>0</v>
      </c>
      <c r="DB313" s="46">
        <f t="shared" si="1945"/>
        <v>0</v>
      </c>
      <c r="DC313" s="48"/>
      <c r="DE313" s="237">
        <v>252</v>
      </c>
      <c r="DF313" s="46">
        <f t="shared" si="1735"/>
        <v>0</v>
      </c>
      <c r="DG313" s="239">
        <f t="shared" si="2202"/>
        <v>0</v>
      </c>
      <c r="DH313" s="46">
        <f t="shared" si="1736"/>
        <v>0</v>
      </c>
      <c r="DI313" s="46">
        <f t="shared" si="1737"/>
        <v>0</v>
      </c>
      <c r="DJ313" s="46">
        <f t="shared" si="1738"/>
        <v>0</v>
      </c>
      <c r="DK313" s="51">
        <f t="shared" si="1739"/>
        <v>0</v>
      </c>
      <c r="DL313" s="58">
        <f t="shared" si="2231"/>
        <v>0</v>
      </c>
      <c r="DM313" s="240">
        <f t="shared" si="2203"/>
        <v>0</v>
      </c>
      <c r="DN313" s="51">
        <f t="shared" si="1740"/>
        <v>0</v>
      </c>
      <c r="DO313" s="57">
        <f t="shared" si="1741"/>
        <v>0</v>
      </c>
      <c r="DP313" s="468">
        <f t="shared" si="1948"/>
        <v>0</v>
      </c>
      <c r="DQ313" s="46">
        <f t="shared" si="1949"/>
        <v>0</v>
      </c>
      <c r="DR313" s="47"/>
      <c r="DS313" s="46">
        <f t="shared" si="1950"/>
        <v>0</v>
      </c>
      <c r="DT313" s="48"/>
      <c r="DU313" s="29"/>
      <c r="DV313" s="237">
        <v>252</v>
      </c>
      <c r="DW313" s="46">
        <f t="shared" si="1951"/>
        <v>0</v>
      </c>
      <c r="DX313" s="239">
        <f t="shared" si="2204"/>
        <v>0</v>
      </c>
      <c r="DY313" s="46">
        <f t="shared" si="1953"/>
        <v>0</v>
      </c>
      <c r="DZ313" s="46">
        <f t="shared" si="1742"/>
        <v>0</v>
      </c>
      <c r="EA313" s="46">
        <f t="shared" si="1743"/>
        <v>0</v>
      </c>
      <c r="EB313" s="51">
        <f t="shared" si="1744"/>
        <v>0</v>
      </c>
      <c r="EC313" s="58">
        <f t="shared" si="2232"/>
        <v>0</v>
      </c>
      <c r="ED313" s="240">
        <f t="shared" si="2205"/>
        <v>0</v>
      </c>
      <c r="EE313" s="51">
        <f t="shared" si="1745"/>
        <v>0</v>
      </c>
      <c r="EF313" s="57">
        <f t="shared" si="1746"/>
        <v>0</v>
      </c>
      <c r="EG313" s="468">
        <f t="shared" si="1955"/>
        <v>0</v>
      </c>
      <c r="EH313" s="46">
        <f t="shared" si="1956"/>
        <v>0</v>
      </c>
      <c r="EI313" s="47"/>
      <c r="EJ313" s="46">
        <f t="shared" si="1957"/>
        <v>0</v>
      </c>
      <c r="EK313" s="48"/>
      <c r="EL313" s="29"/>
      <c r="EM313" s="237">
        <v>252</v>
      </c>
      <c r="EN313" s="239">
        <f t="shared" si="2163"/>
        <v>0</v>
      </c>
      <c r="EO313" s="239">
        <f t="shared" si="2206"/>
        <v>0</v>
      </c>
      <c r="EP313" s="128">
        <f t="shared" si="2233"/>
        <v>0</v>
      </c>
      <c r="EQ313" s="46">
        <f t="shared" si="1748"/>
        <v>0</v>
      </c>
      <c r="ER313" s="46">
        <f t="shared" si="1749"/>
        <v>0</v>
      </c>
      <c r="ES313" s="51">
        <f t="shared" si="1750"/>
        <v>0</v>
      </c>
      <c r="ET313" s="153">
        <f t="shared" si="1959"/>
        <v>10000</v>
      </c>
      <c r="EU313" s="237">
        <v>252</v>
      </c>
      <c r="EV313" s="46">
        <f t="shared" si="2234"/>
        <v>0</v>
      </c>
      <c r="EW313" s="239">
        <f t="shared" si="2207"/>
        <v>0</v>
      </c>
      <c r="EX313" s="128">
        <f t="shared" si="1751"/>
        <v>0</v>
      </c>
      <c r="EY313" s="46">
        <f t="shared" si="1752"/>
        <v>0</v>
      </c>
      <c r="EZ313" s="46">
        <f t="shared" si="1753"/>
        <v>0</v>
      </c>
      <c r="FA313" s="51">
        <f t="shared" si="1754"/>
        <v>0</v>
      </c>
      <c r="FB313" s="58">
        <f t="shared" si="1755"/>
        <v>0</v>
      </c>
      <c r="FC313" s="240">
        <f t="shared" si="2208"/>
        <v>0</v>
      </c>
      <c r="FD313" s="51">
        <f t="shared" si="1962"/>
        <v>0</v>
      </c>
      <c r="FE313" s="57">
        <f t="shared" si="1756"/>
        <v>0</v>
      </c>
      <c r="FF313" s="153">
        <f t="shared" si="1963"/>
        <v>10000</v>
      </c>
      <c r="FG313" s="469">
        <f t="shared" si="1757"/>
        <v>0</v>
      </c>
      <c r="FH313" s="46">
        <f t="shared" si="1758"/>
        <v>0</v>
      </c>
      <c r="FI313" s="46">
        <f t="shared" si="1759"/>
        <v>0</v>
      </c>
      <c r="FJ313" s="48"/>
      <c r="FL313" s="237">
        <v>252</v>
      </c>
      <c r="FM313" s="46">
        <f t="shared" si="1964"/>
        <v>0</v>
      </c>
      <c r="FN313" s="239">
        <f t="shared" si="2164"/>
        <v>0</v>
      </c>
      <c r="FO313" s="46">
        <f t="shared" si="1965"/>
        <v>0</v>
      </c>
      <c r="FP313" s="46">
        <f t="shared" si="1761"/>
        <v>0</v>
      </c>
      <c r="FQ313" s="46">
        <f t="shared" si="1762"/>
        <v>0</v>
      </c>
      <c r="FR313" s="149">
        <f t="shared" si="1763"/>
        <v>0</v>
      </c>
      <c r="FS313" s="57">
        <f t="shared" si="2209"/>
        <v>0</v>
      </c>
      <c r="FT313" s="58">
        <f t="shared" si="2235"/>
        <v>0</v>
      </c>
      <c r="FU313" s="240">
        <f t="shared" si="2165"/>
        <v>0</v>
      </c>
      <c r="FV313" s="51">
        <f t="shared" si="1765"/>
        <v>0</v>
      </c>
      <c r="FW313" s="149">
        <f t="shared" si="1766"/>
        <v>0</v>
      </c>
      <c r="FX313" s="153">
        <f t="shared" si="2210"/>
        <v>-4.8771653382573277E-10</v>
      </c>
      <c r="FY313" s="468">
        <f t="shared" si="1968"/>
        <v>0</v>
      </c>
      <c r="FZ313" s="46">
        <f t="shared" si="1969"/>
        <v>0</v>
      </c>
      <c r="GA313" s="46">
        <f t="shared" si="1767"/>
        <v>0</v>
      </c>
      <c r="GB313" s="48"/>
      <c r="GD313" s="237">
        <v>252</v>
      </c>
      <c r="GE313" s="239">
        <f t="shared" si="2166"/>
        <v>0</v>
      </c>
      <c r="GF313" s="239">
        <f t="shared" si="2211"/>
        <v>0</v>
      </c>
      <c r="GG313" s="128">
        <f t="shared" si="2119"/>
        <v>0</v>
      </c>
      <c r="GH313" s="46">
        <f t="shared" si="2236"/>
        <v>0</v>
      </c>
      <c r="GI313" s="46">
        <f t="shared" si="1769"/>
        <v>0</v>
      </c>
      <c r="GJ313" s="149">
        <f t="shared" si="1770"/>
        <v>0</v>
      </c>
      <c r="GK313" s="51">
        <f t="shared" si="2212"/>
        <v>5.0476955948397517E-11</v>
      </c>
      <c r="GL313" s="153">
        <f t="shared" si="1972"/>
        <v>10000</v>
      </c>
      <c r="GM313" s="237">
        <v>252</v>
      </c>
      <c r="GN313" s="46">
        <f t="shared" si="2237"/>
        <v>0</v>
      </c>
      <c r="GO313" s="239">
        <f t="shared" si="2167"/>
        <v>0</v>
      </c>
      <c r="GP313" s="128">
        <f t="shared" si="2168"/>
        <v>0</v>
      </c>
      <c r="GQ313" s="46">
        <f t="shared" si="1772"/>
        <v>0</v>
      </c>
      <c r="GR313" s="46">
        <f t="shared" si="2169"/>
        <v>0</v>
      </c>
      <c r="GS313" s="149">
        <f t="shared" si="1774"/>
        <v>0</v>
      </c>
      <c r="GT313" s="57">
        <f t="shared" si="2213"/>
        <v>0</v>
      </c>
      <c r="GU313" s="58">
        <f t="shared" si="1775"/>
        <v>0</v>
      </c>
      <c r="GV313" s="325">
        <f t="shared" si="2170"/>
        <v>0</v>
      </c>
      <c r="GW313" s="51">
        <f t="shared" si="1975"/>
        <v>0</v>
      </c>
      <c r="GX313" s="150">
        <f t="shared" si="1777"/>
        <v>0</v>
      </c>
      <c r="GY313" s="57">
        <f t="shared" si="2214"/>
        <v>3.035438567167148E-10</v>
      </c>
      <c r="GZ313" s="153">
        <f t="shared" si="1977"/>
        <v>10000</v>
      </c>
      <c r="HA313" s="469">
        <f t="shared" si="1778"/>
        <v>0</v>
      </c>
      <c r="HB313" s="46">
        <f t="shared" si="1779"/>
        <v>0</v>
      </c>
      <c r="HC313" s="46">
        <f t="shared" si="1780"/>
        <v>0</v>
      </c>
      <c r="HD313" s="48"/>
      <c r="HF313" s="45">
        <v>252</v>
      </c>
      <c r="HG313" s="46">
        <f t="shared" si="1781"/>
        <v>0</v>
      </c>
      <c r="HH313" s="46">
        <f t="shared" si="1782"/>
        <v>0</v>
      </c>
      <c r="HI313" s="46">
        <f t="shared" si="1783"/>
        <v>0</v>
      </c>
      <c r="HJ313" s="46">
        <f t="shared" si="1784"/>
        <v>0</v>
      </c>
      <c r="HK313" s="46">
        <f t="shared" si="1785"/>
        <v>0</v>
      </c>
      <c r="HL313" s="51">
        <f t="shared" si="1786"/>
        <v>0</v>
      </c>
      <c r="HM313" s="153">
        <f t="shared" si="1978"/>
        <v>10000</v>
      </c>
      <c r="HN313" s="58">
        <f t="shared" si="1787"/>
        <v>0</v>
      </c>
      <c r="HO313" s="52">
        <f t="shared" si="1788"/>
        <v>0</v>
      </c>
      <c r="HP313" s="51">
        <f t="shared" si="1789"/>
        <v>0</v>
      </c>
      <c r="HQ313" s="57">
        <f t="shared" si="1790"/>
        <v>0</v>
      </c>
      <c r="HR313" s="153">
        <f t="shared" si="1979"/>
        <v>10000</v>
      </c>
      <c r="HS313" s="468">
        <f t="shared" si="2171"/>
        <v>0</v>
      </c>
      <c r="HT313" s="46">
        <f t="shared" si="2172"/>
        <v>0</v>
      </c>
      <c r="HU313" s="46">
        <f t="shared" si="2173"/>
        <v>0</v>
      </c>
      <c r="HV313" s="48"/>
      <c r="HW313" s="29"/>
      <c r="HX313" s="45">
        <v>252</v>
      </c>
      <c r="HY313" s="128">
        <f t="shared" si="1794"/>
        <v>0</v>
      </c>
      <c r="HZ313" s="46">
        <f t="shared" si="1795"/>
        <v>0</v>
      </c>
      <c r="IA313" s="46">
        <f t="shared" si="1796"/>
        <v>0</v>
      </c>
      <c r="IB313" s="46">
        <f t="shared" si="1797"/>
        <v>0</v>
      </c>
      <c r="IC313" s="46">
        <f t="shared" si="1798"/>
        <v>0</v>
      </c>
      <c r="ID313" s="51">
        <f t="shared" si="1799"/>
        <v>0</v>
      </c>
      <c r="IE313" s="153">
        <f t="shared" si="1980"/>
        <v>10000</v>
      </c>
      <c r="IF313" s="58">
        <f t="shared" si="1800"/>
        <v>0</v>
      </c>
      <c r="IG313" s="52">
        <f t="shared" si="1801"/>
        <v>0</v>
      </c>
      <c r="IH313" s="51">
        <f t="shared" si="1802"/>
        <v>0</v>
      </c>
      <c r="II313" s="57">
        <f t="shared" si="1981"/>
        <v>0</v>
      </c>
      <c r="IJ313" s="153">
        <f t="shared" si="1982"/>
        <v>10000</v>
      </c>
      <c r="IK313" s="468">
        <f t="shared" si="2174"/>
        <v>0</v>
      </c>
      <c r="IL313" s="46">
        <f t="shared" si="2175"/>
        <v>0</v>
      </c>
      <c r="IM313" s="46">
        <f t="shared" si="2176"/>
        <v>0</v>
      </c>
      <c r="IN313" s="48"/>
      <c r="IO313" s="53">
        <f t="shared" si="1806"/>
        <v>0</v>
      </c>
      <c r="IQ313" s="45">
        <v>252</v>
      </c>
      <c r="IR313" s="128">
        <f t="shared" si="1807"/>
        <v>0</v>
      </c>
      <c r="IS313" s="128">
        <f t="shared" si="1808"/>
        <v>0</v>
      </c>
      <c r="IT313" s="128">
        <f t="shared" si="1809"/>
        <v>0</v>
      </c>
      <c r="IU313" s="46">
        <f t="shared" si="2021"/>
        <v>0</v>
      </c>
      <c r="IV313" s="46">
        <f t="shared" si="1810"/>
        <v>0</v>
      </c>
      <c r="IW313" s="51">
        <f t="shared" si="1811"/>
        <v>0</v>
      </c>
      <c r="IX313" s="199">
        <f t="shared" si="1983"/>
        <v>10000</v>
      </c>
      <c r="IY313" s="128">
        <f t="shared" si="1812"/>
        <v>0</v>
      </c>
      <c r="IZ313" s="408">
        <f t="shared" si="1813"/>
        <v>0</v>
      </c>
      <c r="JA313" s="58">
        <f t="shared" si="1814"/>
        <v>0</v>
      </c>
      <c r="JB313" s="52">
        <f t="shared" si="1815"/>
        <v>0</v>
      </c>
      <c r="JC313" s="51">
        <f t="shared" si="1816"/>
        <v>0</v>
      </c>
      <c r="JD313" s="57">
        <f t="shared" si="1817"/>
        <v>0</v>
      </c>
      <c r="JE313" s="280">
        <f t="shared" si="1818"/>
        <v>10000</v>
      </c>
      <c r="JF313" s="280">
        <f t="shared" si="1819"/>
        <v>0</v>
      </c>
      <c r="JG313" s="468">
        <f t="shared" si="1820"/>
        <v>0</v>
      </c>
      <c r="JH313" s="46">
        <f t="shared" si="1821"/>
        <v>0</v>
      </c>
      <c r="JI313" s="46">
        <f t="shared" si="1822"/>
        <v>0</v>
      </c>
      <c r="JJ313" s="48"/>
      <c r="JL313" s="45">
        <v>252</v>
      </c>
      <c r="JM313" s="46">
        <f t="shared" si="1823"/>
        <v>0</v>
      </c>
      <c r="JN313" s="46">
        <f t="shared" si="1824"/>
        <v>0</v>
      </c>
      <c r="JO313" s="128">
        <f t="shared" si="1825"/>
        <v>0</v>
      </c>
      <c r="JP313" s="46">
        <f t="shared" si="1984"/>
        <v>0</v>
      </c>
      <c r="JQ313" s="46">
        <f t="shared" si="1826"/>
        <v>0</v>
      </c>
      <c r="JR313" s="149">
        <f t="shared" si="1827"/>
        <v>0</v>
      </c>
      <c r="JS313" s="51">
        <f t="shared" si="2215"/>
        <v>0</v>
      </c>
      <c r="JT313" s="199">
        <f t="shared" si="1986"/>
        <v>10000</v>
      </c>
      <c r="JU313" s="128">
        <f t="shared" si="1828"/>
        <v>0</v>
      </c>
      <c r="JV313" s="408">
        <f t="shared" si="1829"/>
        <v>0</v>
      </c>
      <c r="JW313" s="58">
        <f t="shared" si="1830"/>
        <v>0</v>
      </c>
      <c r="JX313" s="52">
        <f t="shared" si="1831"/>
        <v>0</v>
      </c>
      <c r="JY313" s="51">
        <f t="shared" si="1832"/>
        <v>0</v>
      </c>
      <c r="JZ313" s="149">
        <f t="shared" si="1833"/>
        <v>0</v>
      </c>
      <c r="KA313" s="199">
        <f t="shared" si="2216"/>
        <v>-4.8771653382573277E-10</v>
      </c>
      <c r="KB313" s="128">
        <f t="shared" si="1988"/>
        <v>10000</v>
      </c>
      <c r="KC313" s="204">
        <f t="shared" si="1834"/>
        <v>0</v>
      </c>
      <c r="KD313" s="468">
        <f t="shared" si="1989"/>
        <v>0</v>
      </c>
      <c r="KE313" s="46">
        <f t="shared" si="1835"/>
        <v>0</v>
      </c>
      <c r="KF313" s="46">
        <f t="shared" si="1836"/>
        <v>0</v>
      </c>
      <c r="KG313" s="48"/>
      <c r="KI313" s="45">
        <v>252</v>
      </c>
      <c r="KJ313" s="46">
        <f t="shared" si="1837"/>
        <v>0</v>
      </c>
      <c r="KK313" s="46">
        <f t="shared" si="1838"/>
        <v>0</v>
      </c>
      <c r="KL313" s="128">
        <f t="shared" si="1839"/>
        <v>0</v>
      </c>
      <c r="KM313" s="46">
        <f t="shared" si="2244"/>
        <v>0</v>
      </c>
      <c r="KN313" s="46">
        <f t="shared" si="1840"/>
        <v>0</v>
      </c>
      <c r="KO313" s="149">
        <f t="shared" si="1841"/>
        <v>0</v>
      </c>
      <c r="KP313" s="199">
        <f t="shared" si="2217"/>
        <v>0</v>
      </c>
      <c r="KQ313" s="199">
        <f t="shared" si="1991"/>
        <v>10000</v>
      </c>
      <c r="KR313" s="128">
        <f t="shared" si="1842"/>
        <v>0</v>
      </c>
      <c r="KS313" s="408">
        <f t="shared" si="1843"/>
        <v>0</v>
      </c>
      <c r="KT313" s="45">
        <v>252</v>
      </c>
      <c r="KU313" s="46">
        <f t="shared" si="1992"/>
        <v>0</v>
      </c>
      <c r="KV313" s="46">
        <f t="shared" si="1844"/>
        <v>0</v>
      </c>
      <c r="KW313" s="128">
        <f t="shared" si="2177"/>
        <v>0</v>
      </c>
      <c r="KX313" s="46">
        <f t="shared" si="1846"/>
        <v>0</v>
      </c>
      <c r="KY313" s="46">
        <f t="shared" si="2178"/>
        <v>0</v>
      </c>
      <c r="KZ313" s="149">
        <f t="shared" si="1848"/>
        <v>0</v>
      </c>
      <c r="LA313" s="153">
        <f t="shared" si="2218"/>
        <v>0</v>
      </c>
      <c r="LB313" s="58">
        <f t="shared" si="2068"/>
        <v>0</v>
      </c>
      <c r="LC313" s="52">
        <f t="shared" si="1849"/>
        <v>0</v>
      </c>
      <c r="LD313" s="51">
        <f t="shared" si="1850"/>
        <v>0</v>
      </c>
      <c r="LE313" s="149">
        <f t="shared" si="2179"/>
        <v>0</v>
      </c>
      <c r="LF313" s="51">
        <f t="shared" si="2219"/>
        <v>-4.2405190470162779E-10</v>
      </c>
      <c r="LG313" s="128">
        <f t="shared" si="2180"/>
        <v>10000</v>
      </c>
      <c r="LH313" s="204">
        <f t="shared" si="1853"/>
        <v>0</v>
      </c>
      <c r="LI313" s="479">
        <f t="shared" si="2181"/>
        <v>0</v>
      </c>
      <c r="LJ313" s="46">
        <f t="shared" si="1995"/>
        <v>0</v>
      </c>
      <c r="LK313" s="46">
        <f t="shared" si="1996"/>
        <v>0</v>
      </c>
      <c r="LL313" s="48"/>
      <c r="LN313" s="237">
        <v>252</v>
      </c>
      <c r="LO313" s="46">
        <f t="shared" si="1855"/>
        <v>0</v>
      </c>
      <c r="LP313" s="239">
        <f t="shared" si="2182"/>
        <v>0</v>
      </c>
      <c r="LQ313" s="46">
        <f t="shared" si="1857"/>
        <v>0</v>
      </c>
      <c r="LR313" s="46">
        <f t="shared" si="1858"/>
        <v>0</v>
      </c>
      <c r="LS313" s="46">
        <f t="shared" si="1859"/>
        <v>0</v>
      </c>
      <c r="LT313" s="51">
        <f t="shared" si="1860"/>
        <v>0</v>
      </c>
      <c r="LU313" s="199">
        <f t="shared" si="1997"/>
        <v>10000</v>
      </c>
      <c r="LV313" s="58">
        <f t="shared" si="1861"/>
        <v>0</v>
      </c>
      <c r="LW313" s="240">
        <f t="shared" si="2183"/>
        <v>0</v>
      </c>
      <c r="LX313" s="51">
        <f t="shared" si="1863"/>
        <v>0</v>
      </c>
      <c r="LY313" s="51">
        <f t="shared" si="1864"/>
        <v>0</v>
      </c>
      <c r="LZ313" s="46">
        <f t="shared" si="1998"/>
        <v>0</v>
      </c>
      <c r="MA313" s="199">
        <f t="shared" si="1999"/>
        <v>10000</v>
      </c>
      <c r="MB313" s="468">
        <f t="shared" si="1865"/>
        <v>0</v>
      </c>
      <c r="MC313" s="46">
        <f t="shared" si="1866"/>
        <v>0</v>
      </c>
      <c r="MD313" s="46">
        <f t="shared" si="1867"/>
        <v>0</v>
      </c>
      <c r="ME313" s="48"/>
      <c r="MG313" s="237">
        <v>252</v>
      </c>
      <c r="MH313" s="46">
        <f t="shared" si="1868"/>
        <v>0</v>
      </c>
      <c r="MI313" s="239">
        <f t="shared" si="2184"/>
        <v>0</v>
      </c>
      <c r="MJ313" s="46">
        <f t="shared" si="1870"/>
        <v>0</v>
      </c>
      <c r="MK313" s="46">
        <f t="shared" si="1871"/>
        <v>0</v>
      </c>
      <c r="ML313" s="46">
        <f t="shared" si="1872"/>
        <v>0</v>
      </c>
      <c r="MM313" s="51">
        <f t="shared" si="1873"/>
        <v>0</v>
      </c>
      <c r="MN313" s="199">
        <f t="shared" si="2000"/>
        <v>10000</v>
      </c>
      <c r="MO313" s="58">
        <f t="shared" si="1874"/>
        <v>0</v>
      </c>
      <c r="MP313" s="240">
        <f t="shared" si="2185"/>
        <v>0</v>
      </c>
      <c r="MQ313" s="51">
        <f t="shared" si="1876"/>
        <v>0</v>
      </c>
      <c r="MR313" s="57">
        <f t="shared" si="1877"/>
        <v>0</v>
      </c>
      <c r="MS313" s="199">
        <f t="shared" si="2001"/>
        <v>10000</v>
      </c>
      <c r="MT313" s="468">
        <f t="shared" si="2002"/>
        <v>0</v>
      </c>
      <c r="MU313" s="46">
        <f t="shared" si="1878"/>
        <v>0</v>
      </c>
      <c r="MV313" s="46">
        <f t="shared" si="1879"/>
        <v>0</v>
      </c>
      <c r="MW313" s="48"/>
      <c r="MY313" s="237">
        <v>252</v>
      </c>
      <c r="MZ313" s="46">
        <f t="shared" si="1880"/>
        <v>0</v>
      </c>
      <c r="NA313" s="239">
        <f t="shared" si="2186"/>
        <v>0</v>
      </c>
      <c r="NB313" s="128">
        <f t="shared" si="1882"/>
        <v>0</v>
      </c>
      <c r="NC313" s="46">
        <f t="shared" si="2238"/>
        <v>0</v>
      </c>
      <c r="ND313" s="46">
        <f t="shared" si="1883"/>
        <v>0</v>
      </c>
      <c r="NE313" s="51">
        <f t="shared" si="2187"/>
        <v>0</v>
      </c>
      <c r="NF313" s="153">
        <f t="shared" si="2188"/>
        <v>10000</v>
      </c>
      <c r="NG313" s="237">
        <v>252</v>
      </c>
      <c r="NH313" s="46">
        <f t="shared" si="2239"/>
        <v>0</v>
      </c>
      <c r="NI313" s="239">
        <f t="shared" si="2189"/>
        <v>0</v>
      </c>
      <c r="NJ313" s="128">
        <f t="shared" si="2190"/>
        <v>0</v>
      </c>
      <c r="NK313" s="46">
        <f t="shared" si="2005"/>
        <v>0</v>
      </c>
      <c r="NL313" s="46">
        <f t="shared" si="2191"/>
        <v>0</v>
      </c>
      <c r="NM313" s="51">
        <f t="shared" si="1887"/>
        <v>0</v>
      </c>
      <c r="NN313" s="58">
        <f t="shared" si="2192"/>
        <v>0</v>
      </c>
      <c r="NO313" s="240">
        <f t="shared" si="2193"/>
        <v>0</v>
      </c>
      <c r="NP313" s="51">
        <f t="shared" si="2194"/>
        <v>0</v>
      </c>
      <c r="NQ313" s="57">
        <f t="shared" si="1891"/>
        <v>0</v>
      </c>
      <c r="NR313" s="153">
        <f t="shared" si="2006"/>
        <v>10000</v>
      </c>
      <c r="NS313" s="469">
        <f t="shared" si="1892"/>
        <v>0</v>
      </c>
      <c r="NT313" s="46">
        <f t="shared" si="1893"/>
        <v>0</v>
      </c>
      <c r="NU313" s="46">
        <f t="shared" si="1894"/>
        <v>0</v>
      </c>
      <c r="NV313" s="48"/>
      <c r="NX313" s="237">
        <v>252</v>
      </c>
      <c r="NY313" s="46">
        <f t="shared" si="1895"/>
        <v>0</v>
      </c>
      <c r="NZ313" s="239">
        <f t="shared" si="2195"/>
        <v>0</v>
      </c>
      <c r="OA313" s="46">
        <f t="shared" si="1897"/>
        <v>0</v>
      </c>
      <c r="OB313" s="46">
        <f t="shared" si="1898"/>
        <v>0</v>
      </c>
      <c r="OC313" s="46">
        <f t="shared" si="1899"/>
        <v>0</v>
      </c>
      <c r="OD313" s="149">
        <f t="shared" si="1900"/>
        <v>0</v>
      </c>
      <c r="OE313" s="57">
        <f t="shared" si="2220"/>
        <v>0</v>
      </c>
      <c r="OF313" s="153">
        <f t="shared" si="2008"/>
        <v>10000</v>
      </c>
      <c r="OG313" s="58">
        <f t="shared" si="1901"/>
        <v>0</v>
      </c>
      <c r="OH313" s="240">
        <f t="shared" si="2221"/>
        <v>0</v>
      </c>
      <c r="OI313" s="51">
        <f t="shared" si="1902"/>
        <v>0</v>
      </c>
      <c r="OJ313" s="149">
        <f t="shared" si="1903"/>
        <v>0</v>
      </c>
      <c r="OK313" s="153">
        <f t="shared" si="2222"/>
        <v>-4.8771653382573277E-10</v>
      </c>
      <c r="OL313" s="153">
        <f t="shared" si="2011"/>
        <v>10000</v>
      </c>
      <c r="OM313" s="468">
        <f t="shared" si="2012"/>
        <v>0</v>
      </c>
      <c r="ON313" s="46">
        <f t="shared" si="2013"/>
        <v>0</v>
      </c>
      <c r="OO313" s="46">
        <f t="shared" si="1904"/>
        <v>0</v>
      </c>
      <c r="OP313" s="48"/>
      <c r="OR313" s="237">
        <v>252</v>
      </c>
      <c r="OS313" s="46">
        <f t="shared" si="1905"/>
        <v>0</v>
      </c>
      <c r="OT313" s="239">
        <f t="shared" si="2196"/>
        <v>0</v>
      </c>
      <c r="OU313" s="128">
        <f t="shared" si="1907"/>
        <v>0</v>
      </c>
      <c r="OV313" s="46">
        <f t="shared" si="2240"/>
        <v>0</v>
      </c>
      <c r="OW313" s="46">
        <f t="shared" si="2241"/>
        <v>0</v>
      </c>
      <c r="OX313" s="149">
        <f t="shared" si="1908"/>
        <v>0</v>
      </c>
      <c r="OY313" s="51">
        <f t="shared" si="2223"/>
        <v>5.0476955948397517E-11</v>
      </c>
      <c r="OZ313" s="153">
        <f t="shared" si="2015"/>
        <v>10000</v>
      </c>
      <c r="PA313" s="237">
        <v>252</v>
      </c>
      <c r="PB313" s="46">
        <f t="shared" si="1909"/>
        <v>0</v>
      </c>
      <c r="PC313" s="239">
        <f t="shared" si="2224"/>
        <v>0</v>
      </c>
      <c r="PD313" s="128">
        <f t="shared" si="1910"/>
        <v>0</v>
      </c>
      <c r="PE313" s="46">
        <f t="shared" si="1911"/>
        <v>0</v>
      </c>
      <c r="PF313" s="46">
        <f t="shared" si="1912"/>
        <v>0</v>
      </c>
      <c r="PG313" s="149">
        <f t="shared" si="1913"/>
        <v>0</v>
      </c>
      <c r="PH313" s="57">
        <f t="shared" si="2225"/>
        <v>0</v>
      </c>
      <c r="PI313" s="688">
        <f t="shared" si="1914"/>
        <v>0</v>
      </c>
      <c r="PJ313" s="240">
        <f t="shared" si="2226"/>
        <v>0</v>
      </c>
      <c r="PK313" s="51">
        <f t="shared" si="1915"/>
        <v>0</v>
      </c>
      <c r="PL313" s="150">
        <f t="shared" si="1916"/>
        <v>0</v>
      </c>
      <c r="PM313" s="57">
        <f t="shared" si="2227"/>
        <v>3.035438567167148E-10</v>
      </c>
      <c r="PN313" s="153">
        <f t="shared" si="2020"/>
        <v>10000</v>
      </c>
      <c r="PO313" s="469">
        <f t="shared" si="1917"/>
        <v>0</v>
      </c>
      <c r="PP313" s="46">
        <f t="shared" si="1918"/>
        <v>0</v>
      </c>
      <c r="PQ313" s="46">
        <f t="shared" si="1919"/>
        <v>0</v>
      </c>
      <c r="PR313" s="48"/>
    </row>
    <row r="314" spans="2:434" hidden="1" x14ac:dyDescent="0.3">
      <c r="B314" s="45">
        <v>253</v>
      </c>
      <c r="C314" s="46">
        <f t="shared" si="2245"/>
        <v>0</v>
      </c>
      <c r="D314" s="46">
        <f t="shared" si="1689"/>
        <v>0</v>
      </c>
      <c r="E314" s="46">
        <f t="shared" si="1690"/>
        <v>0</v>
      </c>
      <c r="F314" s="46">
        <f t="shared" si="1691"/>
        <v>0</v>
      </c>
      <c r="G314" s="46">
        <f t="shared" si="1692"/>
        <v>0</v>
      </c>
      <c r="H314" s="51">
        <f t="shared" si="1693"/>
        <v>0</v>
      </c>
      <c r="I314" s="58">
        <f t="shared" si="2228"/>
        <v>0</v>
      </c>
      <c r="J314" s="52">
        <f t="shared" si="1694"/>
        <v>0</v>
      </c>
      <c r="K314" s="51">
        <f t="shared" si="1695"/>
        <v>0</v>
      </c>
      <c r="L314" s="57">
        <f t="shared" si="1696"/>
        <v>0</v>
      </c>
      <c r="M314" s="468">
        <f t="shared" si="1920"/>
        <v>0</v>
      </c>
      <c r="N314" s="46">
        <f t="shared" si="1921"/>
        <v>0</v>
      </c>
      <c r="O314" s="47"/>
      <c r="P314" s="46">
        <f t="shared" si="1922"/>
        <v>0</v>
      </c>
      <c r="Q314" s="48"/>
      <c r="R314" s="29"/>
      <c r="S314" s="29"/>
      <c r="T314" s="45">
        <v>253</v>
      </c>
      <c r="U314" s="46">
        <f t="shared" si="1697"/>
        <v>0</v>
      </c>
      <c r="V314" s="46">
        <f t="shared" si="1698"/>
        <v>0</v>
      </c>
      <c r="W314" s="46">
        <f t="shared" si="1923"/>
        <v>0</v>
      </c>
      <c r="X314" s="46">
        <f t="shared" si="1699"/>
        <v>0</v>
      </c>
      <c r="Y314" s="46">
        <f t="shared" si="1700"/>
        <v>0</v>
      </c>
      <c r="Z314" s="51">
        <f t="shared" si="1701"/>
        <v>0</v>
      </c>
      <c r="AA314" s="58">
        <f t="shared" si="1702"/>
        <v>0</v>
      </c>
      <c r="AB314" s="52">
        <f t="shared" si="1703"/>
        <v>0</v>
      </c>
      <c r="AC314" s="51">
        <f t="shared" si="1704"/>
        <v>0</v>
      </c>
      <c r="AD314" s="57">
        <f t="shared" si="1705"/>
        <v>0</v>
      </c>
      <c r="AE314" s="468">
        <f t="shared" si="1924"/>
        <v>0</v>
      </c>
      <c r="AF314" s="46">
        <f t="shared" si="1706"/>
        <v>0</v>
      </c>
      <c r="AG314" s="47"/>
      <c r="AH314" s="46">
        <f t="shared" si="1925"/>
        <v>0</v>
      </c>
      <c r="AI314" s="48"/>
      <c r="AJ314" s="29"/>
      <c r="AK314" s="45">
        <v>253</v>
      </c>
      <c r="AL314" s="46">
        <f t="shared" si="1707"/>
        <v>0</v>
      </c>
      <c r="AM314" s="46"/>
      <c r="AN314" s="46"/>
      <c r="AO314" s="46">
        <f t="shared" si="1708"/>
        <v>0</v>
      </c>
      <c r="AP314" s="128">
        <f t="shared" si="1709"/>
        <v>0</v>
      </c>
      <c r="AQ314" s="128"/>
      <c r="AR314" s="128"/>
      <c r="AS314" s="46">
        <f t="shared" si="1710"/>
        <v>0</v>
      </c>
      <c r="AT314" s="46">
        <f t="shared" si="1711"/>
        <v>0</v>
      </c>
      <c r="AU314" s="51"/>
      <c r="AV314" s="51"/>
      <c r="AW314" s="51">
        <f t="shared" si="1712"/>
        <v>0</v>
      </c>
      <c r="AX314" s="58">
        <f t="shared" si="1713"/>
        <v>0</v>
      </c>
      <c r="AY314" s="52"/>
      <c r="AZ314" s="52"/>
      <c r="BA314" s="52">
        <f t="shared" si="1714"/>
        <v>0</v>
      </c>
      <c r="BB314" s="51">
        <f t="shared" si="1715"/>
        <v>0</v>
      </c>
      <c r="BC314" s="51"/>
      <c r="BD314" s="51"/>
      <c r="BE314" s="57">
        <f t="shared" si="1716"/>
        <v>0</v>
      </c>
      <c r="BF314" s="468">
        <f t="shared" si="1717"/>
        <v>0</v>
      </c>
      <c r="BG314" s="46">
        <f t="shared" si="1718"/>
        <v>0</v>
      </c>
      <c r="BH314" s="46">
        <f t="shared" si="1719"/>
        <v>0</v>
      </c>
      <c r="BI314" s="48"/>
      <c r="BK314" s="45">
        <v>253</v>
      </c>
      <c r="BL314" s="46">
        <f t="shared" si="1926"/>
        <v>0</v>
      </c>
      <c r="BM314" s="46">
        <f t="shared" si="1927"/>
        <v>0</v>
      </c>
      <c r="BN314" s="46">
        <f t="shared" si="1928"/>
        <v>0</v>
      </c>
      <c r="BO314" s="46">
        <f t="shared" si="1720"/>
        <v>0</v>
      </c>
      <c r="BP314" s="46">
        <f t="shared" si="1721"/>
        <v>0</v>
      </c>
      <c r="BQ314" s="51">
        <f t="shared" si="1722"/>
        <v>0</v>
      </c>
      <c r="BR314" s="150">
        <f>$BQ$313</f>
        <v>0</v>
      </c>
      <c r="BS314" s="58">
        <f t="shared" si="2229"/>
        <v>0</v>
      </c>
      <c r="BT314" s="52">
        <f t="shared" si="1930"/>
        <v>0</v>
      </c>
      <c r="BU314" s="51">
        <f t="shared" si="1723"/>
        <v>0</v>
      </c>
      <c r="BV314" s="51">
        <f t="shared" si="1724"/>
        <v>0</v>
      </c>
      <c r="BW314" s="150">
        <f>$BV$313</f>
        <v>0</v>
      </c>
      <c r="BX314" s="468">
        <f t="shared" si="1932"/>
        <v>0</v>
      </c>
      <c r="BY314" s="46">
        <f t="shared" si="1933"/>
        <v>0</v>
      </c>
      <c r="BZ314" s="46">
        <f t="shared" si="1725"/>
        <v>0</v>
      </c>
      <c r="CA314" s="48"/>
      <c r="CB314" s="29"/>
      <c r="CC314" s="45">
        <v>253</v>
      </c>
      <c r="CD314" s="128">
        <f t="shared" si="1726"/>
        <v>0</v>
      </c>
      <c r="CE314" s="46">
        <f t="shared" si="1934"/>
        <v>0</v>
      </c>
      <c r="CF314" s="128">
        <f t="shared" si="1727"/>
        <v>0</v>
      </c>
      <c r="CG314" s="46">
        <f t="shared" si="1935"/>
        <v>0</v>
      </c>
      <c r="CH314" s="46">
        <f t="shared" si="2230"/>
        <v>0</v>
      </c>
      <c r="CI314" s="51">
        <f t="shared" si="1728"/>
        <v>0</v>
      </c>
      <c r="CJ314" s="149">
        <f>$CR$313</f>
        <v>0</v>
      </c>
      <c r="CK314" s="153">
        <f t="shared" si="1937"/>
        <v>10000</v>
      </c>
      <c r="CL314" s="45">
        <v>253</v>
      </c>
      <c r="CM314" s="46">
        <f t="shared" si="1938"/>
        <v>0</v>
      </c>
      <c r="CN314" s="239">
        <f t="shared" si="1729"/>
        <v>0</v>
      </c>
      <c r="CO314" s="128">
        <f t="shared" si="2242"/>
        <v>0</v>
      </c>
      <c r="CP314" s="46">
        <f t="shared" si="1730"/>
        <v>0</v>
      </c>
      <c r="CQ314" s="46">
        <f t="shared" si="2243"/>
        <v>0</v>
      </c>
      <c r="CR314" s="51">
        <f t="shared" si="1731"/>
        <v>0</v>
      </c>
      <c r="CS314" s="150">
        <f>$CR$313</f>
        <v>0</v>
      </c>
      <c r="CT314" s="58">
        <f t="shared" si="1732"/>
        <v>0</v>
      </c>
      <c r="CU314" s="52">
        <f t="shared" si="1940"/>
        <v>0</v>
      </c>
      <c r="CV314" s="51">
        <f t="shared" si="1941"/>
        <v>0</v>
      </c>
      <c r="CW314" s="51">
        <f t="shared" si="1733"/>
        <v>0</v>
      </c>
      <c r="CX314" s="57">
        <f>$CW$313</f>
        <v>0</v>
      </c>
      <c r="CY314" s="153">
        <f t="shared" si="1943"/>
        <v>10000</v>
      </c>
      <c r="CZ314" s="479">
        <f t="shared" si="2162"/>
        <v>0</v>
      </c>
      <c r="DA314" s="46">
        <f t="shared" si="1944"/>
        <v>0</v>
      </c>
      <c r="DB314" s="46">
        <f t="shared" si="1945"/>
        <v>0</v>
      </c>
      <c r="DC314" s="48"/>
      <c r="DE314" s="45">
        <v>253</v>
      </c>
      <c r="DF314" s="46">
        <f t="shared" si="1735"/>
        <v>0</v>
      </c>
      <c r="DG314" s="46">
        <f>IF(AND($H$7="Oui",DE314&gt;$I$7),0,IF(DE314&gt;$B$7,0,(TRUNC($C$7*$P$48*$L$7/12,2))+(TRUNC($C$7*$Q$48*$M$7/12,2))))</f>
        <v>0</v>
      </c>
      <c r="DH314" s="46">
        <f t="shared" si="1736"/>
        <v>0</v>
      </c>
      <c r="DI314" s="46">
        <f t="shared" si="1737"/>
        <v>0</v>
      </c>
      <c r="DJ314" s="46">
        <f t="shared" si="1738"/>
        <v>0</v>
      </c>
      <c r="DK314" s="51">
        <f t="shared" si="1739"/>
        <v>0</v>
      </c>
      <c r="DL314" s="58">
        <f t="shared" si="2231"/>
        <v>0</v>
      </c>
      <c r="DM314" s="241">
        <f>IF(AND($H$7="Oui",DE314&gt;$I$7),0,IF(DE314&gt;$B$7,0,(TRUNC($C$7*$P$48/12,2))+(TRUNC($C$7*$Q$48/12,2))))</f>
        <v>0</v>
      </c>
      <c r="DN314" s="51">
        <f t="shared" si="1740"/>
        <v>0</v>
      </c>
      <c r="DO314" s="57">
        <f t="shared" si="1741"/>
        <v>0</v>
      </c>
      <c r="DP314" s="468">
        <f t="shared" si="1948"/>
        <v>0</v>
      </c>
      <c r="DQ314" s="46">
        <f t="shared" si="1949"/>
        <v>0</v>
      </c>
      <c r="DR314" s="47"/>
      <c r="DS314" s="46">
        <f t="shared" si="1950"/>
        <v>0</v>
      </c>
      <c r="DT314" s="48"/>
      <c r="DU314" s="29"/>
      <c r="DV314" s="45">
        <v>253</v>
      </c>
      <c r="DW314" s="46">
        <f t="shared" si="1951"/>
        <v>0</v>
      </c>
      <c r="DX314" s="46">
        <f>IF(AND($H$7="Oui",DV314&gt;$I$7),0,IF(DV314&gt;$B$7,0,(TRUNC(EB313*$R$48*$L$7/12,2))+(TRUNC(EB313*$S$48*$M$7/12,2))))</f>
        <v>0</v>
      </c>
      <c r="DY314" s="46">
        <f t="shared" si="1953"/>
        <v>0</v>
      </c>
      <c r="DZ314" s="46">
        <f t="shared" si="1742"/>
        <v>0</v>
      </c>
      <c r="EA314" s="46">
        <f t="shared" si="1743"/>
        <v>0</v>
      </c>
      <c r="EB314" s="51">
        <f t="shared" si="1744"/>
        <v>0</v>
      </c>
      <c r="EC314" s="58">
        <f t="shared" si="2232"/>
        <v>0</v>
      </c>
      <c r="ED314" s="52">
        <f>IF(AND($H$7="Oui",DV314&gt;$I$7),0,IF(DV314&gt;$B$7,0,(TRUNC(EF313*$R$48/12,2))+(TRUNC(EF313*$S$48/12,2))))</f>
        <v>0</v>
      </c>
      <c r="EE314" s="51">
        <f t="shared" si="1745"/>
        <v>0</v>
      </c>
      <c r="EF314" s="57">
        <f t="shared" si="1746"/>
        <v>0</v>
      </c>
      <c r="EG314" s="468">
        <f t="shared" si="1955"/>
        <v>0</v>
      </c>
      <c r="EH314" s="46">
        <f t="shared" si="1956"/>
        <v>0</v>
      </c>
      <c r="EI314" s="47"/>
      <c r="EJ314" s="46">
        <f t="shared" si="1957"/>
        <v>0</v>
      </c>
      <c r="EK314" s="48"/>
      <c r="EL314" s="29"/>
      <c r="EM314" s="45">
        <v>253</v>
      </c>
      <c r="EN314" s="46">
        <f t="shared" ref="EN314:EN325" si="2246">IF(AND($H$7="Oui",EM314=$I$7),EP314+EO314,IF(EM314&gt;$B$7,0,IF($F$10="Paliers",ROUND(-PMT(($D$7+($T$48*$L$7)+($U$48*$M$7))/12,$B$7-EM313,ES313,0,0),2),IF(AND($H$7="Oui",EM314=$I$7),EP314+EO314,IF(AND($H$7="Oui",EM314&gt;$I$7),0,IF(EM314&gt;$B$7,0,$EN$60))))))</f>
        <v>0</v>
      </c>
      <c r="EO314" s="46">
        <f>IF(EM314&gt;$B$7,0,(TRUNC(ES313*$T$48*$L$7/12,2))+(TRUNC(ES313*$U$48*$M$7/12,2)))</f>
        <v>0</v>
      </c>
      <c r="EP314" s="128">
        <f t="shared" si="2233"/>
        <v>0</v>
      </c>
      <c r="EQ314" s="46">
        <f t="shared" si="1748"/>
        <v>0</v>
      </c>
      <c r="ER314" s="46">
        <f t="shared" si="1749"/>
        <v>0</v>
      </c>
      <c r="ES314" s="51">
        <f t="shared" si="1750"/>
        <v>0</v>
      </c>
      <c r="ET314" s="153">
        <f t="shared" si="1959"/>
        <v>10000</v>
      </c>
      <c r="EU314" s="45">
        <v>253</v>
      </c>
      <c r="EV314" s="46">
        <f t="shared" si="2234"/>
        <v>0</v>
      </c>
      <c r="EW314" s="46">
        <f>IF(EU314&gt;$B$7,0,(TRUNC(FA313*$T$48*$L$7/12,2))+(TRUNC(FA313*$U$48*$M$7/12,2)))</f>
        <v>0</v>
      </c>
      <c r="EX314" s="128">
        <f t="shared" si="1751"/>
        <v>0</v>
      </c>
      <c r="EY314" s="46">
        <f t="shared" si="1752"/>
        <v>0</v>
      </c>
      <c r="EZ314" s="46">
        <f t="shared" si="1753"/>
        <v>0</v>
      </c>
      <c r="FA314" s="51">
        <f t="shared" si="1754"/>
        <v>0</v>
      </c>
      <c r="FB314" s="58">
        <f t="shared" si="1755"/>
        <v>0</v>
      </c>
      <c r="FC314" s="52">
        <f>IF(AND($H$7="Oui",EU314&gt;$I$7),0,IF(EU314&gt;$B$7,0,(TRUNC(FE313*$T$48/12,2))+(TRUNC(FE313*$U$48/12,2))))</f>
        <v>0</v>
      </c>
      <c r="FD314" s="51">
        <f t="shared" si="1962"/>
        <v>0</v>
      </c>
      <c r="FE314" s="57">
        <f t="shared" si="1756"/>
        <v>0</v>
      </c>
      <c r="FF314" s="153">
        <f t="shared" si="1963"/>
        <v>10000</v>
      </c>
      <c r="FG314" s="469">
        <f t="shared" si="1757"/>
        <v>0</v>
      </c>
      <c r="FH314" s="46">
        <f t="shared" si="1758"/>
        <v>0</v>
      </c>
      <c r="FI314" s="46">
        <f t="shared" si="1759"/>
        <v>0</v>
      </c>
      <c r="FJ314" s="48"/>
      <c r="FL314" s="45">
        <v>253</v>
      </c>
      <c r="FM314" s="46">
        <f t="shared" si="1964"/>
        <v>0</v>
      </c>
      <c r="FN314" s="46">
        <f t="shared" ref="FN314:FN325" si="2247">IF(AND($H$7="Oui",FL314&gt;$I$7),0,IF(FL314&gt;$B$7,0,(TRUNC(FS314*$V$48*$L$7/12,2))+(TRUNC(FS314*$W$48*$M$7/12,2))))</f>
        <v>0</v>
      </c>
      <c r="FO314" s="46">
        <f t="shared" si="1965"/>
        <v>0</v>
      </c>
      <c r="FP314" s="46">
        <f t="shared" si="1761"/>
        <v>0</v>
      </c>
      <c r="FQ314" s="46">
        <f t="shared" si="1762"/>
        <v>0</v>
      </c>
      <c r="FR314" s="51">
        <f t="shared" si="1763"/>
        <v>0</v>
      </c>
      <c r="FS314" s="150">
        <f>$BQ$313</f>
        <v>0</v>
      </c>
      <c r="FT314" s="58">
        <f t="shared" si="2235"/>
        <v>0</v>
      </c>
      <c r="FU314" s="241">
        <f t="shared" ref="FU314:FU325" si="2248">IF(AND($H$7="Oui",FL314&gt;$I$7),0,IF(FL314&gt;$B$7,0,(TRUNC(FX314*$V$48/12,2))+(TRUNC(FX314*$W$48/12,2))))</f>
        <v>0</v>
      </c>
      <c r="FV314" s="51">
        <f t="shared" si="1765"/>
        <v>0</v>
      </c>
      <c r="FW314" s="51">
        <f t="shared" si="1766"/>
        <v>0</v>
      </c>
      <c r="FX314" s="150">
        <f>$BV$313</f>
        <v>0</v>
      </c>
      <c r="FY314" s="468">
        <f t="shared" si="1968"/>
        <v>0</v>
      </c>
      <c r="FZ314" s="46">
        <f t="shared" si="1969"/>
        <v>0</v>
      </c>
      <c r="GA314" s="46">
        <f t="shared" si="1767"/>
        <v>0</v>
      </c>
      <c r="GB314" s="48"/>
      <c r="GD314" s="45">
        <v>253</v>
      </c>
      <c r="GE314" s="128">
        <f t="shared" ref="GE314:GE325" si="2249">IF(AND($H$7="Oui",GD314=$I$7),GG314+GF314,IF(GD314&gt;$B$7,0,IF($F$10="Paliers",ROUND(-PMT(($D$7+($X$47*$L$7)+($Y$47*$M$7))/12,$B$7-GD313,GJ313,0,0),2),IF(AND($H$7="Oui",GD314=$I$7),GG314+GF314,IF(AND($H$7="Oui",GD314&gt;$I$7),0,IF(GD314&gt;$B$7,0,$GE$60))))))</f>
        <v>0</v>
      </c>
      <c r="GF314" s="128">
        <f>IF(AND($H$7="Oui",GD314&gt;$I$7),0,IF(GD314&gt;$B$7,0,(TRUNC(GK314*$X$48*$L$7/12,2))+(TRUNC(GK314*$Y$48*$M$7/12,2))))</f>
        <v>0</v>
      </c>
      <c r="GG314" s="128">
        <f t="shared" si="2119"/>
        <v>0</v>
      </c>
      <c r="GH314" s="46">
        <f t="shared" si="2236"/>
        <v>0</v>
      </c>
      <c r="GI314" s="46">
        <f t="shared" si="1769"/>
        <v>0</v>
      </c>
      <c r="GJ314" s="51">
        <f t="shared" si="1770"/>
        <v>0</v>
      </c>
      <c r="GK314" s="149">
        <f>$GJ$313</f>
        <v>0</v>
      </c>
      <c r="GL314" s="153">
        <f t="shared" si="1972"/>
        <v>10000</v>
      </c>
      <c r="GM314" s="45">
        <v>253</v>
      </c>
      <c r="GN314" s="46">
        <f t="shared" si="2237"/>
        <v>0</v>
      </c>
      <c r="GO314" s="46">
        <f t="shared" ref="GO314:GO325" si="2250">IF(GM314&gt;$B$7,0,(TRUNC(GT314*$X$48*$L$7/12,2))+(TRUNC(GT314*$Y$48*$M$7/12,2)))</f>
        <v>0</v>
      </c>
      <c r="GP314" s="128">
        <f t="shared" si="2168"/>
        <v>0</v>
      </c>
      <c r="GQ314" s="46">
        <f t="shared" si="1772"/>
        <v>0</v>
      </c>
      <c r="GR314" s="46">
        <f t="shared" si="2169"/>
        <v>0</v>
      </c>
      <c r="GS314" s="51">
        <f t="shared" si="1774"/>
        <v>0</v>
      </c>
      <c r="GT314" s="326">
        <f>$GS$313</f>
        <v>0</v>
      </c>
      <c r="GU314" s="58">
        <f t="shared" si="1775"/>
        <v>0</v>
      </c>
      <c r="GV314" s="52">
        <f t="shared" ref="GV314:GV325" si="2251">IF(AND($H$7="Oui",GM314&gt;$I$7),0,IF(GM314&gt;$B$7,0,(TRUNC(GY314*$X$48/12,2))+(TRUNC(GY314*$Y$48/12,2))))</f>
        <v>0</v>
      </c>
      <c r="GW314" s="51">
        <f t="shared" si="1975"/>
        <v>0</v>
      </c>
      <c r="GX314" s="57">
        <f t="shared" si="1777"/>
        <v>0</v>
      </c>
      <c r="GY314" s="150">
        <f>$GX$313</f>
        <v>0</v>
      </c>
      <c r="GZ314" s="153">
        <f t="shared" si="1977"/>
        <v>10000</v>
      </c>
      <c r="HA314" s="469">
        <f t="shared" si="1778"/>
        <v>0</v>
      </c>
      <c r="HB314" s="46">
        <f t="shared" si="1779"/>
        <v>0</v>
      </c>
      <c r="HC314" s="46">
        <f t="shared" si="1780"/>
        <v>0</v>
      </c>
      <c r="HD314" s="48"/>
      <c r="HF314" s="45">
        <v>253</v>
      </c>
      <c r="HG314" s="46">
        <f t="shared" si="1781"/>
        <v>0</v>
      </c>
      <c r="HH314" s="46">
        <f t="shared" si="1782"/>
        <v>0</v>
      </c>
      <c r="HI314" s="46">
        <f t="shared" si="1783"/>
        <v>0</v>
      </c>
      <c r="HJ314" s="46">
        <f t="shared" si="1784"/>
        <v>0</v>
      </c>
      <c r="HK314" s="46">
        <f t="shared" si="1785"/>
        <v>0</v>
      </c>
      <c r="HL314" s="51">
        <f t="shared" si="1786"/>
        <v>0</v>
      </c>
      <c r="HM314" s="153">
        <f t="shared" si="1978"/>
        <v>10000</v>
      </c>
      <c r="HN314" s="58">
        <f t="shared" si="1787"/>
        <v>0</v>
      </c>
      <c r="HO314" s="52">
        <f t="shared" si="1788"/>
        <v>0</v>
      </c>
      <c r="HP314" s="51">
        <f t="shared" si="1789"/>
        <v>0</v>
      </c>
      <c r="HQ314" s="57">
        <f t="shared" si="1790"/>
        <v>0</v>
      </c>
      <c r="HR314" s="153">
        <f t="shared" si="1979"/>
        <v>10000</v>
      </c>
      <c r="HS314" s="468">
        <f t="shared" si="2171"/>
        <v>0</v>
      </c>
      <c r="HT314" s="46">
        <f t="shared" si="2172"/>
        <v>0</v>
      </c>
      <c r="HU314" s="46">
        <f t="shared" si="2173"/>
        <v>0</v>
      </c>
      <c r="HV314" s="48"/>
      <c r="HW314" s="29"/>
      <c r="HX314" s="45">
        <v>253</v>
      </c>
      <c r="HY314" s="128">
        <f t="shared" si="1794"/>
        <v>0</v>
      </c>
      <c r="HZ314" s="46">
        <f t="shared" si="1795"/>
        <v>0</v>
      </c>
      <c r="IA314" s="46">
        <f t="shared" si="1796"/>
        <v>0</v>
      </c>
      <c r="IB314" s="46">
        <f t="shared" si="1797"/>
        <v>0</v>
      </c>
      <c r="IC314" s="46">
        <f t="shared" si="1798"/>
        <v>0</v>
      </c>
      <c r="ID314" s="51">
        <f t="shared" si="1799"/>
        <v>0</v>
      </c>
      <c r="IE314" s="153">
        <f t="shared" si="1980"/>
        <v>10000</v>
      </c>
      <c r="IF314" s="58">
        <f t="shared" si="1800"/>
        <v>0</v>
      </c>
      <c r="IG314" s="52">
        <f t="shared" si="1801"/>
        <v>0</v>
      </c>
      <c r="IH314" s="51">
        <f t="shared" si="1802"/>
        <v>0</v>
      </c>
      <c r="II314" s="57">
        <f t="shared" si="1981"/>
        <v>0</v>
      </c>
      <c r="IJ314" s="153">
        <f t="shared" si="1982"/>
        <v>10000</v>
      </c>
      <c r="IK314" s="468">
        <f t="shared" si="2174"/>
        <v>0</v>
      </c>
      <c r="IL314" s="46">
        <f t="shared" si="2175"/>
        <v>0</v>
      </c>
      <c r="IM314" s="46">
        <f t="shared" si="2176"/>
        <v>0</v>
      </c>
      <c r="IN314" s="48"/>
      <c r="IO314" s="53">
        <f t="shared" si="1806"/>
        <v>0</v>
      </c>
      <c r="IQ314" s="45">
        <v>253</v>
      </c>
      <c r="IR314" s="128">
        <f t="shared" si="1807"/>
        <v>0</v>
      </c>
      <c r="IS314" s="128">
        <f t="shared" si="1808"/>
        <v>0</v>
      </c>
      <c r="IT314" s="128">
        <f t="shared" si="1809"/>
        <v>0</v>
      </c>
      <c r="IU314" s="46">
        <f t="shared" si="2021"/>
        <v>0</v>
      </c>
      <c r="IV314" s="46">
        <f t="shared" si="1810"/>
        <v>0</v>
      </c>
      <c r="IW314" s="51">
        <f t="shared" si="1811"/>
        <v>0</v>
      </c>
      <c r="IX314" s="199">
        <f t="shared" si="1983"/>
        <v>10000</v>
      </c>
      <c r="IY314" s="128">
        <f t="shared" si="1812"/>
        <v>0</v>
      </c>
      <c r="IZ314" s="408">
        <f t="shared" si="1813"/>
        <v>0</v>
      </c>
      <c r="JA314" s="58">
        <f t="shared" si="1814"/>
        <v>0</v>
      </c>
      <c r="JB314" s="52">
        <f t="shared" si="1815"/>
        <v>0</v>
      </c>
      <c r="JC314" s="51">
        <f t="shared" si="1816"/>
        <v>0</v>
      </c>
      <c r="JD314" s="57">
        <f t="shared" si="1817"/>
        <v>0</v>
      </c>
      <c r="JE314" s="280">
        <f t="shared" si="1818"/>
        <v>10000</v>
      </c>
      <c r="JF314" s="280">
        <f t="shared" si="1819"/>
        <v>0</v>
      </c>
      <c r="JG314" s="468">
        <f t="shared" si="1820"/>
        <v>0</v>
      </c>
      <c r="JH314" s="46">
        <f t="shared" si="1821"/>
        <v>0</v>
      </c>
      <c r="JI314" s="46">
        <f t="shared" si="1822"/>
        <v>0</v>
      </c>
      <c r="JJ314" s="48"/>
      <c r="JL314" s="45">
        <v>253</v>
      </c>
      <c r="JM314" s="46">
        <f t="shared" si="1823"/>
        <v>0</v>
      </c>
      <c r="JN314" s="46">
        <f t="shared" si="1824"/>
        <v>0</v>
      </c>
      <c r="JO314" s="128">
        <f t="shared" si="1825"/>
        <v>0</v>
      </c>
      <c r="JP314" s="46">
        <f t="shared" si="1984"/>
        <v>0</v>
      </c>
      <c r="JQ314" s="46">
        <f t="shared" si="1826"/>
        <v>0</v>
      </c>
      <c r="JR314" s="51">
        <f t="shared" si="1827"/>
        <v>0</v>
      </c>
      <c r="JS314" s="149">
        <f>$BQ$313</f>
        <v>0</v>
      </c>
      <c r="JT314" s="199">
        <f t="shared" si="1986"/>
        <v>10000</v>
      </c>
      <c r="JU314" s="128">
        <f t="shared" si="1828"/>
        <v>0</v>
      </c>
      <c r="JV314" s="408">
        <f t="shared" si="1829"/>
        <v>0</v>
      </c>
      <c r="JW314" s="58">
        <f t="shared" si="1830"/>
        <v>0</v>
      </c>
      <c r="JX314" s="52">
        <f t="shared" si="1831"/>
        <v>0</v>
      </c>
      <c r="JY314" s="51">
        <f t="shared" si="1832"/>
        <v>0</v>
      </c>
      <c r="JZ314" s="51">
        <f t="shared" si="1833"/>
        <v>0</v>
      </c>
      <c r="KA314" s="149">
        <f>$BV$313</f>
        <v>0</v>
      </c>
      <c r="KB314" s="128">
        <f t="shared" si="1988"/>
        <v>10000</v>
      </c>
      <c r="KC314" s="204">
        <f t="shared" si="1834"/>
        <v>0</v>
      </c>
      <c r="KD314" s="468">
        <f t="shared" si="1989"/>
        <v>0</v>
      </c>
      <c r="KE314" s="46">
        <f t="shared" si="1835"/>
        <v>0</v>
      </c>
      <c r="KF314" s="46">
        <f t="shared" si="1836"/>
        <v>0</v>
      </c>
      <c r="KG314" s="48"/>
      <c r="KI314" s="45">
        <v>253</v>
      </c>
      <c r="KJ314" s="46">
        <f t="shared" si="1837"/>
        <v>0</v>
      </c>
      <c r="KK314" s="46">
        <f t="shared" si="1838"/>
        <v>0</v>
      </c>
      <c r="KL314" s="128">
        <f t="shared" si="1839"/>
        <v>0</v>
      </c>
      <c r="KM314" s="46">
        <f t="shared" si="2244"/>
        <v>0</v>
      </c>
      <c r="KN314" s="46">
        <f t="shared" si="1840"/>
        <v>0</v>
      </c>
      <c r="KO314" s="51">
        <f t="shared" si="1841"/>
        <v>0</v>
      </c>
      <c r="KP314" s="149">
        <f>$CR$313</f>
        <v>0</v>
      </c>
      <c r="KQ314" s="199">
        <f t="shared" si="1991"/>
        <v>10000</v>
      </c>
      <c r="KR314" s="128">
        <f t="shared" si="1842"/>
        <v>0</v>
      </c>
      <c r="KS314" s="408">
        <f t="shared" si="1843"/>
        <v>0</v>
      </c>
      <c r="KT314" s="45">
        <v>253</v>
      </c>
      <c r="KU314" s="46">
        <f t="shared" si="1992"/>
        <v>0</v>
      </c>
      <c r="KV314" s="46">
        <f t="shared" si="1844"/>
        <v>0</v>
      </c>
      <c r="KW314" s="128">
        <f t="shared" si="2177"/>
        <v>0</v>
      </c>
      <c r="KX314" s="46">
        <f t="shared" si="1846"/>
        <v>0</v>
      </c>
      <c r="KY314" s="46">
        <f t="shared" si="2178"/>
        <v>0</v>
      </c>
      <c r="KZ314" s="51">
        <f t="shared" si="1848"/>
        <v>0</v>
      </c>
      <c r="LA314" s="150">
        <f>$CR$313</f>
        <v>0</v>
      </c>
      <c r="LB314" s="58">
        <f t="shared" si="2068"/>
        <v>0</v>
      </c>
      <c r="LC314" s="52">
        <f t="shared" si="1849"/>
        <v>0</v>
      </c>
      <c r="LD314" s="51">
        <f t="shared" si="1850"/>
        <v>0</v>
      </c>
      <c r="LE314" s="51">
        <f t="shared" si="2179"/>
        <v>0</v>
      </c>
      <c r="LF314" s="51">
        <f>$CW$313</f>
        <v>0</v>
      </c>
      <c r="LG314" s="128">
        <f t="shared" si="2180"/>
        <v>10000</v>
      </c>
      <c r="LH314" s="204">
        <f t="shared" si="1853"/>
        <v>0</v>
      </c>
      <c r="LI314" s="479">
        <f t="shared" si="2181"/>
        <v>0</v>
      </c>
      <c r="LJ314" s="46">
        <f t="shared" si="1995"/>
        <v>0</v>
      </c>
      <c r="LK314" s="46">
        <f t="shared" si="1996"/>
        <v>0</v>
      </c>
      <c r="LL314" s="48"/>
      <c r="LN314" s="45">
        <v>253</v>
      </c>
      <c r="LO314" s="46">
        <f t="shared" si="1855"/>
        <v>0</v>
      </c>
      <c r="LP314" s="46">
        <f t="shared" ref="LP314:LP325" si="2252">IF(LN314&gt;$BD$10,0,IF(AND($H$7="Oui",LN314&gt;$I$7),0,IF(LN314&gt;$B$7,0,(TRUNC($C$7*$AL$48*$L$7/12,2))+(TRUNC($C$7*$AN$48*$M$7/12,2)))))</f>
        <v>0</v>
      </c>
      <c r="LQ314" s="46">
        <f t="shared" si="1857"/>
        <v>0</v>
      </c>
      <c r="LR314" s="46">
        <f t="shared" si="1858"/>
        <v>0</v>
      </c>
      <c r="LS314" s="46">
        <f t="shared" si="1859"/>
        <v>0</v>
      </c>
      <c r="LT314" s="51">
        <f t="shared" si="1860"/>
        <v>0</v>
      </c>
      <c r="LU314" s="199">
        <f t="shared" si="1997"/>
        <v>10000</v>
      </c>
      <c r="LV314" s="58">
        <f t="shared" si="1861"/>
        <v>0</v>
      </c>
      <c r="LW314" s="241">
        <f t="shared" ref="LW314:LW325" si="2253">IF(LN314&gt;$BD$10,0,IF(AND($H$7="Oui",LN314&gt;$I$7),0,IF(LN314&gt;$B$7,0,(TRUNC($C$7*$AL$48/12,2))+(TRUNC($C$7*$AN$48/12,2)))))</f>
        <v>0</v>
      </c>
      <c r="LX314" s="51">
        <f t="shared" si="1863"/>
        <v>0</v>
      </c>
      <c r="LY314" s="51">
        <f t="shared" si="1864"/>
        <v>0</v>
      </c>
      <c r="LZ314" s="46">
        <f t="shared" si="1998"/>
        <v>0</v>
      </c>
      <c r="MA314" s="199">
        <f t="shared" si="1999"/>
        <v>10000</v>
      </c>
      <c r="MB314" s="468">
        <f t="shared" si="1865"/>
        <v>0</v>
      </c>
      <c r="MC314" s="46">
        <f t="shared" si="1866"/>
        <v>0</v>
      </c>
      <c r="MD314" s="46">
        <f t="shared" si="1867"/>
        <v>0</v>
      </c>
      <c r="ME314" s="48"/>
      <c r="MG314" s="45">
        <v>253</v>
      </c>
      <c r="MH314" s="46">
        <f t="shared" si="1868"/>
        <v>0</v>
      </c>
      <c r="MI314" s="46">
        <f t="shared" ref="MI314:MI325" si="2254">IF(MG314&gt;$BD$10,0,IF(AND($H$7="Oui",MG314&gt;$I$7),0,IF(MG314&gt;$B$7,0,(TRUNC(MM313*$AP$48*$L$7/12,2))+(TRUNC(MM313*$AR$48*$M$7/12,2)))))</f>
        <v>0</v>
      </c>
      <c r="MJ314" s="46">
        <f t="shared" si="1870"/>
        <v>0</v>
      </c>
      <c r="MK314" s="46">
        <f t="shared" si="1871"/>
        <v>0</v>
      </c>
      <c r="ML314" s="46">
        <f t="shared" si="1872"/>
        <v>0</v>
      </c>
      <c r="MM314" s="51">
        <f t="shared" si="1873"/>
        <v>0</v>
      </c>
      <c r="MN314" s="199">
        <f t="shared" si="2000"/>
        <v>10000</v>
      </c>
      <c r="MO314" s="58">
        <f t="shared" si="1874"/>
        <v>0</v>
      </c>
      <c r="MP314" s="52">
        <f t="shared" ref="MP314:MP325" si="2255">IF(MG314&gt;$BD$10,0,IF(AND($H$7="Oui",MG314&gt;$I$7),0,IF(MG314&gt;$B$7,0,(TRUNC(MR313*$AP$48/12,2))+(TRUNC(MR313*$AR$48/12,2)))))</f>
        <v>0</v>
      </c>
      <c r="MQ314" s="51">
        <f t="shared" si="1876"/>
        <v>0</v>
      </c>
      <c r="MR314" s="57">
        <f t="shared" si="1877"/>
        <v>0</v>
      </c>
      <c r="MS314" s="199">
        <f t="shared" si="2001"/>
        <v>10000</v>
      </c>
      <c r="MT314" s="468">
        <f t="shared" si="2002"/>
        <v>0</v>
      </c>
      <c r="MU314" s="46">
        <f t="shared" si="1878"/>
        <v>0</v>
      </c>
      <c r="MV314" s="46">
        <f t="shared" si="1879"/>
        <v>0</v>
      </c>
      <c r="MW314" s="48"/>
      <c r="MY314" s="45">
        <v>253</v>
      </c>
      <c r="MZ314" s="46">
        <f t="shared" si="1880"/>
        <v>0</v>
      </c>
      <c r="NA314" s="46">
        <f t="shared" ref="NA314:NA325" si="2256">IF(MY314&gt;$BD$10,0,IF(MY314&gt;$B$7,0,(TRUNC(NE313*$AT$48*$L$7/12,2))+(TRUNC(NE313*$AV$48*$M$7/12,2))))</f>
        <v>0</v>
      </c>
      <c r="NB314" s="128">
        <f t="shared" si="1882"/>
        <v>0</v>
      </c>
      <c r="NC314" s="46">
        <f t="shared" si="2238"/>
        <v>0</v>
      </c>
      <c r="ND314" s="46">
        <f t="shared" si="1883"/>
        <v>0</v>
      </c>
      <c r="NE314" s="51">
        <f t="shared" si="2187"/>
        <v>0</v>
      </c>
      <c r="NF314" s="153">
        <f t="shared" si="2188"/>
        <v>10000</v>
      </c>
      <c r="NG314" s="45">
        <v>253</v>
      </c>
      <c r="NH314" s="46">
        <f t="shared" si="2239"/>
        <v>0</v>
      </c>
      <c r="NI314" s="46">
        <f t="shared" ref="NI314:NI325" si="2257">IF(NG314&gt;$BD$10,0,IF(NG314&gt;$B$7,0,(TRUNC(NM313*$AT$48*$L$7/12,2))+(TRUNC(NM313*$AV$48*$M$7/12,2))))</f>
        <v>0</v>
      </c>
      <c r="NJ314" s="128">
        <f t="shared" si="2190"/>
        <v>0</v>
      </c>
      <c r="NK314" s="46">
        <f t="shared" si="2005"/>
        <v>0</v>
      </c>
      <c r="NL314" s="46">
        <f t="shared" si="2191"/>
        <v>0</v>
      </c>
      <c r="NM314" s="51">
        <f t="shared" si="1887"/>
        <v>0</v>
      </c>
      <c r="NN314" s="58">
        <f t="shared" si="2192"/>
        <v>0</v>
      </c>
      <c r="NO314" s="52">
        <f t="shared" ref="NO314:NO325" si="2258">IF(NG314&gt;$BD$10,0,IF(AND($H$7="Oui",NG314&gt;$I$7),0,IF(NG314&gt;$B$7,0,(TRUNC(NQ313*$AT$48/12,2))+(TRUNC(NQ313*$AV$48/12,2)))))</f>
        <v>0</v>
      </c>
      <c r="NP314" s="51">
        <f t="shared" si="2194"/>
        <v>0</v>
      </c>
      <c r="NQ314" s="57">
        <f t="shared" si="1891"/>
        <v>0</v>
      </c>
      <c r="NR314" s="153">
        <f t="shared" si="2006"/>
        <v>10000</v>
      </c>
      <c r="NS314" s="469">
        <f t="shared" si="1892"/>
        <v>0</v>
      </c>
      <c r="NT314" s="46">
        <f t="shared" si="1893"/>
        <v>0</v>
      </c>
      <c r="NU314" s="46">
        <f t="shared" si="1894"/>
        <v>0</v>
      </c>
      <c r="NV314" s="48"/>
      <c r="NX314" s="45">
        <v>253</v>
      </c>
      <c r="NY314" s="46">
        <f t="shared" si="1895"/>
        <v>0</v>
      </c>
      <c r="NZ314" s="46">
        <f t="shared" ref="NZ314:NZ325" si="2259">IF(NX314&gt;$BD$10,0,IF(AND($H$7="Oui",NX314&gt;$I$7),0,IF(NX314&gt;$B$7,0,(TRUNC(OE314*$AX$48*$L$7/12,2))+(TRUNC(OE314*$AZ$48*$M$7/12,2)))))</f>
        <v>0</v>
      </c>
      <c r="OA314" s="46">
        <f t="shared" si="1897"/>
        <v>0</v>
      </c>
      <c r="OB314" s="46">
        <f t="shared" si="1898"/>
        <v>0</v>
      </c>
      <c r="OC314" s="46">
        <f t="shared" si="1899"/>
        <v>0</v>
      </c>
      <c r="OD314" s="51">
        <f t="shared" si="1900"/>
        <v>0</v>
      </c>
      <c r="OE314" s="150">
        <f>$BQ$313</f>
        <v>0</v>
      </c>
      <c r="OF314" s="153">
        <f t="shared" si="2008"/>
        <v>10000</v>
      </c>
      <c r="OG314" s="58">
        <f t="shared" si="1901"/>
        <v>0</v>
      </c>
      <c r="OH314" s="241">
        <f>IF(AND($H$7="Oui",NX314&gt;$I$7),0,IF(NX314&gt;$B$7,0,(TRUNC(OK314*$AX$48/12,2))+(TRUNC(OK314*$AZ$48/12,2))))</f>
        <v>0</v>
      </c>
      <c r="OI314" s="51">
        <f t="shared" si="1902"/>
        <v>0</v>
      </c>
      <c r="OJ314" s="51">
        <f t="shared" si="1903"/>
        <v>0</v>
      </c>
      <c r="OK314" s="150">
        <f>$BV$313</f>
        <v>0</v>
      </c>
      <c r="OL314" s="153">
        <f t="shared" si="2011"/>
        <v>10000</v>
      </c>
      <c r="OM314" s="468">
        <f t="shared" si="2012"/>
        <v>0</v>
      </c>
      <c r="ON314" s="46">
        <f t="shared" si="2013"/>
        <v>0</v>
      </c>
      <c r="OO314" s="46">
        <f t="shared" si="1904"/>
        <v>0</v>
      </c>
      <c r="OP314" s="48"/>
      <c r="OR314" s="45">
        <v>253</v>
      </c>
      <c r="OS314" s="46">
        <f t="shared" si="1905"/>
        <v>0</v>
      </c>
      <c r="OT314" s="128">
        <f t="shared" ref="OT314:OT325" si="2260">IF(OR314&gt;$BD$10,0,IF(OR314&gt;$B$7,0,(TRUNC(OY314*$BB$48*$L$7/12,2))+(TRUNC(OY314*$BD$48*$M$7/12,2))))</f>
        <v>0</v>
      </c>
      <c r="OU314" s="128">
        <f t="shared" si="1907"/>
        <v>0</v>
      </c>
      <c r="OV314" s="46">
        <f t="shared" si="2240"/>
        <v>0</v>
      </c>
      <c r="OW314" s="46">
        <f t="shared" si="2241"/>
        <v>0</v>
      </c>
      <c r="OX314" s="51">
        <f t="shared" si="1908"/>
        <v>0</v>
      </c>
      <c r="OY314" s="149">
        <f>$GJ$313</f>
        <v>0</v>
      </c>
      <c r="OZ314" s="153">
        <f t="shared" si="2015"/>
        <v>10000</v>
      </c>
      <c r="PA314" s="45">
        <v>253</v>
      </c>
      <c r="PB314" s="46">
        <f t="shared" si="1909"/>
        <v>0</v>
      </c>
      <c r="PC314" s="46">
        <f>IF(PA314&gt;$B$7,0,(TRUNC(PH314*$BB$48*$L$7/12,2))+(TRUNC(PH314*$BD$48*$M$7/12,2)))</f>
        <v>0</v>
      </c>
      <c r="PD314" s="128">
        <f t="shared" si="1910"/>
        <v>0</v>
      </c>
      <c r="PE314" s="46">
        <f t="shared" si="1911"/>
        <v>0</v>
      </c>
      <c r="PF314" s="46">
        <f t="shared" si="1912"/>
        <v>0</v>
      </c>
      <c r="PG314" s="51">
        <f t="shared" si="1913"/>
        <v>0</v>
      </c>
      <c r="PH314" s="326">
        <f>$GS$313</f>
        <v>0</v>
      </c>
      <c r="PI314" s="688">
        <f t="shared" si="1914"/>
        <v>0</v>
      </c>
      <c r="PJ314" s="52">
        <f>IF(AND($H$7="Oui",PA314&gt;$I$7),0,IF(PA314&gt;$B$7,0,(TRUNC(PM314*$BB$48/12,2))+(TRUNC(PM314*$BD$48/12,2))))</f>
        <v>0</v>
      </c>
      <c r="PK314" s="51">
        <f t="shared" si="1915"/>
        <v>0</v>
      </c>
      <c r="PL314" s="57">
        <f t="shared" si="1916"/>
        <v>0</v>
      </c>
      <c r="PM314" s="150">
        <f>$GX$313</f>
        <v>0</v>
      </c>
      <c r="PN314" s="153">
        <f t="shared" si="2020"/>
        <v>10000</v>
      </c>
      <c r="PO314" s="469">
        <f t="shared" si="1917"/>
        <v>0</v>
      </c>
      <c r="PP314" s="46">
        <f t="shared" si="1918"/>
        <v>0</v>
      </c>
      <c r="PQ314" s="46">
        <f t="shared" si="1919"/>
        <v>0</v>
      </c>
      <c r="PR314" s="48"/>
    </row>
    <row r="315" spans="2:434" hidden="1" x14ac:dyDescent="0.3">
      <c r="B315" s="45">
        <v>254</v>
      </c>
      <c r="C315" s="46">
        <f t="shared" si="2245"/>
        <v>0</v>
      </c>
      <c r="D315" s="46">
        <f t="shared" si="1689"/>
        <v>0</v>
      </c>
      <c r="E315" s="46">
        <f t="shared" si="1690"/>
        <v>0</v>
      </c>
      <c r="F315" s="46">
        <f t="shared" si="1691"/>
        <v>0</v>
      </c>
      <c r="G315" s="46">
        <f t="shared" si="1692"/>
        <v>0</v>
      </c>
      <c r="H315" s="51">
        <f t="shared" si="1693"/>
        <v>0</v>
      </c>
      <c r="I315" s="58">
        <f t="shared" si="2228"/>
        <v>0</v>
      </c>
      <c r="J315" s="52">
        <f t="shared" si="1694"/>
        <v>0</v>
      </c>
      <c r="K315" s="51">
        <f t="shared" si="1695"/>
        <v>0</v>
      </c>
      <c r="L315" s="57">
        <f t="shared" si="1696"/>
        <v>0</v>
      </c>
      <c r="M315" s="468">
        <f t="shared" si="1920"/>
        <v>0</v>
      </c>
      <c r="N315" s="46">
        <f t="shared" si="1921"/>
        <v>0</v>
      </c>
      <c r="O315" s="47"/>
      <c r="P315" s="46">
        <f t="shared" si="1922"/>
        <v>0</v>
      </c>
      <c r="Q315" s="48"/>
      <c r="R315" s="29"/>
      <c r="S315" s="29"/>
      <c r="T315" s="45">
        <v>254</v>
      </c>
      <c r="U315" s="46">
        <f t="shared" si="1697"/>
        <v>0</v>
      </c>
      <c r="V315" s="46">
        <f t="shared" si="1698"/>
        <v>0</v>
      </c>
      <c r="W315" s="46">
        <f t="shared" si="1923"/>
        <v>0</v>
      </c>
      <c r="X315" s="46">
        <f t="shared" si="1699"/>
        <v>0</v>
      </c>
      <c r="Y315" s="46">
        <f t="shared" si="1700"/>
        <v>0</v>
      </c>
      <c r="Z315" s="51">
        <f t="shared" si="1701"/>
        <v>0</v>
      </c>
      <c r="AA315" s="58">
        <f t="shared" si="1702"/>
        <v>0</v>
      </c>
      <c r="AB315" s="52">
        <f t="shared" si="1703"/>
        <v>0</v>
      </c>
      <c r="AC315" s="51">
        <f t="shared" si="1704"/>
        <v>0</v>
      </c>
      <c r="AD315" s="57">
        <f t="shared" si="1705"/>
        <v>0</v>
      </c>
      <c r="AE315" s="468">
        <f t="shared" si="1924"/>
        <v>0</v>
      </c>
      <c r="AF315" s="46">
        <f t="shared" si="1706"/>
        <v>0</v>
      </c>
      <c r="AG315" s="47"/>
      <c r="AH315" s="46">
        <f t="shared" si="1925"/>
        <v>0</v>
      </c>
      <c r="AI315" s="48"/>
      <c r="AJ315" s="29"/>
      <c r="AK315" s="45">
        <v>254</v>
      </c>
      <c r="AL315" s="46">
        <f t="shared" si="1707"/>
        <v>0</v>
      </c>
      <c r="AM315" s="46"/>
      <c r="AN315" s="46"/>
      <c r="AO315" s="46">
        <f t="shared" si="1708"/>
        <v>0</v>
      </c>
      <c r="AP315" s="128">
        <f t="shared" si="1709"/>
        <v>0</v>
      </c>
      <c r="AQ315" s="128"/>
      <c r="AR315" s="128"/>
      <c r="AS315" s="46">
        <f t="shared" si="1710"/>
        <v>0</v>
      </c>
      <c r="AT315" s="46">
        <f t="shared" si="1711"/>
        <v>0</v>
      </c>
      <c r="AU315" s="51"/>
      <c r="AV315" s="51"/>
      <c r="AW315" s="51">
        <f t="shared" si="1712"/>
        <v>0</v>
      </c>
      <c r="AX315" s="58">
        <f t="shared" si="1713"/>
        <v>0</v>
      </c>
      <c r="AY315" s="52"/>
      <c r="AZ315" s="52"/>
      <c r="BA315" s="52">
        <f t="shared" si="1714"/>
        <v>0</v>
      </c>
      <c r="BB315" s="51">
        <f t="shared" si="1715"/>
        <v>0</v>
      </c>
      <c r="BC315" s="51"/>
      <c r="BD315" s="51"/>
      <c r="BE315" s="57">
        <f t="shared" si="1716"/>
        <v>0</v>
      </c>
      <c r="BF315" s="468">
        <f t="shared" si="1717"/>
        <v>0</v>
      </c>
      <c r="BG315" s="46">
        <f t="shared" si="1718"/>
        <v>0</v>
      </c>
      <c r="BH315" s="46">
        <f t="shared" si="1719"/>
        <v>0</v>
      </c>
      <c r="BI315" s="48"/>
      <c r="BK315" s="45">
        <v>254</v>
      </c>
      <c r="BL315" s="46">
        <f t="shared" si="1926"/>
        <v>0</v>
      </c>
      <c r="BM315" s="46">
        <f t="shared" si="1927"/>
        <v>0</v>
      </c>
      <c r="BN315" s="46">
        <f t="shared" si="1928"/>
        <v>0</v>
      </c>
      <c r="BO315" s="46">
        <f t="shared" si="1720"/>
        <v>0</v>
      </c>
      <c r="BP315" s="46">
        <f t="shared" si="1721"/>
        <v>0</v>
      </c>
      <c r="BQ315" s="51">
        <f t="shared" si="1722"/>
        <v>0</v>
      </c>
      <c r="BR315" s="57">
        <f t="shared" ref="BR315:BR325" si="2261">$BQ$313</f>
        <v>0</v>
      </c>
      <c r="BS315" s="58">
        <f t="shared" si="2229"/>
        <v>0</v>
      </c>
      <c r="BT315" s="52">
        <f t="shared" si="1930"/>
        <v>0</v>
      </c>
      <c r="BU315" s="51">
        <f t="shared" si="1723"/>
        <v>0</v>
      </c>
      <c r="BV315" s="51">
        <f t="shared" si="1724"/>
        <v>0</v>
      </c>
      <c r="BW315" s="153">
        <f t="shared" ref="BW315:BW325" si="2262">$BV$313</f>
        <v>0</v>
      </c>
      <c r="BX315" s="468">
        <f t="shared" si="1932"/>
        <v>0</v>
      </c>
      <c r="BY315" s="46">
        <f t="shared" si="1933"/>
        <v>0</v>
      </c>
      <c r="BZ315" s="46">
        <f t="shared" si="1725"/>
        <v>0</v>
      </c>
      <c r="CA315" s="48"/>
      <c r="CB315" s="29"/>
      <c r="CC315" s="45">
        <v>254</v>
      </c>
      <c r="CD315" s="128">
        <f t="shared" si="1726"/>
        <v>0</v>
      </c>
      <c r="CE315" s="46">
        <f t="shared" si="1934"/>
        <v>0</v>
      </c>
      <c r="CF315" s="128">
        <f t="shared" si="1727"/>
        <v>0</v>
      </c>
      <c r="CG315" s="46">
        <f t="shared" si="1935"/>
        <v>0</v>
      </c>
      <c r="CH315" s="46">
        <f t="shared" si="2230"/>
        <v>0</v>
      </c>
      <c r="CI315" s="51">
        <f t="shared" si="1728"/>
        <v>0</v>
      </c>
      <c r="CJ315" s="199">
        <f t="shared" ref="CJ315:CJ325" si="2263">$CR$313</f>
        <v>0</v>
      </c>
      <c r="CK315" s="153">
        <f t="shared" si="1937"/>
        <v>10000</v>
      </c>
      <c r="CL315" s="45">
        <v>254</v>
      </c>
      <c r="CM315" s="46">
        <f t="shared" si="1938"/>
        <v>0</v>
      </c>
      <c r="CN315" s="46">
        <f t="shared" ref="CN315:CN318" si="2264">IF(CL315&gt;$B$7,0,(TRUNC(CS315*$M$27*$L$7/12,2))+(TRUNC(CS315*$N$27*$M$7/12,2)))</f>
        <v>0</v>
      </c>
      <c r="CO315" s="128">
        <f t="shared" si="2242"/>
        <v>0</v>
      </c>
      <c r="CP315" s="46">
        <f t="shared" si="1730"/>
        <v>0</v>
      </c>
      <c r="CQ315" s="46">
        <f t="shared" si="2243"/>
        <v>0</v>
      </c>
      <c r="CR315" s="51">
        <f t="shared" si="1731"/>
        <v>0</v>
      </c>
      <c r="CS315" s="153">
        <f t="shared" ref="CS315:CS325" si="2265">$CR$313</f>
        <v>0</v>
      </c>
      <c r="CT315" s="58">
        <f t="shared" si="1732"/>
        <v>0</v>
      </c>
      <c r="CU315" s="52">
        <f t="shared" si="1940"/>
        <v>0</v>
      </c>
      <c r="CV315" s="51">
        <f t="shared" si="1941"/>
        <v>0</v>
      </c>
      <c r="CW315" s="51">
        <f t="shared" si="1733"/>
        <v>0</v>
      </c>
      <c r="CX315" s="57">
        <f t="shared" ref="CX315:CX325" si="2266">$CW$313</f>
        <v>0</v>
      </c>
      <c r="CY315" s="153">
        <f t="shared" si="1943"/>
        <v>10000</v>
      </c>
      <c r="CZ315" s="479">
        <f t="shared" si="2162"/>
        <v>0</v>
      </c>
      <c r="DA315" s="46">
        <f t="shared" si="1944"/>
        <v>0</v>
      </c>
      <c r="DB315" s="46">
        <f t="shared" si="1945"/>
        <v>0</v>
      </c>
      <c r="DC315" s="48"/>
      <c r="DE315" s="45">
        <v>254</v>
      </c>
      <c r="DF315" s="46">
        <f t="shared" si="1735"/>
        <v>0</v>
      </c>
      <c r="DG315" s="46">
        <f t="shared" ref="DG315:DG325" si="2267">IF(AND($H$7="Oui",DE315&gt;$I$7),0,IF(DE315&gt;$B$7,0,(TRUNC($C$7*$P$48*$L$7/12,2))+(TRUNC($C$7*$Q$48*$M$7/12,2))))</f>
        <v>0</v>
      </c>
      <c r="DH315" s="46">
        <f t="shared" si="1736"/>
        <v>0</v>
      </c>
      <c r="DI315" s="46">
        <f t="shared" si="1737"/>
        <v>0</v>
      </c>
      <c r="DJ315" s="46">
        <f t="shared" si="1738"/>
        <v>0</v>
      </c>
      <c r="DK315" s="51">
        <f t="shared" si="1739"/>
        <v>0</v>
      </c>
      <c r="DL315" s="58">
        <f t="shared" si="2231"/>
        <v>0</v>
      </c>
      <c r="DM315" s="241">
        <f t="shared" ref="DM315:DM325" si="2268">IF(AND($H$7="Oui",DE315&gt;$I$7),0,IF(DE315&gt;$B$7,0,(TRUNC($C$7*$P$48/12,2))+(TRUNC($C$7*$Q$48/12,2))))</f>
        <v>0</v>
      </c>
      <c r="DN315" s="51">
        <f t="shared" si="1740"/>
        <v>0</v>
      </c>
      <c r="DO315" s="57">
        <f t="shared" si="1741"/>
        <v>0</v>
      </c>
      <c r="DP315" s="468">
        <f t="shared" si="1948"/>
        <v>0</v>
      </c>
      <c r="DQ315" s="46">
        <f t="shared" si="1949"/>
        <v>0</v>
      </c>
      <c r="DR315" s="47"/>
      <c r="DS315" s="46">
        <f t="shared" si="1950"/>
        <v>0</v>
      </c>
      <c r="DT315" s="48"/>
      <c r="DU315" s="29"/>
      <c r="DV315" s="45">
        <v>254</v>
      </c>
      <c r="DW315" s="46">
        <f t="shared" si="1951"/>
        <v>0</v>
      </c>
      <c r="DX315" s="46">
        <f t="shared" ref="DX315:DX325" si="2269">IF(AND($H$7="Oui",DV315&gt;$I$7),0,IF(DV315&gt;$B$7,0,(TRUNC(EB314*$R$48*$L$7/12,2))+(TRUNC(EB314*$S$48*$M$7/12,2))))</f>
        <v>0</v>
      </c>
      <c r="DY315" s="46">
        <f t="shared" si="1953"/>
        <v>0</v>
      </c>
      <c r="DZ315" s="46">
        <f t="shared" si="1742"/>
        <v>0</v>
      </c>
      <c r="EA315" s="46">
        <f t="shared" si="1743"/>
        <v>0</v>
      </c>
      <c r="EB315" s="51">
        <f t="shared" si="1744"/>
        <v>0</v>
      </c>
      <c r="EC315" s="58">
        <f t="shared" si="2232"/>
        <v>0</v>
      </c>
      <c r="ED315" s="52">
        <f t="shared" ref="ED315:ED325" si="2270">IF(AND($H$7="Oui",DV315&gt;$I$7),0,IF(DV315&gt;$B$7,0,(TRUNC(EF314*$R$48/12,2))+(TRUNC(EF314*$S$48/12,2))))</f>
        <v>0</v>
      </c>
      <c r="EE315" s="51">
        <f t="shared" si="1745"/>
        <v>0</v>
      </c>
      <c r="EF315" s="57">
        <f t="shared" si="1746"/>
        <v>0</v>
      </c>
      <c r="EG315" s="468">
        <f t="shared" si="1955"/>
        <v>0</v>
      </c>
      <c r="EH315" s="46">
        <f t="shared" si="1956"/>
        <v>0</v>
      </c>
      <c r="EI315" s="47"/>
      <c r="EJ315" s="46">
        <f t="shared" si="1957"/>
        <v>0</v>
      </c>
      <c r="EK315" s="48"/>
      <c r="EL315" s="29"/>
      <c r="EM315" s="45">
        <v>254</v>
      </c>
      <c r="EN315" s="46">
        <f t="shared" si="2246"/>
        <v>0</v>
      </c>
      <c r="EO315" s="46">
        <f t="shared" ref="EO315:EO325" si="2271">IF(EM315&gt;$B$7,0,(TRUNC(ES314*$T$48*$L$7/12,2))+(TRUNC(ES314*$U$48*$M$7/12,2)))</f>
        <v>0</v>
      </c>
      <c r="EP315" s="128">
        <f t="shared" si="2233"/>
        <v>0</v>
      </c>
      <c r="EQ315" s="46">
        <f t="shared" si="1748"/>
        <v>0</v>
      </c>
      <c r="ER315" s="46">
        <f t="shared" si="1749"/>
        <v>0</v>
      </c>
      <c r="ES315" s="51">
        <f t="shared" si="1750"/>
        <v>0</v>
      </c>
      <c r="ET315" s="153">
        <f t="shared" si="1959"/>
        <v>10000</v>
      </c>
      <c r="EU315" s="45">
        <v>254</v>
      </c>
      <c r="EV315" s="46">
        <f t="shared" si="2234"/>
        <v>0</v>
      </c>
      <c r="EW315" s="46">
        <f t="shared" ref="EW315:EW325" si="2272">IF(EU315&gt;$B$7,0,(TRUNC(FA314*$T$48*$L$7/12,2))+(TRUNC(FA314*$U$48*$M$7/12,2)))</f>
        <v>0</v>
      </c>
      <c r="EX315" s="128">
        <f t="shared" si="1751"/>
        <v>0</v>
      </c>
      <c r="EY315" s="46">
        <f t="shared" si="1752"/>
        <v>0</v>
      </c>
      <c r="EZ315" s="46">
        <f t="shared" si="1753"/>
        <v>0</v>
      </c>
      <c r="FA315" s="51">
        <f t="shared" si="1754"/>
        <v>0</v>
      </c>
      <c r="FB315" s="58">
        <f t="shared" si="1755"/>
        <v>0</v>
      </c>
      <c r="FC315" s="52">
        <f t="shared" ref="FC315:FC325" si="2273">IF(AND($H$7="Oui",EU315&gt;$I$7),0,IF(EU315&gt;$B$7,0,(TRUNC(FE314*$T$48/12,2))+(TRUNC(FE314*$U$48/12,2))))</f>
        <v>0</v>
      </c>
      <c r="FD315" s="51">
        <f t="shared" si="1962"/>
        <v>0</v>
      </c>
      <c r="FE315" s="57">
        <f t="shared" si="1756"/>
        <v>0</v>
      </c>
      <c r="FF315" s="153">
        <f t="shared" si="1963"/>
        <v>10000</v>
      </c>
      <c r="FG315" s="469">
        <f t="shared" si="1757"/>
        <v>0</v>
      </c>
      <c r="FH315" s="46">
        <f t="shared" si="1758"/>
        <v>0</v>
      </c>
      <c r="FI315" s="46">
        <f t="shared" si="1759"/>
        <v>0</v>
      </c>
      <c r="FJ315" s="48"/>
      <c r="FL315" s="45">
        <v>254</v>
      </c>
      <c r="FM315" s="46">
        <f t="shared" si="1964"/>
        <v>0</v>
      </c>
      <c r="FN315" s="46">
        <f t="shared" si="2247"/>
        <v>0</v>
      </c>
      <c r="FO315" s="46">
        <f t="shared" si="1965"/>
        <v>0</v>
      </c>
      <c r="FP315" s="46">
        <f t="shared" si="1761"/>
        <v>0</v>
      </c>
      <c r="FQ315" s="46">
        <f t="shared" si="1762"/>
        <v>0</v>
      </c>
      <c r="FR315" s="51">
        <f t="shared" si="1763"/>
        <v>0</v>
      </c>
      <c r="FS315" s="57">
        <f t="shared" ref="FS315:FS325" si="2274">$BQ$313</f>
        <v>0</v>
      </c>
      <c r="FT315" s="58">
        <f t="shared" si="2235"/>
        <v>0</v>
      </c>
      <c r="FU315" s="241">
        <f t="shared" si="2248"/>
        <v>0</v>
      </c>
      <c r="FV315" s="51">
        <f t="shared" si="1765"/>
        <v>0</v>
      </c>
      <c r="FW315" s="51">
        <f t="shared" si="1766"/>
        <v>0</v>
      </c>
      <c r="FX315" s="153">
        <f t="shared" ref="FX315:FX325" si="2275">$BV$313</f>
        <v>0</v>
      </c>
      <c r="FY315" s="468">
        <f t="shared" si="1968"/>
        <v>0</v>
      </c>
      <c r="FZ315" s="46">
        <f t="shared" si="1969"/>
        <v>0</v>
      </c>
      <c r="GA315" s="46">
        <f t="shared" si="1767"/>
        <v>0</v>
      </c>
      <c r="GB315" s="48"/>
      <c r="GD315" s="45">
        <v>254</v>
      </c>
      <c r="GE315" s="128">
        <f t="shared" si="2249"/>
        <v>0</v>
      </c>
      <c r="GF315" s="128">
        <f t="shared" ref="GF315:GF325" si="2276">IF(AND($H$7="Oui",GD315&gt;$I$7),0,IF(GD315&gt;$B$7,0,(TRUNC(GK315*$X$48*$L$7/12,2))+(TRUNC(GK315*$Y$48*$M$7/12,2))))</f>
        <v>0</v>
      </c>
      <c r="GG315" s="128">
        <f t="shared" si="2119"/>
        <v>0</v>
      </c>
      <c r="GH315" s="46">
        <f t="shared" si="2236"/>
        <v>0</v>
      </c>
      <c r="GI315" s="46">
        <f t="shared" si="1769"/>
        <v>0</v>
      </c>
      <c r="GJ315" s="51">
        <f t="shared" si="1770"/>
        <v>0</v>
      </c>
      <c r="GK315" s="51">
        <f t="shared" ref="GK315:GK325" si="2277">$GJ$313</f>
        <v>0</v>
      </c>
      <c r="GL315" s="153">
        <f t="shared" si="1972"/>
        <v>10000</v>
      </c>
      <c r="GM315" s="45">
        <v>254</v>
      </c>
      <c r="GN315" s="46">
        <f t="shared" si="2237"/>
        <v>0</v>
      </c>
      <c r="GO315" s="46">
        <f t="shared" si="2250"/>
        <v>0</v>
      </c>
      <c r="GP315" s="128">
        <f t="shared" si="2168"/>
        <v>0</v>
      </c>
      <c r="GQ315" s="46">
        <f t="shared" si="1772"/>
        <v>0</v>
      </c>
      <c r="GR315" s="46">
        <f t="shared" si="2169"/>
        <v>0</v>
      </c>
      <c r="GS315" s="51">
        <f t="shared" si="1774"/>
        <v>0</v>
      </c>
      <c r="GT315" s="153">
        <f>$GS$313</f>
        <v>0</v>
      </c>
      <c r="GU315" s="58">
        <f t="shared" si="1775"/>
        <v>0</v>
      </c>
      <c r="GV315" s="52">
        <f t="shared" si="2251"/>
        <v>0</v>
      </c>
      <c r="GW315" s="51">
        <f t="shared" si="1975"/>
        <v>0</v>
      </c>
      <c r="GX315" s="57">
        <f t="shared" si="1777"/>
        <v>0</v>
      </c>
      <c r="GY315" s="57">
        <f t="shared" ref="GY315:GY325" si="2278">$GX$313</f>
        <v>0</v>
      </c>
      <c r="GZ315" s="153">
        <f t="shared" si="1977"/>
        <v>10000</v>
      </c>
      <c r="HA315" s="469">
        <f t="shared" si="1778"/>
        <v>0</v>
      </c>
      <c r="HB315" s="46">
        <f t="shared" si="1779"/>
        <v>0</v>
      </c>
      <c r="HC315" s="46">
        <f t="shared" si="1780"/>
        <v>0</v>
      </c>
      <c r="HD315" s="48"/>
      <c r="HF315" s="45">
        <v>254</v>
      </c>
      <c r="HG315" s="46">
        <f t="shared" si="1781"/>
        <v>0</v>
      </c>
      <c r="HH315" s="46">
        <f t="shared" si="1782"/>
        <v>0</v>
      </c>
      <c r="HI315" s="46">
        <f t="shared" si="1783"/>
        <v>0</v>
      </c>
      <c r="HJ315" s="46">
        <f t="shared" si="1784"/>
        <v>0</v>
      </c>
      <c r="HK315" s="46">
        <f t="shared" si="1785"/>
        <v>0</v>
      </c>
      <c r="HL315" s="51">
        <f t="shared" si="1786"/>
        <v>0</v>
      </c>
      <c r="HM315" s="153">
        <f t="shared" si="1978"/>
        <v>10000</v>
      </c>
      <c r="HN315" s="58">
        <f t="shared" si="1787"/>
        <v>0</v>
      </c>
      <c r="HO315" s="52">
        <f t="shared" si="1788"/>
        <v>0</v>
      </c>
      <c r="HP315" s="51">
        <f t="shared" si="1789"/>
        <v>0</v>
      </c>
      <c r="HQ315" s="57">
        <f t="shared" si="1790"/>
        <v>0</v>
      </c>
      <c r="HR315" s="153">
        <f t="shared" si="1979"/>
        <v>10000</v>
      </c>
      <c r="HS315" s="468">
        <f t="shared" si="2171"/>
        <v>0</v>
      </c>
      <c r="HT315" s="46">
        <f t="shared" si="2172"/>
        <v>0</v>
      </c>
      <c r="HU315" s="46">
        <f t="shared" si="2173"/>
        <v>0</v>
      </c>
      <c r="HV315" s="48"/>
      <c r="HW315" s="29"/>
      <c r="HX315" s="45">
        <v>254</v>
      </c>
      <c r="HY315" s="128">
        <f t="shared" si="1794"/>
        <v>0</v>
      </c>
      <c r="HZ315" s="46">
        <f t="shared" si="1795"/>
        <v>0</v>
      </c>
      <c r="IA315" s="46">
        <f t="shared" si="1796"/>
        <v>0</v>
      </c>
      <c r="IB315" s="46">
        <f t="shared" si="1797"/>
        <v>0</v>
      </c>
      <c r="IC315" s="46">
        <f t="shared" si="1798"/>
        <v>0</v>
      </c>
      <c r="ID315" s="51">
        <f t="shared" si="1799"/>
        <v>0</v>
      </c>
      <c r="IE315" s="153">
        <f t="shared" si="1980"/>
        <v>10000</v>
      </c>
      <c r="IF315" s="58">
        <f t="shared" si="1800"/>
        <v>0</v>
      </c>
      <c r="IG315" s="52">
        <f t="shared" si="1801"/>
        <v>0</v>
      </c>
      <c r="IH315" s="51">
        <f t="shared" si="1802"/>
        <v>0</v>
      </c>
      <c r="II315" s="57">
        <f t="shared" si="1981"/>
        <v>0</v>
      </c>
      <c r="IJ315" s="153">
        <f t="shared" si="1982"/>
        <v>10000</v>
      </c>
      <c r="IK315" s="468">
        <f t="shared" si="2174"/>
        <v>0</v>
      </c>
      <c r="IL315" s="46">
        <f t="shared" si="2175"/>
        <v>0</v>
      </c>
      <c r="IM315" s="46">
        <f t="shared" si="2176"/>
        <v>0</v>
      </c>
      <c r="IN315" s="48"/>
      <c r="IO315" s="53">
        <f t="shared" si="1806"/>
        <v>0</v>
      </c>
      <c r="IQ315" s="45">
        <v>254</v>
      </c>
      <c r="IR315" s="128">
        <f t="shared" si="1807"/>
        <v>0</v>
      </c>
      <c r="IS315" s="128">
        <f t="shared" si="1808"/>
        <v>0</v>
      </c>
      <c r="IT315" s="128">
        <f t="shared" si="1809"/>
        <v>0</v>
      </c>
      <c r="IU315" s="46">
        <f t="shared" si="2021"/>
        <v>0</v>
      </c>
      <c r="IV315" s="46">
        <f t="shared" si="1810"/>
        <v>0</v>
      </c>
      <c r="IW315" s="51">
        <f t="shared" si="1811"/>
        <v>0</v>
      </c>
      <c r="IX315" s="199">
        <f t="shared" si="1983"/>
        <v>10000</v>
      </c>
      <c r="IY315" s="128">
        <f t="shared" si="1812"/>
        <v>0</v>
      </c>
      <c r="IZ315" s="408">
        <f t="shared" si="1813"/>
        <v>0</v>
      </c>
      <c r="JA315" s="58">
        <f t="shared" si="1814"/>
        <v>0</v>
      </c>
      <c r="JB315" s="52">
        <f t="shared" si="1815"/>
        <v>0</v>
      </c>
      <c r="JC315" s="51">
        <f t="shared" si="1816"/>
        <v>0</v>
      </c>
      <c r="JD315" s="57">
        <f t="shared" si="1817"/>
        <v>0</v>
      </c>
      <c r="JE315" s="280">
        <f t="shared" si="1818"/>
        <v>10000</v>
      </c>
      <c r="JF315" s="280">
        <f t="shared" si="1819"/>
        <v>0</v>
      </c>
      <c r="JG315" s="468">
        <f t="shared" si="1820"/>
        <v>0</v>
      </c>
      <c r="JH315" s="46">
        <f t="shared" si="1821"/>
        <v>0</v>
      </c>
      <c r="JI315" s="46">
        <f t="shared" si="1822"/>
        <v>0</v>
      </c>
      <c r="JJ315" s="48"/>
      <c r="JL315" s="45">
        <v>254</v>
      </c>
      <c r="JM315" s="46">
        <f t="shared" si="1823"/>
        <v>0</v>
      </c>
      <c r="JN315" s="46">
        <f t="shared" si="1824"/>
        <v>0</v>
      </c>
      <c r="JO315" s="128">
        <f t="shared" si="1825"/>
        <v>0</v>
      </c>
      <c r="JP315" s="46">
        <f t="shared" si="1984"/>
        <v>0</v>
      </c>
      <c r="JQ315" s="46">
        <f t="shared" si="1826"/>
        <v>0</v>
      </c>
      <c r="JR315" s="51">
        <f t="shared" si="1827"/>
        <v>0</v>
      </c>
      <c r="JS315" s="51">
        <f t="shared" ref="JS315:JS325" si="2279">$BQ$313</f>
        <v>0</v>
      </c>
      <c r="JT315" s="199">
        <f t="shared" si="1986"/>
        <v>10000</v>
      </c>
      <c r="JU315" s="128">
        <f t="shared" si="1828"/>
        <v>0</v>
      </c>
      <c r="JV315" s="408">
        <f t="shared" si="1829"/>
        <v>0</v>
      </c>
      <c r="JW315" s="58">
        <f t="shared" si="1830"/>
        <v>0</v>
      </c>
      <c r="JX315" s="52">
        <f t="shared" si="1831"/>
        <v>0</v>
      </c>
      <c r="JY315" s="51">
        <f t="shared" si="1832"/>
        <v>0</v>
      </c>
      <c r="JZ315" s="51">
        <f t="shared" si="1833"/>
        <v>0</v>
      </c>
      <c r="KA315" s="199">
        <f t="shared" ref="KA315:KA325" si="2280">$BV$313</f>
        <v>0</v>
      </c>
      <c r="KB315" s="128">
        <f t="shared" si="1988"/>
        <v>10000</v>
      </c>
      <c r="KC315" s="204">
        <f t="shared" si="1834"/>
        <v>0</v>
      </c>
      <c r="KD315" s="468">
        <f t="shared" si="1989"/>
        <v>0</v>
      </c>
      <c r="KE315" s="46">
        <f t="shared" si="1835"/>
        <v>0</v>
      </c>
      <c r="KF315" s="46">
        <f t="shared" si="1836"/>
        <v>0</v>
      </c>
      <c r="KG315" s="48"/>
      <c r="KI315" s="45">
        <v>254</v>
      </c>
      <c r="KJ315" s="46">
        <f t="shared" si="1837"/>
        <v>0</v>
      </c>
      <c r="KK315" s="46">
        <f t="shared" si="1838"/>
        <v>0</v>
      </c>
      <c r="KL315" s="128">
        <f t="shared" si="1839"/>
        <v>0</v>
      </c>
      <c r="KM315" s="46">
        <f t="shared" si="2244"/>
        <v>0</v>
      </c>
      <c r="KN315" s="46">
        <f t="shared" si="1840"/>
        <v>0</v>
      </c>
      <c r="KO315" s="51">
        <f t="shared" si="1841"/>
        <v>0</v>
      </c>
      <c r="KP315" s="199">
        <f t="shared" ref="KP315:KP325" si="2281">$CR$313</f>
        <v>0</v>
      </c>
      <c r="KQ315" s="199">
        <f t="shared" si="1991"/>
        <v>10000</v>
      </c>
      <c r="KR315" s="128">
        <f t="shared" si="1842"/>
        <v>0</v>
      </c>
      <c r="KS315" s="408">
        <f t="shared" si="1843"/>
        <v>0</v>
      </c>
      <c r="KT315" s="45">
        <v>254</v>
      </c>
      <c r="KU315" s="46">
        <f t="shared" si="1992"/>
        <v>0</v>
      </c>
      <c r="KV315" s="46">
        <f t="shared" si="1844"/>
        <v>0</v>
      </c>
      <c r="KW315" s="128">
        <f t="shared" si="2177"/>
        <v>0</v>
      </c>
      <c r="KX315" s="46">
        <f t="shared" si="1846"/>
        <v>0</v>
      </c>
      <c r="KY315" s="46">
        <f t="shared" si="2178"/>
        <v>0</v>
      </c>
      <c r="KZ315" s="51">
        <f t="shared" si="1848"/>
        <v>0</v>
      </c>
      <c r="LA315" s="153">
        <f t="shared" ref="LA315:LA325" si="2282">$CR$313</f>
        <v>0</v>
      </c>
      <c r="LB315" s="58">
        <f t="shared" si="2068"/>
        <v>0</v>
      </c>
      <c r="LC315" s="52">
        <f t="shared" si="1849"/>
        <v>0</v>
      </c>
      <c r="LD315" s="51">
        <f t="shared" si="1850"/>
        <v>0</v>
      </c>
      <c r="LE315" s="51">
        <f t="shared" si="2179"/>
        <v>0</v>
      </c>
      <c r="LF315" s="51">
        <f t="shared" ref="LF315:LF325" si="2283">$CW$313</f>
        <v>0</v>
      </c>
      <c r="LG315" s="128">
        <f t="shared" si="2180"/>
        <v>10000</v>
      </c>
      <c r="LH315" s="204">
        <f t="shared" si="1853"/>
        <v>0</v>
      </c>
      <c r="LI315" s="479">
        <f t="shared" si="2181"/>
        <v>0</v>
      </c>
      <c r="LJ315" s="46">
        <f t="shared" si="1995"/>
        <v>0</v>
      </c>
      <c r="LK315" s="46">
        <f t="shared" si="1996"/>
        <v>0</v>
      </c>
      <c r="LL315" s="48"/>
      <c r="LN315" s="45">
        <v>254</v>
      </c>
      <c r="LO315" s="46">
        <f t="shared" si="1855"/>
        <v>0</v>
      </c>
      <c r="LP315" s="46">
        <f t="shared" si="2252"/>
        <v>0</v>
      </c>
      <c r="LQ315" s="46">
        <f t="shared" si="1857"/>
        <v>0</v>
      </c>
      <c r="LR315" s="46">
        <f t="shared" si="1858"/>
        <v>0</v>
      </c>
      <c r="LS315" s="46">
        <f t="shared" si="1859"/>
        <v>0</v>
      </c>
      <c r="LT315" s="51">
        <f t="shared" si="1860"/>
        <v>0</v>
      </c>
      <c r="LU315" s="199">
        <f t="shared" si="1997"/>
        <v>10000</v>
      </c>
      <c r="LV315" s="58">
        <f t="shared" si="1861"/>
        <v>0</v>
      </c>
      <c r="LW315" s="241">
        <f t="shared" si="2253"/>
        <v>0</v>
      </c>
      <c r="LX315" s="51">
        <f t="shared" si="1863"/>
        <v>0</v>
      </c>
      <c r="LY315" s="51">
        <f t="shared" si="1864"/>
        <v>0</v>
      </c>
      <c r="LZ315" s="46">
        <f t="shared" si="1998"/>
        <v>0</v>
      </c>
      <c r="MA315" s="199">
        <f t="shared" si="1999"/>
        <v>10000</v>
      </c>
      <c r="MB315" s="468">
        <f t="shared" si="1865"/>
        <v>0</v>
      </c>
      <c r="MC315" s="46">
        <f t="shared" si="1866"/>
        <v>0</v>
      </c>
      <c r="MD315" s="46">
        <f t="shared" si="1867"/>
        <v>0</v>
      </c>
      <c r="ME315" s="48"/>
      <c r="MG315" s="45">
        <v>254</v>
      </c>
      <c r="MH315" s="46">
        <f t="shared" si="1868"/>
        <v>0</v>
      </c>
      <c r="MI315" s="46">
        <f t="shared" si="2254"/>
        <v>0</v>
      </c>
      <c r="MJ315" s="46">
        <f t="shared" si="1870"/>
        <v>0</v>
      </c>
      <c r="MK315" s="46">
        <f t="shared" si="1871"/>
        <v>0</v>
      </c>
      <c r="ML315" s="46">
        <f t="shared" si="1872"/>
        <v>0</v>
      </c>
      <c r="MM315" s="51">
        <f t="shared" si="1873"/>
        <v>0</v>
      </c>
      <c r="MN315" s="199">
        <f t="shared" si="2000"/>
        <v>10000</v>
      </c>
      <c r="MO315" s="58">
        <f t="shared" si="1874"/>
        <v>0</v>
      </c>
      <c r="MP315" s="52">
        <f t="shared" si="2255"/>
        <v>0</v>
      </c>
      <c r="MQ315" s="51">
        <f t="shared" si="1876"/>
        <v>0</v>
      </c>
      <c r="MR315" s="57">
        <f t="shared" si="1877"/>
        <v>0</v>
      </c>
      <c r="MS315" s="199">
        <f t="shared" si="2001"/>
        <v>10000</v>
      </c>
      <c r="MT315" s="468">
        <f t="shared" si="2002"/>
        <v>0</v>
      </c>
      <c r="MU315" s="46">
        <f t="shared" si="1878"/>
        <v>0</v>
      </c>
      <c r="MV315" s="46">
        <f t="shared" si="1879"/>
        <v>0</v>
      </c>
      <c r="MW315" s="48"/>
      <c r="MY315" s="45">
        <v>254</v>
      </c>
      <c r="MZ315" s="46">
        <f t="shared" si="1880"/>
        <v>0</v>
      </c>
      <c r="NA315" s="46">
        <f t="shared" si="2256"/>
        <v>0</v>
      </c>
      <c r="NB315" s="128">
        <f t="shared" si="1882"/>
        <v>0</v>
      </c>
      <c r="NC315" s="46">
        <f t="shared" si="2238"/>
        <v>0</v>
      </c>
      <c r="ND315" s="46">
        <f t="shared" si="1883"/>
        <v>0</v>
      </c>
      <c r="NE315" s="51">
        <f t="shared" si="2187"/>
        <v>0</v>
      </c>
      <c r="NF315" s="153">
        <f t="shared" si="2188"/>
        <v>10000</v>
      </c>
      <c r="NG315" s="45">
        <v>254</v>
      </c>
      <c r="NH315" s="46">
        <f t="shared" si="2239"/>
        <v>0</v>
      </c>
      <c r="NI315" s="46">
        <f t="shared" si="2257"/>
        <v>0</v>
      </c>
      <c r="NJ315" s="128">
        <f t="shared" si="2190"/>
        <v>0</v>
      </c>
      <c r="NK315" s="46">
        <f t="shared" si="2005"/>
        <v>0</v>
      </c>
      <c r="NL315" s="46">
        <f t="shared" si="2191"/>
        <v>0</v>
      </c>
      <c r="NM315" s="51">
        <f t="shared" si="1887"/>
        <v>0</v>
      </c>
      <c r="NN315" s="58">
        <f t="shared" si="2192"/>
        <v>0</v>
      </c>
      <c r="NO315" s="52">
        <f t="shared" si="2258"/>
        <v>0</v>
      </c>
      <c r="NP315" s="51">
        <f t="shared" si="2194"/>
        <v>0</v>
      </c>
      <c r="NQ315" s="57">
        <f t="shared" si="1891"/>
        <v>0</v>
      </c>
      <c r="NR315" s="153">
        <f t="shared" si="2006"/>
        <v>10000</v>
      </c>
      <c r="NS315" s="469">
        <f t="shared" si="1892"/>
        <v>0</v>
      </c>
      <c r="NT315" s="46">
        <f t="shared" si="1893"/>
        <v>0</v>
      </c>
      <c r="NU315" s="46">
        <f t="shared" si="1894"/>
        <v>0</v>
      </c>
      <c r="NV315" s="48"/>
      <c r="NX315" s="45">
        <v>254</v>
      </c>
      <c r="NY315" s="46">
        <f t="shared" si="1895"/>
        <v>0</v>
      </c>
      <c r="NZ315" s="46">
        <f t="shared" si="2259"/>
        <v>0</v>
      </c>
      <c r="OA315" s="46">
        <f t="shared" si="1897"/>
        <v>0</v>
      </c>
      <c r="OB315" s="46">
        <f t="shared" si="1898"/>
        <v>0</v>
      </c>
      <c r="OC315" s="46">
        <f t="shared" si="1899"/>
        <v>0</v>
      </c>
      <c r="OD315" s="51">
        <f t="shared" si="1900"/>
        <v>0</v>
      </c>
      <c r="OE315" s="57">
        <f t="shared" ref="OE315:OE325" si="2284">$BQ$313</f>
        <v>0</v>
      </c>
      <c r="OF315" s="153">
        <f t="shared" si="2008"/>
        <v>10000</v>
      </c>
      <c r="OG315" s="58">
        <f t="shared" si="1901"/>
        <v>0</v>
      </c>
      <c r="OH315" s="241">
        <f t="shared" ref="OH315:OH325" si="2285">IF(AND($H$7="Oui",NX315&gt;$I$7),0,IF(NX315&gt;$B$7,0,(TRUNC(OK315*$AX$48/12,2))+(TRUNC(OK315*$AZ$48/12,2))))</f>
        <v>0</v>
      </c>
      <c r="OI315" s="51">
        <f t="shared" si="1902"/>
        <v>0</v>
      </c>
      <c r="OJ315" s="51">
        <f t="shared" si="1903"/>
        <v>0</v>
      </c>
      <c r="OK315" s="153">
        <f t="shared" ref="OK315:OK325" si="2286">$BV$313</f>
        <v>0</v>
      </c>
      <c r="OL315" s="153">
        <f t="shared" si="2011"/>
        <v>10000</v>
      </c>
      <c r="OM315" s="468">
        <f t="shared" si="2012"/>
        <v>0</v>
      </c>
      <c r="ON315" s="46">
        <f t="shared" si="2013"/>
        <v>0</v>
      </c>
      <c r="OO315" s="46">
        <f t="shared" si="1904"/>
        <v>0</v>
      </c>
      <c r="OP315" s="48"/>
      <c r="OR315" s="45">
        <v>254</v>
      </c>
      <c r="OS315" s="46">
        <f t="shared" si="1905"/>
        <v>0</v>
      </c>
      <c r="OT315" s="128">
        <f t="shared" si="2260"/>
        <v>0</v>
      </c>
      <c r="OU315" s="128">
        <f t="shared" si="1907"/>
        <v>0</v>
      </c>
      <c r="OV315" s="46">
        <f t="shared" si="2240"/>
        <v>0</v>
      </c>
      <c r="OW315" s="46">
        <f t="shared" si="2241"/>
        <v>0</v>
      </c>
      <c r="OX315" s="51">
        <f t="shared" si="1908"/>
        <v>0</v>
      </c>
      <c r="OY315" s="51">
        <f t="shared" ref="OY315:OY325" si="2287">$GJ$313</f>
        <v>0</v>
      </c>
      <c r="OZ315" s="153">
        <f t="shared" si="2015"/>
        <v>10000</v>
      </c>
      <c r="PA315" s="45">
        <v>254</v>
      </c>
      <c r="PB315" s="46">
        <f t="shared" si="1909"/>
        <v>0</v>
      </c>
      <c r="PC315" s="46">
        <f t="shared" ref="PC315:PC325" si="2288">IF(PA315&gt;$B$7,0,(TRUNC(PH315*$BB$48*$L$7/12,2))+(TRUNC(PH315*$BD$48*$M$7/12,2)))</f>
        <v>0</v>
      </c>
      <c r="PD315" s="128">
        <f t="shared" si="1910"/>
        <v>0</v>
      </c>
      <c r="PE315" s="46">
        <f t="shared" si="1911"/>
        <v>0</v>
      </c>
      <c r="PF315" s="46">
        <f t="shared" si="1912"/>
        <v>0</v>
      </c>
      <c r="PG315" s="51">
        <f t="shared" si="1913"/>
        <v>0</v>
      </c>
      <c r="PH315" s="153">
        <f>$GS$313</f>
        <v>0</v>
      </c>
      <c r="PI315" s="688">
        <f t="shared" si="1914"/>
        <v>0</v>
      </c>
      <c r="PJ315" s="52">
        <f t="shared" ref="PJ315:PJ325" si="2289">IF(AND($H$7="Oui",PA315&gt;$I$7),0,IF(PA315&gt;$B$7,0,(TRUNC(PM315*$BB$48/12,2))+(TRUNC(PM315*$BD$48/12,2))))</f>
        <v>0</v>
      </c>
      <c r="PK315" s="51">
        <f t="shared" si="1915"/>
        <v>0</v>
      </c>
      <c r="PL315" s="57">
        <f t="shared" si="1916"/>
        <v>0</v>
      </c>
      <c r="PM315" s="57">
        <f t="shared" ref="PM315:PM325" si="2290">$GX$313</f>
        <v>0</v>
      </c>
      <c r="PN315" s="153">
        <f t="shared" si="2020"/>
        <v>10000</v>
      </c>
      <c r="PO315" s="469">
        <f t="shared" si="1917"/>
        <v>0</v>
      </c>
      <c r="PP315" s="46">
        <f t="shared" si="1918"/>
        <v>0</v>
      </c>
      <c r="PQ315" s="46">
        <f t="shared" si="1919"/>
        <v>0</v>
      </c>
      <c r="PR315" s="48"/>
    </row>
    <row r="316" spans="2:434" hidden="1" x14ac:dyDescent="0.3">
      <c r="B316" s="45">
        <v>255</v>
      </c>
      <c r="C316" s="46">
        <f t="shared" si="2245"/>
        <v>0</v>
      </c>
      <c r="D316" s="46">
        <f t="shared" si="1689"/>
        <v>0</v>
      </c>
      <c r="E316" s="46">
        <f t="shared" si="1690"/>
        <v>0</v>
      </c>
      <c r="F316" s="46">
        <f t="shared" si="1691"/>
        <v>0</v>
      </c>
      <c r="G316" s="46">
        <f t="shared" si="1692"/>
        <v>0</v>
      </c>
      <c r="H316" s="51">
        <f t="shared" si="1693"/>
        <v>0</v>
      </c>
      <c r="I316" s="58">
        <f t="shared" si="2228"/>
        <v>0</v>
      </c>
      <c r="J316" s="52">
        <f t="shared" si="1694"/>
        <v>0</v>
      </c>
      <c r="K316" s="51">
        <f t="shared" si="1695"/>
        <v>0</v>
      </c>
      <c r="L316" s="57">
        <f t="shared" si="1696"/>
        <v>0</v>
      </c>
      <c r="M316" s="468">
        <f t="shared" si="1920"/>
        <v>0</v>
      </c>
      <c r="N316" s="46">
        <f t="shared" si="1921"/>
        <v>0</v>
      </c>
      <c r="O316" s="47"/>
      <c r="P316" s="46">
        <f t="shared" si="1922"/>
        <v>0</v>
      </c>
      <c r="Q316" s="48"/>
      <c r="R316" s="29"/>
      <c r="S316" s="29"/>
      <c r="T316" s="45">
        <v>255</v>
      </c>
      <c r="U316" s="46">
        <f t="shared" si="1697"/>
        <v>0</v>
      </c>
      <c r="V316" s="46">
        <f t="shared" si="1698"/>
        <v>0</v>
      </c>
      <c r="W316" s="46">
        <f t="shared" si="1923"/>
        <v>0</v>
      </c>
      <c r="X316" s="46">
        <f t="shared" si="1699"/>
        <v>0</v>
      </c>
      <c r="Y316" s="46">
        <f t="shared" si="1700"/>
        <v>0</v>
      </c>
      <c r="Z316" s="51">
        <f t="shared" si="1701"/>
        <v>0</v>
      </c>
      <c r="AA316" s="58">
        <f t="shared" si="1702"/>
        <v>0</v>
      </c>
      <c r="AB316" s="52">
        <f t="shared" si="1703"/>
        <v>0</v>
      </c>
      <c r="AC316" s="51">
        <f t="shared" si="1704"/>
        <v>0</v>
      </c>
      <c r="AD316" s="57">
        <f t="shared" si="1705"/>
        <v>0</v>
      </c>
      <c r="AE316" s="468">
        <f t="shared" si="1924"/>
        <v>0</v>
      </c>
      <c r="AF316" s="46">
        <f t="shared" si="1706"/>
        <v>0</v>
      </c>
      <c r="AG316" s="47"/>
      <c r="AH316" s="46">
        <f t="shared" si="1925"/>
        <v>0</v>
      </c>
      <c r="AI316" s="48"/>
      <c r="AJ316" s="29"/>
      <c r="AK316" s="45">
        <v>255</v>
      </c>
      <c r="AL316" s="46">
        <f t="shared" si="1707"/>
        <v>0</v>
      </c>
      <c r="AM316" s="46"/>
      <c r="AN316" s="46"/>
      <c r="AO316" s="46">
        <f t="shared" si="1708"/>
        <v>0</v>
      </c>
      <c r="AP316" s="128">
        <f t="shared" si="1709"/>
        <v>0</v>
      </c>
      <c r="AQ316" s="128"/>
      <c r="AR316" s="128"/>
      <c r="AS316" s="46">
        <f t="shared" si="1710"/>
        <v>0</v>
      </c>
      <c r="AT316" s="46">
        <f t="shared" si="1711"/>
        <v>0</v>
      </c>
      <c r="AU316" s="51"/>
      <c r="AV316" s="51"/>
      <c r="AW316" s="51">
        <f t="shared" si="1712"/>
        <v>0</v>
      </c>
      <c r="AX316" s="58">
        <f t="shared" si="1713"/>
        <v>0</v>
      </c>
      <c r="AY316" s="52"/>
      <c r="AZ316" s="52"/>
      <c r="BA316" s="52">
        <f t="shared" si="1714"/>
        <v>0</v>
      </c>
      <c r="BB316" s="51">
        <f t="shared" si="1715"/>
        <v>0</v>
      </c>
      <c r="BC316" s="51"/>
      <c r="BD316" s="51"/>
      <c r="BE316" s="57">
        <f t="shared" si="1716"/>
        <v>0</v>
      </c>
      <c r="BF316" s="468">
        <f t="shared" si="1717"/>
        <v>0</v>
      </c>
      <c r="BG316" s="46">
        <f t="shared" si="1718"/>
        <v>0</v>
      </c>
      <c r="BH316" s="46">
        <f t="shared" si="1719"/>
        <v>0</v>
      </c>
      <c r="BI316" s="48"/>
      <c r="BK316" s="45">
        <v>255</v>
      </c>
      <c r="BL316" s="46">
        <f t="shared" si="1926"/>
        <v>0</v>
      </c>
      <c r="BM316" s="46">
        <f t="shared" si="1927"/>
        <v>0</v>
      </c>
      <c r="BN316" s="46">
        <f t="shared" si="1928"/>
        <v>0</v>
      </c>
      <c r="BO316" s="46">
        <f t="shared" si="1720"/>
        <v>0</v>
      </c>
      <c r="BP316" s="46">
        <f t="shared" si="1721"/>
        <v>0</v>
      </c>
      <c r="BQ316" s="51">
        <f t="shared" si="1722"/>
        <v>0</v>
      </c>
      <c r="BR316" s="57">
        <f t="shared" si="2261"/>
        <v>0</v>
      </c>
      <c r="BS316" s="58">
        <f t="shared" si="2229"/>
        <v>0</v>
      </c>
      <c r="BT316" s="52">
        <f t="shared" si="1930"/>
        <v>0</v>
      </c>
      <c r="BU316" s="51">
        <f t="shared" si="1723"/>
        <v>0</v>
      </c>
      <c r="BV316" s="51">
        <f t="shared" si="1724"/>
        <v>0</v>
      </c>
      <c r="BW316" s="153">
        <f t="shared" si="2262"/>
        <v>0</v>
      </c>
      <c r="BX316" s="468">
        <f t="shared" si="1932"/>
        <v>0</v>
      </c>
      <c r="BY316" s="46">
        <f t="shared" si="1933"/>
        <v>0</v>
      </c>
      <c r="BZ316" s="46">
        <f t="shared" si="1725"/>
        <v>0</v>
      </c>
      <c r="CA316" s="48"/>
      <c r="CB316" s="29"/>
      <c r="CC316" s="45">
        <v>255</v>
      </c>
      <c r="CD316" s="128">
        <f t="shared" si="1726"/>
        <v>0</v>
      </c>
      <c r="CE316" s="46">
        <f t="shared" si="1934"/>
        <v>0</v>
      </c>
      <c r="CF316" s="128">
        <f t="shared" si="1727"/>
        <v>0</v>
      </c>
      <c r="CG316" s="46">
        <f t="shared" si="1935"/>
        <v>0</v>
      </c>
      <c r="CH316" s="46">
        <f t="shared" si="2230"/>
        <v>0</v>
      </c>
      <c r="CI316" s="51">
        <f t="shared" si="1728"/>
        <v>0</v>
      </c>
      <c r="CJ316" s="199">
        <f t="shared" si="2263"/>
        <v>0</v>
      </c>
      <c r="CK316" s="153">
        <f t="shared" si="1937"/>
        <v>10000</v>
      </c>
      <c r="CL316" s="45">
        <v>255</v>
      </c>
      <c r="CM316" s="46">
        <f t="shared" si="1938"/>
        <v>0</v>
      </c>
      <c r="CN316" s="46">
        <f t="shared" si="2264"/>
        <v>0</v>
      </c>
      <c r="CO316" s="128">
        <f t="shared" si="2242"/>
        <v>0</v>
      </c>
      <c r="CP316" s="46">
        <f t="shared" si="1730"/>
        <v>0</v>
      </c>
      <c r="CQ316" s="46">
        <f t="shared" si="2243"/>
        <v>0</v>
      </c>
      <c r="CR316" s="51">
        <f t="shared" si="1731"/>
        <v>0</v>
      </c>
      <c r="CS316" s="153">
        <f t="shared" si="2265"/>
        <v>0</v>
      </c>
      <c r="CT316" s="58">
        <f t="shared" si="1732"/>
        <v>0</v>
      </c>
      <c r="CU316" s="52">
        <f t="shared" si="1940"/>
        <v>0</v>
      </c>
      <c r="CV316" s="51">
        <f t="shared" si="1941"/>
        <v>0</v>
      </c>
      <c r="CW316" s="51">
        <f t="shared" si="1733"/>
        <v>0</v>
      </c>
      <c r="CX316" s="57">
        <f t="shared" si="2266"/>
        <v>0</v>
      </c>
      <c r="CY316" s="153">
        <f t="shared" si="1943"/>
        <v>10000</v>
      </c>
      <c r="CZ316" s="479">
        <f t="shared" si="2162"/>
        <v>0</v>
      </c>
      <c r="DA316" s="46">
        <f t="shared" si="1944"/>
        <v>0</v>
      </c>
      <c r="DB316" s="46">
        <f t="shared" si="1945"/>
        <v>0</v>
      </c>
      <c r="DC316" s="48"/>
      <c r="DE316" s="45">
        <v>255</v>
      </c>
      <c r="DF316" s="46">
        <f t="shared" si="1735"/>
        <v>0</v>
      </c>
      <c r="DG316" s="46">
        <f t="shared" si="2267"/>
        <v>0</v>
      </c>
      <c r="DH316" s="46">
        <f t="shared" si="1736"/>
        <v>0</v>
      </c>
      <c r="DI316" s="46">
        <f t="shared" si="1737"/>
        <v>0</v>
      </c>
      <c r="DJ316" s="46">
        <f t="shared" si="1738"/>
        <v>0</v>
      </c>
      <c r="DK316" s="51">
        <f t="shared" si="1739"/>
        <v>0</v>
      </c>
      <c r="DL316" s="58">
        <f t="shared" si="2231"/>
        <v>0</v>
      </c>
      <c r="DM316" s="241">
        <f t="shared" si="2268"/>
        <v>0</v>
      </c>
      <c r="DN316" s="51">
        <f t="shared" si="1740"/>
        <v>0</v>
      </c>
      <c r="DO316" s="57">
        <f t="shared" si="1741"/>
        <v>0</v>
      </c>
      <c r="DP316" s="468">
        <f t="shared" si="1948"/>
        <v>0</v>
      </c>
      <c r="DQ316" s="46">
        <f t="shared" si="1949"/>
        <v>0</v>
      </c>
      <c r="DR316" s="47"/>
      <c r="DS316" s="46">
        <f t="shared" si="1950"/>
        <v>0</v>
      </c>
      <c r="DT316" s="48"/>
      <c r="DU316" s="29"/>
      <c r="DV316" s="45">
        <v>255</v>
      </c>
      <c r="DW316" s="46">
        <f t="shared" si="1951"/>
        <v>0</v>
      </c>
      <c r="DX316" s="46">
        <f t="shared" si="2269"/>
        <v>0</v>
      </c>
      <c r="DY316" s="46">
        <f t="shared" si="1953"/>
        <v>0</v>
      </c>
      <c r="DZ316" s="46">
        <f t="shared" si="1742"/>
        <v>0</v>
      </c>
      <c r="EA316" s="46">
        <f t="shared" si="1743"/>
        <v>0</v>
      </c>
      <c r="EB316" s="51">
        <f t="shared" si="1744"/>
        <v>0</v>
      </c>
      <c r="EC316" s="58">
        <f t="shared" si="2232"/>
        <v>0</v>
      </c>
      <c r="ED316" s="52">
        <f t="shared" si="2270"/>
        <v>0</v>
      </c>
      <c r="EE316" s="51">
        <f t="shared" si="1745"/>
        <v>0</v>
      </c>
      <c r="EF316" s="57">
        <f t="shared" si="1746"/>
        <v>0</v>
      </c>
      <c r="EG316" s="468">
        <f t="shared" si="1955"/>
        <v>0</v>
      </c>
      <c r="EH316" s="46">
        <f t="shared" si="1956"/>
        <v>0</v>
      </c>
      <c r="EI316" s="47"/>
      <c r="EJ316" s="46">
        <f t="shared" si="1957"/>
        <v>0</v>
      </c>
      <c r="EK316" s="48"/>
      <c r="EL316" s="29"/>
      <c r="EM316" s="45">
        <v>255</v>
      </c>
      <c r="EN316" s="46">
        <f t="shared" si="2246"/>
        <v>0</v>
      </c>
      <c r="EO316" s="46">
        <f t="shared" si="2271"/>
        <v>0</v>
      </c>
      <c r="EP316" s="128">
        <f t="shared" si="2233"/>
        <v>0</v>
      </c>
      <c r="EQ316" s="46">
        <f t="shared" si="1748"/>
        <v>0</v>
      </c>
      <c r="ER316" s="46">
        <f t="shared" si="1749"/>
        <v>0</v>
      </c>
      <c r="ES316" s="51">
        <f t="shared" si="1750"/>
        <v>0</v>
      </c>
      <c r="ET316" s="153">
        <f t="shared" si="1959"/>
        <v>10000</v>
      </c>
      <c r="EU316" s="45">
        <v>255</v>
      </c>
      <c r="EV316" s="46">
        <f t="shared" si="2234"/>
        <v>0</v>
      </c>
      <c r="EW316" s="46">
        <f t="shared" si="2272"/>
        <v>0</v>
      </c>
      <c r="EX316" s="128">
        <f t="shared" si="1751"/>
        <v>0</v>
      </c>
      <c r="EY316" s="46">
        <f t="shared" si="1752"/>
        <v>0</v>
      </c>
      <c r="EZ316" s="46">
        <f t="shared" si="1753"/>
        <v>0</v>
      </c>
      <c r="FA316" s="51">
        <f t="shared" si="1754"/>
        <v>0</v>
      </c>
      <c r="FB316" s="58">
        <f t="shared" si="1755"/>
        <v>0</v>
      </c>
      <c r="FC316" s="52">
        <f t="shared" si="2273"/>
        <v>0</v>
      </c>
      <c r="FD316" s="51">
        <f t="shared" si="1962"/>
        <v>0</v>
      </c>
      <c r="FE316" s="57">
        <f t="shared" si="1756"/>
        <v>0</v>
      </c>
      <c r="FF316" s="153">
        <f t="shared" si="1963"/>
        <v>10000</v>
      </c>
      <c r="FG316" s="469">
        <f t="shared" si="1757"/>
        <v>0</v>
      </c>
      <c r="FH316" s="46">
        <f t="shared" si="1758"/>
        <v>0</v>
      </c>
      <c r="FI316" s="46">
        <f t="shared" si="1759"/>
        <v>0</v>
      </c>
      <c r="FJ316" s="48"/>
      <c r="FL316" s="45">
        <v>255</v>
      </c>
      <c r="FM316" s="46">
        <f t="shared" si="1964"/>
        <v>0</v>
      </c>
      <c r="FN316" s="46">
        <f t="shared" si="2247"/>
        <v>0</v>
      </c>
      <c r="FO316" s="46">
        <f t="shared" si="1965"/>
        <v>0</v>
      </c>
      <c r="FP316" s="46">
        <f t="shared" si="1761"/>
        <v>0</v>
      </c>
      <c r="FQ316" s="46">
        <f t="shared" si="1762"/>
        <v>0</v>
      </c>
      <c r="FR316" s="51">
        <f t="shared" si="1763"/>
        <v>0</v>
      </c>
      <c r="FS316" s="57">
        <f t="shared" si="2274"/>
        <v>0</v>
      </c>
      <c r="FT316" s="58">
        <f t="shared" si="2235"/>
        <v>0</v>
      </c>
      <c r="FU316" s="241">
        <f t="shared" si="2248"/>
        <v>0</v>
      </c>
      <c r="FV316" s="51">
        <f t="shared" si="1765"/>
        <v>0</v>
      </c>
      <c r="FW316" s="51">
        <f t="shared" si="1766"/>
        <v>0</v>
      </c>
      <c r="FX316" s="153">
        <f t="shared" si="2275"/>
        <v>0</v>
      </c>
      <c r="FY316" s="468">
        <f t="shared" si="1968"/>
        <v>0</v>
      </c>
      <c r="FZ316" s="46">
        <f t="shared" si="1969"/>
        <v>0</v>
      </c>
      <c r="GA316" s="46">
        <f t="shared" si="1767"/>
        <v>0</v>
      </c>
      <c r="GB316" s="48"/>
      <c r="GD316" s="45">
        <v>255</v>
      </c>
      <c r="GE316" s="128">
        <f t="shared" si="2249"/>
        <v>0</v>
      </c>
      <c r="GF316" s="128">
        <f t="shared" si="2276"/>
        <v>0</v>
      </c>
      <c r="GG316" s="128">
        <f t="shared" si="2119"/>
        <v>0</v>
      </c>
      <c r="GH316" s="46">
        <f t="shared" si="2236"/>
        <v>0</v>
      </c>
      <c r="GI316" s="46">
        <f t="shared" si="1769"/>
        <v>0</v>
      </c>
      <c r="GJ316" s="51">
        <f t="shared" si="1770"/>
        <v>0</v>
      </c>
      <c r="GK316" s="51">
        <f t="shared" si="2277"/>
        <v>0</v>
      </c>
      <c r="GL316" s="153">
        <f t="shared" si="1972"/>
        <v>10000</v>
      </c>
      <c r="GM316" s="45">
        <v>255</v>
      </c>
      <c r="GN316" s="46">
        <f t="shared" si="2237"/>
        <v>0</v>
      </c>
      <c r="GO316" s="46">
        <f t="shared" si="2250"/>
        <v>0</v>
      </c>
      <c r="GP316" s="128">
        <f t="shared" si="2168"/>
        <v>0</v>
      </c>
      <c r="GQ316" s="46">
        <f t="shared" si="1772"/>
        <v>0</v>
      </c>
      <c r="GR316" s="46">
        <f t="shared" si="2169"/>
        <v>0</v>
      </c>
      <c r="GS316" s="51">
        <f t="shared" si="1774"/>
        <v>0</v>
      </c>
      <c r="GT316" s="153">
        <f t="shared" ref="GT316:GT325" si="2291">$GS$313</f>
        <v>0</v>
      </c>
      <c r="GU316" s="58">
        <f t="shared" si="1775"/>
        <v>0</v>
      </c>
      <c r="GV316" s="52">
        <f t="shared" si="2251"/>
        <v>0</v>
      </c>
      <c r="GW316" s="51">
        <f t="shared" si="1975"/>
        <v>0</v>
      </c>
      <c r="GX316" s="57">
        <f t="shared" si="1777"/>
        <v>0</v>
      </c>
      <c r="GY316" s="57">
        <f t="shared" si="2278"/>
        <v>0</v>
      </c>
      <c r="GZ316" s="153">
        <f t="shared" si="1977"/>
        <v>10000</v>
      </c>
      <c r="HA316" s="469">
        <f t="shared" si="1778"/>
        <v>0</v>
      </c>
      <c r="HB316" s="46">
        <f t="shared" si="1779"/>
        <v>0</v>
      </c>
      <c r="HC316" s="46">
        <f t="shared" si="1780"/>
        <v>0</v>
      </c>
      <c r="HD316" s="48"/>
      <c r="HF316" s="45">
        <v>255</v>
      </c>
      <c r="HG316" s="46">
        <f t="shared" si="1781"/>
        <v>0</v>
      </c>
      <c r="HH316" s="46">
        <f t="shared" si="1782"/>
        <v>0</v>
      </c>
      <c r="HI316" s="46">
        <f t="shared" si="1783"/>
        <v>0</v>
      </c>
      <c r="HJ316" s="46">
        <f t="shared" si="1784"/>
        <v>0</v>
      </c>
      <c r="HK316" s="46">
        <f t="shared" si="1785"/>
        <v>0</v>
      </c>
      <c r="HL316" s="51">
        <f t="shared" si="1786"/>
        <v>0</v>
      </c>
      <c r="HM316" s="153">
        <f t="shared" si="1978"/>
        <v>10000</v>
      </c>
      <c r="HN316" s="58">
        <f t="shared" si="1787"/>
        <v>0</v>
      </c>
      <c r="HO316" s="52">
        <f t="shared" si="1788"/>
        <v>0</v>
      </c>
      <c r="HP316" s="51">
        <f t="shared" si="1789"/>
        <v>0</v>
      </c>
      <c r="HQ316" s="57">
        <f t="shared" si="1790"/>
        <v>0</v>
      </c>
      <c r="HR316" s="153">
        <f t="shared" si="1979"/>
        <v>10000</v>
      </c>
      <c r="HS316" s="468">
        <f t="shared" si="2171"/>
        <v>0</v>
      </c>
      <c r="HT316" s="46">
        <f t="shared" si="2172"/>
        <v>0</v>
      </c>
      <c r="HU316" s="46">
        <f t="shared" si="2173"/>
        <v>0</v>
      </c>
      <c r="HV316" s="48"/>
      <c r="HW316" s="29"/>
      <c r="HX316" s="45">
        <v>255</v>
      </c>
      <c r="HY316" s="128">
        <f t="shared" si="1794"/>
        <v>0</v>
      </c>
      <c r="HZ316" s="46">
        <f t="shared" si="1795"/>
        <v>0</v>
      </c>
      <c r="IA316" s="46">
        <f t="shared" si="1796"/>
        <v>0</v>
      </c>
      <c r="IB316" s="46">
        <f t="shared" si="1797"/>
        <v>0</v>
      </c>
      <c r="IC316" s="46">
        <f t="shared" si="1798"/>
        <v>0</v>
      </c>
      <c r="ID316" s="51">
        <f t="shared" si="1799"/>
        <v>0</v>
      </c>
      <c r="IE316" s="153">
        <f t="shared" si="1980"/>
        <v>10000</v>
      </c>
      <c r="IF316" s="58">
        <f t="shared" si="1800"/>
        <v>0</v>
      </c>
      <c r="IG316" s="52">
        <f t="shared" si="1801"/>
        <v>0</v>
      </c>
      <c r="IH316" s="51">
        <f t="shared" si="1802"/>
        <v>0</v>
      </c>
      <c r="II316" s="57">
        <f t="shared" si="1981"/>
        <v>0</v>
      </c>
      <c r="IJ316" s="153">
        <f t="shared" si="1982"/>
        <v>10000</v>
      </c>
      <c r="IK316" s="468">
        <f t="shared" si="2174"/>
        <v>0</v>
      </c>
      <c r="IL316" s="46">
        <f t="shared" si="2175"/>
        <v>0</v>
      </c>
      <c r="IM316" s="46">
        <f t="shared" si="2176"/>
        <v>0</v>
      </c>
      <c r="IN316" s="48"/>
      <c r="IO316" s="53">
        <f t="shared" si="1806"/>
        <v>0</v>
      </c>
      <c r="IQ316" s="45">
        <v>255</v>
      </c>
      <c r="IR316" s="128">
        <f t="shared" si="1807"/>
        <v>0</v>
      </c>
      <c r="IS316" s="128">
        <f t="shared" si="1808"/>
        <v>0</v>
      </c>
      <c r="IT316" s="128">
        <f t="shared" si="1809"/>
        <v>0</v>
      </c>
      <c r="IU316" s="46">
        <f t="shared" si="2021"/>
        <v>0</v>
      </c>
      <c r="IV316" s="46">
        <f t="shared" si="1810"/>
        <v>0</v>
      </c>
      <c r="IW316" s="51">
        <f t="shared" si="1811"/>
        <v>0</v>
      </c>
      <c r="IX316" s="199">
        <f t="shared" si="1983"/>
        <v>10000</v>
      </c>
      <c r="IY316" s="128">
        <f t="shared" si="1812"/>
        <v>0</v>
      </c>
      <c r="IZ316" s="408">
        <f t="shared" si="1813"/>
        <v>0</v>
      </c>
      <c r="JA316" s="58">
        <f t="shared" si="1814"/>
        <v>0</v>
      </c>
      <c r="JB316" s="52">
        <f t="shared" si="1815"/>
        <v>0</v>
      </c>
      <c r="JC316" s="51">
        <f t="shared" si="1816"/>
        <v>0</v>
      </c>
      <c r="JD316" s="57">
        <f t="shared" si="1817"/>
        <v>0</v>
      </c>
      <c r="JE316" s="280">
        <f t="shared" si="1818"/>
        <v>10000</v>
      </c>
      <c r="JF316" s="280">
        <f t="shared" si="1819"/>
        <v>0</v>
      </c>
      <c r="JG316" s="468">
        <f t="shared" si="1820"/>
        <v>0</v>
      </c>
      <c r="JH316" s="46">
        <f t="shared" si="1821"/>
        <v>0</v>
      </c>
      <c r="JI316" s="46">
        <f t="shared" si="1822"/>
        <v>0</v>
      </c>
      <c r="JJ316" s="48"/>
      <c r="JL316" s="45">
        <v>255</v>
      </c>
      <c r="JM316" s="46">
        <f t="shared" si="1823"/>
        <v>0</v>
      </c>
      <c r="JN316" s="46">
        <f t="shared" si="1824"/>
        <v>0</v>
      </c>
      <c r="JO316" s="128">
        <f t="shared" si="1825"/>
        <v>0</v>
      </c>
      <c r="JP316" s="46">
        <f t="shared" si="1984"/>
        <v>0</v>
      </c>
      <c r="JQ316" s="46">
        <f t="shared" si="1826"/>
        <v>0</v>
      </c>
      <c r="JR316" s="51">
        <f t="shared" si="1827"/>
        <v>0</v>
      </c>
      <c r="JS316" s="51">
        <f t="shared" si="2279"/>
        <v>0</v>
      </c>
      <c r="JT316" s="199">
        <f t="shared" si="1986"/>
        <v>10000</v>
      </c>
      <c r="JU316" s="128">
        <f t="shared" si="1828"/>
        <v>0</v>
      </c>
      <c r="JV316" s="408">
        <f t="shared" si="1829"/>
        <v>0</v>
      </c>
      <c r="JW316" s="58">
        <f t="shared" si="1830"/>
        <v>0</v>
      </c>
      <c r="JX316" s="52">
        <f t="shared" si="1831"/>
        <v>0</v>
      </c>
      <c r="JY316" s="51">
        <f t="shared" si="1832"/>
        <v>0</v>
      </c>
      <c r="JZ316" s="51">
        <f t="shared" si="1833"/>
        <v>0</v>
      </c>
      <c r="KA316" s="199">
        <f t="shared" si="2280"/>
        <v>0</v>
      </c>
      <c r="KB316" s="128">
        <f t="shared" si="1988"/>
        <v>10000</v>
      </c>
      <c r="KC316" s="204">
        <f t="shared" si="1834"/>
        <v>0</v>
      </c>
      <c r="KD316" s="468">
        <f t="shared" si="1989"/>
        <v>0</v>
      </c>
      <c r="KE316" s="46">
        <f t="shared" si="1835"/>
        <v>0</v>
      </c>
      <c r="KF316" s="46">
        <f t="shared" si="1836"/>
        <v>0</v>
      </c>
      <c r="KG316" s="48"/>
      <c r="KI316" s="45">
        <v>255</v>
      </c>
      <c r="KJ316" s="46">
        <f t="shared" si="1837"/>
        <v>0</v>
      </c>
      <c r="KK316" s="46">
        <f t="shared" si="1838"/>
        <v>0</v>
      </c>
      <c r="KL316" s="128">
        <f t="shared" si="1839"/>
        <v>0</v>
      </c>
      <c r="KM316" s="46">
        <f t="shared" si="2244"/>
        <v>0</v>
      </c>
      <c r="KN316" s="46">
        <f t="shared" si="1840"/>
        <v>0</v>
      </c>
      <c r="KO316" s="51">
        <f t="shared" si="1841"/>
        <v>0</v>
      </c>
      <c r="KP316" s="199">
        <f t="shared" si="2281"/>
        <v>0</v>
      </c>
      <c r="KQ316" s="199">
        <f t="shared" si="1991"/>
        <v>10000</v>
      </c>
      <c r="KR316" s="128">
        <f t="shared" si="1842"/>
        <v>0</v>
      </c>
      <c r="KS316" s="408">
        <f t="shared" si="1843"/>
        <v>0</v>
      </c>
      <c r="KT316" s="45">
        <v>255</v>
      </c>
      <c r="KU316" s="46">
        <f t="shared" si="1992"/>
        <v>0</v>
      </c>
      <c r="KV316" s="46">
        <f t="shared" si="1844"/>
        <v>0</v>
      </c>
      <c r="KW316" s="128">
        <f t="shared" si="2177"/>
        <v>0</v>
      </c>
      <c r="KX316" s="46">
        <f t="shared" si="1846"/>
        <v>0</v>
      </c>
      <c r="KY316" s="46">
        <f t="shared" si="2178"/>
        <v>0</v>
      </c>
      <c r="KZ316" s="51">
        <f t="shared" si="1848"/>
        <v>0</v>
      </c>
      <c r="LA316" s="153">
        <f t="shared" si="2282"/>
        <v>0</v>
      </c>
      <c r="LB316" s="58">
        <f t="shared" si="2068"/>
        <v>0</v>
      </c>
      <c r="LC316" s="52">
        <f t="shared" si="1849"/>
        <v>0</v>
      </c>
      <c r="LD316" s="51">
        <f t="shared" si="1850"/>
        <v>0</v>
      </c>
      <c r="LE316" s="51">
        <f t="shared" si="2179"/>
        <v>0</v>
      </c>
      <c r="LF316" s="51">
        <f t="shared" si="2283"/>
        <v>0</v>
      </c>
      <c r="LG316" s="128">
        <f t="shared" si="2180"/>
        <v>10000</v>
      </c>
      <c r="LH316" s="204">
        <f t="shared" si="1853"/>
        <v>0</v>
      </c>
      <c r="LI316" s="479">
        <f t="shared" si="2181"/>
        <v>0</v>
      </c>
      <c r="LJ316" s="46">
        <f t="shared" si="1995"/>
        <v>0</v>
      </c>
      <c r="LK316" s="46">
        <f t="shared" si="1996"/>
        <v>0</v>
      </c>
      <c r="LL316" s="48"/>
      <c r="LN316" s="45">
        <v>255</v>
      </c>
      <c r="LO316" s="46">
        <f t="shared" si="1855"/>
        <v>0</v>
      </c>
      <c r="LP316" s="46">
        <f t="shared" si="2252"/>
        <v>0</v>
      </c>
      <c r="LQ316" s="46">
        <f t="shared" si="1857"/>
        <v>0</v>
      </c>
      <c r="LR316" s="46">
        <f t="shared" si="1858"/>
        <v>0</v>
      </c>
      <c r="LS316" s="46">
        <f t="shared" si="1859"/>
        <v>0</v>
      </c>
      <c r="LT316" s="51">
        <f t="shared" si="1860"/>
        <v>0</v>
      </c>
      <c r="LU316" s="199">
        <f t="shared" si="1997"/>
        <v>10000</v>
      </c>
      <c r="LV316" s="58">
        <f t="shared" si="1861"/>
        <v>0</v>
      </c>
      <c r="LW316" s="241">
        <f t="shared" si="2253"/>
        <v>0</v>
      </c>
      <c r="LX316" s="51">
        <f t="shared" si="1863"/>
        <v>0</v>
      </c>
      <c r="LY316" s="51">
        <f t="shared" si="1864"/>
        <v>0</v>
      </c>
      <c r="LZ316" s="46">
        <f t="shared" si="1998"/>
        <v>0</v>
      </c>
      <c r="MA316" s="199">
        <f t="shared" si="1999"/>
        <v>10000</v>
      </c>
      <c r="MB316" s="468">
        <f t="shared" si="1865"/>
        <v>0</v>
      </c>
      <c r="MC316" s="46">
        <f t="shared" si="1866"/>
        <v>0</v>
      </c>
      <c r="MD316" s="46">
        <f t="shared" si="1867"/>
        <v>0</v>
      </c>
      <c r="ME316" s="48"/>
      <c r="MG316" s="45">
        <v>255</v>
      </c>
      <c r="MH316" s="46">
        <f t="shared" si="1868"/>
        <v>0</v>
      </c>
      <c r="MI316" s="46">
        <f t="shared" si="2254"/>
        <v>0</v>
      </c>
      <c r="MJ316" s="46">
        <f t="shared" si="1870"/>
        <v>0</v>
      </c>
      <c r="MK316" s="46">
        <f t="shared" si="1871"/>
        <v>0</v>
      </c>
      <c r="ML316" s="46">
        <f t="shared" si="1872"/>
        <v>0</v>
      </c>
      <c r="MM316" s="51">
        <f t="shared" si="1873"/>
        <v>0</v>
      </c>
      <c r="MN316" s="199">
        <f t="shared" si="2000"/>
        <v>10000</v>
      </c>
      <c r="MO316" s="58">
        <f t="shared" si="1874"/>
        <v>0</v>
      </c>
      <c r="MP316" s="52">
        <f t="shared" si="2255"/>
        <v>0</v>
      </c>
      <c r="MQ316" s="51">
        <f t="shared" si="1876"/>
        <v>0</v>
      </c>
      <c r="MR316" s="57">
        <f t="shared" si="1877"/>
        <v>0</v>
      </c>
      <c r="MS316" s="199">
        <f t="shared" si="2001"/>
        <v>10000</v>
      </c>
      <c r="MT316" s="468">
        <f t="shared" si="2002"/>
        <v>0</v>
      </c>
      <c r="MU316" s="46">
        <f t="shared" si="1878"/>
        <v>0</v>
      </c>
      <c r="MV316" s="46">
        <f t="shared" si="1879"/>
        <v>0</v>
      </c>
      <c r="MW316" s="48"/>
      <c r="MY316" s="45">
        <v>255</v>
      </c>
      <c r="MZ316" s="46">
        <f t="shared" si="1880"/>
        <v>0</v>
      </c>
      <c r="NA316" s="46">
        <f t="shared" si="2256"/>
        <v>0</v>
      </c>
      <c r="NB316" s="128">
        <f t="shared" si="1882"/>
        <v>0</v>
      </c>
      <c r="NC316" s="46">
        <f t="shared" si="2238"/>
        <v>0</v>
      </c>
      <c r="ND316" s="46">
        <f t="shared" si="1883"/>
        <v>0</v>
      </c>
      <c r="NE316" s="51">
        <f t="shared" si="2187"/>
        <v>0</v>
      </c>
      <c r="NF316" s="153">
        <f t="shared" si="2188"/>
        <v>10000</v>
      </c>
      <c r="NG316" s="45">
        <v>255</v>
      </c>
      <c r="NH316" s="46">
        <f t="shared" si="2239"/>
        <v>0</v>
      </c>
      <c r="NI316" s="46">
        <f t="shared" si="2257"/>
        <v>0</v>
      </c>
      <c r="NJ316" s="128">
        <f t="shared" si="2190"/>
        <v>0</v>
      </c>
      <c r="NK316" s="46">
        <f t="shared" si="2005"/>
        <v>0</v>
      </c>
      <c r="NL316" s="46">
        <f t="shared" si="2191"/>
        <v>0</v>
      </c>
      <c r="NM316" s="51">
        <f t="shared" si="1887"/>
        <v>0</v>
      </c>
      <c r="NN316" s="58">
        <f t="shared" si="2192"/>
        <v>0</v>
      </c>
      <c r="NO316" s="52">
        <f t="shared" si="2258"/>
        <v>0</v>
      </c>
      <c r="NP316" s="51">
        <f t="shared" si="2194"/>
        <v>0</v>
      </c>
      <c r="NQ316" s="57">
        <f t="shared" si="1891"/>
        <v>0</v>
      </c>
      <c r="NR316" s="153">
        <f t="shared" si="2006"/>
        <v>10000</v>
      </c>
      <c r="NS316" s="469">
        <f t="shared" si="1892"/>
        <v>0</v>
      </c>
      <c r="NT316" s="46">
        <f t="shared" si="1893"/>
        <v>0</v>
      </c>
      <c r="NU316" s="46">
        <f t="shared" si="1894"/>
        <v>0</v>
      </c>
      <c r="NV316" s="48"/>
      <c r="NX316" s="45">
        <v>255</v>
      </c>
      <c r="NY316" s="46">
        <f t="shared" si="1895"/>
        <v>0</v>
      </c>
      <c r="NZ316" s="46">
        <f t="shared" si="2259"/>
        <v>0</v>
      </c>
      <c r="OA316" s="46">
        <f t="shared" si="1897"/>
        <v>0</v>
      </c>
      <c r="OB316" s="46">
        <f t="shared" si="1898"/>
        <v>0</v>
      </c>
      <c r="OC316" s="46">
        <f t="shared" si="1899"/>
        <v>0</v>
      </c>
      <c r="OD316" s="51">
        <f t="shared" si="1900"/>
        <v>0</v>
      </c>
      <c r="OE316" s="57">
        <f t="shared" si="2284"/>
        <v>0</v>
      </c>
      <c r="OF316" s="153">
        <f t="shared" si="2008"/>
        <v>10000</v>
      </c>
      <c r="OG316" s="58">
        <f t="shared" si="1901"/>
        <v>0</v>
      </c>
      <c r="OH316" s="241">
        <f t="shared" si="2285"/>
        <v>0</v>
      </c>
      <c r="OI316" s="51">
        <f t="shared" si="1902"/>
        <v>0</v>
      </c>
      <c r="OJ316" s="51">
        <f t="shared" si="1903"/>
        <v>0</v>
      </c>
      <c r="OK316" s="153">
        <f t="shared" si="2286"/>
        <v>0</v>
      </c>
      <c r="OL316" s="153">
        <f t="shared" si="2011"/>
        <v>10000</v>
      </c>
      <c r="OM316" s="468">
        <f t="shared" si="2012"/>
        <v>0</v>
      </c>
      <c r="ON316" s="46">
        <f t="shared" si="2013"/>
        <v>0</v>
      </c>
      <c r="OO316" s="46">
        <f t="shared" si="1904"/>
        <v>0</v>
      </c>
      <c r="OP316" s="48"/>
      <c r="OR316" s="45">
        <v>255</v>
      </c>
      <c r="OS316" s="46">
        <f t="shared" si="1905"/>
        <v>0</v>
      </c>
      <c r="OT316" s="128">
        <f t="shared" si="2260"/>
        <v>0</v>
      </c>
      <c r="OU316" s="128">
        <f t="shared" si="1907"/>
        <v>0</v>
      </c>
      <c r="OV316" s="46">
        <f t="shared" si="2240"/>
        <v>0</v>
      </c>
      <c r="OW316" s="46">
        <f t="shared" si="2241"/>
        <v>0</v>
      </c>
      <c r="OX316" s="51">
        <f t="shared" si="1908"/>
        <v>0</v>
      </c>
      <c r="OY316" s="51">
        <f t="shared" si="2287"/>
        <v>0</v>
      </c>
      <c r="OZ316" s="153">
        <f t="shared" si="2015"/>
        <v>10000</v>
      </c>
      <c r="PA316" s="45">
        <v>255</v>
      </c>
      <c r="PB316" s="46">
        <f t="shared" si="1909"/>
        <v>0</v>
      </c>
      <c r="PC316" s="46">
        <f t="shared" si="2288"/>
        <v>0</v>
      </c>
      <c r="PD316" s="128">
        <f t="shared" si="1910"/>
        <v>0</v>
      </c>
      <c r="PE316" s="46">
        <f t="shared" si="1911"/>
        <v>0</v>
      </c>
      <c r="PF316" s="46">
        <f t="shared" si="1912"/>
        <v>0</v>
      </c>
      <c r="PG316" s="51">
        <f t="shared" si="1913"/>
        <v>0</v>
      </c>
      <c r="PH316" s="153">
        <f t="shared" ref="PH316:PH325" si="2292">$GS$313</f>
        <v>0</v>
      </c>
      <c r="PI316" s="688">
        <f t="shared" si="1914"/>
        <v>0</v>
      </c>
      <c r="PJ316" s="52">
        <f t="shared" si="2289"/>
        <v>0</v>
      </c>
      <c r="PK316" s="51">
        <f t="shared" si="1915"/>
        <v>0</v>
      </c>
      <c r="PL316" s="57">
        <f t="shared" si="1916"/>
        <v>0</v>
      </c>
      <c r="PM316" s="57">
        <f t="shared" si="2290"/>
        <v>0</v>
      </c>
      <c r="PN316" s="153">
        <f t="shared" si="2020"/>
        <v>10000</v>
      </c>
      <c r="PO316" s="469">
        <f t="shared" si="1917"/>
        <v>0</v>
      </c>
      <c r="PP316" s="46">
        <f t="shared" si="1918"/>
        <v>0</v>
      </c>
      <c r="PQ316" s="46">
        <f t="shared" si="1919"/>
        <v>0</v>
      </c>
      <c r="PR316" s="48"/>
    </row>
    <row r="317" spans="2:434" hidden="1" x14ac:dyDescent="0.3">
      <c r="B317" s="45">
        <v>256</v>
      </c>
      <c r="C317" s="46">
        <f t="shared" si="2245"/>
        <v>0</v>
      </c>
      <c r="D317" s="46">
        <f t="shared" si="1689"/>
        <v>0</v>
      </c>
      <c r="E317" s="46">
        <f t="shared" si="1690"/>
        <v>0</v>
      </c>
      <c r="F317" s="46">
        <f t="shared" si="1691"/>
        <v>0</v>
      </c>
      <c r="G317" s="46">
        <f t="shared" si="1692"/>
        <v>0</v>
      </c>
      <c r="H317" s="51">
        <f t="shared" si="1693"/>
        <v>0</v>
      </c>
      <c r="I317" s="58">
        <f t="shared" si="2228"/>
        <v>0</v>
      </c>
      <c r="J317" s="52">
        <f t="shared" si="1694"/>
        <v>0</v>
      </c>
      <c r="K317" s="51">
        <f t="shared" si="1695"/>
        <v>0</v>
      </c>
      <c r="L317" s="57">
        <f t="shared" si="1696"/>
        <v>0</v>
      </c>
      <c r="M317" s="468">
        <f t="shared" si="1920"/>
        <v>0</v>
      </c>
      <c r="N317" s="46">
        <f t="shared" si="1921"/>
        <v>0</v>
      </c>
      <c r="O317" s="47"/>
      <c r="P317" s="46">
        <f t="shared" si="1922"/>
        <v>0</v>
      </c>
      <c r="Q317" s="48"/>
      <c r="R317" s="29"/>
      <c r="S317" s="29"/>
      <c r="T317" s="45">
        <v>256</v>
      </c>
      <c r="U317" s="46">
        <f t="shared" si="1697"/>
        <v>0</v>
      </c>
      <c r="V317" s="46">
        <f t="shared" si="1698"/>
        <v>0</v>
      </c>
      <c r="W317" s="46">
        <f t="shared" si="1923"/>
        <v>0</v>
      </c>
      <c r="X317" s="46">
        <f t="shared" si="1699"/>
        <v>0</v>
      </c>
      <c r="Y317" s="46">
        <f t="shared" si="1700"/>
        <v>0</v>
      </c>
      <c r="Z317" s="51">
        <f t="shared" si="1701"/>
        <v>0</v>
      </c>
      <c r="AA317" s="58">
        <f t="shared" si="1702"/>
        <v>0</v>
      </c>
      <c r="AB317" s="52">
        <f t="shared" si="1703"/>
        <v>0</v>
      </c>
      <c r="AC317" s="51">
        <f t="shared" si="1704"/>
        <v>0</v>
      </c>
      <c r="AD317" s="57">
        <f t="shared" si="1705"/>
        <v>0</v>
      </c>
      <c r="AE317" s="468">
        <f t="shared" si="1924"/>
        <v>0</v>
      </c>
      <c r="AF317" s="46">
        <f t="shared" si="1706"/>
        <v>0</v>
      </c>
      <c r="AG317" s="47"/>
      <c r="AH317" s="46">
        <f t="shared" si="1925"/>
        <v>0</v>
      </c>
      <c r="AI317" s="48"/>
      <c r="AJ317" s="29"/>
      <c r="AK317" s="45">
        <v>256</v>
      </c>
      <c r="AL317" s="46">
        <f t="shared" si="1707"/>
        <v>0</v>
      </c>
      <c r="AM317" s="46"/>
      <c r="AN317" s="46"/>
      <c r="AO317" s="46">
        <f t="shared" si="1708"/>
        <v>0</v>
      </c>
      <c r="AP317" s="128">
        <f t="shared" si="1709"/>
        <v>0</v>
      </c>
      <c r="AQ317" s="128"/>
      <c r="AR317" s="128"/>
      <c r="AS317" s="46">
        <f t="shared" si="1710"/>
        <v>0</v>
      </c>
      <c r="AT317" s="46">
        <f t="shared" si="1711"/>
        <v>0</v>
      </c>
      <c r="AU317" s="51"/>
      <c r="AV317" s="51"/>
      <c r="AW317" s="51">
        <f t="shared" si="1712"/>
        <v>0</v>
      </c>
      <c r="AX317" s="58">
        <f t="shared" si="1713"/>
        <v>0</v>
      </c>
      <c r="AY317" s="52"/>
      <c r="AZ317" s="52"/>
      <c r="BA317" s="52">
        <f t="shared" si="1714"/>
        <v>0</v>
      </c>
      <c r="BB317" s="51">
        <f t="shared" si="1715"/>
        <v>0</v>
      </c>
      <c r="BC317" s="51"/>
      <c r="BD317" s="51"/>
      <c r="BE317" s="57">
        <f t="shared" si="1716"/>
        <v>0</v>
      </c>
      <c r="BF317" s="468">
        <f t="shared" si="1717"/>
        <v>0</v>
      </c>
      <c r="BG317" s="46">
        <f t="shared" si="1718"/>
        <v>0</v>
      </c>
      <c r="BH317" s="46">
        <f t="shared" si="1719"/>
        <v>0</v>
      </c>
      <c r="BI317" s="48"/>
      <c r="BK317" s="45">
        <v>256</v>
      </c>
      <c r="BL317" s="46">
        <f t="shared" si="1926"/>
        <v>0</v>
      </c>
      <c r="BM317" s="46">
        <f t="shared" si="1927"/>
        <v>0</v>
      </c>
      <c r="BN317" s="46">
        <f t="shared" si="1928"/>
        <v>0</v>
      </c>
      <c r="BO317" s="46">
        <f t="shared" si="1720"/>
        <v>0</v>
      </c>
      <c r="BP317" s="46">
        <f t="shared" si="1721"/>
        <v>0</v>
      </c>
      <c r="BQ317" s="51">
        <f t="shared" si="1722"/>
        <v>0</v>
      </c>
      <c r="BR317" s="57">
        <f t="shared" si="2261"/>
        <v>0</v>
      </c>
      <c r="BS317" s="58">
        <f t="shared" si="2229"/>
        <v>0</v>
      </c>
      <c r="BT317" s="52">
        <f t="shared" si="1930"/>
        <v>0</v>
      </c>
      <c r="BU317" s="51">
        <f t="shared" si="1723"/>
        <v>0</v>
      </c>
      <c r="BV317" s="51">
        <f t="shared" si="1724"/>
        <v>0</v>
      </c>
      <c r="BW317" s="153">
        <f t="shared" si="2262"/>
        <v>0</v>
      </c>
      <c r="BX317" s="468">
        <f t="shared" si="1932"/>
        <v>0</v>
      </c>
      <c r="BY317" s="46">
        <f t="shared" si="1933"/>
        <v>0</v>
      </c>
      <c r="BZ317" s="46">
        <f t="shared" si="1725"/>
        <v>0</v>
      </c>
      <c r="CA317" s="48"/>
      <c r="CB317" s="29"/>
      <c r="CC317" s="45">
        <v>256</v>
      </c>
      <c r="CD317" s="128">
        <f t="shared" si="1726"/>
        <v>0</v>
      </c>
      <c r="CE317" s="46">
        <f t="shared" si="1934"/>
        <v>0</v>
      </c>
      <c r="CF317" s="128">
        <f t="shared" si="1727"/>
        <v>0</v>
      </c>
      <c r="CG317" s="46">
        <f t="shared" si="1935"/>
        <v>0</v>
      </c>
      <c r="CH317" s="46">
        <f t="shared" si="2230"/>
        <v>0</v>
      </c>
      <c r="CI317" s="51">
        <f t="shared" si="1728"/>
        <v>0</v>
      </c>
      <c r="CJ317" s="199">
        <f t="shared" si="2263"/>
        <v>0</v>
      </c>
      <c r="CK317" s="153">
        <f t="shared" si="1937"/>
        <v>10000</v>
      </c>
      <c r="CL317" s="45">
        <v>256</v>
      </c>
      <c r="CM317" s="46">
        <f t="shared" si="1938"/>
        <v>0</v>
      </c>
      <c r="CN317" s="46">
        <f t="shared" si="2264"/>
        <v>0</v>
      </c>
      <c r="CO317" s="128">
        <f t="shared" si="2242"/>
        <v>0</v>
      </c>
      <c r="CP317" s="46">
        <f t="shared" si="1730"/>
        <v>0</v>
      </c>
      <c r="CQ317" s="46">
        <f t="shared" si="2243"/>
        <v>0</v>
      </c>
      <c r="CR317" s="51">
        <f t="shared" si="1731"/>
        <v>0</v>
      </c>
      <c r="CS317" s="153">
        <f t="shared" si="2265"/>
        <v>0</v>
      </c>
      <c r="CT317" s="58">
        <f t="shared" si="1732"/>
        <v>0</v>
      </c>
      <c r="CU317" s="52">
        <f t="shared" si="1940"/>
        <v>0</v>
      </c>
      <c r="CV317" s="51">
        <f t="shared" si="1941"/>
        <v>0</v>
      </c>
      <c r="CW317" s="51">
        <f t="shared" si="1733"/>
        <v>0</v>
      </c>
      <c r="CX317" s="57">
        <f t="shared" si="2266"/>
        <v>0</v>
      </c>
      <c r="CY317" s="153">
        <f t="shared" si="1943"/>
        <v>10000</v>
      </c>
      <c r="CZ317" s="479">
        <f t="shared" si="2162"/>
        <v>0</v>
      </c>
      <c r="DA317" s="46">
        <f t="shared" si="1944"/>
        <v>0</v>
      </c>
      <c r="DB317" s="46">
        <f t="shared" si="1945"/>
        <v>0</v>
      </c>
      <c r="DC317" s="48"/>
      <c r="DE317" s="45">
        <v>256</v>
      </c>
      <c r="DF317" s="46">
        <f t="shared" si="1735"/>
        <v>0</v>
      </c>
      <c r="DG317" s="46">
        <f t="shared" si="2267"/>
        <v>0</v>
      </c>
      <c r="DH317" s="46">
        <f t="shared" si="1736"/>
        <v>0</v>
      </c>
      <c r="DI317" s="46">
        <f t="shared" si="1737"/>
        <v>0</v>
      </c>
      <c r="DJ317" s="46">
        <f t="shared" si="1738"/>
        <v>0</v>
      </c>
      <c r="DK317" s="51">
        <f t="shared" si="1739"/>
        <v>0</v>
      </c>
      <c r="DL317" s="58">
        <f t="shared" si="2231"/>
        <v>0</v>
      </c>
      <c r="DM317" s="241">
        <f t="shared" si="2268"/>
        <v>0</v>
      </c>
      <c r="DN317" s="51">
        <f t="shared" si="1740"/>
        <v>0</v>
      </c>
      <c r="DO317" s="57">
        <f t="shared" si="1741"/>
        <v>0</v>
      </c>
      <c r="DP317" s="468">
        <f t="shared" si="1948"/>
        <v>0</v>
      </c>
      <c r="DQ317" s="46">
        <f t="shared" si="1949"/>
        <v>0</v>
      </c>
      <c r="DR317" s="47"/>
      <c r="DS317" s="46">
        <f t="shared" si="1950"/>
        <v>0</v>
      </c>
      <c r="DT317" s="48"/>
      <c r="DU317" s="29"/>
      <c r="DV317" s="45">
        <v>256</v>
      </c>
      <c r="DW317" s="46">
        <f t="shared" si="1951"/>
        <v>0</v>
      </c>
      <c r="DX317" s="46">
        <f t="shared" si="2269"/>
        <v>0</v>
      </c>
      <c r="DY317" s="46">
        <f t="shared" si="1953"/>
        <v>0</v>
      </c>
      <c r="DZ317" s="46">
        <f t="shared" si="1742"/>
        <v>0</v>
      </c>
      <c r="EA317" s="46">
        <f t="shared" si="1743"/>
        <v>0</v>
      </c>
      <c r="EB317" s="51">
        <f t="shared" si="1744"/>
        <v>0</v>
      </c>
      <c r="EC317" s="58">
        <f t="shared" si="2232"/>
        <v>0</v>
      </c>
      <c r="ED317" s="52">
        <f t="shared" si="2270"/>
        <v>0</v>
      </c>
      <c r="EE317" s="51">
        <f t="shared" si="1745"/>
        <v>0</v>
      </c>
      <c r="EF317" s="57">
        <f t="shared" si="1746"/>
        <v>0</v>
      </c>
      <c r="EG317" s="468">
        <f t="shared" si="1955"/>
        <v>0</v>
      </c>
      <c r="EH317" s="46">
        <f t="shared" si="1956"/>
        <v>0</v>
      </c>
      <c r="EI317" s="47"/>
      <c r="EJ317" s="46">
        <f t="shared" si="1957"/>
        <v>0</v>
      </c>
      <c r="EK317" s="48"/>
      <c r="EL317" s="29"/>
      <c r="EM317" s="45">
        <v>256</v>
      </c>
      <c r="EN317" s="46">
        <f t="shared" si="2246"/>
        <v>0</v>
      </c>
      <c r="EO317" s="46">
        <f t="shared" si="2271"/>
        <v>0</v>
      </c>
      <c r="EP317" s="128">
        <f t="shared" si="2233"/>
        <v>0</v>
      </c>
      <c r="EQ317" s="46">
        <f t="shared" si="1748"/>
        <v>0</v>
      </c>
      <c r="ER317" s="46">
        <f t="shared" si="1749"/>
        <v>0</v>
      </c>
      <c r="ES317" s="51">
        <f t="shared" si="1750"/>
        <v>0</v>
      </c>
      <c r="ET317" s="153">
        <f t="shared" si="1959"/>
        <v>10000</v>
      </c>
      <c r="EU317" s="45">
        <v>256</v>
      </c>
      <c r="EV317" s="46">
        <f t="shared" si="2234"/>
        <v>0</v>
      </c>
      <c r="EW317" s="46">
        <f t="shared" si="2272"/>
        <v>0</v>
      </c>
      <c r="EX317" s="128">
        <f t="shared" si="1751"/>
        <v>0</v>
      </c>
      <c r="EY317" s="46">
        <f t="shared" si="1752"/>
        <v>0</v>
      </c>
      <c r="EZ317" s="46">
        <f t="shared" si="1753"/>
        <v>0</v>
      </c>
      <c r="FA317" s="51">
        <f t="shared" si="1754"/>
        <v>0</v>
      </c>
      <c r="FB317" s="58">
        <f t="shared" si="1755"/>
        <v>0</v>
      </c>
      <c r="FC317" s="52">
        <f t="shared" si="2273"/>
        <v>0</v>
      </c>
      <c r="FD317" s="51">
        <f t="shared" si="1962"/>
        <v>0</v>
      </c>
      <c r="FE317" s="57">
        <f t="shared" si="1756"/>
        <v>0</v>
      </c>
      <c r="FF317" s="153">
        <f t="shared" si="1963"/>
        <v>10000</v>
      </c>
      <c r="FG317" s="469">
        <f t="shared" si="1757"/>
        <v>0</v>
      </c>
      <c r="FH317" s="46">
        <f t="shared" si="1758"/>
        <v>0</v>
      </c>
      <c r="FI317" s="46">
        <f t="shared" si="1759"/>
        <v>0</v>
      </c>
      <c r="FJ317" s="48"/>
      <c r="FL317" s="45">
        <v>256</v>
      </c>
      <c r="FM317" s="46">
        <f t="shared" si="1964"/>
        <v>0</v>
      </c>
      <c r="FN317" s="46">
        <f t="shared" si="2247"/>
        <v>0</v>
      </c>
      <c r="FO317" s="46">
        <f t="shared" si="1965"/>
        <v>0</v>
      </c>
      <c r="FP317" s="46">
        <f t="shared" si="1761"/>
        <v>0</v>
      </c>
      <c r="FQ317" s="46">
        <f t="shared" si="1762"/>
        <v>0</v>
      </c>
      <c r="FR317" s="51">
        <f t="shared" si="1763"/>
        <v>0</v>
      </c>
      <c r="FS317" s="57">
        <f t="shared" si="2274"/>
        <v>0</v>
      </c>
      <c r="FT317" s="58">
        <f t="shared" si="2235"/>
        <v>0</v>
      </c>
      <c r="FU317" s="241">
        <f t="shared" si="2248"/>
        <v>0</v>
      </c>
      <c r="FV317" s="51">
        <f t="shared" si="1765"/>
        <v>0</v>
      </c>
      <c r="FW317" s="51">
        <f t="shared" si="1766"/>
        <v>0</v>
      </c>
      <c r="FX317" s="153">
        <f t="shared" si="2275"/>
        <v>0</v>
      </c>
      <c r="FY317" s="468">
        <f t="shared" si="1968"/>
        <v>0</v>
      </c>
      <c r="FZ317" s="46">
        <f t="shared" si="1969"/>
        <v>0</v>
      </c>
      <c r="GA317" s="46">
        <f t="shared" si="1767"/>
        <v>0</v>
      </c>
      <c r="GB317" s="48"/>
      <c r="GD317" s="45">
        <v>256</v>
      </c>
      <c r="GE317" s="128">
        <f t="shared" si="2249"/>
        <v>0</v>
      </c>
      <c r="GF317" s="128">
        <f t="shared" si="2276"/>
        <v>0</v>
      </c>
      <c r="GG317" s="128">
        <f t="shared" si="2119"/>
        <v>0</v>
      </c>
      <c r="GH317" s="46">
        <f t="shared" si="2236"/>
        <v>0</v>
      </c>
      <c r="GI317" s="46">
        <f t="shared" si="1769"/>
        <v>0</v>
      </c>
      <c r="GJ317" s="51">
        <f t="shared" si="1770"/>
        <v>0</v>
      </c>
      <c r="GK317" s="51">
        <f t="shared" si="2277"/>
        <v>0</v>
      </c>
      <c r="GL317" s="153">
        <f t="shared" si="1972"/>
        <v>10000</v>
      </c>
      <c r="GM317" s="45">
        <v>256</v>
      </c>
      <c r="GN317" s="46">
        <f t="shared" si="2237"/>
        <v>0</v>
      </c>
      <c r="GO317" s="46">
        <f t="shared" si="2250"/>
        <v>0</v>
      </c>
      <c r="GP317" s="128">
        <f t="shared" si="2168"/>
        <v>0</v>
      </c>
      <c r="GQ317" s="46">
        <f t="shared" si="1772"/>
        <v>0</v>
      </c>
      <c r="GR317" s="46">
        <f t="shared" si="2169"/>
        <v>0</v>
      </c>
      <c r="GS317" s="51">
        <f t="shared" si="1774"/>
        <v>0</v>
      </c>
      <c r="GT317" s="153">
        <f t="shared" si="2291"/>
        <v>0</v>
      </c>
      <c r="GU317" s="58">
        <f t="shared" si="1775"/>
        <v>0</v>
      </c>
      <c r="GV317" s="52">
        <f t="shared" si="2251"/>
        <v>0</v>
      </c>
      <c r="GW317" s="51">
        <f t="shared" si="1975"/>
        <v>0</v>
      </c>
      <c r="GX317" s="57">
        <f t="shared" si="1777"/>
        <v>0</v>
      </c>
      <c r="GY317" s="57">
        <f t="shared" si="2278"/>
        <v>0</v>
      </c>
      <c r="GZ317" s="153">
        <f t="shared" si="1977"/>
        <v>10000</v>
      </c>
      <c r="HA317" s="469">
        <f t="shared" si="1778"/>
        <v>0</v>
      </c>
      <c r="HB317" s="46">
        <f t="shared" si="1779"/>
        <v>0</v>
      </c>
      <c r="HC317" s="46">
        <f t="shared" si="1780"/>
        <v>0</v>
      </c>
      <c r="HD317" s="48"/>
      <c r="HF317" s="45">
        <v>256</v>
      </c>
      <c r="HG317" s="46">
        <f t="shared" si="1781"/>
        <v>0</v>
      </c>
      <c r="HH317" s="46">
        <f t="shared" si="1782"/>
        <v>0</v>
      </c>
      <c r="HI317" s="46">
        <f t="shared" si="1783"/>
        <v>0</v>
      </c>
      <c r="HJ317" s="46">
        <f t="shared" si="1784"/>
        <v>0</v>
      </c>
      <c r="HK317" s="46">
        <f t="shared" si="1785"/>
        <v>0</v>
      </c>
      <c r="HL317" s="51">
        <f t="shared" si="1786"/>
        <v>0</v>
      </c>
      <c r="HM317" s="153">
        <f t="shared" si="1978"/>
        <v>10000</v>
      </c>
      <c r="HN317" s="58">
        <f t="shared" si="1787"/>
        <v>0</v>
      </c>
      <c r="HO317" s="52">
        <f t="shared" si="1788"/>
        <v>0</v>
      </c>
      <c r="HP317" s="51">
        <f t="shared" si="1789"/>
        <v>0</v>
      </c>
      <c r="HQ317" s="57">
        <f t="shared" si="1790"/>
        <v>0</v>
      </c>
      <c r="HR317" s="153">
        <f t="shared" si="1979"/>
        <v>10000</v>
      </c>
      <c r="HS317" s="468">
        <f t="shared" si="2171"/>
        <v>0</v>
      </c>
      <c r="HT317" s="46">
        <f t="shared" si="2172"/>
        <v>0</v>
      </c>
      <c r="HU317" s="46">
        <f t="shared" si="2173"/>
        <v>0</v>
      </c>
      <c r="HV317" s="48"/>
      <c r="HW317" s="29"/>
      <c r="HX317" s="45">
        <v>256</v>
      </c>
      <c r="HY317" s="128">
        <f t="shared" si="1794"/>
        <v>0</v>
      </c>
      <c r="HZ317" s="46">
        <f t="shared" si="1795"/>
        <v>0</v>
      </c>
      <c r="IA317" s="46">
        <f t="shared" si="1796"/>
        <v>0</v>
      </c>
      <c r="IB317" s="46">
        <f t="shared" si="1797"/>
        <v>0</v>
      </c>
      <c r="IC317" s="46">
        <f t="shared" si="1798"/>
        <v>0</v>
      </c>
      <c r="ID317" s="51">
        <f t="shared" si="1799"/>
        <v>0</v>
      </c>
      <c r="IE317" s="153">
        <f t="shared" si="1980"/>
        <v>10000</v>
      </c>
      <c r="IF317" s="58">
        <f t="shared" si="1800"/>
        <v>0</v>
      </c>
      <c r="IG317" s="52">
        <f t="shared" si="1801"/>
        <v>0</v>
      </c>
      <c r="IH317" s="51">
        <f t="shared" si="1802"/>
        <v>0</v>
      </c>
      <c r="II317" s="57">
        <f t="shared" si="1981"/>
        <v>0</v>
      </c>
      <c r="IJ317" s="153">
        <f t="shared" si="1982"/>
        <v>10000</v>
      </c>
      <c r="IK317" s="468">
        <f t="shared" si="2174"/>
        <v>0</v>
      </c>
      <c r="IL317" s="46">
        <f t="shared" si="2175"/>
        <v>0</v>
      </c>
      <c r="IM317" s="46">
        <f t="shared" si="2176"/>
        <v>0</v>
      </c>
      <c r="IN317" s="48"/>
      <c r="IO317" s="53">
        <f t="shared" si="1806"/>
        <v>0</v>
      </c>
      <c r="IQ317" s="45">
        <v>256</v>
      </c>
      <c r="IR317" s="128">
        <f t="shared" si="1807"/>
        <v>0</v>
      </c>
      <c r="IS317" s="128">
        <f t="shared" si="1808"/>
        <v>0</v>
      </c>
      <c r="IT317" s="128">
        <f t="shared" si="1809"/>
        <v>0</v>
      </c>
      <c r="IU317" s="46">
        <f t="shared" si="2021"/>
        <v>0</v>
      </c>
      <c r="IV317" s="46">
        <f t="shared" si="1810"/>
        <v>0</v>
      </c>
      <c r="IW317" s="51">
        <f t="shared" si="1811"/>
        <v>0</v>
      </c>
      <c r="IX317" s="199">
        <f t="shared" si="1983"/>
        <v>10000</v>
      </c>
      <c r="IY317" s="128">
        <f t="shared" si="1812"/>
        <v>0</v>
      </c>
      <c r="IZ317" s="408">
        <f t="shared" si="1813"/>
        <v>0</v>
      </c>
      <c r="JA317" s="58">
        <f t="shared" si="1814"/>
        <v>0</v>
      </c>
      <c r="JB317" s="52">
        <f t="shared" si="1815"/>
        <v>0</v>
      </c>
      <c r="JC317" s="51">
        <f t="shared" si="1816"/>
        <v>0</v>
      </c>
      <c r="JD317" s="57">
        <f t="shared" si="1817"/>
        <v>0</v>
      </c>
      <c r="JE317" s="280">
        <f t="shared" si="1818"/>
        <v>10000</v>
      </c>
      <c r="JF317" s="280">
        <f t="shared" si="1819"/>
        <v>0</v>
      </c>
      <c r="JG317" s="468">
        <f t="shared" si="1820"/>
        <v>0</v>
      </c>
      <c r="JH317" s="46">
        <f t="shared" si="1821"/>
        <v>0</v>
      </c>
      <c r="JI317" s="46">
        <f t="shared" si="1822"/>
        <v>0</v>
      </c>
      <c r="JJ317" s="48"/>
      <c r="JL317" s="45">
        <v>256</v>
      </c>
      <c r="JM317" s="46">
        <f t="shared" si="1823"/>
        <v>0</v>
      </c>
      <c r="JN317" s="46">
        <f t="shared" si="1824"/>
        <v>0</v>
      </c>
      <c r="JO317" s="128">
        <f t="shared" si="1825"/>
        <v>0</v>
      </c>
      <c r="JP317" s="46">
        <f t="shared" si="1984"/>
        <v>0</v>
      </c>
      <c r="JQ317" s="46">
        <f t="shared" si="1826"/>
        <v>0</v>
      </c>
      <c r="JR317" s="51">
        <f t="shared" si="1827"/>
        <v>0</v>
      </c>
      <c r="JS317" s="51">
        <f t="shared" si="2279"/>
        <v>0</v>
      </c>
      <c r="JT317" s="199">
        <f t="shared" si="1986"/>
        <v>10000</v>
      </c>
      <c r="JU317" s="128">
        <f t="shared" si="1828"/>
        <v>0</v>
      </c>
      <c r="JV317" s="408">
        <f t="shared" si="1829"/>
        <v>0</v>
      </c>
      <c r="JW317" s="58">
        <f t="shared" si="1830"/>
        <v>0</v>
      </c>
      <c r="JX317" s="52">
        <f t="shared" si="1831"/>
        <v>0</v>
      </c>
      <c r="JY317" s="51">
        <f t="shared" si="1832"/>
        <v>0</v>
      </c>
      <c r="JZ317" s="51">
        <f t="shared" si="1833"/>
        <v>0</v>
      </c>
      <c r="KA317" s="199">
        <f t="shared" si="2280"/>
        <v>0</v>
      </c>
      <c r="KB317" s="128">
        <f t="shared" si="1988"/>
        <v>10000</v>
      </c>
      <c r="KC317" s="204">
        <f t="shared" si="1834"/>
        <v>0</v>
      </c>
      <c r="KD317" s="468">
        <f t="shared" si="1989"/>
        <v>0</v>
      </c>
      <c r="KE317" s="46">
        <f t="shared" si="1835"/>
        <v>0</v>
      </c>
      <c r="KF317" s="46">
        <f t="shared" si="1836"/>
        <v>0</v>
      </c>
      <c r="KG317" s="48"/>
      <c r="KI317" s="45">
        <v>256</v>
      </c>
      <c r="KJ317" s="46">
        <f t="shared" si="1837"/>
        <v>0</v>
      </c>
      <c r="KK317" s="46">
        <f t="shared" si="1838"/>
        <v>0</v>
      </c>
      <c r="KL317" s="128">
        <f t="shared" si="1839"/>
        <v>0</v>
      </c>
      <c r="KM317" s="46">
        <f t="shared" si="2244"/>
        <v>0</v>
      </c>
      <c r="KN317" s="46">
        <f t="shared" si="1840"/>
        <v>0</v>
      </c>
      <c r="KO317" s="51">
        <f t="shared" si="1841"/>
        <v>0</v>
      </c>
      <c r="KP317" s="199">
        <f t="shared" si="2281"/>
        <v>0</v>
      </c>
      <c r="KQ317" s="199">
        <f t="shared" si="1991"/>
        <v>10000</v>
      </c>
      <c r="KR317" s="128">
        <f t="shared" si="1842"/>
        <v>0</v>
      </c>
      <c r="KS317" s="408">
        <f t="shared" si="1843"/>
        <v>0</v>
      </c>
      <c r="KT317" s="45">
        <v>256</v>
      </c>
      <c r="KU317" s="46">
        <f t="shared" si="1992"/>
        <v>0</v>
      </c>
      <c r="KV317" s="46">
        <f t="shared" si="1844"/>
        <v>0</v>
      </c>
      <c r="KW317" s="128">
        <f t="shared" si="2177"/>
        <v>0</v>
      </c>
      <c r="KX317" s="46">
        <f t="shared" si="1846"/>
        <v>0</v>
      </c>
      <c r="KY317" s="46">
        <f t="shared" si="2178"/>
        <v>0</v>
      </c>
      <c r="KZ317" s="51">
        <f t="shared" si="1848"/>
        <v>0</v>
      </c>
      <c r="LA317" s="153">
        <f t="shared" si="2282"/>
        <v>0</v>
      </c>
      <c r="LB317" s="58">
        <f t="shared" si="2068"/>
        <v>0</v>
      </c>
      <c r="LC317" s="52">
        <f t="shared" si="1849"/>
        <v>0</v>
      </c>
      <c r="LD317" s="51">
        <f t="shared" si="1850"/>
        <v>0</v>
      </c>
      <c r="LE317" s="51">
        <f t="shared" si="2179"/>
        <v>0</v>
      </c>
      <c r="LF317" s="51">
        <f t="shared" si="2283"/>
        <v>0</v>
      </c>
      <c r="LG317" s="128">
        <f t="shared" si="2180"/>
        <v>10000</v>
      </c>
      <c r="LH317" s="204">
        <f t="shared" si="1853"/>
        <v>0</v>
      </c>
      <c r="LI317" s="479">
        <f t="shared" si="2181"/>
        <v>0</v>
      </c>
      <c r="LJ317" s="46">
        <f t="shared" si="1995"/>
        <v>0</v>
      </c>
      <c r="LK317" s="46">
        <f t="shared" si="1996"/>
        <v>0</v>
      </c>
      <c r="LL317" s="48"/>
      <c r="LN317" s="45">
        <v>256</v>
      </c>
      <c r="LO317" s="46">
        <f t="shared" si="1855"/>
        <v>0</v>
      </c>
      <c r="LP317" s="46">
        <f t="shared" si="2252"/>
        <v>0</v>
      </c>
      <c r="LQ317" s="46">
        <f t="shared" si="1857"/>
        <v>0</v>
      </c>
      <c r="LR317" s="46">
        <f t="shared" si="1858"/>
        <v>0</v>
      </c>
      <c r="LS317" s="46">
        <f t="shared" si="1859"/>
        <v>0</v>
      </c>
      <c r="LT317" s="51">
        <f t="shared" si="1860"/>
        <v>0</v>
      </c>
      <c r="LU317" s="199">
        <f t="shared" si="1997"/>
        <v>10000</v>
      </c>
      <c r="LV317" s="58">
        <f t="shared" si="1861"/>
        <v>0</v>
      </c>
      <c r="LW317" s="241">
        <f t="shared" si="2253"/>
        <v>0</v>
      </c>
      <c r="LX317" s="51">
        <f t="shared" si="1863"/>
        <v>0</v>
      </c>
      <c r="LY317" s="51">
        <f t="shared" si="1864"/>
        <v>0</v>
      </c>
      <c r="LZ317" s="46">
        <f t="shared" si="1998"/>
        <v>0</v>
      </c>
      <c r="MA317" s="199">
        <f t="shared" si="1999"/>
        <v>10000</v>
      </c>
      <c r="MB317" s="468">
        <f t="shared" si="1865"/>
        <v>0</v>
      </c>
      <c r="MC317" s="46">
        <f t="shared" si="1866"/>
        <v>0</v>
      </c>
      <c r="MD317" s="46">
        <f t="shared" si="1867"/>
        <v>0</v>
      </c>
      <c r="ME317" s="48"/>
      <c r="MG317" s="45">
        <v>256</v>
      </c>
      <c r="MH317" s="46">
        <f t="shared" si="1868"/>
        <v>0</v>
      </c>
      <c r="MI317" s="46">
        <f t="shared" si="2254"/>
        <v>0</v>
      </c>
      <c r="MJ317" s="46">
        <f t="shared" si="1870"/>
        <v>0</v>
      </c>
      <c r="MK317" s="46">
        <f t="shared" si="1871"/>
        <v>0</v>
      </c>
      <c r="ML317" s="46">
        <f t="shared" si="1872"/>
        <v>0</v>
      </c>
      <c r="MM317" s="51">
        <f t="shared" si="1873"/>
        <v>0</v>
      </c>
      <c r="MN317" s="199">
        <f t="shared" si="2000"/>
        <v>10000</v>
      </c>
      <c r="MO317" s="58">
        <f t="shared" si="1874"/>
        <v>0</v>
      </c>
      <c r="MP317" s="52">
        <f t="shared" si="2255"/>
        <v>0</v>
      </c>
      <c r="MQ317" s="51">
        <f t="shared" si="1876"/>
        <v>0</v>
      </c>
      <c r="MR317" s="57">
        <f t="shared" si="1877"/>
        <v>0</v>
      </c>
      <c r="MS317" s="199">
        <f t="shared" si="2001"/>
        <v>10000</v>
      </c>
      <c r="MT317" s="468">
        <f t="shared" si="2002"/>
        <v>0</v>
      </c>
      <c r="MU317" s="46">
        <f t="shared" si="1878"/>
        <v>0</v>
      </c>
      <c r="MV317" s="46">
        <f t="shared" si="1879"/>
        <v>0</v>
      </c>
      <c r="MW317" s="48"/>
      <c r="MY317" s="45">
        <v>256</v>
      </c>
      <c r="MZ317" s="46">
        <f t="shared" si="1880"/>
        <v>0</v>
      </c>
      <c r="NA317" s="46">
        <f t="shared" si="2256"/>
        <v>0</v>
      </c>
      <c r="NB317" s="128">
        <f t="shared" si="1882"/>
        <v>0</v>
      </c>
      <c r="NC317" s="46">
        <f t="shared" si="2238"/>
        <v>0</v>
      </c>
      <c r="ND317" s="46">
        <f t="shared" si="1883"/>
        <v>0</v>
      </c>
      <c r="NE317" s="51">
        <f t="shared" si="2187"/>
        <v>0</v>
      </c>
      <c r="NF317" s="153">
        <f t="shared" si="2188"/>
        <v>10000</v>
      </c>
      <c r="NG317" s="45">
        <v>256</v>
      </c>
      <c r="NH317" s="46">
        <f t="shared" si="2239"/>
        <v>0</v>
      </c>
      <c r="NI317" s="46">
        <f t="shared" si="2257"/>
        <v>0</v>
      </c>
      <c r="NJ317" s="128">
        <f t="shared" si="2190"/>
        <v>0</v>
      </c>
      <c r="NK317" s="46">
        <f t="shared" si="2005"/>
        <v>0</v>
      </c>
      <c r="NL317" s="46">
        <f t="shared" si="2191"/>
        <v>0</v>
      </c>
      <c r="NM317" s="51">
        <f t="shared" si="1887"/>
        <v>0</v>
      </c>
      <c r="NN317" s="58">
        <f t="shared" si="2192"/>
        <v>0</v>
      </c>
      <c r="NO317" s="52">
        <f t="shared" si="2258"/>
        <v>0</v>
      </c>
      <c r="NP317" s="51">
        <f t="shared" si="2194"/>
        <v>0</v>
      </c>
      <c r="NQ317" s="57">
        <f t="shared" si="1891"/>
        <v>0</v>
      </c>
      <c r="NR317" s="153">
        <f t="shared" si="2006"/>
        <v>10000</v>
      </c>
      <c r="NS317" s="469">
        <f t="shared" si="1892"/>
        <v>0</v>
      </c>
      <c r="NT317" s="46">
        <f t="shared" si="1893"/>
        <v>0</v>
      </c>
      <c r="NU317" s="46">
        <f t="shared" si="1894"/>
        <v>0</v>
      </c>
      <c r="NV317" s="48"/>
      <c r="NX317" s="45">
        <v>256</v>
      </c>
      <c r="NY317" s="46">
        <f t="shared" si="1895"/>
        <v>0</v>
      </c>
      <c r="NZ317" s="46">
        <f t="shared" si="2259"/>
        <v>0</v>
      </c>
      <c r="OA317" s="46">
        <f t="shared" si="1897"/>
        <v>0</v>
      </c>
      <c r="OB317" s="46">
        <f t="shared" si="1898"/>
        <v>0</v>
      </c>
      <c r="OC317" s="46">
        <f t="shared" si="1899"/>
        <v>0</v>
      </c>
      <c r="OD317" s="51">
        <f t="shared" si="1900"/>
        <v>0</v>
      </c>
      <c r="OE317" s="57">
        <f t="shared" si="2284"/>
        <v>0</v>
      </c>
      <c r="OF317" s="153">
        <f t="shared" si="2008"/>
        <v>10000</v>
      </c>
      <c r="OG317" s="58">
        <f t="shared" si="1901"/>
        <v>0</v>
      </c>
      <c r="OH317" s="241">
        <f t="shared" si="2285"/>
        <v>0</v>
      </c>
      <c r="OI317" s="51">
        <f t="shared" si="1902"/>
        <v>0</v>
      </c>
      <c r="OJ317" s="51">
        <f t="shared" si="1903"/>
        <v>0</v>
      </c>
      <c r="OK317" s="153">
        <f t="shared" si="2286"/>
        <v>0</v>
      </c>
      <c r="OL317" s="153">
        <f t="shared" si="2011"/>
        <v>10000</v>
      </c>
      <c r="OM317" s="468">
        <f t="shared" si="2012"/>
        <v>0</v>
      </c>
      <c r="ON317" s="46">
        <f t="shared" si="2013"/>
        <v>0</v>
      </c>
      <c r="OO317" s="46">
        <f t="shared" si="1904"/>
        <v>0</v>
      </c>
      <c r="OP317" s="48"/>
      <c r="OR317" s="45">
        <v>256</v>
      </c>
      <c r="OS317" s="46">
        <f t="shared" si="1905"/>
        <v>0</v>
      </c>
      <c r="OT317" s="128">
        <f t="shared" si="2260"/>
        <v>0</v>
      </c>
      <c r="OU317" s="128">
        <f t="shared" si="1907"/>
        <v>0</v>
      </c>
      <c r="OV317" s="46">
        <f t="shared" si="2240"/>
        <v>0</v>
      </c>
      <c r="OW317" s="46">
        <f t="shared" si="2241"/>
        <v>0</v>
      </c>
      <c r="OX317" s="51">
        <f t="shared" si="1908"/>
        <v>0</v>
      </c>
      <c r="OY317" s="51">
        <f t="shared" si="2287"/>
        <v>0</v>
      </c>
      <c r="OZ317" s="153">
        <f t="shared" si="2015"/>
        <v>10000</v>
      </c>
      <c r="PA317" s="45">
        <v>256</v>
      </c>
      <c r="PB317" s="46">
        <f t="shared" si="1909"/>
        <v>0</v>
      </c>
      <c r="PC317" s="46">
        <f t="shared" si="2288"/>
        <v>0</v>
      </c>
      <c r="PD317" s="128">
        <f t="shared" si="1910"/>
        <v>0</v>
      </c>
      <c r="PE317" s="46">
        <f t="shared" si="1911"/>
        <v>0</v>
      </c>
      <c r="PF317" s="46">
        <f t="shared" si="1912"/>
        <v>0</v>
      </c>
      <c r="PG317" s="51">
        <f t="shared" si="1913"/>
        <v>0</v>
      </c>
      <c r="PH317" s="153">
        <f t="shared" si="2292"/>
        <v>0</v>
      </c>
      <c r="PI317" s="688">
        <f t="shared" si="1914"/>
        <v>0</v>
      </c>
      <c r="PJ317" s="52">
        <f t="shared" si="2289"/>
        <v>0</v>
      </c>
      <c r="PK317" s="51">
        <f t="shared" si="1915"/>
        <v>0</v>
      </c>
      <c r="PL317" s="57">
        <f t="shared" si="1916"/>
        <v>0</v>
      </c>
      <c r="PM317" s="57">
        <f t="shared" si="2290"/>
        <v>0</v>
      </c>
      <c r="PN317" s="153">
        <f t="shared" si="2020"/>
        <v>10000</v>
      </c>
      <c r="PO317" s="469">
        <f t="shared" si="1917"/>
        <v>0</v>
      </c>
      <c r="PP317" s="46">
        <f t="shared" si="1918"/>
        <v>0</v>
      </c>
      <c r="PQ317" s="46">
        <f t="shared" si="1919"/>
        <v>0</v>
      </c>
      <c r="PR317" s="48"/>
    </row>
    <row r="318" spans="2:434" hidden="1" x14ac:dyDescent="0.3">
      <c r="B318" s="45">
        <v>257</v>
      </c>
      <c r="C318" s="46">
        <f t="shared" si="2245"/>
        <v>0</v>
      </c>
      <c r="D318" s="46">
        <f t="shared" ref="D318:D381" si="2293">IF(AND($H$7="Oui",B318&gt;$I$7),0,IF(B318&gt;$B$7,0,(TRUNC($C$7*$E$27*$L$7/12,2))+(TRUNC($C$7*$F$27*$M$7/12,2))))</f>
        <v>0</v>
      </c>
      <c r="E318" s="46">
        <f t="shared" ref="E318:E381" si="2294">IF(AND($H$7="Oui",B318=$I$7),ROUND(H317+F318,2),IF(AND($H$7="Oui",B318&gt;$I$7),0,IF(B318&gt;$B$7,0,IF(B318=$B$7,ROUND((G318+F318),2),ROUND(-PMT($D$7/12,$B$7,$C$7,0,0),2)))))</f>
        <v>0</v>
      </c>
      <c r="F318" s="46">
        <f t="shared" ref="F318:F381" si="2295">H317*$D$7/12</f>
        <v>0</v>
      </c>
      <c r="G318" s="46">
        <f t="shared" ref="G318:G381" si="2296">IF(AND($H$7="Oui",B318&gt;$I$7),0,IF(B318&gt;$B$7,0,IF(B318=$B$7,H317,E318-F318)))</f>
        <v>0</v>
      </c>
      <c r="H318" s="51">
        <f t="shared" ref="H318:H381" si="2297">IF(B318&gt;$B$7,0,IF(AND($H$7="Oui",B318&gt;$I$7),0,H317-G318))</f>
        <v>0</v>
      </c>
      <c r="I318" s="58">
        <f t="shared" si="2228"/>
        <v>0</v>
      </c>
      <c r="J318" s="52">
        <f t="shared" ref="J318:J381" si="2298">IF(AND($H$7="Oui",B318&gt;$I$7),0,IF(B318&gt;$B$7,0,(TRUNC($C$7*$E$27/12,2))+(TRUNC($C$7*$F$27/12,2))))</f>
        <v>0</v>
      </c>
      <c r="K318" s="51">
        <f t="shared" ref="K318:K381" si="2299">IF(B318&gt;$B$7,0,IF(AND(B318&gt;$I$7,$H$7="Oui"),0,IF(AND($H$7="Oui",B318=$I$7),L317,$L$61/$B$7)))</f>
        <v>0</v>
      </c>
      <c r="L318" s="57">
        <f t="shared" ref="L318:L381" si="2300">IF(B318&gt;$B$7,0,IF(AND($H$7="Oui",B318&gt;$I$7),0,L317-K318))</f>
        <v>0</v>
      </c>
      <c r="M318" s="468">
        <f t="shared" si="1920"/>
        <v>0</v>
      </c>
      <c r="N318" s="46">
        <f t="shared" si="1921"/>
        <v>0</v>
      </c>
      <c r="O318" s="47"/>
      <c r="P318" s="46">
        <f t="shared" si="1922"/>
        <v>0</v>
      </c>
      <c r="Q318" s="48"/>
      <c r="R318" s="29"/>
      <c r="S318" s="29"/>
      <c r="T318" s="45">
        <v>257</v>
      </c>
      <c r="U318" s="46">
        <f t="shared" ref="U318:U381" si="2301">IF(T318&gt;$B$7,0,IF(AND($H$7="Oui",T318&gt;$I$7),0,ROUND(W318+V318,2)))</f>
        <v>0</v>
      </c>
      <c r="V318" s="46">
        <f t="shared" ref="V318:V381" si="2302">IF(AND($H$7="Oui",T318&gt;$I$7),0,IF(T318&gt;$B$7,0,(TRUNC(Z317*$G$27*$L$7/12,2))+(TRUNC(Z317*$H$27*$M$7/12,2))))</f>
        <v>0</v>
      </c>
      <c r="W318" s="46">
        <f t="shared" si="1923"/>
        <v>0</v>
      </c>
      <c r="X318" s="46">
        <f t="shared" ref="X318:X381" si="2303">Z317*$D$7/12</f>
        <v>0</v>
      </c>
      <c r="Y318" s="46">
        <f t="shared" ref="Y318:Y381" si="2304">IF(AND($H$7="Oui",T318&gt;$I$7),0,IF(T318&gt;$B$7,0,IF(T318=$B$7,Z317,W318-X318)))</f>
        <v>0</v>
      </c>
      <c r="Z318" s="51">
        <f t="shared" ref="Z318:Z381" si="2305">IF(T318&gt;$B$7,0,IF(AND($H$7="Oui",T318&gt;$I$7),0,Z317-Y318))</f>
        <v>0</v>
      </c>
      <c r="AA318" s="58">
        <f t="shared" ref="AA318:AA381" si="2306">IF(T318&gt;$B$7,0,AC318+AB318)</f>
        <v>0</v>
      </c>
      <c r="AB318" s="52">
        <f t="shared" ref="AB318:AB381" si="2307">IF(AND($H$7="Oui",T318&gt;$I$7),0,IF(T318&gt;$B$7,0,(TRUNC(AD317*$G$27/12,2))+(TRUNC(AD317*$H$27/12,2))))</f>
        <v>0</v>
      </c>
      <c r="AC318" s="51">
        <f t="shared" ref="AC318:AC381" si="2308">IF(T318&gt;$B$7,0,IF(AND(T318&gt;$I$7,$H$7="Oui"),0,IF(AND($H$7="Oui",T318=$I$7),AD317,$L$61/$B$7)))</f>
        <v>0</v>
      </c>
      <c r="AD318" s="57">
        <f t="shared" ref="AD318:AD381" si="2309">IF(T318&gt;$B$7,0,IF(AND($H$7="Oui",T318&gt;$I$7),0,AD317-AC318))</f>
        <v>0</v>
      </c>
      <c r="AE318" s="468">
        <f t="shared" si="1924"/>
        <v>0</v>
      </c>
      <c r="AF318" s="46">
        <f t="shared" ref="AF318:AF381" si="2310">-U318</f>
        <v>0</v>
      </c>
      <c r="AG318" s="47"/>
      <c r="AH318" s="46">
        <f t="shared" si="1925"/>
        <v>0</v>
      </c>
      <c r="AI318" s="48"/>
      <c r="AJ318" s="29"/>
      <c r="AK318" s="45">
        <v>257</v>
      </c>
      <c r="AL318" s="46">
        <f t="shared" ref="AL318:AL381" si="2311">IF(AND($H$7="Oui",AK318&gt;$I$7),0,IF(AND($H$7="Oui",AK318=$I$7),AP318+AO318,IF(AK318&gt;$B$7,0,IF(AK318=$B$7,AP318+AO318,ROUND(-PMT(($D$7+$AO$60)/12,$B$7,$C$7,0,0),2)))))</f>
        <v>0</v>
      </c>
      <c r="AM318" s="46"/>
      <c r="AN318" s="46"/>
      <c r="AO318" s="46">
        <f t="shared" ref="AO318:AO381" si="2312">IF(AK318&gt;$B$7,0,(TRUNC(AW317*$I$27*$L$7/12,2))+(TRUNC(AW317*$J$27*$M$7/12,2)))</f>
        <v>0</v>
      </c>
      <c r="AP318" s="128">
        <f t="shared" ref="AP318:AP381" si="2313">IF(AND($H$7="Oui",AK318&gt;$I$7),0,IF(AND($H$7="Oui",AK318=$I$7),AT318+AS318,IF(AK318&gt;$B$7,0,IF(AK318=$B$7,AT318+AS318,ROUND(AL318-AO318,2)))))</f>
        <v>0</v>
      </c>
      <c r="AQ318" s="128"/>
      <c r="AR318" s="128"/>
      <c r="AS318" s="46">
        <f t="shared" ref="AS318:AS381" si="2314">IF(AK318&gt;$B$7,0,AW317*$D$7/12)</f>
        <v>0</v>
      </c>
      <c r="AT318" s="46">
        <f t="shared" ref="AT318:AT381" si="2315">IF(AND($H$7="Oui",AK318&gt;$I$7),0,IF(AND($H$7="Oui",AK318=$I$7),AW317,IF(AK318&gt;$B$7,0,IF(AK318=$B$7,AW317,AP318-AS318))))</f>
        <v>0</v>
      </c>
      <c r="AU318" s="51"/>
      <c r="AV318" s="51"/>
      <c r="AW318" s="51">
        <f t="shared" ref="AW318:AW381" si="2316">IF(AND($H$7="Oui",AK318&gt;$I$7),0,IF(AK318&gt;$B$7,0,AW317-AT318))</f>
        <v>0</v>
      </c>
      <c r="AX318" s="58">
        <f t="shared" ref="AX318:AX381" si="2317">IF(AND($H$7="Oui",AK318=$I$7),BB318+BA318,IF(AND($H$7="Oui",AK318&gt;$I$7),0,IF(AK318&gt;$B$7,0,$AX$60)))</f>
        <v>0</v>
      </c>
      <c r="AY318" s="52"/>
      <c r="AZ318" s="52"/>
      <c r="BA318" s="52">
        <f t="shared" ref="BA318:BA381" si="2318">IF(AND($H$7="Oui",AK318&gt;$I$7),0,IF(AK318&gt;$B$7,0,(TRUNC(BE317*$I$27/12,2))+(TRUNC(BE317*$J$27/12,2))))</f>
        <v>0</v>
      </c>
      <c r="BB318" s="51">
        <f t="shared" ref="BB318:BB381" si="2319">IF(AK318&gt;$B$7,0,IF(AND(AK318&gt;$I$7,$H$7="Oui"),0,IF(AND($H$7="Oui",AK318=$I$7),BE317,AX318-BA318)))</f>
        <v>0</v>
      </c>
      <c r="BC318" s="51"/>
      <c r="BD318" s="51"/>
      <c r="BE318" s="57">
        <f t="shared" ref="BE318:BE381" si="2320">IF(AK318&gt;$B$7,0,IF(AND($H$7="Oui",AK318&gt;$I$7),0,BE317-BB318))</f>
        <v>0</v>
      </c>
      <c r="BF318" s="468">
        <f t="shared" ref="BF318:BF381" si="2321">IF(AK318&lt;&gt;$B$7,-AX318,IF(BE318&gt;0,-(AX318+BE318),-(AX318+BE318)))</f>
        <v>0</v>
      </c>
      <c r="BG318" s="46">
        <f t="shared" ref="BG318:BG381" si="2322">-AL318</f>
        <v>0</v>
      </c>
      <c r="BH318" s="46">
        <f t="shared" ref="BH318:BH381" si="2323">-AP318</f>
        <v>0</v>
      </c>
      <c r="BI318" s="48"/>
      <c r="BK318" s="45">
        <v>257</v>
      </c>
      <c r="BL318" s="46">
        <f t="shared" si="1926"/>
        <v>0</v>
      </c>
      <c r="BM318" s="46">
        <f t="shared" si="1927"/>
        <v>0</v>
      </c>
      <c r="BN318" s="46">
        <f t="shared" si="1928"/>
        <v>0</v>
      </c>
      <c r="BO318" s="46">
        <f t="shared" ref="BO318:BO381" si="2324">BQ317*$D$7/12</f>
        <v>0</v>
      </c>
      <c r="BP318" s="46">
        <f t="shared" ref="BP318:BP381" si="2325">IF(AND($H$7="Oui",BK318&gt;$I$7),0,IF(BK318&gt;$B$7,0,IF(BK318=$B$7,BQ317,BN318-BO318)))</f>
        <v>0</v>
      </c>
      <c r="BQ318" s="51">
        <f t="shared" ref="BQ318:BQ381" si="2326">IF(BK318&gt;$B$7,0,IF(AND($H$7="Oui",BK318&gt;$I$7),0,BQ317-BP318))</f>
        <v>0</v>
      </c>
      <c r="BR318" s="57">
        <f t="shared" si="2261"/>
        <v>0</v>
      </c>
      <c r="BS318" s="58">
        <f t="shared" si="2229"/>
        <v>0</v>
      </c>
      <c r="BT318" s="52">
        <f t="shared" si="1930"/>
        <v>0</v>
      </c>
      <c r="BU318" s="51">
        <f t="shared" ref="BU318:BU381" si="2327">IF(BK318&gt;$B$7,0,IF(AND(BK318&gt;$I$7,$H$7="Oui"),0,IF(AND($H$7="Oui",BK318=$I$7),BV317,$L$61/$B$7)))</f>
        <v>0</v>
      </c>
      <c r="BV318" s="51">
        <f t="shared" ref="BV318:BV381" si="2328">IF(BK318&gt;$B$7,0,IF(AND($H$7="Oui",BK318&gt;$I$7),0,BV317-BU318))</f>
        <v>0</v>
      </c>
      <c r="BW318" s="153">
        <f t="shared" si="2262"/>
        <v>0</v>
      </c>
      <c r="BX318" s="468">
        <f t="shared" si="1932"/>
        <v>0</v>
      </c>
      <c r="BY318" s="46">
        <f t="shared" si="1933"/>
        <v>0</v>
      </c>
      <c r="BZ318" s="46">
        <f t="shared" ref="BZ318:BZ381" si="2329">-BN318</f>
        <v>0</v>
      </c>
      <c r="CA318" s="48"/>
      <c r="CB318" s="29"/>
      <c r="CC318" s="45">
        <v>257</v>
      </c>
      <c r="CD318" s="128">
        <f t="shared" ref="CD318:CD381" si="2330">IF(AND($H$7="Oui",CC318=$I$7),CF318+CE318,IF(AND($H$7="Oui",CC318&gt;$I$7),0,IF(CC318&gt;$B$7,0,IF($F$10="Paliers",ROUND(-PMT(($D$7+$CE$60)/12,$B$7-CC317,CI317,0,0),2),IF(AND($H$7="Oui",CC318=$I$7),CI317+CG318+CE318,IF(AND($H$7="Oui",CC318&gt;$I$7),0,IF(CC318&gt;$B$7,0,ROUND($CD$60,2))))))))</f>
        <v>0</v>
      </c>
      <c r="CE318" s="46">
        <f t="shared" si="1934"/>
        <v>0</v>
      </c>
      <c r="CF318" s="128">
        <f t="shared" ref="CF318:CF381" si="2331">IF(AND($H$7="Oui",CC318=$I$7),CH318+CG318,IF($F$10="Paliers",CD318-CE318,IF(AND($H$7="Oui",CC318&gt;$I$7),0,IF(CC318&gt;$B$7,0,ROUND(CD318-CE318,2)))))</f>
        <v>0</v>
      </c>
      <c r="CG318" s="46">
        <f t="shared" si="1935"/>
        <v>0</v>
      </c>
      <c r="CH318" s="46">
        <f t="shared" si="2230"/>
        <v>0</v>
      </c>
      <c r="CI318" s="51">
        <f t="shared" ref="CI318:CI381" si="2332">IF(AND($H$7="Oui",CC318&gt;$I$7),0,IF(CC318&gt;$B$7,0,CI317-CH318))</f>
        <v>0</v>
      </c>
      <c r="CJ318" s="199">
        <f t="shared" si="2263"/>
        <v>0</v>
      </c>
      <c r="CK318" s="153">
        <f t="shared" si="1937"/>
        <v>10000</v>
      </c>
      <c r="CL318" s="45">
        <v>257</v>
      </c>
      <c r="CM318" s="46">
        <f t="shared" si="1938"/>
        <v>0</v>
      </c>
      <c r="CN318" s="46">
        <f t="shared" si="2264"/>
        <v>0</v>
      </c>
      <c r="CO318" s="128">
        <f t="shared" si="2242"/>
        <v>0</v>
      </c>
      <c r="CP318" s="46">
        <f t="shared" ref="CP318:CP381" si="2333">IF(CL318&gt;$B$7,0,CR317*$D$7/12)</f>
        <v>0</v>
      </c>
      <c r="CQ318" s="46">
        <f t="shared" si="2243"/>
        <v>0</v>
      </c>
      <c r="CR318" s="51">
        <f t="shared" ref="CR318:CR381" si="2334">IF(AND($H$7="Oui",CL318&gt;$I$7),0,IF(CL318&gt;$B$7,0,CR317-CQ318))</f>
        <v>0</v>
      </c>
      <c r="CS318" s="153">
        <f t="shared" si="2265"/>
        <v>0</v>
      </c>
      <c r="CT318" s="58">
        <f t="shared" ref="CT318:CT381" si="2335">IF(AND($H$7="Oui",CL318=$I$7),CV318+CU318,IF(CC318&gt;$B$7,0,IF(AND($H$7="Oui",CL318&gt;$I$7),0,$CT$60)))</f>
        <v>0</v>
      </c>
      <c r="CU318" s="52">
        <f t="shared" si="1940"/>
        <v>0</v>
      </c>
      <c r="CV318" s="51">
        <f t="shared" si="1941"/>
        <v>0</v>
      </c>
      <c r="CW318" s="51">
        <f t="shared" ref="CW318:CW381" si="2336">IF(CL318&gt;$B$7,0,IF(AND($H$7="Oui",CL318&gt;$I$7),0,CW317-CV318))</f>
        <v>0</v>
      </c>
      <c r="CX318" s="57">
        <f t="shared" si="2266"/>
        <v>0</v>
      </c>
      <c r="CY318" s="153">
        <f t="shared" si="1943"/>
        <v>10000</v>
      </c>
      <c r="CZ318" s="479">
        <f t="shared" si="2162"/>
        <v>0</v>
      </c>
      <c r="DA318" s="46">
        <f t="shared" si="1944"/>
        <v>0</v>
      </c>
      <c r="DB318" s="46">
        <f t="shared" si="1945"/>
        <v>0</v>
      </c>
      <c r="DC318" s="48"/>
      <c r="DE318" s="45">
        <v>257</v>
      </c>
      <c r="DF318" s="46">
        <f t="shared" ref="DF318:DF381" si="2337">IF(DE318&gt;$B$7,0,ROUND(DH318+DG318,2))</f>
        <v>0</v>
      </c>
      <c r="DG318" s="46">
        <f t="shared" si="2267"/>
        <v>0</v>
      </c>
      <c r="DH318" s="46">
        <f t="shared" ref="DH318:DH381" si="2338">IF(AND($H$7="Oui",DE318=$I$7),ROUND(DK317+DI318,2),IF(AND($H$7="Oui",DE318&gt;$I$7),0,IF(DE318&gt;$B$7,0,IF(DE318=$B$7,ROUND((DJ318+DI318),2),ROUND(-PMT($D$7/12,$B$7,$C$7,0,0),2)))))</f>
        <v>0</v>
      </c>
      <c r="DI318" s="46">
        <f t="shared" ref="DI318:DI381" si="2339">DK317*$D$7/12</f>
        <v>0</v>
      </c>
      <c r="DJ318" s="46">
        <f t="shared" ref="DJ318:DJ381" si="2340">IF(AND($H$7="Oui",DE318&gt;$I$7),0,IF(DE318&gt;$B$7,0,IF(DE318=$B$7,DK317,DH318-DI318)))</f>
        <v>0</v>
      </c>
      <c r="DK318" s="51">
        <f t="shared" ref="DK318:DK381" si="2341">IF(DE318&gt;$B$7,0,IF(AND($H$7="Oui",DE318&gt;$I$7),0,DK317-DJ318))</f>
        <v>0</v>
      </c>
      <c r="DL318" s="58">
        <f t="shared" si="2231"/>
        <v>0</v>
      </c>
      <c r="DM318" s="241">
        <f t="shared" si="2268"/>
        <v>0</v>
      </c>
      <c r="DN318" s="51">
        <f t="shared" ref="DN318:DN381" si="2342">IF(DE318&gt;$B$7,0,IF(AND(DE318&gt;$I$7,$H$7="Oui"),0,IF(AND($H$7="Oui",DE318=$I$7),DO317,$L$61/$B$7)))</f>
        <v>0</v>
      </c>
      <c r="DO318" s="57">
        <f t="shared" ref="DO318:DO381" si="2343">IF(DE318&gt;$B$7,0,IF(AND($H$7="Oui",DE318&gt;$I$7),0,DO317-DN318))</f>
        <v>0</v>
      </c>
      <c r="DP318" s="468">
        <f t="shared" si="1948"/>
        <v>0</v>
      </c>
      <c r="DQ318" s="46">
        <f t="shared" si="1949"/>
        <v>0</v>
      </c>
      <c r="DR318" s="47"/>
      <c r="DS318" s="46">
        <f t="shared" si="1950"/>
        <v>0</v>
      </c>
      <c r="DT318" s="48"/>
      <c r="DU318" s="29"/>
      <c r="DV318" s="45">
        <v>257</v>
      </c>
      <c r="DW318" s="46">
        <f t="shared" si="1951"/>
        <v>0</v>
      </c>
      <c r="DX318" s="46">
        <f t="shared" si="2269"/>
        <v>0</v>
      </c>
      <c r="DY318" s="46">
        <f t="shared" si="1953"/>
        <v>0</v>
      </c>
      <c r="DZ318" s="46">
        <f t="shared" ref="DZ318:DZ381" si="2344">EB317*$D$7/12</f>
        <v>0</v>
      </c>
      <c r="EA318" s="46">
        <f t="shared" ref="EA318:EA381" si="2345">IF(AND($H$7="Oui",DV318&gt;$I$7),0,IF(DV318&gt;$B$7,0,IF(DV318=$B$7,EB317,DY318-DZ318)))</f>
        <v>0</v>
      </c>
      <c r="EB318" s="51">
        <f t="shared" ref="EB318:EB381" si="2346">IF(DV318&gt;$B$7,0,IF(AND($H$7="Oui",DV318&gt;$I$7),0,EB317-EA318))</f>
        <v>0</v>
      </c>
      <c r="EC318" s="58">
        <f t="shared" si="2232"/>
        <v>0</v>
      </c>
      <c r="ED318" s="52">
        <f t="shared" si="2270"/>
        <v>0</v>
      </c>
      <c r="EE318" s="51">
        <f t="shared" ref="EE318:EE381" si="2347">IF(DV318&gt;$B$7,0,IF(AND(DV318&gt;$I$7,$H$7="Oui"),0,IF(AND($H$7="Oui",DV318=$I$7),EF317,$L$61/$B$7)))</f>
        <v>0</v>
      </c>
      <c r="EF318" s="57">
        <f t="shared" ref="EF318:EF381" si="2348">IF(DV318&gt;$B$7,0,IF(AND($H$7="Oui",DV318&gt;$I$7),0,EF317-EE318))</f>
        <v>0</v>
      </c>
      <c r="EG318" s="468">
        <f t="shared" si="1955"/>
        <v>0</v>
      </c>
      <c r="EH318" s="46">
        <f t="shared" si="1956"/>
        <v>0</v>
      </c>
      <c r="EI318" s="47"/>
      <c r="EJ318" s="46">
        <f t="shared" si="1957"/>
        <v>0</v>
      </c>
      <c r="EK318" s="48"/>
      <c r="EL318" s="29"/>
      <c r="EM318" s="45">
        <v>257</v>
      </c>
      <c r="EN318" s="46">
        <f t="shared" si="2246"/>
        <v>0</v>
      </c>
      <c r="EO318" s="46">
        <f t="shared" si="2271"/>
        <v>0</v>
      </c>
      <c r="EP318" s="128">
        <f t="shared" si="2233"/>
        <v>0</v>
      </c>
      <c r="EQ318" s="46">
        <f t="shared" ref="EQ318:EQ381" si="2349">IF(EM318&gt;$B$7,0,ES317*$D$7/12)</f>
        <v>0</v>
      </c>
      <c r="ER318" s="46">
        <f t="shared" ref="ER318:ER381" si="2350">IF(AND($H$7="Oui",EM318&gt;$I$7),0,IF(AND($H$7="Oui",EM318=$I$7),ES317,IF(EM318&gt;$B$7,0,EP318-EQ318)))</f>
        <v>0</v>
      </c>
      <c r="ES318" s="51">
        <f t="shared" ref="ES318:ES381" si="2351">IF(AND($H$7="Oui",EM318&gt;$I$7),0,IF(EM318&gt;$B$7,0,ES317-ER318))</f>
        <v>0</v>
      </c>
      <c r="ET318" s="153">
        <f t="shared" si="1959"/>
        <v>10000</v>
      </c>
      <c r="EU318" s="45">
        <v>257</v>
      </c>
      <c r="EV318" s="46">
        <f t="shared" si="2234"/>
        <v>0</v>
      </c>
      <c r="EW318" s="46">
        <f t="shared" si="2272"/>
        <v>0</v>
      </c>
      <c r="EX318" s="128">
        <f t="shared" ref="EX318:EX381" si="2352">IF(AND($H$7="Oui",EU318&gt;$I$7),0,IF(AND($H$7="Oui",EU318=$I$7),EZ318+EY318,IF(EU318&gt;$B$7,0,IF(EU318=$B$7,EZ318+EY318,ROUND(EV318-EW318,2)))))</f>
        <v>0</v>
      </c>
      <c r="EY318" s="46">
        <f t="shared" ref="EY318:EY381" si="2353">IF(EU318&gt;$B$7,0,FA317*$D$7/12)</f>
        <v>0</v>
      </c>
      <c r="EZ318" s="46">
        <f t="shared" ref="EZ318:EZ381" si="2354">IF(AND($H$7="Oui",EU318&gt;$I$7),0,IF(AND($H$7="Oui",EU318=$I$7),FA317,IF(EU318&gt;$B$7,0,IF(EU318=$B$7,FA317,EX318-EY318))))</f>
        <v>0</v>
      </c>
      <c r="FA318" s="51">
        <f t="shared" ref="FA318:FA381" si="2355">IF(AND($H$7="Oui",EU318&gt;$I$7),0,IF(EU318&gt;$B$7,0,FA317-EZ318))</f>
        <v>0</v>
      </c>
      <c r="FB318" s="58">
        <f t="shared" ref="FB318:FB381" si="2356">IF(AND($H$7="Oui",EU318&gt;$I$7),0,IF(AND($H$7="Oui",EU318=$I$7),FD318+FC318,IF(EU318&gt;$B$7,0,$FB$60)))</f>
        <v>0</v>
      </c>
      <c r="FC318" s="52">
        <f t="shared" si="2273"/>
        <v>0</v>
      </c>
      <c r="FD318" s="51">
        <f t="shared" si="1962"/>
        <v>0</v>
      </c>
      <c r="FE318" s="57">
        <f t="shared" ref="FE318:FE381" si="2357">IF(EU318&gt;$B$7,0,IF(AND($H$7="Oui",EU318&gt;$I$7),0,FE317-FD318))</f>
        <v>0</v>
      </c>
      <c r="FF318" s="153">
        <f t="shared" si="1963"/>
        <v>10000</v>
      </c>
      <c r="FG318" s="469">
        <f t="shared" ref="FG318:FG381" si="2358">IF(EU318&lt;&gt;$B$7,-FB318,IF(FF318&gt;0,-(FB318+FF318),-(FB318+FF318)))</f>
        <v>0</v>
      </c>
      <c r="FH318" s="46">
        <f t="shared" ref="FH318:FH381" si="2359">-EV318</f>
        <v>0</v>
      </c>
      <c r="FI318" s="46">
        <f t="shared" ref="FI318:FI381" si="2360">-EX318</f>
        <v>0</v>
      </c>
      <c r="FJ318" s="48"/>
      <c r="FL318" s="45">
        <v>257</v>
      </c>
      <c r="FM318" s="46">
        <f t="shared" si="1964"/>
        <v>0</v>
      </c>
      <c r="FN318" s="46">
        <f t="shared" si="2247"/>
        <v>0</v>
      </c>
      <c r="FO318" s="46">
        <f t="shared" si="1965"/>
        <v>0</v>
      </c>
      <c r="FP318" s="46">
        <f t="shared" ref="FP318:FP381" si="2361">FR317*$D$7/12</f>
        <v>0</v>
      </c>
      <c r="FQ318" s="46">
        <f t="shared" ref="FQ318:FQ381" si="2362">IF(AND($H$7="Oui",FL318&gt;$I$7),0,IF(FL318&gt;$B$7,0,IF(FL318=$B$7,FR317,FO318-FP318)))</f>
        <v>0</v>
      </c>
      <c r="FR318" s="51">
        <f t="shared" ref="FR318:FR381" si="2363">IF(FL318&gt;$B$7,0,IF(AND($H$7="Oui",FL318&gt;$I$7),0,FR317-FQ318))</f>
        <v>0</v>
      </c>
      <c r="FS318" s="57">
        <f t="shared" si="2274"/>
        <v>0</v>
      </c>
      <c r="FT318" s="58">
        <f t="shared" si="2235"/>
        <v>0</v>
      </c>
      <c r="FU318" s="241">
        <f t="shared" si="2248"/>
        <v>0</v>
      </c>
      <c r="FV318" s="51">
        <f t="shared" ref="FV318:FV381" si="2364">IF(FL318&gt;$B$7,0,IF(AND(FL318&gt;$I$7,$H$7="Oui"),0,IF(AND($H$7="Oui",FL318=$I$7),FW317,$L$61/$B$7)))</f>
        <v>0</v>
      </c>
      <c r="FW318" s="51">
        <f t="shared" ref="FW318:FW381" si="2365">IF(FL318&gt;$B$7,0,IF(AND($H$7="Oui",FL318&gt;$I$7),0,FW317-FV318))</f>
        <v>0</v>
      </c>
      <c r="FX318" s="153">
        <f t="shared" si="2275"/>
        <v>0</v>
      </c>
      <c r="FY318" s="468">
        <f t="shared" si="1968"/>
        <v>0</v>
      </c>
      <c r="FZ318" s="46">
        <f t="shared" si="1969"/>
        <v>0</v>
      </c>
      <c r="GA318" s="46">
        <f t="shared" ref="GA318:GA381" si="2366">-FO318</f>
        <v>0</v>
      </c>
      <c r="GB318" s="48"/>
      <c r="GD318" s="45">
        <v>257</v>
      </c>
      <c r="GE318" s="128">
        <f t="shared" si="2249"/>
        <v>0</v>
      </c>
      <c r="GF318" s="128">
        <f t="shared" si="2276"/>
        <v>0</v>
      </c>
      <c r="GG318" s="128">
        <f t="shared" si="2119"/>
        <v>0</v>
      </c>
      <c r="GH318" s="46">
        <f t="shared" si="2236"/>
        <v>0</v>
      </c>
      <c r="GI318" s="46">
        <f t="shared" ref="GI318:GI381" si="2367">IF(AND($H$7="Oui",GD318&gt;$I$7),0,IF(AND($H$7="Oui",GD318=$I$7),GJ317,IF(GD318&gt;$B$7,0,GG318-GH318)))</f>
        <v>0</v>
      </c>
      <c r="GJ318" s="51">
        <f t="shared" ref="GJ318:GJ381" si="2368">IF(AND($H$7="Oui",GD318&gt;$I$7),0,IF(GD318&gt;$B$7,0,GJ317-GI318))</f>
        <v>0</v>
      </c>
      <c r="GK318" s="51">
        <f t="shared" si="2277"/>
        <v>0</v>
      </c>
      <c r="GL318" s="153">
        <f t="shared" si="1972"/>
        <v>10000</v>
      </c>
      <c r="GM318" s="45">
        <v>257</v>
      </c>
      <c r="GN318" s="46">
        <f t="shared" si="2237"/>
        <v>0</v>
      </c>
      <c r="GO318" s="46">
        <f t="shared" si="2250"/>
        <v>0</v>
      </c>
      <c r="GP318" s="128">
        <f t="shared" si="2168"/>
        <v>0</v>
      </c>
      <c r="GQ318" s="46">
        <f t="shared" ref="GQ318:GQ381" si="2369">IF(GM318&gt;$B$7,0,GS317*$D$7/12)</f>
        <v>0</v>
      </c>
      <c r="GR318" s="46">
        <f t="shared" si="2169"/>
        <v>0</v>
      </c>
      <c r="GS318" s="51">
        <f t="shared" ref="GS318:GS381" si="2370">IF(AND($H$7="Oui",GM318&gt;$I$7),0,IF(GM318&gt;$B$7,0,GS317-GR318))</f>
        <v>0</v>
      </c>
      <c r="GT318" s="153">
        <f t="shared" si="2291"/>
        <v>0</v>
      </c>
      <c r="GU318" s="58">
        <f t="shared" ref="GU318:GU381" si="2371">IF(AND($H$7="Oui",GM318&gt;$I$7),0,IF(AND($H$7="Oui",GM318=$I$7),GW318+GV318,IF(GM318&gt;$B$7,0,$GU$60)))</f>
        <v>0</v>
      </c>
      <c r="GV318" s="52">
        <f t="shared" si="2251"/>
        <v>0</v>
      </c>
      <c r="GW318" s="51">
        <f t="shared" si="1975"/>
        <v>0</v>
      </c>
      <c r="GX318" s="57">
        <f t="shared" ref="GX318:GX381" si="2372">IF(GM318&gt;$B$7,0,IF(AND($H$7="Oui",GM318&gt;$I$7),0,GX317-GW318))</f>
        <v>0</v>
      </c>
      <c r="GY318" s="57">
        <f t="shared" si="2278"/>
        <v>0</v>
      </c>
      <c r="GZ318" s="153">
        <f t="shared" si="1977"/>
        <v>10000</v>
      </c>
      <c r="HA318" s="469">
        <f t="shared" ref="HA318:HA381" si="2373">IF(GM318&lt;&gt;$B$7,-GU318,IF(GZ318&gt;0,-(GU318+GZ318),-(GU318+GZ318)))</f>
        <v>0</v>
      </c>
      <c r="HB318" s="46">
        <f t="shared" ref="HB318:HB381" si="2374">-GN318</f>
        <v>0</v>
      </c>
      <c r="HC318" s="46">
        <f t="shared" ref="HC318:HC381" si="2375">-GP318</f>
        <v>0</v>
      </c>
      <c r="HD318" s="48"/>
      <c r="HF318" s="45">
        <v>257</v>
      </c>
      <c r="HG318" s="46">
        <f t="shared" ref="HG318:HG381" si="2376">IF(AND($H$7="Oui",HF318=$I$7),HI318+HH318,IF(AND($H$7="Oui",HF318&gt;$I$7),0,IF(HF318&gt;$B$7,0,IF($F$10="Lissage",$HG$60,IF(HF318&gt;$B$7,0,ROUND(HI318+HH318,2))))))</f>
        <v>0</v>
      </c>
      <c r="HH318" s="46">
        <f t="shared" ref="HH318:HH381" si="2377">IF(HF318&gt;$BD$10,0,IF(AND($H$7="Oui",HF318&gt;$I$7),0,IF(HF318&gt;$B$7,0,(TRUNC($C$7*$AA$27*$L$7/12,2))+(TRUNC($C$7*$AB$27*$M$7/12,2)))))</f>
        <v>0</v>
      </c>
      <c r="HI318" s="46">
        <f t="shared" ref="HI318:HI381" si="2378">IF(AND($H$7="Oui",HF318=$I$7),HL317+HJ318,IF($F$10="Lissage",HG318-HH318,IF(AND($H$7="Oui",HF318=$I$7),ROUND(HL317+HJ318,2),IF(AND($H$7="Oui",HF318&gt;$I$7),0,IF(HF318&gt;$B$7,0,IF(HF318=$B$7,ROUND((HK318+HJ318),2),ROUND(-PMT($D$7/12,$B$7,$C$7,0,0),2)))))))</f>
        <v>0</v>
      </c>
      <c r="HJ318" s="46">
        <f t="shared" ref="HJ318:HJ381" si="2379">HL317*$D$7/12</f>
        <v>0</v>
      </c>
      <c r="HK318" s="46">
        <f t="shared" ref="HK318:HK381" si="2380">IF(AND($H$7="Oui",HF318&gt;$I$7),0,IF(HF318&gt;$B$7,0,IF(AND(HF318=$B$7,$F$10="Paliers"),HL317,HI318-HJ318)))</f>
        <v>0</v>
      </c>
      <c r="HL318" s="51">
        <f t="shared" ref="HL318:HL381" si="2381">IF(HF318&gt;$B$7,0,IF(AND($H$7="Oui",HF318&gt;$I$7),0,HL317-HK318))</f>
        <v>0</v>
      </c>
      <c r="HM318" s="153">
        <f t="shared" si="1978"/>
        <v>10000</v>
      </c>
      <c r="HN318" s="58">
        <f t="shared" ref="HN318:HN381" si="2382">IF(AND($H$7="Oui",HF318&gt;$I$7),0,IF(AND($H$7="Oui",HF318=$I$7),HP318+HO318,IF(HF318&gt;$B$7,0,IF($F$10="Lissage",$HN$60,IF(HF318&gt;$B$7,0,HP318+HO318)))))</f>
        <v>0</v>
      </c>
      <c r="HO318" s="52">
        <f t="shared" ref="HO318:HO381" si="2383">IF(HF318&gt;$BD$10,0,IF(AND($H$7="Oui",HF318&gt;$I$7),0,IF(HF318&gt;$B$7,0,(TRUNC($C$7*$AA$27/12,2))+(TRUNC($C$7*$AB$27/12,2)))))</f>
        <v>0</v>
      </c>
      <c r="HP318" s="51">
        <f t="shared" ref="HP318:HP381" si="2384">IF(AND($H$7="Oui",HF318=$I$7),HQ317,IF($F$10="Lissage",HN318-HO318,IF(HF318&gt;$B$7,0,IF(AND(HF318&gt;$I$7,$H$7="Oui"),0,IF(AND($H$7="Oui",HF318=$I$7),HQ317,$L$61/$B$7)))))</f>
        <v>0</v>
      </c>
      <c r="HQ318" s="57">
        <f t="shared" ref="HQ318:HQ381" si="2385">IF(HF318&gt;$B$7,0,IF(AND($H$7="Oui",HF318&gt;$I$7),0,HQ317-HP318))</f>
        <v>0</v>
      </c>
      <c r="HR318" s="153">
        <f t="shared" si="1979"/>
        <v>10000</v>
      </c>
      <c r="HS318" s="468">
        <f t="shared" si="2171"/>
        <v>0</v>
      </c>
      <c r="HT318" s="46">
        <f t="shared" si="2172"/>
        <v>0</v>
      </c>
      <c r="HU318" s="46">
        <f t="shared" si="2173"/>
        <v>0</v>
      </c>
      <c r="HV318" s="48"/>
      <c r="HW318" s="29"/>
      <c r="HX318" s="45">
        <v>257</v>
      </c>
      <c r="HY318" s="128">
        <f t="shared" ref="HY318:HY381" si="2386">IF(AND($H$7="Oui",HX318&gt;$I$7),0,IF(HX318&gt;$B$7,0,IF($F$10="Lissage",IF(AND($H$7="Oui",HX318=$I$7),IA318+HZ318,ROUND($HY$60,2)),IF(HX318&gt;$B$7,0,IF(AND($H$7="Oui",HX318&gt;$I$7),0,ROUND(IA318+HZ318,2))))))</f>
        <v>0</v>
      </c>
      <c r="HZ318" s="46">
        <f t="shared" ref="HZ318:HZ381" si="2387">IF(HX318&gt;$BD$10,0,IF(AND($H$7="Oui",HX318&gt;$I$7),0,IF(HX318&gt;$B$7,0,(TRUNC(ID317*$AC$27*$L$7/12,2))+(TRUNC(ID317*$AD$27*$M$7/12,2)))))</f>
        <v>0</v>
      </c>
      <c r="IA318" s="46">
        <f t="shared" ref="IA318:IA381" si="2388">IF($F$10="Lissage",IF(AND($H$7="Oui",HX318=$I$7),IC318+IB318,ROUND(HY318-HZ318,2)),IF(AND($H$7="Oui",HX318=$I$7),ROUND(ID317+IB318,2),IF(AND($H$7="Oui",HX318&gt;$I$7),0,IF(HX318&gt;$B$7,0,IF(HX318=$B$7,ROUND(IC318+IB318,2),ROUND(-PMT($D$7/12,$B$7,$C$7,0,0),2))))))</f>
        <v>0</v>
      </c>
      <c r="IB318" s="46">
        <f t="shared" ref="IB318:IB381" si="2389">ID317*$D$7/12</f>
        <v>0</v>
      </c>
      <c r="IC318" s="46">
        <f t="shared" ref="IC318:IC381" si="2390">IF(AND($F$10="Paliers",HX318=$B$7),ID317,IF(AND($H$7="Oui",HX318&gt;$I$7),0,IF(HX318&gt;$B$7,0,IF(AND($H$7="Oui",HX318=$I$7),ID317,IA318-IB318))))</f>
        <v>0</v>
      </c>
      <c r="ID318" s="51">
        <f t="shared" ref="ID318:ID381" si="2391">IF(HX318&gt;$B$7,0,IF(AND($H$7="Oui",HX318&gt;$I$7),0,ID317-IC318))</f>
        <v>0</v>
      </c>
      <c r="IE318" s="153">
        <f t="shared" si="1980"/>
        <v>10000</v>
      </c>
      <c r="IF318" s="58">
        <f t="shared" ref="IF318:IF381" si="2392">IF(AND($H$7="Oui",HX318&gt;$I$7),0,IF(AND($H$7="Oui",HX318=$I$7),IH318+IG318,IF(HX318&gt;$B$7,0,IF($F$10="Lissage",$IF$60,IF(HX318&gt;$B$7,0,IH318+IG318)))))</f>
        <v>0</v>
      </c>
      <c r="IG318" s="52">
        <f t="shared" ref="IG318:IG381" si="2393">IF(HX318&gt;$BD$10,0,IF(AND($H$7="Oui",HX318&gt;$I$7),0,IF(HX318&gt;$B$7,0,(TRUNC(II317*$AC$27/12,2))+(TRUNC(II317*$AD$27/12,2)))))</f>
        <v>0</v>
      </c>
      <c r="IH318" s="51">
        <f t="shared" ref="IH318:IH381" si="2394">IF(AND($H$7="Oui",HX318=$I$7),II317,IF($F$10="Lissage",IF318-IG318,IF(HX318&gt;$B$7,0,IF(AND(HX318&gt;$I$7,$H$7="Oui"),0,IF(AND($H$7="Oui",HY318=$I$7),II317,$L$61/$B$7)))))</f>
        <v>0</v>
      </c>
      <c r="II318" s="57">
        <f t="shared" si="1981"/>
        <v>0</v>
      </c>
      <c r="IJ318" s="153">
        <f t="shared" si="1982"/>
        <v>10000</v>
      </c>
      <c r="IK318" s="468">
        <f t="shared" si="2174"/>
        <v>0</v>
      </c>
      <c r="IL318" s="46">
        <f t="shared" si="2175"/>
        <v>0</v>
      </c>
      <c r="IM318" s="46">
        <f t="shared" si="2176"/>
        <v>0</v>
      </c>
      <c r="IN318" s="48"/>
      <c r="IO318" s="53">
        <f t="shared" ref="IO318:IO381" si="2395">IF(HX318&gt;$BD$10,0,ID317*$IO$60/12)</f>
        <v>0</v>
      </c>
      <c r="IQ318" s="45">
        <v>257</v>
      </c>
      <c r="IR318" s="128">
        <f t="shared" ref="IR318:IR381" si="2396">IF(AND($H$7="Oui",IQ318&gt;$I$7),0,IF(AND($H$7="Oui",IQ318=$I$7),IT318+IS318,IF(IQ318&gt;$B$7,0,IF($F$10="Lissage",$IR$60,IF(IQ318=$B$7,IT318+IS318,IF(AND($H$7="Oui",IQ318=$I$7),IT318+IS318,IF(AND($H$7="Oui",IQ318&gt;$I$7),0,IF(IQ318&gt;$B$7,0,IF(IQ318&gt;$BD$10,ROUND(-PMT($D$7/12,$B$7-$BD$10,$IZ$422,0,0),2),IF(AND($H$7="Oui",IQ318&gt;$I$7),0,IF(AND($H$7="Oui",IQ318=$I$7),IT318+IS318,IF(IQ318&gt;$B$7,0,IF(IQ318=$B$7,IT318+IS318,ROUND(-PMT(($D$7+$IS$60)/12,$B$7,$C$7,0,0),2))))))))))))))</f>
        <v>0</v>
      </c>
      <c r="IS318" s="128">
        <f t="shared" ref="IS318:IS381" si="2397">IF(IQ318&gt;$BD$10,0,IF(IQ318&gt;$BD$10,0,IF(IQ318&gt;$B$7,0,(TRUNC(IW317*$AE$27*$L$7/12,2))+(TRUNC(IW317*$AF$27*$M$7/12,2)))))</f>
        <v>0</v>
      </c>
      <c r="IT318" s="128">
        <f t="shared" ref="IT318:IT381" si="2398">IF(AND($H$7="Oui",IQ318=$I$7),IV318+IU318,IF($F$10="Lissage",IR318-IS318,IF(AND($H$7="Oui",IQ318&gt;$I$7),0,IF(AND($H$7="Oui",IQ318=$I$7),IV318+IU318,IF(IQ318&gt;$B$7,0,IF(IQ318=$B$7,IV318+IU318,ROUND(IR318-IS318,2)))))))</f>
        <v>0</v>
      </c>
      <c r="IU318" s="46">
        <f t="shared" si="2021"/>
        <v>0</v>
      </c>
      <c r="IV318" s="46">
        <f t="shared" ref="IV318:IV381" si="2399">IF(AND($H$7="Oui",IQ318=$I$7),IW317,IF($F$10="Lissage",IT318-IU318,IF(AND($H$7="Oui",IQ318&gt;$I$7),0,IF(AND($H$7="Oui",IQ318=$I$7),IW317,IF(IQ318&gt;$B$7,0,IF(IQ318=$B$7,IW317,IT318-IU318))))))</f>
        <v>0</v>
      </c>
      <c r="IW318" s="51">
        <f t="shared" ref="IW318:IW381" si="2400">IF(AND($H$7="Oui",IQ318&gt;$I$7),0,IF(IQ318&gt;$B$7,0,IW317-IV318))</f>
        <v>0</v>
      </c>
      <c r="IX318" s="199">
        <f t="shared" si="1983"/>
        <v>10000</v>
      </c>
      <c r="IY318" s="128">
        <f t="shared" ref="IY318:IY381" si="2401">IF(IQ318&gt;$BD$10,0,IW317*$IY$60/12)</f>
        <v>0</v>
      </c>
      <c r="IZ318" s="408">
        <f t="shared" ref="IZ318:IZ381" si="2402">IF(IQ318=$BD$10,IW318,0)</f>
        <v>0</v>
      </c>
      <c r="JA318" s="58">
        <f t="shared" ref="JA318:JA381" si="2403">IF(AND($H$7="Oui",IQ318&gt;$I$7),0,IF(AND($H$7="Oui",IQ318=$I$7),JC318+JB318,IF(IQ318&gt;$B$7,0,IF($F$10="Lissage",$JA$60,IF(IQ318&gt;$B$7,0,IF(IQ318&gt;$BD$10,$JF$422/($B$7-$BD$10),IF(AND($H$7="Oui",IQ318=$I$7),JC318+JB318,IF(AND($H$7="Oui",IQ318&gt;$I$7),0,IF(IQ318&gt;$B$7,0,-PMT($IS$60/12,$B$7,$JD$61,0,0))))))))))</f>
        <v>0</v>
      </c>
      <c r="JB318" s="52">
        <f t="shared" ref="JB318:JB381" si="2404">IF(IQ318&gt;$BD$10,0,IF(AND($H$7="Oui",IQ318&gt;$I$7),0,IF(IQ318&gt;$B$7,0,(TRUNC(JD317*$AE$27/12,2))+(TRUNC(JD317*$AF$27/12,2)))))</f>
        <v>0</v>
      </c>
      <c r="JC318" s="51">
        <f t="shared" ref="JC318:JC381" si="2405">IF(AND($H$7="Oui",IQ318=$I$7),JD317,IF($F$10="Lissage",JA318-JB318,IF(IQ318&gt;$B$7,0,IF(AND(IQ318&gt;$I$7,$H$7="Oui"),0,IF(AND($H$7="Oui",IQ318=$I$7),JD317,JA318-JB318)))))</f>
        <v>0</v>
      </c>
      <c r="JD318" s="57">
        <f t="shared" ref="JD318:JD381" si="2406">IF(IQ318&gt;$B$7,0,IF(AND($H$7="Oui",IQ318&gt;$I$7),0,JD317-JC318))</f>
        <v>0</v>
      </c>
      <c r="JE318" s="280">
        <f t="shared" ref="JE318:JE381" si="2407">IF(IQ318=$B$7,JD318,10000)</f>
        <v>10000</v>
      </c>
      <c r="JF318" s="280">
        <f t="shared" ref="JF318:JF381" si="2408">IF(IQ318=$BD$10,JD318,0)</f>
        <v>0</v>
      </c>
      <c r="JG318" s="468">
        <f t="shared" ref="JG318:JG381" si="2409">IF(IQ318&lt;&gt;$B$7,-JA318,IF(JD318&gt;0,-(JA318+JD318),-(JA318+JD318)))</f>
        <v>0</v>
      </c>
      <c r="JH318" s="46">
        <f t="shared" ref="JH318:JH381" si="2410">-IR318</f>
        <v>0</v>
      </c>
      <c r="JI318" s="46">
        <f t="shared" ref="JI318:JI381" si="2411">-IT318</f>
        <v>0</v>
      </c>
      <c r="JJ318" s="48"/>
      <c r="JL318" s="45">
        <v>257</v>
      </c>
      <c r="JM318" s="46">
        <f t="shared" ref="JM318:JM381" si="2412">IF(AND($H$7="Oui",JL318&gt;$I$7),0,IF(AND($H$7="Oui",JL318=$I$7),JO318+JN318,IF(JL318&gt;$B$7,0,IF($F$10="Lissage",$JM$60,IF(JL318&gt;$B$7,0,IF(AND($H$7="Oui",JL318&gt;$I$7),0,ROUND(JO318+JN318,2)))))))</f>
        <v>0</v>
      </c>
      <c r="JN318" s="46">
        <f t="shared" ref="JN318:JN381" si="2413">IF(JL318&gt;$BD$10,0,IF(AND($H$7="Oui",JL318&gt;$I$7),0,IF(JL318&gt;$B$7,0,(TRUNC(JS318*$AG$27*$L$7/12,2))+(TRUNC(JS318*$AH$27*$M$7/12,2)))))</f>
        <v>0</v>
      </c>
      <c r="JO318" s="128">
        <f t="shared" ref="JO318:JO381" si="2414">IF(AND($H$7="Oui",JL318=$I$7),JQ318+JP318,IF($F$10="Lissage",JM318-JN318,IF(AND($H$7="Oui",JL318=$I$7),ROUND(JR317+JP318,2),IF(AND($H$7="Oui",JL318&gt;$I$7),0,IF(JL318&gt;$B$7,0,IF(JL318=$B$7,ROUND(JQ318+JP318,2),ROUND(-PMT($D$7/12,$B$7,$C$7,0,0),2)))))))</f>
        <v>0</v>
      </c>
      <c r="JP318" s="46">
        <f t="shared" si="1984"/>
        <v>0</v>
      </c>
      <c r="JQ318" s="46">
        <f t="shared" ref="JQ318:JQ381" si="2415">IF(AND($H$7="Oui",JL318=$I$7),JR317,IF($F$10="Lissage",JO318-JP318,IF(AND($H$7="Oui",JL318&gt;$I$7),0,IF(JL318&gt;$B$7,0,IF(JL318=$B$7,JR317,JO318-JP318)))))</f>
        <v>0</v>
      </c>
      <c r="JR318" s="51">
        <f t="shared" ref="JR318:JR381" si="2416">IF(JL318&gt;$B$7,0,IF(AND($H$7="Oui",JL318&gt;$I$7),0,JR317-JQ318))</f>
        <v>0</v>
      </c>
      <c r="JS318" s="51">
        <f t="shared" si="2279"/>
        <v>0</v>
      </c>
      <c r="JT318" s="199">
        <f t="shared" si="1986"/>
        <v>10000</v>
      </c>
      <c r="JU318" s="128">
        <f t="shared" ref="JU318:JU381" si="2417">IF(JL318&gt;$BD$10,0,JS318*$JU$60/12)</f>
        <v>0</v>
      </c>
      <c r="JV318" s="408">
        <f t="shared" ref="JV318:JV381" si="2418">IF(JL318=$BD$10,JR318,0)</f>
        <v>0</v>
      </c>
      <c r="JW318" s="58">
        <f t="shared" ref="JW318:JW381" si="2419">IF(AND($H$7="Oui",JL318&gt;$I$7),0,IF(AND($H$7="Oui",JL318=$I$7),JY318+JX318,IF(JL318&gt;$B$7,0,IF($F$10="Lissage",$JW$60,IF(JL318&gt;$B$7,0,JY318+JX318)))))</f>
        <v>0</v>
      </c>
      <c r="JX318" s="52">
        <f t="shared" ref="JX318:JX381" si="2420">IF(JL318&gt;$BD$10,0,IF(AND($H$7="Oui",JL318&gt;$I$7),0,IF(JL318&gt;$B$7,0,(TRUNC(KA318*$AG$27/12,2))+(TRUNC(KA318*$AH$27/12,2)))))</f>
        <v>0</v>
      </c>
      <c r="JY318" s="51">
        <f t="shared" ref="JY318:JY381" si="2421">IF(AND($H$7="Oui",JL318=$I$7),JZ317,IF($F$10="Lissage",JW318-JX318,IF(JL318&gt;$B$7,0,IF(AND(JL318&gt;$I$7,$H$7="Oui"),0,IF(AND($H$7="Oui",JL318=$I$7),JZ317,$L$61/$B$7)))))</f>
        <v>0</v>
      </c>
      <c r="JZ318" s="51">
        <f t="shared" ref="JZ318:JZ381" si="2422">IF(JL318&gt;$B$7,0,IF(AND($H$7="Oui",JL318&gt;$I$7),0,JZ317-JY318))</f>
        <v>0</v>
      </c>
      <c r="KA318" s="199">
        <f t="shared" si="2280"/>
        <v>0</v>
      </c>
      <c r="KB318" s="128">
        <f t="shared" si="1988"/>
        <v>10000</v>
      </c>
      <c r="KC318" s="204">
        <f t="shared" ref="KC318:KC381" si="2423">IF(JL318=$BD$10,JZ318,0)</f>
        <v>0</v>
      </c>
      <c r="KD318" s="468">
        <f t="shared" si="1989"/>
        <v>0</v>
      </c>
      <c r="KE318" s="46">
        <f t="shared" ref="KE318:KE382" si="2424">-JM318</f>
        <v>0</v>
      </c>
      <c r="KF318" s="46">
        <f t="shared" ref="KF318:KF381" si="2425">-JO318</f>
        <v>0</v>
      </c>
      <c r="KG318" s="48"/>
      <c r="KI318" s="45">
        <v>257</v>
      </c>
      <c r="KJ318" s="46">
        <f t="shared" ref="KJ318:KJ381" si="2426">IF(AND($H$7="Oui",KI318&gt;$I$7),0,IF(AND($H$7="Oui",KI318=$I$7),KL318+KK318,IF(KI318&gt;$B$7,0,IF($F$10="Lissage",$KJ$60,IF(KI318&gt;$B$7,0,IF(KI318&gt;$BD$10,ROUND(-PMT($D$7/12,$B$7-$BD$10,$KS$422,0,0),2),IF(AND($H$7="Oui",KI318=$I$7),KO317+KM318+KK318,IF(AND($H$7="Oui",KI318&gt;$I$7),0,IF(KI318&gt;$B$7,0,ROUND((-PMT(($D$7+$KK$60)/12,$B$7,$C$7,0,0)),2))))))))))</f>
        <v>0</v>
      </c>
      <c r="KK318" s="46">
        <f t="shared" ref="KK318:KK381" si="2427">IF(KI318&gt;$BD$10,0,IF(KI318&gt;$B$7,0,(TRUNC(KP318*$AI$27*$L$7/12,2))+(TRUNC(KP318*$AJ$27*$M$7/12,2))))</f>
        <v>0</v>
      </c>
      <c r="KL318" s="128">
        <f t="shared" ref="KL318:KL381" si="2428">IF(AND($H$7="Oui",KI318=$I$7),KN318+KM318,IF($F$10="Lissage",KJ318-KK318,IF(AND($H$7="Oui",KI318&gt;$I$7),0,IF(KI318&gt;$B$7,0,ROUND(KJ318-KK318,2)))))</f>
        <v>0</v>
      </c>
      <c r="KM318" s="46">
        <f t="shared" si="2244"/>
        <v>0</v>
      </c>
      <c r="KN318" s="46">
        <f t="shared" ref="KN318:KN381" si="2429">IF(AND($H$7="Oui",KI318=$I$7),KO317,IF($F$10="Lissage",KL318-KM318,IF(AND($H$7="Oui",KI318&gt;$I$7),0,IF(KI318&gt;$B$7,0,KL318-KM318))))</f>
        <v>0</v>
      </c>
      <c r="KO318" s="51">
        <f t="shared" ref="KO318:KO381" si="2430">IF(AND($H$7="Oui",KI318&gt;$I$7),0,IF(KI318&gt;$B$7,0,KO317-KN318))</f>
        <v>0</v>
      </c>
      <c r="KP318" s="199">
        <f t="shared" si="2281"/>
        <v>0</v>
      </c>
      <c r="KQ318" s="199">
        <f t="shared" si="1991"/>
        <v>10000</v>
      </c>
      <c r="KR318" s="128">
        <f t="shared" ref="KR318:KR381" si="2431">IF(KI318&gt;$BD$10,0,KP318*$KR$60/12)</f>
        <v>0</v>
      </c>
      <c r="KS318" s="408">
        <f t="shared" ref="KS318:KS381" si="2432">IF(KI318=$BD$10,KO318,0)</f>
        <v>0</v>
      </c>
      <c r="KT318" s="45">
        <v>257</v>
      </c>
      <c r="KU318" s="46">
        <f t="shared" si="1992"/>
        <v>0</v>
      </c>
      <c r="KV318" s="46">
        <f t="shared" ref="KV318:KV381" si="2433">IF(KT318&gt;$BD$10,0,IF(KT318&gt;$B$7,0,(TRUNC(LA318*$AI$27*$L$7/12,2))+(TRUNC(LA318*$AJ$27*$M$7/12,2))))</f>
        <v>0</v>
      </c>
      <c r="KW318" s="128">
        <f t="shared" si="2177"/>
        <v>0</v>
      </c>
      <c r="KX318" s="46">
        <f t="shared" ref="KX318:KX381" si="2434">IF(KT318&gt;$B$7,0,KZ317*$D$7/12)</f>
        <v>0</v>
      </c>
      <c r="KY318" s="46">
        <f t="shared" si="2178"/>
        <v>0</v>
      </c>
      <c r="KZ318" s="51">
        <f t="shared" ref="KZ318:KZ381" si="2435">IF(AND($H$7="Oui",KT318&gt;$I$7),0,IF(KT318&gt;$B$7,0,KZ317-KY318))</f>
        <v>0</v>
      </c>
      <c r="LA318" s="153">
        <f t="shared" si="2282"/>
        <v>0</v>
      </c>
      <c r="LB318" s="58">
        <f t="shared" si="2068"/>
        <v>0</v>
      </c>
      <c r="LC318" s="52">
        <f t="shared" ref="LC318:LC381" si="2436">IF(KT318&gt;$BD$10,0,IF(AND($H$7="Oui",KT318&gt;$I$7),0,IF(KT318&gt;$B$7,0,(TRUNC(LF318*$AI$27/12,2))+(TRUNC(LF318*$AJ$27/12,2)))))</f>
        <v>0</v>
      </c>
      <c r="LD318" s="51">
        <f t="shared" ref="LD318:LD381" si="2437">IF(AND($H$7="Oui",KT318=$I$7),LE317,IF($F$10="Lissage",LB318-LC318,IF(KT318&gt;$B$7,0,IF(AND(KT318&gt;$I$7,$H$7="Oui"),0,IF(AND($H$7="Oui",KT318=$I$7),LE317,LB318-LC318)))))</f>
        <v>0</v>
      </c>
      <c r="LE318" s="51">
        <f t="shared" si="2179"/>
        <v>0</v>
      </c>
      <c r="LF318" s="51">
        <f t="shared" si="2283"/>
        <v>0</v>
      </c>
      <c r="LG318" s="128">
        <f t="shared" si="2180"/>
        <v>10000</v>
      </c>
      <c r="LH318" s="204">
        <f t="shared" ref="LH318:LH381" si="2438">IF(KI318=$BD$10,LE318,0)</f>
        <v>0</v>
      </c>
      <c r="LI318" s="479">
        <f t="shared" si="2181"/>
        <v>0</v>
      </c>
      <c r="LJ318" s="46">
        <f t="shared" si="1995"/>
        <v>0</v>
      </c>
      <c r="LK318" s="46">
        <f t="shared" si="1996"/>
        <v>0</v>
      </c>
      <c r="LL318" s="48"/>
      <c r="LN318" s="45">
        <v>257</v>
      </c>
      <c r="LO318" s="46">
        <f t="shared" ref="LO318:LO381" si="2439">IF(AND($H$7="Oui",LN318&gt;$I$7),0,IF(AND($H$7="Oui",LN318=$I$7),LQ318+LP318,IF(LN318&gt;$B$7,0,IF($F$10="Lissage",$LO$60,IF(LN318&gt;$B$7,0,ROUND(LQ318+LP318,2))))))</f>
        <v>0</v>
      </c>
      <c r="LP318" s="46">
        <f t="shared" si="2252"/>
        <v>0</v>
      </c>
      <c r="LQ318" s="46">
        <f t="shared" ref="LQ318:LQ381" si="2440">IF(AND($H$7="Oui",LN318=$I$7),LS318+LR318,IF($F$10="Lissage",LO318-LP318,IF(AND($H$7="Oui",LN318=$I$7),ROUND(LT317+LR318,2),IF(AND($H$7="Oui",LN318&gt;$I$7),0,IF(LN318&gt;$B$7,0,IF(LN318=$B$7,ROUND((LS318+LR318),2),ROUND(-PMT($D$7/12,$B$7,$C$7,0,0),2)))))))</f>
        <v>0</v>
      </c>
      <c r="LR318" s="46">
        <f t="shared" ref="LR318:LR381" si="2441">LT317*$D$7/12</f>
        <v>0</v>
      </c>
      <c r="LS318" s="46">
        <f t="shared" ref="LS318:LS381" si="2442">IF(AND($H$7="Oui",LN318=$I$7),LT317,IF($F$10="Lissage",LQ318-LR318,IF(AND($H$7="Oui",LN318&gt;$I$7),0,IF(LN318&gt;$B$7,0,IF(LN318=$B$7,LT317,LQ318-LR318)))))</f>
        <v>0</v>
      </c>
      <c r="LT318" s="51">
        <f t="shared" ref="LT318:LT381" si="2443">IF(LN318&gt;$B$7,0,IF(AND($H$7="Oui",LN318&gt;$I$7),0,LT317-LS318))</f>
        <v>0</v>
      </c>
      <c r="LU318" s="199">
        <f t="shared" si="1997"/>
        <v>10000</v>
      </c>
      <c r="LV318" s="58">
        <f t="shared" ref="LV318:LV381" si="2444">IF(LN318&gt;$B$7,0,IF(AND($H$7="Oui",LN318&gt;$I$7),0,IF(AND($H$7="Oui",LN318=$I$7),LX318+LW318,IF($F$10="Lissage",$LV$60,IF(LN318&gt;$B$7,0,LX318+LW318)))))</f>
        <v>0</v>
      </c>
      <c r="LW318" s="241">
        <f t="shared" si="2253"/>
        <v>0</v>
      </c>
      <c r="LX318" s="51">
        <f t="shared" ref="LX318:LX381" si="2445">IF(LN318&gt;$B$7,0,IF(AND($H$7="Oui",LN318=$I$7),LY317,IF($F$10="Lissage",LV318-LW318,IF(LN318&gt;$B$7,0,IF(AND(LN318&gt;$I$7,$H$7="Oui"),0,IF(AND($H$7="Oui",LN318=$I$7),LY317,$L$61/$B$7))))))</f>
        <v>0</v>
      </c>
      <c r="LY318" s="51">
        <f t="shared" ref="LY318:LY381" si="2446">IF(LN318&gt;$B$7,0,IF(AND($H$7="Oui",LN318&gt;$I$7),0,LY317-LX318))</f>
        <v>0</v>
      </c>
      <c r="LZ318" s="46">
        <f t="shared" si="1998"/>
        <v>0</v>
      </c>
      <c r="MA318" s="199">
        <f t="shared" si="1999"/>
        <v>10000</v>
      </c>
      <c r="MB318" s="468">
        <f t="shared" ref="MB318:MB382" si="2447">-LV318</f>
        <v>0</v>
      </c>
      <c r="MC318" s="46">
        <f t="shared" ref="MC318:MC382" si="2448">-LO318</f>
        <v>0</v>
      </c>
      <c r="MD318" s="46">
        <f t="shared" ref="MD318:MD382" si="2449">-LQ318</f>
        <v>0</v>
      </c>
      <c r="ME318" s="48"/>
      <c r="MG318" s="45">
        <v>257</v>
      </c>
      <c r="MH318" s="46">
        <f t="shared" ref="MH318:MH381" si="2450">IF(AND($H$7="Oui",MG318&gt;$I$7),0,IF(AND($H$7="Oui",MG318=$I$7),MJ318+MI318,IF(MG318&gt;$B$7,0,IF($F$10="Lissage",$MH$60,IF(MG318&gt;$B$7,0,IF(AND($H$7="Oui",MG318&gt;$I$7),0,ROUND(MJ318+MI318,2)))))))</f>
        <v>0</v>
      </c>
      <c r="MI318" s="46">
        <f t="shared" si="2254"/>
        <v>0</v>
      </c>
      <c r="MJ318" s="46">
        <f t="shared" ref="MJ318:MJ381" si="2451">IF(AND($H$7="Oui",MG318&gt;$I$7),0,IF(AND($H$7="Oui",MG318=$I$7),ML318+MK318,IF($F$10="Lissage",MH318-MI318,IF(AND($H$7="Oui",MG318=$I$7),ROUND(MM317+MK318,2),IF(AND($H$7="Oui",MG318&gt;$I$7),0,IF(MG318&gt;$B$7,0,IF(MG318=$B$7,ROUND(ML318+MI318,2),ROUND(-PMT($D$7/12,$B$7,$C$7,0,0),2))))))))</f>
        <v>0</v>
      </c>
      <c r="MK318" s="46">
        <f t="shared" ref="MK318:MK381" si="2452">MM317*$D$7/12</f>
        <v>0</v>
      </c>
      <c r="ML318" s="46">
        <f t="shared" ref="ML318:ML381" si="2453">IF(AND($H$7="Oui",MG318&gt;$I$7),0,IF(AND($H$7="Oui",MG318=$I$7),MM317,IF($F$10="Lissage",MJ318-MK318,IF(AND($H$7="Oui",MG318&gt;$I$7),0,IF(MG318&gt;$B$7,0,IF(MG318=$B$7,MM317,MJ318-MK318))))))</f>
        <v>0</v>
      </c>
      <c r="MM318" s="51">
        <f t="shared" ref="MM318:MM381" si="2454">IF(MG318&gt;$B$7,0,IF(AND($H$7="Oui",MG318&gt;$I$7),0,MM317-ML318))</f>
        <v>0</v>
      </c>
      <c r="MN318" s="199">
        <f t="shared" si="2000"/>
        <v>10000</v>
      </c>
      <c r="MO318" s="58">
        <f t="shared" ref="MO318:MO381" si="2455">IF(AND($H$7="Oui",MG318&gt;$I$7),0,IF(AND($H$7="Oui",MG318=$I$7),MQ318+MP318,IF(MG318&gt;$B$7,0,IF($F$10="Lissage",$MO$60,IF(MG318&gt;$B$7,0,MQ318+MP318)))))</f>
        <v>0</v>
      </c>
      <c r="MP318" s="52">
        <f t="shared" si="2255"/>
        <v>0</v>
      </c>
      <c r="MQ318" s="51">
        <f t="shared" ref="MQ318:MQ381" si="2456">IF(AND($H$7="Oui",MG318&gt;$I$7),0,IF(AND($H$7="Oui",MG318=$I$7),MR317,IF($F$10="Lissage",MO318-MP318,IF(MG318&gt;$B$7,0,IF(AND(MG318&gt;$I$7,$H$7="Oui"),0,IF(AND($H$7="Oui",MG318=$I$7),MR317,$L$61/$B$7))))))</f>
        <v>0</v>
      </c>
      <c r="MR318" s="57">
        <f t="shared" ref="MR318:MR381" si="2457">IF(MG318&gt;$B$7,0,IF(AND($H$7="Oui",MG318&gt;$I$7),0,MR317-MQ318))</f>
        <v>0</v>
      </c>
      <c r="MS318" s="199">
        <f t="shared" si="2001"/>
        <v>10000</v>
      </c>
      <c r="MT318" s="468">
        <f t="shared" si="2002"/>
        <v>0</v>
      </c>
      <c r="MU318" s="46">
        <f t="shared" ref="MU318:MU381" si="2458">-MH318</f>
        <v>0</v>
      </c>
      <c r="MV318" s="46">
        <f t="shared" ref="MV318:MV381" si="2459">-MJ318</f>
        <v>0</v>
      </c>
      <c r="MW318" s="48"/>
      <c r="MY318" s="45">
        <v>257</v>
      </c>
      <c r="MZ318" s="46">
        <f t="shared" ref="MZ318:MZ381" si="2460">IF($F$10="Lissage",IF(AND($H$7="Oui",MY318=$I$7),NB318+NA318,IF(AND($H$7="Oui",MY318&gt;$I$7),0,IF(MY318&gt;$B$7,0,$MZ$60))),IF(AND($H$7="Oui",MY318&gt;$I$7),0,IF((NE316-ND317)&lt;0,0,IF(AND($H$7="Oui",MY318=$I$7),NB318+NA318,ROUND(-PMT(($D$7+NA683)/12,$B$7-MY317,NE317,0,0),2)))))</f>
        <v>0</v>
      </c>
      <c r="NA318" s="46">
        <f t="shared" si="2256"/>
        <v>0</v>
      </c>
      <c r="NB318" s="128">
        <f t="shared" ref="NB318:NB381" si="2461">IF($F$10="Lissage",IF(AND($H$7="Oui",MY318=$I$7),NE317+NC318,MZ318-NA318),IF(AND($H$7="Oui",MY318=$I$7),ND318+NC318,MZ318-NA318))</f>
        <v>0</v>
      </c>
      <c r="NC318" s="46">
        <f t="shared" si="2238"/>
        <v>0</v>
      </c>
      <c r="ND318" s="46">
        <f t="shared" ref="ND318:ND381" si="2462">IF($F$10="Lissage",IF(AND($H$7="Oui",MY318&gt;$I$7),0,IF(AND($H$7="Oui",MY318=$I$7),NE317,IF(MY318&gt;$B$7,0,NB318-NC318))),IF(AND($H$7="Oui",MY318=$I$7),NE317,NB318-NC318))</f>
        <v>0</v>
      </c>
      <c r="NE318" s="51">
        <f t="shared" si="2187"/>
        <v>0</v>
      </c>
      <c r="NF318" s="153">
        <f t="shared" si="2188"/>
        <v>10000</v>
      </c>
      <c r="NG318" s="45">
        <v>257</v>
      </c>
      <c r="NH318" s="46">
        <f t="shared" si="2239"/>
        <v>0</v>
      </c>
      <c r="NI318" s="46">
        <f t="shared" si="2257"/>
        <v>0</v>
      </c>
      <c r="NJ318" s="128">
        <f t="shared" si="2190"/>
        <v>0</v>
      </c>
      <c r="NK318" s="46">
        <f t="shared" si="2005"/>
        <v>0</v>
      </c>
      <c r="NL318" s="46">
        <f t="shared" si="2191"/>
        <v>0</v>
      </c>
      <c r="NM318" s="51">
        <f t="shared" ref="NM318:NM381" si="2463">IF(AND($H$7="Oui",NG318&gt;$I$7),0,IF(NG318&gt;$B$7,0,NM317-NL318))</f>
        <v>0</v>
      </c>
      <c r="NN318" s="58">
        <f t="shared" si="2192"/>
        <v>0</v>
      </c>
      <c r="NO318" s="52">
        <f t="shared" si="2258"/>
        <v>0</v>
      </c>
      <c r="NP318" s="51">
        <f t="shared" si="2194"/>
        <v>0</v>
      </c>
      <c r="NQ318" s="57">
        <f t="shared" ref="NQ318:NQ381" si="2464">IF(NG318&gt;$B$7,0,IF(AND($H$7="Oui",NG318&gt;$I$7),0,NQ317-NP318))</f>
        <v>0</v>
      </c>
      <c r="NR318" s="153">
        <f t="shared" si="2006"/>
        <v>10000</v>
      </c>
      <c r="NS318" s="469">
        <f t="shared" ref="NS318:NS381" si="2465">IF(NG318&lt;&gt;$B$7,-NN318,IF(NR318&gt;0,-(NN318+NR318),-(NN318+NR318)))</f>
        <v>0</v>
      </c>
      <c r="NT318" s="46">
        <f t="shared" ref="NT318:NT381" si="2466">-NH318</f>
        <v>0</v>
      </c>
      <c r="NU318" s="46">
        <f t="shared" ref="NU318:NU381" si="2467">-NJ318</f>
        <v>0</v>
      </c>
      <c r="NV318" s="48"/>
      <c r="NX318" s="45">
        <v>257</v>
      </c>
      <c r="NY318" s="46">
        <f t="shared" ref="NY318:NY381" si="2468">IF(AND($H$7="Oui",NX318&gt;$I$7),0,IF(AND($H$7="Oui",NX318=$I$7),OA318+NZ318,IF($F$10="Lissage",IF(NX318&gt;$B$7,0,$NY$60),IF(NX318&gt;$B$7,0,IF(AND($H$7="Oui",NX318&gt;$I$7),0,ROUND(OA318+NZ318,2))))))</f>
        <v>0</v>
      </c>
      <c r="NZ318" s="46">
        <f t="shared" si="2259"/>
        <v>0</v>
      </c>
      <c r="OA318" s="46">
        <f t="shared" ref="OA318:OA381" si="2469">IF(AND($H$7="Oui",NX318=$I$7),OC318+OB318,IF($F$10="Lissage",NY318-NZ318,IF(AND($H$7="Oui",NX318=$I$7),ROUND(OD317+OB318,2),IF(AND($H$7="Oui",NX318&gt;$I$7),0,IF(NX318&gt;$B$7,0,IF(NX318=$B$7,ROUND(OC318+OB318,2),ROUND(-PMT($D$7/12,$B$7,$C$7,0,0),2)))))))</f>
        <v>0</v>
      </c>
      <c r="OB318" s="46">
        <f t="shared" ref="OB318:OB381" si="2470">OD317*$D$7/12</f>
        <v>0</v>
      </c>
      <c r="OC318" s="46">
        <f t="shared" ref="OC318:OC381" si="2471">IF(AND($H$7="Oui",NX318=$I$7),OD317,IF($F$10="Lissage",OA318-OB318,IF(AND($H$7="Oui",NX318&gt;$I$7),0,IF(NX318&gt;$B$7,0,IF(NX318=$B$7,OD317,OA318-OB318)))))</f>
        <v>0</v>
      </c>
      <c r="OD318" s="51">
        <f t="shared" ref="OD318:OD381" si="2472">IF(NX318&gt;$B$7,0,IF(AND($H$7="Oui",NX318&gt;$I$7),0,OD317-OC318))</f>
        <v>0</v>
      </c>
      <c r="OE318" s="57">
        <f t="shared" si="2284"/>
        <v>0</v>
      </c>
      <c r="OF318" s="153">
        <f t="shared" si="2008"/>
        <v>10000</v>
      </c>
      <c r="OG318" s="58">
        <f t="shared" ref="OG318:OG381" si="2473">IF(AND($H$7="Oui",NX318&gt;$I$7),0,IF(AND($H$7="Oui",NX318=$I$7),OI318+OH318,IF(NX318&gt;$B$7,0,IF($F$10="Lissage",$OG$60,IF(AND($H$7="Oui",NX318&gt;$I$7),0,IF(AND($H$7="Oui",NX318=$I$7),OI318+OH318,IF(NX318&gt;$B$7,0,IF($F$10="Lissage",$OG$60,IF(NX318&gt;$B$7,0,OI318+OH318)))))))))</f>
        <v>0</v>
      </c>
      <c r="OH318" s="241">
        <f t="shared" si="2285"/>
        <v>0</v>
      </c>
      <c r="OI318" s="51">
        <f t="shared" ref="OI318:OI381" si="2474">IF(AND($H$7="Oui",NX318=$I$7),OJ317,IF($F$10="Lissage",OG318-OH318,IF(AND($H$7="Oui",NX318=$I$7),OJ317,IF($F$10="Lissage",OG318-OH318,IF(NX318&gt;$B$7,0,IF(AND(NX318&gt;$I$7,$H$7="Oui"),0,IF(AND($H$7="Oui",NX318=$I$7),OJ317,$L$61/$B$7)))))))</f>
        <v>0</v>
      </c>
      <c r="OJ318" s="51">
        <f t="shared" ref="OJ318:OJ381" si="2475">IF(NX318&gt;$B$7,0,IF(AND($H$7="Oui",NX318&gt;$I$7),0,OJ317-OI318))</f>
        <v>0</v>
      </c>
      <c r="OK318" s="153">
        <f t="shared" si="2286"/>
        <v>0</v>
      </c>
      <c r="OL318" s="153">
        <f t="shared" si="2011"/>
        <v>10000</v>
      </c>
      <c r="OM318" s="468">
        <f t="shared" si="2012"/>
        <v>0</v>
      </c>
      <c r="ON318" s="46">
        <f t="shared" si="2013"/>
        <v>0</v>
      </c>
      <c r="OO318" s="46">
        <f t="shared" ref="OO318:OO381" si="2476">-OA318</f>
        <v>0</v>
      </c>
      <c r="OP318" s="48"/>
      <c r="OR318" s="45">
        <v>257</v>
      </c>
      <c r="OS318" s="46">
        <f t="shared" ref="OS318:OS381" si="2477">IF(AND($H$7="Oui",OR318&gt;$I$7),0,IF(AND($H$7="Oui",OR318=$I$7),OU318+OT318,IF(OR318&gt;$B$7,0,IF($F$10="Lissage",$OS$60,IF(AND($H$7="Oui",OR318=$I$7),OU318+OT318,IF(AND($H$7="Oui",OR318&gt;$I$7),0,IF(OR318&gt;$B$7,0,-PMT(OV683/12,$B$7-OR317,OX317,0,0))))))))</f>
        <v>0</v>
      </c>
      <c r="OT318" s="128">
        <f t="shared" si="2260"/>
        <v>0</v>
      </c>
      <c r="OU318" s="128">
        <f t="shared" ref="OU318:OU381" si="2478">IF(AND($H$7="Oui",OR318=$I$7),OW318+OV318,IF($F$10="Lissage",OS318-OT318,IF(AND($H$7="Oui",OR318=$I$7),OW318+OV318,OS318-OT318)))</f>
        <v>0</v>
      </c>
      <c r="OV318" s="46">
        <f t="shared" si="2240"/>
        <v>0</v>
      </c>
      <c r="OW318" s="46">
        <f t="shared" si="2241"/>
        <v>0</v>
      </c>
      <c r="OX318" s="51">
        <f t="shared" ref="OX318:OX381" si="2479">IF(AND($H$7="Oui",OR318&gt;$I$7),0,IF(OR318&gt;$B$7,0,OX317-OW318))</f>
        <v>0</v>
      </c>
      <c r="OY318" s="51">
        <f t="shared" si="2287"/>
        <v>0</v>
      </c>
      <c r="OZ318" s="153">
        <f t="shared" si="2015"/>
        <v>10000</v>
      </c>
      <c r="PA318" s="45">
        <v>257</v>
      </c>
      <c r="PB318" s="46">
        <f t="shared" ref="PB318:PB381" si="2480">IF(AND($H$7="Oui",PA318&gt;$I$7),0,IF(AND($H$7="Oui",PA318=$I$7),PD318+PC318,IF(PA318&gt;$B$7,0,IF($F$10="Lissage",$OS$60,IF(AND($H$7="Oui",PA318=$I$7),PD318+PC318,ROUND(IF(PA318=$B$7,PD318+PC318,OS318),2))))))</f>
        <v>0</v>
      </c>
      <c r="PC318" s="46">
        <f t="shared" si="2288"/>
        <v>0</v>
      </c>
      <c r="PD318" s="128">
        <f t="shared" ref="PD318:PD381" si="2481">IF(AND($H$7="Oui",PA318=$I$7),PF318+PE318,IF($F$10="Lissage",PB318-PC318,IF(AND($H$7="Oui",PA318&gt;$I$7),0,IF(AND($H$7="Oui",PA318=$I$7),PF318+PE318,IF(PA318&gt;$B$7,0,IF(PA318=$B$7,PF318+PE318,ROUND(PB318-PC318,2)))))))</f>
        <v>0</v>
      </c>
      <c r="PE318" s="46">
        <f t="shared" ref="PE318:PE381" si="2482">IF(PA318&gt;$B$7,0,PG317*$D$7/12)</f>
        <v>0</v>
      </c>
      <c r="PF318" s="46">
        <f t="shared" ref="PF318:PF381" si="2483">IF(AND($H$7="Oui",PA318=$I$7),PG317,IF($F$10="Lissage",PD318-PE318,IF(AND($H$7="Oui",PA318&gt;$I$7),0,IF(AND($H$7="Oui",PA318=$I$7),PG317,IF(PA318&gt;$B$7,0,IF(PA318=$B$7,PG317,PD318-PE318))))))</f>
        <v>0</v>
      </c>
      <c r="PG318" s="51">
        <f t="shared" ref="PG318:PG381" si="2484">IF(AND($H$7="Oui",PA318&gt;$I$7),0,IF(PA318&gt;$B$7,0,PG317-PF318))</f>
        <v>0</v>
      </c>
      <c r="PH318" s="153">
        <f t="shared" si="2292"/>
        <v>0</v>
      </c>
      <c r="PI318" s="688">
        <f t="shared" ref="PI318:PI381" si="2485">IF(AND($H$7="Oui",PA318&gt;$I$7),0,IF(AND($H$7="Oui",PA318=$I$7),PK318+PJ318,IF(PA318&gt;$B$7,0,IF($F$10="Lissage",$PI$60,IF(AND($H$7="Oui",PA318&gt;$I$7),0,IF(AND($H$7="Oui",PA318=$I$7),PK318+PJ318,IF(PA318&gt;$B$7,0,-PMT(OW683/12,$B$7-PA317,PL317,0,0))))))))</f>
        <v>0</v>
      </c>
      <c r="PJ318" s="52">
        <f t="shared" si="2289"/>
        <v>0</v>
      </c>
      <c r="PK318" s="51">
        <f t="shared" ref="PK318:PK381" si="2486">IF(AND($H$7="Oui",PA318=$I$7),PL317,IF($F$10="Lissage",PI318-PJ318,IF(PA318&gt;$B$7,0,IF(AND(PA318&gt;$I$7,$H$7="Oui"),0,IF(AND($H$7="Oui",PA318=$I$7),PL317,PI318-PJ318)))))</f>
        <v>0</v>
      </c>
      <c r="PL318" s="57">
        <f t="shared" ref="PL318:PL381" si="2487">IF(PA318&gt;$B$7,0,IF(AND($H$7="Oui",PA318&gt;$I$7),0,PL317-PK318))</f>
        <v>0</v>
      </c>
      <c r="PM318" s="57">
        <f t="shared" si="2290"/>
        <v>0</v>
      </c>
      <c r="PN318" s="153">
        <f t="shared" si="2020"/>
        <v>10000</v>
      </c>
      <c r="PO318" s="469">
        <f t="shared" ref="PO318:PO381" si="2488">IF(PA318&lt;&gt;$B$7,-PI318,IF(PN318&gt;0,-(PI318+PN318),-(PI318+PN318)))</f>
        <v>0</v>
      </c>
      <c r="PP318" s="46">
        <f t="shared" ref="PP318:PP381" si="2489">-PB318</f>
        <v>0</v>
      </c>
      <c r="PQ318" s="46">
        <f t="shared" ref="PQ318:PQ381" si="2490">-PD318</f>
        <v>0</v>
      </c>
      <c r="PR318" s="48"/>
    </row>
    <row r="319" spans="2:434" hidden="1" x14ac:dyDescent="0.3">
      <c r="B319" s="45">
        <v>258</v>
      </c>
      <c r="C319" s="46">
        <f t="shared" si="2245"/>
        <v>0</v>
      </c>
      <c r="D319" s="46">
        <f t="shared" si="2293"/>
        <v>0</v>
      </c>
      <c r="E319" s="46">
        <f t="shared" si="2294"/>
        <v>0</v>
      </c>
      <c r="F319" s="46">
        <f t="shared" si="2295"/>
        <v>0</v>
      </c>
      <c r="G319" s="46">
        <f t="shared" si="2296"/>
        <v>0</v>
      </c>
      <c r="H319" s="51">
        <f t="shared" si="2297"/>
        <v>0</v>
      </c>
      <c r="I319" s="58">
        <f t="shared" si="2228"/>
        <v>0</v>
      </c>
      <c r="J319" s="52">
        <f t="shared" si="2298"/>
        <v>0</v>
      </c>
      <c r="K319" s="51">
        <f t="shared" si="2299"/>
        <v>0</v>
      </c>
      <c r="L319" s="57">
        <f t="shared" si="2300"/>
        <v>0</v>
      </c>
      <c r="M319" s="468">
        <f t="shared" ref="M319:M382" si="2491">-I319</f>
        <v>0</v>
      </c>
      <c r="N319" s="46">
        <f t="shared" ref="N319:N382" si="2492">-C319</f>
        <v>0</v>
      </c>
      <c r="O319" s="47"/>
      <c r="P319" s="46">
        <f t="shared" ref="P319:P382" si="2493">-E319</f>
        <v>0</v>
      </c>
      <c r="Q319" s="48"/>
      <c r="R319" s="29"/>
      <c r="S319" s="29"/>
      <c r="T319" s="45">
        <v>258</v>
      </c>
      <c r="U319" s="46">
        <f t="shared" si="2301"/>
        <v>0</v>
      </c>
      <c r="V319" s="46">
        <f t="shared" si="2302"/>
        <v>0</v>
      </c>
      <c r="W319" s="46">
        <f t="shared" ref="W319:W382" si="2494">IF(AND($H$7="Oui",T319=$I$7),ROUND(Z318+X319,2),IF(AND($H$7="Oui",T319&gt;$I$7),0,IF(T319&gt;$B$7,0,IF(T319=$B$7,ROUND((Y319+X319),2),ROUND(-PMT($D$7/12,$B$7,$C$7,0,0),2)))))</f>
        <v>0</v>
      </c>
      <c r="X319" s="46">
        <f t="shared" si="2303"/>
        <v>0</v>
      </c>
      <c r="Y319" s="46">
        <f t="shared" si="2304"/>
        <v>0</v>
      </c>
      <c r="Z319" s="51">
        <f t="shared" si="2305"/>
        <v>0</v>
      </c>
      <c r="AA319" s="58">
        <f t="shared" si="2306"/>
        <v>0</v>
      </c>
      <c r="AB319" s="52">
        <f t="shared" si="2307"/>
        <v>0</v>
      </c>
      <c r="AC319" s="51">
        <f t="shared" si="2308"/>
        <v>0</v>
      </c>
      <c r="AD319" s="57">
        <f t="shared" si="2309"/>
        <v>0</v>
      </c>
      <c r="AE319" s="468">
        <f t="shared" ref="AE319:AE382" si="2495">-AA319</f>
        <v>0</v>
      </c>
      <c r="AF319" s="46">
        <f t="shared" si="2310"/>
        <v>0</v>
      </c>
      <c r="AG319" s="47"/>
      <c r="AH319" s="46">
        <f t="shared" ref="AH319:AH382" si="2496">-W319</f>
        <v>0</v>
      </c>
      <c r="AI319" s="48"/>
      <c r="AJ319" s="29"/>
      <c r="AK319" s="45">
        <v>258</v>
      </c>
      <c r="AL319" s="46">
        <f t="shared" si="2311"/>
        <v>0</v>
      </c>
      <c r="AM319" s="46"/>
      <c r="AN319" s="46"/>
      <c r="AO319" s="46">
        <f t="shared" si="2312"/>
        <v>0</v>
      </c>
      <c r="AP319" s="128">
        <f t="shared" si="2313"/>
        <v>0</v>
      </c>
      <c r="AQ319" s="128"/>
      <c r="AR319" s="128"/>
      <c r="AS319" s="46">
        <f t="shared" si="2314"/>
        <v>0</v>
      </c>
      <c r="AT319" s="46">
        <f t="shared" si="2315"/>
        <v>0</v>
      </c>
      <c r="AU319" s="51"/>
      <c r="AV319" s="51"/>
      <c r="AW319" s="51">
        <f t="shared" si="2316"/>
        <v>0</v>
      </c>
      <c r="AX319" s="58">
        <f t="shared" si="2317"/>
        <v>0</v>
      </c>
      <c r="AY319" s="52"/>
      <c r="AZ319" s="52"/>
      <c r="BA319" s="52">
        <f t="shared" si="2318"/>
        <v>0</v>
      </c>
      <c r="BB319" s="51">
        <f t="shared" si="2319"/>
        <v>0</v>
      </c>
      <c r="BC319" s="51"/>
      <c r="BD319" s="51"/>
      <c r="BE319" s="57">
        <f t="shared" si="2320"/>
        <v>0</v>
      </c>
      <c r="BF319" s="468">
        <f t="shared" si="2321"/>
        <v>0</v>
      </c>
      <c r="BG319" s="46">
        <f t="shared" si="2322"/>
        <v>0</v>
      </c>
      <c r="BH319" s="46">
        <f t="shared" si="2323"/>
        <v>0</v>
      </c>
      <c r="BI319" s="48"/>
      <c r="BK319" s="45">
        <v>258</v>
      </c>
      <c r="BL319" s="46">
        <f t="shared" ref="BL319:BL382" si="2497">IF(BK319&gt;$B$7,0,IF(AND($H$7="Oui",BK319&gt;$I$7),0,ROUND(BN319+BM319,2)))</f>
        <v>0</v>
      </c>
      <c r="BM319" s="46">
        <f t="shared" ref="BM319:BM382" si="2498">IF(AND($H$7="Oui",BK319&gt;$I$7),0,IF(BK319&gt;$B$7,0,(TRUNC(BR319*$K$27*$L$7/12,2))+(TRUNC(BR319*$L$27*$M$7/12,2))))</f>
        <v>0</v>
      </c>
      <c r="BN319" s="46">
        <f t="shared" ref="BN319:BN382" si="2499">IF(AND($H$7="Oui",BK319=$I$7),ROUND(BQ318+BO319,2),IF(AND($H$7="Oui",BK319&gt;$I$7),0,IF(BK319&gt;$B$7,0,IF(BK319=$B$7,ROUND((BP319+BO319),2),ROUND(-PMT($D$7/12,$B$7,$C$7,0,0),2)))))</f>
        <v>0</v>
      </c>
      <c r="BO319" s="46">
        <f t="shared" si="2324"/>
        <v>0</v>
      </c>
      <c r="BP319" s="46">
        <f t="shared" si="2325"/>
        <v>0</v>
      </c>
      <c r="BQ319" s="51">
        <f t="shared" si="2326"/>
        <v>0</v>
      </c>
      <c r="BR319" s="57">
        <f t="shared" si="2261"/>
        <v>0</v>
      </c>
      <c r="BS319" s="58">
        <f t="shared" si="2229"/>
        <v>0</v>
      </c>
      <c r="BT319" s="52">
        <f t="shared" ref="BT319:BT382" si="2500">IF(AND($H$7="Oui",BK319&gt;$I$7),0,IF(BK319&gt;$B$7,0,(TRUNC(BW319*$K$27/12,2))+(TRUNC(BW319*$L$27/12,2))))</f>
        <v>0</v>
      </c>
      <c r="BU319" s="51">
        <f t="shared" si="2327"/>
        <v>0</v>
      </c>
      <c r="BV319" s="51">
        <f t="shared" si="2328"/>
        <v>0</v>
      </c>
      <c r="BW319" s="153">
        <f t="shared" si="2262"/>
        <v>0</v>
      </c>
      <c r="BX319" s="468">
        <f t="shared" ref="BX319:BX382" si="2501">-BS319</f>
        <v>0</v>
      </c>
      <c r="BY319" s="46">
        <f t="shared" ref="BY319:BY382" si="2502">-BL319</f>
        <v>0</v>
      </c>
      <c r="BZ319" s="46">
        <f t="shared" si="2329"/>
        <v>0</v>
      </c>
      <c r="CA319" s="48"/>
      <c r="CB319" s="29"/>
      <c r="CC319" s="45">
        <v>258</v>
      </c>
      <c r="CD319" s="128">
        <f t="shared" si="2330"/>
        <v>0</v>
      </c>
      <c r="CE319" s="46">
        <f t="shared" ref="CE319:CE382" si="2503">IF(AND($H$7="Oui",CC319&gt;$I$7),0,IF(CC319&gt;$B$7,0,(TRUNC(CJ319*$M$27*$L$7/12,2))+(TRUNC(CJ319*$N$27*$M$7/12,2))))</f>
        <v>0</v>
      </c>
      <c r="CF319" s="128">
        <f t="shared" si="2331"/>
        <v>0</v>
      </c>
      <c r="CG319" s="46">
        <f t="shared" ref="CG319:CG382" si="2504">IF(AND($H$7="Oui",CC319&gt;$I$7),0,IF(CC319&gt;$B$7,0,CI318*$D$7/12))</f>
        <v>0</v>
      </c>
      <c r="CH319" s="46">
        <f t="shared" si="2230"/>
        <v>0</v>
      </c>
      <c r="CI319" s="51">
        <f t="shared" si="2332"/>
        <v>0</v>
      </c>
      <c r="CJ319" s="199">
        <f t="shared" si="2263"/>
        <v>0</v>
      </c>
      <c r="CK319" s="153">
        <f t="shared" ref="CK319:CK382" si="2505">IF(CC319=$B$7,CI319,10000)</f>
        <v>10000</v>
      </c>
      <c r="CL319" s="45">
        <v>258</v>
      </c>
      <c r="CM319" s="46">
        <f t="shared" ref="CM319:CM382" si="2506">IF(AND($H$7="Oui",CL319&gt;$I$7),0,IF(AND($H$7="Oui",CL319=$I$7),CO319+CN319,IF(CL319&gt;$B$7,0,IF(CL319=$B$7,CO319+CN319,ROUND(CD319,2)))))</f>
        <v>0</v>
      </c>
      <c r="CN319" s="46">
        <f t="shared" ref="CN319:CN382" si="2507">IF(CL319&gt;$B$7,0,(TRUNC(CS319*$M$27*$L$7/12,2))+(TRUNC(CS319*$N$27*$M$7/12,2)))</f>
        <v>0</v>
      </c>
      <c r="CO319" s="128">
        <f t="shared" si="2242"/>
        <v>0</v>
      </c>
      <c r="CP319" s="46">
        <f t="shared" si="2333"/>
        <v>0</v>
      </c>
      <c r="CQ319" s="46">
        <f t="shared" si="2243"/>
        <v>0</v>
      </c>
      <c r="CR319" s="51">
        <f t="shared" si="2334"/>
        <v>0</v>
      </c>
      <c r="CS319" s="153">
        <f t="shared" si="2265"/>
        <v>0</v>
      </c>
      <c r="CT319" s="58">
        <f t="shared" si="2335"/>
        <v>0</v>
      </c>
      <c r="CU319" s="52">
        <f t="shared" ref="CU319:CU382" si="2508">IF(AND($H$7="Oui",CL319&gt;$I$7),0,IF(CL319&gt;$B$7,0,(TRUNC(CX319*$M$27/12,2))+(TRUNC(CX319*$N$27/12,2))))</f>
        <v>0</v>
      </c>
      <c r="CV319" s="51">
        <f t="shared" ref="CV319:CV382" si="2509">IF(CL319&gt;$B$7,0,IF(AND(CL319&gt;$I$7,$H$7="Oui"),0,IF(AND($H$7="Oui",CL319=$I$7),CW318,CT319-CU319)))</f>
        <v>0</v>
      </c>
      <c r="CW319" s="51">
        <f t="shared" si="2336"/>
        <v>0</v>
      </c>
      <c r="CX319" s="57">
        <f t="shared" si="2266"/>
        <v>0</v>
      </c>
      <c r="CY319" s="153">
        <f t="shared" ref="CY319:CY382" si="2510">IF(CC319=$B$7,CW319,10000)</f>
        <v>10000</v>
      </c>
      <c r="CZ319" s="479">
        <f t="shared" si="2162"/>
        <v>0</v>
      </c>
      <c r="DA319" s="46">
        <f t="shared" ref="DA319:DA382" si="2511">-CM319</f>
        <v>0</v>
      </c>
      <c r="DB319" s="46">
        <f t="shared" ref="DB319:DB382" si="2512">-CO319</f>
        <v>0</v>
      </c>
      <c r="DC319" s="48"/>
      <c r="DE319" s="45">
        <v>258</v>
      </c>
      <c r="DF319" s="46">
        <f t="shared" si="2337"/>
        <v>0</v>
      </c>
      <c r="DG319" s="46">
        <f t="shared" si="2267"/>
        <v>0</v>
      </c>
      <c r="DH319" s="46">
        <f t="shared" si="2338"/>
        <v>0</v>
      </c>
      <c r="DI319" s="46">
        <f t="shared" si="2339"/>
        <v>0</v>
      </c>
      <c r="DJ319" s="46">
        <f t="shared" si="2340"/>
        <v>0</v>
      </c>
      <c r="DK319" s="51">
        <f t="shared" si="2341"/>
        <v>0</v>
      </c>
      <c r="DL319" s="58">
        <f t="shared" si="2231"/>
        <v>0</v>
      </c>
      <c r="DM319" s="241">
        <f t="shared" si="2268"/>
        <v>0</v>
      </c>
      <c r="DN319" s="51">
        <f t="shared" si="2342"/>
        <v>0</v>
      </c>
      <c r="DO319" s="57">
        <f t="shared" si="2343"/>
        <v>0</v>
      </c>
      <c r="DP319" s="468">
        <f t="shared" ref="DP319:DP382" si="2513">-DL319</f>
        <v>0</v>
      </c>
      <c r="DQ319" s="46">
        <f t="shared" ref="DQ319:DQ382" si="2514">-DF319</f>
        <v>0</v>
      </c>
      <c r="DR319" s="47"/>
      <c r="DS319" s="46">
        <f t="shared" ref="DS319:DS382" si="2515">-DH319</f>
        <v>0</v>
      </c>
      <c r="DT319" s="48"/>
      <c r="DU319" s="29"/>
      <c r="DV319" s="45">
        <v>258</v>
      </c>
      <c r="DW319" s="46">
        <f t="shared" ref="DW319:DW382" si="2516">IF(DV319&gt;$B$7,0,IF(AND($H$7="Oui",DV319&gt;$I$7),0,ROUND(DY319+DX319,2)))</f>
        <v>0</v>
      </c>
      <c r="DX319" s="46">
        <f t="shared" si="2269"/>
        <v>0</v>
      </c>
      <c r="DY319" s="46">
        <f t="shared" ref="DY319:DY382" si="2517">IF(AND($H$7="Oui",DV319=$I$7),ROUND(EB318+DZ319,2),IF(AND($H$7="Oui",DV319&gt;$I$7),0,IF(DV319&gt;$B$7,0,IF(DV319=$B$7,ROUND((EA319+DZ319),2),ROUND(-PMT($D$7/12,$B$7,$C$7,0,0),2)))))</f>
        <v>0</v>
      </c>
      <c r="DZ319" s="46">
        <f t="shared" si="2344"/>
        <v>0</v>
      </c>
      <c r="EA319" s="46">
        <f t="shared" si="2345"/>
        <v>0</v>
      </c>
      <c r="EB319" s="51">
        <f t="shared" si="2346"/>
        <v>0</v>
      </c>
      <c r="EC319" s="58">
        <f t="shared" si="2232"/>
        <v>0</v>
      </c>
      <c r="ED319" s="52">
        <f t="shared" si="2270"/>
        <v>0</v>
      </c>
      <c r="EE319" s="51">
        <f t="shared" si="2347"/>
        <v>0</v>
      </c>
      <c r="EF319" s="57">
        <f t="shared" si="2348"/>
        <v>0</v>
      </c>
      <c r="EG319" s="468">
        <f t="shared" ref="EG319:EG382" si="2518">-EC319</f>
        <v>0</v>
      </c>
      <c r="EH319" s="46">
        <f t="shared" ref="EH319:EH382" si="2519">-DW319</f>
        <v>0</v>
      </c>
      <c r="EI319" s="47"/>
      <c r="EJ319" s="46">
        <f t="shared" ref="EJ319:EJ382" si="2520">-DY319</f>
        <v>0</v>
      </c>
      <c r="EK319" s="48"/>
      <c r="EL319" s="29"/>
      <c r="EM319" s="45">
        <v>258</v>
      </c>
      <c r="EN319" s="46">
        <f t="shared" si="2246"/>
        <v>0</v>
      </c>
      <c r="EO319" s="46">
        <f t="shared" si="2271"/>
        <v>0</v>
      </c>
      <c r="EP319" s="128">
        <f t="shared" si="2233"/>
        <v>0</v>
      </c>
      <c r="EQ319" s="46">
        <f t="shared" si="2349"/>
        <v>0</v>
      </c>
      <c r="ER319" s="46">
        <f t="shared" si="2350"/>
        <v>0</v>
      </c>
      <c r="ES319" s="51">
        <f t="shared" si="2351"/>
        <v>0</v>
      </c>
      <c r="ET319" s="153">
        <f t="shared" ref="ET319:ET382" si="2521">IF(EM319=$B$7,ES319,10000)</f>
        <v>10000</v>
      </c>
      <c r="EU319" s="45">
        <v>258</v>
      </c>
      <c r="EV319" s="46">
        <f t="shared" si="2234"/>
        <v>0</v>
      </c>
      <c r="EW319" s="46">
        <f t="shared" si="2272"/>
        <v>0</v>
      </c>
      <c r="EX319" s="128">
        <f t="shared" si="2352"/>
        <v>0</v>
      </c>
      <c r="EY319" s="46">
        <f t="shared" si="2353"/>
        <v>0</v>
      </c>
      <c r="EZ319" s="46">
        <f t="shared" si="2354"/>
        <v>0</v>
      </c>
      <c r="FA319" s="51">
        <f t="shared" si="2355"/>
        <v>0</v>
      </c>
      <c r="FB319" s="58">
        <f t="shared" si="2356"/>
        <v>0</v>
      </c>
      <c r="FC319" s="52">
        <f t="shared" si="2273"/>
        <v>0</v>
      </c>
      <c r="FD319" s="51">
        <f t="shared" ref="FD319:FD382" si="2522">IF(EU319&gt;$B$7,0,IF(AND(EU319&gt;$I$7,$H$7="Oui"),0,IF(AND($H$7="Oui",EU319=$I$7),FE318,FB319-FC319)))</f>
        <v>0</v>
      </c>
      <c r="FE319" s="57">
        <f t="shared" si="2357"/>
        <v>0</v>
      </c>
      <c r="FF319" s="153">
        <f t="shared" ref="FF319:FF382" si="2523">IF(EU319=$B$7,FE319,10000)</f>
        <v>10000</v>
      </c>
      <c r="FG319" s="469">
        <f t="shared" si="2358"/>
        <v>0</v>
      </c>
      <c r="FH319" s="46">
        <f t="shared" si="2359"/>
        <v>0</v>
      </c>
      <c r="FI319" s="46">
        <f t="shared" si="2360"/>
        <v>0</v>
      </c>
      <c r="FJ319" s="48"/>
      <c r="FL319" s="45">
        <v>258</v>
      </c>
      <c r="FM319" s="46">
        <f t="shared" ref="FM319:FM382" si="2524">IF(FL319&gt;$B$7,0,IF(AND($H$7="Oui",FL319&gt;$I$7),0,ROUND(FO319+FN319,2)))</f>
        <v>0</v>
      </c>
      <c r="FN319" s="46">
        <f t="shared" si="2247"/>
        <v>0</v>
      </c>
      <c r="FO319" s="46">
        <f t="shared" ref="FO319:FO382" si="2525">IF(AND($H$7="Oui",FL319=$I$7),ROUND(FR318+FP319,2),IF(AND($H$7="Oui",FL319&gt;$I$7),0,IF(FL319&gt;$B$7,0,IF(FL319=$B$7,ROUND((FQ319+FP319),2),ROUND(-PMT($D$7/12,$B$7,$C$7,0,0),2)))))</f>
        <v>0</v>
      </c>
      <c r="FP319" s="46">
        <f t="shared" si="2361"/>
        <v>0</v>
      </c>
      <c r="FQ319" s="46">
        <f t="shared" si="2362"/>
        <v>0</v>
      </c>
      <c r="FR319" s="51">
        <f t="shared" si="2363"/>
        <v>0</v>
      </c>
      <c r="FS319" s="57">
        <f t="shared" si="2274"/>
        <v>0</v>
      </c>
      <c r="FT319" s="58">
        <f t="shared" si="2235"/>
        <v>0</v>
      </c>
      <c r="FU319" s="241">
        <f t="shared" si="2248"/>
        <v>0</v>
      </c>
      <c r="FV319" s="51">
        <f t="shared" si="2364"/>
        <v>0</v>
      </c>
      <c r="FW319" s="51">
        <f t="shared" si="2365"/>
        <v>0</v>
      </c>
      <c r="FX319" s="153">
        <f t="shared" si="2275"/>
        <v>0</v>
      </c>
      <c r="FY319" s="468">
        <f t="shared" ref="FY319:FY382" si="2526">-FT319</f>
        <v>0</v>
      </c>
      <c r="FZ319" s="46">
        <f t="shared" ref="FZ319:FZ382" si="2527">-FM319</f>
        <v>0</v>
      </c>
      <c r="GA319" s="46">
        <f t="shared" si="2366"/>
        <v>0</v>
      </c>
      <c r="GB319" s="48"/>
      <c r="GD319" s="45">
        <v>258</v>
      </c>
      <c r="GE319" s="128">
        <f t="shared" si="2249"/>
        <v>0</v>
      </c>
      <c r="GF319" s="128">
        <f t="shared" si="2276"/>
        <v>0</v>
      </c>
      <c r="GG319" s="128">
        <f t="shared" si="2119"/>
        <v>0</v>
      </c>
      <c r="GH319" s="46">
        <f t="shared" si="2236"/>
        <v>0</v>
      </c>
      <c r="GI319" s="46">
        <f t="shared" si="2367"/>
        <v>0</v>
      </c>
      <c r="GJ319" s="51">
        <f t="shared" si="2368"/>
        <v>0</v>
      </c>
      <c r="GK319" s="51">
        <f t="shared" si="2277"/>
        <v>0</v>
      </c>
      <c r="GL319" s="153">
        <f t="shared" ref="GL319:GL382" si="2528">IF(GD319=$B$7,GJ319,10000)</f>
        <v>10000</v>
      </c>
      <c r="GM319" s="45">
        <v>258</v>
      </c>
      <c r="GN319" s="46">
        <f t="shared" si="2237"/>
        <v>0</v>
      </c>
      <c r="GO319" s="46">
        <f t="shared" si="2250"/>
        <v>0</v>
      </c>
      <c r="GP319" s="128">
        <f t="shared" si="2168"/>
        <v>0</v>
      </c>
      <c r="GQ319" s="46">
        <f t="shared" si="2369"/>
        <v>0</v>
      </c>
      <c r="GR319" s="46">
        <f t="shared" si="2169"/>
        <v>0</v>
      </c>
      <c r="GS319" s="51">
        <f t="shared" si="2370"/>
        <v>0</v>
      </c>
      <c r="GT319" s="153">
        <f t="shared" si="2291"/>
        <v>0</v>
      </c>
      <c r="GU319" s="58">
        <f t="shared" si="2371"/>
        <v>0</v>
      </c>
      <c r="GV319" s="52">
        <f t="shared" si="2251"/>
        <v>0</v>
      </c>
      <c r="GW319" s="51">
        <f t="shared" ref="GW319:GW382" si="2529">IF(GM319&gt;$B$7,0,IF(AND(GM319&gt;$I$7,$H$7="Oui"),0,IF(AND($H$7="Oui",GM319=$I$7),GX318,GU319-GV319)))</f>
        <v>0</v>
      </c>
      <c r="GX319" s="57">
        <f t="shared" si="2372"/>
        <v>0</v>
      </c>
      <c r="GY319" s="57">
        <f t="shared" si="2278"/>
        <v>0</v>
      </c>
      <c r="GZ319" s="153">
        <f t="shared" ref="GZ319:GZ382" si="2530">IF(GM319=$B$7,GX319,10000)</f>
        <v>10000</v>
      </c>
      <c r="HA319" s="469">
        <f t="shared" si="2373"/>
        <v>0</v>
      </c>
      <c r="HB319" s="46">
        <f t="shared" si="2374"/>
        <v>0</v>
      </c>
      <c r="HC319" s="46">
        <f t="shared" si="2375"/>
        <v>0</v>
      </c>
      <c r="HD319" s="48"/>
      <c r="HF319" s="45">
        <v>258</v>
      </c>
      <c r="HG319" s="46">
        <f t="shared" si="2376"/>
        <v>0</v>
      </c>
      <c r="HH319" s="46">
        <f t="shared" si="2377"/>
        <v>0</v>
      </c>
      <c r="HI319" s="46">
        <f t="shared" si="2378"/>
        <v>0</v>
      </c>
      <c r="HJ319" s="46">
        <f t="shared" si="2379"/>
        <v>0</v>
      </c>
      <c r="HK319" s="46">
        <f t="shared" si="2380"/>
        <v>0</v>
      </c>
      <c r="HL319" s="51">
        <f t="shared" si="2381"/>
        <v>0</v>
      </c>
      <c r="HM319" s="153">
        <f t="shared" ref="HM319:HM382" si="2531">IF(HF319=$B$7,HL319,10000)</f>
        <v>10000</v>
      </c>
      <c r="HN319" s="58">
        <f t="shared" si="2382"/>
        <v>0</v>
      </c>
      <c r="HO319" s="52">
        <f t="shared" si="2383"/>
        <v>0</v>
      </c>
      <c r="HP319" s="51">
        <f t="shared" si="2384"/>
        <v>0</v>
      </c>
      <c r="HQ319" s="57">
        <f t="shared" si="2385"/>
        <v>0</v>
      </c>
      <c r="HR319" s="153">
        <f t="shared" ref="HR319:HR382" si="2532">IF(HF319=$B$7,HQ319,10000)</f>
        <v>10000</v>
      </c>
      <c r="HS319" s="468">
        <f t="shared" si="2171"/>
        <v>0</v>
      </c>
      <c r="HT319" s="46">
        <f t="shared" si="2172"/>
        <v>0</v>
      </c>
      <c r="HU319" s="46">
        <f t="shared" si="2173"/>
        <v>0</v>
      </c>
      <c r="HV319" s="48"/>
      <c r="HW319" s="29"/>
      <c r="HX319" s="45">
        <v>258</v>
      </c>
      <c r="HY319" s="128">
        <f t="shared" si="2386"/>
        <v>0</v>
      </c>
      <c r="HZ319" s="46">
        <f t="shared" si="2387"/>
        <v>0</v>
      </c>
      <c r="IA319" s="46">
        <f t="shared" si="2388"/>
        <v>0</v>
      </c>
      <c r="IB319" s="46">
        <f t="shared" si="2389"/>
        <v>0</v>
      </c>
      <c r="IC319" s="46">
        <f t="shared" si="2390"/>
        <v>0</v>
      </c>
      <c r="ID319" s="51">
        <f t="shared" si="2391"/>
        <v>0</v>
      </c>
      <c r="IE319" s="153">
        <f t="shared" ref="IE319:IE382" si="2533">IF(HX319=$B$7,ID319,10000)</f>
        <v>10000</v>
      </c>
      <c r="IF319" s="58">
        <f t="shared" si="2392"/>
        <v>0</v>
      </c>
      <c r="IG319" s="52">
        <f t="shared" si="2393"/>
        <v>0</v>
      </c>
      <c r="IH319" s="51">
        <f t="shared" si="2394"/>
        <v>0</v>
      </c>
      <c r="II319" s="57">
        <f t="shared" ref="II319:II382" si="2534">IF(HX319&gt;$B$7,0,IF(AND($H$7="Oui",HX319&gt;$I$7),0,II318-IH319))</f>
        <v>0</v>
      </c>
      <c r="IJ319" s="153">
        <f t="shared" ref="IJ319:IJ382" si="2535">IF(HX319=$B$7,II319,10000)</f>
        <v>10000</v>
      </c>
      <c r="IK319" s="468">
        <f t="shared" si="2174"/>
        <v>0</v>
      </c>
      <c r="IL319" s="46">
        <f t="shared" si="2175"/>
        <v>0</v>
      </c>
      <c r="IM319" s="46">
        <f t="shared" si="2176"/>
        <v>0</v>
      </c>
      <c r="IN319" s="48"/>
      <c r="IO319" s="53">
        <f t="shared" si="2395"/>
        <v>0</v>
      </c>
      <c r="IQ319" s="45">
        <v>258</v>
      </c>
      <c r="IR319" s="128">
        <f t="shared" si="2396"/>
        <v>0</v>
      </c>
      <c r="IS319" s="128">
        <f t="shared" si="2397"/>
        <v>0</v>
      </c>
      <c r="IT319" s="128">
        <f t="shared" si="2398"/>
        <v>0</v>
      </c>
      <c r="IU319" s="46">
        <f t="shared" si="2021"/>
        <v>0</v>
      </c>
      <c r="IV319" s="46">
        <f t="shared" si="2399"/>
        <v>0</v>
      </c>
      <c r="IW319" s="51">
        <f t="shared" si="2400"/>
        <v>0</v>
      </c>
      <c r="IX319" s="199">
        <f t="shared" ref="IX319:IX382" si="2536">IF(IQ319=$B$7,IW319,10000)</f>
        <v>10000</v>
      </c>
      <c r="IY319" s="128">
        <f t="shared" si="2401"/>
        <v>0</v>
      </c>
      <c r="IZ319" s="408">
        <f t="shared" si="2402"/>
        <v>0</v>
      </c>
      <c r="JA319" s="58">
        <f t="shared" si="2403"/>
        <v>0</v>
      </c>
      <c r="JB319" s="52">
        <f t="shared" si="2404"/>
        <v>0</v>
      </c>
      <c r="JC319" s="51">
        <f t="shared" si="2405"/>
        <v>0</v>
      </c>
      <c r="JD319" s="57">
        <f t="shared" si="2406"/>
        <v>0</v>
      </c>
      <c r="JE319" s="280">
        <f t="shared" si="2407"/>
        <v>10000</v>
      </c>
      <c r="JF319" s="280">
        <f t="shared" si="2408"/>
        <v>0</v>
      </c>
      <c r="JG319" s="468">
        <f t="shared" si="2409"/>
        <v>0</v>
      </c>
      <c r="JH319" s="46">
        <f t="shared" si="2410"/>
        <v>0</v>
      </c>
      <c r="JI319" s="46">
        <f t="shared" si="2411"/>
        <v>0</v>
      </c>
      <c r="JJ319" s="48"/>
      <c r="JL319" s="45">
        <v>258</v>
      </c>
      <c r="JM319" s="46">
        <f t="shared" si="2412"/>
        <v>0</v>
      </c>
      <c r="JN319" s="46">
        <f t="shared" si="2413"/>
        <v>0</v>
      </c>
      <c r="JO319" s="128">
        <f t="shared" si="2414"/>
        <v>0</v>
      </c>
      <c r="JP319" s="46">
        <f t="shared" ref="JP319:JP382" si="2537">ROUND(JR318*$D$7/12,2)</f>
        <v>0</v>
      </c>
      <c r="JQ319" s="46">
        <f t="shared" si="2415"/>
        <v>0</v>
      </c>
      <c r="JR319" s="51">
        <f t="shared" si="2416"/>
        <v>0</v>
      </c>
      <c r="JS319" s="51">
        <f t="shared" si="2279"/>
        <v>0</v>
      </c>
      <c r="JT319" s="199">
        <f t="shared" ref="JT319:JT382" si="2538">IF(JL319=$B$7,JR319,10000)</f>
        <v>10000</v>
      </c>
      <c r="JU319" s="128">
        <f t="shared" si="2417"/>
        <v>0</v>
      </c>
      <c r="JV319" s="408">
        <f t="shared" si="2418"/>
        <v>0</v>
      </c>
      <c r="JW319" s="58">
        <f t="shared" si="2419"/>
        <v>0</v>
      </c>
      <c r="JX319" s="52">
        <f t="shared" si="2420"/>
        <v>0</v>
      </c>
      <c r="JY319" s="51">
        <f t="shared" si="2421"/>
        <v>0</v>
      </c>
      <c r="JZ319" s="51">
        <f t="shared" si="2422"/>
        <v>0</v>
      </c>
      <c r="KA319" s="199">
        <f t="shared" si="2280"/>
        <v>0</v>
      </c>
      <c r="KB319" s="128">
        <f t="shared" ref="KB319:KB382" si="2539">IF(JL319=$B$7,JZ319,10000)</f>
        <v>10000</v>
      </c>
      <c r="KC319" s="204">
        <f t="shared" si="2423"/>
        <v>0</v>
      </c>
      <c r="KD319" s="468">
        <f t="shared" ref="KD319:KD382" si="2540">-JW319</f>
        <v>0</v>
      </c>
      <c r="KE319" s="46">
        <f t="shared" si="2424"/>
        <v>0</v>
      </c>
      <c r="KF319" s="46">
        <f t="shared" si="2425"/>
        <v>0</v>
      </c>
      <c r="KG319" s="48"/>
      <c r="KI319" s="45">
        <v>258</v>
      </c>
      <c r="KJ319" s="46">
        <f t="shared" si="2426"/>
        <v>0</v>
      </c>
      <c r="KK319" s="46">
        <f t="shared" si="2427"/>
        <v>0</v>
      </c>
      <c r="KL319" s="128">
        <f t="shared" si="2428"/>
        <v>0</v>
      </c>
      <c r="KM319" s="46">
        <f t="shared" si="2244"/>
        <v>0</v>
      </c>
      <c r="KN319" s="46">
        <f t="shared" si="2429"/>
        <v>0</v>
      </c>
      <c r="KO319" s="51">
        <f t="shared" si="2430"/>
        <v>0</v>
      </c>
      <c r="KP319" s="199">
        <f t="shared" si="2281"/>
        <v>0</v>
      </c>
      <c r="KQ319" s="199">
        <f t="shared" ref="KQ319:KQ382" si="2541">IF(KI319=$B$7,KO319,10000)</f>
        <v>10000</v>
      </c>
      <c r="KR319" s="128">
        <f t="shared" si="2431"/>
        <v>0</v>
      </c>
      <c r="KS319" s="408">
        <f t="shared" si="2432"/>
        <v>0</v>
      </c>
      <c r="KT319" s="45">
        <v>258</v>
      </c>
      <c r="KU319" s="46">
        <f t="shared" ref="KU319:KU382" si="2542">IF(AND($H$7="Oui",KT319&gt;$I$7),0,IF(AND($H$7="Oui",KT319=$I$7),KW319+KV319,IF(KT319&gt;$B$7,0,IF(KT319=$B$7,KW319+KV319,ROUND(KJ319,2)))))</f>
        <v>0</v>
      </c>
      <c r="KV319" s="46">
        <f t="shared" si="2433"/>
        <v>0</v>
      </c>
      <c r="KW319" s="128">
        <f t="shared" si="2177"/>
        <v>0</v>
      </c>
      <c r="KX319" s="46">
        <f t="shared" si="2434"/>
        <v>0</v>
      </c>
      <c r="KY319" s="46">
        <f t="shared" si="2178"/>
        <v>0</v>
      </c>
      <c r="KZ319" s="51">
        <f t="shared" si="2435"/>
        <v>0</v>
      </c>
      <c r="LA319" s="153">
        <f t="shared" si="2282"/>
        <v>0</v>
      </c>
      <c r="LB319" s="58">
        <f t="shared" si="2068"/>
        <v>0</v>
      </c>
      <c r="LC319" s="52">
        <f t="shared" si="2436"/>
        <v>0</v>
      </c>
      <c r="LD319" s="51">
        <f t="shared" si="2437"/>
        <v>0</v>
      </c>
      <c r="LE319" s="51">
        <f t="shared" si="2179"/>
        <v>0</v>
      </c>
      <c r="LF319" s="51">
        <f t="shared" si="2283"/>
        <v>0</v>
      </c>
      <c r="LG319" s="128">
        <f t="shared" si="2180"/>
        <v>10000</v>
      </c>
      <c r="LH319" s="204">
        <f t="shared" si="2438"/>
        <v>0</v>
      </c>
      <c r="LI319" s="479">
        <f t="shared" si="2181"/>
        <v>0</v>
      </c>
      <c r="LJ319" s="46">
        <f t="shared" ref="LJ319:LJ382" si="2543">-KU319</f>
        <v>0</v>
      </c>
      <c r="LK319" s="46">
        <f t="shared" ref="LK319:LK382" si="2544">-KW319</f>
        <v>0</v>
      </c>
      <c r="LL319" s="48"/>
      <c r="LN319" s="45">
        <v>258</v>
      </c>
      <c r="LO319" s="46">
        <f t="shared" si="2439"/>
        <v>0</v>
      </c>
      <c r="LP319" s="46">
        <f t="shared" si="2252"/>
        <v>0</v>
      </c>
      <c r="LQ319" s="46">
        <f t="shared" si="2440"/>
        <v>0</v>
      </c>
      <c r="LR319" s="46">
        <f t="shared" si="2441"/>
        <v>0</v>
      </c>
      <c r="LS319" s="46">
        <f t="shared" si="2442"/>
        <v>0</v>
      </c>
      <c r="LT319" s="51">
        <f t="shared" si="2443"/>
        <v>0</v>
      </c>
      <c r="LU319" s="199">
        <f t="shared" ref="LU319:LU382" si="2545">IF(LN319=$B$7,LT319,10000)</f>
        <v>10000</v>
      </c>
      <c r="LV319" s="58">
        <f t="shared" si="2444"/>
        <v>0</v>
      </c>
      <c r="LW319" s="241">
        <f t="shared" si="2253"/>
        <v>0</v>
      </c>
      <c r="LX319" s="51">
        <f t="shared" si="2445"/>
        <v>0</v>
      </c>
      <c r="LY319" s="51">
        <f t="shared" si="2446"/>
        <v>0</v>
      </c>
      <c r="LZ319" s="46">
        <f t="shared" ref="LZ319:LZ382" si="2546">LP319</f>
        <v>0</v>
      </c>
      <c r="MA319" s="199">
        <f t="shared" ref="MA319:MA382" si="2547">IF(LN319=$B$7,LY319,10000)</f>
        <v>10000</v>
      </c>
      <c r="MB319" s="468">
        <f t="shared" si="2447"/>
        <v>0</v>
      </c>
      <c r="MC319" s="46">
        <f t="shared" si="2448"/>
        <v>0</v>
      </c>
      <c r="MD319" s="46">
        <f t="shared" si="2449"/>
        <v>0</v>
      </c>
      <c r="ME319" s="48"/>
      <c r="MG319" s="45">
        <v>258</v>
      </c>
      <c r="MH319" s="46">
        <f t="shared" si="2450"/>
        <v>0</v>
      </c>
      <c r="MI319" s="46">
        <f t="shared" si="2254"/>
        <v>0</v>
      </c>
      <c r="MJ319" s="46">
        <f t="shared" si="2451"/>
        <v>0</v>
      </c>
      <c r="MK319" s="46">
        <f t="shared" si="2452"/>
        <v>0</v>
      </c>
      <c r="ML319" s="46">
        <f t="shared" si="2453"/>
        <v>0</v>
      </c>
      <c r="MM319" s="51">
        <f t="shared" si="2454"/>
        <v>0</v>
      </c>
      <c r="MN319" s="199">
        <f t="shared" ref="MN319:MN382" si="2548">IF(MG319=$B$7,MM319,10000)</f>
        <v>10000</v>
      </c>
      <c r="MO319" s="58">
        <f t="shared" si="2455"/>
        <v>0</v>
      </c>
      <c r="MP319" s="52">
        <f t="shared" si="2255"/>
        <v>0</v>
      </c>
      <c r="MQ319" s="51">
        <f t="shared" si="2456"/>
        <v>0</v>
      </c>
      <c r="MR319" s="57">
        <f t="shared" si="2457"/>
        <v>0</v>
      </c>
      <c r="MS319" s="199">
        <f t="shared" ref="MS319:MS382" si="2549">IF(MG319=$B$7,MR319,10000)</f>
        <v>10000</v>
      </c>
      <c r="MT319" s="468">
        <f t="shared" ref="MT319:MT382" si="2550">-MO319</f>
        <v>0</v>
      </c>
      <c r="MU319" s="46">
        <f t="shared" si="2458"/>
        <v>0</v>
      </c>
      <c r="MV319" s="46">
        <f t="shared" si="2459"/>
        <v>0</v>
      </c>
      <c r="MW319" s="48"/>
      <c r="MY319" s="45">
        <v>258</v>
      </c>
      <c r="MZ319" s="46">
        <f t="shared" si="2460"/>
        <v>0</v>
      </c>
      <c r="NA319" s="46">
        <f t="shared" si="2256"/>
        <v>0</v>
      </c>
      <c r="NB319" s="128">
        <f t="shared" si="2461"/>
        <v>0</v>
      </c>
      <c r="NC319" s="46">
        <f t="shared" si="2238"/>
        <v>0</v>
      </c>
      <c r="ND319" s="46">
        <f t="shared" si="2462"/>
        <v>0</v>
      </c>
      <c r="NE319" s="51">
        <f t="shared" si="2187"/>
        <v>0</v>
      </c>
      <c r="NF319" s="153">
        <f t="shared" si="2188"/>
        <v>10000</v>
      </c>
      <c r="NG319" s="45">
        <v>258</v>
      </c>
      <c r="NH319" s="46">
        <f t="shared" si="2239"/>
        <v>0</v>
      </c>
      <c r="NI319" s="46">
        <f t="shared" si="2257"/>
        <v>0</v>
      </c>
      <c r="NJ319" s="128">
        <f t="shared" si="2190"/>
        <v>0</v>
      </c>
      <c r="NK319" s="46">
        <f t="shared" ref="NK319:NK382" si="2551">IF(NG319&gt;$B$7,0,NM318*$D$7/12)</f>
        <v>0</v>
      </c>
      <c r="NL319" s="46">
        <f t="shared" si="2191"/>
        <v>0</v>
      </c>
      <c r="NM319" s="51">
        <f t="shared" si="2463"/>
        <v>0</v>
      </c>
      <c r="NN319" s="58">
        <f t="shared" si="2192"/>
        <v>0</v>
      </c>
      <c r="NO319" s="52">
        <f t="shared" si="2258"/>
        <v>0</v>
      </c>
      <c r="NP319" s="51">
        <f t="shared" si="2194"/>
        <v>0</v>
      </c>
      <c r="NQ319" s="57">
        <f t="shared" si="2464"/>
        <v>0</v>
      </c>
      <c r="NR319" s="153">
        <f t="shared" ref="NR319:NR382" si="2552">IF(NG319=$B$7,NQ319,10000)</f>
        <v>10000</v>
      </c>
      <c r="NS319" s="469">
        <f t="shared" si="2465"/>
        <v>0</v>
      </c>
      <c r="NT319" s="46">
        <f t="shared" si="2466"/>
        <v>0</v>
      </c>
      <c r="NU319" s="46">
        <f t="shared" si="2467"/>
        <v>0</v>
      </c>
      <c r="NV319" s="48"/>
      <c r="NX319" s="45">
        <v>258</v>
      </c>
      <c r="NY319" s="46">
        <f t="shared" si="2468"/>
        <v>0</v>
      </c>
      <c r="NZ319" s="46">
        <f t="shared" si="2259"/>
        <v>0</v>
      </c>
      <c r="OA319" s="46">
        <f t="shared" si="2469"/>
        <v>0</v>
      </c>
      <c r="OB319" s="46">
        <f t="shared" si="2470"/>
        <v>0</v>
      </c>
      <c r="OC319" s="46">
        <f t="shared" si="2471"/>
        <v>0</v>
      </c>
      <c r="OD319" s="51">
        <f t="shared" si="2472"/>
        <v>0</v>
      </c>
      <c r="OE319" s="57">
        <f t="shared" si="2284"/>
        <v>0</v>
      </c>
      <c r="OF319" s="153">
        <f t="shared" ref="OF319:OF382" si="2553">IF(NX319=$B$7,OD319,10000)</f>
        <v>10000</v>
      </c>
      <c r="OG319" s="58">
        <f t="shared" si="2473"/>
        <v>0</v>
      </c>
      <c r="OH319" s="241">
        <f t="shared" si="2285"/>
        <v>0</v>
      </c>
      <c r="OI319" s="51">
        <f t="shared" si="2474"/>
        <v>0</v>
      </c>
      <c r="OJ319" s="51">
        <f t="shared" si="2475"/>
        <v>0</v>
      </c>
      <c r="OK319" s="153">
        <f t="shared" si="2286"/>
        <v>0</v>
      </c>
      <c r="OL319" s="153">
        <f t="shared" ref="OL319:OL382" si="2554">IF(NX319=$B$7,OJ319,10000)</f>
        <v>10000</v>
      </c>
      <c r="OM319" s="468">
        <f t="shared" ref="OM319:OM382" si="2555">-OG319</f>
        <v>0</v>
      </c>
      <c r="ON319" s="46">
        <f t="shared" ref="ON319:ON382" si="2556">-NY319</f>
        <v>0</v>
      </c>
      <c r="OO319" s="46">
        <f t="shared" si="2476"/>
        <v>0</v>
      </c>
      <c r="OP319" s="48"/>
      <c r="OR319" s="45">
        <v>258</v>
      </c>
      <c r="OS319" s="46">
        <f t="shared" si="2477"/>
        <v>0</v>
      </c>
      <c r="OT319" s="128">
        <f t="shared" si="2260"/>
        <v>0</v>
      </c>
      <c r="OU319" s="128">
        <f t="shared" si="2478"/>
        <v>0</v>
      </c>
      <c r="OV319" s="46">
        <f t="shared" si="2240"/>
        <v>0</v>
      </c>
      <c r="OW319" s="46">
        <f t="shared" si="2241"/>
        <v>0</v>
      </c>
      <c r="OX319" s="51">
        <f t="shared" si="2479"/>
        <v>0</v>
      </c>
      <c r="OY319" s="51">
        <f t="shared" si="2287"/>
        <v>0</v>
      </c>
      <c r="OZ319" s="153">
        <f t="shared" ref="OZ319:OZ382" si="2557">IF(OR319=$B$7,OX319,10000)</f>
        <v>10000</v>
      </c>
      <c r="PA319" s="45">
        <v>258</v>
      </c>
      <c r="PB319" s="46">
        <f t="shared" si="2480"/>
        <v>0</v>
      </c>
      <c r="PC319" s="46">
        <f t="shared" si="2288"/>
        <v>0</v>
      </c>
      <c r="PD319" s="128">
        <f t="shared" si="2481"/>
        <v>0</v>
      </c>
      <c r="PE319" s="46">
        <f t="shared" si="2482"/>
        <v>0</v>
      </c>
      <c r="PF319" s="46">
        <f t="shared" si="2483"/>
        <v>0</v>
      </c>
      <c r="PG319" s="51">
        <f t="shared" si="2484"/>
        <v>0</v>
      </c>
      <c r="PH319" s="153">
        <f t="shared" si="2292"/>
        <v>0</v>
      </c>
      <c r="PI319" s="688">
        <f t="shared" si="2485"/>
        <v>0</v>
      </c>
      <c r="PJ319" s="52">
        <f t="shared" si="2289"/>
        <v>0</v>
      </c>
      <c r="PK319" s="51">
        <f t="shared" si="2486"/>
        <v>0</v>
      </c>
      <c r="PL319" s="57">
        <f t="shared" si="2487"/>
        <v>0</v>
      </c>
      <c r="PM319" s="57">
        <f t="shared" si="2290"/>
        <v>0</v>
      </c>
      <c r="PN319" s="153">
        <f t="shared" ref="PN319:PN382" si="2558">IF(PA319=$B$7,PL319,10000)</f>
        <v>10000</v>
      </c>
      <c r="PO319" s="469">
        <f t="shared" si="2488"/>
        <v>0</v>
      </c>
      <c r="PP319" s="46">
        <f t="shared" si="2489"/>
        <v>0</v>
      </c>
      <c r="PQ319" s="46">
        <f t="shared" si="2490"/>
        <v>0</v>
      </c>
      <c r="PR319" s="48"/>
    </row>
    <row r="320" spans="2:434" hidden="1" x14ac:dyDescent="0.3">
      <c r="B320" s="45">
        <v>259</v>
      </c>
      <c r="C320" s="46">
        <f t="shared" si="2245"/>
        <v>0</v>
      </c>
      <c r="D320" s="46">
        <f t="shared" si="2293"/>
        <v>0</v>
      </c>
      <c r="E320" s="46">
        <f t="shared" si="2294"/>
        <v>0</v>
      </c>
      <c r="F320" s="46">
        <f t="shared" si="2295"/>
        <v>0</v>
      </c>
      <c r="G320" s="46">
        <f t="shared" si="2296"/>
        <v>0</v>
      </c>
      <c r="H320" s="51">
        <f t="shared" si="2297"/>
        <v>0</v>
      </c>
      <c r="I320" s="58">
        <f t="shared" si="2228"/>
        <v>0</v>
      </c>
      <c r="J320" s="52">
        <f t="shared" si="2298"/>
        <v>0</v>
      </c>
      <c r="K320" s="51">
        <f t="shared" si="2299"/>
        <v>0</v>
      </c>
      <c r="L320" s="57">
        <f t="shared" si="2300"/>
        <v>0</v>
      </c>
      <c r="M320" s="468">
        <f t="shared" si="2491"/>
        <v>0</v>
      </c>
      <c r="N320" s="46">
        <f t="shared" si="2492"/>
        <v>0</v>
      </c>
      <c r="O320" s="47"/>
      <c r="P320" s="46">
        <f t="shared" si="2493"/>
        <v>0</v>
      </c>
      <c r="Q320" s="48"/>
      <c r="R320" s="29"/>
      <c r="S320" s="29"/>
      <c r="T320" s="45">
        <v>259</v>
      </c>
      <c r="U320" s="46">
        <f t="shared" si="2301"/>
        <v>0</v>
      </c>
      <c r="V320" s="46">
        <f t="shared" si="2302"/>
        <v>0</v>
      </c>
      <c r="W320" s="46">
        <f t="shared" si="2494"/>
        <v>0</v>
      </c>
      <c r="X320" s="46">
        <f t="shared" si="2303"/>
        <v>0</v>
      </c>
      <c r="Y320" s="46">
        <f t="shared" si="2304"/>
        <v>0</v>
      </c>
      <c r="Z320" s="51">
        <f t="shared" si="2305"/>
        <v>0</v>
      </c>
      <c r="AA320" s="58">
        <f t="shared" si="2306"/>
        <v>0</v>
      </c>
      <c r="AB320" s="52">
        <f t="shared" si="2307"/>
        <v>0</v>
      </c>
      <c r="AC320" s="51">
        <f t="shared" si="2308"/>
        <v>0</v>
      </c>
      <c r="AD320" s="57">
        <f t="shared" si="2309"/>
        <v>0</v>
      </c>
      <c r="AE320" s="468">
        <f t="shared" si="2495"/>
        <v>0</v>
      </c>
      <c r="AF320" s="46">
        <f t="shared" si="2310"/>
        <v>0</v>
      </c>
      <c r="AG320" s="47"/>
      <c r="AH320" s="46">
        <f t="shared" si="2496"/>
        <v>0</v>
      </c>
      <c r="AI320" s="48"/>
      <c r="AJ320" s="29"/>
      <c r="AK320" s="45">
        <v>259</v>
      </c>
      <c r="AL320" s="46">
        <f t="shared" si="2311"/>
        <v>0</v>
      </c>
      <c r="AM320" s="46"/>
      <c r="AN320" s="46"/>
      <c r="AO320" s="46">
        <f t="shared" si="2312"/>
        <v>0</v>
      </c>
      <c r="AP320" s="128">
        <f t="shared" si="2313"/>
        <v>0</v>
      </c>
      <c r="AQ320" s="128"/>
      <c r="AR320" s="128"/>
      <c r="AS320" s="46">
        <f t="shared" si="2314"/>
        <v>0</v>
      </c>
      <c r="AT320" s="46">
        <f t="shared" si="2315"/>
        <v>0</v>
      </c>
      <c r="AU320" s="51"/>
      <c r="AV320" s="51"/>
      <c r="AW320" s="51">
        <f t="shared" si="2316"/>
        <v>0</v>
      </c>
      <c r="AX320" s="58">
        <f t="shared" si="2317"/>
        <v>0</v>
      </c>
      <c r="AY320" s="52"/>
      <c r="AZ320" s="52"/>
      <c r="BA320" s="52">
        <f t="shared" si="2318"/>
        <v>0</v>
      </c>
      <c r="BB320" s="51">
        <f t="shared" si="2319"/>
        <v>0</v>
      </c>
      <c r="BC320" s="51"/>
      <c r="BD320" s="51"/>
      <c r="BE320" s="57">
        <f t="shared" si="2320"/>
        <v>0</v>
      </c>
      <c r="BF320" s="468">
        <f t="shared" si="2321"/>
        <v>0</v>
      </c>
      <c r="BG320" s="46">
        <f t="shared" si="2322"/>
        <v>0</v>
      </c>
      <c r="BH320" s="46">
        <f t="shared" si="2323"/>
        <v>0</v>
      </c>
      <c r="BI320" s="48"/>
      <c r="BK320" s="45">
        <v>259</v>
      </c>
      <c r="BL320" s="46">
        <f t="shared" si="2497"/>
        <v>0</v>
      </c>
      <c r="BM320" s="46">
        <f t="shared" si="2498"/>
        <v>0</v>
      </c>
      <c r="BN320" s="46">
        <f t="shared" si="2499"/>
        <v>0</v>
      </c>
      <c r="BO320" s="46">
        <f t="shared" si="2324"/>
        <v>0</v>
      </c>
      <c r="BP320" s="46">
        <f t="shared" si="2325"/>
        <v>0</v>
      </c>
      <c r="BQ320" s="51">
        <f t="shared" si="2326"/>
        <v>0</v>
      </c>
      <c r="BR320" s="57">
        <f t="shared" si="2261"/>
        <v>0</v>
      </c>
      <c r="BS320" s="58">
        <f t="shared" si="2229"/>
        <v>0</v>
      </c>
      <c r="BT320" s="52">
        <f t="shared" si="2500"/>
        <v>0</v>
      </c>
      <c r="BU320" s="51">
        <f t="shared" si="2327"/>
        <v>0</v>
      </c>
      <c r="BV320" s="51">
        <f t="shared" si="2328"/>
        <v>0</v>
      </c>
      <c r="BW320" s="153">
        <f t="shared" si="2262"/>
        <v>0</v>
      </c>
      <c r="BX320" s="468">
        <f t="shared" si="2501"/>
        <v>0</v>
      </c>
      <c r="BY320" s="46">
        <f t="shared" si="2502"/>
        <v>0</v>
      </c>
      <c r="BZ320" s="46">
        <f t="shared" si="2329"/>
        <v>0</v>
      </c>
      <c r="CA320" s="48"/>
      <c r="CB320" s="29"/>
      <c r="CC320" s="45">
        <v>259</v>
      </c>
      <c r="CD320" s="128">
        <f t="shared" si="2330"/>
        <v>0</v>
      </c>
      <c r="CE320" s="46">
        <f t="shared" si="2503"/>
        <v>0</v>
      </c>
      <c r="CF320" s="128">
        <f t="shared" si="2331"/>
        <v>0</v>
      </c>
      <c r="CG320" s="46">
        <f t="shared" si="2504"/>
        <v>0</v>
      </c>
      <c r="CH320" s="46">
        <f t="shared" si="2230"/>
        <v>0</v>
      </c>
      <c r="CI320" s="51">
        <f t="shared" si="2332"/>
        <v>0</v>
      </c>
      <c r="CJ320" s="199">
        <f t="shared" si="2263"/>
        <v>0</v>
      </c>
      <c r="CK320" s="153">
        <f t="shared" si="2505"/>
        <v>10000</v>
      </c>
      <c r="CL320" s="45">
        <v>259</v>
      </c>
      <c r="CM320" s="46">
        <f t="shared" si="2506"/>
        <v>0</v>
      </c>
      <c r="CN320" s="46">
        <f t="shared" si="2507"/>
        <v>0</v>
      </c>
      <c r="CO320" s="128">
        <f t="shared" si="2242"/>
        <v>0</v>
      </c>
      <c r="CP320" s="46">
        <f t="shared" si="2333"/>
        <v>0</v>
      </c>
      <c r="CQ320" s="46">
        <f t="shared" si="2243"/>
        <v>0</v>
      </c>
      <c r="CR320" s="51">
        <f t="shared" si="2334"/>
        <v>0</v>
      </c>
      <c r="CS320" s="153">
        <f t="shared" si="2265"/>
        <v>0</v>
      </c>
      <c r="CT320" s="58">
        <f t="shared" si="2335"/>
        <v>0</v>
      </c>
      <c r="CU320" s="52">
        <f t="shared" si="2508"/>
        <v>0</v>
      </c>
      <c r="CV320" s="51">
        <f t="shared" si="2509"/>
        <v>0</v>
      </c>
      <c r="CW320" s="51">
        <f t="shared" si="2336"/>
        <v>0</v>
      </c>
      <c r="CX320" s="57">
        <f t="shared" si="2266"/>
        <v>0</v>
      </c>
      <c r="CY320" s="153">
        <f t="shared" si="2510"/>
        <v>10000</v>
      </c>
      <c r="CZ320" s="479">
        <f t="shared" si="2162"/>
        <v>0</v>
      </c>
      <c r="DA320" s="46">
        <f t="shared" si="2511"/>
        <v>0</v>
      </c>
      <c r="DB320" s="46">
        <f t="shared" si="2512"/>
        <v>0</v>
      </c>
      <c r="DC320" s="48"/>
      <c r="DE320" s="45">
        <v>259</v>
      </c>
      <c r="DF320" s="46">
        <f t="shared" si="2337"/>
        <v>0</v>
      </c>
      <c r="DG320" s="46">
        <f t="shared" si="2267"/>
        <v>0</v>
      </c>
      <c r="DH320" s="46">
        <f t="shared" si="2338"/>
        <v>0</v>
      </c>
      <c r="DI320" s="46">
        <f t="shared" si="2339"/>
        <v>0</v>
      </c>
      <c r="DJ320" s="46">
        <f t="shared" si="2340"/>
        <v>0</v>
      </c>
      <c r="DK320" s="51">
        <f t="shared" si="2341"/>
        <v>0</v>
      </c>
      <c r="DL320" s="58">
        <f t="shared" si="2231"/>
        <v>0</v>
      </c>
      <c r="DM320" s="241">
        <f t="shared" si="2268"/>
        <v>0</v>
      </c>
      <c r="DN320" s="51">
        <f t="shared" si="2342"/>
        <v>0</v>
      </c>
      <c r="DO320" s="57">
        <f t="shared" si="2343"/>
        <v>0</v>
      </c>
      <c r="DP320" s="468">
        <f t="shared" si="2513"/>
        <v>0</v>
      </c>
      <c r="DQ320" s="46">
        <f t="shared" si="2514"/>
        <v>0</v>
      </c>
      <c r="DR320" s="47"/>
      <c r="DS320" s="46">
        <f t="shared" si="2515"/>
        <v>0</v>
      </c>
      <c r="DT320" s="48"/>
      <c r="DU320" s="29"/>
      <c r="DV320" s="45">
        <v>259</v>
      </c>
      <c r="DW320" s="46">
        <f t="shared" si="2516"/>
        <v>0</v>
      </c>
      <c r="DX320" s="46">
        <f t="shared" si="2269"/>
        <v>0</v>
      </c>
      <c r="DY320" s="46">
        <f t="shared" si="2517"/>
        <v>0</v>
      </c>
      <c r="DZ320" s="46">
        <f t="shared" si="2344"/>
        <v>0</v>
      </c>
      <c r="EA320" s="46">
        <f t="shared" si="2345"/>
        <v>0</v>
      </c>
      <c r="EB320" s="51">
        <f t="shared" si="2346"/>
        <v>0</v>
      </c>
      <c r="EC320" s="58">
        <f t="shared" si="2232"/>
        <v>0</v>
      </c>
      <c r="ED320" s="52">
        <f t="shared" si="2270"/>
        <v>0</v>
      </c>
      <c r="EE320" s="51">
        <f t="shared" si="2347"/>
        <v>0</v>
      </c>
      <c r="EF320" s="57">
        <f t="shared" si="2348"/>
        <v>0</v>
      </c>
      <c r="EG320" s="468">
        <f t="shared" si="2518"/>
        <v>0</v>
      </c>
      <c r="EH320" s="46">
        <f t="shared" si="2519"/>
        <v>0</v>
      </c>
      <c r="EI320" s="47"/>
      <c r="EJ320" s="46">
        <f t="shared" si="2520"/>
        <v>0</v>
      </c>
      <c r="EK320" s="48"/>
      <c r="EL320" s="29"/>
      <c r="EM320" s="45">
        <v>259</v>
      </c>
      <c r="EN320" s="46">
        <f t="shared" si="2246"/>
        <v>0</v>
      </c>
      <c r="EO320" s="46">
        <f t="shared" si="2271"/>
        <v>0</v>
      </c>
      <c r="EP320" s="128">
        <f t="shared" si="2233"/>
        <v>0</v>
      </c>
      <c r="EQ320" s="46">
        <f t="shared" si="2349"/>
        <v>0</v>
      </c>
      <c r="ER320" s="46">
        <f t="shared" si="2350"/>
        <v>0</v>
      </c>
      <c r="ES320" s="51">
        <f t="shared" si="2351"/>
        <v>0</v>
      </c>
      <c r="ET320" s="153">
        <f t="shared" si="2521"/>
        <v>10000</v>
      </c>
      <c r="EU320" s="45">
        <v>259</v>
      </c>
      <c r="EV320" s="46">
        <f t="shared" si="2234"/>
        <v>0</v>
      </c>
      <c r="EW320" s="46">
        <f t="shared" si="2272"/>
        <v>0</v>
      </c>
      <c r="EX320" s="128">
        <f t="shared" si="2352"/>
        <v>0</v>
      </c>
      <c r="EY320" s="46">
        <f t="shared" si="2353"/>
        <v>0</v>
      </c>
      <c r="EZ320" s="46">
        <f t="shared" si="2354"/>
        <v>0</v>
      </c>
      <c r="FA320" s="51">
        <f t="shared" si="2355"/>
        <v>0</v>
      </c>
      <c r="FB320" s="58">
        <f t="shared" si="2356"/>
        <v>0</v>
      </c>
      <c r="FC320" s="52">
        <f t="shared" si="2273"/>
        <v>0</v>
      </c>
      <c r="FD320" s="51">
        <f t="shared" si="2522"/>
        <v>0</v>
      </c>
      <c r="FE320" s="57">
        <f t="shared" si="2357"/>
        <v>0</v>
      </c>
      <c r="FF320" s="153">
        <f t="shared" si="2523"/>
        <v>10000</v>
      </c>
      <c r="FG320" s="469">
        <f t="shared" si="2358"/>
        <v>0</v>
      </c>
      <c r="FH320" s="46">
        <f t="shared" si="2359"/>
        <v>0</v>
      </c>
      <c r="FI320" s="46">
        <f t="shared" si="2360"/>
        <v>0</v>
      </c>
      <c r="FJ320" s="48"/>
      <c r="FL320" s="45">
        <v>259</v>
      </c>
      <c r="FM320" s="46">
        <f t="shared" si="2524"/>
        <v>0</v>
      </c>
      <c r="FN320" s="46">
        <f t="shared" si="2247"/>
        <v>0</v>
      </c>
      <c r="FO320" s="46">
        <f t="shared" si="2525"/>
        <v>0</v>
      </c>
      <c r="FP320" s="46">
        <f t="shared" si="2361"/>
        <v>0</v>
      </c>
      <c r="FQ320" s="46">
        <f t="shared" si="2362"/>
        <v>0</v>
      </c>
      <c r="FR320" s="51">
        <f t="shared" si="2363"/>
        <v>0</v>
      </c>
      <c r="FS320" s="57">
        <f t="shared" si="2274"/>
        <v>0</v>
      </c>
      <c r="FT320" s="58">
        <f t="shared" si="2235"/>
        <v>0</v>
      </c>
      <c r="FU320" s="241">
        <f t="shared" si="2248"/>
        <v>0</v>
      </c>
      <c r="FV320" s="51">
        <f t="shared" si="2364"/>
        <v>0</v>
      </c>
      <c r="FW320" s="51">
        <f t="shared" si="2365"/>
        <v>0</v>
      </c>
      <c r="FX320" s="153">
        <f t="shared" si="2275"/>
        <v>0</v>
      </c>
      <c r="FY320" s="468">
        <f t="shared" si="2526"/>
        <v>0</v>
      </c>
      <c r="FZ320" s="46">
        <f t="shared" si="2527"/>
        <v>0</v>
      </c>
      <c r="GA320" s="46">
        <f t="shared" si="2366"/>
        <v>0</v>
      </c>
      <c r="GB320" s="48"/>
      <c r="GD320" s="45">
        <v>259</v>
      </c>
      <c r="GE320" s="128">
        <f t="shared" si="2249"/>
        <v>0</v>
      </c>
      <c r="GF320" s="128">
        <f t="shared" si="2276"/>
        <v>0</v>
      </c>
      <c r="GG320" s="128">
        <f t="shared" si="2119"/>
        <v>0</v>
      </c>
      <c r="GH320" s="46">
        <f t="shared" si="2236"/>
        <v>0</v>
      </c>
      <c r="GI320" s="46">
        <f t="shared" si="2367"/>
        <v>0</v>
      </c>
      <c r="GJ320" s="51">
        <f t="shared" si="2368"/>
        <v>0</v>
      </c>
      <c r="GK320" s="51">
        <f t="shared" si="2277"/>
        <v>0</v>
      </c>
      <c r="GL320" s="153">
        <f t="shared" si="2528"/>
        <v>10000</v>
      </c>
      <c r="GM320" s="45">
        <v>259</v>
      </c>
      <c r="GN320" s="46">
        <f t="shared" si="2237"/>
        <v>0</v>
      </c>
      <c r="GO320" s="46">
        <f t="shared" si="2250"/>
        <v>0</v>
      </c>
      <c r="GP320" s="128">
        <f t="shared" si="2168"/>
        <v>0</v>
      </c>
      <c r="GQ320" s="46">
        <f t="shared" si="2369"/>
        <v>0</v>
      </c>
      <c r="GR320" s="46">
        <f t="shared" si="2169"/>
        <v>0</v>
      </c>
      <c r="GS320" s="51">
        <f t="shared" si="2370"/>
        <v>0</v>
      </c>
      <c r="GT320" s="153">
        <f t="shared" si="2291"/>
        <v>0</v>
      </c>
      <c r="GU320" s="58">
        <f t="shared" si="2371"/>
        <v>0</v>
      </c>
      <c r="GV320" s="52">
        <f t="shared" si="2251"/>
        <v>0</v>
      </c>
      <c r="GW320" s="51">
        <f t="shared" si="2529"/>
        <v>0</v>
      </c>
      <c r="GX320" s="57">
        <f t="shared" si="2372"/>
        <v>0</v>
      </c>
      <c r="GY320" s="57">
        <f t="shared" si="2278"/>
        <v>0</v>
      </c>
      <c r="GZ320" s="153">
        <f t="shared" si="2530"/>
        <v>10000</v>
      </c>
      <c r="HA320" s="469">
        <f t="shared" si="2373"/>
        <v>0</v>
      </c>
      <c r="HB320" s="46">
        <f t="shared" si="2374"/>
        <v>0</v>
      </c>
      <c r="HC320" s="46">
        <f t="shared" si="2375"/>
        <v>0</v>
      </c>
      <c r="HD320" s="48"/>
      <c r="HF320" s="45">
        <v>259</v>
      </c>
      <c r="HG320" s="46">
        <f t="shared" si="2376"/>
        <v>0</v>
      </c>
      <c r="HH320" s="46">
        <f t="shared" si="2377"/>
        <v>0</v>
      </c>
      <c r="HI320" s="46">
        <f t="shared" si="2378"/>
        <v>0</v>
      </c>
      <c r="HJ320" s="46">
        <f t="shared" si="2379"/>
        <v>0</v>
      </c>
      <c r="HK320" s="46">
        <f t="shared" si="2380"/>
        <v>0</v>
      </c>
      <c r="HL320" s="51">
        <f t="shared" si="2381"/>
        <v>0</v>
      </c>
      <c r="HM320" s="153">
        <f t="shared" si="2531"/>
        <v>10000</v>
      </c>
      <c r="HN320" s="58">
        <f t="shared" si="2382"/>
        <v>0</v>
      </c>
      <c r="HO320" s="52">
        <f t="shared" si="2383"/>
        <v>0</v>
      </c>
      <c r="HP320" s="51">
        <f t="shared" si="2384"/>
        <v>0</v>
      </c>
      <c r="HQ320" s="57">
        <f t="shared" si="2385"/>
        <v>0</v>
      </c>
      <c r="HR320" s="153">
        <f t="shared" si="2532"/>
        <v>10000</v>
      </c>
      <c r="HS320" s="468">
        <f t="shared" si="2171"/>
        <v>0</v>
      </c>
      <c r="HT320" s="46">
        <f t="shared" si="2172"/>
        <v>0</v>
      </c>
      <c r="HU320" s="46">
        <f t="shared" si="2173"/>
        <v>0</v>
      </c>
      <c r="HV320" s="48"/>
      <c r="HW320" s="29"/>
      <c r="HX320" s="45">
        <v>259</v>
      </c>
      <c r="HY320" s="128">
        <f t="shared" si="2386"/>
        <v>0</v>
      </c>
      <c r="HZ320" s="46">
        <f t="shared" si="2387"/>
        <v>0</v>
      </c>
      <c r="IA320" s="46">
        <f t="shared" si="2388"/>
        <v>0</v>
      </c>
      <c r="IB320" s="46">
        <f t="shared" si="2389"/>
        <v>0</v>
      </c>
      <c r="IC320" s="46">
        <f t="shared" si="2390"/>
        <v>0</v>
      </c>
      <c r="ID320" s="51">
        <f t="shared" si="2391"/>
        <v>0</v>
      </c>
      <c r="IE320" s="153">
        <f t="shared" si="2533"/>
        <v>10000</v>
      </c>
      <c r="IF320" s="58">
        <f t="shared" si="2392"/>
        <v>0</v>
      </c>
      <c r="IG320" s="52">
        <f t="shared" si="2393"/>
        <v>0</v>
      </c>
      <c r="IH320" s="51">
        <f t="shared" si="2394"/>
        <v>0</v>
      </c>
      <c r="II320" s="57">
        <f t="shared" si="2534"/>
        <v>0</v>
      </c>
      <c r="IJ320" s="153">
        <f t="shared" si="2535"/>
        <v>10000</v>
      </c>
      <c r="IK320" s="468">
        <f t="shared" si="2174"/>
        <v>0</v>
      </c>
      <c r="IL320" s="46">
        <f t="shared" si="2175"/>
        <v>0</v>
      </c>
      <c r="IM320" s="46">
        <f t="shared" si="2176"/>
        <v>0</v>
      </c>
      <c r="IN320" s="48"/>
      <c r="IO320" s="53">
        <f t="shared" si="2395"/>
        <v>0</v>
      </c>
      <c r="IQ320" s="45">
        <v>259</v>
      </c>
      <c r="IR320" s="128">
        <f t="shared" si="2396"/>
        <v>0</v>
      </c>
      <c r="IS320" s="128">
        <f t="shared" si="2397"/>
        <v>0</v>
      </c>
      <c r="IT320" s="128">
        <f t="shared" si="2398"/>
        <v>0</v>
      </c>
      <c r="IU320" s="46">
        <f t="shared" si="2021"/>
        <v>0</v>
      </c>
      <c r="IV320" s="46">
        <f t="shared" si="2399"/>
        <v>0</v>
      </c>
      <c r="IW320" s="51">
        <f t="shared" si="2400"/>
        <v>0</v>
      </c>
      <c r="IX320" s="199">
        <f t="shared" si="2536"/>
        <v>10000</v>
      </c>
      <c r="IY320" s="128">
        <f t="shared" si="2401"/>
        <v>0</v>
      </c>
      <c r="IZ320" s="408">
        <f t="shared" si="2402"/>
        <v>0</v>
      </c>
      <c r="JA320" s="58">
        <f t="shared" si="2403"/>
        <v>0</v>
      </c>
      <c r="JB320" s="52">
        <f t="shared" si="2404"/>
        <v>0</v>
      </c>
      <c r="JC320" s="51">
        <f t="shared" si="2405"/>
        <v>0</v>
      </c>
      <c r="JD320" s="57">
        <f t="shared" si="2406"/>
        <v>0</v>
      </c>
      <c r="JE320" s="280">
        <f t="shared" si="2407"/>
        <v>10000</v>
      </c>
      <c r="JF320" s="280">
        <f t="shared" si="2408"/>
        <v>0</v>
      </c>
      <c r="JG320" s="468">
        <f t="shared" si="2409"/>
        <v>0</v>
      </c>
      <c r="JH320" s="46">
        <f t="shared" si="2410"/>
        <v>0</v>
      </c>
      <c r="JI320" s="46">
        <f t="shared" si="2411"/>
        <v>0</v>
      </c>
      <c r="JJ320" s="48"/>
      <c r="JL320" s="45">
        <v>259</v>
      </c>
      <c r="JM320" s="46">
        <f t="shared" si="2412"/>
        <v>0</v>
      </c>
      <c r="JN320" s="46">
        <f t="shared" si="2413"/>
        <v>0</v>
      </c>
      <c r="JO320" s="128">
        <f t="shared" si="2414"/>
        <v>0</v>
      </c>
      <c r="JP320" s="46">
        <f t="shared" si="2537"/>
        <v>0</v>
      </c>
      <c r="JQ320" s="46">
        <f t="shared" si="2415"/>
        <v>0</v>
      </c>
      <c r="JR320" s="51">
        <f t="shared" si="2416"/>
        <v>0</v>
      </c>
      <c r="JS320" s="51">
        <f t="shared" si="2279"/>
        <v>0</v>
      </c>
      <c r="JT320" s="199">
        <f t="shared" si="2538"/>
        <v>10000</v>
      </c>
      <c r="JU320" s="128">
        <f t="shared" si="2417"/>
        <v>0</v>
      </c>
      <c r="JV320" s="408">
        <f t="shared" si="2418"/>
        <v>0</v>
      </c>
      <c r="JW320" s="58">
        <f t="shared" si="2419"/>
        <v>0</v>
      </c>
      <c r="JX320" s="52">
        <f t="shared" si="2420"/>
        <v>0</v>
      </c>
      <c r="JY320" s="51">
        <f t="shared" si="2421"/>
        <v>0</v>
      </c>
      <c r="JZ320" s="51">
        <f t="shared" si="2422"/>
        <v>0</v>
      </c>
      <c r="KA320" s="199">
        <f t="shared" si="2280"/>
        <v>0</v>
      </c>
      <c r="KB320" s="128">
        <f t="shared" si="2539"/>
        <v>10000</v>
      </c>
      <c r="KC320" s="204">
        <f t="shared" si="2423"/>
        <v>0</v>
      </c>
      <c r="KD320" s="468">
        <f t="shared" si="2540"/>
        <v>0</v>
      </c>
      <c r="KE320" s="46">
        <f t="shared" si="2424"/>
        <v>0</v>
      </c>
      <c r="KF320" s="46">
        <f t="shared" si="2425"/>
        <v>0</v>
      </c>
      <c r="KG320" s="48"/>
      <c r="KI320" s="45">
        <v>259</v>
      </c>
      <c r="KJ320" s="46">
        <f t="shared" si="2426"/>
        <v>0</v>
      </c>
      <c r="KK320" s="46">
        <f t="shared" si="2427"/>
        <v>0</v>
      </c>
      <c r="KL320" s="128">
        <f t="shared" si="2428"/>
        <v>0</v>
      </c>
      <c r="KM320" s="46">
        <f t="shared" si="2244"/>
        <v>0</v>
      </c>
      <c r="KN320" s="46">
        <f t="shared" si="2429"/>
        <v>0</v>
      </c>
      <c r="KO320" s="51">
        <f t="shared" si="2430"/>
        <v>0</v>
      </c>
      <c r="KP320" s="199">
        <f t="shared" si="2281"/>
        <v>0</v>
      </c>
      <c r="KQ320" s="199">
        <f t="shared" si="2541"/>
        <v>10000</v>
      </c>
      <c r="KR320" s="128">
        <f t="shared" si="2431"/>
        <v>0</v>
      </c>
      <c r="KS320" s="408">
        <f t="shared" si="2432"/>
        <v>0</v>
      </c>
      <c r="KT320" s="45">
        <v>259</v>
      </c>
      <c r="KU320" s="46">
        <f t="shared" si="2542"/>
        <v>0</v>
      </c>
      <c r="KV320" s="46">
        <f t="shared" si="2433"/>
        <v>0</v>
      </c>
      <c r="KW320" s="128">
        <f t="shared" si="2177"/>
        <v>0</v>
      </c>
      <c r="KX320" s="46">
        <f t="shared" si="2434"/>
        <v>0</v>
      </c>
      <c r="KY320" s="46">
        <f t="shared" si="2178"/>
        <v>0</v>
      </c>
      <c r="KZ320" s="51">
        <f t="shared" si="2435"/>
        <v>0</v>
      </c>
      <c r="LA320" s="153">
        <f t="shared" si="2282"/>
        <v>0</v>
      </c>
      <c r="LB320" s="58">
        <f t="shared" si="2068"/>
        <v>0</v>
      </c>
      <c r="LC320" s="52">
        <f t="shared" si="2436"/>
        <v>0</v>
      </c>
      <c r="LD320" s="51">
        <f t="shared" si="2437"/>
        <v>0</v>
      </c>
      <c r="LE320" s="51">
        <f t="shared" si="2179"/>
        <v>0</v>
      </c>
      <c r="LF320" s="51">
        <f t="shared" si="2283"/>
        <v>0</v>
      </c>
      <c r="LG320" s="128">
        <f t="shared" si="2180"/>
        <v>10000</v>
      </c>
      <c r="LH320" s="204">
        <f t="shared" si="2438"/>
        <v>0</v>
      </c>
      <c r="LI320" s="479">
        <f t="shared" si="2181"/>
        <v>0</v>
      </c>
      <c r="LJ320" s="46">
        <f t="shared" si="2543"/>
        <v>0</v>
      </c>
      <c r="LK320" s="46">
        <f t="shared" si="2544"/>
        <v>0</v>
      </c>
      <c r="LL320" s="48"/>
      <c r="LN320" s="45">
        <v>259</v>
      </c>
      <c r="LO320" s="46">
        <f t="shared" si="2439"/>
        <v>0</v>
      </c>
      <c r="LP320" s="46">
        <f t="shared" si="2252"/>
        <v>0</v>
      </c>
      <c r="LQ320" s="46">
        <f t="shared" si="2440"/>
        <v>0</v>
      </c>
      <c r="LR320" s="46">
        <f t="shared" si="2441"/>
        <v>0</v>
      </c>
      <c r="LS320" s="46">
        <f t="shared" si="2442"/>
        <v>0</v>
      </c>
      <c r="LT320" s="51">
        <f t="shared" si="2443"/>
        <v>0</v>
      </c>
      <c r="LU320" s="199">
        <f t="shared" si="2545"/>
        <v>10000</v>
      </c>
      <c r="LV320" s="58">
        <f t="shared" si="2444"/>
        <v>0</v>
      </c>
      <c r="LW320" s="241">
        <f t="shared" si="2253"/>
        <v>0</v>
      </c>
      <c r="LX320" s="51">
        <f t="shared" si="2445"/>
        <v>0</v>
      </c>
      <c r="LY320" s="51">
        <f t="shared" si="2446"/>
        <v>0</v>
      </c>
      <c r="LZ320" s="46">
        <f t="shared" si="2546"/>
        <v>0</v>
      </c>
      <c r="MA320" s="199">
        <f t="shared" si="2547"/>
        <v>10000</v>
      </c>
      <c r="MB320" s="468">
        <f t="shared" si="2447"/>
        <v>0</v>
      </c>
      <c r="MC320" s="46">
        <f t="shared" si="2448"/>
        <v>0</v>
      </c>
      <c r="MD320" s="46">
        <f t="shared" si="2449"/>
        <v>0</v>
      </c>
      <c r="ME320" s="48"/>
      <c r="MG320" s="45">
        <v>259</v>
      </c>
      <c r="MH320" s="46">
        <f t="shared" si="2450"/>
        <v>0</v>
      </c>
      <c r="MI320" s="46">
        <f t="shared" si="2254"/>
        <v>0</v>
      </c>
      <c r="MJ320" s="46">
        <f t="shared" si="2451"/>
        <v>0</v>
      </c>
      <c r="MK320" s="46">
        <f t="shared" si="2452"/>
        <v>0</v>
      </c>
      <c r="ML320" s="46">
        <f t="shared" si="2453"/>
        <v>0</v>
      </c>
      <c r="MM320" s="51">
        <f t="shared" si="2454"/>
        <v>0</v>
      </c>
      <c r="MN320" s="199">
        <f t="shared" si="2548"/>
        <v>10000</v>
      </c>
      <c r="MO320" s="58">
        <f t="shared" si="2455"/>
        <v>0</v>
      </c>
      <c r="MP320" s="52">
        <f t="shared" si="2255"/>
        <v>0</v>
      </c>
      <c r="MQ320" s="51">
        <f t="shared" si="2456"/>
        <v>0</v>
      </c>
      <c r="MR320" s="57">
        <f t="shared" si="2457"/>
        <v>0</v>
      </c>
      <c r="MS320" s="199">
        <f t="shared" si="2549"/>
        <v>10000</v>
      </c>
      <c r="MT320" s="468">
        <f t="shared" si="2550"/>
        <v>0</v>
      </c>
      <c r="MU320" s="46">
        <f t="shared" si="2458"/>
        <v>0</v>
      </c>
      <c r="MV320" s="46">
        <f t="shared" si="2459"/>
        <v>0</v>
      </c>
      <c r="MW320" s="48"/>
      <c r="MY320" s="45">
        <v>259</v>
      </c>
      <c r="MZ320" s="46">
        <f t="shared" si="2460"/>
        <v>0</v>
      </c>
      <c r="NA320" s="46">
        <f t="shared" si="2256"/>
        <v>0</v>
      </c>
      <c r="NB320" s="128">
        <f t="shared" si="2461"/>
        <v>0</v>
      </c>
      <c r="NC320" s="46">
        <f t="shared" si="2238"/>
        <v>0</v>
      </c>
      <c r="ND320" s="46">
        <f t="shared" si="2462"/>
        <v>0</v>
      </c>
      <c r="NE320" s="51">
        <f t="shared" si="2187"/>
        <v>0</v>
      </c>
      <c r="NF320" s="153">
        <f t="shared" si="2188"/>
        <v>10000</v>
      </c>
      <c r="NG320" s="45">
        <v>259</v>
      </c>
      <c r="NH320" s="46">
        <f t="shared" si="2239"/>
        <v>0</v>
      </c>
      <c r="NI320" s="46">
        <f t="shared" si="2257"/>
        <v>0</v>
      </c>
      <c r="NJ320" s="128">
        <f t="shared" si="2190"/>
        <v>0</v>
      </c>
      <c r="NK320" s="46">
        <f t="shared" si="2551"/>
        <v>0</v>
      </c>
      <c r="NL320" s="46">
        <f t="shared" si="2191"/>
        <v>0</v>
      </c>
      <c r="NM320" s="51">
        <f t="shared" si="2463"/>
        <v>0</v>
      </c>
      <c r="NN320" s="58">
        <f t="shared" si="2192"/>
        <v>0</v>
      </c>
      <c r="NO320" s="52">
        <f t="shared" si="2258"/>
        <v>0</v>
      </c>
      <c r="NP320" s="51">
        <f t="shared" si="2194"/>
        <v>0</v>
      </c>
      <c r="NQ320" s="57">
        <f t="shared" si="2464"/>
        <v>0</v>
      </c>
      <c r="NR320" s="153">
        <f t="shared" si="2552"/>
        <v>10000</v>
      </c>
      <c r="NS320" s="469">
        <f t="shared" si="2465"/>
        <v>0</v>
      </c>
      <c r="NT320" s="46">
        <f t="shared" si="2466"/>
        <v>0</v>
      </c>
      <c r="NU320" s="46">
        <f t="shared" si="2467"/>
        <v>0</v>
      </c>
      <c r="NV320" s="48"/>
      <c r="NX320" s="45">
        <v>259</v>
      </c>
      <c r="NY320" s="46">
        <f t="shared" si="2468"/>
        <v>0</v>
      </c>
      <c r="NZ320" s="46">
        <f t="shared" si="2259"/>
        <v>0</v>
      </c>
      <c r="OA320" s="46">
        <f t="shared" si="2469"/>
        <v>0</v>
      </c>
      <c r="OB320" s="46">
        <f t="shared" si="2470"/>
        <v>0</v>
      </c>
      <c r="OC320" s="46">
        <f t="shared" si="2471"/>
        <v>0</v>
      </c>
      <c r="OD320" s="51">
        <f t="shared" si="2472"/>
        <v>0</v>
      </c>
      <c r="OE320" s="57">
        <f t="shared" si="2284"/>
        <v>0</v>
      </c>
      <c r="OF320" s="153">
        <f t="shared" si="2553"/>
        <v>10000</v>
      </c>
      <c r="OG320" s="58">
        <f t="shared" si="2473"/>
        <v>0</v>
      </c>
      <c r="OH320" s="241">
        <f t="shared" si="2285"/>
        <v>0</v>
      </c>
      <c r="OI320" s="51">
        <f t="shared" si="2474"/>
        <v>0</v>
      </c>
      <c r="OJ320" s="51">
        <f t="shared" si="2475"/>
        <v>0</v>
      </c>
      <c r="OK320" s="153">
        <f t="shared" si="2286"/>
        <v>0</v>
      </c>
      <c r="OL320" s="153">
        <f t="shared" si="2554"/>
        <v>10000</v>
      </c>
      <c r="OM320" s="468">
        <f t="shared" si="2555"/>
        <v>0</v>
      </c>
      <c r="ON320" s="46">
        <f t="shared" si="2556"/>
        <v>0</v>
      </c>
      <c r="OO320" s="46">
        <f t="shared" si="2476"/>
        <v>0</v>
      </c>
      <c r="OP320" s="48"/>
      <c r="OR320" s="45">
        <v>259</v>
      </c>
      <c r="OS320" s="46">
        <f t="shared" si="2477"/>
        <v>0</v>
      </c>
      <c r="OT320" s="128">
        <f t="shared" si="2260"/>
        <v>0</v>
      </c>
      <c r="OU320" s="128">
        <f t="shared" si="2478"/>
        <v>0</v>
      </c>
      <c r="OV320" s="46">
        <f t="shared" si="2240"/>
        <v>0</v>
      </c>
      <c r="OW320" s="46">
        <f t="shared" si="2241"/>
        <v>0</v>
      </c>
      <c r="OX320" s="51">
        <f t="shared" si="2479"/>
        <v>0</v>
      </c>
      <c r="OY320" s="51">
        <f t="shared" si="2287"/>
        <v>0</v>
      </c>
      <c r="OZ320" s="153">
        <f t="shared" si="2557"/>
        <v>10000</v>
      </c>
      <c r="PA320" s="45">
        <v>259</v>
      </c>
      <c r="PB320" s="46">
        <f t="shared" si="2480"/>
        <v>0</v>
      </c>
      <c r="PC320" s="46">
        <f t="shared" si="2288"/>
        <v>0</v>
      </c>
      <c r="PD320" s="128">
        <f t="shared" si="2481"/>
        <v>0</v>
      </c>
      <c r="PE320" s="46">
        <f t="shared" si="2482"/>
        <v>0</v>
      </c>
      <c r="PF320" s="46">
        <f t="shared" si="2483"/>
        <v>0</v>
      </c>
      <c r="PG320" s="51">
        <f t="shared" si="2484"/>
        <v>0</v>
      </c>
      <c r="PH320" s="153">
        <f t="shared" si="2292"/>
        <v>0</v>
      </c>
      <c r="PI320" s="688">
        <f t="shared" si="2485"/>
        <v>0</v>
      </c>
      <c r="PJ320" s="52">
        <f t="shared" si="2289"/>
        <v>0</v>
      </c>
      <c r="PK320" s="51">
        <f t="shared" si="2486"/>
        <v>0</v>
      </c>
      <c r="PL320" s="57">
        <f t="shared" si="2487"/>
        <v>0</v>
      </c>
      <c r="PM320" s="57">
        <f t="shared" si="2290"/>
        <v>0</v>
      </c>
      <c r="PN320" s="153">
        <f t="shared" si="2558"/>
        <v>10000</v>
      </c>
      <c r="PO320" s="469">
        <f t="shared" si="2488"/>
        <v>0</v>
      </c>
      <c r="PP320" s="46">
        <f t="shared" si="2489"/>
        <v>0</v>
      </c>
      <c r="PQ320" s="46">
        <f t="shared" si="2490"/>
        <v>0</v>
      </c>
      <c r="PR320" s="48"/>
    </row>
    <row r="321" spans="2:434" hidden="1" x14ac:dyDescent="0.3">
      <c r="B321" s="45">
        <v>260</v>
      </c>
      <c r="C321" s="46">
        <f t="shared" si="2245"/>
        <v>0</v>
      </c>
      <c r="D321" s="46">
        <f t="shared" si="2293"/>
        <v>0</v>
      </c>
      <c r="E321" s="46">
        <f t="shared" si="2294"/>
        <v>0</v>
      </c>
      <c r="F321" s="46">
        <f t="shared" si="2295"/>
        <v>0</v>
      </c>
      <c r="G321" s="46">
        <f t="shared" si="2296"/>
        <v>0</v>
      </c>
      <c r="H321" s="51">
        <f t="shared" si="2297"/>
        <v>0</v>
      </c>
      <c r="I321" s="58">
        <f t="shared" si="2228"/>
        <v>0</v>
      </c>
      <c r="J321" s="52">
        <f t="shared" si="2298"/>
        <v>0</v>
      </c>
      <c r="K321" s="51">
        <f t="shared" si="2299"/>
        <v>0</v>
      </c>
      <c r="L321" s="57">
        <f t="shared" si="2300"/>
        <v>0</v>
      </c>
      <c r="M321" s="468">
        <f t="shared" si="2491"/>
        <v>0</v>
      </c>
      <c r="N321" s="46">
        <f t="shared" si="2492"/>
        <v>0</v>
      </c>
      <c r="O321" s="47"/>
      <c r="P321" s="46">
        <f t="shared" si="2493"/>
        <v>0</v>
      </c>
      <c r="Q321" s="48"/>
      <c r="R321" s="29"/>
      <c r="S321" s="29"/>
      <c r="T321" s="45">
        <v>260</v>
      </c>
      <c r="U321" s="46">
        <f t="shared" si="2301"/>
        <v>0</v>
      </c>
      <c r="V321" s="46">
        <f t="shared" si="2302"/>
        <v>0</v>
      </c>
      <c r="W321" s="46">
        <f t="shared" si="2494"/>
        <v>0</v>
      </c>
      <c r="X321" s="46">
        <f t="shared" si="2303"/>
        <v>0</v>
      </c>
      <c r="Y321" s="46">
        <f t="shared" si="2304"/>
        <v>0</v>
      </c>
      <c r="Z321" s="51">
        <f t="shared" si="2305"/>
        <v>0</v>
      </c>
      <c r="AA321" s="58">
        <f t="shared" si="2306"/>
        <v>0</v>
      </c>
      <c r="AB321" s="52">
        <f t="shared" si="2307"/>
        <v>0</v>
      </c>
      <c r="AC321" s="51">
        <f t="shared" si="2308"/>
        <v>0</v>
      </c>
      <c r="AD321" s="57">
        <f t="shared" si="2309"/>
        <v>0</v>
      </c>
      <c r="AE321" s="468">
        <f t="shared" si="2495"/>
        <v>0</v>
      </c>
      <c r="AF321" s="46">
        <f t="shared" si="2310"/>
        <v>0</v>
      </c>
      <c r="AG321" s="47"/>
      <c r="AH321" s="46">
        <f t="shared" si="2496"/>
        <v>0</v>
      </c>
      <c r="AI321" s="48"/>
      <c r="AJ321" s="29"/>
      <c r="AK321" s="45">
        <v>260</v>
      </c>
      <c r="AL321" s="46">
        <f t="shared" si="2311"/>
        <v>0</v>
      </c>
      <c r="AM321" s="46"/>
      <c r="AN321" s="46"/>
      <c r="AO321" s="46">
        <f t="shared" si="2312"/>
        <v>0</v>
      </c>
      <c r="AP321" s="128">
        <f t="shared" si="2313"/>
        <v>0</v>
      </c>
      <c r="AQ321" s="128"/>
      <c r="AR321" s="128"/>
      <c r="AS321" s="46">
        <f t="shared" si="2314"/>
        <v>0</v>
      </c>
      <c r="AT321" s="46">
        <f t="shared" si="2315"/>
        <v>0</v>
      </c>
      <c r="AU321" s="51"/>
      <c r="AV321" s="51"/>
      <c r="AW321" s="51">
        <f t="shared" si="2316"/>
        <v>0</v>
      </c>
      <c r="AX321" s="58">
        <f t="shared" si="2317"/>
        <v>0</v>
      </c>
      <c r="AY321" s="52"/>
      <c r="AZ321" s="52"/>
      <c r="BA321" s="52">
        <f t="shared" si="2318"/>
        <v>0</v>
      </c>
      <c r="BB321" s="51">
        <f t="shared" si="2319"/>
        <v>0</v>
      </c>
      <c r="BC321" s="51"/>
      <c r="BD321" s="51"/>
      <c r="BE321" s="57">
        <f t="shared" si="2320"/>
        <v>0</v>
      </c>
      <c r="BF321" s="468">
        <f t="shared" si="2321"/>
        <v>0</v>
      </c>
      <c r="BG321" s="46">
        <f t="shared" si="2322"/>
        <v>0</v>
      </c>
      <c r="BH321" s="46">
        <f t="shared" si="2323"/>
        <v>0</v>
      </c>
      <c r="BI321" s="48"/>
      <c r="BK321" s="45">
        <v>260</v>
      </c>
      <c r="BL321" s="46">
        <f t="shared" si="2497"/>
        <v>0</v>
      </c>
      <c r="BM321" s="46">
        <f t="shared" si="2498"/>
        <v>0</v>
      </c>
      <c r="BN321" s="46">
        <f t="shared" si="2499"/>
        <v>0</v>
      </c>
      <c r="BO321" s="46">
        <f t="shared" si="2324"/>
        <v>0</v>
      </c>
      <c r="BP321" s="46">
        <f t="shared" si="2325"/>
        <v>0</v>
      </c>
      <c r="BQ321" s="51">
        <f t="shared" si="2326"/>
        <v>0</v>
      </c>
      <c r="BR321" s="57">
        <f t="shared" si="2261"/>
        <v>0</v>
      </c>
      <c r="BS321" s="58">
        <f t="shared" si="2229"/>
        <v>0</v>
      </c>
      <c r="BT321" s="52">
        <f t="shared" si="2500"/>
        <v>0</v>
      </c>
      <c r="BU321" s="51">
        <f t="shared" si="2327"/>
        <v>0</v>
      </c>
      <c r="BV321" s="51">
        <f t="shared" si="2328"/>
        <v>0</v>
      </c>
      <c r="BW321" s="153">
        <f t="shared" si="2262"/>
        <v>0</v>
      </c>
      <c r="BX321" s="468">
        <f t="shared" si="2501"/>
        <v>0</v>
      </c>
      <c r="BY321" s="46">
        <f t="shared" si="2502"/>
        <v>0</v>
      </c>
      <c r="BZ321" s="46">
        <f t="shared" si="2329"/>
        <v>0</v>
      </c>
      <c r="CA321" s="48"/>
      <c r="CB321" s="29"/>
      <c r="CC321" s="45">
        <v>260</v>
      </c>
      <c r="CD321" s="128">
        <f t="shared" si="2330"/>
        <v>0</v>
      </c>
      <c r="CE321" s="46">
        <f t="shared" si="2503"/>
        <v>0</v>
      </c>
      <c r="CF321" s="128">
        <f t="shared" si="2331"/>
        <v>0</v>
      </c>
      <c r="CG321" s="46">
        <f t="shared" si="2504"/>
        <v>0</v>
      </c>
      <c r="CH321" s="46">
        <f t="shared" si="2230"/>
        <v>0</v>
      </c>
      <c r="CI321" s="51">
        <f t="shared" si="2332"/>
        <v>0</v>
      </c>
      <c r="CJ321" s="199">
        <f t="shared" si="2263"/>
        <v>0</v>
      </c>
      <c r="CK321" s="153">
        <f t="shared" si="2505"/>
        <v>10000</v>
      </c>
      <c r="CL321" s="45">
        <v>260</v>
      </c>
      <c r="CM321" s="46">
        <f t="shared" si="2506"/>
        <v>0</v>
      </c>
      <c r="CN321" s="46">
        <f t="shared" si="2507"/>
        <v>0</v>
      </c>
      <c r="CO321" s="128">
        <f t="shared" si="2242"/>
        <v>0</v>
      </c>
      <c r="CP321" s="46">
        <f t="shared" si="2333"/>
        <v>0</v>
      </c>
      <c r="CQ321" s="46">
        <f t="shared" si="2243"/>
        <v>0</v>
      </c>
      <c r="CR321" s="51">
        <f t="shared" si="2334"/>
        <v>0</v>
      </c>
      <c r="CS321" s="153">
        <f t="shared" si="2265"/>
        <v>0</v>
      </c>
      <c r="CT321" s="58">
        <f t="shared" si="2335"/>
        <v>0</v>
      </c>
      <c r="CU321" s="52">
        <f t="shared" si="2508"/>
        <v>0</v>
      </c>
      <c r="CV321" s="51">
        <f t="shared" si="2509"/>
        <v>0</v>
      </c>
      <c r="CW321" s="51">
        <f t="shared" si="2336"/>
        <v>0</v>
      </c>
      <c r="CX321" s="57">
        <f t="shared" si="2266"/>
        <v>0</v>
      </c>
      <c r="CY321" s="153">
        <f t="shared" si="2510"/>
        <v>10000</v>
      </c>
      <c r="CZ321" s="479">
        <f t="shared" si="2162"/>
        <v>0</v>
      </c>
      <c r="DA321" s="46">
        <f t="shared" si="2511"/>
        <v>0</v>
      </c>
      <c r="DB321" s="46">
        <f t="shared" si="2512"/>
        <v>0</v>
      </c>
      <c r="DC321" s="48"/>
      <c r="DE321" s="45">
        <v>260</v>
      </c>
      <c r="DF321" s="46">
        <f t="shared" si="2337"/>
        <v>0</v>
      </c>
      <c r="DG321" s="46">
        <f t="shared" si="2267"/>
        <v>0</v>
      </c>
      <c r="DH321" s="46">
        <f t="shared" si="2338"/>
        <v>0</v>
      </c>
      <c r="DI321" s="46">
        <f t="shared" si="2339"/>
        <v>0</v>
      </c>
      <c r="DJ321" s="46">
        <f t="shared" si="2340"/>
        <v>0</v>
      </c>
      <c r="DK321" s="51">
        <f t="shared" si="2341"/>
        <v>0</v>
      </c>
      <c r="DL321" s="58">
        <f t="shared" si="2231"/>
        <v>0</v>
      </c>
      <c r="DM321" s="241">
        <f t="shared" si="2268"/>
        <v>0</v>
      </c>
      <c r="DN321" s="51">
        <f t="shared" si="2342"/>
        <v>0</v>
      </c>
      <c r="DO321" s="57">
        <f t="shared" si="2343"/>
        <v>0</v>
      </c>
      <c r="DP321" s="468">
        <f t="shared" si="2513"/>
        <v>0</v>
      </c>
      <c r="DQ321" s="46">
        <f t="shared" si="2514"/>
        <v>0</v>
      </c>
      <c r="DR321" s="47"/>
      <c r="DS321" s="46">
        <f t="shared" si="2515"/>
        <v>0</v>
      </c>
      <c r="DT321" s="48"/>
      <c r="DU321" s="29"/>
      <c r="DV321" s="45">
        <v>260</v>
      </c>
      <c r="DW321" s="46">
        <f t="shared" si="2516"/>
        <v>0</v>
      </c>
      <c r="DX321" s="46">
        <f t="shared" si="2269"/>
        <v>0</v>
      </c>
      <c r="DY321" s="46">
        <f t="shared" si="2517"/>
        <v>0</v>
      </c>
      <c r="DZ321" s="46">
        <f t="shared" si="2344"/>
        <v>0</v>
      </c>
      <c r="EA321" s="46">
        <f t="shared" si="2345"/>
        <v>0</v>
      </c>
      <c r="EB321" s="51">
        <f t="shared" si="2346"/>
        <v>0</v>
      </c>
      <c r="EC321" s="58">
        <f t="shared" si="2232"/>
        <v>0</v>
      </c>
      <c r="ED321" s="52">
        <f t="shared" si="2270"/>
        <v>0</v>
      </c>
      <c r="EE321" s="51">
        <f t="shared" si="2347"/>
        <v>0</v>
      </c>
      <c r="EF321" s="57">
        <f t="shared" si="2348"/>
        <v>0</v>
      </c>
      <c r="EG321" s="468">
        <f t="shared" si="2518"/>
        <v>0</v>
      </c>
      <c r="EH321" s="46">
        <f t="shared" si="2519"/>
        <v>0</v>
      </c>
      <c r="EI321" s="47"/>
      <c r="EJ321" s="46">
        <f t="shared" si="2520"/>
        <v>0</v>
      </c>
      <c r="EK321" s="48"/>
      <c r="EL321" s="29"/>
      <c r="EM321" s="45">
        <v>260</v>
      </c>
      <c r="EN321" s="46">
        <f t="shared" si="2246"/>
        <v>0</v>
      </c>
      <c r="EO321" s="46">
        <f t="shared" si="2271"/>
        <v>0</v>
      </c>
      <c r="EP321" s="128">
        <f t="shared" si="2233"/>
        <v>0</v>
      </c>
      <c r="EQ321" s="46">
        <f t="shared" si="2349"/>
        <v>0</v>
      </c>
      <c r="ER321" s="46">
        <f t="shared" si="2350"/>
        <v>0</v>
      </c>
      <c r="ES321" s="51">
        <f t="shared" si="2351"/>
        <v>0</v>
      </c>
      <c r="ET321" s="153">
        <f t="shared" si="2521"/>
        <v>10000</v>
      </c>
      <c r="EU321" s="45">
        <v>260</v>
      </c>
      <c r="EV321" s="46">
        <f t="shared" si="2234"/>
        <v>0</v>
      </c>
      <c r="EW321" s="46">
        <f t="shared" si="2272"/>
        <v>0</v>
      </c>
      <c r="EX321" s="128">
        <f t="shared" si="2352"/>
        <v>0</v>
      </c>
      <c r="EY321" s="46">
        <f t="shared" si="2353"/>
        <v>0</v>
      </c>
      <c r="EZ321" s="46">
        <f t="shared" si="2354"/>
        <v>0</v>
      </c>
      <c r="FA321" s="51">
        <f t="shared" si="2355"/>
        <v>0</v>
      </c>
      <c r="FB321" s="58">
        <f t="shared" si="2356"/>
        <v>0</v>
      </c>
      <c r="FC321" s="52">
        <f t="shared" si="2273"/>
        <v>0</v>
      </c>
      <c r="FD321" s="51">
        <f t="shared" si="2522"/>
        <v>0</v>
      </c>
      <c r="FE321" s="57">
        <f t="shared" si="2357"/>
        <v>0</v>
      </c>
      <c r="FF321" s="153">
        <f t="shared" si="2523"/>
        <v>10000</v>
      </c>
      <c r="FG321" s="469">
        <f t="shared" si="2358"/>
        <v>0</v>
      </c>
      <c r="FH321" s="46">
        <f t="shared" si="2359"/>
        <v>0</v>
      </c>
      <c r="FI321" s="46">
        <f t="shared" si="2360"/>
        <v>0</v>
      </c>
      <c r="FJ321" s="48"/>
      <c r="FL321" s="45">
        <v>260</v>
      </c>
      <c r="FM321" s="46">
        <f t="shared" si="2524"/>
        <v>0</v>
      </c>
      <c r="FN321" s="46">
        <f t="shared" si="2247"/>
        <v>0</v>
      </c>
      <c r="FO321" s="46">
        <f t="shared" si="2525"/>
        <v>0</v>
      </c>
      <c r="FP321" s="46">
        <f t="shared" si="2361"/>
        <v>0</v>
      </c>
      <c r="FQ321" s="46">
        <f t="shared" si="2362"/>
        <v>0</v>
      </c>
      <c r="FR321" s="51">
        <f t="shared" si="2363"/>
        <v>0</v>
      </c>
      <c r="FS321" s="57">
        <f t="shared" si="2274"/>
        <v>0</v>
      </c>
      <c r="FT321" s="58">
        <f t="shared" si="2235"/>
        <v>0</v>
      </c>
      <c r="FU321" s="241">
        <f t="shared" si="2248"/>
        <v>0</v>
      </c>
      <c r="FV321" s="51">
        <f t="shared" si="2364"/>
        <v>0</v>
      </c>
      <c r="FW321" s="51">
        <f t="shared" si="2365"/>
        <v>0</v>
      </c>
      <c r="FX321" s="153">
        <f t="shared" si="2275"/>
        <v>0</v>
      </c>
      <c r="FY321" s="468">
        <f t="shared" si="2526"/>
        <v>0</v>
      </c>
      <c r="FZ321" s="46">
        <f t="shared" si="2527"/>
        <v>0</v>
      </c>
      <c r="GA321" s="46">
        <f t="shared" si="2366"/>
        <v>0</v>
      </c>
      <c r="GB321" s="48"/>
      <c r="GD321" s="45">
        <v>260</v>
      </c>
      <c r="GE321" s="128">
        <f t="shared" si="2249"/>
        <v>0</v>
      </c>
      <c r="GF321" s="128">
        <f t="shared" si="2276"/>
        <v>0</v>
      </c>
      <c r="GG321" s="128">
        <f t="shared" si="2119"/>
        <v>0</v>
      </c>
      <c r="GH321" s="46">
        <f t="shared" si="2236"/>
        <v>0</v>
      </c>
      <c r="GI321" s="46">
        <f t="shared" si="2367"/>
        <v>0</v>
      </c>
      <c r="GJ321" s="51">
        <f t="shared" si="2368"/>
        <v>0</v>
      </c>
      <c r="GK321" s="51">
        <f t="shared" si="2277"/>
        <v>0</v>
      </c>
      <c r="GL321" s="153">
        <f t="shared" si="2528"/>
        <v>10000</v>
      </c>
      <c r="GM321" s="45">
        <v>260</v>
      </c>
      <c r="GN321" s="46">
        <f t="shared" si="2237"/>
        <v>0</v>
      </c>
      <c r="GO321" s="46">
        <f t="shared" si="2250"/>
        <v>0</v>
      </c>
      <c r="GP321" s="128">
        <f t="shared" si="2168"/>
        <v>0</v>
      </c>
      <c r="GQ321" s="46">
        <f t="shared" si="2369"/>
        <v>0</v>
      </c>
      <c r="GR321" s="46">
        <f t="shared" si="2169"/>
        <v>0</v>
      </c>
      <c r="GS321" s="51">
        <f t="shared" si="2370"/>
        <v>0</v>
      </c>
      <c r="GT321" s="153">
        <f t="shared" si="2291"/>
        <v>0</v>
      </c>
      <c r="GU321" s="58">
        <f t="shared" si="2371"/>
        <v>0</v>
      </c>
      <c r="GV321" s="52">
        <f t="shared" si="2251"/>
        <v>0</v>
      </c>
      <c r="GW321" s="51">
        <f t="shared" si="2529"/>
        <v>0</v>
      </c>
      <c r="GX321" s="57">
        <f t="shared" si="2372"/>
        <v>0</v>
      </c>
      <c r="GY321" s="57">
        <f t="shared" si="2278"/>
        <v>0</v>
      </c>
      <c r="GZ321" s="153">
        <f t="shared" si="2530"/>
        <v>10000</v>
      </c>
      <c r="HA321" s="469">
        <f t="shared" si="2373"/>
        <v>0</v>
      </c>
      <c r="HB321" s="46">
        <f t="shared" si="2374"/>
        <v>0</v>
      </c>
      <c r="HC321" s="46">
        <f t="shared" si="2375"/>
        <v>0</v>
      </c>
      <c r="HD321" s="48"/>
      <c r="HF321" s="45">
        <v>260</v>
      </c>
      <c r="HG321" s="46">
        <f t="shared" si="2376"/>
        <v>0</v>
      </c>
      <c r="HH321" s="46">
        <f t="shared" si="2377"/>
        <v>0</v>
      </c>
      <c r="HI321" s="46">
        <f t="shared" si="2378"/>
        <v>0</v>
      </c>
      <c r="HJ321" s="46">
        <f t="shared" si="2379"/>
        <v>0</v>
      </c>
      <c r="HK321" s="46">
        <f t="shared" si="2380"/>
        <v>0</v>
      </c>
      <c r="HL321" s="51">
        <f t="shared" si="2381"/>
        <v>0</v>
      </c>
      <c r="HM321" s="153">
        <f t="shared" si="2531"/>
        <v>10000</v>
      </c>
      <c r="HN321" s="58">
        <f t="shared" si="2382"/>
        <v>0</v>
      </c>
      <c r="HO321" s="52">
        <f t="shared" si="2383"/>
        <v>0</v>
      </c>
      <c r="HP321" s="51">
        <f t="shared" si="2384"/>
        <v>0</v>
      </c>
      <c r="HQ321" s="57">
        <f t="shared" si="2385"/>
        <v>0</v>
      </c>
      <c r="HR321" s="153">
        <f t="shared" si="2532"/>
        <v>10000</v>
      </c>
      <c r="HS321" s="468">
        <f t="shared" si="2171"/>
        <v>0</v>
      </c>
      <c r="HT321" s="46">
        <f t="shared" si="2172"/>
        <v>0</v>
      </c>
      <c r="HU321" s="46">
        <f t="shared" si="2173"/>
        <v>0</v>
      </c>
      <c r="HV321" s="48"/>
      <c r="HW321" s="29"/>
      <c r="HX321" s="45">
        <v>260</v>
      </c>
      <c r="HY321" s="128">
        <f t="shared" si="2386"/>
        <v>0</v>
      </c>
      <c r="HZ321" s="46">
        <f t="shared" si="2387"/>
        <v>0</v>
      </c>
      <c r="IA321" s="46">
        <f t="shared" si="2388"/>
        <v>0</v>
      </c>
      <c r="IB321" s="46">
        <f t="shared" si="2389"/>
        <v>0</v>
      </c>
      <c r="IC321" s="46">
        <f t="shared" si="2390"/>
        <v>0</v>
      </c>
      <c r="ID321" s="51">
        <f t="shared" si="2391"/>
        <v>0</v>
      </c>
      <c r="IE321" s="153">
        <f t="shared" si="2533"/>
        <v>10000</v>
      </c>
      <c r="IF321" s="58">
        <f t="shared" si="2392"/>
        <v>0</v>
      </c>
      <c r="IG321" s="52">
        <f t="shared" si="2393"/>
        <v>0</v>
      </c>
      <c r="IH321" s="51">
        <f t="shared" si="2394"/>
        <v>0</v>
      </c>
      <c r="II321" s="57">
        <f t="shared" si="2534"/>
        <v>0</v>
      </c>
      <c r="IJ321" s="153">
        <f t="shared" si="2535"/>
        <v>10000</v>
      </c>
      <c r="IK321" s="468">
        <f t="shared" si="2174"/>
        <v>0</v>
      </c>
      <c r="IL321" s="46">
        <f t="shared" si="2175"/>
        <v>0</v>
      </c>
      <c r="IM321" s="46">
        <f t="shared" si="2176"/>
        <v>0</v>
      </c>
      <c r="IN321" s="48"/>
      <c r="IO321" s="53">
        <f t="shared" si="2395"/>
        <v>0</v>
      </c>
      <c r="IQ321" s="45">
        <v>260</v>
      </c>
      <c r="IR321" s="128">
        <f t="shared" si="2396"/>
        <v>0</v>
      </c>
      <c r="IS321" s="128">
        <f t="shared" si="2397"/>
        <v>0</v>
      </c>
      <c r="IT321" s="128">
        <f t="shared" si="2398"/>
        <v>0</v>
      </c>
      <c r="IU321" s="46">
        <f t="shared" si="2021"/>
        <v>0</v>
      </c>
      <c r="IV321" s="46">
        <f t="shared" si="2399"/>
        <v>0</v>
      </c>
      <c r="IW321" s="51">
        <f t="shared" si="2400"/>
        <v>0</v>
      </c>
      <c r="IX321" s="199">
        <f t="shared" si="2536"/>
        <v>10000</v>
      </c>
      <c r="IY321" s="128">
        <f t="shared" si="2401"/>
        <v>0</v>
      </c>
      <c r="IZ321" s="408">
        <f t="shared" si="2402"/>
        <v>0</v>
      </c>
      <c r="JA321" s="58">
        <f t="shared" si="2403"/>
        <v>0</v>
      </c>
      <c r="JB321" s="52">
        <f t="shared" si="2404"/>
        <v>0</v>
      </c>
      <c r="JC321" s="51">
        <f t="shared" si="2405"/>
        <v>0</v>
      </c>
      <c r="JD321" s="57">
        <f t="shared" si="2406"/>
        <v>0</v>
      </c>
      <c r="JE321" s="280">
        <f t="shared" si="2407"/>
        <v>10000</v>
      </c>
      <c r="JF321" s="280">
        <f t="shared" si="2408"/>
        <v>0</v>
      </c>
      <c r="JG321" s="468">
        <f t="shared" si="2409"/>
        <v>0</v>
      </c>
      <c r="JH321" s="46">
        <f t="shared" si="2410"/>
        <v>0</v>
      </c>
      <c r="JI321" s="46">
        <f t="shared" si="2411"/>
        <v>0</v>
      </c>
      <c r="JJ321" s="48"/>
      <c r="JL321" s="45">
        <v>260</v>
      </c>
      <c r="JM321" s="46">
        <f t="shared" si="2412"/>
        <v>0</v>
      </c>
      <c r="JN321" s="46">
        <f t="shared" si="2413"/>
        <v>0</v>
      </c>
      <c r="JO321" s="128">
        <f t="shared" si="2414"/>
        <v>0</v>
      </c>
      <c r="JP321" s="46">
        <f t="shared" si="2537"/>
        <v>0</v>
      </c>
      <c r="JQ321" s="46">
        <f t="shared" si="2415"/>
        <v>0</v>
      </c>
      <c r="JR321" s="51">
        <f t="shared" si="2416"/>
        <v>0</v>
      </c>
      <c r="JS321" s="51">
        <f t="shared" si="2279"/>
        <v>0</v>
      </c>
      <c r="JT321" s="199">
        <f t="shared" si="2538"/>
        <v>10000</v>
      </c>
      <c r="JU321" s="128">
        <f t="shared" si="2417"/>
        <v>0</v>
      </c>
      <c r="JV321" s="408">
        <f t="shared" si="2418"/>
        <v>0</v>
      </c>
      <c r="JW321" s="58">
        <f t="shared" si="2419"/>
        <v>0</v>
      </c>
      <c r="JX321" s="52">
        <f t="shared" si="2420"/>
        <v>0</v>
      </c>
      <c r="JY321" s="51">
        <f t="shared" si="2421"/>
        <v>0</v>
      </c>
      <c r="JZ321" s="51">
        <f t="shared" si="2422"/>
        <v>0</v>
      </c>
      <c r="KA321" s="199">
        <f t="shared" si="2280"/>
        <v>0</v>
      </c>
      <c r="KB321" s="128">
        <f t="shared" si="2539"/>
        <v>10000</v>
      </c>
      <c r="KC321" s="204">
        <f t="shared" si="2423"/>
        <v>0</v>
      </c>
      <c r="KD321" s="468">
        <f t="shared" si="2540"/>
        <v>0</v>
      </c>
      <c r="KE321" s="46">
        <f t="shared" si="2424"/>
        <v>0</v>
      </c>
      <c r="KF321" s="46">
        <f t="shared" si="2425"/>
        <v>0</v>
      </c>
      <c r="KG321" s="48"/>
      <c r="KI321" s="45">
        <v>260</v>
      </c>
      <c r="KJ321" s="46">
        <f t="shared" si="2426"/>
        <v>0</v>
      </c>
      <c r="KK321" s="46">
        <f t="shared" si="2427"/>
        <v>0</v>
      </c>
      <c r="KL321" s="128">
        <f t="shared" si="2428"/>
        <v>0</v>
      </c>
      <c r="KM321" s="46">
        <f t="shared" si="2244"/>
        <v>0</v>
      </c>
      <c r="KN321" s="46">
        <f t="shared" si="2429"/>
        <v>0</v>
      </c>
      <c r="KO321" s="51">
        <f t="shared" si="2430"/>
        <v>0</v>
      </c>
      <c r="KP321" s="199">
        <f t="shared" si="2281"/>
        <v>0</v>
      </c>
      <c r="KQ321" s="199">
        <f t="shared" si="2541"/>
        <v>10000</v>
      </c>
      <c r="KR321" s="128">
        <f t="shared" si="2431"/>
        <v>0</v>
      </c>
      <c r="KS321" s="408">
        <f t="shared" si="2432"/>
        <v>0</v>
      </c>
      <c r="KT321" s="45">
        <v>260</v>
      </c>
      <c r="KU321" s="46">
        <f t="shared" si="2542"/>
        <v>0</v>
      </c>
      <c r="KV321" s="46">
        <f t="shared" si="2433"/>
        <v>0</v>
      </c>
      <c r="KW321" s="128">
        <f t="shared" si="2177"/>
        <v>0</v>
      </c>
      <c r="KX321" s="46">
        <f t="shared" si="2434"/>
        <v>0</v>
      </c>
      <c r="KY321" s="46">
        <f t="shared" si="2178"/>
        <v>0</v>
      </c>
      <c r="KZ321" s="51">
        <f t="shared" si="2435"/>
        <v>0</v>
      </c>
      <c r="LA321" s="153">
        <f t="shared" si="2282"/>
        <v>0</v>
      </c>
      <c r="LB321" s="58">
        <f t="shared" si="2068"/>
        <v>0</v>
      </c>
      <c r="LC321" s="52">
        <f t="shared" si="2436"/>
        <v>0</v>
      </c>
      <c r="LD321" s="51">
        <f t="shared" si="2437"/>
        <v>0</v>
      </c>
      <c r="LE321" s="51">
        <f t="shared" si="2179"/>
        <v>0</v>
      </c>
      <c r="LF321" s="51">
        <f t="shared" si="2283"/>
        <v>0</v>
      </c>
      <c r="LG321" s="128">
        <f t="shared" si="2180"/>
        <v>10000</v>
      </c>
      <c r="LH321" s="204">
        <f t="shared" si="2438"/>
        <v>0</v>
      </c>
      <c r="LI321" s="479">
        <f t="shared" si="2181"/>
        <v>0</v>
      </c>
      <c r="LJ321" s="46">
        <f t="shared" si="2543"/>
        <v>0</v>
      </c>
      <c r="LK321" s="46">
        <f t="shared" si="2544"/>
        <v>0</v>
      </c>
      <c r="LL321" s="48"/>
      <c r="LN321" s="45">
        <v>260</v>
      </c>
      <c r="LO321" s="46">
        <f t="shared" si="2439"/>
        <v>0</v>
      </c>
      <c r="LP321" s="46">
        <f t="shared" si="2252"/>
        <v>0</v>
      </c>
      <c r="LQ321" s="46">
        <f t="shared" si="2440"/>
        <v>0</v>
      </c>
      <c r="LR321" s="46">
        <f t="shared" si="2441"/>
        <v>0</v>
      </c>
      <c r="LS321" s="46">
        <f t="shared" si="2442"/>
        <v>0</v>
      </c>
      <c r="LT321" s="51">
        <f t="shared" si="2443"/>
        <v>0</v>
      </c>
      <c r="LU321" s="199">
        <f t="shared" si="2545"/>
        <v>10000</v>
      </c>
      <c r="LV321" s="58">
        <f t="shared" si="2444"/>
        <v>0</v>
      </c>
      <c r="LW321" s="241">
        <f t="shared" si="2253"/>
        <v>0</v>
      </c>
      <c r="LX321" s="51">
        <f t="shared" si="2445"/>
        <v>0</v>
      </c>
      <c r="LY321" s="51">
        <f t="shared" si="2446"/>
        <v>0</v>
      </c>
      <c r="LZ321" s="46">
        <f t="shared" si="2546"/>
        <v>0</v>
      </c>
      <c r="MA321" s="199">
        <f t="shared" si="2547"/>
        <v>10000</v>
      </c>
      <c r="MB321" s="468">
        <f t="shared" si="2447"/>
        <v>0</v>
      </c>
      <c r="MC321" s="46">
        <f t="shared" si="2448"/>
        <v>0</v>
      </c>
      <c r="MD321" s="46">
        <f t="shared" si="2449"/>
        <v>0</v>
      </c>
      <c r="ME321" s="48"/>
      <c r="MG321" s="45">
        <v>260</v>
      </c>
      <c r="MH321" s="46">
        <f t="shared" si="2450"/>
        <v>0</v>
      </c>
      <c r="MI321" s="46">
        <f t="shared" si="2254"/>
        <v>0</v>
      </c>
      <c r="MJ321" s="46">
        <f t="shared" si="2451"/>
        <v>0</v>
      </c>
      <c r="MK321" s="46">
        <f t="shared" si="2452"/>
        <v>0</v>
      </c>
      <c r="ML321" s="46">
        <f t="shared" si="2453"/>
        <v>0</v>
      </c>
      <c r="MM321" s="51">
        <f t="shared" si="2454"/>
        <v>0</v>
      </c>
      <c r="MN321" s="199">
        <f t="shared" si="2548"/>
        <v>10000</v>
      </c>
      <c r="MO321" s="58">
        <f t="shared" si="2455"/>
        <v>0</v>
      </c>
      <c r="MP321" s="52">
        <f t="shared" si="2255"/>
        <v>0</v>
      </c>
      <c r="MQ321" s="51">
        <f t="shared" si="2456"/>
        <v>0</v>
      </c>
      <c r="MR321" s="57">
        <f t="shared" si="2457"/>
        <v>0</v>
      </c>
      <c r="MS321" s="199">
        <f t="shared" si="2549"/>
        <v>10000</v>
      </c>
      <c r="MT321" s="468">
        <f t="shared" si="2550"/>
        <v>0</v>
      </c>
      <c r="MU321" s="46">
        <f t="shared" si="2458"/>
        <v>0</v>
      </c>
      <c r="MV321" s="46">
        <f t="shared" si="2459"/>
        <v>0</v>
      </c>
      <c r="MW321" s="48"/>
      <c r="MY321" s="45">
        <v>260</v>
      </c>
      <c r="MZ321" s="46">
        <f t="shared" si="2460"/>
        <v>0</v>
      </c>
      <c r="NA321" s="46">
        <f t="shared" si="2256"/>
        <v>0</v>
      </c>
      <c r="NB321" s="128">
        <f t="shared" si="2461"/>
        <v>0</v>
      </c>
      <c r="NC321" s="46">
        <f t="shared" si="2238"/>
        <v>0</v>
      </c>
      <c r="ND321" s="46">
        <f t="shared" si="2462"/>
        <v>0</v>
      </c>
      <c r="NE321" s="51">
        <f t="shared" si="2187"/>
        <v>0</v>
      </c>
      <c r="NF321" s="153">
        <f t="shared" si="2188"/>
        <v>10000</v>
      </c>
      <c r="NG321" s="45">
        <v>260</v>
      </c>
      <c r="NH321" s="46">
        <f t="shared" si="2239"/>
        <v>0</v>
      </c>
      <c r="NI321" s="46">
        <f t="shared" si="2257"/>
        <v>0</v>
      </c>
      <c r="NJ321" s="128">
        <f t="shared" si="2190"/>
        <v>0</v>
      </c>
      <c r="NK321" s="46">
        <f t="shared" si="2551"/>
        <v>0</v>
      </c>
      <c r="NL321" s="46">
        <f t="shared" si="2191"/>
        <v>0</v>
      </c>
      <c r="NM321" s="51">
        <f t="shared" si="2463"/>
        <v>0</v>
      </c>
      <c r="NN321" s="58">
        <f t="shared" si="2192"/>
        <v>0</v>
      </c>
      <c r="NO321" s="52">
        <f t="shared" si="2258"/>
        <v>0</v>
      </c>
      <c r="NP321" s="51">
        <f t="shared" si="2194"/>
        <v>0</v>
      </c>
      <c r="NQ321" s="57">
        <f t="shared" si="2464"/>
        <v>0</v>
      </c>
      <c r="NR321" s="153">
        <f t="shared" si="2552"/>
        <v>10000</v>
      </c>
      <c r="NS321" s="469">
        <f t="shared" si="2465"/>
        <v>0</v>
      </c>
      <c r="NT321" s="46">
        <f t="shared" si="2466"/>
        <v>0</v>
      </c>
      <c r="NU321" s="46">
        <f t="shared" si="2467"/>
        <v>0</v>
      </c>
      <c r="NV321" s="48"/>
      <c r="NX321" s="45">
        <v>260</v>
      </c>
      <c r="NY321" s="46">
        <f t="shared" si="2468"/>
        <v>0</v>
      </c>
      <c r="NZ321" s="46">
        <f t="shared" si="2259"/>
        <v>0</v>
      </c>
      <c r="OA321" s="46">
        <f t="shared" si="2469"/>
        <v>0</v>
      </c>
      <c r="OB321" s="46">
        <f t="shared" si="2470"/>
        <v>0</v>
      </c>
      <c r="OC321" s="46">
        <f t="shared" si="2471"/>
        <v>0</v>
      </c>
      <c r="OD321" s="51">
        <f t="shared" si="2472"/>
        <v>0</v>
      </c>
      <c r="OE321" s="57">
        <f t="shared" si="2284"/>
        <v>0</v>
      </c>
      <c r="OF321" s="153">
        <f t="shared" si="2553"/>
        <v>10000</v>
      </c>
      <c r="OG321" s="58">
        <f t="shared" si="2473"/>
        <v>0</v>
      </c>
      <c r="OH321" s="241">
        <f t="shared" si="2285"/>
        <v>0</v>
      </c>
      <c r="OI321" s="51">
        <f t="shared" si="2474"/>
        <v>0</v>
      </c>
      <c r="OJ321" s="51">
        <f t="shared" si="2475"/>
        <v>0</v>
      </c>
      <c r="OK321" s="153">
        <f t="shared" si="2286"/>
        <v>0</v>
      </c>
      <c r="OL321" s="153">
        <f t="shared" si="2554"/>
        <v>10000</v>
      </c>
      <c r="OM321" s="468">
        <f t="shared" si="2555"/>
        <v>0</v>
      </c>
      <c r="ON321" s="46">
        <f t="shared" si="2556"/>
        <v>0</v>
      </c>
      <c r="OO321" s="46">
        <f t="shared" si="2476"/>
        <v>0</v>
      </c>
      <c r="OP321" s="48"/>
      <c r="OR321" s="45">
        <v>260</v>
      </c>
      <c r="OS321" s="46">
        <f t="shared" si="2477"/>
        <v>0</v>
      </c>
      <c r="OT321" s="128">
        <f t="shared" si="2260"/>
        <v>0</v>
      </c>
      <c r="OU321" s="128">
        <f t="shared" si="2478"/>
        <v>0</v>
      </c>
      <c r="OV321" s="46">
        <f t="shared" si="2240"/>
        <v>0</v>
      </c>
      <c r="OW321" s="46">
        <f t="shared" si="2241"/>
        <v>0</v>
      </c>
      <c r="OX321" s="51">
        <f t="shared" si="2479"/>
        <v>0</v>
      </c>
      <c r="OY321" s="51">
        <f t="shared" si="2287"/>
        <v>0</v>
      </c>
      <c r="OZ321" s="153">
        <f t="shared" si="2557"/>
        <v>10000</v>
      </c>
      <c r="PA321" s="45">
        <v>260</v>
      </c>
      <c r="PB321" s="46">
        <f t="shared" si="2480"/>
        <v>0</v>
      </c>
      <c r="PC321" s="46">
        <f t="shared" si="2288"/>
        <v>0</v>
      </c>
      <c r="PD321" s="128">
        <f t="shared" si="2481"/>
        <v>0</v>
      </c>
      <c r="PE321" s="46">
        <f t="shared" si="2482"/>
        <v>0</v>
      </c>
      <c r="PF321" s="46">
        <f t="shared" si="2483"/>
        <v>0</v>
      </c>
      <c r="PG321" s="51">
        <f t="shared" si="2484"/>
        <v>0</v>
      </c>
      <c r="PH321" s="153">
        <f t="shared" si="2292"/>
        <v>0</v>
      </c>
      <c r="PI321" s="688">
        <f t="shared" si="2485"/>
        <v>0</v>
      </c>
      <c r="PJ321" s="52">
        <f t="shared" si="2289"/>
        <v>0</v>
      </c>
      <c r="PK321" s="51">
        <f t="shared" si="2486"/>
        <v>0</v>
      </c>
      <c r="PL321" s="57">
        <f t="shared" si="2487"/>
        <v>0</v>
      </c>
      <c r="PM321" s="57">
        <f t="shared" si="2290"/>
        <v>0</v>
      </c>
      <c r="PN321" s="153">
        <f t="shared" si="2558"/>
        <v>10000</v>
      </c>
      <c r="PO321" s="469">
        <f t="shared" si="2488"/>
        <v>0</v>
      </c>
      <c r="PP321" s="46">
        <f t="shared" si="2489"/>
        <v>0</v>
      </c>
      <c r="PQ321" s="46">
        <f t="shared" si="2490"/>
        <v>0</v>
      </c>
      <c r="PR321" s="48"/>
    </row>
    <row r="322" spans="2:434" hidden="1" x14ac:dyDescent="0.3">
      <c r="B322" s="45">
        <v>261</v>
      </c>
      <c r="C322" s="46">
        <f t="shared" si="2245"/>
        <v>0</v>
      </c>
      <c r="D322" s="46">
        <f t="shared" si="2293"/>
        <v>0</v>
      </c>
      <c r="E322" s="46">
        <f t="shared" si="2294"/>
        <v>0</v>
      </c>
      <c r="F322" s="46">
        <f t="shared" si="2295"/>
        <v>0</v>
      </c>
      <c r="G322" s="46">
        <f t="shared" si="2296"/>
        <v>0</v>
      </c>
      <c r="H322" s="51">
        <f t="shared" si="2297"/>
        <v>0</v>
      </c>
      <c r="I322" s="58">
        <f t="shared" si="2228"/>
        <v>0</v>
      </c>
      <c r="J322" s="52">
        <f t="shared" si="2298"/>
        <v>0</v>
      </c>
      <c r="K322" s="51">
        <f t="shared" si="2299"/>
        <v>0</v>
      </c>
      <c r="L322" s="57">
        <f t="shared" si="2300"/>
        <v>0</v>
      </c>
      <c r="M322" s="468">
        <f t="shared" si="2491"/>
        <v>0</v>
      </c>
      <c r="N322" s="46">
        <f t="shared" si="2492"/>
        <v>0</v>
      </c>
      <c r="O322" s="47"/>
      <c r="P322" s="46">
        <f t="shared" si="2493"/>
        <v>0</v>
      </c>
      <c r="Q322" s="48"/>
      <c r="R322" s="29"/>
      <c r="S322" s="29"/>
      <c r="T322" s="45">
        <v>261</v>
      </c>
      <c r="U322" s="46">
        <f t="shared" si="2301"/>
        <v>0</v>
      </c>
      <c r="V322" s="46">
        <f t="shared" si="2302"/>
        <v>0</v>
      </c>
      <c r="W322" s="46">
        <f t="shared" si="2494"/>
        <v>0</v>
      </c>
      <c r="X322" s="46">
        <f t="shared" si="2303"/>
        <v>0</v>
      </c>
      <c r="Y322" s="46">
        <f t="shared" si="2304"/>
        <v>0</v>
      </c>
      <c r="Z322" s="51">
        <f t="shared" si="2305"/>
        <v>0</v>
      </c>
      <c r="AA322" s="58">
        <f t="shared" si="2306"/>
        <v>0</v>
      </c>
      <c r="AB322" s="52">
        <f t="shared" si="2307"/>
        <v>0</v>
      </c>
      <c r="AC322" s="51">
        <f t="shared" si="2308"/>
        <v>0</v>
      </c>
      <c r="AD322" s="57">
        <f t="shared" si="2309"/>
        <v>0</v>
      </c>
      <c r="AE322" s="468">
        <f t="shared" si="2495"/>
        <v>0</v>
      </c>
      <c r="AF322" s="46">
        <f t="shared" si="2310"/>
        <v>0</v>
      </c>
      <c r="AG322" s="47"/>
      <c r="AH322" s="46">
        <f t="shared" si="2496"/>
        <v>0</v>
      </c>
      <c r="AI322" s="48"/>
      <c r="AJ322" s="29"/>
      <c r="AK322" s="45">
        <v>261</v>
      </c>
      <c r="AL322" s="46">
        <f t="shared" si="2311"/>
        <v>0</v>
      </c>
      <c r="AM322" s="46"/>
      <c r="AN322" s="46"/>
      <c r="AO322" s="46">
        <f t="shared" si="2312"/>
        <v>0</v>
      </c>
      <c r="AP322" s="128">
        <f t="shared" si="2313"/>
        <v>0</v>
      </c>
      <c r="AQ322" s="128"/>
      <c r="AR322" s="128"/>
      <c r="AS322" s="46">
        <f t="shared" si="2314"/>
        <v>0</v>
      </c>
      <c r="AT322" s="46">
        <f t="shared" si="2315"/>
        <v>0</v>
      </c>
      <c r="AU322" s="51"/>
      <c r="AV322" s="51"/>
      <c r="AW322" s="51">
        <f t="shared" si="2316"/>
        <v>0</v>
      </c>
      <c r="AX322" s="58">
        <f t="shared" si="2317"/>
        <v>0</v>
      </c>
      <c r="AY322" s="52"/>
      <c r="AZ322" s="52"/>
      <c r="BA322" s="52">
        <f t="shared" si="2318"/>
        <v>0</v>
      </c>
      <c r="BB322" s="51">
        <f t="shared" si="2319"/>
        <v>0</v>
      </c>
      <c r="BC322" s="51"/>
      <c r="BD322" s="51"/>
      <c r="BE322" s="57">
        <f t="shared" si="2320"/>
        <v>0</v>
      </c>
      <c r="BF322" s="468">
        <f t="shared" si="2321"/>
        <v>0</v>
      </c>
      <c r="BG322" s="46">
        <f t="shared" si="2322"/>
        <v>0</v>
      </c>
      <c r="BH322" s="46">
        <f t="shared" si="2323"/>
        <v>0</v>
      </c>
      <c r="BI322" s="48"/>
      <c r="BK322" s="45">
        <v>261</v>
      </c>
      <c r="BL322" s="46">
        <f t="shared" si="2497"/>
        <v>0</v>
      </c>
      <c r="BM322" s="46">
        <f t="shared" si="2498"/>
        <v>0</v>
      </c>
      <c r="BN322" s="46">
        <f t="shared" si="2499"/>
        <v>0</v>
      </c>
      <c r="BO322" s="46">
        <f t="shared" si="2324"/>
        <v>0</v>
      </c>
      <c r="BP322" s="46">
        <f t="shared" si="2325"/>
        <v>0</v>
      </c>
      <c r="BQ322" s="51">
        <f t="shared" si="2326"/>
        <v>0</v>
      </c>
      <c r="BR322" s="57">
        <f t="shared" si="2261"/>
        <v>0</v>
      </c>
      <c r="BS322" s="58">
        <f t="shared" si="2229"/>
        <v>0</v>
      </c>
      <c r="BT322" s="52">
        <f t="shared" si="2500"/>
        <v>0</v>
      </c>
      <c r="BU322" s="51">
        <f t="shared" si="2327"/>
        <v>0</v>
      </c>
      <c r="BV322" s="51">
        <f t="shared" si="2328"/>
        <v>0</v>
      </c>
      <c r="BW322" s="153">
        <f t="shared" si="2262"/>
        <v>0</v>
      </c>
      <c r="BX322" s="468">
        <f t="shared" si="2501"/>
        <v>0</v>
      </c>
      <c r="BY322" s="46">
        <f t="shared" si="2502"/>
        <v>0</v>
      </c>
      <c r="BZ322" s="46">
        <f t="shared" si="2329"/>
        <v>0</v>
      </c>
      <c r="CA322" s="48"/>
      <c r="CB322" s="29"/>
      <c r="CC322" s="45">
        <v>261</v>
      </c>
      <c r="CD322" s="128">
        <f t="shared" si="2330"/>
        <v>0</v>
      </c>
      <c r="CE322" s="46">
        <f t="shared" si="2503"/>
        <v>0</v>
      </c>
      <c r="CF322" s="128">
        <f t="shared" si="2331"/>
        <v>0</v>
      </c>
      <c r="CG322" s="46">
        <f t="shared" si="2504"/>
        <v>0</v>
      </c>
      <c r="CH322" s="46">
        <f t="shared" si="2230"/>
        <v>0</v>
      </c>
      <c r="CI322" s="51">
        <f t="shared" si="2332"/>
        <v>0</v>
      </c>
      <c r="CJ322" s="199">
        <f t="shared" si="2263"/>
        <v>0</v>
      </c>
      <c r="CK322" s="153">
        <f t="shared" si="2505"/>
        <v>10000</v>
      </c>
      <c r="CL322" s="45">
        <v>261</v>
      </c>
      <c r="CM322" s="46">
        <f t="shared" si="2506"/>
        <v>0</v>
      </c>
      <c r="CN322" s="46">
        <f t="shared" si="2507"/>
        <v>0</v>
      </c>
      <c r="CO322" s="128">
        <f t="shared" si="2242"/>
        <v>0</v>
      </c>
      <c r="CP322" s="46">
        <f t="shared" si="2333"/>
        <v>0</v>
      </c>
      <c r="CQ322" s="46">
        <f t="shared" si="2243"/>
        <v>0</v>
      </c>
      <c r="CR322" s="51">
        <f t="shared" si="2334"/>
        <v>0</v>
      </c>
      <c r="CS322" s="153">
        <f t="shared" si="2265"/>
        <v>0</v>
      </c>
      <c r="CT322" s="58">
        <f t="shared" si="2335"/>
        <v>0</v>
      </c>
      <c r="CU322" s="52">
        <f t="shared" si="2508"/>
        <v>0</v>
      </c>
      <c r="CV322" s="51">
        <f t="shared" si="2509"/>
        <v>0</v>
      </c>
      <c r="CW322" s="51">
        <f t="shared" si="2336"/>
        <v>0</v>
      </c>
      <c r="CX322" s="57">
        <f t="shared" si="2266"/>
        <v>0</v>
      </c>
      <c r="CY322" s="153">
        <f t="shared" si="2510"/>
        <v>10000</v>
      </c>
      <c r="CZ322" s="479">
        <f t="shared" si="2162"/>
        <v>0</v>
      </c>
      <c r="DA322" s="46">
        <f t="shared" si="2511"/>
        <v>0</v>
      </c>
      <c r="DB322" s="46">
        <f t="shared" si="2512"/>
        <v>0</v>
      </c>
      <c r="DC322" s="48"/>
      <c r="DE322" s="45">
        <v>261</v>
      </c>
      <c r="DF322" s="46">
        <f t="shared" si="2337"/>
        <v>0</v>
      </c>
      <c r="DG322" s="46">
        <f t="shared" si="2267"/>
        <v>0</v>
      </c>
      <c r="DH322" s="46">
        <f t="shared" si="2338"/>
        <v>0</v>
      </c>
      <c r="DI322" s="46">
        <f t="shared" si="2339"/>
        <v>0</v>
      </c>
      <c r="DJ322" s="46">
        <f t="shared" si="2340"/>
        <v>0</v>
      </c>
      <c r="DK322" s="51">
        <f t="shared" si="2341"/>
        <v>0</v>
      </c>
      <c r="DL322" s="58">
        <f t="shared" si="2231"/>
        <v>0</v>
      </c>
      <c r="DM322" s="241">
        <f t="shared" si="2268"/>
        <v>0</v>
      </c>
      <c r="DN322" s="51">
        <f t="shared" si="2342"/>
        <v>0</v>
      </c>
      <c r="DO322" s="57">
        <f t="shared" si="2343"/>
        <v>0</v>
      </c>
      <c r="DP322" s="468">
        <f t="shared" si="2513"/>
        <v>0</v>
      </c>
      <c r="DQ322" s="46">
        <f t="shared" si="2514"/>
        <v>0</v>
      </c>
      <c r="DR322" s="47"/>
      <c r="DS322" s="46">
        <f t="shared" si="2515"/>
        <v>0</v>
      </c>
      <c r="DT322" s="48"/>
      <c r="DU322" s="29"/>
      <c r="DV322" s="45">
        <v>261</v>
      </c>
      <c r="DW322" s="46">
        <f t="shared" si="2516"/>
        <v>0</v>
      </c>
      <c r="DX322" s="46">
        <f t="shared" si="2269"/>
        <v>0</v>
      </c>
      <c r="DY322" s="46">
        <f t="shared" si="2517"/>
        <v>0</v>
      </c>
      <c r="DZ322" s="46">
        <f t="shared" si="2344"/>
        <v>0</v>
      </c>
      <c r="EA322" s="46">
        <f t="shared" si="2345"/>
        <v>0</v>
      </c>
      <c r="EB322" s="51">
        <f t="shared" si="2346"/>
        <v>0</v>
      </c>
      <c r="EC322" s="58">
        <f t="shared" si="2232"/>
        <v>0</v>
      </c>
      <c r="ED322" s="52">
        <f t="shared" si="2270"/>
        <v>0</v>
      </c>
      <c r="EE322" s="51">
        <f t="shared" si="2347"/>
        <v>0</v>
      </c>
      <c r="EF322" s="57">
        <f t="shared" si="2348"/>
        <v>0</v>
      </c>
      <c r="EG322" s="468">
        <f t="shared" si="2518"/>
        <v>0</v>
      </c>
      <c r="EH322" s="46">
        <f t="shared" si="2519"/>
        <v>0</v>
      </c>
      <c r="EI322" s="47"/>
      <c r="EJ322" s="46">
        <f t="shared" si="2520"/>
        <v>0</v>
      </c>
      <c r="EK322" s="48"/>
      <c r="EL322" s="29"/>
      <c r="EM322" s="45">
        <v>261</v>
      </c>
      <c r="EN322" s="46">
        <f t="shared" si="2246"/>
        <v>0</v>
      </c>
      <c r="EO322" s="46">
        <f t="shared" si="2271"/>
        <v>0</v>
      </c>
      <c r="EP322" s="128">
        <f t="shared" si="2233"/>
        <v>0</v>
      </c>
      <c r="EQ322" s="46">
        <f t="shared" si="2349"/>
        <v>0</v>
      </c>
      <c r="ER322" s="46">
        <f t="shared" si="2350"/>
        <v>0</v>
      </c>
      <c r="ES322" s="51">
        <f t="shared" si="2351"/>
        <v>0</v>
      </c>
      <c r="ET322" s="153">
        <f t="shared" si="2521"/>
        <v>10000</v>
      </c>
      <c r="EU322" s="45">
        <v>261</v>
      </c>
      <c r="EV322" s="46">
        <f t="shared" si="2234"/>
        <v>0</v>
      </c>
      <c r="EW322" s="46">
        <f t="shared" si="2272"/>
        <v>0</v>
      </c>
      <c r="EX322" s="128">
        <f t="shared" si="2352"/>
        <v>0</v>
      </c>
      <c r="EY322" s="46">
        <f t="shared" si="2353"/>
        <v>0</v>
      </c>
      <c r="EZ322" s="46">
        <f t="shared" si="2354"/>
        <v>0</v>
      </c>
      <c r="FA322" s="51">
        <f t="shared" si="2355"/>
        <v>0</v>
      </c>
      <c r="FB322" s="58">
        <f t="shared" si="2356"/>
        <v>0</v>
      </c>
      <c r="FC322" s="52">
        <f t="shared" si="2273"/>
        <v>0</v>
      </c>
      <c r="FD322" s="51">
        <f t="shared" si="2522"/>
        <v>0</v>
      </c>
      <c r="FE322" s="57">
        <f t="shared" si="2357"/>
        <v>0</v>
      </c>
      <c r="FF322" s="153">
        <f t="shared" si="2523"/>
        <v>10000</v>
      </c>
      <c r="FG322" s="469">
        <f t="shared" si="2358"/>
        <v>0</v>
      </c>
      <c r="FH322" s="46">
        <f t="shared" si="2359"/>
        <v>0</v>
      </c>
      <c r="FI322" s="46">
        <f t="shared" si="2360"/>
        <v>0</v>
      </c>
      <c r="FJ322" s="48"/>
      <c r="FL322" s="45">
        <v>261</v>
      </c>
      <c r="FM322" s="46">
        <f t="shared" si="2524"/>
        <v>0</v>
      </c>
      <c r="FN322" s="46">
        <f t="shared" si="2247"/>
        <v>0</v>
      </c>
      <c r="FO322" s="46">
        <f t="shared" si="2525"/>
        <v>0</v>
      </c>
      <c r="FP322" s="46">
        <f t="shared" si="2361"/>
        <v>0</v>
      </c>
      <c r="FQ322" s="46">
        <f t="shared" si="2362"/>
        <v>0</v>
      </c>
      <c r="FR322" s="51">
        <f t="shared" si="2363"/>
        <v>0</v>
      </c>
      <c r="FS322" s="57">
        <f t="shared" si="2274"/>
        <v>0</v>
      </c>
      <c r="FT322" s="58">
        <f t="shared" si="2235"/>
        <v>0</v>
      </c>
      <c r="FU322" s="241">
        <f t="shared" si="2248"/>
        <v>0</v>
      </c>
      <c r="FV322" s="51">
        <f t="shared" si="2364"/>
        <v>0</v>
      </c>
      <c r="FW322" s="51">
        <f t="shared" si="2365"/>
        <v>0</v>
      </c>
      <c r="FX322" s="153">
        <f t="shared" si="2275"/>
        <v>0</v>
      </c>
      <c r="FY322" s="468">
        <f t="shared" si="2526"/>
        <v>0</v>
      </c>
      <c r="FZ322" s="46">
        <f t="shared" si="2527"/>
        <v>0</v>
      </c>
      <c r="GA322" s="46">
        <f t="shared" si="2366"/>
        <v>0</v>
      </c>
      <c r="GB322" s="48"/>
      <c r="GD322" s="45">
        <v>261</v>
      </c>
      <c r="GE322" s="128">
        <f t="shared" si="2249"/>
        <v>0</v>
      </c>
      <c r="GF322" s="128">
        <f t="shared" si="2276"/>
        <v>0</v>
      </c>
      <c r="GG322" s="128">
        <f t="shared" si="2119"/>
        <v>0</v>
      </c>
      <c r="GH322" s="46">
        <f t="shared" si="2236"/>
        <v>0</v>
      </c>
      <c r="GI322" s="46">
        <f t="shared" si="2367"/>
        <v>0</v>
      </c>
      <c r="GJ322" s="51">
        <f t="shared" si="2368"/>
        <v>0</v>
      </c>
      <c r="GK322" s="51">
        <f t="shared" si="2277"/>
        <v>0</v>
      </c>
      <c r="GL322" s="153">
        <f t="shared" si="2528"/>
        <v>10000</v>
      </c>
      <c r="GM322" s="45">
        <v>261</v>
      </c>
      <c r="GN322" s="46">
        <f t="shared" si="2237"/>
        <v>0</v>
      </c>
      <c r="GO322" s="46">
        <f t="shared" si="2250"/>
        <v>0</v>
      </c>
      <c r="GP322" s="128">
        <f t="shared" si="2168"/>
        <v>0</v>
      </c>
      <c r="GQ322" s="46">
        <f t="shared" si="2369"/>
        <v>0</v>
      </c>
      <c r="GR322" s="46">
        <f t="shared" si="2169"/>
        <v>0</v>
      </c>
      <c r="GS322" s="51">
        <f t="shared" si="2370"/>
        <v>0</v>
      </c>
      <c r="GT322" s="153">
        <f t="shared" si="2291"/>
        <v>0</v>
      </c>
      <c r="GU322" s="58">
        <f t="shared" si="2371"/>
        <v>0</v>
      </c>
      <c r="GV322" s="52">
        <f t="shared" si="2251"/>
        <v>0</v>
      </c>
      <c r="GW322" s="51">
        <f t="shared" si="2529"/>
        <v>0</v>
      </c>
      <c r="GX322" s="57">
        <f t="shared" si="2372"/>
        <v>0</v>
      </c>
      <c r="GY322" s="57">
        <f t="shared" si="2278"/>
        <v>0</v>
      </c>
      <c r="GZ322" s="153">
        <f t="shared" si="2530"/>
        <v>10000</v>
      </c>
      <c r="HA322" s="469">
        <f t="shared" si="2373"/>
        <v>0</v>
      </c>
      <c r="HB322" s="46">
        <f t="shared" si="2374"/>
        <v>0</v>
      </c>
      <c r="HC322" s="46">
        <f t="shared" si="2375"/>
        <v>0</v>
      </c>
      <c r="HD322" s="48"/>
      <c r="HF322" s="45">
        <v>261</v>
      </c>
      <c r="HG322" s="46">
        <f t="shared" si="2376"/>
        <v>0</v>
      </c>
      <c r="HH322" s="46">
        <f t="shared" si="2377"/>
        <v>0</v>
      </c>
      <c r="HI322" s="46">
        <f t="shared" si="2378"/>
        <v>0</v>
      </c>
      <c r="HJ322" s="46">
        <f t="shared" si="2379"/>
        <v>0</v>
      </c>
      <c r="HK322" s="46">
        <f t="shared" si="2380"/>
        <v>0</v>
      </c>
      <c r="HL322" s="51">
        <f t="shared" si="2381"/>
        <v>0</v>
      </c>
      <c r="HM322" s="153">
        <f t="shared" si="2531"/>
        <v>10000</v>
      </c>
      <c r="HN322" s="58">
        <f t="shared" si="2382"/>
        <v>0</v>
      </c>
      <c r="HO322" s="52">
        <f t="shared" si="2383"/>
        <v>0</v>
      </c>
      <c r="HP322" s="51">
        <f t="shared" si="2384"/>
        <v>0</v>
      </c>
      <c r="HQ322" s="57">
        <f t="shared" si="2385"/>
        <v>0</v>
      </c>
      <c r="HR322" s="153">
        <f t="shared" si="2532"/>
        <v>10000</v>
      </c>
      <c r="HS322" s="468">
        <f t="shared" si="2171"/>
        <v>0</v>
      </c>
      <c r="HT322" s="46">
        <f t="shared" si="2172"/>
        <v>0</v>
      </c>
      <c r="HU322" s="46">
        <f t="shared" si="2173"/>
        <v>0</v>
      </c>
      <c r="HV322" s="48"/>
      <c r="HW322" s="29"/>
      <c r="HX322" s="45">
        <v>261</v>
      </c>
      <c r="HY322" s="128">
        <f t="shared" si="2386"/>
        <v>0</v>
      </c>
      <c r="HZ322" s="46">
        <f t="shared" si="2387"/>
        <v>0</v>
      </c>
      <c r="IA322" s="46">
        <f t="shared" si="2388"/>
        <v>0</v>
      </c>
      <c r="IB322" s="46">
        <f t="shared" si="2389"/>
        <v>0</v>
      </c>
      <c r="IC322" s="46">
        <f t="shared" si="2390"/>
        <v>0</v>
      </c>
      <c r="ID322" s="51">
        <f t="shared" si="2391"/>
        <v>0</v>
      </c>
      <c r="IE322" s="153">
        <f t="shared" si="2533"/>
        <v>10000</v>
      </c>
      <c r="IF322" s="58">
        <f t="shared" si="2392"/>
        <v>0</v>
      </c>
      <c r="IG322" s="52">
        <f t="shared" si="2393"/>
        <v>0</v>
      </c>
      <c r="IH322" s="51">
        <f t="shared" si="2394"/>
        <v>0</v>
      </c>
      <c r="II322" s="57">
        <f t="shared" si="2534"/>
        <v>0</v>
      </c>
      <c r="IJ322" s="153">
        <f t="shared" si="2535"/>
        <v>10000</v>
      </c>
      <c r="IK322" s="468">
        <f t="shared" si="2174"/>
        <v>0</v>
      </c>
      <c r="IL322" s="46">
        <f t="shared" si="2175"/>
        <v>0</v>
      </c>
      <c r="IM322" s="46">
        <f t="shared" si="2176"/>
        <v>0</v>
      </c>
      <c r="IN322" s="48"/>
      <c r="IO322" s="53">
        <f t="shared" si="2395"/>
        <v>0</v>
      </c>
      <c r="IQ322" s="45">
        <v>261</v>
      </c>
      <c r="IR322" s="128">
        <f t="shared" si="2396"/>
        <v>0</v>
      </c>
      <c r="IS322" s="128">
        <f t="shared" si="2397"/>
        <v>0</v>
      </c>
      <c r="IT322" s="128">
        <f t="shared" si="2398"/>
        <v>0</v>
      </c>
      <c r="IU322" s="46">
        <f t="shared" si="2021"/>
        <v>0</v>
      </c>
      <c r="IV322" s="46">
        <f t="shared" si="2399"/>
        <v>0</v>
      </c>
      <c r="IW322" s="51">
        <f t="shared" si="2400"/>
        <v>0</v>
      </c>
      <c r="IX322" s="199">
        <f t="shared" si="2536"/>
        <v>10000</v>
      </c>
      <c r="IY322" s="128">
        <f t="shared" si="2401"/>
        <v>0</v>
      </c>
      <c r="IZ322" s="408">
        <f t="shared" si="2402"/>
        <v>0</v>
      </c>
      <c r="JA322" s="58">
        <f t="shared" si="2403"/>
        <v>0</v>
      </c>
      <c r="JB322" s="52">
        <f t="shared" si="2404"/>
        <v>0</v>
      </c>
      <c r="JC322" s="51">
        <f t="shared" si="2405"/>
        <v>0</v>
      </c>
      <c r="JD322" s="57">
        <f t="shared" si="2406"/>
        <v>0</v>
      </c>
      <c r="JE322" s="280">
        <f t="shared" si="2407"/>
        <v>10000</v>
      </c>
      <c r="JF322" s="280">
        <f t="shared" si="2408"/>
        <v>0</v>
      </c>
      <c r="JG322" s="468">
        <f t="shared" si="2409"/>
        <v>0</v>
      </c>
      <c r="JH322" s="46">
        <f t="shared" si="2410"/>
        <v>0</v>
      </c>
      <c r="JI322" s="46">
        <f t="shared" si="2411"/>
        <v>0</v>
      </c>
      <c r="JJ322" s="48"/>
      <c r="JL322" s="45">
        <v>261</v>
      </c>
      <c r="JM322" s="46">
        <f t="shared" si="2412"/>
        <v>0</v>
      </c>
      <c r="JN322" s="46">
        <f t="shared" si="2413"/>
        <v>0</v>
      </c>
      <c r="JO322" s="128">
        <f t="shared" si="2414"/>
        <v>0</v>
      </c>
      <c r="JP322" s="46">
        <f t="shared" si="2537"/>
        <v>0</v>
      </c>
      <c r="JQ322" s="46">
        <f t="shared" si="2415"/>
        <v>0</v>
      </c>
      <c r="JR322" s="51">
        <f t="shared" si="2416"/>
        <v>0</v>
      </c>
      <c r="JS322" s="51">
        <f t="shared" si="2279"/>
        <v>0</v>
      </c>
      <c r="JT322" s="199">
        <f t="shared" si="2538"/>
        <v>10000</v>
      </c>
      <c r="JU322" s="128">
        <f t="shared" si="2417"/>
        <v>0</v>
      </c>
      <c r="JV322" s="408">
        <f t="shared" si="2418"/>
        <v>0</v>
      </c>
      <c r="JW322" s="58">
        <f t="shared" si="2419"/>
        <v>0</v>
      </c>
      <c r="JX322" s="52">
        <f t="shared" si="2420"/>
        <v>0</v>
      </c>
      <c r="JY322" s="51">
        <f t="shared" si="2421"/>
        <v>0</v>
      </c>
      <c r="JZ322" s="51">
        <f t="shared" si="2422"/>
        <v>0</v>
      </c>
      <c r="KA322" s="199">
        <f t="shared" si="2280"/>
        <v>0</v>
      </c>
      <c r="KB322" s="128">
        <f t="shared" si="2539"/>
        <v>10000</v>
      </c>
      <c r="KC322" s="204">
        <f t="shared" si="2423"/>
        <v>0</v>
      </c>
      <c r="KD322" s="468">
        <f t="shared" si="2540"/>
        <v>0</v>
      </c>
      <c r="KE322" s="46">
        <f t="shared" si="2424"/>
        <v>0</v>
      </c>
      <c r="KF322" s="46">
        <f t="shared" si="2425"/>
        <v>0</v>
      </c>
      <c r="KG322" s="48"/>
      <c r="KI322" s="45">
        <v>261</v>
      </c>
      <c r="KJ322" s="46">
        <f t="shared" si="2426"/>
        <v>0</v>
      </c>
      <c r="KK322" s="46">
        <f t="shared" si="2427"/>
        <v>0</v>
      </c>
      <c r="KL322" s="128">
        <f t="shared" si="2428"/>
        <v>0</v>
      </c>
      <c r="KM322" s="46">
        <f t="shared" si="2244"/>
        <v>0</v>
      </c>
      <c r="KN322" s="46">
        <f t="shared" si="2429"/>
        <v>0</v>
      </c>
      <c r="KO322" s="51">
        <f t="shared" si="2430"/>
        <v>0</v>
      </c>
      <c r="KP322" s="199">
        <f t="shared" si="2281"/>
        <v>0</v>
      </c>
      <c r="KQ322" s="199">
        <f t="shared" si="2541"/>
        <v>10000</v>
      </c>
      <c r="KR322" s="128">
        <f t="shared" si="2431"/>
        <v>0</v>
      </c>
      <c r="KS322" s="408">
        <f t="shared" si="2432"/>
        <v>0</v>
      </c>
      <c r="KT322" s="45">
        <v>261</v>
      </c>
      <c r="KU322" s="46">
        <f t="shared" si="2542"/>
        <v>0</v>
      </c>
      <c r="KV322" s="46">
        <f t="shared" si="2433"/>
        <v>0</v>
      </c>
      <c r="KW322" s="128">
        <f t="shared" si="2177"/>
        <v>0</v>
      </c>
      <c r="KX322" s="46">
        <f t="shared" si="2434"/>
        <v>0</v>
      </c>
      <c r="KY322" s="46">
        <f t="shared" si="2178"/>
        <v>0</v>
      </c>
      <c r="KZ322" s="51">
        <f t="shared" si="2435"/>
        <v>0</v>
      </c>
      <c r="LA322" s="153">
        <f t="shared" si="2282"/>
        <v>0</v>
      </c>
      <c r="LB322" s="58">
        <f t="shared" si="2068"/>
        <v>0</v>
      </c>
      <c r="LC322" s="52">
        <f t="shared" si="2436"/>
        <v>0</v>
      </c>
      <c r="LD322" s="51">
        <f t="shared" si="2437"/>
        <v>0</v>
      </c>
      <c r="LE322" s="51">
        <f t="shared" si="2179"/>
        <v>0</v>
      </c>
      <c r="LF322" s="51">
        <f t="shared" si="2283"/>
        <v>0</v>
      </c>
      <c r="LG322" s="128">
        <f t="shared" si="2180"/>
        <v>10000</v>
      </c>
      <c r="LH322" s="204">
        <f t="shared" si="2438"/>
        <v>0</v>
      </c>
      <c r="LI322" s="479">
        <f t="shared" si="2181"/>
        <v>0</v>
      </c>
      <c r="LJ322" s="46">
        <f t="shared" si="2543"/>
        <v>0</v>
      </c>
      <c r="LK322" s="46">
        <f t="shared" si="2544"/>
        <v>0</v>
      </c>
      <c r="LL322" s="48"/>
      <c r="LN322" s="45">
        <v>261</v>
      </c>
      <c r="LO322" s="46">
        <f t="shared" si="2439"/>
        <v>0</v>
      </c>
      <c r="LP322" s="46">
        <f t="shared" si="2252"/>
        <v>0</v>
      </c>
      <c r="LQ322" s="46">
        <f t="shared" si="2440"/>
        <v>0</v>
      </c>
      <c r="LR322" s="46">
        <f t="shared" si="2441"/>
        <v>0</v>
      </c>
      <c r="LS322" s="46">
        <f t="shared" si="2442"/>
        <v>0</v>
      </c>
      <c r="LT322" s="51">
        <f t="shared" si="2443"/>
        <v>0</v>
      </c>
      <c r="LU322" s="199">
        <f t="shared" si="2545"/>
        <v>10000</v>
      </c>
      <c r="LV322" s="58">
        <f t="shared" si="2444"/>
        <v>0</v>
      </c>
      <c r="LW322" s="241">
        <f t="shared" si="2253"/>
        <v>0</v>
      </c>
      <c r="LX322" s="51">
        <f t="shared" si="2445"/>
        <v>0</v>
      </c>
      <c r="LY322" s="51">
        <f t="shared" si="2446"/>
        <v>0</v>
      </c>
      <c r="LZ322" s="46">
        <f t="shared" si="2546"/>
        <v>0</v>
      </c>
      <c r="MA322" s="199">
        <f t="shared" si="2547"/>
        <v>10000</v>
      </c>
      <c r="MB322" s="468">
        <f t="shared" si="2447"/>
        <v>0</v>
      </c>
      <c r="MC322" s="46">
        <f t="shared" si="2448"/>
        <v>0</v>
      </c>
      <c r="MD322" s="46">
        <f t="shared" si="2449"/>
        <v>0</v>
      </c>
      <c r="ME322" s="48"/>
      <c r="MG322" s="45">
        <v>261</v>
      </c>
      <c r="MH322" s="46">
        <f t="shared" si="2450"/>
        <v>0</v>
      </c>
      <c r="MI322" s="46">
        <f t="shared" si="2254"/>
        <v>0</v>
      </c>
      <c r="MJ322" s="46">
        <f t="shared" si="2451"/>
        <v>0</v>
      </c>
      <c r="MK322" s="46">
        <f t="shared" si="2452"/>
        <v>0</v>
      </c>
      <c r="ML322" s="46">
        <f t="shared" si="2453"/>
        <v>0</v>
      </c>
      <c r="MM322" s="51">
        <f t="shared" si="2454"/>
        <v>0</v>
      </c>
      <c r="MN322" s="199">
        <f t="shared" si="2548"/>
        <v>10000</v>
      </c>
      <c r="MO322" s="58">
        <f t="shared" si="2455"/>
        <v>0</v>
      </c>
      <c r="MP322" s="52">
        <f t="shared" si="2255"/>
        <v>0</v>
      </c>
      <c r="MQ322" s="51">
        <f t="shared" si="2456"/>
        <v>0</v>
      </c>
      <c r="MR322" s="57">
        <f t="shared" si="2457"/>
        <v>0</v>
      </c>
      <c r="MS322" s="199">
        <f t="shared" si="2549"/>
        <v>10000</v>
      </c>
      <c r="MT322" s="468">
        <f t="shared" si="2550"/>
        <v>0</v>
      </c>
      <c r="MU322" s="46">
        <f t="shared" si="2458"/>
        <v>0</v>
      </c>
      <c r="MV322" s="46">
        <f t="shared" si="2459"/>
        <v>0</v>
      </c>
      <c r="MW322" s="48"/>
      <c r="MY322" s="45">
        <v>261</v>
      </c>
      <c r="MZ322" s="46">
        <f t="shared" si="2460"/>
        <v>0</v>
      </c>
      <c r="NA322" s="46">
        <f t="shared" si="2256"/>
        <v>0</v>
      </c>
      <c r="NB322" s="128">
        <f t="shared" si="2461"/>
        <v>0</v>
      </c>
      <c r="NC322" s="46">
        <f t="shared" si="2238"/>
        <v>0</v>
      </c>
      <c r="ND322" s="46">
        <f t="shared" si="2462"/>
        <v>0</v>
      </c>
      <c r="NE322" s="51">
        <f t="shared" si="2187"/>
        <v>0</v>
      </c>
      <c r="NF322" s="153">
        <f t="shared" si="2188"/>
        <v>10000</v>
      </c>
      <c r="NG322" s="45">
        <v>261</v>
      </c>
      <c r="NH322" s="46">
        <f t="shared" si="2239"/>
        <v>0</v>
      </c>
      <c r="NI322" s="46">
        <f t="shared" si="2257"/>
        <v>0</v>
      </c>
      <c r="NJ322" s="128">
        <f t="shared" si="2190"/>
        <v>0</v>
      </c>
      <c r="NK322" s="46">
        <f t="shared" si="2551"/>
        <v>0</v>
      </c>
      <c r="NL322" s="46">
        <f t="shared" si="2191"/>
        <v>0</v>
      </c>
      <c r="NM322" s="51">
        <f t="shared" si="2463"/>
        <v>0</v>
      </c>
      <c r="NN322" s="58">
        <f t="shared" si="2192"/>
        <v>0</v>
      </c>
      <c r="NO322" s="52">
        <f t="shared" si="2258"/>
        <v>0</v>
      </c>
      <c r="NP322" s="51">
        <f t="shared" si="2194"/>
        <v>0</v>
      </c>
      <c r="NQ322" s="57">
        <f t="shared" si="2464"/>
        <v>0</v>
      </c>
      <c r="NR322" s="153">
        <f t="shared" si="2552"/>
        <v>10000</v>
      </c>
      <c r="NS322" s="469">
        <f t="shared" si="2465"/>
        <v>0</v>
      </c>
      <c r="NT322" s="46">
        <f t="shared" si="2466"/>
        <v>0</v>
      </c>
      <c r="NU322" s="46">
        <f t="shared" si="2467"/>
        <v>0</v>
      </c>
      <c r="NV322" s="48"/>
      <c r="NX322" s="45">
        <v>261</v>
      </c>
      <c r="NY322" s="46">
        <f t="shared" si="2468"/>
        <v>0</v>
      </c>
      <c r="NZ322" s="46">
        <f t="shared" si="2259"/>
        <v>0</v>
      </c>
      <c r="OA322" s="46">
        <f t="shared" si="2469"/>
        <v>0</v>
      </c>
      <c r="OB322" s="46">
        <f t="shared" si="2470"/>
        <v>0</v>
      </c>
      <c r="OC322" s="46">
        <f t="shared" si="2471"/>
        <v>0</v>
      </c>
      <c r="OD322" s="51">
        <f t="shared" si="2472"/>
        <v>0</v>
      </c>
      <c r="OE322" s="57">
        <f t="shared" si="2284"/>
        <v>0</v>
      </c>
      <c r="OF322" s="153">
        <f t="shared" si="2553"/>
        <v>10000</v>
      </c>
      <c r="OG322" s="58">
        <f t="shared" si="2473"/>
        <v>0</v>
      </c>
      <c r="OH322" s="241">
        <f t="shared" si="2285"/>
        <v>0</v>
      </c>
      <c r="OI322" s="51">
        <f t="shared" si="2474"/>
        <v>0</v>
      </c>
      <c r="OJ322" s="51">
        <f t="shared" si="2475"/>
        <v>0</v>
      </c>
      <c r="OK322" s="153">
        <f t="shared" si="2286"/>
        <v>0</v>
      </c>
      <c r="OL322" s="153">
        <f t="shared" si="2554"/>
        <v>10000</v>
      </c>
      <c r="OM322" s="468">
        <f t="shared" si="2555"/>
        <v>0</v>
      </c>
      <c r="ON322" s="46">
        <f t="shared" si="2556"/>
        <v>0</v>
      </c>
      <c r="OO322" s="46">
        <f t="shared" si="2476"/>
        <v>0</v>
      </c>
      <c r="OP322" s="48"/>
      <c r="OR322" s="45">
        <v>261</v>
      </c>
      <c r="OS322" s="46">
        <f t="shared" si="2477"/>
        <v>0</v>
      </c>
      <c r="OT322" s="128">
        <f t="shared" si="2260"/>
        <v>0</v>
      </c>
      <c r="OU322" s="128">
        <f t="shared" si="2478"/>
        <v>0</v>
      </c>
      <c r="OV322" s="46">
        <f t="shared" si="2240"/>
        <v>0</v>
      </c>
      <c r="OW322" s="46">
        <f t="shared" si="2241"/>
        <v>0</v>
      </c>
      <c r="OX322" s="51">
        <f t="shared" si="2479"/>
        <v>0</v>
      </c>
      <c r="OY322" s="51">
        <f t="shared" si="2287"/>
        <v>0</v>
      </c>
      <c r="OZ322" s="153">
        <f t="shared" si="2557"/>
        <v>10000</v>
      </c>
      <c r="PA322" s="45">
        <v>261</v>
      </c>
      <c r="PB322" s="46">
        <f t="shared" si="2480"/>
        <v>0</v>
      </c>
      <c r="PC322" s="46">
        <f t="shared" si="2288"/>
        <v>0</v>
      </c>
      <c r="PD322" s="128">
        <f t="shared" si="2481"/>
        <v>0</v>
      </c>
      <c r="PE322" s="46">
        <f t="shared" si="2482"/>
        <v>0</v>
      </c>
      <c r="PF322" s="46">
        <f t="shared" si="2483"/>
        <v>0</v>
      </c>
      <c r="PG322" s="51">
        <f t="shared" si="2484"/>
        <v>0</v>
      </c>
      <c r="PH322" s="153">
        <f t="shared" si="2292"/>
        <v>0</v>
      </c>
      <c r="PI322" s="688">
        <f t="shared" si="2485"/>
        <v>0</v>
      </c>
      <c r="PJ322" s="52">
        <f t="shared" si="2289"/>
        <v>0</v>
      </c>
      <c r="PK322" s="51">
        <f t="shared" si="2486"/>
        <v>0</v>
      </c>
      <c r="PL322" s="57">
        <f t="shared" si="2487"/>
        <v>0</v>
      </c>
      <c r="PM322" s="57">
        <f t="shared" si="2290"/>
        <v>0</v>
      </c>
      <c r="PN322" s="153">
        <f t="shared" si="2558"/>
        <v>10000</v>
      </c>
      <c r="PO322" s="469">
        <f t="shared" si="2488"/>
        <v>0</v>
      </c>
      <c r="PP322" s="46">
        <f t="shared" si="2489"/>
        <v>0</v>
      </c>
      <c r="PQ322" s="46">
        <f t="shared" si="2490"/>
        <v>0</v>
      </c>
      <c r="PR322" s="48"/>
    </row>
    <row r="323" spans="2:434" hidden="1" x14ac:dyDescent="0.3">
      <c r="B323" s="45">
        <v>262</v>
      </c>
      <c r="C323" s="46">
        <f t="shared" si="2245"/>
        <v>0</v>
      </c>
      <c r="D323" s="46">
        <f t="shared" si="2293"/>
        <v>0</v>
      </c>
      <c r="E323" s="46">
        <f t="shared" si="2294"/>
        <v>0</v>
      </c>
      <c r="F323" s="46">
        <f t="shared" si="2295"/>
        <v>0</v>
      </c>
      <c r="G323" s="46">
        <f t="shared" si="2296"/>
        <v>0</v>
      </c>
      <c r="H323" s="51">
        <f t="shared" si="2297"/>
        <v>0</v>
      </c>
      <c r="I323" s="58">
        <f t="shared" si="2228"/>
        <v>0</v>
      </c>
      <c r="J323" s="52">
        <f t="shared" si="2298"/>
        <v>0</v>
      </c>
      <c r="K323" s="51">
        <f t="shared" si="2299"/>
        <v>0</v>
      </c>
      <c r="L323" s="57">
        <f t="shared" si="2300"/>
        <v>0</v>
      </c>
      <c r="M323" s="468">
        <f t="shared" si="2491"/>
        <v>0</v>
      </c>
      <c r="N323" s="46">
        <f t="shared" si="2492"/>
        <v>0</v>
      </c>
      <c r="O323" s="47"/>
      <c r="P323" s="46">
        <f t="shared" si="2493"/>
        <v>0</v>
      </c>
      <c r="Q323" s="48"/>
      <c r="R323" s="29"/>
      <c r="S323" s="29"/>
      <c r="T323" s="45">
        <v>262</v>
      </c>
      <c r="U323" s="46">
        <f t="shared" si="2301"/>
        <v>0</v>
      </c>
      <c r="V323" s="46">
        <f t="shared" si="2302"/>
        <v>0</v>
      </c>
      <c r="W323" s="46">
        <f t="shared" si="2494"/>
        <v>0</v>
      </c>
      <c r="X323" s="46">
        <f t="shared" si="2303"/>
        <v>0</v>
      </c>
      <c r="Y323" s="46">
        <f t="shared" si="2304"/>
        <v>0</v>
      </c>
      <c r="Z323" s="51">
        <f t="shared" si="2305"/>
        <v>0</v>
      </c>
      <c r="AA323" s="58">
        <f t="shared" si="2306"/>
        <v>0</v>
      </c>
      <c r="AB323" s="52">
        <f t="shared" si="2307"/>
        <v>0</v>
      </c>
      <c r="AC323" s="51">
        <f t="shared" si="2308"/>
        <v>0</v>
      </c>
      <c r="AD323" s="57">
        <f t="shared" si="2309"/>
        <v>0</v>
      </c>
      <c r="AE323" s="468">
        <f t="shared" si="2495"/>
        <v>0</v>
      </c>
      <c r="AF323" s="46">
        <f t="shared" si="2310"/>
        <v>0</v>
      </c>
      <c r="AG323" s="47"/>
      <c r="AH323" s="46">
        <f t="shared" si="2496"/>
        <v>0</v>
      </c>
      <c r="AI323" s="48"/>
      <c r="AJ323" s="29"/>
      <c r="AK323" s="45">
        <v>262</v>
      </c>
      <c r="AL323" s="46">
        <f t="shared" si="2311"/>
        <v>0</v>
      </c>
      <c r="AM323" s="46"/>
      <c r="AN323" s="46"/>
      <c r="AO323" s="46">
        <f t="shared" si="2312"/>
        <v>0</v>
      </c>
      <c r="AP323" s="128">
        <f t="shared" si="2313"/>
        <v>0</v>
      </c>
      <c r="AQ323" s="128"/>
      <c r="AR323" s="128"/>
      <c r="AS323" s="46">
        <f t="shared" si="2314"/>
        <v>0</v>
      </c>
      <c r="AT323" s="46">
        <f t="shared" si="2315"/>
        <v>0</v>
      </c>
      <c r="AU323" s="51"/>
      <c r="AV323" s="51"/>
      <c r="AW323" s="51">
        <f t="shared" si="2316"/>
        <v>0</v>
      </c>
      <c r="AX323" s="58">
        <f t="shared" si="2317"/>
        <v>0</v>
      </c>
      <c r="AY323" s="52"/>
      <c r="AZ323" s="52"/>
      <c r="BA323" s="52">
        <f t="shared" si="2318"/>
        <v>0</v>
      </c>
      <c r="BB323" s="51">
        <f t="shared" si="2319"/>
        <v>0</v>
      </c>
      <c r="BC323" s="51"/>
      <c r="BD323" s="51"/>
      <c r="BE323" s="57">
        <f t="shared" si="2320"/>
        <v>0</v>
      </c>
      <c r="BF323" s="468">
        <f t="shared" si="2321"/>
        <v>0</v>
      </c>
      <c r="BG323" s="46">
        <f t="shared" si="2322"/>
        <v>0</v>
      </c>
      <c r="BH323" s="46">
        <f t="shared" si="2323"/>
        <v>0</v>
      </c>
      <c r="BI323" s="48"/>
      <c r="BK323" s="45">
        <v>262</v>
      </c>
      <c r="BL323" s="46">
        <f t="shared" si="2497"/>
        <v>0</v>
      </c>
      <c r="BM323" s="46">
        <f t="shared" si="2498"/>
        <v>0</v>
      </c>
      <c r="BN323" s="46">
        <f t="shared" si="2499"/>
        <v>0</v>
      </c>
      <c r="BO323" s="46">
        <f t="shared" si="2324"/>
        <v>0</v>
      </c>
      <c r="BP323" s="46">
        <f t="shared" si="2325"/>
        <v>0</v>
      </c>
      <c r="BQ323" s="51">
        <f t="shared" si="2326"/>
        <v>0</v>
      </c>
      <c r="BR323" s="57">
        <f t="shared" si="2261"/>
        <v>0</v>
      </c>
      <c r="BS323" s="58">
        <f t="shared" si="2229"/>
        <v>0</v>
      </c>
      <c r="BT323" s="52">
        <f t="shared" si="2500"/>
        <v>0</v>
      </c>
      <c r="BU323" s="51">
        <f t="shared" si="2327"/>
        <v>0</v>
      </c>
      <c r="BV323" s="51">
        <f t="shared" si="2328"/>
        <v>0</v>
      </c>
      <c r="BW323" s="153">
        <f t="shared" si="2262"/>
        <v>0</v>
      </c>
      <c r="BX323" s="468">
        <f t="shared" si="2501"/>
        <v>0</v>
      </c>
      <c r="BY323" s="46">
        <f t="shared" si="2502"/>
        <v>0</v>
      </c>
      <c r="BZ323" s="46">
        <f t="shared" si="2329"/>
        <v>0</v>
      </c>
      <c r="CA323" s="48"/>
      <c r="CB323" s="29"/>
      <c r="CC323" s="45">
        <v>262</v>
      </c>
      <c r="CD323" s="128">
        <f t="shared" si="2330"/>
        <v>0</v>
      </c>
      <c r="CE323" s="46">
        <f t="shared" si="2503"/>
        <v>0</v>
      </c>
      <c r="CF323" s="128">
        <f t="shared" si="2331"/>
        <v>0</v>
      </c>
      <c r="CG323" s="46">
        <f t="shared" si="2504"/>
        <v>0</v>
      </c>
      <c r="CH323" s="46">
        <f t="shared" si="2230"/>
        <v>0</v>
      </c>
      <c r="CI323" s="51">
        <f t="shared" si="2332"/>
        <v>0</v>
      </c>
      <c r="CJ323" s="199">
        <f t="shared" si="2263"/>
        <v>0</v>
      </c>
      <c r="CK323" s="153">
        <f t="shared" si="2505"/>
        <v>10000</v>
      </c>
      <c r="CL323" s="45">
        <v>262</v>
      </c>
      <c r="CM323" s="46">
        <f t="shared" si="2506"/>
        <v>0</v>
      </c>
      <c r="CN323" s="46">
        <f t="shared" si="2507"/>
        <v>0</v>
      </c>
      <c r="CO323" s="128">
        <f t="shared" si="2242"/>
        <v>0</v>
      </c>
      <c r="CP323" s="46">
        <f t="shared" si="2333"/>
        <v>0</v>
      </c>
      <c r="CQ323" s="46">
        <f t="shared" si="2243"/>
        <v>0</v>
      </c>
      <c r="CR323" s="51">
        <f t="shared" si="2334"/>
        <v>0</v>
      </c>
      <c r="CS323" s="153">
        <f t="shared" si="2265"/>
        <v>0</v>
      </c>
      <c r="CT323" s="58">
        <f t="shared" si="2335"/>
        <v>0</v>
      </c>
      <c r="CU323" s="52">
        <f t="shared" si="2508"/>
        <v>0</v>
      </c>
      <c r="CV323" s="51">
        <f t="shared" si="2509"/>
        <v>0</v>
      </c>
      <c r="CW323" s="51">
        <f t="shared" si="2336"/>
        <v>0</v>
      </c>
      <c r="CX323" s="57">
        <f t="shared" si="2266"/>
        <v>0</v>
      </c>
      <c r="CY323" s="153">
        <f t="shared" si="2510"/>
        <v>10000</v>
      </c>
      <c r="CZ323" s="479">
        <f t="shared" si="2162"/>
        <v>0</v>
      </c>
      <c r="DA323" s="46">
        <f t="shared" si="2511"/>
        <v>0</v>
      </c>
      <c r="DB323" s="46">
        <f t="shared" si="2512"/>
        <v>0</v>
      </c>
      <c r="DC323" s="48"/>
      <c r="DE323" s="45">
        <v>262</v>
      </c>
      <c r="DF323" s="46">
        <f t="shared" si="2337"/>
        <v>0</v>
      </c>
      <c r="DG323" s="46">
        <f t="shared" si="2267"/>
        <v>0</v>
      </c>
      <c r="DH323" s="46">
        <f t="shared" si="2338"/>
        <v>0</v>
      </c>
      <c r="DI323" s="46">
        <f t="shared" si="2339"/>
        <v>0</v>
      </c>
      <c r="DJ323" s="46">
        <f t="shared" si="2340"/>
        <v>0</v>
      </c>
      <c r="DK323" s="51">
        <f t="shared" si="2341"/>
        <v>0</v>
      </c>
      <c r="DL323" s="58">
        <f t="shared" si="2231"/>
        <v>0</v>
      </c>
      <c r="DM323" s="241">
        <f t="shared" si="2268"/>
        <v>0</v>
      </c>
      <c r="DN323" s="51">
        <f t="shared" si="2342"/>
        <v>0</v>
      </c>
      <c r="DO323" s="57">
        <f t="shared" si="2343"/>
        <v>0</v>
      </c>
      <c r="DP323" s="468">
        <f t="shared" si="2513"/>
        <v>0</v>
      </c>
      <c r="DQ323" s="46">
        <f t="shared" si="2514"/>
        <v>0</v>
      </c>
      <c r="DR323" s="47"/>
      <c r="DS323" s="46">
        <f t="shared" si="2515"/>
        <v>0</v>
      </c>
      <c r="DT323" s="48"/>
      <c r="DU323" s="29"/>
      <c r="DV323" s="45">
        <v>262</v>
      </c>
      <c r="DW323" s="46">
        <f t="shared" si="2516"/>
        <v>0</v>
      </c>
      <c r="DX323" s="46">
        <f t="shared" si="2269"/>
        <v>0</v>
      </c>
      <c r="DY323" s="46">
        <f t="shared" si="2517"/>
        <v>0</v>
      </c>
      <c r="DZ323" s="46">
        <f t="shared" si="2344"/>
        <v>0</v>
      </c>
      <c r="EA323" s="46">
        <f t="shared" si="2345"/>
        <v>0</v>
      </c>
      <c r="EB323" s="51">
        <f t="shared" si="2346"/>
        <v>0</v>
      </c>
      <c r="EC323" s="58">
        <f t="shared" si="2232"/>
        <v>0</v>
      </c>
      <c r="ED323" s="52">
        <f t="shared" si="2270"/>
        <v>0</v>
      </c>
      <c r="EE323" s="51">
        <f t="shared" si="2347"/>
        <v>0</v>
      </c>
      <c r="EF323" s="57">
        <f t="shared" si="2348"/>
        <v>0</v>
      </c>
      <c r="EG323" s="468">
        <f t="shared" si="2518"/>
        <v>0</v>
      </c>
      <c r="EH323" s="46">
        <f t="shared" si="2519"/>
        <v>0</v>
      </c>
      <c r="EI323" s="47"/>
      <c r="EJ323" s="46">
        <f t="shared" si="2520"/>
        <v>0</v>
      </c>
      <c r="EK323" s="48"/>
      <c r="EL323" s="29"/>
      <c r="EM323" s="45">
        <v>262</v>
      </c>
      <c r="EN323" s="46">
        <f t="shared" si="2246"/>
        <v>0</v>
      </c>
      <c r="EO323" s="46">
        <f t="shared" si="2271"/>
        <v>0</v>
      </c>
      <c r="EP323" s="128">
        <f t="shared" si="2233"/>
        <v>0</v>
      </c>
      <c r="EQ323" s="46">
        <f t="shared" si="2349"/>
        <v>0</v>
      </c>
      <c r="ER323" s="46">
        <f t="shared" si="2350"/>
        <v>0</v>
      </c>
      <c r="ES323" s="51">
        <f t="shared" si="2351"/>
        <v>0</v>
      </c>
      <c r="ET323" s="153">
        <f t="shared" si="2521"/>
        <v>10000</v>
      </c>
      <c r="EU323" s="45">
        <v>262</v>
      </c>
      <c r="EV323" s="46">
        <f t="shared" si="2234"/>
        <v>0</v>
      </c>
      <c r="EW323" s="46">
        <f t="shared" si="2272"/>
        <v>0</v>
      </c>
      <c r="EX323" s="128">
        <f t="shared" si="2352"/>
        <v>0</v>
      </c>
      <c r="EY323" s="46">
        <f t="shared" si="2353"/>
        <v>0</v>
      </c>
      <c r="EZ323" s="46">
        <f t="shared" si="2354"/>
        <v>0</v>
      </c>
      <c r="FA323" s="51">
        <f t="shared" si="2355"/>
        <v>0</v>
      </c>
      <c r="FB323" s="58">
        <f t="shared" si="2356"/>
        <v>0</v>
      </c>
      <c r="FC323" s="52">
        <f t="shared" si="2273"/>
        <v>0</v>
      </c>
      <c r="FD323" s="51">
        <f t="shared" si="2522"/>
        <v>0</v>
      </c>
      <c r="FE323" s="57">
        <f t="shared" si="2357"/>
        <v>0</v>
      </c>
      <c r="FF323" s="153">
        <f t="shared" si="2523"/>
        <v>10000</v>
      </c>
      <c r="FG323" s="469">
        <f t="shared" si="2358"/>
        <v>0</v>
      </c>
      <c r="FH323" s="46">
        <f t="shared" si="2359"/>
        <v>0</v>
      </c>
      <c r="FI323" s="46">
        <f t="shared" si="2360"/>
        <v>0</v>
      </c>
      <c r="FJ323" s="48"/>
      <c r="FL323" s="45">
        <v>262</v>
      </c>
      <c r="FM323" s="46">
        <f t="shared" si="2524"/>
        <v>0</v>
      </c>
      <c r="FN323" s="46">
        <f t="shared" si="2247"/>
        <v>0</v>
      </c>
      <c r="FO323" s="46">
        <f t="shared" si="2525"/>
        <v>0</v>
      </c>
      <c r="FP323" s="46">
        <f t="shared" si="2361"/>
        <v>0</v>
      </c>
      <c r="FQ323" s="46">
        <f t="shared" si="2362"/>
        <v>0</v>
      </c>
      <c r="FR323" s="51">
        <f t="shared" si="2363"/>
        <v>0</v>
      </c>
      <c r="FS323" s="57">
        <f t="shared" si="2274"/>
        <v>0</v>
      </c>
      <c r="FT323" s="58">
        <f t="shared" si="2235"/>
        <v>0</v>
      </c>
      <c r="FU323" s="241">
        <f t="shared" si="2248"/>
        <v>0</v>
      </c>
      <c r="FV323" s="51">
        <f t="shared" si="2364"/>
        <v>0</v>
      </c>
      <c r="FW323" s="51">
        <f t="shared" si="2365"/>
        <v>0</v>
      </c>
      <c r="FX323" s="153">
        <f t="shared" si="2275"/>
        <v>0</v>
      </c>
      <c r="FY323" s="468">
        <f t="shared" si="2526"/>
        <v>0</v>
      </c>
      <c r="FZ323" s="46">
        <f t="shared" si="2527"/>
        <v>0</v>
      </c>
      <c r="GA323" s="46">
        <f t="shared" si="2366"/>
        <v>0</v>
      </c>
      <c r="GB323" s="48"/>
      <c r="GD323" s="45">
        <v>262</v>
      </c>
      <c r="GE323" s="128">
        <f t="shared" si="2249"/>
        <v>0</v>
      </c>
      <c r="GF323" s="128">
        <f t="shared" si="2276"/>
        <v>0</v>
      </c>
      <c r="GG323" s="128">
        <f t="shared" si="2119"/>
        <v>0</v>
      </c>
      <c r="GH323" s="46">
        <f t="shared" si="2236"/>
        <v>0</v>
      </c>
      <c r="GI323" s="46">
        <f t="shared" si="2367"/>
        <v>0</v>
      </c>
      <c r="GJ323" s="51">
        <f t="shared" si="2368"/>
        <v>0</v>
      </c>
      <c r="GK323" s="51">
        <f t="shared" si="2277"/>
        <v>0</v>
      </c>
      <c r="GL323" s="153">
        <f t="shared" si="2528"/>
        <v>10000</v>
      </c>
      <c r="GM323" s="45">
        <v>262</v>
      </c>
      <c r="GN323" s="46">
        <f t="shared" si="2237"/>
        <v>0</v>
      </c>
      <c r="GO323" s="46">
        <f t="shared" si="2250"/>
        <v>0</v>
      </c>
      <c r="GP323" s="128">
        <f t="shared" si="2168"/>
        <v>0</v>
      </c>
      <c r="GQ323" s="46">
        <f t="shared" si="2369"/>
        <v>0</v>
      </c>
      <c r="GR323" s="46">
        <f t="shared" si="2169"/>
        <v>0</v>
      </c>
      <c r="GS323" s="51">
        <f t="shared" si="2370"/>
        <v>0</v>
      </c>
      <c r="GT323" s="153">
        <f t="shared" si="2291"/>
        <v>0</v>
      </c>
      <c r="GU323" s="58">
        <f t="shared" si="2371"/>
        <v>0</v>
      </c>
      <c r="GV323" s="52">
        <f t="shared" si="2251"/>
        <v>0</v>
      </c>
      <c r="GW323" s="51">
        <f t="shared" si="2529"/>
        <v>0</v>
      </c>
      <c r="GX323" s="57">
        <f t="shared" si="2372"/>
        <v>0</v>
      </c>
      <c r="GY323" s="57">
        <f t="shared" si="2278"/>
        <v>0</v>
      </c>
      <c r="GZ323" s="153">
        <f t="shared" si="2530"/>
        <v>10000</v>
      </c>
      <c r="HA323" s="469">
        <f t="shared" si="2373"/>
        <v>0</v>
      </c>
      <c r="HB323" s="46">
        <f t="shared" si="2374"/>
        <v>0</v>
      </c>
      <c r="HC323" s="46">
        <f t="shared" si="2375"/>
        <v>0</v>
      </c>
      <c r="HD323" s="48"/>
      <c r="HF323" s="45">
        <v>262</v>
      </c>
      <c r="HG323" s="46">
        <f t="shared" si="2376"/>
        <v>0</v>
      </c>
      <c r="HH323" s="46">
        <f t="shared" si="2377"/>
        <v>0</v>
      </c>
      <c r="HI323" s="46">
        <f t="shared" si="2378"/>
        <v>0</v>
      </c>
      <c r="HJ323" s="46">
        <f t="shared" si="2379"/>
        <v>0</v>
      </c>
      <c r="HK323" s="46">
        <f t="shared" si="2380"/>
        <v>0</v>
      </c>
      <c r="HL323" s="51">
        <f t="shared" si="2381"/>
        <v>0</v>
      </c>
      <c r="HM323" s="153">
        <f t="shared" si="2531"/>
        <v>10000</v>
      </c>
      <c r="HN323" s="58">
        <f t="shared" si="2382"/>
        <v>0</v>
      </c>
      <c r="HO323" s="52">
        <f t="shared" si="2383"/>
        <v>0</v>
      </c>
      <c r="HP323" s="51">
        <f t="shared" si="2384"/>
        <v>0</v>
      </c>
      <c r="HQ323" s="57">
        <f t="shared" si="2385"/>
        <v>0</v>
      </c>
      <c r="HR323" s="153">
        <f t="shared" si="2532"/>
        <v>10000</v>
      </c>
      <c r="HS323" s="468">
        <f t="shared" si="2171"/>
        <v>0</v>
      </c>
      <c r="HT323" s="46">
        <f t="shared" si="2172"/>
        <v>0</v>
      </c>
      <c r="HU323" s="46">
        <f t="shared" si="2173"/>
        <v>0</v>
      </c>
      <c r="HV323" s="48"/>
      <c r="HW323" s="29"/>
      <c r="HX323" s="45">
        <v>262</v>
      </c>
      <c r="HY323" s="128">
        <f t="shared" si="2386"/>
        <v>0</v>
      </c>
      <c r="HZ323" s="46">
        <f t="shared" si="2387"/>
        <v>0</v>
      </c>
      <c r="IA323" s="46">
        <f t="shared" si="2388"/>
        <v>0</v>
      </c>
      <c r="IB323" s="46">
        <f t="shared" si="2389"/>
        <v>0</v>
      </c>
      <c r="IC323" s="46">
        <f t="shared" si="2390"/>
        <v>0</v>
      </c>
      <c r="ID323" s="51">
        <f t="shared" si="2391"/>
        <v>0</v>
      </c>
      <c r="IE323" s="153">
        <f t="shared" si="2533"/>
        <v>10000</v>
      </c>
      <c r="IF323" s="58">
        <f t="shared" si="2392"/>
        <v>0</v>
      </c>
      <c r="IG323" s="52">
        <f t="shared" si="2393"/>
        <v>0</v>
      </c>
      <c r="IH323" s="51">
        <f t="shared" si="2394"/>
        <v>0</v>
      </c>
      <c r="II323" s="57">
        <f t="shared" si="2534"/>
        <v>0</v>
      </c>
      <c r="IJ323" s="153">
        <f t="shared" si="2535"/>
        <v>10000</v>
      </c>
      <c r="IK323" s="468">
        <f t="shared" si="2174"/>
        <v>0</v>
      </c>
      <c r="IL323" s="46">
        <f t="shared" si="2175"/>
        <v>0</v>
      </c>
      <c r="IM323" s="46">
        <f t="shared" si="2176"/>
        <v>0</v>
      </c>
      <c r="IN323" s="48"/>
      <c r="IO323" s="53">
        <f t="shared" si="2395"/>
        <v>0</v>
      </c>
      <c r="IQ323" s="45">
        <v>262</v>
      </c>
      <c r="IR323" s="128">
        <f t="shared" si="2396"/>
        <v>0</v>
      </c>
      <c r="IS323" s="128">
        <f t="shared" si="2397"/>
        <v>0</v>
      </c>
      <c r="IT323" s="128">
        <f t="shared" si="2398"/>
        <v>0</v>
      </c>
      <c r="IU323" s="46">
        <f t="shared" si="2021"/>
        <v>0</v>
      </c>
      <c r="IV323" s="46">
        <f t="shared" si="2399"/>
        <v>0</v>
      </c>
      <c r="IW323" s="51">
        <f t="shared" si="2400"/>
        <v>0</v>
      </c>
      <c r="IX323" s="199">
        <f t="shared" si="2536"/>
        <v>10000</v>
      </c>
      <c r="IY323" s="128">
        <f t="shared" si="2401"/>
        <v>0</v>
      </c>
      <c r="IZ323" s="408">
        <f t="shared" si="2402"/>
        <v>0</v>
      </c>
      <c r="JA323" s="58">
        <f t="shared" si="2403"/>
        <v>0</v>
      </c>
      <c r="JB323" s="52">
        <f t="shared" si="2404"/>
        <v>0</v>
      </c>
      <c r="JC323" s="51">
        <f t="shared" si="2405"/>
        <v>0</v>
      </c>
      <c r="JD323" s="57">
        <f t="shared" si="2406"/>
        <v>0</v>
      </c>
      <c r="JE323" s="280">
        <f t="shared" si="2407"/>
        <v>10000</v>
      </c>
      <c r="JF323" s="280">
        <f t="shared" si="2408"/>
        <v>0</v>
      </c>
      <c r="JG323" s="468">
        <f t="shared" si="2409"/>
        <v>0</v>
      </c>
      <c r="JH323" s="46">
        <f t="shared" si="2410"/>
        <v>0</v>
      </c>
      <c r="JI323" s="46">
        <f t="shared" si="2411"/>
        <v>0</v>
      </c>
      <c r="JJ323" s="48"/>
      <c r="JL323" s="45">
        <v>262</v>
      </c>
      <c r="JM323" s="46">
        <f t="shared" si="2412"/>
        <v>0</v>
      </c>
      <c r="JN323" s="46">
        <f t="shared" si="2413"/>
        <v>0</v>
      </c>
      <c r="JO323" s="128">
        <f t="shared" si="2414"/>
        <v>0</v>
      </c>
      <c r="JP323" s="46">
        <f t="shared" si="2537"/>
        <v>0</v>
      </c>
      <c r="JQ323" s="46">
        <f t="shared" si="2415"/>
        <v>0</v>
      </c>
      <c r="JR323" s="51">
        <f t="shared" si="2416"/>
        <v>0</v>
      </c>
      <c r="JS323" s="51">
        <f t="shared" si="2279"/>
        <v>0</v>
      </c>
      <c r="JT323" s="199">
        <f t="shared" si="2538"/>
        <v>10000</v>
      </c>
      <c r="JU323" s="128">
        <f t="shared" si="2417"/>
        <v>0</v>
      </c>
      <c r="JV323" s="408">
        <f t="shared" si="2418"/>
        <v>0</v>
      </c>
      <c r="JW323" s="58">
        <f t="shared" si="2419"/>
        <v>0</v>
      </c>
      <c r="JX323" s="52">
        <f t="shared" si="2420"/>
        <v>0</v>
      </c>
      <c r="JY323" s="51">
        <f t="shared" si="2421"/>
        <v>0</v>
      </c>
      <c r="JZ323" s="51">
        <f t="shared" si="2422"/>
        <v>0</v>
      </c>
      <c r="KA323" s="199">
        <f t="shared" si="2280"/>
        <v>0</v>
      </c>
      <c r="KB323" s="128">
        <f t="shared" si="2539"/>
        <v>10000</v>
      </c>
      <c r="KC323" s="204">
        <f t="shared" si="2423"/>
        <v>0</v>
      </c>
      <c r="KD323" s="468">
        <f t="shared" si="2540"/>
        <v>0</v>
      </c>
      <c r="KE323" s="46">
        <f t="shared" si="2424"/>
        <v>0</v>
      </c>
      <c r="KF323" s="46">
        <f t="shared" si="2425"/>
        <v>0</v>
      </c>
      <c r="KG323" s="48"/>
      <c r="KI323" s="45">
        <v>262</v>
      </c>
      <c r="KJ323" s="46">
        <f t="shared" si="2426"/>
        <v>0</v>
      </c>
      <c r="KK323" s="46">
        <f t="shared" si="2427"/>
        <v>0</v>
      </c>
      <c r="KL323" s="128">
        <f t="shared" si="2428"/>
        <v>0</v>
      </c>
      <c r="KM323" s="46">
        <f t="shared" si="2244"/>
        <v>0</v>
      </c>
      <c r="KN323" s="46">
        <f t="shared" si="2429"/>
        <v>0</v>
      </c>
      <c r="KO323" s="51">
        <f t="shared" si="2430"/>
        <v>0</v>
      </c>
      <c r="KP323" s="199">
        <f t="shared" si="2281"/>
        <v>0</v>
      </c>
      <c r="KQ323" s="199">
        <f t="shared" si="2541"/>
        <v>10000</v>
      </c>
      <c r="KR323" s="128">
        <f t="shared" si="2431"/>
        <v>0</v>
      </c>
      <c r="KS323" s="408">
        <f t="shared" si="2432"/>
        <v>0</v>
      </c>
      <c r="KT323" s="45">
        <v>262</v>
      </c>
      <c r="KU323" s="46">
        <f t="shared" si="2542"/>
        <v>0</v>
      </c>
      <c r="KV323" s="46">
        <f t="shared" si="2433"/>
        <v>0</v>
      </c>
      <c r="KW323" s="128">
        <f t="shared" si="2177"/>
        <v>0</v>
      </c>
      <c r="KX323" s="46">
        <f t="shared" si="2434"/>
        <v>0</v>
      </c>
      <c r="KY323" s="46">
        <f t="shared" si="2178"/>
        <v>0</v>
      </c>
      <c r="KZ323" s="51">
        <f t="shared" si="2435"/>
        <v>0</v>
      </c>
      <c r="LA323" s="153">
        <f t="shared" si="2282"/>
        <v>0</v>
      </c>
      <c r="LB323" s="58">
        <f t="shared" si="2068"/>
        <v>0</v>
      </c>
      <c r="LC323" s="52">
        <f t="shared" si="2436"/>
        <v>0</v>
      </c>
      <c r="LD323" s="51">
        <f t="shared" si="2437"/>
        <v>0</v>
      </c>
      <c r="LE323" s="51">
        <f t="shared" si="2179"/>
        <v>0</v>
      </c>
      <c r="LF323" s="51">
        <f t="shared" si="2283"/>
        <v>0</v>
      </c>
      <c r="LG323" s="128">
        <f t="shared" si="2180"/>
        <v>10000</v>
      </c>
      <c r="LH323" s="204">
        <f t="shared" si="2438"/>
        <v>0</v>
      </c>
      <c r="LI323" s="479">
        <f t="shared" si="2181"/>
        <v>0</v>
      </c>
      <c r="LJ323" s="46">
        <f t="shared" si="2543"/>
        <v>0</v>
      </c>
      <c r="LK323" s="46">
        <f t="shared" si="2544"/>
        <v>0</v>
      </c>
      <c r="LL323" s="48"/>
      <c r="LN323" s="45">
        <v>262</v>
      </c>
      <c r="LO323" s="46">
        <f t="shared" si="2439"/>
        <v>0</v>
      </c>
      <c r="LP323" s="46">
        <f t="shared" si="2252"/>
        <v>0</v>
      </c>
      <c r="LQ323" s="46">
        <f t="shared" si="2440"/>
        <v>0</v>
      </c>
      <c r="LR323" s="46">
        <f t="shared" si="2441"/>
        <v>0</v>
      </c>
      <c r="LS323" s="46">
        <f t="shared" si="2442"/>
        <v>0</v>
      </c>
      <c r="LT323" s="51">
        <f t="shared" si="2443"/>
        <v>0</v>
      </c>
      <c r="LU323" s="199">
        <f t="shared" si="2545"/>
        <v>10000</v>
      </c>
      <c r="LV323" s="58">
        <f t="shared" si="2444"/>
        <v>0</v>
      </c>
      <c r="LW323" s="241">
        <f t="shared" si="2253"/>
        <v>0</v>
      </c>
      <c r="LX323" s="51">
        <f t="shared" si="2445"/>
        <v>0</v>
      </c>
      <c r="LY323" s="51">
        <f t="shared" si="2446"/>
        <v>0</v>
      </c>
      <c r="LZ323" s="46">
        <f t="shared" si="2546"/>
        <v>0</v>
      </c>
      <c r="MA323" s="199">
        <f t="shared" si="2547"/>
        <v>10000</v>
      </c>
      <c r="MB323" s="468">
        <f t="shared" si="2447"/>
        <v>0</v>
      </c>
      <c r="MC323" s="46">
        <f t="shared" si="2448"/>
        <v>0</v>
      </c>
      <c r="MD323" s="46">
        <f t="shared" si="2449"/>
        <v>0</v>
      </c>
      <c r="ME323" s="48"/>
      <c r="MG323" s="45">
        <v>262</v>
      </c>
      <c r="MH323" s="46">
        <f t="shared" si="2450"/>
        <v>0</v>
      </c>
      <c r="MI323" s="46">
        <f t="shared" si="2254"/>
        <v>0</v>
      </c>
      <c r="MJ323" s="46">
        <f t="shared" si="2451"/>
        <v>0</v>
      </c>
      <c r="MK323" s="46">
        <f t="shared" si="2452"/>
        <v>0</v>
      </c>
      <c r="ML323" s="46">
        <f t="shared" si="2453"/>
        <v>0</v>
      </c>
      <c r="MM323" s="51">
        <f t="shared" si="2454"/>
        <v>0</v>
      </c>
      <c r="MN323" s="199">
        <f t="shared" si="2548"/>
        <v>10000</v>
      </c>
      <c r="MO323" s="58">
        <f t="shared" si="2455"/>
        <v>0</v>
      </c>
      <c r="MP323" s="52">
        <f t="shared" si="2255"/>
        <v>0</v>
      </c>
      <c r="MQ323" s="51">
        <f t="shared" si="2456"/>
        <v>0</v>
      </c>
      <c r="MR323" s="57">
        <f t="shared" si="2457"/>
        <v>0</v>
      </c>
      <c r="MS323" s="199">
        <f t="shared" si="2549"/>
        <v>10000</v>
      </c>
      <c r="MT323" s="468">
        <f t="shared" si="2550"/>
        <v>0</v>
      </c>
      <c r="MU323" s="46">
        <f t="shared" si="2458"/>
        <v>0</v>
      </c>
      <c r="MV323" s="46">
        <f t="shared" si="2459"/>
        <v>0</v>
      </c>
      <c r="MW323" s="48"/>
      <c r="MY323" s="45">
        <v>262</v>
      </c>
      <c r="MZ323" s="46">
        <f t="shared" si="2460"/>
        <v>0</v>
      </c>
      <c r="NA323" s="46">
        <f t="shared" si="2256"/>
        <v>0</v>
      </c>
      <c r="NB323" s="128">
        <f t="shared" si="2461"/>
        <v>0</v>
      </c>
      <c r="NC323" s="46">
        <f t="shared" si="2238"/>
        <v>0</v>
      </c>
      <c r="ND323" s="46">
        <f t="shared" si="2462"/>
        <v>0</v>
      </c>
      <c r="NE323" s="51">
        <f t="shared" si="2187"/>
        <v>0</v>
      </c>
      <c r="NF323" s="153">
        <f t="shared" si="2188"/>
        <v>10000</v>
      </c>
      <c r="NG323" s="45">
        <v>262</v>
      </c>
      <c r="NH323" s="46">
        <f t="shared" si="2239"/>
        <v>0</v>
      </c>
      <c r="NI323" s="46">
        <f t="shared" si="2257"/>
        <v>0</v>
      </c>
      <c r="NJ323" s="128">
        <f t="shared" si="2190"/>
        <v>0</v>
      </c>
      <c r="NK323" s="46">
        <f t="shared" si="2551"/>
        <v>0</v>
      </c>
      <c r="NL323" s="46">
        <f t="shared" si="2191"/>
        <v>0</v>
      </c>
      <c r="NM323" s="51">
        <f t="shared" si="2463"/>
        <v>0</v>
      </c>
      <c r="NN323" s="58">
        <f t="shared" si="2192"/>
        <v>0</v>
      </c>
      <c r="NO323" s="52">
        <f t="shared" si="2258"/>
        <v>0</v>
      </c>
      <c r="NP323" s="51">
        <f t="shared" si="2194"/>
        <v>0</v>
      </c>
      <c r="NQ323" s="57">
        <f t="shared" si="2464"/>
        <v>0</v>
      </c>
      <c r="NR323" s="153">
        <f t="shared" si="2552"/>
        <v>10000</v>
      </c>
      <c r="NS323" s="469">
        <f t="shared" si="2465"/>
        <v>0</v>
      </c>
      <c r="NT323" s="46">
        <f t="shared" si="2466"/>
        <v>0</v>
      </c>
      <c r="NU323" s="46">
        <f t="shared" si="2467"/>
        <v>0</v>
      </c>
      <c r="NV323" s="48"/>
      <c r="NX323" s="45">
        <v>262</v>
      </c>
      <c r="NY323" s="46">
        <f t="shared" si="2468"/>
        <v>0</v>
      </c>
      <c r="NZ323" s="46">
        <f t="shared" si="2259"/>
        <v>0</v>
      </c>
      <c r="OA323" s="46">
        <f t="shared" si="2469"/>
        <v>0</v>
      </c>
      <c r="OB323" s="46">
        <f t="shared" si="2470"/>
        <v>0</v>
      </c>
      <c r="OC323" s="46">
        <f t="shared" si="2471"/>
        <v>0</v>
      </c>
      <c r="OD323" s="51">
        <f t="shared" si="2472"/>
        <v>0</v>
      </c>
      <c r="OE323" s="57">
        <f t="shared" si="2284"/>
        <v>0</v>
      </c>
      <c r="OF323" s="153">
        <f t="shared" si="2553"/>
        <v>10000</v>
      </c>
      <c r="OG323" s="58">
        <f t="shared" si="2473"/>
        <v>0</v>
      </c>
      <c r="OH323" s="241">
        <f t="shared" si="2285"/>
        <v>0</v>
      </c>
      <c r="OI323" s="51">
        <f t="shared" si="2474"/>
        <v>0</v>
      </c>
      <c r="OJ323" s="51">
        <f t="shared" si="2475"/>
        <v>0</v>
      </c>
      <c r="OK323" s="153">
        <f t="shared" si="2286"/>
        <v>0</v>
      </c>
      <c r="OL323" s="153">
        <f t="shared" si="2554"/>
        <v>10000</v>
      </c>
      <c r="OM323" s="468">
        <f t="shared" si="2555"/>
        <v>0</v>
      </c>
      <c r="ON323" s="46">
        <f t="shared" si="2556"/>
        <v>0</v>
      </c>
      <c r="OO323" s="46">
        <f t="shared" si="2476"/>
        <v>0</v>
      </c>
      <c r="OP323" s="48"/>
      <c r="OR323" s="45">
        <v>262</v>
      </c>
      <c r="OS323" s="46">
        <f t="shared" si="2477"/>
        <v>0</v>
      </c>
      <c r="OT323" s="128">
        <f t="shared" si="2260"/>
        <v>0</v>
      </c>
      <c r="OU323" s="128">
        <f t="shared" si="2478"/>
        <v>0</v>
      </c>
      <c r="OV323" s="46">
        <f t="shared" si="2240"/>
        <v>0</v>
      </c>
      <c r="OW323" s="46">
        <f t="shared" si="2241"/>
        <v>0</v>
      </c>
      <c r="OX323" s="51">
        <f t="shared" si="2479"/>
        <v>0</v>
      </c>
      <c r="OY323" s="51">
        <f t="shared" si="2287"/>
        <v>0</v>
      </c>
      <c r="OZ323" s="153">
        <f t="shared" si="2557"/>
        <v>10000</v>
      </c>
      <c r="PA323" s="45">
        <v>262</v>
      </c>
      <c r="PB323" s="46">
        <f t="shared" si="2480"/>
        <v>0</v>
      </c>
      <c r="PC323" s="46">
        <f t="shared" si="2288"/>
        <v>0</v>
      </c>
      <c r="PD323" s="128">
        <f t="shared" si="2481"/>
        <v>0</v>
      </c>
      <c r="PE323" s="46">
        <f t="shared" si="2482"/>
        <v>0</v>
      </c>
      <c r="PF323" s="46">
        <f t="shared" si="2483"/>
        <v>0</v>
      </c>
      <c r="PG323" s="51">
        <f t="shared" si="2484"/>
        <v>0</v>
      </c>
      <c r="PH323" s="153">
        <f t="shared" si="2292"/>
        <v>0</v>
      </c>
      <c r="PI323" s="688">
        <f t="shared" si="2485"/>
        <v>0</v>
      </c>
      <c r="PJ323" s="52">
        <f t="shared" si="2289"/>
        <v>0</v>
      </c>
      <c r="PK323" s="51">
        <f t="shared" si="2486"/>
        <v>0</v>
      </c>
      <c r="PL323" s="57">
        <f t="shared" si="2487"/>
        <v>0</v>
      </c>
      <c r="PM323" s="57">
        <f t="shared" si="2290"/>
        <v>0</v>
      </c>
      <c r="PN323" s="153">
        <f t="shared" si="2558"/>
        <v>10000</v>
      </c>
      <c r="PO323" s="469">
        <f t="shared" si="2488"/>
        <v>0</v>
      </c>
      <c r="PP323" s="46">
        <f t="shared" si="2489"/>
        <v>0</v>
      </c>
      <c r="PQ323" s="46">
        <f t="shared" si="2490"/>
        <v>0</v>
      </c>
      <c r="PR323" s="48"/>
    </row>
    <row r="324" spans="2:434" hidden="1" x14ac:dyDescent="0.3">
      <c r="B324" s="45">
        <v>263</v>
      </c>
      <c r="C324" s="46">
        <f t="shared" si="2245"/>
        <v>0</v>
      </c>
      <c r="D324" s="46">
        <f t="shared" si="2293"/>
        <v>0</v>
      </c>
      <c r="E324" s="46">
        <f t="shared" si="2294"/>
        <v>0</v>
      </c>
      <c r="F324" s="46">
        <f t="shared" si="2295"/>
        <v>0</v>
      </c>
      <c r="G324" s="46">
        <f t="shared" si="2296"/>
        <v>0</v>
      </c>
      <c r="H324" s="51">
        <f t="shared" si="2297"/>
        <v>0</v>
      </c>
      <c r="I324" s="58">
        <f t="shared" si="2228"/>
        <v>0</v>
      </c>
      <c r="J324" s="52">
        <f t="shared" si="2298"/>
        <v>0</v>
      </c>
      <c r="K324" s="51">
        <f t="shared" si="2299"/>
        <v>0</v>
      </c>
      <c r="L324" s="57">
        <f t="shared" si="2300"/>
        <v>0</v>
      </c>
      <c r="M324" s="468">
        <f t="shared" si="2491"/>
        <v>0</v>
      </c>
      <c r="N324" s="46">
        <f t="shared" si="2492"/>
        <v>0</v>
      </c>
      <c r="O324" s="47"/>
      <c r="P324" s="46">
        <f t="shared" si="2493"/>
        <v>0</v>
      </c>
      <c r="Q324" s="48"/>
      <c r="R324" s="29"/>
      <c r="S324" s="29"/>
      <c r="T324" s="45">
        <v>263</v>
      </c>
      <c r="U324" s="46">
        <f t="shared" si="2301"/>
        <v>0</v>
      </c>
      <c r="V324" s="46">
        <f t="shared" si="2302"/>
        <v>0</v>
      </c>
      <c r="W324" s="46">
        <f t="shared" si="2494"/>
        <v>0</v>
      </c>
      <c r="X324" s="46">
        <f t="shared" si="2303"/>
        <v>0</v>
      </c>
      <c r="Y324" s="46">
        <f t="shared" si="2304"/>
        <v>0</v>
      </c>
      <c r="Z324" s="51">
        <f t="shared" si="2305"/>
        <v>0</v>
      </c>
      <c r="AA324" s="58">
        <f t="shared" si="2306"/>
        <v>0</v>
      </c>
      <c r="AB324" s="52">
        <f t="shared" si="2307"/>
        <v>0</v>
      </c>
      <c r="AC324" s="51">
        <f t="shared" si="2308"/>
        <v>0</v>
      </c>
      <c r="AD324" s="57">
        <f t="shared" si="2309"/>
        <v>0</v>
      </c>
      <c r="AE324" s="468">
        <f t="shared" si="2495"/>
        <v>0</v>
      </c>
      <c r="AF324" s="46">
        <f t="shared" si="2310"/>
        <v>0</v>
      </c>
      <c r="AG324" s="47"/>
      <c r="AH324" s="46">
        <f t="shared" si="2496"/>
        <v>0</v>
      </c>
      <c r="AI324" s="48"/>
      <c r="AJ324" s="29"/>
      <c r="AK324" s="45">
        <v>263</v>
      </c>
      <c r="AL324" s="46">
        <f t="shared" si="2311"/>
        <v>0</v>
      </c>
      <c r="AM324" s="46"/>
      <c r="AN324" s="46"/>
      <c r="AO324" s="46">
        <f t="shared" si="2312"/>
        <v>0</v>
      </c>
      <c r="AP324" s="128">
        <f t="shared" si="2313"/>
        <v>0</v>
      </c>
      <c r="AQ324" s="128"/>
      <c r="AR324" s="128"/>
      <c r="AS324" s="46">
        <f t="shared" si="2314"/>
        <v>0</v>
      </c>
      <c r="AT324" s="46">
        <f t="shared" si="2315"/>
        <v>0</v>
      </c>
      <c r="AU324" s="51"/>
      <c r="AV324" s="51"/>
      <c r="AW324" s="51">
        <f t="shared" si="2316"/>
        <v>0</v>
      </c>
      <c r="AX324" s="58">
        <f t="shared" si="2317"/>
        <v>0</v>
      </c>
      <c r="AY324" s="52"/>
      <c r="AZ324" s="52"/>
      <c r="BA324" s="52">
        <f t="shared" si="2318"/>
        <v>0</v>
      </c>
      <c r="BB324" s="51">
        <f t="shared" si="2319"/>
        <v>0</v>
      </c>
      <c r="BC324" s="51"/>
      <c r="BD324" s="51"/>
      <c r="BE324" s="57">
        <f t="shared" si="2320"/>
        <v>0</v>
      </c>
      <c r="BF324" s="468">
        <f t="shared" si="2321"/>
        <v>0</v>
      </c>
      <c r="BG324" s="46">
        <f t="shared" si="2322"/>
        <v>0</v>
      </c>
      <c r="BH324" s="46">
        <f t="shared" si="2323"/>
        <v>0</v>
      </c>
      <c r="BI324" s="48"/>
      <c r="BK324" s="45">
        <v>263</v>
      </c>
      <c r="BL324" s="46">
        <f t="shared" si="2497"/>
        <v>0</v>
      </c>
      <c r="BM324" s="46">
        <f t="shared" si="2498"/>
        <v>0</v>
      </c>
      <c r="BN324" s="46">
        <f t="shared" si="2499"/>
        <v>0</v>
      </c>
      <c r="BO324" s="46">
        <f t="shared" si="2324"/>
        <v>0</v>
      </c>
      <c r="BP324" s="46">
        <f t="shared" si="2325"/>
        <v>0</v>
      </c>
      <c r="BQ324" s="51">
        <f t="shared" si="2326"/>
        <v>0</v>
      </c>
      <c r="BR324" s="57">
        <f t="shared" si="2261"/>
        <v>0</v>
      </c>
      <c r="BS324" s="58">
        <f t="shared" si="2229"/>
        <v>0</v>
      </c>
      <c r="BT324" s="52">
        <f t="shared" si="2500"/>
        <v>0</v>
      </c>
      <c r="BU324" s="51">
        <f t="shared" si="2327"/>
        <v>0</v>
      </c>
      <c r="BV324" s="51">
        <f t="shared" si="2328"/>
        <v>0</v>
      </c>
      <c r="BW324" s="153">
        <f t="shared" si="2262"/>
        <v>0</v>
      </c>
      <c r="BX324" s="468">
        <f t="shared" si="2501"/>
        <v>0</v>
      </c>
      <c r="BY324" s="46">
        <f t="shared" si="2502"/>
        <v>0</v>
      </c>
      <c r="BZ324" s="46">
        <f t="shared" si="2329"/>
        <v>0</v>
      </c>
      <c r="CA324" s="48"/>
      <c r="CB324" s="29"/>
      <c r="CC324" s="45">
        <v>263</v>
      </c>
      <c r="CD324" s="128">
        <f t="shared" si="2330"/>
        <v>0</v>
      </c>
      <c r="CE324" s="46">
        <f t="shared" si="2503"/>
        <v>0</v>
      </c>
      <c r="CF324" s="128">
        <f t="shared" si="2331"/>
        <v>0</v>
      </c>
      <c r="CG324" s="46">
        <f t="shared" si="2504"/>
        <v>0</v>
      </c>
      <c r="CH324" s="46">
        <f t="shared" si="2230"/>
        <v>0</v>
      </c>
      <c r="CI324" s="51">
        <f t="shared" si="2332"/>
        <v>0</v>
      </c>
      <c r="CJ324" s="199">
        <f t="shared" si="2263"/>
        <v>0</v>
      </c>
      <c r="CK324" s="153">
        <f t="shared" si="2505"/>
        <v>10000</v>
      </c>
      <c r="CL324" s="45">
        <v>263</v>
      </c>
      <c r="CM324" s="46">
        <f t="shared" si="2506"/>
        <v>0</v>
      </c>
      <c r="CN324" s="46">
        <f t="shared" si="2507"/>
        <v>0</v>
      </c>
      <c r="CO324" s="128">
        <f t="shared" si="2242"/>
        <v>0</v>
      </c>
      <c r="CP324" s="46">
        <f t="shared" si="2333"/>
        <v>0</v>
      </c>
      <c r="CQ324" s="46">
        <f t="shared" si="2243"/>
        <v>0</v>
      </c>
      <c r="CR324" s="51">
        <f t="shared" si="2334"/>
        <v>0</v>
      </c>
      <c r="CS324" s="153">
        <f t="shared" si="2265"/>
        <v>0</v>
      </c>
      <c r="CT324" s="58">
        <f t="shared" si="2335"/>
        <v>0</v>
      </c>
      <c r="CU324" s="52">
        <f t="shared" si="2508"/>
        <v>0</v>
      </c>
      <c r="CV324" s="51">
        <f t="shared" si="2509"/>
        <v>0</v>
      </c>
      <c r="CW324" s="51">
        <f t="shared" si="2336"/>
        <v>0</v>
      </c>
      <c r="CX324" s="57">
        <f t="shared" si="2266"/>
        <v>0</v>
      </c>
      <c r="CY324" s="153">
        <f t="shared" si="2510"/>
        <v>10000</v>
      </c>
      <c r="CZ324" s="479">
        <f t="shared" si="2162"/>
        <v>0</v>
      </c>
      <c r="DA324" s="46">
        <f t="shared" si="2511"/>
        <v>0</v>
      </c>
      <c r="DB324" s="46">
        <f t="shared" si="2512"/>
        <v>0</v>
      </c>
      <c r="DC324" s="48"/>
      <c r="DE324" s="45">
        <v>263</v>
      </c>
      <c r="DF324" s="46">
        <f t="shared" si="2337"/>
        <v>0</v>
      </c>
      <c r="DG324" s="46">
        <f t="shared" si="2267"/>
        <v>0</v>
      </c>
      <c r="DH324" s="46">
        <f t="shared" si="2338"/>
        <v>0</v>
      </c>
      <c r="DI324" s="46">
        <f t="shared" si="2339"/>
        <v>0</v>
      </c>
      <c r="DJ324" s="46">
        <f t="shared" si="2340"/>
        <v>0</v>
      </c>
      <c r="DK324" s="51">
        <f t="shared" si="2341"/>
        <v>0</v>
      </c>
      <c r="DL324" s="58">
        <f t="shared" si="2231"/>
        <v>0</v>
      </c>
      <c r="DM324" s="241">
        <f t="shared" si="2268"/>
        <v>0</v>
      </c>
      <c r="DN324" s="51">
        <f t="shared" si="2342"/>
        <v>0</v>
      </c>
      <c r="DO324" s="57">
        <f t="shared" si="2343"/>
        <v>0</v>
      </c>
      <c r="DP324" s="468">
        <f t="shared" si="2513"/>
        <v>0</v>
      </c>
      <c r="DQ324" s="46">
        <f t="shared" si="2514"/>
        <v>0</v>
      </c>
      <c r="DR324" s="47"/>
      <c r="DS324" s="46">
        <f t="shared" si="2515"/>
        <v>0</v>
      </c>
      <c r="DT324" s="48"/>
      <c r="DU324" s="29"/>
      <c r="DV324" s="45">
        <v>263</v>
      </c>
      <c r="DW324" s="46">
        <f t="shared" si="2516"/>
        <v>0</v>
      </c>
      <c r="DX324" s="46">
        <f t="shared" si="2269"/>
        <v>0</v>
      </c>
      <c r="DY324" s="46">
        <f t="shared" si="2517"/>
        <v>0</v>
      </c>
      <c r="DZ324" s="46">
        <f t="shared" si="2344"/>
        <v>0</v>
      </c>
      <c r="EA324" s="46">
        <f t="shared" si="2345"/>
        <v>0</v>
      </c>
      <c r="EB324" s="51">
        <f t="shared" si="2346"/>
        <v>0</v>
      </c>
      <c r="EC324" s="58">
        <f t="shared" si="2232"/>
        <v>0</v>
      </c>
      <c r="ED324" s="52">
        <f t="shared" si="2270"/>
        <v>0</v>
      </c>
      <c r="EE324" s="51">
        <f t="shared" si="2347"/>
        <v>0</v>
      </c>
      <c r="EF324" s="57">
        <f t="shared" si="2348"/>
        <v>0</v>
      </c>
      <c r="EG324" s="468">
        <f t="shared" si="2518"/>
        <v>0</v>
      </c>
      <c r="EH324" s="46">
        <f t="shared" si="2519"/>
        <v>0</v>
      </c>
      <c r="EI324" s="47"/>
      <c r="EJ324" s="46">
        <f t="shared" si="2520"/>
        <v>0</v>
      </c>
      <c r="EK324" s="48"/>
      <c r="EL324" s="29"/>
      <c r="EM324" s="45">
        <v>263</v>
      </c>
      <c r="EN324" s="46">
        <f t="shared" si="2246"/>
        <v>0</v>
      </c>
      <c r="EO324" s="46">
        <f t="shared" si="2271"/>
        <v>0</v>
      </c>
      <c r="EP324" s="128">
        <f t="shared" si="2233"/>
        <v>0</v>
      </c>
      <c r="EQ324" s="46">
        <f t="shared" si="2349"/>
        <v>0</v>
      </c>
      <c r="ER324" s="46">
        <f t="shared" si="2350"/>
        <v>0</v>
      </c>
      <c r="ES324" s="51">
        <f t="shared" si="2351"/>
        <v>0</v>
      </c>
      <c r="ET324" s="153">
        <f t="shared" si="2521"/>
        <v>10000</v>
      </c>
      <c r="EU324" s="45">
        <v>263</v>
      </c>
      <c r="EV324" s="46">
        <f t="shared" si="2234"/>
        <v>0</v>
      </c>
      <c r="EW324" s="46">
        <f t="shared" si="2272"/>
        <v>0</v>
      </c>
      <c r="EX324" s="128">
        <f t="shared" si="2352"/>
        <v>0</v>
      </c>
      <c r="EY324" s="46">
        <f t="shared" si="2353"/>
        <v>0</v>
      </c>
      <c r="EZ324" s="46">
        <f t="shared" si="2354"/>
        <v>0</v>
      </c>
      <c r="FA324" s="51">
        <f t="shared" si="2355"/>
        <v>0</v>
      </c>
      <c r="FB324" s="58">
        <f t="shared" si="2356"/>
        <v>0</v>
      </c>
      <c r="FC324" s="52">
        <f t="shared" si="2273"/>
        <v>0</v>
      </c>
      <c r="FD324" s="51">
        <f t="shared" si="2522"/>
        <v>0</v>
      </c>
      <c r="FE324" s="57">
        <f t="shared" si="2357"/>
        <v>0</v>
      </c>
      <c r="FF324" s="153">
        <f t="shared" si="2523"/>
        <v>10000</v>
      </c>
      <c r="FG324" s="469">
        <f t="shared" si="2358"/>
        <v>0</v>
      </c>
      <c r="FH324" s="46">
        <f t="shared" si="2359"/>
        <v>0</v>
      </c>
      <c r="FI324" s="46">
        <f t="shared" si="2360"/>
        <v>0</v>
      </c>
      <c r="FJ324" s="48"/>
      <c r="FL324" s="45">
        <v>263</v>
      </c>
      <c r="FM324" s="46">
        <f t="shared" si="2524"/>
        <v>0</v>
      </c>
      <c r="FN324" s="46">
        <f t="shared" si="2247"/>
        <v>0</v>
      </c>
      <c r="FO324" s="46">
        <f t="shared" si="2525"/>
        <v>0</v>
      </c>
      <c r="FP324" s="46">
        <f t="shared" si="2361"/>
        <v>0</v>
      </c>
      <c r="FQ324" s="46">
        <f t="shared" si="2362"/>
        <v>0</v>
      </c>
      <c r="FR324" s="51">
        <f t="shared" si="2363"/>
        <v>0</v>
      </c>
      <c r="FS324" s="57">
        <f t="shared" si="2274"/>
        <v>0</v>
      </c>
      <c r="FT324" s="58">
        <f t="shared" si="2235"/>
        <v>0</v>
      </c>
      <c r="FU324" s="241">
        <f t="shared" si="2248"/>
        <v>0</v>
      </c>
      <c r="FV324" s="51">
        <f t="shared" si="2364"/>
        <v>0</v>
      </c>
      <c r="FW324" s="51">
        <f t="shared" si="2365"/>
        <v>0</v>
      </c>
      <c r="FX324" s="153">
        <f t="shared" si="2275"/>
        <v>0</v>
      </c>
      <c r="FY324" s="468">
        <f t="shared" si="2526"/>
        <v>0</v>
      </c>
      <c r="FZ324" s="46">
        <f t="shared" si="2527"/>
        <v>0</v>
      </c>
      <c r="GA324" s="46">
        <f t="shared" si="2366"/>
        <v>0</v>
      </c>
      <c r="GB324" s="48"/>
      <c r="GD324" s="45">
        <v>263</v>
      </c>
      <c r="GE324" s="128">
        <f t="shared" si="2249"/>
        <v>0</v>
      </c>
      <c r="GF324" s="128">
        <f t="shared" si="2276"/>
        <v>0</v>
      </c>
      <c r="GG324" s="128">
        <f t="shared" si="2119"/>
        <v>0</v>
      </c>
      <c r="GH324" s="46">
        <f t="shared" si="2236"/>
        <v>0</v>
      </c>
      <c r="GI324" s="46">
        <f t="shared" si="2367"/>
        <v>0</v>
      </c>
      <c r="GJ324" s="51">
        <f t="shared" si="2368"/>
        <v>0</v>
      </c>
      <c r="GK324" s="51">
        <f t="shared" si="2277"/>
        <v>0</v>
      </c>
      <c r="GL324" s="153">
        <f t="shared" si="2528"/>
        <v>10000</v>
      </c>
      <c r="GM324" s="45">
        <v>263</v>
      </c>
      <c r="GN324" s="46">
        <f t="shared" si="2237"/>
        <v>0</v>
      </c>
      <c r="GO324" s="46">
        <f t="shared" si="2250"/>
        <v>0</v>
      </c>
      <c r="GP324" s="128">
        <f t="shared" si="2168"/>
        <v>0</v>
      </c>
      <c r="GQ324" s="46">
        <f t="shared" si="2369"/>
        <v>0</v>
      </c>
      <c r="GR324" s="46">
        <f t="shared" si="2169"/>
        <v>0</v>
      </c>
      <c r="GS324" s="51">
        <f t="shared" si="2370"/>
        <v>0</v>
      </c>
      <c r="GT324" s="153">
        <f t="shared" si="2291"/>
        <v>0</v>
      </c>
      <c r="GU324" s="58">
        <f t="shared" si="2371"/>
        <v>0</v>
      </c>
      <c r="GV324" s="52">
        <f t="shared" si="2251"/>
        <v>0</v>
      </c>
      <c r="GW324" s="51">
        <f t="shared" si="2529"/>
        <v>0</v>
      </c>
      <c r="GX324" s="57">
        <f t="shared" si="2372"/>
        <v>0</v>
      </c>
      <c r="GY324" s="57">
        <f t="shared" si="2278"/>
        <v>0</v>
      </c>
      <c r="GZ324" s="153">
        <f t="shared" si="2530"/>
        <v>10000</v>
      </c>
      <c r="HA324" s="469">
        <f t="shared" si="2373"/>
        <v>0</v>
      </c>
      <c r="HB324" s="46">
        <f t="shared" si="2374"/>
        <v>0</v>
      </c>
      <c r="HC324" s="46">
        <f t="shared" si="2375"/>
        <v>0</v>
      </c>
      <c r="HD324" s="48"/>
      <c r="HF324" s="45">
        <v>263</v>
      </c>
      <c r="HG324" s="46">
        <f t="shared" si="2376"/>
        <v>0</v>
      </c>
      <c r="HH324" s="46">
        <f t="shared" si="2377"/>
        <v>0</v>
      </c>
      <c r="HI324" s="46">
        <f t="shared" si="2378"/>
        <v>0</v>
      </c>
      <c r="HJ324" s="46">
        <f t="shared" si="2379"/>
        <v>0</v>
      </c>
      <c r="HK324" s="46">
        <f t="shared" si="2380"/>
        <v>0</v>
      </c>
      <c r="HL324" s="51">
        <f t="shared" si="2381"/>
        <v>0</v>
      </c>
      <c r="HM324" s="153">
        <f t="shared" si="2531"/>
        <v>10000</v>
      </c>
      <c r="HN324" s="58">
        <f t="shared" si="2382"/>
        <v>0</v>
      </c>
      <c r="HO324" s="52">
        <f t="shared" si="2383"/>
        <v>0</v>
      </c>
      <c r="HP324" s="51">
        <f t="shared" si="2384"/>
        <v>0</v>
      </c>
      <c r="HQ324" s="57">
        <f t="shared" si="2385"/>
        <v>0</v>
      </c>
      <c r="HR324" s="153">
        <f t="shared" si="2532"/>
        <v>10000</v>
      </c>
      <c r="HS324" s="468">
        <f t="shared" si="2171"/>
        <v>0</v>
      </c>
      <c r="HT324" s="46">
        <f t="shared" si="2172"/>
        <v>0</v>
      </c>
      <c r="HU324" s="46">
        <f t="shared" si="2173"/>
        <v>0</v>
      </c>
      <c r="HV324" s="48"/>
      <c r="HW324" s="29"/>
      <c r="HX324" s="45">
        <v>263</v>
      </c>
      <c r="HY324" s="128">
        <f t="shared" si="2386"/>
        <v>0</v>
      </c>
      <c r="HZ324" s="46">
        <f t="shared" si="2387"/>
        <v>0</v>
      </c>
      <c r="IA324" s="46">
        <f t="shared" si="2388"/>
        <v>0</v>
      </c>
      <c r="IB324" s="46">
        <f t="shared" si="2389"/>
        <v>0</v>
      </c>
      <c r="IC324" s="46">
        <f t="shared" si="2390"/>
        <v>0</v>
      </c>
      <c r="ID324" s="51">
        <f t="shared" si="2391"/>
        <v>0</v>
      </c>
      <c r="IE324" s="153">
        <f t="shared" si="2533"/>
        <v>10000</v>
      </c>
      <c r="IF324" s="58">
        <f t="shared" si="2392"/>
        <v>0</v>
      </c>
      <c r="IG324" s="52">
        <f t="shared" si="2393"/>
        <v>0</v>
      </c>
      <c r="IH324" s="51">
        <f t="shared" si="2394"/>
        <v>0</v>
      </c>
      <c r="II324" s="57">
        <f t="shared" si="2534"/>
        <v>0</v>
      </c>
      <c r="IJ324" s="153">
        <f t="shared" si="2535"/>
        <v>10000</v>
      </c>
      <c r="IK324" s="468">
        <f t="shared" si="2174"/>
        <v>0</v>
      </c>
      <c r="IL324" s="46">
        <f t="shared" si="2175"/>
        <v>0</v>
      </c>
      <c r="IM324" s="46">
        <f t="shared" si="2176"/>
        <v>0</v>
      </c>
      <c r="IN324" s="48"/>
      <c r="IO324" s="53">
        <f t="shared" si="2395"/>
        <v>0</v>
      </c>
      <c r="IQ324" s="45">
        <v>263</v>
      </c>
      <c r="IR324" s="128">
        <f t="shared" si="2396"/>
        <v>0</v>
      </c>
      <c r="IS324" s="128">
        <f t="shared" si="2397"/>
        <v>0</v>
      </c>
      <c r="IT324" s="128">
        <f t="shared" si="2398"/>
        <v>0</v>
      </c>
      <c r="IU324" s="46">
        <f t="shared" si="2021"/>
        <v>0</v>
      </c>
      <c r="IV324" s="46">
        <f t="shared" si="2399"/>
        <v>0</v>
      </c>
      <c r="IW324" s="51">
        <f t="shared" si="2400"/>
        <v>0</v>
      </c>
      <c r="IX324" s="199">
        <f t="shared" si="2536"/>
        <v>10000</v>
      </c>
      <c r="IY324" s="128">
        <f t="shared" si="2401"/>
        <v>0</v>
      </c>
      <c r="IZ324" s="408">
        <f t="shared" si="2402"/>
        <v>0</v>
      </c>
      <c r="JA324" s="58">
        <f t="shared" si="2403"/>
        <v>0</v>
      </c>
      <c r="JB324" s="52">
        <f t="shared" si="2404"/>
        <v>0</v>
      </c>
      <c r="JC324" s="51">
        <f t="shared" si="2405"/>
        <v>0</v>
      </c>
      <c r="JD324" s="57">
        <f t="shared" si="2406"/>
        <v>0</v>
      </c>
      <c r="JE324" s="280">
        <f t="shared" si="2407"/>
        <v>10000</v>
      </c>
      <c r="JF324" s="280">
        <f t="shared" si="2408"/>
        <v>0</v>
      </c>
      <c r="JG324" s="468">
        <f t="shared" si="2409"/>
        <v>0</v>
      </c>
      <c r="JH324" s="46">
        <f t="shared" si="2410"/>
        <v>0</v>
      </c>
      <c r="JI324" s="46">
        <f t="shared" si="2411"/>
        <v>0</v>
      </c>
      <c r="JJ324" s="48"/>
      <c r="JL324" s="45">
        <v>263</v>
      </c>
      <c r="JM324" s="46">
        <f t="shared" si="2412"/>
        <v>0</v>
      </c>
      <c r="JN324" s="46">
        <f t="shared" si="2413"/>
        <v>0</v>
      </c>
      <c r="JO324" s="128">
        <f t="shared" si="2414"/>
        <v>0</v>
      </c>
      <c r="JP324" s="46">
        <f t="shared" si="2537"/>
        <v>0</v>
      </c>
      <c r="JQ324" s="46">
        <f t="shared" si="2415"/>
        <v>0</v>
      </c>
      <c r="JR324" s="51">
        <f t="shared" si="2416"/>
        <v>0</v>
      </c>
      <c r="JS324" s="51">
        <f t="shared" si="2279"/>
        <v>0</v>
      </c>
      <c r="JT324" s="199">
        <f t="shared" si="2538"/>
        <v>10000</v>
      </c>
      <c r="JU324" s="128">
        <f t="shared" si="2417"/>
        <v>0</v>
      </c>
      <c r="JV324" s="408">
        <f t="shared" si="2418"/>
        <v>0</v>
      </c>
      <c r="JW324" s="58">
        <f t="shared" si="2419"/>
        <v>0</v>
      </c>
      <c r="JX324" s="52">
        <f t="shared" si="2420"/>
        <v>0</v>
      </c>
      <c r="JY324" s="51">
        <f t="shared" si="2421"/>
        <v>0</v>
      </c>
      <c r="JZ324" s="51">
        <f t="shared" si="2422"/>
        <v>0</v>
      </c>
      <c r="KA324" s="199">
        <f t="shared" si="2280"/>
        <v>0</v>
      </c>
      <c r="KB324" s="128">
        <f t="shared" si="2539"/>
        <v>10000</v>
      </c>
      <c r="KC324" s="204">
        <f t="shared" si="2423"/>
        <v>0</v>
      </c>
      <c r="KD324" s="468">
        <f t="shared" si="2540"/>
        <v>0</v>
      </c>
      <c r="KE324" s="46">
        <f t="shared" si="2424"/>
        <v>0</v>
      </c>
      <c r="KF324" s="46">
        <f t="shared" si="2425"/>
        <v>0</v>
      </c>
      <c r="KG324" s="48"/>
      <c r="KI324" s="45">
        <v>263</v>
      </c>
      <c r="KJ324" s="46">
        <f t="shared" si="2426"/>
        <v>0</v>
      </c>
      <c r="KK324" s="46">
        <f t="shared" si="2427"/>
        <v>0</v>
      </c>
      <c r="KL324" s="128">
        <f t="shared" si="2428"/>
        <v>0</v>
      </c>
      <c r="KM324" s="46">
        <f t="shared" si="2244"/>
        <v>0</v>
      </c>
      <c r="KN324" s="46">
        <f t="shared" si="2429"/>
        <v>0</v>
      </c>
      <c r="KO324" s="51">
        <f t="shared" si="2430"/>
        <v>0</v>
      </c>
      <c r="KP324" s="199">
        <f t="shared" si="2281"/>
        <v>0</v>
      </c>
      <c r="KQ324" s="199">
        <f t="shared" si="2541"/>
        <v>10000</v>
      </c>
      <c r="KR324" s="128">
        <f t="shared" si="2431"/>
        <v>0</v>
      </c>
      <c r="KS324" s="408">
        <f t="shared" si="2432"/>
        <v>0</v>
      </c>
      <c r="KT324" s="45">
        <v>263</v>
      </c>
      <c r="KU324" s="46">
        <f t="shared" si="2542"/>
        <v>0</v>
      </c>
      <c r="KV324" s="46">
        <f t="shared" si="2433"/>
        <v>0</v>
      </c>
      <c r="KW324" s="128">
        <f t="shared" si="2177"/>
        <v>0</v>
      </c>
      <c r="KX324" s="46">
        <f t="shared" si="2434"/>
        <v>0</v>
      </c>
      <c r="KY324" s="46">
        <f t="shared" si="2178"/>
        <v>0</v>
      </c>
      <c r="KZ324" s="51">
        <f t="shared" si="2435"/>
        <v>0</v>
      </c>
      <c r="LA324" s="153">
        <f t="shared" si="2282"/>
        <v>0</v>
      </c>
      <c r="LB324" s="58">
        <f t="shared" si="2068"/>
        <v>0</v>
      </c>
      <c r="LC324" s="52">
        <f t="shared" si="2436"/>
        <v>0</v>
      </c>
      <c r="LD324" s="51">
        <f t="shared" si="2437"/>
        <v>0</v>
      </c>
      <c r="LE324" s="51">
        <f t="shared" si="2179"/>
        <v>0</v>
      </c>
      <c r="LF324" s="51">
        <f t="shared" si="2283"/>
        <v>0</v>
      </c>
      <c r="LG324" s="128">
        <f t="shared" si="2180"/>
        <v>10000</v>
      </c>
      <c r="LH324" s="204">
        <f t="shared" si="2438"/>
        <v>0</v>
      </c>
      <c r="LI324" s="479">
        <f t="shared" si="2181"/>
        <v>0</v>
      </c>
      <c r="LJ324" s="46">
        <f t="shared" si="2543"/>
        <v>0</v>
      </c>
      <c r="LK324" s="46">
        <f t="shared" si="2544"/>
        <v>0</v>
      </c>
      <c r="LL324" s="48"/>
      <c r="LN324" s="45">
        <v>263</v>
      </c>
      <c r="LO324" s="46">
        <f t="shared" si="2439"/>
        <v>0</v>
      </c>
      <c r="LP324" s="46">
        <f t="shared" si="2252"/>
        <v>0</v>
      </c>
      <c r="LQ324" s="46">
        <f t="shared" si="2440"/>
        <v>0</v>
      </c>
      <c r="LR324" s="46">
        <f t="shared" si="2441"/>
        <v>0</v>
      </c>
      <c r="LS324" s="46">
        <f t="shared" si="2442"/>
        <v>0</v>
      </c>
      <c r="LT324" s="51">
        <f t="shared" si="2443"/>
        <v>0</v>
      </c>
      <c r="LU324" s="199">
        <f t="shared" si="2545"/>
        <v>10000</v>
      </c>
      <c r="LV324" s="58">
        <f t="shared" si="2444"/>
        <v>0</v>
      </c>
      <c r="LW324" s="241">
        <f t="shared" si="2253"/>
        <v>0</v>
      </c>
      <c r="LX324" s="51">
        <f t="shared" si="2445"/>
        <v>0</v>
      </c>
      <c r="LY324" s="51">
        <f t="shared" si="2446"/>
        <v>0</v>
      </c>
      <c r="LZ324" s="46">
        <f t="shared" si="2546"/>
        <v>0</v>
      </c>
      <c r="MA324" s="199">
        <f t="shared" si="2547"/>
        <v>10000</v>
      </c>
      <c r="MB324" s="468">
        <f t="shared" si="2447"/>
        <v>0</v>
      </c>
      <c r="MC324" s="46">
        <f t="shared" si="2448"/>
        <v>0</v>
      </c>
      <c r="MD324" s="46">
        <f t="shared" si="2449"/>
        <v>0</v>
      </c>
      <c r="ME324" s="48"/>
      <c r="MG324" s="45">
        <v>263</v>
      </c>
      <c r="MH324" s="46">
        <f t="shared" si="2450"/>
        <v>0</v>
      </c>
      <c r="MI324" s="46">
        <f t="shared" si="2254"/>
        <v>0</v>
      </c>
      <c r="MJ324" s="46">
        <f t="shared" si="2451"/>
        <v>0</v>
      </c>
      <c r="MK324" s="46">
        <f t="shared" si="2452"/>
        <v>0</v>
      </c>
      <c r="ML324" s="46">
        <f t="shared" si="2453"/>
        <v>0</v>
      </c>
      <c r="MM324" s="51">
        <f t="shared" si="2454"/>
        <v>0</v>
      </c>
      <c r="MN324" s="199">
        <f t="shared" si="2548"/>
        <v>10000</v>
      </c>
      <c r="MO324" s="58">
        <f t="shared" si="2455"/>
        <v>0</v>
      </c>
      <c r="MP324" s="52">
        <f t="shared" si="2255"/>
        <v>0</v>
      </c>
      <c r="MQ324" s="51">
        <f t="shared" si="2456"/>
        <v>0</v>
      </c>
      <c r="MR324" s="57">
        <f t="shared" si="2457"/>
        <v>0</v>
      </c>
      <c r="MS324" s="199">
        <f t="shared" si="2549"/>
        <v>10000</v>
      </c>
      <c r="MT324" s="468">
        <f t="shared" si="2550"/>
        <v>0</v>
      </c>
      <c r="MU324" s="46">
        <f t="shared" si="2458"/>
        <v>0</v>
      </c>
      <c r="MV324" s="46">
        <f t="shared" si="2459"/>
        <v>0</v>
      </c>
      <c r="MW324" s="48"/>
      <c r="MY324" s="45">
        <v>263</v>
      </c>
      <c r="MZ324" s="46">
        <f t="shared" si="2460"/>
        <v>0</v>
      </c>
      <c r="NA324" s="46">
        <f t="shared" si="2256"/>
        <v>0</v>
      </c>
      <c r="NB324" s="128">
        <f t="shared" si="2461"/>
        <v>0</v>
      </c>
      <c r="NC324" s="46">
        <f t="shared" si="2238"/>
        <v>0</v>
      </c>
      <c r="ND324" s="46">
        <f t="shared" si="2462"/>
        <v>0</v>
      </c>
      <c r="NE324" s="51">
        <f t="shared" si="2187"/>
        <v>0</v>
      </c>
      <c r="NF324" s="153">
        <f t="shared" si="2188"/>
        <v>10000</v>
      </c>
      <c r="NG324" s="45">
        <v>263</v>
      </c>
      <c r="NH324" s="46">
        <f t="shared" si="2239"/>
        <v>0</v>
      </c>
      <c r="NI324" s="46">
        <f t="shared" si="2257"/>
        <v>0</v>
      </c>
      <c r="NJ324" s="128">
        <f t="shared" si="2190"/>
        <v>0</v>
      </c>
      <c r="NK324" s="46">
        <f t="shared" si="2551"/>
        <v>0</v>
      </c>
      <c r="NL324" s="46">
        <f t="shared" si="2191"/>
        <v>0</v>
      </c>
      <c r="NM324" s="51">
        <f t="shared" si="2463"/>
        <v>0</v>
      </c>
      <c r="NN324" s="58">
        <f t="shared" si="2192"/>
        <v>0</v>
      </c>
      <c r="NO324" s="52">
        <f t="shared" si="2258"/>
        <v>0</v>
      </c>
      <c r="NP324" s="51">
        <f t="shared" si="2194"/>
        <v>0</v>
      </c>
      <c r="NQ324" s="57">
        <f t="shared" si="2464"/>
        <v>0</v>
      </c>
      <c r="NR324" s="153">
        <f t="shared" si="2552"/>
        <v>10000</v>
      </c>
      <c r="NS324" s="469">
        <f t="shared" si="2465"/>
        <v>0</v>
      </c>
      <c r="NT324" s="46">
        <f t="shared" si="2466"/>
        <v>0</v>
      </c>
      <c r="NU324" s="46">
        <f t="shared" si="2467"/>
        <v>0</v>
      </c>
      <c r="NV324" s="48"/>
      <c r="NX324" s="45">
        <v>263</v>
      </c>
      <c r="NY324" s="46">
        <f t="shared" si="2468"/>
        <v>0</v>
      </c>
      <c r="NZ324" s="46">
        <f t="shared" si="2259"/>
        <v>0</v>
      </c>
      <c r="OA324" s="46">
        <f t="shared" si="2469"/>
        <v>0</v>
      </c>
      <c r="OB324" s="46">
        <f t="shared" si="2470"/>
        <v>0</v>
      </c>
      <c r="OC324" s="46">
        <f t="shared" si="2471"/>
        <v>0</v>
      </c>
      <c r="OD324" s="51">
        <f t="shared" si="2472"/>
        <v>0</v>
      </c>
      <c r="OE324" s="57">
        <f t="shared" si="2284"/>
        <v>0</v>
      </c>
      <c r="OF324" s="153">
        <f t="shared" si="2553"/>
        <v>10000</v>
      </c>
      <c r="OG324" s="58">
        <f t="shared" si="2473"/>
        <v>0</v>
      </c>
      <c r="OH324" s="241">
        <f t="shared" si="2285"/>
        <v>0</v>
      </c>
      <c r="OI324" s="51">
        <f t="shared" si="2474"/>
        <v>0</v>
      </c>
      <c r="OJ324" s="51">
        <f t="shared" si="2475"/>
        <v>0</v>
      </c>
      <c r="OK324" s="153">
        <f t="shared" si="2286"/>
        <v>0</v>
      </c>
      <c r="OL324" s="153">
        <f t="shared" si="2554"/>
        <v>10000</v>
      </c>
      <c r="OM324" s="468">
        <f t="shared" si="2555"/>
        <v>0</v>
      </c>
      <c r="ON324" s="46">
        <f t="shared" si="2556"/>
        <v>0</v>
      </c>
      <c r="OO324" s="46">
        <f t="shared" si="2476"/>
        <v>0</v>
      </c>
      <c r="OP324" s="48"/>
      <c r="OR324" s="45">
        <v>263</v>
      </c>
      <c r="OS324" s="46">
        <f t="shared" si="2477"/>
        <v>0</v>
      </c>
      <c r="OT324" s="128">
        <f t="shared" si="2260"/>
        <v>0</v>
      </c>
      <c r="OU324" s="128">
        <f t="shared" si="2478"/>
        <v>0</v>
      </c>
      <c r="OV324" s="46">
        <f t="shared" si="2240"/>
        <v>0</v>
      </c>
      <c r="OW324" s="46">
        <f t="shared" si="2241"/>
        <v>0</v>
      </c>
      <c r="OX324" s="51">
        <f t="shared" si="2479"/>
        <v>0</v>
      </c>
      <c r="OY324" s="51">
        <f t="shared" si="2287"/>
        <v>0</v>
      </c>
      <c r="OZ324" s="153">
        <f t="shared" si="2557"/>
        <v>10000</v>
      </c>
      <c r="PA324" s="45">
        <v>263</v>
      </c>
      <c r="PB324" s="46">
        <f t="shared" si="2480"/>
        <v>0</v>
      </c>
      <c r="PC324" s="46">
        <f t="shared" si="2288"/>
        <v>0</v>
      </c>
      <c r="PD324" s="128">
        <f t="shared" si="2481"/>
        <v>0</v>
      </c>
      <c r="PE324" s="46">
        <f t="shared" si="2482"/>
        <v>0</v>
      </c>
      <c r="PF324" s="46">
        <f t="shared" si="2483"/>
        <v>0</v>
      </c>
      <c r="PG324" s="51">
        <f t="shared" si="2484"/>
        <v>0</v>
      </c>
      <c r="PH324" s="153">
        <f t="shared" si="2292"/>
        <v>0</v>
      </c>
      <c r="PI324" s="688">
        <f t="shared" si="2485"/>
        <v>0</v>
      </c>
      <c r="PJ324" s="52">
        <f t="shared" si="2289"/>
        <v>0</v>
      </c>
      <c r="PK324" s="51">
        <f t="shared" si="2486"/>
        <v>0</v>
      </c>
      <c r="PL324" s="57">
        <f t="shared" si="2487"/>
        <v>0</v>
      </c>
      <c r="PM324" s="57">
        <f t="shared" si="2290"/>
        <v>0</v>
      </c>
      <c r="PN324" s="153">
        <f t="shared" si="2558"/>
        <v>10000</v>
      </c>
      <c r="PO324" s="469">
        <f t="shared" si="2488"/>
        <v>0</v>
      </c>
      <c r="PP324" s="46">
        <f t="shared" si="2489"/>
        <v>0</v>
      </c>
      <c r="PQ324" s="46">
        <f t="shared" si="2490"/>
        <v>0</v>
      </c>
      <c r="PR324" s="48"/>
    </row>
    <row r="325" spans="2:434" hidden="1" x14ac:dyDescent="0.3">
      <c r="B325" s="45">
        <v>264</v>
      </c>
      <c r="C325" s="46">
        <f t="shared" si="2245"/>
        <v>0</v>
      </c>
      <c r="D325" s="46">
        <f t="shared" si="2293"/>
        <v>0</v>
      </c>
      <c r="E325" s="46">
        <f t="shared" si="2294"/>
        <v>0</v>
      </c>
      <c r="F325" s="46">
        <f t="shared" si="2295"/>
        <v>0</v>
      </c>
      <c r="G325" s="46">
        <f t="shared" si="2296"/>
        <v>0</v>
      </c>
      <c r="H325" s="51">
        <f t="shared" si="2297"/>
        <v>0</v>
      </c>
      <c r="I325" s="58">
        <f t="shared" si="2228"/>
        <v>0</v>
      </c>
      <c r="J325" s="52">
        <f t="shared" si="2298"/>
        <v>0</v>
      </c>
      <c r="K325" s="51">
        <f t="shared" si="2299"/>
        <v>0</v>
      </c>
      <c r="L325" s="57">
        <f t="shared" si="2300"/>
        <v>0</v>
      </c>
      <c r="M325" s="468">
        <f t="shared" si="2491"/>
        <v>0</v>
      </c>
      <c r="N325" s="46">
        <f t="shared" si="2492"/>
        <v>0</v>
      </c>
      <c r="O325" s="47"/>
      <c r="P325" s="46">
        <f t="shared" si="2493"/>
        <v>0</v>
      </c>
      <c r="Q325" s="48"/>
      <c r="R325" s="29"/>
      <c r="S325" s="29"/>
      <c r="T325" s="45">
        <v>264</v>
      </c>
      <c r="U325" s="46">
        <f t="shared" si="2301"/>
        <v>0</v>
      </c>
      <c r="V325" s="46">
        <f t="shared" si="2302"/>
        <v>0</v>
      </c>
      <c r="W325" s="46">
        <f t="shared" si="2494"/>
        <v>0</v>
      </c>
      <c r="X325" s="46">
        <f t="shared" si="2303"/>
        <v>0</v>
      </c>
      <c r="Y325" s="46">
        <f t="shared" si="2304"/>
        <v>0</v>
      </c>
      <c r="Z325" s="51">
        <f t="shared" si="2305"/>
        <v>0</v>
      </c>
      <c r="AA325" s="58">
        <f t="shared" si="2306"/>
        <v>0</v>
      </c>
      <c r="AB325" s="52">
        <f t="shared" si="2307"/>
        <v>0</v>
      </c>
      <c r="AC325" s="51">
        <f t="shared" si="2308"/>
        <v>0</v>
      </c>
      <c r="AD325" s="57">
        <f t="shared" si="2309"/>
        <v>0</v>
      </c>
      <c r="AE325" s="468">
        <f t="shared" si="2495"/>
        <v>0</v>
      </c>
      <c r="AF325" s="46">
        <f t="shared" si="2310"/>
        <v>0</v>
      </c>
      <c r="AG325" s="47"/>
      <c r="AH325" s="46">
        <f t="shared" si="2496"/>
        <v>0</v>
      </c>
      <c r="AI325" s="48"/>
      <c r="AJ325" s="29"/>
      <c r="AK325" s="45">
        <v>264</v>
      </c>
      <c r="AL325" s="46">
        <f t="shared" si="2311"/>
        <v>0</v>
      </c>
      <c r="AM325" s="46"/>
      <c r="AN325" s="46"/>
      <c r="AO325" s="46">
        <f t="shared" si="2312"/>
        <v>0</v>
      </c>
      <c r="AP325" s="128">
        <f t="shared" si="2313"/>
        <v>0</v>
      </c>
      <c r="AQ325" s="128"/>
      <c r="AR325" s="128"/>
      <c r="AS325" s="46">
        <f t="shared" si="2314"/>
        <v>0</v>
      </c>
      <c r="AT325" s="46">
        <f t="shared" si="2315"/>
        <v>0</v>
      </c>
      <c r="AU325" s="51"/>
      <c r="AV325" s="51"/>
      <c r="AW325" s="51">
        <f t="shared" si="2316"/>
        <v>0</v>
      </c>
      <c r="AX325" s="58">
        <f t="shared" si="2317"/>
        <v>0</v>
      </c>
      <c r="AY325" s="52"/>
      <c r="AZ325" s="52"/>
      <c r="BA325" s="52">
        <f t="shared" si="2318"/>
        <v>0</v>
      </c>
      <c r="BB325" s="51">
        <f t="shared" si="2319"/>
        <v>0</v>
      </c>
      <c r="BC325" s="51"/>
      <c r="BD325" s="51"/>
      <c r="BE325" s="57">
        <f t="shared" si="2320"/>
        <v>0</v>
      </c>
      <c r="BF325" s="468">
        <f t="shared" si="2321"/>
        <v>0</v>
      </c>
      <c r="BG325" s="46">
        <f t="shared" si="2322"/>
        <v>0</v>
      </c>
      <c r="BH325" s="46">
        <f t="shared" si="2323"/>
        <v>0</v>
      </c>
      <c r="BI325" s="48"/>
      <c r="BK325" s="45">
        <v>264</v>
      </c>
      <c r="BL325" s="46">
        <f t="shared" si="2497"/>
        <v>0</v>
      </c>
      <c r="BM325" s="46">
        <f t="shared" si="2498"/>
        <v>0</v>
      </c>
      <c r="BN325" s="46">
        <f t="shared" si="2499"/>
        <v>0</v>
      </c>
      <c r="BO325" s="46">
        <f t="shared" si="2324"/>
        <v>0</v>
      </c>
      <c r="BP325" s="46">
        <f t="shared" si="2325"/>
        <v>0</v>
      </c>
      <c r="BQ325" s="149">
        <f t="shared" si="2326"/>
        <v>0</v>
      </c>
      <c r="BR325" s="57">
        <f t="shared" si="2261"/>
        <v>0</v>
      </c>
      <c r="BS325" s="58">
        <f t="shared" si="2229"/>
        <v>0</v>
      </c>
      <c r="BT325" s="52">
        <f t="shared" si="2500"/>
        <v>0</v>
      </c>
      <c r="BU325" s="51">
        <f t="shared" si="2327"/>
        <v>0</v>
      </c>
      <c r="BV325" s="149">
        <f t="shared" si="2328"/>
        <v>0</v>
      </c>
      <c r="BW325" s="153">
        <f t="shared" si="2262"/>
        <v>0</v>
      </c>
      <c r="BX325" s="468">
        <f t="shared" si="2501"/>
        <v>0</v>
      </c>
      <c r="BY325" s="46">
        <f t="shared" si="2502"/>
        <v>0</v>
      </c>
      <c r="BZ325" s="46">
        <f t="shared" si="2329"/>
        <v>0</v>
      </c>
      <c r="CA325" s="48"/>
      <c r="CB325" s="29"/>
      <c r="CC325" s="45">
        <v>264</v>
      </c>
      <c r="CD325" s="239">
        <f t="shared" si="2330"/>
        <v>0</v>
      </c>
      <c r="CE325" s="239">
        <f t="shared" si="2503"/>
        <v>0</v>
      </c>
      <c r="CF325" s="128">
        <f t="shared" si="2331"/>
        <v>0</v>
      </c>
      <c r="CG325" s="46">
        <f t="shared" si="2504"/>
        <v>0</v>
      </c>
      <c r="CH325" s="46">
        <f t="shared" si="2230"/>
        <v>0</v>
      </c>
      <c r="CI325" s="149">
        <f t="shared" si="2332"/>
        <v>0</v>
      </c>
      <c r="CJ325" s="199">
        <f t="shared" si="2263"/>
        <v>0</v>
      </c>
      <c r="CK325" s="153">
        <f t="shared" si="2505"/>
        <v>10000</v>
      </c>
      <c r="CL325" s="45">
        <v>264</v>
      </c>
      <c r="CM325" s="46">
        <f t="shared" si="2506"/>
        <v>0</v>
      </c>
      <c r="CN325" s="239">
        <f t="shared" si="2507"/>
        <v>0</v>
      </c>
      <c r="CO325" s="128">
        <f t="shared" si="2242"/>
        <v>0</v>
      </c>
      <c r="CP325" s="46">
        <f t="shared" si="2333"/>
        <v>0</v>
      </c>
      <c r="CQ325" s="46">
        <f t="shared" si="2243"/>
        <v>0</v>
      </c>
      <c r="CR325" s="149">
        <f t="shared" si="2334"/>
        <v>0</v>
      </c>
      <c r="CS325" s="153">
        <f t="shared" si="2265"/>
        <v>0</v>
      </c>
      <c r="CT325" s="58">
        <f t="shared" si="2335"/>
        <v>0</v>
      </c>
      <c r="CU325" s="52">
        <f t="shared" si="2508"/>
        <v>0</v>
      </c>
      <c r="CV325" s="51">
        <f t="shared" si="2509"/>
        <v>0</v>
      </c>
      <c r="CW325" s="149">
        <f t="shared" si="2336"/>
        <v>0</v>
      </c>
      <c r="CX325" s="57">
        <f t="shared" si="2266"/>
        <v>0</v>
      </c>
      <c r="CY325" s="153">
        <f t="shared" si="2510"/>
        <v>10000</v>
      </c>
      <c r="CZ325" s="479">
        <f t="shared" si="2162"/>
        <v>0</v>
      </c>
      <c r="DA325" s="46">
        <f t="shared" si="2511"/>
        <v>0</v>
      </c>
      <c r="DB325" s="46">
        <f t="shared" si="2512"/>
        <v>0</v>
      </c>
      <c r="DC325" s="48"/>
      <c r="DE325" s="237">
        <v>264</v>
      </c>
      <c r="DF325" s="46">
        <f t="shared" si="2337"/>
        <v>0</v>
      </c>
      <c r="DG325" s="239">
        <f t="shared" si="2267"/>
        <v>0</v>
      </c>
      <c r="DH325" s="46">
        <f t="shared" si="2338"/>
        <v>0</v>
      </c>
      <c r="DI325" s="46">
        <f t="shared" si="2339"/>
        <v>0</v>
      </c>
      <c r="DJ325" s="46">
        <f t="shared" si="2340"/>
        <v>0</v>
      </c>
      <c r="DK325" s="51">
        <f t="shared" si="2341"/>
        <v>0</v>
      </c>
      <c r="DL325" s="58">
        <f t="shared" si="2231"/>
        <v>0</v>
      </c>
      <c r="DM325" s="240">
        <f t="shared" si="2268"/>
        <v>0</v>
      </c>
      <c r="DN325" s="51">
        <f t="shared" si="2342"/>
        <v>0</v>
      </c>
      <c r="DO325" s="57">
        <f t="shared" si="2343"/>
        <v>0</v>
      </c>
      <c r="DP325" s="468">
        <f t="shared" si="2513"/>
        <v>0</v>
      </c>
      <c r="DQ325" s="46">
        <f t="shared" si="2514"/>
        <v>0</v>
      </c>
      <c r="DR325" s="47"/>
      <c r="DS325" s="46">
        <f t="shared" si="2515"/>
        <v>0</v>
      </c>
      <c r="DT325" s="48"/>
      <c r="DU325" s="29"/>
      <c r="DV325" s="237">
        <v>264</v>
      </c>
      <c r="DW325" s="46">
        <f t="shared" si="2516"/>
        <v>0</v>
      </c>
      <c r="DX325" s="239">
        <f t="shared" si="2269"/>
        <v>0</v>
      </c>
      <c r="DY325" s="46">
        <f t="shared" si="2517"/>
        <v>0</v>
      </c>
      <c r="DZ325" s="46">
        <f t="shared" si="2344"/>
        <v>0</v>
      </c>
      <c r="EA325" s="46">
        <f t="shared" si="2345"/>
        <v>0</v>
      </c>
      <c r="EB325" s="51">
        <f t="shared" si="2346"/>
        <v>0</v>
      </c>
      <c r="EC325" s="58">
        <f t="shared" si="2232"/>
        <v>0</v>
      </c>
      <c r="ED325" s="240">
        <f t="shared" si="2270"/>
        <v>0</v>
      </c>
      <c r="EE325" s="51">
        <f t="shared" si="2347"/>
        <v>0</v>
      </c>
      <c r="EF325" s="57">
        <f t="shared" si="2348"/>
        <v>0</v>
      </c>
      <c r="EG325" s="468">
        <f t="shared" si="2518"/>
        <v>0</v>
      </c>
      <c r="EH325" s="46">
        <f t="shared" si="2519"/>
        <v>0</v>
      </c>
      <c r="EI325" s="47"/>
      <c r="EJ325" s="46">
        <f t="shared" si="2520"/>
        <v>0</v>
      </c>
      <c r="EK325" s="48"/>
      <c r="EL325" s="29"/>
      <c r="EM325" s="237">
        <v>264</v>
      </c>
      <c r="EN325" s="239">
        <f t="shared" si="2246"/>
        <v>0</v>
      </c>
      <c r="EO325" s="239">
        <f t="shared" si="2271"/>
        <v>0</v>
      </c>
      <c r="EP325" s="128">
        <f t="shared" si="2233"/>
        <v>0</v>
      </c>
      <c r="EQ325" s="46">
        <f t="shared" si="2349"/>
        <v>0</v>
      </c>
      <c r="ER325" s="46">
        <f t="shared" si="2350"/>
        <v>0</v>
      </c>
      <c r="ES325" s="51">
        <f t="shared" si="2351"/>
        <v>0</v>
      </c>
      <c r="ET325" s="153">
        <f t="shared" si="2521"/>
        <v>10000</v>
      </c>
      <c r="EU325" s="237">
        <v>264</v>
      </c>
      <c r="EV325" s="46">
        <f t="shared" si="2234"/>
        <v>0</v>
      </c>
      <c r="EW325" s="239">
        <f t="shared" si="2272"/>
        <v>0</v>
      </c>
      <c r="EX325" s="128">
        <f t="shared" si="2352"/>
        <v>0</v>
      </c>
      <c r="EY325" s="46">
        <f t="shared" si="2353"/>
        <v>0</v>
      </c>
      <c r="EZ325" s="46">
        <f t="shared" si="2354"/>
        <v>0</v>
      </c>
      <c r="FA325" s="51">
        <f t="shared" si="2355"/>
        <v>0</v>
      </c>
      <c r="FB325" s="58">
        <f t="shared" si="2356"/>
        <v>0</v>
      </c>
      <c r="FC325" s="240">
        <f t="shared" si="2273"/>
        <v>0</v>
      </c>
      <c r="FD325" s="51">
        <f t="shared" si="2522"/>
        <v>0</v>
      </c>
      <c r="FE325" s="57">
        <f t="shared" si="2357"/>
        <v>0</v>
      </c>
      <c r="FF325" s="153">
        <f t="shared" si="2523"/>
        <v>10000</v>
      </c>
      <c r="FG325" s="469">
        <f t="shared" si="2358"/>
        <v>0</v>
      </c>
      <c r="FH325" s="46">
        <f t="shared" si="2359"/>
        <v>0</v>
      </c>
      <c r="FI325" s="46">
        <f t="shared" si="2360"/>
        <v>0</v>
      </c>
      <c r="FJ325" s="48"/>
      <c r="FL325" s="237">
        <v>264</v>
      </c>
      <c r="FM325" s="46">
        <f t="shared" si="2524"/>
        <v>0</v>
      </c>
      <c r="FN325" s="239">
        <f t="shared" si="2247"/>
        <v>0</v>
      </c>
      <c r="FO325" s="46">
        <f t="shared" si="2525"/>
        <v>0</v>
      </c>
      <c r="FP325" s="46">
        <f t="shared" si="2361"/>
        <v>0</v>
      </c>
      <c r="FQ325" s="46">
        <f t="shared" si="2362"/>
        <v>0</v>
      </c>
      <c r="FR325" s="149">
        <f t="shared" si="2363"/>
        <v>0</v>
      </c>
      <c r="FS325" s="57">
        <f t="shared" si="2274"/>
        <v>0</v>
      </c>
      <c r="FT325" s="58">
        <f t="shared" si="2235"/>
        <v>0</v>
      </c>
      <c r="FU325" s="240">
        <f t="shared" si="2248"/>
        <v>0</v>
      </c>
      <c r="FV325" s="51">
        <f t="shared" si="2364"/>
        <v>0</v>
      </c>
      <c r="FW325" s="149">
        <f t="shared" si="2365"/>
        <v>0</v>
      </c>
      <c r="FX325" s="153">
        <f t="shared" si="2275"/>
        <v>0</v>
      </c>
      <c r="FY325" s="468">
        <f t="shared" si="2526"/>
        <v>0</v>
      </c>
      <c r="FZ325" s="46">
        <f t="shared" si="2527"/>
        <v>0</v>
      </c>
      <c r="GA325" s="46">
        <f t="shared" si="2366"/>
        <v>0</v>
      </c>
      <c r="GB325" s="48"/>
      <c r="GD325" s="237">
        <v>264</v>
      </c>
      <c r="GE325" s="239">
        <f t="shared" si="2249"/>
        <v>0</v>
      </c>
      <c r="GF325" s="239">
        <f t="shared" si="2276"/>
        <v>0</v>
      </c>
      <c r="GG325" s="128">
        <f t="shared" si="2119"/>
        <v>0</v>
      </c>
      <c r="GH325" s="46">
        <f t="shared" si="2236"/>
        <v>0</v>
      </c>
      <c r="GI325" s="46">
        <f t="shared" si="2367"/>
        <v>0</v>
      </c>
      <c r="GJ325" s="149">
        <f t="shared" si="2368"/>
        <v>0</v>
      </c>
      <c r="GK325" s="51">
        <f t="shared" si="2277"/>
        <v>0</v>
      </c>
      <c r="GL325" s="153">
        <f t="shared" si="2528"/>
        <v>10000</v>
      </c>
      <c r="GM325" s="237">
        <v>264</v>
      </c>
      <c r="GN325" s="46">
        <f t="shared" si="2237"/>
        <v>0</v>
      </c>
      <c r="GO325" s="239">
        <f t="shared" si="2250"/>
        <v>0</v>
      </c>
      <c r="GP325" s="128">
        <f t="shared" si="2168"/>
        <v>0</v>
      </c>
      <c r="GQ325" s="46">
        <f t="shared" si="2369"/>
        <v>0</v>
      </c>
      <c r="GR325" s="46">
        <f t="shared" si="2169"/>
        <v>0</v>
      </c>
      <c r="GS325" s="149">
        <f t="shared" si="2370"/>
        <v>0</v>
      </c>
      <c r="GT325" s="153">
        <f t="shared" si="2291"/>
        <v>0</v>
      </c>
      <c r="GU325" s="58">
        <f t="shared" si="2371"/>
        <v>0</v>
      </c>
      <c r="GV325" s="325">
        <f t="shared" si="2251"/>
        <v>0</v>
      </c>
      <c r="GW325" s="51">
        <f t="shared" si="2529"/>
        <v>0</v>
      </c>
      <c r="GX325" s="150">
        <f t="shared" si="2372"/>
        <v>0</v>
      </c>
      <c r="GY325" s="57">
        <f t="shared" si="2278"/>
        <v>0</v>
      </c>
      <c r="GZ325" s="153">
        <f t="shared" si="2530"/>
        <v>10000</v>
      </c>
      <c r="HA325" s="469">
        <f t="shared" si="2373"/>
        <v>0</v>
      </c>
      <c r="HB325" s="46">
        <f t="shared" si="2374"/>
        <v>0</v>
      </c>
      <c r="HC325" s="46">
        <f t="shared" si="2375"/>
        <v>0</v>
      </c>
      <c r="HD325" s="48"/>
      <c r="HF325" s="45">
        <v>264</v>
      </c>
      <c r="HG325" s="46">
        <f t="shared" si="2376"/>
        <v>0</v>
      </c>
      <c r="HH325" s="46">
        <f t="shared" si="2377"/>
        <v>0</v>
      </c>
      <c r="HI325" s="46">
        <f t="shared" si="2378"/>
        <v>0</v>
      </c>
      <c r="HJ325" s="46">
        <f t="shared" si="2379"/>
        <v>0</v>
      </c>
      <c r="HK325" s="46">
        <f t="shared" si="2380"/>
        <v>0</v>
      </c>
      <c r="HL325" s="51">
        <f t="shared" si="2381"/>
        <v>0</v>
      </c>
      <c r="HM325" s="153">
        <f t="shared" si="2531"/>
        <v>10000</v>
      </c>
      <c r="HN325" s="58">
        <f t="shared" si="2382"/>
        <v>0</v>
      </c>
      <c r="HO325" s="52">
        <f t="shared" si="2383"/>
        <v>0</v>
      </c>
      <c r="HP325" s="51">
        <f t="shared" si="2384"/>
        <v>0</v>
      </c>
      <c r="HQ325" s="57">
        <f t="shared" si="2385"/>
        <v>0</v>
      </c>
      <c r="HR325" s="153">
        <f t="shared" si="2532"/>
        <v>10000</v>
      </c>
      <c r="HS325" s="468">
        <f t="shared" si="2171"/>
        <v>0</v>
      </c>
      <c r="HT325" s="46">
        <f t="shared" si="2172"/>
        <v>0</v>
      </c>
      <c r="HU325" s="46">
        <f t="shared" si="2173"/>
        <v>0</v>
      </c>
      <c r="HV325" s="48"/>
      <c r="HW325" s="29"/>
      <c r="HX325" s="45">
        <v>264</v>
      </c>
      <c r="HY325" s="128">
        <f t="shared" si="2386"/>
        <v>0</v>
      </c>
      <c r="HZ325" s="46">
        <f t="shared" si="2387"/>
        <v>0</v>
      </c>
      <c r="IA325" s="46">
        <f t="shared" si="2388"/>
        <v>0</v>
      </c>
      <c r="IB325" s="46">
        <f t="shared" si="2389"/>
        <v>0</v>
      </c>
      <c r="IC325" s="46">
        <f t="shared" si="2390"/>
        <v>0</v>
      </c>
      <c r="ID325" s="51">
        <f t="shared" si="2391"/>
        <v>0</v>
      </c>
      <c r="IE325" s="153">
        <f t="shared" si="2533"/>
        <v>10000</v>
      </c>
      <c r="IF325" s="58">
        <f t="shared" si="2392"/>
        <v>0</v>
      </c>
      <c r="IG325" s="52">
        <f t="shared" si="2393"/>
        <v>0</v>
      </c>
      <c r="IH325" s="51">
        <f t="shared" si="2394"/>
        <v>0</v>
      </c>
      <c r="II325" s="57">
        <f t="shared" si="2534"/>
        <v>0</v>
      </c>
      <c r="IJ325" s="153">
        <f t="shared" si="2535"/>
        <v>10000</v>
      </c>
      <c r="IK325" s="468">
        <f t="shared" si="2174"/>
        <v>0</v>
      </c>
      <c r="IL325" s="46">
        <f t="shared" si="2175"/>
        <v>0</v>
      </c>
      <c r="IM325" s="46">
        <f t="shared" si="2176"/>
        <v>0</v>
      </c>
      <c r="IN325" s="48"/>
      <c r="IO325" s="53">
        <f t="shared" si="2395"/>
        <v>0</v>
      </c>
      <c r="IQ325" s="45">
        <v>264</v>
      </c>
      <c r="IR325" s="128">
        <f t="shared" si="2396"/>
        <v>0</v>
      </c>
      <c r="IS325" s="128">
        <f t="shared" si="2397"/>
        <v>0</v>
      </c>
      <c r="IT325" s="128">
        <f t="shared" si="2398"/>
        <v>0</v>
      </c>
      <c r="IU325" s="46">
        <f t="shared" ref="IU325:IU388" si="2559">IF(IQ325&gt;$B$7,0,ROUND(IW324*$D$7/12,2))</f>
        <v>0</v>
      </c>
      <c r="IV325" s="46">
        <f t="shared" si="2399"/>
        <v>0</v>
      </c>
      <c r="IW325" s="51">
        <f t="shared" si="2400"/>
        <v>0</v>
      </c>
      <c r="IX325" s="199">
        <f t="shared" si="2536"/>
        <v>10000</v>
      </c>
      <c r="IY325" s="128">
        <f t="shared" si="2401"/>
        <v>0</v>
      </c>
      <c r="IZ325" s="408">
        <f t="shared" si="2402"/>
        <v>0</v>
      </c>
      <c r="JA325" s="58">
        <f t="shared" si="2403"/>
        <v>0</v>
      </c>
      <c r="JB325" s="52">
        <f t="shared" si="2404"/>
        <v>0</v>
      </c>
      <c r="JC325" s="51">
        <f t="shared" si="2405"/>
        <v>0</v>
      </c>
      <c r="JD325" s="57">
        <f t="shared" si="2406"/>
        <v>0</v>
      </c>
      <c r="JE325" s="280">
        <f t="shared" si="2407"/>
        <v>10000</v>
      </c>
      <c r="JF325" s="280">
        <f t="shared" si="2408"/>
        <v>0</v>
      </c>
      <c r="JG325" s="468">
        <f t="shared" si="2409"/>
        <v>0</v>
      </c>
      <c r="JH325" s="46">
        <f t="shared" si="2410"/>
        <v>0</v>
      </c>
      <c r="JI325" s="46">
        <f t="shared" si="2411"/>
        <v>0</v>
      </c>
      <c r="JJ325" s="48"/>
      <c r="JL325" s="45">
        <v>264</v>
      </c>
      <c r="JM325" s="46">
        <f t="shared" si="2412"/>
        <v>0</v>
      </c>
      <c r="JN325" s="46">
        <f t="shared" si="2413"/>
        <v>0</v>
      </c>
      <c r="JO325" s="128">
        <f t="shared" si="2414"/>
        <v>0</v>
      </c>
      <c r="JP325" s="46">
        <f t="shared" si="2537"/>
        <v>0</v>
      </c>
      <c r="JQ325" s="46">
        <f t="shared" si="2415"/>
        <v>0</v>
      </c>
      <c r="JR325" s="149">
        <f t="shared" si="2416"/>
        <v>0</v>
      </c>
      <c r="JS325" s="51">
        <f t="shared" si="2279"/>
        <v>0</v>
      </c>
      <c r="JT325" s="199">
        <f t="shared" si="2538"/>
        <v>10000</v>
      </c>
      <c r="JU325" s="128">
        <f t="shared" si="2417"/>
        <v>0</v>
      </c>
      <c r="JV325" s="408">
        <f t="shared" si="2418"/>
        <v>0</v>
      </c>
      <c r="JW325" s="58">
        <f t="shared" si="2419"/>
        <v>0</v>
      </c>
      <c r="JX325" s="52">
        <f t="shared" si="2420"/>
        <v>0</v>
      </c>
      <c r="JY325" s="51">
        <f t="shared" si="2421"/>
        <v>0</v>
      </c>
      <c r="JZ325" s="149">
        <f t="shared" si="2422"/>
        <v>0</v>
      </c>
      <c r="KA325" s="199">
        <f t="shared" si="2280"/>
        <v>0</v>
      </c>
      <c r="KB325" s="128">
        <f t="shared" si="2539"/>
        <v>10000</v>
      </c>
      <c r="KC325" s="204">
        <f t="shared" si="2423"/>
        <v>0</v>
      </c>
      <c r="KD325" s="468">
        <f t="shared" si="2540"/>
        <v>0</v>
      </c>
      <c r="KE325" s="46">
        <f t="shared" si="2424"/>
        <v>0</v>
      </c>
      <c r="KF325" s="46">
        <f t="shared" si="2425"/>
        <v>0</v>
      </c>
      <c r="KG325" s="48"/>
      <c r="KI325" s="45">
        <v>264</v>
      </c>
      <c r="KJ325" s="46">
        <f t="shared" si="2426"/>
        <v>0</v>
      </c>
      <c r="KK325" s="46">
        <f t="shared" si="2427"/>
        <v>0</v>
      </c>
      <c r="KL325" s="128">
        <f t="shared" si="2428"/>
        <v>0</v>
      </c>
      <c r="KM325" s="46">
        <f t="shared" si="2244"/>
        <v>0</v>
      </c>
      <c r="KN325" s="46">
        <f t="shared" si="2429"/>
        <v>0</v>
      </c>
      <c r="KO325" s="149">
        <f t="shared" si="2430"/>
        <v>0</v>
      </c>
      <c r="KP325" s="199">
        <f t="shared" si="2281"/>
        <v>0</v>
      </c>
      <c r="KQ325" s="199">
        <f t="shared" si="2541"/>
        <v>10000</v>
      </c>
      <c r="KR325" s="128">
        <f t="shared" si="2431"/>
        <v>0</v>
      </c>
      <c r="KS325" s="408">
        <f t="shared" si="2432"/>
        <v>0</v>
      </c>
      <c r="KT325" s="45">
        <v>264</v>
      </c>
      <c r="KU325" s="46">
        <f t="shared" si="2542"/>
        <v>0</v>
      </c>
      <c r="KV325" s="46">
        <f t="shared" si="2433"/>
        <v>0</v>
      </c>
      <c r="KW325" s="128">
        <f t="shared" si="2177"/>
        <v>0</v>
      </c>
      <c r="KX325" s="46">
        <f t="shared" si="2434"/>
        <v>0</v>
      </c>
      <c r="KY325" s="46">
        <f t="shared" si="2178"/>
        <v>0</v>
      </c>
      <c r="KZ325" s="149">
        <f t="shared" si="2435"/>
        <v>0</v>
      </c>
      <c r="LA325" s="153">
        <f t="shared" si="2282"/>
        <v>0</v>
      </c>
      <c r="LB325" s="58">
        <f t="shared" si="2068"/>
        <v>0</v>
      </c>
      <c r="LC325" s="52">
        <f t="shared" si="2436"/>
        <v>0</v>
      </c>
      <c r="LD325" s="51">
        <f t="shared" si="2437"/>
        <v>0</v>
      </c>
      <c r="LE325" s="149">
        <f t="shared" si="2179"/>
        <v>0</v>
      </c>
      <c r="LF325" s="51">
        <f t="shared" si="2283"/>
        <v>0</v>
      </c>
      <c r="LG325" s="128">
        <f t="shared" si="2180"/>
        <v>10000</v>
      </c>
      <c r="LH325" s="204">
        <f t="shared" si="2438"/>
        <v>0</v>
      </c>
      <c r="LI325" s="479">
        <f t="shared" si="2181"/>
        <v>0</v>
      </c>
      <c r="LJ325" s="46">
        <f t="shared" si="2543"/>
        <v>0</v>
      </c>
      <c r="LK325" s="46">
        <f t="shared" si="2544"/>
        <v>0</v>
      </c>
      <c r="LL325" s="48"/>
      <c r="LN325" s="237">
        <v>264</v>
      </c>
      <c r="LO325" s="46">
        <f t="shared" si="2439"/>
        <v>0</v>
      </c>
      <c r="LP325" s="239">
        <f t="shared" si="2252"/>
        <v>0</v>
      </c>
      <c r="LQ325" s="46">
        <f t="shared" si="2440"/>
        <v>0</v>
      </c>
      <c r="LR325" s="46">
        <f t="shared" si="2441"/>
        <v>0</v>
      </c>
      <c r="LS325" s="46">
        <f t="shared" si="2442"/>
        <v>0</v>
      </c>
      <c r="LT325" s="51">
        <f t="shared" si="2443"/>
        <v>0</v>
      </c>
      <c r="LU325" s="199">
        <f t="shared" si="2545"/>
        <v>10000</v>
      </c>
      <c r="LV325" s="58">
        <f t="shared" si="2444"/>
        <v>0</v>
      </c>
      <c r="LW325" s="240">
        <f t="shared" si="2253"/>
        <v>0</v>
      </c>
      <c r="LX325" s="51">
        <f t="shared" si="2445"/>
        <v>0</v>
      </c>
      <c r="LY325" s="51">
        <f t="shared" si="2446"/>
        <v>0</v>
      </c>
      <c r="LZ325" s="46">
        <f t="shared" si="2546"/>
        <v>0</v>
      </c>
      <c r="MA325" s="199">
        <f t="shared" si="2547"/>
        <v>10000</v>
      </c>
      <c r="MB325" s="468">
        <f t="shared" si="2447"/>
        <v>0</v>
      </c>
      <c r="MC325" s="46">
        <f t="shared" si="2448"/>
        <v>0</v>
      </c>
      <c r="MD325" s="46">
        <f t="shared" si="2449"/>
        <v>0</v>
      </c>
      <c r="ME325" s="48"/>
      <c r="MG325" s="237">
        <v>264</v>
      </c>
      <c r="MH325" s="46">
        <f t="shared" si="2450"/>
        <v>0</v>
      </c>
      <c r="MI325" s="239">
        <f t="shared" si="2254"/>
        <v>0</v>
      </c>
      <c r="MJ325" s="46">
        <f t="shared" si="2451"/>
        <v>0</v>
      </c>
      <c r="MK325" s="46">
        <f t="shared" si="2452"/>
        <v>0</v>
      </c>
      <c r="ML325" s="46">
        <f t="shared" si="2453"/>
        <v>0</v>
      </c>
      <c r="MM325" s="51">
        <f t="shared" si="2454"/>
        <v>0</v>
      </c>
      <c r="MN325" s="199">
        <f t="shared" si="2548"/>
        <v>10000</v>
      </c>
      <c r="MO325" s="58">
        <f t="shared" si="2455"/>
        <v>0</v>
      </c>
      <c r="MP325" s="240">
        <f t="shared" si="2255"/>
        <v>0</v>
      </c>
      <c r="MQ325" s="51">
        <f t="shared" si="2456"/>
        <v>0</v>
      </c>
      <c r="MR325" s="57">
        <f t="shared" si="2457"/>
        <v>0</v>
      </c>
      <c r="MS325" s="199">
        <f t="shared" si="2549"/>
        <v>10000</v>
      </c>
      <c r="MT325" s="468">
        <f t="shared" si="2550"/>
        <v>0</v>
      </c>
      <c r="MU325" s="46">
        <f t="shared" si="2458"/>
        <v>0</v>
      </c>
      <c r="MV325" s="46">
        <f t="shared" si="2459"/>
        <v>0</v>
      </c>
      <c r="MW325" s="48"/>
      <c r="MY325" s="237">
        <v>264</v>
      </c>
      <c r="MZ325" s="46">
        <f t="shared" si="2460"/>
        <v>0</v>
      </c>
      <c r="NA325" s="239">
        <f t="shared" si="2256"/>
        <v>0</v>
      </c>
      <c r="NB325" s="128">
        <f t="shared" si="2461"/>
        <v>0</v>
      </c>
      <c r="NC325" s="46">
        <f t="shared" si="2238"/>
        <v>0</v>
      </c>
      <c r="ND325" s="46">
        <f t="shared" si="2462"/>
        <v>0</v>
      </c>
      <c r="NE325" s="51">
        <f t="shared" si="2187"/>
        <v>0</v>
      </c>
      <c r="NF325" s="153">
        <f t="shared" si="2188"/>
        <v>10000</v>
      </c>
      <c r="NG325" s="237">
        <v>264</v>
      </c>
      <c r="NH325" s="46">
        <f t="shared" si="2239"/>
        <v>0</v>
      </c>
      <c r="NI325" s="239">
        <f t="shared" si="2257"/>
        <v>0</v>
      </c>
      <c r="NJ325" s="128">
        <f t="shared" si="2190"/>
        <v>0</v>
      </c>
      <c r="NK325" s="46">
        <f t="shared" si="2551"/>
        <v>0</v>
      </c>
      <c r="NL325" s="46">
        <f t="shared" si="2191"/>
        <v>0</v>
      </c>
      <c r="NM325" s="51">
        <f t="shared" si="2463"/>
        <v>0</v>
      </c>
      <c r="NN325" s="58">
        <f t="shared" si="2192"/>
        <v>0</v>
      </c>
      <c r="NO325" s="240">
        <f t="shared" si="2258"/>
        <v>0</v>
      </c>
      <c r="NP325" s="51">
        <f t="shared" si="2194"/>
        <v>0</v>
      </c>
      <c r="NQ325" s="57">
        <f t="shared" si="2464"/>
        <v>0</v>
      </c>
      <c r="NR325" s="153">
        <f t="shared" si="2552"/>
        <v>10000</v>
      </c>
      <c r="NS325" s="469">
        <f t="shared" si="2465"/>
        <v>0</v>
      </c>
      <c r="NT325" s="46">
        <f t="shared" si="2466"/>
        <v>0</v>
      </c>
      <c r="NU325" s="46">
        <f t="shared" si="2467"/>
        <v>0</v>
      </c>
      <c r="NV325" s="48"/>
      <c r="NX325" s="237">
        <v>264</v>
      </c>
      <c r="NY325" s="46">
        <f t="shared" si="2468"/>
        <v>0</v>
      </c>
      <c r="NZ325" s="239">
        <f t="shared" si="2259"/>
        <v>0</v>
      </c>
      <c r="OA325" s="46">
        <f t="shared" si="2469"/>
        <v>0</v>
      </c>
      <c r="OB325" s="46">
        <f t="shared" si="2470"/>
        <v>0</v>
      </c>
      <c r="OC325" s="46">
        <f t="shared" si="2471"/>
        <v>0</v>
      </c>
      <c r="OD325" s="149">
        <f t="shared" si="2472"/>
        <v>0</v>
      </c>
      <c r="OE325" s="57">
        <f t="shared" si="2284"/>
        <v>0</v>
      </c>
      <c r="OF325" s="153">
        <f t="shared" si="2553"/>
        <v>10000</v>
      </c>
      <c r="OG325" s="58">
        <f t="shared" si="2473"/>
        <v>0</v>
      </c>
      <c r="OH325" s="240">
        <f t="shared" si="2285"/>
        <v>0</v>
      </c>
      <c r="OI325" s="51">
        <f t="shared" si="2474"/>
        <v>0</v>
      </c>
      <c r="OJ325" s="149">
        <f t="shared" si="2475"/>
        <v>0</v>
      </c>
      <c r="OK325" s="153">
        <f t="shared" si="2286"/>
        <v>0</v>
      </c>
      <c r="OL325" s="153">
        <f t="shared" si="2554"/>
        <v>10000</v>
      </c>
      <c r="OM325" s="468">
        <f t="shared" si="2555"/>
        <v>0</v>
      </c>
      <c r="ON325" s="46">
        <f t="shared" si="2556"/>
        <v>0</v>
      </c>
      <c r="OO325" s="46">
        <f t="shared" si="2476"/>
        <v>0</v>
      </c>
      <c r="OP325" s="48"/>
      <c r="OR325" s="237">
        <v>264</v>
      </c>
      <c r="OS325" s="46">
        <f t="shared" si="2477"/>
        <v>0</v>
      </c>
      <c r="OT325" s="239">
        <f t="shared" si="2260"/>
        <v>0</v>
      </c>
      <c r="OU325" s="128">
        <f t="shared" si="2478"/>
        <v>0</v>
      </c>
      <c r="OV325" s="46">
        <f t="shared" si="2240"/>
        <v>0</v>
      </c>
      <c r="OW325" s="46">
        <f t="shared" si="2241"/>
        <v>0</v>
      </c>
      <c r="OX325" s="149">
        <f t="shared" si="2479"/>
        <v>0</v>
      </c>
      <c r="OY325" s="51">
        <f t="shared" si="2287"/>
        <v>0</v>
      </c>
      <c r="OZ325" s="153">
        <f t="shared" si="2557"/>
        <v>10000</v>
      </c>
      <c r="PA325" s="237">
        <v>264</v>
      </c>
      <c r="PB325" s="46">
        <f t="shared" si="2480"/>
        <v>0</v>
      </c>
      <c r="PC325" s="239">
        <f t="shared" si="2288"/>
        <v>0</v>
      </c>
      <c r="PD325" s="128">
        <f t="shared" si="2481"/>
        <v>0</v>
      </c>
      <c r="PE325" s="46">
        <f t="shared" si="2482"/>
        <v>0</v>
      </c>
      <c r="PF325" s="46">
        <f t="shared" si="2483"/>
        <v>0</v>
      </c>
      <c r="PG325" s="149">
        <f t="shared" si="2484"/>
        <v>0</v>
      </c>
      <c r="PH325" s="153">
        <f t="shared" si="2292"/>
        <v>0</v>
      </c>
      <c r="PI325" s="688">
        <f t="shared" si="2485"/>
        <v>0</v>
      </c>
      <c r="PJ325" s="240">
        <f t="shared" si="2289"/>
        <v>0</v>
      </c>
      <c r="PK325" s="51">
        <f t="shared" si="2486"/>
        <v>0</v>
      </c>
      <c r="PL325" s="150">
        <f t="shared" si="2487"/>
        <v>0</v>
      </c>
      <c r="PM325" s="57">
        <f t="shared" si="2290"/>
        <v>0</v>
      </c>
      <c r="PN325" s="153">
        <f t="shared" si="2558"/>
        <v>10000</v>
      </c>
      <c r="PO325" s="469">
        <f t="shared" si="2488"/>
        <v>0</v>
      </c>
      <c r="PP325" s="46">
        <f t="shared" si="2489"/>
        <v>0</v>
      </c>
      <c r="PQ325" s="46">
        <f t="shared" si="2490"/>
        <v>0</v>
      </c>
      <c r="PR325" s="48"/>
    </row>
    <row r="326" spans="2:434" hidden="1" x14ac:dyDescent="0.3">
      <c r="B326" s="45">
        <v>265</v>
      </c>
      <c r="C326" s="46">
        <f t="shared" si="2245"/>
        <v>0</v>
      </c>
      <c r="D326" s="46">
        <f t="shared" si="2293"/>
        <v>0</v>
      </c>
      <c r="E326" s="46">
        <f t="shared" si="2294"/>
        <v>0</v>
      </c>
      <c r="F326" s="46">
        <f t="shared" si="2295"/>
        <v>0</v>
      </c>
      <c r="G326" s="46">
        <f t="shared" si="2296"/>
        <v>0</v>
      </c>
      <c r="H326" s="51">
        <f t="shared" si="2297"/>
        <v>0</v>
      </c>
      <c r="I326" s="58">
        <f t="shared" si="2228"/>
        <v>0</v>
      </c>
      <c r="J326" s="52">
        <f t="shared" si="2298"/>
        <v>0</v>
      </c>
      <c r="K326" s="51">
        <f t="shared" si="2299"/>
        <v>0</v>
      </c>
      <c r="L326" s="57">
        <f t="shared" si="2300"/>
        <v>0</v>
      </c>
      <c r="M326" s="468">
        <f t="shared" si="2491"/>
        <v>0</v>
      </c>
      <c r="N326" s="46">
        <f t="shared" si="2492"/>
        <v>0</v>
      </c>
      <c r="O326" s="47"/>
      <c r="P326" s="46">
        <f t="shared" si="2493"/>
        <v>0</v>
      </c>
      <c r="Q326" s="48"/>
      <c r="R326" s="29"/>
      <c r="S326" s="29"/>
      <c r="T326" s="45">
        <v>265</v>
      </c>
      <c r="U326" s="46">
        <f t="shared" si="2301"/>
        <v>0</v>
      </c>
      <c r="V326" s="46">
        <f t="shared" si="2302"/>
        <v>0</v>
      </c>
      <c r="W326" s="46">
        <f t="shared" si="2494"/>
        <v>0</v>
      </c>
      <c r="X326" s="46">
        <f t="shared" si="2303"/>
        <v>0</v>
      </c>
      <c r="Y326" s="46">
        <f t="shared" si="2304"/>
        <v>0</v>
      </c>
      <c r="Z326" s="51">
        <f t="shared" si="2305"/>
        <v>0</v>
      </c>
      <c r="AA326" s="58">
        <f t="shared" si="2306"/>
        <v>0</v>
      </c>
      <c r="AB326" s="52">
        <f t="shared" si="2307"/>
        <v>0</v>
      </c>
      <c r="AC326" s="51">
        <f t="shared" si="2308"/>
        <v>0</v>
      </c>
      <c r="AD326" s="57">
        <f t="shared" si="2309"/>
        <v>0</v>
      </c>
      <c r="AE326" s="468">
        <f t="shared" si="2495"/>
        <v>0</v>
      </c>
      <c r="AF326" s="46">
        <f t="shared" si="2310"/>
        <v>0</v>
      </c>
      <c r="AG326" s="47"/>
      <c r="AH326" s="46">
        <f t="shared" si="2496"/>
        <v>0</v>
      </c>
      <c r="AI326" s="48"/>
      <c r="AJ326" s="29"/>
      <c r="AK326" s="45">
        <v>265</v>
      </c>
      <c r="AL326" s="46">
        <f t="shared" si="2311"/>
        <v>0</v>
      </c>
      <c r="AM326" s="46"/>
      <c r="AN326" s="46"/>
      <c r="AO326" s="46">
        <f t="shared" si="2312"/>
        <v>0</v>
      </c>
      <c r="AP326" s="128">
        <f t="shared" si="2313"/>
        <v>0</v>
      </c>
      <c r="AQ326" s="128"/>
      <c r="AR326" s="128"/>
      <c r="AS326" s="46">
        <f t="shared" si="2314"/>
        <v>0</v>
      </c>
      <c r="AT326" s="46">
        <f t="shared" si="2315"/>
        <v>0</v>
      </c>
      <c r="AU326" s="51"/>
      <c r="AV326" s="51"/>
      <c r="AW326" s="51">
        <f t="shared" si="2316"/>
        <v>0</v>
      </c>
      <c r="AX326" s="58">
        <f t="shared" si="2317"/>
        <v>0</v>
      </c>
      <c r="AY326" s="52"/>
      <c r="AZ326" s="52"/>
      <c r="BA326" s="52">
        <f t="shared" si="2318"/>
        <v>0</v>
      </c>
      <c r="BB326" s="51">
        <f t="shared" si="2319"/>
        <v>0</v>
      </c>
      <c r="BC326" s="51"/>
      <c r="BD326" s="51"/>
      <c r="BE326" s="57">
        <f t="shared" si="2320"/>
        <v>0</v>
      </c>
      <c r="BF326" s="468">
        <f t="shared" si="2321"/>
        <v>0</v>
      </c>
      <c r="BG326" s="46">
        <f t="shared" si="2322"/>
        <v>0</v>
      </c>
      <c r="BH326" s="46">
        <f t="shared" si="2323"/>
        <v>0</v>
      </c>
      <c r="BI326" s="48"/>
      <c r="BK326" s="45">
        <v>265</v>
      </c>
      <c r="BL326" s="46">
        <f t="shared" si="2497"/>
        <v>0</v>
      </c>
      <c r="BM326" s="46">
        <f t="shared" si="2498"/>
        <v>0</v>
      </c>
      <c r="BN326" s="46">
        <f t="shared" si="2499"/>
        <v>0</v>
      </c>
      <c r="BO326" s="46">
        <f t="shared" si="2324"/>
        <v>0</v>
      </c>
      <c r="BP326" s="46">
        <f t="shared" si="2325"/>
        <v>0</v>
      </c>
      <c r="BQ326" s="51">
        <f t="shared" si="2326"/>
        <v>0</v>
      </c>
      <c r="BR326" s="150">
        <f>$BQ$325</f>
        <v>0</v>
      </c>
      <c r="BS326" s="58">
        <f t="shared" si="2229"/>
        <v>0</v>
      </c>
      <c r="BT326" s="52">
        <f t="shared" si="2500"/>
        <v>0</v>
      </c>
      <c r="BU326" s="51">
        <f t="shared" si="2327"/>
        <v>0</v>
      </c>
      <c r="BV326" s="51">
        <f t="shared" si="2328"/>
        <v>0</v>
      </c>
      <c r="BW326" s="150">
        <f>$BV$325</f>
        <v>0</v>
      </c>
      <c r="BX326" s="468">
        <f t="shared" si="2501"/>
        <v>0</v>
      </c>
      <c r="BY326" s="46">
        <f t="shared" si="2502"/>
        <v>0</v>
      </c>
      <c r="BZ326" s="46">
        <f t="shared" si="2329"/>
        <v>0</v>
      </c>
      <c r="CA326" s="48"/>
      <c r="CB326" s="29"/>
      <c r="CC326" s="45">
        <v>265</v>
      </c>
      <c r="CD326" s="128">
        <f t="shared" si="2330"/>
        <v>0</v>
      </c>
      <c r="CE326" s="46">
        <f t="shared" si="2503"/>
        <v>0</v>
      </c>
      <c r="CF326" s="128">
        <f t="shared" si="2331"/>
        <v>0</v>
      </c>
      <c r="CG326" s="46">
        <f t="shared" si="2504"/>
        <v>0</v>
      </c>
      <c r="CH326" s="46">
        <f t="shared" si="2230"/>
        <v>0</v>
      </c>
      <c r="CI326" s="51">
        <f t="shared" si="2332"/>
        <v>0</v>
      </c>
      <c r="CJ326" s="149">
        <f>$CR$325</f>
        <v>0</v>
      </c>
      <c r="CK326" s="153">
        <f t="shared" si="2505"/>
        <v>10000</v>
      </c>
      <c r="CL326" s="45">
        <v>265</v>
      </c>
      <c r="CM326" s="46">
        <f t="shared" si="2506"/>
        <v>0</v>
      </c>
      <c r="CN326" s="46">
        <f t="shared" si="2507"/>
        <v>0</v>
      </c>
      <c r="CO326" s="128">
        <f t="shared" si="2242"/>
        <v>0</v>
      </c>
      <c r="CP326" s="46">
        <f t="shared" si="2333"/>
        <v>0</v>
      </c>
      <c r="CQ326" s="46">
        <f t="shared" si="2243"/>
        <v>0</v>
      </c>
      <c r="CR326" s="51">
        <f t="shared" si="2334"/>
        <v>0</v>
      </c>
      <c r="CS326" s="150">
        <f>$CR$325</f>
        <v>0</v>
      </c>
      <c r="CT326" s="58">
        <f t="shared" si="2335"/>
        <v>0</v>
      </c>
      <c r="CU326" s="52">
        <f t="shared" si="2508"/>
        <v>0</v>
      </c>
      <c r="CV326" s="51">
        <f t="shared" si="2509"/>
        <v>0</v>
      </c>
      <c r="CW326" s="51">
        <f t="shared" si="2336"/>
        <v>0</v>
      </c>
      <c r="CX326" s="150">
        <f>$CW$325</f>
        <v>0</v>
      </c>
      <c r="CY326" s="153">
        <f t="shared" si="2510"/>
        <v>10000</v>
      </c>
      <c r="CZ326" s="479">
        <f t="shared" si="2162"/>
        <v>0</v>
      </c>
      <c r="DA326" s="46">
        <f t="shared" si="2511"/>
        <v>0</v>
      </c>
      <c r="DB326" s="46">
        <f t="shared" si="2512"/>
        <v>0</v>
      </c>
      <c r="DC326" s="48"/>
      <c r="DE326" s="45">
        <v>265</v>
      </c>
      <c r="DF326" s="46">
        <f t="shared" si="2337"/>
        <v>0</v>
      </c>
      <c r="DG326" s="46">
        <f>IF(AND($H$7="Oui",DE326&gt;$I$7),0,IF(DE326&gt;$B$7,0,(TRUNC($C$7*$P$49*$L$7/12,2))+(TRUNC($C$7*$Q$49*$M$7/12,2))))</f>
        <v>0</v>
      </c>
      <c r="DH326" s="46">
        <f t="shared" si="2338"/>
        <v>0</v>
      </c>
      <c r="DI326" s="46">
        <f t="shared" si="2339"/>
        <v>0</v>
      </c>
      <c r="DJ326" s="46">
        <f t="shared" si="2340"/>
        <v>0</v>
      </c>
      <c r="DK326" s="51">
        <f t="shared" si="2341"/>
        <v>0</v>
      </c>
      <c r="DL326" s="58">
        <f t="shared" si="2231"/>
        <v>0</v>
      </c>
      <c r="DM326" s="241">
        <f>IF(AND($H$7="Oui",DE326&gt;$I$7),0,IF(DE326&gt;$B$7,0,(TRUNC($C$7*$P$49/12,2))+(TRUNC($C$7*$Q$49/12,2))))</f>
        <v>0</v>
      </c>
      <c r="DN326" s="51">
        <f t="shared" si="2342"/>
        <v>0</v>
      </c>
      <c r="DO326" s="57">
        <f t="shared" si="2343"/>
        <v>0</v>
      </c>
      <c r="DP326" s="468">
        <f t="shared" si="2513"/>
        <v>0</v>
      </c>
      <c r="DQ326" s="46">
        <f t="shared" si="2514"/>
        <v>0</v>
      </c>
      <c r="DR326" s="47"/>
      <c r="DS326" s="46">
        <f t="shared" si="2515"/>
        <v>0</v>
      </c>
      <c r="DT326" s="48"/>
      <c r="DU326" s="29"/>
      <c r="DV326" s="45">
        <v>265</v>
      </c>
      <c r="DW326" s="46">
        <f t="shared" si="2516"/>
        <v>0</v>
      </c>
      <c r="DX326" s="46">
        <f>IF(AND($H$7="Oui",DV326&gt;$I$7),0,IF(DV326&gt;$B$7,0,(TRUNC(EB325*$R$49*$L$7/12,2))+(TRUNC(EB325*$S$49*$M$7/12,2))))</f>
        <v>0</v>
      </c>
      <c r="DY326" s="46">
        <f t="shared" si="2517"/>
        <v>0</v>
      </c>
      <c r="DZ326" s="46">
        <f t="shared" si="2344"/>
        <v>0</v>
      </c>
      <c r="EA326" s="46">
        <f t="shared" si="2345"/>
        <v>0</v>
      </c>
      <c r="EB326" s="51">
        <f t="shared" si="2346"/>
        <v>0</v>
      </c>
      <c r="EC326" s="58">
        <f t="shared" si="2232"/>
        <v>0</v>
      </c>
      <c r="ED326" s="52">
        <f>IF(AND($H$7="Oui",DV326&gt;$I$7),0,IF(DV326&gt;$B$7,0,(TRUNC(EF325*$R$49/12,2))+(TRUNC(EF325*$S$49/12,2))))</f>
        <v>0</v>
      </c>
      <c r="EE326" s="51">
        <f t="shared" si="2347"/>
        <v>0</v>
      </c>
      <c r="EF326" s="57">
        <f t="shared" si="2348"/>
        <v>0</v>
      </c>
      <c r="EG326" s="468">
        <f t="shared" si="2518"/>
        <v>0</v>
      </c>
      <c r="EH326" s="46">
        <f t="shared" si="2519"/>
        <v>0</v>
      </c>
      <c r="EI326" s="47"/>
      <c r="EJ326" s="46">
        <f t="shared" si="2520"/>
        <v>0</v>
      </c>
      <c r="EK326" s="48"/>
      <c r="EL326" s="29"/>
      <c r="EM326" s="45">
        <v>265</v>
      </c>
      <c r="EN326" s="46">
        <f t="shared" ref="EN326:EN337" si="2560">IF(AND($H$7="Oui",EM326=$I$7),EP326+EO326,IF(EM326&gt;$B$7,0,IF($F$10="Paliers",ROUND(-PMT(($D$7+($T$49*$L$7)+($U$49*$M$7))/12,$B$7-EM325,ES325,0,0),2),IF(AND($H$7="Oui",EM326=$I$7),EP326+EO326,IF(AND($H$7="Oui",EM326&gt;$I$7),0,IF(EM326&gt;$B$7,0,$EN$60))))))</f>
        <v>0</v>
      </c>
      <c r="EO326" s="46">
        <f>IF(EM326&gt;$B$7,0,(TRUNC(ES325*$T$49*$L$7/12,2))+(TRUNC(ES325*$U$49*$M$7/12,2)))</f>
        <v>0</v>
      </c>
      <c r="EP326" s="128">
        <f t="shared" si="2233"/>
        <v>0</v>
      </c>
      <c r="EQ326" s="46">
        <f t="shared" si="2349"/>
        <v>0</v>
      </c>
      <c r="ER326" s="46">
        <f t="shared" si="2350"/>
        <v>0</v>
      </c>
      <c r="ES326" s="51">
        <f t="shared" si="2351"/>
        <v>0</v>
      </c>
      <c r="ET326" s="153">
        <f t="shared" si="2521"/>
        <v>10000</v>
      </c>
      <c r="EU326" s="45">
        <v>265</v>
      </c>
      <c r="EV326" s="46">
        <f t="shared" si="2234"/>
        <v>0</v>
      </c>
      <c r="EW326" s="46">
        <f>IF(EU326&gt;$B$7,0,(TRUNC(FA325*$T$49*$L$7/12,2))+(TRUNC(FA325*$U$49*$M$7/12,2)))</f>
        <v>0</v>
      </c>
      <c r="EX326" s="128">
        <f t="shared" si="2352"/>
        <v>0</v>
      </c>
      <c r="EY326" s="46">
        <f t="shared" si="2353"/>
        <v>0</v>
      </c>
      <c r="EZ326" s="46">
        <f t="shared" si="2354"/>
        <v>0</v>
      </c>
      <c r="FA326" s="51">
        <f t="shared" si="2355"/>
        <v>0</v>
      </c>
      <c r="FB326" s="58">
        <f t="shared" si="2356"/>
        <v>0</v>
      </c>
      <c r="FC326" s="52">
        <f>IF(AND($H$7="Oui",EU326&gt;$I$7),0,IF(EU326&gt;$B$7,0,(TRUNC(FE325*$T$49/12,2))+(TRUNC(FE325*$U$49/12,2))))</f>
        <v>0</v>
      </c>
      <c r="FD326" s="51">
        <f t="shared" si="2522"/>
        <v>0</v>
      </c>
      <c r="FE326" s="57">
        <f t="shared" si="2357"/>
        <v>0</v>
      </c>
      <c r="FF326" s="153">
        <f t="shared" si="2523"/>
        <v>10000</v>
      </c>
      <c r="FG326" s="469">
        <f t="shared" si="2358"/>
        <v>0</v>
      </c>
      <c r="FH326" s="46">
        <f t="shared" si="2359"/>
        <v>0</v>
      </c>
      <c r="FI326" s="46">
        <f t="shared" si="2360"/>
        <v>0</v>
      </c>
      <c r="FJ326" s="48"/>
      <c r="FL326" s="45">
        <v>265</v>
      </c>
      <c r="FM326" s="46">
        <f t="shared" si="2524"/>
        <v>0</v>
      </c>
      <c r="FN326" s="46">
        <f t="shared" ref="FN326:FN337" si="2561">IF(AND($H$7="Oui",FL326&gt;$I$7),0,IF(FL326&gt;$B$7,0,(TRUNC(FS326*$V$49*$L$7/12,2))+(TRUNC(FS326*$W$49*$M$7/12,2))))</f>
        <v>0</v>
      </c>
      <c r="FO326" s="46">
        <f t="shared" si="2525"/>
        <v>0</v>
      </c>
      <c r="FP326" s="46">
        <f t="shared" si="2361"/>
        <v>0</v>
      </c>
      <c r="FQ326" s="46">
        <f t="shared" si="2362"/>
        <v>0</v>
      </c>
      <c r="FR326" s="51">
        <f t="shared" si="2363"/>
        <v>0</v>
      </c>
      <c r="FS326" s="150">
        <f>$BQ$325</f>
        <v>0</v>
      </c>
      <c r="FT326" s="58">
        <f t="shared" si="2235"/>
        <v>0</v>
      </c>
      <c r="FU326" s="241">
        <f t="shared" ref="FU326:FU337" si="2562">IF(AND($H$7="Oui",FL326&gt;$I$7),0,IF(FL326&gt;$B$7,0,(TRUNC(FX326*$V$49/12,2))+(TRUNC(FX326*$W$49/12,2))))</f>
        <v>0</v>
      </c>
      <c r="FV326" s="51">
        <f t="shared" si="2364"/>
        <v>0</v>
      </c>
      <c r="FW326" s="51">
        <f t="shared" si="2365"/>
        <v>0</v>
      </c>
      <c r="FX326" s="150">
        <f>$BV$325</f>
        <v>0</v>
      </c>
      <c r="FY326" s="468">
        <f t="shared" si="2526"/>
        <v>0</v>
      </c>
      <c r="FZ326" s="46">
        <f t="shared" si="2527"/>
        <v>0</v>
      </c>
      <c r="GA326" s="46">
        <f t="shared" si="2366"/>
        <v>0</v>
      </c>
      <c r="GB326" s="48"/>
      <c r="GD326" s="45">
        <v>265</v>
      </c>
      <c r="GE326" s="128">
        <f t="shared" ref="GE326:GE337" si="2563">IF(AND($H$7="Oui",GD326=$I$7),GG326+GF326,IF(GD326&gt;$B$7,0,IF($F$10="Paliers",ROUND(-PMT(($D$7+($X$48*$L$7)+($Y$48*$M$7))/12,$B$7-GD325,GJ325,0,0),2),IF(AND($H$7="Oui",GD326=$I$7),GG326+GF326,IF(AND($H$7="Oui",GD326&gt;$I$7),0,IF(GD326&gt;$B$7,0,$GE$60))))))</f>
        <v>0</v>
      </c>
      <c r="GF326" s="128">
        <f>IF(AND($H$7="Oui",GD326&gt;$I$7),0,IF(GD326&gt;$B$7,0,(TRUNC(GK326*$X$49*$L$7/12,2))+(TRUNC(GK326*$Y$49*$M$7/12,2))))</f>
        <v>0</v>
      </c>
      <c r="GG326" s="128">
        <f t="shared" si="2119"/>
        <v>0</v>
      </c>
      <c r="GH326" s="46">
        <f t="shared" si="2236"/>
        <v>0</v>
      </c>
      <c r="GI326" s="46">
        <f t="shared" si="2367"/>
        <v>0</v>
      </c>
      <c r="GJ326" s="51">
        <f t="shared" si="2368"/>
        <v>0</v>
      </c>
      <c r="GK326" s="51">
        <f>$GJ$325</f>
        <v>0</v>
      </c>
      <c r="GL326" s="153">
        <f t="shared" si="2528"/>
        <v>10000</v>
      </c>
      <c r="GM326" s="45">
        <v>265</v>
      </c>
      <c r="GN326" s="46">
        <f t="shared" si="2237"/>
        <v>0</v>
      </c>
      <c r="GO326" s="46">
        <f t="shared" ref="GO326:GO337" si="2564">IF(GM326&gt;$B$7,0,(TRUNC(GT326*$X$49*$L$7/12,2))+(TRUNC(GT326*$Y$49*$M$7/12,2)))</f>
        <v>0</v>
      </c>
      <c r="GP326" s="128">
        <f t="shared" si="2168"/>
        <v>0</v>
      </c>
      <c r="GQ326" s="46">
        <f t="shared" si="2369"/>
        <v>0</v>
      </c>
      <c r="GR326" s="46">
        <f t="shared" si="2169"/>
        <v>0</v>
      </c>
      <c r="GS326" s="51">
        <f t="shared" si="2370"/>
        <v>0</v>
      </c>
      <c r="GT326" s="150">
        <f>$GS$325</f>
        <v>0</v>
      </c>
      <c r="GU326" s="58">
        <f t="shared" si="2371"/>
        <v>0</v>
      </c>
      <c r="GV326" s="52">
        <f t="shared" ref="GV326:GV337" si="2565">IF(AND($H$7="Oui",GM326&gt;$I$7),0,IF(GM326&gt;$B$7,0,(TRUNC(GY326*$X$49/12,2))+(TRUNC(GY326*$Y$49/12,2))))</f>
        <v>0</v>
      </c>
      <c r="GW326" s="51">
        <f t="shared" si="2529"/>
        <v>0</v>
      </c>
      <c r="GX326" s="57">
        <f t="shared" si="2372"/>
        <v>0</v>
      </c>
      <c r="GY326" s="150">
        <f>$GX$325</f>
        <v>0</v>
      </c>
      <c r="GZ326" s="153">
        <f t="shared" si="2530"/>
        <v>10000</v>
      </c>
      <c r="HA326" s="469">
        <f t="shared" si="2373"/>
        <v>0</v>
      </c>
      <c r="HB326" s="46">
        <f t="shared" si="2374"/>
        <v>0</v>
      </c>
      <c r="HC326" s="46">
        <f t="shared" si="2375"/>
        <v>0</v>
      </c>
      <c r="HD326" s="48"/>
      <c r="HF326" s="45">
        <v>265</v>
      </c>
      <c r="HG326" s="46">
        <f t="shared" si="2376"/>
        <v>0</v>
      </c>
      <c r="HH326" s="46">
        <f t="shared" si="2377"/>
        <v>0</v>
      </c>
      <c r="HI326" s="46">
        <f t="shared" si="2378"/>
        <v>0</v>
      </c>
      <c r="HJ326" s="46">
        <f t="shared" si="2379"/>
        <v>0</v>
      </c>
      <c r="HK326" s="46">
        <f t="shared" si="2380"/>
        <v>0</v>
      </c>
      <c r="HL326" s="51">
        <f t="shared" si="2381"/>
        <v>0</v>
      </c>
      <c r="HM326" s="153">
        <f t="shared" si="2531"/>
        <v>10000</v>
      </c>
      <c r="HN326" s="58">
        <f t="shared" si="2382"/>
        <v>0</v>
      </c>
      <c r="HO326" s="52">
        <f t="shared" si="2383"/>
        <v>0</v>
      </c>
      <c r="HP326" s="51">
        <f t="shared" si="2384"/>
        <v>0</v>
      </c>
      <c r="HQ326" s="57">
        <f t="shared" si="2385"/>
        <v>0</v>
      </c>
      <c r="HR326" s="153">
        <f t="shared" si="2532"/>
        <v>10000</v>
      </c>
      <c r="HS326" s="468">
        <f t="shared" si="2171"/>
        <v>0</v>
      </c>
      <c r="HT326" s="46">
        <f t="shared" si="2172"/>
        <v>0</v>
      </c>
      <c r="HU326" s="46">
        <f t="shared" si="2173"/>
        <v>0</v>
      </c>
      <c r="HV326" s="48"/>
      <c r="HW326" s="29"/>
      <c r="HX326" s="45">
        <v>265</v>
      </c>
      <c r="HY326" s="128">
        <f t="shared" si="2386"/>
        <v>0</v>
      </c>
      <c r="HZ326" s="46">
        <f t="shared" si="2387"/>
        <v>0</v>
      </c>
      <c r="IA326" s="46">
        <f t="shared" si="2388"/>
        <v>0</v>
      </c>
      <c r="IB326" s="46">
        <f t="shared" si="2389"/>
        <v>0</v>
      </c>
      <c r="IC326" s="46">
        <f t="shared" si="2390"/>
        <v>0</v>
      </c>
      <c r="ID326" s="51">
        <f t="shared" si="2391"/>
        <v>0</v>
      </c>
      <c r="IE326" s="153">
        <f t="shared" si="2533"/>
        <v>10000</v>
      </c>
      <c r="IF326" s="58">
        <f t="shared" si="2392"/>
        <v>0</v>
      </c>
      <c r="IG326" s="52">
        <f t="shared" si="2393"/>
        <v>0</v>
      </c>
      <c r="IH326" s="51">
        <f t="shared" si="2394"/>
        <v>0</v>
      </c>
      <c r="II326" s="57">
        <f t="shared" si="2534"/>
        <v>0</v>
      </c>
      <c r="IJ326" s="153">
        <f t="shared" si="2535"/>
        <v>10000</v>
      </c>
      <c r="IK326" s="468">
        <f t="shared" si="2174"/>
        <v>0</v>
      </c>
      <c r="IL326" s="46">
        <f t="shared" si="2175"/>
        <v>0</v>
      </c>
      <c r="IM326" s="46">
        <f t="shared" si="2176"/>
        <v>0</v>
      </c>
      <c r="IN326" s="48"/>
      <c r="IO326" s="53">
        <f t="shared" si="2395"/>
        <v>0</v>
      </c>
      <c r="IQ326" s="45">
        <v>265</v>
      </c>
      <c r="IR326" s="128">
        <f t="shared" si="2396"/>
        <v>0</v>
      </c>
      <c r="IS326" s="128">
        <f t="shared" si="2397"/>
        <v>0</v>
      </c>
      <c r="IT326" s="128">
        <f t="shared" si="2398"/>
        <v>0</v>
      </c>
      <c r="IU326" s="46">
        <f t="shared" si="2559"/>
        <v>0</v>
      </c>
      <c r="IV326" s="46">
        <f t="shared" si="2399"/>
        <v>0</v>
      </c>
      <c r="IW326" s="51">
        <f t="shared" si="2400"/>
        <v>0</v>
      </c>
      <c r="IX326" s="199">
        <f t="shared" si="2536"/>
        <v>10000</v>
      </c>
      <c r="IY326" s="128">
        <f t="shared" si="2401"/>
        <v>0</v>
      </c>
      <c r="IZ326" s="408">
        <f t="shared" si="2402"/>
        <v>0</v>
      </c>
      <c r="JA326" s="58">
        <f t="shared" si="2403"/>
        <v>0</v>
      </c>
      <c r="JB326" s="52">
        <f t="shared" si="2404"/>
        <v>0</v>
      </c>
      <c r="JC326" s="51">
        <f t="shared" si="2405"/>
        <v>0</v>
      </c>
      <c r="JD326" s="57">
        <f t="shared" si="2406"/>
        <v>0</v>
      </c>
      <c r="JE326" s="280">
        <f t="shared" si="2407"/>
        <v>10000</v>
      </c>
      <c r="JF326" s="280">
        <f t="shared" si="2408"/>
        <v>0</v>
      </c>
      <c r="JG326" s="468">
        <f t="shared" si="2409"/>
        <v>0</v>
      </c>
      <c r="JH326" s="46">
        <f t="shared" si="2410"/>
        <v>0</v>
      </c>
      <c r="JI326" s="46">
        <f t="shared" si="2411"/>
        <v>0</v>
      </c>
      <c r="JJ326" s="48"/>
      <c r="JL326" s="45">
        <v>265</v>
      </c>
      <c r="JM326" s="46">
        <f t="shared" si="2412"/>
        <v>0</v>
      </c>
      <c r="JN326" s="46">
        <f t="shared" si="2413"/>
        <v>0</v>
      </c>
      <c r="JO326" s="128">
        <f t="shared" si="2414"/>
        <v>0</v>
      </c>
      <c r="JP326" s="46">
        <f t="shared" si="2537"/>
        <v>0</v>
      </c>
      <c r="JQ326" s="46">
        <f t="shared" si="2415"/>
        <v>0</v>
      </c>
      <c r="JR326" s="51">
        <f t="shared" si="2416"/>
        <v>0</v>
      </c>
      <c r="JS326" s="149">
        <f>$BQ$325</f>
        <v>0</v>
      </c>
      <c r="JT326" s="199">
        <f t="shared" si="2538"/>
        <v>10000</v>
      </c>
      <c r="JU326" s="128">
        <f t="shared" si="2417"/>
        <v>0</v>
      </c>
      <c r="JV326" s="408">
        <f t="shared" si="2418"/>
        <v>0</v>
      </c>
      <c r="JW326" s="58">
        <f t="shared" si="2419"/>
        <v>0</v>
      </c>
      <c r="JX326" s="52">
        <f t="shared" si="2420"/>
        <v>0</v>
      </c>
      <c r="JY326" s="51">
        <f t="shared" si="2421"/>
        <v>0</v>
      </c>
      <c r="JZ326" s="51">
        <f t="shared" si="2422"/>
        <v>0</v>
      </c>
      <c r="KA326" s="149">
        <f>$BV$325</f>
        <v>0</v>
      </c>
      <c r="KB326" s="128">
        <f t="shared" si="2539"/>
        <v>10000</v>
      </c>
      <c r="KC326" s="204">
        <f t="shared" si="2423"/>
        <v>0</v>
      </c>
      <c r="KD326" s="468">
        <f t="shared" si="2540"/>
        <v>0</v>
      </c>
      <c r="KE326" s="46">
        <f t="shared" si="2424"/>
        <v>0</v>
      </c>
      <c r="KF326" s="46">
        <f t="shared" si="2425"/>
        <v>0</v>
      </c>
      <c r="KG326" s="48"/>
      <c r="KI326" s="45">
        <v>265</v>
      </c>
      <c r="KJ326" s="46">
        <f t="shared" si="2426"/>
        <v>0</v>
      </c>
      <c r="KK326" s="46">
        <f t="shared" si="2427"/>
        <v>0</v>
      </c>
      <c r="KL326" s="128">
        <f t="shared" si="2428"/>
        <v>0</v>
      </c>
      <c r="KM326" s="46">
        <f t="shared" si="2244"/>
        <v>0</v>
      </c>
      <c r="KN326" s="46">
        <f t="shared" si="2429"/>
        <v>0</v>
      </c>
      <c r="KO326" s="51">
        <f t="shared" si="2430"/>
        <v>0</v>
      </c>
      <c r="KP326" s="149">
        <f>$CR$325</f>
        <v>0</v>
      </c>
      <c r="KQ326" s="199">
        <f t="shared" si="2541"/>
        <v>10000</v>
      </c>
      <c r="KR326" s="128">
        <f t="shared" si="2431"/>
        <v>0</v>
      </c>
      <c r="KS326" s="408">
        <f t="shared" si="2432"/>
        <v>0</v>
      </c>
      <c r="KT326" s="45">
        <v>265</v>
      </c>
      <c r="KU326" s="46">
        <f t="shared" si="2542"/>
        <v>0</v>
      </c>
      <c r="KV326" s="46">
        <f t="shared" si="2433"/>
        <v>0</v>
      </c>
      <c r="KW326" s="128">
        <f t="shared" si="2177"/>
        <v>0</v>
      </c>
      <c r="KX326" s="46">
        <f t="shared" si="2434"/>
        <v>0</v>
      </c>
      <c r="KY326" s="46">
        <f t="shared" si="2178"/>
        <v>0</v>
      </c>
      <c r="KZ326" s="51">
        <f t="shared" si="2435"/>
        <v>0</v>
      </c>
      <c r="LA326" s="150">
        <f>$CR$325</f>
        <v>0</v>
      </c>
      <c r="LB326" s="58">
        <f t="shared" si="2068"/>
        <v>0</v>
      </c>
      <c r="LC326" s="52">
        <f t="shared" si="2436"/>
        <v>0</v>
      </c>
      <c r="LD326" s="51">
        <f t="shared" si="2437"/>
        <v>0</v>
      </c>
      <c r="LE326" s="51">
        <f t="shared" si="2179"/>
        <v>0</v>
      </c>
      <c r="LF326" s="149">
        <f>$CW$325</f>
        <v>0</v>
      </c>
      <c r="LG326" s="128">
        <f t="shared" si="2180"/>
        <v>10000</v>
      </c>
      <c r="LH326" s="204">
        <f t="shared" si="2438"/>
        <v>0</v>
      </c>
      <c r="LI326" s="479">
        <f t="shared" si="2181"/>
        <v>0</v>
      </c>
      <c r="LJ326" s="46">
        <f t="shared" si="2543"/>
        <v>0</v>
      </c>
      <c r="LK326" s="46">
        <f t="shared" si="2544"/>
        <v>0</v>
      </c>
      <c r="LL326" s="48"/>
      <c r="LN326" s="45">
        <v>265</v>
      </c>
      <c r="LO326" s="46">
        <f t="shared" si="2439"/>
        <v>0</v>
      </c>
      <c r="LP326" s="46">
        <f t="shared" ref="LP326:LP337" si="2566">IF(LN326&gt;$BD$10,0,IF(AND($H$7="Oui",LN326&gt;$I$7),0,IF(LN326&gt;$B$7,0,(TRUNC($C$7*$AL$49*$L$7/12,2))+(TRUNC($C$7*$AN$49*$M$7/12,2)))))</f>
        <v>0</v>
      </c>
      <c r="LQ326" s="46">
        <f t="shared" si="2440"/>
        <v>0</v>
      </c>
      <c r="LR326" s="46">
        <f t="shared" si="2441"/>
        <v>0</v>
      </c>
      <c r="LS326" s="46">
        <f t="shared" si="2442"/>
        <v>0</v>
      </c>
      <c r="LT326" s="51">
        <f t="shared" si="2443"/>
        <v>0</v>
      </c>
      <c r="LU326" s="199">
        <f t="shared" si="2545"/>
        <v>10000</v>
      </c>
      <c r="LV326" s="58">
        <f t="shared" si="2444"/>
        <v>0</v>
      </c>
      <c r="LW326" s="241">
        <f t="shared" ref="LW326:LW337" si="2567">IF(LN326&gt;$BD$10,0,IF(AND($H$7="Oui",LN326&gt;$I$7),0,IF(LN326&gt;$B$7,0,(TRUNC($C$7*$AL$49/12,2))+(TRUNC($C$7*$AN$49/12,2)))))</f>
        <v>0</v>
      </c>
      <c r="LX326" s="51">
        <f t="shared" si="2445"/>
        <v>0</v>
      </c>
      <c r="LY326" s="51">
        <f t="shared" si="2446"/>
        <v>0</v>
      </c>
      <c r="LZ326" s="46">
        <f t="shared" si="2546"/>
        <v>0</v>
      </c>
      <c r="MA326" s="199">
        <f t="shared" si="2547"/>
        <v>10000</v>
      </c>
      <c r="MB326" s="468">
        <f t="shared" si="2447"/>
        <v>0</v>
      </c>
      <c r="MC326" s="46">
        <f t="shared" si="2448"/>
        <v>0</v>
      </c>
      <c r="MD326" s="46">
        <f t="shared" si="2449"/>
        <v>0</v>
      </c>
      <c r="ME326" s="48"/>
      <c r="MG326" s="45">
        <v>265</v>
      </c>
      <c r="MH326" s="46">
        <f t="shared" si="2450"/>
        <v>0</v>
      </c>
      <c r="MI326" s="46">
        <f t="shared" ref="MI326:MI337" si="2568">IF(MG326&gt;$BD$10,0,IF(AND($H$7="Oui",MG326&gt;$I$7),0,IF(MG326&gt;$B$7,0,(TRUNC(MM325*$AP$49*$L$7/12,2))+(TRUNC(MM325*$AR$49*$M$7/12,2)))))</f>
        <v>0</v>
      </c>
      <c r="MJ326" s="46">
        <f t="shared" si="2451"/>
        <v>0</v>
      </c>
      <c r="MK326" s="46">
        <f t="shared" si="2452"/>
        <v>0</v>
      </c>
      <c r="ML326" s="46">
        <f t="shared" si="2453"/>
        <v>0</v>
      </c>
      <c r="MM326" s="51">
        <f t="shared" si="2454"/>
        <v>0</v>
      </c>
      <c r="MN326" s="199">
        <f t="shared" si="2548"/>
        <v>10000</v>
      </c>
      <c r="MO326" s="58">
        <f t="shared" si="2455"/>
        <v>0</v>
      </c>
      <c r="MP326" s="52">
        <f t="shared" ref="MP326:MP337" si="2569">IF(MG326&gt;$BD$10,0,IF(AND($H$7="Oui",MG326&gt;$I$7),0,IF(MG326&gt;$B$7,0,(TRUNC(MR325*$AP$49/12,2))+(TRUNC(MR325*$AR$49/12,2)))))</f>
        <v>0</v>
      </c>
      <c r="MQ326" s="51">
        <f t="shared" si="2456"/>
        <v>0</v>
      </c>
      <c r="MR326" s="57">
        <f t="shared" si="2457"/>
        <v>0</v>
      </c>
      <c r="MS326" s="199">
        <f t="shared" si="2549"/>
        <v>10000</v>
      </c>
      <c r="MT326" s="468">
        <f t="shared" si="2550"/>
        <v>0</v>
      </c>
      <c r="MU326" s="46">
        <f t="shared" si="2458"/>
        <v>0</v>
      </c>
      <c r="MV326" s="46">
        <f t="shared" si="2459"/>
        <v>0</v>
      </c>
      <c r="MW326" s="48"/>
      <c r="MY326" s="45">
        <v>265</v>
      </c>
      <c r="MZ326" s="46">
        <f t="shared" si="2460"/>
        <v>0</v>
      </c>
      <c r="NA326" s="46">
        <f t="shared" ref="NA326:NA337" si="2570">IF(MY326&gt;$BD$10,0,IF(MY326&gt;$B$7,0,(TRUNC(NE325*$AT$49*$L$7/12,2))+(TRUNC(NE325*$AV$49*$M$7/12,2))))</f>
        <v>0</v>
      </c>
      <c r="NB326" s="128">
        <f t="shared" si="2461"/>
        <v>0</v>
      </c>
      <c r="NC326" s="46">
        <f t="shared" si="2238"/>
        <v>0</v>
      </c>
      <c r="ND326" s="46">
        <f t="shared" si="2462"/>
        <v>0</v>
      </c>
      <c r="NE326" s="51">
        <f t="shared" si="2187"/>
        <v>0</v>
      </c>
      <c r="NF326" s="153">
        <f t="shared" si="2188"/>
        <v>10000</v>
      </c>
      <c r="NG326" s="45">
        <v>265</v>
      </c>
      <c r="NH326" s="46">
        <f t="shared" si="2239"/>
        <v>0</v>
      </c>
      <c r="NI326" s="46">
        <f t="shared" ref="NI326:NI337" si="2571">IF(NG326&gt;$BD$10,0,IF(NG326&gt;$B$7,0,(TRUNC(NM325*$AT$49*$L$7/12,2))+(TRUNC(NM325*$AV$49*$M$7/12,2))))</f>
        <v>0</v>
      </c>
      <c r="NJ326" s="128">
        <f t="shared" si="2190"/>
        <v>0</v>
      </c>
      <c r="NK326" s="46">
        <f t="shared" si="2551"/>
        <v>0</v>
      </c>
      <c r="NL326" s="46">
        <f t="shared" si="2191"/>
        <v>0</v>
      </c>
      <c r="NM326" s="51">
        <f t="shared" si="2463"/>
        <v>0</v>
      </c>
      <c r="NN326" s="58">
        <f t="shared" si="2192"/>
        <v>0</v>
      </c>
      <c r="NO326" s="52">
        <f t="shared" ref="NO326:NO337" si="2572">IF(NG326&gt;$BD$10,0,IF(AND($H$7="Oui",NG326&gt;$I$7),0,IF(NG326&gt;$B$7,0,(TRUNC(NQ325*$AT$49/12,2))+(TRUNC(NQ325*$AV$49/12,2)))))</f>
        <v>0</v>
      </c>
      <c r="NP326" s="51">
        <f t="shared" si="2194"/>
        <v>0</v>
      </c>
      <c r="NQ326" s="57">
        <f t="shared" si="2464"/>
        <v>0</v>
      </c>
      <c r="NR326" s="153">
        <f t="shared" si="2552"/>
        <v>10000</v>
      </c>
      <c r="NS326" s="469">
        <f t="shared" si="2465"/>
        <v>0</v>
      </c>
      <c r="NT326" s="46">
        <f t="shared" si="2466"/>
        <v>0</v>
      </c>
      <c r="NU326" s="46">
        <f t="shared" si="2467"/>
        <v>0</v>
      </c>
      <c r="NV326" s="48"/>
      <c r="NX326" s="45">
        <v>265</v>
      </c>
      <c r="NY326" s="46">
        <f t="shared" si="2468"/>
        <v>0</v>
      </c>
      <c r="NZ326" s="46">
        <f t="shared" ref="NZ326:NZ337" si="2573">IF(NX326&gt;$BD$10,0,IF(AND($H$7="Oui",NX326&gt;$I$7),0,IF(NX326&gt;$B$7,0,(TRUNC(OE326*$AX$49*$L$7/12,2))+(TRUNC(OE326*$AZ$49*$M$7/12,2)))))</f>
        <v>0</v>
      </c>
      <c r="OA326" s="46">
        <f t="shared" si="2469"/>
        <v>0</v>
      </c>
      <c r="OB326" s="46">
        <f t="shared" si="2470"/>
        <v>0</v>
      </c>
      <c r="OC326" s="46">
        <f t="shared" si="2471"/>
        <v>0</v>
      </c>
      <c r="OD326" s="51">
        <f t="shared" si="2472"/>
        <v>0</v>
      </c>
      <c r="OE326" s="150">
        <f>$BQ$325</f>
        <v>0</v>
      </c>
      <c r="OF326" s="153">
        <f t="shared" si="2553"/>
        <v>10000</v>
      </c>
      <c r="OG326" s="58">
        <f t="shared" si="2473"/>
        <v>0</v>
      </c>
      <c r="OH326" s="241">
        <f>IF(AND($H$7="Oui",NX326&gt;$I$7),0,IF(NX326&gt;$B$7,0,(TRUNC(OK326*$AX$49/12,2))+(TRUNC(OK326*$AZ$49/12,2))))</f>
        <v>0</v>
      </c>
      <c r="OI326" s="51">
        <f t="shared" si="2474"/>
        <v>0</v>
      </c>
      <c r="OJ326" s="51">
        <f t="shared" si="2475"/>
        <v>0</v>
      </c>
      <c r="OK326" s="150">
        <f>$BV$325</f>
        <v>0</v>
      </c>
      <c r="OL326" s="153">
        <f t="shared" si="2554"/>
        <v>10000</v>
      </c>
      <c r="OM326" s="468">
        <f t="shared" si="2555"/>
        <v>0</v>
      </c>
      <c r="ON326" s="46">
        <f t="shared" si="2556"/>
        <v>0</v>
      </c>
      <c r="OO326" s="46">
        <f t="shared" si="2476"/>
        <v>0</v>
      </c>
      <c r="OP326" s="48"/>
      <c r="OR326" s="45">
        <v>265</v>
      </c>
      <c r="OS326" s="46">
        <f t="shared" si="2477"/>
        <v>0</v>
      </c>
      <c r="OT326" s="128">
        <f t="shared" ref="OT326:OT337" si="2574">IF(OR326&gt;$BD$10,0,IF(OR326&gt;$B$7,0,(TRUNC(OY326*$BB$49*$L$7/12,2))+(TRUNC(OY326*$BD$49*$M$7/12,2))))</f>
        <v>0</v>
      </c>
      <c r="OU326" s="128">
        <f t="shared" si="2478"/>
        <v>0</v>
      </c>
      <c r="OV326" s="46">
        <f t="shared" si="2240"/>
        <v>0</v>
      </c>
      <c r="OW326" s="46">
        <f t="shared" si="2241"/>
        <v>0</v>
      </c>
      <c r="OX326" s="51">
        <f t="shared" si="2479"/>
        <v>0</v>
      </c>
      <c r="OY326" s="51">
        <f>$GJ$325</f>
        <v>0</v>
      </c>
      <c r="OZ326" s="153">
        <f t="shared" si="2557"/>
        <v>10000</v>
      </c>
      <c r="PA326" s="45">
        <v>265</v>
      </c>
      <c r="PB326" s="46">
        <f t="shared" si="2480"/>
        <v>0</v>
      </c>
      <c r="PC326" s="46">
        <f>IF(PA326&gt;$B$7,0,(TRUNC(PH326*$BB$49*$L$7/12,2))+(TRUNC(PH326*$BD$49*$M$7/12,2)))</f>
        <v>0</v>
      </c>
      <c r="PD326" s="128">
        <f t="shared" si="2481"/>
        <v>0</v>
      </c>
      <c r="PE326" s="46">
        <f t="shared" si="2482"/>
        <v>0</v>
      </c>
      <c r="PF326" s="46">
        <f t="shared" si="2483"/>
        <v>0</v>
      </c>
      <c r="PG326" s="51">
        <f t="shared" si="2484"/>
        <v>0</v>
      </c>
      <c r="PH326" s="150">
        <f>$GS$325</f>
        <v>0</v>
      </c>
      <c r="PI326" s="688">
        <f t="shared" si="2485"/>
        <v>0</v>
      </c>
      <c r="PJ326" s="52">
        <f>IF(AND($H$7="Oui",PA326&gt;$I$7),0,IF(PA326&gt;$B$7,0,(TRUNC(PM326*$BB$49/12,2))+(TRUNC(PM326*$BD$49/12,2))))</f>
        <v>0</v>
      </c>
      <c r="PK326" s="51">
        <f t="shared" si="2486"/>
        <v>0</v>
      </c>
      <c r="PL326" s="57">
        <f t="shared" si="2487"/>
        <v>0</v>
      </c>
      <c r="PM326" s="150">
        <f>$GX$325</f>
        <v>0</v>
      </c>
      <c r="PN326" s="153">
        <f t="shared" si="2558"/>
        <v>10000</v>
      </c>
      <c r="PO326" s="469">
        <f t="shared" si="2488"/>
        <v>0</v>
      </c>
      <c r="PP326" s="46">
        <f t="shared" si="2489"/>
        <v>0</v>
      </c>
      <c r="PQ326" s="46">
        <f t="shared" si="2490"/>
        <v>0</v>
      </c>
      <c r="PR326" s="48"/>
    </row>
    <row r="327" spans="2:434" hidden="1" x14ac:dyDescent="0.3">
      <c r="B327" s="45">
        <v>266</v>
      </c>
      <c r="C327" s="46">
        <f t="shared" si="2245"/>
        <v>0</v>
      </c>
      <c r="D327" s="46">
        <f t="shared" si="2293"/>
        <v>0</v>
      </c>
      <c r="E327" s="46">
        <f t="shared" si="2294"/>
        <v>0</v>
      </c>
      <c r="F327" s="46">
        <f t="shared" si="2295"/>
        <v>0</v>
      </c>
      <c r="G327" s="46">
        <f t="shared" si="2296"/>
        <v>0</v>
      </c>
      <c r="H327" s="51">
        <f t="shared" si="2297"/>
        <v>0</v>
      </c>
      <c r="I327" s="58">
        <f t="shared" si="2228"/>
        <v>0</v>
      </c>
      <c r="J327" s="52">
        <f t="shared" si="2298"/>
        <v>0</v>
      </c>
      <c r="K327" s="51">
        <f t="shared" si="2299"/>
        <v>0</v>
      </c>
      <c r="L327" s="57">
        <f t="shared" si="2300"/>
        <v>0</v>
      </c>
      <c r="M327" s="468">
        <f t="shared" si="2491"/>
        <v>0</v>
      </c>
      <c r="N327" s="46">
        <f t="shared" si="2492"/>
        <v>0</v>
      </c>
      <c r="O327" s="47"/>
      <c r="P327" s="46">
        <f t="shared" si="2493"/>
        <v>0</v>
      </c>
      <c r="Q327" s="48"/>
      <c r="R327" s="29"/>
      <c r="S327" s="29"/>
      <c r="T327" s="45">
        <v>266</v>
      </c>
      <c r="U327" s="46">
        <f t="shared" si="2301"/>
        <v>0</v>
      </c>
      <c r="V327" s="46">
        <f t="shared" si="2302"/>
        <v>0</v>
      </c>
      <c r="W327" s="46">
        <f t="shared" si="2494"/>
        <v>0</v>
      </c>
      <c r="X327" s="46">
        <f t="shared" si="2303"/>
        <v>0</v>
      </c>
      <c r="Y327" s="46">
        <f t="shared" si="2304"/>
        <v>0</v>
      </c>
      <c r="Z327" s="51">
        <f t="shared" si="2305"/>
        <v>0</v>
      </c>
      <c r="AA327" s="58">
        <f t="shared" si="2306"/>
        <v>0</v>
      </c>
      <c r="AB327" s="52">
        <f t="shared" si="2307"/>
        <v>0</v>
      </c>
      <c r="AC327" s="51">
        <f t="shared" si="2308"/>
        <v>0</v>
      </c>
      <c r="AD327" s="57">
        <f t="shared" si="2309"/>
        <v>0</v>
      </c>
      <c r="AE327" s="468">
        <f t="shared" si="2495"/>
        <v>0</v>
      </c>
      <c r="AF327" s="46">
        <f t="shared" si="2310"/>
        <v>0</v>
      </c>
      <c r="AG327" s="47"/>
      <c r="AH327" s="46">
        <f t="shared" si="2496"/>
        <v>0</v>
      </c>
      <c r="AI327" s="48"/>
      <c r="AJ327" s="29"/>
      <c r="AK327" s="45">
        <v>266</v>
      </c>
      <c r="AL327" s="46">
        <f t="shared" si="2311"/>
        <v>0</v>
      </c>
      <c r="AM327" s="46"/>
      <c r="AN327" s="46"/>
      <c r="AO327" s="46">
        <f t="shared" si="2312"/>
        <v>0</v>
      </c>
      <c r="AP327" s="128">
        <f t="shared" si="2313"/>
        <v>0</v>
      </c>
      <c r="AQ327" s="128"/>
      <c r="AR327" s="128"/>
      <c r="AS327" s="46">
        <f t="shared" si="2314"/>
        <v>0</v>
      </c>
      <c r="AT327" s="46">
        <f t="shared" si="2315"/>
        <v>0</v>
      </c>
      <c r="AU327" s="51"/>
      <c r="AV327" s="51"/>
      <c r="AW327" s="51">
        <f t="shared" si="2316"/>
        <v>0</v>
      </c>
      <c r="AX327" s="58">
        <f t="shared" si="2317"/>
        <v>0</v>
      </c>
      <c r="AY327" s="52"/>
      <c r="AZ327" s="52"/>
      <c r="BA327" s="52">
        <f t="shared" si="2318"/>
        <v>0</v>
      </c>
      <c r="BB327" s="51">
        <f t="shared" si="2319"/>
        <v>0</v>
      </c>
      <c r="BC327" s="51"/>
      <c r="BD327" s="51"/>
      <c r="BE327" s="57">
        <f t="shared" si="2320"/>
        <v>0</v>
      </c>
      <c r="BF327" s="468">
        <f t="shared" si="2321"/>
        <v>0</v>
      </c>
      <c r="BG327" s="46">
        <f t="shared" si="2322"/>
        <v>0</v>
      </c>
      <c r="BH327" s="46">
        <f t="shared" si="2323"/>
        <v>0</v>
      </c>
      <c r="BI327" s="48"/>
      <c r="BK327" s="45">
        <v>266</v>
      </c>
      <c r="BL327" s="46">
        <f t="shared" si="2497"/>
        <v>0</v>
      </c>
      <c r="BM327" s="46">
        <f t="shared" si="2498"/>
        <v>0</v>
      </c>
      <c r="BN327" s="46">
        <f t="shared" si="2499"/>
        <v>0</v>
      </c>
      <c r="BO327" s="46">
        <f t="shared" si="2324"/>
        <v>0</v>
      </c>
      <c r="BP327" s="46">
        <f t="shared" si="2325"/>
        <v>0</v>
      </c>
      <c r="BQ327" s="51">
        <f t="shared" si="2326"/>
        <v>0</v>
      </c>
      <c r="BR327" s="57">
        <f t="shared" ref="BR327:BR337" si="2575">$BQ$325</f>
        <v>0</v>
      </c>
      <c r="BS327" s="58">
        <f t="shared" si="2229"/>
        <v>0</v>
      </c>
      <c r="BT327" s="52">
        <f t="shared" si="2500"/>
        <v>0</v>
      </c>
      <c r="BU327" s="51">
        <f t="shared" si="2327"/>
        <v>0</v>
      </c>
      <c r="BV327" s="51">
        <f t="shared" si="2328"/>
        <v>0</v>
      </c>
      <c r="BW327" s="153">
        <f t="shared" ref="BW327:BW337" si="2576">$BV$325</f>
        <v>0</v>
      </c>
      <c r="BX327" s="468">
        <f t="shared" si="2501"/>
        <v>0</v>
      </c>
      <c r="BY327" s="46">
        <f t="shared" si="2502"/>
        <v>0</v>
      </c>
      <c r="BZ327" s="46">
        <f t="shared" si="2329"/>
        <v>0</v>
      </c>
      <c r="CA327" s="48"/>
      <c r="CB327" s="29"/>
      <c r="CC327" s="45">
        <v>266</v>
      </c>
      <c r="CD327" s="128">
        <f t="shared" si="2330"/>
        <v>0</v>
      </c>
      <c r="CE327" s="46">
        <f t="shared" si="2503"/>
        <v>0</v>
      </c>
      <c r="CF327" s="128">
        <f t="shared" si="2331"/>
        <v>0</v>
      </c>
      <c r="CG327" s="46">
        <f t="shared" si="2504"/>
        <v>0</v>
      </c>
      <c r="CH327" s="46">
        <f t="shared" si="2230"/>
        <v>0</v>
      </c>
      <c r="CI327" s="51">
        <f t="shared" si="2332"/>
        <v>0</v>
      </c>
      <c r="CJ327" s="199">
        <f t="shared" ref="CJ327:CJ337" si="2577">$CR$325</f>
        <v>0</v>
      </c>
      <c r="CK327" s="153">
        <f t="shared" si="2505"/>
        <v>10000</v>
      </c>
      <c r="CL327" s="45">
        <v>266</v>
      </c>
      <c r="CM327" s="46">
        <f t="shared" si="2506"/>
        <v>0</v>
      </c>
      <c r="CN327" s="46">
        <f t="shared" si="2507"/>
        <v>0</v>
      </c>
      <c r="CO327" s="128">
        <f t="shared" si="2242"/>
        <v>0</v>
      </c>
      <c r="CP327" s="46">
        <f t="shared" si="2333"/>
        <v>0</v>
      </c>
      <c r="CQ327" s="46">
        <f t="shared" si="2243"/>
        <v>0</v>
      </c>
      <c r="CR327" s="51">
        <f t="shared" si="2334"/>
        <v>0</v>
      </c>
      <c r="CS327" s="153">
        <f t="shared" ref="CS327:CS337" si="2578">$CR$325</f>
        <v>0</v>
      </c>
      <c r="CT327" s="58">
        <f t="shared" si="2335"/>
        <v>0</v>
      </c>
      <c r="CU327" s="52">
        <f t="shared" si="2508"/>
        <v>0</v>
      </c>
      <c r="CV327" s="51">
        <f t="shared" si="2509"/>
        <v>0</v>
      </c>
      <c r="CW327" s="51">
        <f t="shared" si="2336"/>
        <v>0</v>
      </c>
      <c r="CX327" s="57">
        <f t="shared" ref="CX327:CX337" si="2579">$CW$325</f>
        <v>0</v>
      </c>
      <c r="CY327" s="153">
        <f t="shared" si="2510"/>
        <v>10000</v>
      </c>
      <c r="CZ327" s="479">
        <f t="shared" si="2162"/>
        <v>0</v>
      </c>
      <c r="DA327" s="46">
        <f t="shared" si="2511"/>
        <v>0</v>
      </c>
      <c r="DB327" s="46">
        <f t="shared" si="2512"/>
        <v>0</v>
      </c>
      <c r="DC327" s="48"/>
      <c r="DE327" s="45">
        <v>266</v>
      </c>
      <c r="DF327" s="46">
        <f t="shared" si="2337"/>
        <v>0</v>
      </c>
      <c r="DG327" s="46">
        <f t="shared" ref="DG327:DG337" si="2580">IF(AND($H$7="Oui",DE327&gt;$I$7),0,IF(DE327&gt;$B$7,0,(TRUNC($C$7*$P$49*$L$7/12,2))+(TRUNC($C$7*$Q$49*$M$7/12,2))))</f>
        <v>0</v>
      </c>
      <c r="DH327" s="46">
        <f t="shared" si="2338"/>
        <v>0</v>
      </c>
      <c r="DI327" s="46">
        <f t="shared" si="2339"/>
        <v>0</v>
      </c>
      <c r="DJ327" s="46">
        <f t="shared" si="2340"/>
        <v>0</v>
      </c>
      <c r="DK327" s="51">
        <f t="shared" si="2341"/>
        <v>0</v>
      </c>
      <c r="DL327" s="58">
        <f t="shared" si="2231"/>
        <v>0</v>
      </c>
      <c r="DM327" s="241">
        <f t="shared" ref="DM327:DM337" si="2581">IF(AND($H$7="Oui",DE327&gt;$I$7),0,IF(DE327&gt;$B$7,0,(TRUNC($C$7*$P$49/12,2))+(TRUNC($C$7*$Q$49/12,2))))</f>
        <v>0</v>
      </c>
      <c r="DN327" s="51">
        <f t="shared" si="2342"/>
        <v>0</v>
      </c>
      <c r="DO327" s="57">
        <f t="shared" si="2343"/>
        <v>0</v>
      </c>
      <c r="DP327" s="468">
        <f t="shared" si="2513"/>
        <v>0</v>
      </c>
      <c r="DQ327" s="46">
        <f t="shared" si="2514"/>
        <v>0</v>
      </c>
      <c r="DR327" s="47"/>
      <c r="DS327" s="46">
        <f t="shared" si="2515"/>
        <v>0</v>
      </c>
      <c r="DT327" s="48"/>
      <c r="DU327" s="29"/>
      <c r="DV327" s="45">
        <v>266</v>
      </c>
      <c r="DW327" s="46">
        <f t="shared" si="2516"/>
        <v>0</v>
      </c>
      <c r="DX327" s="46">
        <f t="shared" ref="DX327:DX337" si="2582">IF(AND($H$7="Oui",DV327&gt;$I$7),0,IF(DV327&gt;$B$7,0,(TRUNC(EB326*$R$49*$L$7/12,2))+(TRUNC(EB326*$S$49*$M$7/12,2))))</f>
        <v>0</v>
      </c>
      <c r="DY327" s="46">
        <f t="shared" si="2517"/>
        <v>0</v>
      </c>
      <c r="DZ327" s="46">
        <f t="shared" si="2344"/>
        <v>0</v>
      </c>
      <c r="EA327" s="46">
        <f t="shared" si="2345"/>
        <v>0</v>
      </c>
      <c r="EB327" s="51">
        <f t="shared" si="2346"/>
        <v>0</v>
      </c>
      <c r="EC327" s="58">
        <f t="shared" si="2232"/>
        <v>0</v>
      </c>
      <c r="ED327" s="52">
        <f t="shared" ref="ED327:ED337" si="2583">IF(AND($H$7="Oui",DV327&gt;$I$7),0,IF(DV327&gt;$B$7,0,(TRUNC(EF326*$R$49/12,2))+(TRUNC(EF326*$S$49/12,2))))</f>
        <v>0</v>
      </c>
      <c r="EE327" s="51">
        <f t="shared" si="2347"/>
        <v>0</v>
      </c>
      <c r="EF327" s="57">
        <f t="shared" si="2348"/>
        <v>0</v>
      </c>
      <c r="EG327" s="468">
        <f t="shared" si="2518"/>
        <v>0</v>
      </c>
      <c r="EH327" s="46">
        <f t="shared" si="2519"/>
        <v>0</v>
      </c>
      <c r="EI327" s="47"/>
      <c r="EJ327" s="46">
        <f t="shared" si="2520"/>
        <v>0</v>
      </c>
      <c r="EK327" s="48"/>
      <c r="EL327" s="29"/>
      <c r="EM327" s="45">
        <v>266</v>
      </c>
      <c r="EN327" s="46">
        <f t="shared" si="2560"/>
        <v>0</v>
      </c>
      <c r="EO327" s="46">
        <f t="shared" ref="EO327:EO337" si="2584">IF(EM327&gt;$B$7,0,(TRUNC(ES326*$T$49*$L$7/12,2))+(TRUNC(ES326*$U$49*$M$7/12,2)))</f>
        <v>0</v>
      </c>
      <c r="EP327" s="128">
        <f t="shared" si="2233"/>
        <v>0</v>
      </c>
      <c r="EQ327" s="46">
        <f t="shared" si="2349"/>
        <v>0</v>
      </c>
      <c r="ER327" s="46">
        <f t="shared" si="2350"/>
        <v>0</v>
      </c>
      <c r="ES327" s="51">
        <f t="shared" si="2351"/>
        <v>0</v>
      </c>
      <c r="ET327" s="153">
        <f t="shared" si="2521"/>
        <v>10000</v>
      </c>
      <c r="EU327" s="45">
        <v>266</v>
      </c>
      <c r="EV327" s="46">
        <f t="shared" si="2234"/>
        <v>0</v>
      </c>
      <c r="EW327" s="46">
        <f t="shared" ref="EW327:EW337" si="2585">IF(EU327&gt;$B$7,0,(TRUNC(FA326*$T$49*$L$7/12,2))+(TRUNC(FA326*$U$49*$M$7/12,2)))</f>
        <v>0</v>
      </c>
      <c r="EX327" s="128">
        <f t="shared" si="2352"/>
        <v>0</v>
      </c>
      <c r="EY327" s="46">
        <f t="shared" si="2353"/>
        <v>0</v>
      </c>
      <c r="EZ327" s="46">
        <f t="shared" si="2354"/>
        <v>0</v>
      </c>
      <c r="FA327" s="51">
        <f t="shared" si="2355"/>
        <v>0</v>
      </c>
      <c r="FB327" s="58">
        <f t="shared" si="2356"/>
        <v>0</v>
      </c>
      <c r="FC327" s="52">
        <f t="shared" ref="FC327:FC337" si="2586">IF(AND($H$7="Oui",EU327&gt;$I$7),0,IF(EU327&gt;$B$7,0,(TRUNC(FE326*$T$49/12,2))+(TRUNC(FE326*$U$49/12,2))))</f>
        <v>0</v>
      </c>
      <c r="FD327" s="51">
        <f t="shared" si="2522"/>
        <v>0</v>
      </c>
      <c r="FE327" s="57">
        <f t="shared" si="2357"/>
        <v>0</v>
      </c>
      <c r="FF327" s="153">
        <f t="shared" si="2523"/>
        <v>10000</v>
      </c>
      <c r="FG327" s="469">
        <f t="shared" si="2358"/>
        <v>0</v>
      </c>
      <c r="FH327" s="46">
        <f t="shared" si="2359"/>
        <v>0</v>
      </c>
      <c r="FI327" s="46">
        <f t="shared" si="2360"/>
        <v>0</v>
      </c>
      <c r="FJ327" s="48"/>
      <c r="FL327" s="45">
        <v>266</v>
      </c>
      <c r="FM327" s="46">
        <f t="shared" si="2524"/>
        <v>0</v>
      </c>
      <c r="FN327" s="46">
        <f t="shared" si="2561"/>
        <v>0</v>
      </c>
      <c r="FO327" s="46">
        <f t="shared" si="2525"/>
        <v>0</v>
      </c>
      <c r="FP327" s="46">
        <f t="shared" si="2361"/>
        <v>0</v>
      </c>
      <c r="FQ327" s="46">
        <f t="shared" si="2362"/>
        <v>0</v>
      </c>
      <c r="FR327" s="51">
        <f t="shared" si="2363"/>
        <v>0</v>
      </c>
      <c r="FS327" s="57">
        <f t="shared" ref="FS327:FS337" si="2587">$BQ$325</f>
        <v>0</v>
      </c>
      <c r="FT327" s="58">
        <f t="shared" si="2235"/>
        <v>0</v>
      </c>
      <c r="FU327" s="241">
        <f t="shared" si="2562"/>
        <v>0</v>
      </c>
      <c r="FV327" s="51">
        <f t="shared" si="2364"/>
        <v>0</v>
      </c>
      <c r="FW327" s="51">
        <f t="shared" si="2365"/>
        <v>0</v>
      </c>
      <c r="FX327" s="153">
        <f t="shared" ref="FX327:FX337" si="2588">$BV$325</f>
        <v>0</v>
      </c>
      <c r="FY327" s="468">
        <f t="shared" si="2526"/>
        <v>0</v>
      </c>
      <c r="FZ327" s="46">
        <f t="shared" si="2527"/>
        <v>0</v>
      </c>
      <c r="GA327" s="46">
        <f t="shared" si="2366"/>
        <v>0</v>
      </c>
      <c r="GB327" s="48"/>
      <c r="GD327" s="45">
        <v>266</v>
      </c>
      <c r="GE327" s="128">
        <f t="shared" si="2563"/>
        <v>0</v>
      </c>
      <c r="GF327" s="128">
        <f t="shared" ref="GF327:GF337" si="2589">IF(AND($H$7="Oui",GD327&gt;$I$7),0,IF(GD327&gt;$B$7,0,(TRUNC(GK327*$X$49*$L$7/12,2))+(TRUNC(GK327*$Y$49*$M$7/12,2))))</f>
        <v>0</v>
      </c>
      <c r="GG327" s="128">
        <f t="shared" si="2119"/>
        <v>0</v>
      </c>
      <c r="GH327" s="46">
        <f t="shared" si="2236"/>
        <v>0</v>
      </c>
      <c r="GI327" s="46">
        <f t="shared" si="2367"/>
        <v>0</v>
      </c>
      <c r="GJ327" s="51">
        <f t="shared" si="2368"/>
        <v>0</v>
      </c>
      <c r="GK327" s="51">
        <f t="shared" ref="GK327:GK337" si="2590">$GJ$325</f>
        <v>0</v>
      </c>
      <c r="GL327" s="153">
        <f t="shared" si="2528"/>
        <v>10000</v>
      </c>
      <c r="GM327" s="45">
        <v>266</v>
      </c>
      <c r="GN327" s="46">
        <f t="shared" si="2237"/>
        <v>0</v>
      </c>
      <c r="GO327" s="46">
        <f t="shared" si="2564"/>
        <v>0</v>
      </c>
      <c r="GP327" s="128">
        <f t="shared" si="2168"/>
        <v>0</v>
      </c>
      <c r="GQ327" s="46">
        <f t="shared" si="2369"/>
        <v>0</v>
      </c>
      <c r="GR327" s="46">
        <f t="shared" si="2169"/>
        <v>0</v>
      </c>
      <c r="GS327" s="51">
        <f t="shared" si="2370"/>
        <v>0</v>
      </c>
      <c r="GT327" s="57">
        <f t="shared" ref="GT327:GT337" si="2591">$GS$325</f>
        <v>0</v>
      </c>
      <c r="GU327" s="58">
        <f t="shared" si="2371"/>
        <v>0</v>
      </c>
      <c r="GV327" s="52">
        <f t="shared" si="2565"/>
        <v>0</v>
      </c>
      <c r="GW327" s="51">
        <f t="shared" si="2529"/>
        <v>0</v>
      </c>
      <c r="GX327" s="57">
        <f t="shared" si="2372"/>
        <v>0</v>
      </c>
      <c r="GY327" s="57">
        <f t="shared" ref="GY327:GY337" si="2592">$GX$325</f>
        <v>0</v>
      </c>
      <c r="GZ327" s="153">
        <f t="shared" si="2530"/>
        <v>10000</v>
      </c>
      <c r="HA327" s="469">
        <f t="shared" si="2373"/>
        <v>0</v>
      </c>
      <c r="HB327" s="46">
        <f t="shared" si="2374"/>
        <v>0</v>
      </c>
      <c r="HC327" s="46">
        <f t="shared" si="2375"/>
        <v>0</v>
      </c>
      <c r="HD327" s="48"/>
      <c r="HF327" s="45">
        <v>266</v>
      </c>
      <c r="HG327" s="46">
        <f t="shared" si="2376"/>
        <v>0</v>
      </c>
      <c r="HH327" s="46">
        <f t="shared" si="2377"/>
        <v>0</v>
      </c>
      <c r="HI327" s="46">
        <f t="shared" si="2378"/>
        <v>0</v>
      </c>
      <c r="HJ327" s="46">
        <f t="shared" si="2379"/>
        <v>0</v>
      </c>
      <c r="HK327" s="46">
        <f t="shared" si="2380"/>
        <v>0</v>
      </c>
      <c r="HL327" s="51">
        <f t="shared" si="2381"/>
        <v>0</v>
      </c>
      <c r="HM327" s="153">
        <f t="shared" si="2531"/>
        <v>10000</v>
      </c>
      <c r="HN327" s="58">
        <f t="shared" si="2382"/>
        <v>0</v>
      </c>
      <c r="HO327" s="52">
        <f t="shared" si="2383"/>
        <v>0</v>
      </c>
      <c r="HP327" s="51">
        <f t="shared" si="2384"/>
        <v>0</v>
      </c>
      <c r="HQ327" s="57">
        <f t="shared" si="2385"/>
        <v>0</v>
      </c>
      <c r="HR327" s="153">
        <f t="shared" si="2532"/>
        <v>10000</v>
      </c>
      <c r="HS327" s="468">
        <f t="shared" si="2171"/>
        <v>0</v>
      </c>
      <c r="HT327" s="46">
        <f t="shared" si="2172"/>
        <v>0</v>
      </c>
      <c r="HU327" s="46">
        <f t="shared" si="2173"/>
        <v>0</v>
      </c>
      <c r="HV327" s="48"/>
      <c r="HW327" s="29"/>
      <c r="HX327" s="45">
        <v>266</v>
      </c>
      <c r="HY327" s="128">
        <f t="shared" si="2386"/>
        <v>0</v>
      </c>
      <c r="HZ327" s="46">
        <f t="shared" si="2387"/>
        <v>0</v>
      </c>
      <c r="IA327" s="46">
        <f t="shared" si="2388"/>
        <v>0</v>
      </c>
      <c r="IB327" s="46">
        <f t="shared" si="2389"/>
        <v>0</v>
      </c>
      <c r="IC327" s="46">
        <f t="shared" si="2390"/>
        <v>0</v>
      </c>
      <c r="ID327" s="51">
        <f t="shared" si="2391"/>
        <v>0</v>
      </c>
      <c r="IE327" s="153">
        <f t="shared" si="2533"/>
        <v>10000</v>
      </c>
      <c r="IF327" s="58">
        <f t="shared" si="2392"/>
        <v>0</v>
      </c>
      <c r="IG327" s="52">
        <f t="shared" si="2393"/>
        <v>0</v>
      </c>
      <c r="IH327" s="51">
        <f t="shared" si="2394"/>
        <v>0</v>
      </c>
      <c r="II327" s="57">
        <f t="shared" si="2534"/>
        <v>0</v>
      </c>
      <c r="IJ327" s="153">
        <f t="shared" si="2535"/>
        <v>10000</v>
      </c>
      <c r="IK327" s="468">
        <f t="shared" si="2174"/>
        <v>0</v>
      </c>
      <c r="IL327" s="46">
        <f t="shared" si="2175"/>
        <v>0</v>
      </c>
      <c r="IM327" s="46">
        <f t="shared" si="2176"/>
        <v>0</v>
      </c>
      <c r="IN327" s="48"/>
      <c r="IO327" s="53">
        <f t="shared" si="2395"/>
        <v>0</v>
      </c>
      <c r="IQ327" s="45">
        <v>266</v>
      </c>
      <c r="IR327" s="128">
        <f t="shared" si="2396"/>
        <v>0</v>
      </c>
      <c r="IS327" s="128">
        <f t="shared" si="2397"/>
        <v>0</v>
      </c>
      <c r="IT327" s="128">
        <f t="shared" si="2398"/>
        <v>0</v>
      </c>
      <c r="IU327" s="46">
        <f t="shared" si="2559"/>
        <v>0</v>
      </c>
      <c r="IV327" s="46">
        <f t="shared" si="2399"/>
        <v>0</v>
      </c>
      <c r="IW327" s="51">
        <f t="shared" si="2400"/>
        <v>0</v>
      </c>
      <c r="IX327" s="199">
        <f t="shared" si="2536"/>
        <v>10000</v>
      </c>
      <c r="IY327" s="128">
        <f t="shared" si="2401"/>
        <v>0</v>
      </c>
      <c r="IZ327" s="408">
        <f t="shared" si="2402"/>
        <v>0</v>
      </c>
      <c r="JA327" s="58">
        <f t="shared" si="2403"/>
        <v>0</v>
      </c>
      <c r="JB327" s="52">
        <f t="shared" si="2404"/>
        <v>0</v>
      </c>
      <c r="JC327" s="51">
        <f t="shared" si="2405"/>
        <v>0</v>
      </c>
      <c r="JD327" s="57">
        <f t="shared" si="2406"/>
        <v>0</v>
      </c>
      <c r="JE327" s="280">
        <f t="shared" si="2407"/>
        <v>10000</v>
      </c>
      <c r="JF327" s="280">
        <f t="shared" si="2408"/>
        <v>0</v>
      </c>
      <c r="JG327" s="468">
        <f t="shared" si="2409"/>
        <v>0</v>
      </c>
      <c r="JH327" s="46">
        <f t="shared" si="2410"/>
        <v>0</v>
      </c>
      <c r="JI327" s="46">
        <f t="shared" si="2411"/>
        <v>0</v>
      </c>
      <c r="JJ327" s="48"/>
      <c r="JL327" s="45">
        <v>266</v>
      </c>
      <c r="JM327" s="46">
        <f t="shared" si="2412"/>
        <v>0</v>
      </c>
      <c r="JN327" s="46">
        <f t="shared" si="2413"/>
        <v>0</v>
      </c>
      <c r="JO327" s="128">
        <f t="shared" si="2414"/>
        <v>0</v>
      </c>
      <c r="JP327" s="46">
        <f t="shared" si="2537"/>
        <v>0</v>
      </c>
      <c r="JQ327" s="46">
        <f t="shared" si="2415"/>
        <v>0</v>
      </c>
      <c r="JR327" s="51">
        <f t="shared" si="2416"/>
        <v>0</v>
      </c>
      <c r="JS327" s="51">
        <f t="shared" ref="JS327:JS337" si="2593">$BQ$325</f>
        <v>0</v>
      </c>
      <c r="JT327" s="199">
        <f t="shared" si="2538"/>
        <v>10000</v>
      </c>
      <c r="JU327" s="128">
        <f t="shared" si="2417"/>
        <v>0</v>
      </c>
      <c r="JV327" s="408">
        <f t="shared" si="2418"/>
        <v>0</v>
      </c>
      <c r="JW327" s="58">
        <f t="shared" si="2419"/>
        <v>0</v>
      </c>
      <c r="JX327" s="52">
        <f t="shared" si="2420"/>
        <v>0</v>
      </c>
      <c r="JY327" s="51">
        <f t="shared" si="2421"/>
        <v>0</v>
      </c>
      <c r="JZ327" s="51">
        <f t="shared" si="2422"/>
        <v>0</v>
      </c>
      <c r="KA327" s="199">
        <f t="shared" ref="KA327:KA337" si="2594">$BV$325</f>
        <v>0</v>
      </c>
      <c r="KB327" s="128">
        <f t="shared" si="2539"/>
        <v>10000</v>
      </c>
      <c r="KC327" s="204">
        <f t="shared" si="2423"/>
        <v>0</v>
      </c>
      <c r="KD327" s="468">
        <f t="shared" si="2540"/>
        <v>0</v>
      </c>
      <c r="KE327" s="46">
        <f t="shared" si="2424"/>
        <v>0</v>
      </c>
      <c r="KF327" s="46">
        <f t="shared" si="2425"/>
        <v>0</v>
      </c>
      <c r="KG327" s="48"/>
      <c r="KI327" s="45">
        <v>266</v>
      </c>
      <c r="KJ327" s="46">
        <f t="shared" si="2426"/>
        <v>0</v>
      </c>
      <c r="KK327" s="46">
        <f t="shared" si="2427"/>
        <v>0</v>
      </c>
      <c r="KL327" s="128">
        <f t="shared" si="2428"/>
        <v>0</v>
      </c>
      <c r="KM327" s="46">
        <f t="shared" si="2244"/>
        <v>0</v>
      </c>
      <c r="KN327" s="46">
        <f t="shared" si="2429"/>
        <v>0</v>
      </c>
      <c r="KO327" s="51">
        <f t="shared" si="2430"/>
        <v>0</v>
      </c>
      <c r="KP327" s="199">
        <f t="shared" ref="KP327:KP337" si="2595">$CR$325</f>
        <v>0</v>
      </c>
      <c r="KQ327" s="199">
        <f t="shared" si="2541"/>
        <v>10000</v>
      </c>
      <c r="KR327" s="128">
        <f t="shared" si="2431"/>
        <v>0</v>
      </c>
      <c r="KS327" s="408">
        <f t="shared" si="2432"/>
        <v>0</v>
      </c>
      <c r="KT327" s="45">
        <v>266</v>
      </c>
      <c r="KU327" s="46">
        <f t="shared" si="2542"/>
        <v>0</v>
      </c>
      <c r="KV327" s="46">
        <f t="shared" si="2433"/>
        <v>0</v>
      </c>
      <c r="KW327" s="128">
        <f t="shared" si="2177"/>
        <v>0</v>
      </c>
      <c r="KX327" s="46">
        <f t="shared" si="2434"/>
        <v>0</v>
      </c>
      <c r="KY327" s="46">
        <f t="shared" si="2178"/>
        <v>0</v>
      </c>
      <c r="KZ327" s="51">
        <f t="shared" si="2435"/>
        <v>0</v>
      </c>
      <c r="LA327" s="153">
        <f t="shared" ref="LA327:LA337" si="2596">$CR$325</f>
        <v>0</v>
      </c>
      <c r="LB327" s="58">
        <f t="shared" si="2068"/>
        <v>0</v>
      </c>
      <c r="LC327" s="52">
        <f t="shared" si="2436"/>
        <v>0</v>
      </c>
      <c r="LD327" s="51">
        <f t="shared" si="2437"/>
        <v>0</v>
      </c>
      <c r="LE327" s="51">
        <f t="shared" si="2179"/>
        <v>0</v>
      </c>
      <c r="LF327" s="51">
        <f t="shared" ref="LF327:LF337" si="2597">$CW$325</f>
        <v>0</v>
      </c>
      <c r="LG327" s="128">
        <f t="shared" si="2180"/>
        <v>10000</v>
      </c>
      <c r="LH327" s="204">
        <f t="shared" si="2438"/>
        <v>0</v>
      </c>
      <c r="LI327" s="479">
        <f t="shared" si="2181"/>
        <v>0</v>
      </c>
      <c r="LJ327" s="46">
        <f t="shared" si="2543"/>
        <v>0</v>
      </c>
      <c r="LK327" s="46">
        <f t="shared" si="2544"/>
        <v>0</v>
      </c>
      <c r="LL327" s="48"/>
      <c r="LN327" s="45">
        <v>266</v>
      </c>
      <c r="LO327" s="46">
        <f t="shared" si="2439"/>
        <v>0</v>
      </c>
      <c r="LP327" s="46">
        <f t="shared" si="2566"/>
        <v>0</v>
      </c>
      <c r="LQ327" s="46">
        <f t="shared" si="2440"/>
        <v>0</v>
      </c>
      <c r="LR327" s="46">
        <f t="shared" si="2441"/>
        <v>0</v>
      </c>
      <c r="LS327" s="46">
        <f t="shared" si="2442"/>
        <v>0</v>
      </c>
      <c r="LT327" s="51">
        <f t="shared" si="2443"/>
        <v>0</v>
      </c>
      <c r="LU327" s="199">
        <f t="shared" si="2545"/>
        <v>10000</v>
      </c>
      <c r="LV327" s="58">
        <f t="shared" si="2444"/>
        <v>0</v>
      </c>
      <c r="LW327" s="241">
        <f t="shared" si="2567"/>
        <v>0</v>
      </c>
      <c r="LX327" s="51">
        <f t="shared" si="2445"/>
        <v>0</v>
      </c>
      <c r="LY327" s="51">
        <f t="shared" si="2446"/>
        <v>0</v>
      </c>
      <c r="LZ327" s="46">
        <f t="shared" si="2546"/>
        <v>0</v>
      </c>
      <c r="MA327" s="199">
        <f t="shared" si="2547"/>
        <v>10000</v>
      </c>
      <c r="MB327" s="468">
        <f t="shared" si="2447"/>
        <v>0</v>
      </c>
      <c r="MC327" s="46">
        <f t="shared" si="2448"/>
        <v>0</v>
      </c>
      <c r="MD327" s="46">
        <f t="shared" si="2449"/>
        <v>0</v>
      </c>
      <c r="ME327" s="48"/>
      <c r="MG327" s="45">
        <v>266</v>
      </c>
      <c r="MH327" s="46">
        <f t="shared" si="2450"/>
        <v>0</v>
      </c>
      <c r="MI327" s="46">
        <f t="shared" si="2568"/>
        <v>0</v>
      </c>
      <c r="MJ327" s="46">
        <f t="shared" si="2451"/>
        <v>0</v>
      </c>
      <c r="MK327" s="46">
        <f t="shared" si="2452"/>
        <v>0</v>
      </c>
      <c r="ML327" s="46">
        <f t="shared" si="2453"/>
        <v>0</v>
      </c>
      <c r="MM327" s="51">
        <f t="shared" si="2454"/>
        <v>0</v>
      </c>
      <c r="MN327" s="199">
        <f t="shared" si="2548"/>
        <v>10000</v>
      </c>
      <c r="MO327" s="58">
        <f t="shared" si="2455"/>
        <v>0</v>
      </c>
      <c r="MP327" s="52">
        <f t="shared" si="2569"/>
        <v>0</v>
      </c>
      <c r="MQ327" s="51">
        <f t="shared" si="2456"/>
        <v>0</v>
      </c>
      <c r="MR327" s="57">
        <f t="shared" si="2457"/>
        <v>0</v>
      </c>
      <c r="MS327" s="199">
        <f t="shared" si="2549"/>
        <v>10000</v>
      </c>
      <c r="MT327" s="468">
        <f t="shared" si="2550"/>
        <v>0</v>
      </c>
      <c r="MU327" s="46">
        <f t="shared" si="2458"/>
        <v>0</v>
      </c>
      <c r="MV327" s="46">
        <f t="shared" si="2459"/>
        <v>0</v>
      </c>
      <c r="MW327" s="48"/>
      <c r="MY327" s="45">
        <v>266</v>
      </c>
      <c r="MZ327" s="46">
        <f t="shared" si="2460"/>
        <v>0</v>
      </c>
      <c r="NA327" s="46">
        <f t="shared" si="2570"/>
        <v>0</v>
      </c>
      <c r="NB327" s="128">
        <f t="shared" si="2461"/>
        <v>0</v>
      </c>
      <c r="NC327" s="46">
        <f t="shared" si="2238"/>
        <v>0</v>
      </c>
      <c r="ND327" s="46">
        <f t="shared" si="2462"/>
        <v>0</v>
      </c>
      <c r="NE327" s="51">
        <f t="shared" si="2187"/>
        <v>0</v>
      </c>
      <c r="NF327" s="153">
        <f t="shared" si="2188"/>
        <v>10000</v>
      </c>
      <c r="NG327" s="45">
        <v>266</v>
      </c>
      <c r="NH327" s="46">
        <f t="shared" si="2239"/>
        <v>0</v>
      </c>
      <c r="NI327" s="46">
        <f t="shared" si="2571"/>
        <v>0</v>
      </c>
      <c r="NJ327" s="128">
        <f t="shared" si="2190"/>
        <v>0</v>
      </c>
      <c r="NK327" s="46">
        <f t="shared" si="2551"/>
        <v>0</v>
      </c>
      <c r="NL327" s="46">
        <f t="shared" si="2191"/>
        <v>0</v>
      </c>
      <c r="NM327" s="51">
        <f t="shared" si="2463"/>
        <v>0</v>
      </c>
      <c r="NN327" s="58">
        <f t="shared" si="2192"/>
        <v>0</v>
      </c>
      <c r="NO327" s="52">
        <f t="shared" si="2572"/>
        <v>0</v>
      </c>
      <c r="NP327" s="51">
        <f t="shared" si="2194"/>
        <v>0</v>
      </c>
      <c r="NQ327" s="57">
        <f t="shared" si="2464"/>
        <v>0</v>
      </c>
      <c r="NR327" s="153">
        <f t="shared" si="2552"/>
        <v>10000</v>
      </c>
      <c r="NS327" s="469">
        <f t="shared" si="2465"/>
        <v>0</v>
      </c>
      <c r="NT327" s="46">
        <f t="shared" si="2466"/>
        <v>0</v>
      </c>
      <c r="NU327" s="46">
        <f t="shared" si="2467"/>
        <v>0</v>
      </c>
      <c r="NV327" s="48"/>
      <c r="NX327" s="45">
        <v>266</v>
      </c>
      <c r="NY327" s="46">
        <f t="shared" si="2468"/>
        <v>0</v>
      </c>
      <c r="NZ327" s="46">
        <f t="shared" si="2573"/>
        <v>0</v>
      </c>
      <c r="OA327" s="46">
        <f t="shared" si="2469"/>
        <v>0</v>
      </c>
      <c r="OB327" s="46">
        <f t="shared" si="2470"/>
        <v>0</v>
      </c>
      <c r="OC327" s="46">
        <f t="shared" si="2471"/>
        <v>0</v>
      </c>
      <c r="OD327" s="51">
        <f t="shared" si="2472"/>
        <v>0</v>
      </c>
      <c r="OE327" s="57">
        <f t="shared" ref="OE327:OE337" si="2598">$BQ$325</f>
        <v>0</v>
      </c>
      <c r="OF327" s="153">
        <f t="shared" si="2553"/>
        <v>10000</v>
      </c>
      <c r="OG327" s="58">
        <f t="shared" si="2473"/>
        <v>0</v>
      </c>
      <c r="OH327" s="241">
        <f t="shared" ref="OH327:OH337" si="2599">IF(AND($H$7="Oui",NX327&gt;$I$7),0,IF(NX327&gt;$B$7,0,(TRUNC(OK327*$AX$49/12,2))+(TRUNC(OK327*$AZ$49/12,2))))</f>
        <v>0</v>
      </c>
      <c r="OI327" s="51">
        <f t="shared" si="2474"/>
        <v>0</v>
      </c>
      <c r="OJ327" s="51">
        <f t="shared" si="2475"/>
        <v>0</v>
      </c>
      <c r="OK327" s="153">
        <f t="shared" ref="OK327:OK337" si="2600">$BV$325</f>
        <v>0</v>
      </c>
      <c r="OL327" s="153">
        <f t="shared" si="2554"/>
        <v>10000</v>
      </c>
      <c r="OM327" s="468">
        <f t="shared" si="2555"/>
        <v>0</v>
      </c>
      <c r="ON327" s="46">
        <f t="shared" si="2556"/>
        <v>0</v>
      </c>
      <c r="OO327" s="46">
        <f t="shared" si="2476"/>
        <v>0</v>
      </c>
      <c r="OP327" s="48"/>
      <c r="OR327" s="45">
        <v>266</v>
      </c>
      <c r="OS327" s="46">
        <f t="shared" si="2477"/>
        <v>0</v>
      </c>
      <c r="OT327" s="128">
        <f t="shared" si="2574"/>
        <v>0</v>
      </c>
      <c r="OU327" s="128">
        <f t="shared" si="2478"/>
        <v>0</v>
      </c>
      <c r="OV327" s="46">
        <f t="shared" si="2240"/>
        <v>0</v>
      </c>
      <c r="OW327" s="46">
        <f t="shared" si="2241"/>
        <v>0</v>
      </c>
      <c r="OX327" s="51">
        <f t="shared" si="2479"/>
        <v>0</v>
      </c>
      <c r="OY327" s="51">
        <f t="shared" ref="OY327:OY337" si="2601">$GJ$325</f>
        <v>0</v>
      </c>
      <c r="OZ327" s="153">
        <f t="shared" si="2557"/>
        <v>10000</v>
      </c>
      <c r="PA327" s="45">
        <v>266</v>
      </c>
      <c r="PB327" s="46">
        <f t="shared" si="2480"/>
        <v>0</v>
      </c>
      <c r="PC327" s="46">
        <f t="shared" ref="PC327:PC337" si="2602">IF(PA327&gt;$B$7,0,(TRUNC(PH327*$BB$49*$L$7/12,2))+(TRUNC(PH327*$BD$49*$M$7/12,2)))</f>
        <v>0</v>
      </c>
      <c r="PD327" s="128">
        <f t="shared" si="2481"/>
        <v>0</v>
      </c>
      <c r="PE327" s="46">
        <f t="shared" si="2482"/>
        <v>0</v>
      </c>
      <c r="PF327" s="46">
        <f t="shared" si="2483"/>
        <v>0</v>
      </c>
      <c r="PG327" s="51">
        <f t="shared" si="2484"/>
        <v>0</v>
      </c>
      <c r="PH327" s="57">
        <f t="shared" ref="PH327:PH337" si="2603">$GS$325</f>
        <v>0</v>
      </c>
      <c r="PI327" s="688">
        <f t="shared" si="2485"/>
        <v>0</v>
      </c>
      <c r="PJ327" s="52">
        <f t="shared" ref="PJ327:PJ337" si="2604">IF(AND($H$7="Oui",PA327&gt;$I$7),0,IF(PA327&gt;$B$7,0,(TRUNC(PM327*$BB$49/12,2))+(TRUNC(PM327*$BD$49/12,2))))</f>
        <v>0</v>
      </c>
      <c r="PK327" s="51">
        <f t="shared" si="2486"/>
        <v>0</v>
      </c>
      <c r="PL327" s="57">
        <f t="shared" si="2487"/>
        <v>0</v>
      </c>
      <c r="PM327" s="57">
        <f t="shared" ref="PM327:PM337" si="2605">$GX$325</f>
        <v>0</v>
      </c>
      <c r="PN327" s="153">
        <f t="shared" si="2558"/>
        <v>10000</v>
      </c>
      <c r="PO327" s="469">
        <f t="shared" si="2488"/>
        <v>0</v>
      </c>
      <c r="PP327" s="46">
        <f t="shared" si="2489"/>
        <v>0</v>
      </c>
      <c r="PQ327" s="46">
        <f t="shared" si="2490"/>
        <v>0</v>
      </c>
      <c r="PR327" s="48"/>
    </row>
    <row r="328" spans="2:434" hidden="1" x14ac:dyDescent="0.3">
      <c r="B328" s="45">
        <v>267</v>
      </c>
      <c r="C328" s="46">
        <f t="shared" si="2245"/>
        <v>0</v>
      </c>
      <c r="D328" s="46">
        <f t="shared" si="2293"/>
        <v>0</v>
      </c>
      <c r="E328" s="46">
        <f t="shared" si="2294"/>
        <v>0</v>
      </c>
      <c r="F328" s="46">
        <f t="shared" si="2295"/>
        <v>0</v>
      </c>
      <c r="G328" s="46">
        <f t="shared" si="2296"/>
        <v>0</v>
      </c>
      <c r="H328" s="51">
        <f t="shared" si="2297"/>
        <v>0</v>
      </c>
      <c r="I328" s="58">
        <f t="shared" si="2228"/>
        <v>0</v>
      </c>
      <c r="J328" s="52">
        <f t="shared" si="2298"/>
        <v>0</v>
      </c>
      <c r="K328" s="51">
        <f t="shared" si="2299"/>
        <v>0</v>
      </c>
      <c r="L328" s="57">
        <f t="shared" si="2300"/>
        <v>0</v>
      </c>
      <c r="M328" s="468">
        <f t="shared" si="2491"/>
        <v>0</v>
      </c>
      <c r="N328" s="46">
        <f t="shared" si="2492"/>
        <v>0</v>
      </c>
      <c r="O328" s="47"/>
      <c r="P328" s="46">
        <f t="shared" si="2493"/>
        <v>0</v>
      </c>
      <c r="Q328" s="48"/>
      <c r="R328" s="29"/>
      <c r="S328" s="29"/>
      <c r="T328" s="45">
        <v>267</v>
      </c>
      <c r="U328" s="46">
        <f t="shared" si="2301"/>
        <v>0</v>
      </c>
      <c r="V328" s="46">
        <f t="shared" si="2302"/>
        <v>0</v>
      </c>
      <c r="W328" s="46">
        <f t="shared" si="2494"/>
        <v>0</v>
      </c>
      <c r="X328" s="46">
        <f t="shared" si="2303"/>
        <v>0</v>
      </c>
      <c r="Y328" s="46">
        <f t="shared" si="2304"/>
        <v>0</v>
      </c>
      <c r="Z328" s="51">
        <f t="shared" si="2305"/>
        <v>0</v>
      </c>
      <c r="AA328" s="58">
        <f t="shared" si="2306"/>
        <v>0</v>
      </c>
      <c r="AB328" s="52">
        <f t="shared" si="2307"/>
        <v>0</v>
      </c>
      <c r="AC328" s="51">
        <f t="shared" si="2308"/>
        <v>0</v>
      </c>
      <c r="AD328" s="57">
        <f t="shared" si="2309"/>
        <v>0</v>
      </c>
      <c r="AE328" s="468">
        <f t="shared" si="2495"/>
        <v>0</v>
      </c>
      <c r="AF328" s="46">
        <f t="shared" si="2310"/>
        <v>0</v>
      </c>
      <c r="AG328" s="47"/>
      <c r="AH328" s="46">
        <f t="shared" si="2496"/>
        <v>0</v>
      </c>
      <c r="AI328" s="48"/>
      <c r="AJ328" s="29"/>
      <c r="AK328" s="45">
        <v>267</v>
      </c>
      <c r="AL328" s="46">
        <f t="shared" si="2311"/>
        <v>0</v>
      </c>
      <c r="AM328" s="46"/>
      <c r="AN328" s="46"/>
      <c r="AO328" s="46">
        <f t="shared" si="2312"/>
        <v>0</v>
      </c>
      <c r="AP328" s="128">
        <f t="shared" si="2313"/>
        <v>0</v>
      </c>
      <c r="AQ328" s="128"/>
      <c r="AR328" s="128"/>
      <c r="AS328" s="46">
        <f t="shared" si="2314"/>
        <v>0</v>
      </c>
      <c r="AT328" s="46">
        <f t="shared" si="2315"/>
        <v>0</v>
      </c>
      <c r="AU328" s="51"/>
      <c r="AV328" s="51"/>
      <c r="AW328" s="51">
        <f t="shared" si="2316"/>
        <v>0</v>
      </c>
      <c r="AX328" s="58">
        <f t="shared" si="2317"/>
        <v>0</v>
      </c>
      <c r="AY328" s="52"/>
      <c r="AZ328" s="52"/>
      <c r="BA328" s="52">
        <f t="shared" si="2318"/>
        <v>0</v>
      </c>
      <c r="BB328" s="51">
        <f t="shared" si="2319"/>
        <v>0</v>
      </c>
      <c r="BC328" s="51"/>
      <c r="BD328" s="51"/>
      <c r="BE328" s="57">
        <f t="shared" si="2320"/>
        <v>0</v>
      </c>
      <c r="BF328" s="468">
        <f t="shared" si="2321"/>
        <v>0</v>
      </c>
      <c r="BG328" s="46">
        <f t="shared" si="2322"/>
        <v>0</v>
      </c>
      <c r="BH328" s="46">
        <f t="shared" si="2323"/>
        <v>0</v>
      </c>
      <c r="BI328" s="48"/>
      <c r="BK328" s="45">
        <v>267</v>
      </c>
      <c r="BL328" s="46">
        <f t="shared" si="2497"/>
        <v>0</v>
      </c>
      <c r="BM328" s="46">
        <f t="shared" si="2498"/>
        <v>0</v>
      </c>
      <c r="BN328" s="46">
        <f t="shared" si="2499"/>
        <v>0</v>
      </c>
      <c r="BO328" s="46">
        <f t="shared" si="2324"/>
        <v>0</v>
      </c>
      <c r="BP328" s="46">
        <f t="shared" si="2325"/>
        <v>0</v>
      </c>
      <c r="BQ328" s="51">
        <f t="shared" si="2326"/>
        <v>0</v>
      </c>
      <c r="BR328" s="57">
        <f t="shared" si="2575"/>
        <v>0</v>
      </c>
      <c r="BS328" s="58">
        <f t="shared" si="2229"/>
        <v>0</v>
      </c>
      <c r="BT328" s="52">
        <f t="shared" si="2500"/>
        <v>0</v>
      </c>
      <c r="BU328" s="51">
        <f t="shared" si="2327"/>
        <v>0</v>
      </c>
      <c r="BV328" s="51">
        <f t="shared" si="2328"/>
        <v>0</v>
      </c>
      <c r="BW328" s="153">
        <f t="shared" si="2576"/>
        <v>0</v>
      </c>
      <c r="BX328" s="468">
        <f t="shared" si="2501"/>
        <v>0</v>
      </c>
      <c r="BY328" s="46">
        <f t="shared" si="2502"/>
        <v>0</v>
      </c>
      <c r="BZ328" s="46">
        <f t="shared" si="2329"/>
        <v>0</v>
      </c>
      <c r="CA328" s="48"/>
      <c r="CB328" s="29"/>
      <c r="CC328" s="45">
        <v>267</v>
      </c>
      <c r="CD328" s="128">
        <f t="shared" si="2330"/>
        <v>0</v>
      </c>
      <c r="CE328" s="46">
        <f t="shared" si="2503"/>
        <v>0</v>
      </c>
      <c r="CF328" s="128">
        <f t="shared" si="2331"/>
        <v>0</v>
      </c>
      <c r="CG328" s="46">
        <f t="shared" si="2504"/>
        <v>0</v>
      </c>
      <c r="CH328" s="46">
        <f t="shared" si="2230"/>
        <v>0</v>
      </c>
      <c r="CI328" s="51">
        <f t="shared" si="2332"/>
        <v>0</v>
      </c>
      <c r="CJ328" s="199">
        <f t="shared" si="2577"/>
        <v>0</v>
      </c>
      <c r="CK328" s="153">
        <f t="shared" si="2505"/>
        <v>10000</v>
      </c>
      <c r="CL328" s="45">
        <v>267</v>
      </c>
      <c r="CM328" s="46">
        <f t="shared" si="2506"/>
        <v>0</v>
      </c>
      <c r="CN328" s="46">
        <f t="shared" si="2507"/>
        <v>0</v>
      </c>
      <c r="CO328" s="128">
        <f t="shared" si="2242"/>
        <v>0</v>
      </c>
      <c r="CP328" s="46">
        <f t="shared" si="2333"/>
        <v>0</v>
      </c>
      <c r="CQ328" s="46">
        <f t="shared" si="2243"/>
        <v>0</v>
      </c>
      <c r="CR328" s="51">
        <f t="shared" si="2334"/>
        <v>0</v>
      </c>
      <c r="CS328" s="153">
        <f t="shared" si="2578"/>
        <v>0</v>
      </c>
      <c r="CT328" s="58">
        <f t="shared" si="2335"/>
        <v>0</v>
      </c>
      <c r="CU328" s="52">
        <f t="shared" si="2508"/>
        <v>0</v>
      </c>
      <c r="CV328" s="51">
        <f t="shared" si="2509"/>
        <v>0</v>
      </c>
      <c r="CW328" s="51">
        <f t="shared" si="2336"/>
        <v>0</v>
      </c>
      <c r="CX328" s="57">
        <f t="shared" si="2579"/>
        <v>0</v>
      </c>
      <c r="CY328" s="153">
        <f t="shared" si="2510"/>
        <v>10000</v>
      </c>
      <c r="CZ328" s="479">
        <f t="shared" si="2162"/>
        <v>0</v>
      </c>
      <c r="DA328" s="46">
        <f t="shared" si="2511"/>
        <v>0</v>
      </c>
      <c r="DB328" s="46">
        <f t="shared" si="2512"/>
        <v>0</v>
      </c>
      <c r="DC328" s="48"/>
      <c r="DE328" s="45">
        <v>267</v>
      </c>
      <c r="DF328" s="46">
        <f t="shared" si="2337"/>
        <v>0</v>
      </c>
      <c r="DG328" s="46">
        <f t="shared" si="2580"/>
        <v>0</v>
      </c>
      <c r="DH328" s="46">
        <f t="shared" si="2338"/>
        <v>0</v>
      </c>
      <c r="DI328" s="46">
        <f t="shared" si="2339"/>
        <v>0</v>
      </c>
      <c r="DJ328" s="46">
        <f t="shared" si="2340"/>
        <v>0</v>
      </c>
      <c r="DK328" s="51">
        <f t="shared" si="2341"/>
        <v>0</v>
      </c>
      <c r="DL328" s="58">
        <f t="shared" si="2231"/>
        <v>0</v>
      </c>
      <c r="DM328" s="241">
        <f t="shared" si="2581"/>
        <v>0</v>
      </c>
      <c r="DN328" s="51">
        <f t="shared" si="2342"/>
        <v>0</v>
      </c>
      <c r="DO328" s="57">
        <f t="shared" si="2343"/>
        <v>0</v>
      </c>
      <c r="DP328" s="468">
        <f t="shared" si="2513"/>
        <v>0</v>
      </c>
      <c r="DQ328" s="46">
        <f t="shared" si="2514"/>
        <v>0</v>
      </c>
      <c r="DR328" s="47"/>
      <c r="DS328" s="46">
        <f t="shared" si="2515"/>
        <v>0</v>
      </c>
      <c r="DT328" s="48"/>
      <c r="DU328" s="29"/>
      <c r="DV328" s="45">
        <v>267</v>
      </c>
      <c r="DW328" s="46">
        <f t="shared" si="2516"/>
        <v>0</v>
      </c>
      <c r="DX328" s="46">
        <f t="shared" si="2582"/>
        <v>0</v>
      </c>
      <c r="DY328" s="46">
        <f t="shared" si="2517"/>
        <v>0</v>
      </c>
      <c r="DZ328" s="46">
        <f t="shared" si="2344"/>
        <v>0</v>
      </c>
      <c r="EA328" s="46">
        <f t="shared" si="2345"/>
        <v>0</v>
      </c>
      <c r="EB328" s="51">
        <f t="shared" si="2346"/>
        <v>0</v>
      </c>
      <c r="EC328" s="58">
        <f t="shared" si="2232"/>
        <v>0</v>
      </c>
      <c r="ED328" s="52">
        <f t="shared" si="2583"/>
        <v>0</v>
      </c>
      <c r="EE328" s="51">
        <f t="shared" si="2347"/>
        <v>0</v>
      </c>
      <c r="EF328" s="57">
        <f t="shared" si="2348"/>
        <v>0</v>
      </c>
      <c r="EG328" s="468">
        <f t="shared" si="2518"/>
        <v>0</v>
      </c>
      <c r="EH328" s="46">
        <f t="shared" si="2519"/>
        <v>0</v>
      </c>
      <c r="EI328" s="47"/>
      <c r="EJ328" s="46">
        <f t="shared" si="2520"/>
        <v>0</v>
      </c>
      <c r="EK328" s="48"/>
      <c r="EL328" s="29"/>
      <c r="EM328" s="45">
        <v>267</v>
      </c>
      <c r="EN328" s="46">
        <f t="shared" si="2560"/>
        <v>0</v>
      </c>
      <c r="EO328" s="46">
        <f t="shared" si="2584"/>
        <v>0</v>
      </c>
      <c r="EP328" s="128">
        <f t="shared" si="2233"/>
        <v>0</v>
      </c>
      <c r="EQ328" s="46">
        <f t="shared" si="2349"/>
        <v>0</v>
      </c>
      <c r="ER328" s="46">
        <f t="shared" si="2350"/>
        <v>0</v>
      </c>
      <c r="ES328" s="51">
        <f t="shared" si="2351"/>
        <v>0</v>
      </c>
      <c r="ET328" s="153">
        <f t="shared" si="2521"/>
        <v>10000</v>
      </c>
      <c r="EU328" s="45">
        <v>267</v>
      </c>
      <c r="EV328" s="46">
        <f t="shared" si="2234"/>
        <v>0</v>
      </c>
      <c r="EW328" s="46">
        <f t="shared" si="2585"/>
        <v>0</v>
      </c>
      <c r="EX328" s="128">
        <f t="shared" si="2352"/>
        <v>0</v>
      </c>
      <c r="EY328" s="46">
        <f t="shared" si="2353"/>
        <v>0</v>
      </c>
      <c r="EZ328" s="46">
        <f t="shared" si="2354"/>
        <v>0</v>
      </c>
      <c r="FA328" s="51">
        <f t="shared" si="2355"/>
        <v>0</v>
      </c>
      <c r="FB328" s="58">
        <f t="shared" si="2356"/>
        <v>0</v>
      </c>
      <c r="FC328" s="52">
        <f t="shared" si="2586"/>
        <v>0</v>
      </c>
      <c r="FD328" s="51">
        <f t="shared" si="2522"/>
        <v>0</v>
      </c>
      <c r="FE328" s="57">
        <f t="shared" si="2357"/>
        <v>0</v>
      </c>
      <c r="FF328" s="153">
        <f t="shared" si="2523"/>
        <v>10000</v>
      </c>
      <c r="FG328" s="469">
        <f t="shared" si="2358"/>
        <v>0</v>
      </c>
      <c r="FH328" s="46">
        <f t="shared" si="2359"/>
        <v>0</v>
      </c>
      <c r="FI328" s="46">
        <f t="shared" si="2360"/>
        <v>0</v>
      </c>
      <c r="FJ328" s="48"/>
      <c r="FL328" s="45">
        <v>267</v>
      </c>
      <c r="FM328" s="46">
        <f t="shared" si="2524"/>
        <v>0</v>
      </c>
      <c r="FN328" s="46">
        <f t="shared" si="2561"/>
        <v>0</v>
      </c>
      <c r="FO328" s="46">
        <f t="shared" si="2525"/>
        <v>0</v>
      </c>
      <c r="FP328" s="46">
        <f t="shared" si="2361"/>
        <v>0</v>
      </c>
      <c r="FQ328" s="46">
        <f t="shared" si="2362"/>
        <v>0</v>
      </c>
      <c r="FR328" s="51">
        <f t="shared" si="2363"/>
        <v>0</v>
      </c>
      <c r="FS328" s="57">
        <f t="shared" si="2587"/>
        <v>0</v>
      </c>
      <c r="FT328" s="58">
        <f t="shared" si="2235"/>
        <v>0</v>
      </c>
      <c r="FU328" s="241">
        <f t="shared" si="2562"/>
        <v>0</v>
      </c>
      <c r="FV328" s="51">
        <f t="shared" si="2364"/>
        <v>0</v>
      </c>
      <c r="FW328" s="51">
        <f t="shared" si="2365"/>
        <v>0</v>
      </c>
      <c r="FX328" s="153">
        <f t="shared" si="2588"/>
        <v>0</v>
      </c>
      <c r="FY328" s="468">
        <f t="shared" si="2526"/>
        <v>0</v>
      </c>
      <c r="FZ328" s="46">
        <f t="shared" si="2527"/>
        <v>0</v>
      </c>
      <c r="GA328" s="46">
        <f t="shared" si="2366"/>
        <v>0</v>
      </c>
      <c r="GB328" s="48"/>
      <c r="GD328" s="45">
        <v>267</v>
      </c>
      <c r="GE328" s="128">
        <f t="shared" si="2563"/>
        <v>0</v>
      </c>
      <c r="GF328" s="128">
        <f t="shared" si="2589"/>
        <v>0</v>
      </c>
      <c r="GG328" s="128">
        <f t="shared" si="2119"/>
        <v>0</v>
      </c>
      <c r="GH328" s="46">
        <f t="shared" si="2236"/>
        <v>0</v>
      </c>
      <c r="GI328" s="46">
        <f t="shared" si="2367"/>
        <v>0</v>
      </c>
      <c r="GJ328" s="51">
        <f t="shared" si="2368"/>
        <v>0</v>
      </c>
      <c r="GK328" s="51">
        <f t="shared" si="2590"/>
        <v>0</v>
      </c>
      <c r="GL328" s="153">
        <f t="shared" si="2528"/>
        <v>10000</v>
      </c>
      <c r="GM328" s="45">
        <v>267</v>
      </c>
      <c r="GN328" s="46">
        <f t="shared" si="2237"/>
        <v>0</v>
      </c>
      <c r="GO328" s="46">
        <f t="shared" si="2564"/>
        <v>0</v>
      </c>
      <c r="GP328" s="128">
        <f t="shared" si="2168"/>
        <v>0</v>
      </c>
      <c r="GQ328" s="46">
        <f t="shared" si="2369"/>
        <v>0</v>
      </c>
      <c r="GR328" s="46">
        <f t="shared" si="2169"/>
        <v>0</v>
      </c>
      <c r="GS328" s="51">
        <f t="shared" si="2370"/>
        <v>0</v>
      </c>
      <c r="GT328" s="57">
        <f t="shared" si="2591"/>
        <v>0</v>
      </c>
      <c r="GU328" s="58">
        <f t="shared" si="2371"/>
        <v>0</v>
      </c>
      <c r="GV328" s="52">
        <f t="shared" si="2565"/>
        <v>0</v>
      </c>
      <c r="GW328" s="51">
        <f t="shared" si="2529"/>
        <v>0</v>
      </c>
      <c r="GX328" s="57">
        <f t="shared" si="2372"/>
        <v>0</v>
      </c>
      <c r="GY328" s="57">
        <f t="shared" si="2592"/>
        <v>0</v>
      </c>
      <c r="GZ328" s="153">
        <f t="shared" si="2530"/>
        <v>10000</v>
      </c>
      <c r="HA328" s="469">
        <f t="shared" si="2373"/>
        <v>0</v>
      </c>
      <c r="HB328" s="46">
        <f t="shared" si="2374"/>
        <v>0</v>
      </c>
      <c r="HC328" s="46">
        <f t="shared" si="2375"/>
        <v>0</v>
      </c>
      <c r="HD328" s="48"/>
      <c r="HF328" s="45">
        <v>267</v>
      </c>
      <c r="HG328" s="46">
        <f t="shared" si="2376"/>
        <v>0</v>
      </c>
      <c r="HH328" s="46">
        <f t="shared" si="2377"/>
        <v>0</v>
      </c>
      <c r="HI328" s="46">
        <f t="shared" si="2378"/>
        <v>0</v>
      </c>
      <c r="HJ328" s="46">
        <f t="shared" si="2379"/>
        <v>0</v>
      </c>
      <c r="HK328" s="46">
        <f t="shared" si="2380"/>
        <v>0</v>
      </c>
      <c r="HL328" s="51">
        <f t="shared" si="2381"/>
        <v>0</v>
      </c>
      <c r="HM328" s="153">
        <f t="shared" si="2531"/>
        <v>10000</v>
      </c>
      <c r="HN328" s="58">
        <f t="shared" si="2382"/>
        <v>0</v>
      </c>
      <c r="HO328" s="52">
        <f t="shared" si="2383"/>
        <v>0</v>
      </c>
      <c r="HP328" s="51">
        <f t="shared" si="2384"/>
        <v>0</v>
      </c>
      <c r="HQ328" s="57">
        <f t="shared" si="2385"/>
        <v>0</v>
      </c>
      <c r="HR328" s="153">
        <f t="shared" si="2532"/>
        <v>10000</v>
      </c>
      <c r="HS328" s="468">
        <f t="shared" si="2171"/>
        <v>0</v>
      </c>
      <c r="HT328" s="46">
        <f t="shared" si="2172"/>
        <v>0</v>
      </c>
      <c r="HU328" s="46">
        <f t="shared" si="2173"/>
        <v>0</v>
      </c>
      <c r="HV328" s="48"/>
      <c r="HW328" s="29"/>
      <c r="HX328" s="45">
        <v>267</v>
      </c>
      <c r="HY328" s="128">
        <f t="shared" si="2386"/>
        <v>0</v>
      </c>
      <c r="HZ328" s="46">
        <f t="shared" si="2387"/>
        <v>0</v>
      </c>
      <c r="IA328" s="46">
        <f t="shared" si="2388"/>
        <v>0</v>
      </c>
      <c r="IB328" s="46">
        <f t="shared" si="2389"/>
        <v>0</v>
      </c>
      <c r="IC328" s="46">
        <f t="shared" si="2390"/>
        <v>0</v>
      </c>
      <c r="ID328" s="51">
        <f t="shared" si="2391"/>
        <v>0</v>
      </c>
      <c r="IE328" s="153">
        <f t="shared" si="2533"/>
        <v>10000</v>
      </c>
      <c r="IF328" s="58">
        <f t="shared" si="2392"/>
        <v>0</v>
      </c>
      <c r="IG328" s="52">
        <f t="shared" si="2393"/>
        <v>0</v>
      </c>
      <c r="IH328" s="51">
        <f t="shared" si="2394"/>
        <v>0</v>
      </c>
      <c r="II328" s="57">
        <f t="shared" si="2534"/>
        <v>0</v>
      </c>
      <c r="IJ328" s="153">
        <f t="shared" si="2535"/>
        <v>10000</v>
      </c>
      <c r="IK328" s="468">
        <f t="shared" si="2174"/>
        <v>0</v>
      </c>
      <c r="IL328" s="46">
        <f t="shared" si="2175"/>
        <v>0</v>
      </c>
      <c r="IM328" s="46">
        <f t="shared" si="2176"/>
        <v>0</v>
      </c>
      <c r="IN328" s="48"/>
      <c r="IO328" s="53">
        <f t="shared" si="2395"/>
        <v>0</v>
      </c>
      <c r="IQ328" s="45">
        <v>267</v>
      </c>
      <c r="IR328" s="128">
        <f t="shared" si="2396"/>
        <v>0</v>
      </c>
      <c r="IS328" s="128">
        <f t="shared" si="2397"/>
        <v>0</v>
      </c>
      <c r="IT328" s="128">
        <f t="shared" si="2398"/>
        <v>0</v>
      </c>
      <c r="IU328" s="46">
        <f t="shared" si="2559"/>
        <v>0</v>
      </c>
      <c r="IV328" s="46">
        <f t="shared" si="2399"/>
        <v>0</v>
      </c>
      <c r="IW328" s="51">
        <f t="shared" si="2400"/>
        <v>0</v>
      </c>
      <c r="IX328" s="199">
        <f t="shared" si="2536"/>
        <v>10000</v>
      </c>
      <c r="IY328" s="128">
        <f t="shared" si="2401"/>
        <v>0</v>
      </c>
      <c r="IZ328" s="408">
        <f t="shared" si="2402"/>
        <v>0</v>
      </c>
      <c r="JA328" s="58">
        <f t="shared" si="2403"/>
        <v>0</v>
      </c>
      <c r="JB328" s="52">
        <f t="shared" si="2404"/>
        <v>0</v>
      </c>
      <c r="JC328" s="51">
        <f t="shared" si="2405"/>
        <v>0</v>
      </c>
      <c r="JD328" s="57">
        <f t="shared" si="2406"/>
        <v>0</v>
      </c>
      <c r="JE328" s="280">
        <f t="shared" si="2407"/>
        <v>10000</v>
      </c>
      <c r="JF328" s="280">
        <f t="shared" si="2408"/>
        <v>0</v>
      </c>
      <c r="JG328" s="468">
        <f t="shared" si="2409"/>
        <v>0</v>
      </c>
      <c r="JH328" s="46">
        <f t="shared" si="2410"/>
        <v>0</v>
      </c>
      <c r="JI328" s="46">
        <f t="shared" si="2411"/>
        <v>0</v>
      </c>
      <c r="JJ328" s="48"/>
      <c r="JL328" s="45">
        <v>267</v>
      </c>
      <c r="JM328" s="46">
        <f t="shared" si="2412"/>
        <v>0</v>
      </c>
      <c r="JN328" s="46">
        <f t="shared" si="2413"/>
        <v>0</v>
      </c>
      <c r="JO328" s="128">
        <f t="shared" si="2414"/>
        <v>0</v>
      </c>
      <c r="JP328" s="46">
        <f t="shared" si="2537"/>
        <v>0</v>
      </c>
      <c r="JQ328" s="46">
        <f t="shared" si="2415"/>
        <v>0</v>
      </c>
      <c r="JR328" s="51">
        <f t="shared" si="2416"/>
        <v>0</v>
      </c>
      <c r="JS328" s="51">
        <f t="shared" si="2593"/>
        <v>0</v>
      </c>
      <c r="JT328" s="199">
        <f t="shared" si="2538"/>
        <v>10000</v>
      </c>
      <c r="JU328" s="128">
        <f t="shared" si="2417"/>
        <v>0</v>
      </c>
      <c r="JV328" s="408">
        <f t="shared" si="2418"/>
        <v>0</v>
      </c>
      <c r="JW328" s="58">
        <f t="shared" si="2419"/>
        <v>0</v>
      </c>
      <c r="JX328" s="52">
        <f t="shared" si="2420"/>
        <v>0</v>
      </c>
      <c r="JY328" s="51">
        <f t="shared" si="2421"/>
        <v>0</v>
      </c>
      <c r="JZ328" s="51">
        <f t="shared" si="2422"/>
        <v>0</v>
      </c>
      <c r="KA328" s="199">
        <f t="shared" si="2594"/>
        <v>0</v>
      </c>
      <c r="KB328" s="128">
        <f t="shared" si="2539"/>
        <v>10000</v>
      </c>
      <c r="KC328" s="204">
        <f t="shared" si="2423"/>
        <v>0</v>
      </c>
      <c r="KD328" s="468">
        <f t="shared" si="2540"/>
        <v>0</v>
      </c>
      <c r="KE328" s="46">
        <f t="shared" si="2424"/>
        <v>0</v>
      </c>
      <c r="KF328" s="46">
        <f t="shared" si="2425"/>
        <v>0</v>
      </c>
      <c r="KG328" s="48"/>
      <c r="KI328" s="45">
        <v>267</v>
      </c>
      <c r="KJ328" s="46">
        <f t="shared" si="2426"/>
        <v>0</v>
      </c>
      <c r="KK328" s="46">
        <f t="shared" si="2427"/>
        <v>0</v>
      </c>
      <c r="KL328" s="128">
        <f t="shared" si="2428"/>
        <v>0</v>
      </c>
      <c r="KM328" s="46">
        <f t="shared" si="2244"/>
        <v>0</v>
      </c>
      <c r="KN328" s="46">
        <f t="shared" si="2429"/>
        <v>0</v>
      </c>
      <c r="KO328" s="51">
        <f t="shared" si="2430"/>
        <v>0</v>
      </c>
      <c r="KP328" s="199">
        <f t="shared" si="2595"/>
        <v>0</v>
      </c>
      <c r="KQ328" s="199">
        <f t="shared" si="2541"/>
        <v>10000</v>
      </c>
      <c r="KR328" s="128">
        <f t="shared" si="2431"/>
        <v>0</v>
      </c>
      <c r="KS328" s="408">
        <f t="shared" si="2432"/>
        <v>0</v>
      </c>
      <c r="KT328" s="45">
        <v>267</v>
      </c>
      <c r="KU328" s="46">
        <f t="shared" si="2542"/>
        <v>0</v>
      </c>
      <c r="KV328" s="46">
        <f t="shared" si="2433"/>
        <v>0</v>
      </c>
      <c r="KW328" s="128">
        <f t="shared" si="2177"/>
        <v>0</v>
      </c>
      <c r="KX328" s="46">
        <f t="shared" si="2434"/>
        <v>0</v>
      </c>
      <c r="KY328" s="46">
        <f t="shared" si="2178"/>
        <v>0</v>
      </c>
      <c r="KZ328" s="51">
        <f t="shared" si="2435"/>
        <v>0</v>
      </c>
      <c r="LA328" s="153">
        <f t="shared" si="2596"/>
        <v>0</v>
      </c>
      <c r="LB328" s="58">
        <f t="shared" si="2068"/>
        <v>0</v>
      </c>
      <c r="LC328" s="52">
        <f t="shared" si="2436"/>
        <v>0</v>
      </c>
      <c r="LD328" s="51">
        <f t="shared" si="2437"/>
        <v>0</v>
      </c>
      <c r="LE328" s="51">
        <f t="shared" si="2179"/>
        <v>0</v>
      </c>
      <c r="LF328" s="51">
        <f t="shared" si="2597"/>
        <v>0</v>
      </c>
      <c r="LG328" s="128">
        <f t="shared" si="2180"/>
        <v>10000</v>
      </c>
      <c r="LH328" s="204">
        <f t="shared" si="2438"/>
        <v>0</v>
      </c>
      <c r="LI328" s="479">
        <f t="shared" si="2181"/>
        <v>0</v>
      </c>
      <c r="LJ328" s="46">
        <f t="shared" si="2543"/>
        <v>0</v>
      </c>
      <c r="LK328" s="46">
        <f t="shared" si="2544"/>
        <v>0</v>
      </c>
      <c r="LL328" s="48"/>
      <c r="LN328" s="45">
        <v>267</v>
      </c>
      <c r="LO328" s="46">
        <f t="shared" si="2439"/>
        <v>0</v>
      </c>
      <c r="LP328" s="46">
        <f t="shared" si="2566"/>
        <v>0</v>
      </c>
      <c r="LQ328" s="46">
        <f t="shared" si="2440"/>
        <v>0</v>
      </c>
      <c r="LR328" s="46">
        <f t="shared" si="2441"/>
        <v>0</v>
      </c>
      <c r="LS328" s="46">
        <f t="shared" si="2442"/>
        <v>0</v>
      </c>
      <c r="LT328" s="51">
        <f t="shared" si="2443"/>
        <v>0</v>
      </c>
      <c r="LU328" s="199">
        <f t="shared" si="2545"/>
        <v>10000</v>
      </c>
      <c r="LV328" s="58">
        <f t="shared" si="2444"/>
        <v>0</v>
      </c>
      <c r="LW328" s="241">
        <f t="shared" si="2567"/>
        <v>0</v>
      </c>
      <c r="LX328" s="51">
        <f t="shared" si="2445"/>
        <v>0</v>
      </c>
      <c r="LY328" s="51">
        <f t="shared" si="2446"/>
        <v>0</v>
      </c>
      <c r="LZ328" s="46">
        <f t="shared" si="2546"/>
        <v>0</v>
      </c>
      <c r="MA328" s="199">
        <f t="shared" si="2547"/>
        <v>10000</v>
      </c>
      <c r="MB328" s="468">
        <f t="shared" si="2447"/>
        <v>0</v>
      </c>
      <c r="MC328" s="46">
        <f t="shared" si="2448"/>
        <v>0</v>
      </c>
      <c r="MD328" s="46">
        <f t="shared" si="2449"/>
        <v>0</v>
      </c>
      <c r="ME328" s="48"/>
      <c r="MG328" s="45">
        <v>267</v>
      </c>
      <c r="MH328" s="46">
        <f t="shared" si="2450"/>
        <v>0</v>
      </c>
      <c r="MI328" s="46">
        <f t="shared" si="2568"/>
        <v>0</v>
      </c>
      <c r="MJ328" s="46">
        <f t="shared" si="2451"/>
        <v>0</v>
      </c>
      <c r="MK328" s="46">
        <f t="shared" si="2452"/>
        <v>0</v>
      </c>
      <c r="ML328" s="46">
        <f t="shared" si="2453"/>
        <v>0</v>
      </c>
      <c r="MM328" s="51">
        <f t="shared" si="2454"/>
        <v>0</v>
      </c>
      <c r="MN328" s="199">
        <f t="shared" si="2548"/>
        <v>10000</v>
      </c>
      <c r="MO328" s="58">
        <f t="shared" si="2455"/>
        <v>0</v>
      </c>
      <c r="MP328" s="52">
        <f t="shared" si="2569"/>
        <v>0</v>
      </c>
      <c r="MQ328" s="51">
        <f t="shared" si="2456"/>
        <v>0</v>
      </c>
      <c r="MR328" s="57">
        <f t="shared" si="2457"/>
        <v>0</v>
      </c>
      <c r="MS328" s="199">
        <f t="shared" si="2549"/>
        <v>10000</v>
      </c>
      <c r="MT328" s="468">
        <f t="shared" si="2550"/>
        <v>0</v>
      </c>
      <c r="MU328" s="46">
        <f t="shared" si="2458"/>
        <v>0</v>
      </c>
      <c r="MV328" s="46">
        <f t="shared" si="2459"/>
        <v>0</v>
      </c>
      <c r="MW328" s="48"/>
      <c r="MY328" s="45">
        <v>267</v>
      </c>
      <c r="MZ328" s="46">
        <f t="shared" si="2460"/>
        <v>0</v>
      </c>
      <c r="NA328" s="46">
        <f t="shared" si="2570"/>
        <v>0</v>
      </c>
      <c r="NB328" s="128">
        <f t="shared" si="2461"/>
        <v>0</v>
      </c>
      <c r="NC328" s="46">
        <f t="shared" si="2238"/>
        <v>0</v>
      </c>
      <c r="ND328" s="46">
        <f t="shared" si="2462"/>
        <v>0</v>
      </c>
      <c r="NE328" s="51">
        <f t="shared" si="2187"/>
        <v>0</v>
      </c>
      <c r="NF328" s="153">
        <f t="shared" si="2188"/>
        <v>10000</v>
      </c>
      <c r="NG328" s="45">
        <v>267</v>
      </c>
      <c r="NH328" s="46">
        <f t="shared" si="2239"/>
        <v>0</v>
      </c>
      <c r="NI328" s="46">
        <f t="shared" si="2571"/>
        <v>0</v>
      </c>
      <c r="NJ328" s="128">
        <f t="shared" si="2190"/>
        <v>0</v>
      </c>
      <c r="NK328" s="46">
        <f t="shared" si="2551"/>
        <v>0</v>
      </c>
      <c r="NL328" s="46">
        <f t="shared" si="2191"/>
        <v>0</v>
      </c>
      <c r="NM328" s="51">
        <f t="shared" si="2463"/>
        <v>0</v>
      </c>
      <c r="NN328" s="58">
        <f t="shared" si="2192"/>
        <v>0</v>
      </c>
      <c r="NO328" s="52">
        <f t="shared" si="2572"/>
        <v>0</v>
      </c>
      <c r="NP328" s="51">
        <f t="shared" si="2194"/>
        <v>0</v>
      </c>
      <c r="NQ328" s="57">
        <f t="shared" si="2464"/>
        <v>0</v>
      </c>
      <c r="NR328" s="153">
        <f t="shared" si="2552"/>
        <v>10000</v>
      </c>
      <c r="NS328" s="469">
        <f t="shared" si="2465"/>
        <v>0</v>
      </c>
      <c r="NT328" s="46">
        <f t="shared" si="2466"/>
        <v>0</v>
      </c>
      <c r="NU328" s="46">
        <f t="shared" si="2467"/>
        <v>0</v>
      </c>
      <c r="NV328" s="48"/>
      <c r="NX328" s="45">
        <v>267</v>
      </c>
      <c r="NY328" s="46">
        <f t="shared" si="2468"/>
        <v>0</v>
      </c>
      <c r="NZ328" s="46">
        <f t="shared" si="2573"/>
        <v>0</v>
      </c>
      <c r="OA328" s="46">
        <f t="shared" si="2469"/>
        <v>0</v>
      </c>
      <c r="OB328" s="46">
        <f t="shared" si="2470"/>
        <v>0</v>
      </c>
      <c r="OC328" s="46">
        <f t="shared" si="2471"/>
        <v>0</v>
      </c>
      <c r="OD328" s="51">
        <f t="shared" si="2472"/>
        <v>0</v>
      </c>
      <c r="OE328" s="57">
        <f t="shared" si="2598"/>
        <v>0</v>
      </c>
      <c r="OF328" s="153">
        <f t="shared" si="2553"/>
        <v>10000</v>
      </c>
      <c r="OG328" s="58">
        <f t="shared" si="2473"/>
        <v>0</v>
      </c>
      <c r="OH328" s="241">
        <f t="shared" si="2599"/>
        <v>0</v>
      </c>
      <c r="OI328" s="51">
        <f t="shared" si="2474"/>
        <v>0</v>
      </c>
      <c r="OJ328" s="51">
        <f t="shared" si="2475"/>
        <v>0</v>
      </c>
      <c r="OK328" s="153">
        <f t="shared" si="2600"/>
        <v>0</v>
      </c>
      <c r="OL328" s="153">
        <f t="shared" si="2554"/>
        <v>10000</v>
      </c>
      <c r="OM328" s="468">
        <f t="shared" si="2555"/>
        <v>0</v>
      </c>
      <c r="ON328" s="46">
        <f t="shared" si="2556"/>
        <v>0</v>
      </c>
      <c r="OO328" s="46">
        <f t="shared" si="2476"/>
        <v>0</v>
      </c>
      <c r="OP328" s="48"/>
      <c r="OR328" s="45">
        <v>267</v>
      </c>
      <c r="OS328" s="46">
        <f t="shared" si="2477"/>
        <v>0</v>
      </c>
      <c r="OT328" s="128">
        <f t="shared" si="2574"/>
        <v>0</v>
      </c>
      <c r="OU328" s="128">
        <f t="shared" si="2478"/>
        <v>0</v>
      </c>
      <c r="OV328" s="46">
        <f t="shared" si="2240"/>
        <v>0</v>
      </c>
      <c r="OW328" s="46">
        <f t="shared" si="2241"/>
        <v>0</v>
      </c>
      <c r="OX328" s="51">
        <f t="shared" si="2479"/>
        <v>0</v>
      </c>
      <c r="OY328" s="51">
        <f t="shared" si="2601"/>
        <v>0</v>
      </c>
      <c r="OZ328" s="153">
        <f t="shared" si="2557"/>
        <v>10000</v>
      </c>
      <c r="PA328" s="45">
        <v>267</v>
      </c>
      <c r="PB328" s="46">
        <f t="shared" si="2480"/>
        <v>0</v>
      </c>
      <c r="PC328" s="46">
        <f t="shared" si="2602"/>
        <v>0</v>
      </c>
      <c r="PD328" s="128">
        <f t="shared" si="2481"/>
        <v>0</v>
      </c>
      <c r="PE328" s="46">
        <f t="shared" si="2482"/>
        <v>0</v>
      </c>
      <c r="PF328" s="46">
        <f t="shared" si="2483"/>
        <v>0</v>
      </c>
      <c r="PG328" s="51">
        <f t="shared" si="2484"/>
        <v>0</v>
      </c>
      <c r="PH328" s="57">
        <f t="shared" si="2603"/>
        <v>0</v>
      </c>
      <c r="PI328" s="688">
        <f t="shared" si="2485"/>
        <v>0</v>
      </c>
      <c r="PJ328" s="52">
        <f t="shared" si="2604"/>
        <v>0</v>
      </c>
      <c r="PK328" s="51">
        <f t="shared" si="2486"/>
        <v>0</v>
      </c>
      <c r="PL328" s="57">
        <f t="shared" si="2487"/>
        <v>0</v>
      </c>
      <c r="PM328" s="57">
        <f t="shared" si="2605"/>
        <v>0</v>
      </c>
      <c r="PN328" s="153">
        <f t="shared" si="2558"/>
        <v>10000</v>
      </c>
      <c r="PO328" s="469">
        <f t="shared" si="2488"/>
        <v>0</v>
      </c>
      <c r="PP328" s="46">
        <f t="shared" si="2489"/>
        <v>0</v>
      </c>
      <c r="PQ328" s="46">
        <f t="shared" si="2490"/>
        <v>0</v>
      </c>
      <c r="PR328" s="48"/>
    </row>
    <row r="329" spans="2:434" hidden="1" x14ac:dyDescent="0.3">
      <c r="B329" s="45">
        <v>268</v>
      </c>
      <c r="C329" s="46">
        <f t="shared" si="2245"/>
        <v>0</v>
      </c>
      <c r="D329" s="46">
        <f t="shared" si="2293"/>
        <v>0</v>
      </c>
      <c r="E329" s="46">
        <f t="shared" si="2294"/>
        <v>0</v>
      </c>
      <c r="F329" s="46">
        <f t="shared" si="2295"/>
        <v>0</v>
      </c>
      <c r="G329" s="46">
        <f t="shared" si="2296"/>
        <v>0</v>
      </c>
      <c r="H329" s="51">
        <f t="shared" si="2297"/>
        <v>0</v>
      </c>
      <c r="I329" s="58">
        <f t="shared" si="2228"/>
        <v>0</v>
      </c>
      <c r="J329" s="52">
        <f t="shared" si="2298"/>
        <v>0</v>
      </c>
      <c r="K329" s="51">
        <f t="shared" si="2299"/>
        <v>0</v>
      </c>
      <c r="L329" s="57">
        <f t="shared" si="2300"/>
        <v>0</v>
      </c>
      <c r="M329" s="468">
        <f t="shared" si="2491"/>
        <v>0</v>
      </c>
      <c r="N329" s="46">
        <f t="shared" si="2492"/>
        <v>0</v>
      </c>
      <c r="O329" s="47"/>
      <c r="P329" s="46">
        <f t="shared" si="2493"/>
        <v>0</v>
      </c>
      <c r="Q329" s="48"/>
      <c r="R329" s="29"/>
      <c r="S329" s="29"/>
      <c r="T329" s="45">
        <v>268</v>
      </c>
      <c r="U329" s="46">
        <f t="shared" si="2301"/>
        <v>0</v>
      </c>
      <c r="V329" s="46">
        <f t="shared" si="2302"/>
        <v>0</v>
      </c>
      <c r="W329" s="46">
        <f t="shared" si="2494"/>
        <v>0</v>
      </c>
      <c r="X329" s="46">
        <f t="shared" si="2303"/>
        <v>0</v>
      </c>
      <c r="Y329" s="46">
        <f t="shared" si="2304"/>
        <v>0</v>
      </c>
      <c r="Z329" s="51">
        <f t="shared" si="2305"/>
        <v>0</v>
      </c>
      <c r="AA329" s="58">
        <f t="shared" si="2306"/>
        <v>0</v>
      </c>
      <c r="AB329" s="52">
        <f t="shared" si="2307"/>
        <v>0</v>
      </c>
      <c r="AC329" s="51">
        <f t="shared" si="2308"/>
        <v>0</v>
      </c>
      <c r="AD329" s="57">
        <f t="shared" si="2309"/>
        <v>0</v>
      </c>
      <c r="AE329" s="468">
        <f t="shared" si="2495"/>
        <v>0</v>
      </c>
      <c r="AF329" s="46">
        <f t="shared" si="2310"/>
        <v>0</v>
      </c>
      <c r="AG329" s="47"/>
      <c r="AH329" s="46">
        <f t="shared" si="2496"/>
        <v>0</v>
      </c>
      <c r="AI329" s="48"/>
      <c r="AJ329" s="29"/>
      <c r="AK329" s="45">
        <v>268</v>
      </c>
      <c r="AL329" s="46">
        <f t="shared" si="2311"/>
        <v>0</v>
      </c>
      <c r="AM329" s="46"/>
      <c r="AN329" s="46"/>
      <c r="AO329" s="46">
        <f t="shared" si="2312"/>
        <v>0</v>
      </c>
      <c r="AP329" s="128">
        <f t="shared" si="2313"/>
        <v>0</v>
      </c>
      <c r="AQ329" s="128"/>
      <c r="AR329" s="128"/>
      <c r="AS329" s="46">
        <f t="shared" si="2314"/>
        <v>0</v>
      </c>
      <c r="AT329" s="46">
        <f t="shared" si="2315"/>
        <v>0</v>
      </c>
      <c r="AU329" s="51"/>
      <c r="AV329" s="51"/>
      <c r="AW329" s="51">
        <f t="shared" si="2316"/>
        <v>0</v>
      </c>
      <c r="AX329" s="58">
        <f t="shared" si="2317"/>
        <v>0</v>
      </c>
      <c r="AY329" s="52"/>
      <c r="AZ329" s="52"/>
      <c r="BA329" s="52">
        <f t="shared" si="2318"/>
        <v>0</v>
      </c>
      <c r="BB329" s="51">
        <f t="shared" si="2319"/>
        <v>0</v>
      </c>
      <c r="BC329" s="51"/>
      <c r="BD329" s="51"/>
      <c r="BE329" s="57">
        <f t="shared" si="2320"/>
        <v>0</v>
      </c>
      <c r="BF329" s="468">
        <f t="shared" si="2321"/>
        <v>0</v>
      </c>
      <c r="BG329" s="46">
        <f t="shared" si="2322"/>
        <v>0</v>
      </c>
      <c r="BH329" s="46">
        <f t="shared" si="2323"/>
        <v>0</v>
      </c>
      <c r="BI329" s="48"/>
      <c r="BK329" s="45">
        <v>268</v>
      </c>
      <c r="BL329" s="46">
        <f t="shared" si="2497"/>
        <v>0</v>
      </c>
      <c r="BM329" s="46">
        <f t="shared" si="2498"/>
        <v>0</v>
      </c>
      <c r="BN329" s="46">
        <f t="shared" si="2499"/>
        <v>0</v>
      </c>
      <c r="BO329" s="46">
        <f t="shared" si="2324"/>
        <v>0</v>
      </c>
      <c r="BP329" s="46">
        <f t="shared" si="2325"/>
        <v>0</v>
      </c>
      <c r="BQ329" s="51">
        <f t="shared" si="2326"/>
        <v>0</v>
      </c>
      <c r="BR329" s="57">
        <f t="shared" si="2575"/>
        <v>0</v>
      </c>
      <c r="BS329" s="58">
        <f t="shared" si="2229"/>
        <v>0</v>
      </c>
      <c r="BT329" s="52">
        <f t="shared" si="2500"/>
        <v>0</v>
      </c>
      <c r="BU329" s="51">
        <f t="shared" si="2327"/>
        <v>0</v>
      </c>
      <c r="BV329" s="51">
        <f t="shared" si="2328"/>
        <v>0</v>
      </c>
      <c r="BW329" s="153">
        <f t="shared" si="2576"/>
        <v>0</v>
      </c>
      <c r="BX329" s="468">
        <f t="shared" si="2501"/>
        <v>0</v>
      </c>
      <c r="BY329" s="46">
        <f t="shared" si="2502"/>
        <v>0</v>
      </c>
      <c r="BZ329" s="46">
        <f t="shared" si="2329"/>
        <v>0</v>
      </c>
      <c r="CA329" s="48"/>
      <c r="CB329" s="29"/>
      <c r="CC329" s="45">
        <v>268</v>
      </c>
      <c r="CD329" s="128">
        <f t="shared" si="2330"/>
        <v>0</v>
      </c>
      <c r="CE329" s="46">
        <f t="shared" si="2503"/>
        <v>0</v>
      </c>
      <c r="CF329" s="128">
        <f t="shared" si="2331"/>
        <v>0</v>
      </c>
      <c r="CG329" s="46">
        <f t="shared" si="2504"/>
        <v>0</v>
      </c>
      <c r="CH329" s="46">
        <f t="shared" si="2230"/>
        <v>0</v>
      </c>
      <c r="CI329" s="51">
        <f t="shared" si="2332"/>
        <v>0</v>
      </c>
      <c r="CJ329" s="199">
        <f t="shared" si="2577"/>
        <v>0</v>
      </c>
      <c r="CK329" s="153">
        <f t="shared" si="2505"/>
        <v>10000</v>
      </c>
      <c r="CL329" s="45">
        <v>268</v>
      </c>
      <c r="CM329" s="46">
        <f t="shared" si="2506"/>
        <v>0</v>
      </c>
      <c r="CN329" s="46">
        <f t="shared" si="2507"/>
        <v>0</v>
      </c>
      <c r="CO329" s="128">
        <f t="shared" si="2242"/>
        <v>0</v>
      </c>
      <c r="CP329" s="46">
        <f t="shared" si="2333"/>
        <v>0</v>
      </c>
      <c r="CQ329" s="46">
        <f t="shared" si="2243"/>
        <v>0</v>
      </c>
      <c r="CR329" s="51">
        <f t="shared" si="2334"/>
        <v>0</v>
      </c>
      <c r="CS329" s="153">
        <f t="shared" si="2578"/>
        <v>0</v>
      </c>
      <c r="CT329" s="58">
        <f t="shared" si="2335"/>
        <v>0</v>
      </c>
      <c r="CU329" s="52">
        <f t="shared" si="2508"/>
        <v>0</v>
      </c>
      <c r="CV329" s="51">
        <f t="shared" si="2509"/>
        <v>0</v>
      </c>
      <c r="CW329" s="51">
        <f t="shared" si="2336"/>
        <v>0</v>
      </c>
      <c r="CX329" s="57">
        <f t="shared" si="2579"/>
        <v>0</v>
      </c>
      <c r="CY329" s="153">
        <f t="shared" si="2510"/>
        <v>10000</v>
      </c>
      <c r="CZ329" s="479">
        <f t="shared" si="2162"/>
        <v>0</v>
      </c>
      <c r="DA329" s="46">
        <f t="shared" si="2511"/>
        <v>0</v>
      </c>
      <c r="DB329" s="46">
        <f t="shared" si="2512"/>
        <v>0</v>
      </c>
      <c r="DC329" s="48"/>
      <c r="DE329" s="45">
        <v>268</v>
      </c>
      <c r="DF329" s="46">
        <f t="shared" si="2337"/>
        <v>0</v>
      </c>
      <c r="DG329" s="46">
        <f t="shared" si="2580"/>
        <v>0</v>
      </c>
      <c r="DH329" s="46">
        <f t="shared" si="2338"/>
        <v>0</v>
      </c>
      <c r="DI329" s="46">
        <f t="shared" si="2339"/>
        <v>0</v>
      </c>
      <c r="DJ329" s="46">
        <f t="shared" si="2340"/>
        <v>0</v>
      </c>
      <c r="DK329" s="51">
        <f t="shared" si="2341"/>
        <v>0</v>
      </c>
      <c r="DL329" s="58">
        <f t="shared" si="2231"/>
        <v>0</v>
      </c>
      <c r="DM329" s="241">
        <f t="shared" si="2581"/>
        <v>0</v>
      </c>
      <c r="DN329" s="51">
        <f t="shared" si="2342"/>
        <v>0</v>
      </c>
      <c r="DO329" s="57">
        <f t="shared" si="2343"/>
        <v>0</v>
      </c>
      <c r="DP329" s="468">
        <f t="shared" si="2513"/>
        <v>0</v>
      </c>
      <c r="DQ329" s="46">
        <f t="shared" si="2514"/>
        <v>0</v>
      </c>
      <c r="DR329" s="47"/>
      <c r="DS329" s="46">
        <f t="shared" si="2515"/>
        <v>0</v>
      </c>
      <c r="DT329" s="48"/>
      <c r="DU329" s="29"/>
      <c r="DV329" s="45">
        <v>268</v>
      </c>
      <c r="DW329" s="46">
        <f t="shared" si="2516"/>
        <v>0</v>
      </c>
      <c r="DX329" s="46">
        <f t="shared" si="2582"/>
        <v>0</v>
      </c>
      <c r="DY329" s="46">
        <f t="shared" si="2517"/>
        <v>0</v>
      </c>
      <c r="DZ329" s="46">
        <f t="shared" si="2344"/>
        <v>0</v>
      </c>
      <c r="EA329" s="46">
        <f t="shared" si="2345"/>
        <v>0</v>
      </c>
      <c r="EB329" s="51">
        <f t="shared" si="2346"/>
        <v>0</v>
      </c>
      <c r="EC329" s="58">
        <f t="shared" si="2232"/>
        <v>0</v>
      </c>
      <c r="ED329" s="52">
        <f t="shared" si="2583"/>
        <v>0</v>
      </c>
      <c r="EE329" s="51">
        <f t="shared" si="2347"/>
        <v>0</v>
      </c>
      <c r="EF329" s="57">
        <f t="shared" si="2348"/>
        <v>0</v>
      </c>
      <c r="EG329" s="468">
        <f t="shared" si="2518"/>
        <v>0</v>
      </c>
      <c r="EH329" s="46">
        <f t="shared" si="2519"/>
        <v>0</v>
      </c>
      <c r="EI329" s="47"/>
      <c r="EJ329" s="46">
        <f t="shared" si="2520"/>
        <v>0</v>
      </c>
      <c r="EK329" s="48"/>
      <c r="EL329" s="29"/>
      <c r="EM329" s="45">
        <v>268</v>
      </c>
      <c r="EN329" s="46">
        <f t="shared" si="2560"/>
        <v>0</v>
      </c>
      <c r="EO329" s="46">
        <f t="shared" si="2584"/>
        <v>0</v>
      </c>
      <c r="EP329" s="128">
        <f t="shared" si="2233"/>
        <v>0</v>
      </c>
      <c r="EQ329" s="46">
        <f t="shared" si="2349"/>
        <v>0</v>
      </c>
      <c r="ER329" s="46">
        <f t="shared" si="2350"/>
        <v>0</v>
      </c>
      <c r="ES329" s="51">
        <f t="shared" si="2351"/>
        <v>0</v>
      </c>
      <c r="ET329" s="153">
        <f t="shared" si="2521"/>
        <v>10000</v>
      </c>
      <c r="EU329" s="45">
        <v>268</v>
      </c>
      <c r="EV329" s="46">
        <f t="shared" si="2234"/>
        <v>0</v>
      </c>
      <c r="EW329" s="46">
        <f t="shared" si="2585"/>
        <v>0</v>
      </c>
      <c r="EX329" s="128">
        <f t="shared" si="2352"/>
        <v>0</v>
      </c>
      <c r="EY329" s="46">
        <f t="shared" si="2353"/>
        <v>0</v>
      </c>
      <c r="EZ329" s="46">
        <f t="shared" si="2354"/>
        <v>0</v>
      </c>
      <c r="FA329" s="51">
        <f t="shared" si="2355"/>
        <v>0</v>
      </c>
      <c r="FB329" s="58">
        <f t="shared" si="2356"/>
        <v>0</v>
      </c>
      <c r="FC329" s="52">
        <f t="shared" si="2586"/>
        <v>0</v>
      </c>
      <c r="FD329" s="51">
        <f t="shared" si="2522"/>
        <v>0</v>
      </c>
      <c r="FE329" s="57">
        <f t="shared" si="2357"/>
        <v>0</v>
      </c>
      <c r="FF329" s="153">
        <f t="shared" si="2523"/>
        <v>10000</v>
      </c>
      <c r="FG329" s="469">
        <f t="shared" si="2358"/>
        <v>0</v>
      </c>
      <c r="FH329" s="46">
        <f t="shared" si="2359"/>
        <v>0</v>
      </c>
      <c r="FI329" s="46">
        <f t="shared" si="2360"/>
        <v>0</v>
      </c>
      <c r="FJ329" s="48"/>
      <c r="FL329" s="45">
        <v>268</v>
      </c>
      <c r="FM329" s="46">
        <f t="shared" si="2524"/>
        <v>0</v>
      </c>
      <c r="FN329" s="46">
        <f t="shared" si="2561"/>
        <v>0</v>
      </c>
      <c r="FO329" s="46">
        <f t="shared" si="2525"/>
        <v>0</v>
      </c>
      <c r="FP329" s="46">
        <f t="shared" si="2361"/>
        <v>0</v>
      </c>
      <c r="FQ329" s="46">
        <f t="shared" si="2362"/>
        <v>0</v>
      </c>
      <c r="FR329" s="51">
        <f t="shared" si="2363"/>
        <v>0</v>
      </c>
      <c r="FS329" s="57">
        <f t="shared" si="2587"/>
        <v>0</v>
      </c>
      <c r="FT329" s="58">
        <f t="shared" si="2235"/>
        <v>0</v>
      </c>
      <c r="FU329" s="241">
        <f t="shared" si="2562"/>
        <v>0</v>
      </c>
      <c r="FV329" s="51">
        <f t="shared" si="2364"/>
        <v>0</v>
      </c>
      <c r="FW329" s="51">
        <f t="shared" si="2365"/>
        <v>0</v>
      </c>
      <c r="FX329" s="153">
        <f t="shared" si="2588"/>
        <v>0</v>
      </c>
      <c r="FY329" s="468">
        <f t="shared" si="2526"/>
        <v>0</v>
      </c>
      <c r="FZ329" s="46">
        <f t="shared" si="2527"/>
        <v>0</v>
      </c>
      <c r="GA329" s="46">
        <f t="shared" si="2366"/>
        <v>0</v>
      </c>
      <c r="GB329" s="48"/>
      <c r="GD329" s="45">
        <v>268</v>
      </c>
      <c r="GE329" s="128">
        <f t="shared" si="2563"/>
        <v>0</v>
      </c>
      <c r="GF329" s="128">
        <f t="shared" si="2589"/>
        <v>0</v>
      </c>
      <c r="GG329" s="128">
        <f t="shared" si="2119"/>
        <v>0</v>
      </c>
      <c r="GH329" s="46">
        <f t="shared" si="2236"/>
        <v>0</v>
      </c>
      <c r="GI329" s="46">
        <f t="shared" si="2367"/>
        <v>0</v>
      </c>
      <c r="GJ329" s="51">
        <f t="shared" si="2368"/>
        <v>0</v>
      </c>
      <c r="GK329" s="51">
        <f t="shared" si="2590"/>
        <v>0</v>
      </c>
      <c r="GL329" s="153">
        <f t="shared" si="2528"/>
        <v>10000</v>
      </c>
      <c r="GM329" s="45">
        <v>268</v>
      </c>
      <c r="GN329" s="46">
        <f t="shared" si="2237"/>
        <v>0</v>
      </c>
      <c r="GO329" s="46">
        <f t="shared" si="2564"/>
        <v>0</v>
      </c>
      <c r="GP329" s="128">
        <f t="shared" si="2168"/>
        <v>0</v>
      </c>
      <c r="GQ329" s="46">
        <f t="shared" si="2369"/>
        <v>0</v>
      </c>
      <c r="GR329" s="46">
        <f t="shared" si="2169"/>
        <v>0</v>
      </c>
      <c r="GS329" s="51">
        <f t="shared" si="2370"/>
        <v>0</v>
      </c>
      <c r="GT329" s="57">
        <f t="shared" si="2591"/>
        <v>0</v>
      </c>
      <c r="GU329" s="58">
        <f t="shared" si="2371"/>
        <v>0</v>
      </c>
      <c r="GV329" s="52">
        <f t="shared" si="2565"/>
        <v>0</v>
      </c>
      <c r="GW329" s="51">
        <f t="shared" si="2529"/>
        <v>0</v>
      </c>
      <c r="GX329" s="57">
        <f t="shared" si="2372"/>
        <v>0</v>
      </c>
      <c r="GY329" s="57">
        <f t="shared" si="2592"/>
        <v>0</v>
      </c>
      <c r="GZ329" s="153">
        <f t="shared" si="2530"/>
        <v>10000</v>
      </c>
      <c r="HA329" s="469">
        <f t="shared" si="2373"/>
        <v>0</v>
      </c>
      <c r="HB329" s="46">
        <f t="shared" si="2374"/>
        <v>0</v>
      </c>
      <c r="HC329" s="46">
        <f t="shared" si="2375"/>
        <v>0</v>
      </c>
      <c r="HD329" s="48"/>
      <c r="HF329" s="45">
        <v>268</v>
      </c>
      <c r="HG329" s="46">
        <f t="shared" si="2376"/>
        <v>0</v>
      </c>
      <c r="HH329" s="46">
        <f t="shared" si="2377"/>
        <v>0</v>
      </c>
      <c r="HI329" s="46">
        <f t="shared" si="2378"/>
        <v>0</v>
      </c>
      <c r="HJ329" s="46">
        <f t="shared" si="2379"/>
        <v>0</v>
      </c>
      <c r="HK329" s="46">
        <f t="shared" si="2380"/>
        <v>0</v>
      </c>
      <c r="HL329" s="51">
        <f t="shared" si="2381"/>
        <v>0</v>
      </c>
      <c r="HM329" s="153">
        <f t="shared" si="2531"/>
        <v>10000</v>
      </c>
      <c r="HN329" s="58">
        <f t="shared" si="2382"/>
        <v>0</v>
      </c>
      <c r="HO329" s="52">
        <f t="shared" si="2383"/>
        <v>0</v>
      </c>
      <c r="HP329" s="51">
        <f t="shared" si="2384"/>
        <v>0</v>
      </c>
      <c r="HQ329" s="57">
        <f t="shared" si="2385"/>
        <v>0</v>
      </c>
      <c r="HR329" s="153">
        <f t="shared" si="2532"/>
        <v>10000</v>
      </c>
      <c r="HS329" s="468">
        <f t="shared" si="2171"/>
        <v>0</v>
      </c>
      <c r="HT329" s="46">
        <f t="shared" si="2172"/>
        <v>0</v>
      </c>
      <c r="HU329" s="46">
        <f t="shared" si="2173"/>
        <v>0</v>
      </c>
      <c r="HV329" s="48"/>
      <c r="HW329" s="29"/>
      <c r="HX329" s="45">
        <v>268</v>
      </c>
      <c r="HY329" s="128">
        <f t="shared" si="2386"/>
        <v>0</v>
      </c>
      <c r="HZ329" s="46">
        <f t="shared" si="2387"/>
        <v>0</v>
      </c>
      <c r="IA329" s="46">
        <f t="shared" si="2388"/>
        <v>0</v>
      </c>
      <c r="IB329" s="46">
        <f t="shared" si="2389"/>
        <v>0</v>
      </c>
      <c r="IC329" s="46">
        <f t="shared" si="2390"/>
        <v>0</v>
      </c>
      <c r="ID329" s="51">
        <f t="shared" si="2391"/>
        <v>0</v>
      </c>
      <c r="IE329" s="153">
        <f t="shared" si="2533"/>
        <v>10000</v>
      </c>
      <c r="IF329" s="58">
        <f t="shared" si="2392"/>
        <v>0</v>
      </c>
      <c r="IG329" s="52">
        <f t="shared" si="2393"/>
        <v>0</v>
      </c>
      <c r="IH329" s="51">
        <f t="shared" si="2394"/>
        <v>0</v>
      </c>
      <c r="II329" s="57">
        <f t="shared" si="2534"/>
        <v>0</v>
      </c>
      <c r="IJ329" s="153">
        <f t="shared" si="2535"/>
        <v>10000</v>
      </c>
      <c r="IK329" s="468">
        <f t="shared" si="2174"/>
        <v>0</v>
      </c>
      <c r="IL329" s="46">
        <f t="shared" si="2175"/>
        <v>0</v>
      </c>
      <c r="IM329" s="46">
        <f t="shared" si="2176"/>
        <v>0</v>
      </c>
      <c r="IN329" s="48"/>
      <c r="IO329" s="53">
        <f t="shared" si="2395"/>
        <v>0</v>
      </c>
      <c r="IQ329" s="45">
        <v>268</v>
      </c>
      <c r="IR329" s="128">
        <f t="shared" si="2396"/>
        <v>0</v>
      </c>
      <c r="IS329" s="128">
        <f t="shared" si="2397"/>
        <v>0</v>
      </c>
      <c r="IT329" s="128">
        <f t="shared" si="2398"/>
        <v>0</v>
      </c>
      <c r="IU329" s="46">
        <f t="shared" si="2559"/>
        <v>0</v>
      </c>
      <c r="IV329" s="46">
        <f t="shared" si="2399"/>
        <v>0</v>
      </c>
      <c r="IW329" s="51">
        <f t="shared" si="2400"/>
        <v>0</v>
      </c>
      <c r="IX329" s="199">
        <f t="shared" si="2536"/>
        <v>10000</v>
      </c>
      <c r="IY329" s="128">
        <f t="shared" si="2401"/>
        <v>0</v>
      </c>
      <c r="IZ329" s="408">
        <f t="shared" si="2402"/>
        <v>0</v>
      </c>
      <c r="JA329" s="58">
        <f t="shared" si="2403"/>
        <v>0</v>
      </c>
      <c r="JB329" s="52">
        <f t="shared" si="2404"/>
        <v>0</v>
      </c>
      <c r="JC329" s="51">
        <f t="shared" si="2405"/>
        <v>0</v>
      </c>
      <c r="JD329" s="57">
        <f t="shared" si="2406"/>
        <v>0</v>
      </c>
      <c r="JE329" s="280">
        <f t="shared" si="2407"/>
        <v>10000</v>
      </c>
      <c r="JF329" s="280">
        <f t="shared" si="2408"/>
        <v>0</v>
      </c>
      <c r="JG329" s="468">
        <f t="shared" si="2409"/>
        <v>0</v>
      </c>
      <c r="JH329" s="46">
        <f t="shared" si="2410"/>
        <v>0</v>
      </c>
      <c r="JI329" s="46">
        <f t="shared" si="2411"/>
        <v>0</v>
      </c>
      <c r="JJ329" s="48"/>
      <c r="JL329" s="45">
        <v>268</v>
      </c>
      <c r="JM329" s="46">
        <f t="shared" si="2412"/>
        <v>0</v>
      </c>
      <c r="JN329" s="46">
        <f t="shared" si="2413"/>
        <v>0</v>
      </c>
      <c r="JO329" s="128">
        <f t="shared" si="2414"/>
        <v>0</v>
      </c>
      <c r="JP329" s="46">
        <f t="shared" si="2537"/>
        <v>0</v>
      </c>
      <c r="JQ329" s="46">
        <f t="shared" si="2415"/>
        <v>0</v>
      </c>
      <c r="JR329" s="51">
        <f t="shared" si="2416"/>
        <v>0</v>
      </c>
      <c r="JS329" s="51">
        <f t="shared" si="2593"/>
        <v>0</v>
      </c>
      <c r="JT329" s="199">
        <f t="shared" si="2538"/>
        <v>10000</v>
      </c>
      <c r="JU329" s="128">
        <f t="shared" si="2417"/>
        <v>0</v>
      </c>
      <c r="JV329" s="408">
        <f t="shared" si="2418"/>
        <v>0</v>
      </c>
      <c r="JW329" s="58">
        <f t="shared" si="2419"/>
        <v>0</v>
      </c>
      <c r="JX329" s="52">
        <f t="shared" si="2420"/>
        <v>0</v>
      </c>
      <c r="JY329" s="51">
        <f t="shared" si="2421"/>
        <v>0</v>
      </c>
      <c r="JZ329" s="51">
        <f t="shared" si="2422"/>
        <v>0</v>
      </c>
      <c r="KA329" s="199">
        <f t="shared" si="2594"/>
        <v>0</v>
      </c>
      <c r="KB329" s="128">
        <f t="shared" si="2539"/>
        <v>10000</v>
      </c>
      <c r="KC329" s="204">
        <f t="shared" si="2423"/>
        <v>0</v>
      </c>
      <c r="KD329" s="468">
        <f t="shared" si="2540"/>
        <v>0</v>
      </c>
      <c r="KE329" s="46">
        <f t="shared" si="2424"/>
        <v>0</v>
      </c>
      <c r="KF329" s="46">
        <f t="shared" si="2425"/>
        <v>0</v>
      </c>
      <c r="KG329" s="48"/>
      <c r="KI329" s="45">
        <v>268</v>
      </c>
      <c r="KJ329" s="46">
        <f t="shared" si="2426"/>
        <v>0</v>
      </c>
      <c r="KK329" s="46">
        <f t="shared" si="2427"/>
        <v>0</v>
      </c>
      <c r="KL329" s="128">
        <f t="shared" si="2428"/>
        <v>0</v>
      </c>
      <c r="KM329" s="46">
        <f t="shared" si="2244"/>
        <v>0</v>
      </c>
      <c r="KN329" s="46">
        <f t="shared" si="2429"/>
        <v>0</v>
      </c>
      <c r="KO329" s="51">
        <f t="shared" si="2430"/>
        <v>0</v>
      </c>
      <c r="KP329" s="199">
        <f t="shared" si="2595"/>
        <v>0</v>
      </c>
      <c r="KQ329" s="199">
        <f t="shared" si="2541"/>
        <v>10000</v>
      </c>
      <c r="KR329" s="128">
        <f t="shared" si="2431"/>
        <v>0</v>
      </c>
      <c r="KS329" s="408">
        <f t="shared" si="2432"/>
        <v>0</v>
      </c>
      <c r="KT329" s="45">
        <v>268</v>
      </c>
      <c r="KU329" s="46">
        <f t="shared" si="2542"/>
        <v>0</v>
      </c>
      <c r="KV329" s="46">
        <f t="shared" si="2433"/>
        <v>0</v>
      </c>
      <c r="KW329" s="128">
        <f t="shared" si="2177"/>
        <v>0</v>
      </c>
      <c r="KX329" s="46">
        <f t="shared" si="2434"/>
        <v>0</v>
      </c>
      <c r="KY329" s="46">
        <f t="shared" si="2178"/>
        <v>0</v>
      </c>
      <c r="KZ329" s="51">
        <f t="shared" si="2435"/>
        <v>0</v>
      </c>
      <c r="LA329" s="153">
        <f t="shared" si="2596"/>
        <v>0</v>
      </c>
      <c r="LB329" s="58">
        <f t="shared" si="2068"/>
        <v>0</v>
      </c>
      <c r="LC329" s="52">
        <f t="shared" si="2436"/>
        <v>0</v>
      </c>
      <c r="LD329" s="51">
        <f t="shared" si="2437"/>
        <v>0</v>
      </c>
      <c r="LE329" s="51">
        <f t="shared" si="2179"/>
        <v>0</v>
      </c>
      <c r="LF329" s="51">
        <f t="shared" si="2597"/>
        <v>0</v>
      </c>
      <c r="LG329" s="128">
        <f t="shared" si="2180"/>
        <v>10000</v>
      </c>
      <c r="LH329" s="204">
        <f t="shared" si="2438"/>
        <v>0</v>
      </c>
      <c r="LI329" s="479">
        <f t="shared" si="2181"/>
        <v>0</v>
      </c>
      <c r="LJ329" s="46">
        <f t="shared" si="2543"/>
        <v>0</v>
      </c>
      <c r="LK329" s="46">
        <f t="shared" si="2544"/>
        <v>0</v>
      </c>
      <c r="LL329" s="48"/>
      <c r="LN329" s="45">
        <v>268</v>
      </c>
      <c r="LO329" s="46">
        <f t="shared" si="2439"/>
        <v>0</v>
      </c>
      <c r="LP329" s="46">
        <f t="shared" si="2566"/>
        <v>0</v>
      </c>
      <c r="LQ329" s="46">
        <f t="shared" si="2440"/>
        <v>0</v>
      </c>
      <c r="LR329" s="46">
        <f t="shared" si="2441"/>
        <v>0</v>
      </c>
      <c r="LS329" s="46">
        <f t="shared" si="2442"/>
        <v>0</v>
      </c>
      <c r="LT329" s="51">
        <f t="shared" si="2443"/>
        <v>0</v>
      </c>
      <c r="LU329" s="199">
        <f t="shared" si="2545"/>
        <v>10000</v>
      </c>
      <c r="LV329" s="58">
        <f t="shared" si="2444"/>
        <v>0</v>
      </c>
      <c r="LW329" s="241">
        <f t="shared" si="2567"/>
        <v>0</v>
      </c>
      <c r="LX329" s="51">
        <f t="shared" si="2445"/>
        <v>0</v>
      </c>
      <c r="LY329" s="51">
        <f t="shared" si="2446"/>
        <v>0</v>
      </c>
      <c r="LZ329" s="46">
        <f t="shared" si="2546"/>
        <v>0</v>
      </c>
      <c r="MA329" s="199">
        <f t="shared" si="2547"/>
        <v>10000</v>
      </c>
      <c r="MB329" s="468">
        <f t="shared" si="2447"/>
        <v>0</v>
      </c>
      <c r="MC329" s="46">
        <f t="shared" si="2448"/>
        <v>0</v>
      </c>
      <c r="MD329" s="46">
        <f t="shared" si="2449"/>
        <v>0</v>
      </c>
      <c r="ME329" s="48"/>
      <c r="MG329" s="45">
        <v>268</v>
      </c>
      <c r="MH329" s="46">
        <f t="shared" si="2450"/>
        <v>0</v>
      </c>
      <c r="MI329" s="46">
        <f t="shared" si="2568"/>
        <v>0</v>
      </c>
      <c r="MJ329" s="46">
        <f t="shared" si="2451"/>
        <v>0</v>
      </c>
      <c r="MK329" s="46">
        <f t="shared" si="2452"/>
        <v>0</v>
      </c>
      <c r="ML329" s="46">
        <f t="shared" si="2453"/>
        <v>0</v>
      </c>
      <c r="MM329" s="51">
        <f t="shared" si="2454"/>
        <v>0</v>
      </c>
      <c r="MN329" s="199">
        <f t="shared" si="2548"/>
        <v>10000</v>
      </c>
      <c r="MO329" s="58">
        <f t="shared" si="2455"/>
        <v>0</v>
      </c>
      <c r="MP329" s="52">
        <f t="shared" si="2569"/>
        <v>0</v>
      </c>
      <c r="MQ329" s="51">
        <f t="shared" si="2456"/>
        <v>0</v>
      </c>
      <c r="MR329" s="57">
        <f t="shared" si="2457"/>
        <v>0</v>
      </c>
      <c r="MS329" s="199">
        <f t="shared" si="2549"/>
        <v>10000</v>
      </c>
      <c r="MT329" s="468">
        <f t="shared" si="2550"/>
        <v>0</v>
      </c>
      <c r="MU329" s="46">
        <f t="shared" si="2458"/>
        <v>0</v>
      </c>
      <c r="MV329" s="46">
        <f t="shared" si="2459"/>
        <v>0</v>
      </c>
      <c r="MW329" s="48"/>
      <c r="MY329" s="45">
        <v>268</v>
      </c>
      <c r="MZ329" s="46">
        <f t="shared" si="2460"/>
        <v>0</v>
      </c>
      <c r="NA329" s="46">
        <f t="shared" si="2570"/>
        <v>0</v>
      </c>
      <c r="NB329" s="128">
        <f t="shared" si="2461"/>
        <v>0</v>
      </c>
      <c r="NC329" s="46">
        <f t="shared" si="2238"/>
        <v>0</v>
      </c>
      <c r="ND329" s="46">
        <f t="shared" si="2462"/>
        <v>0</v>
      </c>
      <c r="NE329" s="51">
        <f t="shared" si="2187"/>
        <v>0</v>
      </c>
      <c r="NF329" s="153">
        <f t="shared" si="2188"/>
        <v>10000</v>
      </c>
      <c r="NG329" s="45">
        <v>268</v>
      </c>
      <c r="NH329" s="46">
        <f t="shared" si="2239"/>
        <v>0</v>
      </c>
      <c r="NI329" s="46">
        <f t="shared" si="2571"/>
        <v>0</v>
      </c>
      <c r="NJ329" s="128">
        <f t="shared" si="2190"/>
        <v>0</v>
      </c>
      <c r="NK329" s="46">
        <f t="shared" si="2551"/>
        <v>0</v>
      </c>
      <c r="NL329" s="46">
        <f t="shared" si="2191"/>
        <v>0</v>
      </c>
      <c r="NM329" s="51">
        <f t="shared" si="2463"/>
        <v>0</v>
      </c>
      <c r="NN329" s="58">
        <f t="shared" si="2192"/>
        <v>0</v>
      </c>
      <c r="NO329" s="52">
        <f t="shared" si="2572"/>
        <v>0</v>
      </c>
      <c r="NP329" s="51">
        <f t="shared" si="2194"/>
        <v>0</v>
      </c>
      <c r="NQ329" s="57">
        <f t="shared" si="2464"/>
        <v>0</v>
      </c>
      <c r="NR329" s="153">
        <f t="shared" si="2552"/>
        <v>10000</v>
      </c>
      <c r="NS329" s="469">
        <f t="shared" si="2465"/>
        <v>0</v>
      </c>
      <c r="NT329" s="46">
        <f t="shared" si="2466"/>
        <v>0</v>
      </c>
      <c r="NU329" s="46">
        <f t="shared" si="2467"/>
        <v>0</v>
      </c>
      <c r="NV329" s="48"/>
      <c r="NX329" s="45">
        <v>268</v>
      </c>
      <c r="NY329" s="46">
        <f t="shared" si="2468"/>
        <v>0</v>
      </c>
      <c r="NZ329" s="46">
        <f t="shared" si="2573"/>
        <v>0</v>
      </c>
      <c r="OA329" s="46">
        <f t="shared" si="2469"/>
        <v>0</v>
      </c>
      <c r="OB329" s="46">
        <f t="shared" si="2470"/>
        <v>0</v>
      </c>
      <c r="OC329" s="46">
        <f t="shared" si="2471"/>
        <v>0</v>
      </c>
      <c r="OD329" s="51">
        <f t="shared" si="2472"/>
        <v>0</v>
      </c>
      <c r="OE329" s="57">
        <f t="shared" si="2598"/>
        <v>0</v>
      </c>
      <c r="OF329" s="153">
        <f t="shared" si="2553"/>
        <v>10000</v>
      </c>
      <c r="OG329" s="58">
        <f t="shared" si="2473"/>
        <v>0</v>
      </c>
      <c r="OH329" s="241">
        <f t="shared" si="2599"/>
        <v>0</v>
      </c>
      <c r="OI329" s="51">
        <f t="shared" si="2474"/>
        <v>0</v>
      </c>
      <c r="OJ329" s="51">
        <f t="shared" si="2475"/>
        <v>0</v>
      </c>
      <c r="OK329" s="153">
        <f t="shared" si="2600"/>
        <v>0</v>
      </c>
      <c r="OL329" s="153">
        <f t="shared" si="2554"/>
        <v>10000</v>
      </c>
      <c r="OM329" s="468">
        <f t="shared" si="2555"/>
        <v>0</v>
      </c>
      <c r="ON329" s="46">
        <f t="shared" si="2556"/>
        <v>0</v>
      </c>
      <c r="OO329" s="46">
        <f t="shared" si="2476"/>
        <v>0</v>
      </c>
      <c r="OP329" s="48"/>
      <c r="OR329" s="45">
        <v>268</v>
      </c>
      <c r="OS329" s="46">
        <f t="shared" si="2477"/>
        <v>0</v>
      </c>
      <c r="OT329" s="128">
        <f t="shared" si="2574"/>
        <v>0</v>
      </c>
      <c r="OU329" s="128">
        <f t="shared" si="2478"/>
        <v>0</v>
      </c>
      <c r="OV329" s="46">
        <f t="shared" si="2240"/>
        <v>0</v>
      </c>
      <c r="OW329" s="46">
        <f t="shared" si="2241"/>
        <v>0</v>
      </c>
      <c r="OX329" s="51">
        <f t="shared" si="2479"/>
        <v>0</v>
      </c>
      <c r="OY329" s="51">
        <f t="shared" si="2601"/>
        <v>0</v>
      </c>
      <c r="OZ329" s="153">
        <f t="shared" si="2557"/>
        <v>10000</v>
      </c>
      <c r="PA329" s="45">
        <v>268</v>
      </c>
      <c r="PB329" s="46">
        <f t="shared" si="2480"/>
        <v>0</v>
      </c>
      <c r="PC329" s="46">
        <f t="shared" si="2602"/>
        <v>0</v>
      </c>
      <c r="PD329" s="128">
        <f t="shared" si="2481"/>
        <v>0</v>
      </c>
      <c r="PE329" s="46">
        <f t="shared" si="2482"/>
        <v>0</v>
      </c>
      <c r="PF329" s="46">
        <f t="shared" si="2483"/>
        <v>0</v>
      </c>
      <c r="PG329" s="51">
        <f t="shared" si="2484"/>
        <v>0</v>
      </c>
      <c r="PH329" s="57">
        <f t="shared" si="2603"/>
        <v>0</v>
      </c>
      <c r="PI329" s="688">
        <f t="shared" si="2485"/>
        <v>0</v>
      </c>
      <c r="PJ329" s="52">
        <f t="shared" si="2604"/>
        <v>0</v>
      </c>
      <c r="PK329" s="51">
        <f t="shared" si="2486"/>
        <v>0</v>
      </c>
      <c r="PL329" s="57">
        <f t="shared" si="2487"/>
        <v>0</v>
      </c>
      <c r="PM329" s="57">
        <f t="shared" si="2605"/>
        <v>0</v>
      </c>
      <c r="PN329" s="153">
        <f t="shared" si="2558"/>
        <v>10000</v>
      </c>
      <c r="PO329" s="469">
        <f t="shared" si="2488"/>
        <v>0</v>
      </c>
      <c r="PP329" s="46">
        <f t="shared" si="2489"/>
        <v>0</v>
      </c>
      <c r="PQ329" s="46">
        <f t="shared" si="2490"/>
        <v>0</v>
      </c>
      <c r="PR329" s="48"/>
    </row>
    <row r="330" spans="2:434" hidden="1" x14ac:dyDescent="0.3">
      <c r="B330" s="45">
        <v>269</v>
      </c>
      <c r="C330" s="46">
        <f t="shared" si="2245"/>
        <v>0</v>
      </c>
      <c r="D330" s="46">
        <f t="shared" si="2293"/>
        <v>0</v>
      </c>
      <c r="E330" s="46">
        <f t="shared" si="2294"/>
        <v>0</v>
      </c>
      <c r="F330" s="46">
        <f t="shared" si="2295"/>
        <v>0</v>
      </c>
      <c r="G330" s="46">
        <f t="shared" si="2296"/>
        <v>0</v>
      </c>
      <c r="H330" s="51">
        <f t="shared" si="2297"/>
        <v>0</v>
      </c>
      <c r="I330" s="58">
        <f t="shared" si="2228"/>
        <v>0</v>
      </c>
      <c r="J330" s="52">
        <f t="shared" si="2298"/>
        <v>0</v>
      </c>
      <c r="K330" s="51">
        <f t="shared" si="2299"/>
        <v>0</v>
      </c>
      <c r="L330" s="57">
        <f t="shared" si="2300"/>
        <v>0</v>
      </c>
      <c r="M330" s="468">
        <f t="shared" si="2491"/>
        <v>0</v>
      </c>
      <c r="N330" s="46">
        <f t="shared" si="2492"/>
        <v>0</v>
      </c>
      <c r="O330" s="47"/>
      <c r="P330" s="46">
        <f t="shared" si="2493"/>
        <v>0</v>
      </c>
      <c r="Q330" s="48"/>
      <c r="R330" s="29"/>
      <c r="S330" s="29"/>
      <c r="T330" s="45">
        <v>269</v>
      </c>
      <c r="U330" s="46">
        <f t="shared" si="2301"/>
        <v>0</v>
      </c>
      <c r="V330" s="46">
        <f t="shared" si="2302"/>
        <v>0</v>
      </c>
      <c r="W330" s="46">
        <f t="shared" si="2494"/>
        <v>0</v>
      </c>
      <c r="X330" s="46">
        <f t="shared" si="2303"/>
        <v>0</v>
      </c>
      <c r="Y330" s="46">
        <f t="shared" si="2304"/>
        <v>0</v>
      </c>
      <c r="Z330" s="51">
        <f t="shared" si="2305"/>
        <v>0</v>
      </c>
      <c r="AA330" s="58">
        <f t="shared" si="2306"/>
        <v>0</v>
      </c>
      <c r="AB330" s="52">
        <f t="shared" si="2307"/>
        <v>0</v>
      </c>
      <c r="AC330" s="51">
        <f t="shared" si="2308"/>
        <v>0</v>
      </c>
      <c r="AD330" s="57">
        <f t="shared" si="2309"/>
        <v>0</v>
      </c>
      <c r="AE330" s="468">
        <f t="shared" si="2495"/>
        <v>0</v>
      </c>
      <c r="AF330" s="46">
        <f t="shared" si="2310"/>
        <v>0</v>
      </c>
      <c r="AG330" s="47"/>
      <c r="AH330" s="46">
        <f t="shared" si="2496"/>
        <v>0</v>
      </c>
      <c r="AI330" s="48"/>
      <c r="AJ330" s="29"/>
      <c r="AK330" s="45">
        <v>269</v>
      </c>
      <c r="AL330" s="46">
        <f t="shared" si="2311"/>
        <v>0</v>
      </c>
      <c r="AM330" s="46"/>
      <c r="AN330" s="46"/>
      <c r="AO330" s="46">
        <f t="shared" si="2312"/>
        <v>0</v>
      </c>
      <c r="AP330" s="128">
        <f t="shared" si="2313"/>
        <v>0</v>
      </c>
      <c r="AQ330" s="128"/>
      <c r="AR330" s="128"/>
      <c r="AS330" s="46">
        <f t="shared" si="2314"/>
        <v>0</v>
      </c>
      <c r="AT330" s="46">
        <f t="shared" si="2315"/>
        <v>0</v>
      </c>
      <c r="AU330" s="51"/>
      <c r="AV330" s="51"/>
      <c r="AW330" s="51">
        <f t="shared" si="2316"/>
        <v>0</v>
      </c>
      <c r="AX330" s="58">
        <f t="shared" si="2317"/>
        <v>0</v>
      </c>
      <c r="AY330" s="52"/>
      <c r="AZ330" s="52"/>
      <c r="BA330" s="52">
        <f t="shared" si="2318"/>
        <v>0</v>
      </c>
      <c r="BB330" s="51">
        <f t="shared" si="2319"/>
        <v>0</v>
      </c>
      <c r="BC330" s="51"/>
      <c r="BD330" s="51"/>
      <c r="BE330" s="57">
        <f t="shared" si="2320"/>
        <v>0</v>
      </c>
      <c r="BF330" s="468">
        <f t="shared" si="2321"/>
        <v>0</v>
      </c>
      <c r="BG330" s="46">
        <f t="shared" si="2322"/>
        <v>0</v>
      </c>
      <c r="BH330" s="46">
        <f t="shared" si="2323"/>
        <v>0</v>
      </c>
      <c r="BI330" s="48"/>
      <c r="BK330" s="45">
        <v>269</v>
      </c>
      <c r="BL330" s="46">
        <f t="shared" si="2497"/>
        <v>0</v>
      </c>
      <c r="BM330" s="46">
        <f t="shared" si="2498"/>
        <v>0</v>
      </c>
      <c r="BN330" s="46">
        <f t="shared" si="2499"/>
        <v>0</v>
      </c>
      <c r="BO330" s="46">
        <f t="shared" si="2324"/>
        <v>0</v>
      </c>
      <c r="BP330" s="46">
        <f t="shared" si="2325"/>
        <v>0</v>
      </c>
      <c r="BQ330" s="51">
        <f t="shared" si="2326"/>
        <v>0</v>
      </c>
      <c r="BR330" s="57">
        <f t="shared" si="2575"/>
        <v>0</v>
      </c>
      <c r="BS330" s="58">
        <f t="shared" si="2229"/>
        <v>0</v>
      </c>
      <c r="BT330" s="52">
        <f t="shared" si="2500"/>
        <v>0</v>
      </c>
      <c r="BU330" s="51">
        <f t="shared" si="2327"/>
        <v>0</v>
      </c>
      <c r="BV330" s="51">
        <f t="shared" si="2328"/>
        <v>0</v>
      </c>
      <c r="BW330" s="153">
        <f t="shared" si="2576"/>
        <v>0</v>
      </c>
      <c r="BX330" s="468">
        <f t="shared" si="2501"/>
        <v>0</v>
      </c>
      <c r="BY330" s="46">
        <f t="shared" si="2502"/>
        <v>0</v>
      </c>
      <c r="BZ330" s="46">
        <f t="shared" si="2329"/>
        <v>0</v>
      </c>
      <c r="CA330" s="48"/>
      <c r="CB330" s="29"/>
      <c r="CC330" s="45">
        <v>269</v>
      </c>
      <c r="CD330" s="128">
        <f t="shared" si="2330"/>
        <v>0</v>
      </c>
      <c r="CE330" s="46">
        <f t="shared" si="2503"/>
        <v>0</v>
      </c>
      <c r="CF330" s="128">
        <f t="shared" si="2331"/>
        <v>0</v>
      </c>
      <c r="CG330" s="46">
        <f t="shared" si="2504"/>
        <v>0</v>
      </c>
      <c r="CH330" s="46">
        <f t="shared" si="2230"/>
        <v>0</v>
      </c>
      <c r="CI330" s="51">
        <f t="shared" si="2332"/>
        <v>0</v>
      </c>
      <c r="CJ330" s="199">
        <f t="shared" si="2577"/>
        <v>0</v>
      </c>
      <c r="CK330" s="153">
        <f t="shared" si="2505"/>
        <v>10000</v>
      </c>
      <c r="CL330" s="45">
        <v>269</v>
      </c>
      <c r="CM330" s="46">
        <f t="shared" si="2506"/>
        <v>0</v>
      </c>
      <c r="CN330" s="46">
        <f t="shared" si="2507"/>
        <v>0</v>
      </c>
      <c r="CO330" s="128">
        <f t="shared" si="2242"/>
        <v>0</v>
      </c>
      <c r="CP330" s="46">
        <f t="shared" si="2333"/>
        <v>0</v>
      </c>
      <c r="CQ330" s="46">
        <f t="shared" si="2243"/>
        <v>0</v>
      </c>
      <c r="CR330" s="51">
        <f t="shared" si="2334"/>
        <v>0</v>
      </c>
      <c r="CS330" s="153">
        <f t="shared" si="2578"/>
        <v>0</v>
      </c>
      <c r="CT330" s="58">
        <f t="shared" si="2335"/>
        <v>0</v>
      </c>
      <c r="CU330" s="52">
        <f t="shared" si="2508"/>
        <v>0</v>
      </c>
      <c r="CV330" s="51">
        <f t="shared" si="2509"/>
        <v>0</v>
      </c>
      <c r="CW330" s="51">
        <f t="shared" si="2336"/>
        <v>0</v>
      </c>
      <c r="CX330" s="57">
        <f t="shared" si="2579"/>
        <v>0</v>
      </c>
      <c r="CY330" s="153">
        <f t="shared" si="2510"/>
        <v>10000</v>
      </c>
      <c r="CZ330" s="479">
        <f t="shared" si="2162"/>
        <v>0</v>
      </c>
      <c r="DA330" s="46">
        <f t="shared" si="2511"/>
        <v>0</v>
      </c>
      <c r="DB330" s="46">
        <f t="shared" si="2512"/>
        <v>0</v>
      </c>
      <c r="DC330" s="48"/>
      <c r="DE330" s="45">
        <v>269</v>
      </c>
      <c r="DF330" s="46">
        <f t="shared" si="2337"/>
        <v>0</v>
      </c>
      <c r="DG330" s="46">
        <f t="shared" si="2580"/>
        <v>0</v>
      </c>
      <c r="DH330" s="46">
        <f t="shared" si="2338"/>
        <v>0</v>
      </c>
      <c r="DI330" s="46">
        <f t="shared" si="2339"/>
        <v>0</v>
      </c>
      <c r="DJ330" s="46">
        <f t="shared" si="2340"/>
        <v>0</v>
      </c>
      <c r="DK330" s="51">
        <f t="shared" si="2341"/>
        <v>0</v>
      </c>
      <c r="DL330" s="58">
        <f t="shared" si="2231"/>
        <v>0</v>
      </c>
      <c r="DM330" s="241">
        <f t="shared" si="2581"/>
        <v>0</v>
      </c>
      <c r="DN330" s="51">
        <f t="shared" si="2342"/>
        <v>0</v>
      </c>
      <c r="DO330" s="57">
        <f t="shared" si="2343"/>
        <v>0</v>
      </c>
      <c r="DP330" s="468">
        <f t="shared" si="2513"/>
        <v>0</v>
      </c>
      <c r="DQ330" s="46">
        <f t="shared" si="2514"/>
        <v>0</v>
      </c>
      <c r="DR330" s="47"/>
      <c r="DS330" s="46">
        <f t="shared" si="2515"/>
        <v>0</v>
      </c>
      <c r="DT330" s="48"/>
      <c r="DU330" s="29"/>
      <c r="DV330" s="45">
        <v>269</v>
      </c>
      <c r="DW330" s="46">
        <f t="shared" si="2516"/>
        <v>0</v>
      </c>
      <c r="DX330" s="46">
        <f t="shared" si="2582"/>
        <v>0</v>
      </c>
      <c r="DY330" s="46">
        <f t="shared" si="2517"/>
        <v>0</v>
      </c>
      <c r="DZ330" s="46">
        <f t="shared" si="2344"/>
        <v>0</v>
      </c>
      <c r="EA330" s="46">
        <f t="shared" si="2345"/>
        <v>0</v>
      </c>
      <c r="EB330" s="51">
        <f t="shared" si="2346"/>
        <v>0</v>
      </c>
      <c r="EC330" s="58">
        <f t="shared" si="2232"/>
        <v>0</v>
      </c>
      <c r="ED330" s="52">
        <f t="shared" si="2583"/>
        <v>0</v>
      </c>
      <c r="EE330" s="51">
        <f t="shared" si="2347"/>
        <v>0</v>
      </c>
      <c r="EF330" s="57">
        <f t="shared" si="2348"/>
        <v>0</v>
      </c>
      <c r="EG330" s="468">
        <f t="shared" si="2518"/>
        <v>0</v>
      </c>
      <c r="EH330" s="46">
        <f t="shared" si="2519"/>
        <v>0</v>
      </c>
      <c r="EI330" s="47"/>
      <c r="EJ330" s="46">
        <f t="shared" si="2520"/>
        <v>0</v>
      </c>
      <c r="EK330" s="48"/>
      <c r="EL330" s="29"/>
      <c r="EM330" s="45">
        <v>269</v>
      </c>
      <c r="EN330" s="46">
        <f t="shared" si="2560"/>
        <v>0</v>
      </c>
      <c r="EO330" s="46">
        <f t="shared" si="2584"/>
        <v>0</v>
      </c>
      <c r="EP330" s="128">
        <f t="shared" si="2233"/>
        <v>0</v>
      </c>
      <c r="EQ330" s="46">
        <f t="shared" si="2349"/>
        <v>0</v>
      </c>
      <c r="ER330" s="46">
        <f t="shared" si="2350"/>
        <v>0</v>
      </c>
      <c r="ES330" s="51">
        <f t="shared" si="2351"/>
        <v>0</v>
      </c>
      <c r="ET330" s="153">
        <f t="shared" si="2521"/>
        <v>10000</v>
      </c>
      <c r="EU330" s="45">
        <v>269</v>
      </c>
      <c r="EV330" s="46">
        <f t="shared" si="2234"/>
        <v>0</v>
      </c>
      <c r="EW330" s="46">
        <f t="shared" si="2585"/>
        <v>0</v>
      </c>
      <c r="EX330" s="128">
        <f t="shared" si="2352"/>
        <v>0</v>
      </c>
      <c r="EY330" s="46">
        <f t="shared" si="2353"/>
        <v>0</v>
      </c>
      <c r="EZ330" s="46">
        <f t="shared" si="2354"/>
        <v>0</v>
      </c>
      <c r="FA330" s="51">
        <f t="shared" si="2355"/>
        <v>0</v>
      </c>
      <c r="FB330" s="58">
        <f t="shared" si="2356"/>
        <v>0</v>
      </c>
      <c r="FC330" s="52">
        <f t="shared" si="2586"/>
        <v>0</v>
      </c>
      <c r="FD330" s="51">
        <f t="shared" si="2522"/>
        <v>0</v>
      </c>
      <c r="FE330" s="57">
        <f t="shared" si="2357"/>
        <v>0</v>
      </c>
      <c r="FF330" s="153">
        <f t="shared" si="2523"/>
        <v>10000</v>
      </c>
      <c r="FG330" s="469">
        <f t="shared" si="2358"/>
        <v>0</v>
      </c>
      <c r="FH330" s="46">
        <f t="shared" si="2359"/>
        <v>0</v>
      </c>
      <c r="FI330" s="46">
        <f t="shared" si="2360"/>
        <v>0</v>
      </c>
      <c r="FJ330" s="48"/>
      <c r="FL330" s="45">
        <v>269</v>
      </c>
      <c r="FM330" s="46">
        <f t="shared" si="2524"/>
        <v>0</v>
      </c>
      <c r="FN330" s="46">
        <f t="shared" si="2561"/>
        <v>0</v>
      </c>
      <c r="FO330" s="46">
        <f t="shared" si="2525"/>
        <v>0</v>
      </c>
      <c r="FP330" s="46">
        <f t="shared" si="2361"/>
        <v>0</v>
      </c>
      <c r="FQ330" s="46">
        <f t="shared" si="2362"/>
        <v>0</v>
      </c>
      <c r="FR330" s="51">
        <f t="shared" si="2363"/>
        <v>0</v>
      </c>
      <c r="FS330" s="57">
        <f t="shared" si="2587"/>
        <v>0</v>
      </c>
      <c r="FT330" s="58">
        <f t="shared" si="2235"/>
        <v>0</v>
      </c>
      <c r="FU330" s="241">
        <f t="shared" si="2562"/>
        <v>0</v>
      </c>
      <c r="FV330" s="51">
        <f t="shared" si="2364"/>
        <v>0</v>
      </c>
      <c r="FW330" s="51">
        <f t="shared" si="2365"/>
        <v>0</v>
      </c>
      <c r="FX330" s="153">
        <f t="shared" si="2588"/>
        <v>0</v>
      </c>
      <c r="FY330" s="468">
        <f t="shared" si="2526"/>
        <v>0</v>
      </c>
      <c r="FZ330" s="46">
        <f t="shared" si="2527"/>
        <v>0</v>
      </c>
      <c r="GA330" s="46">
        <f t="shared" si="2366"/>
        <v>0</v>
      </c>
      <c r="GB330" s="48"/>
      <c r="GD330" s="45">
        <v>269</v>
      </c>
      <c r="GE330" s="128">
        <f t="shared" si="2563"/>
        <v>0</v>
      </c>
      <c r="GF330" s="128">
        <f t="shared" si="2589"/>
        <v>0</v>
      </c>
      <c r="GG330" s="128">
        <f t="shared" si="2119"/>
        <v>0</v>
      </c>
      <c r="GH330" s="46">
        <f t="shared" si="2236"/>
        <v>0</v>
      </c>
      <c r="GI330" s="46">
        <f t="shared" si="2367"/>
        <v>0</v>
      </c>
      <c r="GJ330" s="51">
        <f t="shared" si="2368"/>
        <v>0</v>
      </c>
      <c r="GK330" s="51">
        <f t="shared" si="2590"/>
        <v>0</v>
      </c>
      <c r="GL330" s="153">
        <f t="shared" si="2528"/>
        <v>10000</v>
      </c>
      <c r="GM330" s="45">
        <v>269</v>
      </c>
      <c r="GN330" s="46">
        <f t="shared" si="2237"/>
        <v>0</v>
      </c>
      <c r="GO330" s="46">
        <f t="shared" si="2564"/>
        <v>0</v>
      </c>
      <c r="GP330" s="128">
        <f t="shared" si="2168"/>
        <v>0</v>
      </c>
      <c r="GQ330" s="46">
        <f t="shared" si="2369"/>
        <v>0</v>
      </c>
      <c r="GR330" s="46">
        <f t="shared" si="2169"/>
        <v>0</v>
      </c>
      <c r="GS330" s="51">
        <f t="shared" si="2370"/>
        <v>0</v>
      </c>
      <c r="GT330" s="57">
        <f t="shared" si="2591"/>
        <v>0</v>
      </c>
      <c r="GU330" s="58">
        <f t="shared" si="2371"/>
        <v>0</v>
      </c>
      <c r="GV330" s="52">
        <f t="shared" si="2565"/>
        <v>0</v>
      </c>
      <c r="GW330" s="51">
        <f t="shared" si="2529"/>
        <v>0</v>
      </c>
      <c r="GX330" s="57">
        <f t="shared" si="2372"/>
        <v>0</v>
      </c>
      <c r="GY330" s="57">
        <f t="shared" si="2592"/>
        <v>0</v>
      </c>
      <c r="GZ330" s="153">
        <f t="shared" si="2530"/>
        <v>10000</v>
      </c>
      <c r="HA330" s="469">
        <f t="shared" si="2373"/>
        <v>0</v>
      </c>
      <c r="HB330" s="46">
        <f t="shared" si="2374"/>
        <v>0</v>
      </c>
      <c r="HC330" s="46">
        <f t="shared" si="2375"/>
        <v>0</v>
      </c>
      <c r="HD330" s="48"/>
      <c r="HF330" s="45">
        <v>269</v>
      </c>
      <c r="HG330" s="46">
        <f t="shared" si="2376"/>
        <v>0</v>
      </c>
      <c r="HH330" s="46">
        <f t="shared" si="2377"/>
        <v>0</v>
      </c>
      <c r="HI330" s="46">
        <f t="shared" si="2378"/>
        <v>0</v>
      </c>
      <c r="HJ330" s="46">
        <f t="shared" si="2379"/>
        <v>0</v>
      </c>
      <c r="HK330" s="46">
        <f t="shared" si="2380"/>
        <v>0</v>
      </c>
      <c r="HL330" s="51">
        <f t="shared" si="2381"/>
        <v>0</v>
      </c>
      <c r="HM330" s="153">
        <f t="shared" si="2531"/>
        <v>10000</v>
      </c>
      <c r="HN330" s="58">
        <f t="shared" si="2382"/>
        <v>0</v>
      </c>
      <c r="HO330" s="52">
        <f t="shared" si="2383"/>
        <v>0</v>
      </c>
      <c r="HP330" s="51">
        <f t="shared" si="2384"/>
        <v>0</v>
      </c>
      <c r="HQ330" s="57">
        <f t="shared" si="2385"/>
        <v>0</v>
      </c>
      <c r="HR330" s="153">
        <f t="shared" si="2532"/>
        <v>10000</v>
      </c>
      <c r="HS330" s="468">
        <f t="shared" si="2171"/>
        <v>0</v>
      </c>
      <c r="HT330" s="46">
        <f t="shared" si="2172"/>
        <v>0</v>
      </c>
      <c r="HU330" s="46">
        <f t="shared" si="2173"/>
        <v>0</v>
      </c>
      <c r="HV330" s="48"/>
      <c r="HW330" s="29"/>
      <c r="HX330" s="45">
        <v>269</v>
      </c>
      <c r="HY330" s="128">
        <f t="shared" si="2386"/>
        <v>0</v>
      </c>
      <c r="HZ330" s="46">
        <f t="shared" si="2387"/>
        <v>0</v>
      </c>
      <c r="IA330" s="46">
        <f t="shared" si="2388"/>
        <v>0</v>
      </c>
      <c r="IB330" s="46">
        <f t="shared" si="2389"/>
        <v>0</v>
      </c>
      <c r="IC330" s="46">
        <f t="shared" si="2390"/>
        <v>0</v>
      </c>
      <c r="ID330" s="51">
        <f t="shared" si="2391"/>
        <v>0</v>
      </c>
      <c r="IE330" s="153">
        <f t="shared" si="2533"/>
        <v>10000</v>
      </c>
      <c r="IF330" s="58">
        <f t="shared" si="2392"/>
        <v>0</v>
      </c>
      <c r="IG330" s="52">
        <f t="shared" si="2393"/>
        <v>0</v>
      </c>
      <c r="IH330" s="51">
        <f t="shared" si="2394"/>
        <v>0</v>
      </c>
      <c r="II330" s="57">
        <f t="shared" si="2534"/>
        <v>0</v>
      </c>
      <c r="IJ330" s="153">
        <f t="shared" si="2535"/>
        <v>10000</v>
      </c>
      <c r="IK330" s="468">
        <f t="shared" si="2174"/>
        <v>0</v>
      </c>
      <c r="IL330" s="46">
        <f t="shared" si="2175"/>
        <v>0</v>
      </c>
      <c r="IM330" s="46">
        <f t="shared" si="2176"/>
        <v>0</v>
      </c>
      <c r="IN330" s="48"/>
      <c r="IO330" s="53">
        <f t="shared" si="2395"/>
        <v>0</v>
      </c>
      <c r="IQ330" s="45">
        <v>269</v>
      </c>
      <c r="IR330" s="128">
        <f t="shared" si="2396"/>
        <v>0</v>
      </c>
      <c r="IS330" s="128">
        <f t="shared" si="2397"/>
        <v>0</v>
      </c>
      <c r="IT330" s="128">
        <f t="shared" si="2398"/>
        <v>0</v>
      </c>
      <c r="IU330" s="46">
        <f t="shared" si="2559"/>
        <v>0</v>
      </c>
      <c r="IV330" s="46">
        <f t="shared" si="2399"/>
        <v>0</v>
      </c>
      <c r="IW330" s="51">
        <f t="shared" si="2400"/>
        <v>0</v>
      </c>
      <c r="IX330" s="199">
        <f t="shared" si="2536"/>
        <v>10000</v>
      </c>
      <c r="IY330" s="128">
        <f t="shared" si="2401"/>
        <v>0</v>
      </c>
      <c r="IZ330" s="408">
        <f t="shared" si="2402"/>
        <v>0</v>
      </c>
      <c r="JA330" s="58">
        <f t="shared" si="2403"/>
        <v>0</v>
      </c>
      <c r="JB330" s="52">
        <f t="shared" si="2404"/>
        <v>0</v>
      </c>
      <c r="JC330" s="51">
        <f t="shared" si="2405"/>
        <v>0</v>
      </c>
      <c r="JD330" s="57">
        <f t="shared" si="2406"/>
        <v>0</v>
      </c>
      <c r="JE330" s="280">
        <f t="shared" si="2407"/>
        <v>10000</v>
      </c>
      <c r="JF330" s="280">
        <f t="shared" si="2408"/>
        <v>0</v>
      </c>
      <c r="JG330" s="468">
        <f t="shared" si="2409"/>
        <v>0</v>
      </c>
      <c r="JH330" s="46">
        <f t="shared" si="2410"/>
        <v>0</v>
      </c>
      <c r="JI330" s="46">
        <f t="shared" si="2411"/>
        <v>0</v>
      </c>
      <c r="JJ330" s="48"/>
      <c r="JL330" s="45">
        <v>269</v>
      </c>
      <c r="JM330" s="46">
        <f t="shared" si="2412"/>
        <v>0</v>
      </c>
      <c r="JN330" s="46">
        <f t="shared" si="2413"/>
        <v>0</v>
      </c>
      <c r="JO330" s="128">
        <f t="shared" si="2414"/>
        <v>0</v>
      </c>
      <c r="JP330" s="46">
        <f t="shared" si="2537"/>
        <v>0</v>
      </c>
      <c r="JQ330" s="46">
        <f t="shared" si="2415"/>
        <v>0</v>
      </c>
      <c r="JR330" s="51">
        <f t="shared" si="2416"/>
        <v>0</v>
      </c>
      <c r="JS330" s="51">
        <f t="shared" si="2593"/>
        <v>0</v>
      </c>
      <c r="JT330" s="199">
        <f t="shared" si="2538"/>
        <v>10000</v>
      </c>
      <c r="JU330" s="128">
        <f t="shared" si="2417"/>
        <v>0</v>
      </c>
      <c r="JV330" s="408">
        <f t="shared" si="2418"/>
        <v>0</v>
      </c>
      <c r="JW330" s="58">
        <f t="shared" si="2419"/>
        <v>0</v>
      </c>
      <c r="JX330" s="52">
        <f t="shared" si="2420"/>
        <v>0</v>
      </c>
      <c r="JY330" s="51">
        <f t="shared" si="2421"/>
        <v>0</v>
      </c>
      <c r="JZ330" s="51">
        <f t="shared" si="2422"/>
        <v>0</v>
      </c>
      <c r="KA330" s="199">
        <f t="shared" si="2594"/>
        <v>0</v>
      </c>
      <c r="KB330" s="128">
        <f t="shared" si="2539"/>
        <v>10000</v>
      </c>
      <c r="KC330" s="204">
        <f t="shared" si="2423"/>
        <v>0</v>
      </c>
      <c r="KD330" s="468">
        <f t="shared" si="2540"/>
        <v>0</v>
      </c>
      <c r="KE330" s="46">
        <f t="shared" si="2424"/>
        <v>0</v>
      </c>
      <c r="KF330" s="46">
        <f t="shared" si="2425"/>
        <v>0</v>
      </c>
      <c r="KG330" s="48"/>
      <c r="KI330" s="45">
        <v>269</v>
      </c>
      <c r="KJ330" s="46">
        <f t="shared" si="2426"/>
        <v>0</v>
      </c>
      <c r="KK330" s="46">
        <f t="shared" si="2427"/>
        <v>0</v>
      </c>
      <c r="KL330" s="128">
        <f t="shared" si="2428"/>
        <v>0</v>
      </c>
      <c r="KM330" s="46">
        <f t="shared" si="2244"/>
        <v>0</v>
      </c>
      <c r="KN330" s="46">
        <f t="shared" si="2429"/>
        <v>0</v>
      </c>
      <c r="KO330" s="51">
        <f t="shared" si="2430"/>
        <v>0</v>
      </c>
      <c r="KP330" s="199">
        <f t="shared" si="2595"/>
        <v>0</v>
      </c>
      <c r="KQ330" s="199">
        <f t="shared" si="2541"/>
        <v>10000</v>
      </c>
      <c r="KR330" s="128">
        <f t="shared" si="2431"/>
        <v>0</v>
      </c>
      <c r="KS330" s="408">
        <f t="shared" si="2432"/>
        <v>0</v>
      </c>
      <c r="KT330" s="45">
        <v>269</v>
      </c>
      <c r="KU330" s="46">
        <f t="shared" si="2542"/>
        <v>0</v>
      </c>
      <c r="KV330" s="46">
        <f t="shared" si="2433"/>
        <v>0</v>
      </c>
      <c r="KW330" s="128">
        <f t="shared" si="2177"/>
        <v>0</v>
      </c>
      <c r="KX330" s="46">
        <f t="shared" si="2434"/>
        <v>0</v>
      </c>
      <c r="KY330" s="46">
        <f t="shared" si="2178"/>
        <v>0</v>
      </c>
      <c r="KZ330" s="51">
        <f t="shared" si="2435"/>
        <v>0</v>
      </c>
      <c r="LA330" s="153">
        <f t="shared" si="2596"/>
        <v>0</v>
      </c>
      <c r="LB330" s="58">
        <f t="shared" si="2068"/>
        <v>0</v>
      </c>
      <c r="LC330" s="52">
        <f t="shared" si="2436"/>
        <v>0</v>
      </c>
      <c r="LD330" s="51">
        <f t="shared" si="2437"/>
        <v>0</v>
      </c>
      <c r="LE330" s="51">
        <f t="shared" si="2179"/>
        <v>0</v>
      </c>
      <c r="LF330" s="51">
        <f t="shared" si="2597"/>
        <v>0</v>
      </c>
      <c r="LG330" s="128">
        <f t="shared" si="2180"/>
        <v>10000</v>
      </c>
      <c r="LH330" s="204">
        <f t="shared" si="2438"/>
        <v>0</v>
      </c>
      <c r="LI330" s="479">
        <f t="shared" si="2181"/>
        <v>0</v>
      </c>
      <c r="LJ330" s="46">
        <f t="shared" si="2543"/>
        <v>0</v>
      </c>
      <c r="LK330" s="46">
        <f t="shared" si="2544"/>
        <v>0</v>
      </c>
      <c r="LL330" s="48"/>
      <c r="LN330" s="45">
        <v>269</v>
      </c>
      <c r="LO330" s="46">
        <f t="shared" si="2439"/>
        <v>0</v>
      </c>
      <c r="LP330" s="46">
        <f t="shared" si="2566"/>
        <v>0</v>
      </c>
      <c r="LQ330" s="46">
        <f t="shared" si="2440"/>
        <v>0</v>
      </c>
      <c r="LR330" s="46">
        <f t="shared" si="2441"/>
        <v>0</v>
      </c>
      <c r="LS330" s="46">
        <f t="shared" si="2442"/>
        <v>0</v>
      </c>
      <c r="LT330" s="51">
        <f t="shared" si="2443"/>
        <v>0</v>
      </c>
      <c r="LU330" s="199">
        <f t="shared" si="2545"/>
        <v>10000</v>
      </c>
      <c r="LV330" s="58">
        <f t="shared" si="2444"/>
        <v>0</v>
      </c>
      <c r="LW330" s="241">
        <f t="shared" si="2567"/>
        <v>0</v>
      </c>
      <c r="LX330" s="51">
        <f t="shared" si="2445"/>
        <v>0</v>
      </c>
      <c r="LY330" s="51">
        <f t="shared" si="2446"/>
        <v>0</v>
      </c>
      <c r="LZ330" s="46">
        <f t="shared" si="2546"/>
        <v>0</v>
      </c>
      <c r="MA330" s="199">
        <f t="shared" si="2547"/>
        <v>10000</v>
      </c>
      <c r="MB330" s="468">
        <f t="shared" si="2447"/>
        <v>0</v>
      </c>
      <c r="MC330" s="46">
        <f t="shared" si="2448"/>
        <v>0</v>
      </c>
      <c r="MD330" s="46">
        <f t="shared" si="2449"/>
        <v>0</v>
      </c>
      <c r="ME330" s="48"/>
      <c r="MG330" s="45">
        <v>269</v>
      </c>
      <c r="MH330" s="46">
        <f t="shared" si="2450"/>
        <v>0</v>
      </c>
      <c r="MI330" s="46">
        <f t="shared" si="2568"/>
        <v>0</v>
      </c>
      <c r="MJ330" s="46">
        <f t="shared" si="2451"/>
        <v>0</v>
      </c>
      <c r="MK330" s="46">
        <f t="shared" si="2452"/>
        <v>0</v>
      </c>
      <c r="ML330" s="46">
        <f t="shared" si="2453"/>
        <v>0</v>
      </c>
      <c r="MM330" s="51">
        <f t="shared" si="2454"/>
        <v>0</v>
      </c>
      <c r="MN330" s="199">
        <f t="shared" si="2548"/>
        <v>10000</v>
      </c>
      <c r="MO330" s="58">
        <f t="shared" si="2455"/>
        <v>0</v>
      </c>
      <c r="MP330" s="52">
        <f t="shared" si="2569"/>
        <v>0</v>
      </c>
      <c r="MQ330" s="51">
        <f t="shared" si="2456"/>
        <v>0</v>
      </c>
      <c r="MR330" s="57">
        <f t="shared" si="2457"/>
        <v>0</v>
      </c>
      <c r="MS330" s="199">
        <f t="shared" si="2549"/>
        <v>10000</v>
      </c>
      <c r="MT330" s="468">
        <f t="shared" si="2550"/>
        <v>0</v>
      </c>
      <c r="MU330" s="46">
        <f t="shared" si="2458"/>
        <v>0</v>
      </c>
      <c r="MV330" s="46">
        <f t="shared" si="2459"/>
        <v>0</v>
      </c>
      <c r="MW330" s="48"/>
      <c r="MY330" s="45">
        <v>269</v>
      </c>
      <c r="MZ330" s="46">
        <f t="shared" si="2460"/>
        <v>0</v>
      </c>
      <c r="NA330" s="46">
        <f t="shared" si="2570"/>
        <v>0</v>
      </c>
      <c r="NB330" s="128">
        <f t="shared" si="2461"/>
        <v>0</v>
      </c>
      <c r="NC330" s="46">
        <f t="shared" si="2238"/>
        <v>0</v>
      </c>
      <c r="ND330" s="46">
        <f t="shared" si="2462"/>
        <v>0</v>
      </c>
      <c r="NE330" s="51">
        <f t="shared" si="2187"/>
        <v>0</v>
      </c>
      <c r="NF330" s="153">
        <f t="shared" si="2188"/>
        <v>10000</v>
      </c>
      <c r="NG330" s="45">
        <v>269</v>
      </c>
      <c r="NH330" s="46">
        <f t="shared" si="2239"/>
        <v>0</v>
      </c>
      <c r="NI330" s="46">
        <f t="shared" si="2571"/>
        <v>0</v>
      </c>
      <c r="NJ330" s="128">
        <f t="shared" si="2190"/>
        <v>0</v>
      </c>
      <c r="NK330" s="46">
        <f t="shared" si="2551"/>
        <v>0</v>
      </c>
      <c r="NL330" s="46">
        <f t="shared" si="2191"/>
        <v>0</v>
      </c>
      <c r="NM330" s="51">
        <f t="shared" si="2463"/>
        <v>0</v>
      </c>
      <c r="NN330" s="58">
        <f t="shared" si="2192"/>
        <v>0</v>
      </c>
      <c r="NO330" s="52">
        <f t="shared" si="2572"/>
        <v>0</v>
      </c>
      <c r="NP330" s="51">
        <f t="shared" si="2194"/>
        <v>0</v>
      </c>
      <c r="NQ330" s="57">
        <f t="shared" si="2464"/>
        <v>0</v>
      </c>
      <c r="NR330" s="153">
        <f t="shared" si="2552"/>
        <v>10000</v>
      </c>
      <c r="NS330" s="469">
        <f t="shared" si="2465"/>
        <v>0</v>
      </c>
      <c r="NT330" s="46">
        <f t="shared" si="2466"/>
        <v>0</v>
      </c>
      <c r="NU330" s="46">
        <f t="shared" si="2467"/>
        <v>0</v>
      </c>
      <c r="NV330" s="48"/>
      <c r="NX330" s="45">
        <v>269</v>
      </c>
      <c r="NY330" s="46">
        <f t="shared" si="2468"/>
        <v>0</v>
      </c>
      <c r="NZ330" s="46">
        <f t="shared" si="2573"/>
        <v>0</v>
      </c>
      <c r="OA330" s="46">
        <f t="shared" si="2469"/>
        <v>0</v>
      </c>
      <c r="OB330" s="46">
        <f t="shared" si="2470"/>
        <v>0</v>
      </c>
      <c r="OC330" s="46">
        <f t="shared" si="2471"/>
        <v>0</v>
      </c>
      <c r="OD330" s="51">
        <f t="shared" si="2472"/>
        <v>0</v>
      </c>
      <c r="OE330" s="57">
        <f t="shared" si="2598"/>
        <v>0</v>
      </c>
      <c r="OF330" s="153">
        <f t="shared" si="2553"/>
        <v>10000</v>
      </c>
      <c r="OG330" s="58">
        <f t="shared" si="2473"/>
        <v>0</v>
      </c>
      <c r="OH330" s="241">
        <f t="shared" si="2599"/>
        <v>0</v>
      </c>
      <c r="OI330" s="51">
        <f t="shared" si="2474"/>
        <v>0</v>
      </c>
      <c r="OJ330" s="51">
        <f t="shared" si="2475"/>
        <v>0</v>
      </c>
      <c r="OK330" s="153">
        <f t="shared" si="2600"/>
        <v>0</v>
      </c>
      <c r="OL330" s="153">
        <f t="shared" si="2554"/>
        <v>10000</v>
      </c>
      <c r="OM330" s="468">
        <f t="shared" si="2555"/>
        <v>0</v>
      </c>
      <c r="ON330" s="46">
        <f t="shared" si="2556"/>
        <v>0</v>
      </c>
      <c r="OO330" s="46">
        <f t="shared" si="2476"/>
        <v>0</v>
      </c>
      <c r="OP330" s="48"/>
      <c r="OR330" s="45">
        <v>269</v>
      </c>
      <c r="OS330" s="46">
        <f t="shared" si="2477"/>
        <v>0</v>
      </c>
      <c r="OT330" s="128">
        <f t="shared" si="2574"/>
        <v>0</v>
      </c>
      <c r="OU330" s="128">
        <f t="shared" si="2478"/>
        <v>0</v>
      </c>
      <c r="OV330" s="46">
        <f t="shared" si="2240"/>
        <v>0</v>
      </c>
      <c r="OW330" s="46">
        <f t="shared" si="2241"/>
        <v>0</v>
      </c>
      <c r="OX330" s="51">
        <f t="shared" si="2479"/>
        <v>0</v>
      </c>
      <c r="OY330" s="51">
        <f t="shared" si="2601"/>
        <v>0</v>
      </c>
      <c r="OZ330" s="153">
        <f t="shared" si="2557"/>
        <v>10000</v>
      </c>
      <c r="PA330" s="45">
        <v>269</v>
      </c>
      <c r="PB330" s="46">
        <f t="shared" si="2480"/>
        <v>0</v>
      </c>
      <c r="PC330" s="46">
        <f t="shared" si="2602"/>
        <v>0</v>
      </c>
      <c r="PD330" s="128">
        <f t="shared" si="2481"/>
        <v>0</v>
      </c>
      <c r="PE330" s="46">
        <f t="shared" si="2482"/>
        <v>0</v>
      </c>
      <c r="PF330" s="46">
        <f t="shared" si="2483"/>
        <v>0</v>
      </c>
      <c r="PG330" s="51">
        <f t="shared" si="2484"/>
        <v>0</v>
      </c>
      <c r="PH330" s="57">
        <f t="shared" si="2603"/>
        <v>0</v>
      </c>
      <c r="PI330" s="688">
        <f t="shared" si="2485"/>
        <v>0</v>
      </c>
      <c r="PJ330" s="52">
        <f t="shared" si="2604"/>
        <v>0</v>
      </c>
      <c r="PK330" s="51">
        <f t="shared" si="2486"/>
        <v>0</v>
      </c>
      <c r="PL330" s="57">
        <f t="shared" si="2487"/>
        <v>0</v>
      </c>
      <c r="PM330" s="57">
        <f t="shared" si="2605"/>
        <v>0</v>
      </c>
      <c r="PN330" s="153">
        <f t="shared" si="2558"/>
        <v>10000</v>
      </c>
      <c r="PO330" s="469">
        <f t="shared" si="2488"/>
        <v>0</v>
      </c>
      <c r="PP330" s="46">
        <f t="shared" si="2489"/>
        <v>0</v>
      </c>
      <c r="PQ330" s="46">
        <f t="shared" si="2490"/>
        <v>0</v>
      </c>
      <c r="PR330" s="48"/>
    </row>
    <row r="331" spans="2:434" hidden="1" x14ac:dyDescent="0.3">
      <c r="B331" s="45">
        <v>270</v>
      </c>
      <c r="C331" s="46">
        <f t="shared" si="2245"/>
        <v>0</v>
      </c>
      <c r="D331" s="46">
        <f t="shared" si="2293"/>
        <v>0</v>
      </c>
      <c r="E331" s="46">
        <f t="shared" si="2294"/>
        <v>0</v>
      </c>
      <c r="F331" s="46">
        <f t="shared" si="2295"/>
        <v>0</v>
      </c>
      <c r="G331" s="46">
        <f t="shared" si="2296"/>
        <v>0</v>
      </c>
      <c r="H331" s="51">
        <f t="shared" si="2297"/>
        <v>0</v>
      </c>
      <c r="I331" s="58">
        <f t="shared" si="2228"/>
        <v>0</v>
      </c>
      <c r="J331" s="52">
        <f t="shared" si="2298"/>
        <v>0</v>
      </c>
      <c r="K331" s="51">
        <f t="shared" si="2299"/>
        <v>0</v>
      </c>
      <c r="L331" s="57">
        <f t="shared" si="2300"/>
        <v>0</v>
      </c>
      <c r="M331" s="468">
        <f t="shared" si="2491"/>
        <v>0</v>
      </c>
      <c r="N331" s="46">
        <f t="shared" si="2492"/>
        <v>0</v>
      </c>
      <c r="O331" s="47"/>
      <c r="P331" s="46">
        <f t="shared" si="2493"/>
        <v>0</v>
      </c>
      <c r="Q331" s="48"/>
      <c r="R331" s="29"/>
      <c r="S331" s="29"/>
      <c r="T331" s="45">
        <v>270</v>
      </c>
      <c r="U331" s="46">
        <f t="shared" si="2301"/>
        <v>0</v>
      </c>
      <c r="V331" s="46">
        <f t="shared" si="2302"/>
        <v>0</v>
      </c>
      <c r="W331" s="46">
        <f t="shared" si="2494"/>
        <v>0</v>
      </c>
      <c r="X331" s="46">
        <f t="shared" si="2303"/>
        <v>0</v>
      </c>
      <c r="Y331" s="46">
        <f t="shared" si="2304"/>
        <v>0</v>
      </c>
      <c r="Z331" s="51">
        <f t="shared" si="2305"/>
        <v>0</v>
      </c>
      <c r="AA331" s="58">
        <f t="shared" si="2306"/>
        <v>0</v>
      </c>
      <c r="AB331" s="52">
        <f t="shared" si="2307"/>
        <v>0</v>
      </c>
      <c r="AC331" s="51">
        <f t="shared" si="2308"/>
        <v>0</v>
      </c>
      <c r="AD331" s="57">
        <f t="shared" si="2309"/>
        <v>0</v>
      </c>
      <c r="AE331" s="468">
        <f t="shared" si="2495"/>
        <v>0</v>
      </c>
      <c r="AF331" s="46">
        <f t="shared" si="2310"/>
        <v>0</v>
      </c>
      <c r="AG331" s="47"/>
      <c r="AH331" s="46">
        <f t="shared" si="2496"/>
        <v>0</v>
      </c>
      <c r="AI331" s="48"/>
      <c r="AJ331" s="29"/>
      <c r="AK331" s="45">
        <v>270</v>
      </c>
      <c r="AL331" s="46">
        <f t="shared" si="2311"/>
        <v>0</v>
      </c>
      <c r="AM331" s="46"/>
      <c r="AN331" s="46"/>
      <c r="AO331" s="46">
        <f t="shared" si="2312"/>
        <v>0</v>
      </c>
      <c r="AP331" s="128">
        <f t="shared" si="2313"/>
        <v>0</v>
      </c>
      <c r="AQ331" s="128"/>
      <c r="AR331" s="128"/>
      <c r="AS331" s="46">
        <f t="shared" si="2314"/>
        <v>0</v>
      </c>
      <c r="AT331" s="46">
        <f t="shared" si="2315"/>
        <v>0</v>
      </c>
      <c r="AU331" s="51"/>
      <c r="AV331" s="51"/>
      <c r="AW331" s="51">
        <f t="shared" si="2316"/>
        <v>0</v>
      </c>
      <c r="AX331" s="58">
        <f t="shared" si="2317"/>
        <v>0</v>
      </c>
      <c r="AY331" s="52"/>
      <c r="AZ331" s="52"/>
      <c r="BA331" s="52">
        <f t="shared" si="2318"/>
        <v>0</v>
      </c>
      <c r="BB331" s="51">
        <f t="shared" si="2319"/>
        <v>0</v>
      </c>
      <c r="BC331" s="51"/>
      <c r="BD331" s="51"/>
      <c r="BE331" s="57">
        <f t="shared" si="2320"/>
        <v>0</v>
      </c>
      <c r="BF331" s="468">
        <f t="shared" si="2321"/>
        <v>0</v>
      </c>
      <c r="BG331" s="46">
        <f t="shared" si="2322"/>
        <v>0</v>
      </c>
      <c r="BH331" s="46">
        <f t="shared" si="2323"/>
        <v>0</v>
      </c>
      <c r="BI331" s="48"/>
      <c r="BK331" s="45">
        <v>270</v>
      </c>
      <c r="BL331" s="46">
        <f t="shared" si="2497"/>
        <v>0</v>
      </c>
      <c r="BM331" s="46">
        <f t="shared" si="2498"/>
        <v>0</v>
      </c>
      <c r="BN331" s="46">
        <f t="shared" si="2499"/>
        <v>0</v>
      </c>
      <c r="BO331" s="46">
        <f t="shared" si="2324"/>
        <v>0</v>
      </c>
      <c r="BP331" s="46">
        <f t="shared" si="2325"/>
        <v>0</v>
      </c>
      <c r="BQ331" s="51">
        <f t="shared" si="2326"/>
        <v>0</v>
      </c>
      <c r="BR331" s="57">
        <f t="shared" si="2575"/>
        <v>0</v>
      </c>
      <c r="BS331" s="58">
        <f t="shared" si="2229"/>
        <v>0</v>
      </c>
      <c r="BT331" s="52">
        <f t="shared" si="2500"/>
        <v>0</v>
      </c>
      <c r="BU331" s="51">
        <f t="shared" si="2327"/>
        <v>0</v>
      </c>
      <c r="BV331" s="51">
        <f t="shared" si="2328"/>
        <v>0</v>
      </c>
      <c r="BW331" s="153">
        <f t="shared" si="2576"/>
        <v>0</v>
      </c>
      <c r="BX331" s="468">
        <f t="shared" si="2501"/>
        <v>0</v>
      </c>
      <c r="BY331" s="46">
        <f t="shared" si="2502"/>
        <v>0</v>
      </c>
      <c r="BZ331" s="46">
        <f t="shared" si="2329"/>
        <v>0</v>
      </c>
      <c r="CA331" s="48"/>
      <c r="CB331" s="29"/>
      <c r="CC331" s="45">
        <v>270</v>
      </c>
      <c r="CD331" s="128">
        <f t="shared" si="2330"/>
        <v>0</v>
      </c>
      <c r="CE331" s="46">
        <f t="shared" si="2503"/>
        <v>0</v>
      </c>
      <c r="CF331" s="128">
        <f t="shared" si="2331"/>
        <v>0</v>
      </c>
      <c r="CG331" s="46">
        <f t="shared" si="2504"/>
        <v>0</v>
      </c>
      <c r="CH331" s="46">
        <f t="shared" si="2230"/>
        <v>0</v>
      </c>
      <c r="CI331" s="51">
        <f t="shared" si="2332"/>
        <v>0</v>
      </c>
      <c r="CJ331" s="199">
        <f t="shared" si="2577"/>
        <v>0</v>
      </c>
      <c r="CK331" s="153">
        <f t="shared" si="2505"/>
        <v>10000</v>
      </c>
      <c r="CL331" s="45">
        <v>270</v>
      </c>
      <c r="CM331" s="46">
        <f t="shared" si="2506"/>
        <v>0</v>
      </c>
      <c r="CN331" s="46">
        <f t="shared" si="2507"/>
        <v>0</v>
      </c>
      <c r="CO331" s="128">
        <f t="shared" si="2242"/>
        <v>0</v>
      </c>
      <c r="CP331" s="46">
        <f t="shared" si="2333"/>
        <v>0</v>
      </c>
      <c r="CQ331" s="46">
        <f t="shared" si="2243"/>
        <v>0</v>
      </c>
      <c r="CR331" s="51">
        <f t="shared" si="2334"/>
        <v>0</v>
      </c>
      <c r="CS331" s="153">
        <f t="shared" si="2578"/>
        <v>0</v>
      </c>
      <c r="CT331" s="58">
        <f t="shared" si="2335"/>
        <v>0</v>
      </c>
      <c r="CU331" s="52">
        <f t="shared" si="2508"/>
        <v>0</v>
      </c>
      <c r="CV331" s="51">
        <f t="shared" si="2509"/>
        <v>0</v>
      </c>
      <c r="CW331" s="51">
        <f t="shared" si="2336"/>
        <v>0</v>
      </c>
      <c r="CX331" s="57">
        <f t="shared" si="2579"/>
        <v>0</v>
      </c>
      <c r="CY331" s="153">
        <f t="shared" si="2510"/>
        <v>10000</v>
      </c>
      <c r="CZ331" s="479">
        <f t="shared" si="2162"/>
        <v>0</v>
      </c>
      <c r="DA331" s="46">
        <f t="shared" si="2511"/>
        <v>0</v>
      </c>
      <c r="DB331" s="46">
        <f t="shared" si="2512"/>
        <v>0</v>
      </c>
      <c r="DC331" s="48"/>
      <c r="DE331" s="45">
        <v>270</v>
      </c>
      <c r="DF331" s="46">
        <f t="shared" si="2337"/>
        <v>0</v>
      </c>
      <c r="DG331" s="46">
        <f t="shared" si="2580"/>
        <v>0</v>
      </c>
      <c r="DH331" s="46">
        <f t="shared" si="2338"/>
        <v>0</v>
      </c>
      <c r="DI331" s="46">
        <f t="shared" si="2339"/>
        <v>0</v>
      </c>
      <c r="DJ331" s="46">
        <f t="shared" si="2340"/>
        <v>0</v>
      </c>
      <c r="DK331" s="51">
        <f t="shared" si="2341"/>
        <v>0</v>
      </c>
      <c r="DL331" s="58">
        <f t="shared" si="2231"/>
        <v>0</v>
      </c>
      <c r="DM331" s="241">
        <f t="shared" si="2581"/>
        <v>0</v>
      </c>
      <c r="DN331" s="51">
        <f t="shared" si="2342"/>
        <v>0</v>
      </c>
      <c r="DO331" s="57">
        <f t="shared" si="2343"/>
        <v>0</v>
      </c>
      <c r="DP331" s="468">
        <f t="shared" si="2513"/>
        <v>0</v>
      </c>
      <c r="DQ331" s="46">
        <f t="shared" si="2514"/>
        <v>0</v>
      </c>
      <c r="DR331" s="47"/>
      <c r="DS331" s="46">
        <f t="shared" si="2515"/>
        <v>0</v>
      </c>
      <c r="DT331" s="48"/>
      <c r="DU331" s="29"/>
      <c r="DV331" s="45">
        <v>270</v>
      </c>
      <c r="DW331" s="46">
        <f t="shared" si="2516"/>
        <v>0</v>
      </c>
      <c r="DX331" s="46">
        <f t="shared" si="2582"/>
        <v>0</v>
      </c>
      <c r="DY331" s="46">
        <f t="shared" si="2517"/>
        <v>0</v>
      </c>
      <c r="DZ331" s="46">
        <f t="shared" si="2344"/>
        <v>0</v>
      </c>
      <c r="EA331" s="46">
        <f t="shared" si="2345"/>
        <v>0</v>
      </c>
      <c r="EB331" s="51">
        <f t="shared" si="2346"/>
        <v>0</v>
      </c>
      <c r="EC331" s="58">
        <f t="shared" si="2232"/>
        <v>0</v>
      </c>
      <c r="ED331" s="52">
        <f t="shared" si="2583"/>
        <v>0</v>
      </c>
      <c r="EE331" s="51">
        <f t="shared" si="2347"/>
        <v>0</v>
      </c>
      <c r="EF331" s="57">
        <f t="shared" si="2348"/>
        <v>0</v>
      </c>
      <c r="EG331" s="468">
        <f t="shared" si="2518"/>
        <v>0</v>
      </c>
      <c r="EH331" s="46">
        <f t="shared" si="2519"/>
        <v>0</v>
      </c>
      <c r="EI331" s="47"/>
      <c r="EJ331" s="46">
        <f t="shared" si="2520"/>
        <v>0</v>
      </c>
      <c r="EK331" s="48"/>
      <c r="EL331" s="29"/>
      <c r="EM331" s="45">
        <v>270</v>
      </c>
      <c r="EN331" s="46">
        <f t="shared" si="2560"/>
        <v>0</v>
      </c>
      <c r="EO331" s="46">
        <f t="shared" si="2584"/>
        <v>0</v>
      </c>
      <c r="EP331" s="128">
        <f t="shared" si="2233"/>
        <v>0</v>
      </c>
      <c r="EQ331" s="46">
        <f t="shared" si="2349"/>
        <v>0</v>
      </c>
      <c r="ER331" s="46">
        <f t="shared" si="2350"/>
        <v>0</v>
      </c>
      <c r="ES331" s="51">
        <f t="shared" si="2351"/>
        <v>0</v>
      </c>
      <c r="ET331" s="153">
        <f t="shared" si="2521"/>
        <v>10000</v>
      </c>
      <c r="EU331" s="45">
        <v>270</v>
      </c>
      <c r="EV331" s="46">
        <f t="shared" si="2234"/>
        <v>0</v>
      </c>
      <c r="EW331" s="46">
        <f t="shared" si="2585"/>
        <v>0</v>
      </c>
      <c r="EX331" s="128">
        <f t="shared" si="2352"/>
        <v>0</v>
      </c>
      <c r="EY331" s="46">
        <f t="shared" si="2353"/>
        <v>0</v>
      </c>
      <c r="EZ331" s="46">
        <f t="shared" si="2354"/>
        <v>0</v>
      </c>
      <c r="FA331" s="51">
        <f t="shared" si="2355"/>
        <v>0</v>
      </c>
      <c r="FB331" s="58">
        <f t="shared" si="2356"/>
        <v>0</v>
      </c>
      <c r="FC331" s="52">
        <f t="shared" si="2586"/>
        <v>0</v>
      </c>
      <c r="FD331" s="51">
        <f t="shared" si="2522"/>
        <v>0</v>
      </c>
      <c r="FE331" s="57">
        <f t="shared" si="2357"/>
        <v>0</v>
      </c>
      <c r="FF331" s="153">
        <f t="shared" si="2523"/>
        <v>10000</v>
      </c>
      <c r="FG331" s="469">
        <f t="shared" si="2358"/>
        <v>0</v>
      </c>
      <c r="FH331" s="46">
        <f t="shared" si="2359"/>
        <v>0</v>
      </c>
      <c r="FI331" s="46">
        <f t="shared" si="2360"/>
        <v>0</v>
      </c>
      <c r="FJ331" s="48"/>
      <c r="FL331" s="45">
        <v>270</v>
      </c>
      <c r="FM331" s="46">
        <f t="shared" si="2524"/>
        <v>0</v>
      </c>
      <c r="FN331" s="46">
        <f t="shared" si="2561"/>
        <v>0</v>
      </c>
      <c r="FO331" s="46">
        <f t="shared" si="2525"/>
        <v>0</v>
      </c>
      <c r="FP331" s="46">
        <f t="shared" si="2361"/>
        <v>0</v>
      </c>
      <c r="FQ331" s="46">
        <f t="shared" si="2362"/>
        <v>0</v>
      </c>
      <c r="FR331" s="51">
        <f t="shared" si="2363"/>
        <v>0</v>
      </c>
      <c r="FS331" s="57">
        <f t="shared" si="2587"/>
        <v>0</v>
      </c>
      <c r="FT331" s="58">
        <f t="shared" si="2235"/>
        <v>0</v>
      </c>
      <c r="FU331" s="241">
        <f t="shared" si="2562"/>
        <v>0</v>
      </c>
      <c r="FV331" s="51">
        <f t="shared" si="2364"/>
        <v>0</v>
      </c>
      <c r="FW331" s="51">
        <f t="shared" si="2365"/>
        <v>0</v>
      </c>
      <c r="FX331" s="153">
        <f t="shared" si="2588"/>
        <v>0</v>
      </c>
      <c r="FY331" s="468">
        <f t="shared" si="2526"/>
        <v>0</v>
      </c>
      <c r="FZ331" s="46">
        <f t="shared" si="2527"/>
        <v>0</v>
      </c>
      <c r="GA331" s="46">
        <f t="shared" si="2366"/>
        <v>0</v>
      </c>
      <c r="GB331" s="48"/>
      <c r="GD331" s="45">
        <v>270</v>
      </c>
      <c r="GE331" s="128">
        <f t="shared" si="2563"/>
        <v>0</v>
      </c>
      <c r="GF331" s="128">
        <f t="shared" si="2589"/>
        <v>0</v>
      </c>
      <c r="GG331" s="128">
        <f t="shared" si="2119"/>
        <v>0</v>
      </c>
      <c r="GH331" s="46">
        <f t="shared" si="2236"/>
        <v>0</v>
      </c>
      <c r="GI331" s="46">
        <f t="shared" si="2367"/>
        <v>0</v>
      </c>
      <c r="GJ331" s="51">
        <f t="shared" si="2368"/>
        <v>0</v>
      </c>
      <c r="GK331" s="51">
        <f t="shared" si="2590"/>
        <v>0</v>
      </c>
      <c r="GL331" s="153">
        <f t="shared" si="2528"/>
        <v>10000</v>
      </c>
      <c r="GM331" s="45">
        <v>270</v>
      </c>
      <c r="GN331" s="46">
        <f t="shared" si="2237"/>
        <v>0</v>
      </c>
      <c r="GO331" s="46">
        <f t="shared" si="2564"/>
        <v>0</v>
      </c>
      <c r="GP331" s="128">
        <f t="shared" si="2168"/>
        <v>0</v>
      </c>
      <c r="GQ331" s="46">
        <f t="shared" si="2369"/>
        <v>0</v>
      </c>
      <c r="GR331" s="46">
        <f t="shared" si="2169"/>
        <v>0</v>
      </c>
      <c r="GS331" s="51">
        <f t="shared" si="2370"/>
        <v>0</v>
      </c>
      <c r="GT331" s="57">
        <f t="shared" si="2591"/>
        <v>0</v>
      </c>
      <c r="GU331" s="58">
        <f t="shared" si="2371"/>
        <v>0</v>
      </c>
      <c r="GV331" s="52">
        <f t="shared" si="2565"/>
        <v>0</v>
      </c>
      <c r="GW331" s="51">
        <f t="shared" si="2529"/>
        <v>0</v>
      </c>
      <c r="GX331" s="57">
        <f t="shared" si="2372"/>
        <v>0</v>
      </c>
      <c r="GY331" s="57">
        <f t="shared" si="2592"/>
        <v>0</v>
      </c>
      <c r="GZ331" s="153">
        <f t="shared" si="2530"/>
        <v>10000</v>
      </c>
      <c r="HA331" s="469">
        <f t="shared" si="2373"/>
        <v>0</v>
      </c>
      <c r="HB331" s="46">
        <f t="shared" si="2374"/>
        <v>0</v>
      </c>
      <c r="HC331" s="46">
        <f t="shared" si="2375"/>
        <v>0</v>
      </c>
      <c r="HD331" s="48"/>
      <c r="HF331" s="45">
        <v>270</v>
      </c>
      <c r="HG331" s="46">
        <f t="shared" si="2376"/>
        <v>0</v>
      </c>
      <c r="HH331" s="46">
        <f t="shared" si="2377"/>
        <v>0</v>
      </c>
      <c r="HI331" s="46">
        <f t="shared" si="2378"/>
        <v>0</v>
      </c>
      <c r="HJ331" s="46">
        <f t="shared" si="2379"/>
        <v>0</v>
      </c>
      <c r="HK331" s="46">
        <f t="shared" si="2380"/>
        <v>0</v>
      </c>
      <c r="HL331" s="51">
        <f t="shared" si="2381"/>
        <v>0</v>
      </c>
      <c r="HM331" s="153">
        <f t="shared" si="2531"/>
        <v>10000</v>
      </c>
      <c r="HN331" s="58">
        <f t="shared" si="2382"/>
        <v>0</v>
      </c>
      <c r="HO331" s="52">
        <f t="shared" si="2383"/>
        <v>0</v>
      </c>
      <c r="HP331" s="51">
        <f t="shared" si="2384"/>
        <v>0</v>
      </c>
      <c r="HQ331" s="57">
        <f t="shared" si="2385"/>
        <v>0</v>
      </c>
      <c r="HR331" s="153">
        <f t="shared" si="2532"/>
        <v>10000</v>
      </c>
      <c r="HS331" s="468">
        <f t="shared" si="2171"/>
        <v>0</v>
      </c>
      <c r="HT331" s="46">
        <f t="shared" si="2172"/>
        <v>0</v>
      </c>
      <c r="HU331" s="46">
        <f t="shared" si="2173"/>
        <v>0</v>
      </c>
      <c r="HV331" s="48"/>
      <c r="HW331" s="29"/>
      <c r="HX331" s="45">
        <v>270</v>
      </c>
      <c r="HY331" s="128">
        <f t="shared" si="2386"/>
        <v>0</v>
      </c>
      <c r="HZ331" s="46">
        <f t="shared" si="2387"/>
        <v>0</v>
      </c>
      <c r="IA331" s="46">
        <f t="shared" si="2388"/>
        <v>0</v>
      </c>
      <c r="IB331" s="46">
        <f t="shared" si="2389"/>
        <v>0</v>
      </c>
      <c r="IC331" s="46">
        <f t="shared" si="2390"/>
        <v>0</v>
      </c>
      <c r="ID331" s="51">
        <f t="shared" si="2391"/>
        <v>0</v>
      </c>
      <c r="IE331" s="153">
        <f t="shared" si="2533"/>
        <v>10000</v>
      </c>
      <c r="IF331" s="58">
        <f t="shared" si="2392"/>
        <v>0</v>
      </c>
      <c r="IG331" s="52">
        <f t="shared" si="2393"/>
        <v>0</v>
      </c>
      <c r="IH331" s="51">
        <f t="shared" si="2394"/>
        <v>0</v>
      </c>
      <c r="II331" s="57">
        <f t="shared" si="2534"/>
        <v>0</v>
      </c>
      <c r="IJ331" s="153">
        <f t="shared" si="2535"/>
        <v>10000</v>
      </c>
      <c r="IK331" s="468">
        <f t="shared" si="2174"/>
        <v>0</v>
      </c>
      <c r="IL331" s="46">
        <f t="shared" si="2175"/>
        <v>0</v>
      </c>
      <c r="IM331" s="46">
        <f t="shared" si="2176"/>
        <v>0</v>
      </c>
      <c r="IN331" s="48"/>
      <c r="IO331" s="53">
        <f t="shared" si="2395"/>
        <v>0</v>
      </c>
      <c r="IQ331" s="45">
        <v>270</v>
      </c>
      <c r="IR331" s="128">
        <f t="shared" si="2396"/>
        <v>0</v>
      </c>
      <c r="IS331" s="128">
        <f t="shared" si="2397"/>
        <v>0</v>
      </c>
      <c r="IT331" s="128">
        <f t="shared" si="2398"/>
        <v>0</v>
      </c>
      <c r="IU331" s="46">
        <f t="shared" si="2559"/>
        <v>0</v>
      </c>
      <c r="IV331" s="46">
        <f t="shared" si="2399"/>
        <v>0</v>
      </c>
      <c r="IW331" s="51">
        <f t="shared" si="2400"/>
        <v>0</v>
      </c>
      <c r="IX331" s="199">
        <f t="shared" si="2536"/>
        <v>10000</v>
      </c>
      <c r="IY331" s="128">
        <f t="shared" si="2401"/>
        <v>0</v>
      </c>
      <c r="IZ331" s="408">
        <f t="shared" si="2402"/>
        <v>0</v>
      </c>
      <c r="JA331" s="58">
        <f t="shared" si="2403"/>
        <v>0</v>
      </c>
      <c r="JB331" s="52">
        <f t="shared" si="2404"/>
        <v>0</v>
      </c>
      <c r="JC331" s="51">
        <f t="shared" si="2405"/>
        <v>0</v>
      </c>
      <c r="JD331" s="57">
        <f t="shared" si="2406"/>
        <v>0</v>
      </c>
      <c r="JE331" s="280">
        <f t="shared" si="2407"/>
        <v>10000</v>
      </c>
      <c r="JF331" s="280">
        <f t="shared" si="2408"/>
        <v>0</v>
      </c>
      <c r="JG331" s="468">
        <f t="shared" si="2409"/>
        <v>0</v>
      </c>
      <c r="JH331" s="46">
        <f t="shared" si="2410"/>
        <v>0</v>
      </c>
      <c r="JI331" s="46">
        <f t="shared" si="2411"/>
        <v>0</v>
      </c>
      <c r="JJ331" s="48"/>
      <c r="JL331" s="45">
        <v>270</v>
      </c>
      <c r="JM331" s="46">
        <f t="shared" si="2412"/>
        <v>0</v>
      </c>
      <c r="JN331" s="46">
        <f t="shared" si="2413"/>
        <v>0</v>
      </c>
      <c r="JO331" s="128">
        <f t="shared" si="2414"/>
        <v>0</v>
      </c>
      <c r="JP331" s="46">
        <f t="shared" si="2537"/>
        <v>0</v>
      </c>
      <c r="JQ331" s="46">
        <f t="shared" si="2415"/>
        <v>0</v>
      </c>
      <c r="JR331" s="51">
        <f t="shared" si="2416"/>
        <v>0</v>
      </c>
      <c r="JS331" s="51">
        <f t="shared" si="2593"/>
        <v>0</v>
      </c>
      <c r="JT331" s="199">
        <f t="shared" si="2538"/>
        <v>10000</v>
      </c>
      <c r="JU331" s="128">
        <f t="shared" si="2417"/>
        <v>0</v>
      </c>
      <c r="JV331" s="408">
        <f t="shared" si="2418"/>
        <v>0</v>
      </c>
      <c r="JW331" s="58">
        <f t="shared" si="2419"/>
        <v>0</v>
      </c>
      <c r="JX331" s="52">
        <f t="shared" si="2420"/>
        <v>0</v>
      </c>
      <c r="JY331" s="51">
        <f t="shared" si="2421"/>
        <v>0</v>
      </c>
      <c r="JZ331" s="51">
        <f t="shared" si="2422"/>
        <v>0</v>
      </c>
      <c r="KA331" s="199">
        <f t="shared" si="2594"/>
        <v>0</v>
      </c>
      <c r="KB331" s="128">
        <f t="shared" si="2539"/>
        <v>10000</v>
      </c>
      <c r="KC331" s="204">
        <f t="shared" si="2423"/>
        <v>0</v>
      </c>
      <c r="KD331" s="468">
        <f t="shared" si="2540"/>
        <v>0</v>
      </c>
      <c r="KE331" s="46">
        <f t="shared" si="2424"/>
        <v>0</v>
      </c>
      <c r="KF331" s="46">
        <f t="shared" si="2425"/>
        <v>0</v>
      </c>
      <c r="KG331" s="48"/>
      <c r="KI331" s="45">
        <v>270</v>
      </c>
      <c r="KJ331" s="46">
        <f t="shared" si="2426"/>
        <v>0</v>
      </c>
      <c r="KK331" s="46">
        <f t="shared" si="2427"/>
        <v>0</v>
      </c>
      <c r="KL331" s="128">
        <f t="shared" si="2428"/>
        <v>0</v>
      </c>
      <c r="KM331" s="46">
        <f t="shared" si="2244"/>
        <v>0</v>
      </c>
      <c r="KN331" s="46">
        <f t="shared" si="2429"/>
        <v>0</v>
      </c>
      <c r="KO331" s="51">
        <f t="shared" si="2430"/>
        <v>0</v>
      </c>
      <c r="KP331" s="199">
        <f t="shared" si="2595"/>
        <v>0</v>
      </c>
      <c r="KQ331" s="199">
        <f t="shared" si="2541"/>
        <v>10000</v>
      </c>
      <c r="KR331" s="128">
        <f t="shared" si="2431"/>
        <v>0</v>
      </c>
      <c r="KS331" s="408">
        <f t="shared" si="2432"/>
        <v>0</v>
      </c>
      <c r="KT331" s="45">
        <v>270</v>
      </c>
      <c r="KU331" s="46">
        <f t="shared" si="2542"/>
        <v>0</v>
      </c>
      <c r="KV331" s="46">
        <f t="shared" si="2433"/>
        <v>0</v>
      </c>
      <c r="KW331" s="128">
        <f t="shared" si="2177"/>
        <v>0</v>
      </c>
      <c r="KX331" s="46">
        <f t="shared" si="2434"/>
        <v>0</v>
      </c>
      <c r="KY331" s="46">
        <f t="shared" si="2178"/>
        <v>0</v>
      </c>
      <c r="KZ331" s="51">
        <f t="shared" si="2435"/>
        <v>0</v>
      </c>
      <c r="LA331" s="153">
        <f t="shared" si="2596"/>
        <v>0</v>
      </c>
      <c r="LB331" s="58">
        <f t="shared" si="2068"/>
        <v>0</v>
      </c>
      <c r="LC331" s="52">
        <f t="shared" si="2436"/>
        <v>0</v>
      </c>
      <c r="LD331" s="51">
        <f t="shared" si="2437"/>
        <v>0</v>
      </c>
      <c r="LE331" s="51">
        <f t="shared" si="2179"/>
        <v>0</v>
      </c>
      <c r="LF331" s="51">
        <f t="shared" si="2597"/>
        <v>0</v>
      </c>
      <c r="LG331" s="128">
        <f t="shared" si="2180"/>
        <v>10000</v>
      </c>
      <c r="LH331" s="204">
        <f t="shared" si="2438"/>
        <v>0</v>
      </c>
      <c r="LI331" s="479">
        <f t="shared" si="2181"/>
        <v>0</v>
      </c>
      <c r="LJ331" s="46">
        <f t="shared" si="2543"/>
        <v>0</v>
      </c>
      <c r="LK331" s="46">
        <f t="shared" si="2544"/>
        <v>0</v>
      </c>
      <c r="LL331" s="48"/>
      <c r="LN331" s="45">
        <v>270</v>
      </c>
      <c r="LO331" s="46">
        <f t="shared" si="2439"/>
        <v>0</v>
      </c>
      <c r="LP331" s="46">
        <f t="shared" si="2566"/>
        <v>0</v>
      </c>
      <c r="LQ331" s="46">
        <f t="shared" si="2440"/>
        <v>0</v>
      </c>
      <c r="LR331" s="46">
        <f t="shared" si="2441"/>
        <v>0</v>
      </c>
      <c r="LS331" s="46">
        <f t="shared" si="2442"/>
        <v>0</v>
      </c>
      <c r="LT331" s="51">
        <f t="shared" si="2443"/>
        <v>0</v>
      </c>
      <c r="LU331" s="199">
        <f t="shared" si="2545"/>
        <v>10000</v>
      </c>
      <c r="LV331" s="58">
        <f t="shared" si="2444"/>
        <v>0</v>
      </c>
      <c r="LW331" s="241">
        <f t="shared" si="2567"/>
        <v>0</v>
      </c>
      <c r="LX331" s="51">
        <f t="shared" si="2445"/>
        <v>0</v>
      </c>
      <c r="LY331" s="51">
        <f t="shared" si="2446"/>
        <v>0</v>
      </c>
      <c r="LZ331" s="46">
        <f t="shared" si="2546"/>
        <v>0</v>
      </c>
      <c r="MA331" s="199">
        <f t="shared" si="2547"/>
        <v>10000</v>
      </c>
      <c r="MB331" s="468">
        <f t="shared" si="2447"/>
        <v>0</v>
      </c>
      <c r="MC331" s="46">
        <f t="shared" si="2448"/>
        <v>0</v>
      </c>
      <c r="MD331" s="46">
        <f t="shared" si="2449"/>
        <v>0</v>
      </c>
      <c r="ME331" s="48"/>
      <c r="MG331" s="45">
        <v>270</v>
      </c>
      <c r="MH331" s="46">
        <f t="shared" si="2450"/>
        <v>0</v>
      </c>
      <c r="MI331" s="46">
        <f t="shared" si="2568"/>
        <v>0</v>
      </c>
      <c r="MJ331" s="46">
        <f t="shared" si="2451"/>
        <v>0</v>
      </c>
      <c r="MK331" s="46">
        <f t="shared" si="2452"/>
        <v>0</v>
      </c>
      <c r="ML331" s="46">
        <f t="shared" si="2453"/>
        <v>0</v>
      </c>
      <c r="MM331" s="51">
        <f t="shared" si="2454"/>
        <v>0</v>
      </c>
      <c r="MN331" s="199">
        <f t="shared" si="2548"/>
        <v>10000</v>
      </c>
      <c r="MO331" s="58">
        <f t="shared" si="2455"/>
        <v>0</v>
      </c>
      <c r="MP331" s="52">
        <f t="shared" si="2569"/>
        <v>0</v>
      </c>
      <c r="MQ331" s="51">
        <f t="shared" si="2456"/>
        <v>0</v>
      </c>
      <c r="MR331" s="57">
        <f t="shared" si="2457"/>
        <v>0</v>
      </c>
      <c r="MS331" s="199">
        <f t="shared" si="2549"/>
        <v>10000</v>
      </c>
      <c r="MT331" s="468">
        <f t="shared" si="2550"/>
        <v>0</v>
      </c>
      <c r="MU331" s="46">
        <f t="shared" si="2458"/>
        <v>0</v>
      </c>
      <c r="MV331" s="46">
        <f t="shared" si="2459"/>
        <v>0</v>
      </c>
      <c r="MW331" s="48"/>
      <c r="MY331" s="45">
        <v>270</v>
      </c>
      <c r="MZ331" s="46">
        <f t="shared" si="2460"/>
        <v>0</v>
      </c>
      <c r="NA331" s="46">
        <f t="shared" si="2570"/>
        <v>0</v>
      </c>
      <c r="NB331" s="128">
        <f t="shared" si="2461"/>
        <v>0</v>
      </c>
      <c r="NC331" s="46">
        <f t="shared" si="2238"/>
        <v>0</v>
      </c>
      <c r="ND331" s="46">
        <f t="shared" si="2462"/>
        <v>0</v>
      </c>
      <c r="NE331" s="51">
        <f t="shared" si="2187"/>
        <v>0</v>
      </c>
      <c r="NF331" s="153">
        <f t="shared" si="2188"/>
        <v>10000</v>
      </c>
      <c r="NG331" s="45">
        <v>270</v>
      </c>
      <c r="NH331" s="46">
        <f t="shared" si="2239"/>
        <v>0</v>
      </c>
      <c r="NI331" s="46">
        <f t="shared" si="2571"/>
        <v>0</v>
      </c>
      <c r="NJ331" s="128">
        <f t="shared" si="2190"/>
        <v>0</v>
      </c>
      <c r="NK331" s="46">
        <f t="shared" si="2551"/>
        <v>0</v>
      </c>
      <c r="NL331" s="46">
        <f t="shared" si="2191"/>
        <v>0</v>
      </c>
      <c r="NM331" s="51">
        <f t="shared" si="2463"/>
        <v>0</v>
      </c>
      <c r="NN331" s="58">
        <f t="shared" si="2192"/>
        <v>0</v>
      </c>
      <c r="NO331" s="52">
        <f t="shared" si="2572"/>
        <v>0</v>
      </c>
      <c r="NP331" s="51">
        <f t="shared" si="2194"/>
        <v>0</v>
      </c>
      <c r="NQ331" s="57">
        <f t="shared" si="2464"/>
        <v>0</v>
      </c>
      <c r="NR331" s="153">
        <f t="shared" si="2552"/>
        <v>10000</v>
      </c>
      <c r="NS331" s="469">
        <f t="shared" si="2465"/>
        <v>0</v>
      </c>
      <c r="NT331" s="46">
        <f t="shared" si="2466"/>
        <v>0</v>
      </c>
      <c r="NU331" s="46">
        <f t="shared" si="2467"/>
        <v>0</v>
      </c>
      <c r="NV331" s="48"/>
      <c r="NX331" s="45">
        <v>270</v>
      </c>
      <c r="NY331" s="46">
        <f t="shared" si="2468"/>
        <v>0</v>
      </c>
      <c r="NZ331" s="46">
        <f t="shared" si="2573"/>
        <v>0</v>
      </c>
      <c r="OA331" s="46">
        <f t="shared" si="2469"/>
        <v>0</v>
      </c>
      <c r="OB331" s="46">
        <f t="shared" si="2470"/>
        <v>0</v>
      </c>
      <c r="OC331" s="46">
        <f t="shared" si="2471"/>
        <v>0</v>
      </c>
      <c r="OD331" s="51">
        <f t="shared" si="2472"/>
        <v>0</v>
      </c>
      <c r="OE331" s="57">
        <f t="shared" si="2598"/>
        <v>0</v>
      </c>
      <c r="OF331" s="153">
        <f t="shared" si="2553"/>
        <v>10000</v>
      </c>
      <c r="OG331" s="58">
        <f t="shared" si="2473"/>
        <v>0</v>
      </c>
      <c r="OH331" s="241">
        <f t="shared" si="2599"/>
        <v>0</v>
      </c>
      <c r="OI331" s="51">
        <f t="shared" si="2474"/>
        <v>0</v>
      </c>
      <c r="OJ331" s="51">
        <f t="shared" si="2475"/>
        <v>0</v>
      </c>
      <c r="OK331" s="153">
        <f t="shared" si="2600"/>
        <v>0</v>
      </c>
      <c r="OL331" s="153">
        <f t="shared" si="2554"/>
        <v>10000</v>
      </c>
      <c r="OM331" s="468">
        <f t="shared" si="2555"/>
        <v>0</v>
      </c>
      <c r="ON331" s="46">
        <f t="shared" si="2556"/>
        <v>0</v>
      </c>
      <c r="OO331" s="46">
        <f t="shared" si="2476"/>
        <v>0</v>
      </c>
      <c r="OP331" s="48"/>
      <c r="OR331" s="45">
        <v>270</v>
      </c>
      <c r="OS331" s="46">
        <f t="shared" si="2477"/>
        <v>0</v>
      </c>
      <c r="OT331" s="128">
        <f t="shared" si="2574"/>
        <v>0</v>
      </c>
      <c r="OU331" s="128">
        <f t="shared" si="2478"/>
        <v>0</v>
      </c>
      <c r="OV331" s="46">
        <f t="shared" si="2240"/>
        <v>0</v>
      </c>
      <c r="OW331" s="46">
        <f t="shared" si="2241"/>
        <v>0</v>
      </c>
      <c r="OX331" s="51">
        <f t="shared" si="2479"/>
        <v>0</v>
      </c>
      <c r="OY331" s="51">
        <f t="shared" si="2601"/>
        <v>0</v>
      </c>
      <c r="OZ331" s="153">
        <f t="shared" si="2557"/>
        <v>10000</v>
      </c>
      <c r="PA331" s="45">
        <v>270</v>
      </c>
      <c r="PB331" s="46">
        <f t="shared" si="2480"/>
        <v>0</v>
      </c>
      <c r="PC331" s="46">
        <f t="shared" si="2602"/>
        <v>0</v>
      </c>
      <c r="PD331" s="128">
        <f t="shared" si="2481"/>
        <v>0</v>
      </c>
      <c r="PE331" s="46">
        <f t="shared" si="2482"/>
        <v>0</v>
      </c>
      <c r="PF331" s="46">
        <f t="shared" si="2483"/>
        <v>0</v>
      </c>
      <c r="PG331" s="51">
        <f t="shared" si="2484"/>
        <v>0</v>
      </c>
      <c r="PH331" s="57">
        <f t="shared" si="2603"/>
        <v>0</v>
      </c>
      <c r="PI331" s="688">
        <f t="shared" si="2485"/>
        <v>0</v>
      </c>
      <c r="PJ331" s="52">
        <f t="shared" si="2604"/>
        <v>0</v>
      </c>
      <c r="PK331" s="51">
        <f t="shared" si="2486"/>
        <v>0</v>
      </c>
      <c r="PL331" s="57">
        <f t="shared" si="2487"/>
        <v>0</v>
      </c>
      <c r="PM331" s="57">
        <f t="shared" si="2605"/>
        <v>0</v>
      </c>
      <c r="PN331" s="153">
        <f t="shared" si="2558"/>
        <v>10000</v>
      </c>
      <c r="PO331" s="469">
        <f t="shared" si="2488"/>
        <v>0</v>
      </c>
      <c r="PP331" s="46">
        <f t="shared" si="2489"/>
        <v>0</v>
      </c>
      <c r="PQ331" s="46">
        <f t="shared" si="2490"/>
        <v>0</v>
      </c>
      <c r="PR331" s="48"/>
    </row>
    <row r="332" spans="2:434" hidden="1" x14ac:dyDescent="0.3">
      <c r="B332" s="45">
        <v>271</v>
      </c>
      <c r="C332" s="46">
        <f t="shared" si="2245"/>
        <v>0</v>
      </c>
      <c r="D332" s="46">
        <f t="shared" si="2293"/>
        <v>0</v>
      </c>
      <c r="E332" s="46">
        <f t="shared" si="2294"/>
        <v>0</v>
      </c>
      <c r="F332" s="46">
        <f t="shared" si="2295"/>
        <v>0</v>
      </c>
      <c r="G332" s="46">
        <f t="shared" si="2296"/>
        <v>0</v>
      </c>
      <c r="H332" s="51">
        <f t="shared" si="2297"/>
        <v>0</v>
      </c>
      <c r="I332" s="58">
        <f t="shared" si="2228"/>
        <v>0</v>
      </c>
      <c r="J332" s="52">
        <f t="shared" si="2298"/>
        <v>0</v>
      </c>
      <c r="K332" s="51">
        <f t="shared" si="2299"/>
        <v>0</v>
      </c>
      <c r="L332" s="57">
        <f t="shared" si="2300"/>
        <v>0</v>
      </c>
      <c r="M332" s="468">
        <f t="shared" si="2491"/>
        <v>0</v>
      </c>
      <c r="N332" s="46">
        <f t="shared" si="2492"/>
        <v>0</v>
      </c>
      <c r="O332" s="47"/>
      <c r="P332" s="46">
        <f t="shared" si="2493"/>
        <v>0</v>
      </c>
      <c r="Q332" s="48"/>
      <c r="R332" s="29"/>
      <c r="S332" s="29"/>
      <c r="T332" s="45">
        <v>271</v>
      </c>
      <c r="U332" s="46">
        <f t="shared" si="2301"/>
        <v>0</v>
      </c>
      <c r="V332" s="46">
        <f t="shared" si="2302"/>
        <v>0</v>
      </c>
      <c r="W332" s="46">
        <f t="shared" si="2494"/>
        <v>0</v>
      </c>
      <c r="X332" s="46">
        <f t="shared" si="2303"/>
        <v>0</v>
      </c>
      <c r="Y332" s="46">
        <f t="shared" si="2304"/>
        <v>0</v>
      </c>
      <c r="Z332" s="51">
        <f t="shared" si="2305"/>
        <v>0</v>
      </c>
      <c r="AA332" s="58">
        <f t="shared" si="2306"/>
        <v>0</v>
      </c>
      <c r="AB332" s="52">
        <f t="shared" si="2307"/>
        <v>0</v>
      </c>
      <c r="AC332" s="51">
        <f t="shared" si="2308"/>
        <v>0</v>
      </c>
      <c r="AD332" s="57">
        <f t="shared" si="2309"/>
        <v>0</v>
      </c>
      <c r="AE332" s="468">
        <f t="shared" si="2495"/>
        <v>0</v>
      </c>
      <c r="AF332" s="46">
        <f t="shared" si="2310"/>
        <v>0</v>
      </c>
      <c r="AG332" s="47"/>
      <c r="AH332" s="46">
        <f t="shared" si="2496"/>
        <v>0</v>
      </c>
      <c r="AI332" s="48"/>
      <c r="AJ332" s="29"/>
      <c r="AK332" s="45">
        <v>271</v>
      </c>
      <c r="AL332" s="46">
        <f t="shared" si="2311"/>
        <v>0</v>
      </c>
      <c r="AM332" s="46"/>
      <c r="AN332" s="46"/>
      <c r="AO332" s="46">
        <f t="shared" si="2312"/>
        <v>0</v>
      </c>
      <c r="AP332" s="128">
        <f t="shared" si="2313"/>
        <v>0</v>
      </c>
      <c r="AQ332" s="128"/>
      <c r="AR332" s="128"/>
      <c r="AS332" s="46">
        <f t="shared" si="2314"/>
        <v>0</v>
      </c>
      <c r="AT332" s="46">
        <f t="shared" si="2315"/>
        <v>0</v>
      </c>
      <c r="AU332" s="51"/>
      <c r="AV332" s="51"/>
      <c r="AW332" s="51">
        <f t="shared" si="2316"/>
        <v>0</v>
      </c>
      <c r="AX332" s="58">
        <f t="shared" si="2317"/>
        <v>0</v>
      </c>
      <c r="AY332" s="52"/>
      <c r="AZ332" s="52"/>
      <c r="BA332" s="52">
        <f t="shared" si="2318"/>
        <v>0</v>
      </c>
      <c r="BB332" s="51">
        <f t="shared" si="2319"/>
        <v>0</v>
      </c>
      <c r="BC332" s="51"/>
      <c r="BD332" s="51"/>
      <c r="BE332" s="57">
        <f t="shared" si="2320"/>
        <v>0</v>
      </c>
      <c r="BF332" s="468">
        <f t="shared" si="2321"/>
        <v>0</v>
      </c>
      <c r="BG332" s="46">
        <f t="shared" si="2322"/>
        <v>0</v>
      </c>
      <c r="BH332" s="46">
        <f t="shared" si="2323"/>
        <v>0</v>
      </c>
      <c r="BI332" s="48"/>
      <c r="BK332" s="45">
        <v>271</v>
      </c>
      <c r="BL332" s="46">
        <f t="shared" si="2497"/>
        <v>0</v>
      </c>
      <c r="BM332" s="46">
        <f t="shared" si="2498"/>
        <v>0</v>
      </c>
      <c r="BN332" s="46">
        <f t="shared" si="2499"/>
        <v>0</v>
      </c>
      <c r="BO332" s="46">
        <f t="shared" si="2324"/>
        <v>0</v>
      </c>
      <c r="BP332" s="46">
        <f t="shared" si="2325"/>
        <v>0</v>
      </c>
      <c r="BQ332" s="51">
        <f t="shared" si="2326"/>
        <v>0</v>
      </c>
      <c r="BR332" s="57">
        <f t="shared" si="2575"/>
        <v>0</v>
      </c>
      <c r="BS332" s="58">
        <f t="shared" si="2229"/>
        <v>0</v>
      </c>
      <c r="BT332" s="52">
        <f t="shared" si="2500"/>
        <v>0</v>
      </c>
      <c r="BU332" s="51">
        <f t="shared" si="2327"/>
        <v>0</v>
      </c>
      <c r="BV332" s="51">
        <f t="shared" si="2328"/>
        <v>0</v>
      </c>
      <c r="BW332" s="153">
        <f t="shared" si="2576"/>
        <v>0</v>
      </c>
      <c r="BX332" s="468">
        <f t="shared" si="2501"/>
        <v>0</v>
      </c>
      <c r="BY332" s="46">
        <f t="shared" si="2502"/>
        <v>0</v>
      </c>
      <c r="BZ332" s="46">
        <f t="shared" si="2329"/>
        <v>0</v>
      </c>
      <c r="CA332" s="48"/>
      <c r="CB332" s="29"/>
      <c r="CC332" s="45">
        <v>271</v>
      </c>
      <c r="CD332" s="128">
        <f t="shared" si="2330"/>
        <v>0</v>
      </c>
      <c r="CE332" s="46">
        <f t="shared" si="2503"/>
        <v>0</v>
      </c>
      <c r="CF332" s="128">
        <f t="shared" si="2331"/>
        <v>0</v>
      </c>
      <c r="CG332" s="46">
        <f t="shared" si="2504"/>
        <v>0</v>
      </c>
      <c r="CH332" s="46">
        <f t="shared" si="2230"/>
        <v>0</v>
      </c>
      <c r="CI332" s="51">
        <f t="shared" si="2332"/>
        <v>0</v>
      </c>
      <c r="CJ332" s="199">
        <f t="shared" si="2577"/>
        <v>0</v>
      </c>
      <c r="CK332" s="153">
        <f t="shared" si="2505"/>
        <v>10000</v>
      </c>
      <c r="CL332" s="45">
        <v>271</v>
      </c>
      <c r="CM332" s="46">
        <f t="shared" si="2506"/>
        <v>0</v>
      </c>
      <c r="CN332" s="46">
        <f t="shared" si="2507"/>
        <v>0</v>
      </c>
      <c r="CO332" s="128">
        <f t="shared" si="2242"/>
        <v>0</v>
      </c>
      <c r="CP332" s="46">
        <f t="shared" si="2333"/>
        <v>0</v>
      </c>
      <c r="CQ332" s="46">
        <f t="shared" si="2243"/>
        <v>0</v>
      </c>
      <c r="CR332" s="51">
        <f t="shared" si="2334"/>
        <v>0</v>
      </c>
      <c r="CS332" s="153">
        <f t="shared" si="2578"/>
        <v>0</v>
      </c>
      <c r="CT332" s="58">
        <f t="shared" si="2335"/>
        <v>0</v>
      </c>
      <c r="CU332" s="52">
        <f t="shared" si="2508"/>
        <v>0</v>
      </c>
      <c r="CV332" s="51">
        <f t="shared" si="2509"/>
        <v>0</v>
      </c>
      <c r="CW332" s="51">
        <f t="shared" si="2336"/>
        <v>0</v>
      </c>
      <c r="CX332" s="57">
        <f t="shared" si="2579"/>
        <v>0</v>
      </c>
      <c r="CY332" s="153">
        <f t="shared" si="2510"/>
        <v>10000</v>
      </c>
      <c r="CZ332" s="479">
        <f t="shared" si="2162"/>
        <v>0</v>
      </c>
      <c r="DA332" s="46">
        <f t="shared" si="2511"/>
        <v>0</v>
      </c>
      <c r="DB332" s="46">
        <f t="shared" si="2512"/>
        <v>0</v>
      </c>
      <c r="DC332" s="48"/>
      <c r="DE332" s="45">
        <v>271</v>
      </c>
      <c r="DF332" s="46">
        <f t="shared" si="2337"/>
        <v>0</v>
      </c>
      <c r="DG332" s="46">
        <f t="shared" si="2580"/>
        <v>0</v>
      </c>
      <c r="DH332" s="46">
        <f t="shared" si="2338"/>
        <v>0</v>
      </c>
      <c r="DI332" s="46">
        <f t="shared" si="2339"/>
        <v>0</v>
      </c>
      <c r="DJ332" s="46">
        <f t="shared" si="2340"/>
        <v>0</v>
      </c>
      <c r="DK332" s="51">
        <f t="shared" si="2341"/>
        <v>0</v>
      </c>
      <c r="DL332" s="58">
        <f t="shared" si="2231"/>
        <v>0</v>
      </c>
      <c r="DM332" s="241">
        <f t="shared" si="2581"/>
        <v>0</v>
      </c>
      <c r="DN332" s="51">
        <f t="shared" si="2342"/>
        <v>0</v>
      </c>
      <c r="DO332" s="57">
        <f t="shared" si="2343"/>
        <v>0</v>
      </c>
      <c r="DP332" s="468">
        <f t="shared" si="2513"/>
        <v>0</v>
      </c>
      <c r="DQ332" s="46">
        <f t="shared" si="2514"/>
        <v>0</v>
      </c>
      <c r="DR332" s="47"/>
      <c r="DS332" s="46">
        <f t="shared" si="2515"/>
        <v>0</v>
      </c>
      <c r="DT332" s="48"/>
      <c r="DU332" s="29"/>
      <c r="DV332" s="45">
        <v>271</v>
      </c>
      <c r="DW332" s="46">
        <f t="shared" si="2516"/>
        <v>0</v>
      </c>
      <c r="DX332" s="46">
        <f t="shared" si="2582"/>
        <v>0</v>
      </c>
      <c r="DY332" s="46">
        <f t="shared" si="2517"/>
        <v>0</v>
      </c>
      <c r="DZ332" s="46">
        <f t="shared" si="2344"/>
        <v>0</v>
      </c>
      <c r="EA332" s="46">
        <f t="shared" si="2345"/>
        <v>0</v>
      </c>
      <c r="EB332" s="51">
        <f t="shared" si="2346"/>
        <v>0</v>
      </c>
      <c r="EC332" s="58">
        <f t="shared" si="2232"/>
        <v>0</v>
      </c>
      <c r="ED332" s="52">
        <f t="shared" si="2583"/>
        <v>0</v>
      </c>
      <c r="EE332" s="51">
        <f t="shared" si="2347"/>
        <v>0</v>
      </c>
      <c r="EF332" s="57">
        <f t="shared" si="2348"/>
        <v>0</v>
      </c>
      <c r="EG332" s="468">
        <f t="shared" si="2518"/>
        <v>0</v>
      </c>
      <c r="EH332" s="46">
        <f t="shared" si="2519"/>
        <v>0</v>
      </c>
      <c r="EI332" s="47"/>
      <c r="EJ332" s="46">
        <f t="shared" si="2520"/>
        <v>0</v>
      </c>
      <c r="EK332" s="48"/>
      <c r="EL332" s="29"/>
      <c r="EM332" s="45">
        <v>271</v>
      </c>
      <c r="EN332" s="46">
        <f t="shared" si="2560"/>
        <v>0</v>
      </c>
      <c r="EO332" s="46">
        <f t="shared" si="2584"/>
        <v>0</v>
      </c>
      <c r="EP332" s="128">
        <f t="shared" si="2233"/>
        <v>0</v>
      </c>
      <c r="EQ332" s="46">
        <f t="shared" si="2349"/>
        <v>0</v>
      </c>
      <c r="ER332" s="46">
        <f t="shared" si="2350"/>
        <v>0</v>
      </c>
      <c r="ES332" s="51">
        <f t="shared" si="2351"/>
        <v>0</v>
      </c>
      <c r="ET332" s="153">
        <f t="shared" si="2521"/>
        <v>10000</v>
      </c>
      <c r="EU332" s="45">
        <v>271</v>
      </c>
      <c r="EV332" s="46">
        <f t="shared" si="2234"/>
        <v>0</v>
      </c>
      <c r="EW332" s="46">
        <f t="shared" si="2585"/>
        <v>0</v>
      </c>
      <c r="EX332" s="128">
        <f t="shared" si="2352"/>
        <v>0</v>
      </c>
      <c r="EY332" s="46">
        <f t="shared" si="2353"/>
        <v>0</v>
      </c>
      <c r="EZ332" s="46">
        <f t="shared" si="2354"/>
        <v>0</v>
      </c>
      <c r="FA332" s="51">
        <f t="shared" si="2355"/>
        <v>0</v>
      </c>
      <c r="FB332" s="58">
        <f t="shared" si="2356"/>
        <v>0</v>
      </c>
      <c r="FC332" s="52">
        <f t="shared" si="2586"/>
        <v>0</v>
      </c>
      <c r="FD332" s="51">
        <f t="shared" si="2522"/>
        <v>0</v>
      </c>
      <c r="FE332" s="57">
        <f t="shared" si="2357"/>
        <v>0</v>
      </c>
      <c r="FF332" s="153">
        <f t="shared" si="2523"/>
        <v>10000</v>
      </c>
      <c r="FG332" s="469">
        <f t="shared" si="2358"/>
        <v>0</v>
      </c>
      <c r="FH332" s="46">
        <f t="shared" si="2359"/>
        <v>0</v>
      </c>
      <c r="FI332" s="46">
        <f t="shared" si="2360"/>
        <v>0</v>
      </c>
      <c r="FJ332" s="48"/>
      <c r="FL332" s="45">
        <v>271</v>
      </c>
      <c r="FM332" s="46">
        <f t="shared" si="2524"/>
        <v>0</v>
      </c>
      <c r="FN332" s="46">
        <f t="shared" si="2561"/>
        <v>0</v>
      </c>
      <c r="FO332" s="46">
        <f t="shared" si="2525"/>
        <v>0</v>
      </c>
      <c r="FP332" s="46">
        <f t="shared" si="2361"/>
        <v>0</v>
      </c>
      <c r="FQ332" s="46">
        <f t="shared" si="2362"/>
        <v>0</v>
      </c>
      <c r="FR332" s="51">
        <f t="shared" si="2363"/>
        <v>0</v>
      </c>
      <c r="FS332" s="57">
        <f t="shared" si="2587"/>
        <v>0</v>
      </c>
      <c r="FT332" s="58">
        <f t="shared" si="2235"/>
        <v>0</v>
      </c>
      <c r="FU332" s="241">
        <f t="shared" si="2562"/>
        <v>0</v>
      </c>
      <c r="FV332" s="51">
        <f t="shared" si="2364"/>
        <v>0</v>
      </c>
      <c r="FW332" s="51">
        <f t="shared" si="2365"/>
        <v>0</v>
      </c>
      <c r="FX332" s="153">
        <f t="shared" si="2588"/>
        <v>0</v>
      </c>
      <c r="FY332" s="468">
        <f t="shared" si="2526"/>
        <v>0</v>
      </c>
      <c r="FZ332" s="46">
        <f t="shared" si="2527"/>
        <v>0</v>
      </c>
      <c r="GA332" s="46">
        <f t="shared" si="2366"/>
        <v>0</v>
      </c>
      <c r="GB332" s="48"/>
      <c r="GD332" s="45">
        <v>271</v>
      </c>
      <c r="GE332" s="128">
        <f t="shared" si="2563"/>
        <v>0</v>
      </c>
      <c r="GF332" s="128">
        <f t="shared" si="2589"/>
        <v>0</v>
      </c>
      <c r="GG332" s="128">
        <f t="shared" si="2119"/>
        <v>0</v>
      </c>
      <c r="GH332" s="46">
        <f t="shared" si="2236"/>
        <v>0</v>
      </c>
      <c r="GI332" s="46">
        <f t="shared" si="2367"/>
        <v>0</v>
      </c>
      <c r="GJ332" s="51">
        <f t="shared" si="2368"/>
        <v>0</v>
      </c>
      <c r="GK332" s="51">
        <f t="shared" si="2590"/>
        <v>0</v>
      </c>
      <c r="GL332" s="153">
        <f t="shared" si="2528"/>
        <v>10000</v>
      </c>
      <c r="GM332" s="45">
        <v>271</v>
      </c>
      <c r="GN332" s="46">
        <f t="shared" si="2237"/>
        <v>0</v>
      </c>
      <c r="GO332" s="46">
        <f t="shared" si="2564"/>
        <v>0</v>
      </c>
      <c r="GP332" s="128">
        <f t="shared" si="2168"/>
        <v>0</v>
      </c>
      <c r="GQ332" s="46">
        <f t="shared" si="2369"/>
        <v>0</v>
      </c>
      <c r="GR332" s="46">
        <f t="shared" si="2169"/>
        <v>0</v>
      </c>
      <c r="GS332" s="51">
        <f t="shared" si="2370"/>
        <v>0</v>
      </c>
      <c r="GT332" s="57">
        <f t="shared" si="2591"/>
        <v>0</v>
      </c>
      <c r="GU332" s="58">
        <f t="shared" si="2371"/>
        <v>0</v>
      </c>
      <c r="GV332" s="52">
        <f t="shared" si="2565"/>
        <v>0</v>
      </c>
      <c r="GW332" s="51">
        <f t="shared" si="2529"/>
        <v>0</v>
      </c>
      <c r="GX332" s="57">
        <f t="shared" si="2372"/>
        <v>0</v>
      </c>
      <c r="GY332" s="57">
        <f t="shared" si="2592"/>
        <v>0</v>
      </c>
      <c r="GZ332" s="153">
        <f t="shared" si="2530"/>
        <v>10000</v>
      </c>
      <c r="HA332" s="469">
        <f t="shared" si="2373"/>
        <v>0</v>
      </c>
      <c r="HB332" s="46">
        <f t="shared" si="2374"/>
        <v>0</v>
      </c>
      <c r="HC332" s="46">
        <f t="shared" si="2375"/>
        <v>0</v>
      </c>
      <c r="HD332" s="48"/>
      <c r="HF332" s="45">
        <v>271</v>
      </c>
      <c r="HG332" s="46">
        <f t="shared" si="2376"/>
        <v>0</v>
      </c>
      <c r="HH332" s="46">
        <f t="shared" si="2377"/>
        <v>0</v>
      </c>
      <c r="HI332" s="46">
        <f t="shared" si="2378"/>
        <v>0</v>
      </c>
      <c r="HJ332" s="46">
        <f t="shared" si="2379"/>
        <v>0</v>
      </c>
      <c r="HK332" s="46">
        <f t="shared" si="2380"/>
        <v>0</v>
      </c>
      <c r="HL332" s="51">
        <f t="shared" si="2381"/>
        <v>0</v>
      </c>
      <c r="HM332" s="153">
        <f t="shared" si="2531"/>
        <v>10000</v>
      </c>
      <c r="HN332" s="58">
        <f t="shared" si="2382"/>
        <v>0</v>
      </c>
      <c r="HO332" s="52">
        <f t="shared" si="2383"/>
        <v>0</v>
      </c>
      <c r="HP332" s="51">
        <f t="shared" si="2384"/>
        <v>0</v>
      </c>
      <c r="HQ332" s="57">
        <f t="shared" si="2385"/>
        <v>0</v>
      </c>
      <c r="HR332" s="153">
        <f t="shared" si="2532"/>
        <v>10000</v>
      </c>
      <c r="HS332" s="468">
        <f t="shared" si="2171"/>
        <v>0</v>
      </c>
      <c r="HT332" s="46">
        <f t="shared" si="2172"/>
        <v>0</v>
      </c>
      <c r="HU332" s="46">
        <f t="shared" si="2173"/>
        <v>0</v>
      </c>
      <c r="HV332" s="48"/>
      <c r="HW332" s="29"/>
      <c r="HX332" s="45">
        <v>271</v>
      </c>
      <c r="HY332" s="128">
        <f t="shared" si="2386"/>
        <v>0</v>
      </c>
      <c r="HZ332" s="46">
        <f t="shared" si="2387"/>
        <v>0</v>
      </c>
      <c r="IA332" s="46">
        <f t="shared" si="2388"/>
        <v>0</v>
      </c>
      <c r="IB332" s="46">
        <f t="shared" si="2389"/>
        <v>0</v>
      </c>
      <c r="IC332" s="46">
        <f t="shared" si="2390"/>
        <v>0</v>
      </c>
      <c r="ID332" s="51">
        <f t="shared" si="2391"/>
        <v>0</v>
      </c>
      <c r="IE332" s="153">
        <f t="shared" si="2533"/>
        <v>10000</v>
      </c>
      <c r="IF332" s="58">
        <f t="shared" si="2392"/>
        <v>0</v>
      </c>
      <c r="IG332" s="52">
        <f t="shared" si="2393"/>
        <v>0</v>
      </c>
      <c r="IH332" s="51">
        <f t="shared" si="2394"/>
        <v>0</v>
      </c>
      <c r="II332" s="57">
        <f t="shared" si="2534"/>
        <v>0</v>
      </c>
      <c r="IJ332" s="153">
        <f t="shared" si="2535"/>
        <v>10000</v>
      </c>
      <c r="IK332" s="468">
        <f t="shared" si="2174"/>
        <v>0</v>
      </c>
      <c r="IL332" s="46">
        <f t="shared" si="2175"/>
        <v>0</v>
      </c>
      <c r="IM332" s="46">
        <f t="shared" si="2176"/>
        <v>0</v>
      </c>
      <c r="IN332" s="48"/>
      <c r="IO332" s="53">
        <f t="shared" si="2395"/>
        <v>0</v>
      </c>
      <c r="IQ332" s="45">
        <v>271</v>
      </c>
      <c r="IR332" s="128">
        <f t="shared" si="2396"/>
        <v>0</v>
      </c>
      <c r="IS332" s="128">
        <f t="shared" si="2397"/>
        <v>0</v>
      </c>
      <c r="IT332" s="128">
        <f t="shared" si="2398"/>
        <v>0</v>
      </c>
      <c r="IU332" s="46">
        <f t="shared" si="2559"/>
        <v>0</v>
      </c>
      <c r="IV332" s="46">
        <f t="shared" si="2399"/>
        <v>0</v>
      </c>
      <c r="IW332" s="51">
        <f t="shared" si="2400"/>
        <v>0</v>
      </c>
      <c r="IX332" s="199">
        <f t="shared" si="2536"/>
        <v>10000</v>
      </c>
      <c r="IY332" s="128">
        <f t="shared" si="2401"/>
        <v>0</v>
      </c>
      <c r="IZ332" s="408">
        <f t="shared" si="2402"/>
        <v>0</v>
      </c>
      <c r="JA332" s="58">
        <f t="shared" si="2403"/>
        <v>0</v>
      </c>
      <c r="JB332" s="52">
        <f t="shared" si="2404"/>
        <v>0</v>
      </c>
      <c r="JC332" s="51">
        <f t="shared" si="2405"/>
        <v>0</v>
      </c>
      <c r="JD332" s="57">
        <f t="shared" si="2406"/>
        <v>0</v>
      </c>
      <c r="JE332" s="280">
        <f t="shared" si="2407"/>
        <v>10000</v>
      </c>
      <c r="JF332" s="280">
        <f t="shared" si="2408"/>
        <v>0</v>
      </c>
      <c r="JG332" s="468">
        <f t="shared" si="2409"/>
        <v>0</v>
      </c>
      <c r="JH332" s="46">
        <f t="shared" si="2410"/>
        <v>0</v>
      </c>
      <c r="JI332" s="46">
        <f t="shared" si="2411"/>
        <v>0</v>
      </c>
      <c r="JJ332" s="48"/>
      <c r="JL332" s="45">
        <v>271</v>
      </c>
      <c r="JM332" s="46">
        <f t="shared" si="2412"/>
        <v>0</v>
      </c>
      <c r="JN332" s="46">
        <f t="shared" si="2413"/>
        <v>0</v>
      </c>
      <c r="JO332" s="128">
        <f t="shared" si="2414"/>
        <v>0</v>
      </c>
      <c r="JP332" s="46">
        <f t="shared" si="2537"/>
        <v>0</v>
      </c>
      <c r="JQ332" s="46">
        <f t="shared" si="2415"/>
        <v>0</v>
      </c>
      <c r="JR332" s="51">
        <f t="shared" si="2416"/>
        <v>0</v>
      </c>
      <c r="JS332" s="51">
        <f t="shared" si="2593"/>
        <v>0</v>
      </c>
      <c r="JT332" s="199">
        <f t="shared" si="2538"/>
        <v>10000</v>
      </c>
      <c r="JU332" s="128">
        <f t="shared" si="2417"/>
        <v>0</v>
      </c>
      <c r="JV332" s="408">
        <f t="shared" si="2418"/>
        <v>0</v>
      </c>
      <c r="JW332" s="58">
        <f t="shared" si="2419"/>
        <v>0</v>
      </c>
      <c r="JX332" s="52">
        <f t="shared" si="2420"/>
        <v>0</v>
      </c>
      <c r="JY332" s="51">
        <f t="shared" si="2421"/>
        <v>0</v>
      </c>
      <c r="JZ332" s="51">
        <f t="shared" si="2422"/>
        <v>0</v>
      </c>
      <c r="KA332" s="199">
        <f t="shared" si="2594"/>
        <v>0</v>
      </c>
      <c r="KB332" s="128">
        <f t="shared" si="2539"/>
        <v>10000</v>
      </c>
      <c r="KC332" s="204">
        <f t="shared" si="2423"/>
        <v>0</v>
      </c>
      <c r="KD332" s="468">
        <f t="shared" si="2540"/>
        <v>0</v>
      </c>
      <c r="KE332" s="46">
        <f t="shared" si="2424"/>
        <v>0</v>
      </c>
      <c r="KF332" s="46">
        <f t="shared" si="2425"/>
        <v>0</v>
      </c>
      <c r="KG332" s="48"/>
      <c r="KI332" s="45">
        <v>271</v>
      </c>
      <c r="KJ332" s="46">
        <f t="shared" si="2426"/>
        <v>0</v>
      </c>
      <c r="KK332" s="46">
        <f t="shared" si="2427"/>
        <v>0</v>
      </c>
      <c r="KL332" s="128">
        <f t="shared" si="2428"/>
        <v>0</v>
      </c>
      <c r="KM332" s="46">
        <f t="shared" si="2244"/>
        <v>0</v>
      </c>
      <c r="KN332" s="46">
        <f t="shared" si="2429"/>
        <v>0</v>
      </c>
      <c r="KO332" s="51">
        <f t="shared" si="2430"/>
        <v>0</v>
      </c>
      <c r="KP332" s="199">
        <f t="shared" si="2595"/>
        <v>0</v>
      </c>
      <c r="KQ332" s="199">
        <f t="shared" si="2541"/>
        <v>10000</v>
      </c>
      <c r="KR332" s="128">
        <f t="shared" si="2431"/>
        <v>0</v>
      </c>
      <c r="KS332" s="408">
        <f t="shared" si="2432"/>
        <v>0</v>
      </c>
      <c r="KT332" s="45">
        <v>271</v>
      </c>
      <c r="KU332" s="46">
        <f t="shared" si="2542"/>
        <v>0</v>
      </c>
      <c r="KV332" s="46">
        <f t="shared" si="2433"/>
        <v>0</v>
      </c>
      <c r="KW332" s="128">
        <f t="shared" si="2177"/>
        <v>0</v>
      </c>
      <c r="KX332" s="46">
        <f t="shared" si="2434"/>
        <v>0</v>
      </c>
      <c r="KY332" s="46">
        <f t="shared" si="2178"/>
        <v>0</v>
      </c>
      <c r="KZ332" s="51">
        <f t="shared" si="2435"/>
        <v>0</v>
      </c>
      <c r="LA332" s="153">
        <f t="shared" si="2596"/>
        <v>0</v>
      </c>
      <c r="LB332" s="58">
        <f t="shared" si="2068"/>
        <v>0</v>
      </c>
      <c r="LC332" s="52">
        <f t="shared" si="2436"/>
        <v>0</v>
      </c>
      <c r="LD332" s="51">
        <f t="shared" si="2437"/>
        <v>0</v>
      </c>
      <c r="LE332" s="51">
        <f t="shared" si="2179"/>
        <v>0</v>
      </c>
      <c r="LF332" s="51">
        <f t="shared" si="2597"/>
        <v>0</v>
      </c>
      <c r="LG332" s="128">
        <f t="shared" si="2180"/>
        <v>10000</v>
      </c>
      <c r="LH332" s="204">
        <f t="shared" si="2438"/>
        <v>0</v>
      </c>
      <c r="LI332" s="479">
        <f t="shared" si="2181"/>
        <v>0</v>
      </c>
      <c r="LJ332" s="46">
        <f t="shared" si="2543"/>
        <v>0</v>
      </c>
      <c r="LK332" s="46">
        <f t="shared" si="2544"/>
        <v>0</v>
      </c>
      <c r="LL332" s="48"/>
      <c r="LN332" s="45">
        <v>271</v>
      </c>
      <c r="LO332" s="46">
        <f t="shared" si="2439"/>
        <v>0</v>
      </c>
      <c r="LP332" s="46">
        <f t="shared" si="2566"/>
        <v>0</v>
      </c>
      <c r="LQ332" s="46">
        <f t="shared" si="2440"/>
        <v>0</v>
      </c>
      <c r="LR332" s="46">
        <f t="shared" si="2441"/>
        <v>0</v>
      </c>
      <c r="LS332" s="46">
        <f t="shared" si="2442"/>
        <v>0</v>
      </c>
      <c r="LT332" s="51">
        <f t="shared" si="2443"/>
        <v>0</v>
      </c>
      <c r="LU332" s="199">
        <f t="shared" si="2545"/>
        <v>10000</v>
      </c>
      <c r="LV332" s="58">
        <f t="shared" si="2444"/>
        <v>0</v>
      </c>
      <c r="LW332" s="241">
        <f t="shared" si="2567"/>
        <v>0</v>
      </c>
      <c r="LX332" s="51">
        <f t="shared" si="2445"/>
        <v>0</v>
      </c>
      <c r="LY332" s="51">
        <f t="shared" si="2446"/>
        <v>0</v>
      </c>
      <c r="LZ332" s="46">
        <f t="shared" si="2546"/>
        <v>0</v>
      </c>
      <c r="MA332" s="199">
        <f t="shared" si="2547"/>
        <v>10000</v>
      </c>
      <c r="MB332" s="468">
        <f t="shared" si="2447"/>
        <v>0</v>
      </c>
      <c r="MC332" s="46">
        <f t="shared" si="2448"/>
        <v>0</v>
      </c>
      <c r="MD332" s="46">
        <f t="shared" si="2449"/>
        <v>0</v>
      </c>
      <c r="ME332" s="48"/>
      <c r="MG332" s="45">
        <v>271</v>
      </c>
      <c r="MH332" s="46">
        <f t="shared" si="2450"/>
        <v>0</v>
      </c>
      <c r="MI332" s="46">
        <f t="shared" si="2568"/>
        <v>0</v>
      </c>
      <c r="MJ332" s="46">
        <f t="shared" si="2451"/>
        <v>0</v>
      </c>
      <c r="MK332" s="46">
        <f t="shared" si="2452"/>
        <v>0</v>
      </c>
      <c r="ML332" s="46">
        <f t="shared" si="2453"/>
        <v>0</v>
      </c>
      <c r="MM332" s="51">
        <f t="shared" si="2454"/>
        <v>0</v>
      </c>
      <c r="MN332" s="199">
        <f t="shared" si="2548"/>
        <v>10000</v>
      </c>
      <c r="MO332" s="58">
        <f t="shared" si="2455"/>
        <v>0</v>
      </c>
      <c r="MP332" s="52">
        <f t="shared" si="2569"/>
        <v>0</v>
      </c>
      <c r="MQ332" s="51">
        <f t="shared" si="2456"/>
        <v>0</v>
      </c>
      <c r="MR332" s="57">
        <f t="shared" si="2457"/>
        <v>0</v>
      </c>
      <c r="MS332" s="199">
        <f t="shared" si="2549"/>
        <v>10000</v>
      </c>
      <c r="MT332" s="468">
        <f t="shared" si="2550"/>
        <v>0</v>
      </c>
      <c r="MU332" s="46">
        <f t="shared" si="2458"/>
        <v>0</v>
      </c>
      <c r="MV332" s="46">
        <f t="shared" si="2459"/>
        <v>0</v>
      </c>
      <c r="MW332" s="48"/>
      <c r="MY332" s="45">
        <v>271</v>
      </c>
      <c r="MZ332" s="46">
        <f t="shared" si="2460"/>
        <v>0</v>
      </c>
      <c r="NA332" s="46">
        <f t="shared" si="2570"/>
        <v>0</v>
      </c>
      <c r="NB332" s="128">
        <f t="shared" si="2461"/>
        <v>0</v>
      </c>
      <c r="NC332" s="46">
        <f t="shared" si="2238"/>
        <v>0</v>
      </c>
      <c r="ND332" s="46">
        <f t="shared" si="2462"/>
        <v>0</v>
      </c>
      <c r="NE332" s="51">
        <f t="shared" si="2187"/>
        <v>0</v>
      </c>
      <c r="NF332" s="153">
        <f t="shared" si="2188"/>
        <v>10000</v>
      </c>
      <c r="NG332" s="45">
        <v>271</v>
      </c>
      <c r="NH332" s="46">
        <f t="shared" si="2239"/>
        <v>0</v>
      </c>
      <c r="NI332" s="46">
        <f t="shared" si="2571"/>
        <v>0</v>
      </c>
      <c r="NJ332" s="128">
        <f t="shared" si="2190"/>
        <v>0</v>
      </c>
      <c r="NK332" s="46">
        <f t="shared" si="2551"/>
        <v>0</v>
      </c>
      <c r="NL332" s="46">
        <f t="shared" si="2191"/>
        <v>0</v>
      </c>
      <c r="NM332" s="51">
        <f t="shared" si="2463"/>
        <v>0</v>
      </c>
      <c r="NN332" s="58">
        <f t="shared" si="2192"/>
        <v>0</v>
      </c>
      <c r="NO332" s="52">
        <f t="shared" si="2572"/>
        <v>0</v>
      </c>
      <c r="NP332" s="51">
        <f t="shared" si="2194"/>
        <v>0</v>
      </c>
      <c r="NQ332" s="57">
        <f t="shared" si="2464"/>
        <v>0</v>
      </c>
      <c r="NR332" s="153">
        <f t="shared" si="2552"/>
        <v>10000</v>
      </c>
      <c r="NS332" s="469">
        <f t="shared" si="2465"/>
        <v>0</v>
      </c>
      <c r="NT332" s="46">
        <f t="shared" si="2466"/>
        <v>0</v>
      </c>
      <c r="NU332" s="46">
        <f t="shared" si="2467"/>
        <v>0</v>
      </c>
      <c r="NV332" s="48"/>
      <c r="NX332" s="45">
        <v>271</v>
      </c>
      <c r="NY332" s="46">
        <f t="shared" si="2468"/>
        <v>0</v>
      </c>
      <c r="NZ332" s="46">
        <f t="shared" si="2573"/>
        <v>0</v>
      </c>
      <c r="OA332" s="46">
        <f t="shared" si="2469"/>
        <v>0</v>
      </c>
      <c r="OB332" s="46">
        <f t="shared" si="2470"/>
        <v>0</v>
      </c>
      <c r="OC332" s="46">
        <f t="shared" si="2471"/>
        <v>0</v>
      </c>
      <c r="OD332" s="51">
        <f t="shared" si="2472"/>
        <v>0</v>
      </c>
      <c r="OE332" s="57">
        <f t="shared" si="2598"/>
        <v>0</v>
      </c>
      <c r="OF332" s="153">
        <f t="shared" si="2553"/>
        <v>10000</v>
      </c>
      <c r="OG332" s="58">
        <f t="shared" si="2473"/>
        <v>0</v>
      </c>
      <c r="OH332" s="241">
        <f t="shared" si="2599"/>
        <v>0</v>
      </c>
      <c r="OI332" s="51">
        <f t="shared" si="2474"/>
        <v>0</v>
      </c>
      <c r="OJ332" s="51">
        <f t="shared" si="2475"/>
        <v>0</v>
      </c>
      <c r="OK332" s="153">
        <f t="shared" si="2600"/>
        <v>0</v>
      </c>
      <c r="OL332" s="153">
        <f t="shared" si="2554"/>
        <v>10000</v>
      </c>
      <c r="OM332" s="468">
        <f t="shared" si="2555"/>
        <v>0</v>
      </c>
      <c r="ON332" s="46">
        <f t="shared" si="2556"/>
        <v>0</v>
      </c>
      <c r="OO332" s="46">
        <f t="shared" si="2476"/>
        <v>0</v>
      </c>
      <c r="OP332" s="48"/>
      <c r="OR332" s="45">
        <v>271</v>
      </c>
      <c r="OS332" s="46">
        <f t="shared" si="2477"/>
        <v>0</v>
      </c>
      <c r="OT332" s="128">
        <f t="shared" si="2574"/>
        <v>0</v>
      </c>
      <c r="OU332" s="128">
        <f t="shared" si="2478"/>
        <v>0</v>
      </c>
      <c r="OV332" s="46">
        <f t="shared" si="2240"/>
        <v>0</v>
      </c>
      <c r="OW332" s="46">
        <f t="shared" si="2241"/>
        <v>0</v>
      </c>
      <c r="OX332" s="51">
        <f t="shared" si="2479"/>
        <v>0</v>
      </c>
      <c r="OY332" s="51">
        <f t="shared" si="2601"/>
        <v>0</v>
      </c>
      <c r="OZ332" s="153">
        <f t="shared" si="2557"/>
        <v>10000</v>
      </c>
      <c r="PA332" s="45">
        <v>271</v>
      </c>
      <c r="PB332" s="46">
        <f t="shared" si="2480"/>
        <v>0</v>
      </c>
      <c r="PC332" s="46">
        <f t="shared" si="2602"/>
        <v>0</v>
      </c>
      <c r="PD332" s="128">
        <f t="shared" si="2481"/>
        <v>0</v>
      </c>
      <c r="PE332" s="46">
        <f t="shared" si="2482"/>
        <v>0</v>
      </c>
      <c r="PF332" s="46">
        <f t="shared" si="2483"/>
        <v>0</v>
      </c>
      <c r="PG332" s="51">
        <f t="shared" si="2484"/>
        <v>0</v>
      </c>
      <c r="PH332" s="57">
        <f t="shared" si="2603"/>
        <v>0</v>
      </c>
      <c r="PI332" s="688">
        <f t="shared" si="2485"/>
        <v>0</v>
      </c>
      <c r="PJ332" s="52">
        <f t="shared" si="2604"/>
        <v>0</v>
      </c>
      <c r="PK332" s="51">
        <f t="shared" si="2486"/>
        <v>0</v>
      </c>
      <c r="PL332" s="57">
        <f t="shared" si="2487"/>
        <v>0</v>
      </c>
      <c r="PM332" s="57">
        <f t="shared" si="2605"/>
        <v>0</v>
      </c>
      <c r="PN332" s="153">
        <f t="shared" si="2558"/>
        <v>10000</v>
      </c>
      <c r="PO332" s="469">
        <f t="shared" si="2488"/>
        <v>0</v>
      </c>
      <c r="PP332" s="46">
        <f t="shared" si="2489"/>
        <v>0</v>
      </c>
      <c r="PQ332" s="46">
        <f t="shared" si="2490"/>
        <v>0</v>
      </c>
      <c r="PR332" s="48"/>
    </row>
    <row r="333" spans="2:434" hidden="1" x14ac:dyDescent="0.3">
      <c r="B333" s="45">
        <v>272</v>
      </c>
      <c r="C333" s="46">
        <f t="shared" si="2245"/>
        <v>0</v>
      </c>
      <c r="D333" s="46">
        <f t="shared" si="2293"/>
        <v>0</v>
      </c>
      <c r="E333" s="46">
        <f t="shared" si="2294"/>
        <v>0</v>
      </c>
      <c r="F333" s="46">
        <f t="shared" si="2295"/>
        <v>0</v>
      </c>
      <c r="G333" s="46">
        <f t="shared" si="2296"/>
        <v>0</v>
      </c>
      <c r="H333" s="51">
        <f t="shared" si="2297"/>
        <v>0</v>
      </c>
      <c r="I333" s="58">
        <f t="shared" si="2228"/>
        <v>0</v>
      </c>
      <c r="J333" s="52">
        <f t="shared" si="2298"/>
        <v>0</v>
      </c>
      <c r="K333" s="51">
        <f t="shared" si="2299"/>
        <v>0</v>
      </c>
      <c r="L333" s="57">
        <f t="shared" si="2300"/>
        <v>0</v>
      </c>
      <c r="M333" s="468">
        <f t="shared" si="2491"/>
        <v>0</v>
      </c>
      <c r="N333" s="46">
        <f t="shared" si="2492"/>
        <v>0</v>
      </c>
      <c r="O333" s="47"/>
      <c r="P333" s="46">
        <f t="shared" si="2493"/>
        <v>0</v>
      </c>
      <c r="Q333" s="48"/>
      <c r="R333" s="29"/>
      <c r="S333" s="29"/>
      <c r="T333" s="45">
        <v>272</v>
      </c>
      <c r="U333" s="46">
        <f t="shared" si="2301"/>
        <v>0</v>
      </c>
      <c r="V333" s="46">
        <f t="shared" si="2302"/>
        <v>0</v>
      </c>
      <c r="W333" s="46">
        <f t="shared" si="2494"/>
        <v>0</v>
      </c>
      <c r="X333" s="46">
        <f t="shared" si="2303"/>
        <v>0</v>
      </c>
      <c r="Y333" s="46">
        <f t="shared" si="2304"/>
        <v>0</v>
      </c>
      <c r="Z333" s="51">
        <f t="shared" si="2305"/>
        <v>0</v>
      </c>
      <c r="AA333" s="58">
        <f t="shared" si="2306"/>
        <v>0</v>
      </c>
      <c r="AB333" s="52">
        <f t="shared" si="2307"/>
        <v>0</v>
      </c>
      <c r="AC333" s="51">
        <f t="shared" si="2308"/>
        <v>0</v>
      </c>
      <c r="AD333" s="57">
        <f t="shared" si="2309"/>
        <v>0</v>
      </c>
      <c r="AE333" s="468">
        <f t="shared" si="2495"/>
        <v>0</v>
      </c>
      <c r="AF333" s="46">
        <f t="shared" si="2310"/>
        <v>0</v>
      </c>
      <c r="AG333" s="47"/>
      <c r="AH333" s="46">
        <f t="shared" si="2496"/>
        <v>0</v>
      </c>
      <c r="AI333" s="48"/>
      <c r="AJ333" s="29"/>
      <c r="AK333" s="45">
        <v>272</v>
      </c>
      <c r="AL333" s="46">
        <f t="shared" si="2311"/>
        <v>0</v>
      </c>
      <c r="AM333" s="46"/>
      <c r="AN333" s="46"/>
      <c r="AO333" s="46">
        <f t="shared" si="2312"/>
        <v>0</v>
      </c>
      <c r="AP333" s="128">
        <f t="shared" si="2313"/>
        <v>0</v>
      </c>
      <c r="AQ333" s="128"/>
      <c r="AR333" s="128"/>
      <c r="AS333" s="46">
        <f t="shared" si="2314"/>
        <v>0</v>
      </c>
      <c r="AT333" s="46">
        <f t="shared" si="2315"/>
        <v>0</v>
      </c>
      <c r="AU333" s="51"/>
      <c r="AV333" s="51"/>
      <c r="AW333" s="51">
        <f t="shared" si="2316"/>
        <v>0</v>
      </c>
      <c r="AX333" s="58">
        <f t="shared" si="2317"/>
        <v>0</v>
      </c>
      <c r="AY333" s="52"/>
      <c r="AZ333" s="52"/>
      <c r="BA333" s="52">
        <f t="shared" si="2318"/>
        <v>0</v>
      </c>
      <c r="BB333" s="51">
        <f t="shared" si="2319"/>
        <v>0</v>
      </c>
      <c r="BC333" s="51"/>
      <c r="BD333" s="51"/>
      <c r="BE333" s="57">
        <f t="shared" si="2320"/>
        <v>0</v>
      </c>
      <c r="BF333" s="468">
        <f t="shared" si="2321"/>
        <v>0</v>
      </c>
      <c r="BG333" s="46">
        <f t="shared" si="2322"/>
        <v>0</v>
      </c>
      <c r="BH333" s="46">
        <f t="shared" si="2323"/>
        <v>0</v>
      </c>
      <c r="BI333" s="48"/>
      <c r="BK333" s="45">
        <v>272</v>
      </c>
      <c r="BL333" s="46">
        <f t="shared" si="2497"/>
        <v>0</v>
      </c>
      <c r="BM333" s="46">
        <f t="shared" si="2498"/>
        <v>0</v>
      </c>
      <c r="BN333" s="46">
        <f t="shared" si="2499"/>
        <v>0</v>
      </c>
      <c r="BO333" s="46">
        <f t="shared" si="2324"/>
        <v>0</v>
      </c>
      <c r="BP333" s="46">
        <f t="shared" si="2325"/>
        <v>0</v>
      </c>
      <c r="BQ333" s="51">
        <f t="shared" si="2326"/>
        <v>0</v>
      </c>
      <c r="BR333" s="57">
        <f t="shared" si="2575"/>
        <v>0</v>
      </c>
      <c r="BS333" s="58">
        <f t="shared" si="2229"/>
        <v>0</v>
      </c>
      <c r="BT333" s="52">
        <f t="shared" si="2500"/>
        <v>0</v>
      </c>
      <c r="BU333" s="51">
        <f t="shared" si="2327"/>
        <v>0</v>
      </c>
      <c r="BV333" s="51">
        <f t="shared" si="2328"/>
        <v>0</v>
      </c>
      <c r="BW333" s="153">
        <f t="shared" si="2576"/>
        <v>0</v>
      </c>
      <c r="BX333" s="468">
        <f t="shared" si="2501"/>
        <v>0</v>
      </c>
      <c r="BY333" s="46">
        <f t="shared" si="2502"/>
        <v>0</v>
      </c>
      <c r="BZ333" s="46">
        <f t="shared" si="2329"/>
        <v>0</v>
      </c>
      <c r="CA333" s="48"/>
      <c r="CB333" s="29"/>
      <c r="CC333" s="45">
        <v>272</v>
      </c>
      <c r="CD333" s="128">
        <f t="shared" si="2330"/>
        <v>0</v>
      </c>
      <c r="CE333" s="46">
        <f t="shared" si="2503"/>
        <v>0</v>
      </c>
      <c r="CF333" s="128">
        <f t="shared" si="2331"/>
        <v>0</v>
      </c>
      <c r="CG333" s="46">
        <f t="shared" si="2504"/>
        <v>0</v>
      </c>
      <c r="CH333" s="46">
        <f t="shared" si="2230"/>
        <v>0</v>
      </c>
      <c r="CI333" s="51">
        <f t="shared" si="2332"/>
        <v>0</v>
      </c>
      <c r="CJ333" s="199">
        <f t="shared" si="2577"/>
        <v>0</v>
      </c>
      <c r="CK333" s="153">
        <f t="shared" si="2505"/>
        <v>10000</v>
      </c>
      <c r="CL333" s="45">
        <v>272</v>
      </c>
      <c r="CM333" s="46">
        <f t="shared" si="2506"/>
        <v>0</v>
      </c>
      <c r="CN333" s="46">
        <f t="shared" si="2507"/>
        <v>0</v>
      </c>
      <c r="CO333" s="128">
        <f t="shared" si="2242"/>
        <v>0</v>
      </c>
      <c r="CP333" s="46">
        <f t="shared" si="2333"/>
        <v>0</v>
      </c>
      <c r="CQ333" s="46">
        <f t="shared" si="2243"/>
        <v>0</v>
      </c>
      <c r="CR333" s="51">
        <f t="shared" si="2334"/>
        <v>0</v>
      </c>
      <c r="CS333" s="153">
        <f t="shared" si="2578"/>
        <v>0</v>
      </c>
      <c r="CT333" s="58">
        <f t="shared" si="2335"/>
        <v>0</v>
      </c>
      <c r="CU333" s="52">
        <f t="shared" si="2508"/>
        <v>0</v>
      </c>
      <c r="CV333" s="51">
        <f t="shared" si="2509"/>
        <v>0</v>
      </c>
      <c r="CW333" s="51">
        <f t="shared" si="2336"/>
        <v>0</v>
      </c>
      <c r="CX333" s="57">
        <f t="shared" si="2579"/>
        <v>0</v>
      </c>
      <c r="CY333" s="153">
        <f t="shared" si="2510"/>
        <v>10000</v>
      </c>
      <c r="CZ333" s="479">
        <f t="shared" si="2162"/>
        <v>0</v>
      </c>
      <c r="DA333" s="46">
        <f t="shared" si="2511"/>
        <v>0</v>
      </c>
      <c r="DB333" s="46">
        <f t="shared" si="2512"/>
        <v>0</v>
      </c>
      <c r="DC333" s="48"/>
      <c r="DE333" s="45">
        <v>272</v>
      </c>
      <c r="DF333" s="46">
        <f t="shared" si="2337"/>
        <v>0</v>
      </c>
      <c r="DG333" s="46">
        <f t="shared" si="2580"/>
        <v>0</v>
      </c>
      <c r="DH333" s="46">
        <f t="shared" si="2338"/>
        <v>0</v>
      </c>
      <c r="DI333" s="46">
        <f t="shared" si="2339"/>
        <v>0</v>
      </c>
      <c r="DJ333" s="46">
        <f t="shared" si="2340"/>
        <v>0</v>
      </c>
      <c r="DK333" s="51">
        <f t="shared" si="2341"/>
        <v>0</v>
      </c>
      <c r="DL333" s="58">
        <f t="shared" si="2231"/>
        <v>0</v>
      </c>
      <c r="DM333" s="241">
        <f t="shared" si="2581"/>
        <v>0</v>
      </c>
      <c r="DN333" s="51">
        <f t="shared" si="2342"/>
        <v>0</v>
      </c>
      <c r="DO333" s="57">
        <f t="shared" si="2343"/>
        <v>0</v>
      </c>
      <c r="DP333" s="468">
        <f t="shared" si="2513"/>
        <v>0</v>
      </c>
      <c r="DQ333" s="46">
        <f t="shared" si="2514"/>
        <v>0</v>
      </c>
      <c r="DR333" s="47"/>
      <c r="DS333" s="46">
        <f t="shared" si="2515"/>
        <v>0</v>
      </c>
      <c r="DT333" s="48"/>
      <c r="DU333" s="29"/>
      <c r="DV333" s="45">
        <v>272</v>
      </c>
      <c r="DW333" s="46">
        <f t="shared" si="2516"/>
        <v>0</v>
      </c>
      <c r="DX333" s="46">
        <f t="shared" si="2582"/>
        <v>0</v>
      </c>
      <c r="DY333" s="46">
        <f t="shared" si="2517"/>
        <v>0</v>
      </c>
      <c r="DZ333" s="46">
        <f t="shared" si="2344"/>
        <v>0</v>
      </c>
      <c r="EA333" s="46">
        <f t="shared" si="2345"/>
        <v>0</v>
      </c>
      <c r="EB333" s="51">
        <f t="shared" si="2346"/>
        <v>0</v>
      </c>
      <c r="EC333" s="58">
        <f t="shared" si="2232"/>
        <v>0</v>
      </c>
      <c r="ED333" s="52">
        <f t="shared" si="2583"/>
        <v>0</v>
      </c>
      <c r="EE333" s="51">
        <f t="shared" si="2347"/>
        <v>0</v>
      </c>
      <c r="EF333" s="57">
        <f t="shared" si="2348"/>
        <v>0</v>
      </c>
      <c r="EG333" s="468">
        <f t="shared" si="2518"/>
        <v>0</v>
      </c>
      <c r="EH333" s="46">
        <f t="shared" si="2519"/>
        <v>0</v>
      </c>
      <c r="EI333" s="47"/>
      <c r="EJ333" s="46">
        <f t="shared" si="2520"/>
        <v>0</v>
      </c>
      <c r="EK333" s="48"/>
      <c r="EL333" s="29"/>
      <c r="EM333" s="45">
        <v>272</v>
      </c>
      <c r="EN333" s="46">
        <f t="shared" si="2560"/>
        <v>0</v>
      </c>
      <c r="EO333" s="46">
        <f t="shared" si="2584"/>
        <v>0</v>
      </c>
      <c r="EP333" s="128">
        <f t="shared" si="2233"/>
        <v>0</v>
      </c>
      <c r="EQ333" s="46">
        <f t="shared" si="2349"/>
        <v>0</v>
      </c>
      <c r="ER333" s="46">
        <f t="shared" si="2350"/>
        <v>0</v>
      </c>
      <c r="ES333" s="51">
        <f t="shared" si="2351"/>
        <v>0</v>
      </c>
      <c r="ET333" s="153">
        <f t="shared" si="2521"/>
        <v>10000</v>
      </c>
      <c r="EU333" s="45">
        <v>272</v>
      </c>
      <c r="EV333" s="46">
        <f t="shared" si="2234"/>
        <v>0</v>
      </c>
      <c r="EW333" s="46">
        <f t="shared" si="2585"/>
        <v>0</v>
      </c>
      <c r="EX333" s="128">
        <f t="shared" si="2352"/>
        <v>0</v>
      </c>
      <c r="EY333" s="46">
        <f t="shared" si="2353"/>
        <v>0</v>
      </c>
      <c r="EZ333" s="46">
        <f t="shared" si="2354"/>
        <v>0</v>
      </c>
      <c r="FA333" s="51">
        <f t="shared" si="2355"/>
        <v>0</v>
      </c>
      <c r="FB333" s="58">
        <f t="shared" si="2356"/>
        <v>0</v>
      </c>
      <c r="FC333" s="52">
        <f t="shared" si="2586"/>
        <v>0</v>
      </c>
      <c r="FD333" s="51">
        <f t="shared" si="2522"/>
        <v>0</v>
      </c>
      <c r="FE333" s="57">
        <f t="shared" si="2357"/>
        <v>0</v>
      </c>
      <c r="FF333" s="153">
        <f t="shared" si="2523"/>
        <v>10000</v>
      </c>
      <c r="FG333" s="469">
        <f t="shared" si="2358"/>
        <v>0</v>
      </c>
      <c r="FH333" s="46">
        <f t="shared" si="2359"/>
        <v>0</v>
      </c>
      <c r="FI333" s="46">
        <f t="shared" si="2360"/>
        <v>0</v>
      </c>
      <c r="FJ333" s="48"/>
      <c r="FL333" s="45">
        <v>272</v>
      </c>
      <c r="FM333" s="46">
        <f t="shared" si="2524"/>
        <v>0</v>
      </c>
      <c r="FN333" s="46">
        <f t="shared" si="2561"/>
        <v>0</v>
      </c>
      <c r="FO333" s="46">
        <f t="shared" si="2525"/>
        <v>0</v>
      </c>
      <c r="FP333" s="46">
        <f t="shared" si="2361"/>
        <v>0</v>
      </c>
      <c r="FQ333" s="46">
        <f t="shared" si="2362"/>
        <v>0</v>
      </c>
      <c r="FR333" s="51">
        <f t="shared" si="2363"/>
        <v>0</v>
      </c>
      <c r="FS333" s="57">
        <f t="shared" si="2587"/>
        <v>0</v>
      </c>
      <c r="FT333" s="58">
        <f t="shared" si="2235"/>
        <v>0</v>
      </c>
      <c r="FU333" s="241">
        <f t="shared" si="2562"/>
        <v>0</v>
      </c>
      <c r="FV333" s="51">
        <f t="shared" si="2364"/>
        <v>0</v>
      </c>
      <c r="FW333" s="51">
        <f t="shared" si="2365"/>
        <v>0</v>
      </c>
      <c r="FX333" s="153">
        <f t="shared" si="2588"/>
        <v>0</v>
      </c>
      <c r="FY333" s="468">
        <f t="shared" si="2526"/>
        <v>0</v>
      </c>
      <c r="FZ333" s="46">
        <f t="shared" si="2527"/>
        <v>0</v>
      </c>
      <c r="GA333" s="46">
        <f t="shared" si="2366"/>
        <v>0</v>
      </c>
      <c r="GB333" s="48"/>
      <c r="GD333" s="45">
        <v>272</v>
      </c>
      <c r="GE333" s="128">
        <f t="shared" si="2563"/>
        <v>0</v>
      </c>
      <c r="GF333" s="128">
        <f t="shared" si="2589"/>
        <v>0</v>
      </c>
      <c r="GG333" s="128">
        <f t="shared" si="2119"/>
        <v>0</v>
      </c>
      <c r="GH333" s="46">
        <f t="shared" si="2236"/>
        <v>0</v>
      </c>
      <c r="GI333" s="46">
        <f t="shared" si="2367"/>
        <v>0</v>
      </c>
      <c r="GJ333" s="51">
        <f t="shared" si="2368"/>
        <v>0</v>
      </c>
      <c r="GK333" s="51">
        <f t="shared" si="2590"/>
        <v>0</v>
      </c>
      <c r="GL333" s="153">
        <f t="shared" si="2528"/>
        <v>10000</v>
      </c>
      <c r="GM333" s="45">
        <v>272</v>
      </c>
      <c r="GN333" s="46">
        <f t="shared" si="2237"/>
        <v>0</v>
      </c>
      <c r="GO333" s="46">
        <f t="shared" si="2564"/>
        <v>0</v>
      </c>
      <c r="GP333" s="128">
        <f t="shared" si="2168"/>
        <v>0</v>
      </c>
      <c r="GQ333" s="46">
        <f t="shared" si="2369"/>
        <v>0</v>
      </c>
      <c r="GR333" s="46">
        <f t="shared" si="2169"/>
        <v>0</v>
      </c>
      <c r="GS333" s="51">
        <f t="shared" si="2370"/>
        <v>0</v>
      </c>
      <c r="GT333" s="57">
        <f t="shared" si="2591"/>
        <v>0</v>
      </c>
      <c r="GU333" s="58">
        <f t="shared" si="2371"/>
        <v>0</v>
      </c>
      <c r="GV333" s="52">
        <f t="shared" si="2565"/>
        <v>0</v>
      </c>
      <c r="GW333" s="51">
        <f t="shared" si="2529"/>
        <v>0</v>
      </c>
      <c r="GX333" s="57">
        <f t="shared" si="2372"/>
        <v>0</v>
      </c>
      <c r="GY333" s="57">
        <f t="shared" si="2592"/>
        <v>0</v>
      </c>
      <c r="GZ333" s="153">
        <f t="shared" si="2530"/>
        <v>10000</v>
      </c>
      <c r="HA333" s="469">
        <f t="shared" si="2373"/>
        <v>0</v>
      </c>
      <c r="HB333" s="46">
        <f t="shared" si="2374"/>
        <v>0</v>
      </c>
      <c r="HC333" s="46">
        <f t="shared" si="2375"/>
        <v>0</v>
      </c>
      <c r="HD333" s="48"/>
      <c r="HF333" s="45">
        <v>272</v>
      </c>
      <c r="HG333" s="46">
        <f t="shared" si="2376"/>
        <v>0</v>
      </c>
      <c r="HH333" s="46">
        <f t="shared" si="2377"/>
        <v>0</v>
      </c>
      <c r="HI333" s="46">
        <f t="shared" si="2378"/>
        <v>0</v>
      </c>
      <c r="HJ333" s="46">
        <f t="shared" si="2379"/>
        <v>0</v>
      </c>
      <c r="HK333" s="46">
        <f t="shared" si="2380"/>
        <v>0</v>
      </c>
      <c r="HL333" s="51">
        <f t="shared" si="2381"/>
        <v>0</v>
      </c>
      <c r="HM333" s="153">
        <f t="shared" si="2531"/>
        <v>10000</v>
      </c>
      <c r="HN333" s="58">
        <f t="shared" si="2382"/>
        <v>0</v>
      </c>
      <c r="HO333" s="52">
        <f t="shared" si="2383"/>
        <v>0</v>
      </c>
      <c r="HP333" s="51">
        <f t="shared" si="2384"/>
        <v>0</v>
      </c>
      <c r="HQ333" s="57">
        <f t="shared" si="2385"/>
        <v>0</v>
      </c>
      <c r="HR333" s="153">
        <f t="shared" si="2532"/>
        <v>10000</v>
      </c>
      <c r="HS333" s="468">
        <f t="shared" si="2171"/>
        <v>0</v>
      </c>
      <c r="HT333" s="46">
        <f t="shared" si="2172"/>
        <v>0</v>
      </c>
      <c r="HU333" s="46">
        <f t="shared" si="2173"/>
        <v>0</v>
      </c>
      <c r="HV333" s="48"/>
      <c r="HW333" s="29"/>
      <c r="HX333" s="45">
        <v>272</v>
      </c>
      <c r="HY333" s="128">
        <f t="shared" si="2386"/>
        <v>0</v>
      </c>
      <c r="HZ333" s="46">
        <f t="shared" si="2387"/>
        <v>0</v>
      </c>
      <c r="IA333" s="46">
        <f t="shared" si="2388"/>
        <v>0</v>
      </c>
      <c r="IB333" s="46">
        <f t="shared" si="2389"/>
        <v>0</v>
      </c>
      <c r="IC333" s="46">
        <f t="shared" si="2390"/>
        <v>0</v>
      </c>
      <c r="ID333" s="51">
        <f t="shared" si="2391"/>
        <v>0</v>
      </c>
      <c r="IE333" s="153">
        <f t="shared" si="2533"/>
        <v>10000</v>
      </c>
      <c r="IF333" s="58">
        <f t="shared" si="2392"/>
        <v>0</v>
      </c>
      <c r="IG333" s="52">
        <f t="shared" si="2393"/>
        <v>0</v>
      </c>
      <c r="IH333" s="51">
        <f t="shared" si="2394"/>
        <v>0</v>
      </c>
      <c r="II333" s="57">
        <f t="shared" si="2534"/>
        <v>0</v>
      </c>
      <c r="IJ333" s="153">
        <f t="shared" si="2535"/>
        <v>10000</v>
      </c>
      <c r="IK333" s="468">
        <f t="shared" si="2174"/>
        <v>0</v>
      </c>
      <c r="IL333" s="46">
        <f t="shared" si="2175"/>
        <v>0</v>
      </c>
      <c r="IM333" s="46">
        <f t="shared" si="2176"/>
        <v>0</v>
      </c>
      <c r="IN333" s="48"/>
      <c r="IO333" s="53">
        <f t="shared" si="2395"/>
        <v>0</v>
      </c>
      <c r="IQ333" s="45">
        <v>272</v>
      </c>
      <c r="IR333" s="128">
        <f t="shared" si="2396"/>
        <v>0</v>
      </c>
      <c r="IS333" s="128">
        <f t="shared" si="2397"/>
        <v>0</v>
      </c>
      <c r="IT333" s="128">
        <f t="shared" si="2398"/>
        <v>0</v>
      </c>
      <c r="IU333" s="46">
        <f t="shared" si="2559"/>
        <v>0</v>
      </c>
      <c r="IV333" s="46">
        <f t="shared" si="2399"/>
        <v>0</v>
      </c>
      <c r="IW333" s="51">
        <f t="shared" si="2400"/>
        <v>0</v>
      </c>
      <c r="IX333" s="199">
        <f t="shared" si="2536"/>
        <v>10000</v>
      </c>
      <c r="IY333" s="128">
        <f t="shared" si="2401"/>
        <v>0</v>
      </c>
      <c r="IZ333" s="408">
        <f t="shared" si="2402"/>
        <v>0</v>
      </c>
      <c r="JA333" s="58">
        <f t="shared" si="2403"/>
        <v>0</v>
      </c>
      <c r="JB333" s="52">
        <f t="shared" si="2404"/>
        <v>0</v>
      </c>
      <c r="JC333" s="51">
        <f t="shared" si="2405"/>
        <v>0</v>
      </c>
      <c r="JD333" s="57">
        <f t="shared" si="2406"/>
        <v>0</v>
      </c>
      <c r="JE333" s="280">
        <f t="shared" si="2407"/>
        <v>10000</v>
      </c>
      <c r="JF333" s="280">
        <f t="shared" si="2408"/>
        <v>0</v>
      </c>
      <c r="JG333" s="468">
        <f t="shared" si="2409"/>
        <v>0</v>
      </c>
      <c r="JH333" s="46">
        <f t="shared" si="2410"/>
        <v>0</v>
      </c>
      <c r="JI333" s="46">
        <f t="shared" si="2411"/>
        <v>0</v>
      </c>
      <c r="JJ333" s="48"/>
      <c r="JL333" s="45">
        <v>272</v>
      </c>
      <c r="JM333" s="46">
        <f t="shared" si="2412"/>
        <v>0</v>
      </c>
      <c r="JN333" s="46">
        <f t="shared" si="2413"/>
        <v>0</v>
      </c>
      <c r="JO333" s="128">
        <f t="shared" si="2414"/>
        <v>0</v>
      </c>
      <c r="JP333" s="46">
        <f t="shared" si="2537"/>
        <v>0</v>
      </c>
      <c r="JQ333" s="46">
        <f t="shared" si="2415"/>
        <v>0</v>
      </c>
      <c r="JR333" s="51">
        <f t="shared" si="2416"/>
        <v>0</v>
      </c>
      <c r="JS333" s="51">
        <f t="shared" si="2593"/>
        <v>0</v>
      </c>
      <c r="JT333" s="199">
        <f t="shared" si="2538"/>
        <v>10000</v>
      </c>
      <c r="JU333" s="128">
        <f t="shared" si="2417"/>
        <v>0</v>
      </c>
      <c r="JV333" s="408">
        <f t="shared" si="2418"/>
        <v>0</v>
      </c>
      <c r="JW333" s="58">
        <f t="shared" si="2419"/>
        <v>0</v>
      </c>
      <c r="JX333" s="52">
        <f t="shared" si="2420"/>
        <v>0</v>
      </c>
      <c r="JY333" s="51">
        <f t="shared" si="2421"/>
        <v>0</v>
      </c>
      <c r="JZ333" s="51">
        <f t="shared" si="2422"/>
        <v>0</v>
      </c>
      <c r="KA333" s="199">
        <f t="shared" si="2594"/>
        <v>0</v>
      </c>
      <c r="KB333" s="128">
        <f t="shared" si="2539"/>
        <v>10000</v>
      </c>
      <c r="KC333" s="204">
        <f t="shared" si="2423"/>
        <v>0</v>
      </c>
      <c r="KD333" s="468">
        <f t="shared" si="2540"/>
        <v>0</v>
      </c>
      <c r="KE333" s="46">
        <f t="shared" si="2424"/>
        <v>0</v>
      </c>
      <c r="KF333" s="46">
        <f t="shared" si="2425"/>
        <v>0</v>
      </c>
      <c r="KG333" s="48"/>
      <c r="KI333" s="45">
        <v>272</v>
      </c>
      <c r="KJ333" s="46">
        <f t="shared" si="2426"/>
        <v>0</v>
      </c>
      <c r="KK333" s="46">
        <f t="shared" si="2427"/>
        <v>0</v>
      </c>
      <c r="KL333" s="128">
        <f t="shared" si="2428"/>
        <v>0</v>
      </c>
      <c r="KM333" s="46">
        <f t="shared" si="2244"/>
        <v>0</v>
      </c>
      <c r="KN333" s="46">
        <f t="shared" si="2429"/>
        <v>0</v>
      </c>
      <c r="KO333" s="51">
        <f t="shared" si="2430"/>
        <v>0</v>
      </c>
      <c r="KP333" s="199">
        <f t="shared" si="2595"/>
        <v>0</v>
      </c>
      <c r="KQ333" s="199">
        <f t="shared" si="2541"/>
        <v>10000</v>
      </c>
      <c r="KR333" s="128">
        <f t="shared" si="2431"/>
        <v>0</v>
      </c>
      <c r="KS333" s="408">
        <f t="shared" si="2432"/>
        <v>0</v>
      </c>
      <c r="KT333" s="45">
        <v>272</v>
      </c>
      <c r="KU333" s="46">
        <f t="shared" si="2542"/>
        <v>0</v>
      </c>
      <c r="KV333" s="46">
        <f t="shared" si="2433"/>
        <v>0</v>
      </c>
      <c r="KW333" s="128">
        <f t="shared" si="2177"/>
        <v>0</v>
      </c>
      <c r="KX333" s="46">
        <f t="shared" si="2434"/>
        <v>0</v>
      </c>
      <c r="KY333" s="46">
        <f t="shared" si="2178"/>
        <v>0</v>
      </c>
      <c r="KZ333" s="51">
        <f t="shared" si="2435"/>
        <v>0</v>
      </c>
      <c r="LA333" s="153">
        <f t="shared" si="2596"/>
        <v>0</v>
      </c>
      <c r="LB333" s="58">
        <f t="shared" si="2068"/>
        <v>0</v>
      </c>
      <c r="LC333" s="52">
        <f t="shared" si="2436"/>
        <v>0</v>
      </c>
      <c r="LD333" s="51">
        <f t="shared" si="2437"/>
        <v>0</v>
      </c>
      <c r="LE333" s="51">
        <f t="shared" si="2179"/>
        <v>0</v>
      </c>
      <c r="LF333" s="51">
        <f t="shared" si="2597"/>
        <v>0</v>
      </c>
      <c r="LG333" s="128">
        <f t="shared" si="2180"/>
        <v>10000</v>
      </c>
      <c r="LH333" s="204">
        <f t="shared" si="2438"/>
        <v>0</v>
      </c>
      <c r="LI333" s="479">
        <f t="shared" si="2181"/>
        <v>0</v>
      </c>
      <c r="LJ333" s="46">
        <f t="shared" si="2543"/>
        <v>0</v>
      </c>
      <c r="LK333" s="46">
        <f t="shared" si="2544"/>
        <v>0</v>
      </c>
      <c r="LL333" s="48"/>
      <c r="LN333" s="45">
        <v>272</v>
      </c>
      <c r="LO333" s="46">
        <f t="shared" si="2439"/>
        <v>0</v>
      </c>
      <c r="LP333" s="46">
        <f t="shared" si="2566"/>
        <v>0</v>
      </c>
      <c r="LQ333" s="46">
        <f t="shared" si="2440"/>
        <v>0</v>
      </c>
      <c r="LR333" s="46">
        <f t="shared" si="2441"/>
        <v>0</v>
      </c>
      <c r="LS333" s="46">
        <f t="shared" si="2442"/>
        <v>0</v>
      </c>
      <c r="LT333" s="51">
        <f t="shared" si="2443"/>
        <v>0</v>
      </c>
      <c r="LU333" s="199">
        <f t="shared" si="2545"/>
        <v>10000</v>
      </c>
      <c r="LV333" s="58">
        <f t="shared" si="2444"/>
        <v>0</v>
      </c>
      <c r="LW333" s="241">
        <f t="shared" si="2567"/>
        <v>0</v>
      </c>
      <c r="LX333" s="51">
        <f t="shared" si="2445"/>
        <v>0</v>
      </c>
      <c r="LY333" s="51">
        <f t="shared" si="2446"/>
        <v>0</v>
      </c>
      <c r="LZ333" s="46">
        <f t="shared" si="2546"/>
        <v>0</v>
      </c>
      <c r="MA333" s="199">
        <f t="shared" si="2547"/>
        <v>10000</v>
      </c>
      <c r="MB333" s="468">
        <f t="shared" si="2447"/>
        <v>0</v>
      </c>
      <c r="MC333" s="46">
        <f t="shared" si="2448"/>
        <v>0</v>
      </c>
      <c r="MD333" s="46">
        <f t="shared" si="2449"/>
        <v>0</v>
      </c>
      <c r="ME333" s="48"/>
      <c r="MG333" s="45">
        <v>272</v>
      </c>
      <c r="MH333" s="46">
        <f t="shared" si="2450"/>
        <v>0</v>
      </c>
      <c r="MI333" s="46">
        <f t="shared" si="2568"/>
        <v>0</v>
      </c>
      <c r="MJ333" s="46">
        <f t="shared" si="2451"/>
        <v>0</v>
      </c>
      <c r="MK333" s="46">
        <f t="shared" si="2452"/>
        <v>0</v>
      </c>
      <c r="ML333" s="46">
        <f t="shared" si="2453"/>
        <v>0</v>
      </c>
      <c r="MM333" s="51">
        <f t="shared" si="2454"/>
        <v>0</v>
      </c>
      <c r="MN333" s="199">
        <f t="shared" si="2548"/>
        <v>10000</v>
      </c>
      <c r="MO333" s="58">
        <f t="shared" si="2455"/>
        <v>0</v>
      </c>
      <c r="MP333" s="52">
        <f t="shared" si="2569"/>
        <v>0</v>
      </c>
      <c r="MQ333" s="51">
        <f t="shared" si="2456"/>
        <v>0</v>
      </c>
      <c r="MR333" s="57">
        <f t="shared" si="2457"/>
        <v>0</v>
      </c>
      <c r="MS333" s="199">
        <f t="shared" si="2549"/>
        <v>10000</v>
      </c>
      <c r="MT333" s="468">
        <f t="shared" si="2550"/>
        <v>0</v>
      </c>
      <c r="MU333" s="46">
        <f t="shared" si="2458"/>
        <v>0</v>
      </c>
      <c r="MV333" s="46">
        <f t="shared" si="2459"/>
        <v>0</v>
      </c>
      <c r="MW333" s="48"/>
      <c r="MY333" s="45">
        <v>272</v>
      </c>
      <c r="MZ333" s="46">
        <f t="shared" si="2460"/>
        <v>0</v>
      </c>
      <c r="NA333" s="46">
        <f t="shared" si="2570"/>
        <v>0</v>
      </c>
      <c r="NB333" s="128">
        <f t="shared" si="2461"/>
        <v>0</v>
      </c>
      <c r="NC333" s="46">
        <f t="shared" si="2238"/>
        <v>0</v>
      </c>
      <c r="ND333" s="46">
        <f t="shared" si="2462"/>
        <v>0</v>
      </c>
      <c r="NE333" s="51">
        <f t="shared" si="2187"/>
        <v>0</v>
      </c>
      <c r="NF333" s="153">
        <f t="shared" si="2188"/>
        <v>10000</v>
      </c>
      <c r="NG333" s="45">
        <v>272</v>
      </c>
      <c r="NH333" s="46">
        <f t="shared" si="2239"/>
        <v>0</v>
      </c>
      <c r="NI333" s="46">
        <f t="shared" si="2571"/>
        <v>0</v>
      </c>
      <c r="NJ333" s="128">
        <f t="shared" si="2190"/>
        <v>0</v>
      </c>
      <c r="NK333" s="46">
        <f t="shared" si="2551"/>
        <v>0</v>
      </c>
      <c r="NL333" s="46">
        <f t="shared" si="2191"/>
        <v>0</v>
      </c>
      <c r="NM333" s="51">
        <f t="shared" si="2463"/>
        <v>0</v>
      </c>
      <c r="NN333" s="58">
        <f t="shared" si="2192"/>
        <v>0</v>
      </c>
      <c r="NO333" s="52">
        <f t="shared" si="2572"/>
        <v>0</v>
      </c>
      <c r="NP333" s="51">
        <f t="shared" si="2194"/>
        <v>0</v>
      </c>
      <c r="NQ333" s="57">
        <f t="shared" si="2464"/>
        <v>0</v>
      </c>
      <c r="NR333" s="153">
        <f t="shared" si="2552"/>
        <v>10000</v>
      </c>
      <c r="NS333" s="469">
        <f t="shared" si="2465"/>
        <v>0</v>
      </c>
      <c r="NT333" s="46">
        <f t="shared" si="2466"/>
        <v>0</v>
      </c>
      <c r="NU333" s="46">
        <f t="shared" si="2467"/>
        <v>0</v>
      </c>
      <c r="NV333" s="48"/>
      <c r="NX333" s="45">
        <v>272</v>
      </c>
      <c r="NY333" s="46">
        <f t="shared" si="2468"/>
        <v>0</v>
      </c>
      <c r="NZ333" s="46">
        <f t="shared" si="2573"/>
        <v>0</v>
      </c>
      <c r="OA333" s="46">
        <f t="shared" si="2469"/>
        <v>0</v>
      </c>
      <c r="OB333" s="46">
        <f t="shared" si="2470"/>
        <v>0</v>
      </c>
      <c r="OC333" s="46">
        <f t="shared" si="2471"/>
        <v>0</v>
      </c>
      <c r="OD333" s="51">
        <f t="shared" si="2472"/>
        <v>0</v>
      </c>
      <c r="OE333" s="57">
        <f t="shared" si="2598"/>
        <v>0</v>
      </c>
      <c r="OF333" s="153">
        <f t="shared" si="2553"/>
        <v>10000</v>
      </c>
      <c r="OG333" s="58">
        <f t="shared" si="2473"/>
        <v>0</v>
      </c>
      <c r="OH333" s="241">
        <f t="shared" si="2599"/>
        <v>0</v>
      </c>
      <c r="OI333" s="51">
        <f t="shared" si="2474"/>
        <v>0</v>
      </c>
      <c r="OJ333" s="51">
        <f t="shared" si="2475"/>
        <v>0</v>
      </c>
      <c r="OK333" s="153">
        <f t="shared" si="2600"/>
        <v>0</v>
      </c>
      <c r="OL333" s="153">
        <f t="shared" si="2554"/>
        <v>10000</v>
      </c>
      <c r="OM333" s="468">
        <f t="shared" si="2555"/>
        <v>0</v>
      </c>
      <c r="ON333" s="46">
        <f t="shared" si="2556"/>
        <v>0</v>
      </c>
      <c r="OO333" s="46">
        <f t="shared" si="2476"/>
        <v>0</v>
      </c>
      <c r="OP333" s="48"/>
      <c r="OR333" s="45">
        <v>272</v>
      </c>
      <c r="OS333" s="46">
        <f t="shared" si="2477"/>
        <v>0</v>
      </c>
      <c r="OT333" s="128">
        <f t="shared" si="2574"/>
        <v>0</v>
      </c>
      <c r="OU333" s="128">
        <f t="shared" si="2478"/>
        <v>0</v>
      </c>
      <c r="OV333" s="46">
        <f t="shared" si="2240"/>
        <v>0</v>
      </c>
      <c r="OW333" s="46">
        <f t="shared" si="2241"/>
        <v>0</v>
      </c>
      <c r="OX333" s="51">
        <f t="shared" si="2479"/>
        <v>0</v>
      </c>
      <c r="OY333" s="51">
        <f t="shared" si="2601"/>
        <v>0</v>
      </c>
      <c r="OZ333" s="153">
        <f t="shared" si="2557"/>
        <v>10000</v>
      </c>
      <c r="PA333" s="45">
        <v>272</v>
      </c>
      <c r="PB333" s="46">
        <f t="shared" si="2480"/>
        <v>0</v>
      </c>
      <c r="PC333" s="46">
        <f t="shared" si="2602"/>
        <v>0</v>
      </c>
      <c r="PD333" s="128">
        <f t="shared" si="2481"/>
        <v>0</v>
      </c>
      <c r="PE333" s="46">
        <f t="shared" si="2482"/>
        <v>0</v>
      </c>
      <c r="PF333" s="46">
        <f t="shared" si="2483"/>
        <v>0</v>
      </c>
      <c r="PG333" s="51">
        <f t="shared" si="2484"/>
        <v>0</v>
      </c>
      <c r="PH333" s="57">
        <f t="shared" si="2603"/>
        <v>0</v>
      </c>
      <c r="PI333" s="688">
        <f t="shared" si="2485"/>
        <v>0</v>
      </c>
      <c r="PJ333" s="52">
        <f t="shared" si="2604"/>
        <v>0</v>
      </c>
      <c r="PK333" s="51">
        <f t="shared" si="2486"/>
        <v>0</v>
      </c>
      <c r="PL333" s="57">
        <f t="shared" si="2487"/>
        <v>0</v>
      </c>
      <c r="PM333" s="57">
        <f t="shared" si="2605"/>
        <v>0</v>
      </c>
      <c r="PN333" s="153">
        <f t="shared" si="2558"/>
        <v>10000</v>
      </c>
      <c r="PO333" s="469">
        <f t="shared" si="2488"/>
        <v>0</v>
      </c>
      <c r="PP333" s="46">
        <f t="shared" si="2489"/>
        <v>0</v>
      </c>
      <c r="PQ333" s="46">
        <f t="shared" si="2490"/>
        <v>0</v>
      </c>
      <c r="PR333" s="48"/>
    </row>
    <row r="334" spans="2:434" hidden="1" x14ac:dyDescent="0.3">
      <c r="B334" s="45">
        <v>273</v>
      </c>
      <c r="C334" s="46">
        <f t="shared" si="2245"/>
        <v>0</v>
      </c>
      <c r="D334" s="46">
        <f t="shared" si="2293"/>
        <v>0</v>
      </c>
      <c r="E334" s="46">
        <f t="shared" si="2294"/>
        <v>0</v>
      </c>
      <c r="F334" s="46">
        <f t="shared" si="2295"/>
        <v>0</v>
      </c>
      <c r="G334" s="46">
        <f t="shared" si="2296"/>
        <v>0</v>
      </c>
      <c r="H334" s="51">
        <f t="shared" si="2297"/>
        <v>0</v>
      </c>
      <c r="I334" s="58">
        <f t="shared" si="2228"/>
        <v>0</v>
      </c>
      <c r="J334" s="52">
        <f t="shared" si="2298"/>
        <v>0</v>
      </c>
      <c r="K334" s="51">
        <f t="shared" si="2299"/>
        <v>0</v>
      </c>
      <c r="L334" s="57">
        <f t="shared" si="2300"/>
        <v>0</v>
      </c>
      <c r="M334" s="468">
        <f t="shared" si="2491"/>
        <v>0</v>
      </c>
      <c r="N334" s="46">
        <f t="shared" si="2492"/>
        <v>0</v>
      </c>
      <c r="O334" s="47"/>
      <c r="P334" s="46">
        <f t="shared" si="2493"/>
        <v>0</v>
      </c>
      <c r="Q334" s="48"/>
      <c r="R334" s="29"/>
      <c r="S334" s="29"/>
      <c r="T334" s="45">
        <v>273</v>
      </c>
      <c r="U334" s="46">
        <f t="shared" si="2301"/>
        <v>0</v>
      </c>
      <c r="V334" s="46">
        <f t="shared" si="2302"/>
        <v>0</v>
      </c>
      <c r="W334" s="46">
        <f t="shared" si="2494"/>
        <v>0</v>
      </c>
      <c r="X334" s="46">
        <f t="shared" si="2303"/>
        <v>0</v>
      </c>
      <c r="Y334" s="46">
        <f t="shared" si="2304"/>
        <v>0</v>
      </c>
      <c r="Z334" s="51">
        <f t="shared" si="2305"/>
        <v>0</v>
      </c>
      <c r="AA334" s="58">
        <f t="shared" si="2306"/>
        <v>0</v>
      </c>
      <c r="AB334" s="52">
        <f t="shared" si="2307"/>
        <v>0</v>
      </c>
      <c r="AC334" s="51">
        <f t="shared" si="2308"/>
        <v>0</v>
      </c>
      <c r="AD334" s="57">
        <f t="shared" si="2309"/>
        <v>0</v>
      </c>
      <c r="AE334" s="468">
        <f t="shared" si="2495"/>
        <v>0</v>
      </c>
      <c r="AF334" s="46">
        <f t="shared" si="2310"/>
        <v>0</v>
      </c>
      <c r="AG334" s="47"/>
      <c r="AH334" s="46">
        <f t="shared" si="2496"/>
        <v>0</v>
      </c>
      <c r="AI334" s="48"/>
      <c r="AJ334" s="29"/>
      <c r="AK334" s="45">
        <v>273</v>
      </c>
      <c r="AL334" s="46">
        <f t="shared" si="2311"/>
        <v>0</v>
      </c>
      <c r="AM334" s="46"/>
      <c r="AN334" s="46"/>
      <c r="AO334" s="46">
        <f t="shared" si="2312"/>
        <v>0</v>
      </c>
      <c r="AP334" s="128">
        <f t="shared" si="2313"/>
        <v>0</v>
      </c>
      <c r="AQ334" s="128"/>
      <c r="AR334" s="128"/>
      <c r="AS334" s="46">
        <f t="shared" si="2314"/>
        <v>0</v>
      </c>
      <c r="AT334" s="46">
        <f t="shared" si="2315"/>
        <v>0</v>
      </c>
      <c r="AU334" s="51"/>
      <c r="AV334" s="51"/>
      <c r="AW334" s="51">
        <f t="shared" si="2316"/>
        <v>0</v>
      </c>
      <c r="AX334" s="58">
        <f t="shared" si="2317"/>
        <v>0</v>
      </c>
      <c r="AY334" s="52"/>
      <c r="AZ334" s="52"/>
      <c r="BA334" s="52">
        <f t="shared" si="2318"/>
        <v>0</v>
      </c>
      <c r="BB334" s="51">
        <f t="shared" si="2319"/>
        <v>0</v>
      </c>
      <c r="BC334" s="51"/>
      <c r="BD334" s="51"/>
      <c r="BE334" s="57">
        <f t="shared" si="2320"/>
        <v>0</v>
      </c>
      <c r="BF334" s="468">
        <f t="shared" si="2321"/>
        <v>0</v>
      </c>
      <c r="BG334" s="46">
        <f t="shared" si="2322"/>
        <v>0</v>
      </c>
      <c r="BH334" s="46">
        <f t="shared" si="2323"/>
        <v>0</v>
      </c>
      <c r="BI334" s="48"/>
      <c r="BK334" s="45">
        <v>273</v>
      </c>
      <c r="BL334" s="46">
        <f t="shared" si="2497"/>
        <v>0</v>
      </c>
      <c r="BM334" s="46">
        <f t="shared" si="2498"/>
        <v>0</v>
      </c>
      <c r="BN334" s="46">
        <f t="shared" si="2499"/>
        <v>0</v>
      </c>
      <c r="BO334" s="46">
        <f t="shared" si="2324"/>
        <v>0</v>
      </c>
      <c r="BP334" s="46">
        <f t="shared" si="2325"/>
        <v>0</v>
      </c>
      <c r="BQ334" s="51">
        <f t="shared" si="2326"/>
        <v>0</v>
      </c>
      <c r="BR334" s="57">
        <f t="shared" si="2575"/>
        <v>0</v>
      </c>
      <c r="BS334" s="58">
        <f t="shared" si="2229"/>
        <v>0</v>
      </c>
      <c r="BT334" s="52">
        <f t="shared" si="2500"/>
        <v>0</v>
      </c>
      <c r="BU334" s="51">
        <f t="shared" si="2327"/>
        <v>0</v>
      </c>
      <c r="BV334" s="51">
        <f t="shared" si="2328"/>
        <v>0</v>
      </c>
      <c r="BW334" s="153">
        <f t="shared" si="2576"/>
        <v>0</v>
      </c>
      <c r="BX334" s="468">
        <f t="shared" si="2501"/>
        <v>0</v>
      </c>
      <c r="BY334" s="46">
        <f t="shared" si="2502"/>
        <v>0</v>
      </c>
      <c r="BZ334" s="46">
        <f t="shared" si="2329"/>
        <v>0</v>
      </c>
      <c r="CA334" s="48"/>
      <c r="CB334" s="29"/>
      <c r="CC334" s="45">
        <v>273</v>
      </c>
      <c r="CD334" s="128">
        <f t="shared" si="2330"/>
        <v>0</v>
      </c>
      <c r="CE334" s="46">
        <f t="shared" si="2503"/>
        <v>0</v>
      </c>
      <c r="CF334" s="128">
        <f t="shared" si="2331"/>
        <v>0</v>
      </c>
      <c r="CG334" s="46">
        <f t="shared" si="2504"/>
        <v>0</v>
      </c>
      <c r="CH334" s="46">
        <f t="shared" si="2230"/>
        <v>0</v>
      </c>
      <c r="CI334" s="51">
        <f t="shared" si="2332"/>
        <v>0</v>
      </c>
      <c r="CJ334" s="199">
        <f t="shared" si="2577"/>
        <v>0</v>
      </c>
      <c r="CK334" s="153">
        <f t="shared" si="2505"/>
        <v>10000</v>
      </c>
      <c r="CL334" s="45">
        <v>273</v>
      </c>
      <c r="CM334" s="46">
        <f t="shared" si="2506"/>
        <v>0</v>
      </c>
      <c r="CN334" s="46">
        <f t="shared" si="2507"/>
        <v>0</v>
      </c>
      <c r="CO334" s="128">
        <f t="shared" si="2242"/>
        <v>0</v>
      </c>
      <c r="CP334" s="46">
        <f t="shared" si="2333"/>
        <v>0</v>
      </c>
      <c r="CQ334" s="46">
        <f t="shared" si="2243"/>
        <v>0</v>
      </c>
      <c r="CR334" s="51">
        <f t="shared" si="2334"/>
        <v>0</v>
      </c>
      <c r="CS334" s="153">
        <f t="shared" si="2578"/>
        <v>0</v>
      </c>
      <c r="CT334" s="58">
        <f t="shared" si="2335"/>
        <v>0</v>
      </c>
      <c r="CU334" s="52">
        <f t="shared" si="2508"/>
        <v>0</v>
      </c>
      <c r="CV334" s="51">
        <f t="shared" si="2509"/>
        <v>0</v>
      </c>
      <c r="CW334" s="51">
        <f t="shared" si="2336"/>
        <v>0</v>
      </c>
      <c r="CX334" s="57">
        <f t="shared" si="2579"/>
        <v>0</v>
      </c>
      <c r="CY334" s="153">
        <f t="shared" si="2510"/>
        <v>10000</v>
      </c>
      <c r="CZ334" s="479">
        <f t="shared" si="2162"/>
        <v>0</v>
      </c>
      <c r="DA334" s="46">
        <f t="shared" si="2511"/>
        <v>0</v>
      </c>
      <c r="DB334" s="46">
        <f t="shared" si="2512"/>
        <v>0</v>
      </c>
      <c r="DC334" s="48"/>
      <c r="DE334" s="45">
        <v>273</v>
      </c>
      <c r="DF334" s="46">
        <f t="shared" si="2337"/>
        <v>0</v>
      </c>
      <c r="DG334" s="46">
        <f t="shared" si="2580"/>
        <v>0</v>
      </c>
      <c r="DH334" s="46">
        <f t="shared" si="2338"/>
        <v>0</v>
      </c>
      <c r="DI334" s="46">
        <f t="shared" si="2339"/>
        <v>0</v>
      </c>
      <c r="DJ334" s="46">
        <f t="shared" si="2340"/>
        <v>0</v>
      </c>
      <c r="DK334" s="51">
        <f t="shared" si="2341"/>
        <v>0</v>
      </c>
      <c r="DL334" s="58">
        <f t="shared" si="2231"/>
        <v>0</v>
      </c>
      <c r="DM334" s="241">
        <f t="shared" si="2581"/>
        <v>0</v>
      </c>
      <c r="DN334" s="51">
        <f t="shared" si="2342"/>
        <v>0</v>
      </c>
      <c r="DO334" s="57">
        <f t="shared" si="2343"/>
        <v>0</v>
      </c>
      <c r="DP334" s="468">
        <f t="shared" si="2513"/>
        <v>0</v>
      </c>
      <c r="DQ334" s="46">
        <f t="shared" si="2514"/>
        <v>0</v>
      </c>
      <c r="DR334" s="47"/>
      <c r="DS334" s="46">
        <f t="shared" si="2515"/>
        <v>0</v>
      </c>
      <c r="DT334" s="48"/>
      <c r="DU334" s="29"/>
      <c r="DV334" s="45">
        <v>273</v>
      </c>
      <c r="DW334" s="46">
        <f t="shared" si="2516"/>
        <v>0</v>
      </c>
      <c r="DX334" s="46">
        <f t="shared" si="2582"/>
        <v>0</v>
      </c>
      <c r="DY334" s="46">
        <f t="shared" si="2517"/>
        <v>0</v>
      </c>
      <c r="DZ334" s="46">
        <f t="shared" si="2344"/>
        <v>0</v>
      </c>
      <c r="EA334" s="46">
        <f t="shared" si="2345"/>
        <v>0</v>
      </c>
      <c r="EB334" s="51">
        <f t="shared" si="2346"/>
        <v>0</v>
      </c>
      <c r="EC334" s="58">
        <f t="shared" si="2232"/>
        <v>0</v>
      </c>
      <c r="ED334" s="52">
        <f t="shared" si="2583"/>
        <v>0</v>
      </c>
      <c r="EE334" s="51">
        <f t="shared" si="2347"/>
        <v>0</v>
      </c>
      <c r="EF334" s="57">
        <f t="shared" si="2348"/>
        <v>0</v>
      </c>
      <c r="EG334" s="468">
        <f t="shared" si="2518"/>
        <v>0</v>
      </c>
      <c r="EH334" s="46">
        <f t="shared" si="2519"/>
        <v>0</v>
      </c>
      <c r="EI334" s="47"/>
      <c r="EJ334" s="46">
        <f t="shared" si="2520"/>
        <v>0</v>
      </c>
      <c r="EK334" s="48"/>
      <c r="EL334" s="29"/>
      <c r="EM334" s="45">
        <v>273</v>
      </c>
      <c r="EN334" s="46">
        <f t="shared" si="2560"/>
        <v>0</v>
      </c>
      <c r="EO334" s="46">
        <f t="shared" si="2584"/>
        <v>0</v>
      </c>
      <c r="EP334" s="128">
        <f t="shared" si="2233"/>
        <v>0</v>
      </c>
      <c r="EQ334" s="46">
        <f t="shared" si="2349"/>
        <v>0</v>
      </c>
      <c r="ER334" s="46">
        <f t="shared" si="2350"/>
        <v>0</v>
      </c>
      <c r="ES334" s="51">
        <f t="shared" si="2351"/>
        <v>0</v>
      </c>
      <c r="ET334" s="153">
        <f t="shared" si="2521"/>
        <v>10000</v>
      </c>
      <c r="EU334" s="45">
        <v>273</v>
      </c>
      <c r="EV334" s="46">
        <f t="shared" si="2234"/>
        <v>0</v>
      </c>
      <c r="EW334" s="46">
        <f t="shared" si="2585"/>
        <v>0</v>
      </c>
      <c r="EX334" s="128">
        <f t="shared" si="2352"/>
        <v>0</v>
      </c>
      <c r="EY334" s="46">
        <f t="shared" si="2353"/>
        <v>0</v>
      </c>
      <c r="EZ334" s="46">
        <f t="shared" si="2354"/>
        <v>0</v>
      </c>
      <c r="FA334" s="51">
        <f t="shared" si="2355"/>
        <v>0</v>
      </c>
      <c r="FB334" s="58">
        <f t="shared" si="2356"/>
        <v>0</v>
      </c>
      <c r="FC334" s="52">
        <f t="shared" si="2586"/>
        <v>0</v>
      </c>
      <c r="FD334" s="51">
        <f t="shared" si="2522"/>
        <v>0</v>
      </c>
      <c r="FE334" s="57">
        <f t="shared" si="2357"/>
        <v>0</v>
      </c>
      <c r="FF334" s="153">
        <f t="shared" si="2523"/>
        <v>10000</v>
      </c>
      <c r="FG334" s="469">
        <f t="shared" si="2358"/>
        <v>0</v>
      </c>
      <c r="FH334" s="46">
        <f t="shared" si="2359"/>
        <v>0</v>
      </c>
      <c r="FI334" s="46">
        <f t="shared" si="2360"/>
        <v>0</v>
      </c>
      <c r="FJ334" s="48"/>
      <c r="FL334" s="45">
        <v>273</v>
      </c>
      <c r="FM334" s="46">
        <f t="shared" si="2524"/>
        <v>0</v>
      </c>
      <c r="FN334" s="46">
        <f t="shared" si="2561"/>
        <v>0</v>
      </c>
      <c r="FO334" s="46">
        <f t="shared" si="2525"/>
        <v>0</v>
      </c>
      <c r="FP334" s="46">
        <f t="shared" si="2361"/>
        <v>0</v>
      </c>
      <c r="FQ334" s="46">
        <f t="shared" si="2362"/>
        <v>0</v>
      </c>
      <c r="FR334" s="51">
        <f t="shared" si="2363"/>
        <v>0</v>
      </c>
      <c r="FS334" s="57">
        <f t="shared" si="2587"/>
        <v>0</v>
      </c>
      <c r="FT334" s="58">
        <f t="shared" si="2235"/>
        <v>0</v>
      </c>
      <c r="FU334" s="241">
        <f t="shared" si="2562"/>
        <v>0</v>
      </c>
      <c r="FV334" s="51">
        <f t="shared" si="2364"/>
        <v>0</v>
      </c>
      <c r="FW334" s="51">
        <f t="shared" si="2365"/>
        <v>0</v>
      </c>
      <c r="FX334" s="153">
        <f t="shared" si="2588"/>
        <v>0</v>
      </c>
      <c r="FY334" s="468">
        <f t="shared" si="2526"/>
        <v>0</v>
      </c>
      <c r="FZ334" s="46">
        <f t="shared" si="2527"/>
        <v>0</v>
      </c>
      <c r="GA334" s="46">
        <f t="shared" si="2366"/>
        <v>0</v>
      </c>
      <c r="GB334" s="48"/>
      <c r="GD334" s="45">
        <v>273</v>
      </c>
      <c r="GE334" s="128">
        <f t="shared" si="2563"/>
        <v>0</v>
      </c>
      <c r="GF334" s="128">
        <f t="shared" si="2589"/>
        <v>0</v>
      </c>
      <c r="GG334" s="128">
        <f t="shared" si="2119"/>
        <v>0</v>
      </c>
      <c r="GH334" s="46">
        <f t="shared" si="2236"/>
        <v>0</v>
      </c>
      <c r="GI334" s="46">
        <f t="shared" si="2367"/>
        <v>0</v>
      </c>
      <c r="GJ334" s="51">
        <f t="shared" si="2368"/>
        <v>0</v>
      </c>
      <c r="GK334" s="51">
        <f t="shared" si="2590"/>
        <v>0</v>
      </c>
      <c r="GL334" s="153">
        <f t="shared" si="2528"/>
        <v>10000</v>
      </c>
      <c r="GM334" s="45">
        <v>273</v>
      </c>
      <c r="GN334" s="46">
        <f t="shared" si="2237"/>
        <v>0</v>
      </c>
      <c r="GO334" s="46">
        <f t="shared" si="2564"/>
        <v>0</v>
      </c>
      <c r="GP334" s="128">
        <f t="shared" si="2168"/>
        <v>0</v>
      </c>
      <c r="GQ334" s="46">
        <f t="shared" si="2369"/>
        <v>0</v>
      </c>
      <c r="GR334" s="46">
        <f t="shared" si="2169"/>
        <v>0</v>
      </c>
      <c r="GS334" s="51">
        <f t="shared" si="2370"/>
        <v>0</v>
      </c>
      <c r="GT334" s="57">
        <f t="shared" si="2591"/>
        <v>0</v>
      </c>
      <c r="GU334" s="58">
        <f t="shared" si="2371"/>
        <v>0</v>
      </c>
      <c r="GV334" s="52">
        <f t="shared" si="2565"/>
        <v>0</v>
      </c>
      <c r="GW334" s="51">
        <f t="shared" si="2529"/>
        <v>0</v>
      </c>
      <c r="GX334" s="57">
        <f t="shared" si="2372"/>
        <v>0</v>
      </c>
      <c r="GY334" s="57">
        <f t="shared" si="2592"/>
        <v>0</v>
      </c>
      <c r="GZ334" s="153">
        <f t="shared" si="2530"/>
        <v>10000</v>
      </c>
      <c r="HA334" s="469">
        <f t="shared" si="2373"/>
        <v>0</v>
      </c>
      <c r="HB334" s="46">
        <f t="shared" si="2374"/>
        <v>0</v>
      </c>
      <c r="HC334" s="46">
        <f t="shared" si="2375"/>
        <v>0</v>
      </c>
      <c r="HD334" s="48"/>
      <c r="HF334" s="45">
        <v>273</v>
      </c>
      <c r="HG334" s="46">
        <f t="shared" si="2376"/>
        <v>0</v>
      </c>
      <c r="HH334" s="46">
        <f t="shared" si="2377"/>
        <v>0</v>
      </c>
      <c r="HI334" s="46">
        <f t="shared" si="2378"/>
        <v>0</v>
      </c>
      <c r="HJ334" s="46">
        <f t="shared" si="2379"/>
        <v>0</v>
      </c>
      <c r="HK334" s="46">
        <f t="shared" si="2380"/>
        <v>0</v>
      </c>
      <c r="HL334" s="51">
        <f t="shared" si="2381"/>
        <v>0</v>
      </c>
      <c r="HM334" s="153">
        <f t="shared" si="2531"/>
        <v>10000</v>
      </c>
      <c r="HN334" s="58">
        <f t="shared" si="2382"/>
        <v>0</v>
      </c>
      <c r="HO334" s="52">
        <f t="shared" si="2383"/>
        <v>0</v>
      </c>
      <c r="HP334" s="51">
        <f t="shared" si="2384"/>
        <v>0</v>
      </c>
      <c r="HQ334" s="57">
        <f t="shared" si="2385"/>
        <v>0</v>
      </c>
      <c r="HR334" s="153">
        <f t="shared" si="2532"/>
        <v>10000</v>
      </c>
      <c r="HS334" s="468">
        <f t="shared" si="2171"/>
        <v>0</v>
      </c>
      <c r="HT334" s="46">
        <f t="shared" si="2172"/>
        <v>0</v>
      </c>
      <c r="HU334" s="46">
        <f t="shared" si="2173"/>
        <v>0</v>
      </c>
      <c r="HV334" s="48"/>
      <c r="HW334" s="29"/>
      <c r="HX334" s="45">
        <v>273</v>
      </c>
      <c r="HY334" s="128">
        <f t="shared" si="2386"/>
        <v>0</v>
      </c>
      <c r="HZ334" s="46">
        <f t="shared" si="2387"/>
        <v>0</v>
      </c>
      <c r="IA334" s="46">
        <f t="shared" si="2388"/>
        <v>0</v>
      </c>
      <c r="IB334" s="46">
        <f t="shared" si="2389"/>
        <v>0</v>
      </c>
      <c r="IC334" s="46">
        <f t="shared" si="2390"/>
        <v>0</v>
      </c>
      <c r="ID334" s="51">
        <f t="shared" si="2391"/>
        <v>0</v>
      </c>
      <c r="IE334" s="153">
        <f t="shared" si="2533"/>
        <v>10000</v>
      </c>
      <c r="IF334" s="58">
        <f t="shared" si="2392"/>
        <v>0</v>
      </c>
      <c r="IG334" s="52">
        <f t="shared" si="2393"/>
        <v>0</v>
      </c>
      <c r="IH334" s="51">
        <f t="shared" si="2394"/>
        <v>0</v>
      </c>
      <c r="II334" s="57">
        <f t="shared" si="2534"/>
        <v>0</v>
      </c>
      <c r="IJ334" s="153">
        <f t="shared" si="2535"/>
        <v>10000</v>
      </c>
      <c r="IK334" s="468">
        <f t="shared" si="2174"/>
        <v>0</v>
      </c>
      <c r="IL334" s="46">
        <f t="shared" si="2175"/>
        <v>0</v>
      </c>
      <c r="IM334" s="46">
        <f t="shared" si="2176"/>
        <v>0</v>
      </c>
      <c r="IN334" s="48"/>
      <c r="IO334" s="53">
        <f t="shared" si="2395"/>
        <v>0</v>
      </c>
      <c r="IQ334" s="45">
        <v>273</v>
      </c>
      <c r="IR334" s="128">
        <f t="shared" si="2396"/>
        <v>0</v>
      </c>
      <c r="IS334" s="128">
        <f t="shared" si="2397"/>
        <v>0</v>
      </c>
      <c r="IT334" s="128">
        <f t="shared" si="2398"/>
        <v>0</v>
      </c>
      <c r="IU334" s="46">
        <f t="shared" si="2559"/>
        <v>0</v>
      </c>
      <c r="IV334" s="46">
        <f t="shared" si="2399"/>
        <v>0</v>
      </c>
      <c r="IW334" s="51">
        <f t="shared" si="2400"/>
        <v>0</v>
      </c>
      <c r="IX334" s="199">
        <f t="shared" si="2536"/>
        <v>10000</v>
      </c>
      <c r="IY334" s="128">
        <f t="shared" si="2401"/>
        <v>0</v>
      </c>
      <c r="IZ334" s="408">
        <f t="shared" si="2402"/>
        <v>0</v>
      </c>
      <c r="JA334" s="58">
        <f t="shared" si="2403"/>
        <v>0</v>
      </c>
      <c r="JB334" s="52">
        <f t="shared" si="2404"/>
        <v>0</v>
      </c>
      <c r="JC334" s="51">
        <f t="shared" si="2405"/>
        <v>0</v>
      </c>
      <c r="JD334" s="57">
        <f t="shared" si="2406"/>
        <v>0</v>
      </c>
      <c r="JE334" s="280">
        <f t="shared" si="2407"/>
        <v>10000</v>
      </c>
      <c r="JF334" s="280">
        <f t="shared" si="2408"/>
        <v>0</v>
      </c>
      <c r="JG334" s="468">
        <f t="shared" si="2409"/>
        <v>0</v>
      </c>
      <c r="JH334" s="46">
        <f t="shared" si="2410"/>
        <v>0</v>
      </c>
      <c r="JI334" s="46">
        <f t="shared" si="2411"/>
        <v>0</v>
      </c>
      <c r="JJ334" s="48"/>
      <c r="JL334" s="45">
        <v>273</v>
      </c>
      <c r="JM334" s="46">
        <f t="shared" si="2412"/>
        <v>0</v>
      </c>
      <c r="JN334" s="46">
        <f t="shared" si="2413"/>
        <v>0</v>
      </c>
      <c r="JO334" s="128">
        <f t="shared" si="2414"/>
        <v>0</v>
      </c>
      <c r="JP334" s="46">
        <f t="shared" si="2537"/>
        <v>0</v>
      </c>
      <c r="JQ334" s="46">
        <f t="shared" si="2415"/>
        <v>0</v>
      </c>
      <c r="JR334" s="51">
        <f t="shared" si="2416"/>
        <v>0</v>
      </c>
      <c r="JS334" s="51">
        <f t="shared" si="2593"/>
        <v>0</v>
      </c>
      <c r="JT334" s="199">
        <f t="shared" si="2538"/>
        <v>10000</v>
      </c>
      <c r="JU334" s="128">
        <f t="shared" si="2417"/>
        <v>0</v>
      </c>
      <c r="JV334" s="408">
        <f t="shared" si="2418"/>
        <v>0</v>
      </c>
      <c r="JW334" s="58">
        <f t="shared" si="2419"/>
        <v>0</v>
      </c>
      <c r="JX334" s="52">
        <f t="shared" si="2420"/>
        <v>0</v>
      </c>
      <c r="JY334" s="51">
        <f t="shared" si="2421"/>
        <v>0</v>
      </c>
      <c r="JZ334" s="51">
        <f t="shared" si="2422"/>
        <v>0</v>
      </c>
      <c r="KA334" s="199">
        <f t="shared" si="2594"/>
        <v>0</v>
      </c>
      <c r="KB334" s="128">
        <f t="shared" si="2539"/>
        <v>10000</v>
      </c>
      <c r="KC334" s="204">
        <f t="shared" si="2423"/>
        <v>0</v>
      </c>
      <c r="KD334" s="468">
        <f t="shared" si="2540"/>
        <v>0</v>
      </c>
      <c r="KE334" s="46">
        <f t="shared" si="2424"/>
        <v>0</v>
      </c>
      <c r="KF334" s="46">
        <f t="shared" si="2425"/>
        <v>0</v>
      </c>
      <c r="KG334" s="48"/>
      <c r="KI334" s="45">
        <v>273</v>
      </c>
      <c r="KJ334" s="46">
        <f t="shared" si="2426"/>
        <v>0</v>
      </c>
      <c r="KK334" s="46">
        <f t="shared" si="2427"/>
        <v>0</v>
      </c>
      <c r="KL334" s="128">
        <f t="shared" si="2428"/>
        <v>0</v>
      </c>
      <c r="KM334" s="46">
        <f t="shared" si="2244"/>
        <v>0</v>
      </c>
      <c r="KN334" s="46">
        <f t="shared" si="2429"/>
        <v>0</v>
      </c>
      <c r="KO334" s="51">
        <f t="shared" si="2430"/>
        <v>0</v>
      </c>
      <c r="KP334" s="199">
        <f t="shared" si="2595"/>
        <v>0</v>
      </c>
      <c r="KQ334" s="199">
        <f t="shared" si="2541"/>
        <v>10000</v>
      </c>
      <c r="KR334" s="128">
        <f t="shared" si="2431"/>
        <v>0</v>
      </c>
      <c r="KS334" s="408">
        <f t="shared" si="2432"/>
        <v>0</v>
      </c>
      <c r="KT334" s="45">
        <v>273</v>
      </c>
      <c r="KU334" s="46">
        <f t="shared" si="2542"/>
        <v>0</v>
      </c>
      <c r="KV334" s="46">
        <f t="shared" si="2433"/>
        <v>0</v>
      </c>
      <c r="KW334" s="128">
        <f t="shared" si="2177"/>
        <v>0</v>
      </c>
      <c r="KX334" s="46">
        <f t="shared" si="2434"/>
        <v>0</v>
      </c>
      <c r="KY334" s="46">
        <f t="shared" si="2178"/>
        <v>0</v>
      </c>
      <c r="KZ334" s="51">
        <f t="shared" si="2435"/>
        <v>0</v>
      </c>
      <c r="LA334" s="153">
        <f t="shared" si="2596"/>
        <v>0</v>
      </c>
      <c r="LB334" s="58">
        <f t="shared" si="2068"/>
        <v>0</v>
      </c>
      <c r="LC334" s="52">
        <f t="shared" si="2436"/>
        <v>0</v>
      </c>
      <c r="LD334" s="51">
        <f t="shared" si="2437"/>
        <v>0</v>
      </c>
      <c r="LE334" s="51">
        <f t="shared" si="2179"/>
        <v>0</v>
      </c>
      <c r="LF334" s="51">
        <f t="shared" si="2597"/>
        <v>0</v>
      </c>
      <c r="LG334" s="128">
        <f t="shared" si="2180"/>
        <v>10000</v>
      </c>
      <c r="LH334" s="204">
        <f t="shared" si="2438"/>
        <v>0</v>
      </c>
      <c r="LI334" s="479">
        <f t="shared" si="2181"/>
        <v>0</v>
      </c>
      <c r="LJ334" s="46">
        <f t="shared" si="2543"/>
        <v>0</v>
      </c>
      <c r="LK334" s="46">
        <f t="shared" si="2544"/>
        <v>0</v>
      </c>
      <c r="LL334" s="48"/>
      <c r="LN334" s="45">
        <v>273</v>
      </c>
      <c r="LO334" s="46">
        <f t="shared" si="2439"/>
        <v>0</v>
      </c>
      <c r="LP334" s="46">
        <f t="shared" si="2566"/>
        <v>0</v>
      </c>
      <c r="LQ334" s="46">
        <f t="shared" si="2440"/>
        <v>0</v>
      </c>
      <c r="LR334" s="46">
        <f t="shared" si="2441"/>
        <v>0</v>
      </c>
      <c r="LS334" s="46">
        <f t="shared" si="2442"/>
        <v>0</v>
      </c>
      <c r="LT334" s="51">
        <f t="shared" si="2443"/>
        <v>0</v>
      </c>
      <c r="LU334" s="199">
        <f t="shared" si="2545"/>
        <v>10000</v>
      </c>
      <c r="LV334" s="58">
        <f t="shared" si="2444"/>
        <v>0</v>
      </c>
      <c r="LW334" s="241">
        <f t="shared" si="2567"/>
        <v>0</v>
      </c>
      <c r="LX334" s="51">
        <f t="shared" si="2445"/>
        <v>0</v>
      </c>
      <c r="LY334" s="51">
        <f t="shared" si="2446"/>
        <v>0</v>
      </c>
      <c r="LZ334" s="46">
        <f t="shared" si="2546"/>
        <v>0</v>
      </c>
      <c r="MA334" s="199">
        <f t="shared" si="2547"/>
        <v>10000</v>
      </c>
      <c r="MB334" s="468">
        <f t="shared" si="2447"/>
        <v>0</v>
      </c>
      <c r="MC334" s="46">
        <f t="shared" si="2448"/>
        <v>0</v>
      </c>
      <c r="MD334" s="46">
        <f t="shared" si="2449"/>
        <v>0</v>
      </c>
      <c r="ME334" s="48"/>
      <c r="MG334" s="45">
        <v>273</v>
      </c>
      <c r="MH334" s="46">
        <f t="shared" si="2450"/>
        <v>0</v>
      </c>
      <c r="MI334" s="46">
        <f t="shared" si="2568"/>
        <v>0</v>
      </c>
      <c r="MJ334" s="46">
        <f t="shared" si="2451"/>
        <v>0</v>
      </c>
      <c r="MK334" s="46">
        <f t="shared" si="2452"/>
        <v>0</v>
      </c>
      <c r="ML334" s="46">
        <f t="shared" si="2453"/>
        <v>0</v>
      </c>
      <c r="MM334" s="51">
        <f t="shared" si="2454"/>
        <v>0</v>
      </c>
      <c r="MN334" s="199">
        <f t="shared" si="2548"/>
        <v>10000</v>
      </c>
      <c r="MO334" s="58">
        <f t="shared" si="2455"/>
        <v>0</v>
      </c>
      <c r="MP334" s="52">
        <f t="shared" si="2569"/>
        <v>0</v>
      </c>
      <c r="MQ334" s="51">
        <f t="shared" si="2456"/>
        <v>0</v>
      </c>
      <c r="MR334" s="57">
        <f t="shared" si="2457"/>
        <v>0</v>
      </c>
      <c r="MS334" s="199">
        <f t="shared" si="2549"/>
        <v>10000</v>
      </c>
      <c r="MT334" s="468">
        <f t="shared" si="2550"/>
        <v>0</v>
      </c>
      <c r="MU334" s="46">
        <f t="shared" si="2458"/>
        <v>0</v>
      </c>
      <c r="MV334" s="46">
        <f t="shared" si="2459"/>
        <v>0</v>
      </c>
      <c r="MW334" s="48"/>
      <c r="MY334" s="45">
        <v>273</v>
      </c>
      <c r="MZ334" s="46">
        <f t="shared" si="2460"/>
        <v>0</v>
      </c>
      <c r="NA334" s="46">
        <f t="shared" si="2570"/>
        <v>0</v>
      </c>
      <c r="NB334" s="128">
        <f t="shared" si="2461"/>
        <v>0</v>
      </c>
      <c r="NC334" s="46">
        <f t="shared" si="2238"/>
        <v>0</v>
      </c>
      <c r="ND334" s="46">
        <f t="shared" si="2462"/>
        <v>0</v>
      </c>
      <c r="NE334" s="51">
        <f t="shared" si="2187"/>
        <v>0</v>
      </c>
      <c r="NF334" s="153">
        <f t="shared" si="2188"/>
        <v>10000</v>
      </c>
      <c r="NG334" s="45">
        <v>273</v>
      </c>
      <c r="NH334" s="46">
        <f t="shared" si="2239"/>
        <v>0</v>
      </c>
      <c r="NI334" s="46">
        <f t="shared" si="2571"/>
        <v>0</v>
      </c>
      <c r="NJ334" s="128">
        <f t="shared" si="2190"/>
        <v>0</v>
      </c>
      <c r="NK334" s="46">
        <f t="shared" si="2551"/>
        <v>0</v>
      </c>
      <c r="NL334" s="46">
        <f t="shared" si="2191"/>
        <v>0</v>
      </c>
      <c r="NM334" s="51">
        <f t="shared" si="2463"/>
        <v>0</v>
      </c>
      <c r="NN334" s="58">
        <f t="shared" si="2192"/>
        <v>0</v>
      </c>
      <c r="NO334" s="52">
        <f t="shared" si="2572"/>
        <v>0</v>
      </c>
      <c r="NP334" s="51">
        <f t="shared" si="2194"/>
        <v>0</v>
      </c>
      <c r="NQ334" s="57">
        <f t="shared" si="2464"/>
        <v>0</v>
      </c>
      <c r="NR334" s="153">
        <f t="shared" si="2552"/>
        <v>10000</v>
      </c>
      <c r="NS334" s="469">
        <f t="shared" si="2465"/>
        <v>0</v>
      </c>
      <c r="NT334" s="46">
        <f t="shared" si="2466"/>
        <v>0</v>
      </c>
      <c r="NU334" s="46">
        <f t="shared" si="2467"/>
        <v>0</v>
      </c>
      <c r="NV334" s="48"/>
      <c r="NX334" s="45">
        <v>273</v>
      </c>
      <c r="NY334" s="46">
        <f t="shared" si="2468"/>
        <v>0</v>
      </c>
      <c r="NZ334" s="46">
        <f t="shared" si="2573"/>
        <v>0</v>
      </c>
      <c r="OA334" s="46">
        <f t="shared" si="2469"/>
        <v>0</v>
      </c>
      <c r="OB334" s="46">
        <f t="shared" si="2470"/>
        <v>0</v>
      </c>
      <c r="OC334" s="46">
        <f t="shared" si="2471"/>
        <v>0</v>
      </c>
      <c r="OD334" s="51">
        <f t="shared" si="2472"/>
        <v>0</v>
      </c>
      <c r="OE334" s="57">
        <f t="shared" si="2598"/>
        <v>0</v>
      </c>
      <c r="OF334" s="153">
        <f t="shared" si="2553"/>
        <v>10000</v>
      </c>
      <c r="OG334" s="58">
        <f t="shared" si="2473"/>
        <v>0</v>
      </c>
      <c r="OH334" s="241">
        <f t="shared" si="2599"/>
        <v>0</v>
      </c>
      <c r="OI334" s="51">
        <f t="shared" si="2474"/>
        <v>0</v>
      </c>
      <c r="OJ334" s="51">
        <f t="shared" si="2475"/>
        <v>0</v>
      </c>
      <c r="OK334" s="153">
        <f t="shared" si="2600"/>
        <v>0</v>
      </c>
      <c r="OL334" s="153">
        <f t="shared" si="2554"/>
        <v>10000</v>
      </c>
      <c r="OM334" s="468">
        <f t="shared" si="2555"/>
        <v>0</v>
      </c>
      <c r="ON334" s="46">
        <f t="shared" si="2556"/>
        <v>0</v>
      </c>
      <c r="OO334" s="46">
        <f t="shared" si="2476"/>
        <v>0</v>
      </c>
      <c r="OP334" s="48"/>
      <c r="OR334" s="45">
        <v>273</v>
      </c>
      <c r="OS334" s="46">
        <f t="shared" si="2477"/>
        <v>0</v>
      </c>
      <c r="OT334" s="128">
        <f t="shared" si="2574"/>
        <v>0</v>
      </c>
      <c r="OU334" s="128">
        <f t="shared" si="2478"/>
        <v>0</v>
      </c>
      <c r="OV334" s="46">
        <f t="shared" si="2240"/>
        <v>0</v>
      </c>
      <c r="OW334" s="46">
        <f t="shared" si="2241"/>
        <v>0</v>
      </c>
      <c r="OX334" s="51">
        <f t="shared" si="2479"/>
        <v>0</v>
      </c>
      <c r="OY334" s="51">
        <f t="shared" si="2601"/>
        <v>0</v>
      </c>
      <c r="OZ334" s="153">
        <f t="shared" si="2557"/>
        <v>10000</v>
      </c>
      <c r="PA334" s="45">
        <v>273</v>
      </c>
      <c r="PB334" s="46">
        <f t="shared" si="2480"/>
        <v>0</v>
      </c>
      <c r="PC334" s="46">
        <f t="shared" si="2602"/>
        <v>0</v>
      </c>
      <c r="PD334" s="128">
        <f t="shared" si="2481"/>
        <v>0</v>
      </c>
      <c r="PE334" s="46">
        <f t="shared" si="2482"/>
        <v>0</v>
      </c>
      <c r="PF334" s="46">
        <f t="shared" si="2483"/>
        <v>0</v>
      </c>
      <c r="PG334" s="51">
        <f t="shared" si="2484"/>
        <v>0</v>
      </c>
      <c r="PH334" s="57">
        <f t="shared" si="2603"/>
        <v>0</v>
      </c>
      <c r="PI334" s="688">
        <f t="shared" si="2485"/>
        <v>0</v>
      </c>
      <c r="PJ334" s="52">
        <f t="shared" si="2604"/>
        <v>0</v>
      </c>
      <c r="PK334" s="51">
        <f t="shared" si="2486"/>
        <v>0</v>
      </c>
      <c r="PL334" s="57">
        <f t="shared" si="2487"/>
        <v>0</v>
      </c>
      <c r="PM334" s="57">
        <f t="shared" si="2605"/>
        <v>0</v>
      </c>
      <c r="PN334" s="153">
        <f t="shared" si="2558"/>
        <v>10000</v>
      </c>
      <c r="PO334" s="469">
        <f t="shared" si="2488"/>
        <v>0</v>
      </c>
      <c r="PP334" s="46">
        <f t="shared" si="2489"/>
        <v>0</v>
      </c>
      <c r="PQ334" s="46">
        <f t="shared" si="2490"/>
        <v>0</v>
      </c>
      <c r="PR334" s="48"/>
    </row>
    <row r="335" spans="2:434" hidden="1" x14ac:dyDescent="0.3">
      <c r="B335" s="45">
        <v>274</v>
      </c>
      <c r="C335" s="46">
        <f t="shared" si="2245"/>
        <v>0</v>
      </c>
      <c r="D335" s="46">
        <f t="shared" si="2293"/>
        <v>0</v>
      </c>
      <c r="E335" s="46">
        <f t="shared" si="2294"/>
        <v>0</v>
      </c>
      <c r="F335" s="46">
        <f t="shared" si="2295"/>
        <v>0</v>
      </c>
      <c r="G335" s="46">
        <f t="shared" si="2296"/>
        <v>0</v>
      </c>
      <c r="H335" s="51">
        <f t="shared" si="2297"/>
        <v>0</v>
      </c>
      <c r="I335" s="58">
        <f t="shared" si="2228"/>
        <v>0</v>
      </c>
      <c r="J335" s="52">
        <f t="shared" si="2298"/>
        <v>0</v>
      </c>
      <c r="K335" s="51">
        <f t="shared" si="2299"/>
        <v>0</v>
      </c>
      <c r="L335" s="57">
        <f t="shared" si="2300"/>
        <v>0</v>
      </c>
      <c r="M335" s="468">
        <f t="shared" si="2491"/>
        <v>0</v>
      </c>
      <c r="N335" s="46">
        <f t="shared" si="2492"/>
        <v>0</v>
      </c>
      <c r="O335" s="47"/>
      <c r="P335" s="46">
        <f t="shared" si="2493"/>
        <v>0</v>
      </c>
      <c r="Q335" s="48"/>
      <c r="R335" s="29"/>
      <c r="S335" s="29"/>
      <c r="T335" s="45">
        <v>274</v>
      </c>
      <c r="U335" s="46">
        <f t="shared" si="2301"/>
        <v>0</v>
      </c>
      <c r="V335" s="46">
        <f t="shared" si="2302"/>
        <v>0</v>
      </c>
      <c r="W335" s="46">
        <f t="shared" si="2494"/>
        <v>0</v>
      </c>
      <c r="X335" s="46">
        <f t="shared" si="2303"/>
        <v>0</v>
      </c>
      <c r="Y335" s="46">
        <f t="shared" si="2304"/>
        <v>0</v>
      </c>
      <c r="Z335" s="51">
        <f t="shared" si="2305"/>
        <v>0</v>
      </c>
      <c r="AA335" s="58">
        <f t="shared" si="2306"/>
        <v>0</v>
      </c>
      <c r="AB335" s="52">
        <f t="shared" si="2307"/>
        <v>0</v>
      </c>
      <c r="AC335" s="51">
        <f t="shared" si="2308"/>
        <v>0</v>
      </c>
      <c r="AD335" s="57">
        <f t="shared" si="2309"/>
        <v>0</v>
      </c>
      <c r="AE335" s="468">
        <f t="shared" si="2495"/>
        <v>0</v>
      </c>
      <c r="AF335" s="46">
        <f t="shared" si="2310"/>
        <v>0</v>
      </c>
      <c r="AG335" s="47"/>
      <c r="AH335" s="46">
        <f t="shared" si="2496"/>
        <v>0</v>
      </c>
      <c r="AI335" s="48"/>
      <c r="AJ335" s="29"/>
      <c r="AK335" s="45">
        <v>274</v>
      </c>
      <c r="AL335" s="46">
        <f t="shared" si="2311"/>
        <v>0</v>
      </c>
      <c r="AM335" s="46"/>
      <c r="AN335" s="46"/>
      <c r="AO335" s="46">
        <f t="shared" si="2312"/>
        <v>0</v>
      </c>
      <c r="AP335" s="128">
        <f t="shared" si="2313"/>
        <v>0</v>
      </c>
      <c r="AQ335" s="128"/>
      <c r="AR335" s="128"/>
      <c r="AS335" s="46">
        <f t="shared" si="2314"/>
        <v>0</v>
      </c>
      <c r="AT335" s="46">
        <f t="shared" si="2315"/>
        <v>0</v>
      </c>
      <c r="AU335" s="51"/>
      <c r="AV335" s="51"/>
      <c r="AW335" s="51">
        <f t="shared" si="2316"/>
        <v>0</v>
      </c>
      <c r="AX335" s="58">
        <f t="shared" si="2317"/>
        <v>0</v>
      </c>
      <c r="AY335" s="52"/>
      <c r="AZ335" s="52"/>
      <c r="BA335" s="52">
        <f t="shared" si="2318"/>
        <v>0</v>
      </c>
      <c r="BB335" s="51">
        <f t="shared" si="2319"/>
        <v>0</v>
      </c>
      <c r="BC335" s="51"/>
      <c r="BD335" s="51"/>
      <c r="BE335" s="57">
        <f t="shared" si="2320"/>
        <v>0</v>
      </c>
      <c r="BF335" s="468">
        <f t="shared" si="2321"/>
        <v>0</v>
      </c>
      <c r="BG335" s="46">
        <f t="shared" si="2322"/>
        <v>0</v>
      </c>
      <c r="BH335" s="46">
        <f t="shared" si="2323"/>
        <v>0</v>
      </c>
      <c r="BI335" s="48"/>
      <c r="BK335" s="45">
        <v>274</v>
      </c>
      <c r="BL335" s="46">
        <f t="shared" si="2497"/>
        <v>0</v>
      </c>
      <c r="BM335" s="46">
        <f t="shared" si="2498"/>
        <v>0</v>
      </c>
      <c r="BN335" s="46">
        <f t="shared" si="2499"/>
        <v>0</v>
      </c>
      <c r="BO335" s="46">
        <f t="shared" si="2324"/>
        <v>0</v>
      </c>
      <c r="BP335" s="46">
        <f t="shared" si="2325"/>
        <v>0</v>
      </c>
      <c r="BQ335" s="51">
        <f t="shared" si="2326"/>
        <v>0</v>
      </c>
      <c r="BR335" s="57">
        <f t="shared" si="2575"/>
        <v>0</v>
      </c>
      <c r="BS335" s="58">
        <f t="shared" si="2229"/>
        <v>0</v>
      </c>
      <c r="BT335" s="52">
        <f t="shared" si="2500"/>
        <v>0</v>
      </c>
      <c r="BU335" s="51">
        <f t="shared" si="2327"/>
        <v>0</v>
      </c>
      <c r="BV335" s="51">
        <f t="shared" si="2328"/>
        <v>0</v>
      </c>
      <c r="BW335" s="153">
        <f t="shared" si="2576"/>
        <v>0</v>
      </c>
      <c r="BX335" s="468">
        <f t="shared" si="2501"/>
        <v>0</v>
      </c>
      <c r="BY335" s="46">
        <f t="shared" si="2502"/>
        <v>0</v>
      </c>
      <c r="BZ335" s="46">
        <f t="shared" si="2329"/>
        <v>0</v>
      </c>
      <c r="CA335" s="48"/>
      <c r="CB335" s="29"/>
      <c r="CC335" s="45">
        <v>274</v>
      </c>
      <c r="CD335" s="128">
        <f t="shared" si="2330"/>
        <v>0</v>
      </c>
      <c r="CE335" s="46">
        <f t="shared" si="2503"/>
        <v>0</v>
      </c>
      <c r="CF335" s="128">
        <f t="shared" si="2331"/>
        <v>0</v>
      </c>
      <c r="CG335" s="46">
        <f t="shared" si="2504"/>
        <v>0</v>
      </c>
      <c r="CH335" s="46">
        <f t="shared" si="2230"/>
        <v>0</v>
      </c>
      <c r="CI335" s="51">
        <f t="shared" si="2332"/>
        <v>0</v>
      </c>
      <c r="CJ335" s="199">
        <f t="shared" si="2577"/>
        <v>0</v>
      </c>
      <c r="CK335" s="153">
        <f t="shared" si="2505"/>
        <v>10000</v>
      </c>
      <c r="CL335" s="45">
        <v>274</v>
      </c>
      <c r="CM335" s="46">
        <f t="shared" si="2506"/>
        <v>0</v>
      </c>
      <c r="CN335" s="46">
        <f t="shared" si="2507"/>
        <v>0</v>
      </c>
      <c r="CO335" s="128">
        <f t="shared" si="2242"/>
        <v>0</v>
      </c>
      <c r="CP335" s="46">
        <f t="shared" si="2333"/>
        <v>0</v>
      </c>
      <c r="CQ335" s="46">
        <f t="shared" si="2243"/>
        <v>0</v>
      </c>
      <c r="CR335" s="51">
        <f t="shared" si="2334"/>
        <v>0</v>
      </c>
      <c r="CS335" s="153">
        <f t="shared" si="2578"/>
        <v>0</v>
      </c>
      <c r="CT335" s="58">
        <f t="shared" si="2335"/>
        <v>0</v>
      </c>
      <c r="CU335" s="52">
        <f t="shared" si="2508"/>
        <v>0</v>
      </c>
      <c r="CV335" s="51">
        <f t="shared" si="2509"/>
        <v>0</v>
      </c>
      <c r="CW335" s="51">
        <f t="shared" si="2336"/>
        <v>0</v>
      </c>
      <c r="CX335" s="57">
        <f t="shared" si="2579"/>
        <v>0</v>
      </c>
      <c r="CY335" s="153">
        <f t="shared" si="2510"/>
        <v>10000</v>
      </c>
      <c r="CZ335" s="479">
        <f t="shared" si="2162"/>
        <v>0</v>
      </c>
      <c r="DA335" s="46">
        <f t="shared" si="2511"/>
        <v>0</v>
      </c>
      <c r="DB335" s="46">
        <f t="shared" si="2512"/>
        <v>0</v>
      </c>
      <c r="DC335" s="48"/>
      <c r="DE335" s="45">
        <v>274</v>
      </c>
      <c r="DF335" s="46">
        <f t="shared" si="2337"/>
        <v>0</v>
      </c>
      <c r="DG335" s="46">
        <f t="shared" si="2580"/>
        <v>0</v>
      </c>
      <c r="DH335" s="46">
        <f t="shared" si="2338"/>
        <v>0</v>
      </c>
      <c r="DI335" s="46">
        <f t="shared" si="2339"/>
        <v>0</v>
      </c>
      <c r="DJ335" s="46">
        <f t="shared" si="2340"/>
        <v>0</v>
      </c>
      <c r="DK335" s="51">
        <f t="shared" si="2341"/>
        <v>0</v>
      </c>
      <c r="DL335" s="58">
        <f t="shared" si="2231"/>
        <v>0</v>
      </c>
      <c r="DM335" s="241">
        <f t="shared" si="2581"/>
        <v>0</v>
      </c>
      <c r="DN335" s="51">
        <f t="shared" si="2342"/>
        <v>0</v>
      </c>
      <c r="DO335" s="57">
        <f t="shared" si="2343"/>
        <v>0</v>
      </c>
      <c r="DP335" s="468">
        <f t="shared" si="2513"/>
        <v>0</v>
      </c>
      <c r="DQ335" s="46">
        <f t="shared" si="2514"/>
        <v>0</v>
      </c>
      <c r="DR335" s="47"/>
      <c r="DS335" s="46">
        <f t="shared" si="2515"/>
        <v>0</v>
      </c>
      <c r="DT335" s="48"/>
      <c r="DU335" s="29"/>
      <c r="DV335" s="45">
        <v>274</v>
      </c>
      <c r="DW335" s="46">
        <f t="shared" si="2516"/>
        <v>0</v>
      </c>
      <c r="DX335" s="46">
        <f t="shared" si="2582"/>
        <v>0</v>
      </c>
      <c r="DY335" s="46">
        <f t="shared" si="2517"/>
        <v>0</v>
      </c>
      <c r="DZ335" s="46">
        <f t="shared" si="2344"/>
        <v>0</v>
      </c>
      <c r="EA335" s="46">
        <f t="shared" si="2345"/>
        <v>0</v>
      </c>
      <c r="EB335" s="51">
        <f t="shared" si="2346"/>
        <v>0</v>
      </c>
      <c r="EC335" s="58">
        <f t="shared" si="2232"/>
        <v>0</v>
      </c>
      <c r="ED335" s="52">
        <f t="shared" si="2583"/>
        <v>0</v>
      </c>
      <c r="EE335" s="51">
        <f t="shared" si="2347"/>
        <v>0</v>
      </c>
      <c r="EF335" s="57">
        <f t="shared" si="2348"/>
        <v>0</v>
      </c>
      <c r="EG335" s="468">
        <f t="shared" si="2518"/>
        <v>0</v>
      </c>
      <c r="EH335" s="46">
        <f t="shared" si="2519"/>
        <v>0</v>
      </c>
      <c r="EI335" s="47"/>
      <c r="EJ335" s="46">
        <f t="shared" si="2520"/>
        <v>0</v>
      </c>
      <c r="EK335" s="48"/>
      <c r="EL335" s="29"/>
      <c r="EM335" s="45">
        <v>274</v>
      </c>
      <c r="EN335" s="46">
        <f t="shared" si="2560"/>
        <v>0</v>
      </c>
      <c r="EO335" s="46">
        <f t="shared" si="2584"/>
        <v>0</v>
      </c>
      <c r="EP335" s="128">
        <f t="shared" si="2233"/>
        <v>0</v>
      </c>
      <c r="EQ335" s="46">
        <f t="shared" si="2349"/>
        <v>0</v>
      </c>
      <c r="ER335" s="46">
        <f t="shared" si="2350"/>
        <v>0</v>
      </c>
      <c r="ES335" s="51">
        <f t="shared" si="2351"/>
        <v>0</v>
      </c>
      <c r="ET335" s="153">
        <f t="shared" si="2521"/>
        <v>10000</v>
      </c>
      <c r="EU335" s="45">
        <v>274</v>
      </c>
      <c r="EV335" s="46">
        <f t="shared" si="2234"/>
        <v>0</v>
      </c>
      <c r="EW335" s="46">
        <f t="shared" si="2585"/>
        <v>0</v>
      </c>
      <c r="EX335" s="128">
        <f t="shared" si="2352"/>
        <v>0</v>
      </c>
      <c r="EY335" s="46">
        <f t="shared" si="2353"/>
        <v>0</v>
      </c>
      <c r="EZ335" s="46">
        <f t="shared" si="2354"/>
        <v>0</v>
      </c>
      <c r="FA335" s="51">
        <f t="shared" si="2355"/>
        <v>0</v>
      </c>
      <c r="FB335" s="58">
        <f t="shared" si="2356"/>
        <v>0</v>
      </c>
      <c r="FC335" s="52">
        <f t="shared" si="2586"/>
        <v>0</v>
      </c>
      <c r="FD335" s="51">
        <f t="shared" si="2522"/>
        <v>0</v>
      </c>
      <c r="FE335" s="57">
        <f t="shared" si="2357"/>
        <v>0</v>
      </c>
      <c r="FF335" s="153">
        <f t="shared" si="2523"/>
        <v>10000</v>
      </c>
      <c r="FG335" s="469">
        <f t="shared" si="2358"/>
        <v>0</v>
      </c>
      <c r="FH335" s="46">
        <f t="shared" si="2359"/>
        <v>0</v>
      </c>
      <c r="FI335" s="46">
        <f t="shared" si="2360"/>
        <v>0</v>
      </c>
      <c r="FJ335" s="48"/>
      <c r="FL335" s="45">
        <v>274</v>
      </c>
      <c r="FM335" s="46">
        <f t="shared" si="2524"/>
        <v>0</v>
      </c>
      <c r="FN335" s="46">
        <f t="shared" si="2561"/>
        <v>0</v>
      </c>
      <c r="FO335" s="46">
        <f t="shared" si="2525"/>
        <v>0</v>
      </c>
      <c r="FP335" s="46">
        <f t="shared" si="2361"/>
        <v>0</v>
      </c>
      <c r="FQ335" s="46">
        <f t="shared" si="2362"/>
        <v>0</v>
      </c>
      <c r="FR335" s="51">
        <f t="shared" si="2363"/>
        <v>0</v>
      </c>
      <c r="FS335" s="57">
        <f t="shared" si="2587"/>
        <v>0</v>
      </c>
      <c r="FT335" s="58">
        <f t="shared" si="2235"/>
        <v>0</v>
      </c>
      <c r="FU335" s="241">
        <f t="shared" si="2562"/>
        <v>0</v>
      </c>
      <c r="FV335" s="51">
        <f t="shared" si="2364"/>
        <v>0</v>
      </c>
      <c r="FW335" s="51">
        <f t="shared" si="2365"/>
        <v>0</v>
      </c>
      <c r="FX335" s="153">
        <f t="shared" si="2588"/>
        <v>0</v>
      </c>
      <c r="FY335" s="468">
        <f t="shared" si="2526"/>
        <v>0</v>
      </c>
      <c r="FZ335" s="46">
        <f t="shared" si="2527"/>
        <v>0</v>
      </c>
      <c r="GA335" s="46">
        <f t="shared" si="2366"/>
        <v>0</v>
      </c>
      <c r="GB335" s="48"/>
      <c r="GD335" s="45">
        <v>274</v>
      </c>
      <c r="GE335" s="128">
        <f t="shared" si="2563"/>
        <v>0</v>
      </c>
      <c r="GF335" s="128">
        <f t="shared" si="2589"/>
        <v>0</v>
      </c>
      <c r="GG335" s="128">
        <f t="shared" si="2119"/>
        <v>0</v>
      </c>
      <c r="GH335" s="46">
        <f t="shared" si="2236"/>
        <v>0</v>
      </c>
      <c r="GI335" s="46">
        <f t="shared" si="2367"/>
        <v>0</v>
      </c>
      <c r="GJ335" s="51">
        <f t="shared" si="2368"/>
        <v>0</v>
      </c>
      <c r="GK335" s="51">
        <f t="shared" si="2590"/>
        <v>0</v>
      </c>
      <c r="GL335" s="153">
        <f t="shared" si="2528"/>
        <v>10000</v>
      </c>
      <c r="GM335" s="45">
        <v>274</v>
      </c>
      <c r="GN335" s="46">
        <f t="shared" si="2237"/>
        <v>0</v>
      </c>
      <c r="GO335" s="46">
        <f t="shared" si="2564"/>
        <v>0</v>
      </c>
      <c r="GP335" s="128">
        <f t="shared" si="2168"/>
        <v>0</v>
      </c>
      <c r="GQ335" s="46">
        <f t="shared" si="2369"/>
        <v>0</v>
      </c>
      <c r="GR335" s="46">
        <f t="shared" si="2169"/>
        <v>0</v>
      </c>
      <c r="GS335" s="51">
        <f t="shared" si="2370"/>
        <v>0</v>
      </c>
      <c r="GT335" s="57">
        <f t="shared" si="2591"/>
        <v>0</v>
      </c>
      <c r="GU335" s="58">
        <f t="shared" si="2371"/>
        <v>0</v>
      </c>
      <c r="GV335" s="52">
        <f t="shared" si="2565"/>
        <v>0</v>
      </c>
      <c r="GW335" s="51">
        <f t="shared" si="2529"/>
        <v>0</v>
      </c>
      <c r="GX335" s="57">
        <f t="shared" si="2372"/>
        <v>0</v>
      </c>
      <c r="GY335" s="57">
        <f t="shared" si="2592"/>
        <v>0</v>
      </c>
      <c r="GZ335" s="153">
        <f t="shared" si="2530"/>
        <v>10000</v>
      </c>
      <c r="HA335" s="469">
        <f t="shared" si="2373"/>
        <v>0</v>
      </c>
      <c r="HB335" s="46">
        <f t="shared" si="2374"/>
        <v>0</v>
      </c>
      <c r="HC335" s="46">
        <f t="shared" si="2375"/>
        <v>0</v>
      </c>
      <c r="HD335" s="48"/>
      <c r="HF335" s="45">
        <v>274</v>
      </c>
      <c r="HG335" s="46">
        <f t="shared" si="2376"/>
        <v>0</v>
      </c>
      <c r="HH335" s="46">
        <f t="shared" si="2377"/>
        <v>0</v>
      </c>
      <c r="HI335" s="46">
        <f t="shared" si="2378"/>
        <v>0</v>
      </c>
      <c r="HJ335" s="46">
        <f t="shared" si="2379"/>
        <v>0</v>
      </c>
      <c r="HK335" s="46">
        <f t="shared" si="2380"/>
        <v>0</v>
      </c>
      <c r="HL335" s="51">
        <f t="shared" si="2381"/>
        <v>0</v>
      </c>
      <c r="HM335" s="153">
        <f t="shared" si="2531"/>
        <v>10000</v>
      </c>
      <c r="HN335" s="58">
        <f t="shared" si="2382"/>
        <v>0</v>
      </c>
      <c r="HO335" s="52">
        <f t="shared" si="2383"/>
        <v>0</v>
      </c>
      <c r="HP335" s="51">
        <f t="shared" si="2384"/>
        <v>0</v>
      </c>
      <c r="HQ335" s="57">
        <f t="shared" si="2385"/>
        <v>0</v>
      </c>
      <c r="HR335" s="153">
        <f t="shared" si="2532"/>
        <v>10000</v>
      </c>
      <c r="HS335" s="468">
        <f t="shared" si="2171"/>
        <v>0</v>
      </c>
      <c r="HT335" s="46">
        <f t="shared" si="2172"/>
        <v>0</v>
      </c>
      <c r="HU335" s="46">
        <f t="shared" si="2173"/>
        <v>0</v>
      </c>
      <c r="HV335" s="48"/>
      <c r="HW335" s="29"/>
      <c r="HX335" s="45">
        <v>274</v>
      </c>
      <c r="HY335" s="128">
        <f t="shared" si="2386"/>
        <v>0</v>
      </c>
      <c r="HZ335" s="46">
        <f t="shared" si="2387"/>
        <v>0</v>
      </c>
      <c r="IA335" s="46">
        <f t="shared" si="2388"/>
        <v>0</v>
      </c>
      <c r="IB335" s="46">
        <f t="shared" si="2389"/>
        <v>0</v>
      </c>
      <c r="IC335" s="46">
        <f t="shared" si="2390"/>
        <v>0</v>
      </c>
      <c r="ID335" s="51">
        <f t="shared" si="2391"/>
        <v>0</v>
      </c>
      <c r="IE335" s="153">
        <f t="shared" si="2533"/>
        <v>10000</v>
      </c>
      <c r="IF335" s="58">
        <f t="shared" si="2392"/>
        <v>0</v>
      </c>
      <c r="IG335" s="52">
        <f t="shared" si="2393"/>
        <v>0</v>
      </c>
      <c r="IH335" s="51">
        <f t="shared" si="2394"/>
        <v>0</v>
      </c>
      <c r="II335" s="57">
        <f t="shared" si="2534"/>
        <v>0</v>
      </c>
      <c r="IJ335" s="153">
        <f t="shared" si="2535"/>
        <v>10000</v>
      </c>
      <c r="IK335" s="468">
        <f t="shared" si="2174"/>
        <v>0</v>
      </c>
      <c r="IL335" s="46">
        <f t="shared" si="2175"/>
        <v>0</v>
      </c>
      <c r="IM335" s="46">
        <f t="shared" si="2176"/>
        <v>0</v>
      </c>
      <c r="IN335" s="48"/>
      <c r="IO335" s="53">
        <f t="shared" si="2395"/>
        <v>0</v>
      </c>
      <c r="IQ335" s="45">
        <v>274</v>
      </c>
      <c r="IR335" s="128">
        <f t="shared" si="2396"/>
        <v>0</v>
      </c>
      <c r="IS335" s="128">
        <f t="shared" si="2397"/>
        <v>0</v>
      </c>
      <c r="IT335" s="128">
        <f t="shared" si="2398"/>
        <v>0</v>
      </c>
      <c r="IU335" s="46">
        <f t="shared" si="2559"/>
        <v>0</v>
      </c>
      <c r="IV335" s="46">
        <f t="shared" si="2399"/>
        <v>0</v>
      </c>
      <c r="IW335" s="51">
        <f t="shared" si="2400"/>
        <v>0</v>
      </c>
      <c r="IX335" s="199">
        <f t="shared" si="2536"/>
        <v>10000</v>
      </c>
      <c r="IY335" s="128">
        <f t="shared" si="2401"/>
        <v>0</v>
      </c>
      <c r="IZ335" s="408">
        <f t="shared" si="2402"/>
        <v>0</v>
      </c>
      <c r="JA335" s="58">
        <f t="shared" si="2403"/>
        <v>0</v>
      </c>
      <c r="JB335" s="52">
        <f t="shared" si="2404"/>
        <v>0</v>
      </c>
      <c r="JC335" s="51">
        <f t="shared" si="2405"/>
        <v>0</v>
      </c>
      <c r="JD335" s="57">
        <f t="shared" si="2406"/>
        <v>0</v>
      </c>
      <c r="JE335" s="280">
        <f t="shared" si="2407"/>
        <v>10000</v>
      </c>
      <c r="JF335" s="280">
        <f t="shared" si="2408"/>
        <v>0</v>
      </c>
      <c r="JG335" s="468">
        <f t="shared" si="2409"/>
        <v>0</v>
      </c>
      <c r="JH335" s="46">
        <f t="shared" si="2410"/>
        <v>0</v>
      </c>
      <c r="JI335" s="46">
        <f t="shared" si="2411"/>
        <v>0</v>
      </c>
      <c r="JJ335" s="48"/>
      <c r="JL335" s="45">
        <v>274</v>
      </c>
      <c r="JM335" s="46">
        <f t="shared" si="2412"/>
        <v>0</v>
      </c>
      <c r="JN335" s="46">
        <f t="shared" si="2413"/>
        <v>0</v>
      </c>
      <c r="JO335" s="128">
        <f t="shared" si="2414"/>
        <v>0</v>
      </c>
      <c r="JP335" s="46">
        <f t="shared" si="2537"/>
        <v>0</v>
      </c>
      <c r="JQ335" s="46">
        <f t="shared" si="2415"/>
        <v>0</v>
      </c>
      <c r="JR335" s="51">
        <f t="shared" si="2416"/>
        <v>0</v>
      </c>
      <c r="JS335" s="51">
        <f t="shared" si="2593"/>
        <v>0</v>
      </c>
      <c r="JT335" s="199">
        <f t="shared" si="2538"/>
        <v>10000</v>
      </c>
      <c r="JU335" s="128">
        <f t="shared" si="2417"/>
        <v>0</v>
      </c>
      <c r="JV335" s="408">
        <f t="shared" si="2418"/>
        <v>0</v>
      </c>
      <c r="JW335" s="58">
        <f t="shared" si="2419"/>
        <v>0</v>
      </c>
      <c r="JX335" s="52">
        <f t="shared" si="2420"/>
        <v>0</v>
      </c>
      <c r="JY335" s="51">
        <f t="shared" si="2421"/>
        <v>0</v>
      </c>
      <c r="JZ335" s="51">
        <f t="shared" si="2422"/>
        <v>0</v>
      </c>
      <c r="KA335" s="199">
        <f t="shared" si="2594"/>
        <v>0</v>
      </c>
      <c r="KB335" s="128">
        <f t="shared" si="2539"/>
        <v>10000</v>
      </c>
      <c r="KC335" s="204">
        <f t="shared" si="2423"/>
        <v>0</v>
      </c>
      <c r="KD335" s="468">
        <f t="shared" si="2540"/>
        <v>0</v>
      </c>
      <c r="KE335" s="46">
        <f t="shared" si="2424"/>
        <v>0</v>
      </c>
      <c r="KF335" s="46">
        <f t="shared" si="2425"/>
        <v>0</v>
      </c>
      <c r="KG335" s="48"/>
      <c r="KI335" s="45">
        <v>274</v>
      </c>
      <c r="KJ335" s="46">
        <f t="shared" si="2426"/>
        <v>0</v>
      </c>
      <c r="KK335" s="46">
        <f t="shared" si="2427"/>
        <v>0</v>
      </c>
      <c r="KL335" s="128">
        <f t="shared" si="2428"/>
        <v>0</v>
      </c>
      <c r="KM335" s="46">
        <f t="shared" si="2244"/>
        <v>0</v>
      </c>
      <c r="KN335" s="46">
        <f t="shared" si="2429"/>
        <v>0</v>
      </c>
      <c r="KO335" s="51">
        <f t="shared" si="2430"/>
        <v>0</v>
      </c>
      <c r="KP335" s="199">
        <f t="shared" si="2595"/>
        <v>0</v>
      </c>
      <c r="KQ335" s="199">
        <f t="shared" si="2541"/>
        <v>10000</v>
      </c>
      <c r="KR335" s="128">
        <f t="shared" si="2431"/>
        <v>0</v>
      </c>
      <c r="KS335" s="408">
        <f t="shared" si="2432"/>
        <v>0</v>
      </c>
      <c r="KT335" s="45">
        <v>274</v>
      </c>
      <c r="KU335" s="46">
        <f t="shared" si="2542"/>
        <v>0</v>
      </c>
      <c r="KV335" s="46">
        <f t="shared" si="2433"/>
        <v>0</v>
      </c>
      <c r="KW335" s="128">
        <f t="shared" si="2177"/>
        <v>0</v>
      </c>
      <c r="KX335" s="46">
        <f t="shared" si="2434"/>
        <v>0</v>
      </c>
      <c r="KY335" s="46">
        <f t="shared" si="2178"/>
        <v>0</v>
      </c>
      <c r="KZ335" s="51">
        <f t="shared" si="2435"/>
        <v>0</v>
      </c>
      <c r="LA335" s="153">
        <f t="shared" si="2596"/>
        <v>0</v>
      </c>
      <c r="LB335" s="58">
        <f t="shared" si="2068"/>
        <v>0</v>
      </c>
      <c r="LC335" s="52">
        <f t="shared" si="2436"/>
        <v>0</v>
      </c>
      <c r="LD335" s="51">
        <f t="shared" si="2437"/>
        <v>0</v>
      </c>
      <c r="LE335" s="51">
        <f t="shared" si="2179"/>
        <v>0</v>
      </c>
      <c r="LF335" s="51">
        <f t="shared" si="2597"/>
        <v>0</v>
      </c>
      <c r="LG335" s="128">
        <f t="shared" si="2180"/>
        <v>10000</v>
      </c>
      <c r="LH335" s="204">
        <f t="shared" si="2438"/>
        <v>0</v>
      </c>
      <c r="LI335" s="479">
        <f t="shared" si="2181"/>
        <v>0</v>
      </c>
      <c r="LJ335" s="46">
        <f t="shared" si="2543"/>
        <v>0</v>
      </c>
      <c r="LK335" s="46">
        <f t="shared" si="2544"/>
        <v>0</v>
      </c>
      <c r="LL335" s="48"/>
      <c r="LN335" s="45">
        <v>274</v>
      </c>
      <c r="LO335" s="46">
        <f t="shared" si="2439"/>
        <v>0</v>
      </c>
      <c r="LP335" s="46">
        <f t="shared" si="2566"/>
        <v>0</v>
      </c>
      <c r="LQ335" s="46">
        <f t="shared" si="2440"/>
        <v>0</v>
      </c>
      <c r="LR335" s="46">
        <f t="shared" si="2441"/>
        <v>0</v>
      </c>
      <c r="LS335" s="46">
        <f t="shared" si="2442"/>
        <v>0</v>
      </c>
      <c r="LT335" s="51">
        <f t="shared" si="2443"/>
        <v>0</v>
      </c>
      <c r="LU335" s="199">
        <f t="shared" si="2545"/>
        <v>10000</v>
      </c>
      <c r="LV335" s="58">
        <f t="shared" si="2444"/>
        <v>0</v>
      </c>
      <c r="LW335" s="241">
        <f t="shared" si="2567"/>
        <v>0</v>
      </c>
      <c r="LX335" s="51">
        <f t="shared" si="2445"/>
        <v>0</v>
      </c>
      <c r="LY335" s="51">
        <f t="shared" si="2446"/>
        <v>0</v>
      </c>
      <c r="LZ335" s="46">
        <f t="shared" si="2546"/>
        <v>0</v>
      </c>
      <c r="MA335" s="199">
        <f t="shared" si="2547"/>
        <v>10000</v>
      </c>
      <c r="MB335" s="468">
        <f t="shared" si="2447"/>
        <v>0</v>
      </c>
      <c r="MC335" s="46">
        <f t="shared" si="2448"/>
        <v>0</v>
      </c>
      <c r="MD335" s="46">
        <f t="shared" si="2449"/>
        <v>0</v>
      </c>
      <c r="ME335" s="48"/>
      <c r="MG335" s="45">
        <v>274</v>
      </c>
      <c r="MH335" s="46">
        <f t="shared" si="2450"/>
        <v>0</v>
      </c>
      <c r="MI335" s="46">
        <f t="shared" si="2568"/>
        <v>0</v>
      </c>
      <c r="MJ335" s="46">
        <f t="shared" si="2451"/>
        <v>0</v>
      </c>
      <c r="MK335" s="46">
        <f t="shared" si="2452"/>
        <v>0</v>
      </c>
      <c r="ML335" s="46">
        <f t="shared" si="2453"/>
        <v>0</v>
      </c>
      <c r="MM335" s="51">
        <f t="shared" si="2454"/>
        <v>0</v>
      </c>
      <c r="MN335" s="199">
        <f t="shared" si="2548"/>
        <v>10000</v>
      </c>
      <c r="MO335" s="58">
        <f t="shared" si="2455"/>
        <v>0</v>
      </c>
      <c r="MP335" s="52">
        <f t="shared" si="2569"/>
        <v>0</v>
      </c>
      <c r="MQ335" s="51">
        <f t="shared" si="2456"/>
        <v>0</v>
      </c>
      <c r="MR335" s="57">
        <f t="shared" si="2457"/>
        <v>0</v>
      </c>
      <c r="MS335" s="199">
        <f t="shared" si="2549"/>
        <v>10000</v>
      </c>
      <c r="MT335" s="468">
        <f t="shared" si="2550"/>
        <v>0</v>
      </c>
      <c r="MU335" s="46">
        <f t="shared" si="2458"/>
        <v>0</v>
      </c>
      <c r="MV335" s="46">
        <f t="shared" si="2459"/>
        <v>0</v>
      </c>
      <c r="MW335" s="48"/>
      <c r="MY335" s="45">
        <v>274</v>
      </c>
      <c r="MZ335" s="46">
        <f t="shared" si="2460"/>
        <v>0</v>
      </c>
      <c r="NA335" s="46">
        <f t="shared" si="2570"/>
        <v>0</v>
      </c>
      <c r="NB335" s="128">
        <f t="shared" si="2461"/>
        <v>0</v>
      </c>
      <c r="NC335" s="46">
        <f t="shared" si="2238"/>
        <v>0</v>
      </c>
      <c r="ND335" s="46">
        <f t="shared" si="2462"/>
        <v>0</v>
      </c>
      <c r="NE335" s="51">
        <f t="shared" si="2187"/>
        <v>0</v>
      </c>
      <c r="NF335" s="153">
        <f t="shared" si="2188"/>
        <v>10000</v>
      </c>
      <c r="NG335" s="45">
        <v>274</v>
      </c>
      <c r="NH335" s="46">
        <f t="shared" si="2239"/>
        <v>0</v>
      </c>
      <c r="NI335" s="46">
        <f t="shared" si="2571"/>
        <v>0</v>
      </c>
      <c r="NJ335" s="128">
        <f t="shared" si="2190"/>
        <v>0</v>
      </c>
      <c r="NK335" s="46">
        <f t="shared" si="2551"/>
        <v>0</v>
      </c>
      <c r="NL335" s="46">
        <f t="shared" si="2191"/>
        <v>0</v>
      </c>
      <c r="NM335" s="51">
        <f t="shared" si="2463"/>
        <v>0</v>
      </c>
      <c r="NN335" s="58">
        <f t="shared" si="2192"/>
        <v>0</v>
      </c>
      <c r="NO335" s="52">
        <f t="shared" si="2572"/>
        <v>0</v>
      </c>
      <c r="NP335" s="51">
        <f t="shared" si="2194"/>
        <v>0</v>
      </c>
      <c r="NQ335" s="57">
        <f t="shared" si="2464"/>
        <v>0</v>
      </c>
      <c r="NR335" s="153">
        <f t="shared" si="2552"/>
        <v>10000</v>
      </c>
      <c r="NS335" s="469">
        <f t="shared" si="2465"/>
        <v>0</v>
      </c>
      <c r="NT335" s="46">
        <f t="shared" si="2466"/>
        <v>0</v>
      </c>
      <c r="NU335" s="46">
        <f t="shared" si="2467"/>
        <v>0</v>
      </c>
      <c r="NV335" s="48"/>
      <c r="NX335" s="45">
        <v>274</v>
      </c>
      <c r="NY335" s="46">
        <f t="shared" si="2468"/>
        <v>0</v>
      </c>
      <c r="NZ335" s="46">
        <f t="shared" si="2573"/>
        <v>0</v>
      </c>
      <c r="OA335" s="46">
        <f t="shared" si="2469"/>
        <v>0</v>
      </c>
      <c r="OB335" s="46">
        <f t="shared" si="2470"/>
        <v>0</v>
      </c>
      <c r="OC335" s="46">
        <f t="shared" si="2471"/>
        <v>0</v>
      </c>
      <c r="OD335" s="51">
        <f t="shared" si="2472"/>
        <v>0</v>
      </c>
      <c r="OE335" s="57">
        <f t="shared" si="2598"/>
        <v>0</v>
      </c>
      <c r="OF335" s="153">
        <f t="shared" si="2553"/>
        <v>10000</v>
      </c>
      <c r="OG335" s="58">
        <f t="shared" si="2473"/>
        <v>0</v>
      </c>
      <c r="OH335" s="241">
        <f t="shared" si="2599"/>
        <v>0</v>
      </c>
      <c r="OI335" s="51">
        <f t="shared" si="2474"/>
        <v>0</v>
      </c>
      <c r="OJ335" s="51">
        <f t="shared" si="2475"/>
        <v>0</v>
      </c>
      <c r="OK335" s="153">
        <f t="shared" si="2600"/>
        <v>0</v>
      </c>
      <c r="OL335" s="153">
        <f t="shared" si="2554"/>
        <v>10000</v>
      </c>
      <c r="OM335" s="468">
        <f t="shared" si="2555"/>
        <v>0</v>
      </c>
      <c r="ON335" s="46">
        <f t="shared" si="2556"/>
        <v>0</v>
      </c>
      <c r="OO335" s="46">
        <f t="shared" si="2476"/>
        <v>0</v>
      </c>
      <c r="OP335" s="48"/>
      <c r="OR335" s="45">
        <v>274</v>
      </c>
      <c r="OS335" s="46">
        <f t="shared" si="2477"/>
        <v>0</v>
      </c>
      <c r="OT335" s="128">
        <f t="shared" si="2574"/>
        <v>0</v>
      </c>
      <c r="OU335" s="128">
        <f t="shared" si="2478"/>
        <v>0</v>
      </c>
      <c r="OV335" s="46">
        <f t="shared" si="2240"/>
        <v>0</v>
      </c>
      <c r="OW335" s="46">
        <f t="shared" si="2241"/>
        <v>0</v>
      </c>
      <c r="OX335" s="51">
        <f t="shared" si="2479"/>
        <v>0</v>
      </c>
      <c r="OY335" s="51">
        <f t="shared" si="2601"/>
        <v>0</v>
      </c>
      <c r="OZ335" s="153">
        <f t="shared" si="2557"/>
        <v>10000</v>
      </c>
      <c r="PA335" s="45">
        <v>274</v>
      </c>
      <c r="PB335" s="46">
        <f t="shared" si="2480"/>
        <v>0</v>
      </c>
      <c r="PC335" s="46">
        <f t="shared" si="2602"/>
        <v>0</v>
      </c>
      <c r="PD335" s="128">
        <f t="shared" si="2481"/>
        <v>0</v>
      </c>
      <c r="PE335" s="46">
        <f t="shared" si="2482"/>
        <v>0</v>
      </c>
      <c r="PF335" s="46">
        <f t="shared" si="2483"/>
        <v>0</v>
      </c>
      <c r="PG335" s="51">
        <f t="shared" si="2484"/>
        <v>0</v>
      </c>
      <c r="PH335" s="57">
        <f t="shared" si="2603"/>
        <v>0</v>
      </c>
      <c r="PI335" s="688">
        <f t="shared" si="2485"/>
        <v>0</v>
      </c>
      <c r="PJ335" s="52">
        <f t="shared" si="2604"/>
        <v>0</v>
      </c>
      <c r="PK335" s="51">
        <f t="shared" si="2486"/>
        <v>0</v>
      </c>
      <c r="PL335" s="57">
        <f t="shared" si="2487"/>
        <v>0</v>
      </c>
      <c r="PM335" s="57">
        <f t="shared" si="2605"/>
        <v>0</v>
      </c>
      <c r="PN335" s="153">
        <f t="shared" si="2558"/>
        <v>10000</v>
      </c>
      <c r="PO335" s="469">
        <f t="shared" si="2488"/>
        <v>0</v>
      </c>
      <c r="PP335" s="46">
        <f t="shared" si="2489"/>
        <v>0</v>
      </c>
      <c r="PQ335" s="46">
        <f t="shared" si="2490"/>
        <v>0</v>
      </c>
      <c r="PR335" s="48"/>
    </row>
    <row r="336" spans="2:434" hidden="1" x14ac:dyDescent="0.3">
      <c r="B336" s="45">
        <v>275</v>
      </c>
      <c r="C336" s="46">
        <f t="shared" si="2245"/>
        <v>0</v>
      </c>
      <c r="D336" s="46">
        <f t="shared" si="2293"/>
        <v>0</v>
      </c>
      <c r="E336" s="46">
        <f t="shared" si="2294"/>
        <v>0</v>
      </c>
      <c r="F336" s="46">
        <f t="shared" si="2295"/>
        <v>0</v>
      </c>
      <c r="G336" s="46">
        <f t="shared" si="2296"/>
        <v>0</v>
      </c>
      <c r="H336" s="51">
        <f t="shared" si="2297"/>
        <v>0</v>
      </c>
      <c r="I336" s="58">
        <f t="shared" si="2228"/>
        <v>0</v>
      </c>
      <c r="J336" s="52">
        <f t="shared" si="2298"/>
        <v>0</v>
      </c>
      <c r="K336" s="51">
        <f t="shared" si="2299"/>
        <v>0</v>
      </c>
      <c r="L336" s="57">
        <f t="shared" si="2300"/>
        <v>0</v>
      </c>
      <c r="M336" s="468">
        <f t="shared" si="2491"/>
        <v>0</v>
      </c>
      <c r="N336" s="46">
        <f t="shared" si="2492"/>
        <v>0</v>
      </c>
      <c r="O336" s="47"/>
      <c r="P336" s="46">
        <f t="shared" si="2493"/>
        <v>0</v>
      </c>
      <c r="Q336" s="48"/>
      <c r="R336" s="29"/>
      <c r="S336" s="29"/>
      <c r="T336" s="45">
        <v>275</v>
      </c>
      <c r="U336" s="46">
        <f t="shared" si="2301"/>
        <v>0</v>
      </c>
      <c r="V336" s="46">
        <f t="shared" si="2302"/>
        <v>0</v>
      </c>
      <c r="W336" s="46">
        <f t="shared" si="2494"/>
        <v>0</v>
      </c>
      <c r="X336" s="46">
        <f t="shared" si="2303"/>
        <v>0</v>
      </c>
      <c r="Y336" s="46">
        <f t="shared" si="2304"/>
        <v>0</v>
      </c>
      <c r="Z336" s="51">
        <f t="shared" si="2305"/>
        <v>0</v>
      </c>
      <c r="AA336" s="58">
        <f t="shared" si="2306"/>
        <v>0</v>
      </c>
      <c r="AB336" s="52">
        <f t="shared" si="2307"/>
        <v>0</v>
      </c>
      <c r="AC336" s="51">
        <f t="shared" si="2308"/>
        <v>0</v>
      </c>
      <c r="AD336" s="57">
        <f t="shared" si="2309"/>
        <v>0</v>
      </c>
      <c r="AE336" s="468">
        <f t="shared" si="2495"/>
        <v>0</v>
      </c>
      <c r="AF336" s="46">
        <f t="shared" si="2310"/>
        <v>0</v>
      </c>
      <c r="AG336" s="47"/>
      <c r="AH336" s="46">
        <f t="shared" si="2496"/>
        <v>0</v>
      </c>
      <c r="AI336" s="48"/>
      <c r="AJ336" s="29"/>
      <c r="AK336" s="45">
        <v>275</v>
      </c>
      <c r="AL336" s="46">
        <f t="shared" si="2311"/>
        <v>0</v>
      </c>
      <c r="AM336" s="46"/>
      <c r="AN336" s="46"/>
      <c r="AO336" s="46">
        <f t="shared" si="2312"/>
        <v>0</v>
      </c>
      <c r="AP336" s="128">
        <f t="shared" si="2313"/>
        <v>0</v>
      </c>
      <c r="AQ336" s="128"/>
      <c r="AR336" s="128"/>
      <c r="AS336" s="46">
        <f t="shared" si="2314"/>
        <v>0</v>
      </c>
      <c r="AT336" s="46">
        <f t="shared" si="2315"/>
        <v>0</v>
      </c>
      <c r="AU336" s="51"/>
      <c r="AV336" s="51"/>
      <c r="AW336" s="51">
        <f t="shared" si="2316"/>
        <v>0</v>
      </c>
      <c r="AX336" s="58">
        <f t="shared" si="2317"/>
        <v>0</v>
      </c>
      <c r="AY336" s="52"/>
      <c r="AZ336" s="52"/>
      <c r="BA336" s="52">
        <f t="shared" si="2318"/>
        <v>0</v>
      </c>
      <c r="BB336" s="51">
        <f t="shared" si="2319"/>
        <v>0</v>
      </c>
      <c r="BC336" s="51"/>
      <c r="BD336" s="51"/>
      <c r="BE336" s="57">
        <f t="shared" si="2320"/>
        <v>0</v>
      </c>
      <c r="BF336" s="468">
        <f t="shared" si="2321"/>
        <v>0</v>
      </c>
      <c r="BG336" s="46">
        <f t="shared" si="2322"/>
        <v>0</v>
      </c>
      <c r="BH336" s="46">
        <f t="shared" si="2323"/>
        <v>0</v>
      </c>
      <c r="BI336" s="48"/>
      <c r="BK336" s="45">
        <v>275</v>
      </c>
      <c r="BL336" s="46">
        <f t="shared" si="2497"/>
        <v>0</v>
      </c>
      <c r="BM336" s="46">
        <f t="shared" si="2498"/>
        <v>0</v>
      </c>
      <c r="BN336" s="46">
        <f t="shared" si="2499"/>
        <v>0</v>
      </c>
      <c r="BO336" s="46">
        <f t="shared" si="2324"/>
        <v>0</v>
      </c>
      <c r="BP336" s="46">
        <f t="shared" si="2325"/>
        <v>0</v>
      </c>
      <c r="BQ336" s="51">
        <f t="shared" si="2326"/>
        <v>0</v>
      </c>
      <c r="BR336" s="57">
        <f t="shared" si="2575"/>
        <v>0</v>
      </c>
      <c r="BS336" s="58">
        <f t="shared" si="2229"/>
        <v>0</v>
      </c>
      <c r="BT336" s="52">
        <f t="shared" si="2500"/>
        <v>0</v>
      </c>
      <c r="BU336" s="51">
        <f t="shared" si="2327"/>
        <v>0</v>
      </c>
      <c r="BV336" s="51">
        <f t="shared" si="2328"/>
        <v>0</v>
      </c>
      <c r="BW336" s="153">
        <f t="shared" si="2576"/>
        <v>0</v>
      </c>
      <c r="BX336" s="468">
        <f t="shared" si="2501"/>
        <v>0</v>
      </c>
      <c r="BY336" s="46">
        <f t="shared" si="2502"/>
        <v>0</v>
      </c>
      <c r="BZ336" s="46">
        <f t="shared" si="2329"/>
        <v>0</v>
      </c>
      <c r="CA336" s="48"/>
      <c r="CB336" s="29"/>
      <c r="CC336" s="45">
        <v>275</v>
      </c>
      <c r="CD336" s="128">
        <f t="shared" si="2330"/>
        <v>0</v>
      </c>
      <c r="CE336" s="46">
        <f t="shared" si="2503"/>
        <v>0</v>
      </c>
      <c r="CF336" s="128">
        <f t="shared" si="2331"/>
        <v>0</v>
      </c>
      <c r="CG336" s="46">
        <f t="shared" si="2504"/>
        <v>0</v>
      </c>
      <c r="CH336" s="46">
        <f t="shared" si="2230"/>
        <v>0</v>
      </c>
      <c r="CI336" s="51">
        <f t="shared" si="2332"/>
        <v>0</v>
      </c>
      <c r="CJ336" s="199">
        <f t="shared" si="2577"/>
        <v>0</v>
      </c>
      <c r="CK336" s="153">
        <f t="shared" si="2505"/>
        <v>10000</v>
      </c>
      <c r="CL336" s="45">
        <v>275</v>
      </c>
      <c r="CM336" s="46">
        <f t="shared" si="2506"/>
        <v>0</v>
      </c>
      <c r="CN336" s="46">
        <f t="shared" si="2507"/>
        <v>0</v>
      </c>
      <c r="CO336" s="128">
        <f t="shared" si="2242"/>
        <v>0</v>
      </c>
      <c r="CP336" s="46">
        <f t="shared" si="2333"/>
        <v>0</v>
      </c>
      <c r="CQ336" s="46">
        <f t="shared" si="2243"/>
        <v>0</v>
      </c>
      <c r="CR336" s="51">
        <f t="shared" si="2334"/>
        <v>0</v>
      </c>
      <c r="CS336" s="153">
        <f t="shared" si="2578"/>
        <v>0</v>
      </c>
      <c r="CT336" s="58">
        <f t="shared" si="2335"/>
        <v>0</v>
      </c>
      <c r="CU336" s="52">
        <f t="shared" si="2508"/>
        <v>0</v>
      </c>
      <c r="CV336" s="51">
        <f t="shared" si="2509"/>
        <v>0</v>
      </c>
      <c r="CW336" s="51">
        <f t="shared" si="2336"/>
        <v>0</v>
      </c>
      <c r="CX336" s="57">
        <f t="shared" si="2579"/>
        <v>0</v>
      </c>
      <c r="CY336" s="153">
        <f t="shared" si="2510"/>
        <v>10000</v>
      </c>
      <c r="CZ336" s="479">
        <f t="shared" si="2162"/>
        <v>0</v>
      </c>
      <c r="DA336" s="46">
        <f t="shared" si="2511"/>
        <v>0</v>
      </c>
      <c r="DB336" s="46">
        <f t="shared" si="2512"/>
        <v>0</v>
      </c>
      <c r="DC336" s="48"/>
      <c r="DE336" s="45">
        <v>275</v>
      </c>
      <c r="DF336" s="46">
        <f t="shared" si="2337"/>
        <v>0</v>
      </c>
      <c r="DG336" s="46">
        <f t="shared" si="2580"/>
        <v>0</v>
      </c>
      <c r="DH336" s="46">
        <f t="shared" si="2338"/>
        <v>0</v>
      </c>
      <c r="DI336" s="46">
        <f t="shared" si="2339"/>
        <v>0</v>
      </c>
      <c r="DJ336" s="46">
        <f t="shared" si="2340"/>
        <v>0</v>
      </c>
      <c r="DK336" s="51">
        <f t="shared" si="2341"/>
        <v>0</v>
      </c>
      <c r="DL336" s="58">
        <f t="shared" si="2231"/>
        <v>0</v>
      </c>
      <c r="DM336" s="241">
        <f t="shared" si="2581"/>
        <v>0</v>
      </c>
      <c r="DN336" s="51">
        <f t="shared" si="2342"/>
        <v>0</v>
      </c>
      <c r="DO336" s="57">
        <f t="shared" si="2343"/>
        <v>0</v>
      </c>
      <c r="DP336" s="468">
        <f t="shared" si="2513"/>
        <v>0</v>
      </c>
      <c r="DQ336" s="46">
        <f t="shared" si="2514"/>
        <v>0</v>
      </c>
      <c r="DR336" s="47"/>
      <c r="DS336" s="46">
        <f t="shared" si="2515"/>
        <v>0</v>
      </c>
      <c r="DT336" s="48"/>
      <c r="DU336" s="29"/>
      <c r="DV336" s="45">
        <v>275</v>
      </c>
      <c r="DW336" s="46">
        <f t="shared" si="2516"/>
        <v>0</v>
      </c>
      <c r="DX336" s="46">
        <f t="shared" si="2582"/>
        <v>0</v>
      </c>
      <c r="DY336" s="46">
        <f t="shared" si="2517"/>
        <v>0</v>
      </c>
      <c r="DZ336" s="46">
        <f t="shared" si="2344"/>
        <v>0</v>
      </c>
      <c r="EA336" s="46">
        <f t="shared" si="2345"/>
        <v>0</v>
      </c>
      <c r="EB336" s="51">
        <f t="shared" si="2346"/>
        <v>0</v>
      </c>
      <c r="EC336" s="58">
        <f t="shared" si="2232"/>
        <v>0</v>
      </c>
      <c r="ED336" s="52">
        <f t="shared" si="2583"/>
        <v>0</v>
      </c>
      <c r="EE336" s="51">
        <f t="shared" si="2347"/>
        <v>0</v>
      </c>
      <c r="EF336" s="57">
        <f t="shared" si="2348"/>
        <v>0</v>
      </c>
      <c r="EG336" s="468">
        <f t="shared" si="2518"/>
        <v>0</v>
      </c>
      <c r="EH336" s="46">
        <f t="shared" si="2519"/>
        <v>0</v>
      </c>
      <c r="EI336" s="47"/>
      <c r="EJ336" s="46">
        <f t="shared" si="2520"/>
        <v>0</v>
      </c>
      <c r="EK336" s="48"/>
      <c r="EL336" s="29"/>
      <c r="EM336" s="45">
        <v>275</v>
      </c>
      <c r="EN336" s="46">
        <f t="shared" si="2560"/>
        <v>0</v>
      </c>
      <c r="EO336" s="46">
        <f t="shared" si="2584"/>
        <v>0</v>
      </c>
      <c r="EP336" s="128">
        <f t="shared" si="2233"/>
        <v>0</v>
      </c>
      <c r="EQ336" s="46">
        <f t="shared" si="2349"/>
        <v>0</v>
      </c>
      <c r="ER336" s="46">
        <f t="shared" si="2350"/>
        <v>0</v>
      </c>
      <c r="ES336" s="51">
        <f t="shared" si="2351"/>
        <v>0</v>
      </c>
      <c r="ET336" s="153">
        <f t="shared" si="2521"/>
        <v>10000</v>
      </c>
      <c r="EU336" s="45">
        <v>275</v>
      </c>
      <c r="EV336" s="46">
        <f t="shared" si="2234"/>
        <v>0</v>
      </c>
      <c r="EW336" s="46">
        <f t="shared" si="2585"/>
        <v>0</v>
      </c>
      <c r="EX336" s="128">
        <f t="shared" si="2352"/>
        <v>0</v>
      </c>
      <c r="EY336" s="46">
        <f t="shared" si="2353"/>
        <v>0</v>
      </c>
      <c r="EZ336" s="46">
        <f t="shared" si="2354"/>
        <v>0</v>
      </c>
      <c r="FA336" s="51">
        <f t="shared" si="2355"/>
        <v>0</v>
      </c>
      <c r="FB336" s="58">
        <f t="shared" si="2356"/>
        <v>0</v>
      </c>
      <c r="FC336" s="52">
        <f t="shared" si="2586"/>
        <v>0</v>
      </c>
      <c r="FD336" s="51">
        <f t="shared" si="2522"/>
        <v>0</v>
      </c>
      <c r="FE336" s="57">
        <f t="shared" si="2357"/>
        <v>0</v>
      </c>
      <c r="FF336" s="153">
        <f t="shared" si="2523"/>
        <v>10000</v>
      </c>
      <c r="FG336" s="469">
        <f t="shared" si="2358"/>
        <v>0</v>
      </c>
      <c r="FH336" s="46">
        <f t="shared" si="2359"/>
        <v>0</v>
      </c>
      <c r="FI336" s="46">
        <f t="shared" si="2360"/>
        <v>0</v>
      </c>
      <c r="FJ336" s="48"/>
      <c r="FL336" s="45">
        <v>275</v>
      </c>
      <c r="FM336" s="46">
        <f t="shared" si="2524"/>
        <v>0</v>
      </c>
      <c r="FN336" s="46">
        <f t="shared" si="2561"/>
        <v>0</v>
      </c>
      <c r="FO336" s="46">
        <f t="shared" si="2525"/>
        <v>0</v>
      </c>
      <c r="FP336" s="46">
        <f t="shared" si="2361"/>
        <v>0</v>
      </c>
      <c r="FQ336" s="46">
        <f t="shared" si="2362"/>
        <v>0</v>
      </c>
      <c r="FR336" s="51">
        <f t="shared" si="2363"/>
        <v>0</v>
      </c>
      <c r="FS336" s="57">
        <f t="shared" si="2587"/>
        <v>0</v>
      </c>
      <c r="FT336" s="58">
        <f t="shared" si="2235"/>
        <v>0</v>
      </c>
      <c r="FU336" s="241">
        <f t="shared" si="2562"/>
        <v>0</v>
      </c>
      <c r="FV336" s="51">
        <f t="shared" si="2364"/>
        <v>0</v>
      </c>
      <c r="FW336" s="51">
        <f t="shared" si="2365"/>
        <v>0</v>
      </c>
      <c r="FX336" s="153">
        <f t="shared" si="2588"/>
        <v>0</v>
      </c>
      <c r="FY336" s="468">
        <f t="shared" si="2526"/>
        <v>0</v>
      </c>
      <c r="FZ336" s="46">
        <f t="shared" si="2527"/>
        <v>0</v>
      </c>
      <c r="GA336" s="46">
        <f t="shared" si="2366"/>
        <v>0</v>
      </c>
      <c r="GB336" s="48"/>
      <c r="GD336" s="45">
        <v>275</v>
      </c>
      <c r="GE336" s="128">
        <f t="shared" si="2563"/>
        <v>0</v>
      </c>
      <c r="GF336" s="128">
        <f t="shared" si="2589"/>
        <v>0</v>
      </c>
      <c r="GG336" s="128">
        <f t="shared" si="2119"/>
        <v>0</v>
      </c>
      <c r="GH336" s="46">
        <f t="shared" si="2236"/>
        <v>0</v>
      </c>
      <c r="GI336" s="46">
        <f t="shared" si="2367"/>
        <v>0</v>
      </c>
      <c r="GJ336" s="51">
        <f t="shared" si="2368"/>
        <v>0</v>
      </c>
      <c r="GK336" s="51">
        <f t="shared" si="2590"/>
        <v>0</v>
      </c>
      <c r="GL336" s="153">
        <f t="shared" si="2528"/>
        <v>10000</v>
      </c>
      <c r="GM336" s="45">
        <v>275</v>
      </c>
      <c r="GN336" s="46">
        <f t="shared" si="2237"/>
        <v>0</v>
      </c>
      <c r="GO336" s="46">
        <f t="shared" si="2564"/>
        <v>0</v>
      </c>
      <c r="GP336" s="128">
        <f t="shared" si="2168"/>
        <v>0</v>
      </c>
      <c r="GQ336" s="46">
        <f t="shared" si="2369"/>
        <v>0</v>
      </c>
      <c r="GR336" s="46">
        <f t="shared" si="2169"/>
        <v>0</v>
      </c>
      <c r="GS336" s="51">
        <f t="shared" si="2370"/>
        <v>0</v>
      </c>
      <c r="GT336" s="57">
        <f t="shared" si="2591"/>
        <v>0</v>
      </c>
      <c r="GU336" s="58">
        <f t="shared" si="2371"/>
        <v>0</v>
      </c>
      <c r="GV336" s="52">
        <f t="shared" si="2565"/>
        <v>0</v>
      </c>
      <c r="GW336" s="51">
        <f t="shared" si="2529"/>
        <v>0</v>
      </c>
      <c r="GX336" s="57">
        <f t="shared" si="2372"/>
        <v>0</v>
      </c>
      <c r="GY336" s="57">
        <f t="shared" si="2592"/>
        <v>0</v>
      </c>
      <c r="GZ336" s="153">
        <f t="shared" si="2530"/>
        <v>10000</v>
      </c>
      <c r="HA336" s="469">
        <f t="shared" si="2373"/>
        <v>0</v>
      </c>
      <c r="HB336" s="46">
        <f t="shared" si="2374"/>
        <v>0</v>
      </c>
      <c r="HC336" s="46">
        <f t="shared" si="2375"/>
        <v>0</v>
      </c>
      <c r="HD336" s="48"/>
      <c r="HF336" s="45">
        <v>275</v>
      </c>
      <c r="HG336" s="46">
        <f t="shared" si="2376"/>
        <v>0</v>
      </c>
      <c r="HH336" s="46">
        <f t="shared" si="2377"/>
        <v>0</v>
      </c>
      <c r="HI336" s="46">
        <f t="shared" si="2378"/>
        <v>0</v>
      </c>
      <c r="HJ336" s="46">
        <f t="shared" si="2379"/>
        <v>0</v>
      </c>
      <c r="HK336" s="46">
        <f t="shared" si="2380"/>
        <v>0</v>
      </c>
      <c r="HL336" s="51">
        <f t="shared" si="2381"/>
        <v>0</v>
      </c>
      <c r="HM336" s="153">
        <f t="shared" si="2531"/>
        <v>10000</v>
      </c>
      <c r="HN336" s="58">
        <f t="shared" si="2382"/>
        <v>0</v>
      </c>
      <c r="HO336" s="52">
        <f t="shared" si="2383"/>
        <v>0</v>
      </c>
      <c r="HP336" s="51">
        <f t="shared" si="2384"/>
        <v>0</v>
      </c>
      <c r="HQ336" s="57">
        <f t="shared" si="2385"/>
        <v>0</v>
      </c>
      <c r="HR336" s="153">
        <f t="shared" si="2532"/>
        <v>10000</v>
      </c>
      <c r="HS336" s="468">
        <f t="shared" si="2171"/>
        <v>0</v>
      </c>
      <c r="HT336" s="46">
        <f t="shared" si="2172"/>
        <v>0</v>
      </c>
      <c r="HU336" s="46">
        <f t="shared" si="2173"/>
        <v>0</v>
      </c>
      <c r="HV336" s="48"/>
      <c r="HW336" s="29"/>
      <c r="HX336" s="45">
        <v>275</v>
      </c>
      <c r="HY336" s="128">
        <f t="shared" si="2386"/>
        <v>0</v>
      </c>
      <c r="HZ336" s="46">
        <f t="shared" si="2387"/>
        <v>0</v>
      </c>
      <c r="IA336" s="46">
        <f t="shared" si="2388"/>
        <v>0</v>
      </c>
      <c r="IB336" s="46">
        <f t="shared" si="2389"/>
        <v>0</v>
      </c>
      <c r="IC336" s="46">
        <f t="shared" si="2390"/>
        <v>0</v>
      </c>
      <c r="ID336" s="51">
        <f t="shared" si="2391"/>
        <v>0</v>
      </c>
      <c r="IE336" s="153">
        <f t="shared" si="2533"/>
        <v>10000</v>
      </c>
      <c r="IF336" s="58">
        <f t="shared" si="2392"/>
        <v>0</v>
      </c>
      <c r="IG336" s="52">
        <f t="shared" si="2393"/>
        <v>0</v>
      </c>
      <c r="IH336" s="51">
        <f t="shared" si="2394"/>
        <v>0</v>
      </c>
      <c r="II336" s="57">
        <f t="shared" si="2534"/>
        <v>0</v>
      </c>
      <c r="IJ336" s="153">
        <f t="shared" si="2535"/>
        <v>10000</v>
      </c>
      <c r="IK336" s="468">
        <f t="shared" si="2174"/>
        <v>0</v>
      </c>
      <c r="IL336" s="46">
        <f t="shared" si="2175"/>
        <v>0</v>
      </c>
      <c r="IM336" s="46">
        <f t="shared" si="2176"/>
        <v>0</v>
      </c>
      <c r="IN336" s="48"/>
      <c r="IO336" s="53">
        <f t="shared" si="2395"/>
        <v>0</v>
      </c>
      <c r="IQ336" s="45">
        <v>275</v>
      </c>
      <c r="IR336" s="128">
        <f t="shared" si="2396"/>
        <v>0</v>
      </c>
      <c r="IS336" s="128">
        <f t="shared" si="2397"/>
        <v>0</v>
      </c>
      <c r="IT336" s="128">
        <f t="shared" si="2398"/>
        <v>0</v>
      </c>
      <c r="IU336" s="46">
        <f t="shared" si="2559"/>
        <v>0</v>
      </c>
      <c r="IV336" s="46">
        <f t="shared" si="2399"/>
        <v>0</v>
      </c>
      <c r="IW336" s="51">
        <f t="shared" si="2400"/>
        <v>0</v>
      </c>
      <c r="IX336" s="199">
        <f t="shared" si="2536"/>
        <v>10000</v>
      </c>
      <c r="IY336" s="128">
        <f t="shared" si="2401"/>
        <v>0</v>
      </c>
      <c r="IZ336" s="408">
        <f t="shared" si="2402"/>
        <v>0</v>
      </c>
      <c r="JA336" s="58">
        <f t="shared" si="2403"/>
        <v>0</v>
      </c>
      <c r="JB336" s="52">
        <f t="shared" si="2404"/>
        <v>0</v>
      </c>
      <c r="JC336" s="51">
        <f t="shared" si="2405"/>
        <v>0</v>
      </c>
      <c r="JD336" s="57">
        <f t="shared" si="2406"/>
        <v>0</v>
      </c>
      <c r="JE336" s="280">
        <f t="shared" si="2407"/>
        <v>10000</v>
      </c>
      <c r="JF336" s="280">
        <f t="shared" si="2408"/>
        <v>0</v>
      </c>
      <c r="JG336" s="468">
        <f t="shared" si="2409"/>
        <v>0</v>
      </c>
      <c r="JH336" s="46">
        <f t="shared" si="2410"/>
        <v>0</v>
      </c>
      <c r="JI336" s="46">
        <f t="shared" si="2411"/>
        <v>0</v>
      </c>
      <c r="JJ336" s="48"/>
      <c r="JL336" s="45">
        <v>275</v>
      </c>
      <c r="JM336" s="46">
        <f t="shared" si="2412"/>
        <v>0</v>
      </c>
      <c r="JN336" s="46">
        <f t="shared" si="2413"/>
        <v>0</v>
      </c>
      <c r="JO336" s="128">
        <f t="shared" si="2414"/>
        <v>0</v>
      </c>
      <c r="JP336" s="46">
        <f t="shared" si="2537"/>
        <v>0</v>
      </c>
      <c r="JQ336" s="46">
        <f t="shared" si="2415"/>
        <v>0</v>
      </c>
      <c r="JR336" s="51">
        <f t="shared" si="2416"/>
        <v>0</v>
      </c>
      <c r="JS336" s="51">
        <f t="shared" si="2593"/>
        <v>0</v>
      </c>
      <c r="JT336" s="199">
        <f t="shared" si="2538"/>
        <v>10000</v>
      </c>
      <c r="JU336" s="128">
        <f t="shared" si="2417"/>
        <v>0</v>
      </c>
      <c r="JV336" s="408">
        <f t="shared" si="2418"/>
        <v>0</v>
      </c>
      <c r="JW336" s="58">
        <f t="shared" si="2419"/>
        <v>0</v>
      </c>
      <c r="JX336" s="52">
        <f t="shared" si="2420"/>
        <v>0</v>
      </c>
      <c r="JY336" s="51">
        <f t="shared" si="2421"/>
        <v>0</v>
      </c>
      <c r="JZ336" s="51">
        <f t="shared" si="2422"/>
        <v>0</v>
      </c>
      <c r="KA336" s="199">
        <f t="shared" si="2594"/>
        <v>0</v>
      </c>
      <c r="KB336" s="128">
        <f t="shared" si="2539"/>
        <v>10000</v>
      </c>
      <c r="KC336" s="204">
        <f t="shared" si="2423"/>
        <v>0</v>
      </c>
      <c r="KD336" s="468">
        <f t="shared" si="2540"/>
        <v>0</v>
      </c>
      <c r="KE336" s="46">
        <f t="shared" si="2424"/>
        <v>0</v>
      </c>
      <c r="KF336" s="46">
        <f t="shared" si="2425"/>
        <v>0</v>
      </c>
      <c r="KG336" s="48"/>
      <c r="KI336" s="45">
        <v>275</v>
      </c>
      <c r="KJ336" s="46">
        <f t="shared" si="2426"/>
        <v>0</v>
      </c>
      <c r="KK336" s="46">
        <f t="shared" si="2427"/>
        <v>0</v>
      </c>
      <c r="KL336" s="128">
        <f t="shared" si="2428"/>
        <v>0</v>
      </c>
      <c r="KM336" s="46">
        <f t="shared" si="2244"/>
        <v>0</v>
      </c>
      <c r="KN336" s="46">
        <f t="shared" si="2429"/>
        <v>0</v>
      </c>
      <c r="KO336" s="51">
        <f t="shared" si="2430"/>
        <v>0</v>
      </c>
      <c r="KP336" s="199">
        <f t="shared" si="2595"/>
        <v>0</v>
      </c>
      <c r="KQ336" s="199">
        <f t="shared" si="2541"/>
        <v>10000</v>
      </c>
      <c r="KR336" s="128">
        <f t="shared" si="2431"/>
        <v>0</v>
      </c>
      <c r="KS336" s="408">
        <f t="shared" si="2432"/>
        <v>0</v>
      </c>
      <c r="KT336" s="45">
        <v>275</v>
      </c>
      <c r="KU336" s="46">
        <f t="shared" si="2542"/>
        <v>0</v>
      </c>
      <c r="KV336" s="46">
        <f t="shared" si="2433"/>
        <v>0</v>
      </c>
      <c r="KW336" s="128">
        <f t="shared" si="2177"/>
        <v>0</v>
      </c>
      <c r="KX336" s="46">
        <f t="shared" si="2434"/>
        <v>0</v>
      </c>
      <c r="KY336" s="46">
        <f t="shared" si="2178"/>
        <v>0</v>
      </c>
      <c r="KZ336" s="51">
        <f t="shared" si="2435"/>
        <v>0</v>
      </c>
      <c r="LA336" s="153">
        <f t="shared" si="2596"/>
        <v>0</v>
      </c>
      <c r="LB336" s="58">
        <f t="shared" si="2068"/>
        <v>0</v>
      </c>
      <c r="LC336" s="52">
        <f t="shared" si="2436"/>
        <v>0</v>
      </c>
      <c r="LD336" s="51">
        <f t="shared" si="2437"/>
        <v>0</v>
      </c>
      <c r="LE336" s="51">
        <f t="shared" si="2179"/>
        <v>0</v>
      </c>
      <c r="LF336" s="51">
        <f t="shared" si="2597"/>
        <v>0</v>
      </c>
      <c r="LG336" s="128">
        <f t="shared" si="2180"/>
        <v>10000</v>
      </c>
      <c r="LH336" s="204">
        <f t="shared" si="2438"/>
        <v>0</v>
      </c>
      <c r="LI336" s="479">
        <f t="shared" si="2181"/>
        <v>0</v>
      </c>
      <c r="LJ336" s="46">
        <f t="shared" si="2543"/>
        <v>0</v>
      </c>
      <c r="LK336" s="46">
        <f t="shared" si="2544"/>
        <v>0</v>
      </c>
      <c r="LL336" s="48"/>
      <c r="LN336" s="45">
        <v>275</v>
      </c>
      <c r="LO336" s="46">
        <f t="shared" si="2439"/>
        <v>0</v>
      </c>
      <c r="LP336" s="46">
        <f t="shared" si="2566"/>
        <v>0</v>
      </c>
      <c r="LQ336" s="46">
        <f t="shared" si="2440"/>
        <v>0</v>
      </c>
      <c r="LR336" s="46">
        <f t="shared" si="2441"/>
        <v>0</v>
      </c>
      <c r="LS336" s="46">
        <f t="shared" si="2442"/>
        <v>0</v>
      </c>
      <c r="LT336" s="51">
        <f t="shared" si="2443"/>
        <v>0</v>
      </c>
      <c r="LU336" s="199">
        <f t="shared" si="2545"/>
        <v>10000</v>
      </c>
      <c r="LV336" s="58">
        <f t="shared" si="2444"/>
        <v>0</v>
      </c>
      <c r="LW336" s="241">
        <f t="shared" si="2567"/>
        <v>0</v>
      </c>
      <c r="LX336" s="51">
        <f t="shared" si="2445"/>
        <v>0</v>
      </c>
      <c r="LY336" s="51">
        <f t="shared" si="2446"/>
        <v>0</v>
      </c>
      <c r="LZ336" s="46">
        <f t="shared" si="2546"/>
        <v>0</v>
      </c>
      <c r="MA336" s="199">
        <f t="shared" si="2547"/>
        <v>10000</v>
      </c>
      <c r="MB336" s="468">
        <f t="shared" si="2447"/>
        <v>0</v>
      </c>
      <c r="MC336" s="46">
        <f t="shared" si="2448"/>
        <v>0</v>
      </c>
      <c r="MD336" s="46">
        <f t="shared" si="2449"/>
        <v>0</v>
      </c>
      <c r="ME336" s="48"/>
      <c r="MG336" s="45">
        <v>275</v>
      </c>
      <c r="MH336" s="46">
        <f t="shared" si="2450"/>
        <v>0</v>
      </c>
      <c r="MI336" s="46">
        <f t="shared" si="2568"/>
        <v>0</v>
      </c>
      <c r="MJ336" s="46">
        <f t="shared" si="2451"/>
        <v>0</v>
      </c>
      <c r="MK336" s="46">
        <f t="shared" si="2452"/>
        <v>0</v>
      </c>
      <c r="ML336" s="46">
        <f t="shared" si="2453"/>
        <v>0</v>
      </c>
      <c r="MM336" s="51">
        <f t="shared" si="2454"/>
        <v>0</v>
      </c>
      <c r="MN336" s="199">
        <f t="shared" si="2548"/>
        <v>10000</v>
      </c>
      <c r="MO336" s="58">
        <f t="shared" si="2455"/>
        <v>0</v>
      </c>
      <c r="MP336" s="52">
        <f t="shared" si="2569"/>
        <v>0</v>
      </c>
      <c r="MQ336" s="51">
        <f t="shared" si="2456"/>
        <v>0</v>
      </c>
      <c r="MR336" s="57">
        <f t="shared" si="2457"/>
        <v>0</v>
      </c>
      <c r="MS336" s="199">
        <f t="shared" si="2549"/>
        <v>10000</v>
      </c>
      <c r="MT336" s="468">
        <f t="shared" si="2550"/>
        <v>0</v>
      </c>
      <c r="MU336" s="46">
        <f t="shared" si="2458"/>
        <v>0</v>
      </c>
      <c r="MV336" s="46">
        <f t="shared" si="2459"/>
        <v>0</v>
      </c>
      <c r="MW336" s="48"/>
      <c r="MY336" s="45">
        <v>275</v>
      </c>
      <c r="MZ336" s="46">
        <f t="shared" si="2460"/>
        <v>0</v>
      </c>
      <c r="NA336" s="46">
        <f t="shared" si="2570"/>
        <v>0</v>
      </c>
      <c r="NB336" s="128">
        <f t="shared" si="2461"/>
        <v>0</v>
      </c>
      <c r="NC336" s="46">
        <f t="shared" si="2238"/>
        <v>0</v>
      </c>
      <c r="ND336" s="46">
        <f t="shared" si="2462"/>
        <v>0</v>
      </c>
      <c r="NE336" s="51">
        <f t="shared" si="2187"/>
        <v>0</v>
      </c>
      <c r="NF336" s="153">
        <f t="shared" si="2188"/>
        <v>10000</v>
      </c>
      <c r="NG336" s="45">
        <v>275</v>
      </c>
      <c r="NH336" s="46">
        <f t="shared" si="2239"/>
        <v>0</v>
      </c>
      <c r="NI336" s="46">
        <f t="shared" si="2571"/>
        <v>0</v>
      </c>
      <c r="NJ336" s="128">
        <f t="shared" si="2190"/>
        <v>0</v>
      </c>
      <c r="NK336" s="46">
        <f t="shared" si="2551"/>
        <v>0</v>
      </c>
      <c r="NL336" s="46">
        <f t="shared" si="2191"/>
        <v>0</v>
      </c>
      <c r="NM336" s="51">
        <f t="shared" si="2463"/>
        <v>0</v>
      </c>
      <c r="NN336" s="58">
        <f t="shared" si="2192"/>
        <v>0</v>
      </c>
      <c r="NO336" s="52">
        <f t="shared" si="2572"/>
        <v>0</v>
      </c>
      <c r="NP336" s="51">
        <f t="shared" si="2194"/>
        <v>0</v>
      </c>
      <c r="NQ336" s="57">
        <f t="shared" si="2464"/>
        <v>0</v>
      </c>
      <c r="NR336" s="153">
        <f t="shared" si="2552"/>
        <v>10000</v>
      </c>
      <c r="NS336" s="469">
        <f t="shared" si="2465"/>
        <v>0</v>
      </c>
      <c r="NT336" s="46">
        <f t="shared" si="2466"/>
        <v>0</v>
      </c>
      <c r="NU336" s="46">
        <f t="shared" si="2467"/>
        <v>0</v>
      </c>
      <c r="NV336" s="48"/>
      <c r="NX336" s="45">
        <v>275</v>
      </c>
      <c r="NY336" s="46">
        <f t="shared" si="2468"/>
        <v>0</v>
      </c>
      <c r="NZ336" s="46">
        <f t="shared" si="2573"/>
        <v>0</v>
      </c>
      <c r="OA336" s="46">
        <f t="shared" si="2469"/>
        <v>0</v>
      </c>
      <c r="OB336" s="46">
        <f t="shared" si="2470"/>
        <v>0</v>
      </c>
      <c r="OC336" s="46">
        <f t="shared" si="2471"/>
        <v>0</v>
      </c>
      <c r="OD336" s="51">
        <f t="shared" si="2472"/>
        <v>0</v>
      </c>
      <c r="OE336" s="57">
        <f t="shared" si="2598"/>
        <v>0</v>
      </c>
      <c r="OF336" s="153">
        <f t="shared" si="2553"/>
        <v>10000</v>
      </c>
      <c r="OG336" s="58">
        <f t="shared" si="2473"/>
        <v>0</v>
      </c>
      <c r="OH336" s="241">
        <f t="shared" si="2599"/>
        <v>0</v>
      </c>
      <c r="OI336" s="51">
        <f t="shared" si="2474"/>
        <v>0</v>
      </c>
      <c r="OJ336" s="51">
        <f t="shared" si="2475"/>
        <v>0</v>
      </c>
      <c r="OK336" s="153">
        <f t="shared" si="2600"/>
        <v>0</v>
      </c>
      <c r="OL336" s="153">
        <f t="shared" si="2554"/>
        <v>10000</v>
      </c>
      <c r="OM336" s="468">
        <f t="shared" si="2555"/>
        <v>0</v>
      </c>
      <c r="ON336" s="46">
        <f t="shared" si="2556"/>
        <v>0</v>
      </c>
      <c r="OO336" s="46">
        <f t="shared" si="2476"/>
        <v>0</v>
      </c>
      <c r="OP336" s="48"/>
      <c r="OR336" s="45">
        <v>275</v>
      </c>
      <c r="OS336" s="46">
        <f t="shared" si="2477"/>
        <v>0</v>
      </c>
      <c r="OT336" s="128">
        <f t="shared" si="2574"/>
        <v>0</v>
      </c>
      <c r="OU336" s="128">
        <f t="shared" si="2478"/>
        <v>0</v>
      </c>
      <c r="OV336" s="46">
        <f t="shared" si="2240"/>
        <v>0</v>
      </c>
      <c r="OW336" s="46">
        <f t="shared" si="2241"/>
        <v>0</v>
      </c>
      <c r="OX336" s="51">
        <f t="shared" si="2479"/>
        <v>0</v>
      </c>
      <c r="OY336" s="51">
        <f t="shared" si="2601"/>
        <v>0</v>
      </c>
      <c r="OZ336" s="153">
        <f t="shared" si="2557"/>
        <v>10000</v>
      </c>
      <c r="PA336" s="45">
        <v>275</v>
      </c>
      <c r="PB336" s="46">
        <f t="shared" si="2480"/>
        <v>0</v>
      </c>
      <c r="PC336" s="46">
        <f t="shared" si="2602"/>
        <v>0</v>
      </c>
      <c r="PD336" s="128">
        <f t="shared" si="2481"/>
        <v>0</v>
      </c>
      <c r="PE336" s="46">
        <f t="shared" si="2482"/>
        <v>0</v>
      </c>
      <c r="PF336" s="46">
        <f t="shared" si="2483"/>
        <v>0</v>
      </c>
      <c r="PG336" s="51">
        <f t="shared" si="2484"/>
        <v>0</v>
      </c>
      <c r="PH336" s="57">
        <f t="shared" si="2603"/>
        <v>0</v>
      </c>
      <c r="PI336" s="688">
        <f t="shared" si="2485"/>
        <v>0</v>
      </c>
      <c r="PJ336" s="52">
        <f t="shared" si="2604"/>
        <v>0</v>
      </c>
      <c r="PK336" s="51">
        <f t="shared" si="2486"/>
        <v>0</v>
      </c>
      <c r="PL336" s="57">
        <f t="shared" si="2487"/>
        <v>0</v>
      </c>
      <c r="PM336" s="57">
        <f t="shared" si="2605"/>
        <v>0</v>
      </c>
      <c r="PN336" s="153">
        <f t="shared" si="2558"/>
        <v>10000</v>
      </c>
      <c r="PO336" s="469">
        <f t="shared" si="2488"/>
        <v>0</v>
      </c>
      <c r="PP336" s="46">
        <f t="shared" si="2489"/>
        <v>0</v>
      </c>
      <c r="PQ336" s="46">
        <f t="shared" si="2490"/>
        <v>0</v>
      </c>
      <c r="PR336" s="48"/>
    </row>
    <row r="337" spans="2:434" hidden="1" x14ac:dyDescent="0.3">
      <c r="B337" s="45">
        <v>276</v>
      </c>
      <c r="C337" s="46">
        <f t="shared" si="2245"/>
        <v>0</v>
      </c>
      <c r="D337" s="46">
        <f t="shared" si="2293"/>
        <v>0</v>
      </c>
      <c r="E337" s="46">
        <f t="shared" si="2294"/>
        <v>0</v>
      </c>
      <c r="F337" s="46">
        <f t="shared" si="2295"/>
        <v>0</v>
      </c>
      <c r="G337" s="46">
        <f t="shared" si="2296"/>
        <v>0</v>
      </c>
      <c r="H337" s="51">
        <f t="shared" si="2297"/>
        <v>0</v>
      </c>
      <c r="I337" s="58">
        <f t="shared" si="2228"/>
        <v>0</v>
      </c>
      <c r="J337" s="52">
        <f t="shared" si="2298"/>
        <v>0</v>
      </c>
      <c r="K337" s="51">
        <f t="shared" si="2299"/>
        <v>0</v>
      </c>
      <c r="L337" s="57">
        <f t="shared" si="2300"/>
        <v>0</v>
      </c>
      <c r="M337" s="468">
        <f t="shared" si="2491"/>
        <v>0</v>
      </c>
      <c r="N337" s="46">
        <f t="shared" si="2492"/>
        <v>0</v>
      </c>
      <c r="O337" s="47"/>
      <c r="P337" s="46">
        <f t="shared" si="2493"/>
        <v>0</v>
      </c>
      <c r="Q337" s="48"/>
      <c r="R337" s="29"/>
      <c r="S337" s="29"/>
      <c r="T337" s="45">
        <v>276</v>
      </c>
      <c r="U337" s="46">
        <f t="shared" si="2301"/>
        <v>0</v>
      </c>
      <c r="V337" s="46">
        <f t="shared" si="2302"/>
        <v>0</v>
      </c>
      <c r="W337" s="46">
        <f t="shared" si="2494"/>
        <v>0</v>
      </c>
      <c r="X337" s="46">
        <f t="shared" si="2303"/>
        <v>0</v>
      </c>
      <c r="Y337" s="46">
        <f t="shared" si="2304"/>
        <v>0</v>
      </c>
      <c r="Z337" s="51">
        <f t="shared" si="2305"/>
        <v>0</v>
      </c>
      <c r="AA337" s="58">
        <f t="shared" si="2306"/>
        <v>0</v>
      </c>
      <c r="AB337" s="52">
        <f t="shared" si="2307"/>
        <v>0</v>
      </c>
      <c r="AC337" s="51">
        <f t="shared" si="2308"/>
        <v>0</v>
      </c>
      <c r="AD337" s="57">
        <f t="shared" si="2309"/>
        <v>0</v>
      </c>
      <c r="AE337" s="468">
        <f t="shared" si="2495"/>
        <v>0</v>
      </c>
      <c r="AF337" s="46">
        <f t="shared" si="2310"/>
        <v>0</v>
      </c>
      <c r="AG337" s="47"/>
      <c r="AH337" s="46">
        <f t="shared" si="2496"/>
        <v>0</v>
      </c>
      <c r="AI337" s="48"/>
      <c r="AJ337" s="29"/>
      <c r="AK337" s="45">
        <v>276</v>
      </c>
      <c r="AL337" s="46">
        <f t="shared" si="2311"/>
        <v>0</v>
      </c>
      <c r="AM337" s="46"/>
      <c r="AN337" s="46"/>
      <c r="AO337" s="46">
        <f t="shared" si="2312"/>
        <v>0</v>
      </c>
      <c r="AP337" s="128">
        <f t="shared" si="2313"/>
        <v>0</v>
      </c>
      <c r="AQ337" s="128"/>
      <c r="AR337" s="128"/>
      <c r="AS337" s="46">
        <f t="shared" si="2314"/>
        <v>0</v>
      </c>
      <c r="AT337" s="46">
        <f t="shared" si="2315"/>
        <v>0</v>
      </c>
      <c r="AU337" s="51"/>
      <c r="AV337" s="51"/>
      <c r="AW337" s="51">
        <f t="shared" si="2316"/>
        <v>0</v>
      </c>
      <c r="AX337" s="58">
        <f t="shared" si="2317"/>
        <v>0</v>
      </c>
      <c r="AY337" s="52"/>
      <c r="AZ337" s="52"/>
      <c r="BA337" s="52">
        <f t="shared" si="2318"/>
        <v>0</v>
      </c>
      <c r="BB337" s="51">
        <f t="shared" si="2319"/>
        <v>0</v>
      </c>
      <c r="BC337" s="51"/>
      <c r="BD337" s="51"/>
      <c r="BE337" s="57">
        <f t="shared" si="2320"/>
        <v>0</v>
      </c>
      <c r="BF337" s="468">
        <f t="shared" si="2321"/>
        <v>0</v>
      </c>
      <c r="BG337" s="46">
        <f t="shared" si="2322"/>
        <v>0</v>
      </c>
      <c r="BH337" s="46">
        <f t="shared" si="2323"/>
        <v>0</v>
      </c>
      <c r="BI337" s="48"/>
      <c r="BK337" s="45">
        <v>276</v>
      </c>
      <c r="BL337" s="46">
        <f t="shared" si="2497"/>
        <v>0</v>
      </c>
      <c r="BM337" s="46">
        <f t="shared" si="2498"/>
        <v>0</v>
      </c>
      <c r="BN337" s="46">
        <f t="shared" si="2499"/>
        <v>0</v>
      </c>
      <c r="BO337" s="46">
        <f t="shared" si="2324"/>
        <v>0</v>
      </c>
      <c r="BP337" s="46">
        <f t="shared" si="2325"/>
        <v>0</v>
      </c>
      <c r="BQ337" s="149">
        <f t="shared" si="2326"/>
        <v>0</v>
      </c>
      <c r="BR337" s="57">
        <f t="shared" si="2575"/>
        <v>0</v>
      </c>
      <c r="BS337" s="58">
        <f t="shared" si="2229"/>
        <v>0</v>
      </c>
      <c r="BT337" s="52">
        <f t="shared" si="2500"/>
        <v>0</v>
      </c>
      <c r="BU337" s="51">
        <f t="shared" si="2327"/>
        <v>0</v>
      </c>
      <c r="BV337" s="149">
        <f t="shared" si="2328"/>
        <v>0</v>
      </c>
      <c r="BW337" s="153">
        <f t="shared" si="2576"/>
        <v>0</v>
      </c>
      <c r="BX337" s="468">
        <f t="shared" si="2501"/>
        <v>0</v>
      </c>
      <c r="BY337" s="46">
        <f t="shared" si="2502"/>
        <v>0</v>
      </c>
      <c r="BZ337" s="46">
        <f t="shared" si="2329"/>
        <v>0</v>
      </c>
      <c r="CA337" s="48"/>
      <c r="CB337" s="29"/>
      <c r="CC337" s="45">
        <v>276</v>
      </c>
      <c r="CD337" s="239">
        <f t="shared" si="2330"/>
        <v>0</v>
      </c>
      <c r="CE337" s="239">
        <f t="shared" si="2503"/>
        <v>0</v>
      </c>
      <c r="CF337" s="128">
        <f t="shared" si="2331"/>
        <v>0</v>
      </c>
      <c r="CG337" s="46">
        <f t="shared" si="2504"/>
        <v>0</v>
      </c>
      <c r="CH337" s="46">
        <f t="shared" si="2230"/>
        <v>0</v>
      </c>
      <c r="CI337" s="149">
        <f t="shared" si="2332"/>
        <v>0</v>
      </c>
      <c r="CJ337" s="199">
        <f t="shared" si="2577"/>
        <v>0</v>
      </c>
      <c r="CK337" s="153">
        <f t="shared" si="2505"/>
        <v>10000</v>
      </c>
      <c r="CL337" s="45">
        <v>276</v>
      </c>
      <c r="CM337" s="46">
        <f t="shared" si="2506"/>
        <v>0</v>
      </c>
      <c r="CN337" s="239">
        <f t="shared" si="2507"/>
        <v>0</v>
      </c>
      <c r="CO337" s="128">
        <f t="shared" si="2242"/>
        <v>0</v>
      </c>
      <c r="CP337" s="46">
        <f t="shared" si="2333"/>
        <v>0</v>
      </c>
      <c r="CQ337" s="46">
        <f t="shared" si="2243"/>
        <v>0</v>
      </c>
      <c r="CR337" s="149">
        <f t="shared" si="2334"/>
        <v>0</v>
      </c>
      <c r="CS337" s="153">
        <f t="shared" si="2578"/>
        <v>0</v>
      </c>
      <c r="CT337" s="58">
        <f t="shared" si="2335"/>
        <v>0</v>
      </c>
      <c r="CU337" s="52">
        <f t="shared" si="2508"/>
        <v>0</v>
      </c>
      <c r="CV337" s="51">
        <f t="shared" si="2509"/>
        <v>0</v>
      </c>
      <c r="CW337" s="149">
        <f t="shared" si="2336"/>
        <v>0</v>
      </c>
      <c r="CX337" s="57">
        <f t="shared" si="2579"/>
        <v>0</v>
      </c>
      <c r="CY337" s="153">
        <f t="shared" si="2510"/>
        <v>10000</v>
      </c>
      <c r="CZ337" s="479">
        <f t="shared" si="2162"/>
        <v>0</v>
      </c>
      <c r="DA337" s="46">
        <f t="shared" si="2511"/>
        <v>0</v>
      </c>
      <c r="DB337" s="46">
        <f t="shared" si="2512"/>
        <v>0</v>
      </c>
      <c r="DC337" s="48"/>
      <c r="DE337" s="237">
        <v>276</v>
      </c>
      <c r="DF337" s="46">
        <f t="shared" si="2337"/>
        <v>0</v>
      </c>
      <c r="DG337" s="239">
        <f t="shared" si="2580"/>
        <v>0</v>
      </c>
      <c r="DH337" s="46">
        <f t="shared" si="2338"/>
        <v>0</v>
      </c>
      <c r="DI337" s="46">
        <f t="shared" si="2339"/>
        <v>0</v>
      </c>
      <c r="DJ337" s="46">
        <f t="shared" si="2340"/>
        <v>0</v>
      </c>
      <c r="DK337" s="51">
        <f t="shared" si="2341"/>
        <v>0</v>
      </c>
      <c r="DL337" s="58">
        <f t="shared" si="2231"/>
        <v>0</v>
      </c>
      <c r="DM337" s="240">
        <f t="shared" si="2581"/>
        <v>0</v>
      </c>
      <c r="DN337" s="51">
        <f t="shared" si="2342"/>
        <v>0</v>
      </c>
      <c r="DO337" s="57">
        <f t="shared" si="2343"/>
        <v>0</v>
      </c>
      <c r="DP337" s="468">
        <f t="shared" si="2513"/>
        <v>0</v>
      </c>
      <c r="DQ337" s="46">
        <f t="shared" si="2514"/>
        <v>0</v>
      </c>
      <c r="DR337" s="47"/>
      <c r="DS337" s="46">
        <f t="shared" si="2515"/>
        <v>0</v>
      </c>
      <c r="DT337" s="48"/>
      <c r="DU337" s="29"/>
      <c r="DV337" s="237">
        <v>276</v>
      </c>
      <c r="DW337" s="46">
        <f t="shared" si="2516"/>
        <v>0</v>
      </c>
      <c r="DX337" s="239">
        <f t="shared" si="2582"/>
        <v>0</v>
      </c>
      <c r="DY337" s="46">
        <f t="shared" si="2517"/>
        <v>0</v>
      </c>
      <c r="DZ337" s="46">
        <f t="shared" si="2344"/>
        <v>0</v>
      </c>
      <c r="EA337" s="46">
        <f t="shared" si="2345"/>
        <v>0</v>
      </c>
      <c r="EB337" s="51">
        <f t="shared" si="2346"/>
        <v>0</v>
      </c>
      <c r="EC337" s="58">
        <f t="shared" si="2232"/>
        <v>0</v>
      </c>
      <c r="ED337" s="240">
        <f t="shared" si="2583"/>
        <v>0</v>
      </c>
      <c r="EE337" s="51">
        <f t="shared" si="2347"/>
        <v>0</v>
      </c>
      <c r="EF337" s="57">
        <f t="shared" si="2348"/>
        <v>0</v>
      </c>
      <c r="EG337" s="468">
        <f t="shared" si="2518"/>
        <v>0</v>
      </c>
      <c r="EH337" s="46">
        <f t="shared" si="2519"/>
        <v>0</v>
      </c>
      <c r="EI337" s="47"/>
      <c r="EJ337" s="46">
        <f t="shared" si="2520"/>
        <v>0</v>
      </c>
      <c r="EK337" s="48"/>
      <c r="EL337" s="29"/>
      <c r="EM337" s="237">
        <v>276</v>
      </c>
      <c r="EN337" s="239">
        <f t="shared" si="2560"/>
        <v>0</v>
      </c>
      <c r="EO337" s="239">
        <f t="shared" si="2584"/>
        <v>0</v>
      </c>
      <c r="EP337" s="128">
        <f t="shared" si="2233"/>
        <v>0</v>
      </c>
      <c r="EQ337" s="46">
        <f t="shared" si="2349"/>
        <v>0</v>
      </c>
      <c r="ER337" s="46">
        <f t="shared" si="2350"/>
        <v>0</v>
      </c>
      <c r="ES337" s="51">
        <f t="shared" si="2351"/>
        <v>0</v>
      </c>
      <c r="ET337" s="153">
        <f t="shared" si="2521"/>
        <v>10000</v>
      </c>
      <c r="EU337" s="237">
        <v>276</v>
      </c>
      <c r="EV337" s="46">
        <f t="shared" si="2234"/>
        <v>0</v>
      </c>
      <c r="EW337" s="239">
        <f t="shared" si="2585"/>
        <v>0</v>
      </c>
      <c r="EX337" s="128">
        <f t="shared" si="2352"/>
        <v>0</v>
      </c>
      <c r="EY337" s="46">
        <f t="shared" si="2353"/>
        <v>0</v>
      </c>
      <c r="EZ337" s="46">
        <f t="shared" si="2354"/>
        <v>0</v>
      </c>
      <c r="FA337" s="51">
        <f t="shared" si="2355"/>
        <v>0</v>
      </c>
      <c r="FB337" s="58">
        <f t="shared" si="2356"/>
        <v>0</v>
      </c>
      <c r="FC337" s="240">
        <f t="shared" si="2586"/>
        <v>0</v>
      </c>
      <c r="FD337" s="51">
        <f t="shared" si="2522"/>
        <v>0</v>
      </c>
      <c r="FE337" s="57">
        <f t="shared" si="2357"/>
        <v>0</v>
      </c>
      <c r="FF337" s="153">
        <f t="shared" si="2523"/>
        <v>10000</v>
      </c>
      <c r="FG337" s="469">
        <f t="shared" si="2358"/>
        <v>0</v>
      </c>
      <c r="FH337" s="46">
        <f t="shared" si="2359"/>
        <v>0</v>
      </c>
      <c r="FI337" s="46">
        <f t="shared" si="2360"/>
        <v>0</v>
      </c>
      <c r="FJ337" s="48"/>
      <c r="FL337" s="237">
        <v>276</v>
      </c>
      <c r="FM337" s="46">
        <f t="shared" si="2524"/>
        <v>0</v>
      </c>
      <c r="FN337" s="239">
        <f t="shared" si="2561"/>
        <v>0</v>
      </c>
      <c r="FO337" s="46">
        <f t="shared" si="2525"/>
        <v>0</v>
      </c>
      <c r="FP337" s="46">
        <f t="shared" si="2361"/>
        <v>0</v>
      </c>
      <c r="FQ337" s="46">
        <f t="shared" si="2362"/>
        <v>0</v>
      </c>
      <c r="FR337" s="149">
        <f t="shared" si="2363"/>
        <v>0</v>
      </c>
      <c r="FS337" s="57">
        <f t="shared" si="2587"/>
        <v>0</v>
      </c>
      <c r="FT337" s="58">
        <f t="shared" si="2235"/>
        <v>0</v>
      </c>
      <c r="FU337" s="240">
        <f t="shared" si="2562"/>
        <v>0</v>
      </c>
      <c r="FV337" s="51">
        <f t="shared" si="2364"/>
        <v>0</v>
      </c>
      <c r="FW337" s="149">
        <f t="shared" si="2365"/>
        <v>0</v>
      </c>
      <c r="FX337" s="153">
        <f t="shared" si="2588"/>
        <v>0</v>
      </c>
      <c r="FY337" s="468">
        <f t="shared" si="2526"/>
        <v>0</v>
      </c>
      <c r="FZ337" s="46">
        <f t="shared" si="2527"/>
        <v>0</v>
      </c>
      <c r="GA337" s="46">
        <f t="shared" si="2366"/>
        <v>0</v>
      </c>
      <c r="GB337" s="48"/>
      <c r="GD337" s="237">
        <v>276</v>
      </c>
      <c r="GE337" s="239">
        <f t="shared" si="2563"/>
        <v>0</v>
      </c>
      <c r="GF337" s="239">
        <f t="shared" si="2589"/>
        <v>0</v>
      </c>
      <c r="GG337" s="128">
        <f t="shared" si="2119"/>
        <v>0</v>
      </c>
      <c r="GH337" s="46">
        <f t="shared" si="2236"/>
        <v>0</v>
      </c>
      <c r="GI337" s="46">
        <f t="shared" si="2367"/>
        <v>0</v>
      </c>
      <c r="GJ337" s="149">
        <f t="shared" si="2368"/>
        <v>0</v>
      </c>
      <c r="GK337" s="51">
        <f t="shared" si="2590"/>
        <v>0</v>
      </c>
      <c r="GL337" s="153">
        <f t="shared" si="2528"/>
        <v>10000</v>
      </c>
      <c r="GM337" s="237">
        <v>276</v>
      </c>
      <c r="GN337" s="46">
        <f t="shared" si="2237"/>
        <v>0</v>
      </c>
      <c r="GO337" s="239">
        <f t="shared" si="2564"/>
        <v>0</v>
      </c>
      <c r="GP337" s="128">
        <f t="shared" si="2168"/>
        <v>0</v>
      </c>
      <c r="GQ337" s="46">
        <f t="shared" si="2369"/>
        <v>0</v>
      </c>
      <c r="GR337" s="46">
        <f t="shared" si="2169"/>
        <v>0</v>
      </c>
      <c r="GS337" s="149">
        <f t="shared" si="2370"/>
        <v>0</v>
      </c>
      <c r="GT337" s="57">
        <f t="shared" si="2591"/>
        <v>0</v>
      </c>
      <c r="GU337" s="58">
        <f t="shared" si="2371"/>
        <v>0</v>
      </c>
      <c r="GV337" s="325">
        <f t="shared" si="2565"/>
        <v>0</v>
      </c>
      <c r="GW337" s="51">
        <f t="shared" si="2529"/>
        <v>0</v>
      </c>
      <c r="GX337" s="150">
        <f t="shared" si="2372"/>
        <v>0</v>
      </c>
      <c r="GY337" s="57">
        <f t="shared" si="2592"/>
        <v>0</v>
      </c>
      <c r="GZ337" s="153">
        <f t="shared" si="2530"/>
        <v>10000</v>
      </c>
      <c r="HA337" s="469">
        <f t="shared" si="2373"/>
        <v>0</v>
      </c>
      <c r="HB337" s="46">
        <f t="shared" si="2374"/>
        <v>0</v>
      </c>
      <c r="HC337" s="46">
        <f t="shared" si="2375"/>
        <v>0</v>
      </c>
      <c r="HD337" s="48"/>
      <c r="HF337" s="45">
        <v>276</v>
      </c>
      <c r="HG337" s="46">
        <f t="shared" si="2376"/>
        <v>0</v>
      </c>
      <c r="HH337" s="46">
        <f t="shared" si="2377"/>
        <v>0</v>
      </c>
      <c r="HI337" s="46">
        <f t="shared" si="2378"/>
        <v>0</v>
      </c>
      <c r="HJ337" s="46">
        <f t="shared" si="2379"/>
        <v>0</v>
      </c>
      <c r="HK337" s="46">
        <f t="shared" si="2380"/>
        <v>0</v>
      </c>
      <c r="HL337" s="51">
        <f t="shared" si="2381"/>
        <v>0</v>
      </c>
      <c r="HM337" s="153">
        <f t="shared" si="2531"/>
        <v>10000</v>
      </c>
      <c r="HN337" s="58">
        <f t="shared" si="2382"/>
        <v>0</v>
      </c>
      <c r="HO337" s="52">
        <f t="shared" si="2383"/>
        <v>0</v>
      </c>
      <c r="HP337" s="51">
        <f t="shared" si="2384"/>
        <v>0</v>
      </c>
      <c r="HQ337" s="57">
        <f t="shared" si="2385"/>
        <v>0</v>
      </c>
      <c r="HR337" s="153">
        <f t="shared" si="2532"/>
        <v>10000</v>
      </c>
      <c r="HS337" s="468">
        <f t="shared" si="2171"/>
        <v>0</v>
      </c>
      <c r="HT337" s="46">
        <f t="shared" si="2172"/>
        <v>0</v>
      </c>
      <c r="HU337" s="46">
        <f t="shared" si="2173"/>
        <v>0</v>
      </c>
      <c r="HV337" s="48"/>
      <c r="HW337" s="29"/>
      <c r="HX337" s="45">
        <v>276</v>
      </c>
      <c r="HY337" s="128">
        <f t="shared" si="2386"/>
        <v>0</v>
      </c>
      <c r="HZ337" s="46">
        <f t="shared" si="2387"/>
        <v>0</v>
      </c>
      <c r="IA337" s="46">
        <f t="shared" si="2388"/>
        <v>0</v>
      </c>
      <c r="IB337" s="46">
        <f t="shared" si="2389"/>
        <v>0</v>
      </c>
      <c r="IC337" s="46">
        <f t="shared" si="2390"/>
        <v>0</v>
      </c>
      <c r="ID337" s="51">
        <f t="shared" si="2391"/>
        <v>0</v>
      </c>
      <c r="IE337" s="153">
        <f t="shared" si="2533"/>
        <v>10000</v>
      </c>
      <c r="IF337" s="58">
        <f t="shared" si="2392"/>
        <v>0</v>
      </c>
      <c r="IG337" s="52">
        <f t="shared" si="2393"/>
        <v>0</v>
      </c>
      <c r="IH337" s="51">
        <f t="shared" si="2394"/>
        <v>0</v>
      </c>
      <c r="II337" s="57">
        <f t="shared" si="2534"/>
        <v>0</v>
      </c>
      <c r="IJ337" s="153">
        <f t="shared" si="2535"/>
        <v>10000</v>
      </c>
      <c r="IK337" s="468">
        <f t="shared" si="2174"/>
        <v>0</v>
      </c>
      <c r="IL337" s="46">
        <f t="shared" si="2175"/>
        <v>0</v>
      </c>
      <c r="IM337" s="46">
        <f t="shared" si="2176"/>
        <v>0</v>
      </c>
      <c r="IN337" s="48"/>
      <c r="IO337" s="53">
        <f t="shared" si="2395"/>
        <v>0</v>
      </c>
      <c r="IQ337" s="45">
        <v>276</v>
      </c>
      <c r="IR337" s="128">
        <f t="shared" si="2396"/>
        <v>0</v>
      </c>
      <c r="IS337" s="128">
        <f t="shared" si="2397"/>
        <v>0</v>
      </c>
      <c r="IT337" s="128">
        <f t="shared" si="2398"/>
        <v>0</v>
      </c>
      <c r="IU337" s="46">
        <f t="shared" si="2559"/>
        <v>0</v>
      </c>
      <c r="IV337" s="46">
        <f t="shared" si="2399"/>
        <v>0</v>
      </c>
      <c r="IW337" s="51">
        <f t="shared" si="2400"/>
        <v>0</v>
      </c>
      <c r="IX337" s="199">
        <f t="shared" si="2536"/>
        <v>10000</v>
      </c>
      <c r="IY337" s="128">
        <f t="shared" si="2401"/>
        <v>0</v>
      </c>
      <c r="IZ337" s="408">
        <f t="shared" si="2402"/>
        <v>0</v>
      </c>
      <c r="JA337" s="58">
        <f t="shared" si="2403"/>
        <v>0</v>
      </c>
      <c r="JB337" s="52">
        <f t="shared" si="2404"/>
        <v>0</v>
      </c>
      <c r="JC337" s="51">
        <f t="shared" si="2405"/>
        <v>0</v>
      </c>
      <c r="JD337" s="57">
        <f t="shared" si="2406"/>
        <v>0</v>
      </c>
      <c r="JE337" s="280">
        <f t="shared" si="2407"/>
        <v>10000</v>
      </c>
      <c r="JF337" s="280">
        <f t="shared" si="2408"/>
        <v>0</v>
      </c>
      <c r="JG337" s="468">
        <f t="shared" si="2409"/>
        <v>0</v>
      </c>
      <c r="JH337" s="46">
        <f t="shared" si="2410"/>
        <v>0</v>
      </c>
      <c r="JI337" s="46">
        <f t="shared" si="2411"/>
        <v>0</v>
      </c>
      <c r="JJ337" s="48"/>
      <c r="JL337" s="45">
        <v>276</v>
      </c>
      <c r="JM337" s="46">
        <f t="shared" si="2412"/>
        <v>0</v>
      </c>
      <c r="JN337" s="46">
        <f t="shared" si="2413"/>
        <v>0</v>
      </c>
      <c r="JO337" s="128">
        <f t="shared" si="2414"/>
        <v>0</v>
      </c>
      <c r="JP337" s="46">
        <f t="shared" si="2537"/>
        <v>0</v>
      </c>
      <c r="JQ337" s="46">
        <f t="shared" si="2415"/>
        <v>0</v>
      </c>
      <c r="JR337" s="149">
        <f t="shared" si="2416"/>
        <v>0</v>
      </c>
      <c r="JS337" s="51">
        <f t="shared" si="2593"/>
        <v>0</v>
      </c>
      <c r="JT337" s="199">
        <f t="shared" si="2538"/>
        <v>10000</v>
      </c>
      <c r="JU337" s="128">
        <f t="shared" si="2417"/>
        <v>0</v>
      </c>
      <c r="JV337" s="408">
        <f t="shared" si="2418"/>
        <v>0</v>
      </c>
      <c r="JW337" s="58">
        <f t="shared" si="2419"/>
        <v>0</v>
      </c>
      <c r="JX337" s="52">
        <f t="shared" si="2420"/>
        <v>0</v>
      </c>
      <c r="JY337" s="51">
        <f t="shared" si="2421"/>
        <v>0</v>
      </c>
      <c r="JZ337" s="149">
        <f t="shared" si="2422"/>
        <v>0</v>
      </c>
      <c r="KA337" s="199">
        <f t="shared" si="2594"/>
        <v>0</v>
      </c>
      <c r="KB337" s="128">
        <f t="shared" si="2539"/>
        <v>10000</v>
      </c>
      <c r="KC337" s="204">
        <f t="shared" si="2423"/>
        <v>0</v>
      </c>
      <c r="KD337" s="468">
        <f t="shared" si="2540"/>
        <v>0</v>
      </c>
      <c r="KE337" s="46">
        <f t="shared" si="2424"/>
        <v>0</v>
      </c>
      <c r="KF337" s="46">
        <f t="shared" si="2425"/>
        <v>0</v>
      </c>
      <c r="KG337" s="48"/>
      <c r="KI337" s="45">
        <v>276</v>
      </c>
      <c r="KJ337" s="46">
        <f t="shared" si="2426"/>
        <v>0</v>
      </c>
      <c r="KK337" s="46">
        <f t="shared" si="2427"/>
        <v>0</v>
      </c>
      <c r="KL337" s="128">
        <f t="shared" si="2428"/>
        <v>0</v>
      </c>
      <c r="KM337" s="46">
        <f t="shared" si="2244"/>
        <v>0</v>
      </c>
      <c r="KN337" s="46">
        <f t="shared" si="2429"/>
        <v>0</v>
      </c>
      <c r="KO337" s="149">
        <f t="shared" si="2430"/>
        <v>0</v>
      </c>
      <c r="KP337" s="199">
        <f t="shared" si="2595"/>
        <v>0</v>
      </c>
      <c r="KQ337" s="199">
        <f t="shared" si="2541"/>
        <v>10000</v>
      </c>
      <c r="KR337" s="128">
        <f t="shared" si="2431"/>
        <v>0</v>
      </c>
      <c r="KS337" s="408">
        <f t="shared" si="2432"/>
        <v>0</v>
      </c>
      <c r="KT337" s="45">
        <v>276</v>
      </c>
      <c r="KU337" s="46">
        <f t="shared" si="2542"/>
        <v>0</v>
      </c>
      <c r="KV337" s="46">
        <f t="shared" si="2433"/>
        <v>0</v>
      </c>
      <c r="KW337" s="128">
        <f t="shared" si="2177"/>
        <v>0</v>
      </c>
      <c r="KX337" s="46">
        <f t="shared" si="2434"/>
        <v>0</v>
      </c>
      <c r="KY337" s="46">
        <f t="shared" si="2178"/>
        <v>0</v>
      </c>
      <c r="KZ337" s="149">
        <f t="shared" si="2435"/>
        <v>0</v>
      </c>
      <c r="LA337" s="153">
        <f t="shared" si="2596"/>
        <v>0</v>
      </c>
      <c r="LB337" s="58">
        <f t="shared" si="2068"/>
        <v>0</v>
      </c>
      <c r="LC337" s="52">
        <f t="shared" si="2436"/>
        <v>0</v>
      </c>
      <c r="LD337" s="51">
        <f t="shared" si="2437"/>
        <v>0</v>
      </c>
      <c r="LE337" s="149">
        <f t="shared" si="2179"/>
        <v>0</v>
      </c>
      <c r="LF337" s="51">
        <f t="shared" si="2597"/>
        <v>0</v>
      </c>
      <c r="LG337" s="128">
        <f t="shared" si="2180"/>
        <v>10000</v>
      </c>
      <c r="LH337" s="204">
        <f t="shared" si="2438"/>
        <v>0</v>
      </c>
      <c r="LI337" s="479">
        <f t="shared" si="2181"/>
        <v>0</v>
      </c>
      <c r="LJ337" s="46">
        <f t="shared" si="2543"/>
        <v>0</v>
      </c>
      <c r="LK337" s="46">
        <f t="shared" si="2544"/>
        <v>0</v>
      </c>
      <c r="LL337" s="48"/>
      <c r="LN337" s="237">
        <v>276</v>
      </c>
      <c r="LO337" s="46">
        <f t="shared" si="2439"/>
        <v>0</v>
      </c>
      <c r="LP337" s="239">
        <f t="shared" si="2566"/>
        <v>0</v>
      </c>
      <c r="LQ337" s="46">
        <f t="shared" si="2440"/>
        <v>0</v>
      </c>
      <c r="LR337" s="46">
        <f t="shared" si="2441"/>
        <v>0</v>
      </c>
      <c r="LS337" s="46">
        <f t="shared" si="2442"/>
        <v>0</v>
      </c>
      <c r="LT337" s="51">
        <f t="shared" si="2443"/>
        <v>0</v>
      </c>
      <c r="LU337" s="199">
        <f t="shared" si="2545"/>
        <v>10000</v>
      </c>
      <c r="LV337" s="58">
        <f t="shared" si="2444"/>
        <v>0</v>
      </c>
      <c r="LW337" s="240">
        <f t="shared" si="2567"/>
        <v>0</v>
      </c>
      <c r="LX337" s="51">
        <f t="shared" si="2445"/>
        <v>0</v>
      </c>
      <c r="LY337" s="51">
        <f t="shared" si="2446"/>
        <v>0</v>
      </c>
      <c r="LZ337" s="46">
        <f t="shared" si="2546"/>
        <v>0</v>
      </c>
      <c r="MA337" s="199">
        <f t="shared" si="2547"/>
        <v>10000</v>
      </c>
      <c r="MB337" s="468">
        <f t="shared" si="2447"/>
        <v>0</v>
      </c>
      <c r="MC337" s="46">
        <f t="shared" si="2448"/>
        <v>0</v>
      </c>
      <c r="MD337" s="46">
        <f t="shared" si="2449"/>
        <v>0</v>
      </c>
      <c r="ME337" s="48"/>
      <c r="MG337" s="237">
        <v>276</v>
      </c>
      <c r="MH337" s="46">
        <f t="shared" si="2450"/>
        <v>0</v>
      </c>
      <c r="MI337" s="239">
        <f t="shared" si="2568"/>
        <v>0</v>
      </c>
      <c r="MJ337" s="46">
        <f t="shared" si="2451"/>
        <v>0</v>
      </c>
      <c r="MK337" s="46">
        <f t="shared" si="2452"/>
        <v>0</v>
      </c>
      <c r="ML337" s="46">
        <f t="shared" si="2453"/>
        <v>0</v>
      </c>
      <c r="MM337" s="51">
        <f t="shared" si="2454"/>
        <v>0</v>
      </c>
      <c r="MN337" s="199">
        <f t="shared" si="2548"/>
        <v>10000</v>
      </c>
      <c r="MO337" s="58">
        <f t="shared" si="2455"/>
        <v>0</v>
      </c>
      <c r="MP337" s="240">
        <f t="shared" si="2569"/>
        <v>0</v>
      </c>
      <c r="MQ337" s="51">
        <f t="shared" si="2456"/>
        <v>0</v>
      </c>
      <c r="MR337" s="57">
        <f t="shared" si="2457"/>
        <v>0</v>
      </c>
      <c r="MS337" s="199">
        <f t="shared" si="2549"/>
        <v>10000</v>
      </c>
      <c r="MT337" s="468">
        <f t="shared" si="2550"/>
        <v>0</v>
      </c>
      <c r="MU337" s="46">
        <f t="shared" si="2458"/>
        <v>0</v>
      </c>
      <c r="MV337" s="46">
        <f t="shared" si="2459"/>
        <v>0</v>
      </c>
      <c r="MW337" s="48"/>
      <c r="MY337" s="237">
        <v>276</v>
      </c>
      <c r="MZ337" s="46">
        <f t="shared" si="2460"/>
        <v>0</v>
      </c>
      <c r="NA337" s="239">
        <f t="shared" si="2570"/>
        <v>0</v>
      </c>
      <c r="NB337" s="128">
        <f t="shared" si="2461"/>
        <v>0</v>
      </c>
      <c r="NC337" s="46">
        <f t="shared" si="2238"/>
        <v>0</v>
      </c>
      <c r="ND337" s="46">
        <f t="shared" si="2462"/>
        <v>0</v>
      </c>
      <c r="NE337" s="51">
        <f t="shared" si="2187"/>
        <v>0</v>
      </c>
      <c r="NF337" s="153">
        <f t="shared" si="2188"/>
        <v>10000</v>
      </c>
      <c r="NG337" s="237">
        <v>276</v>
      </c>
      <c r="NH337" s="46">
        <f t="shared" si="2239"/>
        <v>0</v>
      </c>
      <c r="NI337" s="239">
        <f t="shared" si="2571"/>
        <v>0</v>
      </c>
      <c r="NJ337" s="128">
        <f t="shared" si="2190"/>
        <v>0</v>
      </c>
      <c r="NK337" s="46">
        <f t="shared" si="2551"/>
        <v>0</v>
      </c>
      <c r="NL337" s="46">
        <f t="shared" si="2191"/>
        <v>0</v>
      </c>
      <c r="NM337" s="51">
        <f t="shared" si="2463"/>
        <v>0</v>
      </c>
      <c r="NN337" s="58">
        <f t="shared" si="2192"/>
        <v>0</v>
      </c>
      <c r="NO337" s="240">
        <f t="shared" si="2572"/>
        <v>0</v>
      </c>
      <c r="NP337" s="51">
        <f t="shared" si="2194"/>
        <v>0</v>
      </c>
      <c r="NQ337" s="57">
        <f t="shared" si="2464"/>
        <v>0</v>
      </c>
      <c r="NR337" s="153">
        <f t="shared" si="2552"/>
        <v>10000</v>
      </c>
      <c r="NS337" s="469">
        <f t="shared" si="2465"/>
        <v>0</v>
      </c>
      <c r="NT337" s="46">
        <f t="shared" si="2466"/>
        <v>0</v>
      </c>
      <c r="NU337" s="46">
        <f t="shared" si="2467"/>
        <v>0</v>
      </c>
      <c r="NV337" s="48"/>
      <c r="NX337" s="237">
        <v>276</v>
      </c>
      <c r="NY337" s="46">
        <f t="shared" si="2468"/>
        <v>0</v>
      </c>
      <c r="NZ337" s="239">
        <f t="shared" si="2573"/>
        <v>0</v>
      </c>
      <c r="OA337" s="46">
        <f t="shared" si="2469"/>
        <v>0</v>
      </c>
      <c r="OB337" s="46">
        <f t="shared" si="2470"/>
        <v>0</v>
      </c>
      <c r="OC337" s="46">
        <f t="shared" si="2471"/>
        <v>0</v>
      </c>
      <c r="OD337" s="149">
        <f t="shared" si="2472"/>
        <v>0</v>
      </c>
      <c r="OE337" s="57">
        <f t="shared" si="2598"/>
        <v>0</v>
      </c>
      <c r="OF337" s="153">
        <f t="shared" si="2553"/>
        <v>10000</v>
      </c>
      <c r="OG337" s="58">
        <f t="shared" si="2473"/>
        <v>0</v>
      </c>
      <c r="OH337" s="240">
        <f t="shared" si="2599"/>
        <v>0</v>
      </c>
      <c r="OI337" s="51">
        <f t="shared" si="2474"/>
        <v>0</v>
      </c>
      <c r="OJ337" s="149">
        <f t="shared" si="2475"/>
        <v>0</v>
      </c>
      <c r="OK337" s="153">
        <f t="shared" si="2600"/>
        <v>0</v>
      </c>
      <c r="OL337" s="153">
        <f t="shared" si="2554"/>
        <v>10000</v>
      </c>
      <c r="OM337" s="468">
        <f t="shared" si="2555"/>
        <v>0</v>
      </c>
      <c r="ON337" s="46">
        <f t="shared" si="2556"/>
        <v>0</v>
      </c>
      <c r="OO337" s="46">
        <f t="shared" si="2476"/>
        <v>0</v>
      </c>
      <c r="OP337" s="48"/>
      <c r="OR337" s="237">
        <v>276</v>
      </c>
      <c r="OS337" s="46">
        <f t="shared" si="2477"/>
        <v>0</v>
      </c>
      <c r="OT337" s="239">
        <f t="shared" si="2574"/>
        <v>0</v>
      </c>
      <c r="OU337" s="128">
        <f t="shared" si="2478"/>
        <v>0</v>
      </c>
      <c r="OV337" s="46">
        <f t="shared" si="2240"/>
        <v>0</v>
      </c>
      <c r="OW337" s="46">
        <f t="shared" si="2241"/>
        <v>0</v>
      </c>
      <c r="OX337" s="149">
        <f t="shared" si="2479"/>
        <v>0</v>
      </c>
      <c r="OY337" s="51">
        <f t="shared" si="2601"/>
        <v>0</v>
      </c>
      <c r="OZ337" s="153">
        <f t="shared" si="2557"/>
        <v>10000</v>
      </c>
      <c r="PA337" s="237">
        <v>276</v>
      </c>
      <c r="PB337" s="46">
        <f t="shared" si="2480"/>
        <v>0</v>
      </c>
      <c r="PC337" s="239">
        <f t="shared" si="2602"/>
        <v>0</v>
      </c>
      <c r="PD337" s="128">
        <f t="shared" si="2481"/>
        <v>0</v>
      </c>
      <c r="PE337" s="46">
        <f t="shared" si="2482"/>
        <v>0</v>
      </c>
      <c r="PF337" s="46">
        <f t="shared" si="2483"/>
        <v>0</v>
      </c>
      <c r="PG337" s="149">
        <f t="shared" si="2484"/>
        <v>0</v>
      </c>
      <c r="PH337" s="57">
        <f t="shared" si="2603"/>
        <v>0</v>
      </c>
      <c r="PI337" s="688">
        <f t="shared" si="2485"/>
        <v>0</v>
      </c>
      <c r="PJ337" s="240">
        <f t="shared" si="2604"/>
        <v>0</v>
      </c>
      <c r="PK337" s="51">
        <f t="shared" si="2486"/>
        <v>0</v>
      </c>
      <c r="PL337" s="150">
        <f t="shared" si="2487"/>
        <v>0</v>
      </c>
      <c r="PM337" s="57">
        <f t="shared" si="2605"/>
        <v>0</v>
      </c>
      <c r="PN337" s="153">
        <f t="shared" si="2558"/>
        <v>10000</v>
      </c>
      <c r="PO337" s="469">
        <f t="shared" si="2488"/>
        <v>0</v>
      </c>
      <c r="PP337" s="46">
        <f t="shared" si="2489"/>
        <v>0</v>
      </c>
      <c r="PQ337" s="46">
        <f t="shared" si="2490"/>
        <v>0</v>
      </c>
      <c r="PR337" s="48"/>
    </row>
    <row r="338" spans="2:434" hidden="1" x14ac:dyDescent="0.3">
      <c r="B338" s="45">
        <v>277</v>
      </c>
      <c r="C338" s="46">
        <f t="shared" si="2245"/>
        <v>0</v>
      </c>
      <c r="D338" s="46">
        <f t="shared" si="2293"/>
        <v>0</v>
      </c>
      <c r="E338" s="46">
        <f t="shared" si="2294"/>
        <v>0</v>
      </c>
      <c r="F338" s="46">
        <f t="shared" si="2295"/>
        <v>0</v>
      </c>
      <c r="G338" s="46">
        <f t="shared" si="2296"/>
        <v>0</v>
      </c>
      <c r="H338" s="51">
        <f t="shared" si="2297"/>
        <v>0</v>
      </c>
      <c r="I338" s="58">
        <f t="shared" si="2228"/>
        <v>0</v>
      </c>
      <c r="J338" s="52">
        <f t="shared" si="2298"/>
        <v>0</v>
      </c>
      <c r="K338" s="51">
        <f t="shared" si="2299"/>
        <v>0</v>
      </c>
      <c r="L338" s="57">
        <f t="shared" si="2300"/>
        <v>0</v>
      </c>
      <c r="M338" s="468">
        <f t="shared" si="2491"/>
        <v>0</v>
      </c>
      <c r="N338" s="46">
        <f t="shared" si="2492"/>
        <v>0</v>
      </c>
      <c r="O338" s="47"/>
      <c r="P338" s="46">
        <f t="shared" si="2493"/>
        <v>0</v>
      </c>
      <c r="Q338" s="48"/>
      <c r="R338" s="29"/>
      <c r="S338" s="29"/>
      <c r="T338" s="45">
        <v>277</v>
      </c>
      <c r="U338" s="46">
        <f t="shared" si="2301"/>
        <v>0</v>
      </c>
      <c r="V338" s="46">
        <f t="shared" si="2302"/>
        <v>0</v>
      </c>
      <c r="W338" s="46">
        <f t="shared" si="2494"/>
        <v>0</v>
      </c>
      <c r="X338" s="46">
        <f t="shared" si="2303"/>
        <v>0</v>
      </c>
      <c r="Y338" s="46">
        <f t="shared" si="2304"/>
        <v>0</v>
      </c>
      <c r="Z338" s="51">
        <f t="shared" si="2305"/>
        <v>0</v>
      </c>
      <c r="AA338" s="58">
        <f t="shared" si="2306"/>
        <v>0</v>
      </c>
      <c r="AB338" s="52">
        <f t="shared" si="2307"/>
        <v>0</v>
      </c>
      <c r="AC338" s="51">
        <f t="shared" si="2308"/>
        <v>0</v>
      </c>
      <c r="AD338" s="57">
        <f t="shared" si="2309"/>
        <v>0</v>
      </c>
      <c r="AE338" s="468">
        <f t="shared" si="2495"/>
        <v>0</v>
      </c>
      <c r="AF338" s="46">
        <f t="shared" si="2310"/>
        <v>0</v>
      </c>
      <c r="AG338" s="47"/>
      <c r="AH338" s="46">
        <f t="shared" si="2496"/>
        <v>0</v>
      </c>
      <c r="AI338" s="48"/>
      <c r="AJ338" s="29"/>
      <c r="AK338" s="45">
        <v>277</v>
      </c>
      <c r="AL338" s="46">
        <f t="shared" si="2311"/>
        <v>0</v>
      </c>
      <c r="AM338" s="46"/>
      <c r="AN338" s="46"/>
      <c r="AO338" s="46">
        <f t="shared" si="2312"/>
        <v>0</v>
      </c>
      <c r="AP338" s="128">
        <f t="shared" si="2313"/>
        <v>0</v>
      </c>
      <c r="AQ338" s="128"/>
      <c r="AR338" s="128"/>
      <c r="AS338" s="46">
        <f t="shared" si="2314"/>
        <v>0</v>
      </c>
      <c r="AT338" s="46">
        <f t="shared" si="2315"/>
        <v>0</v>
      </c>
      <c r="AU338" s="51"/>
      <c r="AV338" s="51"/>
      <c r="AW338" s="51">
        <f t="shared" si="2316"/>
        <v>0</v>
      </c>
      <c r="AX338" s="58">
        <f t="shared" si="2317"/>
        <v>0</v>
      </c>
      <c r="AY338" s="52"/>
      <c r="AZ338" s="52"/>
      <c r="BA338" s="52">
        <f t="shared" si="2318"/>
        <v>0</v>
      </c>
      <c r="BB338" s="51">
        <f t="shared" si="2319"/>
        <v>0</v>
      </c>
      <c r="BC338" s="51"/>
      <c r="BD338" s="51"/>
      <c r="BE338" s="57">
        <f t="shared" si="2320"/>
        <v>0</v>
      </c>
      <c r="BF338" s="468">
        <f t="shared" si="2321"/>
        <v>0</v>
      </c>
      <c r="BG338" s="46">
        <f t="shared" si="2322"/>
        <v>0</v>
      </c>
      <c r="BH338" s="46">
        <f t="shared" si="2323"/>
        <v>0</v>
      </c>
      <c r="BI338" s="48"/>
      <c r="BK338" s="45">
        <v>277</v>
      </c>
      <c r="BL338" s="46">
        <f t="shared" si="2497"/>
        <v>0</v>
      </c>
      <c r="BM338" s="46">
        <f t="shared" si="2498"/>
        <v>0</v>
      </c>
      <c r="BN338" s="46">
        <f t="shared" si="2499"/>
        <v>0</v>
      </c>
      <c r="BO338" s="46">
        <f t="shared" si="2324"/>
        <v>0</v>
      </c>
      <c r="BP338" s="46">
        <f t="shared" si="2325"/>
        <v>0</v>
      </c>
      <c r="BQ338" s="51">
        <f t="shared" si="2326"/>
        <v>0</v>
      </c>
      <c r="BR338" s="150">
        <f>$BQ$337</f>
        <v>0</v>
      </c>
      <c r="BS338" s="58">
        <f t="shared" si="2229"/>
        <v>0</v>
      </c>
      <c r="BT338" s="52">
        <f t="shared" si="2500"/>
        <v>0</v>
      </c>
      <c r="BU338" s="51">
        <f t="shared" si="2327"/>
        <v>0</v>
      </c>
      <c r="BV338" s="51">
        <f t="shared" si="2328"/>
        <v>0</v>
      </c>
      <c r="BW338" s="150">
        <f>$BV$337</f>
        <v>0</v>
      </c>
      <c r="BX338" s="468">
        <f t="shared" si="2501"/>
        <v>0</v>
      </c>
      <c r="BY338" s="46">
        <f t="shared" si="2502"/>
        <v>0</v>
      </c>
      <c r="BZ338" s="46">
        <f t="shared" si="2329"/>
        <v>0</v>
      </c>
      <c r="CA338" s="48"/>
      <c r="CB338" s="29"/>
      <c r="CC338" s="45">
        <v>277</v>
      </c>
      <c r="CD338" s="128">
        <f t="shared" si="2330"/>
        <v>0</v>
      </c>
      <c r="CE338" s="46">
        <f t="shared" si="2503"/>
        <v>0</v>
      </c>
      <c r="CF338" s="128">
        <f t="shared" si="2331"/>
        <v>0</v>
      </c>
      <c r="CG338" s="46">
        <f t="shared" si="2504"/>
        <v>0</v>
      </c>
      <c r="CH338" s="46">
        <f t="shared" si="2230"/>
        <v>0</v>
      </c>
      <c r="CI338" s="51">
        <f t="shared" si="2332"/>
        <v>0</v>
      </c>
      <c r="CJ338" s="149">
        <f>$CR$337</f>
        <v>0</v>
      </c>
      <c r="CK338" s="153">
        <f t="shared" si="2505"/>
        <v>10000</v>
      </c>
      <c r="CL338" s="45">
        <v>277</v>
      </c>
      <c r="CM338" s="46">
        <f t="shared" si="2506"/>
        <v>0</v>
      </c>
      <c r="CN338" s="46">
        <f t="shared" si="2507"/>
        <v>0</v>
      </c>
      <c r="CO338" s="128">
        <f t="shared" si="2242"/>
        <v>0</v>
      </c>
      <c r="CP338" s="46">
        <f t="shared" si="2333"/>
        <v>0</v>
      </c>
      <c r="CQ338" s="46">
        <f t="shared" si="2243"/>
        <v>0</v>
      </c>
      <c r="CR338" s="51">
        <f t="shared" si="2334"/>
        <v>0</v>
      </c>
      <c r="CS338" s="150">
        <f>$CR$337</f>
        <v>0</v>
      </c>
      <c r="CT338" s="58">
        <f t="shared" si="2335"/>
        <v>0</v>
      </c>
      <c r="CU338" s="52">
        <f t="shared" si="2508"/>
        <v>0</v>
      </c>
      <c r="CV338" s="51">
        <f t="shared" si="2509"/>
        <v>0</v>
      </c>
      <c r="CW338" s="51">
        <f t="shared" si="2336"/>
        <v>0</v>
      </c>
      <c r="CX338" s="150">
        <f>$CW$337</f>
        <v>0</v>
      </c>
      <c r="CY338" s="153">
        <f t="shared" si="2510"/>
        <v>10000</v>
      </c>
      <c r="CZ338" s="479">
        <f t="shared" si="2162"/>
        <v>0</v>
      </c>
      <c r="DA338" s="46">
        <f t="shared" si="2511"/>
        <v>0</v>
      </c>
      <c r="DB338" s="46">
        <f t="shared" si="2512"/>
        <v>0</v>
      </c>
      <c r="DC338" s="48"/>
      <c r="DE338" s="45">
        <v>277</v>
      </c>
      <c r="DF338" s="46">
        <f t="shared" si="2337"/>
        <v>0</v>
      </c>
      <c r="DG338" s="46">
        <f>IF(AND($H$7="Oui",DE338&gt;$I$7),0,IF(DE338&gt;$B$7,0,(TRUNC($C$7*$P$50*$L$7/12,2))+(TRUNC($C$7*$Q$50*$M$7/12,2))))</f>
        <v>0</v>
      </c>
      <c r="DH338" s="46">
        <f t="shared" si="2338"/>
        <v>0</v>
      </c>
      <c r="DI338" s="46">
        <f t="shared" si="2339"/>
        <v>0</v>
      </c>
      <c r="DJ338" s="46">
        <f t="shared" si="2340"/>
        <v>0</v>
      </c>
      <c r="DK338" s="51">
        <f t="shared" si="2341"/>
        <v>0</v>
      </c>
      <c r="DL338" s="58">
        <f t="shared" si="2231"/>
        <v>0</v>
      </c>
      <c r="DM338" s="241">
        <f>IF(AND($H$7="Oui",DE338&gt;$I$7),0,IF(DE338&gt;$B$7,0,(TRUNC($C$7*$P$50/12,2))+(TRUNC($C$7*$Q$50/12,2))))</f>
        <v>0</v>
      </c>
      <c r="DN338" s="51">
        <f t="shared" si="2342"/>
        <v>0</v>
      </c>
      <c r="DO338" s="57">
        <f t="shared" si="2343"/>
        <v>0</v>
      </c>
      <c r="DP338" s="468">
        <f t="shared" si="2513"/>
        <v>0</v>
      </c>
      <c r="DQ338" s="46">
        <f t="shared" si="2514"/>
        <v>0</v>
      </c>
      <c r="DR338" s="47"/>
      <c r="DS338" s="46">
        <f t="shared" si="2515"/>
        <v>0</v>
      </c>
      <c r="DT338" s="48"/>
      <c r="DU338" s="29"/>
      <c r="DV338" s="45">
        <v>277</v>
      </c>
      <c r="DW338" s="46">
        <f t="shared" si="2516"/>
        <v>0</v>
      </c>
      <c r="DX338" s="46">
        <f>IF(AND($H$7="Oui",DV338&gt;$I$7),0,IF(DV338&gt;$B$7,0,(TRUNC(EB337*$R$50*$L$7/12,2))+(TRUNC(EB337*$S$50*$M$7/12,2))))</f>
        <v>0</v>
      </c>
      <c r="DY338" s="46">
        <f t="shared" si="2517"/>
        <v>0</v>
      </c>
      <c r="DZ338" s="46">
        <f t="shared" si="2344"/>
        <v>0</v>
      </c>
      <c r="EA338" s="46">
        <f t="shared" si="2345"/>
        <v>0</v>
      </c>
      <c r="EB338" s="51">
        <f t="shared" si="2346"/>
        <v>0</v>
      </c>
      <c r="EC338" s="58">
        <f t="shared" si="2232"/>
        <v>0</v>
      </c>
      <c r="ED338" s="52">
        <f>IF(AND($H$7="Oui",DV338&gt;$I$7),0,IF(DV338&gt;$B$7,0,(TRUNC(EF337*$R$50/12,2))+(TRUNC(EF337*$S$50/12,2))))</f>
        <v>0</v>
      </c>
      <c r="EE338" s="51">
        <f t="shared" si="2347"/>
        <v>0</v>
      </c>
      <c r="EF338" s="57">
        <f t="shared" si="2348"/>
        <v>0</v>
      </c>
      <c r="EG338" s="468">
        <f t="shared" si="2518"/>
        <v>0</v>
      </c>
      <c r="EH338" s="46">
        <f t="shared" si="2519"/>
        <v>0</v>
      </c>
      <c r="EI338" s="47"/>
      <c r="EJ338" s="46">
        <f t="shared" si="2520"/>
        <v>0</v>
      </c>
      <c r="EK338" s="48"/>
      <c r="EL338" s="29"/>
      <c r="EM338" s="45">
        <v>277</v>
      </c>
      <c r="EN338" s="46">
        <f t="shared" ref="EN338:EN349" si="2606">IF(AND($H$7="Oui",EM338=$I$7),EP338+EO338,IF(EM338&gt;$B$7,0,IF($F$10="Paliers",ROUND(-PMT(($D$7+($T$50*$L$7)+($U$50*$M$7))/12,$B$7-EM337,ES337,0,0),2),IF(AND($H$7="Oui",EM338=$I$7),EP338+EO338,IF(AND($H$7="Oui",EM338&gt;$I$7),0,IF(EM338&gt;$B$7,0,$EN$60))))))</f>
        <v>0</v>
      </c>
      <c r="EO338" s="46">
        <f>IF(EM338&gt;$B$7,0,(TRUNC(ES337*$T$50*$L$7/12,2))+(TRUNC(ES337*$U$50*$M$7/12,2)))</f>
        <v>0</v>
      </c>
      <c r="EP338" s="128">
        <f t="shared" si="2233"/>
        <v>0</v>
      </c>
      <c r="EQ338" s="46">
        <f t="shared" si="2349"/>
        <v>0</v>
      </c>
      <c r="ER338" s="46">
        <f t="shared" si="2350"/>
        <v>0</v>
      </c>
      <c r="ES338" s="51">
        <f t="shared" si="2351"/>
        <v>0</v>
      </c>
      <c r="ET338" s="153">
        <f t="shared" si="2521"/>
        <v>10000</v>
      </c>
      <c r="EU338" s="45">
        <v>277</v>
      </c>
      <c r="EV338" s="46">
        <f t="shared" si="2234"/>
        <v>0</v>
      </c>
      <c r="EW338" s="46">
        <f>IF(EU338&gt;$B$7,0,(TRUNC(FA337*$T$50*$L$7/12,2))+(TRUNC(FA337*$U$50*$M$7/12,2)))</f>
        <v>0</v>
      </c>
      <c r="EX338" s="128">
        <f t="shared" si="2352"/>
        <v>0</v>
      </c>
      <c r="EY338" s="46">
        <f t="shared" si="2353"/>
        <v>0</v>
      </c>
      <c r="EZ338" s="46">
        <f t="shared" si="2354"/>
        <v>0</v>
      </c>
      <c r="FA338" s="51">
        <f t="shared" si="2355"/>
        <v>0</v>
      </c>
      <c r="FB338" s="58">
        <f t="shared" si="2356"/>
        <v>0</v>
      </c>
      <c r="FC338" s="52">
        <f>IF(AND($H$7="Oui",EU338&gt;$I$7),0,IF(EU338&gt;$B$7,0,(TRUNC(FE337*$T$50/12,2))+(TRUNC(FE337*$U$50/12,2))))</f>
        <v>0</v>
      </c>
      <c r="FD338" s="51">
        <f t="shared" si="2522"/>
        <v>0</v>
      </c>
      <c r="FE338" s="57">
        <f t="shared" si="2357"/>
        <v>0</v>
      </c>
      <c r="FF338" s="153">
        <f t="shared" si="2523"/>
        <v>10000</v>
      </c>
      <c r="FG338" s="469">
        <f t="shared" si="2358"/>
        <v>0</v>
      </c>
      <c r="FH338" s="46">
        <f t="shared" si="2359"/>
        <v>0</v>
      </c>
      <c r="FI338" s="46">
        <f t="shared" si="2360"/>
        <v>0</v>
      </c>
      <c r="FJ338" s="48"/>
      <c r="FL338" s="45">
        <v>277</v>
      </c>
      <c r="FM338" s="46">
        <f t="shared" si="2524"/>
        <v>0</v>
      </c>
      <c r="FN338" s="46">
        <f t="shared" ref="FN338:FN349" si="2607">IF(AND($H$7="Oui",FL338&gt;$I$7),0,IF(FL338&gt;$B$7,0,(TRUNC(FS338*$V$50*$L$7/12,2))+(TRUNC(FS338*$W$50*$M$7/12,2))))</f>
        <v>0</v>
      </c>
      <c r="FO338" s="46">
        <f t="shared" si="2525"/>
        <v>0</v>
      </c>
      <c r="FP338" s="46">
        <f t="shared" si="2361"/>
        <v>0</v>
      </c>
      <c r="FQ338" s="46">
        <f t="shared" si="2362"/>
        <v>0</v>
      </c>
      <c r="FR338" s="51">
        <f t="shared" si="2363"/>
        <v>0</v>
      </c>
      <c r="FS338" s="150">
        <f>$BQ$337</f>
        <v>0</v>
      </c>
      <c r="FT338" s="58">
        <f t="shared" si="2235"/>
        <v>0</v>
      </c>
      <c r="FU338" s="241">
        <f t="shared" ref="FU338:FU349" si="2608">IF(AND($H$7="Oui",FL338&gt;$I$7),0,IF(FL338&gt;$B$7,0,(TRUNC(FX338*$V$50/12,2))+(TRUNC(FX338*$W$50/12,2))))</f>
        <v>0</v>
      </c>
      <c r="FV338" s="51">
        <f t="shared" si="2364"/>
        <v>0</v>
      </c>
      <c r="FW338" s="51">
        <f t="shared" si="2365"/>
        <v>0</v>
      </c>
      <c r="FX338" s="150">
        <f>$BV$337</f>
        <v>0</v>
      </c>
      <c r="FY338" s="468">
        <f t="shared" si="2526"/>
        <v>0</v>
      </c>
      <c r="FZ338" s="46">
        <f t="shared" si="2527"/>
        <v>0</v>
      </c>
      <c r="GA338" s="46">
        <f t="shared" si="2366"/>
        <v>0</v>
      </c>
      <c r="GB338" s="48"/>
      <c r="GD338" s="45">
        <v>277</v>
      </c>
      <c r="GE338" s="128">
        <f t="shared" ref="GE338:GE349" si="2609">IF(AND($H$7="Oui",GD338=$I$7),GG338+GF338,IF(GD338&gt;$B$7,0,IF($F$10="Paliers",ROUND(-PMT(($D$7+($X$49*$L$7)+($Y$49*$M$7))/12,$B$7-GD337,GJ337,0,0),2),IF(AND($H$7="Oui",GD338=$I$7),GG338+GF338,IF(AND($H$7="Oui",GD338&gt;$I$7),0,IF(GD338&gt;$B$7,0,$GE$60))))))</f>
        <v>0</v>
      </c>
      <c r="GF338" s="128">
        <f>IF(AND($H$7="Oui",GD338&gt;$I$7),0,IF(GD338&gt;$B$7,0,(TRUNC(GK338*$X$50*$L$7/12,2))+(TRUNC(GK338*$Y$50*$M$7/12,2))))</f>
        <v>0</v>
      </c>
      <c r="GG338" s="128">
        <f t="shared" si="2119"/>
        <v>0</v>
      </c>
      <c r="GH338" s="46">
        <f t="shared" si="2236"/>
        <v>0</v>
      </c>
      <c r="GI338" s="46">
        <f t="shared" si="2367"/>
        <v>0</v>
      </c>
      <c r="GJ338" s="51">
        <f t="shared" si="2368"/>
        <v>0</v>
      </c>
      <c r="GK338" s="149">
        <f>$GJ$337</f>
        <v>0</v>
      </c>
      <c r="GL338" s="153">
        <f t="shared" si="2528"/>
        <v>10000</v>
      </c>
      <c r="GM338" s="45">
        <v>277</v>
      </c>
      <c r="GN338" s="46">
        <f t="shared" si="2237"/>
        <v>0</v>
      </c>
      <c r="GO338" s="46">
        <f t="shared" ref="GO338:GO349" si="2610">IF(GM338&gt;$B$7,0,(TRUNC(GT338*$X$50*$L$7/12,2))+(TRUNC(GT338*$Y$50*$M$7/12,2)))</f>
        <v>0</v>
      </c>
      <c r="GP338" s="128">
        <f t="shared" si="2168"/>
        <v>0</v>
      </c>
      <c r="GQ338" s="46">
        <f t="shared" si="2369"/>
        <v>0</v>
      </c>
      <c r="GR338" s="46">
        <f t="shared" si="2169"/>
        <v>0</v>
      </c>
      <c r="GS338" s="51">
        <f t="shared" si="2370"/>
        <v>0</v>
      </c>
      <c r="GT338" s="150">
        <f>$GS$337</f>
        <v>0</v>
      </c>
      <c r="GU338" s="58">
        <f t="shared" si="2371"/>
        <v>0</v>
      </c>
      <c r="GV338" s="52">
        <f t="shared" ref="GV338:GV349" si="2611">IF(AND($H$7="Oui",GM338&gt;$I$7),0,IF(GM338&gt;$B$7,0,(TRUNC(GY338*$X$50/12,2))+(TRUNC(GY338*$Y$50/12,2))))</f>
        <v>0</v>
      </c>
      <c r="GW338" s="51">
        <f t="shared" si="2529"/>
        <v>0</v>
      </c>
      <c r="GX338" s="57">
        <f t="shared" si="2372"/>
        <v>0</v>
      </c>
      <c r="GY338" s="150">
        <f>$GX$337</f>
        <v>0</v>
      </c>
      <c r="GZ338" s="153">
        <f t="shared" si="2530"/>
        <v>10000</v>
      </c>
      <c r="HA338" s="469">
        <f t="shared" si="2373"/>
        <v>0</v>
      </c>
      <c r="HB338" s="46">
        <f t="shared" si="2374"/>
        <v>0</v>
      </c>
      <c r="HC338" s="46">
        <f t="shared" si="2375"/>
        <v>0</v>
      </c>
      <c r="HD338" s="48"/>
      <c r="HF338" s="45">
        <v>277</v>
      </c>
      <c r="HG338" s="46">
        <f t="shared" si="2376"/>
        <v>0</v>
      </c>
      <c r="HH338" s="46">
        <f t="shared" si="2377"/>
        <v>0</v>
      </c>
      <c r="HI338" s="46">
        <f t="shared" si="2378"/>
        <v>0</v>
      </c>
      <c r="HJ338" s="46">
        <f t="shared" si="2379"/>
        <v>0</v>
      </c>
      <c r="HK338" s="46">
        <f t="shared" si="2380"/>
        <v>0</v>
      </c>
      <c r="HL338" s="51">
        <f t="shared" si="2381"/>
        <v>0</v>
      </c>
      <c r="HM338" s="153">
        <f t="shared" si="2531"/>
        <v>10000</v>
      </c>
      <c r="HN338" s="58">
        <f t="shared" si="2382"/>
        <v>0</v>
      </c>
      <c r="HO338" s="52">
        <f t="shared" si="2383"/>
        <v>0</v>
      </c>
      <c r="HP338" s="51">
        <f t="shared" si="2384"/>
        <v>0</v>
      </c>
      <c r="HQ338" s="57">
        <f t="shared" si="2385"/>
        <v>0</v>
      </c>
      <c r="HR338" s="153">
        <f t="shared" si="2532"/>
        <v>10000</v>
      </c>
      <c r="HS338" s="468">
        <f t="shared" si="2171"/>
        <v>0</v>
      </c>
      <c r="HT338" s="46">
        <f t="shared" si="2172"/>
        <v>0</v>
      </c>
      <c r="HU338" s="46">
        <f t="shared" si="2173"/>
        <v>0</v>
      </c>
      <c r="HV338" s="48"/>
      <c r="HW338" s="29"/>
      <c r="HX338" s="45">
        <v>277</v>
      </c>
      <c r="HY338" s="128">
        <f t="shared" si="2386"/>
        <v>0</v>
      </c>
      <c r="HZ338" s="46">
        <f t="shared" si="2387"/>
        <v>0</v>
      </c>
      <c r="IA338" s="46">
        <f t="shared" si="2388"/>
        <v>0</v>
      </c>
      <c r="IB338" s="46">
        <f t="shared" si="2389"/>
        <v>0</v>
      </c>
      <c r="IC338" s="46">
        <f t="shared" si="2390"/>
        <v>0</v>
      </c>
      <c r="ID338" s="51">
        <f t="shared" si="2391"/>
        <v>0</v>
      </c>
      <c r="IE338" s="153">
        <f t="shared" si="2533"/>
        <v>10000</v>
      </c>
      <c r="IF338" s="58">
        <f t="shared" si="2392"/>
        <v>0</v>
      </c>
      <c r="IG338" s="52">
        <f t="shared" si="2393"/>
        <v>0</v>
      </c>
      <c r="IH338" s="51">
        <f t="shared" si="2394"/>
        <v>0</v>
      </c>
      <c r="II338" s="57">
        <f t="shared" si="2534"/>
        <v>0</v>
      </c>
      <c r="IJ338" s="153">
        <f t="shared" si="2535"/>
        <v>10000</v>
      </c>
      <c r="IK338" s="468">
        <f t="shared" si="2174"/>
        <v>0</v>
      </c>
      <c r="IL338" s="46">
        <f t="shared" si="2175"/>
        <v>0</v>
      </c>
      <c r="IM338" s="46">
        <f t="shared" si="2176"/>
        <v>0</v>
      </c>
      <c r="IN338" s="48"/>
      <c r="IO338" s="53">
        <f t="shared" si="2395"/>
        <v>0</v>
      </c>
      <c r="IQ338" s="45">
        <v>277</v>
      </c>
      <c r="IR338" s="128">
        <f t="shared" si="2396"/>
        <v>0</v>
      </c>
      <c r="IS338" s="128">
        <f t="shared" si="2397"/>
        <v>0</v>
      </c>
      <c r="IT338" s="128">
        <f t="shared" si="2398"/>
        <v>0</v>
      </c>
      <c r="IU338" s="46">
        <f t="shared" si="2559"/>
        <v>0</v>
      </c>
      <c r="IV338" s="46">
        <f t="shared" si="2399"/>
        <v>0</v>
      </c>
      <c r="IW338" s="51">
        <f t="shared" si="2400"/>
        <v>0</v>
      </c>
      <c r="IX338" s="199">
        <f t="shared" si="2536"/>
        <v>10000</v>
      </c>
      <c r="IY338" s="128">
        <f t="shared" si="2401"/>
        <v>0</v>
      </c>
      <c r="IZ338" s="408">
        <f t="shared" si="2402"/>
        <v>0</v>
      </c>
      <c r="JA338" s="58">
        <f t="shared" si="2403"/>
        <v>0</v>
      </c>
      <c r="JB338" s="52">
        <f t="shared" si="2404"/>
        <v>0</v>
      </c>
      <c r="JC338" s="51">
        <f t="shared" si="2405"/>
        <v>0</v>
      </c>
      <c r="JD338" s="57">
        <f t="shared" si="2406"/>
        <v>0</v>
      </c>
      <c r="JE338" s="280">
        <f t="shared" si="2407"/>
        <v>10000</v>
      </c>
      <c r="JF338" s="280">
        <f t="shared" si="2408"/>
        <v>0</v>
      </c>
      <c r="JG338" s="468">
        <f t="shared" si="2409"/>
        <v>0</v>
      </c>
      <c r="JH338" s="46">
        <f t="shared" si="2410"/>
        <v>0</v>
      </c>
      <c r="JI338" s="46">
        <f t="shared" si="2411"/>
        <v>0</v>
      </c>
      <c r="JJ338" s="48"/>
      <c r="JL338" s="45">
        <v>277</v>
      </c>
      <c r="JM338" s="46">
        <f t="shared" si="2412"/>
        <v>0</v>
      </c>
      <c r="JN338" s="46">
        <f t="shared" si="2413"/>
        <v>0</v>
      </c>
      <c r="JO338" s="128">
        <f t="shared" si="2414"/>
        <v>0</v>
      </c>
      <c r="JP338" s="46">
        <f t="shared" si="2537"/>
        <v>0</v>
      </c>
      <c r="JQ338" s="46">
        <f t="shared" si="2415"/>
        <v>0</v>
      </c>
      <c r="JR338" s="51">
        <f t="shared" si="2416"/>
        <v>0</v>
      </c>
      <c r="JS338" s="149">
        <f>$BQ$337</f>
        <v>0</v>
      </c>
      <c r="JT338" s="199">
        <f t="shared" si="2538"/>
        <v>10000</v>
      </c>
      <c r="JU338" s="128">
        <f t="shared" si="2417"/>
        <v>0</v>
      </c>
      <c r="JV338" s="408">
        <f t="shared" si="2418"/>
        <v>0</v>
      </c>
      <c r="JW338" s="58">
        <f t="shared" si="2419"/>
        <v>0</v>
      </c>
      <c r="JX338" s="52">
        <f t="shared" si="2420"/>
        <v>0</v>
      </c>
      <c r="JY338" s="51">
        <f t="shared" si="2421"/>
        <v>0</v>
      </c>
      <c r="JZ338" s="51">
        <f t="shared" si="2422"/>
        <v>0</v>
      </c>
      <c r="KA338" s="149">
        <f>$BV$337</f>
        <v>0</v>
      </c>
      <c r="KB338" s="128">
        <f t="shared" si="2539"/>
        <v>10000</v>
      </c>
      <c r="KC338" s="204">
        <f t="shared" si="2423"/>
        <v>0</v>
      </c>
      <c r="KD338" s="468">
        <f t="shared" si="2540"/>
        <v>0</v>
      </c>
      <c r="KE338" s="46">
        <f t="shared" si="2424"/>
        <v>0</v>
      </c>
      <c r="KF338" s="46">
        <f t="shared" si="2425"/>
        <v>0</v>
      </c>
      <c r="KG338" s="48"/>
      <c r="KI338" s="45">
        <v>277</v>
      </c>
      <c r="KJ338" s="46">
        <f t="shared" si="2426"/>
        <v>0</v>
      </c>
      <c r="KK338" s="46">
        <f t="shared" si="2427"/>
        <v>0</v>
      </c>
      <c r="KL338" s="128">
        <f t="shared" si="2428"/>
        <v>0</v>
      </c>
      <c r="KM338" s="46">
        <f t="shared" si="2244"/>
        <v>0</v>
      </c>
      <c r="KN338" s="46">
        <f t="shared" si="2429"/>
        <v>0</v>
      </c>
      <c r="KO338" s="51">
        <f t="shared" si="2430"/>
        <v>0</v>
      </c>
      <c r="KP338" s="149">
        <f>$CR$337</f>
        <v>0</v>
      </c>
      <c r="KQ338" s="199">
        <f t="shared" si="2541"/>
        <v>10000</v>
      </c>
      <c r="KR338" s="128">
        <f t="shared" si="2431"/>
        <v>0</v>
      </c>
      <c r="KS338" s="408">
        <f t="shared" si="2432"/>
        <v>0</v>
      </c>
      <c r="KT338" s="45">
        <v>277</v>
      </c>
      <c r="KU338" s="46">
        <f t="shared" si="2542"/>
        <v>0</v>
      </c>
      <c r="KV338" s="46">
        <f t="shared" si="2433"/>
        <v>0</v>
      </c>
      <c r="KW338" s="128">
        <f t="shared" si="2177"/>
        <v>0</v>
      </c>
      <c r="KX338" s="46">
        <f t="shared" si="2434"/>
        <v>0</v>
      </c>
      <c r="KY338" s="46">
        <f t="shared" si="2178"/>
        <v>0</v>
      </c>
      <c r="KZ338" s="51">
        <f t="shared" si="2435"/>
        <v>0</v>
      </c>
      <c r="LA338" s="150">
        <f>$CR$337</f>
        <v>0</v>
      </c>
      <c r="LB338" s="58">
        <f t="shared" si="2068"/>
        <v>0</v>
      </c>
      <c r="LC338" s="52">
        <f t="shared" si="2436"/>
        <v>0</v>
      </c>
      <c r="LD338" s="51">
        <f t="shared" si="2437"/>
        <v>0</v>
      </c>
      <c r="LE338" s="51">
        <f t="shared" si="2179"/>
        <v>0</v>
      </c>
      <c r="LF338" s="149">
        <f>$CW$337</f>
        <v>0</v>
      </c>
      <c r="LG338" s="128">
        <f t="shared" si="2180"/>
        <v>10000</v>
      </c>
      <c r="LH338" s="204">
        <f t="shared" si="2438"/>
        <v>0</v>
      </c>
      <c r="LI338" s="479">
        <f t="shared" si="2181"/>
        <v>0</v>
      </c>
      <c r="LJ338" s="46">
        <f t="shared" si="2543"/>
        <v>0</v>
      </c>
      <c r="LK338" s="46">
        <f t="shared" si="2544"/>
        <v>0</v>
      </c>
      <c r="LL338" s="48"/>
      <c r="LN338" s="45">
        <v>277</v>
      </c>
      <c r="LO338" s="46">
        <f t="shared" si="2439"/>
        <v>0</v>
      </c>
      <c r="LP338" s="46">
        <f t="shared" ref="LP338:LP349" si="2612">IF(LN338&gt;$BD$10,0,IF(AND($H$7="Oui",LN338&gt;$I$7),0,IF(LN338&gt;$B$7,0,(TRUNC($C$7*$AL$50*$L$7/12,2))+(TRUNC($C$7*$AN$50*$M$7/12,2)))))</f>
        <v>0</v>
      </c>
      <c r="LQ338" s="46">
        <f t="shared" si="2440"/>
        <v>0</v>
      </c>
      <c r="LR338" s="46">
        <f t="shared" si="2441"/>
        <v>0</v>
      </c>
      <c r="LS338" s="46">
        <f t="shared" si="2442"/>
        <v>0</v>
      </c>
      <c r="LT338" s="51">
        <f t="shared" si="2443"/>
        <v>0</v>
      </c>
      <c r="LU338" s="199">
        <f t="shared" si="2545"/>
        <v>10000</v>
      </c>
      <c r="LV338" s="58">
        <f t="shared" si="2444"/>
        <v>0</v>
      </c>
      <c r="LW338" s="241">
        <f t="shared" ref="LW338:LW349" si="2613">IF(LN338&gt;$BD$10,0,IF(AND($H$7="Oui",LN338&gt;$I$7),0,IF(LN338&gt;$B$7,0,(TRUNC($C$7*$AL$50/12,2))+(TRUNC($C$7*$AN$50/12,2)))))</f>
        <v>0</v>
      </c>
      <c r="LX338" s="51">
        <f t="shared" si="2445"/>
        <v>0</v>
      </c>
      <c r="LY338" s="51">
        <f t="shared" si="2446"/>
        <v>0</v>
      </c>
      <c r="LZ338" s="46">
        <f t="shared" si="2546"/>
        <v>0</v>
      </c>
      <c r="MA338" s="199">
        <f t="shared" si="2547"/>
        <v>10000</v>
      </c>
      <c r="MB338" s="468">
        <f t="shared" si="2447"/>
        <v>0</v>
      </c>
      <c r="MC338" s="46">
        <f t="shared" si="2448"/>
        <v>0</v>
      </c>
      <c r="MD338" s="46">
        <f t="shared" si="2449"/>
        <v>0</v>
      </c>
      <c r="ME338" s="48"/>
      <c r="MG338" s="45">
        <v>277</v>
      </c>
      <c r="MH338" s="46">
        <f t="shared" si="2450"/>
        <v>0</v>
      </c>
      <c r="MI338" s="46">
        <f t="shared" ref="MI338:MI349" si="2614">IF(MG338&gt;$BD$10,0,IF(AND($H$7="Oui",MG338&gt;$I$7),0,IF(MG338&gt;$B$7,0,(TRUNC(MM337*$AP$50*$L$7/12,2))+(TRUNC(MM337*$AR$50*$M$7/12,2)))))</f>
        <v>0</v>
      </c>
      <c r="MJ338" s="46">
        <f t="shared" si="2451"/>
        <v>0</v>
      </c>
      <c r="MK338" s="46">
        <f t="shared" si="2452"/>
        <v>0</v>
      </c>
      <c r="ML338" s="46">
        <f t="shared" si="2453"/>
        <v>0</v>
      </c>
      <c r="MM338" s="51">
        <f t="shared" si="2454"/>
        <v>0</v>
      </c>
      <c r="MN338" s="199">
        <f t="shared" si="2548"/>
        <v>10000</v>
      </c>
      <c r="MO338" s="58">
        <f t="shared" si="2455"/>
        <v>0</v>
      </c>
      <c r="MP338" s="52">
        <f t="shared" ref="MP338:MP349" si="2615">IF(MG338&gt;$BD$10,0,IF(AND($H$7="Oui",MG338&gt;$I$7),0,IF(MG338&gt;$B$7,0,(TRUNC(MR337*$AP$50/12,2))+(TRUNC(MR337*$AR$50/12,2)))))</f>
        <v>0</v>
      </c>
      <c r="MQ338" s="51">
        <f t="shared" si="2456"/>
        <v>0</v>
      </c>
      <c r="MR338" s="57">
        <f t="shared" si="2457"/>
        <v>0</v>
      </c>
      <c r="MS338" s="199">
        <f t="shared" si="2549"/>
        <v>10000</v>
      </c>
      <c r="MT338" s="468">
        <f t="shared" si="2550"/>
        <v>0</v>
      </c>
      <c r="MU338" s="46">
        <f t="shared" si="2458"/>
        <v>0</v>
      </c>
      <c r="MV338" s="46">
        <f t="shared" si="2459"/>
        <v>0</v>
      </c>
      <c r="MW338" s="48"/>
      <c r="MY338" s="45">
        <v>277</v>
      </c>
      <c r="MZ338" s="46">
        <f t="shared" si="2460"/>
        <v>0</v>
      </c>
      <c r="NA338" s="46">
        <f t="shared" ref="NA338:NA349" si="2616">IF(MY338&gt;$BD$10,0,IF(MY338&gt;$B$7,0,(TRUNC(NE337*$AT$50*$L$7/12,2))+(TRUNC(NE337*$AV$50*$M$7/12,2))))</f>
        <v>0</v>
      </c>
      <c r="NB338" s="128">
        <f t="shared" si="2461"/>
        <v>0</v>
      </c>
      <c r="NC338" s="46">
        <f t="shared" si="2238"/>
        <v>0</v>
      </c>
      <c r="ND338" s="46">
        <f t="shared" si="2462"/>
        <v>0</v>
      </c>
      <c r="NE338" s="51">
        <f t="shared" si="2187"/>
        <v>0</v>
      </c>
      <c r="NF338" s="153">
        <f t="shared" si="2188"/>
        <v>10000</v>
      </c>
      <c r="NG338" s="45">
        <v>277</v>
      </c>
      <c r="NH338" s="46">
        <f t="shared" si="2239"/>
        <v>0</v>
      </c>
      <c r="NI338" s="46">
        <f t="shared" ref="NI338:NI349" si="2617">IF(NG338&gt;$BD$10,0,IF(NG338&gt;$B$7,0,(TRUNC(NM337*$AT$50*$L$7/12,2))+(TRUNC(NM337*$AV$50*$M$7/12,2))))</f>
        <v>0</v>
      </c>
      <c r="NJ338" s="128">
        <f t="shared" si="2190"/>
        <v>0</v>
      </c>
      <c r="NK338" s="46">
        <f t="shared" si="2551"/>
        <v>0</v>
      </c>
      <c r="NL338" s="46">
        <f t="shared" si="2191"/>
        <v>0</v>
      </c>
      <c r="NM338" s="51">
        <f t="shared" si="2463"/>
        <v>0</v>
      </c>
      <c r="NN338" s="58">
        <f t="shared" si="2192"/>
        <v>0</v>
      </c>
      <c r="NO338" s="52">
        <f t="shared" ref="NO338:NO349" si="2618">IF(NG338&gt;$BD$10,0,IF(AND($H$7="Oui",NG338&gt;$I$7),0,IF(NG338&gt;$B$7,0,(TRUNC(NQ337*$AT$50/12,2))+(TRUNC(NQ337*$AV$50/12,2)))))</f>
        <v>0</v>
      </c>
      <c r="NP338" s="51">
        <f t="shared" si="2194"/>
        <v>0</v>
      </c>
      <c r="NQ338" s="57">
        <f t="shared" si="2464"/>
        <v>0</v>
      </c>
      <c r="NR338" s="153">
        <f t="shared" si="2552"/>
        <v>10000</v>
      </c>
      <c r="NS338" s="469">
        <f t="shared" si="2465"/>
        <v>0</v>
      </c>
      <c r="NT338" s="46">
        <f t="shared" si="2466"/>
        <v>0</v>
      </c>
      <c r="NU338" s="46">
        <f t="shared" si="2467"/>
        <v>0</v>
      </c>
      <c r="NV338" s="48"/>
      <c r="NX338" s="45">
        <v>277</v>
      </c>
      <c r="NY338" s="46">
        <f t="shared" si="2468"/>
        <v>0</v>
      </c>
      <c r="NZ338" s="46">
        <f t="shared" ref="NZ338:NZ349" si="2619">IF(NX338&gt;$BD$10,0,IF(AND($H$7="Oui",NX338&gt;$I$7),0,IF(NX338&gt;$B$7,0,(TRUNC(OE338*$AX$50*$L$7/12,2))+(TRUNC(OE338*$AZ$50*$M$7/12,2)))))</f>
        <v>0</v>
      </c>
      <c r="OA338" s="46">
        <f t="shared" si="2469"/>
        <v>0</v>
      </c>
      <c r="OB338" s="46">
        <f t="shared" si="2470"/>
        <v>0</v>
      </c>
      <c r="OC338" s="46">
        <f t="shared" si="2471"/>
        <v>0</v>
      </c>
      <c r="OD338" s="51">
        <f t="shared" si="2472"/>
        <v>0</v>
      </c>
      <c r="OE338" s="150">
        <f>$BQ$337</f>
        <v>0</v>
      </c>
      <c r="OF338" s="153">
        <f t="shared" si="2553"/>
        <v>10000</v>
      </c>
      <c r="OG338" s="58">
        <f t="shared" si="2473"/>
        <v>0</v>
      </c>
      <c r="OH338" s="241">
        <f>IF(AND($H$7="Oui",NX338&gt;$I$7),0,IF(NX338&gt;$B$7,0,(TRUNC(OK338*$AX$50/12,2))+(TRUNC(OK338*$AZ$50/12,2))))</f>
        <v>0</v>
      </c>
      <c r="OI338" s="51">
        <f t="shared" si="2474"/>
        <v>0</v>
      </c>
      <c r="OJ338" s="51">
        <f t="shared" si="2475"/>
        <v>0</v>
      </c>
      <c r="OK338" s="150">
        <f>$BV$337</f>
        <v>0</v>
      </c>
      <c r="OL338" s="153">
        <f t="shared" si="2554"/>
        <v>10000</v>
      </c>
      <c r="OM338" s="468">
        <f t="shared" si="2555"/>
        <v>0</v>
      </c>
      <c r="ON338" s="46">
        <f t="shared" si="2556"/>
        <v>0</v>
      </c>
      <c r="OO338" s="46">
        <f t="shared" si="2476"/>
        <v>0</v>
      </c>
      <c r="OP338" s="48"/>
      <c r="OR338" s="45">
        <v>277</v>
      </c>
      <c r="OS338" s="46">
        <f t="shared" si="2477"/>
        <v>0</v>
      </c>
      <c r="OT338" s="128">
        <f t="shared" ref="OT338:OT349" si="2620">IF(OR338&gt;$BD$10,0,IF(OR338&gt;$B$7,0,(TRUNC(OY338*$BB$50*$L$7/12,2))+(TRUNC(OY338*$BD$50*$M$7/12,2))))</f>
        <v>0</v>
      </c>
      <c r="OU338" s="128">
        <f t="shared" si="2478"/>
        <v>0</v>
      </c>
      <c r="OV338" s="46">
        <f t="shared" si="2240"/>
        <v>0</v>
      </c>
      <c r="OW338" s="46">
        <f t="shared" si="2241"/>
        <v>0</v>
      </c>
      <c r="OX338" s="51">
        <f t="shared" si="2479"/>
        <v>0</v>
      </c>
      <c r="OY338" s="149">
        <f>$GJ$337</f>
        <v>0</v>
      </c>
      <c r="OZ338" s="153">
        <f t="shared" si="2557"/>
        <v>10000</v>
      </c>
      <c r="PA338" s="45">
        <v>277</v>
      </c>
      <c r="PB338" s="46">
        <f t="shared" si="2480"/>
        <v>0</v>
      </c>
      <c r="PC338" s="46">
        <f>IF(PA338&gt;$B$7,0,(TRUNC(PH338*$BB$50*$L$7/12,2))+(TRUNC(PH338*$BD$50*$M$7/12,2)))</f>
        <v>0</v>
      </c>
      <c r="PD338" s="128">
        <f t="shared" si="2481"/>
        <v>0</v>
      </c>
      <c r="PE338" s="46">
        <f t="shared" si="2482"/>
        <v>0</v>
      </c>
      <c r="PF338" s="46">
        <f t="shared" si="2483"/>
        <v>0</v>
      </c>
      <c r="PG338" s="51">
        <f t="shared" si="2484"/>
        <v>0</v>
      </c>
      <c r="PH338" s="150">
        <f>$GS$337</f>
        <v>0</v>
      </c>
      <c r="PI338" s="688">
        <f t="shared" si="2485"/>
        <v>0</v>
      </c>
      <c r="PJ338" s="52">
        <f>IF(AND($H$7="Oui",PA338&gt;$I$7),0,IF(PA338&gt;$B$7,0,(TRUNC(PM338*$BB$50/12,2))+(TRUNC(PM338*$BD$50/12,2))))</f>
        <v>0</v>
      </c>
      <c r="PK338" s="51">
        <f t="shared" si="2486"/>
        <v>0</v>
      </c>
      <c r="PL338" s="57">
        <f t="shared" si="2487"/>
        <v>0</v>
      </c>
      <c r="PM338" s="150">
        <f>$GX$337</f>
        <v>0</v>
      </c>
      <c r="PN338" s="153">
        <f t="shared" si="2558"/>
        <v>10000</v>
      </c>
      <c r="PO338" s="469">
        <f t="shared" si="2488"/>
        <v>0</v>
      </c>
      <c r="PP338" s="46">
        <f t="shared" si="2489"/>
        <v>0</v>
      </c>
      <c r="PQ338" s="46">
        <f t="shared" si="2490"/>
        <v>0</v>
      </c>
      <c r="PR338" s="48"/>
    </row>
    <row r="339" spans="2:434" hidden="1" x14ac:dyDescent="0.3">
      <c r="B339" s="45">
        <v>278</v>
      </c>
      <c r="C339" s="46">
        <f t="shared" si="2245"/>
        <v>0</v>
      </c>
      <c r="D339" s="46">
        <f t="shared" si="2293"/>
        <v>0</v>
      </c>
      <c r="E339" s="46">
        <f t="shared" si="2294"/>
        <v>0</v>
      </c>
      <c r="F339" s="46">
        <f t="shared" si="2295"/>
        <v>0</v>
      </c>
      <c r="G339" s="46">
        <f t="shared" si="2296"/>
        <v>0</v>
      </c>
      <c r="H339" s="51">
        <f t="shared" si="2297"/>
        <v>0</v>
      </c>
      <c r="I339" s="58">
        <f t="shared" si="2228"/>
        <v>0</v>
      </c>
      <c r="J339" s="52">
        <f t="shared" si="2298"/>
        <v>0</v>
      </c>
      <c r="K339" s="51">
        <f t="shared" si="2299"/>
        <v>0</v>
      </c>
      <c r="L339" s="57">
        <f t="shared" si="2300"/>
        <v>0</v>
      </c>
      <c r="M339" s="468">
        <f t="shared" si="2491"/>
        <v>0</v>
      </c>
      <c r="N339" s="46">
        <f t="shared" si="2492"/>
        <v>0</v>
      </c>
      <c r="O339" s="47"/>
      <c r="P339" s="46">
        <f t="shared" si="2493"/>
        <v>0</v>
      </c>
      <c r="Q339" s="48"/>
      <c r="R339" s="29"/>
      <c r="S339" s="29"/>
      <c r="T339" s="45">
        <v>278</v>
      </c>
      <c r="U339" s="46">
        <f t="shared" si="2301"/>
        <v>0</v>
      </c>
      <c r="V339" s="46">
        <f t="shared" si="2302"/>
        <v>0</v>
      </c>
      <c r="W339" s="46">
        <f t="shared" si="2494"/>
        <v>0</v>
      </c>
      <c r="X339" s="46">
        <f t="shared" si="2303"/>
        <v>0</v>
      </c>
      <c r="Y339" s="46">
        <f t="shared" si="2304"/>
        <v>0</v>
      </c>
      <c r="Z339" s="51">
        <f t="shared" si="2305"/>
        <v>0</v>
      </c>
      <c r="AA339" s="58">
        <f t="shared" si="2306"/>
        <v>0</v>
      </c>
      <c r="AB339" s="52">
        <f t="shared" si="2307"/>
        <v>0</v>
      </c>
      <c r="AC339" s="51">
        <f t="shared" si="2308"/>
        <v>0</v>
      </c>
      <c r="AD339" s="57">
        <f t="shared" si="2309"/>
        <v>0</v>
      </c>
      <c r="AE339" s="468">
        <f t="shared" si="2495"/>
        <v>0</v>
      </c>
      <c r="AF339" s="46">
        <f t="shared" si="2310"/>
        <v>0</v>
      </c>
      <c r="AG339" s="47"/>
      <c r="AH339" s="46">
        <f t="shared" si="2496"/>
        <v>0</v>
      </c>
      <c r="AI339" s="48"/>
      <c r="AJ339" s="29"/>
      <c r="AK339" s="45">
        <v>278</v>
      </c>
      <c r="AL339" s="46">
        <f t="shared" si="2311"/>
        <v>0</v>
      </c>
      <c r="AM339" s="46"/>
      <c r="AN339" s="46"/>
      <c r="AO339" s="46">
        <f t="shared" si="2312"/>
        <v>0</v>
      </c>
      <c r="AP339" s="128">
        <f t="shared" si="2313"/>
        <v>0</v>
      </c>
      <c r="AQ339" s="128"/>
      <c r="AR339" s="128"/>
      <c r="AS339" s="46">
        <f t="shared" si="2314"/>
        <v>0</v>
      </c>
      <c r="AT339" s="46">
        <f t="shared" si="2315"/>
        <v>0</v>
      </c>
      <c r="AU339" s="51"/>
      <c r="AV339" s="51"/>
      <c r="AW339" s="51">
        <f t="shared" si="2316"/>
        <v>0</v>
      </c>
      <c r="AX339" s="58">
        <f t="shared" si="2317"/>
        <v>0</v>
      </c>
      <c r="AY339" s="52"/>
      <c r="AZ339" s="52"/>
      <c r="BA339" s="52">
        <f t="shared" si="2318"/>
        <v>0</v>
      </c>
      <c r="BB339" s="51">
        <f t="shared" si="2319"/>
        <v>0</v>
      </c>
      <c r="BC339" s="51"/>
      <c r="BD339" s="51"/>
      <c r="BE339" s="57">
        <f t="shared" si="2320"/>
        <v>0</v>
      </c>
      <c r="BF339" s="468">
        <f t="shared" si="2321"/>
        <v>0</v>
      </c>
      <c r="BG339" s="46">
        <f t="shared" si="2322"/>
        <v>0</v>
      </c>
      <c r="BH339" s="46">
        <f t="shared" si="2323"/>
        <v>0</v>
      </c>
      <c r="BI339" s="48"/>
      <c r="BK339" s="45">
        <v>278</v>
      </c>
      <c r="BL339" s="46">
        <f t="shared" si="2497"/>
        <v>0</v>
      </c>
      <c r="BM339" s="46">
        <f t="shared" si="2498"/>
        <v>0</v>
      </c>
      <c r="BN339" s="46">
        <f t="shared" si="2499"/>
        <v>0</v>
      </c>
      <c r="BO339" s="46">
        <f t="shared" si="2324"/>
        <v>0</v>
      </c>
      <c r="BP339" s="46">
        <f t="shared" si="2325"/>
        <v>0</v>
      </c>
      <c r="BQ339" s="51">
        <f t="shared" si="2326"/>
        <v>0</v>
      </c>
      <c r="BR339" s="57">
        <f t="shared" ref="BR339:BR349" si="2621">$BQ$337</f>
        <v>0</v>
      </c>
      <c r="BS339" s="58">
        <f t="shared" si="2229"/>
        <v>0</v>
      </c>
      <c r="BT339" s="52">
        <f t="shared" si="2500"/>
        <v>0</v>
      </c>
      <c r="BU339" s="51">
        <f t="shared" si="2327"/>
        <v>0</v>
      </c>
      <c r="BV339" s="51">
        <f t="shared" si="2328"/>
        <v>0</v>
      </c>
      <c r="BW339" s="153">
        <f t="shared" ref="BW339:BW349" si="2622">$BV$337</f>
        <v>0</v>
      </c>
      <c r="BX339" s="468">
        <f t="shared" si="2501"/>
        <v>0</v>
      </c>
      <c r="BY339" s="46">
        <f t="shared" si="2502"/>
        <v>0</v>
      </c>
      <c r="BZ339" s="46">
        <f t="shared" si="2329"/>
        <v>0</v>
      </c>
      <c r="CA339" s="48"/>
      <c r="CB339" s="29"/>
      <c r="CC339" s="45">
        <v>278</v>
      </c>
      <c r="CD339" s="128">
        <f t="shared" si="2330"/>
        <v>0</v>
      </c>
      <c r="CE339" s="46">
        <f t="shared" si="2503"/>
        <v>0</v>
      </c>
      <c r="CF339" s="128">
        <f t="shared" si="2331"/>
        <v>0</v>
      </c>
      <c r="CG339" s="46">
        <f t="shared" si="2504"/>
        <v>0</v>
      </c>
      <c r="CH339" s="46">
        <f t="shared" si="2230"/>
        <v>0</v>
      </c>
      <c r="CI339" s="51">
        <f t="shared" si="2332"/>
        <v>0</v>
      </c>
      <c r="CJ339" s="199">
        <f t="shared" ref="CJ339:CJ349" si="2623">$CR$337</f>
        <v>0</v>
      </c>
      <c r="CK339" s="153">
        <f t="shared" si="2505"/>
        <v>10000</v>
      </c>
      <c r="CL339" s="45">
        <v>278</v>
      </c>
      <c r="CM339" s="46">
        <f t="shared" si="2506"/>
        <v>0</v>
      </c>
      <c r="CN339" s="46">
        <f t="shared" si="2507"/>
        <v>0</v>
      </c>
      <c r="CO339" s="128">
        <f t="shared" si="2242"/>
        <v>0</v>
      </c>
      <c r="CP339" s="46">
        <f t="shared" si="2333"/>
        <v>0</v>
      </c>
      <c r="CQ339" s="46">
        <f t="shared" si="2243"/>
        <v>0</v>
      </c>
      <c r="CR339" s="51">
        <f t="shared" si="2334"/>
        <v>0</v>
      </c>
      <c r="CS339" s="153">
        <f t="shared" ref="CS339:CS349" si="2624">$CR$337</f>
        <v>0</v>
      </c>
      <c r="CT339" s="58">
        <f t="shared" si="2335"/>
        <v>0</v>
      </c>
      <c r="CU339" s="52">
        <f t="shared" si="2508"/>
        <v>0</v>
      </c>
      <c r="CV339" s="51">
        <f t="shared" si="2509"/>
        <v>0</v>
      </c>
      <c r="CW339" s="51">
        <f t="shared" si="2336"/>
        <v>0</v>
      </c>
      <c r="CX339" s="57">
        <f t="shared" ref="CX339:CX349" si="2625">$CW$337</f>
        <v>0</v>
      </c>
      <c r="CY339" s="153">
        <f t="shared" si="2510"/>
        <v>10000</v>
      </c>
      <c r="CZ339" s="479">
        <f t="shared" si="2162"/>
        <v>0</v>
      </c>
      <c r="DA339" s="46">
        <f t="shared" si="2511"/>
        <v>0</v>
      </c>
      <c r="DB339" s="46">
        <f t="shared" si="2512"/>
        <v>0</v>
      </c>
      <c r="DC339" s="48"/>
      <c r="DE339" s="45">
        <v>278</v>
      </c>
      <c r="DF339" s="46">
        <f t="shared" si="2337"/>
        <v>0</v>
      </c>
      <c r="DG339" s="46">
        <f t="shared" ref="DG339:DG349" si="2626">IF(AND($H$7="Oui",DE339&gt;$I$7),0,IF(DE339&gt;$B$7,0,(TRUNC($C$7*$P$50*$L$7/12,2))+(TRUNC($C$7*$Q$50*$M$7/12,2))))</f>
        <v>0</v>
      </c>
      <c r="DH339" s="46">
        <f t="shared" si="2338"/>
        <v>0</v>
      </c>
      <c r="DI339" s="46">
        <f t="shared" si="2339"/>
        <v>0</v>
      </c>
      <c r="DJ339" s="46">
        <f t="shared" si="2340"/>
        <v>0</v>
      </c>
      <c r="DK339" s="51">
        <f t="shared" si="2341"/>
        <v>0</v>
      </c>
      <c r="DL339" s="58">
        <f t="shared" si="2231"/>
        <v>0</v>
      </c>
      <c r="DM339" s="241">
        <f t="shared" ref="DM339:DM349" si="2627">IF(AND($H$7="Oui",DE339&gt;$I$7),0,IF(DE339&gt;$B$7,0,(TRUNC($C$7*$P$50/12,2))+(TRUNC($C$7*$Q$50/12,2))))</f>
        <v>0</v>
      </c>
      <c r="DN339" s="51">
        <f t="shared" si="2342"/>
        <v>0</v>
      </c>
      <c r="DO339" s="57">
        <f t="shared" si="2343"/>
        <v>0</v>
      </c>
      <c r="DP339" s="468">
        <f t="shared" si="2513"/>
        <v>0</v>
      </c>
      <c r="DQ339" s="46">
        <f t="shared" si="2514"/>
        <v>0</v>
      </c>
      <c r="DR339" s="47"/>
      <c r="DS339" s="46">
        <f t="shared" si="2515"/>
        <v>0</v>
      </c>
      <c r="DT339" s="48"/>
      <c r="DU339" s="29"/>
      <c r="DV339" s="45">
        <v>278</v>
      </c>
      <c r="DW339" s="46">
        <f t="shared" si="2516"/>
        <v>0</v>
      </c>
      <c r="DX339" s="46">
        <f t="shared" ref="DX339:DX349" si="2628">IF(AND($H$7="Oui",DV339&gt;$I$7),0,IF(DV339&gt;$B$7,0,(TRUNC(EB338*$R$50*$L$7/12,2))+(TRUNC(EB338*$S$50*$M$7/12,2))))</f>
        <v>0</v>
      </c>
      <c r="DY339" s="46">
        <f t="shared" si="2517"/>
        <v>0</v>
      </c>
      <c r="DZ339" s="46">
        <f t="shared" si="2344"/>
        <v>0</v>
      </c>
      <c r="EA339" s="46">
        <f t="shared" si="2345"/>
        <v>0</v>
      </c>
      <c r="EB339" s="51">
        <f t="shared" si="2346"/>
        <v>0</v>
      </c>
      <c r="EC339" s="58">
        <f t="shared" si="2232"/>
        <v>0</v>
      </c>
      <c r="ED339" s="52">
        <f t="shared" ref="ED339:ED349" si="2629">IF(AND($H$7="Oui",DV339&gt;$I$7),0,IF(DV339&gt;$B$7,0,(TRUNC(EF338*$R$50/12,2))+(TRUNC(EF338*$S$50/12,2))))</f>
        <v>0</v>
      </c>
      <c r="EE339" s="51">
        <f t="shared" si="2347"/>
        <v>0</v>
      </c>
      <c r="EF339" s="57">
        <f t="shared" si="2348"/>
        <v>0</v>
      </c>
      <c r="EG339" s="468">
        <f t="shared" si="2518"/>
        <v>0</v>
      </c>
      <c r="EH339" s="46">
        <f t="shared" si="2519"/>
        <v>0</v>
      </c>
      <c r="EI339" s="47"/>
      <c r="EJ339" s="46">
        <f t="shared" si="2520"/>
        <v>0</v>
      </c>
      <c r="EK339" s="48"/>
      <c r="EL339" s="29"/>
      <c r="EM339" s="45">
        <v>278</v>
      </c>
      <c r="EN339" s="46">
        <f t="shared" si="2606"/>
        <v>0</v>
      </c>
      <c r="EO339" s="46">
        <f t="shared" ref="EO339:EO349" si="2630">IF(EM339&gt;$B$7,0,(TRUNC(ES338*$T$50*$L$7/12,2))+(TRUNC(ES338*$U$50*$M$7/12,2)))</f>
        <v>0</v>
      </c>
      <c r="EP339" s="128">
        <f t="shared" si="2233"/>
        <v>0</v>
      </c>
      <c r="EQ339" s="46">
        <f t="shared" si="2349"/>
        <v>0</v>
      </c>
      <c r="ER339" s="46">
        <f t="shared" si="2350"/>
        <v>0</v>
      </c>
      <c r="ES339" s="51">
        <f t="shared" si="2351"/>
        <v>0</v>
      </c>
      <c r="ET339" s="153">
        <f t="shared" si="2521"/>
        <v>10000</v>
      </c>
      <c r="EU339" s="45">
        <v>278</v>
      </c>
      <c r="EV339" s="46">
        <f t="shared" si="2234"/>
        <v>0</v>
      </c>
      <c r="EW339" s="46">
        <f t="shared" ref="EW339:EW349" si="2631">IF(EU339&gt;$B$7,0,(TRUNC(FA338*$T$50*$L$7/12,2))+(TRUNC(FA338*$U$50*$M$7/12,2)))</f>
        <v>0</v>
      </c>
      <c r="EX339" s="128">
        <f t="shared" si="2352"/>
        <v>0</v>
      </c>
      <c r="EY339" s="46">
        <f t="shared" si="2353"/>
        <v>0</v>
      </c>
      <c r="EZ339" s="46">
        <f t="shared" si="2354"/>
        <v>0</v>
      </c>
      <c r="FA339" s="51">
        <f t="shared" si="2355"/>
        <v>0</v>
      </c>
      <c r="FB339" s="58">
        <f t="shared" si="2356"/>
        <v>0</v>
      </c>
      <c r="FC339" s="52">
        <f t="shared" ref="FC339:FC349" si="2632">IF(AND($H$7="Oui",EU339&gt;$I$7),0,IF(EU339&gt;$B$7,0,(TRUNC(FE338*$T$50/12,2))+(TRUNC(FE338*$U$50/12,2))))</f>
        <v>0</v>
      </c>
      <c r="FD339" s="51">
        <f t="shared" si="2522"/>
        <v>0</v>
      </c>
      <c r="FE339" s="57">
        <f t="shared" si="2357"/>
        <v>0</v>
      </c>
      <c r="FF339" s="153">
        <f t="shared" si="2523"/>
        <v>10000</v>
      </c>
      <c r="FG339" s="469">
        <f t="shared" si="2358"/>
        <v>0</v>
      </c>
      <c r="FH339" s="46">
        <f t="shared" si="2359"/>
        <v>0</v>
      </c>
      <c r="FI339" s="46">
        <f t="shared" si="2360"/>
        <v>0</v>
      </c>
      <c r="FJ339" s="48"/>
      <c r="FL339" s="45">
        <v>278</v>
      </c>
      <c r="FM339" s="46">
        <f t="shared" si="2524"/>
        <v>0</v>
      </c>
      <c r="FN339" s="46">
        <f t="shared" si="2607"/>
        <v>0</v>
      </c>
      <c r="FO339" s="46">
        <f t="shared" si="2525"/>
        <v>0</v>
      </c>
      <c r="FP339" s="46">
        <f t="shared" si="2361"/>
        <v>0</v>
      </c>
      <c r="FQ339" s="46">
        <f t="shared" si="2362"/>
        <v>0</v>
      </c>
      <c r="FR339" s="51">
        <f t="shared" si="2363"/>
        <v>0</v>
      </c>
      <c r="FS339" s="57">
        <f t="shared" ref="FS339:FS349" si="2633">$BQ$337</f>
        <v>0</v>
      </c>
      <c r="FT339" s="58">
        <f t="shared" si="2235"/>
        <v>0</v>
      </c>
      <c r="FU339" s="241">
        <f t="shared" si="2608"/>
        <v>0</v>
      </c>
      <c r="FV339" s="51">
        <f t="shared" si="2364"/>
        <v>0</v>
      </c>
      <c r="FW339" s="51">
        <f t="shared" si="2365"/>
        <v>0</v>
      </c>
      <c r="FX339" s="153">
        <f t="shared" ref="FX339:FX349" si="2634">$BV$337</f>
        <v>0</v>
      </c>
      <c r="FY339" s="468">
        <f t="shared" si="2526"/>
        <v>0</v>
      </c>
      <c r="FZ339" s="46">
        <f t="shared" si="2527"/>
        <v>0</v>
      </c>
      <c r="GA339" s="46">
        <f t="shared" si="2366"/>
        <v>0</v>
      </c>
      <c r="GB339" s="48"/>
      <c r="GD339" s="45">
        <v>278</v>
      </c>
      <c r="GE339" s="128">
        <f t="shared" si="2609"/>
        <v>0</v>
      </c>
      <c r="GF339" s="128">
        <f t="shared" ref="GF339:GF349" si="2635">IF(AND($H$7="Oui",GD339&gt;$I$7),0,IF(GD339&gt;$B$7,0,(TRUNC(GK339*$X$50*$L$7/12,2))+(TRUNC(GK339*$Y$50*$M$7/12,2))))</f>
        <v>0</v>
      </c>
      <c r="GG339" s="128">
        <f t="shared" si="2119"/>
        <v>0</v>
      </c>
      <c r="GH339" s="46">
        <f t="shared" si="2236"/>
        <v>0</v>
      </c>
      <c r="GI339" s="46">
        <f t="shared" si="2367"/>
        <v>0</v>
      </c>
      <c r="GJ339" s="51">
        <f t="shared" si="2368"/>
        <v>0</v>
      </c>
      <c r="GK339" s="51">
        <f t="shared" ref="GK339:GK349" si="2636">$GJ$337</f>
        <v>0</v>
      </c>
      <c r="GL339" s="153">
        <f t="shared" si="2528"/>
        <v>10000</v>
      </c>
      <c r="GM339" s="45">
        <v>278</v>
      </c>
      <c r="GN339" s="46">
        <f t="shared" si="2237"/>
        <v>0</v>
      </c>
      <c r="GO339" s="46">
        <f t="shared" si="2610"/>
        <v>0</v>
      </c>
      <c r="GP339" s="128">
        <f t="shared" si="2168"/>
        <v>0</v>
      </c>
      <c r="GQ339" s="46">
        <f t="shared" si="2369"/>
        <v>0</v>
      </c>
      <c r="GR339" s="46">
        <f t="shared" si="2169"/>
        <v>0</v>
      </c>
      <c r="GS339" s="51">
        <f t="shared" si="2370"/>
        <v>0</v>
      </c>
      <c r="GT339" s="57">
        <f t="shared" ref="GT339:GT349" si="2637">$GS$337</f>
        <v>0</v>
      </c>
      <c r="GU339" s="58">
        <f t="shared" si="2371"/>
        <v>0</v>
      </c>
      <c r="GV339" s="52">
        <f t="shared" si="2611"/>
        <v>0</v>
      </c>
      <c r="GW339" s="51">
        <f t="shared" si="2529"/>
        <v>0</v>
      </c>
      <c r="GX339" s="57">
        <f t="shared" si="2372"/>
        <v>0</v>
      </c>
      <c r="GY339" s="57">
        <f t="shared" ref="GY339:GY349" si="2638">$GX$337</f>
        <v>0</v>
      </c>
      <c r="GZ339" s="153">
        <f t="shared" si="2530"/>
        <v>10000</v>
      </c>
      <c r="HA339" s="469">
        <f t="shared" si="2373"/>
        <v>0</v>
      </c>
      <c r="HB339" s="46">
        <f t="shared" si="2374"/>
        <v>0</v>
      </c>
      <c r="HC339" s="46">
        <f t="shared" si="2375"/>
        <v>0</v>
      </c>
      <c r="HD339" s="48"/>
      <c r="HF339" s="45">
        <v>278</v>
      </c>
      <c r="HG339" s="46">
        <f t="shared" si="2376"/>
        <v>0</v>
      </c>
      <c r="HH339" s="46">
        <f t="shared" si="2377"/>
        <v>0</v>
      </c>
      <c r="HI339" s="46">
        <f t="shared" si="2378"/>
        <v>0</v>
      </c>
      <c r="HJ339" s="46">
        <f t="shared" si="2379"/>
        <v>0</v>
      </c>
      <c r="HK339" s="46">
        <f t="shared" si="2380"/>
        <v>0</v>
      </c>
      <c r="HL339" s="51">
        <f t="shared" si="2381"/>
        <v>0</v>
      </c>
      <c r="HM339" s="153">
        <f t="shared" si="2531"/>
        <v>10000</v>
      </c>
      <c r="HN339" s="58">
        <f t="shared" si="2382"/>
        <v>0</v>
      </c>
      <c r="HO339" s="52">
        <f t="shared" si="2383"/>
        <v>0</v>
      </c>
      <c r="HP339" s="51">
        <f t="shared" si="2384"/>
        <v>0</v>
      </c>
      <c r="HQ339" s="57">
        <f t="shared" si="2385"/>
        <v>0</v>
      </c>
      <c r="HR339" s="153">
        <f t="shared" si="2532"/>
        <v>10000</v>
      </c>
      <c r="HS339" s="468">
        <f t="shared" si="2171"/>
        <v>0</v>
      </c>
      <c r="HT339" s="46">
        <f t="shared" si="2172"/>
        <v>0</v>
      </c>
      <c r="HU339" s="46">
        <f t="shared" si="2173"/>
        <v>0</v>
      </c>
      <c r="HV339" s="48"/>
      <c r="HW339" s="29"/>
      <c r="HX339" s="45">
        <v>278</v>
      </c>
      <c r="HY339" s="128">
        <f t="shared" si="2386"/>
        <v>0</v>
      </c>
      <c r="HZ339" s="46">
        <f t="shared" si="2387"/>
        <v>0</v>
      </c>
      <c r="IA339" s="46">
        <f t="shared" si="2388"/>
        <v>0</v>
      </c>
      <c r="IB339" s="46">
        <f t="shared" si="2389"/>
        <v>0</v>
      </c>
      <c r="IC339" s="46">
        <f t="shared" si="2390"/>
        <v>0</v>
      </c>
      <c r="ID339" s="51">
        <f t="shared" si="2391"/>
        <v>0</v>
      </c>
      <c r="IE339" s="153">
        <f t="shared" si="2533"/>
        <v>10000</v>
      </c>
      <c r="IF339" s="58">
        <f t="shared" si="2392"/>
        <v>0</v>
      </c>
      <c r="IG339" s="52">
        <f t="shared" si="2393"/>
        <v>0</v>
      </c>
      <c r="IH339" s="51">
        <f t="shared" si="2394"/>
        <v>0</v>
      </c>
      <c r="II339" s="57">
        <f t="shared" si="2534"/>
        <v>0</v>
      </c>
      <c r="IJ339" s="153">
        <f t="shared" si="2535"/>
        <v>10000</v>
      </c>
      <c r="IK339" s="468">
        <f t="shared" si="2174"/>
        <v>0</v>
      </c>
      <c r="IL339" s="46">
        <f t="shared" si="2175"/>
        <v>0</v>
      </c>
      <c r="IM339" s="46">
        <f t="shared" si="2176"/>
        <v>0</v>
      </c>
      <c r="IN339" s="48"/>
      <c r="IO339" s="53">
        <f t="shared" si="2395"/>
        <v>0</v>
      </c>
      <c r="IQ339" s="45">
        <v>278</v>
      </c>
      <c r="IR339" s="128">
        <f t="shared" si="2396"/>
        <v>0</v>
      </c>
      <c r="IS339" s="128">
        <f t="shared" si="2397"/>
        <v>0</v>
      </c>
      <c r="IT339" s="128">
        <f t="shared" si="2398"/>
        <v>0</v>
      </c>
      <c r="IU339" s="46">
        <f t="shared" si="2559"/>
        <v>0</v>
      </c>
      <c r="IV339" s="46">
        <f t="shared" si="2399"/>
        <v>0</v>
      </c>
      <c r="IW339" s="51">
        <f t="shared" si="2400"/>
        <v>0</v>
      </c>
      <c r="IX339" s="199">
        <f t="shared" si="2536"/>
        <v>10000</v>
      </c>
      <c r="IY339" s="128">
        <f t="shared" si="2401"/>
        <v>0</v>
      </c>
      <c r="IZ339" s="408">
        <f t="shared" si="2402"/>
        <v>0</v>
      </c>
      <c r="JA339" s="58">
        <f t="shared" si="2403"/>
        <v>0</v>
      </c>
      <c r="JB339" s="52">
        <f t="shared" si="2404"/>
        <v>0</v>
      </c>
      <c r="JC339" s="51">
        <f t="shared" si="2405"/>
        <v>0</v>
      </c>
      <c r="JD339" s="57">
        <f t="shared" si="2406"/>
        <v>0</v>
      </c>
      <c r="JE339" s="280">
        <f t="shared" si="2407"/>
        <v>10000</v>
      </c>
      <c r="JF339" s="280">
        <f t="shared" si="2408"/>
        <v>0</v>
      </c>
      <c r="JG339" s="468">
        <f t="shared" si="2409"/>
        <v>0</v>
      </c>
      <c r="JH339" s="46">
        <f t="shared" si="2410"/>
        <v>0</v>
      </c>
      <c r="JI339" s="46">
        <f t="shared" si="2411"/>
        <v>0</v>
      </c>
      <c r="JJ339" s="48"/>
      <c r="JL339" s="45">
        <v>278</v>
      </c>
      <c r="JM339" s="46">
        <f t="shared" si="2412"/>
        <v>0</v>
      </c>
      <c r="JN339" s="46">
        <f t="shared" si="2413"/>
        <v>0</v>
      </c>
      <c r="JO339" s="128">
        <f t="shared" si="2414"/>
        <v>0</v>
      </c>
      <c r="JP339" s="46">
        <f t="shared" si="2537"/>
        <v>0</v>
      </c>
      <c r="JQ339" s="46">
        <f t="shared" si="2415"/>
        <v>0</v>
      </c>
      <c r="JR339" s="51">
        <f t="shared" si="2416"/>
        <v>0</v>
      </c>
      <c r="JS339" s="51">
        <f t="shared" ref="JS339:JS349" si="2639">$BQ$337</f>
        <v>0</v>
      </c>
      <c r="JT339" s="199">
        <f t="shared" si="2538"/>
        <v>10000</v>
      </c>
      <c r="JU339" s="128">
        <f t="shared" si="2417"/>
        <v>0</v>
      </c>
      <c r="JV339" s="408">
        <f t="shared" si="2418"/>
        <v>0</v>
      </c>
      <c r="JW339" s="58">
        <f t="shared" si="2419"/>
        <v>0</v>
      </c>
      <c r="JX339" s="52">
        <f t="shared" si="2420"/>
        <v>0</v>
      </c>
      <c r="JY339" s="51">
        <f t="shared" si="2421"/>
        <v>0</v>
      </c>
      <c r="JZ339" s="51">
        <f t="shared" si="2422"/>
        <v>0</v>
      </c>
      <c r="KA339" s="199">
        <f t="shared" ref="KA339:KA349" si="2640">$BV$337</f>
        <v>0</v>
      </c>
      <c r="KB339" s="128">
        <f t="shared" si="2539"/>
        <v>10000</v>
      </c>
      <c r="KC339" s="204">
        <f t="shared" si="2423"/>
        <v>0</v>
      </c>
      <c r="KD339" s="468">
        <f t="shared" si="2540"/>
        <v>0</v>
      </c>
      <c r="KE339" s="46">
        <f t="shared" si="2424"/>
        <v>0</v>
      </c>
      <c r="KF339" s="46">
        <f t="shared" si="2425"/>
        <v>0</v>
      </c>
      <c r="KG339" s="48"/>
      <c r="KI339" s="45">
        <v>278</v>
      </c>
      <c r="KJ339" s="46">
        <f t="shared" si="2426"/>
        <v>0</v>
      </c>
      <c r="KK339" s="46">
        <f t="shared" si="2427"/>
        <v>0</v>
      </c>
      <c r="KL339" s="128">
        <f t="shared" si="2428"/>
        <v>0</v>
      </c>
      <c r="KM339" s="46">
        <f t="shared" si="2244"/>
        <v>0</v>
      </c>
      <c r="KN339" s="46">
        <f t="shared" si="2429"/>
        <v>0</v>
      </c>
      <c r="KO339" s="51">
        <f t="shared" si="2430"/>
        <v>0</v>
      </c>
      <c r="KP339" s="199">
        <f t="shared" ref="KP339:KP349" si="2641">$CR$337</f>
        <v>0</v>
      </c>
      <c r="KQ339" s="199">
        <f t="shared" si="2541"/>
        <v>10000</v>
      </c>
      <c r="KR339" s="128">
        <f t="shared" si="2431"/>
        <v>0</v>
      </c>
      <c r="KS339" s="408">
        <f t="shared" si="2432"/>
        <v>0</v>
      </c>
      <c r="KT339" s="45">
        <v>278</v>
      </c>
      <c r="KU339" s="46">
        <f t="shared" si="2542"/>
        <v>0</v>
      </c>
      <c r="KV339" s="46">
        <f t="shared" si="2433"/>
        <v>0</v>
      </c>
      <c r="KW339" s="128">
        <f t="shared" si="2177"/>
        <v>0</v>
      </c>
      <c r="KX339" s="46">
        <f t="shared" si="2434"/>
        <v>0</v>
      </c>
      <c r="KY339" s="46">
        <f t="shared" si="2178"/>
        <v>0</v>
      </c>
      <c r="KZ339" s="51">
        <f t="shared" si="2435"/>
        <v>0</v>
      </c>
      <c r="LA339" s="153">
        <f t="shared" ref="LA339:LA349" si="2642">$CR$337</f>
        <v>0</v>
      </c>
      <c r="LB339" s="58">
        <f t="shared" si="2068"/>
        <v>0</v>
      </c>
      <c r="LC339" s="52">
        <f t="shared" si="2436"/>
        <v>0</v>
      </c>
      <c r="LD339" s="51">
        <f t="shared" si="2437"/>
        <v>0</v>
      </c>
      <c r="LE339" s="51">
        <f t="shared" si="2179"/>
        <v>0</v>
      </c>
      <c r="LF339" s="51">
        <f t="shared" ref="LF339:LF349" si="2643">$CW$337</f>
        <v>0</v>
      </c>
      <c r="LG339" s="128">
        <f t="shared" si="2180"/>
        <v>10000</v>
      </c>
      <c r="LH339" s="204">
        <f t="shared" si="2438"/>
        <v>0</v>
      </c>
      <c r="LI339" s="479">
        <f t="shared" si="2181"/>
        <v>0</v>
      </c>
      <c r="LJ339" s="46">
        <f t="shared" si="2543"/>
        <v>0</v>
      </c>
      <c r="LK339" s="46">
        <f t="shared" si="2544"/>
        <v>0</v>
      </c>
      <c r="LL339" s="48"/>
      <c r="LN339" s="45">
        <v>278</v>
      </c>
      <c r="LO339" s="46">
        <f t="shared" si="2439"/>
        <v>0</v>
      </c>
      <c r="LP339" s="46">
        <f t="shared" si="2612"/>
        <v>0</v>
      </c>
      <c r="LQ339" s="46">
        <f t="shared" si="2440"/>
        <v>0</v>
      </c>
      <c r="LR339" s="46">
        <f t="shared" si="2441"/>
        <v>0</v>
      </c>
      <c r="LS339" s="46">
        <f t="shared" si="2442"/>
        <v>0</v>
      </c>
      <c r="LT339" s="51">
        <f t="shared" si="2443"/>
        <v>0</v>
      </c>
      <c r="LU339" s="199">
        <f t="shared" si="2545"/>
        <v>10000</v>
      </c>
      <c r="LV339" s="58">
        <f t="shared" si="2444"/>
        <v>0</v>
      </c>
      <c r="LW339" s="241">
        <f t="shared" si="2613"/>
        <v>0</v>
      </c>
      <c r="LX339" s="51">
        <f t="shared" si="2445"/>
        <v>0</v>
      </c>
      <c r="LY339" s="51">
        <f t="shared" si="2446"/>
        <v>0</v>
      </c>
      <c r="LZ339" s="46">
        <f t="shared" si="2546"/>
        <v>0</v>
      </c>
      <c r="MA339" s="199">
        <f t="shared" si="2547"/>
        <v>10000</v>
      </c>
      <c r="MB339" s="468">
        <f t="shared" si="2447"/>
        <v>0</v>
      </c>
      <c r="MC339" s="46">
        <f t="shared" si="2448"/>
        <v>0</v>
      </c>
      <c r="MD339" s="46">
        <f t="shared" si="2449"/>
        <v>0</v>
      </c>
      <c r="ME339" s="48"/>
      <c r="MG339" s="45">
        <v>278</v>
      </c>
      <c r="MH339" s="46">
        <f t="shared" si="2450"/>
        <v>0</v>
      </c>
      <c r="MI339" s="46">
        <f t="shared" si="2614"/>
        <v>0</v>
      </c>
      <c r="MJ339" s="46">
        <f t="shared" si="2451"/>
        <v>0</v>
      </c>
      <c r="MK339" s="46">
        <f t="shared" si="2452"/>
        <v>0</v>
      </c>
      <c r="ML339" s="46">
        <f t="shared" si="2453"/>
        <v>0</v>
      </c>
      <c r="MM339" s="51">
        <f t="shared" si="2454"/>
        <v>0</v>
      </c>
      <c r="MN339" s="199">
        <f t="shared" si="2548"/>
        <v>10000</v>
      </c>
      <c r="MO339" s="58">
        <f t="shared" si="2455"/>
        <v>0</v>
      </c>
      <c r="MP339" s="52">
        <f t="shared" si="2615"/>
        <v>0</v>
      </c>
      <c r="MQ339" s="51">
        <f t="shared" si="2456"/>
        <v>0</v>
      </c>
      <c r="MR339" s="57">
        <f t="shared" si="2457"/>
        <v>0</v>
      </c>
      <c r="MS339" s="199">
        <f t="shared" si="2549"/>
        <v>10000</v>
      </c>
      <c r="MT339" s="468">
        <f t="shared" si="2550"/>
        <v>0</v>
      </c>
      <c r="MU339" s="46">
        <f t="shared" si="2458"/>
        <v>0</v>
      </c>
      <c r="MV339" s="46">
        <f t="shared" si="2459"/>
        <v>0</v>
      </c>
      <c r="MW339" s="48"/>
      <c r="MY339" s="45">
        <v>278</v>
      </c>
      <c r="MZ339" s="46">
        <f t="shared" si="2460"/>
        <v>0</v>
      </c>
      <c r="NA339" s="46">
        <f t="shared" si="2616"/>
        <v>0</v>
      </c>
      <c r="NB339" s="128">
        <f t="shared" si="2461"/>
        <v>0</v>
      </c>
      <c r="NC339" s="46">
        <f t="shared" si="2238"/>
        <v>0</v>
      </c>
      <c r="ND339" s="46">
        <f t="shared" si="2462"/>
        <v>0</v>
      </c>
      <c r="NE339" s="51">
        <f t="shared" si="2187"/>
        <v>0</v>
      </c>
      <c r="NF339" s="153">
        <f t="shared" si="2188"/>
        <v>10000</v>
      </c>
      <c r="NG339" s="45">
        <v>278</v>
      </c>
      <c r="NH339" s="46">
        <f t="shared" si="2239"/>
        <v>0</v>
      </c>
      <c r="NI339" s="46">
        <f t="shared" si="2617"/>
        <v>0</v>
      </c>
      <c r="NJ339" s="128">
        <f t="shared" si="2190"/>
        <v>0</v>
      </c>
      <c r="NK339" s="46">
        <f t="shared" si="2551"/>
        <v>0</v>
      </c>
      <c r="NL339" s="46">
        <f t="shared" si="2191"/>
        <v>0</v>
      </c>
      <c r="NM339" s="51">
        <f t="shared" si="2463"/>
        <v>0</v>
      </c>
      <c r="NN339" s="58">
        <f t="shared" si="2192"/>
        <v>0</v>
      </c>
      <c r="NO339" s="52">
        <f t="shared" si="2618"/>
        <v>0</v>
      </c>
      <c r="NP339" s="51">
        <f t="shared" si="2194"/>
        <v>0</v>
      </c>
      <c r="NQ339" s="57">
        <f t="shared" si="2464"/>
        <v>0</v>
      </c>
      <c r="NR339" s="153">
        <f t="shared" si="2552"/>
        <v>10000</v>
      </c>
      <c r="NS339" s="469">
        <f t="shared" si="2465"/>
        <v>0</v>
      </c>
      <c r="NT339" s="46">
        <f t="shared" si="2466"/>
        <v>0</v>
      </c>
      <c r="NU339" s="46">
        <f t="shared" si="2467"/>
        <v>0</v>
      </c>
      <c r="NV339" s="48"/>
      <c r="NX339" s="45">
        <v>278</v>
      </c>
      <c r="NY339" s="46">
        <f t="shared" si="2468"/>
        <v>0</v>
      </c>
      <c r="NZ339" s="46">
        <f t="shared" si="2619"/>
        <v>0</v>
      </c>
      <c r="OA339" s="46">
        <f t="shared" si="2469"/>
        <v>0</v>
      </c>
      <c r="OB339" s="46">
        <f t="shared" si="2470"/>
        <v>0</v>
      </c>
      <c r="OC339" s="46">
        <f t="shared" si="2471"/>
        <v>0</v>
      </c>
      <c r="OD339" s="51">
        <f t="shared" si="2472"/>
        <v>0</v>
      </c>
      <c r="OE339" s="57">
        <f t="shared" ref="OE339:OE349" si="2644">$BQ$337</f>
        <v>0</v>
      </c>
      <c r="OF339" s="153">
        <f t="shared" si="2553"/>
        <v>10000</v>
      </c>
      <c r="OG339" s="58">
        <f t="shared" si="2473"/>
        <v>0</v>
      </c>
      <c r="OH339" s="241">
        <f t="shared" ref="OH339:OH349" si="2645">IF(AND($H$7="Oui",NX339&gt;$I$7),0,IF(NX339&gt;$B$7,0,(TRUNC(OK339*$AX$50/12,2))+(TRUNC(OK339*$AZ$50/12,2))))</f>
        <v>0</v>
      </c>
      <c r="OI339" s="51">
        <f t="shared" si="2474"/>
        <v>0</v>
      </c>
      <c r="OJ339" s="51">
        <f t="shared" si="2475"/>
        <v>0</v>
      </c>
      <c r="OK339" s="153">
        <f t="shared" ref="OK339:OK349" si="2646">$BV$337</f>
        <v>0</v>
      </c>
      <c r="OL339" s="153">
        <f t="shared" si="2554"/>
        <v>10000</v>
      </c>
      <c r="OM339" s="468">
        <f t="shared" si="2555"/>
        <v>0</v>
      </c>
      <c r="ON339" s="46">
        <f t="shared" si="2556"/>
        <v>0</v>
      </c>
      <c r="OO339" s="46">
        <f t="shared" si="2476"/>
        <v>0</v>
      </c>
      <c r="OP339" s="48"/>
      <c r="OR339" s="45">
        <v>278</v>
      </c>
      <c r="OS339" s="46">
        <f t="shared" si="2477"/>
        <v>0</v>
      </c>
      <c r="OT339" s="128">
        <f t="shared" si="2620"/>
        <v>0</v>
      </c>
      <c r="OU339" s="128">
        <f t="shared" si="2478"/>
        <v>0</v>
      </c>
      <c r="OV339" s="46">
        <f t="shared" si="2240"/>
        <v>0</v>
      </c>
      <c r="OW339" s="46">
        <f t="shared" si="2241"/>
        <v>0</v>
      </c>
      <c r="OX339" s="51">
        <f t="shared" si="2479"/>
        <v>0</v>
      </c>
      <c r="OY339" s="51">
        <f t="shared" ref="OY339:OY349" si="2647">$GJ$337</f>
        <v>0</v>
      </c>
      <c r="OZ339" s="153">
        <f t="shared" si="2557"/>
        <v>10000</v>
      </c>
      <c r="PA339" s="45">
        <v>278</v>
      </c>
      <c r="PB339" s="46">
        <f t="shared" si="2480"/>
        <v>0</v>
      </c>
      <c r="PC339" s="46">
        <f t="shared" ref="PC339:PC349" si="2648">IF(PA339&gt;$B$7,0,(TRUNC(PH339*$BB$50*$L$7/12,2))+(TRUNC(PH339*$BD$50*$M$7/12,2)))</f>
        <v>0</v>
      </c>
      <c r="PD339" s="128">
        <f t="shared" si="2481"/>
        <v>0</v>
      </c>
      <c r="PE339" s="46">
        <f t="shared" si="2482"/>
        <v>0</v>
      </c>
      <c r="PF339" s="46">
        <f t="shared" si="2483"/>
        <v>0</v>
      </c>
      <c r="PG339" s="51">
        <f t="shared" si="2484"/>
        <v>0</v>
      </c>
      <c r="PH339" s="57">
        <f t="shared" ref="PH339:PH349" si="2649">$GS$337</f>
        <v>0</v>
      </c>
      <c r="PI339" s="688">
        <f t="shared" si="2485"/>
        <v>0</v>
      </c>
      <c r="PJ339" s="52">
        <f t="shared" ref="PJ339:PJ349" si="2650">IF(AND($H$7="Oui",PA339&gt;$I$7),0,IF(PA339&gt;$B$7,0,(TRUNC(PM339*$BB$50/12,2))+(TRUNC(PM339*$BD$50/12,2))))</f>
        <v>0</v>
      </c>
      <c r="PK339" s="51">
        <f t="shared" si="2486"/>
        <v>0</v>
      </c>
      <c r="PL339" s="57">
        <f t="shared" si="2487"/>
        <v>0</v>
      </c>
      <c r="PM339" s="57">
        <f t="shared" ref="PM339:PM349" si="2651">$GX$337</f>
        <v>0</v>
      </c>
      <c r="PN339" s="153">
        <f t="shared" si="2558"/>
        <v>10000</v>
      </c>
      <c r="PO339" s="469">
        <f t="shared" si="2488"/>
        <v>0</v>
      </c>
      <c r="PP339" s="46">
        <f t="shared" si="2489"/>
        <v>0</v>
      </c>
      <c r="PQ339" s="46">
        <f t="shared" si="2490"/>
        <v>0</v>
      </c>
      <c r="PR339" s="48"/>
    </row>
    <row r="340" spans="2:434" hidden="1" x14ac:dyDescent="0.3">
      <c r="B340" s="45">
        <v>279</v>
      </c>
      <c r="C340" s="46">
        <f t="shared" si="2245"/>
        <v>0</v>
      </c>
      <c r="D340" s="46">
        <f t="shared" si="2293"/>
        <v>0</v>
      </c>
      <c r="E340" s="46">
        <f t="shared" si="2294"/>
        <v>0</v>
      </c>
      <c r="F340" s="46">
        <f t="shared" si="2295"/>
        <v>0</v>
      </c>
      <c r="G340" s="46">
        <f t="shared" si="2296"/>
        <v>0</v>
      </c>
      <c r="H340" s="51">
        <f t="shared" si="2297"/>
        <v>0</v>
      </c>
      <c r="I340" s="58">
        <f t="shared" si="2228"/>
        <v>0</v>
      </c>
      <c r="J340" s="52">
        <f t="shared" si="2298"/>
        <v>0</v>
      </c>
      <c r="K340" s="51">
        <f t="shared" si="2299"/>
        <v>0</v>
      </c>
      <c r="L340" s="57">
        <f t="shared" si="2300"/>
        <v>0</v>
      </c>
      <c r="M340" s="468">
        <f t="shared" si="2491"/>
        <v>0</v>
      </c>
      <c r="N340" s="46">
        <f t="shared" si="2492"/>
        <v>0</v>
      </c>
      <c r="O340" s="47"/>
      <c r="P340" s="46">
        <f t="shared" si="2493"/>
        <v>0</v>
      </c>
      <c r="Q340" s="48"/>
      <c r="R340" s="29"/>
      <c r="S340" s="29"/>
      <c r="T340" s="45">
        <v>279</v>
      </c>
      <c r="U340" s="46">
        <f t="shared" si="2301"/>
        <v>0</v>
      </c>
      <c r="V340" s="46">
        <f t="shared" si="2302"/>
        <v>0</v>
      </c>
      <c r="W340" s="46">
        <f t="shared" si="2494"/>
        <v>0</v>
      </c>
      <c r="X340" s="46">
        <f t="shared" si="2303"/>
        <v>0</v>
      </c>
      <c r="Y340" s="46">
        <f t="shared" si="2304"/>
        <v>0</v>
      </c>
      <c r="Z340" s="51">
        <f t="shared" si="2305"/>
        <v>0</v>
      </c>
      <c r="AA340" s="58">
        <f t="shared" si="2306"/>
        <v>0</v>
      </c>
      <c r="AB340" s="52">
        <f t="shared" si="2307"/>
        <v>0</v>
      </c>
      <c r="AC340" s="51">
        <f t="shared" si="2308"/>
        <v>0</v>
      </c>
      <c r="AD340" s="57">
        <f t="shared" si="2309"/>
        <v>0</v>
      </c>
      <c r="AE340" s="468">
        <f t="shared" si="2495"/>
        <v>0</v>
      </c>
      <c r="AF340" s="46">
        <f t="shared" si="2310"/>
        <v>0</v>
      </c>
      <c r="AG340" s="47"/>
      <c r="AH340" s="46">
        <f t="shared" si="2496"/>
        <v>0</v>
      </c>
      <c r="AI340" s="48"/>
      <c r="AJ340" s="29"/>
      <c r="AK340" s="45">
        <v>279</v>
      </c>
      <c r="AL340" s="46">
        <f t="shared" si="2311"/>
        <v>0</v>
      </c>
      <c r="AM340" s="46"/>
      <c r="AN340" s="46"/>
      <c r="AO340" s="46">
        <f t="shared" si="2312"/>
        <v>0</v>
      </c>
      <c r="AP340" s="128">
        <f t="shared" si="2313"/>
        <v>0</v>
      </c>
      <c r="AQ340" s="128"/>
      <c r="AR340" s="128"/>
      <c r="AS340" s="46">
        <f t="shared" si="2314"/>
        <v>0</v>
      </c>
      <c r="AT340" s="46">
        <f t="shared" si="2315"/>
        <v>0</v>
      </c>
      <c r="AU340" s="51"/>
      <c r="AV340" s="51"/>
      <c r="AW340" s="51">
        <f t="shared" si="2316"/>
        <v>0</v>
      </c>
      <c r="AX340" s="58">
        <f t="shared" si="2317"/>
        <v>0</v>
      </c>
      <c r="AY340" s="52"/>
      <c r="AZ340" s="52"/>
      <c r="BA340" s="52">
        <f t="shared" si="2318"/>
        <v>0</v>
      </c>
      <c r="BB340" s="51">
        <f t="shared" si="2319"/>
        <v>0</v>
      </c>
      <c r="BC340" s="51"/>
      <c r="BD340" s="51"/>
      <c r="BE340" s="57">
        <f t="shared" si="2320"/>
        <v>0</v>
      </c>
      <c r="BF340" s="468">
        <f t="shared" si="2321"/>
        <v>0</v>
      </c>
      <c r="BG340" s="46">
        <f t="shared" si="2322"/>
        <v>0</v>
      </c>
      <c r="BH340" s="46">
        <f t="shared" si="2323"/>
        <v>0</v>
      </c>
      <c r="BI340" s="48"/>
      <c r="BK340" s="45">
        <v>279</v>
      </c>
      <c r="BL340" s="46">
        <f t="shared" si="2497"/>
        <v>0</v>
      </c>
      <c r="BM340" s="46">
        <f t="shared" si="2498"/>
        <v>0</v>
      </c>
      <c r="BN340" s="46">
        <f t="shared" si="2499"/>
        <v>0</v>
      </c>
      <c r="BO340" s="46">
        <f t="shared" si="2324"/>
        <v>0</v>
      </c>
      <c r="BP340" s="46">
        <f t="shared" si="2325"/>
        <v>0</v>
      </c>
      <c r="BQ340" s="51">
        <f t="shared" si="2326"/>
        <v>0</v>
      </c>
      <c r="BR340" s="57">
        <f t="shared" si="2621"/>
        <v>0</v>
      </c>
      <c r="BS340" s="58">
        <f t="shared" si="2229"/>
        <v>0</v>
      </c>
      <c r="BT340" s="52">
        <f t="shared" si="2500"/>
        <v>0</v>
      </c>
      <c r="BU340" s="51">
        <f t="shared" si="2327"/>
        <v>0</v>
      </c>
      <c r="BV340" s="51">
        <f t="shared" si="2328"/>
        <v>0</v>
      </c>
      <c r="BW340" s="153">
        <f t="shared" si="2622"/>
        <v>0</v>
      </c>
      <c r="BX340" s="468">
        <f t="shared" si="2501"/>
        <v>0</v>
      </c>
      <c r="BY340" s="46">
        <f t="shared" si="2502"/>
        <v>0</v>
      </c>
      <c r="BZ340" s="46">
        <f t="shared" si="2329"/>
        <v>0</v>
      </c>
      <c r="CA340" s="48"/>
      <c r="CB340" s="29"/>
      <c r="CC340" s="45">
        <v>279</v>
      </c>
      <c r="CD340" s="128">
        <f t="shared" si="2330"/>
        <v>0</v>
      </c>
      <c r="CE340" s="46">
        <f t="shared" si="2503"/>
        <v>0</v>
      </c>
      <c r="CF340" s="128">
        <f t="shared" si="2331"/>
        <v>0</v>
      </c>
      <c r="CG340" s="46">
        <f t="shared" si="2504"/>
        <v>0</v>
      </c>
      <c r="CH340" s="46">
        <f t="shared" si="2230"/>
        <v>0</v>
      </c>
      <c r="CI340" s="51">
        <f t="shared" si="2332"/>
        <v>0</v>
      </c>
      <c r="CJ340" s="199">
        <f t="shared" si="2623"/>
        <v>0</v>
      </c>
      <c r="CK340" s="153">
        <f t="shared" si="2505"/>
        <v>10000</v>
      </c>
      <c r="CL340" s="45">
        <v>279</v>
      </c>
      <c r="CM340" s="46">
        <f t="shared" si="2506"/>
        <v>0</v>
      </c>
      <c r="CN340" s="46">
        <f t="shared" si="2507"/>
        <v>0</v>
      </c>
      <c r="CO340" s="128">
        <f t="shared" si="2242"/>
        <v>0</v>
      </c>
      <c r="CP340" s="46">
        <f t="shared" si="2333"/>
        <v>0</v>
      </c>
      <c r="CQ340" s="46">
        <f t="shared" si="2243"/>
        <v>0</v>
      </c>
      <c r="CR340" s="51">
        <f t="shared" si="2334"/>
        <v>0</v>
      </c>
      <c r="CS340" s="153">
        <f t="shared" si="2624"/>
        <v>0</v>
      </c>
      <c r="CT340" s="58">
        <f t="shared" si="2335"/>
        <v>0</v>
      </c>
      <c r="CU340" s="52">
        <f t="shared" si="2508"/>
        <v>0</v>
      </c>
      <c r="CV340" s="51">
        <f t="shared" si="2509"/>
        <v>0</v>
      </c>
      <c r="CW340" s="51">
        <f t="shared" si="2336"/>
        <v>0</v>
      </c>
      <c r="CX340" s="57">
        <f t="shared" si="2625"/>
        <v>0</v>
      </c>
      <c r="CY340" s="153">
        <f t="shared" si="2510"/>
        <v>10000</v>
      </c>
      <c r="CZ340" s="479">
        <f t="shared" si="2162"/>
        <v>0</v>
      </c>
      <c r="DA340" s="46">
        <f t="shared" si="2511"/>
        <v>0</v>
      </c>
      <c r="DB340" s="46">
        <f t="shared" si="2512"/>
        <v>0</v>
      </c>
      <c r="DC340" s="48"/>
      <c r="DE340" s="45">
        <v>279</v>
      </c>
      <c r="DF340" s="46">
        <f t="shared" si="2337"/>
        <v>0</v>
      </c>
      <c r="DG340" s="46">
        <f t="shared" si="2626"/>
        <v>0</v>
      </c>
      <c r="DH340" s="46">
        <f t="shared" si="2338"/>
        <v>0</v>
      </c>
      <c r="DI340" s="46">
        <f t="shared" si="2339"/>
        <v>0</v>
      </c>
      <c r="DJ340" s="46">
        <f t="shared" si="2340"/>
        <v>0</v>
      </c>
      <c r="DK340" s="51">
        <f t="shared" si="2341"/>
        <v>0</v>
      </c>
      <c r="DL340" s="58">
        <f t="shared" si="2231"/>
        <v>0</v>
      </c>
      <c r="DM340" s="241">
        <f t="shared" si="2627"/>
        <v>0</v>
      </c>
      <c r="DN340" s="51">
        <f t="shared" si="2342"/>
        <v>0</v>
      </c>
      <c r="DO340" s="57">
        <f t="shared" si="2343"/>
        <v>0</v>
      </c>
      <c r="DP340" s="468">
        <f t="shared" si="2513"/>
        <v>0</v>
      </c>
      <c r="DQ340" s="46">
        <f t="shared" si="2514"/>
        <v>0</v>
      </c>
      <c r="DR340" s="47"/>
      <c r="DS340" s="46">
        <f t="shared" si="2515"/>
        <v>0</v>
      </c>
      <c r="DT340" s="48"/>
      <c r="DU340" s="29"/>
      <c r="DV340" s="45">
        <v>279</v>
      </c>
      <c r="DW340" s="46">
        <f t="shared" si="2516"/>
        <v>0</v>
      </c>
      <c r="DX340" s="46">
        <f t="shared" si="2628"/>
        <v>0</v>
      </c>
      <c r="DY340" s="46">
        <f t="shared" si="2517"/>
        <v>0</v>
      </c>
      <c r="DZ340" s="46">
        <f t="shared" si="2344"/>
        <v>0</v>
      </c>
      <c r="EA340" s="46">
        <f t="shared" si="2345"/>
        <v>0</v>
      </c>
      <c r="EB340" s="51">
        <f t="shared" si="2346"/>
        <v>0</v>
      </c>
      <c r="EC340" s="58">
        <f t="shared" si="2232"/>
        <v>0</v>
      </c>
      <c r="ED340" s="52">
        <f t="shared" si="2629"/>
        <v>0</v>
      </c>
      <c r="EE340" s="51">
        <f t="shared" si="2347"/>
        <v>0</v>
      </c>
      <c r="EF340" s="57">
        <f t="shared" si="2348"/>
        <v>0</v>
      </c>
      <c r="EG340" s="468">
        <f t="shared" si="2518"/>
        <v>0</v>
      </c>
      <c r="EH340" s="46">
        <f t="shared" si="2519"/>
        <v>0</v>
      </c>
      <c r="EI340" s="47"/>
      <c r="EJ340" s="46">
        <f t="shared" si="2520"/>
        <v>0</v>
      </c>
      <c r="EK340" s="48"/>
      <c r="EL340" s="29"/>
      <c r="EM340" s="45">
        <v>279</v>
      </c>
      <c r="EN340" s="46">
        <f t="shared" si="2606"/>
        <v>0</v>
      </c>
      <c r="EO340" s="46">
        <f t="shared" si="2630"/>
        <v>0</v>
      </c>
      <c r="EP340" s="128">
        <f t="shared" si="2233"/>
        <v>0</v>
      </c>
      <c r="EQ340" s="46">
        <f t="shared" si="2349"/>
        <v>0</v>
      </c>
      <c r="ER340" s="46">
        <f t="shared" si="2350"/>
        <v>0</v>
      </c>
      <c r="ES340" s="51">
        <f t="shared" si="2351"/>
        <v>0</v>
      </c>
      <c r="ET340" s="153">
        <f t="shared" si="2521"/>
        <v>10000</v>
      </c>
      <c r="EU340" s="45">
        <v>279</v>
      </c>
      <c r="EV340" s="46">
        <f t="shared" si="2234"/>
        <v>0</v>
      </c>
      <c r="EW340" s="46">
        <f t="shared" si="2631"/>
        <v>0</v>
      </c>
      <c r="EX340" s="128">
        <f t="shared" si="2352"/>
        <v>0</v>
      </c>
      <c r="EY340" s="46">
        <f t="shared" si="2353"/>
        <v>0</v>
      </c>
      <c r="EZ340" s="46">
        <f t="shared" si="2354"/>
        <v>0</v>
      </c>
      <c r="FA340" s="51">
        <f t="shared" si="2355"/>
        <v>0</v>
      </c>
      <c r="FB340" s="58">
        <f t="shared" si="2356"/>
        <v>0</v>
      </c>
      <c r="FC340" s="52">
        <f t="shared" si="2632"/>
        <v>0</v>
      </c>
      <c r="FD340" s="51">
        <f t="shared" si="2522"/>
        <v>0</v>
      </c>
      <c r="FE340" s="57">
        <f t="shared" si="2357"/>
        <v>0</v>
      </c>
      <c r="FF340" s="153">
        <f t="shared" si="2523"/>
        <v>10000</v>
      </c>
      <c r="FG340" s="469">
        <f t="shared" si="2358"/>
        <v>0</v>
      </c>
      <c r="FH340" s="46">
        <f t="shared" si="2359"/>
        <v>0</v>
      </c>
      <c r="FI340" s="46">
        <f t="shared" si="2360"/>
        <v>0</v>
      </c>
      <c r="FJ340" s="48"/>
      <c r="FL340" s="45">
        <v>279</v>
      </c>
      <c r="FM340" s="46">
        <f t="shared" si="2524"/>
        <v>0</v>
      </c>
      <c r="FN340" s="46">
        <f t="shared" si="2607"/>
        <v>0</v>
      </c>
      <c r="FO340" s="46">
        <f t="shared" si="2525"/>
        <v>0</v>
      </c>
      <c r="FP340" s="46">
        <f t="shared" si="2361"/>
        <v>0</v>
      </c>
      <c r="FQ340" s="46">
        <f t="shared" si="2362"/>
        <v>0</v>
      </c>
      <c r="FR340" s="51">
        <f t="shared" si="2363"/>
        <v>0</v>
      </c>
      <c r="FS340" s="57">
        <f t="shared" si="2633"/>
        <v>0</v>
      </c>
      <c r="FT340" s="58">
        <f t="shared" si="2235"/>
        <v>0</v>
      </c>
      <c r="FU340" s="241">
        <f t="shared" si="2608"/>
        <v>0</v>
      </c>
      <c r="FV340" s="51">
        <f t="shared" si="2364"/>
        <v>0</v>
      </c>
      <c r="FW340" s="51">
        <f t="shared" si="2365"/>
        <v>0</v>
      </c>
      <c r="FX340" s="153">
        <f t="shared" si="2634"/>
        <v>0</v>
      </c>
      <c r="FY340" s="468">
        <f t="shared" si="2526"/>
        <v>0</v>
      </c>
      <c r="FZ340" s="46">
        <f t="shared" si="2527"/>
        <v>0</v>
      </c>
      <c r="GA340" s="46">
        <f t="shared" si="2366"/>
        <v>0</v>
      </c>
      <c r="GB340" s="48"/>
      <c r="GD340" s="45">
        <v>279</v>
      </c>
      <c r="GE340" s="128">
        <f t="shared" si="2609"/>
        <v>0</v>
      </c>
      <c r="GF340" s="128">
        <f t="shared" si="2635"/>
        <v>0</v>
      </c>
      <c r="GG340" s="128">
        <f t="shared" si="2119"/>
        <v>0</v>
      </c>
      <c r="GH340" s="46">
        <f t="shared" si="2236"/>
        <v>0</v>
      </c>
      <c r="GI340" s="46">
        <f t="shared" si="2367"/>
        <v>0</v>
      </c>
      <c r="GJ340" s="51">
        <f t="shared" si="2368"/>
        <v>0</v>
      </c>
      <c r="GK340" s="51">
        <f t="shared" si="2636"/>
        <v>0</v>
      </c>
      <c r="GL340" s="153">
        <f t="shared" si="2528"/>
        <v>10000</v>
      </c>
      <c r="GM340" s="45">
        <v>279</v>
      </c>
      <c r="GN340" s="46">
        <f t="shared" si="2237"/>
        <v>0</v>
      </c>
      <c r="GO340" s="46">
        <f t="shared" si="2610"/>
        <v>0</v>
      </c>
      <c r="GP340" s="128">
        <f t="shared" si="2168"/>
        <v>0</v>
      </c>
      <c r="GQ340" s="46">
        <f t="shared" si="2369"/>
        <v>0</v>
      </c>
      <c r="GR340" s="46">
        <f t="shared" si="2169"/>
        <v>0</v>
      </c>
      <c r="GS340" s="51">
        <f t="shared" si="2370"/>
        <v>0</v>
      </c>
      <c r="GT340" s="57">
        <f t="shared" si="2637"/>
        <v>0</v>
      </c>
      <c r="GU340" s="58">
        <f t="shared" si="2371"/>
        <v>0</v>
      </c>
      <c r="GV340" s="52">
        <f t="shared" si="2611"/>
        <v>0</v>
      </c>
      <c r="GW340" s="51">
        <f t="shared" si="2529"/>
        <v>0</v>
      </c>
      <c r="GX340" s="57">
        <f t="shared" si="2372"/>
        <v>0</v>
      </c>
      <c r="GY340" s="57">
        <f t="shared" si="2638"/>
        <v>0</v>
      </c>
      <c r="GZ340" s="153">
        <f t="shared" si="2530"/>
        <v>10000</v>
      </c>
      <c r="HA340" s="469">
        <f t="shared" si="2373"/>
        <v>0</v>
      </c>
      <c r="HB340" s="46">
        <f t="shared" si="2374"/>
        <v>0</v>
      </c>
      <c r="HC340" s="46">
        <f t="shared" si="2375"/>
        <v>0</v>
      </c>
      <c r="HD340" s="48"/>
      <c r="HF340" s="45">
        <v>279</v>
      </c>
      <c r="HG340" s="46">
        <f t="shared" si="2376"/>
        <v>0</v>
      </c>
      <c r="HH340" s="46">
        <f t="shared" si="2377"/>
        <v>0</v>
      </c>
      <c r="HI340" s="46">
        <f t="shared" si="2378"/>
        <v>0</v>
      </c>
      <c r="HJ340" s="46">
        <f t="shared" si="2379"/>
        <v>0</v>
      </c>
      <c r="HK340" s="46">
        <f t="shared" si="2380"/>
        <v>0</v>
      </c>
      <c r="HL340" s="51">
        <f t="shared" si="2381"/>
        <v>0</v>
      </c>
      <c r="HM340" s="153">
        <f t="shared" si="2531"/>
        <v>10000</v>
      </c>
      <c r="HN340" s="58">
        <f t="shared" si="2382"/>
        <v>0</v>
      </c>
      <c r="HO340" s="52">
        <f t="shared" si="2383"/>
        <v>0</v>
      </c>
      <c r="HP340" s="51">
        <f t="shared" si="2384"/>
        <v>0</v>
      </c>
      <c r="HQ340" s="57">
        <f t="shared" si="2385"/>
        <v>0</v>
      </c>
      <c r="HR340" s="153">
        <f t="shared" si="2532"/>
        <v>10000</v>
      </c>
      <c r="HS340" s="468">
        <f t="shared" si="2171"/>
        <v>0</v>
      </c>
      <c r="HT340" s="46">
        <f t="shared" si="2172"/>
        <v>0</v>
      </c>
      <c r="HU340" s="46">
        <f t="shared" si="2173"/>
        <v>0</v>
      </c>
      <c r="HV340" s="48"/>
      <c r="HW340" s="29"/>
      <c r="HX340" s="45">
        <v>279</v>
      </c>
      <c r="HY340" s="128">
        <f t="shared" si="2386"/>
        <v>0</v>
      </c>
      <c r="HZ340" s="46">
        <f t="shared" si="2387"/>
        <v>0</v>
      </c>
      <c r="IA340" s="46">
        <f t="shared" si="2388"/>
        <v>0</v>
      </c>
      <c r="IB340" s="46">
        <f t="shared" si="2389"/>
        <v>0</v>
      </c>
      <c r="IC340" s="46">
        <f t="shared" si="2390"/>
        <v>0</v>
      </c>
      <c r="ID340" s="51">
        <f t="shared" si="2391"/>
        <v>0</v>
      </c>
      <c r="IE340" s="153">
        <f t="shared" si="2533"/>
        <v>10000</v>
      </c>
      <c r="IF340" s="58">
        <f t="shared" si="2392"/>
        <v>0</v>
      </c>
      <c r="IG340" s="52">
        <f t="shared" si="2393"/>
        <v>0</v>
      </c>
      <c r="IH340" s="51">
        <f t="shared" si="2394"/>
        <v>0</v>
      </c>
      <c r="II340" s="57">
        <f t="shared" si="2534"/>
        <v>0</v>
      </c>
      <c r="IJ340" s="153">
        <f t="shared" si="2535"/>
        <v>10000</v>
      </c>
      <c r="IK340" s="468">
        <f t="shared" si="2174"/>
        <v>0</v>
      </c>
      <c r="IL340" s="46">
        <f t="shared" si="2175"/>
        <v>0</v>
      </c>
      <c r="IM340" s="46">
        <f t="shared" si="2176"/>
        <v>0</v>
      </c>
      <c r="IN340" s="48"/>
      <c r="IO340" s="53">
        <f t="shared" si="2395"/>
        <v>0</v>
      </c>
      <c r="IQ340" s="45">
        <v>279</v>
      </c>
      <c r="IR340" s="128">
        <f t="shared" si="2396"/>
        <v>0</v>
      </c>
      <c r="IS340" s="128">
        <f t="shared" si="2397"/>
        <v>0</v>
      </c>
      <c r="IT340" s="128">
        <f t="shared" si="2398"/>
        <v>0</v>
      </c>
      <c r="IU340" s="46">
        <f t="shared" si="2559"/>
        <v>0</v>
      </c>
      <c r="IV340" s="46">
        <f t="shared" si="2399"/>
        <v>0</v>
      </c>
      <c r="IW340" s="51">
        <f t="shared" si="2400"/>
        <v>0</v>
      </c>
      <c r="IX340" s="199">
        <f t="shared" si="2536"/>
        <v>10000</v>
      </c>
      <c r="IY340" s="128">
        <f t="shared" si="2401"/>
        <v>0</v>
      </c>
      <c r="IZ340" s="408">
        <f t="shared" si="2402"/>
        <v>0</v>
      </c>
      <c r="JA340" s="58">
        <f t="shared" si="2403"/>
        <v>0</v>
      </c>
      <c r="JB340" s="52">
        <f t="shared" si="2404"/>
        <v>0</v>
      </c>
      <c r="JC340" s="51">
        <f t="shared" si="2405"/>
        <v>0</v>
      </c>
      <c r="JD340" s="57">
        <f t="shared" si="2406"/>
        <v>0</v>
      </c>
      <c r="JE340" s="280">
        <f t="shared" si="2407"/>
        <v>10000</v>
      </c>
      <c r="JF340" s="280">
        <f t="shared" si="2408"/>
        <v>0</v>
      </c>
      <c r="JG340" s="468">
        <f t="shared" si="2409"/>
        <v>0</v>
      </c>
      <c r="JH340" s="46">
        <f t="shared" si="2410"/>
        <v>0</v>
      </c>
      <c r="JI340" s="46">
        <f t="shared" si="2411"/>
        <v>0</v>
      </c>
      <c r="JJ340" s="48"/>
      <c r="JL340" s="45">
        <v>279</v>
      </c>
      <c r="JM340" s="46">
        <f t="shared" si="2412"/>
        <v>0</v>
      </c>
      <c r="JN340" s="46">
        <f t="shared" si="2413"/>
        <v>0</v>
      </c>
      <c r="JO340" s="128">
        <f t="shared" si="2414"/>
        <v>0</v>
      </c>
      <c r="JP340" s="46">
        <f t="shared" si="2537"/>
        <v>0</v>
      </c>
      <c r="JQ340" s="46">
        <f t="shared" si="2415"/>
        <v>0</v>
      </c>
      <c r="JR340" s="51">
        <f t="shared" si="2416"/>
        <v>0</v>
      </c>
      <c r="JS340" s="51">
        <f t="shared" si="2639"/>
        <v>0</v>
      </c>
      <c r="JT340" s="199">
        <f t="shared" si="2538"/>
        <v>10000</v>
      </c>
      <c r="JU340" s="128">
        <f t="shared" si="2417"/>
        <v>0</v>
      </c>
      <c r="JV340" s="408">
        <f t="shared" si="2418"/>
        <v>0</v>
      </c>
      <c r="JW340" s="58">
        <f t="shared" si="2419"/>
        <v>0</v>
      </c>
      <c r="JX340" s="52">
        <f t="shared" si="2420"/>
        <v>0</v>
      </c>
      <c r="JY340" s="51">
        <f t="shared" si="2421"/>
        <v>0</v>
      </c>
      <c r="JZ340" s="51">
        <f t="shared" si="2422"/>
        <v>0</v>
      </c>
      <c r="KA340" s="199">
        <f t="shared" si="2640"/>
        <v>0</v>
      </c>
      <c r="KB340" s="128">
        <f t="shared" si="2539"/>
        <v>10000</v>
      </c>
      <c r="KC340" s="204">
        <f t="shared" si="2423"/>
        <v>0</v>
      </c>
      <c r="KD340" s="468">
        <f t="shared" si="2540"/>
        <v>0</v>
      </c>
      <c r="KE340" s="46">
        <f t="shared" si="2424"/>
        <v>0</v>
      </c>
      <c r="KF340" s="46">
        <f t="shared" si="2425"/>
        <v>0</v>
      </c>
      <c r="KG340" s="48"/>
      <c r="KI340" s="45">
        <v>279</v>
      </c>
      <c r="KJ340" s="46">
        <f t="shared" si="2426"/>
        <v>0</v>
      </c>
      <c r="KK340" s="46">
        <f t="shared" si="2427"/>
        <v>0</v>
      </c>
      <c r="KL340" s="128">
        <f t="shared" si="2428"/>
        <v>0</v>
      </c>
      <c r="KM340" s="46">
        <f t="shared" si="2244"/>
        <v>0</v>
      </c>
      <c r="KN340" s="46">
        <f t="shared" si="2429"/>
        <v>0</v>
      </c>
      <c r="KO340" s="51">
        <f t="shared" si="2430"/>
        <v>0</v>
      </c>
      <c r="KP340" s="199">
        <f t="shared" si="2641"/>
        <v>0</v>
      </c>
      <c r="KQ340" s="199">
        <f t="shared" si="2541"/>
        <v>10000</v>
      </c>
      <c r="KR340" s="128">
        <f t="shared" si="2431"/>
        <v>0</v>
      </c>
      <c r="KS340" s="408">
        <f t="shared" si="2432"/>
        <v>0</v>
      </c>
      <c r="KT340" s="45">
        <v>279</v>
      </c>
      <c r="KU340" s="46">
        <f t="shared" si="2542"/>
        <v>0</v>
      </c>
      <c r="KV340" s="46">
        <f t="shared" si="2433"/>
        <v>0</v>
      </c>
      <c r="KW340" s="128">
        <f t="shared" si="2177"/>
        <v>0</v>
      </c>
      <c r="KX340" s="46">
        <f t="shared" si="2434"/>
        <v>0</v>
      </c>
      <c r="KY340" s="46">
        <f t="shared" si="2178"/>
        <v>0</v>
      </c>
      <c r="KZ340" s="51">
        <f t="shared" si="2435"/>
        <v>0</v>
      </c>
      <c r="LA340" s="153">
        <f t="shared" si="2642"/>
        <v>0</v>
      </c>
      <c r="LB340" s="58">
        <f t="shared" ref="LB340:LB403" si="2652">IF(AND($H$7="Oui",KT340&gt;$I$7),0,IF(AND($H$7="Oui",KT340=$I$7),LD340+LC340,IF(KT340&gt;$B$7,0,IF($F$10="Lissage",$LB$60,IF(KT340&gt;$B$7,0,IF(KT340&gt;$BD$10,$LH$422/($B$7-$BD$10),IF(KT340&gt;$BD$10,LH617/($B$7-$BD$10),IF(AND($H$7="Oui",KT340=$I$7),LD340+LC340,IF(KI340&gt;$B$7,0,IF(AND($H$7="Oui",KT340&gt;$I$7),0,$LB$60))))))))))</f>
        <v>0</v>
      </c>
      <c r="LC340" s="52">
        <f t="shared" si="2436"/>
        <v>0</v>
      </c>
      <c r="LD340" s="51">
        <f t="shared" si="2437"/>
        <v>0</v>
      </c>
      <c r="LE340" s="51">
        <f t="shared" si="2179"/>
        <v>0</v>
      </c>
      <c r="LF340" s="51">
        <f t="shared" si="2643"/>
        <v>0</v>
      </c>
      <c r="LG340" s="128">
        <f t="shared" si="2180"/>
        <v>10000</v>
      </c>
      <c r="LH340" s="204">
        <f t="shared" si="2438"/>
        <v>0</v>
      </c>
      <c r="LI340" s="479">
        <f t="shared" si="2181"/>
        <v>0</v>
      </c>
      <c r="LJ340" s="46">
        <f t="shared" si="2543"/>
        <v>0</v>
      </c>
      <c r="LK340" s="46">
        <f t="shared" si="2544"/>
        <v>0</v>
      </c>
      <c r="LL340" s="48"/>
      <c r="LN340" s="45">
        <v>279</v>
      </c>
      <c r="LO340" s="46">
        <f t="shared" si="2439"/>
        <v>0</v>
      </c>
      <c r="LP340" s="46">
        <f t="shared" si="2612"/>
        <v>0</v>
      </c>
      <c r="LQ340" s="46">
        <f t="shared" si="2440"/>
        <v>0</v>
      </c>
      <c r="LR340" s="46">
        <f t="shared" si="2441"/>
        <v>0</v>
      </c>
      <c r="LS340" s="46">
        <f t="shared" si="2442"/>
        <v>0</v>
      </c>
      <c r="LT340" s="51">
        <f t="shared" si="2443"/>
        <v>0</v>
      </c>
      <c r="LU340" s="199">
        <f t="shared" si="2545"/>
        <v>10000</v>
      </c>
      <c r="LV340" s="58">
        <f t="shared" si="2444"/>
        <v>0</v>
      </c>
      <c r="LW340" s="241">
        <f t="shared" si="2613"/>
        <v>0</v>
      </c>
      <c r="LX340" s="51">
        <f t="shared" si="2445"/>
        <v>0</v>
      </c>
      <c r="LY340" s="51">
        <f t="shared" si="2446"/>
        <v>0</v>
      </c>
      <c r="LZ340" s="46">
        <f t="shared" si="2546"/>
        <v>0</v>
      </c>
      <c r="MA340" s="199">
        <f t="shared" si="2547"/>
        <v>10000</v>
      </c>
      <c r="MB340" s="468">
        <f t="shared" si="2447"/>
        <v>0</v>
      </c>
      <c r="MC340" s="46">
        <f t="shared" si="2448"/>
        <v>0</v>
      </c>
      <c r="MD340" s="46">
        <f t="shared" si="2449"/>
        <v>0</v>
      </c>
      <c r="ME340" s="48"/>
      <c r="MG340" s="45">
        <v>279</v>
      </c>
      <c r="MH340" s="46">
        <f t="shared" si="2450"/>
        <v>0</v>
      </c>
      <c r="MI340" s="46">
        <f t="shared" si="2614"/>
        <v>0</v>
      </c>
      <c r="MJ340" s="46">
        <f t="shared" si="2451"/>
        <v>0</v>
      </c>
      <c r="MK340" s="46">
        <f t="shared" si="2452"/>
        <v>0</v>
      </c>
      <c r="ML340" s="46">
        <f t="shared" si="2453"/>
        <v>0</v>
      </c>
      <c r="MM340" s="51">
        <f t="shared" si="2454"/>
        <v>0</v>
      </c>
      <c r="MN340" s="199">
        <f t="shared" si="2548"/>
        <v>10000</v>
      </c>
      <c r="MO340" s="58">
        <f t="shared" si="2455"/>
        <v>0</v>
      </c>
      <c r="MP340" s="52">
        <f t="shared" si="2615"/>
        <v>0</v>
      </c>
      <c r="MQ340" s="51">
        <f t="shared" si="2456"/>
        <v>0</v>
      </c>
      <c r="MR340" s="57">
        <f t="shared" si="2457"/>
        <v>0</v>
      </c>
      <c r="MS340" s="199">
        <f t="shared" si="2549"/>
        <v>10000</v>
      </c>
      <c r="MT340" s="468">
        <f t="shared" si="2550"/>
        <v>0</v>
      </c>
      <c r="MU340" s="46">
        <f t="shared" si="2458"/>
        <v>0</v>
      </c>
      <c r="MV340" s="46">
        <f t="shared" si="2459"/>
        <v>0</v>
      </c>
      <c r="MW340" s="48"/>
      <c r="MY340" s="45">
        <v>279</v>
      </c>
      <c r="MZ340" s="46">
        <f t="shared" si="2460"/>
        <v>0</v>
      </c>
      <c r="NA340" s="46">
        <f t="shared" si="2616"/>
        <v>0</v>
      </c>
      <c r="NB340" s="128">
        <f t="shared" si="2461"/>
        <v>0</v>
      </c>
      <c r="NC340" s="46">
        <f t="shared" si="2238"/>
        <v>0</v>
      </c>
      <c r="ND340" s="46">
        <f t="shared" si="2462"/>
        <v>0</v>
      </c>
      <c r="NE340" s="51">
        <f t="shared" si="2187"/>
        <v>0</v>
      </c>
      <c r="NF340" s="153">
        <f t="shared" si="2188"/>
        <v>10000</v>
      </c>
      <c r="NG340" s="45">
        <v>279</v>
      </c>
      <c r="NH340" s="46">
        <f t="shared" si="2239"/>
        <v>0</v>
      </c>
      <c r="NI340" s="46">
        <f t="shared" si="2617"/>
        <v>0</v>
      </c>
      <c r="NJ340" s="128">
        <f t="shared" si="2190"/>
        <v>0</v>
      </c>
      <c r="NK340" s="46">
        <f t="shared" si="2551"/>
        <v>0</v>
      </c>
      <c r="NL340" s="46">
        <f t="shared" si="2191"/>
        <v>0</v>
      </c>
      <c r="NM340" s="51">
        <f t="shared" si="2463"/>
        <v>0</v>
      </c>
      <c r="NN340" s="58">
        <f t="shared" si="2192"/>
        <v>0</v>
      </c>
      <c r="NO340" s="52">
        <f t="shared" si="2618"/>
        <v>0</v>
      </c>
      <c r="NP340" s="51">
        <f t="shared" si="2194"/>
        <v>0</v>
      </c>
      <c r="NQ340" s="57">
        <f t="shared" si="2464"/>
        <v>0</v>
      </c>
      <c r="NR340" s="153">
        <f t="shared" si="2552"/>
        <v>10000</v>
      </c>
      <c r="NS340" s="469">
        <f t="shared" si="2465"/>
        <v>0</v>
      </c>
      <c r="NT340" s="46">
        <f t="shared" si="2466"/>
        <v>0</v>
      </c>
      <c r="NU340" s="46">
        <f t="shared" si="2467"/>
        <v>0</v>
      </c>
      <c r="NV340" s="48"/>
      <c r="NX340" s="45">
        <v>279</v>
      </c>
      <c r="NY340" s="46">
        <f t="shared" si="2468"/>
        <v>0</v>
      </c>
      <c r="NZ340" s="46">
        <f t="shared" si="2619"/>
        <v>0</v>
      </c>
      <c r="OA340" s="46">
        <f t="shared" si="2469"/>
        <v>0</v>
      </c>
      <c r="OB340" s="46">
        <f t="shared" si="2470"/>
        <v>0</v>
      </c>
      <c r="OC340" s="46">
        <f t="shared" si="2471"/>
        <v>0</v>
      </c>
      <c r="OD340" s="51">
        <f t="shared" si="2472"/>
        <v>0</v>
      </c>
      <c r="OE340" s="57">
        <f t="shared" si="2644"/>
        <v>0</v>
      </c>
      <c r="OF340" s="153">
        <f t="shared" si="2553"/>
        <v>10000</v>
      </c>
      <c r="OG340" s="58">
        <f t="shared" si="2473"/>
        <v>0</v>
      </c>
      <c r="OH340" s="241">
        <f t="shared" si="2645"/>
        <v>0</v>
      </c>
      <c r="OI340" s="51">
        <f t="shared" si="2474"/>
        <v>0</v>
      </c>
      <c r="OJ340" s="51">
        <f t="shared" si="2475"/>
        <v>0</v>
      </c>
      <c r="OK340" s="153">
        <f t="shared" si="2646"/>
        <v>0</v>
      </c>
      <c r="OL340" s="153">
        <f t="shared" si="2554"/>
        <v>10000</v>
      </c>
      <c r="OM340" s="468">
        <f t="shared" si="2555"/>
        <v>0</v>
      </c>
      <c r="ON340" s="46">
        <f t="shared" si="2556"/>
        <v>0</v>
      </c>
      <c r="OO340" s="46">
        <f t="shared" si="2476"/>
        <v>0</v>
      </c>
      <c r="OP340" s="48"/>
      <c r="OR340" s="45">
        <v>279</v>
      </c>
      <c r="OS340" s="46">
        <f t="shared" si="2477"/>
        <v>0</v>
      </c>
      <c r="OT340" s="128">
        <f t="shared" si="2620"/>
        <v>0</v>
      </c>
      <c r="OU340" s="128">
        <f t="shared" si="2478"/>
        <v>0</v>
      </c>
      <c r="OV340" s="46">
        <f t="shared" si="2240"/>
        <v>0</v>
      </c>
      <c r="OW340" s="46">
        <f t="shared" si="2241"/>
        <v>0</v>
      </c>
      <c r="OX340" s="51">
        <f t="shared" si="2479"/>
        <v>0</v>
      </c>
      <c r="OY340" s="51">
        <f t="shared" si="2647"/>
        <v>0</v>
      </c>
      <c r="OZ340" s="153">
        <f t="shared" si="2557"/>
        <v>10000</v>
      </c>
      <c r="PA340" s="45">
        <v>279</v>
      </c>
      <c r="PB340" s="46">
        <f t="shared" si="2480"/>
        <v>0</v>
      </c>
      <c r="PC340" s="46">
        <f t="shared" si="2648"/>
        <v>0</v>
      </c>
      <c r="PD340" s="128">
        <f t="shared" si="2481"/>
        <v>0</v>
      </c>
      <c r="PE340" s="46">
        <f t="shared" si="2482"/>
        <v>0</v>
      </c>
      <c r="PF340" s="46">
        <f t="shared" si="2483"/>
        <v>0</v>
      </c>
      <c r="PG340" s="51">
        <f t="shared" si="2484"/>
        <v>0</v>
      </c>
      <c r="PH340" s="57">
        <f t="shared" si="2649"/>
        <v>0</v>
      </c>
      <c r="PI340" s="688">
        <f t="shared" si="2485"/>
        <v>0</v>
      </c>
      <c r="PJ340" s="52">
        <f t="shared" si="2650"/>
        <v>0</v>
      </c>
      <c r="PK340" s="51">
        <f t="shared" si="2486"/>
        <v>0</v>
      </c>
      <c r="PL340" s="57">
        <f t="shared" si="2487"/>
        <v>0</v>
      </c>
      <c r="PM340" s="57">
        <f t="shared" si="2651"/>
        <v>0</v>
      </c>
      <c r="PN340" s="153">
        <f t="shared" si="2558"/>
        <v>10000</v>
      </c>
      <c r="PO340" s="469">
        <f t="shared" si="2488"/>
        <v>0</v>
      </c>
      <c r="PP340" s="46">
        <f t="shared" si="2489"/>
        <v>0</v>
      </c>
      <c r="PQ340" s="46">
        <f t="shared" si="2490"/>
        <v>0</v>
      </c>
      <c r="PR340" s="48"/>
    </row>
    <row r="341" spans="2:434" hidden="1" x14ac:dyDescent="0.3">
      <c r="B341" s="45">
        <v>280</v>
      </c>
      <c r="C341" s="46">
        <f t="shared" si="2245"/>
        <v>0</v>
      </c>
      <c r="D341" s="46">
        <f t="shared" si="2293"/>
        <v>0</v>
      </c>
      <c r="E341" s="46">
        <f t="shared" si="2294"/>
        <v>0</v>
      </c>
      <c r="F341" s="46">
        <f t="shared" si="2295"/>
        <v>0</v>
      </c>
      <c r="G341" s="46">
        <f t="shared" si="2296"/>
        <v>0</v>
      </c>
      <c r="H341" s="51">
        <f t="shared" si="2297"/>
        <v>0</v>
      </c>
      <c r="I341" s="58">
        <f t="shared" si="2228"/>
        <v>0</v>
      </c>
      <c r="J341" s="52">
        <f t="shared" si="2298"/>
        <v>0</v>
      </c>
      <c r="K341" s="51">
        <f t="shared" si="2299"/>
        <v>0</v>
      </c>
      <c r="L341" s="57">
        <f t="shared" si="2300"/>
        <v>0</v>
      </c>
      <c r="M341" s="468">
        <f t="shared" si="2491"/>
        <v>0</v>
      </c>
      <c r="N341" s="46">
        <f t="shared" si="2492"/>
        <v>0</v>
      </c>
      <c r="O341" s="47"/>
      <c r="P341" s="46">
        <f t="shared" si="2493"/>
        <v>0</v>
      </c>
      <c r="Q341" s="48"/>
      <c r="R341" s="29"/>
      <c r="S341" s="29"/>
      <c r="T341" s="45">
        <v>280</v>
      </c>
      <c r="U341" s="46">
        <f t="shared" si="2301"/>
        <v>0</v>
      </c>
      <c r="V341" s="46">
        <f t="shared" si="2302"/>
        <v>0</v>
      </c>
      <c r="W341" s="46">
        <f t="shared" si="2494"/>
        <v>0</v>
      </c>
      <c r="X341" s="46">
        <f t="shared" si="2303"/>
        <v>0</v>
      </c>
      <c r="Y341" s="46">
        <f t="shared" si="2304"/>
        <v>0</v>
      </c>
      <c r="Z341" s="51">
        <f t="shared" si="2305"/>
        <v>0</v>
      </c>
      <c r="AA341" s="58">
        <f t="shared" si="2306"/>
        <v>0</v>
      </c>
      <c r="AB341" s="52">
        <f t="shared" si="2307"/>
        <v>0</v>
      </c>
      <c r="AC341" s="51">
        <f t="shared" si="2308"/>
        <v>0</v>
      </c>
      <c r="AD341" s="57">
        <f t="shared" si="2309"/>
        <v>0</v>
      </c>
      <c r="AE341" s="468">
        <f t="shared" si="2495"/>
        <v>0</v>
      </c>
      <c r="AF341" s="46">
        <f t="shared" si="2310"/>
        <v>0</v>
      </c>
      <c r="AG341" s="47"/>
      <c r="AH341" s="46">
        <f t="shared" si="2496"/>
        <v>0</v>
      </c>
      <c r="AI341" s="48"/>
      <c r="AJ341" s="29"/>
      <c r="AK341" s="45">
        <v>280</v>
      </c>
      <c r="AL341" s="46">
        <f t="shared" si="2311"/>
        <v>0</v>
      </c>
      <c r="AM341" s="46"/>
      <c r="AN341" s="46"/>
      <c r="AO341" s="46">
        <f t="shared" si="2312"/>
        <v>0</v>
      </c>
      <c r="AP341" s="128">
        <f t="shared" si="2313"/>
        <v>0</v>
      </c>
      <c r="AQ341" s="128"/>
      <c r="AR341" s="128"/>
      <c r="AS341" s="46">
        <f t="shared" si="2314"/>
        <v>0</v>
      </c>
      <c r="AT341" s="46">
        <f t="shared" si="2315"/>
        <v>0</v>
      </c>
      <c r="AU341" s="51"/>
      <c r="AV341" s="51"/>
      <c r="AW341" s="51">
        <f t="shared" si="2316"/>
        <v>0</v>
      </c>
      <c r="AX341" s="58">
        <f t="shared" si="2317"/>
        <v>0</v>
      </c>
      <c r="AY341" s="52"/>
      <c r="AZ341" s="52"/>
      <c r="BA341" s="52">
        <f t="shared" si="2318"/>
        <v>0</v>
      </c>
      <c r="BB341" s="51">
        <f t="shared" si="2319"/>
        <v>0</v>
      </c>
      <c r="BC341" s="51"/>
      <c r="BD341" s="51"/>
      <c r="BE341" s="57">
        <f t="shared" si="2320"/>
        <v>0</v>
      </c>
      <c r="BF341" s="468">
        <f t="shared" si="2321"/>
        <v>0</v>
      </c>
      <c r="BG341" s="46">
        <f t="shared" si="2322"/>
        <v>0</v>
      </c>
      <c r="BH341" s="46">
        <f t="shared" si="2323"/>
        <v>0</v>
      </c>
      <c r="BI341" s="48"/>
      <c r="BK341" s="45">
        <v>280</v>
      </c>
      <c r="BL341" s="46">
        <f t="shared" si="2497"/>
        <v>0</v>
      </c>
      <c r="BM341" s="46">
        <f t="shared" si="2498"/>
        <v>0</v>
      </c>
      <c r="BN341" s="46">
        <f t="shared" si="2499"/>
        <v>0</v>
      </c>
      <c r="BO341" s="46">
        <f t="shared" si="2324"/>
        <v>0</v>
      </c>
      <c r="BP341" s="46">
        <f t="shared" si="2325"/>
        <v>0</v>
      </c>
      <c r="BQ341" s="51">
        <f t="shared" si="2326"/>
        <v>0</v>
      </c>
      <c r="BR341" s="57">
        <f t="shared" si="2621"/>
        <v>0</v>
      </c>
      <c r="BS341" s="58">
        <f t="shared" si="2229"/>
        <v>0</v>
      </c>
      <c r="BT341" s="52">
        <f t="shared" si="2500"/>
        <v>0</v>
      </c>
      <c r="BU341" s="51">
        <f t="shared" si="2327"/>
        <v>0</v>
      </c>
      <c r="BV341" s="51">
        <f t="shared" si="2328"/>
        <v>0</v>
      </c>
      <c r="BW341" s="153">
        <f t="shared" si="2622"/>
        <v>0</v>
      </c>
      <c r="BX341" s="468">
        <f t="shared" si="2501"/>
        <v>0</v>
      </c>
      <c r="BY341" s="46">
        <f t="shared" si="2502"/>
        <v>0</v>
      </c>
      <c r="BZ341" s="46">
        <f t="shared" si="2329"/>
        <v>0</v>
      </c>
      <c r="CA341" s="48"/>
      <c r="CB341" s="29"/>
      <c r="CC341" s="45">
        <v>280</v>
      </c>
      <c r="CD341" s="128">
        <f t="shared" si="2330"/>
        <v>0</v>
      </c>
      <c r="CE341" s="46">
        <f t="shared" si="2503"/>
        <v>0</v>
      </c>
      <c r="CF341" s="128">
        <f t="shared" si="2331"/>
        <v>0</v>
      </c>
      <c r="CG341" s="46">
        <f t="shared" si="2504"/>
        <v>0</v>
      </c>
      <c r="CH341" s="46">
        <f t="shared" si="2230"/>
        <v>0</v>
      </c>
      <c r="CI341" s="51">
        <f t="shared" si="2332"/>
        <v>0</v>
      </c>
      <c r="CJ341" s="199">
        <f t="shared" si="2623"/>
        <v>0</v>
      </c>
      <c r="CK341" s="153">
        <f t="shared" si="2505"/>
        <v>10000</v>
      </c>
      <c r="CL341" s="45">
        <v>280</v>
      </c>
      <c r="CM341" s="46">
        <f t="shared" si="2506"/>
        <v>0</v>
      </c>
      <c r="CN341" s="46">
        <f t="shared" si="2507"/>
        <v>0</v>
      </c>
      <c r="CO341" s="128">
        <f t="shared" si="2242"/>
        <v>0</v>
      </c>
      <c r="CP341" s="46">
        <f t="shared" si="2333"/>
        <v>0</v>
      </c>
      <c r="CQ341" s="46">
        <f t="shared" si="2243"/>
        <v>0</v>
      </c>
      <c r="CR341" s="51">
        <f t="shared" si="2334"/>
        <v>0</v>
      </c>
      <c r="CS341" s="153">
        <f t="shared" si="2624"/>
        <v>0</v>
      </c>
      <c r="CT341" s="58">
        <f t="shared" si="2335"/>
        <v>0</v>
      </c>
      <c r="CU341" s="52">
        <f t="shared" si="2508"/>
        <v>0</v>
      </c>
      <c r="CV341" s="51">
        <f t="shared" si="2509"/>
        <v>0</v>
      </c>
      <c r="CW341" s="51">
        <f t="shared" si="2336"/>
        <v>0</v>
      </c>
      <c r="CX341" s="57">
        <f t="shared" si="2625"/>
        <v>0</v>
      </c>
      <c r="CY341" s="153">
        <f t="shared" si="2510"/>
        <v>10000</v>
      </c>
      <c r="CZ341" s="479">
        <f t="shared" si="2162"/>
        <v>0</v>
      </c>
      <c r="DA341" s="46">
        <f t="shared" si="2511"/>
        <v>0</v>
      </c>
      <c r="DB341" s="46">
        <f t="shared" si="2512"/>
        <v>0</v>
      </c>
      <c r="DC341" s="48"/>
      <c r="DE341" s="45">
        <v>280</v>
      </c>
      <c r="DF341" s="46">
        <f t="shared" si="2337"/>
        <v>0</v>
      </c>
      <c r="DG341" s="46">
        <f t="shared" si="2626"/>
        <v>0</v>
      </c>
      <c r="DH341" s="46">
        <f t="shared" si="2338"/>
        <v>0</v>
      </c>
      <c r="DI341" s="46">
        <f t="shared" si="2339"/>
        <v>0</v>
      </c>
      <c r="DJ341" s="46">
        <f t="shared" si="2340"/>
        <v>0</v>
      </c>
      <c r="DK341" s="51">
        <f t="shared" si="2341"/>
        <v>0</v>
      </c>
      <c r="DL341" s="58">
        <f t="shared" si="2231"/>
        <v>0</v>
      </c>
      <c r="DM341" s="241">
        <f t="shared" si="2627"/>
        <v>0</v>
      </c>
      <c r="DN341" s="51">
        <f t="shared" si="2342"/>
        <v>0</v>
      </c>
      <c r="DO341" s="57">
        <f t="shared" si="2343"/>
        <v>0</v>
      </c>
      <c r="DP341" s="468">
        <f t="shared" si="2513"/>
        <v>0</v>
      </c>
      <c r="DQ341" s="46">
        <f t="shared" si="2514"/>
        <v>0</v>
      </c>
      <c r="DR341" s="47"/>
      <c r="DS341" s="46">
        <f t="shared" si="2515"/>
        <v>0</v>
      </c>
      <c r="DT341" s="48"/>
      <c r="DU341" s="29"/>
      <c r="DV341" s="45">
        <v>280</v>
      </c>
      <c r="DW341" s="46">
        <f t="shared" si="2516"/>
        <v>0</v>
      </c>
      <c r="DX341" s="46">
        <f t="shared" si="2628"/>
        <v>0</v>
      </c>
      <c r="DY341" s="46">
        <f t="shared" si="2517"/>
        <v>0</v>
      </c>
      <c r="DZ341" s="46">
        <f t="shared" si="2344"/>
        <v>0</v>
      </c>
      <c r="EA341" s="46">
        <f t="shared" si="2345"/>
        <v>0</v>
      </c>
      <c r="EB341" s="51">
        <f t="shared" si="2346"/>
        <v>0</v>
      </c>
      <c r="EC341" s="58">
        <f t="shared" si="2232"/>
        <v>0</v>
      </c>
      <c r="ED341" s="52">
        <f t="shared" si="2629"/>
        <v>0</v>
      </c>
      <c r="EE341" s="51">
        <f t="shared" si="2347"/>
        <v>0</v>
      </c>
      <c r="EF341" s="57">
        <f t="shared" si="2348"/>
        <v>0</v>
      </c>
      <c r="EG341" s="468">
        <f t="shared" si="2518"/>
        <v>0</v>
      </c>
      <c r="EH341" s="46">
        <f t="shared" si="2519"/>
        <v>0</v>
      </c>
      <c r="EI341" s="47"/>
      <c r="EJ341" s="46">
        <f t="shared" si="2520"/>
        <v>0</v>
      </c>
      <c r="EK341" s="48"/>
      <c r="EL341" s="29"/>
      <c r="EM341" s="45">
        <v>280</v>
      </c>
      <c r="EN341" s="46">
        <f t="shared" si="2606"/>
        <v>0</v>
      </c>
      <c r="EO341" s="46">
        <f t="shared" si="2630"/>
        <v>0</v>
      </c>
      <c r="EP341" s="128">
        <f t="shared" si="2233"/>
        <v>0</v>
      </c>
      <c r="EQ341" s="46">
        <f t="shared" si="2349"/>
        <v>0</v>
      </c>
      <c r="ER341" s="46">
        <f t="shared" si="2350"/>
        <v>0</v>
      </c>
      <c r="ES341" s="51">
        <f t="shared" si="2351"/>
        <v>0</v>
      </c>
      <c r="ET341" s="153">
        <f t="shared" si="2521"/>
        <v>10000</v>
      </c>
      <c r="EU341" s="45">
        <v>280</v>
      </c>
      <c r="EV341" s="46">
        <f t="shared" si="2234"/>
        <v>0</v>
      </c>
      <c r="EW341" s="46">
        <f t="shared" si="2631"/>
        <v>0</v>
      </c>
      <c r="EX341" s="128">
        <f t="shared" si="2352"/>
        <v>0</v>
      </c>
      <c r="EY341" s="46">
        <f t="shared" si="2353"/>
        <v>0</v>
      </c>
      <c r="EZ341" s="46">
        <f t="shared" si="2354"/>
        <v>0</v>
      </c>
      <c r="FA341" s="51">
        <f t="shared" si="2355"/>
        <v>0</v>
      </c>
      <c r="FB341" s="58">
        <f t="shared" si="2356"/>
        <v>0</v>
      </c>
      <c r="FC341" s="52">
        <f t="shared" si="2632"/>
        <v>0</v>
      </c>
      <c r="FD341" s="51">
        <f t="shared" si="2522"/>
        <v>0</v>
      </c>
      <c r="FE341" s="57">
        <f t="shared" si="2357"/>
        <v>0</v>
      </c>
      <c r="FF341" s="153">
        <f t="shared" si="2523"/>
        <v>10000</v>
      </c>
      <c r="FG341" s="469">
        <f t="shared" si="2358"/>
        <v>0</v>
      </c>
      <c r="FH341" s="46">
        <f t="shared" si="2359"/>
        <v>0</v>
      </c>
      <c r="FI341" s="46">
        <f t="shared" si="2360"/>
        <v>0</v>
      </c>
      <c r="FJ341" s="48"/>
      <c r="FL341" s="45">
        <v>280</v>
      </c>
      <c r="FM341" s="46">
        <f t="shared" si="2524"/>
        <v>0</v>
      </c>
      <c r="FN341" s="46">
        <f t="shared" si="2607"/>
        <v>0</v>
      </c>
      <c r="FO341" s="46">
        <f t="shared" si="2525"/>
        <v>0</v>
      </c>
      <c r="FP341" s="46">
        <f t="shared" si="2361"/>
        <v>0</v>
      </c>
      <c r="FQ341" s="46">
        <f t="shared" si="2362"/>
        <v>0</v>
      </c>
      <c r="FR341" s="51">
        <f t="shared" si="2363"/>
        <v>0</v>
      </c>
      <c r="FS341" s="57">
        <f t="shared" si="2633"/>
        <v>0</v>
      </c>
      <c r="FT341" s="58">
        <f t="shared" si="2235"/>
        <v>0</v>
      </c>
      <c r="FU341" s="241">
        <f t="shared" si="2608"/>
        <v>0</v>
      </c>
      <c r="FV341" s="51">
        <f t="shared" si="2364"/>
        <v>0</v>
      </c>
      <c r="FW341" s="51">
        <f t="shared" si="2365"/>
        <v>0</v>
      </c>
      <c r="FX341" s="153">
        <f t="shared" si="2634"/>
        <v>0</v>
      </c>
      <c r="FY341" s="468">
        <f t="shared" si="2526"/>
        <v>0</v>
      </c>
      <c r="FZ341" s="46">
        <f t="shared" si="2527"/>
        <v>0</v>
      </c>
      <c r="GA341" s="46">
        <f t="shared" si="2366"/>
        <v>0</v>
      </c>
      <c r="GB341" s="48"/>
      <c r="GD341" s="45">
        <v>280</v>
      </c>
      <c r="GE341" s="128">
        <f t="shared" si="2609"/>
        <v>0</v>
      </c>
      <c r="GF341" s="128">
        <f t="shared" si="2635"/>
        <v>0</v>
      </c>
      <c r="GG341" s="128">
        <f t="shared" si="2119"/>
        <v>0</v>
      </c>
      <c r="GH341" s="46">
        <f t="shared" si="2236"/>
        <v>0</v>
      </c>
      <c r="GI341" s="46">
        <f t="shared" si="2367"/>
        <v>0</v>
      </c>
      <c r="GJ341" s="51">
        <f t="shared" si="2368"/>
        <v>0</v>
      </c>
      <c r="GK341" s="51">
        <f t="shared" si="2636"/>
        <v>0</v>
      </c>
      <c r="GL341" s="153">
        <f t="shared" si="2528"/>
        <v>10000</v>
      </c>
      <c r="GM341" s="45">
        <v>280</v>
      </c>
      <c r="GN341" s="46">
        <f t="shared" si="2237"/>
        <v>0</v>
      </c>
      <c r="GO341" s="46">
        <f t="shared" si="2610"/>
        <v>0</v>
      </c>
      <c r="GP341" s="128">
        <f t="shared" si="2168"/>
        <v>0</v>
      </c>
      <c r="GQ341" s="46">
        <f t="shared" si="2369"/>
        <v>0</v>
      </c>
      <c r="GR341" s="46">
        <f t="shared" si="2169"/>
        <v>0</v>
      </c>
      <c r="GS341" s="51">
        <f t="shared" si="2370"/>
        <v>0</v>
      </c>
      <c r="GT341" s="57">
        <f t="shared" si="2637"/>
        <v>0</v>
      </c>
      <c r="GU341" s="58">
        <f t="shared" si="2371"/>
        <v>0</v>
      </c>
      <c r="GV341" s="52">
        <f t="shared" si="2611"/>
        <v>0</v>
      </c>
      <c r="GW341" s="51">
        <f t="shared" si="2529"/>
        <v>0</v>
      </c>
      <c r="GX341" s="57">
        <f t="shared" si="2372"/>
        <v>0</v>
      </c>
      <c r="GY341" s="57">
        <f t="shared" si="2638"/>
        <v>0</v>
      </c>
      <c r="GZ341" s="153">
        <f t="shared" si="2530"/>
        <v>10000</v>
      </c>
      <c r="HA341" s="469">
        <f t="shared" si="2373"/>
        <v>0</v>
      </c>
      <c r="HB341" s="46">
        <f t="shared" si="2374"/>
        <v>0</v>
      </c>
      <c r="HC341" s="46">
        <f t="shared" si="2375"/>
        <v>0</v>
      </c>
      <c r="HD341" s="48"/>
      <c r="HF341" s="45">
        <v>280</v>
      </c>
      <c r="HG341" s="46">
        <f t="shared" si="2376"/>
        <v>0</v>
      </c>
      <c r="HH341" s="46">
        <f t="shared" si="2377"/>
        <v>0</v>
      </c>
      <c r="HI341" s="46">
        <f t="shared" si="2378"/>
        <v>0</v>
      </c>
      <c r="HJ341" s="46">
        <f t="shared" si="2379"/>
        <v>0</v>
      </c>
      <c r="HK341" s="46">
        <f t="shared" si="2380"/>
        <v>0</v>
      </c>
      <c r="HL341" s="51">
        <f t="shared" si="2381"/>
        <v>0</v>
      </c>
      <c r="HM341" s="153">
        <f t="shared" si="2531"/>
        <v>10000</v>
      </c>
      <c r="HN341" s="58">
        <f t="shared" si="2382"/>
        <v>0</v>
      </c>
      <c r="HO341" s="52">
        <f t="shared" si="2383"/>
        <v>0</v>
      </c>
      <c r="HP341" s="51">
        <f t="shared" si="2384"/>
        <v>0</v>
      </c>
      <c r="HQ341" s="57">
        <f t="shared" si="2385"/>
        <v>0</v>
      </c>
      <c r="HR341" s="153">
        <f t="shared" si="2532"/>
        <v>10000</v>
      </c>
      <c r="HS341" s="468">
        <f t="shared" si="2171"/>
        <v>0</v>
      </c>
      <c r="HT341" s="46">
        <f t="shared" si="2172"/>
        <v>0</v>
      </c>
      <c r="HU341" s="46">
        <f t="shared" si="2173"/>
        <v>0</v>
      </c>
      <c r="HV341" s="48"/>
      <c r="HW341" s="29"/>
      <c r="HX341" s="45">
        <v>280</v>
      </c>
      <c r="HY341" s="128">
        <f t="shared" si="2386"/>
        <v>0</v>
      </c>
      <c r="HZ341" s="46">
        <f t="shared" si="2387"/>
        <v>0</v>
      </c>
      <c r="IA341" s="46">
        <f t="shared" si="2388"/>
        <v>0</v>
      </c>
      <c r="IB341" s="46">
        <f t="shared" si="2389"/>
        <v>0</v>
      </c>
      <c r="IC341" s="46">
        <f t="shared" si="2390"/>
        <v>0</v>
      </c>
      <c r="ID341" s="51">
        <f t="shared" si="2391"/>
        <v>0</v>
      </c>
      <c r="IE341" s="153">
        <f t="shared" si="2533"/>
        <v>10000</v>
      </c>
      <c r="IF341" s="58">
        <f t="shared" si="2392"/>
        <v>0</v>
      </c>
      <c r="IG341" s="52">
        <f t="shared" si="2393"/>
        <v>0</v>
      </c>
      <c r="IH341" s="51">
        <f t="shared" si="2394"/>
        <v>0</v>
      </c>
      <c r="II341" s="57">
        <f t="shared" si="2534"/>
        <v>0</v>
      </c>
      <c r="IJ341" s="153">
        <f t="shared" si="2535"/>
        <v>10000</v>
      </c>
      <c r="IK341" s="468">
        <f t="shared" si="2174"/>
        <v>0</v>
      </c>
      <c r="IL341" s="46">
        <f t="shared" si="2175"/>
        <v>0</v>
      </c>
      <c r="IM341" s="46">
        <f t="shared" si="2176"/>
        <v>0</v>
      </c>
      <c r="IN341" s="48"/>
      <c r="IO341" s="53">
        <f t="shared" si="2395"/>
        <v>0</v>
      </c>
      <c r="IQ341" s="45">
        <v>280</v>
      </c>
      <c r="IR341" s="128">
        <f t="shared" si="2396"/>
        <v>0</v>
      </c>
      <c r="IS341" s="128">
        <f t="shared" si="2397"/>
        <v>0</v>
      </c>
      <c r="IT341" s="128">
        <f t="shared" si="2398"/>
        <v>0</v>
      </c>
      <c r="IU341" s="46">
        <f t="shared" si="2559"/>
        <v>0</v>
      </c>
      <c r="IV341" s="46">
        <f t="shared" si="2399"/>
        <v>0</v>
      </c>
      <c r="IW341" s="51">
        <f t="shared" si="2400"/>
        <v>0</v>
      </c>
      <c r="IX341" s="199">
        <f t="shared" si="2536"/>
        <v>10000</v>
      </c>
      <c r="IY341" s="128">
        <f t="shared" si="2401"/>
        <v>0</v>
      </c>
      <c r="IZ341" s="408">
        <f t="shared" si="2402"/>
        <v>0</v>
      </c>
      <c r="JA341" s="58">
        <f t="shared" si="2403"/>
        <v>0</v>
      </c>
      <c r="JB341" s="52">
        <f t="shared" si="2404"/>
        <v>0</v>
      </c>
      <c r="JC341" s="51">
        <f t="shared" si="2405"/>
        <v>0</v>
      </c>
      <c r="JD341" s="57">
        <f t="shared" si="2406"/>
        <v>0</v>
      </c>
      <c r="JE341" s="280">
        <f t="shared" si="2407"/>
        <v>10000</v>
      </c>
      <c r="JF341" s="280">
        <f t="shared" si="2408"/>
        <v>0</v>
      </c>
      <c r="JG341" s="468">
        <f t="shared" si="2409"/>
        <v>0</v>
      </c>
      <c r="JH341" s="46">
        <f t="shared" si="2410"/>
        <v>0</v>
      </c>
      <c r="JI341" s="46">
        <f t="shared" si="2411"/>
        <v>0</v>
      </c>
      <c r="JJ341" s="48"/>
      <c r="JL341" s="45">
        <v>280</v>
      </c>
      <c r="JM341" s="46">
        <f t="shared" si="2412"/>
        <v>0</v>
      </c>
      <c r="JN341" s="46">
        <f t="shared" si="2413"/>
        <v>0</v>
      </c>
      <c r="JO341" s="128">
        <f t="shared" si="2414"/>
        <v>0</v>
      </c>
      <c r="JP341" s="46">
        <f t="shared" si="2537"/>
        <v>0</v>
      </c>
      <c r="JQ341" s="46">
        <f t="shared" si="2415"/>
        <v>0</v>
      </c>
      <c r="JR341" s="51">
        <f t="shared" si="2416"/>
        <v>0</v>
      </c>
      <c r="JS341" s="51">
        <f t="shared" si="2639"/>
        <v>0</v>
      </c>
      <c r="JT341" s="199">
        <f t="shared" si="2538"/>
        <v>10000</v>
      </c>
      <c r="JU341" s="128">
        <f t="shared" si="2417"/>
        <v>0</v>
      </c>
      <c r="JV341" s="408">
        <f t="shared" si="2418"/>
        <v>0</v>
      </c>
      <c r="JW341" s="58">
        <f t="shared" si="2419"/>
        <v>0</v>
      </c>
      <c r="JX341" s="52">
        <f t="shared" si="2420"/>
        <v>0</v>
      </c>
      <c r="JY341" s="51">
        <f t="shared" si="2421"/>
        <v>0</v>
      </c>
      <c r="JZ341" s="51">
        <f t="shared" si="2422"/>
        <v>0</v>
      </c>
      <c r="KA341" s="199">
        <f t="shared" si="2640"/>
        <v>0</v>
      </c>
      <c r="KB341" s="128">
        <f t="shared" si="2539"/>
        <v>10000</v>
      </c>
      <c r="KC341" s="204">
        <f t="shared" si="2423"/>
        <v>0</v>
      </c>
      <c r="KD341" s="468">
        <f t="shared" si="2540"/>
        <v>0</v>
      </c>
      <c r="KE341" s="46">
        <f t="shared" si="2424"/>
        <v>0</v>
      </c>
      <c r="KF341" s="46">
        <f t="shared" si="2425"/>
        <v>0</v>
      </c>
      <c r="KG341" s="48"/>
      <c r="KI341" s="45">
        <v>280</v>
      </c>
      <c r="KJ341" s="46">
        <f t="shared" si="2426"/>
        <v>0</v>
      </c>
      <c r="KK341" s="46">
        <f t="shared" si="2427"/>
        <v>0</v>
      </c>
      <c r="KL341" s="128">
        <f t="shared" si="2428"/>
        <v>0</v>
      </c>
      <c r="KM341" s="46">
        <f t="shared" si="2244"/>
        <v>0</v>
      </c>
      <c r="KN341" s="46">
        <f t="shared" si="2429"/>
        <v>0</v>
      </c>
      <c r="KO341" s="51">
        <f t="shared" si="2430"/>
        <v>0</v>
      </c>
      <c r="KP341" s="199">
        <f t="shared" si="2641"/>
        <v>0</v>
      </c>
      <c r="KQ341" s="199">
        <f t="shared" si="2541"/>
        <v>10000</v>
      </c>
      <c r="KR341" s="128">
        <f t="shared" si="2431"/>
        <v>0</v>
      </c>
      <c r="KS341" s="408">
        <f t="shared" si="2432"/>
        <v>0</v>
      </c>
      <c r="KT341" s="45">
        <v>280</v>
      </c>
      <c r="KU341" s="46">
        <f t="shared" si="2542"/>
        <v>0</v>
      </c>
      <c r="KV341" s="46">
        <f t="shared" si="2433"/>
        <v>0</v>
      </c>
      <c r="KW341" s="128">
        <f t="shared" si="2177"/>
        <v>0</v>
      </c>
      <c r="KX341" s="46">
        <f t="shared" si="2434"/>
        <v>0</v>
      </c>
      <c r="KY341" s="46">
        <f t="shared" si="2178"/>
        <v>0</v>
      </c>
      <c r="KZ341" s="51">
        <f t="shared" si="2435"/>
        <v>0</v>
      </c>
      <c r="LA341" s="153">
        <f t="shared" si="2642"/>
        <v>0</v>
      </c>
      <c r="LB341" s="58">
        <f t="shared" si="2652"/>
        <v>0</v>
      </c>
      <c r="LC341" s="52">
        <f t="shared" si="2436"/>
        <v>0</v>
      </c>
      <c r="LD341" s="51">
        <f t="shared" si="2437"/>
        <v>0</v>
      </c>
      <c r="LE341" s="51">
        <f t="shared" si="2179"/>
        <v>0</v>
      </c>
      <c r="LF341" s="51">
        <f t="shared" si="2643"/>
        <v>0</v>
      </c>
      <c r="LG341" s="128">
        <f t="shared" si="2180"/>
        <v>10000</v>
      </c>
      <c r="LH341" s="204">
        <f t="shared" si="2438"/>
        <v>0</v>
      </c>
      <c r="LI341" s="479">
        <f t="shared" si="2181"/>
        <v>0</v>
      </c>
      <c r="LJ341" s="46">
        <f t="shared" si="2543"/>
        <v>0</v>
      </c>
      <c r="LK341" s="46">
        <f t="shared" si="2544"/>
        <v>0</v>
      </c>
      <c r="LL341" s="48"/>
      <c r="LN341" s="45">
        <v>280</v>
      </c>
      <c r="LO341" s="46">
        <f t="shared" si="2439"/>
        <v>0</v>
      </c>
      <c r="LP341" s="46">
        <f t="shared" si="2612"/>
        <v>0</v>
      </c>
      <c r="LQ341" s="46">
        <f t="shared" si="2440"/>
        <v>0</v>
      </c>
      <c r="LR341" s="46">
        <f t="shared" si="2441"/>
        <v>0</v>
      </c>
      <c r="LS341" s="46">
        <f t="shared" si="2442"/>
        <v>0</v>
      </c>
      <c r="LT341" s="51">
        <f t="shared" si="2443"/>
        <v>0</v>
      </c>
      <c r="LU341" s="199">
        <f t="shared" si="2545"/>
        <v>10000</v>
      </c>
      <c r="LV341" s="58">
        <f t="shared" si="2444"/>
        <v>0</v>
      </c>
      <c r="LW341" s="241">
        <f t="shared" si="2613"/>
        <v>0</v>
      </c>
      <c r="LX341" s="51">
        <f t="shared" si="2445"/>
        <v>0</v>
      </c>
      <c r="LY341" s="51">
        <f t="shared" si="2446"/>
        <v>0</v>
      </c>
      <c r="LZ341" s="46">
        <f t="shared" si="2546"/>
        <v>0</v>
      </c>
      <c r="MA341" s="199">
        <f t="shared" si="2547"/>
        <v>10000</v>
      </c>
      <c r="MB341" s="468">
        <f t="shared" si="2447"/>
        <v>0</v>
      </c>
      <c r="MC341" s="46">
        <f t="shared" si="2448"/>
        <v>0</v>
      </c>
      <c r="MD341" s="46">
        <f t="shared" si="2449"/>
        <v>0</v>
      </c>
      <c r="ME341" s="48"/>
      <c r="MG341" s="45">
        <v>280</v>
      </c>
      <c r="MH341" s="46">
        <f t="shared" si="2450"/>
        <v>0</v>
      </c>
      <c r="MI341" s="46">
        <f t="shared" si="2614"/>
        <v>0</v>
      </c>
      <c r="MJ341" s="46">
        <f t="shared" si="2451"/>
        <v>0</v>
      </c>
      <c r="MK341" s="46">
        <f t="shared" si="2452"/>
        <v>0</v>
      </c>
      <c r="ML341" s="46">
        <f t="shared" si="2453"/>
        <v>0</v>
      </c>
      <c r="MM341" s="51">
        <f t="shared" si="2454"/>
        <v>0</v>
      </c>
      <c r="MN341" s="199">
        <f t="shared" si="2548"/>
        <v>10000</v>
      </c>
      <c r="MO341" s="58">
        <f t="shared" si="2455"/>
        <v>0</v>
      </c>
      <c r="MP341" s="52">
        <f t="shared" si="2615"/>
        <v>0</v>
      </c>
      <c r="MQ341" s="51">
        <f t="shared" si="2456"/>
        <v>0</v>
      </c>
      <c r="MR341" s="57">
        <f t="shared" si="2457"/>
        <v>0</v>
      </c>
      <c r="MS341" s="199">
        <f t="shared" si="2549"/>
        <v>10000</v>
      </c>
      <c r="MT341" s="468">
        <f t="shared" si="2550"/>
        <v>0</v>
      </c>
      <c r="MU341" s="46">
        <f t="shared" si="2458"/>
        <v>0</v>
      </c>
      <c r="MV341" s="46">
        <f t="shared" si="2459"/>
        <v>0</v>
      </c>
      <c r="MW341" s="48"/>
      <c r="MY341" s="45">
        <v>280</v>
      </c>
      <c r="MZ341" s="46">
        <f t="shared" si="2460"/>
        <v>0</v>
      </c>
      <c r="NA341" s="46">
        <f t="shared" si="2616"/>
        <v>0</v>
      </c>
      <c r="NB341" s="128">
        <f t="shared" si="2461"/>
        <v>0</v>
      </c>
      <c r="NC341" s="46">
        <f t="shared" si="2238"/>
        <v>0</v>
      </c>
      <c r="ND341" s="46">
        <f t="shared" si="2462"/>
        <v>0</v>
      </c>
      <c r="NE341" s="51">
        <f t="shared" si="2187"/>
        <v>0</v>
      </c>
      <c r="NF341" s="153">
        <f t="shared" si="2188"/>
        <v>10000</v>
      </c>
      <c r="NG341" s="45">
        <v>280</v>
      </c>
      <c r="NH341" s="46">
        <f t="shared" si="2239"/>
        <v>0</v>
      </c>
      <c r="NI341" s="46">
        <f t="shared" si="2617"/>
        <v>0</v>
      </c>
      <c r="NJ341" s="128">
        <f t="shared" si="2190"/>
        <v>0</v>
      </c>
      <c r="NK341" s="46">
        <f t="shared" si="2551"/>
        <v>0</v>
      </c>
      <c r="NL341" s="46">
        <f t="shared" si="2191"/>
        <v>0</v>
      </c>
      <c r="NM341" s="51">
        <f t="shared" si="2463"/>
        <v>0</v>
      </c>
      <c r="NN341" s="58">
        <f t="shared" si="2192"/>
        <v>0</v>
      </c>
      <c r="NO341" s="52">
        <f t="shared" si="2618"/>
        <v>0</v>
      </c>
      <c r="NP341" s="51">
        <f t="shared" si="2194"/>
        <v>0</v>
      </c>
      <c r="NQ341" s="57">
        <f t="shared" si="2464"/>
        <v>0</v>
      </c>
      <c r="NR341" s="153">
        <f t="shared" si="2552"/>
        <v>10000</v>
      </c>
      <c r="NS341" s="469">
        <f t="shared" si="2465"/>
        <v>0</v>
      </c>
      <c r="NT341" s="46">
        <f t="shared" si="2466"/>
        <v>0</v>
      </c>
      <c r="NU341" s="46">
        <f t="shared" si="2467"/>
        <v>0</v>
      </c>
      <c r="NV341" s="48"/>
      <c r="NX341" s="45">
        <v>280</v>
      </c>
      <c r="NY341" s="46">
        <f t="shared" si="2468"/>
        <v>0</v>
      </c>
      <c r="NZ341" s="46">
        <f t="shared" si="2619"/>
        <v>0</v>
      </c>
      <c r="OA341" s="46">
        <f t="shared" si="2469"/>
        <v>0</v>
      </c>
      <c r="OB341" s="46">
        <f t="shared" si="2470"/>
        <v>0</v>
      </c>
      <c r="OC341" s="46">
        <f t="shared" si="2471"/>
        <v>0</v>
      </c>
      <c r="OD341" s="51">
        <f t="shared" si="2472"/>
        <v>0</v>
      </c>
      <c r="OE341" s="57">
        <f t="shared" si="2644"/>
        <v>0</v>
      </c>
      <c r="OF341" s="153">
        <f t="shared" si="2553"/>
        <v>10000</v>
      </c>
      <c r="OG341" s="58">
        <f t="shared" si="2473"/>
        <v>0</v>
      </c>
      <c r="OH341" s="241">
        <f t="shared" si="2645"/>
        <v>0</v>
      </c>
      <c r="OI341" s="51">
        <f t="shared" si="2474"/>
        <v>0</v>
      </c>
      <c r="OJ341" s="51">
        <f t="shared" si="2475"/>
        <v>0</v>
      </c>
      <c r="OK341" s="153">
        <f t="shared" si="2646"/>
        <v>0</v>
      </c>
      <c r="OL341" s="153">
        <f t="shared" si="2554"/>
        <v>10000</v>
      </c>
      <c r="OM341" s="468">
        <f t="shared" si="2555"/>
        <v>0</v>
      </c>
      <c r="ON341" s="46">
        <f t="shared" si="2556"/>
        <v>0</v>
      </c>
      <c r="OO341" s="46">
        <f t="shared" si="2476"/>
        <v>0</v>
      </c>
      <c r="OP341" s="48"/>
      <c r="OR341" s="45">
        <v>280</v>
      </c>
      <c r="OS341" s="46">
        <f t="shared" si="2477"/>
        <v>0</v>
      </c>
      <c r="OT341" s="128">
        <f t="shared" si="2620"/>
        <v>0</v>
      </c>
      <c r="OU341" s="128">
        <f t="shared" si="2478"/>
        <v>0</v>
      </c>
      <c r="OV341" s="46">
        <f t="shared" si="2240"/>
        <v>0</v>
      </c>
      <c r="OW341" s="46">
        <f t="shared" si="2241"/>
        <v>0</v>
      </c>
      <c r="OX341" s="51">
        <f t="shared" si="2479"/>
        <v>0</v>
      </c>
      <c r="OY341" s="51">
        <f t="shared" si="2647"/>
        <v>0</v>
      </c>
      <c r="OZ341" s="153">
        <f t="shared" si="2557"/>
        <v>10000</v>
      </c>
      <c r="PA341" s="45">
        <v>280</v>
      </c>
      <c r="PB341" s="46">
        <f t="shared" si="2480"/>
        <v>0</v>
      </c>
      <c r="PC341" s="46">
        <f t="shared" si="2648"/>
        <v>0</v>
      </c>
      <c r="PD341" s="128">
        <f t="shared" si="2481"/>
        <v>0</v>
      </c>
      <c r="PE341" s="46">
        <f t="shared" si="2482"/>
        <v>0</v>
      </c>
      <c r="PF341" s="46">
        <f t="shared" si="2483"/>
        <v>0</v>
      </c>
      <c r="PG341" s="51">
        <f t="shared" si="2484"/>
        <v>0</v>
      </c>
      <c r="PH341" s="57">
        <f t="shared" si="2649"/>
        <v>0</v>
      </c>
      <c r="PI341" s="688">
        <f t="shared" si="2485"/>
        <v>0</v>
      </c>
      <c r="PJ341" s="52">
        <f t="shared" si="2650"/>
        <v>0</v>
      </c>
      <c r="PK341" s="51">
        <f t="shared" si="2486"/>
        <v>0</v>
      </c>
      <c r="PL341" s="57">
        <f t="shared" si="2487"/>
        <v>0</v>
      </c>
      <c r="PM341" s="57">
        <f t="shared" si="2651"/>
        <v>0</v>
      </c>
      <c r="PN341" s="153">
        <f t="shared" si="2558"/>
        <v>10000</v>
      </c>
      <c r="PO341" s="469">
        <f t="shared" si="2488"/>
        <v>0</v>
      </c>
      <c r="PP341" s="46">
        <f t="shared" si="2489"/>
        <v>0</v>
      </c>
      <c r="PQ341" s="46">
        <f t="shared" si="2490"/>
        <v>0</v>
      </c>
      <c r="PR341" s="48"/>
    </row>
    <row r="342" spans="2:434" hidden="1" x14ac:dyDescent="0.3">
      <c r="B342" s="45">
        <v>281</v>
      </c>
      <c r="C342" s="46">
        <f t="shared" si="2245"/>
        <v>0</v>
      </c>
      <c r="D342" s="46">
        <f t="shared" si="2293"/>
        <v>0</v>
      </c>
      <c r="E342" s="46">
        <f t="shared" si="2294"/>
        <v>0</v>
      </c>
      <c r="F342" s="46">
        <f t="shared" si="2295"/>
        <v>0</v>
      </c>
      <c r="G342" s="46">
        <f t="shared" si="2296"/>
        <v>0</v>
      </c>
      <c r="H342" s="51">
        <f t="shared" si="2297"/>
        <v>0</v>
      </c>
      <c r="I342" s="58">
        <f t="shared" si="2228"/>
        <v>0</v>
      </c>
      <c r="J342" s="52">
        <f t="shared" si="2298"/>
        <v>0</v>
      </c>
      <c r="K342" s="51">
        <f t="shared" si="2299"/>
        <v>0</v>
      </c>
      <c r="L342" s="57">
        <f t="shared" si="2300"/>
        <v>0</v>
      </c>
      <c r="M342" s="468">
        <f t="shared" si="2491"/>
        <v>0</v>
      </c>
      <c r="N342" s="46">
        <f t="shared" si="2492"/>
        <v>0</v>
      </c>
      <c r="O342" s="47"/>
      <c r="P342" s="46">
        <f t="shared" si="2493"/>
        <v>0</v>
      </c>
      <c r="Q342" s="48"/>
      <c r="R342" s="29"/>
      <c r="S342" s="29"/>
      <c r="T342" s="45">
        <v>281</v>
      </c>
      <c r="U342" s="46">
        <f t="shared" si="2301"/>
        <v>0</v>
      </c>
      <c r="V342" s="46">
        <f t="shared" si="2302"/>
        <v>0</v>
      </c>
      <c r="W342" s="46">
        <f t="shared" si="2494"/>
        <v>0</v>
      </c>
      <c r="X342" s="46">
        <f t="shared" si="2303"/>
        <v>0</v>
      </c>
      <c r="Y342" s="46">
        <f t="shared" si="2304"/>
        <v>0</v>
      </c>
      <c r="Z342" s="51">
        <f t="shared" si="2305"/>
        <v>0</v>
      </c>
      <c r="AA342" s="58">
        <f t="shared" si="2306"/>
        <v>0</v>
      </c>
      <c r="AB342" s="52">
        <f t="shared" si="2307"/>
        <v>0</v>
      </c>
      <c r="AC342" s="51">
        <f t="shared" si="2308"/>
        <v>0</v>
      </c>
      <c r="AD342" s="57">
        <f t="shared" si="2309"/>
        <v>0</v>
      </c>
      <c r="AE342" s="468">
        <f t="shared" si="2495"/>
        <v>0</v>
      </c>
      <c r="AF342" s="46">
        <f t="shared" si="2310"/>
        <v>0</v>
      </c>
      <c r="AG342" s="47"/>
      <c r="AH342" s="46">
        <f t="shared" si="2496"/>
        <v>0</v>
      </c>
      <c r="AI342" s="48"/>
      <c r="AJ342" s="29"/>
      <c r="AK342" s="45">
        <v>281</v>
      </c>
      <c r="AL342" s="46">
        <f t="shared" si="2311"/>
        <v>0</v>
      </c>
      <c r="AM342" s="46"/>
      <c r="AN342" s="46"/>
      <c r="AO342" s="46">
        <f t="shared" si="2312"/>
        <v>0</v>
      </c>
      <c r="AP342" s="128">
        <f t="shared" si="2313"/>
        <v>0</v>
      </c>
      <c r="AQ342" s="128"/>
      <c r="AR342" s="128"/>
      <c r="AS342" s="46">
        <f t="shared" si="2314"/>
        <v>0</v>
      </c>
      <c r="AT342" s="46">
        <f t="shared" si="2315"/>
        <v>0</v>
      </c>
      <c r="AU342" s="51"/>
      <c r="AV342" s="51"/>
      <c r="AW342" s="51">
        <f t="shared" si="2316"/>
        <v>0</v>
      </c>
      <c r="AX342" s="58">
        <f t="shared" si="2317"/>
        <v>0</v>
      </c>
      <c r="AY342" s="52"/>
      <c r="AZ342" s="52"/>
      <c r="BA342" s="52">
        <f t="shared" si="2318"/>
        <v>0</v>
      </c>
      <c r="BB342" s="51">
        <f t="shared" si="2319"/>
        <v>0</v>
      </c>
      <c r="BC342" s="51"/>
      <c r="BD342" s="51"/>
      <c r="BE342" s="57">
        <f t="shared" si="2320"/>
        <v>0</v>
      </c>
      <c r="BF342" s="468">
        <f t="shared" si="2321"/>
        <v>0</v>
      </c>
      <c r="BG342" s="46">
        <f t="shared" si="2322"/>
        <v>0</v>
      </c>
      <c r="BH342" s="46">
        <f t="shared" si="2323"/>
        <v>0</v>
      </c>
      <c r="BI342" s="48"/>
      <c r="BK342" s="45">
        <v>281</v>
      </c>
      <c r="BL342" s="46">
        <f t="shared" si="2497"/>
        <v>0</v>
      </c>
      <c r="BM342" s="46">
        <f t="shared" si="2498"/>
        <v>0</v>
      </c>
      <c r="BN342" s="46">
        <f t="shared" si="2499"/>
        <v>0</v>
      </c>
      <c r="BO342" s="46">
        <f t="shared" si="2324"/>
        <v>0</v>
      </c>
      <c r="BP342" s="46">
        <f t="shared" si="2325"/>
        <v>0</v>
      </c>
      <c r="BQ342" s="51">
        <f t="shared" si="2326"/>
        <v>0</v>
      </c>
      <c r="BR342" s="57">
        <f t="shared" si="2621"/>
        <v>0</v>
      </c>
      <c r="BS342" s="58">
        <f t="shared" si="2229"/>
        <v>0</v>
      </c>
      <c r="BT342" s="52">
        <f t="shared" si="2500"/>
        <v>0</v>
      </c>
      <c r="BU342" s="51">
        <f t="shared" si="2327"/>
        <v>0</v>
      </c>
      <c r="BV342" s="51">
        <f t="shared" si="2328"/>
        <v>0</v>
      </c>
      <c r="BW342" s="153">
        <f t="shared" si="2622"/>
        <v>0</v>
      </c>
      <c r="BX342" s="468">
        <f t="shared" si="2501"/>
        <v>0</v>
      </c>
      <c r="BY342" s="46">
        <f t="shared" si="2502"/>
        <v>0</v>
      </c>
      <c r="BZ342" s="46">
        <f t="shared" si="2329"/>
        <v>0</v>
      </c>
      <c r="CA342" s="48"/>
      <c r="CB342" s="29"/>
      <c r="CC342" s="45">
        <v>281</v>
      </c>
      <c r="CD342" s="128">
        <f t="shared" si="2330"/>
        <v>0</v>
      </c>
      <c r="CE342" s="46">
        <f t="shared" si="2503"/>
        <v>0</v>
      </c>
      <c r="CF342" s="128">
        <f t="shared" si="2331"/>
        <v>0</v>
      </c>
      <c r="CG342" s="46">
        <f t="shared" si="2504"/>
        <v>0</v>
      </c>
      <c r="CH342" s="46">
        <f t="shared" si="2230"/>
        <v>0</v>
      </c>
      <c r="CI342" s="51">
        <f t="shared" si="2332"/>
        <v>0</v>
      </c>
      <c r="CJ342" s="199">
        <f t="shared" si="2623"/>
        <v>0</v>
      </c>
      <c r="CK342" s="153">
        <f t="shared" si="2505"/>
        <v>10000</v>
      </c>
      <c r="CL342" s="45">
        <v>281</v>
      </c>
      <c r="CM342" s="46">
        <f t="shared" si="2506"/>
        <v>0</v>
      </c>
      <c r="CN342" s="46">
        <f t="shared" si="2507"/>
        <v>0</v>
      </c>
      <c r="CO342" s="128">
        <f t="shared" si="2242"/>
        <v>0</v>
      </c>
      <c r="CP342" s="46">
        <f t="shared" si="2333"/>
        <v>0</v>
      </c>
      <c r="CQ342" s="46">
        <f t="shared" si="2243"/>
        <v>0</v>
      </c>
      <c r="CR342" s="51">
        <f t="shared" si="2334"/>
        <v>0</v>
      </c>
      <c r="CS342" s="153">
        <f t="shared" si="2624"/>
        <v>0</v>
      </c>
      <c r="CT342" s="58">
        <f t="shared" si="2335"/>
        <v>0</v>
      </c>
      <c r="CU342" s="52">
        <f t="shared" si="2508"/>
        <v>0</v>
      </c>
      <c r="CV342" s="51">
        <f t="shared" si="2509"/>
        <v>0</v>
      </c>
      <c r="CW342" s="51">
        <f t="shared" si="2336"/>
        <v>0</v>
      </c>
      <c r="CX342" s="57">
        <f t="shared" si="2625"/>
        <v>0</v>
      </c>
      <c r="CY342" s="153">
        <f t="shared" si="2510"/>
        <v>10000</v>
      </c>
      <c r="CZ342" s="479">
        <f t="shared" si="2162"/>
        <v>0</v>
      </c>
      <c r="DA342" s="46">
        <f t="shared" si="2511"/>
        <v>0</v>
      </c>
      <c r="DB342" s="46">
        <f t="shared" si="2512"/>
        <v>0</v>
      </c>
      <c r="DC342" s="48"/>
      <c r="DE342" s="45">
        <v>281</v>
      </c>
      <c r="DF342" s="46">
        <f t="shared" si="2337"/>
        <v>0</v>
      </c>
      <c r="DG342" s="46">
        <f t="shared" si="2626"/>
        <v>0</v>
      </c>
      <c r="DH342" s="46">
        <f t="shared" si="2338"/>
        <v>0</v>
      </c>
      <c r="DI342" s="46">
        <f t="shared" si="2339"/>
        <v>0</v>
      </c>
      <c r="DJ342" s="46">
        <f t="shared" si="2340"/>
        <v>0</v>
      </c>
      <c r="DK342" s="51">
        <f t="shared" si="2341"/>
        <v>0</v>
      </c>
      <c r="DL342" s="58">
        <f t="shared" si="2231"/>
        <v>0</v>
      </c>
      <c r="DM342" s="241">
        <f t="shared" si="2627"/>
        <v>0</v>
      </c>
      <c r="DN342" s="51">
        <f t="shared" si="2342"/>
        <v>0</v>
      </c>
      <c r="DO342" s="57">
        <f t="shared" si="2343"/>
        <v>0</v>
      </c>
      <c r="DP342" s="468">
        <f t="shared" si="2513"/>
        <v>0</v>
      </c>
      <c r="DQ342" s="46">
        <f t="shared" si="2514"/>
        <v>0</v>
      </c>
      <c r="DR342" s="47"/>
      <c r="DS342" s="46">
        <f t="shared" si="2515"/>
        <v>0</v>
      </c>
      <c r="DT342" s="48"/>
      <c r="DU342" s="29"/>
      <c r="DV342" s="45">
        <v>281</v>
      </c>
      <c r="DW342" s="46">
        <f t="shared" si="2516"/>
        <v>0</v>
      </c>
      <c r="DX342" s="46">
        <f t="shared" si="2628"/>
        <v>0</v>
      </c>
      <c r="DY342" s="46">
        <f t="shared" si="2517"/>
        <v>0</v>
      </c>
      <c r="DZ342" s="46">
        <f t="shared" si="2344"/>
        <v>0</v>
      </c>
      <c r="EA342" s="46">
        <f t="shared" si="2345"/>
        <v>0</v>
      </c>
      <c r="EB342" s="51">
        <f t="shared" si="2346"/>
        <v>0</v>
      </c>
      <c r="EC342" s="58">
        <f t="shared" si="2232"/>
        <v>0</v>
      </c>
      <c r="ED342" s="52">
        <f t="shared" si="2629"/>
        <v>0</v>
      </c>
      <c r="EE342" s="51">
        <f t="shared" si="2347"/>
        <v>0</v>
      </c>
      <c r="EF342" s="57">
        <f t="shared" si="2348"/>
        <v>0</v>
      </c>
      <c r="EG342" s="468">
        <f t="shared" si="2518"/>
        <v>0</v>
      </c>
      <c r="EH342" s="46">
        <f t="shared" si="2519"/>
        <v>0</v>
      </c>
      <c r="EI342" s="47"/>
      <c r="EJ342" s="46">
        <f t="shared" si="2520"/>
        <v>0</v>
      </c>
      <c r="EK342" s="48"/>
      <c r="EL342" s="29"/>
      <c r="EM342" s="45">
        <v>281</v>
      </c>
      <c r="EN342" s="46">
        <f t="shared" si="2606"/>
        <v>0</v>
      </c>
      <c r="EO342" s="46">
        <f t="shared" si="2630"/>
        <v>0</v>
      </c>
      <c r="EP342" s="128">
        <f t="shared" si="2233"/>
        <v>0</v>
      </c>
      <c r="EQ342" s="46">
        <f t="shared" si="2349"/>
        <v>0</v>
      </c>
      <c r="ER342" s="46">
        <f t="shared" si="2350"/>
        <v>0</v>
      </c>
      <c r="ES342" s="51">
        <f t="shared" si="2351"/>
        <v>0</v>
      </c>
      <c r="ET342" s="153">
        <f t="shared" si="2521"/>
        <v>10000</v>
      </c>
      <c r="EU342" s="45">
        <v>281</v>
      </c>
      <c r="EV342" s="46">
        <f t="shared" si="2234"/>
        <v>0</v>
      </c>
      <c r="EW342" s="46">
        <f t="shared" si="2631"/>
        <v>0</v>
      </c>
      <c r="EX342" s="128">
        <f t="shared" si="2352"/>
        <v>0</v>
      </c>
      <c r="EY342" s="46">
        <f t="shared" si="2353"/>
        <v>0</v>
      </c>
      <c r="EZ342" s="46">
        <f t="shared" si="2354"/>
        <v>0</v>
      </c>
      <c r="FA342" s="51">
        <f t="shared" si="2355"/>
        <v>0</v>
      </c>
      <c r="FB342" s="58">
        <f t="shared" si="2356"/>
        <v>0</v>
      </c>
      <c r="FC342" s="52">
        <f t="shared" si="2632"/>
        <v>0</v>
      </c>
      <c r="FD342" s="51">
        <f t="shared" si="2522"/>
        <v>0</v>
      </c>
      <c r="FE342" s="57">
        <f t="shared" si="2357"/>
        <v>0</v>
      </c>
      <c r="FF342" s="153">
        <f t="shared" si="2523"/>
        <v>10000</v>
      </c>
      <c r="FG342" s="469">
        <f t="shared" si="2358"/>
        <v>0</v>
      </c>
      <c r="FH342" s="46">
        <f t="shared" si="2359"/>
        <v>0</v>
      </c>
      <c r="FI342" s="46">
        <f t="shared" si="2360"/>
        <v>0</v>
      </c>
      <c r="FJ342" s="48"/>
      <c r="FL342" s="45">
        <v>281</v>
      </c>
      <c r="FM342" s="46">
        <f t="shared" si="2524"/>
        <v>0</v>
      </c>
      <c r="FN342" s="46">
        <f t="shared" si="2607"/>
        <v>0</v>
      </c>
      <c r="FO342" s="46">
        <f t="shared" si="2525"/>
        <v>0</v>
      </c>
      <c r="FP342" s="46">
        <f t="shared" si="2361"/>
        <v>0</v>
      </c>
      <c r="FQ342" s="46">
        <f t="shared" si="2362"/>
        <v>0</v>
      </c>
      <c r="FR342" s="51">
        <f t="shared" si="2363"/>
        <v>0</v>
      </c>
      <c r="FS342" s="57">
        <f t="shared" si="2633"/>
        <v>0</v>
      </c>
      <c r="FT342" s="58">
        <f t="shared" si="2235"/>
        <v>0</v>
      </c>
      <c r="FU342" s="241">
        <f t="shared" si="2608"/>
        <v>0</v>
      </c>
      <c r="FV342" s="51">
        <f t="shared" si="2364"/>
        <v>0</v>
      </c>
      <c r="FW342" s="51">
        <f t="shared" si="2365"/>
        <v>0</v>
      </c>
      <c r="FX342" s="153">
        <f t="shared" si="2634"/>
        <v>0</v>
      </c>
      <c r="FY342" s="468">
        <f t="shared" si="2526"/>
        <v>0</v>
      </c>
      <c r="FZ342" s="46">
        <f t="shared" si="2527"/>
        <v>0</v>
      </c>
      <c r="GA342" s="46">
        <f t="shared" si="2366"/>
        <v>0</v>
      </c>
      <c r="GB342" s="48"/>
      <c r="GD342" s="45">
        <v>281</v>
      </c>
      <c r="GE342" s="128">
        <f t="shared" si="2609"/>
        <v>0</v>
      </c>
      <c r="GF342" s="128">
        <f t="shared" si="2635"/>
        <v>0</v>
      </c>
      <c r="GG342" s="128">
        <f t="shared" si="2119"/>
        <v>0</v>
      </c>
      <c r="GH342" s="46">
        <f t="shared" si="2236"/>
        <v>0</v>
      </c>
      <c r="GI342" s="46">
        <f t="shared" si="2367"/>
        <v>0</v>
      </c>
      <c r="GJ342" s="51">
        <f t="shared" si="2368"/>
        <v>0</v>
      </c>
      <c r="GK342" s="51">
        <f t="shared" si="2636"/>
        <v>0</v>
      </c>
      <c r="GL342" s="153">
        <f t="shared" si="2528"/>
        <v>10000</v>
      </c>
      <c r="GM342" s="45">
        <v>281</v>
      </c>
      <c r="GN342" s="46">
        <f t="shared" si="2237"/>
        <v>0</v>
      </c>
      <c r="GO342" s="46">
        <f t="shared" si="2610"/>
        <v>0</v>
      </c>
      <c r="GP342" s="128">
        <f t="shared" si="2168"/>
        <v>0</v>
      </c>
      <c r="GQ342" s="46">
        <f t="shared" si="2369"/>
        <v>0</v>
      </c>
      <c r="GR342" s="46">
        <f t="shared" si="2169"/>
        <v>0</v>
      </c>
      <c r="GS342" s="51">
        <f t="shared" si="2370"/>
        <v>0</v>
      </c>
      <c r="GT342" s="57">
        <f t="shared" si="2637"/>
        <v>0</v>
      </c>
      <c r="GU342" s="58">
        <f t="shared" si="2371"/>
        <v>0</v>
      </c>
      <c r="GV342" s="52">
        <f t="shared" si="2611"/>
        <v>0</v>
      </c>
      <c r="GW342" s="51">
        <f t="shared" si="2529"/>
        <v>0</v>
      </c>
      <c r="GX342" s="57">
        <f t="shared" si="2372"/>
        <v>0</v>
      </c>
      <c r="GY342" s="57">
        <f t="shared" si="2638"/>
        <v>0</v>
      </c>
      <c r="GZ342" s="153">
        <f t="shared" si="2530"/>
        <v>10000</v>
      </c>
      <c r="HA342" s="469">
        <f t="shared" si="2373"/>
        <v>0</v>
      </c>
      <c r="HB342" s="46">
        <f t="shared" si="2374"/>
        <v>0</v>
      </c>
      <c r="HC342" s="46">
        <f t="shared" si="2375"/>
        <v>0</v>
      </c>
      <c r="HD342" s="48"/>
      <c r="HF342" s="45">
        <v>281</v>
      </c>
      <c r="HG342" s="46">
        <f t="shared" si="2376"/>
        <v>0</v>
      </c>
      <c r="HH342" s="46">
        <f t="shared" si="2377"/>
        <v>0</v>
      </c>
      <c r="HI342" s="46">
        <f t="shared" si="2378"/>
        <v>0</v>
      </c>
      <c r="HJ342" s="46">
        <f t="shared" si="2379"/>
        <v>0</v>
      </c>
      <c r="HK342" s="46">
        <f t="shared" si="2380"/>
        <v>0</v>
      </c>
      <c r="HL342" s="51">
        <f t="shared" si="2381"/>
        <v>0</v>
      </c>
      <c r="HM342" s="153">
        <f t="shared" si="2531"/>
        <v>10000</v>
      </c>
      <c r="HN342" s="58">
        <f t="shared" si="2382"/>
        <v>0</v>
      </c>
      <c r="HO342" s="52">
        <f t="shared" si="2383"/>
        <v>0</v>
      </c>
      <c r="HP342" s="51">
        <f t="shared" si="2384"/>
        <v>0</v>
      </c>
      <c r="HQ342" s="57">
        <f t="shared" si="2385"/>
        <v>0</v>
      </c>
      <c r="HR342" s="153">
        <f t="shared" si="2532"/>
        <v>10000</v>
      </c>
      <c r="HS342" s="468">
        <f t="shared" si="2171"/>
        <v>0</v>
      </c>
      <c r="HT342" s="46">
        <f t="shared" si="2172"/>
        <v>0</v>
      </c>
      <c r="HU342" s="46">
        <f t="shared" si="2173"/>
        <v>0</v>
      </c>
      <c r="HV342" s="48"/>
      <c r="HW342" s="29"/>
      <c r="HX342" s="45">
        <v>281</v>
      </c>
      <c r="HY342" s="128">
        <f t="shared" si="2386"/>
        <v>0</v>
      </c>
      <c r="HZ342" s="46">
        <f t="shared" si="2387"/>
        <v>0</v>
      </c>
      <c r="IA342" s="46">
        <f t="shared" si="2388"/>
        <v>0</v>
      </c>
      <c r="IB342" s="46">
        <f t="shared" si="2389"/>
        <v>0</v>
      </c>
      <c r="IC342" s="46">
        <f t="shared" si="2390"/>
        <v>0</v>
      </c>
      <c r="ID342" s="51">
        <f t="shared" si="2391"/>
        <v>0</v>
      </c>
      <c r="IE342" s="153">
        <f t="shared" si="2533"/>
        <v>10000</v>
      </c>
      <c r="IF342" s="58">
        <f t="shared" si="2392"/>
        <v>0</v>
      </c>
      <c r="IG342" s="52">
        <f t="shared" si="2393"/>
        <v>0</v>
      </c>
      <c r="IH342" s="51">
        <f t="shared" si="2394"/>
        <v>0</v>
      </c>
      <c r="II342" s="57">
        <f t="shared" si="2534"/>
        <v>0</v>
      </c>
      <c r="IJ342" s="153">
        <f t="shared" si="2535"/>
        <v>10000</v>
      </c>
      <c r="IK342" s="468">
        <f t="shared" si="2174"/>
        <v>0</v>
      </c>
      <c r="IL342" s="46">
        <f t="shared" si="2175"/>
        <v>0</v>
      </c>
      <c r="IM342" s="46">
        <f t="shared" si="2176"/>
        <v>0</v>
      </c>
      <c r="IN342" s="48"/>
      <c r="IO342" s="53">
        <f t="shared" si="2395"/>
        <v>0</v>
      </c>
      <c r="IQ342" s="45">
        <v>281</v>
      </c>
      <c r="IR342" s="128">
        <f t="shared" si="2396"/>
        <v>0</v>
      </c>
      <c r="IS342" s="128">
        <f t="shared" si="2397"/>
        <v>0</v>
      </c>
      <c r="IT342" s="128">
        <f t="shared" si="2398"/>
        <v>0</v>
      </c>
      <c r="IU342" s="46">
        <f t="shared" si="2559"/>
        <v>0</v>
      </c>
      <c r="IV342" s="46">
        <f t="shared" si="2399"/>
        <v>0</v>
      </c>
      <c r="IW342" s="51">
        <f t="shared" si="2400"/>
        <v>0</v>
      </c>
      <c r="IX342" s="199">
        <f t="shared" si="2536"/>
        <v>10000</v>
      </c>
      <c r="IY342" s="128">
        <f t="shared" si="2401"/>
        <v>0</v>
      </c>
      <c r="IZ342" s="408">
        <f t="shared" si="2402"/>
        <v>0</v>
      </c>
      <c r="JA342" s="58">
        <f t="shared" si="2403"/>
        <v>0</v>
      </c>
      <c r="JB342" s="52">
        <f t="shared" si="2404"/>
        <v>0</v>
      </c>
      <c r="JC342" s="51">
        <f t="shared" si="2405"/>
        <v>0</v>
      </c>
      <c r="JD342" s="57">
        <f t="shared" si="2406"/>
        <v>0</v>
      </c>
      <c r="JE342" s="280">
        <f t="shared" si="2407"/>
        <v>10000</v>
      </c>
      <c r="JF342" s="280">
        <f t="shared" si="2408"/>
        <v>0</v>
      </c>
      <c r="JG342" s="468">
        <f t="shared" si="2409"/>
        <v>0</v>
      </c>
      <c r="JH342" s="46">
        <f t="shared" si="2410"/>
        <v>0</v>
      </c>
      <c r="JI342" s="46">
        <f t="shared" si="2411"/>
        <v>0</v>
      </c>
      <c r="JJ342" s="48"/>
      <c r="JL342" s="45">
        <v>281</v>
      </c>
      <c r="JM342" s="46">
        <f t="shared" si="2412"/>
        <v>0</v>
      </c>
      <c r="JN342" s="46">
        <f t="shared" si="2413"/>
        <v>0</v>
      </c>
      <c r="JO342" s="128">
        <f t="shared" si="2414"/>
        <v>0</v>
      </c>
      <c r="JP342" s="46">
        <f t="shared" si="2537"/>
        <v>0</v>
      </c>
      <c r="JQ342" s="46">
        <f t="shared" si="2415"/>
        <v>0</v>
      </c>
      <c r="JR342" s="51">
        <f t="shared" si="2416"/>
        <v>0</v>
      </c>
      <c r="JS342" s="51">
        <f t="shared" si="2639"/>
        <v>0</v>
      </c>
      <c r="JT342" s="199">
        <f t="shared" si="2538"/>
        <v>10000</v>
      </c>
      <c r="JU342" s="128">
        <f t="shared" si="2417"/>
        <v>0</v>
      </c>
      <c r="JV342" s="408">
        <f t="shared" si="2418"/>
        <v>0</v>
      </c>
      <c r="JW342" s="58">
        <f t="shared" si="2419"/>
        <v>0</v>
      </c>
      <c r="JX342" s="52">
        <f t="shared" si="2420"/>
        <v>0</v>
      </c>
      <c r="JY342" s="51">
        <f t="shared" si="2421"/>
        <v>0</v>
      </c>
      <c r="JZ342" s="51">
        <f t="shared" si="2422"/>
        <v>0</v>
      </c>
      <c r="KA342" s="199">
        <f t="shared" si="2640"/>
        <v>0</v>
      </c>
      <c r="KB342" s="128">
        <f t="shared" si="2539"/>
        <v>10000</v>
      </c>
      <c r="KC342" s="204">
        <f t="shared" si="2423"/>
        <v>0</v>
      </c>
      <c r="KD342" s="468">
        <f t="shared" si="2540"/>
        <v>0</v>
      </c>
      <c r="KE342" s="46">
        <f t="shared" si="2424"/>
        <v>0</v>
      </c>
      <c r="KF342" s="46">
        <f t="shared" si="2425"/>
        <v>0</v>
      </c>
      <c r="KG342" s="48"/>
      <c r="KI342" s="45">
        <v>281</v>
      </c>
      <c r="KJ342" s="46">
        <f t="shared" si="2426"/>
        <v>0</v>
      </c>
      <c r="KK342" s="46">
        <f t="shared" si="2427"/>
        <v>0</v>
      </c>
      <c r="KL342" s="128">
        <f t="shared" si="2428"/>
        <v>0</v>
      </c>
      <c r="KM342" s="46">
        <f t="shared" si="2244"/>
        <v>0</v>
      </c>
      <c r="KN342" s="46">
        <f t="shared" si="2429"/>
        <v>0</v>
      </c>
      <c r="KO342" s="51">
        <f t="shared" si="2430"/>
        <v>0</v>
      </c>
      <c r="KP342" s="199">
        <f t="shared" si="2641"/>
        <v>0</v>
      </c>
      <c r="KQ342" s="199">
        <f t="shared" si="2541"/>
        <v>10000</v>
      </c>
      <c r="KR342" s="128">
        <f t="shared" si="2431"/>
        <v>0</v>
      </c>
      <c r="KS342" s="408">
        <f t="shared" si="2432"/>
        <v>0</v>
      </c>
      <c r="KT342" s="45">
        <v>281</v>
      </c>
      <c r="KU342" s="46">
        <f t="shared" si="2542"/>
        <v>0</v>
      </c>
      <c r="KV342" s="46">
        <f t="shared" si="2433"/>
        <v>0</v>
      </c>
      <c r="KW342" s="128">
        <f t="shared" si="2177"/>
        <v>0</v>
      </c>
      <c r="KX342" s="46">
        <f t="shared" si="2434"/>
        <v>0</v>
      </c>
      <c r="KY342" s="46">
        <f t="shared" si="2178"/>
        <v>0</v>
      </c>
      <c r="KZ342" s="51">
        <f t="shared" si="2435"/>
        <v>0</v>
      </c>
      <c r="LA342" s="153">
        <f t="shared" si="2642"/>
        <v>0</v>
      </c>
      <c r="LB342" s="58">
        <f t="shared" si="2652"/>
        <v>0</v>
      </c>
      <c r="LC342" s="52">
        <f t="shared" si="2436"/>
        <v>0</v>
      </c>
      <c r="LD342" s="51">
        <f t="shared" si="2437"/>
        <v>0</v>
      </c>
      <c r="LE342" s="51">
        <f t="shared" si="2179"/>
        <v>0</v>
      </c>
      <c r="LF342" s="51">
        <f t="shared" si="2643"/>
        <v>0</v>
      </c>
      <c r="LG342" s="128">
        <f t="shared" si="2180"/>
        <v>10000</v>
      </c>
      <c r="LH342" s="204">
        <f t="shared" si="2438"/>
        <v>0</v>
      </c>
      <c r="LI342" s="479">
        <f t="shared" si="2181"/>
        <v>0</v>
      </c>
      <c r="LJ342" s="46">
        <f t="shared" si="2543"/>
        <v>0</v>
      </c>
      <c r="LK342" s="46">
        <f t="shared" si="2544"/>
        <v>0</v>
      </c>
      <c r="LL342" s="48"/>
      <c r="LN342" s="45">
        <v>281</v>
      </c>
      <c r="LO342" s="46">
        <f t="shared" si="2439"/>
        <v>0</v>
      </c>
      <c r="LP342" s="46">
        <f t="shared" si="2612"/>
        <v>0</v>
      </c>
      <c r="LQ342" s="46">
        <f t="shared" si="2440"/>
        <v>0</v>
      </c>
      <c r="LR342" s="46">
        <f t="shared" si="2441"/>
        <v>0</v>
      </c>
      <c r="LS342" s="46">
        <f t="shared" si="2442"/>
        <v>0</v>
      </c>
      <c r="LT342" s="51">
        <f t="shared" si="2443"/>
        <v>0</v>
      </c>
      <c r="LU342" s="199">
        <f t="shared" si="2545"/>
        <v>10000</v>
      </c>
      <c r="LV342" s="58">
        <f t="shared" si="2444"/>
        <v>0</v>
      </c>
      <c r="LW342" s="241">
        <f t="shared" si="2613"/>
        <v>0</v>
      </c>
      <c r="LX342" s="51">
        <f t="shared" si="2445"/>
        <v>0</v>
      </c>
      <c r="LY342" s="51">
        <f t="shared" si="2446"/>
        <v>0</v>
      </c>
      <c r="LZ342" s="46">
        <f t="shared" si="2546"/>
        <v>0</v>
      </c>
      <c r="MA342" s="199">
        <f t="shared" si="2547"/>
        <v>10000</v>
      </c>
      <c r="MB342" s="468">
        <f t="shared" si="2447"/>
        <v>0</v>
      </c>
      <c r="MC342" s="46">
        <f t="shared" si="2448"/>
        <v>0</v>
      </c>
      <c r="MD342" s="46">
        <f t="shared" si="2449"/>
        <v>0</v>
      </c>
      <c r="ME342" s="48"/>
      <c r="MG342" s="45">
        <v>281</v>
      </c>
      <c r="MH342" s="46">
        <f t="shared" si="2450"/>
        <v>0</v>
      </c>
      <c r="MI342" s="46">
        <f t="shared" si="2614"/>
        <v>0</v>
      </c>
      <c r="MJ342" s="46">
        <f t="shared" si="2451"/>
        <v>0</v>
      </c>
      <c r="MK342" s="46">
        <f t="shared" si="2452"/>
        <v>0</v>
      </c>
      <c r="ML342" s="46">
        <f t="shared" si="2453"/>
        <v>0</v>
      </c>
      <c r="MM342" s="51">
        <f t="shared" si="2454"/>
        <v>0</v>
      </c>
      <c r="MN342" s="199">
        <f t="shared" si="2548"/>
        <v>10000</v>
      </c>
      <c r="MO342" s="58">
        <f t="shared" si="2455"/>
        <v>0</v>
      </c>
      <c r="MP342" s="52">
        <f t="shared" si="2615"/>
        <v>0</v>
      </c>
      <c r="MQ342" s="51">
        <f t="shared" si="2456"/>
        <v>0</v>
      </c>
      <c r="MR342" s="57">
        <f t="shared" si="2457"/>
        <v>0</v>
      </c>
      <c r="MS342" s="199">
        <f t="shared" si="2549"/>
        <v>10000</v>
      </c>
      <c r="MT342" s="468">
        <f t="shared" si="2550"/>
        <v>0</v>
      </c>
      <c r="MU342" s="46">
        <f t="shared" si="2458"/>
        <v>0</v>
      </c>
      <c r="MV342" s="46">
        <f t="shared" si="2459"/>
        <v>0</v>
      </c>
      <c r="MW342" s="48"/>
      <c r="MY342" s="45">
        <v>281</v>
      </c>
      <c r="MZ342" s="46">
        <f t="shared" si="2460"/>
        <v>0</v>
      </c>
      <c r="NA342" s="46">
        <f t="shared" si="2616"/>
        <v>0</v>
      </c>
      <c r="NB342" s="128">
        <f t="shared" si="2461"/>
        <v>0</v>
      </c>
      <c r="NC342" s="46">
        <f t="shared" si="2238"/>
        <v>0</v>
      </c>
      <c r="ND342" s="46">
        <f t="shared" si="2462"/>
        <v>0</v>
      </c>
      <c r="NE342" s="51">
        <f t="shared" si="2187"/>
        <v>0</v>
      </c>
      <c r="NF342" s="153">
        <f t="shared" si="2188"/>
        <v>10000</v>
      </c>
      <c r="NG342" s="45">
        <v>281</v>
      </c>
      <c r="NH342" s="46">
        <f t="shared" si="2239"/>
        <v>0</v>
      </c>
      <c r="NI342" s="46">
        <f t="shared" si="2617"/>
        <v>0</v>
      </c>
      <c r="NJ342" s="128">
        <f t="shared" si="2190"/>
        <v>0</v>
      </c>
      <c r="NK342" s="46">
        <f t="shared" si="2551"/>
        <v>0</v>
      </c>
      <c r="NL342" s="46">
        <f t="shared" si="2191"/>
        <v>0</v>
      </c>
      <c r="NM342" s="51">
        <f t="shared" si="2463"/>
        <v>0</v>
      </c>
      <c r="NN342" s="58">
        <f t="shared" si="2192"/>
        <v>0</v>
      </c>
      <c r="NO342" s="52">
        <f t="shared" si="2618"/>
        <v>0</v>
      </c>
      <c r="NP342" s="51">
        <f t="shared" si="2194"/>
        <v>0</v>
      </c>
      <c r="NQ342" s="57">
        <f t="shared" si="2464"/>
        <v>0</v>
      </c>
      <c r="NR342" s="153">
        <f t="shared" si="2552"/>
        <v>10000</v>
      </c>
      <c r="NS342" s="469">
        <f t="shared" si="2465"/>
        <v>0</v>
      </c>
      <c r="NT342" s="46">
        <f t="shared" si="2466"/>
        <v>0</v>
      </c>
      <c r="NU342" s="46">
        <f t="shared" si="2467"/>
        <v>0</v>
      </c>
      <c r="NV342" s="48"/>
      <c r="NX342" s="45">
        <v>281</v>
      </c>
      <c r="NY342" s="46">
        <f t="shared" si="2468"/>
        <v>0</v>
      </c>
      <c r="NZ342" s="46">
        <f t="shared" si="2619"/>
        <v>0</v>
      </c>
      <c r="OA342" s="46">
        <f t="shared" si="2469"/>
        <v>0</v>
      </c>
      <c r="OB342" s="46">
        <f t="shared" si="2470"/>
        <v>0</v>
      </c>
      <c r="OC342" s="46">
        <f t="shared" si="2471"/>
        <v>0</v>
      </c>
      <c r="OD342" s="51">
        <f t="shared" si="2472"/>
        <v>0</v>
      </c>
      <c r="OE342" s="57">
        <f t="shared" si="2644"/>
        <v>0</v>
      </c>
      <c r="OF342" s="153">
        <f t="shared" si="2553"/>
        <v>10000</v>
      </c>
      <c r="OG342" s="58">
        <f t="shared" si="2473"/>
        <v>0</v>
      </c>
      <c r="OH342" s="241">
        <f t="shared" si="2645"/>
        <v>0</v>
      </c>
      <c r="OI342" s="51">
        <f t="shared" si="2474"/>
        <v>0</v>
      </c>
      <c r="OJ342" s="51">
        <f t="shared" si="2475"/>
        <v>0</v>
      </c>
      <c r="OK342" s="153">
        <f t="shared" si="2646"/>
        <v>0</v>
      </c>
      <c r="OL342" s="153">
        <f t="shared" si="2554"/>
        <v>10000</v>
      </c>
      <c r="OM342" s="468">
        <f t="shared" si="2555"/>
        <v>0</v>
      </c>
      <c r="ON342" s="46">
        <f t="shared" si="2556"/>
        <v>0</v>
      </c>
      <c r="OO342" s="46">
        <f t="shared" si="2476"/>
        <v>0</v>
      </c>
      <c r="OP342" s="48"/>
      <c r="OR342" s="45">
        <v>281</v>
      </c>
      <c r="OS342" s="46">
        <f t="shared" si="2477"/>
        <v>0</v>
      </c>
      <c r="OT342" s="128">
        <f t="shared" si="2620"/>
        <v>0</v>
      </c>
      <c r="OU342" s="128">
        <f t="shared" si="2478"/>
        <v>0</v>
      </c>
      <c r="OV342" s="46">
        <f t="shared" si="2240"/>
        <v>0</v>
      </c>
      <c r="OW342" s="46">
        <f t="shared" si="2241"/>
        <v>0</v>
      </c>
      <c r="OX342" s="51">
        <f t="shared" si="2479"/>
        <v>0</v>
      </c>
      <c r="OY342" s="51">
        <f t="shared" si="2647"/>
        <v>0</v>
      </c>
      <c r="OZ342" s="153">
        <f t="shared" si="2557"/>
        <v>10000</v>
      </c>
      <c r="PA342" s="45">
        <v>281</v>
      </c>
      <c r="PB342" s="46">
        <f t="shared" si="2480"/>
        <v>0</v>
      </c>
      <c r="PC342" s="46">
        <f t="shared" si="2648"/>
        <v>0</v>
      </c>
      <c r="PD342" s="128">
        <f t="shared" si="2481"/>
        <v>0</v>
      </c>
      <c r="PE342" s="46">
        <f t="shared" si="2482"/>
        <v>0</v>
      </c>
      <c r="PF342" s="46">
        <f t="shared" si="2483"/>
        <v>0</v>
      </c>
      <c r="PG342" s="51">
        <f t="shared" si="2484"/>
        <v>0</v>
      </c>
      <c r="PH342" s="57">
        <f t="shared" si="2649"/>
        <v>0</v>
      </c>
      <c r="PI342" s="688">
        <f t="shared" si="2485"/>
        <v>0</v>
      </c>
      <c r="PJ342" s="52">
        <f t="shared" si="2650"/>
        <v>0</v>
      </c>
      <c r="PK342" s="51">
        <f t="shared" si="2486"/>
        <v>0</v>
      </c>
      <c r="PL342" s="57">
        <f t="shared" si="2487"/>
        <v>0</v>
      </c>
      <c r="PM342" s="57">
        <f t="shared" si="2651"/>
        <v>0</v>
      </c>
      <c r="PN342" s="153">
        <f t="shared" si="2558"/>
        <v>10000</v>
      </c>
      <c r="PO342" s="469">
        <f t="shared" si="2488"/>
        <v>0</v>
      </c>
      <c r="PP342" s="46">
        <f t="shared" si="2489"/>
        <v>0</v>
      </c>
      <c r="PQ342" s="46">
        <f t="shared" si="2490"/>
        <v>0</v>
      </c>
      <c r="PR342" s="48"/>
    </row>
    <row r="343" spans="2:434" hidden="1" x14ac:dyDescent="0.3">
      <c r="B343" s="45">
        <v>282</v>
      </c>
      <c r="C343" s="46">
        <f t="shared" si="2245"/>
        <v>0</v>
      </c>
      <c r="D343" s="46">
        <f t="shared" si="2293"/>
        <v>0</v>
      </c>
      <c r="E343" s="46">
        <f t="shared" si="2294"/>
        <v>0</v>
      </c>
      <c r="F343" s="46">
        <f t="shared" si="2295"/>
        <v>0</v>
      </c>
      <c r="G343" s="46">
        <f t="shared" si="2296"/>
        <v>0</v>
      </c>
      <c r="H343" s="51">
        <f t="shared" si="2297"/>
        <v>0</v>
      </c>
      <c r="I343" s="58">
        <f t="shared" si="2228"/>
        <v>0</v>
      </c>
      <c r="J343" s="52">
        <f t="shared" si="2298"/>
        <v>0</v>
      </c>
      <c r="K343" s="51">
        <f t="shared" si="2299"/>
        <v>0</v>
      </c>
      <c r="L343" s="57">
        <f t="shared" si="2300"/>
        <v>0</v>
      </c>
      <c r="M343" s="468">
        <f t="shared" si="2491"/>
        <v>0</v>
      </c>
      <c r="N343" s="46">
        <f t="shared" si="2492"/>
        <v>0</v>
      </c>
      <c r="O343" s="47"/>
      <c r="P343" s="46">
        <f t="shared" si="2493"/>
        <v>0</v>
      </c>
      <c r="Q343" s="48"/>
      <c r="R343" s="29"/>
      <c r="S343" s="29"/>
      <c r="T343" s="45">
        <v>282</v>
      </c>
      <c r="U343" s="46">
        <f t="shared" si="2301"/>
        <v>0</v>
      </c>
      <c r="V343" s="46">
        <f t="shared" si="2302"/>
        <v>0</v>
      </c>
      <c r="W343" s="46">
        <f t="shared" si="2494"/>
        <v>0</v>
      </c>
      <c r="X343" s="46">
        <f t="shared" si="2303"/>
        <v>0</v>
      </c>
      <c r="Y343" s="46">
        <f t="shared" si="2304"/>
        <v>0</v>
      </c>
      <c r="Z343" s="51">
        <f t="shared" si="2305"/>
        <v>0</v>
      </c>
      <c r="AA343" s="58">
        <f t="shared" si="2306"/>
        <v>0</v>
      </c>
      <c r="AB343" s="52">
        <f t="shared" si="2307"/>
        <v>0</v>
      </c>
      <c r="AC343" s="51">
        <f t="shared" si="2308"/>
        <v>0</v>
      </c>
      <c r="AD343" s="57">
        <f t="shared" si="2309"/>
        <v>0</v>
      </c>
      <c r="AE343" s="468">
        <f t="shared" si="2495"/>
        <v>0</v>
      </c>
      <c r="AF343" s="46">
        <f t="shared" si="2310"/>
        <v>0</v>
      </c>
      <c r="AG343" s="47"/>
      <c r="AH343" s="46">
        <f t="shared" si="2496"/>
        <v>0</v>
      </c>
      <c r="AI343" s="48"/>
      <c r="AJ343" s="29"/>
      <c r="AK343" s="45">
        <v>282</v>
      </c>
      <c r="AL343" s="46">
        <f t="shared" si="2311"/>
        <v>0</v>
      </c>
      <c r="AM343" s="46"/>
      <c r="AN343" s="46"/>
      <c r="AO343" s="46">
        <f t="shared" si="2312"/>
        <v>0</v>
      </c>
      <c r="AP343" s="128">
        <f t="shared" si="2313"/>
        <v>0</v>
      </c>
      <c r="AQ343" s="128"/>
      <c r="AR343" s="128"/>
      <c r="AS343" s="46">
        <f t="shared" si="2314"/>
        <v>0</v>
      </c>
      <c r="AT343" s="46">
        <f t="shared" si="2315"/>
        <v>0</v>
      </c>
      <c r="AU343" s="51"/>
      <c r="AV343" s="51"/>
      <c r="AW343" s="51">
        <f t="shared" si="2316"/>
        <v>0</v>
      </c>
      <c r="AX343" s="58">
        <f t="shared" si="2317"/>
        <v>0</v>
      </c>
      <c r="AY343" s="52"/>
      <c r="AZ343" s="52"/>
      <c r="BA343" s="52">
        <f t="shared" si="2318"/>
        <v>0</v>
      </c>
      <c r="BB343" s="51">
        <f t="shared" si="2319"/>
        <v>0</v>
      </c>
      <c r="BC343" s="51"/>
      <c r="BD343" s="51"/>
      <c r="BE343" s="57">
        <f t="shared" si="2320"/>
        <v>0</v>
      </c>
      <c r="BF343" s="468">
        <f t="shared" si="2321"/>
        <v>0</v>
      </c>
      <c r="BG343" s="46">
        <f t="shared" si="2322"/>
        <v>0</v>
      </c>
      <c r="BH343" s="46">
        <f t="shared" si="2323"/>
        <v>0</v>
      </c>
      <c r="BI343" s="48"/>
      <c r="BK343" s="45">
        <v>282</v>
      </c>
      <c r="BL343" s="46">
        <f t="shared" si="2497"/>
        <v>0</v>
      </c>
      <c r="BM343" s="46">
        <f t="shared" si="2498"/>
        <v>0</v>
      </c>
      <c r="BN343" s="46">
        <f t="shared" si="2499"/>
        <v>0</v>
      </c>
      <c r="BO343" s="46">
        <f t="shared" si="2324"/>
        <v>0</v>
      </c>
      <c r="BP343" s="46">
        <f t="shared" si="2325"/>
        <v>0</v>
      </c>
      <c r="BQ343" s="51">
        <f t="shared" si="2326"/>
        <v>0</v>
      </c>
      <c r="BR343" s="57">
        <f t="shared" si="2621"/>
        <v>0</v>
      </c>
      <c r="BS343" s="58">
        <f t="shared" si="2229"/>
        <v>0</v>
      </c>
      <c r="BT343" s="52">
        <f t="shared" si="2500"/>
        <v>0</v>
      </c>
      <c r="BU343" s="51">
        <f t="shared" si="2327"/>
        <v>0</v>
      </c>
      <c r="BV343" s="51">
        <f t="shared" si="2328"/>
        <v>0</v>
      </c>
      <c r="BW343" s="153">
        <f t="shared" si="2622"/>
        <v>0</v>
      </c>
      <c r="BX343" s="468">
        <f t="shared" si="2501"/>
        <v>0</v>
      </c>
      <c r="BY343" s="46">
        <f t="shared" si="2502"/>
        <v>0</v>
      </c>
      <c r="BZ343" s="46">
        <f t="shared" si="2329"/>
        <v>0</v>
      </c>
      <c r="CA343" s="48"/>
      <c r="CB343" s="29"/>
      <c r="CC343" s="45">
        <v>282</v>
      </c>
      <c r="CD343" s="128">
        <f t="shared" si="2330"/>
        <v>0</v>
      </c>
      <c r="CE343" s="46">
        <f t="shared" si="2503"/>
        <v>0</v>
      </c>
      <c r="CF343" s="128">
        <f t="shared" si="2331"/>
        <v>0</v>
      </c>
      <c r="CG343" s="46">
        <f t="shared" si="2504"/>
        <v>0</v>
      </c>
      <c r="CH343" s="46">
        <f t="shared" si="2230"/>
        <v>0</v>
      </c>
      <c r="CI343" s="51">
        <f t="shared" si="2332"/>
        <v>0</v>
      </c>
      <c r="CJ343" s="199">
        <f t="shared" si="2623"/>
        <v>0</v>
      </c>
      <c r="CK343" s="153">
        <f t="shared" si="2505"/>
        <v>10000</v>
      </c>
      <c r="CL343" s="45">
        <v>282</v>
      </c>
      <c r="CM343" s="46">
        <f t="shared" si="2506"/>
        <v>0</v>
      </c>
      <c r="CN343" s="46">
        <f t="shared" si="2507"/>
        <v>0</v>
      </c>
      <c r="CO343" s="128">
        <f t="shared" si="2242"/>
        <v>0</v>
      </c>
      <c r="CP343" s="46">
        <f t="shared" si="2333"/>
        <v>0</v>
      </c>
      <c r="CQ343" s="46">
        <f t="shared" si="2243"/>
        <v>0</v>
      </c>
      <c r="CR343" s="51">
        <f t="shared" si="2334"/>
        <v>0</v>
      </c>
      <c r="CS343" s="153">
        <f t="shared" si="2624"/>
        <v>0</v>
      </c>
      <c r="CT343" s="58">
        <f t="shared" si="2335"/>
        <v>0</v>
      </c>
      <c r="CU343" s="52">
        <f t="shared" si="2508"/>
        <v>0</v>
      </c>
      <c r="CV343" s="51">
        <f t="shared" si="2509"/>
        <v>0</v>
      </c>
      <c r="CW343" s="51">
        <f t="shared" si="2336"/>
        <v>0</v>
      </c>
      <c r="CX343" s="57">
        <f t="shared" si="2625"/>
        <v>0</v>
      </c>
      <c r="CY343" s="153">
        <f t="shared" si="2510"/>
        <v>10000</v>
      </c>
      <c r="CZ343" s="479">
        <f t="shared" si="2162"/>
        <v>0</v>
      </c>
      <c r="DA343" s="46">
        <f t="shared" si="2511"/>
        <v>0</v>
      </c>
      <c r="DB343" s="46">
        <f t="shared" si="2512"/>
        <v>0</v>
      </c>
      <c r="DC343" s="48"/>
      <c r="DE343" s="45">
        <v>282</v>
      </c>
      <c r="DF343" s="46">
        <f t="shared" si="2337"/>
        <v>0</v>
      </c>
      <c r="DG343" s="46">
        <f t="shared" si="2626"/>
        <v>0</v>
      </c>
      <c r="DH343" s="46">
        <f t="shared" si="2338"/>
        <v>0</v>
      </c>
      <c r="DI343" s="46">
        <f t="shared" si="2339"/>
        <v>0</v>
      </c>
      <c r="DJ343" s="46">
        <f t="shared" si="2340"/>
        <v>0</v>
      </c>
      <c r="DK343" s="51">
        <f t="shared" si="2341"/>
        <v>0</v>
      </c>
      <c r="DL343" s="58">
        <f t="shared" si="2231"/>
        <v>0</v>
      </c>
      <c r="DM343" s="241">
        <f t="shared" si="2627"/>
        <v>0</v>
      </c>
      <c r="DN343" s="51">
        <f t="shared" si="2342"/>
        <v>0</v>
      </c>
      <c r="DO343" s="57">
        <f t="shared" si="2343"/>
        <v>0</v>
      </c>
      <c r="DP343" s="468">
        <f t="shared" si="2513"/>
        <v>0</v>
      </c>
      <c r="DQ343" s="46">
        <f t="shared" si="2514"/>
        <v>0</v>
      </c>
      <c r="DR343" s="47"/>
      <c r="DS343" s="46">
        <f t="shared" si="2515"/>
        <v>0</v>
      </c>
      <c r="DT343" s="48"/>
      <c r="DU343" s="29"/>
      <c r="DV343" s="45">
        <v>282</v>
      </c>
      <c r="DW343" s="46">
        <f t="shared" si="2516"/>
        <v>0</v>
      </c>
      <c r="DX343" s="46">
        <f t="shared" si="2628"/>
        <v>0</v>
      </c>
      <c r="DY343" s="46">
        <f t="shared" si="2517"/>
        <v>0</v>
      </c>
      <c r="DZ343" s="46">
        <f t="shared" si="2344"/>
        <v>0</v>
      </c>
      <c r="EA343" s="46">
        <f t="shared" si="2345"/>
        <v>0</v>
      </c>
      <c r="EB343" s="51">
        <f t="shared" si="2346"/>
        <v>0</v>
      </c>
      <c r="EC343" s="58">
        <f t="shared" si="2232"/>
        <v>0</v>
      </c>
      <c r="ED343" s="52">
        <f t="shared" si="2629"/>
        <v>0</v>
      </c>
      <c r="EE343" s="51">
        <f t="shared" si="2347"/>
        <v>0</v>
      </c>
      <c r="EF343" s="57">
        <f t="shared" si="2348"/>
        <v>0</v>
      </c>
      <c r="EG343" s="468">
        <f t="shared" si="2518"/>
        <v>0</v>
      </c>
      <c r="EH343" s="46">
        <f t="shared" si="2519"/>
        <v>0</v>
      </c>
      <c r="EI343" s="47"/>
      <c r="EJ343" s="46">
        <f t="shared" si="2520"/>
        <v>0</v>
      </c>
      <c r="EK343" s="48"/>
      <c r="EL343" s="29"/>
      <c r="EM343" s="45">
        <v>282</v>
      </c>
      <c r="EN343" s="46">
        <f t="shared" si="2606"/>
        <v>0</v>
      </c>
      <c r="EO343" s="46">
        <f t="shared" si="2630"/>
        <v>0</v>
      </c>
      <c r="EP343" s="128">
        <f t="shared" si="2233"/>
        <v>0</v>
      </c>
      <c r="EQ343" s="46">
        <f t="shared" si="2349"/>
        <v>0</v>
      </c>
      <c r="ER343" s="46">
        <f t="shared" si="2350"/>
        <v>0</v>
      </c>
      <c r="ES343" s="51">
        <f t="shared" si="2351"/>
        <v>0</v>
      </c>
      <c r="ET343" s="153">
        <f t="shared" si="2521"/>
        <v>10000</v>
      </c>
      <c r="EU343" s="45">
        <v>282</v>
      </c>
      <c r="EV343" s="46">
        <f t="shared" si="2234"/>
        <v>0</v>
      </c>
      <c r="EW343" s="46">
        <f t="shared" si="2631"/>
        <v>0</v>
      </c>
      <c r="EX343" s="128">
        <f t="shared" si="2352"/>
        <v>0</v>
      </c>
      <c r="EY343" s="46">
        <f t="shared" si="2353"/>
        <v>0</v>
      </c>
      <c r="EZ343" s="46">
        <f t="shared" si="2354"/>
        <v>0</v>
      </c>
      <c r="FA343" s="51">
        <f t="shared" si="2355"/>
        <v>0</v>
      </c>
      <c r="FB343" s="58">
        <f t="shared" si="2356"/>
        <v>0</v>
      </c>
      <c r="FC343" s="52">
        <f t="shared" si="2632"/>
        <v>0</v>
      </c>
      <c r="FD343" s="51">
        <f t="shared" si="2522"/>
        <v>0</v>
      </c>
      <c r="FE343" s="57">
        <f t="shared" si="2357"/>
        <v>0</v>
      </c>
      <c r="FF343" s="153">
        <f t="shared" si="2523"/>
        <v>10000</v>
      </c>
      <c r="FG343" s="469">
        <f t="shared" si="2358"/>
        <v>0</v>
      </c>
      <c r="FH343" s="46">
        <f t="shared" si="2359"/>
        <v>0</v>
      </c>
      <c r="FI343" s="46">
        <f t="shared" si="2360"/>
        <v>0</v>
      </c>
      <c r="FJ343" s="48"/>
      <c r="FL343" s="45">
        <v>282</v>
      </c>
      <c r="FM343" s="46">
        <f t="shared" si="2524"/>
        <v>0</v>
      </c>
      <c r="FN343" s="46">
        <f t="shared" si="2607"/>
        <v>0</v>
      </c>
      <c r="FO343" s="46">
        <f t="shared" si="2525"/>
        <v>0</v>
      </c>
      <c r="FP343" s="46">
        <f t="shared" si="2361"/>
        <v>0</v>
      </c>
      <c r="FQ343" s="46">
        <f t="shared" si="2362"/>
        <v>0</v>
      </c>
      <c r="FR343" s="51">
        <f t="shared" si="2363"/>
        <v>0</v>
      </c>
      <c r="FS343" s="57">
        <f t="shared" si="2633"/>
        <v>0</v>
      </c>
      <c r="FT343" s="58">
        <f t="shared" si="2235"/>
        <v>0</v>
      </c>
      <c r="FU343" s="241">
        <f t="shared" si="2608"/>
        <v>0</v>
      </c>
      <c r="FV343" s="51">
        <f t="shared" si="2364"/>
        <v>0</v>
      </c>
      <c r="FW343" s="51">
        <f t="shared" si="2365"/>
        <v>0</v>
      </c>
      <c r="FX343" s="153">
        <f t="shared" si="2634"/>
        <v>0</v>
      </c>
      <c r="FY343" s="468">
        <f t="shared" si="2526"/>
        <v>0</v>
      </c>
      <c r="FZ343" s="46">
        <f t="shared" si="2527"/>
        <v>0</v>
      </c>
      <c r="GA343" s="46">
        <f t="shared" si="2366"/>
        <v>0</v>
      </c>
      <c r="GB343" s="48"/>
      <c r="GD343" s="45">
        <v>282</v>
      </c>
      <c r="GE343" s="128">
        <f t="shared" si="2609"/>
        <v>0</v>
      </c>
      <c r="GF343" s="128">
        <f t="shared" si="2635"/>
        <v>0</v>
      </c>
      <c r="GG343" s="128">
        <f t="shared" si="2119"/>
        <v>0</v>
      </c>
      <c r="GH343" s="46">
        <f t="shared" si="2236"/>
        <v>0</v>
      </c>
      <c r="GI343" s="46">
        <f t="shared" si="2367"/>
        <v>0</v>
      </c>
      <c r="GJ343" s="51">
        <f t="shared" si="2368"/>
        <v>0</v>
      </c>
      <c r="GK343" s="51">
        <f t="shared" si="2636"/>
        <v>0</v>
      </c>
      <c r="GL343" s="153">
        <f t="shared" si="2528"/>
        <v>10000</v>
      </c>
      <c r="GM343" s="45">
        <v>282</v>
      </c>
      <c r="GN343" s="46">
        <f t="shared" si="2237"/>
        <v>0</v>
      </c>
      <c r="GO343" s="46">
        <f t="shared" si="2610"/>
        <v>0</v>
      </c>
      <c r="GP343" s="128">
        <f t="shared" si="2168"/>
        <v>0</v>
      </c>
      <c r="GQ343" s="46">
        <f t="shared" si="2369"/>
        <v>0</v>
      </c>
      <c r="GR343" s="46">
        <f t="shared" si="2169"/>
        <v>0</v>
      </c>
      <c r="GS343" s="51">
        <f t="shared" si="2370"/>
        <v>0</v>
      </c>
      <c r="GT343" s="57">
        <f t="shared" si="2637"/>
        <v>0</v>
      </c>
      <c r="GU343" s="58">
        <f t="shared" si="2371"/>
        <v>0</v>
      </c>
      <c r="GV343" s="52">
        <f t="shared" si="2611"/>
        <v>0</v>
      </c>
      <c r="GW343" s="51">
        <f t="shared" si="2529"/>
        <v>0</v>
      </c>
      <c r="GX343" s="57">
        <f t="shared" si="2372"/>
        <v>0</v>
      </c>
      <c r="GY343" s="57">
        <f t="shared" si="2638"/>
        <v>0</v>
      </c>
      <c r="GZ343" s="153">
        <f t="shared" si="2530"/>
        <v>10000</v>
      </c>
      <c r="HA343" s="469">
        <f t="shared" si="2373"/>
        <v>0</v>
      </c>
      <c r="HB343" s="46">
        <f t="shared" si="2374"/>
        <v>0</v>
      </c>
      <c r="HC343" s="46">
        <f t="shared" si="2375"/>
        <v>0</v>
      </c>
      <c r="HD343" s="48"/>
      <c r="HF343" s="45">
        <v>282</v>
      </c>
      <c r="HG343" s="46">
        <f t="shared" si="2376"/>
        <v>0</v>
      </c>
      <c r="HH343" s="46">
        <f t="shared" si="2377"/>
        <v>0</v>
      </c>
      <c r="HI343" s="46">
        <f t="shared" si="2378"/>
        <v>0</v>
      </c>
      <c r="HJ343" s="46">
        <f t="shared" si="2379"/>
        <v>0</v>
      </c>
      <c r="HK343" s="46">
        <f t="shared" si="2380"/>
        <v>0</v>
      </c>
      <c r="HL343" s="51">
        <f t="shared" si="2381"/>
        <v>0</v>
      </c>
      <c r="HM343" s="153">
        <f t="shared" si="2531"/>
        <v>10000</v>
      </c>
      <c r="HN343" s="58">
        <f t="shared" si="2382"/>
        <v>0</v>
      </c>
      <c r="HO343" s="52">
        <f t="shared" si="2383"/>
        <v>0</v>
      </c>
      <c r="HP343" s="51">
        <f t="shared" si="2384"/>
        <v>0</v>
      </c>
      <c r="HQ343" s="57">
        <f t="shared" si="2385"/>
        <v>0</v>
      </c>
      <c r="HR343" s="153">
        <f t="shared" si="2532"/>
        <v>10000</v>
      </c>
      <c r="HS343" s="468">
        <f t="shared" si="2171"/>
        <v>0</v>
      </c>
      <c r="HT343" s="46">
        <f t="shared" si="2172"/>
        <v>0</v>
      </c>
      <c r="HU343" s="46">
        <f t="shared" si="2173"/>
        <v>0</v>
      </c>
      <c r="HV343" s="48"/>
      <c r="HW343" s="29"/>
      <c r="HX343" s="45">
        <v>282</v>
      </c>
      <c r="HY343" s="128">
        <f t="shared" si="2386"/>
        <v>0</v>
      </c>
      <c r="HZ343" s="46">
        <f t="shared" si="2387"/>
        <v>0</v>
      </c>
      <c r="IA343" s="46">
        <f t="shared" si="2388"/>
        <v>0</v>
      </c>
      <c r="IB343" s="46">
        <f t="shared" si="2389"/>
        <v>0</v>
      </c>
      <c r="IC343" s="46">
        <f t="shared" si="2390"/>
        <v>0</v>
      </c>
      <c r="ID343" s="51">
        <f t="shared" si="2391"/>
        <v>0</v>
      </c>
      <c r="IE343" s="153">
        <f t="shared" si="2533"/>
        <v>10000</v>
      </c>
      <c r="IF343" s="58">
        <f t="shared" si="2392"/>
        <v>0</v>
      </c>
      <c r="IG343" s="52">
        <f t="shared" si="2393"/>
        <v>0</v>
      </c>
      <c r="IH343" s="51">
        <f t="shared" si="2394"/>
        <v>0</v>
      </c>
      <c r="II343" s="57">
        <f t="shared" si="2534"/>
        <v>0</v>
      </c>
      <c r="IJ343" s="153">
        <f t="shared" si="2535"/>
        <v>10000</v>
      </c>
      <c r="IK343" s="468">
        <f t="shared" si="2174"/>
        <v>0</v>
      </c>
      <c r="IL343" s="46">
        <f t="shared" si="2175"/>
        <v>0</v>
      </c>
      <c r="IM343" s="46">
        <f t="shared" si="2176"/>
        <v>0</v>
      </c>
      <c r="IN343" s="48"/>
      <c r="IO343" s="53">
        <f t="shared" si="2395"/>
        <v>0</v>
      </c>
      <c r="IQ343" s="45">
        <v>282</v>
      </c>
      <c r="IR343" s="128">
        <f t="shared" si="2396"/>
        <v>0</v>
      </c>
      <c r="IS343" s="128">
        <f t="shared" si="2397"/>
        <v>0</v>
      </c>
      <c r="IT343" s="128">
        <f t="shared" si="2398"/>
        <v>0</v>
      </c>
      <c r="IU343" s="46">
        <f t="shared" si="2559"/>
        <v>0</v>
      </c>
      <c r="IV343" s="46">
        <f t="shared" si="2399"/>
        <v>0</v>
      </c>
      <c r="IW343" s="51">
        <f t="shared" si="2400"/>
        <v>0</v>
      </c>
      <c r="IX343" s="199">
        <f t="shared" si="2536"/>
        <v>10000</v>
      </c>
      <c r="IY343" s="128">
        <f t="shared" si="2401"/>
        <v>0</v>
      </c>
      <c r="IZ343" s="408">
        <f t="shared" si="2402"/>
        <v>0</v>
      </c>
      <c r="JA343" s="58">
        <f t="shared" si="2403"/>
        <v>0</v>
      </c>
      <c r="JB343" s="52">
        <f t="shared" si="2404"/>
        <v>0</v>
      </c>
      <c r="JC343" s="51">
        <f t="shared" si="2405"/>
        <v>0</v>
      </c>
      <c r="JD343" s="57">
        <f t="shared" si="2406"/>
        <v>0</v>
      </c>
      <c r="JE343" s="280">
        <f t="shared" si="2407"/>
        <v>10000</v>
      </c>
      <c r="JF343" s="280">
        <f t="shared" si="2408"/>
        <v>0</v>
      </c>
      <c r="JG343" s="468">
        <f t="shared" si="2409"/>
        <v>0</v>
      </c>
      <c r="JH343" s="46">
        <f t="shared" si="2410"/>
        <v>0</v>
      </c>
      <c r="JI343" s="46">
        <f t="shared" si="2411"/>
        <v>0</v>
      </c>
      <c r="JJ343" s="48"/>
      <c r="JL343" s="45">
        <v>282</v>
      </c>
      <c r="JM343" s="46">
        <f t="shared" si="2412"/>
        <v>0</v>
      </c>
      <c r="JN343" s="46">
        <f t="shared" si="2413"/>
        <v>0</v>
      </c>
      <c r="JO343" s="128">
        <f t="shared" si="2414"/>
        <v>0</v>
      </c>
      <c r="JP343" s="46">
        <f t="shared" si="2537"/>
        <v>0</v>
      </c>
      <c r="JQ343" s="46">
        <f t="shared" si="2415"/>
        <v>0</v>
      </c>
      <c r="JR343" s="51">
        <f t="shared" si="2416"/>
        <v>0</v>
      </c>
      <c r="JS343" s="51">
        <f t="shared" si="2639"/>
        <v>0</v>
      </c>
      <c r="JT343" s="199">
        <f t="shared" si="2538"/>
        <v>10000</v>
      </c>
      <c r="JU343" s="128">
        <f t="shared" si="2417"/>
        <v>0</v>
      </c>
      <c r="JV343" s="408">
        <f t="shared" si="2418"/>
        <v>0</v>
      </c>
      <c r="JW343" s="58">
        <f t="shared" si="2419"/>
        <v>0</v>
      </c>
      <c r="JX343" s="52">
        <f t="shared" si="2420"/>
        <v>0</v>
      </c>
      <c r="JY343" s="51">
        <f t="shared" si="2421"/>
        <v>0</v>
      </c>
      <c r="JZ343" s="51">
        <f t="shared" si="2422"/>
        <v>0</v>
      </c>
      <c r="KA343" s="199">
        <f t="shared" si="2640"/>
        <v>0</v>
      </c>
      <c r="KB343" s="128">
        <f t="shared" si="2539"/>
        <v>10000</v>
      </c>
      <c r="KC343" s="204">
        <f t="shared" si="2423"/>
        <v>0</v>
      </c>
      <c r="KD343" s="468">
        <f t="shared" si="2540"/>
        <v>0</v>
      </c>
      <c r="KE343" s="46">
        <f t="shared" si="2424"/>
        <v>0</v>
      </c>
      <c r="KF343" s="46">
        <f t="shared" si="2425"/>
        <v>0</v>
      </c>
      <c r="KG343" s="48"/>
      <c r="KI343" s="45">
        <v>282</v>
      </c>
      <c r="KJ343" s="46">
        <f t="shared" si="2426"/>
        <v>0</v>
      </c>
      <c r="KK343" s="46">
        <f t="shared" si="2427"/>
        <v>0</v>
      </c>
      <c r="KL343" s="128">
        <f t="shared" si="2428"/>
        <v>0</v>
      </c>
      <c r="KM343" s="46">
        <f t="shared" si="2244"/>
        <v>0</v>
      </c>
      <c r="KN343" s="46">
        <f t="shared" si="2429"/>
        <v>0</v>
      </c>
      <c r="KO343" s="51">
        <f t="shared" si="2430"/>
        <v>0</v>
      </c>
      <c r="KP343" s="199">
        <f t="shared" si="2641"/>
        <v>0</v>
      </c>
      <c r="KQ343" s="199">
        <f t="shared" si="2541"/>
        <v>10000</v>
      </c>
      <c r="KR343" s="128">
        <f t="shared" si="2431"/>
        <v>0</v>
      </c>
      <c r="KS343" s="408">
        <f t="shared" si="2432"/>
        <v>0</v>
      </c>
      <c r="KT343" s="45">
        <v>282</v>
      </c>
      <c r="KU343" s="46">
        <f t="shared" si="2542"/>
        <v>0</v>
      </c>
      <c r="KV343" s="46">
        <f t="shared" si="2433"/>
        <v>0</v>
      </c>
      <c r="KW343" s="128">
        <f t="shared" si="2177"/>
        <v>0</v>
      </c>
      <c r="KX343" s="46">
        <f t="shared" si="2434"/>
        <v>0</v>
      </c>
      <c r="KY343" s="46">
        <f t="shared" si="2178"/>
        <v>0</v>
      </c>
      <c r="KZ343" s="51">
        <f t="shared" si="2435"/>
        <v>0</v>
      </c>
      <c r="LA343" s="153">
        <f t="shared" si="2642"/>
        <v>0</v>
      </c>
      <c r="LB343" s="58">
        <f t="shared" si="2652"/>
        <v>0</v>
      </c>
      <c r="LC343" s="52">
        <f t="shared" si="2436"/>
        <v>0</v>
      </c>
      <c r="LD343" s="51">
        <f t="shared" si="2437"/>
        <v>0</v>
      </c>
      <c r="LE343" s="51">
        <f t="shared" si="2179"/>
        <v>0</v>
      </c>
      <c r="LF343" s="51">
        <f t="shared" si="2643"/>
        <v>0</v>
      </c>
      <c r="LG343" s="128">
        <f t="shared" si="2180"/>
        <v>10000</v>
      </c>
      <c r="LH343" s="204">
        <f t="shared" si="2438"/>
        <v>0</v>
      </c>
      <c r="LI343" s="479">
        <f t="shared" si="2181"/>
        <v>0</v>
      </c>
      <c r="LJ343" s="46">
        <f t="shared" si="2543"/>
        <v>0</v>
      </c>
      <c r="LK343" s="46">
        <f t="shared" si="2544"/>
        <v>0</v>
      </c>
      <c r="LL343" s="48"/>
      <c r="LN343" s="45">
        <v>282</v>
      </c>
      <c r="LO343" s="46">
        <f t="shared" si="2439"/>
        <v>0</v>
      </c>
      <c r="LP343" s="46">
        <f t="shared" si="2612"/>
        <v>0</v>
      </c>
      <c r="LQ343" s="46">
        <f t="shared" si="2440"/>
        <v>0</v>
      </c>
      <c r="LR343" s="46">
        <f t="shared" si="2441"/>
        <v>0</v>
      </c>
      <c r="LS343" s="46">
        <f t="shared" si="2442"/>
        <v>0</v>
      </c>
      <c r="LT343" s="51">
        <f t="shared" si="2443"/>
        <v>0</v>
      </c>
      <c r="LU343" s="199">
        <f t="shared" si="2545"/>
        <v>10000</v>
      </c>
      <c r="LV343" s="58">
        <f t="shared" si="2444"/>
        <v>0</v>
      </c>
      <c r="LW343" s="241">
        <f t="shared" si="2613"/>
        <v>0</v>
      </c>
      <c r="LX343" s="51">
        <f t="shared" si="2445"/>
        <v>0</v>
      </c>
      <c r="LY343" s="51">
        <f t="shared" si="2446"/>
        <v>0</v>
      </c>
      <c r="LZ343" s="46">
        <f t="shared" si="2546"/>
        <v>0</v>
      </c>
      <c r="MA343" s="199">
        <f t="shared" si="2547"/>
        <v>10000</v>
      </c>
      <c r="MB343" s="468">
        <f t="shared" si="2447"/>
        <v>0</v>
      </c>
      <c r="MC343" s="46">
        <f t="shared" si="2448"/>
        <v>0</v>
      </c>
      <c r="MD343" s="46">
        <f t="shared" si="2449"/>
        <v>0</v>
      </c>
      <c r="ME343" s="48"/>
      <c r="MG343" s="45">
        <v>282</v>
      </c>
      <c r="MH343" s="46">
        <f t="shared" si="2450"/>
        <v>0</v>
      </c>
      <c r="MI343" s="46">
        <f t="shared" si="2614"/>
        <v>0</v>
      </c>
      <c r="MJ343" s="46">
        <f t="shared" si="2451"/>
        <v>0</v>
      </c>
      <c r="MK343" s="46">
        <f t="shared" si="2452"/>
        <v>0</v>
      </c>
      <c r="ML343" s="46">
        <f t="shared" si="2453"/>
        <v>0</v>
      </c>
      <c r="MM343" s="51">
        <f t="shared" si="2454"/>
        <v>0</v>
      </c>
      <c r="MN343" s="199">
        <f t="shared" si="2548"/>
        <v>10000</v>
      </c>
      <c r="MO343" s="58">
        <f t="shared" si="2455"/>
        <v>0</v>
      </c>
      <c r="MP343" s="52">
        <f t="shared" si="2615"/>
        <v>0</v>
      </c>
      <c r="MQ343" s="51">
        <f t="shared" si="2456"/>
        <v>0</v>
      </c>
      <c r="MR343" s="57">
        <f t="shared" si="2457"/>
        <v>0</v>
      </c>
      <c r="MS343" s="199">
        <f t="shared" si="2549"/>
        <v>10000</v>
      </c>
      <c r="MT343" s="468">
        <f t="shared" si="2550"/>
        <v>0</v>
      </c>
      <c r="MU343" s="46">
        <f t="shared" si="2458"/>
        <v>0</v>
      </c>
      <c r="MV343" s="46">
        <f t="shared" si="2459"/>
        <v>0</v>
      </c>
      <c r="MW343" s="48"/>
      <c r="MY343" s="45">
        <v>282</v>
      </c>
      <c r="MZ343" s="46">
        <f t="shared" si="2460"/>
        <v>0</v>
      </c>
      <c r="NA343" s="46">
        <f t="shared" si="2616"/>
        <v>0</v>
      </c>
      <c r="NB343" s="128">
        <f t="shared" si="2461"/>
        <v>0</v>
      </c>
      <c r="NC343" s="46">
        <f t="shared" si="2238"/>
        <v>0</v>
      </c>
      <c r="ND343" s="46">
        <f t="shared" si="2462"/>
        <v>0</v>
      </c>
      <c r="NE343" s="51">
        <f t="shared" si="2187"/>
        <v>0</v>
      </c>
      <c r="NF343" s="153">
        <f t="shared" si="2188"/>
        <v>10000</v>
      </c>
      <c r="NG343" s="45">
        <v>282</v>
      </c>
      <c r="NH343" s="46">
        <f t="shared" si="2239"/>
        <v>0</v>
      </c>
      <c r="NI343" s="46">
        <f t="shared" si="2617"/>
        <v>0</v>
      </c>
      <c r="NJ343" s="128">
        <f t="shared" si="2190"/>
        <v>0</v>
      </c>
      <c r="NK343" s="46">
        <f t="shared" si="2551"/>
        <v>0</v>
      </c>
      <c r="NL343" s="46">
        <f t="shared" si="2191"/>
        <v>0</v>
      </c>
      <c r="NM343" s="51">
        <f t="shared" si="2463"/>
        <v>0</v>
      </c>
      <c r="NN343" s="58">
        <f t="shared" si="2192"/>
        <v>0</v>
      </c>
      <c r="NO343" s="52">
        <f t="shared" si="2618"/>
        <v>0</v>
      </c>
      <c r="NP343" s="51">
        <f t="shared" si="2194"/>
        <v>0</v>
      </c>
      <c r="NQ343" s="57">
        <f t="shared" si="2464"/>
        <v>0</v>
      </c>
      <c r="NR343" s="153">
        <f t="shared" si="2552"/>
        <v>10000</v>
      </c>
      <c r="NS343" s="469">
        <f t="shared" si="2465"/>
        <v>0</v>
      </c>
      <c r="NT343" s="46">
        <f t="shared" si="2466"/>
        <v>0</v>
      </c>
      <c r="NU343" s="46">
        <f t="shared" si="2467"/>
        <v>0</v>
      </c>
      <c r="NV343" s="48"/>
      <c r="NX343" s="45">
        <v>282</v>
      </c>
      <c r="NY343" s="46">
        <f t="shared" si="2468"/>
        <v>0</v>
      </c>
      <c r="NZ343" s="46">
        <f t="shared" si="2619"/>
        <v>0</v>
      </c>
      <c r="OA343" s="46">
        <f t="shared" si="2469"/>
        <v>0</v>
      </c>
      <c r="OB343" s="46">
        <f t="shared" si="2470"/>
        <v>0</v>
      </c>
      <c r="OC343" s="46">
        <f t="shared" si="2471"/>
        <v>0</v>
      </c>
      <c r="OD343" s="51">
        <f t="shared" si="2472"/>
        <v>0</v>
      </c>
      <c r="OE343" s="57">
        <f t="shared" si="2644"/>
        <v>0</v>
      </c>
      <c r="OF343" s="153">
        <f t="shared" si="2553"/>
        <v>10000</v>
      </c>
      <c r="OG343" s="58">
        <f t="shared" si="2473"/>
        <v>0</v>
      </c>
      <c r="OH343" s="241">
        <f t="shared" si="2645"/>
        <v>0</v>
      </c>
      <c r="OI343" s="51">
        <f t="shared" si="2474"/>
        <v>0</v>
      </c>
      <c r="OJ343" s="51">
        <f t="shared" si="2475"/>
        <v>0</v>
      </c>
      <c r="OK343" s="153">
        <f t="shared" si="2646"/>
        <v>0</v>
      </c>
      <c r="OL343" s="153">
        <f t="shared" si="2554"/>
        <v>10000</v>
      </c>
      <c r="OM343" s="468">
        <f t="shared" si="2555"/>
        <v>0</v>
      </c>
      <c r="ON343" s="46">
        <f t="shared" si="2556"/>
        <v>0</v>
      </c>
      <c r="OO343" s="46">
        <f t="shared" si="2476"/>
        <v>0</v>
      </c>
      <c r="OP343" s="48"/>
      <c r="OR343" s="45">
        <v>282</v>
      </c>
      <c r="OS343" s="46">
        <f t="shared" si="2477"/>
        <v>0</v>
      </c>
      <c r="OT343" s="128">
        <f t="shared" si="2620"/>
        <v>0</v>
      </c>
      <c r="OU343" s="128">
        <f t="shared" si="2478"/>
        <v>0</v>
      </c>
      <c r="OV343" s="46">
        <f t="shared" si="2240"/>
        <v>0</v>
      </c>
      <c r="OW343" s="46">
        <f t="shared" si="2241"/>
        <v>0</v>
      </c>
      <c r="OX343" s="51">
        <f t="shared" si="2479"/>
        <v>0</v>
      </c>
      <c r="OY343" s="51">
        <f t="shared" si="2647"/>
        <v>0</v>
      </c>
      <c r="OZ343" s="153">
        <f t="shared" si="2557"/>
        <v>10000</v>
      </c>
      <c r="PA343" s="45">
        <v>282</v>
      </c>
      <c r="PB343" s="46">
        <f t="shared" si="2480"/>
        <v>0</v>
      </c>
      <c r="PC343" s="46">
        <f t="shared" si="2648"/>
        <v>0</v>
      </c>
      <c r="PD343" s="128">
        <f t="shared" si="2481"/>
        <v>0</v>
      </c>
      <c r="PE343" s="46">
        <f t="shared" si="2482"/>
        <v>0</v>
      </c>
      <c r="PF343" s="46">
        <f t="shared" si="2483"/>
        <v>0</v>
      </c>
      <c r="PG343" s="51">
        <f t="shared" si="2484"/>
        <v>0</v>
      </c>
      <c r="PH343" s="57">
        <f t="shared" si="2649"/>
        <v>0</v>
      </c>
      <c r="PI343" s="688">
        <f t="shared" si="2485"/>
        <v>0</v>
      </c>
      <c r="PJ343" s="52">
        <f t="shared" si="2650"/>
        <v>0</v>
      </c>
      <c r="PK343" s="51">
        <f t="shared" si="2486"/>
        <v>0</v>
      </c>
      <c r="PL343" s="57">
        <f t="shared" si="2487"/>
        <v>0</v>
      </c>
      <c r="PM343" s="57">
        <f t="shared" si="2651"/>
        <v>0</v>
      </c>
      <c r="PN343" s="153">
        <f t="shared" si="2558"/>
        <v>10000</v>
      </c>
      <c r="PO343" s="469">
        <f t="shared" si="2488"/>
        <v>0</v>
      </c>
      <c r="PP343" s="46">
        <f t="shared" si="2489"/>
        <v>0</v>
      </c>
      <c r="PQ343" s="46">
        <f t="shared" si="2490"/>
        <v>0</v>
      </c>
      <c r="PR343" s="48"/>
    </row>
    <row r="344" spans="2:434" hidden="1" x14ac:dyDescent="0.3">
      <c r="B344" s="45">
        <v>283</v>
      </c>
      <c r="C344" s="46">
        <f t="shared" si="2245"/>
        <v>0</v>
      </c>
      <c r="D344" s="46">
        <f t="shared" si="2293"/>
        <v>0</v>
      </c>
      <c r="E344" s="46">
        <f t="shared" si="2294"/>
        <v>0</v>
      </c>
      <c r="F344" s="46">
        <f t="shared" si="2295"/>
        <v>0</v>
      </c>
      <c r="G344" s="46">
        <f t="shared" si="2296"/>
        <v>0</v>
      </c>
      <c r="H344" s="51">
        <f t="shared" si="2297"/>
        <v>0</v>
      </c>
      <c r="I344" s="58">
        <f t="shared" si="2228"/>
        <v>0</v>
      </c>
      <c r="J344" s="52">
        <f t="shared" si="2298"/>
        <v>0</v>
      </c>
      <c r="K344" s="51">
        <f t="shared" si="2299"/>
        <v>0</v>
      </c>
      <c r="L344" s="57">
        <f t="shared" si="2300"/>
        <v>0</v>
      </c>
      <c r="M344" s="468">
        <f t="shared" si="2491"/>
        <v>0</v>
      </c>
      <c r="N344" s="46">
        <f t="shared" si="2492"/>
        <v>0</v>
      </c>
      <c r="O344" s="47"/>
      <c r="P344" s="46">
        <f t="shared" si="2493"/>
        <v>0</v>
      </c>
      <c r="Q344" s="48"/>
      <c r="R344" s="29"/>
      <c r="S344" s="29"/>
      <c r="T344" s="45">
        <v>283</v>
      </c>
      <c r="U344" s="46">
        <f t="shared" si="2301"/>
        <v>0</v>
      </c>
      <c r="V344" s="46">
        <f t="shared" si="2302"/>
        <v>0</v>
      </c>
      <c r="W344" s="46">
        <f t="shared" si="2494"/>
        <v>0</v>
      </c>
      <c r="X344" s="46">
        <f t="shared" si="2303"/>
        <v>0</v>
      </c>
      <c r="Y344" s="46">
        <f t="shared" si="2304"/>
        <v>0</v>
      </c>
      <c r="Z344" s="51">
        <f t="shared" si="2305"/>
        <v>0</v>
      </c>
      <c r="AA344" s="58">
        <f t="shared" si="2306"/>
        <v>0</v>
      </c>
      <c r="AB344" s="52">
        <f t="shared" si="2307"/>
        <v>0</v>
      </c>
      <c r="AC344" s="51">
        <f t="shared" si="2308"/>
        <v>0</v>
      </c>
      <c r="AD344" s="57">
        <f t="shared" si="2309"/>
        <v>0</v>
      </c>
      <c r="AE344" s="468">
        <f t="shared" si="2495"/>
        <v>0</v>
      </c>
      <c r="AF344" s="46">
        <f t="shared" si="2310"/>
        <v>0</v>
      </c>
      <c r="AG344" s="47"/>
      <c r="AH344" s="46">
        <f t="shared" si="2496"/>
        <v>0</v>
      </c>
      <c r="AI344" s="48"/>
      <c r="AJ344" s="29"/>
      <c r="AK344" s="45">
        <v>283</v>
      </c>
      <c r="AL344" s="46">
        <f t="shared" si="2311"/>
        <v>0</v>
      </c>
      <c r="AM344" s="46"/>
      <c r="AN344" s="46"/>
      <c r="AO344" s="46">
        <f t="shared" si="2312"/>
        <v>0</v>
      </c>
      <c r="AP344" s="128">
        <f t="shared" si="2313"/>
        <v>0</v>
      </c>
      <c r="AQ344" s="128"/>
      <c r="AR344" s="128"/>
      <c r="AS344" s="46">
        <f t="shared" si="2314"/>
        <v>0</v>
      </c>
      <c r="AT344" s="46">
        <f t="shared" si="2315"/>
        <v>0</v>
      </c>
      <c r="AU344" s="51"/>
      <c r="AV344" s="51"/>
      <c r="AW344" s="51">
        <f t="shared" si="2316"/>
        <v>0</v>
      </c>
      <c r="AX344" s="58">
        <f t="shared" si="2317"/>
        <v>0</v>
      </c>
      <c r="AY344" s="52"/>
      <c r="AZ344" s="52"/>
      <c r="BA344" s="52">
        <f t="shared" si="2318"/>
        <v>0</v>
      </c>
      <c r="BB344" s="51">
        <f t="shared" si="2319"/>
        <v>0</v>
      </c>
      <c r="BC344" s="51"/>
      <c r="BD344" s="51"/>
      <c r="BE344" s="57">
        <f t="shared" si="2320"/>
        <v>0</v>
      </c>
      <c r="BF344" s="468">
        <f t="shared" si="2321"/>
        <v>0</v>
      </c>
      <c r="BG344" s="46">
        <f t="shared" si="2322"/>
        <v>0</v>
      </c>
      <c r="BH344" s="46">
        <f t="shared" si="2323"/>
        <v>0</v>
      </c>
      <c r="BI344" s="48"/>
      <c r="BK344" s="45">
        <v>283</v>
      </c>
      <c r="BL344" s="46">
        <f t="shared" si="2497"/>
        <v>0</v>
      </c>
      <c r="BM344" s="46">
        <f t="shared" si="2498"/>
        <v>0</v>
      </c>
      <c r="BN344" s="46">
        <f t="shared" si="2499"/>
        <v>0</v>
      </c>
      <c r="BO344" s="46">
        <f t="shared" si="2324"/>
        <v>0</v>
      </c>
      <c r="BP344" s="46">
        <f t="shared" si="2325"/>
        <v>0</v>
      </c>
      <c r="BQ344" s="51">
        <f t="shared" si="2326"/>
        <v>0</v>
      </c>
      <c r="BR344" s="57">
        <f t="shared" si="2621"/>
        <v>0</v>
      </c>
      <c r="BS344" s="58">
        <f t="shared" si="2229"/>
        <v>0</v>
      </c>
      <c r="BT344" s="52">
        <f t="shared" si="2500"/>
        <v>0</v>
      </c>
      <c r="BU344" s="51">
        <f t="shared" si="2327"/>
        <v>0</v>
      </c>
      <c r="BV344" s="51">
        <f t="shared" si="2328"/>
        <v>0</v>
      </c>
      <c r="BW344" s="153">
        <f t="shared" si="2622"/>
        <v>0</v>
      </c>
      <c r="BX344" s="468">
        <f t="shared" si="2501"/>
        <v>0</v>
      </c>
      <c r="BY344" s="46">
        <f t="shared" si="2502"/>
        <v>0</v>
      </c>
      <c r="BZ344" s="46">
        <f t="shared" si="2329"/>
        <v>0</v>
      </c>
      <c r="CA344" s="48"/>
      <c r="CB344" s="29"/>
      <c r="CC344" s="45">
        <v>283</v>
      </c>
      <c r="CD344" s="128">
        <f t="shared" si="2330"/>
        <v>0</v>
      </c>
      <c r="CE344" s="46">
        <f t="shared" si="2503"/>
        <v>0</v>
      </c>
      <c r="CF344" s="128">
        <f t="shared" si="2331"/>
        <v>0</v>
      </c>
      <c r="CG344" s="46">
        <f t="shared" si="2504"/>
        <v>0</v>
      </c>
      <c r="CH344" s="46">
        <f t="shared" si="2230"/>
        <v>0</v>
      </c>
      <c r="CI344" s="51">
        <f t="shared" si="2332"/>
        <v>0</v>
      </c>
      <c r="CJ344" s="199">
        <f t="shared" si="2623"/>
        <v>0</v>
      </c>
      <c r="CK344" s="153">
        <f t="shared" si="2505"/>
        <v>10000</v>
      </c>
      <c r="CL344" s="45">
        <v>283</v>
      </c>
      <c r="CM344" s="46">
        <f t="shared" si="2506"/>
        <v>0</v>
      </c>
      <c r="CN344" s="46">
        <f t="shared" si="2507"/>
        <v>0</v>
      </c>
      <c r="CO344" s="128">
        <f t="shared" si="2242"/>
        <v>0</v>
      </c>
      <c r="CP344" s="46">
        <f t="shared" si="2333"/>
        <v>0</v>
      </c>
      <c r="CQ344" s="46">
        <f t="shared" si="2243"/>
        <v>0</v>
      </c>
      <c r="CR344" s="51">
        <f t="shared" si="2334"/>
        <v>0</v>
      </c>
      <c r="CS344" s="153">
        <f t="shared" si="2624"/>
        <v>0</v>
      </c>
      <c r="CT344" s="58">
        <f t="shared" si="2335"/>
        <v>0</v>
      </c>
      <c r="CU344" s="52">
        <f t="shared" si="2508"/>
        <v>0</v>
      </c>
      <c r="CV344" s="51">
        <f t="shared" si="2509"/>
        <v>0</v>
      </c>
      <c r="CW344" s="51">
        <f t="shared" si="2336"/>
        <v>0</v>
      </c>
      <c r="CX344" s="57">
        <f t="shared" si="2625"/>
        <v>0</v>
      </c>
      <c r="CY344" s="153">
        <f t="shared" si="2510"/>
        <v>10000</v>
      </c>
      <c r="CZ344" s="479">
        <f t="shared" si="2162"/>
        <v>0</v>
      </c>
      <c r="DA344" s="46">
        <f t="shared" si="2511"/>
        <v>0</v>
      </c>
      <c r="DB344" s="46">
        <f t="shared" si="2512"/>
        <v>0</v>
      </c>
      <c r="DC344" s="48"/>
      <c r="DE344" s="45">
        <v>283</v>
      </c>
      <c r="DF344" s="46">
        <f t="shared" si="2337"/>
        <v>0</v>
      </c>
      <c r="DG344" s="46">
        <f t="shared" si="2626"/>
        <v>0</v>
      </c>
      <c r="DH344" s="46">
        <f t="shared" si="2338"/>
        <v>0</v>
      </c>
      <c r="DI344" s="46">
        <f t="shared" si="2339"/>
        <v>0</v>
      </c>
      <c r="DJ344" s="46">
        <f t="shared" si="2340"/>
        <v>0</v>
      </c>
      <c r="DK344" s="51">
        <f t="shared" si="2341"/>
        <v>0</v>
      </c>
      <c r="DL344" s="58">
        <f t="shared" si="2231"/>
        <v>0</v>
      </c>
      <c r="DM344" s="241">
        <f t="shared" si="2627"/>
        <v>0</v>
      </c>
      <c r="DN344" s="51">
        <f t="shared" si="2342"/>
        <v>0</v>
      </c>
      <c r="DO344" s="57">
        <f t="shared" si="2343"/>
        <v>0</v>
      </c>
      <c r="DP344" s="468">
        <f t="shared" si="2513"/>
        <v>0</v>
      </c>
      <c r="DQ344" s="46">
        <f t="shared" si="2514"/>
        <v>0</v>
      </c>
      <c r="DR344" s="47"/>
      <c r="DS344" s="46">
        <f t="shared" si="2515"/>
        <v>0</v>
      </c>
      <c r="DT344" s="48"/>
      <c r="DU344" s="29"/>
      <c r="DV344" s="45">
        <v>283</v>
      </c>
      <c r="DW344" s="46">
        <f t="shared" si="2516"/>
        <v>0</v>
      </c>
      <c r="DX344" s="46">
        <f t="shared" si="2628"/>
        <v>0</v>
      </c>
      <c r="DY344" s="46">
        <f t="shared" si="2517"/>
        <v>0</v>
      </c>
      <c r="DZ344" s="46">
        <f t="shared" si="2344"/>
        <v>0</v>
      </c>
      <c r="EA344" s="46">
        <f t="shared" si="2345"/>
        <v>0</v>
      </c>
      <c r="EB344" s="51">
        <f t="shared" si="2346"/>
        <v>0</v>
      </c>
      <c r="EC344" s="58">
        <f t="shared" si="2232"/>
        <v>0</v>
      </c>
      <c r="ED344" s="52">
        <f t="shared" si="2629"/>
        <v>0</v>
      </c>
      <c r="EE344" s="51">
        <f t="shared" si="2347"/>
        <v>0</v>
      </c>
      <c r="EF344" s="57">
        <f t="shared" si="2348"/>
        <v>0</v>
      </c>
      <c r="EG344" s="468">
        <f t="shared" si="2518"/>
        <v>0</v>
      </c>
      <c r="EH344" s="46">
        <f t="shared" si="2519"/>
        <v>0</v>
      </c>
      <c r="EI344" s="47"/>
      <c r="EJ344" s="46">
        <f t="shared" si="2520"/>
        <v>0</v>
      </c>
      <c r="EK344" s="48"/>
      <c r="EL344" s="29"/>
      <c r="EM344" s="45">
        <v>283</v>
      </c>
      <c r="EN344" s="46">
        <f t="shared" si="2606"/>
        <v>0</v>
      </c>
      <c r="EO344" s="46">
        <f t="shared" si="2630"/>
        <v>0</v>
      </c>
      <c r="EP344" s="128">
        <f t="shared" si="2233"/>
        <v>0</v>
      </c>
      <c r="EQ344" s="46">
        <f t="shared" si="2349"/>
        <v>0</v>
      </c>
      <c r="ER344" s="46">
        <f t="shared" si="2350"/>
        <v>0</v>
      </c>
      <c r="ES344" s="51">
        <f t="shared" si="2351"/>
        <v>0</v>
      </c>
      <c r="ET344" s="153">
        <f t="shared" si="2521"/>
        <v>10000</v>
      </c>
      <c r="EU344" s="45">
        <v>283</v>
      </c>
      <c r="EV344" s="46">
        <f t="shared" si="2234"/>
        <v>0</v>
      </c>
      <c r="EW344" s="46">
        <f t="shared" si="2631"/>
        <v>0</v>
      </c>
      <c r="EX344" s="128">
        <f t="shared" si="2352"/>
        <v>0</v>
      </c>
      <c r="EY344" s="46">
        <f t="shared" si="2353"/>
        <v>0</v>
      </c>
      <c r="EZ344" s="46">
        <f t="shared" si="2354"/>
        <v>0</v>
      </c>
      <c r="FA344" s="51">
        <f t="shared" si="2355"/>
        <v>0</v>
      </c>
      <c r="FB344" s="58">
        <f t="shared" si="2356"/>
        <v>0</v>
      </c>
      <c r="FC344" s="52">
        <f t="shared" si="2632"/>
        <v>0</v>
      </c>
      <c r="FD344" s="51">
        <f t="shared" si="2522"/>
        <v>0</v>
      </c>
      <c r="FE344" s="57">
        <f t="shared" si="2357"/>
        <v>0</v>
      </c>
      <c r="FF344" s="153">
        <f t="shared" si="2523"/>
        <v>10000</v>
      </c>
      <c r="FG344" s="469">
        <f t="shared" si="2358"/>
        <v>0</v>
      </c>
      <c r="FH344" s="46">
        <f t="shared" si="2359"/>
        <v>0</v>
      </c>
      <c r="FI344" s="46">
        <f t="shared" si="2360"/>
        <v>0</v>
      </c>
      <c r="FJ344" s="48"/>
      <c r="FL344" s="45">
        <v>283</v>
      </c>
      <c r="FM344" s="46">
        <f t="shared" si="2524"/>
        <v>0</v>
      </c>
      <c r="FN344" s="46">
        <f t="shared" si="2607"/>
        <v>0</v>
      </c>
      <c r="FO344" s="46">
        <f t="shared" si="2525"/>
        <v>0</v>
      </c>
      <c r="FP344" s="46">
        <f t="shared" si="2361"/>
        <v>0</v>
      </c>
      <c r="FQ344" s="46">
        <f t="shared" si="2362"/>
        <v>0</v>
      </c>
      <c r="FR344" s="51">
        <f t="shared" si="2363"/>
        <v>0</v>
      </c>
      <c r="FS344" s="57">
        <f t="shared" si="2633"/>
        <v>0</v>
      </c>
      <c r="FT344" s="58">
        <f t="shared" si="2235"/>
        <v>0</v>
      </c>
      <c r="FU344" s="241">
        <f t="shared" si="2608"/>
        <v>0</v>
      </c>
      <c r="FV344" s="51">
        <f t="shared" si="2364"/>
        <v>0</v>
      </c>
      <c r="FW344" s="51">
        <f t="shared" si="2365"/>
        <v>0</v>
      </c>
      <c r="FX344" s="153">
        <f t="shared" si="2634"/>
        <v>0</v>
      </c>
      <c r="FY344" s="468">
        <f t="shared" si="2526"/>
        <v>0</v>
      </c>
      <c r="FZ344" s="46">
        <f t="shared" si="2527"/>
        <v>0</v>
      </c>
      <c r="GA344" s="46">
        <f t="shared" si="2366"/>
        <v>0</v>
      </c>
      <c r="GB344" s="48"/>
      <c r="GD344" s="45">
        <v>283</v>
      </c>
      <c r="GE344" s="128">
        <f t="shared" si="2609"/>
        <v>0</v>
      </c>
      <c r="GF344" s="128">
        <f t="shared" si="2635"/>
        <v>0</v>
      </c>
      <c r="GG344" s="128">
        <f t="shared" si="2119"/>
        <v>0</v>
      </c>
      <c r="GH344" s="46">
        <f t="shared" si="2236"/>
        <v>0</v>
      </c>
      <c r="GI344" s="46">
        <f t="shared" si="2367"/>
        <v>0</v>
      </c>
      <c r="GJ344" s="51">
        <f t="shared" si="2368"/>
        <v>0</v>
      </c>
      <c r="GK344" s="51">
        <f t="shared" si="2636"/>
        <v>0</v>
      </c>
      <c r="GL344" s="153">
        <f t="shared" si="2528"/>
        <v>10000</v>
      </c>
      <c r="GM344" s="45">
        <v>283</v>
      </c>
      <c r="GN344" s="46">
        <f t="shared" si="2237"/>
        <v>0</v>
      </c>
      <c r="GO344" s="46">
        <f t="shared" si="2610"/>
        <v>0</v>
      </c>
      <c r="GP344" s="128">
        <f t="shared" si="2168"/>
        <v>0</v>
      </c>
      <c r="GQ344" s="46">
        <f t="shared" si="2369"/>
        <v>0</v>
      </c>
      <c r="GR344" s="46">
        <f t="shared" si="2169"/>
        <v>0</v>
      </c>
      <c r="GS344" s="51">
        <f t="shared" si="2370"/>
        <v>0</v>
      </c>
      <c r="GT344" s="57">
        <f t="shared" si="2637"/>
        <v>0</v>
      </c>
      <c r="GU344" s="58">
        <f t="shared" si="2371"/>
        <v>0</v>
      </c>
      <c r="GV344" s="52">
        <f t="shared" si="2611"/>
        <v>0</v>
      </c>
      <c r="GW344" s="51">
        <f t="shared" si="2529"/>
        <v>0</v>
      </c>
      <c r="GX344" s="57">
        <f t="shared" si="2372"/>
        <v>0</v>
      </c>
      <c r="GY344" s="57">
        <f t="shared" si="2638"/>
        <v>0</v>
      </c>
      <c r="GZ344" s="153">
        <f t="shared" si="2530"/>
        <v>10000</v>
      </c>
      <c r="HA344" s="469">
        <f t="shared" si="2373"/>
        <v>0</v>
      </c>
      <c r="HB344" s="46">
        <f t="shared" si="2374"/>
        <v>0</v>
      </c>
      <c r="HC344" s="46">
        <f t="shared" si="2375"/>
        <v>0</v>
      </c>
      <c r="HD344" s="48"/>
      <c r="HF344" s="45">
        <v>283</v>
      </c>
      <c r="HG344" s="46">
        <f t="shared" si="2376"/>
        <v>0</v>
      </c>
      <c r="HH344" s="46">
        <f t="shared" si="2377"/>
        <v>0</v>
      </c>
      <c r="HI344" s="46">
        <f t="shared" si="2378"/>
        <v>0</v>
      </c>
      <c r="HJ344" s="46">
        <f t="shared" si="2379"/>
        <v>0</v>
      </c>
      <c r="HK344" s="46">
        <f t="shared" si="2380"/>
        <v>0</v>
      </c>
      <c r="HL344" s="51">
        <f t="shared" si="2381"/>
        <v>0</v>
      </c>
      <c r="HM344" s="153">
        <f t="shared" si="2531"/>
        <v>10000</v>
      </c>
      <c r="HN344" s="58">
        <f t="shared" si="2382"/>
        <v>0</v>
      </c>
      <c r="HO344" s="52">
        <f t="shared" si="2383"/>
        <v>0</v>
      </c>
      <c r="HP344" s="51">
        <f t="shared" si="2384"/>
        <v>0</v>
      </c>
      <c r="HQ344" s="57">
        <f t="shared" si="2385"/>
        <v>0</v>
      </c>
      <c r="HR344" s="153">
        <f t="shared" si="2532"/>
        <v>10000</v>
      </c>
      <c r="HS344" s="468">
        <f t="shared" si="2171"/>
        <v>0</v>
      </c>
      <c r="HT344" s="46">
        <f t="shared" si="2172"/>
        <v>0</v>
      </c>
      <c r="HU344" s="46">
        <f t="shared" si="2173"/>
        <v>0</v>
      </c>
      <c r="HV344" s="48"/>
      <c r="HW344" s="29"/>
      <c r="HX344" s="45">
        <v>283</v>
      </c>
      <c r="HY344" s="128">
        <f t="shared" si="2386"/>
        <v>0</v>
      </c>
      <c r="HZ344" s="46">
        <f t="shared" si="2387"/>
        <v>0</v>
      </c>
      <c r="IA344" s="46">
        <f t="shared" si="2388"/>
        <v>0</v>
      </c>
      <c r="IB344" s="46">
        <f t="shared" si="2389"/>
        <v>0</v>
      </c>
      <c r="IC344" s="46">
        <f t="shared" si="2390"/>
        <v>0</v>
      </c>
      <c r="ID344" s="51">
        <f t="shared" si="2391"/>
        <v>0</v>
      </c>
      <c r="IE344" s="153">
        <f t="shared" si="2533"/>
        <v>10000</v>
      </c>
      <c r="IF344" s="58">
        <f t="shared" si="2392"/>
        <v>0</v>
      </c>
      <c r="IG344" s="52">
        <f t="shared" si="2393"/>
        <v>0</v>
      </c>
      <c r="IH344" s="51">
        <f t="shared" si="2394"/>
        <v>0</v>
      </c>
      <c r="II344" s="57">
        <f t="shared" si="2534"/>
        <v>0</v>
      </c>
      <c r="IJ344" s="153">
        <f t="shared" si="2535"/>
        <v>10000</v>
      </c>
      <c r="IK344" s="468">
        <f t="shared" si="2174"/>
        <v>0</v>
      </c>
      <c r="IL344" s="46">
        <f t="shared" si="2175"/>
        <v>0</v>
      </c>
      <c r="IM344" s="46">
        <f t="shared" si="2176"/>
        <v>0</v>
      </c>
      <c r="IN344" s="48"/>
      <c r="IO344" s="53">
        <f t="shared" si="2395"/>
        <v>0</v>
      </c>
      <c r="IQ344" s="45">
        <v>283</v>
      </c>
      <c r="IR344" s="128">
        <f t="shared" si="2396"/>
        <v>0</v>
      </c>
      <c r="IS344" s="128">
        <f t="shared" si="2397"/>
        <v>0</v>
      </c>
      <c r="IT344" s="128">
        <f t="shared" si="2398"/>
        <v>0</v>
      </c>
      <c r="IU344" s="46">
        <f t="shared" si="2559"/>
        <v>0</v>
      </c>
      <c r="IV344" s="46">
        <f t="shared" si="2399"/>
        <v>0</v>
      </c>
      <c r="IW344" s="51">
        <f t="shared" si="2400"/>
        <v>0</v>
      </c>
      <c r="IX344" s="199">
        <f t="shared" si="2536"/>
        <v>10000</v>
      </c>
      <c r="IY344" s="128">
        <f t="shared" si="2401"/>
        <v>0</v>
      </c>
      <c r="IZ344" s="408">
        <f t="shared" si="2402"/>
        <v>0</v>
      </c>
      <c r="JA344" s="58">
        <f t="shared" si="2403"/>
        <v>0</v>
      </c>
      <c r="JB344" s="52">
        <f t="shared" si="2404"/>
        <v>0</v>
      </c>
      <c r="JC344" s="51">
        <f t="shared" si="2405"/>
        <v>0</v>
      </c>
      <c r="JD344" s="57">
        <f t="shared" si="2406"/>
        <v>0</v>
      </c>
      <c r="JE344" s="280">
        <f t="shared" si="2407"/>
        <v>10000</v>
      </c>
      <c r="JF344" s="280">
        <f t="shared" si="2408"/>
        <v>0</v>
      </c>
      <c r="JG344" s="468">
        <f t="shared" si="2409"/>
        <v>0</v>
      </c>
      <c r="JH344" s="46">
        <f t="shared" si="2410"/>
        <v>0</v>
      </c>
      <c r="JI344" s="46">
        <f t="shared" si="2411"/>
        <v>0</v>
      </c>
      <c r="JJ344" s="48"/>
      <c r="JL344" s="45">
        <v>283</v>
      </c>
      <c r="JM344" s="46">
        <f t="shared" si="2412"/>
        <v>0</v>
      </c>
      <c r="JN344" s="46">
        <f t="shared" si="2413"/>
        <v>0</v>
      </c>
      <c r="JO344" s="128">
        <f t="shared" si="2414"/>
        <v>0</v>
      </c>
      <c r="JP344" s="46">
        <f t="shared" si="2537"/>
        <v>0</v>
      </c>
      <c r="JQ344" s="46">
        <f t="shared" si="2415"/>
        <v>0</v>
      </c>
      <c r="JR344" s="51">
        <f t="shared" si="2416"/>
        <v>0</v>
      </c>
      <c r="JS344" s="51">
        <f t="shared" si="2639"/>
        <v>0</v>
      </c>
      <c r="JT344" s="199">
        <f t="shared" si="2538"/>
        <v>10000</v>
      </c>
      <c r="JU344" s="128">
        <f t="shared" si="2417"/>
        <v>0</v>
      </c>
      <c r="JV344" s="408">
        <f t="shared" si="2418"/>
        <v>0</v>
      </c>
      <c r="JW344" s="58">
        <f t="shared" si="2419"/>
        <v>0</v>
      </c>
      <c r="JX344" s="52">
        <f t="shared" si="2420"/>
        <v>0</v>
      </c>
      <c r="JY344" s="51">
        <f t="shared" si="2421"/>
        <v>0</v>
      </c>
      <c r="JZ344" s="51">
        <f t="shared" si="2422"/>
        <v>0</v>
      </c>
      <c r="KA344" s="199">
        <f t="shared" si="2640"/>
        <v>0</v>
      </c>
      <c r="KB344" s="128">
        <f t="shared" si="2539"/>
        <v>10000</v>
      </c>
      <c r="KC344" s="204">
        <f t="shared" si="2423"/>
        <v>0</v>
      </c>
      <c r="KD344" s="468">
        <f t="shared" si="2540"/>
        <v>0</v>
      </c>
      <c r="KE344" s="46">
        <f t="shared" si="2424"/>
        <v>0</v>
      </c>
      <c r="KF344" s="46">
        <f t="shared" si="2425"/>
        <v>0</v>
      </c>
      <c r="KG344" s="48"/>
      <c r="KI344" s="45">
        <v>283</v>
      </c>
      <c r="KJ344" s="46">
        <f t="shared" si="2426"/>
        <v>0</v>
      </c>
      <c r="KK344" s="46">
        <f t="shared" si="2427"/>
        <v>0</v>
      </c>
      <c r="KL344" s="128">
        <f t="shared" si="2428"/>
        <v>0</v>
      </c>
      <c r="KM344" s="46">
        <f t="shared" si="2244"/>
        <v>0</v>
      </c>
      <c r="KN344" s="46">
        <f t="shared" si="2429"/>
        <v>0</v>
      </c>
      <c r="KO344" s="51">
        <f t="shared" si="2430"/>
        <v>0</v>
      </c>
      <c r="KP344" s="199">
        <f t="shared" si="2641"/>
        <v>0</v>
      </c>
      <c r="KQ344" s="199">
        <f t="shared" si="2541"/>
        <v>10000</v>
      </c>
      <c r="KR344" s="128">
        <f t="shared" si="2431"/>
        <v>0</v>
      </c>
      <c r="KS344" s="408">
        <f t="shared" si="2432"/>
        <v>0</v>
      </c>
      <c r="KT344" s="45">
        <v>283</v>
      </c>
      <c r="KU344" s="46">
        <f t="shared" si="2542"/>
        <v>0</v>
      </c>
      <c r="KV344" s="46">
        <f t="shared" si="2433"/>
        <v>0</v>
      </c>
      <c r="KW344" s="128">
        <f t="shared" si="2177"/>
        <v>0</v>
      </c>
      <c r="KX344" s="46">
        <f t="shared" si="2434"/>
        <v>0</v>
      </c>
      <c r="KY344" s="46">
        <f t="shared" si="2178"/>
        <v>0</v>
      </c>
      <c r="KZ344" s="51">
        <f t="shared" si="2435"/>
        <v>0</v>
      </c>
      <c r="LA344" s="153">
        <f t="shared" si="2642"/>
        <v>0</v>
      </c>
      <c r="LB344" s="58">
        <f t="shared" si="2652"/>
        <v>0</v>
      </c>
      <c r="LC344" s="52">
        <f t="shared" si="2436"/>
        <v>0</v>
      </c>
      <c r="LD344" s="51">
        <f t="shared" si="2437"/>
        <v>0</v>
      </c>
      <c r="LE344" s="51">
        <f t="shared" si="2179"/>
        <v>0</v>
      </c>
      <c r="LF344" s="51">
        <f t="shared" si="2643"/>
        <v>0</v>
      </c>
      <c r="LG344" s="128">
        <f t="shared" si="2180"/>
        <v>10000</v>
      </c>
      <c r="LH344" s="204">
        <f t="shared" si="2438"/>
        <v>0</v>
      </c>
      <c r="LI344" s="479">
        <f t="shared" si="2181"/>
        <v>0</v>
      </c>
      <c r="LJ344" s="46">
        <f t="shared" si="2543"/>
        <v>0</v>
      </c>
      <c r="LK344" s="46">
        <f t="shared" si="2544"/>
        <v>0</v>
      </c>
      <c r="LL344" s="48"/>
      <c r="LN344" s="45">
        <v>283</v>
      </c>
      <c r="LO344" s="46">
        <f t="shared" si="2439"/>
        <v>0</v>
      </c>
      <c r="LP344" s="46">
        <f t="shared" si="2612"/>
        <v>0</v>
      </c>
      <c r="LQ344" s="46">
        <f t="shared" si="2440"/>
        <v>0</v>
      </c>
      <c r="LR344" s="46">
        <f t="shared" si="2441"/>
        <v>0</v>
      </c>
      <c r="LS344" s="46">
        <f t="shared" si="2442"/>
        <v>0</v>
      </c>
      <c r="LT344" s="51">
        <f t="shared" si="2443"/>
        <v>0</v>
      </c>
      <c r="LU344" s="199">
        <f t="shared" si="2545"/>
        <v>10000</v>
      </c>
      <c r="LV344" s="58">
        <f t="shared" si="2444"/>
        <v>0</v>
      </c>
      <c r="LW344" s="241">
        <f t="shared" si="2613"/>
        <v>0</v>
      </c>
      <c r="LX344" s="51">
        <f t="shared" si="2445"/>
        <v>0</v>
      </c>
      <c r="LY344" s="51">
        <f t="shared" si="2446"/>
        <v>0</v>
      </c>
      <c r="LZ344" s="46">
        <f t="shared" si="2546"/>
        <v>0</v>
      </c>
      <c r="MA344" s="199">
        <f t="shared" si="2547"/>
        <v>10000</v>
      </c>
      <c r="MB344" s="468">
        <f t="shared" si="2447"/>
        <v>0</v>
      </c>
      <c r="MC344" s="46">
        <f t="shared" si="2448"/>
        <v>0</v>
      </c>
      <c r="MD344" s="46">
        <f t="shared" si="2449"/>
        <v>0</v>
      </c>
      <c r="ME344" s="48"/>
      <c r="MG344" s="45">
        <v>283</v>
      </c>
      <c r="MH344" s="46">
        <f t="shared" si="2450"/>
        <v>0</v>
      </c>
      <c r="MI344" s="46">
        <f t="shared" si="2614"/>
        <v>0</v>
      </c>
      <c r="MJ344" s="46">
        <f t="shared" si="2451"/>
        <v>0</v>
      </c>
      <c r="MK344" s="46">
        <f t="shared" si="2452"/>
        <v>0</v>
      </c>
      <c r="ML344" s="46">
        <f t="shared" si="2453"/>
        <v>0</v>
      </c>
      <c r="MM344" s="51">
        <f t="shared" si="2454"/>
        <v>0</v>
      </c>
      <c r="MN344" s="199">
        <f t="shared" si="2548"/>
        <v>10000</v>
      </c>
      <c r="MO344" s="58">
        <f t="shared" si="2455"/>
        <v>0</v>
      </c>
      <c r="MP344" s="52">
        <f t="shared" si="2615"/>
        <v>0</v>
      </c>
      <c r="MQ344" s="51">
        <f t="shared" si="2456"/>
        <v>0</v>
      </c>
      <c r="MR344" s="57">
        <f t="shared" si="2457"/>
        <v>0</v>
      </c>
      <c r="MS344" s="199">
        <f t="shared" si="2549"/>
        <v>10000</v>
      </c>
      <c r="MT344" s="468">
        <f t="shared" si="2550"/>
        <v>0</v>
      </c>
      <c r="MU344" s="46">
        <f t="shared" si="2458"/>
        <v>0</v>
      </c>
      <c r="MV344" s="46">
        <f t="shared" si="2459"/>
        <v>0</v>
      </c>
      <c r="MW344" s="48"/>
      <c r="MY344" s="45">
        <v>283</v>
      </c>
      <c r="MZ344" s="46">
        <f t="shared" si="2460"/>
        <v>0</v>
      </c>
      <c r="NA344" s="46">
        <f t="shared" si="2616"/>
        <v>0</v>
      </c>
      <c r="NB344" s="128">
        <f t="shared" si="2461"/>
        <v>0</v>
      </c>
      <c r="NC344" s="46">
        <f t="shared" si="2238"/>
        <v>0</v>
      </c>
      <c r="ND344" s="46">
        <f t="shared" si="2462"/>
        <v>0</v>
      </c>
      <c r="NE344" s="51">
        <f t="shared" si="2187"/>
        <v>0</v>
      </c>
      <c r="NF344" s="153">
        <f t="shared" si="2188"/>
        <v>10000</v>
      </c>
      <c r="NG344" s="45">
        <v>283</v>
      </c>
      <c r="NH344" s="46">
        <f t="shared" si="2239"/>
        <v>0</v>
      </c>
      <c r="NI344" s="46">
        <f t="shared" si="2617"/>
        <v>0</v>
      </c>
      <c r="NJ344" s="128">
        <f t="shared" si="2190"/>
        <v>0</v>
      </c>
      <c r="NK344" s="46">
        <f t="shared" si="2551"/>
        <v>0</v>
      </c>
      <c r="NL344" s="46">
        <f t="shared" si="2191"/>
        <v>0</v>
      </c>
      <c r="NM344" s="51">
        <f t="shared" si="2463"/>
        <v>0</v>
      </c>
      <c r="NN344" s="58">
        <f t="shared" si="2192"/>
        <v>0</v>
      </c>
      <c r="NO344" s="52">
        <f t="shared" si="2618"/>
        <v>0</v>
      </c>
      <c r="NP344" s="51">
        <f t="shared" si="2194"/>
        <v>0</v>
      </c>
      <c r="NQ344" s="57">
        <f t="shared" si="2464"/>
        <v>0</v>
      </c>
      <c r="NR344" s="153">
        <f t="shared" si="2552"/>
        <v>10000</v>
      </c>
      <c r="NS344" s="469">
        <f t="shared" si="2465"/>
        <v>0</v>
      </c>
      <c r="NT344" s="46">
        <f t="shared" si="2466"/>
        <v>0</v>
      </c>
      <c r="NU344" s="46">
        <f t="shared" si="2467"/>
        <v>0</v>
      </c>
      <c r="NV344" s="48"/>
      <c r="NX344" s="45">
        <v>283</v>
      </c>
      <c r="NY344" s="46">
        <f t="shared" si="2468"/>
        <v>0</v>
      </c>
      <c r="NZ344" s="46">
        <f t="shared" si="2619"/>
        <v>0</v>
      </c>
      <c r="OA344" s="46">
        <f t="shared" si="2469"/>
        <v>0</v>
      </c>
      <c r="OB344" s="46">
        <f t="shared" si="2470"/>
        <v>0</v>
      </c>
      <c r="OC344" s="46">
        <f t="shared" si="2471"/>
        <v>0</v>
      </c>
      <c r="OD344" s="51">
        <f t="shared" si="2472"/>
        <v>0</v>
      </c>
      <c r="OE344" s="57">
        <f t="shared" si="2644"/>
        <v>0</v>
      </c>
      <c r="OF344" s="153">
        <f t="shared" si="2553"/>
        <v>10000</v>
      </c>
      <c r="OG344" s="58">
        <f t="shared" si="2473"/>
        <v>0</v>
      </c>
      <c r="OH344" s="241">
        <f t="shared" si="2645"/>
        <v>0</v>
      </c>
      <c r="OI344" s="51">
        <f t="shared" si="2474"/>
        <v>0</v>
      </c>
      <c r="OJ344" s="51">
        <f t="shared" si="2475"/>
        <v>0</v>
      </c>
      <c r="OK344" s="153">
        <f t="shared" si="2646"/>
        <v>0</v>
      </c>
      <c r="OL344" s="153">
        <f t="shared" si="2554"/>
        <v>10000</v>
      </c>
      <c r="OM344" s="468">
        <f t="shared" si="2555"/>
        <v>0</v>
      </c>
      <c r="ON344" s="46">
        <f t="shared" si="2556"/>
        <v>0</v>
      </c>
      <c r="OO344" s="46">
        <f t="shared" si="2476"/>
        <v>0</v>
      </c>
      <c r="OP344" s="48"/>
      <c r="OR344" s="45">
        <v>283</v>
      </c>
      <c r="OS344" s="46">
        <f t="shared" si="2477"/>
        <v>0</v>
      </c>
      <c r="OT344" s="128">
        <f t="shared" si="2620"/>
        <v>0</v>
      </c>
      <c r="OU344" s="128">
        <f t="shared" si="2478"/>
        <v>0</v>
      </c>
      <c r="OV344" s="46">
        <f t="shared" si="2240"/>
        <v>0</v>
      </c>
      <c r="OW344" s="46">
        <f t="shared" si="2241"/>
        <v>0</v>
      </c>
      <c r="OX344" s="51">
        <f t="shared" si="2479"/>
        <v>0</v>
      </c>
      <c r="OY344" s="51">
        <f t="shared" si="2647"/>
        <v>0</v>
      </c>
      <c r="OZ344" s="153">
        <f t="shared" si="2557"/>
        <v>10000</v>
      </c>
      <c r="PA344" s="45">
        <v>283</v>
      </c>
      <c r="PB344" s="46">
        <f t="shared" si="2480"/>
        <v>0</v>
      </c>
      <c r="PC344" s="46">
        <f t="shared" si="2648"/>
        <v>0</v>
      </c>
      <c r="PD344" s="128">
        <f t="shared" si="2481"/>
        <v>0</v>
      </c>
      <c r="PE344" s="46">
        <f t="shared" si="2482"/>
        <v>0</v>
      </c>
      <c r="PF344" s="46">
        <f t="shared" si="2483"/>
        <v>0</v>
      </c>
      <c r="PG344" s="51">
        <f t="shared" si="2484"/>
        <v>0</v>
      </c>
      <c r="PH344" s="57">
        <f t="shared" si="2649"/>
        <v>0</v>
      </c>
      <c r="PI344" s="688">
        <f t="shared" si="2485"/>
        <v>0</v>
      </c>
      <c r="PJ344" s="52">
        <f t="shared" si="2650"/>
        <v>0</v>
      </c>
      <c r="PK344" s="51">
        <f t="shared" si="2486"/>
        <v>0</v>
      </c>
      <c r="PL344" s="57">
        <f t="shared" si="2487"/>
        <v>0</v>
      </c>
      <c r="PM344" s="57">
        <f t="shared" si="2651"/>
        <v>0</v>
      </c>
      <c r="PN344" s="153">
        <f t="shared" si="2558"/>
        <v>10000</v>
      </c>
      <c r="PO344" s="469">
        <f t="shared" si="2488"/>
        <v>0</v>
      </c>
      <c r="PP344" s="46">
        <f t="shared" si="2489"/>
        <v>0</v>
      </c>
      <c r="PQ344" s="46">
        <f t="shared" si="2490"/>
        <v>0</v>
      </c>
      <c r="PR344" s="48"/>
    </row>
    <row r="345" spans="2:434" hidden="1" x14ac:dyDescent="0.3">
      <c r="B345" s="45">
        <v>284</v>
      </c>
      <c r="C345" s="46">
        <f t="shared" si="2245"/>
        <v>0</v>
      </c>
      <c r="D345" s="46">
        <f t="shared" si="2293"/>
        <v>0</v>
      </c>
      <c r="E345" s="46">
        <f t="shared" si="2294"/>
        <v>0</v>
      </c>
      <c r="F345" s="46">
        <f t="shared" si="2295"/>
        <v>0</v>
      </c>
      <c r="G345" s="46">
        <f t="shared" si="2296"/>
        <v>0</v>
      </c>
      <c r="H345" s="51">
        <f t="shared" si="2297"/>
        <v>0</v>
      </c>
      <c r="I345" s="58">
        <f t="shared" si="2228"/>
        <v>0</v>
      </c>
      <c r="J345" s="52">
        <f t="shared" si="2298"/>
        <v>0</v>
      </c>
      <c r="K345" s="51">
        <f t="shared" si="2299"/>
        <v>0</v>
      </c>
      <c r="L345" s="57">
        <f t="shared" si="2300"/>
        <v>0</v>
      </c>
      <c r="M345" s="468">
        <f t="shared" si="2491"/>
        <v>0</v>
      </c>
      <c r="N345" s="46">
        <f t="shared" si="2492"/>
        <v>0</v>
      </c>
      <c r="O345" s="47"/>
      <c r="P345" s="46">
        <f t="shared" si="2493"/>
        <v>0</v>
      </c>
      <c r="Q345" s="48"/>
      <c r="R345" s="29"/>
      <c r="S345" s="29"/>
      <c r="T345" s="45">
        <v>284</v>
      </c>
      <c r="U345" s="46">
        <f t="shared" si="2301"/>
        <v>0</v>
      </c>
      <c r="V345" s="46">
        <f t="shared" si="2302"/>
        <v>0</v>
      </c>
      <c r="W345" s="46">
        <f t="shared" si="2494"/>
        <v>0</v>
      </c>
      <c r="X345" s="46">
        <f t="shared" si="2303"/>
        <v>0</v>
      </c>
      <c r="Y345" s="46">
        <f t="shared" si="2304"/>
        <v>0</v>
      </c>
      <c r="Z345" s="51">
        <f t="shared" si="2305"/>
        <v>0</v>
      </c>
      <c r="AA345" s="58">
        <f t="shared" si="2306"/>
        <v>0</v>
      </c>
      <c r="AB345" s="52">
        <f t="shared" si="2307"/>
        <v>0</v>
      </c>
      <c r="AC345" s="51">
        <f t="shared" si="2308"/>
        <v>0</v>
      </c>
      <c r="AD345" s="57">
        <f t="shared" si="2309"/>
        <v>0</v>
      </c>
      <c r="AE345" s="468">
        <f t="shared" si="2495"/>
        <v>0</v>
      </c>
      <c r="AF345" s="46">
        <f t="shared" si="2310"/>
        <v>0</v>
      </c>
      <c r="AG345" s="47"/>
      <c r="AH345" s="46">
        <f t="shared" si="2496"/>
        <v>0</v>
      </c>
      <c r="AI345" s="48"/>
      <c r="AJ345" s="29"/>
      <c r="AK345" s="45">
        <v>284</v>
      </c>
      <c r="AL345" s="46">
        <f t="shared" si="2311"/>
        <v>0</v>
      </c>
      <c r="AM345" s="46"/>
      <c r="AN345" s="46"/>
      <c r="AO345" s="46">
        <f t="shared" si="2312"/>
        <v>0</v>
      </c>
      <c r="AP345" s="128">
        <f t="shared" si="2313"/>
        <v>0</v>
      </c>
      <c r="AQ345" s="128"/>
      <c r="AR345" s="128"/>
      <c r="AS345" s="46">
        <f t="shared" si="2314"/>
        <v>0</v>
      </c>
      <c r="AT345" s="46">
        <f t="shared" si="2315"/>
        <v>0</v>
      </c>
      <c r="AU345" s="51"/>
      <c r="AV345" s="51"/>
      <c r="AW345" s="51">
        <f t="shared" si="2316"/>
        <v>0</v>
      </c>
      <c r="AX345" s="58">
        <f t="shared" si="2317"/>
        <v>0</v>
      </c>
      <c r="AY345" s="52"/>
      <c r="AZ345" s="52"/>
      <c r="BA345" s="52">
        <f t="shared" si="2318"/>
        <v>0</v>
      </c>
      <c r="BB345" s="51">
        <f t="shared" si="2319"/>
        <v>0</v>
      </c>
      <c r="BC345" s="51"/>
      <c r="BD345" s="51"/>
      <c r="BE345" s="57">
        <f t="shared" si="2320"/>
        <v>0</v>
      </c>
      <c r="BF345" s="468">
        <f t="shared" si="2321"/>
        <v>0</v>
      </c>
      <c r="BG345" s="46">
        <f t="shared" si="2322"/>
        <v>0</v>
      </c>
      <c r="BH345" s="46">
        <f t="shared" si="2323"/>
        <v>0</v>
      </c>
      <c r="BI345" s="48"/>
      <c r="BK345" s="45">
        <v>284</v>
      </c>
      <c r="BL345" s="46">
        <f t="shared" si="2497"/>
        <v>0</v>
      </c>
      <c r="BM345" s="46">
        <f t="shared" si="2498"/>
        <v>0</v>
      </c>
      <c r="BN345" s="46">
        <f t="shared" si="2499"/>
        <v>0</v>
      </c>
      <c r="BO345" s="46">
        <f t="shared" si="2324"/>
        <v>0</v>
      </c>
      <c r="BP345" s="46">
        <f t="shared" si="2325"/>
        <v>0</v>
      </c>
      <c r="BQ345" s="51">
        <f t="shared" si="2326"/>
        <v>0</v>
      </c>
      <c r="BR345" s="57">
        <f t="shared" si="2621"/>
        <v>0</v>
      </c>
      <c r="BS345" s="58">
        <f t="shared" si="2229"/>
        <v>0</v>
      </c>
      <c r="BT345" s="52">
        <f t="shared" si="2500"/>
        <v>0</v>
      </c>
      <c r="BU345" s="51">
        <f t="shared" si="2327"/>
        <v>0</v>
      </c>
      <c r="BV345" s="51">
        <f t="shared" si="2328"/>
        <v>0</v>
      </c>
      <c r="BW345" s="153">
        <f t="shared" si="2622"/>
        <v>0</v>
      </c>
      <c r="BX345" s="468">
        <f t="shared" si="2501"/>
        <v>0</v>
      </c>
      <c r="BY345" s="46">
        <f t="shared" si="2502"/>
        <v>0</v>
      </c>
      <c r="BZ345" s="46">
        <f t="shared" si="2329"/>
        <v>0</v>
      </c>
      <c r="CA345" s="48"/>
      <c r="CB345" s="29"/>
      <c r="CC345" s="45">
        <v>284</v>
      </c>
      <c r="CD345" s="128">
        <f t="shared" si="2330"/>
        <v>0</v>
      </c>
      <c r="CE345" s="46">
        <f t="shared" si="2503"/>
        <v>0</v>
      </c>
      <c r="CF345" s="128">
        <f t="shared" si="2331"/>
        <v>0</v>
      </c>
      <c r="CG345" s="46">
        <f t="shared" si="2504"/>
        <v>0</v>
      </c>
      <c r="CH345" s="46">
        <f t="shared" si="2230"/>
        <v>0</v>
      </c>
      <c r="CI345" s="51">
        <f t="shared" si="2332"/>
        <v>0</v>
      </c>
      <c r="CJ345" s="199">
        <f t="shared" si="2623"/>
        <v>0</v>
      </c>
      <c r="CK345" s="153">
        <f t="shared" si="2505"/>
        <v>10000</v>
      </c>
      <c r="CL345" s="45">
        <v>284</v>
      </c>
      <c r="CM345" s="46">
        <f t="shared" si="2506"/>
        <v>0</v>
      </c>
      <c r="CN345" s="46">
        <f t="shared" si="2507"/>
        <v>0</v>
      </c>
      <c r="CO345" s="128">
        <f t="shared" si="2242"/>
        <v>0</v>
      </c>
      <c r="CP345" s="46">
        <f t="shared" si="2333"/>
        <v>0</v>
      </c>
      <c r="CQ345" s="46">
        <f t="shared" si="2243"/>
        <v>0</v>
      </c>
      <c r="CR345" s="51">
        <f t="shared" si="2334"/>
        <v>0</v>
      </c>
      <c r="CS345" s="153">
        <f t="shared" si="2624"/>
        <v>0</v>
      </c>
      <c r="CT345" s="58">
        <f t="shared" si="2335"/>
        <v>0</v>
      </c>
      <c r="CU345" s="52">
        <f t="shared" si="2508"/>
        <v>0</v>
      </c>
      <c r="CV345" s="51">
        <f t="shared" si="2509"/>
        <v>0</v>
      </c>
      <c r="CW345" s="51">
        <f t="shared" si="2336"/>
        <v>0</v>
      </c>
      <c r="CX345" s="57">
        <f t="shared" si="2625"/>
        <v>0</v>
      </c>
      <c r="CY345" s="153">
        <f t="shared" si="2510"/>
        <v>10000</v>
      </c>
      <c r="CZ345" s="479">
        <f t="shared" si="2162"/>
        <v>0</v>
      </c>
      <c r="DA345" s="46">
        <f t="shared" si="2511"/>
        <v>0</v>
      </c>
      <c r="DB345" s="46">
        <f t="shared" si="2512"/>
        <v>0</v>
      </c>
      <c r="DC345" s="48"/>
      <c r="DE345" s="45">
        <v>284</v>
      </c>
      <c r="DF345" s="46">
        <f t="shared" si="2337"/>
        <v>0</v>
      </c>
      <c r="DG345" s="46">
        <f t="shared" si="2626"/>
        <v>0</v>
      </c>
      <c r="DH345" s="46">
        <f t="shared" si="2338"/>
        <v>0</v>
      </c>
      <c r="DI345" s="46">
        <f t="shared" si="2339"/>
        <v>0</v>
      </c>
      <c r="DJ345" s="46">
        <f t="shared" si="2340"/>
        <v>0</v>
      </c>
      <c r="DK345" s="51">
        <f t="shared" si="2341"/>
        <v>0</v>
      </c>
      <c r="DL345" s="58">
        <f t="shared" si="2231"/>
        <v>0</v>
      </c>
      <c r="DM345" s="241">
        <f t="shared" si="2627"/>
        <v>0</v>
      </c>
      <c r="DN345" s="51">
        <f t="shared" si="2342"/>
        <v>0</v>
      </c>
      <c r="DO345" s="57">
        <f t="shared" si="2343"/>
        <v>0</v>
      </c>
      <c r="DP345" s="468">
        <f t="shared" si="2513"/>
        <v>0</v>
      </c>
      <c r="DQ345" s="46">
        <f t="shared" si="2514"/>
        <v>0</v>
      </c>
      <c r="DR345" s="47"/>
      <c r="DS345" s="46">
        <f t="shared" si="2515"/>
        <v>0</v>
      </c>
      <c r="DT345" s="48"/>
      <c r="DU345" s="29"/>
      <c r="DV345" s="45">
        <v>284</v>
      </c>
      <c r="DW345" s="46">
        <f t="shared" si="2516"/>
        <v>0</v>
      </c>
      <c r="DX345" s="46">
        <f t="shared" si="2628"/>
        <v>0</v>
      </c>
      <c r="DY345" s="46">
        <f t="shared" si="2517"/>
        <v>0</v>
      </c>
      <c r="DZ345" s="46">
        <f t="shared" si="2344"/>
        <v>0</v>
      </c>
      <c r="EA345" s="46">
        <f t="shared" si="2345"/>
        <v>0</v>
      </c>
      <c r="EB345" s="51">
        <f t="shared" si="2346"/>
        <v>0</v>
      </c>
      <c r="EC345" s="58">
        <f t="shared" si="2232"/>
        <v>0</v>
      </c>
      <c r="ED345" s="52">
        <f t="shared" si="2629"/>
        <v>0</v>
      </c>
      <c r="EE345" s="51">
        <f t="shared" si="2347"/>
        <v>0</v>
      </c>
      <c r="EF345" s="57">
        <f t="shared" si="2348"/>
        <v>0</v>
      </c>
      <c r="EG345" s="468">
        <f t="shared" si="2518"/>
        <v>0</v>
      </c>
      <c r="EH345" s="46">
        <f t="shared" si="2519"/>
        <v>0</v>
      </c>
      <c r="EI345" s="47"/>
      <c r="EJ345" s="46">
        <f t="shared" si="2520"/>
        <v>0</v>
      </c>
      <c r="EK345" s="48"/>
      <c r="EL345" s="29"/>
      <c r="EM345" s="45">
        <v>284</v>
      </c>
      <c r="EN345" s="46">
        <f t="shared" si="2606"/>
        <v>0</v>
      </c>
      <c r="EO345" s="46">
        <f t="shared" si="2630"/>
        <v>0</v>
      </c>
      <c r="EP345" s="128">
        <f t="shared" si="2233"/>
        <v>0</v>
      </c>
      <c r="EQ345" s="46">
        <f t="shared" si="2349"/>
        <v>0</v>
      </c>
      <c r="ER345" s="46">
        <f t="shared" si="2350"/>
        <v>0</v>
      </c>
      <c r="ES345" s="51">
        <f t="shared" si="2351"/>
        <v>0</v>
      </c>
      <c r="ET345" s="153">
        <f t="shared" si="2521"/>
        <v>10000</v>
      </c>
      <c r="EU345" s="45">
        <v>284</v>
      </c>
      <c r="EV345" s="46">
        <f t="shared" si="2234"/>
        <v>0</v>
      </c>
      <c r="EW345" s="46">
        <f t="shared" si="2631"/>
        <v>0</v>
      </c>
      <c r="EX345" s="128">
        <f t="shared" si="2352"/>
        <v>0</v>
      </c>
      <c r="EY345" s="46">
        <f t="shared" si="2353"/>
        <v>0</v>
      </c>
      <c r="EZ345" s="46">
        <f t="shared" si="2354"/>
        <v>0</v>
      </c>
      <c r="FA345" s="51">
        <f t="shared" si="2355"/>
        <v>0</v>
      </c>
      <c r="FB345" s="58">
        <f t="shared" si="2356"/>
        <v>0</v>
      </c>
      <c r="FC345" s="52">
        <f t="shared" si="2632"/>
        <v>0</v>
      </c>
      <c r="FD345" s="51">
        <f t="shared" si="2522"/>
        <v>0</v>
      </c>
      <c r="FE345" s="57">
        <f t="shared" si="2357"/>
        <v>0</v>
      </c>
      <c r="FF345" s="153">
        <f t="shared" si="2523"/>
        <v>10000</v>
      </c>
      <c r="FG345" s="469">
        <f t="shared" si="2358"/>
        <v>0</v>
      </c>
      <c r="FH345" s="46">
        <f t="shared" si="2359"/>
        <v>0</v>
      </c>
      <c r="FI345" s="46">
        <f t="shared" si="2360"/>
        <v>0</v>
      </c>
      <c r="FJ345" s="48"/>
      <c r="FL345" s="45">
        <v>284</v>
      </c>
      <c r="FM345" s="46">
        <f t="shared" si="2524"/>
        <v>0</v>
      </c>
      <c r="FN345" s="46">
        <f t="shared" si="2607"/>
        <v>0</v>
      </c>
      <c r="FO345" s="46">
        <f t="shared" si="2525"/>
        <v>0</v>
      </c>
      <c r="FP345" s="46">
        <f t="shared" si="2361"/>
        <v>0</v>
      </c>
      <c r="FQ345" s="46">
        <f t="shared" si="2362"/>
        <v>0</v>
      </c>
      <c r="FR345" s="51">
        <f t="shared" si="2363"/>
        <v>0</v>
      </c>
      <c r="FS345" s="57">
        <f t="shared" si="2633"/>
        <v>0</v>
      </c>
      <c r="FT345" s="58">
        <f t="shared" si="2235"/>
        <v>0</v>
      </c>
      <c r="FU345" s="241">
        <f t="shared" si="2608"/>
        <v>0</v>
      </c>
      <c r="FV345" s="51">
        <f t="shared" si="2364"/>
        <v>0</v>
      </c>
      <c r="FW345" s="51">
        <f t="shared" si="2365"/>
        <v>0</v>
      </c>
      <c r="FX345" s="153">
        <f t="shared" si="2634"/>
        <v>0</v>
      </c>
      <c r="FY345" s="468">
        <f t="shared" si="2526"/>
        <v>0</v>
      </c>
      <c r="FZ345" s="46">
        <f t="shared" si="2527"/>
        <v>0</v>
      </c>
      <c r="GA345" s="46">
        <f t="shared" si="2366"/>
        <v>0</v>
      </c>
      <c r="GB345" s="48"/>
      <c r="GD345" s="45">
        <v>284</v>
      </c>
      <c r="GE345" s="128">
        <f t="shared" si="2609"/>
        <v>0</v>
      </c>
      <c r="GF345" s="128">
        <f t="shared" si="2635"/>
        <v>0</v>
      </c>
      <c r="GG345" s="128">
        <f t="shared" si="2119"/>
        <v>0</v>
      </c>
      <c r="GH345" s="46">
        <f t="shared" si="2236"/>
        <v>0</v>
      </c>
      <c r="GI345" s="46">
        <f t="shared" si="2367"/>
        <v>0</v>
      </c>
      <c r="GJ345" s="51">
        <f t="shared" si="2368"/>
        <v>0</v>
      </c>
      <c r="GK345" s="51">
        <f t="shared" si="2636"/>
        <v>0</v>
      </c>
      <c r="GL345" s="153">
        <f t="shared" si="2528"/>
        <v>10000</v>
      </c>
      <c r="GM345" s="45">
        <v>284</v>
      </c>
      <c r="GN345" s="46">
        <f t="shared" si="2237"/>
        <v>0</v>
      </c>
      <c r="GO345" s="46">
        <f t="shared" si="2610"/>
        <v>0</v>
      </c>
      <c r="GP345" s="128">
        <f t="shared" si="2168"/>
        <v>0</v>
      </c>
      <c r="GQ345" s="46">
        <f t="shared" si="2369"/>
        <v>0</v>
      </c>
      <c r="GR345" s="46">
        <f t="shared" si="2169"/>
        <v>0</v>
      </c>
      <c r="GS345" s="51">
        <f t="shared" si="2370"/>
        <v>0</v>
      </c>
      <c r="GT345" s="57">
        <f t="shared" si="2637"/>
        <v>0</v>
      </c>
      <c r="GU345" s="58">
        <f t="shared" si="2371"/>
        <v>0</v>
      </c>
      <c r="GV345" s="52">
        <f t="shared" si="2611"/>
        <v>0</v>
      </c>
      <c r="GW345" s="51">
        <f t="shared" si="2529"/>
        <v>0</v>
      </c>
      <c r="GX345" s="57">
        <f t="shared" si="2372"/>
        <v>0</v>
      </c>
      <c r="GY345" s="57">
        <f t="shared" si="2638"/>
        <v>0</v>
      </c>
      <c r="GZ345" s="153">
        <f t="shared" si="2530"/>
        <v>10000</v>
      </c>
      <c r="HA345" s="469">
        <f t="shared" si="2373"/>
        <v>0</v>
      </c>
      <c r="HB345" s="46">
        <f t="shared" si="2374"/>
        <v>0</v>
      </c>
      <c r="HC345" s="46">
        <f t="shared" si="2375"/>
        <v>0</v>
      </c>
      <c r="HD345" s="48"/>
      <c r="HF345" s="45">
        <v>284</v>
      </c>
      <c r="HG345" s="46">
        <f t="shared" si="2376"/>
        <v>0</v>
      </c>
      <c r="HH345" s="46">
        <f t="shared" si="2377"/>
        <v>0</v>
      </c>
      <c r="HI345" s="46">
        <f t="shared" si="2378"/>
        <v>0</v>
      </c>
      <c r="HJ345" s="46">
        <f t="shared" si="2379"/>
        <v>0</v>
      </c>
      <c r="HK345" s="46">
        <f t="shared" si="2380"/>
        <v>0</v>
      </c>
      <c r="HL345" s="51">
        <f t="shared" si="2381"/>
        <v>0</v>
      </c>
      <c r="HM345" s="153">
        <f t="shared" si="2531"/>
        <v>10000</v>
      </c>
      <c r="HN345" s="58">
        <f t="shared" si="2382"/>
        <v>0</v>
      </c>
      <c r="HO345" s="52">
        <f t="shared" si="2383"/>
        <v>0</v>
      </c>
      <c r="HP345" s="51">
        <f t="shared" si="2384"/>
        <v>0</v>
      </c>
      <c r="HQ345" s="57">
        <f t="shared" si="2385"/>
        <v>0</v>
      </c>
      <c r="HR345" s="153">
        <f t="shared" si="2532"/>
        <v>10000</v>
      </c>
      <c r="HS345" s="468">
        <f t="shared" si="2171"/>
        <v>0</v>
      </c>
      <c r="HT345" s="46">
        <f t="shared" si="2172"/>
        <v>0</v>
      </c>
      <c r="HU345" s="46">
        <f t="shared" si="2173"/>
        <v>0</v>
      </c>
      <c r="HV345" s="48"/>
      <c r="HW345" s="29"/>
      <c r="HX345" s="45">
        <v>284</v>
      </c>
      <c r="HY345" s="128">
        <f t="shared" si="2386"/>
        <v>0</v>
      </c>
      <c r="HZ345" s="46">
        <f t="shared" si="2387"/>
        <v>0</v>
      </c>
      <c r="IA345" s="46">
        <f t="shared" si="2388"/>
        <v>0</v>
      </c>
      <c r="IB345" s="46">
        <f t="shared" si="2389"/>
        <v>0</v>
      </c>
      <c r="IC345" s="46">
        <f t="shared" si="2390"/>
        <v>0</v>
      </c>
      <c r="ID345" s="51">
        <f t="shared" si="2391"/>
        <v>0</v>
      </c>
      <c r="IE345" s="153">
        <f t="shared" si="2533"/>
        <v>10000</v>
      </c>
      <c r="IF345" s="58">
        <f t="shared" si="2392"/>
        <v>0</v>
      </c>
      <c r="IG345" s="52">
        <f t="shared" si="2393"/>
        <v>0</v>
      </c>
      <c r="IH345" s="51">
        <f t="shared" si="2394"/>
        <v>0</v>
      </c>
      <c r="II345" s="57">
        <f t="shared" si="2534"/>
        <v>0</v>
      </c>
      <c r="IJ345" s="153">
        <f t="shared" si="2535"/>
        <v>10000</v>
      </c>
      <c r="IK345" s="468">
        <f t="shared" si="2174"/>
        <v>0</v>
      </c>
      <c r="IL345" s="46">
        <f t="shared" si="2175"/>
        <v>0</v>
      </c>
      <c r="IM345" s="46">
        <f t="shared" si="2176"/>
        <v>0</v>
      </c>
      <c r="IN345" s="48"/>
      <c r="IO345" s="53">
        <f t="shared" si="2395"/>
        <v>0</v>
      </c>
      <c r="IQ345" s="45">
        <v>284</v>
      </c>
      <c r="IR345" s="128">
        <f t="shared" si="2396"/>
        <v>0</v>
      </c>
      <c r="IS345" s="128">
        <f t="shared" si="2397"/>
        <v>0</v>
      </c>
      <c r="IT345" s="128">
        <f t="shared" si="2398"/>
        <v>0</v>
      </c>
      <c r="IU345" s="46">
        <f t="shared" si="2559"/>
        <v>0</v>
      </c>
      <c r="IV345" s="46">
        <f t="shared" si="2399"/>
        <v>0</v>
      </c>
      <c r="IW345" s="51">
        <f t="shared" si="2400"/>
        <v>0</v>
      </c>
      <c r="IX345" s="199">
        <f t="shared" si="2536"/>
        <v>10000</v>
      </c>
      <c r="IY345" s="128">
        <f t="shared" si="2401"/>
        <v>0</v>
      </c>
      <c r="IZ345" s="408">
        <f t="shared" si="2402"/>
        <v>0</v>
      </c>
      <c r="JA345" s="58">
        <f t="shared" si="2403"/>
        <v>0</v>
      </c>
      <c r="JB345" s="52">
        <f t="shared" si="2404"/>
        <v>0</v>
      </c>
      <c r="JC345" s="51">
        <f t="shared" si="2405"/>
        <v>0</v>
      </c>
      <c r="JD345" s="57">
        <f t="shared" si="2406"/>
        <v>0</v>
      </c>
      <c r="JE345" s="280">
        <f t="shared" si="2407"/>
        <v>10000</v>
      </c>
      <c r="JF345" s="280">
        <f t="shared" si="2408"/>
        <v>0</v>
      </c>
      <c r="JG345" s="468">
        <f t="shared" si="2409"/>
        <v>0</v>
      </c>
      <c r="JH345" s="46">
        <f t="shared" si="2410"/>
        <v>0</v>
      </c>
      <c r="JI345" s="46">
        <f t="shared" si="2411"/>
        <v>0</v>
      </c>
      <c r="JJ345" s="48"/>
      <c r="JL345" s="45">
        <v>284</v>
      </c>
      <c r="JM345" s="46">
        <f t="shared" si="2412"/>
        <v>0</v>
      </c>
      <c r="JN345" s="46">
        <f t="shared" si="2413"/>
        <v>0</v>
      </c>
      <c r="JO345" s="128">
        <f t="shared" si="2414"/>
        <v>0</v>
      </c>
      <c r="JP345" s="46">
        <f t="shared" si="2537"/>
        <v>0</v>
      </c>
      <c r="JQ345" s="46">
        <f t="shared" si="2415"/>
        <v>0</v>
      </c>
      <c r="JR345" s="51">
        <f t="shared" si="2416"/>
        <v>0</v>
      </c>
      <c r="JS345" s="51">
        <f t="shared" si="2639"/>
        <v>0</v>
      </c>
      <c r="JT345" s="199">
        <f t="shared" si="2538"/>
        <v>10000</v>
      </c>
      <c r="JU345" s="128">
        <f t="shared" si="2417"/>
        <v>0</v>
      </c>
      <c r="JV345" s="408">
        <f t="shared" si="2418"/>
        <v>0</v>
      </c>
      <c r="JW345" s="58">
        <f t="shared" si="2419"/>
        <v>0</v>
      </c>
      <c r="JX345" s="52">
        <f t="shared" si="2420"/>
        <v>0</v>
      </c>
      <c r="JY345" s="51">
        <f t="shared" si="2421"/>
        <v>0</v>
      </c>
      <c r="JZ345" s="51">
        <f t="shared" si="2422"/>
        <v>0</v>
      </c>
      <c r="KA345" s="199">
        <f t="shared" si="2640"/>
        <v>0</v>
      </c>
      <c r="KB345" s="128">
        <f t="shared" si="2539"/>
        <v>10000</v>
      </c>
      <c r="KC345" s="204">
        <f t="shared" si="2423"/>
        <v>0</v>
      </c>
      <c r="KD345" s="468">
        <f t="shared" si="2540"/>
        <v>0</v>
      </c>
      <c r="KE345" s="46">
        <f t="shared" si="2424"/>
        <v>0</v>
      </c>
      <c r="KF345" s="46">
        <f t="shared" si="2425"/>
        <v>0</v>
      </c>
      <c r="KG345" s="48"/>
      <c r="KI345" s="45">
        <v>284</v>
      </c>
      <c r="KJ345" s="46">
        <f t="shared" si="2426"/>
        <v>0</v>
      </c>
      <c r="KK345" s="46">
        <f t="shared" si="2427"/>
        <v>0</v>
      </c>
      <c r="KL345" s="128">
        <f t="shared" si="2428"/>
        <v>0</v>
      </c>
      <c r="KM345" s="46">
        <f t="shared" si="2244"/>
        <v>0</v>
      </c>
      <c r="KN345" s="46">
        <f t="shared" si="2429"/>
        <v>0</v>
      </c>
      <c r="KO345" s="51">
        <f t="shared" si="2430"/>
        <v>0</v>
      </c>
      <c r="KP345" s="199">
        <f t="shared" si="2641"/>
        <v>0</v>
      </c>
      <c r="KQ345" s="199">
        <f t="shared" si="2541"/>
        <v>10000</v>
      </c>
      <c r="KR345" s="128">
        <f t="shared" si="2431"/>
        <v>0</v>
      </c>
      <c r="KS345" s="408">
        <f t="shared" si="2432"/>
        <v>0</v>
      </c>
      <c r="KT345" s="45">
        <v>284</v>
      </c>
      <c r="KU345" s="46">
        <f t="shared" si="2542"/>
        <v>0</v>
      </c>
      <c r="KV345" s="46">
        <f t="shared" si="2433"/>
        <v>0</v>
      </c>
      <c r="KW345" s="128">
        <f t="shared" si="2177"/>
        <v>0</v>
      </c>
      <c r="KX345" s="46">
        <f t="shared" si="2434"/>
        <v>0</v>
      </c>
      <c r="KY345" s="46">
        <f t="shared" si="2178"/>
        <v>0</v>
      </c>
      <c r="KZ345" s="51">
        <f t="shared" si="2435"/>
        <v>0</v>
      </c>
      <c r="LA345" s="153">
        <f t="shared" si="2642"/>
        <v>0</v>
      </c>
      <c r="LB345" s="58">
        <f t="shared" si="2652"/>
        <v>0</v>
      </c>
      <c r="LC345" s="52">
        <f t="shared" si="2436"/>
        <v>0</v>
      </c>
      <c r="LD345" s="51">
        <f t="shared" si="2437"/>
        <v>0</v>
      </c>
      <c r="LE345" s="51">
        <f t="shared" si="2179"/>
        <v>0</v>
      </c>
      <c r="LF345" s="51">
        <f t="shared" si="2643"/>
        <v>0</v>
      </c>
      <c r="LG345" s="128">
        <f t="shared" si="2180"/>
        <v>10000</v>
      </c>
      <c r="LH345" s="204">
        <f t="shared" si="2438"/>
        <v>0</v>
      </c>
      <c r="LI345" s="479">
        <f t="shared" si="2181"/>
        <v>0</v>
      </c>
      <c r="LJ345" s="46">
        <f t="shared" si="2543"/>
        <v>0</v>
      </c>
      <c r="LK345" s="46">
        <f t="shared" si="2544"/>
        <v>0</v>
      </c>
      <c r="LL345" s="48"/>
      <c r="LN345" s="45">
        <v>284</v>
      </c>
      <c r="LO345" s="46">
        <f t="shared" si="2439"/>
        <v>0</v>
      </c>
      <c r="LP345" s="46">
        <f t="shared" si="2612"/>
        <v>0</v>
      </c>
      <c r="LQ345" s="46">
        <f t="shared" si="2440"/>
        <v>0</v>
      </c>
      <c r="LR345" s="46">
        <f t="shared" si="2441"/>
        <v>0</v>
      </c>
      <c r="LS345" s="46">
        <f t="shared" si="2442"/>
        <v>0</v>
      </c>
      <c r="LT345" s="51">
        <f t="shared" si="2443"/>
        <v>0</v>
      </c>
      <c r="LU345" s="199">
        <f t="shared" si="2545"/>
        <v>10000</v>
      </c>
      <c r="LV345" s="58">
        <f t="shared" si="2444"/>
        <v>0</v>
      </c>
      <c r="LW345" s="241">
        <f t="shared" si="2613"/>
        <v>0</v>
      </c>
      <c r="LX345" s="51">
        <f t="shared" si="2445"/>
        <v>0</v>
      </c>
      <c r="LY345" s="51">
        <f t="shared" si="2446"/>
        <v>0</v>
      </c>
      <c r="LZ345" s="46">
        <f t="shared" si="2546"/>
        <v>0</v>
      </c>
      <c r="MA345" s="199">
        <f t="shared" si="2547"/>
        <v>10000</v>
      </c>
      <c r="MB345" s="468">
        <f t="shared" si="2447"/>
        <v>0</v>
      </c>
      <c r="MC345" s="46">
        <f t="shared" si="2448"/>
        <v>0</v>
      </c>
      <c r="MD345" s="46">
        <f t="shared" si="2449"/>
        <v>0</v>
      </c>
      <c r="ME345" s="48"/>
      <c r="MG345" s="45">
        <v>284</v>
      </c>
      <c r="MH345" s="46">
        <f t="shared" si="2450"/>
        <v>0</v>
      </c>
      <c r="MI345" s="46">
        <f t="shared" si="2614"/>
        <v>0</v>
      </c>
      <c r="MJ345" s="46">
        <f t="shared" si="2451"/>
        <v>0</v>
      </c>
      <c r="MK345" s="46">
        <f t="shared" si="2452"/>
        <v>0</v>
      </c>
      <c r="ML345" s="46">
        <f t="shared" si="2453"/>
        <v>0</v>
      </c>
      <c r="MM345" s="51">
        <f t="shared" si="2454"/>
        <v>0</v>
      </c>
      <c r="MN345" s="199">
        <f t="shared" si="2548"/>
        <v>10000</v>
      </c>
      <c r="MO345" s="58">
        <f t="shared" si="2455"/>
        <v>0</v>
      </c>
      <c r="MP345" s="52">
        <f t="shared" si="2615"/>
        <v>0</v>
      </c>
      <c r="MQ345" s="51">
        <f t="shared" si="2456"/>
        <v>0</v>
      </c>
      <c r="MR345" s="57">
        <f t="shared" si="2457"/>
        <v>0</v>
      </c>
      <c r="MS345" s="199">
        <f t="shared" si="2549"/>
        <v>10000</v>
      </c>
      <c r="MT345" s="468">
        <f t="shared" si="2550"/>
        <v>0</v>
      </c>
      <c r="MU345" s="46">
        <f t="shared" si="2458"/>
        <v>0</v>
      </c>
      <c r="MV345" s="46">
        <f t="shared" si="2459"/>
        <v>0</v>
      </c>
      <c r="MW345" s="48"/>
      <c r="MY345" s="45">
        <v>284</v>
      </c>
      <c r="MZ345" s="46">
        <f t="shared" si="2460"/>
        <v>0</v>
      </c>
      <c r="NA345" s="46">
        <f t="shared" si="2616"/>
        <v>0</v>
      </c>
      <c r="NB345" s="128">
        <f t="shared" si="2461"/>
        <v>0</v>
      </c>
      <c r="NC345" s="46">
        <f t="shared" si="2238"/>
        <v>0</v>
      </c>
      <c r="ND345" s="46">
        <f t="shared" si="2462"/>
        <v>0</v>
      </c>
      <c r="NE345" s="51">
        <f t="shared" si="2187"/>
        <v>0</v>
      </c>
      <c r="NF345" s="153">
        <f t="shared" si="2188"/>
        <v>10000</v>
      </c>
      <c r="NG345" s="45">
        <v>284</v>
      </c>
      <c r="NH345" s="46">
        <f t="shared" si="2239"/>
        <v>0</v>
      </c>
      <c r="NI345" s="46">
        <f t="shared" si="2617"/>
        <v>0</v>
      </c>
      <c r="NJ345" s="128">
        <f t="shared" si="2190"/>
        <v>0</v>
      </c>
      <c r="NK345" s="46">
        <f t="shared" si="2551"/>
        <v>0</v>
      </c>
      <c r="NL345" s="46">
        <f t="shared" si="2191"/>
        <v>0</v>
      </c>
      <c r="NM345" s="51">
        <f t="shared" si="2463"/>
        <v>0</v>
      </c>
      <c r="NN345" s="58">
        <f t="shared" si="2192"/>
        <v>0</v>
      </c>
      <c r="NO345" s="52">
        <f t="shared" si="2618"/>
        <v>0</v>
      </c>
      <c r="NP345" s="51">
        <f t="shared" si="2194"/>
        <v>0</v>
      </c>
      <c r="NQ345" s="57">
        <f t="shared" si="2464"/>
        <v>0</v>
      </c>
      <c r="NR345" s="153">
        <f t="shared" si="2552"/>
        <v>10000</v>
      </c>
      <c r="NS345" s="469">
        <f t="shared" si="2465"/>
        <v>0</v>
      </c>
      <c r="NT345" s="46">
        <f t="shared" si="2466"/>
        <v>0</v>
      </c>
      <c r="NU345" s="46">
        <f t="shared" si="2467"/>
        <v>0</v>
      </c>
      <c r="NV345" s="48"/>
      <c r="NX345" s="45">
        <v>284</v>
      </c>
      <c r="NY345" s="46">
        <f t="shared" si="2468"/>
        <v>0</v>
      </c>
      <c r="NZ345" s="46">
        <f t="shared" si="2619"/>
        <v>0</v>
      </c>
      <c r="OA345" s="46">
        <f t="shared" si="2469"/>
        <v>0</v>
      </c>
      <c r="OB345" s="46">
        <f t="shared" si="2470"/>
        <v>0</v>
      </c>
      <c r="OC345" s="46">
        <f t="shared" si="2471"/>
        <v>0</v>
      </c>
      <c r="OD345" s="51">
        <f t="shared" si="2472"/>
        <v>0</v>
      </c>
      <c r="OE345" s="57">
        <f t="shared" si="2644"/>
        <v>0</v>
      </c>
      <c r="OF345" s="153">
        <f t="shared" si="2553"/>
        <v>10000</v>
      </c>
      <c r="OG345" s="58">
        <f t="shared" si="2473"/>
        <v>0</v>
      </c>
      <c r="OH345" s="241">
        <f t="shared" si="2645"/>
        <v>0</v>
      </c>
      <c r="OI345" s="51">
        <f t="shared" si="2474"/>
        <v>0</v>
      </c>
      <c r="OJ345" s="51">
        <f t="shared" si="2475"/>
        <v>0</v>
      </c>
      <c r="OK345" s="153">
        <f t="shared" si="2646"/>
        <v>0</v>
      </c>
      <c r="OL345" s="153">
        <f t="shared" si="2554"/>
        <v>10000</v>
      </c>
      <c r="OM345" s="468">
        <f t="shared" si="2555"/>
        <v>0</v>
      </c>
      <c r="ON345" s="46">
        <f t="shared" si="2556"/>
        <v>0</v>
      </c>
      <c r="OO345" s="46">
        <f t="shared" si="2476"/>
        <v>0</v>
      </c>
      <c r="OP345" s="48"/>
      <c r="OR345" s="45">
        <v>284</v>
      </c>
      <c r="OS345" s="46">
        <f t="shared" si="2477"/>
        <v>0</v>
      </c>
      <c r="OT345" s="128">
        <f t="shared" si="2620"/>
        <v>0</v>
      </c>
      <c r="OU345" s="128">
        <f t="shared" si="2478"/>
        <v>0</v>
      </c>
      <c r="OV345" s="46">
        <f t="shared" si="2240"/>
        <v>0</v>
      </c>
      <c r="OW345" s="46">
        <f t="shared" si="2241"/>
        <v>0</v>
      </c>
      <c r="OX345" s="51">
        <f t="shared" si="2479"/>
        <v>0</v>
      </c>
      <c r="OY345" s="51">
        <f t="shared" si="2647"/>
        <v>0</v>
      </c>
      <c r="OZ345" s="153">
        <f t="shared" si="2557"/>
        <v>10000</v>
      </c>
      <c r="PA345" s="45">
        <v>284</v>
      </c>
      <c r="PB345" s="46">
        <f t="shared" si="2480"/>
        <v>0</v>
      </c>
      <c r="PC345" s="46">
        <f t="shared" si="2648"/>
        <v>0</v>
      </c>
      <c r="PD345" s="128">
        <f t="shared" si="2481"/>
        <v>0</v>
      </c>
      <c r="PE345" s="46">
        <f t="shared" si="2482"/>
        <v>0</v>
      </c>
      <c r="PF345" s="46">
        <f t="shared" si="2483"/>
        <v>0</v>
      </c>
      <c r="PG345" s="51">
        <f t="shared" si="2484"/>
        <v>0</v>
      </c>
      <c r="PH345" s="57">
        <f t="shared" si="2649"/>
        <v>0</v>
      </c>
      <c r="PI345" s="688">
        <f t="shared" si="2485"/>
        <v>0</v>
      </c>
      <c r="PJ345" s="52">
        <f t="shared" si="2650"/>
        <v>0</v>
      </c>
      <c r="PK345" s="51">
        <f t="shared" si="2486"/>
        <v>0</v>
      </c>
      <c r="PL345" s="57">
        <f t="shared" si="2487"/>
        <v>0</v>
      </c>
      <c r="PM345" s="57">
        <f t="shared" si="2651"/>
        <v>0</v>
      </c>
      <c r="PN345" s="153">
        <f t="shared" si="2558"/>
        <v>10000</v>
      </c>
      <c r="PO345" s="469">
        <f t="shared" si="2488"/>
        <v>0</v>
      </c>
      <c r="PP345" s="46">
        <f t="shared" si="2489"/>
        <v>0</v>
      </c>
      <c r="PQ345" s="46">
        <f t="shared" si="2490"/>
        <v>0</v>
      </c>
      <c r="PR345" s="48"/>
    </row>
    <row r="346" spans="2:434" hidden="1" x14ac:dyDescent="0.3">
      <c r="B346" s="45">
        <v>285</v>
      </c>
      <c r="C346" s="46">
        <f t="shared" si="2245"/>
        <v>0</v>
      </c>
      <c r="D346" s="46">
        <f t="shared" si="2293"/>
        <v>0</v>
      </c>
      <c r="E346" s="46">
        <f t="shared" si="2294"/>
        <v>0</v>
      </c>
      <c r="F346" s="46">
        <f t="shared" si="2295"/>
        <v>0</v>
      </c>
      <c r="G346" s="46">
        <f t="shared" si="2296"/>
        <v>0</v>
      </c>
      <c r="H346" s="51">
        <f t="shared" si="2297"/>
        <v>0</v>
      </c>
      <c r="I346" s="58">
        <f t="shared" si="2228"/>
        <v>0</v>
      </c>
      <c r="J346" s="52">
        <f t="shared" si="2298"/>
        <v>0</v>
      </c>
      <c r="K346" s="51">
        <f t="shared" si="2299"/>
        <v>0</v>
      </c>
      <c r="L346" s="57">
        <f t="shared" si="2300"/>
        <v>0</v>
      </c>
      <c r="M346" s="468">
        <f t="shared" si="2491"/>
        <v>0</v>
      </c>
      <c r="N346" s="46">
        <f t="shared" si="2492"/>
        <v>0</v>
      </c>
      <c r="O346" s="47"/>
      <c r="P346" s="46">
        <f t="shared" si="2493"/>
        <v>0</v>
      </c>
      <c r="Q346" s="48"/>
      <c r="R346" s="29"/>
      <c r="S346" s="29"/>
      <c r="T346" s="45">
        <v>285</v>
      </c>
      <c r="U346" s="46">
        <f t="shared" si="2301"/>
        <v>0</v>
      </c>
      <c r="V346" s="46">
        <f t="shared" si="2302"/>
        <v>0</v>
      </c>
      <c r="W346" s="46">
        <f t="shared" si="2494"/>
        <v>0</v>
      </c>
      <c r="X346" s="46">
        <f t="shared" si="2303"/>
        <v>0</v>
      </c>
      <c r="Y346" s="46">
        <f t="shared" si="2304"/>
        <v>0</v>
      </c>
      <c r="Z346" s="51">
        <f t="shared" si="2305"/>
        <v>0</v>
      </c>
      <c r="AA346" s="58">
        <f t="shared" si="2306"/>
        <v>0</v>
      </c>
      <c r="AB346" s="52">
        <f t="shared" si="2307"/>
        <v>0</v>
      </c>
      <c r="AC346" s="51">
        <f t="shared" si="2308"/>
        <v>0</v>
      </c>
      <c r="AD346" s="57">
        <f t="shared" si="2309"/>
        <v>0</v>
      </c>
      <c r="AE346" s="468">
        <f t="shared" si="2495"/>
        <v>0</v>
      </c>
      <c r="AF346" s="46">
        <f t="shared" si="2310"/>
        <v>0</v>
      </c>
      <c r="AG346" s="47"/>
      <c r="AH346" s="46">
        <f t="shared" si="2496"/>
        <v>0</v>
      </c>
      <c r="AI346" s="48"/>
      <c r="AJ346" s="29"/>
      <c r="AK346" s="45">
        <v>285</v>
      </c>
      <c r="AL346" s="46">
        <f t="shared" si="2311"/>
        <v>0</v>
      </c>
      <c r="AM346" s="46"/>
      <c r="AN346" s="46"/>
      <c r="AO346" s="46">
        <f t="shared" si="2312"/>
        <v>0</v>
      </c>
      <c r="AP346" s="128">
        <f t="shared" si="2313"/>
        <v>0</v>
      </c>
      <c r="AQ346" s="128"/>
      <c r="AR346" s="128"/>
      <c r="AS346" s="46">
        <f t="shared" si="2314"/>
        <v>0</v>
      </c>
      <c r="AT346" s="46">
        <f t="shared" si="2315"/>
        <v>0</v>
      </c>
      <c r="AU346" s="51"/>
      <c r="AV346" s="51"/>
      <c r="AW346" s="51">
        <f t="shared" si="2316"/>
        <v>0</v>
      </c>
      <c r="AX346" s="58">
        <f t="shared" si="2317"/>
        <v>0</v>
      </c>
      <c r="AY346" s="52"/>
      <c r="AZ346" s="52"/>
      <c r="BA346" s="52">
        <f t="shared" si="2318"/>
        <v>0</v>
      </c>
      <c r="BB346" s="51">
        <f t="shared" si="2319"/>
        <v>0</v>
      </c>
      <c r="BC346" s="51"/>
      <c r="BD346" s="51"/>
      <c r="BE346" s="57">
        <f t="shared" si="2320"/>
        <v>0</v>
      </c>
      <c r="BF346" s="468">
        <f t="shared" si="2321"/>
        <v>0</v>
      </c>
      <c r="BG346" s="46">
        <f t="shared" si="2322"/>
        <v>0</v>
      </c>
      <c r="BH346" s="46">
        <f t="shared" si="2323"/>
        <v>0</v>
      </c>
      <c r="BI346" s="48"/>
      <c r="BK346" s="45">
        <v>285</v>
      </c>
      <c r="BL346" s="46">
        <f t="shared" si="2497"/>
        <v>0</v>
      </c>
      <c r="BM346" s="46">
        <f t="shared" si="2498"/>
        <v>0</v>
      </c>
      <c r="BN346" s="46">
        <f t="shared" si="2499"/>
        <v>0</v>
      </c>
      <c r="BO346" s="46">
        <f t="shared" si="2324"/>
        <v>0</v>
      </c>
      <c r="BP346" s="46">
        <f t="shared" si="2325"/>
        <v>0</v>
      </c>
      <c r="BQ346" s="51">
        <f t="shared" si="2326"/>
        <v>0</v>
      </c>
      <c r="BR346" s="57">
        <f t="shared" si="2621"/>
        <v>0</v>
      </c>
      <c r="BS346" s="58">
        <f t="shared" si="2229"/>
        <v>0</v>
      </c>
      <c r="BT346" s="52">
        <f t="shared" si="2500"/>
        <v>0</v>
      </c>
      <c r="BU346" s="51">
        <f t="shared" si="2327"/>
        <v>0</v>
      </c>
      <c r="BV346" s="51">
        <f t="shared" si="2328"/>
        <v>0</v>
      </c>
      <c r="BW346" s="153">
        <f t="shared" si="2622"/>
        <v>0</v>
      </c>
      <c r="BX346" s="468">
        <f t="shared" si="2501"/>
        <v>0</v>
      </c>
      <c r="BY346" s="46">
        <f t="shared" si="2502"/>
        <v>0</v>
      </c>
      <c r="BZ346" s="46">
        <f t="shared" si="2329"/>
        <v>0</v>
      </c>
      <c r="CA346" s="48"/>
      <c r="CB346" s="29"/>
      <c r="CC346" s="45">
        <v>285</v>
      </c>
      <c r="CD346" s="128">
        <f t="shared" si="2330"/>
        <v>0</v>
      </c>
      <c r="CE346" s="46">
        <f t="shared" si="2503"/>
        <v>0</v>
      </c>
      <c r="CF346" s="128">
        <f t="shared" si="2331"/>
        <v>0</v>
      </c>
      <c r="CG346" s="46">
        <f t="shared" si="2504"/>
        <v>0</v>
      </c>
      <c r="CH346" s="46">
        <f t="shared" si="2230"/>
        <v>0</v>
      </c>
      <c r="CI346" s="51">
        <f t="shared" si="2332"/>
        <v>0</v>
      </c>
      <c r="CJ346" s="199">
        <f t="shared" si="2623"/>
        <v>0</v>
      </c>
      <c r="CK346" s="153">
        <f t="shared" si="2505"/>
        <v>10000</v>
      </c>
      <c r="CL346" s="45">
        <v>285</v>
      </c>
      <c r="CM346" s="46">
        <f t="shared" si="2506"/>
        <v>0</v>
      </c>
      <c r="CN346" s="46">
        <f t="shared" si="2507"/>
        <v>0</v>
      </c>
      <c r="CO346" s="128">
        <f t="shared" si="2242"/>
        <v>0</v>
      </c>
      <c r="CP346" s="46">
        <f t="shared" si="2333"/>
        <v>0</v>
      </c>
      <c r="CQ346" s="46">
        <f t="shared" si="2243"/>
        <v>0</v>
      </c>
      <c r="CR346" s="51">
        <f t="shared" si="2334"/>
        <v>0</v>
      </c>
      <c r="CS346" s="153">
        <f t="shared" si="2624"/>
        <v>0</v>
      </c>
      <c r="CT346" s="58">
        <f t="shared" si="2335"/>
        <v>0</v>
      </c>
      <c r="CU346" s="52">
        <f t="shared" si="2508"/>
        <v>0</v>
      </c>
      <c r="CV346" s="51">
        <f t="shared" si="2509"/>
        <v>0</v>
      </c>
      <c r="CW346" s="51">
        <f t="shared" si="2336"/>
        <v>0</v>
      </c>
      <c r="CX346" s="57">
        <f t="shared" si="2625"/>
        <v>0</v>
      </c>
      <c r="CY346" s="153">
        <f t="shared" si="2510"/>
        <v>10000</v>
      </c>
      <c r="CZ346" s="479">
        <f t="shared" si="2162"/>
        <v>0</v>
      </c>
      <c r="DA346" s="46">
        <f t="shared" si="2511"/>
        <v>0</v>
      </c>
      <c r="DB346" s="46">
        <f t="shared" si="2512"/>
        <v>0</v>
      </c>
      <c r="DC346" s="48"/>
      <c r="DE346" s="45">
        <v>285</v>
      </c>
      <c r="DF346" s="46">
        <f t="shared" si="2337"/>
        <v>0</v>
      </c>
      <c r="DG346" s="46">
        <f t="shared" si="2626"/>
        <v>0</v>
      </c>
      <c r="DH346" s="46">
        <f t="shared" si="2338"/>
        <v>0</v>
      </c>
      <c r="DI346" s="46">
        <f t="shared" si="2339"/>
        <v>0</v>
      </c>
      <c r="DJ346" s="46">
        <f t="shared" si="2340"/>
        <v>0</v>
      </c>
      <c r="DK346" s="51">
        <f t="shared" si="2341"/>
        <v>0</v>
      </c>
      <c r="DL346" s="58">
        <f t="shared" si="2231"/>
        <v>0</v>
      </c>
      <c r="DM346" s="241">
        <f t="shared" si="2627"/>
        <v>0</v>
      </c>
      <c r="DN346" s="51">
        <f t="shared" si="2342"/>
        <v>0</v>
      </c>
      <c r="DO346" s="57">
        <f t="shared" si="2343"/>
        <v>0</v>
      </c>
      <c r="DP346" s="468">
        <f t="shared" si="2513"/>
        <v>0</v>
      </c>
      <c r="DQ346" s="46">
        <f t="shared" si="2514"/>
        <v>0</v>
      </c>
      <c r="DR346" s="47"/>
      <c r="DS346" s="46">
        <f t="shared" si="2515"/>
        <v>0</v>
      </c>
      <c r="DT346" s="48"/>
      <c r="DU346" s="29"/>
      <c r="DV346" s="45">
        <v>285</v>
      </c>
      <c r="DW346" s="46">
        <f t="shared" si="2516"/>
        <v>0</v>
      </c>
      <c r="DX346" s="46">
        <f t="shared" si="2628"/>
        <v>0</v>
      </c>
      <c r="DY346" s="46">
        <f t="shared" si="2517"/>
        <v>0</v>
      </c>
      <c r="DZ346" s="46">
        <f t="shared" si="2344"/>
        <v>0</v>
      </c>
      <c r="EA346" s="46">
        <f t="shared" si="2345"/>
        <v>0</v>
      </c>
      <c r="EB346" s="51">
        <f t="shared" si="2346"/>
        <v>0</v>
      </c>
      <c r="EC346" s="58">
        <f t="shared" si="2232"/>
        <v>0</v>
      </c>
      <c r="ED346" s="52">
        <f t="shared" si="2629"/>
        <v>0</v>
      </c>
      <c r="EE346" s="51">
        <f t="shared" si="2347"/>
        <v>0</v>
      </c>
      <c r="EF346" s="57">
        <f t="shared" si="2348"/>
        <v>0</v>
      </c>
      <c r="EG346" s="468">
        <f t="shared" si="2518"/>
        <v>0</v>
      </c>
      <c r="EH346" s="46">
        <f t="shared" si="2519"/>
        <v>0</v>
      </c>
      <c r="EI346" s="47"/>
      <c r="EJ346" s="46">
        <f t="shared" si="2520"/>
        <v>0</v>
      </c>
      <c r="EK346" s="48"/>
      <c r="EL346" s="29"/>
      <c r="EM346" s="45">
        <v>285</v>
      </c>
      <c r="EN346" s="46">
        <f t="shared" si="2606"/>
        <v>0</v>
      </c>
      <c r="EO346" s="46">
        <f t="shared" si="2630"/>
        <v>0</v>
      </c>
      <c r="EP346" s="128">
        <f t="shared" si="2233"/>
        <v>0</v>
      </c>
      <c r="EQ346" s="46">
        <f t="shared" si="2349"/>
        <v>0</v>
      </c>
      <c r="ER346" s="46">
        <f t="shared" si="2350"/>
        <v>0</v>
      </c>
      <c r="ES346" s="51">
        <f t="shared" si="2351"/>
        <v>0</v>
      </c>
      <c r="ET346" s="153">
        <f t="shared" si="2521"/>
        <v>10000</v>
      </c>
      <c r="EU346" s="45">
        <v>285</v>
      </c>
      <c r="EV346" s="46">
        <f t="shared" si="2234"/>
        <v>0</v>
      </c>
      <c r="EW346" s="46">
        <f t="shared" si="2631"/>
        <v>0</v>
      </c>
      <c r="EX346" s="128">
        <f t="shared" si="2352"/>
        <v>0</v>
      </c>
      <c r="EY346" s="46">
        <f t="shared" si="2353"/>
        <v>0</v>
      </c>
      <c r="EZ346" s="46">
        <f t="shared" si="2354"/>
        <v>0</v>
      </c>
      <c r="FA346" s="51">
        <f t="shared" si="2355"/>
        <v>0</v>
      </c>
      <c r="FB346" s="58">
        <f t="shared" si="2356"/>
        <v>0</v>
      </c>
      <c r="FC346" s="52">
        <f t="shared" si="2632"/>
        <v>0</v>
      </c>
      <c r="FD346" s="51">
        <f t="shared" si="2522"/>
        <v>0</v>
      </c>
      <c r="FE346" s="57">
        <f t="shared" si="2357"/>
        <v>0</v>
      </c>
      <c r="FF346" s="153">
        <f t="shared" si="2523"/>
        <v>10000</v>
      </c>
      <c r="FG346" s="469">
        <f t="shared" si="2358"/>
        <v>0</v>
      </c>
      <c r="FH346" s="46">
        <f t="shared" si="2359"/>
        <v>0</v>
      </c>
      <c r="FI346" s="46">
        <f t="shared" si="2360"/>
        <v>0</v>
      </c>
      <c r="FJ346" s="48"/>
      <c r="FL346" s="45">
        <v>285</v>
      </c>
      <c r="FM346" s="46">
        <f t="shared" si="2524"/>
        <v>0</v>
      </c>
      <c r="FN346" s="46">
        <f t="shared" si="2607"/>
        <v>0</v>
      </c>
      <c r="FO346" s="46">
        <f t="shared" si="2525"/>
        <v>0</v>
      </c>
      <c r="FP346" s="46">
        <f t="shared" si="2361"/>
        <v>0</v>
      </c>
      <c r="FQ346" s="46">
        <f t="shared" si="2362"/>
        <v>0</v>
      </c>
      <c r="FR346" s="51">
        <f t="shared" si="2363"/>
        <v>0</v>
      </c>
      <c r="FS346" s="57">
        <f t="shared" si="2633"/>
        <v>0</v>
      </c>
      <c r="FT346" s="58">
        <f t="shared" si="2235"/>
        <v>0</v>
      </c>
      <c r="FU346" s="241">
        <f t="shared" si="2608"/>
        <v>0</v>
      </c>
      <c r="FV346" s="51">
        <f t="shared" si="2364"/>
        <v>0</v>
      </c>
      <c r="FW346" s="51">
        <f t="shared" si="2365"/>
        <v>0</v>
      </c>
      <c r="FX346" s="153">
        <f t="shared" si="2634"/>
        <v>0</v>
      </c>
      <c r="FY346" s="468">
        <f t="shared" si="2526"/>
        <v>0</v>
      </c>
      <c r="FZ346" s="46">
        <f t="shared" si="2527"/>
        <v>0</v>
      </c>
      <c r="GA346" s="46">
        <f t="shared" si="2366"/>
        <v>0</v>
      </c>
      <c r="GB346" s="48"/>
      <c r="GD346" s="45">
        <v>285</v>
      </c>
      <c r="GE346" s="128">
        <f t="shared" si="2609"/>
        <v>0</v>
      </c>
      <c r="GF346" s="128">
        <f t="shared" si="2635"/>
        <v>0</v>
      </c>
      <c r="GG346" s="128">
        <f t="shared" si="2119"/>
        <v>0</v>
      </c>
      <c r="GH346" s="46">
        <f t="shared" si="2236"/>
        <v>0</v>
      </c>
      <c r="GI346" s="46">
        <f t="shared" si="2367"/>
        <v>0</v>
      </c>
      <c r="GJ346" s="51">
        <f t="shared" si="2368"/>
        <v>0</v>
      </c>
      <c r="GK346" s="51">
        <f t="shared" si="2636"/>
        <v>0</v>
      </c>
      <c r="GL346" s="153">
        <f t="shared" si="2528"/>
        <v>10000</v>
      </c>
      <c r="GM346" s="45">
        <v>285</v>
      </c>
      <c r="GN346" s="46">
        <f t="shared" si="2237"/>
        <v>0</v>
      </c>
      <c r="GO346" s="46">
        <f t="shared" si="2610"/>
        <v>0</v>
      </c>
      <c r="GP346" s="128">
        <f t="shared" si="2168"/>
        <v>0</v>
      </c>
      <c r="GQ346" s="46">
        <f t="shared" si="2369"/>
        <v>0</v>
      </c>
      <c r="GR346" s="46">
        <f t="shared" si="2169"/>
        <v>0</v>
      </c>
      <c r="GS346" s="51">
        <f t="shared" si="2370"/>
        <v>0</v>
      </c>
      <c r="GT346" s="57">
        <f t="shared" si="2637"/>
        <v>0</v>
      </c>
      <c r="GU346" s="58">
        <f t="shared" si="2371"/>
        <v>0</v>
      </c>
      <c r="GV346" s="52">
        <f t="shared" si="2611"/>
        <v>0</v>
      </c>
      <c r="GW346" s="51">
        <f t="shared" si="2529"/>
        <v>0</v>
      </c>
      <c r="GX346" s="57">
        <f t="shared" si="2372"/>
        <v>0</v>
      </c>
      <c r="GY346" s="57">
        <f t="shared" si="2638"/>
        <v>0</v>
      </c>
      <c r="GZ346" s="153">
        <f t="shared" si="2530"/>
        <v>10000</v>
      </c>
      <c r="HA346" s="469">
        <f t="shared" si="2373"/>
        <v>0</v>
      </c>
      <c r="HB346" s="46">
        <f t="shared" si="2374"/>
        <v>0</v>
      </c>
      <c r="HC346" s="46">
        <f t="shared" si="2375"/>
        <v>0</v>
      </c>
      <c r="HD346" s="48"/>
      <c r="HF346" s="45">
        <v>285</v>
      </c>
      <c r="HG346" s="46">
        <f t="shared" si="2376"/>
        <v>0</v>
      </c>
      <c r="HH346" s="46">
        <f t="shared" si="2377"/>
        <v>0</v>
      </c>
      <c r="HI346" s="46">
        <f t="shared" si="2378"/>
        <v>0</v>
      </c>
      <c r="HJ346" s="46">
        <f t="shared" si="2379"/>
        <v>0</v>
      </c>
      <c r="HK346" s="46">
        <f t="shared" si="2380"/>
        <v>0</v>
      </c>
      <c r="HL346" s="51">
        <f t="shared" si="2381"/>
        <v>0</v>
      </c>
      <c r="HM346" s="153">
        <f t="shared" si="2531"/>
        <v>10000</v>
      </c>
      <c r="HN346" s="58">
        <f t="shared" si="2382"/>
        <v>0</v>
      </c>
      <c r="HO346" s="52">
        <f t="shared" si="2383"/>
        <v>0</v>
      </c>
      <c r="HP346" s="51">
        <f t="shared" si="2384"/>
        <v>0</v>
      </c>
      <c r="HQ346" s="57">
        <f t="shared" si="2385"/>
        <v>0</v>
      </c>
      <c r="HR346" s="153">
        <f t="shared" si="2532"/>
        <v>10000</v>
      </c>
      <c r="HS346" s="468">
        <f t="shared" si="2171"/>
        <v>0</v>
      </c>
      <c r="HT346" s="46">
        <f t="shared" si="2172"/>
        <v>0</v>
      </c>
      <c r="HU346" s="46">
        <f t="shared" si="2173"/>
        <v>0</v>
      </c>
      <c r="HV346" s="48"/>
      <c r="HW346" s="29"/>
      <c r="HX346" s="45">
        <v>285</v>
      </c>
      <c r="HY346" s="128">
        <f t="shared" si="2386"/>
        <v>0</v>
      </c>
      <c r="HZ346" s="46">
        <f t="shared" si="2387"/>
        <v>0</v>
      </c>
      <c r="IA346" s="46">
        <f t="shared" si="2388"/>
        <v>0</v>
      </c>
      <c r="IB346" s="46">
        <f t="shared" si="2389"/>
        <v>0</v>
      </c>
      <c r="IC346" s="46">
        <f t="shared" si="2390"/>
        <v>0</v>
      </c>
      <c r="ID346" s="51">
        <f t="shared" si="2391"/>
        <v>0</v>
      </c>
      <c r="IE346" s="153">
        <f t="shared" si="2533"/>
        <v>10000</v>
      </c>
      <c r="IF346" s="58">
        <f t="shared" si="2392"/>
        <v>0</v>
      </c>
      <c r="IG346" s="52">
        <f t="shared" si="2393"/>
        <v>0</v>
      </c>
      <c r="IH346" s="51">
        <f t="shared" si="2394"/>
        <v>0</v>
      </c>
      <c r="II346" s="57">
        <f t="shared" si="2534"/>
        <v>0</v>
      </c>
      <c r="IJ346" s="153">
        <f t="shared" si="2535"/>
        <v>10000</v>
      </c>
      <c r="IK346" s="468">
        <f t="shared" si="2174"/>
        <v>0</v>
      </c>
      <c r="IL346" s="46">
        <f t="shared" si="2175"/>
        <v>0</v>
      </c>
      <c r="IM346" s="46">
        <f t="shared" si="2176"/>
        <v>0</v>
      </c>
      <c r="IN346" s="48"/>
      <c r="IO346" s="53">
        <f t="shared" si="2395"/>
        <v>0</v>
      </c>
      <c r="IQ346" s="45">
        <v>285</v>
      </c>
      <c r="IR346" s="128">
        <f t="shared" si="2396"/>
        <v>0</v>
      </c>
      <c r="IS346" s="128">
        <f t="shared" si="2397"/>
        <v>0</v>
      </c>
      <c r="IT346" s="128">
        <f t="shared" si="2398"/>
        <v>0</v>
      </c>
      <c r="IU346" s="46">
        <f t="shared" si="2559"/>
        <v>0</v>
      </c>
      <c r="IV346" s="46">
        <f t="shared" si="2399"/>
        <v>0</v>
      </c>
      <c r="IW346" s="51">
        <f t="shared" si="2400"/>
        <v>0</v>
      </c>
      <c r="IX346" s="199">
        <f t="shared" si="2536"/>
        <v>10000</v>
      </c>
      <c r="IY346" s="128">
        <f t="shared" si="2401"/>
        <v>0</v>
      </c>
      <c r="IZ346" s="408">
        <f t="shared" si="2402"/>
        <v>0</v>
      </c>
      <c r="JA346" s="58">
        <f t="shared" si="2403"/>
        <v>0</v>
      </c>
      <c r="JB346" s="52">
        <f t="shared" si="2404"/>
        <v>0</v>
      </c>
      <c r="JC346" s="51">
        <f t="shared" si="2405"/>
        <v>0</v>
      </c>
      <c r="JD346" s="57">
        <f t="shared" si="2406"/>
        <v>0</v>
      </c>
      <c r="JE346" s="280">
        <f t="shared" si="2407"/>
        <v>10000</v>
      </c>
      <c r="JF346" s="280">
        <f t="shared" si="2408"/>
        <v>0</v>
      </c>
      <c r="JG346" s="468">
        <f t="shared" si="2409"/>
        <v>0</v>
      </c>
      <c r="JH346" s="46">
        <f t="shared" si="2410"/>
        <v>0</v>
      </c>
      <c r="JI346" s="46">
        <f t="shared" si="2411"/>
        <v>0</v>
      </c>
      <c r="JJ346" s="48"/>
      <c r="JL346" s="45">
        <v>285</v>
      </c>
      <c r="JM346" s="46">
        <f t="shared" si="2412"/>
        <v>0</v>
      </c>
      <c r="JN346" s="46">
        <f t="shared" si="2413"/>
        <v>0</v>
      </c>
      <c r="JO346" s="128">
        <f t="shared" si="2414"/>
        <v>0</v>
      </c>
      <c r="JP346" s="46">
        <f t="shared" si="2537"/>
        <v>0</v>
      </c>
      <c r="JQ346" s="46">
        <f t="shared" si="2415"/>
        <v>0</v>
      </c>
      <c r="JR346" s="51">
        <f t="shared" si="2416"/>
        <v>0</v>
      </c>
      <c r="JS346" s="51">
        <f t="shared" si="2639"/>
        <v>0</v>
      </c>
      <c r="JT346" s="199">
        <f t="shared" si="2538"/>
        <v>10000</v>
      </c>
      <c r="JU346" s="128">
        <f t="shared" si="2417"/>
        <v>0</v>
      </c>
      <c r="JV346" s="408">
        <f t="shared" si="2418"/>
        <v>0</v>
      </c>
      <c r="JW346" s="58">
        <f t="shared" si="2419"/>
        <v>0</v>
      </c>
      <c r="JX346" s="52">
        <f t="shared" si="2420"/>
        <v>0</v>
      </c>
      <c r="JY346" s="51">
        <f t="shared" si="2421"/>
        <v>0</v>
      </c>
      <c r="JZ346" s="51">
        <f t="shared" si="2422"/>
        <v>0</v>
      </c>
      <c r="KA346" s="199">
        <f t="shared" si="2640"/>
        <v>0</v>
      </c>
      <c r="KB346" s="128">
        <f t="shared" si="2539"/>
        <v>10000</v>
      </c>
      <c r="KC346" s="204">
        <f t="shared" si="2423"/>
        <v>0</v>
      </c>
      <c r="KD346" s="468">
        <f t="shared" si="2540"/>
        <v>0</v>
      </c>
      <c r="KE346" s="46">
        <f t="shared" si="2424"/>
        <v>0</v>
      </c>
      <c r="KF346" s="46">
        <f t="shared" si="2425"/>
        <v>0</v>
      </c>
      <c r="KG346" s="48"/>
      <c r="KI346" s="45">
        <v>285</v>
      </c>
      <c r="KJ346" s="46">
        <f t="shared" si="2426"/>
        <v>0</v>
      </c>
      <c r="KK346" s="46">
        <f t="shared" si="2427"/>
        <v>0</v>
      </c>
      <c r="KL346" s="128">
        <f t="shared" si="2428"/>
        <v>0</v>
      </c>
      <c r="KM346" s="46">
        <f t="shared" si="2244"/>
        <v>0</v>
      </c>
      <c r="KN346" s="46">
        <f t="shared" si="2429"/>
        <v>0</v>
      </c>
      <c r="KO346" s="51">
        <f t="shared" si="2430"/>
        <v>0</v>
      </c>
      <c r="KP346" s="199">
        <f t="shared" si="2641"/>
        <v>0</v>
      </c>
      <c r="KQ346" s="199">
        <f t="shared" si="2541"/>
        <v>10000</v>
      </c>
      <c r="KR346" s="128">
        <f t="shared" si="2431"/>
        <v>0</v>
      </c>
      <c r="KS346" s="408">
        <f t="shared" si="2432"/>
        <v>0</v>
      </c>
      <c r="KT346" s="45">
        <v>285</v>
      </c>
      <c r="KU346" s="46">
        <f t="shared" si="2542"/>
        <v>0</v>
      </c>
      <c r="KV346" s="46">
        <f t="shared" si="2433"/>
        <v>0</v>
      </c>
      <c r="KW346" s="128">
        <f t="shared" si="2177"/>
        <v>0</v>
      </c>
      <c r="KX346" s="46">
        <f t="shared" si="2434"/>
        <v>0</v>
      </c>
      <c r="KY346" s="46">
        <f t="shared" si="2178"/>
        <v>0</v>
      </c>
      <c r="KZ346" s="51">
        <f t="shared" si="2435"/>
        <v>0</v>
      </c>
      <c r="LA346" s="153">
        <f t="shared" si="2642"/>
        <v>0</v>
      </c>
      <c r="LB346" s="58">
        <f t="shared" si="2652"/>
        <v>0</v>
      </c>
      <c r="LC346" s="52">
        <f t="shared" si="2436"/>
        <v>0</v>
      </c>
      <c r="LD346" s="51">
        <f t="shared" si="2437"/>
        <v>0</v>
      </c>
      <c r="LE346" s="51">
        <f t="shared" si="2179"/>
        <v>0</v>
      </c>
      <c r="LF346" s="51">
        <f t="shared" si="2643"/>
        <v>0</v>
      </c>
      <c r="LG346" s="128">
        <f t="shared" si="2180"/>
        <v>10000</v>
      </c>
      <c r="LH346" s="204">
        <f t="shared" si="2438"/>
        <v>0</v>
      </c>
      <c r="LI346" s="479">
        <f t="shared" si="2181"/>
        <v>0</v>
      </c>
      <c r="LJ346" s="46">
        <f t="shared" si="2543"/>
        <v>0</v>
      </c>
      <c r="LK346" s="46">
        <f t="shared" si="2544"/>
        <v>0</v>
      </c>
      <c r="LL346" s="48"/>
      <c r="LN346" s="45">
        <v>285</v>
      </c>
      <c r="LO346" s="46">
        <f t="shared" si="2439"/>
        <v>0</v>
      </c>
      <c r="LP346" s="46">
        <f t="shared" si="2612"/>
        <v>0</v>
      </c>
      <c r="LQ346" s="46">
        <f t="shared" si="2440"/>
        <v>0</v>
      </c>
      <c r="LR346" s="46">
        <f t="shared" si="2441"/>
        <v>0</v>
      </c>
      <c r="LS346" s="46">
        <f t="shared" si="2442"/>
        <v>0</v>
      </c>
      <c r="LT346" s="51">
        <f t="shared" si="2443"/>
        <v>0</v>
      </c>
      <c r="LU346" s="199">
        <f t="shared" si="2545"/>
        <v>10000</v>
      </c>
      <c r="LV346" s="58">
        <f t="shared" si="2444"/>
        <v>0</v>
      </c>
      <c r="LW346" s="241">
        <f t="shared" si="2613"/>
        <v>0</v>
      </c>
      <c r="LX346" s="51">
        <f t="shared" si="2445"/>
        <v>0</v>
      </c>
      <c r="LY346" s="51">
        <f t="shared" si="2446"/>
        <v>0</v>
      </c>
      <c r="LZ346" s="46">
        <f t="shared" si="2546"/>
        <v>0</v>
      </c>
      <c r="MA346" s="199">
        <f t="shared" si="2547"/>
        <v>10000</v>
      </c>
      <c r="MB346" s="468">
        <f t="shared" si="2447"/>
        <v>0</v>
      </c>
      <c r="MC346" s="46">
        <f t="shared" si="2448"/>
        <v>0</v>
      </c>
      <c r="MD346" s="46">
        <f t="shared" si="2449"/>
        <v>0</v>
      </c>
      <c r="ME346" s="48"/>
      <c r="MG346" s="45">
        <v>285</v>
      </c>
      <c r="MH346" s="46">
        <f t="shared" si="2450"/>
        <v>0</v>
      </c>
      <c r="MI346" s="46">
        <f t="shared" si="2614"/>
        <v>0</v>
      </c>
      <c r="MJ346" s="46">
        <f t="shared" si="2451"/>
        <v>0</v>
      </c>
      <c r="MK346" s="46">
        <f t="shared" si="2452"/>
        <v>0</v>
      </c>
      <c r="ML346" s="46">
        <f t="shared" si="2453"/>
        <v>0</v>
      </c>
      <c r="MM346" s="51">
        <f t="shared" si="2454"/>
        <v>0</v>
      </c>
      <c r="MN346" s="199">
        <f t="shared" si="2548"/>
        <v>10000</v>
      </c>
      <c r="MO346" s="58">
        <f t="shared" si="2455"/>
        <v>0</v>
      </c>
      <c r="MP346" s="52">
        <f t="shared" si="2615"/>
        <v>0</v>
      </c>
      <c r="MQ346" s="51">
        <f t="shared" si="2456"/>
        <v>0</v>
      </c>
      <c r="MR346" s="57">
        <f t="shared" si="2457"/>
        <v>0</v>
      </c>
      <c r="MS346" s="199">
        <f t="shared" si="2549"/>
        <v>10000</v>
      </c>
      <c r="MT346" s="468">
        <f t="shared" si="2550"/>
        <v>0</v>
      </c>
      <c r="MU346" s="46">
        <f t="shared" si="2458"/>
        <v>0</v>
      </c>
      <c r="MV346" s="46">
        <f t="shared" si="2459"/>
        <v>0</v>
      </c>
      <c r="MW346" s="48"/>
      <c r="MY346" s="45">
        <v>285</v>
      </c>
      <c r="MZ346" s="46">
        <f t="shared" si="2460"/>
        <v>0</v>
      </c>
      <c r="NA346" s="46">
        <f t="shared" si="2616"/>
        <v>0</v>
      </c>
      <c r="NB346" s="128">
        <f t="shared" si="2461"/>
        <v>0</v>
      </c>
      <c r="NC346" s="46">
        <f t="shared" si="2238"/>
        <v>0</v>
      </c>
      <c r="ND346" s="46">
        <f t="shared" si="2462"/>
        <v>0</v>
      </c>
      <c r="NE346" s="51">
        <f t="shared" si="2187"/>
        <v>0</v>
      </c>
      <c r="NF346" s="153">
        <f t="shared" si="2188"/>
        <v>10000</v>
      </c>
      <c r="NG346" s="45">
        <v>285</v>
      </c>
      <c r="NH346" s="46">
        <f t="shared" si="2239"/>
        <v>0</v>
      </c>
      <c r="NI346" s="46">
        <f t="shared" si="2617"/>
        <v>0</v>
      </c>
      <c r="NJ346" s="128">
        <f t="shared" si="2190"/>
        <v>0</v>
      </c>
      <c r="NK346" s="46">
        <f t="shared" si="2551"/>
        <v>0</v>
      </c>
      <c r="NL346" s="46">
        <f t="shared" si="2191"/>
        <v>0</v>
      </c>
      <c r="NM346" s="51">
        <f t="shared" si="2463"/>
        <v>0</v>
      </c>
      <c r="NN346" s="58">
        <f t="shared" si="2192"/>
        <v>0</v>
      </c>
      <c r="NO346" s="52">
        <f t="shared" si="2618"/>
        <v>0</v>
      </c>
      <c r="NP346" s="51">
        <f t="shared" si="2194"/>
        <v>0</v>
      </c>
      <c r="NQ346" s="57">
        <f t="shared" si="2464"/>
        <v>0</v>
      </c>
      <c r="NR346" s="153">
        <f t="shared" si="2552"/>
        <v>10000</v>
      </c>
      <c r="NS346" s="469">
        <f t="shared" si="2465"/>
        <v>0</v>
      </c>
      <c r="NT346" s="46">
        <f t="shared" si="2466"/>
        <v>0</v>
      </c>
      <c r="NU346" s="46">
        <f t="shared" si="2467"/>
        <v>0</v>
      </c>
      <c r="NV346" s="48"/>
      <c r="NX346" s="45">
        <v>285</v>
      </c>
      <c r="NY346" s="46">
        <f t="shared" si="2468"/>
        <v>0</v>
      </c>
      <c r="NZ346" s="46">
        <f t="shared" si="2619"/>
        <v>0</v>
      </c>
      <c r="OA346" s="46">
        <f t="shared" si="2469"/>
        <v>0</v>
      </c>
      <c r="OB346" s="46">
        <f t="shared" si="2470"/>
        <v>0</v>
      </c>
      <c r="OC346" s="46">
        <f t="shared" si="2471"/>
        <v>0</v>
      </c>
      <c r="OD346" s="51">
        <f t="shared" si="2472"/>
        <v>0</v>
      </c>
      <c r="OE346" s="57">
        <f t="shared" si="2644"/>
        <v>0</v>
      </c>
      <c r="OF346" s="153">
        <f t="shared" si="2553"/>
        <v>10000</v>
      </c>
      <c r="OG346" s="58">
        <f t="shared" si="2473"/>
        <v>0</v>
      </c>
      <c r="OH346" s="241">
        <f t="shared" si="2645"/>
        <v>0</v>
      </c>
      <c r="OI346" s="51">
        <f t="shared" si="2474"/>
        <v>0</v>
      </c>
      <c r="OJ346" s="51">
        <f t="shared" si="2475"/>
        <v>0</v>
      </c>
      <c r="OK346" s="153">
        <f t="shared" si="2646"/>
        <v>0</v>
      </c>
      <c r="OL346" s="153">
        <f t="shared" si="2554"/>
        <v>10000</v>
      </c>
      <c r="OM346" s="468">
        <f t="shared" si="2555"/>
        <v>0</v>
      </c>
      <c r="ON346" s="46">
        <f t="shared" si="2556"/>
        <v>0</v>
      </c>
      <c r="OO346" s="46">
        <f t="shared" si="2476"/>
        <v>0</v>
      </c>
      <c r="OP346" s="48"/>
      <c r="OR346" s="45">
        <v>285</v>
      </c>
      <c r="OS346" s="46">
        <f t="shared" si="2477"/>
        <v>0</v>
      </c>
      <c r="OT346" s="128">
        <f t="shared" si="2620"/>
        <v>0</v>
      </c>
      <c r="OU346" s="128">
        <f t="shared" si="2478"/>
        <v>0</v>
      </c>
      <c r="OV346" s="46">
        <f t="shared" si="2240"/>
        <v>0</v>
      </c>
      <c r="OW346" s="46">
        <f t="shared" si="2241"/>
        <v>0</v>
      </c>
      <c r="OX346" s="51">
        <f t="shared" si="2479"/>
        <v>0</v>
      </c>
      <c r="OY346" s="51">
        <f t="shared" si="2647"/>
        <v>0</v>
      </c>
      <c r="OZ346" s="153">
        <f t="shared" si="2557"/>
        <v>10000</v>
      </c>
      <c r="PA346" s="45">
        <v>285</v>
      </c>
      <c r="PB346" s="46">
        <f t="shared" si="2480"/>
        <v>0</v>
      </c>
      <c r="PC346" s="46">
        <f t="shared" si="2648"/>
        <v>0</v>
      </c>
      <c r="PD346" s="128">
        <f t="shared" si="2481"/>
        <v>0</v>
      </c>
      <c r="PE346" s="46">
        <f t="shared" si="2482"/>
        <v>0</v>
      </c>
      <c r="PF346" s="46">
        <f t="shared" si="2483"/>
        <v>0</v>
      </c>
      <c r="PG346" s="51">
        <f t="shared" si="2484"/>
        <v>0</v>
      </c>
      <c r="PH346" s="57">
        <f t="shared" si="2649"/>
        <v>0</v>
      </c>
      <c r="PI346" s="688">
        <f t="shared" si="2485"/>
        <v>0</v>
      </c>
      <c r="PJ346" s="52">
        <f t="shared" si="2650"/>
        <v>0</v>
      </c>
      <c r="PK346" s="51">
        <f t="shared" si="2486"/>
        <v>0</v>
      </c>
      <c r="PL346" s="57">
        <f t="shared" si="2487"/>
        <v>0</v>
      </c>
      <c r="PM346" s="57">
        <f t="shared" si="2651"/>
        <v>0</v>
      </c>
      <c r="PN346" s="153">
        <f t="shared" si="2558"/>
        <v>10000</v>
      </c>
      <c r="PO346" s="469">
        <f t="shared" si="2488"/>
        <v>0</v>
      </c>
      <c r="PP346" s="46">
        <f t="shared" si="2489"/>
        <v>0</v>
      </c>
      <c r="PQ346" s="46">
        <f t="shared" si="2490"/>
        <v>0</v>
      </c>
      <c r="PR346" s="48"/>
    </row>
    <row r="347" spans="2:434" hidden="1" x14ac:dyDescent="0.3">
      <c r="B347" s="45">
        <v>286</v>
      </c>
      <c r="C347" s="46">
        <f t="shared" si="2245"/>
        <v>0</v>
      </c>
      <c r="D347" s="46">
        <f t="shared" si="2293"/>
        <v>0</v>
      </c>
      <c r="E347" s="46">
        <f t="shared" si="2294"/>
        <v>0</v>
      </c>
      <c r="F347" s="46">
        <f t="shared" si="2295"/>
        <v>0</v>
      </c>
      <c r="G347" s="46">
        <f t="shared" si="2296"/>
        <v>0</v>
      </c>
      <c r="H347" s="51">
        <f t="shared" si="2297"/>
        <v>0</v>
      </c>
      <c r="I347" s="58">
        <f t="shared" si="2228"/>
        <v>0</v>
      </c>
      <c r="J347" s="52">
        <f t="shared" si="2298"/>
        <v>0</v>
      </c>
      <c r="K347" s="51">
        <f t="shared" si="2299"/>
        <v>0</v>
      </c>
      <c r="L347" s="57">
        <f t="shared" si="2300"/>
        <v>0</v>
      </c>
      <c r="M347" s="468">
        <f t="shared" si="2491"/>
        <v>0</v>
      </c>
      <c r="N347" s="46">
        <f t="shared" si="2492"/>
        <v>0</v>
      </c>
      <c r="O347" s="47"/>
      <c r="P347" s="46">
        <f t="shared" si="2493"/>
        <v>0</v>
      </c>
      <c r="Q347" s="48"/>
      <c r="R347" s="29"/>
      <c r="S347" s="29"/>
      <c r="T347" s="45">
        <v>286</v>
      </c>
      <c r="U347" s="46">
        <f t="shared" si="2301"/>
        <v>0</v>
      </c>
      <c r="V347" s="46">
        <f t="shared" si="2302"/>
        <v>0</v>
      </c>
      <c r="W347" s="46">
        <f t="shared" si="2494"/>
        <v>0</v>
      </c>
      <c r="X347" s="46">
        <f t="shared" si="2303"/>
        <v>0</v>
      </c>
      <c r="Y347" s="46">
        <f t="shared" si="2304"/>
        <v>0</v>
      </c>
      <c r="Z347" s="51">
        <f t="shared" si="2305"/>
        <v>0</v>
      </c>
      <c r="AA347" s="58">
        <f t="shared" si="2306"/>
        <v>0</v>
      </c>
      <c r="AB347" s="52">
        <f t="shared" si="2307"/>
        <v>0</v>
      </c>
      <c r="AC347" s="51">
        <f t="shared" si="2308"/>
        <v>0</v>
      </c>
      <c r="AD347" s="57">
        <f t="shared" si="2309"/>
        <v>0</v>
      </c>
      <c r="AE347" s="468">
        <f t="shared" si="2495"/>
        <v>0</v>
      </c>
      <c r="AF347" s="46">
        <f t="shared" si="2310"/>
        <v>0</v>
      </c>
      <c r="AG347" s="47"/>
      <c r="AH347" s="46">
        <f t="shared" si="2496"/>
        <v>0</v>
      </c>
      <c r="AI347" s="48"/>
      <c r="AJ347" s="29"/>
      <c r="AK347" s="45">
        <v>286</v>
      </c>
      <c r="AL347" s="46">
        <f t="shared" si="2311"/>
        <v>0</v>
      </c>
      <c r="AM347" s="46"/>
      <c r="AN347" s="46"/>
      <c r="AO347" s="46">
        <f t="shared" si="2312"/>
        <v>0</v>
      </c>
      <c r="AP347" s="128">
        <f t="shared" si="2313"/>
        <v>0</v>
      </c>
      <c r="AQ347" s="128"/>
      <c r="AR347" s="128"/>
      <c r="AS347" s="46">
        <f t="shared" si="2314"/>
        <v>0</v>
      </c>
      <c r="AT347" s="46">
        <f t="shared" si="2315"/>
        <v>0</v>
      </c>
      <c r="AU347" s="51"/>
      <c r="AV347" s="51"/>
      <c r="AW347" s="51">
        <f t="shared" si="2316"/>
        <v>0</v>
      </c>
      <c r="AX347" s="58">
        <f t="shared" si="2317"/>
        <v>0</v>
      </c>
      <c r="AY347" s="52"/>
      <c r="AZ347" s="52"/>
      <c r="BA347" s="52">
        <f t="shared" si="2318"/>
        <v>0</v>
      </c>
      <c r="BB347" s="51">
        <f t="shared" si="2319"/>
        <v>0</v>
      </c>
      <c r="BC347" s="51"/>
      <c r="BD347" s="51"/>
      <c r="BE347" s="57">
        <f t="shared" si="2320"/>
        <v>0</v>
      </c>
      <c r="BF347" s="468">
        <f t="shared" si="2321"/>
        <v>0</v>
      </c>
      <c r="BG347" s="46">
        <f t="shared" si="2322"/>
        <v>0</v>
      </c>
      <c r="BH347" s="46">
        <f t="shared" si="2323"/>
        <v>0</v>
      </c>
      <c r="BI347" s="48"/>
      <c r="BK347" s="45">
        <v>286</v>
      </c>
      <c r="BL347" s="46">
        <f t="shared" si="2497"/>
        <v>0</v>
      </c>
      <c r="BM347" s="46">
        <f t="shared" si="2498"/>
        <v>0</v>
      </c>
      <c r="BN347" s="46">
        <f t="shared" si="2499"/>
        <v>0</v>
      </c>
      <c r="BO347" s="46">
        <f t="shared" si="2324"/>
        <v>0</v>
      </c>
      <c r="BP347" s="46">
        <f t="shared" si="2325"/>
        <v>0</v>
      </c>
      <c r="BQ347" s="51">
        <f t="shared" si="2326"/>
        <v>0</v>
      </c>
      <c r="BR347" s="57">
        <f t="shared" si="2621"/>
        <v>0</v>
      </c>
      <c r="BS347" s="58">
        <f t="shared" si="2229"/>
        <v>0</v>
      </c>
      <c r="BT347" s="52">
        <f t="shared" si="2500"/>
        <v>0</v>
      </c>
      <c r="BU347" s="51">
        <f t="shared" si="2327"/>
        <v>0</v>
      </c>
      <c r="BV347" s="51">
        <f t="shared" si="2328"/>
        <v>0</v>
      </c>
      <c r="BW347" s="153">
        <f t="shared" si="2622"/>
        <v>0</v>
      </c>
      <c r="BX347" s="468">
        <f t="shared" si="2501"/>
        <v>0</v>
      </c>
      <c r="BY347" s="46">
        <f t="shared" si="2502"/>
        <v>0</v>
      </c>
      <c r="BZ347" s="46">
        <f t="shared" si="2329"/>
        <v>0</v>
      </c>
      <c r="CA347" s="48"/>
      <c r="CB347" s="29"/>
      <c r="CC347" s="45">
        <v>286</v>
      </c>
      <c r="CD347" s="128">
        <f t="shared" si="2330"/>
        <v>0</v>
      </c>
      <c r="CE347" s="46">
        <f t="shared" si="2503"/>
        <v>0</v>
      </c>
      <c r="CF347" s="128">
        <f t="shared" si="2331"/>
        <v>0</v>
      </c>
      <c r="CG347" s="46">
        <f t="shared" si="2504"/>
        <v>0</v>
      </c>
      <c r="CH347" s="46">
        <f t="shared" si="2230"/>
        <v>0</v>
      </c>
      <c r="CI347" s="51">
        <f t="shared" si="2332"/>
        <v>0</v>
      </c>
      <c r="CJ347" s="199">
        <f t="shared" si="2623"/>
        <v>0</v>
      </c>
      <c r="CK347" s="153">
        <f t="shared" si="2505"/>
        <v>10000</v>
      </c>
      <c r="CL347" s="45">
        <v>286</v>
      </c>
      <c r="CM347" s="46">
        <f t="shared" si="2506"/>
        <v>0</v>
      </c>
      <c r="CN347" s="46">
        <f t="shared" si="2507"/>
        <v>0</v>
      </c>
      <c r="CO347" s="128">
        <f t="shared" si="2242"/>
        <v>0</v>
      </c>
      <c r="CP347" s="46">
        <f t="shared" si="2333"/>
        <v>0</v>
      </c>
      <c r="CQ347" s="46">
        <f t="shared" si="2243"/>
        <v>0</v>
      </c>
      <c r="CR347" s="51">
        <f t="shared" si="2334"/>
        <v>0</v>
      </c>
      <c r="CS347" s="153">
        <f t="shared" si="2624"/>
        <v>0</v>
      </c>
      <c r="CT347" s="58">
        <f t="shared" si="2335"/>
        <v>0</v>
      </c>
      <c r="CU347" s="52">
        <f t="shared" si="2508"/>
        <v>0</v>
      </c>
      <c r="CV347" s="51">
        <f t="shared" si="2509"/>
        <v>0</v>
      </c>
      <c r="CW347" s="51">
        <f t="shared" si="2336"/>
        <v>0</v>
      </c>
      <c r="CX347" s="57">
        <f t="shared" si="2625"/>
        <v>0</v>
      </c>
      <c r="CY347" s="153">
        <f t="shared" si="2510"/>
        <v>10000</v>
      </c>
      <c r="CZ347" s="479">
        <f t="shared" si="2162"/>
        <v>0</v>
      </c>
      <c r="DA347" s="46">
        <f t="shared" si="2511"/>
        <v>0</v>
      </c>
      <c r="DB347" s="46">
        <f t="shared" si="2512"/>
        <v>0</v>
      </c>
      <c r="DC347" s="48"/>
      <c r="DE347" s="45">
        <v>286</v>
      </c>
      <c r="DF347" s="46">
        <f t="shared" si="2337"/>
        <v>0</v>
      </c>
      <c r="DG347" s="46">
        <f t="shared" si="2626"/>
        <v>0</v>
      </c>
      <c r="DH347" s="46">
        <f t="shared" si="2338"/>
        <v>0</v>
      </c>
      <c r="DI347" s="46">
        <f t="shared" si="2339"/>
        <v>0</v>
      </c>
      <c r="DJ347" s="46">
        <f t="shared" si="2340"/>
        <v>0</v>
      </c>
      <c r="DK347" s="51">
        <f t="shared" si="2341"/>
        <v>0</v>
      </c>
      <c r="DL347" s="58">
        <f t="shared" si="2231"/>
        <v>0</v>
      </c>
      <c r="DM347" s="241">
        <f t="shared" si="2627"/>
        <v>0</v>
      </c>
      <c r="DN347" s="51">
        <f t="shared" si="2342"/>
        <v>0</v>
      </c>
      <c r="DO347" s="57">
        <f t="shared" si="2343"/>
        <v>0</v>
      </c>
      <c r="DP347" s="468">
        <f t="shared" si="2513"/>
        <v>0</v>
      </c>
      <c r="DQ347" s="46">
        <f t="shared" si="2514"/>
        <v>0</v>
      </c>
      <c r="DR347" s="47"/>
      <c r="DS347" s="46">
        <f t="shared" si="2515"/>
        <v>0</v>
      </c>
      <c r="DT347" s="48"/>
      <c r="DU347" s="29"/>
      <c r="DV347" s="45">
        <v>286</v>
      </c>
      <c r="DW347" s="46">
        <f t="shared" si="2516"/>
        <v>0</v>
      </c>
      <c r="DX347" s="46">
        <f t="shared" si="2628"/>
        <v>0</v>
      </c>
      <c r="DY347" s="46">
        <f t="shared" si="2517"/>
        <v>0</v>
      </c>
      <c r="DZ347" s="46">
        <f t="shared" si="2344"/>
        <v>0</v>
      </c>
      <c r="EA347" s="46">
        <f t="shared" si="2345"/>
        <v>0</v>
      </c>
      <c r="EB347" s="51">
        <f t="shared" si="2346"/>
        <v>0</v>
      </c>
      <c r="EC347" s="58">
        <f t="shared" si="2232"/>
        <v>0</v>
      </c>
      <c r="ED347" s="52">
        <f t="shared" si="2629"/>
        <v>0</v>
      </c>
      <c r="EE347" s="51">
        <f t="shared" si="2347"/>
        <v>0</v>
      </c>
      <c r="EF347" s="57">
        <f t="shared" si="2348"/>
        <v>0</v>
      </c>
      <c r="EG347" s="468">
        <f t="shared" si="2518"/>
        <v>0</v>
      </c>
      <c r="EH347" s="46">
        <f t="shared" si="2519"/>
        <v>0</v>
      </c>
      <c r="EI347" s="47"/>
      <c r="EJ347" s="46">
        <f t="shared" si="2520"/>
        <v>0</v>
      </c>
      <c r="EK347" s="48"/>
      <c r="EL347" s="29"/>
      <c r="EM347" s="45">
        <v>286</v>
      </c>
      <c r="EN347" s="46">
        <f t="shared" si="2606"/>
        <v>0</v>
      </c>
      <c r="EO347" s="46">
        <f t="shared" si="2630"/>
        <v>0</v>
      </c>
      <c r="EP347" s="128">
        <f t="shared" si="2233"/>
        <v>0</v>
      </c>
      <c r="EQ347" s="46">
        <f t="shared" si="2349"/>
        <v>0</v>
      </c>
      <c r="ER347" s="46">
        <f t="shared" si="2350"/>
        <v>0</v>
      </c>
      <c r="ES347" s="51">
        <f t="shared" si="2351"/>
        <v>0</v>
      </c>
      <c r="ET347" s="153">
        <f t="shared" si="2521"/>
        <v>10000</v>
      </c>
      <c r="EU347" s="45">
        <v>286</v>
      </c>
      <c r="EV347" s="46">
        <f t="shared" si="2234"/>
        <v>0</v>
      </c>
      <c r="EW347" s="46">
        <f t="shared" si="2631"/>
        <v>0</v>
      </c>
      <c r="EX347" s="128">
        <f t="shared" si="2352"/>
        <v>0</v>
      </c>
      <c r="EY347" s="46">
        <f t="shared" si="2353"/>
        <v>0</v>
      </c>
      <c r="EZ347" s="46">
        <f t="shared" si="2354"/>
        <v>0</v>
      </c>
      <c r="FA347" s="51">
        <f t="shared" si="2355"/>
        <v>0</v>
      </c>
      <c r="FB347" s="58">
        <f t="shared" si="2356"/>
        <v>0</v>
      </c>
      <c r="FC347" s="52">
        <f t="shared" si="2632"/>
        <v>0</v>
      </c>
      <c r="FD347" s="51">
        <f t="shared" si="2522"/>
        <v>0</v>
      </c>
      <c r="FE347" s="57">
        <f t="shared" si="2357"/>
        <v>0</v>
      </c>
      <c r="FF347" s="153">
        <f t="shared" si="2523"/>
        <v>10000</v>
      </c>
      <c r="FG347" s="469">
        <f t="shared" si="2358"/>
        <v>0</v>
      </c>
      <c r="FH347" s="46">
        <f t="shared" si="2359"/>
        <v>0</v>
      </c>
      <c r="FI347" s="46">
        <f t="shared" si="2360"/>
        <v>0</v>
      </c>
      <c r="FJ347" s="48"/>
      <c r="FL347" s="45">
        <v>286</v>
      </c>
      <c r="FM347" s="46">
        <f t="shared" si="2524"/>
        <v>0</v>
      </c>
      <c r="FN347" s="46">
        <f t="shared" si="2607"/>
        <v>0</v>
      </c>
      <c r="FO347" s="46">
        <f t="shared" si="2525"/>
        <v>0</v>
      </c>
      <c r="FP347" s="46">
        <f t="shared" si="2361"/>
        <v>0</v>
      </c>
      <c r="FQ347" s="46">
        <f t="shared" si="2362"/>
        <v>0</v>
      </c>
      <c r="FR347" s="51">
        <f t="shared" si="2363"/>
        <v>0</v>
      </c>
      <c r="FS347" s="57">
        <f t="shared" si="2633"/>
        <v>0</v>
      </c>
      <c r="FT347" s="58">
        <f t="shared" si="2235"/>
        <v>0</v>
      </c>
      <c r="FU347" s="241">
        <f t="shared" si="2608"/>
        <v>0</v>
      </c>
      <c r="FV347" s="51">
        <f t="shared" si="2364"/>
        <v>0</v>
      </c>
      <c r="FW347" s="51">
        <f t="shared" si="2365"/>
        <v>0</v>
      </c>
      <c r="FX347" s="153">
        <f t="shared" si="2634"/>
        <v>0</v>
      </c>
      <c r="FY347" s="468">
        <f t="shared" si="2526"/>
        <v>0</v>
      </c>
      <c r="FZ347" s="46">
        <f t="shared" si="2527"/>
        <v>0</v>
      </c>
      <c r="GA347" s="46">
        <f t="shared" si="2366"/>
        <v>0</v>
      </c>
      <c r="GB347" s="48"/>
      <c r="GD347" s="45">
        <v>286</v>
      </c>
      <c r="GE347" s="128">
        <f t="shared" si="2609"/>
        <v>0</v>
      </c>
      <c r="GF347" s="128">
        <f t="shared" si="2635"/>
        <v>0</v>
      </c>
      <c r="GG347" s="128">
        <f t="shared" si="2119"/>
        <v>0</v>
      </c>
      <c r="GH347" s="46">
        <f t="shared" si="2236"/>
        <v>0</v>
      </c>
      <c r="GI347" s="46">
        <f t="shared" si="2367"/>
        <v>0</v>
      </c>
      <c r="GJ347" s="51">
        <f t="shared" si="2368"/>
        <v>0</v>
      </c>
      <c r="GK347" s="51">
        <f t="shared" si="2636"/>
        <v>0</v>
      </c>
      <c r="GL347" s="153">
        <f t="shared" si="2528"/>
        <v>10000</v>
      </c>
      <c r="GM347" s="45">
        <v>286</v>
      </c>
      <c r="GN347" s="46">
        <f t="shared" si="2237"/>
        <v>0</v>
      </c>
      <c r="GO347" s="46">
        <f t="shared" si="2610"/>
        <v>0</v>
      </c>
      <c r="GP347" s="128">
        <f t="shared" si="2168"/>
        <v>0</v>
      </c>
      <c r="GQ347" s="46">
        <f t="shared" si="2369"/>
        <v>0</v>
      </c>
      <c r="GR347" s="46">
        <f t="shared" si="2169"/>
        <v>0</v>
      </c>
      <c r="GS347" s="51">
        <f t="shared" si="2370"/>
        <v>0</v>
      </c>
      <c r="GT347" s="57">
        <f t="shared" si="2637"/>
        <v>0</v>
      </c>
      <c r="GU347" s="58">
        <f t="shared" si="2371"/>
        <v>0</v>
      </c>
      <c r="GV347" s="52">
        <f t="shared" si="2611"/>
        <v>0</v>
      </c>
      <c r="GW347" s="51">
        <f t="shared" si="2529"/>
        <v>0</v>
      </c>
      <c r="GX347" s="57">
        <f t="shared" si="2372"/>
        <v>0</v>
      </c>
      <c r="GY347" s="57">
        <f t="shared" si="2638"/>
        <v>0</v>
      </c>
      <c r="GZ347" s="153">
        <f t="shared" si="2530"/>
        <v>10000</v>
      </c>
      <c r="HA347" s="469">
        <f t="shared" si="2373"/>
        <v>0</v>
      </c>
      <c r="HB347" s="46">
        <f t="shared" si="2374"/>
        <v>0</v>
      </c>
      <c r="HC347" s="46">
        <f t="shared" si="2375"/>
        <v>0</v>
      </c>
      <c r="HD347" s="48"/>
      <c r="HF347" s="45">
        <v>286</v>
      </c>
      <c r="HG347" s="46">
        <f t="shared" si="2376"/>
        <v>0</v>
      </c>
      <c r="HH347" s="46">
        <f t="shared" si="2377"/>
        <v>0</v>
      </c>
      <c r="HI347" s="46">
        <f t="shared" si="2378"/>
        <v>0</v>
      </c>
      <c r="HJ347" s="46">
        <f t="shared" si="2379"/>
        <v>0</v>
      </c>
      <c r="HK347" s="46">
        <f t="shared" si="2380"/>
        <v>0</v>
      </c>
      <c r="HL347" s="51">
        <f t="shared" si="2381"/>
        <v>0</v>
      </c>
      <c r="HM347" s="153">
        <f t="shared" si="2531"/>
        <v>10000</v>
      </c>
      <c r="HN347" s="58">
        <f t="shared" si="2382"/>
        <v>0</v>
      </c>
      <c r="HO347" s="52">
        <f t="shared" si="2383"/>
        <v>0</v>
      </c>
      <c r="HP347" s="51">
        <f t="shared" si="2384"/>
        <v>0</v>
      </c>
      <c r="HQ347" s="57">
        <f t="shared" si="2385"/>
        <v>0</v>
      </c>
      <c r="HR347" s="153">
        <f t="shared" si="2532"/>
        <v>10000</v>
      </c>
      <c r="HS347" s="468">
        <f t="shared" si="2171"/>
        <v>0</v>
      </c>
      <c r="HT347" s="46">
        <f t="shared" si="2172"/>
        <v>0</v>
      </c>
      <c r="HU347" s="46">
        <f t="shared" si="2173"/>
        <v>0</v>
      </c>
      <c r="HV347" s="48"/>
      <c r="HW347" s="29"/>
      <c r="HX347" s="45">
        <v>286</v>
      </c>
      <c r="HY347" s="128">
        <f t="shared" si="2386"/>
        <v>0</v>
      </c>
      <c r="HZ347" s="46">
        <f t="shared" si="2387"/>
        <v>0</v>
      </c>
      <c r="IA347" s="46">
        <f t="shared" si="2388"/>
        <v>0</v>
      </c>
      <c r="IB347" s="46">
        <f t="shared" si="2389"/>
        <v>0</v>
      </c>
      <c r="IC347" s="46">
        <f t="shared" si="2390"/>
        <v>0</v>
      </c>
      <c r="ID347" s="51">
        <f t="shared" si="2391"/>
        <v>0</v>
      </c>
      <c r="IE347" s="153">
        <f t="shared" si="2533"/>
        <v>10000</v>
      </c>
      <c r="IF347" s="58">
        <f t="shared" si="2392"/>
        <v>0</v>
      </c>
      <c r="IG347" s="52">
        <f t="shared" si="2393"/>
        <v>0</v>
      </c>
      <c r="IH347" s="51">
        <f t="shared" si="2394"/>
        <v>0</v>
      </c>
      <c r="II347" s="57">
        <f t="shared" si="2534"/>
        <v>0</v>
      </c>
      <c r="IJ347" s="153">
        <f t="shared" si="2535"/>
        <v>10000</v>
      </c>
      <c r="IK347" s="468">
        <f t="shared" si="2174"/>
        <v>0</v>
      </c>
      <c r="IL347" s="46">
        <f t="shared" si="2175"/>
        <v>0</v>
      </c>
      <c r="IM347" s="46">
        <f t="shared" si="2176"/>
        <v>0</v>
      </c>
      <c r="IN347" s="48"/>
      <c r="IO347" s="53">
        <f t="shared" si="2395"/>
        <v>0</v>
      </c>
      <c r="IQ347" s="45">
        <v>286</v>
      </c>
      <c r="IR347" s="128">
        <f t="shared" si="2396"/>
        <v>0</v>
      </c>
      <c r="IS347" s="128">
        <f t="shared" si="2397"/>
        <v>0</v>
      </c>
      <c r="IT347" s="128">
        <f t="shared" si="2398"/>
        <v>0</v>
      </c>
      <c r="IU347" s="46">
        <f t="shared" si="2559"/>
        <v>0</v>
      </c>
      <c r="IV347" s="46">
        <f t="shared" si="2399"/>
        <v>0</v>
      </c>
      <c r="IW347" s="51">
        <f t="shared" si="2400"/>
        <v>0</v>
      </c>
      <c r="IX347" s="199">
        <f t="shared" si="2536"/>
        <v>10000</v>
      </c>
      <c r="IY347" s="128">
        <f t="shared" si="2401"/>
        <v>0</v>
      </c>
      <c r="IZ347" s="408">
        <f t="shared" si="2402"/>
        <v>0</v>
      </c>
      <c r="JA347" s="58">
        <f t="shared" si="2403"/>
        <v>0</v>
      </c>
      <c r="JB347" s="52">
        <f t="shared" si="2404"/>
        <v>0</v>
      </c>
      <c r="JC347" s="51">
        <f t="shared" si="2405"/>
        <v>0</v>
      </c>
      <c r="JD347" s="57">
        <f t="shared" si="2406"/>
        <v>0</v>
      </c>
      <c r="JE347" s="280">
        <f t="shared" si="2407"/>
        <v>10000</v>
      </c>
      <c r="JF347" s="280">
        <f t="shared" si="2408"/>
        <v>0</v>
      </c>
      <c r="JG347" s="468">
        <f t="shared" si="2409"/>
        <v>0</v>
      </c>
      <c r="JH347" s="46">
        <f t="shared" si="2410"/>
        <v>0</v>
      </c>
      <c r="JI347" s="46">
        <f t="shared" si="2411"/>
        <v>0</v>
      </c>
      <c r="JJ347" s="48"/>
      <c r="JL347" s="45">
        <v>286</v>
      </c>
      <c r="JM347" s="46">
        <f t="shared" si="2412"/>
        <v>0</v>
      </c>
      <c r="JN347" s="46">
        <f t="shared" si="2413"/>
        <v>0</v>
      </c>
      <c r="JO347" s="128">
        <f t="shared" si="2414"/>
        <v>0</v>
      </c>
      <c r="JP347" s="46">
        <f t="shared" si="2537"/>
        <v>0</v>
      </c>
      <c r="JQ347" s="46">
        <f t="shared" si="2415"/>
        <v>0</v>
      </c>
      <c r="JR347" s="51">
        <f t="shared" si="2416"/>
        <v>0</v>
      </c>
      <c r="JS347" s="51">
        <f t="shared" si="2639"/>
        <v>0</v>
      </c>
      <c r="JT347" s="199">
        <f t="shared" si="2538"/>
        <v>10000</v>
      </c>
      <c r="JU347" s="128">
        <f t="shared" si="2417"/>
        <v>0</v>
      </c>
      <c r="JV347" s="408">
        <f t="shared" si="2418"/>
        <v>0</v>
      </c>
      <c r="JW347" s="58">
        <f t="shared" si="2419"/>
        <v>0</v>
      </c>
      <c r="JX347" s="52">
        <f t="shared" si="2420"/>
        <v>0</v>
      </c>
      <c r="JY347" s="51">
        <f t="shared" si="2421"/>
        <v>0</v>
      </c>
      <c r="JZ347" s="51">
        <f t="shared" si="2422"/>
        <v>0</v>
      </c>
      <c r="KA347" s="199">
        <f t="shared" si="2640"/>
        <v>0</v>
      </c>
      <c r="KB347" s="128">
        <f t="shared" si="2539"/>
        <v>10000</v>
      </c>
      <c r="KC347" s="204">
        <f t="shared" si="2423"/>
        <v>0</v>
      </c>
      <c r="KD347" s="468">
        <f t="shared" si="2540"/>
        <v>0</v>
      </c>
      <c r="KE347" s="46">
        <f t="shared" si="2424"/>
        <v>0</v>
      </c>
      <c r="KF347" s="46">
        <f t="shared" si="2425"/>
        <v>0</v>
      </c>
      <c r="KG347" s="48"/>
      <c r="KI347" s="45">
        <v>286</v>
      </c>
      <c r="KJ347" s="46">
        <f t="shared" si="2426"/>
        <v>0</v>
      </c>
      <c r="KK347" s="46">
        <f t="shared" si="2427"/>
        <v>0</v>
      </c>
      <c r="KL347" s="128">
        <f t="shared" si="2428"/>
        <v>0</v>
      </c>
      <c r="KM347" s="46">
        <f t="shared" si="2244"/>
        <v>0</v>
      </c>
      <c r="KN347" s="46">
        <f t="shared" si="2429"/>
        <v>0</v>
      </c>
      <c r="KO347" s="51">
        <f t="shared" si="2430"/>
        <v>0</v>
      </c>
      <c r="KP347" s="199">
        <f t="shared" si="2641"/>
        <v>0</v>
      </c>
      <c r="KQ347" s="199">
        <f t="shared" si="2541"/>
        <v>10000</v>
      </c>
      <c r="KR347" s="128">
        <f t="shared" si="2431"/>
        <v>0</v>
      </c>
      <c r="KS347" s="408">
        <f t="shared" si="2432"/>
        <v>0</v>
      </c>
      <c r="KT347" s="45">
        <v>286</v>
      </c>
      <c r="KU347" s="46">
        <f t="shared" si="2542"/>
        <v>0</v>
      </c>
      <c r="KV347" s="46">
        <f t="shared" si="2433"/>
        <v>0</v>
      </c>
      <c r="KW347" s="128">
        <f t="shared" si="2177"/>
        <v>0</v>
      </c>
      <c r="KX347" s="46">
        <f t="shared" si="2434"/>
        <v>0</v>
      </c>
      <c r="KY347" s="46">
        <f t="shared" si="2178"/>
        <v>0</v>
      </c>
      <c r="KZ347" s="51">
        <f t="shared" si="2435"/>
        <v>0</v>
      </c>
      <c r="LA347" s="153">
        <f t="shared" si="2642"/>
        <v>0</v>
      </c>
      <c r="LB347" s="58">
        <f t="shared" si="2652"/>
        <v>0</v>
      </c>
      <c r="LC347" s="52">
        <f t="shared" si="2436"/>
        <v>0</v>
      </c>
      <c r="LD347" s="51">
        <f t="shared" si="2437"/>
        <v>0</v>
      </c>
      <c r="LE347" s="51">
        <f t="shared" si="2179"/>
        <v>0</v>
      </c>
      <c r="LF347" s="51">
        <f t="shared" si="2643"/>
        <v>0</v>
      </c>
      <c r="LG347" s="128">
        <f t="shared" si="2180"/>
        <v>10000</v>
      </c>
      <c r="LH347" s="204">
        <f t="shared" si="2438"/>
        <v>0</v>
      </c>
      <c r="LI347" s="479">
        <f t="shared" si="2181"/>
        <v>0</v>
      </c>
      <c r="LJ347" s="46">
        <f t="shared" si="2543"/>
        <v>0</v>
      </c>
      <c r="LK347" s="46">
        <f t="shared" si="2544"/>
        <v>0</v>
      </c>
      <c r="LL347" s="48"/>
      <c r="LN347" s="45">
        <v>286</v>
      </c>
      <c r="LO347" s="46">
        <f t="shared" si="2439"/>
        <v>0</v>
      </c>
      <c r="LP347" s="46">
        <f t="shared" si="2612"/>
        <v>0</v>
      </c>
      <c r="LQ347" s="46">
        <f t="shared" si="2440"/>
        <v>0</v>
      </c>
      <c r="LR347" s="46">
        <f t="shared" si="2441"/>
        <v>0</v>
      </c>
      <c r="LS347" s="46">
        <f t="shared" si="2442"/>
        <v>0</v>
      </c>
      <c r="LT347" s="51">
        <f t="shared" si="2443"/>
        <v>0</v>
      </c>
      <c r="LU347" s="199">
        <f t="shared" si="2545"/>
        <v>10000</v>
      </c>
      <c r="LV347" s="58">
        <f t="shared" si="2444"/>
        <v>0</v>
      </c>
      <c r="LW347" s="241">
        <f t="shared" si="2613"/>
        <v>0</v>
      </c>
      <c r="LX347" s="51">
        <f t="shared" si="2445"/>
        <v>0</v>
      </c>
      <c r="LY347" s="51">
        <f t="shared" si="2446"/>
        <v>0</v>
      </c>
      <c r="LZ347" s="46">
        <f t="shared" si="2546"/>
        <v>0</v>
      </c>
      <c r="MA347" s="199">
        <f t="shared" si="2547"/>
        <v>10000</v>
      </c>
      <c r="MB347" s="468">
        <f t="shared" si="2447"/>
        <v>0</v>
      </c>
      <c r="MC347" s="46">
        <f t="shared" si="2448"/>
        <v>0</v>
      </c>
      <c r="MD347" s="46">
        <f t="shared" si="2449"/>
        <v>0</v>
      </c>
      <c r="ME347" s="48"/>
      <c r="MG347" s="45">
        <v>286</v>
      </c>
      <c r="MH347" s="46">
        <f t="shared" si="2450"/>
        <v>0</v>
      </c>
      <c r="MI347" s="46">
        <f t="shared" si="2614"/>
        <v>0</v>
      </c>
      <c r="MJ347" s="46">
        <f t="shared" si="2451"/>
        <v>0</v>
      </c>
      <c r="MK347" s="46">
        <f t="shared" si="2452"/>
        <v>0</v>
      </c>
      <c r="ML347" s="46">
        <f t="shared" si="2453"/>
        <v>0</v>
      </c>
      <c r="MM347" s="51">
        <f t="shared" si="2454"/>
        <v>0</v>
      </c>
      <c r="MN347" s="199">
        <f t="shared" si="2548"/>
        <v>10000</v>
      </c>
      <c r="MO347" s="58">
        <f t="shared" si="2455"/>
        <v>0</v>
      </c>
      <c r="MP347" s="52">
        <f t="shared" si="2615"/>
        <v>0</v>
      </c>
      <c r="MQ347" s="51">
        <f t="shared" si="2456"/>
        <v>0</v>
      </c>
      <c r="MR347" s="57">
        <f t="shared" si="2457"/>
        <v>0</v>
      </c>
      <c r="MS347" s="199">
        <f t="shared" si="2549"/>
        <v>10000</v>
      </c>
      <c r="MT347" s="468">
        <f t="shared" si="2550"/>
        <v>0</v>
      </c>
      <c r="MU347" s="46">
        <f t="shared" si="2458"/>
        <v>0</v>
      </c>
      <c r="MV347" s="46">
        <f t="shared" si="2459"/>
        <v>0</v>
      </c>
      <c r="MW347" s="48"/>
      <c r="MY347" s="45">
        <v>286</v>
      </c>
      <c r="MZ347" s="46">
        <f t="shared" si="2460"/>
        <v>0</v>
      </c>
      <c r="NA347" s="46">
        <f t="shared" si="2616"/>
        <v>0</v>
      </c>
      <c r="NB347" s="128">
        <f t="shared" si="2461"/>
        <v>0</v>
      </c>
      <c r="NC347" s="46">
        <f t="shared" si="2238"/>
        <v>0</v>
      </c>
      <c r="ND347" s="46">
        <f t="shared" si="2462"/>
        <v>0</v>
      </c>
      <c r="NE347" s="51">
        <f t="shared" si="2187"/>
        <v>0</v>
      </c>
      <c r="NF347" s="153">
        <f t="shared" si="2188"/>
        <v>10000</v>
      </c>
      <c r="NG347" s="45">
        <v>286</v>
      </c>
      <c r="NH347" s="46">
        <f t="shared" si="2239"/>
        <v>0</v>
      </c>
      <c r="NI347" s="46">
        <f t="shared" si="2617"/>
        <v>0</v>
      </c>
      <c r="NJ347" s="128">
        <f t="shared" si="2190"/>
        <v>0</v>
      </c>
      <c r="NK347" s="46">
        <f t="shared" si="2551"/>
        <v>0</v>
      </c>
      <c r="NL347" s="46">
        <f t="shared" si="2191"/>
        <v>0</v>
      </c>
      <c r="NM347" s="51">
        <f t="shared" si="2463"/>
        <v>0</v>
      </c>
      <c r="NN347" s="58">
        <f t="shared" si="2192"/>
        <v>0</v>
      </c>
      <c r="NO347" s="52">
        <f t="shared" si="2618"/>
        <v>0</v>
      </c>
      <c r="NP347" s="51">
        <f t="shared" si="2194"/>
        <v>0</v>
      </c>
      <c r="NQ347" s="57">
        <f t="shared" si="2464"/>
        <v>0</v>
      </c>
      <c r="NR347" s="153">
        <f t="shared" si="2552"/>
        <v>10000</v>
      </c>
      <c r="NS347" s="469">
        <f t="shared" si="2465"/>
        <v>0</v>
      </c>
      <c r="NT347" s="46">
        <f t="shared" si="2466"/>
        <v>0</v>
      </c>
      <c r="NU347" s="46">
        <f t="shared" si="2467"/>
        <v>0</v>
      </c>
      <c r="NV347" s="48"/>
      <c r="NX347" s="45">
        <v>286</v>
      </c>
      <c r="NY347" s="46">
        <f t="shared" si="2468"/>
        <v>0</v>
      </c>
      <c r="NZ347" s="46">
        <f t="shared" si="2619"/>
        <v>0</v>
      </c>
      <c r="OA347" s="46">
        <f t="shared" si="2469"/>
        <v>0</v>
      </c>
      <c r="OB347" s="46">
        <f t="shared" si="2470"/>
        <v>0</v>
      </c>
      <c r="OC347" s="46">
        <f t="shared" si="2471"/>
        <v>0</v>
      </c>
      <c r="OD347" s="51">
        <f t="shared" si="2472"/>
        <v>0</v>
      </c>
      <c r="OE347" s="57">
        <f t="shared" si="2644"/>
        <v>0</v>
      </c>
      <c r="OF347" s="153">
        <f t="shared" si="2553"/>
        <v>10000</v>
      </c>
      <c r="OG347" s="58">
        <f t="shared" si="2473"/>
        <v>0</v>
      </c>
      <c r="OH347" s="241">
        <f t="shared" si="2645"/>
        <v>0</v>
      </c>
      <c r="OI347" s="51">
        <f t="shared" si="2474"/>
        <v>0</v>
      </c>
      <c r="OJ347" s="51">
        <f t="shared" si="2475"/>
        <v>0</v>
      </c>
      <c r="OK347" s="153">
        <f t="shared" si="2646"/>
        <v>0</v>
      </c>
      <c r="OL347" s="153">
        <f t="shared" si="2554"/>
        <v>10000</v>
      </c>
      <c r="OM347" s="468">
        <f t="shared" si="2555"/>
        <v>0</v>
      </c>
      <c r="ON347" s="46">
        <f t="shared" si="2556"/>
        <v>0</v>
      </c>
      <c r="OO347" s="46">
        <f t="shared" si="2476"/>
        <v>0</v>
      </c>
      <c r="OP347" s="48"/>
      <c r="OR347" s="45">
        <v>286</v>
      </c>
      <c r="OS347" s="46">
        <f t="shared" si="2477"/>
        <v>0</v>
      </c>
      <c r="OT347" s="128">
        <f t="shared" si="2620"/>
        <v>0</v>
      </c>
      <c r="OU347" s="128">
        <f t="shared" si="2478"/>
        <v>0</v>
      </c>
      <c r="OV347" s="46">
        <f t="shared" si="2240"/>
        <v>0</v>
      </c>
      <c r="OW347" s="46">
        <f t="shared" si="2241"/>
        <v>0</v>
      </c>
      <c r="OX347" s="51">
        <f t="shared" si="2479"/>
        <v>0</v>
      </c>
      <c r="OY347" s="51">
        <f t="shared" si="2647"/>
        <v>0</v>
      </c>
      <c r="OZ347" s="153">
        <f t="shared" si="2557"/>
        <v>10000</v>
      </c>
      <c r="PA347" s="45">
        <v>286</v>
      </c>
      <c r="PB347" s="46">
        <f t="shared" si="2480"/>
        <v>0</v>
      </c>
      <c r="PC347" s="46">
        <f t="shared" si="2648"/>
        <v>0</v>
      </c>
      <c r="PD347" s="128">
        <f t="shared" si="2481"/>
        <v>0</v>
      </c>
      <c r="PE347" s="46">
        <f t="shared" si="2482"/>
        <v>0</v>
      </c>
      <c r="PF347" s="46">
        <f t="shared" si="2483"/>
        <v>0</v>
      </c>
      <c r="PG347" s="51">
        <f t="shared" si="2484"/>
        <v>0</v>
      </c>
      <c r="PH347" s="57">
        <f t="shared" si="2649"/>
        <v>0</v>
      </c>
      <c r="PI347" s="688">
        <f t="shared" si="2485"/>
        <v>0</v>
      </c>
      <c r="PJ347" s="52">
        <f t="shared" si="2650"/>
        <v>0</v>
      </c>
      <c r="PK347" s="51">
        <f t="shared" si="2486"/>
        <v>0</v>
      </c>
      <c r="PL347" s="57">
        <f t="shared" si="2487"/>
        <v>0</v>
      </c>
      <c r="PM347" s="57">
        <f t="shared" si="2651"/>
        <v>0</v>
      </c>
      <c r="PN347" s="153">
        <f t="shared" si="2558"/>
        <v>10000</v>
      </c>
      <c r="PO347" s="469">
        <f t="shared" si="2488"/>
        <v>0</v>
      </c>
      <c r="PP347" s="46">
        <f t="shared" si="2489"/>
        <v>0</v>
      </c>
      <c r="PQ347" s="46">
        <f t="shared" si="2490"/>
        <v>0</v>
      </c>
      <c r="PR347" s="48"/>
    </row>
    <row r="348" spans="2:434" hidden="1" x14ac:dyDescent="0.3">
      <c r="B348" s="45">
        <v>287</v>
      </c>
      <c r="C348" s="46">
        <f t="shared" si="2245"/>
        <v>0</v>
      </c>
      <c r="D348" s="46">
        <f t="shared" si="2293"/>
        <v>0</v>
      </c>
      <c r="E348" s="46">
        <f t="shared" si="2294"/>
        <v>0</v>
      </c>
      <c r="F348" s="46">
        <f t="shared" si="2295"/>
        <v>0</v>
      </c>
      <c r="G348" s="46">
        <f t="shared" si="2296"/>
        <v>0</v>
      </c>
      <c r="H348" s="51">
        <f t="shared" si="2297"/>
        <v>0</v>
      </c>
      <c r="I348" s="58">
        <f t="shared" si="2228"/>
        <v>0</v>
      </c>
      <c r="J348" s="52">
        <f t="shared" si="2298"/>
        <v>0</v>
      </c>
      <c r="K348" s="51">
        <f t="shared" si="2299"/>
        <v>0</v>
      </c>
      <c r="L348" s="57">
        <f t="shared" si="2300"/>
        <v>0</v>
      </c>
      <c r="M348" s="468">
        <f t="shared" si="2491"/>
        <v>0</v>
      </c>
      <c r="N348" s="46">
        <f t="shared" si="2492"/>
        <v>0</v>
      </c>
      <c r="O348" s="47"/>
      <c r="P348" s="46">
        <f t="shared" si="2493"/>
        <v>0</v>
      </c>
      <c r="Q348" s="48"/>
      <c r="R348" s="29"/>
      <c r="S348" s="29"/>
      <c r="T348" s="45">
        <v>287</v>
      </c>
      <c r="U348" s="46">
        <f t="shared" si="2301"/>
        <v>0</v>
      </c>
      <c r="V348" s="46">
        <f t="shared" si="2302"/>
        <v>0</v>
      </c>
      <c r="W348" s="46">
        <f t="shared" si="2494"/>
        <v>0</v>
      </c>
      <c r="X348" s="46">
        <f t="shared" si="2303"/>
        <v>0</v>
      </c>
      <c r="Y348" s="46">
        <f t="shared" si="2304"/>
        <v>0</v>
      </c>
      <c r="Z348" s="51">
        <f t="shared" si="2305"/>
        <v>0</v>
      </c>
      <c r="AA348" s="58">
        <f t="shared" si="2306"/>
        <v>0</v>
      </c>
      <c r="AB348" s="52">
        <f t="shared" si="2307"/>
        <v>0</v>
      </c>
      <c r="AC348" s="51">
        <f t="shared" si="2308"/>
        <v>0</v>
      </c>
      <c r="AD348" s="57">
        <f t="shared" si="2309"/>
        <v>0</v>
      </c>
      <c r="AE348" s="468">
        <f t="shared" si="2495"/>
        <v>0</v>
      </c>
      <c r="AF348" s="46">
        <f t="shared" si="2310"/>
        <v>0</v>
      </c>
      <c r="AG348" s="47"/>
      <c r="AH348" s="46">
        <f t="shared" si="2496"/>
        <v>0</v>
      </c>
      <c r="AI348" s="48"/>
      <c r="AJ348" s="29"/>
      <c r="AK348" s="45">
        <v>287</v>
      </c>
      <c r="AL348" s="46">
        <f t="shared" si="2311"/>
        <v>0</v>
      </c>
      <c r="AM348" s="46"/>
      <c r="AN348" s="46"/>
      <c r="AO348" s="46">
        <f t="shared" si="2312"/>
        <v>0</v>
      </c>
      <c r="AP348" s="128">
        <f t="shared" si="2313"/>
        <v>0</v>
      </c>
      <c r="AQ348" s="128"/>
      <c r="AR348" s="128"/>
      <c r="AS348" s="46">
        <f t="shared" si="2314"/>
        <v>0</v>
      </c>
      <c r="AT348" s="46">
        <f t="shared" si="2315"/>
        <v>0</v>
      </c>
      <c r="AU348" s="51"/>
      <c r="AV348" s="51"/>
      <c r="AW348" s="51">
        <f t="shared" si="2316"/>
        <v>0</v>
      </c>
      <c r="AX348" s="58">
        <f t="shared" si="2317"/>
        <v>0</v>
      </c>
      <c r="AY348" s="52"/>
      <c r="AZ348" s="52"/>
      <c r="BA348" s="52">
        <f t="shared" si="2318"/>
        <v>0</v>
      </c>
      <c r="BB348" s="51">
        <f t="shared" si="2319"/>
        <v>0</v>
      </c>
      <c r="BC348" s="51"/>
      <c r="BD348" s="51"/>
      <c r="BE348" s="57">
        <f t="shared" si="2320"/>
        <v>0</v>
      </c>
      <c r="BF348" s="468">
        <f t="shared" si="2321"/>
        <v>0</v>
      </c>
      <c r="BG348" s="46">
        <f t="shared" si="2322"/>
        <v>0</v>
      </c>
      <c r="BH348" s="46">
        <f t="shared" si="2323"/>
        <v>0</v>
      </c>
      <c r="BI348" s="48"/>
      <c r="BK348" s="45">
        <v>287</v>
      </c>
      <c r="BL348" s="46">
        <f t="shared" si="2497"/>
        <v>0</v>
      </c>
      <c r="BM348" s="46">
        <f t="shared" si="2498"/>
        <v>0</v>
      </c>
      <c r="BN348" s="46">
        <f t="shared" si="2499"/>
        <v>0</v>
      </c>
      <c r="BO348" s="46">
        <f t="shared" si="2324"/>
        <v>0</v>
      </c>
      <c r="BP348" s="46">
        <f t="shared" si="2325"/>
        <v>0</v>
      </c>
      <c r="BQ348" s="51">
        <f t="shared" si="2326"/>
        <v>0</v>
      </c>
      <c r="BR348" s="57">
        <f t="shared" si="2621"/>
        <v>0</v>
      </c>
      <c r="BS348" s="58">
        <f t="shared" si="2229"/>
        <v>0</v>
      </c>
      <c r="BT348" s="52">
        <f t="shared" si="2500"/>
        <v>0</v>
      </c>
      <c r="BU348" s="51">
        <f t="shared" si="2327"/>
        <v>0</v>
      </c>
      <c r="BV348" s="51">
        <f t="shared" si="2328"/>
        <v>0</v>
      </c>
      <c r="BW348" s="153">
        <f t="shared" si="2622"/>
        <v>0</v>
      </c>
      <c r="BX348" s="468">
        <f t="shared" si="2501"/>
        <v>0</v>
      </c>
      <c r="BY348" s="46">
        <f t="shared" si="2502"/>
        <v>0</v>
      </c>
      <c r="BZ348" s="46">
        <f t="shared" si="2329"/>
        <v>0</v>
      </c>
      <c r="CA348" s="48"/>
      <c r="CB348" s="29"/>
      <c r="CC348" s="45">
        <v>287</v>
      </c>
      <c r="CD348" s="128">
        <f t="shared" si="2330"/>
        <v>0</v>
      </c>
      <c r="CE348" s="46">
        <f t="shared" si="2503"/>
        <v>0</v>
      </c>
      <c r="CF348" s="128">
        <f t="shared" si="2331"/>
        <v>0</v>
      </c>
      <c r="CG348" s="46">
        <f t="shared" si="2504"/>
        <v>0</v>
      </c>
      <c r="CH348" s="46">
        <f t="shared" si="2230"/>
        <v>0</v>
      </c>
      <c r="CI348" s="51">
        <f t="shared" si="2332"/>
        <v>0</v>
      </c>
      <c r="CJ348" s="199">
        <f t="shared" si="2623"/>
        <v>0</v>
      </c>
      <c r="CK348" s="153">
        <f t="shared" si="2505"/>
        <v>10000</v>
      </c>
      <c r="CL348" s="45">
        <v>287</v>
      </c>
      <c r="CM348" s="46">
        <f t="shared" si="2506"/>
        <v>0</v>
      </c>
      <c r="CN348" s="46">
        <f t="shared" si="2507"/>
        <v>0</v>
      </c>
      <c r="CO348" s="128">
        <f t="shared" si="2242"/>
        <v>0</v>
      </c>
      <c r="CP348" s="46">
        <f t="shared" si="2333"/>
        <v>0</v>
      </c>
      <c r="CQ348" s="46">
        <f t="shared" si="2243"/>
        <v>0</v>
      </c>
      <c r="CR348" s="51">
        <f t="shared" si="2334"/>
        <v>0</v>
      </c>
      <c r="CS348" s="153">
        <f t="shared" si="2624"/>
        <v>0</v>
      </c>
      <c r="CT348" s="58">
        <f t="shared" si="2335"/>
        <v>0</v>
      </c>
      <c r="CU348" s="52">
        <f t="shared" si="2508"/>
        <v>0</v>
      </c>
      <c r="CV348" s="51">
        <f t="shared" si="2509"/>
        <v>0</v>
      </c>
      <c r="CW348" s="51">
        <f t="shared" si="2336"/>
        <v>0</v>
      </c>
      <c r="CX348" s="57">
        <f t="shared" si="2625"/>
        <v>0</v>
      </c>
      <c r="CY348" s="153">
        <f t="shared" si="2510"/>
        <v>10000</v>
      </c>
      <c r="CZ348" s="479">
        <f t="shared" si="2162"/>
        <v>0</v>
      </c>
      <c r="DA348" s="46">
        <f t="shared" si="2511"/>
        <v>0</v>
      </c>
      <c r="DB348" s="46">
        <f t="shared" si="2512"/>
        <v>0</v>
      </c>
      <c r="DC348" s="48"/>
      <c r="DE348" s="45">
        <v>287</v>
      </c>
      <c r="DF348" s="46">
        <f t="shared" si="2337"/>
        <v>0</v>
      </c>
      <c r="DG348" s="46">
        <f t="shared" si="2626"/>
        <v>0</v>
      </c>
      <c r="DH348" s="46">
        <f t="shared" si="2338"/>
        <v>0</v>
      </c>
      <c r="DI348" s="46">
        <f t="shared" si="2339"/>
        <v>0</v>
      </c>
      <c r="DJ348" s="46">
        <f t="shared" si="2340"/>
        <v>0</v>
      </c>
      <c r="DK348" s="51">
        <f t="shared" si="2341"/>
        <v>0</v>
      </c>
      <c r="DL348" s="58">
        <f t="shared" si="2231"/>
        <v>0</v>
      </c>
      <c r="DM348" s="241">
        <f t="shared" si="2627"/>
        <v>0</v>
      </c>
      <c r="DN348" s="51">
        <f t="shared" si="2342"/>
        <v>0</v>
      </c>
      <c r="DO348" s="57">
        <f t="shared" si="2343"/>
        <v>0</v>
      </c>
      <c r="DP348" s="468">
        <f t="shared" si="2513"/>
        <v>0</v>
      </c>
      <c r="DQ348" s="46">
        <f t="shared" si="2514"/>
        <v>0</v>
      </c>
      <c r="DR348" s="47"/>
      <c r="DS348" s="46">
        <f t="shared" si="2515"/>
        <v>0</v>
      </c>
      <c r="DT348" s="48"/>
      <c r="DU348" s="29"/>
      <c r="DV348" s="45">
        <v>287</v>
      </c>
      <c r="DW348" s="46">
        <f t="shared" si="2516"/>
        <v>0</v>
      </c>
      <c r="DX348" s="46">
        <f t="shared" si="2628"/>
        <v>0</v>
      </c>
      <c r="DY348" s="46">
        <f t="shared" si="2517"/>
        <v>0</v>
      </c>
      <c r="DZ348" s="46">
        <f t="shared" si="2344"/>
        <v>0</v>
      </c>
      <c r="EA348" s="46">
        <f t="shared" si="2345"/>
        <v>0</v>
      </c>
      <c r="EB348" s="51">
        <f t="shared" si="2346"/>
        <v>0</v>
      </c>
      <c r="EC348" s="58">
        <f t="shared" si="2232"/>
        <v>0</v>
      </c>
      <c r="ED348" s="52">
        <f t="shared" si="2629"/>
        <v>0</v>
      </c>
      <c r="EE348" s="51">
        <f t="shared" si="2347"/>
        <v>0</v>
      </c>
      <c r="EF348" s="57">
        <f t="shared" si="2348"/>
        <v>0</v>
      </c>
      <c r="EG348" s="468">
        <f t="shared" si="2518"/>
        <v>0</v>
      </c>
      <c r="EH348" s="46">
        <f t="shared" si="2519"/>
        <v>0</v>
      </c>
      <c r="EI348" s="47"/>
      <c r="EJ348" s="46">
        <f t="shared" si="2520"/>
        <v>0</v>
      </c>
      <c r="EK348" s="48"/>
      <c r="EL348" s="29"/>
      <c r="EM348" s="45">
        <v>287</v>
      </c>
      <c r="EN348" s="46">
        <f t="shared" si="2606"/>
        <v>0</v>
      </c>
      <c r="EO348" s="46">
        <f t="shared" si="2630"/>
        <v>0</v>
      </c>
      <c r="EP348" s="128">
        <f t="shared" si="2233"/>
        <v>0</v>
      </c>
      <c r="EQ348" s="46">
        <f t="shared" si="2349"/>
        <v>0</v>
      </c>
      <c r="ER348" s="46">
        <f t="shared" si="2350"/>
        <v>0</v>
      </c>
      <c r="ES348" s="51">
        <f t="shared" si="2351"/>
        <v>0</v>
      </c>
      <c r="ET348" s="153">
        <f t="shared" si="2521"/>
        <v>10000</v>
      </c>
      <c r="EU348" s="45">
        <v>287</v>
      </c>
      <c r="EV348" s="46">
        <f t="shared" si="2234"/>
        <v>0</v>
      </c>
      <c r="EW348" s="46">
        <f t="shared" si="2631"/>
        <v>0</v>
      </c>
      <c r="EX348" s="128">
        <f t="shared" si="2352"/>
        <v>0</v>
      </c>
      <c r="EY348" s="46">
        <f t="shared" si="2353"/>
        <v>0</v>
      </c>
      <c r="EZ348" s="46">
        <f t="shared" si="2354"/>
        <v>0</v>
      </c>
      <c r="FA348" s="51">
        <f t="shared" si="2355"/>
        <v>0</v>
      </c>
      <c r="FB348" s="58">
        <f t="shared" si="2356"/>
        <v>0</v>
      </c>
      <c r="FC348" s="52">
        <f t="shared" si="2632"/>
        <v>0</v>
      </c>
      <c r="FD348" s="51">
        <f t="shared" si="2522"/>
        <v>0</v>
      </c>
      <c r="FE348" s="57">
        <f t="shared" si="2357"/>
        <v>0</v>
      </c>
      <c r="FF348" s="153">
        <f t="shared" si="2523"/>
        <v>10000</v>
      </c>
      <c r="FG348" s="469">
        <f t="shared" si="2358"/>
        <v>0</v>
      </c>
      <c r="FH348" s="46">
        <f t="shared" si="2359"/>
        <v>0</v>
      </c>
      <c r="FI348" s="46">
        <f t="shared" si="2360"/>
        <v>0</v>
      </c>
      <c r="FJ348" s="48"/>
      <c r="FL348" s="45">
        <v>287</v>
      </c>
      <c r="FM348" s="46">
        <f t="shared" si="2524"/>
        <v>0</v>
      </c>
      <c r="FN348" s="46">
        <f t="shared" si="2607"/>
        <v>0</v>
      </c>
      <c r="FO348" s="46">
        <f t="shared" si="2525"/>
        <v>0</v>
      </c>
      <c r="FP348" s="46">
        <f t="shared" si="2361"/>
        <v>0</v>
      </c>
      <c r="FQ348" s="46">
        <f t="shared" si="2362"/>
        <v>0</v>
      </c>
      <c r="FR348" s="51">
        <f t="shared" si="2363"/>
        <v>0</v>
      </c>
      <c r="FS348" s="57">
        <f t="shared" si="2633"/>
        <v>0</v>
      </c>
      <c r="FT348" s="58">
        <f t="shared" si="2235"/>
        <v>0</v>
      </c>
      <c r="FU348" s="241">
        <f t="shared" si="2608"/>
        <v>0</v>
      </c>
      <c r="FV348" s="51">
        <f t="shared" si="2364"/>
        <v>0</v>
      </c>
      <c r="FW348" s="51">
        <f t="shared" si="2365"/>
        <v>0</v>
      </c>
      <c r="FX348" s="153">
        <f t="shared" si="2634"/>
        <v>0</v>
      </c>
      <c r="FY348" s="468">
        <f t="shared" si="2526"/>
        <v>0</v>
      </c>
      <c r="FZ348" s="46">
        <f t="shared" si="2527"/>
        <v>0</v>
      </c>
      <c r="GA348" s="46">
        <f t="shared" si="2366"/>
        <v>0</v>
      </c>
      <c r="GB348" s="48"/>
      <c r="GD348" s="45">
        <v>287</v>
      </c>
      <c r="GE348" s="128">
        <f t="shared" si="2609"/>
        <v>0</v>
      </c>
      <c r="GF348" s="128">
        <f t="shared" si="2635"/>
        <v>0</v>
      </c>
      <c r="GG348" s="128">
        <f t="shared" si="2119"/>
        <v>0</v>
      </c>
      <c r="GH348" s="46">
        <f t="shared" si="2236"/>
        <v>0</v>
      </c>
      <c r="GI348" s="46">
        <f t="shared" si="2367"/>
        <v>0</v>
      </c>
      <c r="GJ348" s="51">
        <f t="shared" si="2368"/>
        <v>0</v>
      </c>
      <c r="GK348" s="51">
        <f t="shared" si="2636"/>
        <v>0</v>
      </c>
      <c r="GL348" s="153">
        <f t="shared" si="2528"/>
        <v>10000</v>
      </c>
      <c r="GM348" s="45">
        <v>287</v>
      </c>
      <c r="GN348" s="46">
        <f t="shared" si="2237"/>
        <v>0</v>
      </c>
      <c r="GO348" s="46">
        <f t="shared" si="2610"/>
        <v>0</v>
      </c>
      <c r="GP348" s="128">
        <f t="shared" si="2168"/>
        <v>0</v>
      </c>
      <c r="GQ348" s="46">
        <f t="shared" si="2369"/>
        <v>0</v>
      </c>
      <c r="GR348" s="46">
        <f t="shared" si="2169"/>
        <v>0</v>
      </c>
      <c r="GS348" s="51">
        <f t="shared" si="2370"/>
        <v>0</v>
      </c>
      <c r="GT348" s="57">
        <f t="shared" si="2637"/>
        <v>0</v>
      </c>
      <c r="GU348" s="58">
        <f t="shared" si="2371"/>
        <v>0</v>
      </c>
      <c r="GV348" s="52">
        <f t="shared" si="2611"/>
        <v>0</v>
      </c>
      <c r="GW348" s="51">
        <f t="shared" si="2529"/>
        <v>0</v>
      </c>
      <c r="GX348" s="57">
        <f t="shared" si="2372"/>
        <v>0</v>
      </c>
      <c r="GY348" s="57">
        <f t="shared" si="2638"/>
        <v>0</v>
      </c>
      <c r="GZ348" s="153">
        <f t="shared" si="2530"/>
        <v>10000</v>
      </c>
      <c r="HA348" s="469">
        <f t="shared" si="2373"/>
        <v>0</v>
      </c>
      <c r="HB348" s="46">
        <f t="shared" si="2374"/>
        <v>0</v>
      </c>
      <c r="HC348" s="46">
        <f t="shared" si="2375"/>
        <v>0</v>
      </c>
      <c r="HD348" s="48"/>
      <c r="HF348" s="45">
        <v>287</v>
      </c>
      <c r="HG348" s="46">
        <f t="shared" si="2376"/>
        <v>0</v>
      </c>
      <c r="HH348" s="46">
        <f t="shared" si="2377"/>
        <v>0</v>
      </c>
      <c r="HI348" s="46">
        <f t="shared" si="2378"/>
        <v>0</v>
      </c>
      <c r="HJ348" s="46">
        <f t="shared" si="2379"/>
        <v>0</v>
      </c>
      <c r="HK348" s="46">
        <f t="shared" si="2380"/>
        <v>0</v>
      </c>
      <c r="HL348" s="51">
        <f t="shared" si="2381"/>
        <v>0</v>
      </c>
      <c r="HM348" s="153">
        <f t="shared" si="2531"/>
        <v>10000</v>
      </c>
      <c r="HN348" s="58">
        <f t="shared" si="2382"/>
        <v>0</v>
      </c>
      <c r="HO348" s="52">
        <f t="shared" si="2383"/>
        <v>0</v>
      </c>
      <c r="HP348" s="51">
        <f t="shared" si="2384"/>
        <v>0</v>
      </c>
      <c r="HQ348" s="57">
        <f t="shared" si="2385"/>
        <v>0</v>
      </c>
      <c r="HR348" s="153">
        <f t="shared" si="2532"/>
        <v>10000</v>
      </c>
      <c r="HS348" s="468">
        <f t="shared" si="2171"/>
        <v>0</v>
      </c>
      <c r="HT348" s="46">
        <f t="shared" si="2172"/>
        <v>0</v>
      </c>
      <c r="HU348" s="46">
        <f t="shared" si="2173"/>
        <v>0</v>
      </c>
      <c r="HV348" s="48"/>
      <c r="HW348" s="29"/>
      <c r="HX348" s="45">
        <v>287</v>
      </c>
      <c r="HY348" s="128">
        <f t="shared" si="2386"/>
        <v>0</v>
      </c>
      <c r="HZ348" s="46">
        <f t="shared" si="2387"/>
        <v>0</v>
      </c>
      <c r="IA348" s="46">
        <f t="shared" si="2388"/>
        <v>0</v>
      </c>
      <c r="IB348" s="46">
        <f t="shared" si="2389"/>
        <v>0</v>
      </c>
      <c r="IC348" s="46">
        <f t="shared" si="2390"/>
        <v>0</v>
      </c>
      <c r="ID348" s="51">
        <f t="shared" si="2391"/>
        <v>0</v>
      </c>
      <c r="IE348" s="153">
        <f t="shared" si="2533"/>
        <v>10000</v>
      </c>
      <c r="IF348" s="58">
        <f t="shared" si="2392"/>
        <v>0</v>
      </c>
      <c r="IG348" s="52">
        <f t="shared" si="2393"/>
        <v>0</v>
      </c>
      <c r="IH348" s="51">
        <f t="shared" si="2394"/>
        <v>0</v>
      </c>
      <c r="II348" s="57">
        <f t="shared" si="2534"/>
        <v>0</v>
      </c>
      <c r="IJ348" s="153">
        <f t="shared" si="2535"/>
        <v>10000</v>
      </c>
      <c r="IK348" s="468">
        <f t="shared" si="2174"/>
        <v>0</v>
      </c>
      <c r="IL348" s="46">
        <f t="shared" si="2175"/>
        <v>0</v>
      </c>
      <c r="IM348" s="46">
        <f t="shared" si="2176"/>
        <v>0</v>
      </c>
      <c r="IN348" s="48"/>
      <c r="IO348" s="53">
        <f t="shared" si="2395"/>
        <v>0</v>
      </c>
      <c r="IQ348" s="45">
        <v>287</v>
      </c>
      <c r="IR348" s="128">
        <f t="shared" si="2396"/>
        <v>0</v>
      </c>
      <c r="IS348" s="128">
        <f t="shared" si="2397"/>
        <v>0</v>
      </c>
      <c r="IT348" s="128">
        <f t="shared" si="2398"/>
        <v>0</v>
      </c>
      <c r="IU348" s="46">
        <f t="shared" si="2559"/>
        <v>0</v>
      </c>
      <c r="IV348" s="46">
        <f t="shared" si="2399"/>
        <v>0</v>
      </c>
      <c r="IW348" s="51">
        <f t="shared" si="2400"/>
        <v>0</v>
      </c>
      <c r="IX348" s="199">
        <f t="shared" si="2536"/>
        <v>10000</v>
      </c>
      <c r="IY348" s="128">
        <f t="shared" si="2401"/>
        <v>0</v>
      </c>
      <c r="IZ348" s="408">
        <f t="shared" si="2402"/>
        <v>0</v>
      </c>
      <c r="JA348" s="58">
        <f t="shared" si="2403"/>
        <v>0</v>
      </c>
      <c r="JB348" s="52">
        <f t="shared" si="2404"/>
        <v>0</v>
      </c>
      <c r="JC348" s="51">
        <f t="shared" si="2405"/>
        <v>0</v>
      </c>
      <c r="JD348" s="57">
        <f t="shared" si="2406"/>
        <v>0</v>
      </c>
      <c r="JE348" s="280">
        <f t="shared" si="2407"/>
        <v>10000</v>
      </c>
      <c r="JF348" s="280">
        <f t="shared" si="2408"/>
        <v>0</v>
      </c>
      <c r="JG348" s="468">
        <f t="shared" si="2409"/>
        <v>0</v>
      </c>
      <c r="JH348" s="46">
        <f t="shared" si="2410"/>
        <v>0</v>
      </c>
      <c r="JI348" s="46">
        <f t="shared" si="2411"/>
        <v>0</v>
      </c>
      <c r="JJ348" s="48"/>
      <c r="JL348" s="45">
        <v>287</v>
      </c>
      <c r="JM348" s="46">
        <f t="shared" si="2412"/>
        <v>0</v>
      </c>
      <c r="JN348" s="46">
        <f t="shared" si="2413"/>
        <v>0</v>
      </c>
      <c r="JO348" s="128">
        <f t="shared" si="2414"/>
        <v>0</v>
      </c>
      <c r="JP348" s="46">
        <f t="shared" si="2537"/>
        <v>0</v>
      </c>
      <c r="JQ348" s="46">
        <f t="shared" si="2415"/>
        <v>0</v>
      </c>
      <c r="JR348" s="51">
        <f t="shared" si="2416"/>
        <v>0</v>
      </c>
      <c r="JS348" s="51">
        <f t="shared" si="2639"/>
        <v>0</v>
      </c>
      <c r="JT348" s="199">
        <f t="shared" si="2538"/>
        <v>10000</v>
      </c>
      <c r="JU348" s="128">
        <f t="shared" si="2417"/>
        <v>0</v>
      </c>
      <c r="JV348" s="408">
        <f t="shared" si="2418"/>
        <v>0</v>
      </c>
      <c r="JW348" s="58">
        <f t="shared" si="2419"/>
        <v>0</v>
      </c>
      <c r="JX348" s="52">
        <f t="shared" si="2420"/>
        <v>0</v>
      </c>
      <c r="JY348" s="51">
        <f t="shared" si="2421"/>
        <v>0</v>
      </c>
      <c r="JZ348" s="51">
        <f t="shared" si="2422"/>
        <v>0</v>
      </c>
      <c r="KA348" s="199">
        <f t="shared" si="2640"/>
        <v>0</v>
      </c>
      <c r="KB348" s="128">
        <f t="shared" si="2539"/>
        <v>10000</v>
      </c>
      <c r="KC348" s="204">
        <f t="shared" si="2423"/>
        <v>0</v>
      </c>
      <c r="KD348" s="468">
        <f t="shared" si="2540"/>
        <v>0</v>
      </c>
      <c r="KE348" s="46">
        <f t="shared" si="2424"/>
        <v>0</v>
      </c>
      <c r="KF348" s="46">
        <f t="shared" si="2425"/>
        <v>0</v>
      </c>
      <c r="KG348" s="48"/>
      <c r="KI348" s="45">
        <v>287</v>
      </c>
      <c r="KJ348" s="46">
        <f t="shared" si="2426"/>
        <v>0</v>
      </c>
      <c r="KK348" s="46">
        <f t="shared" si="2427"/>
        <v>0</v>
      </c>
      <c r="KL348" s="128">
        <f t="shared" si="2428"/>
        <v>0</v>
      </c>
      <c r="KM348" s="46">
        <f t="shared" si="2244"/>
        <v>0</v>
      </c>
      <c r="KN348" s="46">
        <f t="shared" si="2429"/>
        <v>0</v>
      </c>
      <c r="KO348" s="51">
        <f t="shared" si="2430"/>
        <v>0</v>
      </c>
      <c r="KP348" s="199">
        <f t="shared" si="2641"/>
        <v>0</v>
      </c>
      <c r="KQ348" s="199">
        <f t="shared" si="2541"/>
        <v>10000</v>
      </c>
      <c r="KR348" s="128">
        <f t="shared" si="2431"/>
        <v>0</v>
      </c>
      <c r="KS348" s="408">
        <f t="shared" si="2432"/>
        <v>0</v>
      </c>
      <c r="KT348" s="45">
        <v>287</v>
      </c>
      <c r="KU348" s="46">
        <f t="shared" si="2542"/>
        <v>0</v>
      </c>
      <c r="KV348" s="46">
        <f t="shared" si="2433"/>
        <v>0</v>
      </c>
      <c r="KW348" s="128">
        <f t="shared" si="2177"/>
        <v>0</v>
      </c>
      <c r="KX348" s="46">
        <f t="shared" si="2434"/>
        <v>0</v>
      </c>
      <c r="KY348" s="46">
        <f t="shared" si="2178"/>
        <v>0</v>
      </c>
      <c r="KZ348" s="51">
        <f t="shared" si="2435"/>
        <v>0</v>
      </c>
      <c r="LA348" s="153">
        <f t="shared" si="2642"/>
        <v>0</v>
      </c>
      <c r="LB348" s="58">
        <f t="shared" si="2652"/>
        <v>0</v>
      </c>
      <c r="LC348" s="52">
        <f t="shared" si="2436"/>
        <v>0</v>
      </c>
      <c r="LD348" s="51">
        <f t="shared" si="2437"/>
        <v>0</v>
      </c>
      <c r="LE348" s="51">
        <f t="shared" si="2179"/>
        <v>0</v>
      </c>
      <c r="LF348" s="51">
        <f t="shared" si="2643"/>
        <v>0</v>
      </c>
      <c r="LG348" s="128">
        <f t="shared" si="2180"/>
        <v>10000</v>
      </c>
      <c r="LH348" s="204">
        <f t="shared" si="2438"/>
        <v>0</v>
      </c>
      <c r="LI348" s="479">
        <f t="shared" si="2181"/>
        <v>0</v>
      </c>
      <c r="LJ348" s="46">
        <f t="shared" si="2543"/>
        <v>0</v>
      </c>
      <c r="LK348" s="46">
        <f t="shared" si="2544"/>
        <v>0</v>
      </c>
      <c r="LL348" s="48"/>
      <c r="LN348" s="45">
        <v>287</v>
      </c>
      <c r="LO348" s="46">
        <f t="shared" si="2439"/>
        <v>0</v>
      </c>
      <c r="LP348" s="46">
        <f t="shared" si="2612"/>
        <v>0</v>
      </c>
      <c r="LQ348" s="46">
        <f t="shared" si="2440"/>
        <v>0</v>
      </c>
      <c r="LR348" s="46">
        <f t="shared" si="2441"/>
        <v>0</v>
      </c>
      <c r="LS348" s="46">
        <f t="shared" si="2442"/>
        <v>0</v>
      </c>
      <c r="LT348" s="51">
        <f t="shared" si="2443"/>
        <v>0</v>
      </c>
      <c r="LU348" s="199">
        <f t="shared" si="2545"/>
        <v>10000</v>
      </c>
      <c r="LV348" s="58">
        <f t="shared" si="2444"/>
        <v>0</v>
      </c>
      <c r="LW348" s="241">
        <f t="shared" si="2613"/>
        <v>0</v>
      </c>
      <c r="LX348" s="51">
        <f t="shared" si="2445"/>
        <v>0</v>
      </c>
      <c r="LY348" s="51">
        <f t="shared" si="2446"/>
        <v>0</v>
      </c>
      <c r="LZ348" s="46">
        <f t="shared" si="2546"/>
        <v>0</v>
      </c>
      <c r="MA348" s="199">
        <f t="shared" si="2547"/>
        <v>10000</v>
      </c>
      <c r="MB348" s="468">
        <f t="shared" si="2447"/>
        <v>0</v>
      </c>
      <c r="MC348" s="46">
        <f t="shared" si="2448"/>
        <v>0</v>
      </c>
      <c r="MD348" s="46">
        <f t="shared" si="2449"/>
        <v>0</v>
      </c>
      <c r="ME348" s="48"/>
      <c r="MG348" s="45">
        <v>287</v>
      </c>
      <c r="MH348" s="46">
        <f t="shared" si="2450"/>
        <v>0</v>
      </c>
      <c r="MI348" s="46">
        <f t="shared" si="2614"/>
        <v>0</v>
      </c>
      <c r="MJ348" s="46">
        <f t="shared" si="2451"/>
        <v>0</v>
      </c>
      <c r="MK348" s="46">
        <f t="shared" si="2452"/>
        <v>0</v>
      </c>
      <c r="ML348" s="46">
        <f t="shared" si="2453"/>
        <v>0</v>
      </c>
      <c r="MM348" s="51">
        <f t="shared" si="2454"/>
        <v>0</v>
      </c>
      <c r="MN348" s="199">
        <f t="shared" si="2548"/>
        <v>10000</v>
      </c>
      <c r="MO348" s="58">
        <f t="shared" si="2455"/>
        <v>0</v>
      </c>
      <c r="MP348" s="52">
        <f t="shared" si="2615"/>
        <v>0</v>
      </c>
      <c r="MQ348" s="51">
        <f t="shared" si="2456"/>
        <v>0</v>
      </c>
      <c r="MR348" s="57">
        <f t="shared" si="2457"/>
        <v>0</v>
      </c>
      <c r="MS348" s="199">
        <f t="shared" si="2549"/>
        <v>10000</v>
      </c>
      <c r="MT348" s="468">
        <f t="shared" si="2550"/>
        <v>0</v>
      </c>
      <c r="MU348" s="46">
        <f t="shared" si="2458"/>
        <v>0</v>
      </c>
      <c r="MV348" s="46">
        <f t="shared" si="2459"/>
        <v>0</v>
      </c>
      <c r="MW348" s="48"/>
      <c r="MY348" s="45">
        <v>287</v>
      </c>
      <c r="MZ348" s="46">
        <f t="shared" si="2460"/>
        <v>0</v>
      </c>
      <c r="NA348" s="46">
        <f t="shared" si="2616"/>
        <v>0</v>
      </c>
      <c r="NB348" s="128">
        <f t="shared" si="2461"/>
        <v>0</v>
      </c>
      <c r="NC348" s="46">
        <f t="shared" si="2238"/>
        <v>0</v>
      </c>
      <c r="ND348" s="46">
        <f t="shared" si="2462"/>
        <v>0</v>
      </c>
      <c r="NE348" s="51">
        <f t="shared" si="2187"/>
        <v>0</v>
      </c>
      <c r="NF348" s="153">
        <f t="shared" si="2188"/>
        <v>10000</v>
      </c>
      <c r="NG348" s="45">
        <v>287</v>
      </c>
      <c r="NH348" s="46">
        <f t="shared" si="2239"/>
        <v>0</v>
      </c>
      <c r="NI348" s="46">
        <f t="shared" si="2617"/>
        <v>0</v>
      </c>
      <c r="NJ348" s="128">
        <f t="shared" si="2190"/>
        <v>0</v>
      </c>
      <c r="NK348" s="46">
        <f t="shared" si="2551"/>
        <v>0</v>
      </c>
      <c r="NL348" s="46">
        <f t="shared" si="2191"/>
        <v>0</v>
      </c>
      <c r="NM348" s="51">
        <f t="shared" si="2463"/>
        <v>0</v>
      </c>
      <c r="NN348" s="58">
        <f t="shared" si="2192"/>
        <v>0</v>
      </c>
      <c r="NO348" s="52">
        <f t="shared" si="2618"/>
        <v>0</v>
      </c>
      <c r="NP348" s="51">
        <f t="shared" si="2194"/>
        <v>0</v>
      </c>
      <c r="NQ348" s="57">
        <f t="shared" si="2464"/>
        <v>0</v>
      </c>
      <c r="NR348" s="153">
        <f t="shared" si="2552"/>
        <v>10000</v>
      </c>
      <c r="NS348" s="469">
        <f t="shared" si="2465"/>
        <v>0</v>
      </c>
      <c r="NT348" s="46">
        <f t="shared" si="2466"/>
        <v>0</v>
      </c>
      <c r="NU348" s="46">
        <f t="shared" si="2467"/>
        <v>0</v>
      </c>
      <c r="NV348" s="48"/>
      <c r="NX348" s="45">
        <v>287</v>
      </c>
      <c r="NY348" s="46">
        <f t="shared" si="2468"/>
        <v>0</v>
      </c>
      <c r="NZ348" s="46">
        <f t="shared" si="2619"/>
        <v>0</v>
      </c>
      <c r="OA348" s="46">
        <f t="shared" si="2469"/>
        <v>0</v>
      </c>
      <c r="OB348" s="46">
        <f t="shared" si="2470"/>
        <v>0</v>
      </c>
      <c r="OC348" s="46">
        <f t="shared" si="2471"/>
        <v>0</v>
      </c>
      <c r="OD348" s="51">
        <f t="shared" si="2472"/>
        <v>0</v>
      </c>
      <c r="OE348" s="57">
        <f t="shared" si="2644"/>
        <v>0</v>
      </c>
      <c r="OF348" s="153">
        <f t="shared" si="2553"/>
        <v>10000</v>
      </c>
      <c r="OG348" s="58">
        <f t="shared" si="2473"/>
        <v>0</v>
      </c>
      <c r="OH348" s="241">
        <f t="shared" si="2645"/>
        <v>0</v>
      </c>
      <c r="OI348" s="51">
        <f t="shared" si="2474"/>
        <v>0</v>
      </c>
      <c r="OJ348" s="51">
        <f t="shared" si="2475"/>
        <v>0</v>
      </c>
      <c r="OK348" s="153">
        <f t="shared" si="2646"/>
        <v>0</v>
      </c>
      <c r="OL348" s="153">
        <f t="shared" si="2554"/>
        <v>10000</v>
      </c>
      <c r="OM348" s="468">
        <f t="shared" si="2555"/>
        <v>0</v>
      </c>
      <c r="ON348" s="46">
        <f t="shared" si="2556"/>
        <v>0</v>
      </c>
      <c r="OO348" s="46">
        <f t="shared" si="2476"/>
        <v>0</v>
      </c>
      <c r="OP348" s="48"/>
      <c r="OR348" s="45">
        <v>287</v>
      </c>
      <c r="OS348" s="46">
        <f t="shared" si="2477"/>
        <v>0</v>
      </c>
      <c r="OT348" s="128">
        <f t="shared" si="2620"/>
        <v>0</v>
      </c>
      <c r="OU348" s="128">
        <f t="shared" si="2478"/>
        <v>0</v>
      </c>
      <c r="OV348" s="46">
        <f t="shared" si="2240"/>
        <v>0</v>
      </c>
      <c r="OW348" s="46">
        <f t="shared" si="2241"/>
        <v>0</v>
      </c>
      <c r="OX348" s="51">
        <f t="shared" si="2479"/>
        <v>0</v>
      </c>
      <c r="OY348" s="51">
        <f t="shared" si="2647"/>
        <v>0</v>
      </c>
      <c r="OZ348" s="153">
        <f t="shared" si="2557"/>
        <v>10000</v>
      </c>
      <c r="PA348" s="45">
        <v>287</v>
      </c>
      <c r="PB348" s="46">
        <f t="shared" si="2480"/>
        <v>0</v>
      </c>
      <c r="PC348" s="46">
        <f t="shared" si="2648"/>
        <v>0</v>
      </c>
      <c r="PD348" s="128">
        <f t="shared" si="2481"/>
        <v>0</v>
      </c>
      <c r="PE348" s="46">
        <f t="shared" si="2482"/>
        <v>0</v>
      </c>
      <c r="PF348" s="46">
        <f t="shared" si="2483"/>
        <v>0</v>
      </c>
      <c r="PG348" s="51">
        <f t="shared" si="2484"/>
        <v>0</v>
      </c>
      <c r="PH348" s="57">
        <f t="shared" si="2649"/>
        <v>0</v>
      </c>
      <c r="PI348" s="688">
        <f t="shared" si="2485"/>
        <v>0</v>
      </c>
      <c r="PJ348" s="52">
        <f t="shared" si="2650"/>
        <v>0</v>
      </c>
      <c r="PK348" s="51">
        <f t="shared" si="2486"/>
        <v>0</v>
      </c>
      <c r="PL348" s="57">
        <f t="shared" si="2487"/>
        <v>0</v>
      </c>
      <c r="PM348" s="57">
        <f t="shared" si="2651"/>
        <v>0</v>
      </c>
      <c r="PN348" s="153">
        <f t="shared" si="2558"/>
        <v>10000</v>
      </c>
      <c r="PO348" s="469">
        <f t="shared" si="2488"/>
        <v>0</v>
      </c>
      <c r="PP348" s="46">
        <f t="shared" si="2489"/>
        <v>0</v>
      </c>
      <c r="PQ348" s="46">
        <f t="shared" si="2490"/>
        <v>0</v>
      </c>
      <c r="PR348" s="48"/>
    </row>
    <row r="349" spans="2:434" hidden="1" x14ac:dyDescent="0.3">
      <c r="B349" s="45">
        <v>288</v>
      </c>
      <c r="C349" s="46">
        <f t="shared" si="2245"/>
        <v>0</v>
      </c>
      <c r="D349" s="46">
        <f t="shared" si="2293"/>
        <v>0</v>
      </c>
      <c r="E349" s="46">
        <f t="shared" si="2294"/>
        <v>0</v>
      </c>
      <c r="F349" s="46">
        <f t="shared" si="2295"/>
        <v>0</v>
      </c>
      <c r="G349" s="46">
        <f t="shared" si="2296"/>
        <v>0</v>
      </c>
      <c r="H349" s="51">
        <f t="shared" si="2297"/>
        <v>0</v>
      </c>
      <c r="I349" s="58">
        <f t="shared" si="2228"/>
        <v>0</v>
      </c>
      <c r="J349" s="52">
        <f t="shared" si="2298"/>
        <v>0</v>
      </c>
      <c r="K349" s="51">
        <f t="shared" si="2299"/>
        <v>0</v>
      </c>
      <c r="L349" s="57">
        <f t="shared" si="2300"/>
        <v>0</v>
      </c>
      <c r="M349" s="468">
        <f t="shared" si="2491"/>
        <v>0</v>
      </c>
      <c r="N349" s="46">
        <f t="shared" si="2492"/>
        <v>0</v>
      </c>
      <c r="O349" s="47"/>
      <c r="P349" s="46">
        <f t="shared" si="2493"/>
        <v>0</v>
      </c>
      <c r="Q349" s="48"/>
      <c r="R349" s="29"/>
      <c r="S349" s="29"/>
      <c r="T349" s="45">
        <v>288</v>
      </c>
      <c r="U349" s="46">
        <f t="shared" si="2301"/>
        <v>0</v>
      </c>
      <c r="V349" s="46">
        <f t="shared" si="2302"/>
        <v>0</v>
      </c>
      <c r="W349" s="46">
        <f t="shared" si="2494"/>
        <v>0</v>
      </c>
      <c r="X349" s="46">
        <f t="shared" si="2303"/>
        <v>0</v>
      </c>
      <c r="Y349" s="46">
        <f t="shared" si="2304"/>
        <v>0</v>
      </c>
      <c r="Z349" s="51">
        <f t="shared" si="2305"/>
        <v>0</v>
      </c>
      <c r="AA349" s="58">
        <f t="shared" si="2306"/>
        <v>0</v>
      </c>
      <c r="AB349" s="52">
        <f t="shared" si="2307"/>
        <v>0</v>
      </c>
      <c r="AC349" s="51">
        <f t="shared" si="2308"/>
        <v>0</v>
      </c>
      <c r="AD349" s="57">
        <f t="shared" si="2309"/>
        <v>0</v>
      </c>
      <c r="AE349" s="468">
        <f t="shared" si="2495"/>
        <v>0</v>
      </c>
      <c r="AF349" s="46">
        <f t="shared" si="2310"/>
        <v>0</v>
      </c>
      <c r="AG349" s="47"/>
      <c r="AH349" s="46">
        <f t="shared" si="2496"/>
        <v>0</v>
      </c>
      <c r="AI349" s="48"/>
      <c r="AJ349" s="29"/>
      <c r="AK349" s="45">
        <v>288</v>
      </c>
      <c r="AL349" s="46">
        <f t="shared" si="2311"/>
        <v>0</v>
      </c>
      <c r="AM349" s="46"/>
      <c r="AN349" s="46"/>
      <c r="AO349" s="46">
        <f t="shared" si="2312"/>
        <v>0</v>
      </c>
      <c r="AP349" s="128">
        <f t="shared" si="2313"/>
        <v>0</v>
      </c>
      <c r="AQ349" s="128"/>
      <c r="AR349" s="128"/>
      <c r="AS349" s="46">
        <f t="shared" si="2314"/>
        <v>0</v>
      </c>
      <c r="AT349" s="46">
        <f t="shared" si="2315"/>
        <v>0</v>
      </c>
      <c r="AU349" s="51"/>
      <c r="AV349" s="51"/>
      <c r="AW349" s="51">
        <f t="shared" si="2316"/>
        <v>0</v>
      </c>
      <c r="AX349" s="58">
        <f t="shared" si="2317"/>
        <v>0</v>
      </c>
      <c r="AY349" s="52"/>
      <c r="AZ349" s="52"/>
      <c r="BA349" s="52">
        <f t="shared" si="2318"/>
        <v>0</v>
      </c>
      <c r="BB349" s="51">
        <f t="shared" si="2319"/>
        <v>0</v>
      </c>
      <c r="BC349" s="51"/>
      <c r="BD349" s="51"/>
      <c r="BE349" s="57">
        <f t="shared" si="2320"/>
        <v>0</v>
      </c>
      <c r="BF349" s="468">
        <f t="shared" si="2321"/>
        <v>0</v>
      </c>
      <c r="BG349" s="46">
        <f t="shared" si="2322"/>
        <v>0</v>
      </c>
      <c r="BH349" s="46">
        <f t="shared" si="2323"/>
        <v>0</v>
      </c>
      <c r="BI349" s="48"/>
      <c r="BK349" s="45">
        <v>288</v>
      </c>
      <c r="BL349" s="46">
        <f t="shared" si="2497"/>
        <v>0</v>
      </c>
      <c r="BM349" s="46">
        <f t="shared" si="2498"/>
        <v>0</v>
      </c>
      <c r="BN349" s="46">
        <f t="shared" si="2499"/>
        <v>0</v>
      </c>
      <c r="BO349" s="46">
        <f t="shared" si="2324"/>
        <v>0</v>
      </c>
      <c r="BP349" s="46">
        <f t="shared" si="2325"/>
        <v>0</v>
      </c>
      <c r="BQ349" s="149">
        <f t="shared" si="2326"/>
        <v>0</v>
      </c>
      <c r="BR349" s="57">
        <f t="shared" si="2621"/>
        <v>0</v>
      </c>
      <c r="BS349" s="58">
        <f t="shared" si="2229"/>
        <v>0</v>
      </c>
      <c r="BT349" s="52">
        <f t="shared" si="2500"/>
        <v>0</v>
      </c>
      <c r="BU349" s="51">
        <f t="shared" si="2327"/>
        <v>0</v>
      </c>
      <c r="BV349" s="149">
        <f t="shared" si="2328"/>
        <v>0</v>
      </c>
      <c r="BW349" s="153">
        <f t="shared" si="2622"/>
        <v>0</v>
      </c>
      <c r="BX349" s="468">
        <f t="shared" si="2501"/>
        <v>0</v>
      </c>
      <c r="BY349" s="46">
        <f t="shared" si="2502"/>
        <v>0</v>
      </c>
      <c r="BZ349" s="46">
        <f t="shared" si="2329"/>
        <v>0</v>
      </c>
      <c r="CA349" s="48"/>
      <c r="CB349" s="29"/>
      <c r="CC349" s="45">
        <v>288</v>
      </c>
      <c r="CD349" s="239">
        <f t="shared" si="2330"/>
        <v>0</v>
      </c>
      <c r="CE349" s="239">
        <f t="shared" si="2503"/>
        <v>0</v>
      </c>
      <c r="CF349" s="128">
        <f t="shared" si="2331"/>
        <v>0</v>
      </c>
      <c r="CG349" s="46">
        <f t="shared" si="2504"/>
        <v>0</v>
      </c>
      <c r="CH349" s="46">
        <f t="shared" si="2230"/>
        <v>0</v>
      </c>
      <c r="CI349" s="149">
        <f t="shared" si="2332"/>
        <v>0</v>
      </c>
      <c r="CJ349" s="199">
        <f t="shared" si="2623"/>
        <v>0</v>
      </c>
      <c r="CK349" s="153">
        <f t="shared" si="2505"/>
        <v>10000</v>
      </c>
      <c r="CL349" s="45">
        <v>288</v>
      </c>
      <c r="CM349" s="46">
        <f t="shared" si="2506"/>
        <v>0</v>
      </c>
      <c r="CN349" s="239">
        <f t="shared" si="2507"/>
        <v>0</v>
      </c>
      <c r="CO349" s="128">
        <f t="shared" si="2242"/>
        <v>0</v>
      </c>
      <c r="CP349" s="46">
        <f t="shared" si="2333"/>
        <v>0</v>
      </c>
      <c r="CQ349" s="46">
        <f t="shared" si="2243"/>
        <v>0</v>
      </c>
      <c r="CR349" s="149">
        <f t="shared" si="2334"/>
        <v>0</v>
      </c>
      <c r="CS349" s="153">
        <f t="shared" si="2624"/>
        <v>0</v>
      </c>
      <c r="CT349" s="58">
        <f t="shared" si="2335"/>
        <v>0</v>
      </c>
      <c r="CU349" s="52">
        <f t="shared" si="2508"/>
        <v>0</v>
      </c>
      <c r="CV349" s="51">
        <f t="shared" si="2509"/>
        <v>0</v>
      </c>
      <c r="CW349" s="149">
        <f t="shared" si="2336"/>
        <v>0</v>
      </c>
      <c r="CX349" s="57">
        <f t="shared" si="2625"/>
        <v>0</v>
      </c>
      <c r="CY349" s="153">
        <f t="shared" si="2510"/>
        <v>10000</v>
      </c>
      <c r="CZ349" s="479">
        <f t="shared" si="2162"/>
        <v>0</v>
      </c>
      <c r="DA349" s="46">
        <f t="shared" si="2511"/>
        <v>0</v>
      </c>
      <c r="DB349" s="46">
        <f t="shared" si="2512"/>
        <v>0</v>
      </c>
      <c r="DC349" s="48"/>
      <c r="DE349" s="237">
        <v>288</v>
      </c>
      <c r="DF349" s="46">
        <f t="shared" si="2337"/>
        <v>0</v>
      </c>
      <c r="DG349" s="239">
        <f t="shared" si="2626"/>
        <v>0</v>
      </c>
      <c r="DH349" s="46">
        <f t="shared" si="2338"/>
        <v>0</v>
      </c>
      <c r="DI349" s="46">
        <f t="shared" si="2339"/>
        <v>0</v>
      </c>
      <c r="DJ349" s="46">
        <f t="shared" si="2340"/>
        <v>0</v>
      </c>
      <c r="DK349" s="51">
        <f t="shared" si="2341"/>
        <v>0</v>
      </c>
      <c r="DL349" s="58">
        <f t="shared" si="2231"/>
        <v>0</v>
      </c>
      <c r="DM349" s="240">
        <f t="shared" si="2627"/>
        <v>0</v>
      </c>
      <c r="DN349" s="51">
        <f t="shared" si="2342"/>
        <v>0</v>
      </c>
      <c r="DO349" s="57">
        <f t="shared" si="2343"/>
        <v>0</v>
      </c>
      <c r="DP349" s="468">
        <f t="shared" si="2513"/>
        <v>0</v>
      </c>
      <c r="DQ349" s="46">
        <f t="shared" si="2514"/>
        <v>0</v>
      </c>
      <c r="DR349" s="47"/>
      <c r="DS349" s="46">
        <f t="shared" si="2515"/>
        <v>0</v>
      </c>
      <c r="DT349" s="48"/>
      <c r="DU349" s="29"/>
      <c r="DV349" s="237">
        <v>288</v>
      </c>
      <c r="DW349" s="46">
        <f t="shared" si="2516"/>
        <v>0</v>
      </c>
      <c r="DX349" s="239">
        <f t="shared" si="2628"/>
        <v>0</v>
      </c>
      <c r="DY349" s="46">
        <f t="shared" si="2517"/>
        <v>0</v>
      </c>
      <c r="DZ349" s="46">
        <f t="shared" si="2344"/>
        <v>0</v>
      </c>
      <c r="EA349" s="46">
        <f t="shared" si="2345"/>
        <v>0</v>
      </c>
      <c r="EB349" s="51">
        <f t="shared" si="2346"/>
        <v>0</v>
      </c>
      <c r="EC349" s="58">
        <f t="shared" si="2232"/>
        <v>0</v>
      </c>
      <c r="ED349" s="240">
        <f t="shared" si="2629"/>
        <v>0</v>
      </c>
      <c r="EE349" s="51">
        <f t="shared" si="2347"/>
        <v>0</v>
      </c>
      <c r="EF349" s="57">
        <f t="shared" si="2348"/>
        <v>0</v>
      </c>
      <c r="EG349" s="468">
        <f t="shared" si="2518"/>
        <v>0</v>
      </c>
      <c r="EH349" s="46">
        <f t="shared" si="2519"/>
        <v>0</v>
      </c>
      <c r="EI349" s="47"/>
      <c r="EJ349" s="46">
        <f t="shared" si="2520"/>
        <v>0</v>
      </c>
      <c r="EK349" s="48"/>
      <c r="EL349" s="29"/>
      <c r="EM349" s="237">
        <v>288</v>
      </c>
      <c r="EN349" s="239">
        <f t="shared" si="2606"/>
        <v>0</v>
      </c>
      <c r="EO349" s="239">
        <f t="shared" si="2630"/>
        <v>0</v>
      </c>
      <c r="EP349" s="128">
        <f t="shared" si="2233"/>
        <v>0</v>
      </c>
      <c r="EQ349" s="46">
        <f t="shared" si="2349"/>
        <v>0</v>
      </c>
      <c r="ER349" s="46">
        <f t="shared" si="2350"/>
        <v>0</v>
      </c>
      <c r="ES349" s="51">
        <f t="shared" si="2351"/>
        <v>0</v>
      </c>
      <c r="ET349" s="153">
        <f t="shared" si="2521"/>
        <v>10000</v>
      </c>
      <c r="EU349" s="237">
        <v>288</v>
      </c>
      <c r="EV349" s="46">
        <f t="shared" si="2234"/>
        <v>0</v>
      </c>
      <c r="EW349" s="239">
        <f t="shared" si="2631"/>
        <v>0</v>
      </c>
      <c r="EX349" s="128">
        <f t="shared" si="2352"/>
        <v>0</v>
      </c>
      <c r="EY349" s="46">
        <f t="shared" si="2353"/>
        <v>0</v>
      </c>
      <c r="EZ349" s="46">
        <f t="shared" si="2354"/>
        <v>0</v>
      </c>
      <c r="FA349" s="51">
        <f t="shared" si="2355"/>
        <v>0</v>
      </c>
      <c r="FB349" s="58">
        <f t="shared" si="2356"/>
        <v>0</v>
      </c>
      <c r="FC349" s="240">
        <f t="shared" si="2632"/>
        <v>0</v>
      </c>
      <c r="FD349" s="51">
        <f t="shared" si="2522"/>
        <v>0</v>
      </c>
      <c r="FE349" s="57">
        <f t="shared" si="2357"/>
        <v>0</v>
      </c>
      <c r="FF349" s="153">
        <f t="shared" si="2523"/>
        <v>10000</v>
      </c>
      <c r="FG349" s="469">
        <f t="shared" si="2358"/>
        <v>0</v>
      </c>
      <c r="FH349" s="46">
        <f t="shared" si="2359"/>
        <v>0</v>
      </c>
      <c r="FI349" s="46">
        <f t="shared" si="2360"/>
        <v>0</v>
      </c>
      <c r="FJ349" s="48"/>
      <c r="FL349" s="237">
        <v>288</v>
      </c>
      <c r="FM349" s="46">
        <f t="shared" si="2524"/>
        <v>0</v>
      </c>
      <c r="FN349" s="239">
        <f t="shared" si="2607"/>
        <v>0</v>
      </c>
      <c r="FO349" s="46">
        <f t="shared" si="2525"/>
        <v>0</v>
      </c>
      <c r="FP349" s="46">
        <f t="shared" si="2361"/>
        <v>0</v>
      </c>
      <c r="FQ349" s="46">
        <f t="shared" si="2362"/>
        <v>0</v>
      </c>
      <c r="FR349" s="149">
        <f t="shared" si="2363"/>
        <v>0</v>
      </c>
      <c r="FS349" s="57">
        <f t="shared" si="2633"/>
        <v>0</v>
      </c>
      <c r="FT349" s="58">
        <f t="shared" si="2235"/>
        <v>0</v>
      </c>
      <c r="FU349" s="240">
        <f t="shared" si="2608"/>
        <v>0</v>
      </c>
      <c r="FV349" s="51">
        <f t="shared" si="2364"/>
        <v>0</v>
      </c>
      <c r="FW349" s="149">
        <f t="shared" si="2365"/>
        <v>0</v>
      </c>
      <c r="FX349" s="153">
        <f t="shared" si="2634"/>
        <v>0</v>
      </c>
      <c r="FY349" s="468">
        <f t="shared" si="2526"/>
        <v>0</v>
      </c>
      <c r="FZ349" s="46">
        <f t="shared" si="2527"/>
        <v>0</v>
      </c>
      <c r="GA349" s="46">
        <f t="shared" si="2366"/>
        <v>0</v>
      </c>
      <c r="GB349" s="48"/>
      <c r="GD349" s="237">
        <v>288</v>
      </c>
      <c r="GE349" s="239">
        <f t="shared" si="2609"/>
        <v>0</v>
      </c>
      <c r="GF349" s="239">
        <f t="shared" si="2635"/>
        <v>0</v>
      </c>
      <c r="GG349" s="128">
        <f t="shared" si="2119"/>
        <v>0</v>
      </c>
      <c r="GH349" s="46">
        <f t="shared" si="2236"/>
        <v>0</v>
      </c>
      <c r="GI349" s="46">
        <f t="shared" si="2367"/>
        <v>0</v>
      </c>
      <c r="GJ349" s="149">
        <f t="shared" si="2368"/>
        <v>0</v>
      </c>
      <c r="GK349" s="51">
        <f t="shared" si="2636"/>
        <v>0</v>
      </c>
      <c r="GL349" s="153">
        <f t="shared" si="2528"/>
        <v>10000</v>
      </c>
      <c r="GM349" s="237">
        <v>288</v>
      </c>
      <c r="GN349" s="46">
        <f t="shared" si="2237"/>
        <v>0</v>
      </c>
      <c r="GO349" s="239">
        <f t="shared" si="2610"/>
        <v>0</v>
      </c>
      <c r="GP349" s="128">
        <f t="shared" si="2168"/>
        <v>0</v>
      </c>
      <c r="GQ349" s="46">
        <f t="shared" si="2369"/>
        <v>0</v>
      </c>
      <c r="GR349" s="46">
        <f t="shared" si="2169"/>
        <v>0</v>
      </c>
      <c r="GS349" s="149">
        <f t="shared" si="2370"/>
        <v>0</v>
      </c>
      <c r="GT349" s="57">
        <f t="shared" si="2637"/>
        <v>0</v>
      </c>
      <c r="GU349" s="58">
        <f t="shared" si="2371"/>
        <v>0</v>
      </c>
      <c r="GV349" s="325">
        <f t="shared" si="2611"/>
        <v>0</v>
      </c>
      <c r="GW349" s="51">
        <f t="shared" si="2529"/>
        <v>0</v>
      </c>
      <c r="GX349" s="150">
        <f t="shared" si="2372"/>
        <v>0</v>
      </c>
      <c r="GY349" s="57">
        <f t="shared" si="2638"/>
        <v>0</v>
      </c>
      <c r="GZ349" s="153">
        <f t="shared" si="2530"/>
        <v>10000</v>
      </c>
      <c r="HA349" s="469">
        <f t="shared" si="2373"/>
        <v>0</v>
      </c>
      <c r="HB349" s="46">
        <f t="shared" si="2374"/>
        <v>0</v>
      </c>
      <c r="HC349" s="46">
        <f t="shared" si="2375"/>
        <v>0</v>
      </c>
      <c r="HD349" s="48"/>
      <c r="HF349" s="45">
        <v>288</v>
      </c>
      <c r="HG349" s="46">
        <f t="shared" si="2376"/>
        <v>0</v>
      </c>
      <c r="HH349" s="46">
        <f t="shared" si="2377"/>
        <v>0</v>
      </c>
      <c r="HI349" s="46">
        <f t="shared" si="2378"/>
        <v>0</v>
      </c>
      <c r="HJ349" s="46">
        <f t="shared" si="2379"/>
        <v>0</v>
      </c>
      <c r="HK349" s="46">
        <f t="shared" si="2380"/>
        <v>0</v>
      </c>
      <c r="HL349" s="51">
        <f t="shared" si="2381"/>
        <v>0</v>
      </c>
      <c r="HM349" s="153">
        <f t="shared" si="2531"/>
        <v>10000</v>
      </c>
      <c r="HN349" s="58">
        <f t="shared" si="2382"/>
        <v>0</v>
      </c>
      <c r="HO349" s="52">
        <f t="shared" si="2383"/>
        <v>0</v>
      </c>
      <c r="HP349" s="51">
        <f t="shared" si="2384"/>
        <v>0</v>
      </c>
      <c r="HQ349" s="57">
        <f t="shared" si="2385"/>
        <v>0</v>
      </c>
      <c r="HR349" s="153">
        <f t="shared" si="2532"/>
        <v>10000</v>
      </c>
      <c r="HS349" s="468">
        <f t="shared" si="2171"/>
        <v>0</v>
      </c>
      <c r="HT349" s="46">
        <f t="shared" si="2172"/>
        <v>0</v>
      </c>
      <c r="HU349" s="46">
        <f t="shared" si="2173"/>
        <v>0</v>
      </c>
      <c r="HV349" s="48"/>
      <c r="HW349" s="29"/>
      <c r="HX349" s="45">
        <v>288</v>
      </c>
      <c r="HY349" s="128">
        <f t="shared" si="2386"/>
        <v>0</v>
      </c>
      <c r="HZ349" s="46">
        <f t="shared" si="2387"/>
        <v>0</v>
      </c>
      <c r="IA349" s="46">
        <f t="shared" si="2388"/>
        <v>0</v>
      </c>
      <c r="IB349" s="46">
        <f t="shared" si="2389"/>
        <v>0</v>
      </c>
      <c r="IC349" s="46">
        <f t="shared" si="2390"/>
        <v>0</v>
      </c>
      <c r="ID349" s="51">
        <f t="shared" si="2391"/>
        <v>0</v>
      </c>
      <c r="IE349" s="153">
        <f t="shared" si="2533"/>
        <v>10000</v>
      </c>
      <c r="IF349" s="58">
        <f t="shared" si="2392"/>
        <v>0</v>
      </c>
      <c r="IG349" s="52">
        <f t="shared" si="2393"/>
        <v>0</v>
      </c>
      <c r="IH349" s="51">
        <f t="shared" si="2394"/>
        <v>0</v>
      </c>
      <c r="II349" s="57">
        <f t="shared" si="2534"/>
        <v>0</v>
      </c>
      <c r="IJ349" s="153">
        <f t="shared" si="2535"/>
        <v>10000</v>
      </c>
      <c r="IK349" s="468">
        <f t="shared" si="2174"/>
        <v>0</v>
      </c>
      <c r="IL349" s="46">
        <f t="shared" si="2175"/>
        <v>0</v>
      </c>
      <c r="IM349" s="46">
        <f t="shared" si="2176"/>
        <v>0</v>
      </c>
      <c r="IN349" s="48"/>
      <c r="IO349" s="53">
        <f t="shared" si="2395"/>
        <v>0</v>
      </c>
      <c r="IQ349" s="45">
        <v>288</v>
      </c>
      <c r="IR349" s="128">
        <f t="shared" si="2396"/>
        <v>0</v>
      </c>
      <c r="IS349" s="128">
        <f t="shared" si="2397"/>
        <v>0</v>
      </c>
      <c r="IT349" s="128">
        <f t="shared" si="2398"/>
        <v>0</v>
      </c>
      <c r="IU349" s="46">
        <f t="shared" si="2559"/>
        <v>0</v>
      </c>
      <c r="IV349" s="46">
        <f t="shared" si="2399"/>
        <v>0</v>
      </c>
      <c r="IW349" s="51">
        <f t="shared" si="2400"/>
        <v>0</v>
      </c>
      <c r="IX349" s="199">
        <f t="shared" si="2536"/>
        <v>10000</v>
      </c>
      <c r="IY349" s="128">
        <f t="shared" si="2401"/>
        <v>0</v>
      </c>
      <c r="IZ349" s="408">
        <f t="shared" si="2402"/>
        <v>0</v>
      </c>
      <c r="JA349" s="58">
        <f t="shared" si="2403"/>
        <v>0</v>
      </c>
      <c r="JB349" s="52">
        <f t="shared" si="2404"/>
        <v>0</v>
      </c>
      <c r="JC349" s="51">
        <f t="shared" si="2405"/>
        <v>0</v>
      </c>
      <c r="JD349" s="57">
        <f t="shared" si="2406"/>
        <v>0</v>
      </c>
      <c r="JE349" s="280">
        <f t="shared" si="2407"/>
        <v>10000</v>
      </c>
      <c r="JF349" s="280">
        <f t="shared" si="2408"/>
        <v>0</v>
      </c>
      <c r="JG349" s="468">
        <f t="shared" si="2409"/>
        <v>0</v>
      </c>
      <c r="JH349" s="46">
        <f t="shared" si="2410"/>
        <v>0</v>
      </c>
      <c r="JI349" s="46">
        <f t="shared" si="2411"/>
        <v>0</v>
      </c>
      <c r="JJ349" s="48"/>
      <c r="JL349" s="45">
        <v>288</v>
      </c>
      <c r="JM349" s="46">
        <f t="shared" si="2412"/>
        <v>0</v>
      </c>
      <c r="JN349" s="46">
        <f t="shared" si="2413"/>
        <v>0</v>
      </c>
      <c r="JO349" s="128">
        <f t="shared" si="2414"/>
        <v>0</v>
      </c>
      <c r="JP349" s="46">
        <f t="shared" si="2537"/>
        <v>0</v>
      </c>
      <c r="JQ349" s="46">
        <f t="shared" si="2415"/>
        <v>0</v>
      </c>
      <c r="JR349" s="149">
        <f t="shared" si="2416"/>
        <v>0</v>
      </c>
      <c r="JS349" s="51">
        <f t="shared" si="2639"/>
        <v>0</v>
      </c>
      <c r="JT349" s="199">
        <f t="shared" si="2538"/>
        <v>10000</v>
      </c>
      <c r="JU349" s="128">
        <f t="shared" si="2417"/>
        <v>0</v>
      </c>
      <c r="JV349" s="408">
        <f t="shared" si="2418"/>
        <v>0</v>
      </c>
      <c r="JW349" s="58">
        <f t="shared" si="2419"/>
        <v>0</v>
      </c>
      <c r="JX349" s="52">
        <f t="shared" si="2420"/>
        <v>0</v>
      </c>
      <c r="JY349" s="51">
        <f t="shared" si="2421"/>
        <v>0</v>
      </c>
      <c r="JZ349" s="149">
        <f t="shared" si="2422"/>
        <v>0</v>
      </c>
      <c r="KA349" s="199">
        <f t="shared" si="2640"/>
        <v>0</v>
      </c>
      <c r="KB349" s="128">
        <f t="shared" si="2539"/>
        <v>10000</v>
      </c>
      <c r="KC349" s="204">
        <f t="shared" si="2423"/>
        <v>0</v>
      </c>
      <c r="KD349" s="468">
        <f t="shared" si="2540"/>
        <v>0</v>
      </c>
      <c r="KE349" s="46">
        <f t="shared" si="2424"/>
        <v>0</v>
      </c>
      <c r="KF349" s="46">
        <f t="shared" si="2425"/>
        <v>0</v>
      </c>
      <c r="KG349" s="48"/>
      <c r="KI349" s="45">
        <v>288</v>
      </c>
      <c r="KJ349" s="46">
        <f t="shared" si="2426"/>
        <v>0</v>
      </c>
      <c r="KK349" s="46">
        <f t="shared" si="2427"/>
        <v>0</v>
      </c>
      <c r="KL349" s="128">
        <f t="shared" si="2428"/>
        <v>0</v>
      </c>
      <c r="KM349" s="46">
        <f t="shared" si="2244"/>
        <v>0</v>
      </c>
      <c r="KN349" s="46">
        <f t="shared" si="2429"/>
        <v>0</v>
      </c>
      <c r="KO349" s="149">
        <f t="shared" si="2430"/>
        <v>0</v>
      </c>
      <c r="KP349" s="199">
        <f t="shared" si="2641"/>
        <v>0</v>
      </c>
      <c r="KQ349" s="199">
        <f t="shared" si="2541"/>
        <v>10000</v>
      </c>
      <c r="KR349" s="128">
        <f t="shared" si="2431"/>
        <v>0</v>
      </c>
      <c r="KS349" s="408">
        <f t="shared" si="2432"/>
        <v>0</v>
      </c>
      <c r="KT349" s="45">
        <v>288</v>
      </c>
      <c r="KU349" s="46">
        <f t="shared" si="2542"/>
        <v>0</v>
      </c>
      <c r="KV349" s="46">
        <f t="shared" si="2433"/>
        <v>0</v>
      </c>
      <c r="KW349" s="128">
        <f t="shared" si="2177"/>
        <v>0</v>
      </c>
      <c r="KX349" s="46">
        <f t="shared" si="2434"/>
        <v>0</v>
      </c>
      <c r="KY349" s="46">
        <f t="shared" si="2178"/>
        <v>0</v>
      </c>
      <c r="KZ349" s="149">
        <f t="shared" si="2435"/>
        <v>0</v>
      </c>
      <c r="LA349" s="153">
        <f t="shared" si="2642"/>
        <v>0</v>
      </c>
      <c r="LB349" s="58">
        <f t="shared" si="2652"/>
        <v>0</v>
      </c>
      <c r="LC349" s="52">
        <f t="shared" si="2436"/>
        <v>0</v>
      </c>
      <c r="LD349" s="51">
        <f t="shared" si="2437"/>
        <v>0</v>
      </c>
      <c r="LE349" s="149">
        <f t="shared" si="2179"/>
        <v>0</v>
      </c>
      <c r="LF349" s="51">
        <f t="shared" si="2643"/>
        <v>0</v>
      </c>
      <c r="LG349" s="128">
        <f t="shared" si="2180"/>
        <v>10000</v>
      </c>
      <c r="LH349" s="204">
        <f t="shared" si="2438"/>
        <v>0</v>
      </c>
      <c r="LI349" s="479">
        <f t="shared" si="2181"/>
        <v>0</v>
      </c>
      <c r="LJ349" s="46">
        <f t="shared" si="2543"/>
        <v>0</v>
      </c>
      <c r="LK349" s="46">
        <f t="shared" si="2544"/>
        <v>0</v>
      </c>
      <c r="LL349" s="48"/>
      <c r="LN349" s="237">
        <v>288</v>
      </c>
      <c r="LO349" s="46">
        <f t="shared" si="2439"/>
        <v>0</v>
      </c>
      <c r="LP349" s="239">
        <f t="shared" si="2612"/>
        <v>0</v>
      </c>
      <c r="LQ349" s="46">
        <f t="shared" si="2440"/>
        <v>0</v>
      </c>
      <c r="LR349" s="46">
        <f t="shared" si="2441"/>
        <v>0</v>
      </c>
      <c r="LS349" s="46">
        <f t="shared" si="2442"/>
        <v>0</v>
      </c>
      <c r="LT349" s="51">
        <f t="shared" si="2443"/>
        <v>0</v>
      </c>
      <c r="LU349" s="199">
        <f t="shared" si="2545"/>
        <v>10000</v>
      </c>
      <c r="LV349" s="58">
        <f t="shared" si="2444"/>
        <v>0</v>
      </c>
      <c r="LW349" s="240">
        <f t="shared" si="2613"/>
        <v>0</v>
      </c>
      <c r="LX349" s="51">
        <f t="shared" si="2445"/>
        <v>0</v>
      </c>
      <c r="LY349" s="51">
        <f t="shared" si="2446"/>
        <v>0</v>
      </c>
      <c r="LZ349" s="46">
        <f t="shared" si="2546"/>
        <v>0</v>
      </c>
      <c r="MA349" s="199">
        <f t="shared" si="2547"/>
        <v>10000</v>
      </c>
      <c r="MB349" s="468">
        <f t="shared" si="2447"/>
        <v>0</v>
      </c>
      <c r="MC349" s="46">
        <f t="shared" si="2448"/>
        <v>0</v>
      </c>
      <c r="MD349" s="46">
        <f t="shared" si="2449"/>
        <v>0</v>
      </c>
      <c r="ME349" s="48"/>
      <c r="MG349" s="237">
        <v>288</v>
      </c>
      <c r="MH349" s="46">
        <f t="shared" si="2450"/>
        <v>0</v>
      </c>
      <c r="MI349" s="239">
        <f t="shared" si="2614"/>
        <v>0</v>
      </c>
      <c r="MJ349" s="46">
        <f t="shared" si="2451"/>
        <v>0</v>
      </c>
      <c r="MK349" s="46">
        <f t="shared" si="2452"/>
        <v>0</v>
      </c>
      <c r="ML349" s="46">
        <f t="shared" si="2453"/>
        <v>0</v>
      </c>
      <c r="MM349" s="51">
        <f t="shared" si="2454"/>
        <v>0</v>
      </c>
      <c r="MN349" s="199">
        <f t="shared" si="2548"/>
        <v>10000</v>
      </c>
      <c r="MO349" s="58">
        <f t="shared" si="2455"/>
        <v>0</v>
      </c>
      <c r="MP349" s="240">
        <f t="shared" si="2615"/>
        <v>0</v>
      </c>
      <c r="MQ349" s="51">
        <f t="shared" si="2456"/>
        <v>0</v>
      </c>
      <c r="MR349" s="57">
        <f t="shared" si="2457"/>
        <v>0</v>
      </c>
      <c r="MS349" s="199">
        <f t="shared" si="2549"/>
        <v>10000</v>
      </c>
      <c r="MT349" s="468">
        <f t="shared" si="2550"/>
        <v>0</v>
      </c>
      <c r="MU349" s="46">
        <f t="shared" si="2458"/>
        <v>0</v>
      </c>
      <c r="MV349" s="46">
        <f t="shared" si="2459"/>
        <v>0</v>
      </c>
      <c r="MW349" s="48"/>
      <c r="MY349" s="237">
        <v>288</v>
      </c>
      <c r="MZ349" s="46">
        <f t="shared" si="2460"/>
        <v>0</v>
      </c>
      <c r="NA349" s="239">
        <f t="shared" si="2616"/>
        <v>0</v>
      </c>
      <c r="NB349" s="128">
        <f t="shared" si="2461"/>
        <v>0</v>
      </c>
      <c r="NC349" s="46">
        <f t="shared" si="2238"/>
        <v>0</v>
      </c>
      <c r="ND349" s="46">
        <f t="shared" si="2462"/>
        <v>0</v>
      </c>
      <c r="NE349" s="51">
        <f t="shared" si="2187"/>
        <v>0</v>
      </c>
      <c r="NF349" s="153">
        <f t="shared" si="2188"/>
        <v>10000</v>
      </c>
      <c r="NG349" s="237">
        <v>288</v>
      </c>
      <c r="NH349" s="46">
        <f t="shared" si="2239"/>
        <v>0</v>
      </c>
      <c r="NI349" s="239">
        <f t="shared" si="2617"/>
        <v>0</v>
      </c>
      <c r="NJ349" s="128">
        <f t="shared" si="2190"/>
        <v>0</v>
      </c>
      <c r="NK349" s="46">
        <f t="shared" si="2551"/>
        <v>0</v>
      </c>
      <c r="NL349" s="46">
        <f t="shared" si="2191"/>
        <v>0</v>
      </c>
      <c r="NM349" s="51">
        <f t="shared" si="2463"/>
        <v>0</v>
      </c>
      <c r="NN349" s="58">
        <f t="shared" si="2192"/>
        <v>0</v>
      </c>
      <c r="NO349" s="240">
        <f t="shared" si="2618"/>
        <v>0</v>
      </c>
      <c r="NP349" s="51">
        <f t="shared" si="2194"/>
        <v>0</v>
      </c>
      <c r="NQ349" s="57">
        <f t="shared" si="2464"/>
        <v>0</v>
      </c>
      <c r="NR349" s="153">
        <f t="shared" si="2552"/>
        <v>10000</v>
      </c>
      <c r="NS349" s="469">
        <f t="shared" si="2465"/>
        <v>0</v>
      </c>
      <c r="NT349" s="46">
        <f t="shared" si="2466"/>
        <v>0</v>
      </c>
      <c r="NU349" s="46">
        <f t="shared" si="2467"/>
        <v>0</v>
      </c>
      <c r="NV349" s="48"/>
      <c r="NX349" s="237">
        <v>288</v>
      </c>
      <c r="NY349" s="46">
        <f t="shared" si="2468"/>
        <v>0</v>
      </c>
      <c r="NZ349" s="239">
        <f t="shared" si="2619"/>
        <v>0</v>
      </c>
      <c r="OA349" s="46">
        <f t="shared" si="2469"/>
        <v>0</v>
      </c>
      <c r="OB349" s="46">
        <f t="shared" si="2470"/>
        <v>0</v>
      </c>
      <c r="OC349" s="46">
        <f t="shared" si="2471"/>
        <v>0</v>
      </c>
      <c r="OD349" s="149">
        <f t="shared" si="2472"/>
        <v>0</v>
      </c>
      <c r="OE349" s="57">
        <f t="shared" si="2644"/>
        <v>0</v>
      </c>
      <c r="OF349" s="153">
        <f t="shared" si="2553"/>
        <v>10000</v>
      </c>
      <c r="OG349" s="58">
        <f t="shared" si="2473"/>
        <v>0</v>
      </c>
      <c r="OH349" s="240">
        <f t="shared" si="2645"/>
        <v>0</v>
      </c>
      <c r="OI349" s="51">
        <f t="shared" si="2474"/>
        <v>0</v>
      </c>
      <c r="OJ349" s="149">
        <f t="shared" si="2475"/>
        <v>0</v>
      </c>
      <c r="OK349" s="153">
        <f t="shared" si="2646"/>
        <v>0</v>
      </c>
      <c r="OL349" s="153">
        <f t="shared" si="2554"/>
        <v>10000</v>
      </c>
      <c r="OM349" s="468">
        <f t="shared" si="2555"/>
        <v>0</v>
      </c>
      <c r="ON349" s="46">
        <f t="shared" si="2556"/>
        <v>0</v>
      </c>
      <c r="OO349" s="46">
        <f t="shared" si="2476"/>
        <v>0</v>
      </c>
      <c r="OP349" s="48"/>
      <c r="OR349" s="237">
        <v>288</v>
      </c>
      <c r="OS349" s="46">
        <f t="shared" si="2477"/>
        <v>0</v>
      </c>
      <c r="OT349" s="239">
        <f t="shared" si="2620"/>
        <v>0</v>
      </c>
      <c r="OU349" s="128">
        <f t="shared" si="2478"/>
        <v>0</v>
      </c>
      <c r="OV349" s="46">
        <f t="shared" si="2240"/>
        <v>0</v>
      </c>
      <c r="OW349" s="46">
        <f t="shared" si="2241"/>
        <v>0</v>
      </c>
      <c r="OX349" s="149">
        <f t="shared" si="2479"/>
        <v>0</v>
      </c>
      <c r="OY349" s="51">
        <f t="shared" si="2647"/>
        <v>0</v>
      </c>
      <c r="OZ349" s="153">
        <f t="shared" si="2557"/>
        <v>10000</v>
      </c>
      <c r="PA349" s="237">
        <v>288</v>
      </c>
      <c r="PB349" s="46">
        <f t="shared" si="2480"/>
        <v>0</v>
      </c>
      <c r="PC349" s="239">
        <f t="shared" si="2648"/>
        <v>0</v>
      </c>
      <c r="PD349" s="128">
        <f t="shared" si="2481"/>
        <v>0</v>
      </c>
      <c r="PE349" s="46">
        <f t="shared" si="2482"/>
        <v>0</v>
      </c>
      <c r="PF349" s="46">
        <f t="shared" si="2483"/>
        <v>0</v>
      </c>
      <c r="PG349" s="149">
        <f t="shared" si="2484"/>
        <v>0</v>
      </c>
      <c r="PH349" s="57">
        <f t="shared" si="2649"/>
        <v>0</v>
      </c>
      <c r="PI349" s="688">
        <f t="shared" si="2485"/>
        <v>0</v>
      </c>
      <c r="PJ349" s="240">
        <f t="shared" si="2650"/>
        <v>0</v>
      </c>
      <c r="PK349" s="51">
        <f t="shared" si="2486"/>
        <v>0</v>
      </c>
      <c r="PL349" s="150">
        <f t="shared" si="2487"/>
        <v>0</v>
      </c>
      <c r="PM349" s="57">
        <f t="shared" si="2651"/>
        <v>0</v>
      </c>
      <c r="PN349" s="153">
        <f t="shared" si="2558"/>
        <v>10000</v>
      </c>
      <c r="PO349" s="469">
        <f t="shared" si="2488"/>
        <v>0</v>
      </c>
      <c r="PP349" s="46">
        <f t="shared" si="2489"/>
        <v>0</v>
      </c>
      <c r="PQ349" s="46">
        <f t="shared" si="2490"/>
        <v>0</v>
      </c>
      <c r="PR349" s="48"/>
    </row>
    <row r="350" spans="2:434" hidden="1" x14ac:dyDescent="0.3">
      <c r="B350" s="45">
        <v>289</v>
      </c>
      <c r="C350" s="46">
        <f t="shared" si="2245"/>
        <v>0</v>
      </c>
      <c r="D350" s="46">
        <f t="shared" si="2293"/>
        <v>0</v>
      </c>
      <c r="E350" s="46">
        <f t="shared" si="2294"/>
        <v>0</v>
      </c>
      <c r="F350" s="46">
        <f t="shared" si="2295"/>
        <v>0</v>
      </c>
      <c r="G350" s="46">
        <f t="shared" si="2296"/>
        <v>0</v>
      </c>
      <c r="H350" s="51">
        <f t="shared" si="2297"/>
        <v>0</v>
      </c>
      <c r="I350" s="58">
        <f t="shared" si="2228"/>
        <v>0</v>
      </c>
      <c r="J350" s="52">
        <f t="shared" si="2298"/>
        <v>0</v>
      </c>
      <c r="K350" s="51">
        <f t="shared" si="2299"/>
        <v>0</v>
      </c>
      <c r="L350" s="57">
        <f t="shared" si="2300"/>
        <v>0</v>
      </c>
      <c r="M350" s="468">
        <f t="shared" si="2491"/>
        <v>0</v>
      </c>
      <c r="N350" s="46">
        <f t="shared" si="2492"/>
        <v>0</v>
      </c>
      <c r="O350" s="47"/>
      <c r="P350" s="46">
        <f t="shared" si="2493"/>
        <v>0</v>
      </c>
      <c r="Q350" s="48"/>
      <c r="R350" s="29"/>
      <c r="S350" s="29"/>
      <c r="T350" s="45">
        <v>289</v>
      </c>
      <c r="U350" s="46">
        <f t="shared" si="2301"/>
        <v>0</v>
      </c>
      <c r="V350" s="46">
        <f t="shared" si="2302"/>
        <v>0</v>
      </c>
      <c r="W350" s="46">
        <f t="shared" si="2494"/>
        <v>0</v>
      </c>
      <c r="X350" s="46">
        <f t="shared" si="2303"/>
        <v>0</v>
      </c>
      <c r="Y350" s="46">
        <f t="shared" si="2304"/>
        <v>0</v>
      </c>
      <c r="Z350" s="51">
        <f t="shared" si="2305"/>
        <v>0</v>
      </c>
      <c r="AA350" s="58">
        <f t="shared" si="2306"/>
        <v>0</v>
      </c>
      <c r="AB350" s="52">
        <f t="shared" si="2307"/>
        <v>0</v>
      </c>
      <c r="AC350" s="51">
        <f t="shared" si="2308"/>
        <v>0</v>
      </c>
      <c r="AD350" s="57">
        <f t="shared" si="2309"/>
        <v>0</v>
      </c>
      <c r="AE350" s="468">
        <f t="shared" si="2495"/>
        <v>0</v>
      </c>
      <c r="AF350" s="46">
        <f t="shared" si="2310"/>
        <v>0</v>
      </c>
      <c r="AG350" s="47"/>
      <c r="AH350" s="46">
        <f t="shared" si="2496"/>
        <v>0</v>
      </c>
      <c r="AI350" s="48"/>
      <c r="AJ350" s="29"/>
      <c r="AK350" s="45">
        <v>289</v>
      </c>
      <c r="AL350" s="46">
        <f t="shared" si="2311"/>
        <v>0</v>
      </c>
      <c r="AM350" s="46"/>
      <c r="AN350" s="46"/>
      <c r="AO350" s="46">
        <f t="shared" si="2312"/>
        <v>0</v>
      </c>
      <c r="AP350" s="128">
        <f t="shared" si="2313"/>
        <v>0</v>
      </c>
      <c r="AQ350" s="128"/>
      <c r="AR350" s="128"/>
      <c r="AS350" s="46">
        <f t="shared" si="2314"/>
        <v>0</v>
      </c>
      <c r="AT350" s="46">
        <f t="shared" si="2315"/>
        <v>0</v>
      </c>
      <c r="AU350" s="51"/>
      <c r="AV350" s="51"/>
      <c r="AW350" s="51">
        <f t="shared" si="2316"/>
        <v>0</v>
      </c>
      <c r="AX350" s="58">
        <f t="shared" si="2317"/>
        <v>0</v>
      </c>
      <c r="AY350" s="52"/>
      <c r="AZ350" s="52"/>
      <c r="BA350" s="52">
        <f t="shared" si="2318"/>
        <v>0</v>
      </c>
      <c r="BB350" s="51">
        <f t="shared" si="2319"/>
        <v>0</v>
      </c>
      <c r="BC350" s="51"/>
      <c r="BD350" s="51"/>
      <c r="BE350" s="57">
        <f t="shared" si="2320"/>
        <v>0</v>
      </c>
      <c r="BF350" s="468">
        <f t="shared" si="2321"/>
        <v>0</v>
      </c>
      <c r="BG350" s="46">
        <f t="shared" si="2322"/>
        <v>0</v>
      </c>
      <c r="BH350" s="46">
        <f t="shared" si="2323"/>
        <v>0</v>
      </c>
      <c r="BI350" s="48"/>
      <c r="BK350" s="45">
        <v>289</v>
      </c>
      <c r="BL350" s="46">
        <f t="shared" si="2497"/>
        <v>0</v>
      </c>
      <c r="BM350" s="46">
        <f t="shared" si="2498"/>
        <v>0</v>
      </c>
      <c r="BN350" s="46">
        <f t="shared" si="2499"/>
        <v>0</v>
      </c>
      <c r="BO350" s="46">
        <f t="shared" si="2324"/>
        <v>0</v>
      </c>
      <c r="BP350" s="46">
        <f t="shared" si="2325"/>
        <v>0</v>
      </c>
      <c r="BQ350" s="51">
        <f t="shared" si="2326"/>
        <v>0</v>
      </c>
      <c r="BR350" s="150">
        <f>$BQ$349</f>
        <v>0</v>
      </c>
      <c r="BS350" s="58">
        <f t="shared" si="2229"/>
        <v>0</v>
      </c>
      <c r="BT350" s="52">
        <f t="shared" si="2500"/>
        <v>0</v>
      </c>
      <c r="BU350" s="51">
        <f t="shared" si="2327"/>
        <v>0</v>
      </c>
      <c r="BV350" s="51">
        <f t="shared" si="2328"/>
        <v>0</v>
      </c>
      <c r="BW350" s="150">
        <f>$BV$349</f>
        <v>0</v>
      </c>
      <c r="BX350" s="468">
        <f t="shared" si="2501"/>
        <v>0</v>
      </c>
      <c r="BY350" s="46">
        <f t="shared" si="2502"/>
        <v>0</v>
      </c>
      <c r="BZ350" s="46">
        <f t="shared" si="2329"/>
        <v>0</v>
      </c>
      <c r="CA350" s="48"/>
      <c r="CB350" s="29"/>
      <c r="CC350" s="45">
        <v>289</v>
      </c>
      <c r="CD350" s="128">
        <f t="shared" si="2330"/>
        <v>0</v>
      </c>
      <c r="CE350" s="46">
        <f t="shared" si="2503"/>
        <v>0</v>
      </c>
      <c r="CF350" s="128">
        <f t="shared" si="2331"/>
        <v>0</v>
      </c>
      <c r="CG350" s="46">
        <f t="shared" si="2504"/>
        <v>0</v>
      </c>
      <c r="CH350" s="46">
        <f t="shared" si="2230"/>
        <v>0</v>
      </c>
      <c r="CI350" s="51">
        <f t="shared" si="2332"/>
        <v>0</v>
      </c>
      <c r="CJ350" s="149">
        <f>$CR$349</f>
        <v>0</v>
      </c>
      <c r="CK350" s="153">
        <f t="shared" si="2505"/>
        <v>10000</v>
      </c>
      <c r="CL350" s="45">
        <v>289</v>
      </c>
      <c r="CM350" s="46">
        <f t="shared" si="2506"/>
        <v>0</v>
      </c>
      <c r="CN350" s="46">
        <f t="shared" si="2507"/>
        <v>0</v>
      </c>
      <c r="CO350" s="128">
        <f t="shared" si="2242"/>
        <v>0</v>
      </c>
      <c r="CP350" s="46">
        <f t="shared" si="2333"/>
        <v>0</v>
      </c>
      <c r="CQ350" s="46">
        <f t="shared" si="2243"/>
        <v>0</v>
      </c>
      <c r="CR350" s="51">
        <f t="shared" si="2334"/>
        <v>0</v>
      </c>
      <c r="CS350" s="150">
        <f>$CR$349</f>
        <v>0</v>
      </c>
      <c r="CT350" s="58">
        <f t="shared" si="2335"/>
        <v>0</v>
      </c>
      <c r="CU350" s="52">
        <f t="shared" si="2508"/>
        <v>0</v>
      </c>
      <c r="CV350" s="51">
        <f t="shared" si="2509"/>
        <v>0</v>
      </c>
      <c r="CW350" s="51">
        <f t="shared" si="2336"/>
        <v>0</v>
      </c>
      <c r="CX350" s="150">
        <f>$CW$349</f>
        <v>0</v>
      </c>
      <c r="CY350" s="153">
        <f t="shared" si="2510"/>
        <v>10000</v>
      </c>
      <c r="CZ350" s="479">
        <f t="shared" si="2162"/>
        <v>0</v>
      </c>
      <c r="DA350" s="46">
        <f t="shared" si="2511"/>
        <v>0</v>
      </c>
      <c r="DB350" s="46">
        <f t="shared" si="2512"/>
        <v>0</v>
      </c>
      <c r="DC350" s="48"/>
      <c r="DE350" s="45">
        <v>289</v>
      </c>
      <c r="DF350" s="46">
        <f t="shared" si="2337"/>
        <v>0</v>
      </c>
      <c r="DG350" s="46">
        <f>IF(AND($H$7="Oui",DE350&gt;$I$7),0,IF(DE350&gt;$B$7,0,(TRUNC($C$7*$P$51*$L$7/12,2))+(TRUNC($C$7*$Q$51*$M$7/12,2))))</f>
        <v>0</v>
      </c>
      <c r="DH350" s="46">
        <f t="shared" si="2338"/>
        <v>0</v>
      </c>
      <c r="DI350" s="46">
        <f t="shared" si="2339"/>
        <v>0</v>
      </c>
      <c r="DJ350" s="46">
        <f t="shared" si="2340"/>
        <v>0</v>
      </c>
      <c r="DK350" s="51">
        <f t="shared" si="2341"/>
        <v>0</v>
      </c>
      <c r="DL350" s="58">
        <f t="shared" si="2231"/>
        <v>0</v>
      </c>
      <c r="DM350" s="241">
        <f>IF(AND($H$7="Oui",DE350&gt;$I$7),0,IF(DE350&gt;$B$7,0,(TRUNC($C$7*$P$51/12,2))+(TRUNC($C$7*$Q$51/12,2))))</f>
        <v>0</v>
      </c>
      <c r="DN350" s="51">
        <f t="shared" si="2342"/>
        <v>0</v>
      </c>
      <c r="DO350" s="57">
        <f t="shared" si="2343"/>
        <v>0</v>
      </c>
      <c r="DP350" s="468">
        <f t="shared" si="2513"/>
        <v>0</v>
      </c>
      <c r="DQ350" s="46">
        <f t="shared" si="2514"/>
        <v>0</v>
      </c>
      <c r="DR350" s="47"/>
      <c r="DS350" s="46">
        <f t="shared" si="2515"/>
        <v>0</v>
      </c>
      <c r="DT350" s="48"/>
      <c r="DU350" s="29"/>
      <c r="DV350" s="45">
        <v>289</v>
      </c>
      <c r="DW350" s="46">
        <f t="shared" si="2516"/>
        <v>0</v>
      </c>
      <c r="DX350" s="46">
        <f>IF(AND($H$7="Oui",DV350&gt;$I$7),0,IF(DV350&gt;$B$7,0,(TRUNC(EB349*$R$51*$L$7/12,2))+(TRUNC(EB349*$S$51*$M$7/12,2))))</f>
        <v>0</v>
      </c>
      <c r="DY350" s="46">
        <f t="shared" si="2517"/>
        <v>0</v>
      </c>
      <c r="DZ350" s="46">
        <f t="shared" si="2344"/>
        <v>0</v>
      </c>
      <c r="EA350" s="46">
        <f t="shared" si="2345"/>
        <v>0</v>
      </c>
      <c r="EB350" s="51">
        <f t="shared" si="2346"/>
        <v>0</v>
      </c>
      <c r="EC350" s="58">
        <f t="shared" si="2232"/>
        <v>0</v>
      </c>
      <c r="ED350" s="52">
        <f>IF(AND($H$7="Oui",DV350&gt;$I$7),0,IF(DV350&gt;$B$7,0,(TRUNC(EF349*$R$51/12,2))+(TRUNC(EF349*$S$51/12,2))))</f>
        <v>0</v>
      </c>
      <c r="EE350" s="51">
        <f t="shared" si="2347"/>
        <v>0</v>
      </c>
      <c r="EF350" s="57">
        <f t="shared" si="2348"/>
        <v>0</v>
      </c>
      <c r="EG350" s="468">
        <f t="shared" si="2518"/>
        <v>0</v>
      </c>
      <c r="EH350" s="46">
        <f t="shared" si="2519"/>
        <v>0</v>
      </c>
      <c r="EI350" s="47"/>
      <c r="EJ350" s="46">
        <f t="shared" si="2520"/>
        <v>0</v>
      </c>
      <c r="EK350" s="48"/>
      <c r="EL350" s="29"/>
      <c r="EM350" s="45">
        <v>289</v>
      </c>
      <c r="EN350" s="46">
        <f t="shared" ref="EN350:EN361" si="2653">IF(AND($H$7="Oui",EM350=$I$7),EP350+EO350,IF(EM350&gt;$B$7,0,IF($F$10="Paliers",ROUND(-PMT(($D$7+($T$51*$L$7)+($U$51*$M$7))/12,$B$7-EM349,ES349,0,0),2),IF(AND($H$7="Oui",EM350=$I$7),EP350+EO350,IF(AND($H$7="Oui",EM350&gt;$I$7),0,IF(EM350&gt;$B$7,0,$EN$60))))))</f>
        <v>0</v>
      </c>
      <c r="EO350" s="46">
        <f>IF(EM350&gt;$B$7,0,(TRUNC(ES349*$T$51*$L$7/12,2))+(TRUNC(ES349*$U$51*$M$7/12,2)))</f>
        <v>0</v>
      </c>
      <c r="EP350" s="128">
        <f t="shared" si="2233"/>
        <v>0</v>
      </c>
      <c r="EQ350" s="46">
        <f t="shared" si="2349"/>
        <v>0</v>
      </c>
      <c r="ER350" s="46">
        <f t="shared" si="2350"/>
        <v>0</v>
      </c>
      <c r="ES350" s="51">
        <f t="shared" si="2351"/>
        <v>0</v>
      </c>
      <c r="ET350" s="153">
        <f t="shared" si="2521"/>
        <v>10000</v>
      </c>
      <c r="EU350" s="45">
        <v>289</v>
      </c>
      <c r="EV350" s="46">
        <f t="shared" si="2234"/>
        <v>0</v>
      </c>
      <c r="EW350" s="46">
        <f>IF(EU350&gt;$B$7,0,(TRUNC(FA349*$T$51*$L$7/12,2))+(TRUNC(FA349*$U$51*$M$7/12,2)))</f>
        <v>0</v>
      </c>
      <c r="EX350" s="128">
        <f t="shared" si="2352"/>
        <v>0</v>
      </c>
      <c r="EY350" s="46">
        <f t="shared" si="2353"/>
        <v>0</v>
      </c>
      <c r="EZ350" s="46">
        <f t="shared" si="2354"/>
        <v>0</v>
      </c>
      <c r="FA350" s="51">
        <f t="shared" si="2355"/>
        <v>0</v>
      </c>
      <c r="FB350" s="58">
        <f t="shared" si="2356"/>
        <v>0</v>
      </c>
      <c r="FC350" s="52">
        <f>IF(AND($H$7="Oui",EU350&gt;$I$7),0,IF(EU350&gt;$B$7,0,(TRUNC(FE349*$T$51/12,2))+(TRUNC(FE349*$U$51/12,2))))</f>
        <v>0</v>
      </c>
      <c r="FD350" s="51">
        <f t="shared" si="2522"/>
        <v>0</v>
      </c>
      <c r="FE350" s="57">
        <f t="shared" si="2357"/>
        <v>0</v>
      </c>
      <c r="FF350" s="153">
        <f t="shared" si="2523"/>
        <v>10000</v>
      </c>
      <c r="FG350" s="469">
        <f t="shared" si="2358"/>
        <v>0</v>
      </c>
      <c r="FH350" s="46">
        <f t="shared" si="2359"/>
        <v>0</v>
      </c>
      <c r="FI350" s="46">
        <f t="shared" si="2360"/>
        <v>0</v>
      </c>
      <c r="FJ350" s="48"/>
      <c r="FL350" s="45">
        <v>289</v>
      </c>
      <c r="FM350" s="46">
        <f t="shared" si="2524"/>
        <v>0</v>
      </c>
      <c r="FN350" s="46">
        <f t="shared" ref="FN350:FN361" si="2654">IF(AND($H$7="Oui",FL350&gt;$I$7),0,IF(FL350&gt;$B$7,0,(TRUNC(FS350*$V$51*$L$7/12,2))+(TRUNC(FS350*$W$51*$M$7/12,2))))</f>
        <v>0</v>
      </c>
      <c r="FO350" s="46">
        <f t="shared" si="2525"/>
        <v>0</v>
      </c>
      <c r="FP350" s="46">
        <f t="shared" si="2361"/>
        <v>0</v>
      </c>
      <c r="FQ350" s="46">
        <f t="shared" si="2362"/>
        <v>0</v>
      </c>
      <c r="FR350" s="51">
        <f t="shared" si="2363"/>
        <v>0</v>
      </c>
      <c r="FS350" s="150">
        <f>$BQ$349</f>
        <v>0</v>
      </c>
      <c r="FT350" s="58">
        <f t="shared" si="2235"/>
        <v>0</v>
      </c>
      <c r="FU350" s="241">
        <f t="shared" ref="FU350:FU361" si="2655">IF(AND($H$7="Oui",FL350&gt;$I$7),0,IF(FL350&gt;$B$7,0,(TRUNC(FX350*$V$51/12,2))+(TRUNC(FX350*$W$51/12,2))))</f>
        <v>0</v>
      </c>
      <c r="FV350" s="51">
        <f t="shared" si="2364"/>
        <v>0</v>
      </c>
      <c r="FW350" s="51">
        <f t="shared" si="2365"/>
        <v>0</v>
      </c>
      <c r="FX350" s="150">
        <f>$BV$349</f>
        <v>0</v>
      </c>
      <c r="FY350" s="468">
        <f t="shared" si="2526"/>
        <v>0</v>
      </c>
      <c r="FZ350" s="46">
        <f t="shared" si="2527"/>
        <v>0</v>
      </c>
      <c r="GA350" s="46">
        <f t="shared" si="2366"/>
        <v>0</v>
      </c>
      <c r="GB350" s="48"/>
      <c r="GD350" s="45">
        <v>289</v>
      </c>
      <c r="GE350" s="128">
        <f t="shared" ref="GE350:GE361" si="2656">IF(AND($H$7="Oui",GD350=$I$7),GG350+GF350,IF(GD350&gt;$B$7,0,IF($F$10="Paliers",ROUND(-PMT(($D$7+($X$50*$L$7)+($Y$50*$M$7))/12,$B$7-GD349,GJ349,0,0),2),IF(AND($H$7="Oui",GD350=$I$7),GG350+GF350,IF(AND($H$7="Oui",GD350&gt;$I$7),0,IF(GD350&gt;$B$7,0,$GE$60))))))</f>
        <v>0</v>
      </c>
      <c r="GF350" s="128">
        <f>IF(AND($H$7="Oui",GD350&gt;$I$7),0,IF(GD350&gt;$B$7,0,(TRUNC(GK350*$X$51*$L$7/12,2))+(TRUNC(GK350*$Y$51*$M$7/12,2))))</f>
        <v>0</v>
      </c>
      <c r="GG350" s="128">
        <f t="shared" si="2119"/>
        <v>0</v>
      </c>
      <c r="GH350" s="46">
        <f t="shared" si="2236"/>
        <v>0</v>
      </c>
      <c r="GI350" s="46">
        <f t="shared" si="2367"/>
        <v>0</v>
      </c>
      <c r="GJ350" s="51">
        <f t="shared" si="2368"/>
        <v>0</v>
      </c>
      <c r="GK350" s="149">
        <f>$GJ$349</f>
        <v>0</v>
      </c>
      <c r="GL350" s="153">
        <f t="shared" si="2528"/>
        <v>10000</v>
      </c>
      <c r="GM350" s="45">
        <v>289</v>
      </c>
      <c r="GN350" s="46">
        <f t="shared" si="2237"/>
        <v>0</v>
      </c>
      <c r="GO350" s="46">
        <f t="shared" ref="GO350:GO361" si="2657">IF(GM350&gt;$B$7,0,(TRUNC(GT350*$X$51*$L$7/12,2))+(TRUNC(GT350*$Y$51*$M$7/12,2)))</f>
        <v>0</v>
      </c>
      <c r="GP350" s="128">
        <f t="shared" si="2168"/>
        <v>0</v>
      </c>
      <c r="GQ350" s="46">
        <f t="shared" si="2369"/>
        <v>0</v>
      </c>
      <c r="GR350" s="46">
        <f t="shared" si="2169"/>
        <v>0</v>
      </c>
      <c r="GS350" s="51">
        <f t="shared" si="2370"/>
        <v>0</v>
      </c>
      <c r="GT350" s="150">
        <f>$GS$349</f>
        <v>0</v>
      </c>
      <c r="GU350" s="58">
        <f t="shared" si="2371"/>
        <v>0</v>
      </c>
      <c r="GV350" s="52">
        <f t="shared" ref="GV350:GV361" si="2658">IF(AND($H$7="Oui",GM350&gt;$I$7),0,IF(GM350&gt;$B$7,0,(TRUNC(GY350*$X$51/12,2))+(TRUNC(GY350*$Y$51/12,2))))</f>
        <v>0</v>
      </c>
      <c r="GW350" s="51">
        <f t="shared" si="2529"/>
        <v>0</v>
      </c>
      <c r="GX350" s="57">
        <f t="shared" si="2372"/>
        <v>0</v>
      </c>
      <c r="GY350" s="150">
        <f>$GX$349</f>
        <v>0</v>
      </c>
      <c r="GZ350" s="153">
        <f t="shared" si="2530"/>
        <v>10000</v>
      </c>
      <c r="HA350" s="469">
        <f t="shared" si="2373"/>
        <v>0</v>
      </c>
      <c r="HB350" s="46">
        <f t="shared" si="2374"/>
        <v>0</v>
      </c>
      <c r="HC350" s="46">
        <f t="shared" si="2375"/>
        <v>0</v>
      </c>
      <c r="HD350" s="48"/>
      <c r="HF350" s="45">
        <v>289</v>
      </c>
      <c r="HG350" s="46">
        <f t="shared" si="2376"/>
        <v>0</v>
      </c>
      <c r="HH350" s="46">
        <f t="shared" si="2377"/>
        <v>0</v>
      </c>
      <c r="HI350" s="46">
        <f t="shared" si="2378"/>
        <v>0</v>
      </c>
      <c r="HJ350" s="46">
        <f t="shared" si="2379"/>
        <v>0</v>
      </c>
      <c r="HK350" s="46">
        <f t="shared" si="2380"/>
        <v>0</v>
      </c>
      <c r="HL350" s="51">
        <f t="shared" si="2381"/>
        <v>0</v>
      </c>
      <c r="HM350" s="153">
        <f t="shared" si="2531"/>
        <v>10000</v>
      </c>
      <c r="HN350" s="58">
        <f t="shared" si="2382"/>
        <v>0</v>
      </c>
      <c r="HO350" s="52">
        <f t="shared" si="2383"/>
        <v>0</v>
      </c>
      <c r="HP350" s="51">
        <f t="shared" si="2384"/>
        <v>0</v>
      </c>
      <c r="HQ350" s="57">
        <f t="shared" si="2385"/>
        <v>0</v>
      </c>
      <c r="HR350" s="153">
        <f t="shared" si="2532"/>
        <v>10000</v>
      </c>
      <c r="HS350" s="468">
        <f t="shared" si="2171"/>
        <v>0</v>
      </c>
      <c r="HT350" s="46">
        <f t="shared" si="2172"/>
        <v>0</v>
      </c>
      <c r="HU350" s="46">
        <f t="shared" si="2173"/>
        <v>0</v>
      </c>
      <c r="HV350" s="48"/>
      <c r="HW350" s="29"/>
      <c r="HX350" s="45">
        <v>289</v>
      </c>
      <c r="HY350" s="128">
        <f t="shared" si="2386"/>
        <v>0</v>
      </c>
      <c r="HZ350" s="46">
        <f t="shared" si="2387"/>
        <v>0</v>
      </c>
      <c r="IA350" s="46">
        <f t="shared" si="2388"/>
        <v>0</v>
      </c>
      <c r="IB350" s="46">
        <f t="shared" si="2389"/>
        <v>0</v>
      </c>
      <c r="IC350" s="46">
        <f t="shared" si="2390"/>
        <v>0</v>
      </c>
      <c r="ID350" s="51">
        <f t="shared" si="2391"/>
        <v>0</v>
      </c>
      <c r="IE350" s="153">
        <f t="shared" si="2533"/>
        <v>10000</v>
      </c>
      <c r="IF350" s="58">
        <f t="shared" si="2392"/>
        <v>0</v>
      </c>
      <c r="IG350" s="52">
        <f t="shared" si="2393"/>
        <v>0</v>
      </c>
      <c r="IH350" s="51">
        <f t="shared" si="2394"/>
        <v>0</v>
      </c>
      <c r="II350" s="57">
        <f t="shared" si="2534"/>
        <v>0</v>
      </c>
      <c r="IJ350" s="153">
        <f t="shared" si="2535"/>
        <v>10000</v>
      </c>
      <c r="IK350" s="468">
        <f t="shared" si="2174"/>
        <v>0</v>
      </c>
      <c r="IL350" s="46">
        <f t="shared" si="2175"/>
        <v>0</v>
      </c>
      <c r="IM350" s="46">
        <f t="shared" si="2176"/>
        <v>0</v>
      </c>
      <c r="IN350" s="48"/>
      <c r="IO350" s="53">
        <f t="shared" si="2395"/>
        <v>0</v>
      </c>
      <c r="IQ350" s="45">
        <v>289</v>
      </c>
      <c r="IR350" s="128">
        <f t="shared" si="2396"/>
        <v>0</v>
      </c>
      <c r="IS350" s="128">
        <f t="shared" si="2397"/>
        <v>0</v>
      </c>
      <c r="IT350" s="128">
        <f t="shared" si="2398"/>
        <v>0</v>
      </c>
      <c r="IU350" s="46">
        <f t="shared" si="2559"/>
        <v>0</v>
      </c>
      <c r="IV350" s="46">
        <f t="shared" si="2399"/>
        <v>0</v>
      </c>
      <c r="IW350" s="51">
        <f t="shared" si="2400"/>
        <v>0</v>
      </c>
      <c r="IX350" s="199">
        <f t="shared" si="2536"/>
        <v>10000</v>
      </c>
      <c r="IY350" s="128">
        <f t="shared" si="2401"/>
        <v>0</v>
      </c>
      <c r="IZ350" s="408">
        <f t="shared" si="2402"/>
        <v>0</v>
      </c>
      <c r="JA350" s="58">
        <f t="shared" si="2403"/>
        <v>0</v>
      </c>
      <c r="JB350" s="52">
        <f t="shared" si="2404"/>
        <v>0</v>
      </c>
      <c r="JC350" s="51">
        <f t="shared" si="2405"/>
        <v>0</v>
      </c>
      <c r="JD350" s="57">
        <f t="shared" si="2406"/>
        <v>0</v>
      </c>
      <c r="JE350" s="280">
        <f t="shared" si="2407"/>
        <v>10000</v>
      </c>
      <c r="JF350" s="280">
        <f t="shared" si="2408"/>
        <v>0</v>
      </c>
      <c r="JG350" s="468">
        <f t="shared" si="2409"/>
        <v>0</v>
      </c>
      <c r="JH350" s="46">
        <f t="shared" si="2410"/>
        <v>0</v>
      </c>
      <c r="JI350" s="46">
        <f t="shared" si="2411"/>
        <v>0</v>
      </c>
      <c r="JJ350" s="48"/>
      <c r="JL350" s="45">
        <v>289</v>
      </c>
      <c r="JM350" s="46">
        <f t="shared" si="2412"/>
        <v>0</v>
      </c>
      <c r="JN350" s="46">
        <f t="shared" si="2413"/>
        <v>0</v>
      </c>
      <c r="JO350" s="128">
        <f t="shared" si="2414"/>
        <v>0</v>
      </c>
      <c r="JP350" s="46">
        <f t="shared" si="2537"/>
        <v>0</v>
      </c>
      <c r="JQ350" s="46">
        <f t="shared" si="2415"/>
        <v>0</v>
      </c>
      <c r="JR350" s="51">
        <f t="shared" si="2416"/>
        <v>0</v>
      </c>
      <c r="JS350" s="149">
        <f>$BQ$349</f>
        <v>0</v>
      </c>
      <c r="JT350" s="199">
        <f t="shared" si="2538"/>
        <v>10000</v>
      </c>
      <c r="JU350" s="128">
        <f t="shared" si="2417"/>
        <v>0</v>
      </c>
      <c r="JV350" s="408">
        <f t="shared" si="2418"/>
        <v>0</v>
      </c>
      <c r="JW350" s="58">
        <f t="shared" si="2419"/>
        <v>0</v>
      </c>
      <c r="JX350" s="52">
        <f t="shared" si="2420"/>
        <v>0</v>
      </c>
      <c r="JY350" s="51">
        <f t="shared" si="2421"/>
        <v>0</v>
      </c>
      <c r="JZ350" s="51">
        <f t="shared" si="2422"/>
        <v>0</v>
      </c>
      <c r="KA350" s="149">
        <f>$BV$349</f>
        <v>0</v>
      </c>
      <c r="KB350" s="128">
        <f t="shared" si="2539"/>
        <v>10000</v>
      </c>
      <c r="KC350" s="204">
        <f t="shared" si="2423"/>
        <v>0</v>
      </c>
      <c r="KD350" s="468">
        <f t="shared" si="2540"/>
        <v>0</v>
      </c>
      <c r="KE350" s="46">
        <f t="shared" si="2424"/>
        <v>0</v>
      </c>
      <c r="KF350" s="46">
        <f t="shared" si="2425"/>
        <v>0</v>
      </c>
      <c r="KG350" s="48"/>
      <c r="KI350" s="45">
        <v>289</v>
      </c>
      <c r="KJ350" s="46">
        <f t="shared" si="2426"/>
        <v>0</v>
      </c>
      <c r="KK350" s="46">
        <f t="shared" si="2427"/>
        <v>0</v>
      </c>
      <c r="KL350" s="128">
        <f t="shared" si="2428"/>
        <v>0</v>
      </c>
      <c r="KM350" s="46">
        <f t="shared" si="2244"/>
        <v>0</v>
      </c>
      <c r="KN350" s="46">
        <f t="shared" si="2429"/>
        <v>0</v>
      </c>
      <c r="KO350" s="51">
        <f t="shared" si="2430"/>
        <v>0</v>
      </c>
      <c r="KP350" s="149">
        <f>$CR$349</f>
        <v>0</v>
      </c>
      <c r="KQ350" s="199">
        <f t="shared" si="2541"/>
        <v>10000</v>
      </c>
      <c r="KR350" s="128">
        <f t="shared" si="2431"/>
        <v>0</v>
      </c>
      <c r="KS350" s="408">
        <f t="shared" si="2432"/>
        <v>0</v>
      </c>
      <c r="KT350" s="45">
        <v>289</v>
      </c>
      <c r="KU350" s="46">
        <f t="shared" si="2542"/>
        <v>0</v>
      </c>
      <c r="KV350" s="46">
        <f t="shared" si="2433"/>
        <v>0</v>
      </c>
      <c r="KW350" s="128">
        <f t="shared" si="2177"/>
        <v>0</v>
      </c>
      <c r="KX350" s="46">
        <f t="shared" si="2434"/>
        <v>0</v>
      </c>
      <c r="KY350" s="46">
        <f t="shared" si="2178"/>
        <v>0</v>
      </c>
      <c r="KZ350" s="51">
        <f t="shared" si="2435"/>
        <v>0</v>
      </c>
      <c r="LA350" s="150">
        <f>$CR$349</f>
        <v>0</v>
      </c>
      <c r="LB350" s="58">
        <f t="shared" si="2652"/>
        <v>0</v>
      </c>
      <c r="LC350" s="52">
        <f t="shared" si="2436"/>
        <v>0</v>
      </c>
      <c r="LD350" s="51">
        <f t="shared" si="2437"/>
        <v>0</v>
      </c>
      <c r="LE350" s="51">
        <f t="shared" si="2179"/>
        <v>0</v>
      </c>
      <c r="LF350" s="149">
        <f>$CW$349</f>
        <v>0</v>
      </c>
      <c r="LG350" s="128">
        <f t="shared" si="2180"/>
        <v>10000</v>
      </c>
      <c r="LH350" s="204">
        <f t="shared" si="2438"/>
        <v>0</v>
      </c>
      <c r="LI350" s="479">
        <f t="shared" si="2181"/>
        <v>0</v>
      </c>
      <c r="LJ350" s="46">
        <f t="shared" si="2543"/>
        <v>0</v>
      </c>
      <c r="LK350" s="46">
        <f t="shared" si="2544"/>
        <v>0</v>
      </c>
      <c r="LL350" s="48"/>
      <c r="LN350" s="45">
        <v>289</v>
      </c>
      <c r="LO350" s="46">
        <f t="shared" si="2439"/>
        <v>0</v>
      </c>
      <c r="LP350" s="46">
        <f t="shared" ref="LP350:LP361" si="2659">IF(LN350&gt;$BD$10,0,IF(AND($H$7="Oui",LN350&gt;$I$7),0,IF(LN350&gt;$B$7,0,(TRUNC($C$7*$AL$51*$L$7/12,2))+(TRUNC($C$7*$AN$51*$M$7/12,2)))))</f>
        <v>0</v>
      </c>
      <c r="LQ350" s="46">
        <f t="shared" si="2440"/>
        <v>0</v>
      </c>
      <c r="LR350" s="46">
        <f t="shared" si="2441"/>
        <v>0</v>
      </c>
      <c r="LS350" s="46">
        <f t="shared" si="2442"/>
        <v>0</v>
      </c>
      <c r="LT350" s="51">
        <f t="shared" si="2443"/>
        <v>0</v>
      </c>
      <c r="LU350" s="199">
        <f t="shared" si="2545"/>
        <v>10000</v>
      </c>
      <c r="LV350" s="58">
        <f t="shared" si="2444"/>
        <v>0</v>
      </c>
      <c r="LW350" s="241">
        <f t="shared" ref="LW350:LW361" si="2660">IF(LN350&gt;$BD$10,0,IF(AND($H$7="Oui",LN350&gt;$I$7),0,IF(LN350&gt;$B$7,0,(TRUNC($C$7*$AL$51/12,2))+(TRUNC($C$7*$AN$51/12,2)))))</f>
        <v>0</v>
      </c>
      <c r="LX350" s="51">
        <f t="shared" si="2445"/>
        <v>0</v>
      </c>
      <c r="LY350" s="51">
        <f t="shared" si="2446"/>
        <v>0</v>
      </c>
      <c r="LZ350" s="46">
        <f t="shared" si="2546"/>
        <v>0</v>
      </c>
      <c r="MA350" s="199">
        <f t="shared" si="2547"/>
        <v>10000</v>
      </c>
      <c r="MB350" s="468">
        <f t="shared" si="2447"/>
        <v>0</v>
      </c>
      <c r="MC350" s="46">
        <f t="shared" si="2448"/>
        <v>0</v>
      </c>
      <c r="MD350" s="46">
        <f t="shared" si="2449"/>
        <v>0</v>
      </c>
      <c r="ME350" s="48"/>
      <c r="MG350" s="45">
        <v>289</v>
      </c>
      <c r="MH350" s="46">
        <f t="shared" si="2450"/>
        <v>0</v>
      </c>
      <c r="MI350" s="46">
        <f t="shared" ref="MI350:MI361" si="2661">IF(MG350&gt;$BD$10,0,IF(AND($H$7="Oui",MG350&gt;$I$7),0,IF(MG350&gt;$B$7,0,(TRUNC(MM349*$AP$51*$L$7/12,2))+(TRUNC(MM349*$AR$51*$M$7/12,2)))))</f>
        <v>0</v>
      </c>
      <c r="MJ350" s="46">
        <f t="shared" si="2451"/>
        <v>0</v>
      </c>
      <c r="MK350" s="46">
        <f t="shared" si="2452"/>
        <v>0</v>
      </c>
      <c r="ML350" s="46">
        <f t="shared" si="2453"/>
        <v>0</v>
      </c>
      <c r="MM350" s="51">
        <f t="shared" si="2454"/>
        <v>0</v>
      </c>
      <c r="MN350" s="199">
        <f t="shared" si="2548"/>
        <v>10000</v>
      </c>
      <c r="MO350" s="58">
        <f t="shared" si="2455"/>
        <v>0</v>
      </c>
      <c r="MP350" s="52">
        <f t="shared" ref="MP350:MP361" si="2662">IF(MG350&gt;$BD$10,0,IF(AND($H$7="Oui",MG350&gt;$I$7),0,IF(MG350&gt;$B$7,0,(TRUNC(MR349*$AP$51/12,2))+(TRUNC(MR349*$AR$51/12,2)))))</f>
        <v>0</v>
      </c>
      <c r="MQ350" s="51">
        <f t="shared" si="2456"/>
        <v>0</v>
      </c>
      <c r="MR350" s="57">
        <f t="shared" si="2457"/>
        <v>0</v>
      </c>
      <c r="MS350" s="199">
        <f t="shared" si="2549"/>
        <v>10000</v>
      </c>
      <c r="MT350" s="468">
        <f t="shared" si="2550"/>
        <v>0</v>
      </c>
      <c r="MU350" s="46">
        <f t="shared" si="2458"/>
        <v>0</v>
      </c>
      <c r="MV350" s="46">
        <f t="shared" si="2459"/>
        <v>0</v>
      </c>
      <c r="MW350" s="48"/>
      <c r="MY350" s="45">
        <v>289</v>
      </c>
      <c r="MZ350" s="46">
        <f t="shared" si="2460"/>
        <v>0</v>
      </c>
      <c r="NA350" s="46">
        <f t="shared" ref="NA350:NA361" si="2663">IF(MY350&gt;$BD$10,0,IF(MY350&gt;$B$7,0,(TRUNC(NE349*$AT$51*$L$7/12,2))+(TRUNC(NE349*$AV$51*$M$7/12,2))))</f>
        <v>0</v>
      </c>
      <c r="NB350" s="128">
        <f t="shared" si="2461"/>
        <v>0</v>
      </c>
      <c r="NC350" s="46">
        <f t="shared" si="2238"/>
        <v>0</v>
      </c>
      <c r="ND350" s="46">
        <f t="shared" si="2462"/>
        <v>0</v>
      </c>
      <c r="NE350" s="51">
        <f t="shared" si="2187"/>
        <v>0</v>
      </c>
      <c r="NF350" s="153">
        <f t="shared" si="2188"/>
        <v>10000</v>
      </c>
      <c r="NG350" s="45">
        <v>289</v>
      </c>
      <c r="NH350" s="46">
        <f t="shared" si="2239"/>
        <v>0</v>
      </c>
      <c r="NI350" s="46">
        <f t="shared" ref="NI350:NI361" si="2664">IF(NG350&gt;$BD$10,0,IF(NG350&gt;$B$7,0,(TRUNC(NM349*$AT$51*$L$7/12,2))+(TRUNC(NM349*$AV$51*$M$7/12,2))))</f>
        <v>0</v>
      </c>
      <c r="NJ350" s="128">
        <f t="shared" si="2190"/>
        <v>0</v>
      </c>
      <c r="NK350" s="46">
        <f t="shared" si="2551"/>
        <v>0</v>
      </c>
      <c r="NL350" s="46">
        <f t="shared" si="2191"/>
        <v>0</v>
      </c>
      <c r="NM350" s="51">
        <f t="shared" si="2463"/>
        <v>0</v>
      </c>
      <c r="NN350" s="58">
        <f t="shared" si="2192"/>
        <v>0</v>
      </c>
      <c r="NO350" s="52">
        <f t="shared" ref="NO350:NO361" si="2665">IF(NG350&gt;$BD$10,0,IF(AND($H$7="Oui",NG350&gt;$I$7),0,IF(NG350&gt;$B$7,0,(TRUNC(NQ349*$AT$51/12,2))+(TRUNC(NQ349*$AV$51/12,2)))))</f>
        <v>0</v>
      </c>
      <c r="NP350" s="51">
        <f t="shared" si="2194"/>
        <v>0</v>
      </c>
      <c r="NQ350" s="57">
        <f t="shared" si="2464"/>
        <v>0</v>
      </c>
      <c r="NR350" s="153">
        <f t="shared" si="2552"/>
        <v>10000</v>
      </c>
      <c r="NS350" s="469">
        <f t="shared" si="2465"/>
        <v>0</v>
      </c>
      <c r="NT350" s="46">
        <f t="shared" si="2466"/>
        <v>0</v>
      </c>
      <c r="NU350" s="46">
        <f t="shared" si="2467"/>
        <v>0</v>
      </c>
      <c r="NV350" s="48"/>
      <c r="NX350" s="45">
        <v>289</v>
      </c>
      <c r="NY350" s="46">
        <f t="shared" si="2468"/>
        <v>0</v>
      </c>
      <c r="NZ350" s="46">
        <f t="shared" ref="NZ350:NZ361" si="2666">IF(NX350&gt;$BD$10,0,IF(AND($H$7="Oui",NX350&gt;$I$7),0,IF(NX350&gt;$B$7,0,(TRUNC(OE350*$AX$51*$L$7/12,2))+(TRUNC(OE350*$AZ$51*$M$7/12,2)))))</f>
        <v>0</v>
      </c>
      <c r="OA350" s="46">
        <f t="shared" si="2469"/>
        <v>0</v>
      </c>
      <c r="OB350" s="46">
        <f t="shared" si="2470"/>
        <v>0</v>
      </c>
      <c r="OC350" s="46">
        <f t="shared" si="2471"/>
        <v>0</v>
      </c>
      <c r="OD350" s="51">
        <f t="shared" si="2472"/>
        <v>0</v>
      </c>
      <c r="OE350" s="150">
        <f>$BQ$349</f>
        <v>0</v>
      </c>
      <c r="OF350" s="153">
        <f t="shared" si="2553"/>
        <v>10000</v>
      </c>
      <c r="OG350" s="58">
        <f t="shared" si="2473"/>
        <v>0</v>
      </c>
      <c r="OH350" s="241">
        <f>IF(AND($H$7="Oui",NX350&gt;$I$7),0,IF(NX350&gt;$B$7,0,(TRUNC(OK350*$AX$51/12,2))+(TRUNC(OK350*$AZ$51/12,2))))</f>
        <v>0</v>
      </c>
      <c r="OI350" s="51">
        <f t="shared" si="2474"/>
        <v>0</v>
      </c>
      <c r="OJ350" s="51">
        <f t="shared" si="2475"/>
        <v>0</v>
      </c>
      <c r="OK350" s="150">
        <f>$BV$349</f>
        <v>0</v>
      </c>
      <c r="OL350" s="153">
        <f t="shared" si="2554"/>
        <v>10000</v>
      </c>
      <c r="OM350" s="468">
        <f t="shared" si="2555"/>
        <v>0</v>
      </c>
      <c r="ON350" s="46">
        <f t="shared" si="2556"/>
        <v>0</v>
      </c>
      <c r="OO350" s="46">
        <f t="shared" si="2476"/>
        <v>0</v>
      </c>
      <c r="OP350" s="48"/>
      <c r="OR350" s="45">
        <v>289</v>
      </c>
      <c r="OS350" s="46">
        <f t="shared" si="2477"/>
        <v>0</v>
      </c>
      <c r="OT350" s="128">
        <f t="shared" ref="OT350:OT361" si="2667">IF(OR350&gt;$BD$10,0,IF(OR350&gt;$B$7,0,(TRUNC(OY350*$BB$51*$L$7/12,2))+(TRUNC(OY350*$BD$51*$M$7/12,2))))</f>
        <v>0</v>
      </c>
      <c r="OU350" s="128">
        <f t="shared" si="2478"/>
        <v>0</v>
      </c>
      <c r="OV350" s="46">
        <f t="shared" si="2240"/>
        <v>0</v>
      </c>
      <c r="OW350" s="46">
        <f t="shared" si="2241"/>
        <v>0</v>
      </c>
      <c r="OX350" s="51">
        <f t="shared" si="2479"/>
        <v>0</v>
      </c>
      <c r="OY350" s="149">
        <f>$GJ$349</f>
        <v>0</v>
      </c>
      <c r="OZ350" s="153">
        <f t="shared" si="2557"/>
        <v>10000</v>
      </c>
      <c r="PA350" s="45">
        <v>289</v>
      </c>
      <c r="PB350" s="46">
        <f t="shared" si="2480"/>
        <v>0</v>
      </c>
      <c r="PC350" s="46">
        <f>IF(PA350&gt;$B$7,0,(TRUNC(PH350*$BB$51*$L$7/12,2))+(TRUNC(PH350*$BD$51*$M$7/12,2)))</f>
        <v>0</v>
      </c>
      <c r="PD350" s="128">
        <f t="shared" si="2481"/>
        <v>0</v>
      </c>
      <c r="PE350" s="46">
        <f t="shared" si="2482"/>
        <v>0</v>
      </c>
      <c r="PF350" s="46">
        <f t="shared" si="2483"/>
        <v>0</v>
      </c>
      <c r="PG350" s="51">
        <f t="shared" si="2484"/>
        <v>0</v>
      </c>
      <c r="PH350" s="150">
        <f>$GS$349</f>
        <v>0</v>
      </c>
      <c r="PI350" s="688">
        <f t="shared" si="2485"/>
        <v>0</v>
      </c>
      <c r="PJ350" s="52">
        <f>IF(AND($H$7="Oui",PA350&gt;$I$7),0,IF(PA350&gt;$B$7,0,(TRUNC(PM350*$BB$51/12,2))+(TRUNC(PM350*$BD$51/12,2))))</f>
        <v>0</v>
      </c>
      <c r="PK350" s="51">
        <f t="shared" si="2486"/>
        <v>0</v>
      </c>
      <c r="PL350" s="57">
        <f t="shared" si="2487"/>
        <v>0</v>
      </c>
      <c r="PM350" s="150">
        <f>$GX$349</f>
        <v>0</v>
      </c>
      <c r="PN350" s="153">
        <f t="shared" si="2558"/>
        <v>10000</v>
      </c>
      <c r="PO350" s="469">
        <f t="shared" si="2488"/>
        <v>0</v>
      </c>
      <c r="PP350" s="46">
        <f t="shared" si="2489"/>
        <v>0</v>
      </c>
      <c r="PQ350" s="46">
        <f t="shared" si="2490"/>
        <v>0</v>
      </c>
      <c r="PR350" s="48"/>
    </row>
    <row r="351" spans="2:434" hidden="1" x14ac:dyDescent="0.3">
      <c r="B351" s="45">
        <v>290</v>
      </c>
      <c r="C351" s="46">
        <f t="shared" si="2245"/>
        <v>0</v>
      </c>
      <c r="D351" s="46">
        <f t="shared" si="2293"/>
        <v>0</v>
      </c>
      <c r="E351" s="46">
        <f t="shared" si="2294"/>
        <v>0</v>
      </c>
      <c r="F351" s="46">
        <f t="shared" si="2295"/>
        <v>0</v>
      </c>
      <c r="G351" s="46">
        <f t="shared" si="2296"/>
        <v>0</v>
      </c>
      <c r="H351" s="51">
        <f t="shared" si="2297"/>
        <v>0</v>
      </c>
      <c r="I351" s="58">
        <f t="shared" si="2228"/>
        <v>0</v>
      </c>
      <c r="J351" s="52">
        <f t="shared" si="2298"/>
        <v>0</v>
      </c>
      <c r="K351" s="51">
        <f t="shared" si="2299"/>
        <v>0</v>
      </c>
      <c r="L351" s="57">
        <f t="shared" si="2300"/>
        <v>0</v>
      </c>
      <c r="M351" s="468">
        <f t="shared" si="2491"/>
        <v>0</v>
      </c>
      <c r="N351" s="46">
        <f t="shared" si="2492"/>
        <v>0</v>
      </c>
      <c r="O351" s="47"/>
      <c r="P351" s="46">
        <f t="shared" si="2493"/>
        <v>0</v>
      </c>
      <c r="Q351" s="48"/>
      <c r="R351" s="29"/>
      <c r="S351" s="29"/>
      <c r="T351" s="45">
        <v>290</v>
      </c>
      <c r="U351" s="46">
        <f t="shared" si="2301"/>
        <v>0</v>
      </c>
      <c r="V351" s="46">
        <f t="shared" si="2302"/>
        <v>0</v>
      </c>
      <c r="W351" s="46">
        <f t="shared" si="2494"/>
        <v>0</v>
      </c>
      <c r="X351" s="46">
        <f t="shared" si="2303"/>
        <v>0</v>
      </c>
      <c r="Y351" s="46">
        <f t="shared" si="2304"/>
        <v>0</v>
      </c>
      <c r="Z351" s="51">
        <f t="shared" si="2305"/>
        <v>0</v>
      </c>
      <c r="AA351" s="58">
        <f t="shared" si="2306"/>
        <v>0</v>
      </c>
      <c r="AB351" s="52">
        <f t="shared" si="2307"/>
        <v>0</v>
      </c>
      <c r="AC351" s="51">
        <f t="shared" si="2308"/>
        <v>0</v>
      </c>
      <c r="AD351" s="57">
        <f t="shared" si="2309"/>
        <v>0</v>
      </c>
      <c r="AE351" s="468">
        <f t="shared" si="2495"/>
        <v>0</v>
      </c>
      <c r="AF351" s="46">
        <f t="shared" si="2310"/>
        <v>0</v>
      </c>
      <c r="AG351" s="47"/>
      <c r="AH351" s="46">
        <f t="shared" si="2496"/>
        <v>0</v>
      </c>
      <c r="AI351" s="48"/>
      <c r="AJ351" s="29"/>
      <c r="AK351" s="45">
        <v>290</v>
      </c>
      <c r="AL351" s="46">
        <f t="shared" si="2311"/>
        <v>0</v>
      </c>
      <c r="AM351" s="46"/>
      <c r="AN351" s="46"/>
      <c r="AO351" s="46">
        <f t="shared" si="2312"/>
        <v>0</v>
      </c>
      <c r="AP351" s="128">
        <f t="shared" si="2313"/>
        <v>0</v>
      </c>
      <c r="AQ351" s="128"/>
      <c r="AR351" s="128"/>
      <c r="AS351" s="46">
        <f t="shared" si="2314"/>
        <v>0</v>
      </c>
      <c r="AT351" s="46">
        <f t="shared" si="2315"/>
        <v>0</v>
      </c>
      <c r="AU351" s="51"/>
      <c r="AV351" s="51"/>
      <c r="AW351" s="51">
        <f t="shared" si="2316"/>
        <v>0</v>
      </c>
      <c r="AX351" s="58">
        <f t="shared" si="2317"/>
        <v>0</v>
      </c>
      <c r="AY351" s="52"/>
      <c r="AZ351" s="52"/>
      <c r="BA351" s="52">
        <f t="shared" si="2318"/>
        <v>0</v>
      </c>
      <c r="BB351" s="51">
        <f t="shared" si="2319"/>
        <v>0</v>
      </c>
      <c r="BC351" s="51"/>
      <c r="BD351" s="51"/>
      <c r="BE351" s="57">
        <f t="shared" si="2320"/>
        <v>0</v>
      </c>
      <c r="BF351" s="468">
        <f t="shared" si="2321"/>
        <v>0</v>
      </c>
      <c r="BG351" s="46">
        <f t="shared" si="2322"/>
        <v>0</v>
      </c>
      <c r="BH351" s="46">
        <f t="shared" si="2323"/>
        <v>0</v>
      </c>
      <c r="BI351" s="48"/>
      <c r="BK351" s="45">
        <v>290</v>
      </c>
      <c r="BL351" s="46">
        <f t="shared" si="2497"/>
        <v>0</v>
      </c>
      <c r="BM351" s="46">
        <f t="shared" si="2498"/>
        <v>0</v>
      </c>
      <c r="BN351" s="46">
        <f t="shared" si="2499"/>
        <v>0</v>
      </c>
      <c r="BO351" s="46">
        <f t="shared" si="2324"/>
        <v>0</v>
      </c>
      <c r="BP351" s="46">
        <f t="shared" si="2325"/>
        <v>0</v>
      </c>
      <c r="BQ351" s="51">
        <f t="shared" si="2326"/>
        <v>0</v>
      </c>
      <c r="BR351" s="57">
        <f t="shared" ref="BR351:BR361" si="2668">$BQ$349</f>
        <v>0</v>
      </c>
      <c r="BS351" s="58">
        <f t="shared" si="2229"/>
        <v>0</v>
      </c>
      <c r="BT351" s="52">
        <f t="shared" si="2500"/>
        <v>0</v>
      </c>
      <c r="BU351" s="51">
        <f t="shared" si="2327"/>
        <v>0</v>
      </c>
      <c r="BV351" s="51">
        <f t="shared" si="2328"/>
        <v>0</v>
      </c>
      <c r="BW351" s="153">
        <f t="shared" ref="BW351:BW361" si="2669">$BV$349</f>
        <v>0</v>
      </c>
      <c r="BX351" s="468">
        <f t="shared" si="2501"/>
        <v>0</v>
      </c>
      <c r="BY351" s="46">
        <f t="shared" si="2502"/>
        <v>0</v>
      </c>
      <c r="BZ351" s="46">
        <f t="shared" si="2329"/>
        <v>0</v>
      </c>
      <c r="CA351" s="48"/>
      <c r="CB351" s="29"/>
      <c r="CC351" s="45">
        <v>290</v>
      </c>
      <c r="CD351" s="128">
        <f t="shared" si="2330"/>
        <v>0</v>
      </c>
      <c r="CE351" s="46">
        <f t="shared" si="2503"/>
        <v>0</v>
      </c>
      <c r="CF351" s="128">
        <f t="shared" si="2331"/>
        <v>0</v>
      </c>
      <c r="CG351" s="46">
        <f t="shared" si="2504"/>
        <v>0</v>
      </c>
      <c r="CH351" s="46">
        <f t="shared" si="2230"/>
        <v>0</v>
      </c>
      <c r="CI351" s="51">
        <f t="shared" si="2332"/>
        <v>0</v>
      </c>
      <c r="CJ351" s="199">
        <f t="shared" ref="CJ351:CJ361" si="2670">$CR$349</f>
        <v>0</v>
      </c>
      <c r="CK351" s="153">
        <f t="shared" si="2505"/>
        <v>10000</v>
      </c>
      <c r="CL351" s="45">
        <v>290</v>
      </c>
      <c r="CM351" s="46">
        <f t="shared" si="2506"/>
        <v>0</v>
      </c>
      <c r="CN351" s="46">
        <f t="shared" si="2507"/>
        <v>0</v>
      </c>
      <c r="CO351" s="128">
        <f t="shared" si="2242"/>
        <v>0</v>
      </c>
      <c r="CP351" s="46">
        <f t="shared" si="2333"/>
        <v>0</v>
      </c>
      <c r="CQ351" s="46">
        <f t="shared" si="2243"/>
        <v>0</v>
      </c>
      <c r="CR351" s="51">
        <f t="shared" si="2334"/>
        <v>0</v>
      </c>
      <c r="CS351" s="153">
        <f t="shared" ref="CS351:CS361" si="2671">$CR$349</f>
        <v>0</v>
      </c>
      <c r="CT351" s="58">
        <f t="shared" si="2335"/>
        <v>0</v>
      </c>
      <c r="CU351" s="52">
        <f t="shared" si="2508"/>
        <v>0</v>
      </c>
      <c r="CV351" s="51">
        <f t="shared" si="2509"/>
        <v>0</v>
      </c>
      <c r="CW351" s="51">
        <f t="shared" si="2336"/>
        <v>0</v>
      </c>
      <c r="CX351" s="57">
        <f t="shared" ref="CX351:CX361" si="2672">$CW$349</f>
        <v>0</v>
      </c>
      <c r="CY351" s="153">
        <f t="shared" si="2510"/>
        <v>10000</v>
      </c>
      <c r="CZ351" s="479">
        <f t="shared" si="2162"/>
        <v>0</v>
      </c>
      <c r="DA351" s="46">
        <f t="shared" si="2511"/>
        <v>0</v>
      </c>
      <c r="DB351" s="46">
        <f t="shared" si="2512"/>
        <v>0</v>
      </c>
      <c r="DC351" s="48"/>
      <c r="DE351" s="45">
        <v>290</v>
      </c>
      <c r="DF351" s="46">
        <f t="shared" si="2337"/>
        <v>0</v>
      </c>
      <c r="DG351" s="46">
        <f t="shared" ref="DG351:DG361" si="2673">IF(AND($H$7="Oui",DE351&gt;$I$7),0,IF(DE351&gt;$B$7,0,(TRUNC($C$7*$P$51*$L$7/12,2))+(TRUNC($C$7*$Q$51*$M$7/12,2))))</f>
        <v>0</v>
      </c>
      <c r="DH351" s="46">
        <f t="shared" si="2338"/>
        <v>0</v>
      </c>
      <c r="DI351" s="46">
        <f t="shared" si="2339"/>
        <v>0</v>
      </c>
      <c r="DJ351" s="46">
        <f t="shared" si="2340"/>
        <v>0</v>
      </c>
      <c r="DK351" s="51">
        <f t="shared" si="2341"/>
        <v>0</v>
      </c>
      <c r="DL351" s="58">
        <f t="shared" si="2231"/>
        <v>0</v>
      </c>
      <c r="DM351" s="241">
        <f t="shared" ref="DM351:DM361" si="2674">IF(AND($H$7="Oui",DE351&gt;$I$7),0,IF(DE351&gt;$B$7,0,(TRUNC($C$7*$P$51/12,2))+(TRUNC($C$7*$Q$51/12,2))))</f>
        <v>0</v>
      </c>
      <c r="DN351" s="51">
        <f t="shared" si="2342"/>
        <v>0</v>
      </c>
      <c r="DO351" s="57">
        <f t="shared" si="2343"/>
        <v>0</v>
      </c>
      <c r="DP351" s="468">
        <f t="shared" si="2513"/>
        <v>0</v>
      </c>
      <c r="DQ351" s="46">
        <f t="shared" si="2514"/>
        <v>0</v>
      </c>
      <c r="DR351" s="47"/>
      <c r="DS351" s="46">
        <f t="shared" si="2515"/>
        <v>0</v>
      </c>
      <c r="DT351" s="48"/>
      <c r="DU351" s="29"/>
      <c r="DV351" s="45">
        <v>290</v>
      </c>
      <c r="DW351" s="46">
        <f t="shared" si="2516"/>
        <v>0</v>
      </c>
      <c r="DX351" s="46">
        <f t="shared" ref="DX351:DX361" si="2675">IF(AND($H$7="Oui",DV351&gt;$I$7),0,IF(DV351&gt;$B$7,0,(TRUNC(EB350*$R$51*$L$7/12,2))+(TRUNC(EB350*$S$51*$M$7/12,2))))</f>
        <v>0</v>
      </c>
      <c r="DY351" s="46">
        <f t="shared" si="2517"/>
        <v>0</v>
      </c>
      <c r="DZ351" s="46">
        <f t="shared" si="2344"/>
        <v>0</v>
      </c>
      <c r="EA351" s="46">
        <f t="shared" si="2345"/>
        <v>0</v>
      </c>
      <c r="EB351" s="51">
        <f t="shared" si="2346"/>
        <v>0</v>
      </c>
      <c r="EC351" s="58">
        <f t="shared" si="2232"/>
        <v>0</v>
      </c>
      <c r="ED351" s="52">
        <f t="shared" ref="ED351:ED361" si="2676">IF(AND($H$7="Oui",DV351&gt;$I$7),0,IF(DV351&gt;$B$7,0,(TRUNC(EF350*$R$51/12,2))+(TRUNC(EF350*$S$51/12,2))))</f>
        <v>0</v>
      </c>
      <c r="EE351" s="51">
        <f t="shared" si="2347"/>
        <v>0</v>
      </c>
      <c r="EF351" s="57">
        <f t="shared" si="2348"/>
        <v>0</v>
      </c>
      <c r="EG351" s="468">
        <f t="shared" si="2518"/>
        <v>0</v>
      </c>
      <c r="EH351" s="46">
        <f t="shared" si="2519"/>
        <v>0</v>
      </c>
      <c r="EI351" s="47"/>
      <c r="EJ351" s="46">
        <f t="shared" si="2520"/>
        <v>0</v>
      </c>
      <c r="EK351" s="48"/>
      <c r="EL351" s="29"/>
      <c r="EM351" s="45">
        <v>290</v>
      </c>
      <c r="EN351" s="46">
        <f t="shared" si="2653"/>
        <v>0</v>
      </c>
      <c r="EO351" s="46">
        <f t="shared" ref="EO351:EO361" si="2677">IF(EM351&gt;$B$7,0,(TRUNC(ES350*$T$51*$L$7/12,2))+(TRUNC(ES350*$U$51*$M$7/12,2)))</f>
        <v>0</v>
      </c>
      <c r="EP351" s="128">
        <f t="shared" si="2233"/>
        <v>0</v>
      </c>
      <c r="EQ351" s="46">
        <f t="shared" si="2349"/>
        <v>0</v>
      </c>
      <c r="ER351" s="46">
        <f t="shared" si="2350"/>
        <v>0</v>
      </c>
      <c r="ES351" s="51">
        <f t="shared" si="2351"/>
        <v>0</v>
      </c>
      <c r="ET351" s="153">
        <f t="shared" si="2521"/>
        <v>10000</v>
      </c>
      <c r="EU351" s="45">
        <v>290</v>
      </c>
      <c r="EV351" s="46">
        <f t="shared" si="2234"/>
        <v>0</v>
      </c>
      <c r="EW351" s="46">
        <f t="shared" ref="EW351:EW361" si="2678">IF(EU351&gt;$B$7,0,(TRUNC(FA350*$T$51*$L$7/12,2))+(TRUNC(FA350*$U$51*$M$7/12,2)))</f>
        <v>0</v>
      </c>
      <c r="EX351" s="128">
        <f t="shared" si="2352"/>
        <v>0</v>
      </c>
      <c r="EY351" s="46">
        <f t="shared" si="2353"/>
        <v>0</v>
      </c>
      <c r="EZ351" s="46">
        <f t="shared" si="2354"/>
        <v>0</v>
      </c>
      <c r="FA351" s="51">
        <f t="shared" si="2355"/>
        <v>0</v>
      </c>
      <c r="FB351" s="58">
        <f t="shared" si="2356"/>
        <v>0</v>
      </c>
      <c r="FC351" s="52">
        <f t="shared" ref="FC351:FC361" si="2679">IF(AND($H$7="Oui",EU351&gt;$I$7),0,IF(EU351&gt;$B$7,0,(TRUNC(FE350*$T$51/12,2))+(TRUNC(FE350*$U$51/12,2))))</f>
        <v>0</v>
      </c>
      <c r="FD351" s="51">
        <f t="shared" si="2522"/>
        <v>0</v>
      </c>
      <c r="FE351" s="57">
        <f t="shared" si="2357"/>
        <v>0</v>
      </c>
      <c r="FF351" s="153">
        <f t="shared" si="2523"/>
        <v>10000</v>
      </c>
      <c r="FG351" s="469">
        <f t="shared" si="2358"/>
        <v>0</v>
      </c>
      <c r="FH351" s="46">
        <f t="shared" si="2359"/>
        <v>0</v>
      </c>
      <c r="FI351" s="46">
        <f t="shared" si="2360"/>
        <v>0</v>
      </c>
      <c r="FJ351" s="48"/>
      <c r="FL351" s="45">
        <v>290</v>
      </c>
      <c r="FM351" s="46">
        <f t="shared" si="2524"/>
        <v>0</v>
      </c>
      <c r="FN351" s="46">
        <f t="shared" si="2654"/>
        <v>0</v>
      </c>
      <c r="FO351" s="46">
        <f t="shared" si="2525"/>
        <v>0</v>
      </c>
      <c r="FP351" s="46">
        <f t="shared" si="2361"/>
        <v>0</v>
      </c>
      <c r="FQ351" s="46">
        <f t="shared" si="2362"/>
        <v>0</v>
      </c>
      <c r="FR351" s="51">
        <f t="shared" si="2363"/>
        <v>0</v>
      </c>
      <c r="FS351" s="57">
        <f t="shared" ref="FS351:FS361" si="2680">$BQ$349</f>
        <v>0</v>
      </c>
      <c r="FT351" s="58">
        <f t="shared" si="2235"/>
        <v>0</v>
      </c>
      <c r="FU351" s="241">
        <f t="shared" si="2655"/>
        <v>0</v>
      </c>
      <c r="FV351" s="51">
        <f t="shared" si="2364"/>
        <v>0</v>
      </c>
      <c r="FW351" s="51">
        <f t="shared" si="2365"/>
        <v>0</v>
      </c>
      <c r="FX351" s="153">
        <f t="shared" ref="FX351:FX361" si="2681">$BV$349</f>
        <v>0</v>
      </c>
      <c r="FY351" s="468">
        <f t="shared" si="2526"/>
        <v>0</v>
      </c>
      <c r="FZ351" s="46">
        <f t="shared" si="2527"/>
        <v>0</v>
      </c>
      <c r="GA351" s="46">
        <f t="shared" si="2366"/>
        <v>0</v>
      </c>
      <c r="GB351" s="48"/>
      <c r="GD351" s="45">
        <v>290</v>
      </c>
      <c r="GE351" s="128">
        <f t="shared" si="2656"/>
        <v>0</v>
      </c>
      <c r="GF351" s="128">
        <f t="shared" ref="GF351:GF361" si="2682">IF(AND($H$7="Oui",GD351&gt;$I$7),0,IF(GD351&gt;$B$7,0,(TRUNC(GK351*$X$51*$L$7/12,2))+(TRUNC(GK351*$Y$51*$M$7/12,2))))</f>
        <v>0</v>
      </c>
      <c r="GG351" s="128">
        <f t="shared" si="2119"/>
        <v>0</v>
      </c>
      <c r="GH351" s="46">
        <f t="shared" si="2236"/>
        <v>0</v>
      </c>
      <c r="GI351" s="46">
        <f t="shared" si="2367"/>
        <v>0</v>
      </c>
      <c r="GJ351" s="51">
        <f t="shared" si="2368"/>
        <v>0</v>
      </c>
      <c r="GK351" s="51">
        <f t="shared" ref="GK351:GK361" si="2683">$GJ$349</f>
        <v>0</v>
      </c>
      <c r="GL351" s="153">
        <f t="shared" si="2528"/>
        <v>10000</v>
      </c>
      <c r="GM351" s="45">
        <v>290</v>
      </c>
      <c r="GN351" s="46">
        <f t="shared" si="2237"/>
        <v>0</v>
      </c>
      <c r="GO351" s="46">
        <f t="shared" si="2657"/>
        <v>0</v>
      </c>
      <c r="GP351" s="128">
        <f t="shared" si="2168"/>
        <v>0</v>
      </c>
      <c r="GQ351" s="46">
        <f t="shared" si="2369"/>
        <v>0</v>
      </c>
      <c r="GR351" s="46">
        <f t="shared" si="2169"/>
        <v>0</v>
      </c>
      <c r="GS351" s="51">
        <f t="shared" si="2370"/>
        <v>0</v>
      </c>
      <c r="GT351" s="153">
        <f>$GS$349</f>
        <v>0</v>
      </c>
      <c r="GU351" s="58">
        <f t="shared" si="2371"/>
        <v>0</v>
      </c>
      <c r="GV351" s="52">
        <f t="shared" si="2658"/>
        <v>0</v>
      </c>
      <c r="GW351" s="51">
        <f t="shared" si="2529"/>
        <v>0</v>
      </c>
      <c r="GX351" s="57">
        <f t="shared" si="2372"/>
        <v>0</v>
      </c>
      <c r="GY351" s="57">
        <f t="shared" ref="GY351:GY361" si="2684">$GX$349</f>
        <v>0</v>
      </c>
      <c r="GZ351" s="153">
        <f t="shared" si="2530"/>
        <v>10000</v>
      </c>
      <c r="HA351" s="469">
        <f t="shared" si="2373"/>
        <v>0</v>
      </c>
      <c r="HB351" s="46">
        <f t="shared" si="2374"/>
        <v>0</v>
      </c>
      <c r="HC351" s="46">
        <f t="shared" si="2375"/>
        <v>0</v>
      </c>
      <c r="HD351" s="48"/>
      <c r="HF351" s="45">
        <v>290</v>
      </c>
      <c r="HG351" s="46">
        <f t="shared" si="2376"/>
        <v>0</v>
      </c>
      <c r="HH351" s="46">
        <f t="shared" si="2377"/>
        <v>0</v>
      </c>
      <c r="HI351" s="46">
        <f t="shared" si="2378"/>
        <v>0</v>
      </c>
      <c r="HJ351" s="46">
        <f t="shared" si="2379"/>
        <v>0</v>
      </c>
      <c r="HK351" s="46">
        <f t="shared" si="2380"/>
        <v>0</v>
      </c>
      <c r="HL351" s="51">
        <f t="shared" si="2381"/>
        <v>0</v>
      </c>
      <c r="HM351" s="153">
        <f t="shared" si="2531"/>
        <v>10000</v>
      </c>
      <c r="HN351" s="58">
        <f t="shared" si="2382"/>
        <v>0</v>
      </c>
      <c r="HO351" s="52">
        <f t="shared" si="2383"/>
        <v>0</v>
      </c>
      <c r="HP351" s="51">
        <f t="shared" si="2384"/>
        <v>0</v>
      </c>
      <c r="HQ351" s="57">
        <f t="shared" si="2385"/>
        <v>0</v>
      </c>
      <c r="HR351" s="153">
        <f t="shared" si="2532"/>
        <v>10000</v>
      </c>
      <c r="HS351" s="468">
        <f t="shared" si="2171"/>
        <v>0</v>
      </c>
      <c r="HT351" s="46">
        <f t="shared" si="2172"/>
        <v>0</v>
      </c>
      <c r="HU351" s="46">
        <f t="shared" si="2173"/>
        <v>0</v>
      </c>
      <c r="HV351" s="48"/>
      <c r="HW351" s="29"/>
      <c r="HX351" s="45">
        <v>290</v>
      </c>
      <c r="HY351" s="128">
        <f t="shared" si="2386"/>
        <v>0</v>
      </c>
      <c r="HZ351" s="46">
        <f t="shared" si="2387"/>
        <v>0</v>
      </c>
      <c r="IA351" s="46">
        <f t="shared" si="2388"/>
        <v>0</v>
      </c>
      <c r="IB351" s="46">
        <f t="shared" si="2389"/>
        <v>0</v>
      </c>
      <c r="IC351" s="46">
        <f t="shared" si="2390"/>
        <v>0</v>
      </c>
      <c r="ID351" s="51">
        <f t="shared" si="2391"/>
        <v>0</v>
      </c>
      <c r="IE351" s="153">
        <f t="shared" si="2533"/>
        <v>10000</v>
      </c>
      <c r="IF351" s="58">
        <f t="shared" si="2392"/>
        <v>0</v>
      </c>
      <c r="IG351" s="52">
        <f t="shared" si="2393"/>
        <v>0</v>
      </c>
      <c r="IH351" s="51">
        <f t="shared" si="2394"/>
        <v>0</v>
      </c>
      <c r="II351" s="57">
        <f t="shared" si="2534"/>
        <v>0</v>
      </c>
      <c r="IJ351" s="153">
        <f t="shared" si="2535"/>
        <v>10000</v>
      </c>
      <c r="IK351" s="468">
        <f t="shared" si="2174"/>
        <v>0</v>
      </c>
      <c r="IL351" s="46">
        <f t="shared" si="2175"/>
        <v>0</v>
      </c>
      <c r="IM351" s="46">
        <f t="shared" si="2176"/>
        <v>0</v>
      </c>
      <c r="IN351" s="48"/>
      <c r="IO351" s="53">
        <f t="shared" si="2395"/>
        <v>0</v>
      </c>
      <c r="IQ351" s="45">
        <v>290</v>
      </c>
      <c r="IR351" s="128">
        <f t="shared" si="2396"/>
        <v>0</v>
      </c>
      <c r="IS351" s="128">
        <f t="shared" si="2397"/>
        <v>0</v>
      </c>
      <c r="IT351" s="128">
        <f t="shared" si="2398"/>
        <v>0</v>
      </c>
      <c r="IU351" s="46">
        <f t="shared" si="2559"/>
        <v>0</v>
      </c>
      <c r="IV351" s="46">
        <f t="shared" si="2399"/>
        <v>0</v>
      </c>
      <c r="IW351" s="51">
        <f t="shared" si="2400"/>
        <v>0</v>
      </c>
      <c r="IX351" s="199">
        <f t="shared" si="2536"/>
        <v>10000</v>
      </c>
      <c r="IY351" s="128">
        <f t="shared" si="2401"/>
        <v>0</v>
      </c>
      <c r="IZ351" s="408">
        <f t="shared" si="2402"/>
        <v>0</v>
      </c>
      <c r="JA351" s="58">
        <f t="shared" si="2403"/>
        <v>0</v>
      </c>
      <c r="JB351" s="52">
        <f t="shared" si="2404"/>
        <v>0</v>
      </c>
      <c r="JC351" s="51">
        <f t="shared" si="2405"/>
        <v>0</v>
      </c>
      <c r="JD351" s="57">
        <f t="shared" si="2406"/>
        <v>0</v>
      </c>
      <c r="JE351" s="280">
        <f t="shared" si="2407"/>
        <v>10000</v>
      </c>
      <c r="JF351" s="280">
        <f t="shared" si="2408"/>
        <v>0</v>
      </c>
      <c r="JG351" s="468">
        <f t="shared" si="2409"/>
        <v>0</v>
      </c>
      <c r="JH351" s="46">
        <f t="shared" si="2410"/>
        <v>0</v>
      </c>
      <c r="JI351" s="46">
        <f t="shared" si="2411"/>
        <v>0</v>
      </c>
      <c r="JJ351" s="48"/>
      <c r="JL351" s="45">
        <v>290</v>
      </c>
      <c r="JM351" s="46">
        <f t="shared" si="2412"/>
        <v>0</v>
      </c>
      <c r="JN351" s="46">
        <f t="shared" si="2413"/>
        <v>0</v>
      </c>
      <c r="JO351" s="128">
        <f t="shared" si="2414"/>
        <v>0</v>
      </c>
      <c r="JP351" s="46">
        <f t="shared" si="2537"/>
        <v>0</v>
      </c>
      <c r="JQ351" s="46">
        <f t="shared" si="2415"/>
        <v>0</v>
      </c>
      <c r="JR351" s="51">
        <f t="shared" si="2416"/>
        <v>0</v>
      </c>
      <c r="JS351" s="51">
        <f t="shared" ref="JS351:JS361" si="2685">$BQ$349</f>
        <v>0</v>
      </c>
      <c r="JT351" s="199">
        <f t="shared" si="2538"/>
        <v>10000</v>
      </c>
      <c r="JU351" s="128">
        <f t="shared" si="2417"/>
        <v>0</v>
      </c>
      <c r="JV351" s="408">
        <f t="shared" si="2418"/>
        <v>0</v>
      </c>
      <c r="JW351" s="58">
        <f t="shared" si="2419"/>
        <v>0</v>
      </c>
      <c r="JX351" s="52">
        <f t="shared" si="2420"/>
        <v>0</v>
      </c>
      <c r="JY351" s="51">
        <f t="shared" si="2421"/>
        <v>0</v>
      </c>
      <c r="JZ351" s="51">
        <f t="shared" si="2422"/>
        <v>0</v>
      </c>
      <c r="KA351" s="199">
        <f t="shared" ref="KA351:KA361" si="2686">$BV$349</f>
        <v>0</v>
      </c>
      <c r="KB351" s="128">
        <f t="shared" si="2539"/>
        <v>10000</v>
      </c>
      <c r="KC351" s="204">
        <f t="shared" si="2423"/>
        <v>0</v>
      </c>
      <c r="KD351" s="468">
        <f t="shared" si="2540"/>
        <v>0</v>
      </c>
      <c r="KE351" s="46">
        <f t="shared" si="2424"/>
        <v>0</v>
      </c>
      <c r="KF351" s="46">
        <f t="shared" si="2425"/>
        <v>0</v>
      </c>
      <c r="KG351" s="48"/>
      <c r="KI351" s="45">
        <v>290</v>
      </c>
      <c r="KJ351" s="46">
        <f t="shared" si="2426"/>
        <v>0</v>
      </c>
      <c r="KK351" s="46">
        <f t="shared" si="2427"/>
        <v>0</v>
      </c>
      <c r="KL351" s="128">
        <f t="shared" si="2428"/>
        <v>0</v>
      </c>
      <c r="KM351" s="46">
        <f t="shared" si="2244"/>
        <v>0</v>
      </c>
      <c r="KN351" s="46">
        <f t="shared" si="2429"/>
        <v>0</v>
      </c>
      <c r="KO351" s="51">
        <f t="shared" si="2430"/>
        <v>0</v>
      </c>
      <c r="KP351" s="199">
        <f t="shared" ref="KP351:KP361" si="2687">$CR$349</f>
        <v>0</v>
      </c>
      <c r="KQ351" s="199">
        <f t="shared" si="2541"/>
        <v>10000</v>
      </c>
      <c r="KR351" s="128">
        <f t="shared" si="2431"/>
        <v>0</v>
      </c>
      <c r="KS351" s="408">
        <f t="shared" si="2432"/>
        <v>0</v>
      </c>
      <c r="KT351" s="45">
        <v>290</v>
      </c>
      <c r="KU351" s="46">
        <f t="shared" si="2542"/>
        <v>0</v>
      </c>
      <c r="KV351" s="46">
        <f t="shared" si="2433"/>
        <v>0</v>
      </c>
      <c r="KW351" s="128">
        <f t="shared" si="2177"/>
        <v>0</v>
      </c>
      <c r="KX351" s="46">
        <f t="shared" si="2434"/>
        <v>0</v>
      </c>
      <c r="KY351" s="46">
        <f t="shared" si="2178"/>
        <v>0</v>
      </c>
      <c r="KZ351" s="51">
        <f t="shared" si="2435"/>
        <v>0</v>
      </c>
      <c r="LA351" s="153">
        <f t="shared" ref="LA351:LA361" si="2688">$CR$349</f>
        <v>0</v>
      </c>
      <c r="LB351" s="58">
        <f t="shared" si="2652"/>
        <v>0</v>
      </c>
      <c r="LC351" s="52">
        <f t="shared" si="2436"/>
        <v>0</v>
      </c>
      <c r="LD351" s="51">
        <f t="shared" si="2437"/>
        <v>0</v>
      </c>
      <c r="LE351" s="51">
        <f t="shared" si="2179"/>
        <v>0</v>
      </c>
      <c r="LF351" s="51">
        <f t="shared" ref="LF351:LF361" si="2689">$CW$349</f>
        <v>0</v>
      </c>
      <c r="LG351" s="128">
        <f t="shared" si="2180"/>
        <v>10000</v>
      </c>
      <c r="LH351" s="204">
        <f t="shared" si="2438"/>
        <v>0</v>
      </c>
      <c r="LI351" s="479">
        <f t="shared" si="2181"/>
        <v>0</v>
      </c>
      <c r="LJ351" s="46">
        <f t="shared" si="2543"/>
        <v>0</v>
      </c>
      <c r="LK351" s="46">
        <f t="shared" si="2544"/>
        <v>0</v>
      </c>
      <c r="LL351" s="48"/>
      <c r="LN351" s="45">
        <v>290</v>
      </c>
      <c r="LO351" s="46">
        <f t="shared" si="2439"/>
        <v>0</v>
      </c>
      <c r="LP351" s="46">
        <f t="shared" si="2659"/>
        <v>0</v>
      </c>
      <c r="LQ351" s="46">
        <f t="shared" si="2440"/>
        <v>0</v>
      </c>
      <c r="LR351" s="46">
        <f t="shared" si="2441"/>
        <v>0</v>
      </c>
      <c r="LS351" s="46">
        <f t="shared" si="2442"/>
        <v>0</v>
      </c>
      <c r="LT351" s="51">
        <f t="shared" si="2443"/>
        <v>0</v>
      </c>
      <c r="LU351" s="199">
        <f t="shared" si="2545"/>
        <v>10000</v>
      </c>
      <c r="LV351" s="58">
        <f t="shared" si="2444"/>
        <v>0</v>
      </c>
      <c r="LW351" s="241">
        <f t="shared" si="2660"/>
        <v>0</v>
      </c>
      <c r="LX351" s="51">
        <f t="shared" si="2445"/>
        <v>0</v>
      </c>
      <c r="LY351" s="51">
        <f t="shared" si="2446"/>
        <v>0</v>
      </c>
      <c r="LZ351" s="46">
        <f t="shared" si="2546"/>
        <v>0</v>
      </c>
      <c r="MA351" s="199">
        <f t="shared" si="2547"/>
        <v>10000</v>
      </c>
      <c r="MB351" s="468">
        <f t="shared" si="2447"/>
        <v>0</v>
      </c>
      <c r="MC351" s="46">
        <f t="shared" si="2448"/>
        <v>0</v>
      </c>
      <c r="MD351" s="46">
        <f t="shared" si="2449"/>
        <v>0</v>
      </c>
      <c r="ME351" s="48"/>
      <c r="MG351" s="45">
        <v>290</v>
      </c>
      <c r="MH351" s="46">
        <f t="shared" si="2450"/>
        <v>0</v>
      </c>
      <c r="MI351" s="46">
        <f t="shared" si="2661"/>
        <v>0</v>
      </c>
      <c r="MJ351" s="46">
        <f t="shared" si="2451"/>
        <v>0</v>
      </c>
      <c r="MK351" s="46">
        <f t="shared" si="2452"/>
        <v>0</v>
      </c>
      <c r="ML351" s="46">
        <f t="shared" si="2453"/>
        <v>0</v>
      </c>
      <c r="MM351" s="51">
        <f t="shared" si="2454"/>
        <v>0</v>
      </c>
      <c r="MN351" s="199">
        <f t="shared" si="2548"/>
        <v>10000</v>
      </c>
      <c r="MO351" s="58">
        <f t="shared" si="2455"/>
        <v>0</v>
      </c>
      <c r="MP351" s="52">
        <f t="shared" si="2662"/>
        <v>0</v>
      </c>
      <c r="MQ351" s="51">
        <f t="shared" si="2456"/>
        <v>0</v>
      </c>
      <c r="MR351" s="57">
        <f t="shared" si="2457"/>
        <v>0</v>
      </c>
      <c r="MS351" s="199">
        <f t="shared" si="2549"/>
        <v>10000</v>
      </c>
      <c r="MT351" s="468">
        <f t="shared" si="2550"/>
        <v>0</v>
      </c>
      <c r="MU351" s="46">
        <f t="shared" si="2458"/>
        <v>0</v>
      </c>
      <c r="MV351" s="46">
        <f t="shared" si="2459"/>
        <v>0</v>
      </c>
      <c r="MW351" s="48"/>
      <c r="MY351" s="45">
        <v>290</v>
      </c>
      <c r="MZ351" s="46">
        <f t="shared" si="2460"/>
        <v>0</v>
      </c>
      <c r="NA351" s="46">
        <f t="shared" si="2663"/>
        <v>0</v>
      </c>
      <c r="NB351" s="128">
        <f t="shared" si="2461"/>
        <v>0</v>
      </c>
      <c r="NC351" s="46">
        <f t="shared" si="2238"/>
        <v>0</v>
      </c>
      <c r="ND351" s="46">
        <f t="shared" si="2462"/>
        <v>0</v>
      </c>
      <c r="NE351" s="51">
        <f t="shared" si="2187"/>
        <v>0</v>
      </c>
      <c r="NF351" s="153">
        <f t="shared" si="2188"/>
        <v>10000</v>
      </c>
      <c r="NG351" s="45">
        <v>290</v>
      </c>
      <c r="NH351" s="46">
        <f t="shared" si="2239"/>
        <v>0</v>
      </c>
      <c r="NI351" s="46">
        <f t="shared" si="2664"/>
        <v>0</v>
      </c>
      <c r="NJ351" s="128">
        <f t="shared" si="2190"/>
        <v>0</v>
      </c>
      <c r="NK351" s="46">
        <f t="shared" si="2551"/>
        <v>0</v>
      </c>
      <c r="NL351" s="46">
        <f t="shared" si="2191"/>
        <v>0</v>
      </c>
      <c r="NM351" s="51">
        <f t="shared" si="2463"/>
        <v>0</v>
      </c>
      <c r="NN351" s="58">
        <f t="shared" si="2192"/>
        <v>0</v>
      </c>
      <c r="NO351" s="52">
        <f t="shared" si="2665"/>
        <v>0</v>
      </c>
      <c r="NP351" s="51">
        <f t="shared" si="2194"/>
        <v>0</v>
      </c>
      <c r="NQ351" s="57">
        <f t="shared" si="2464"/>
        <v>0</v>
      </c>
      <c r="NR351" s="153">
        <f t="shared" si="2552"/>
        <v>10000</v>
      </c>
      <c r="NS351" s="469">
        <f t="shared" si="2465"/>
        <v>0</v>
      </c>
      <c r="NT351" s="46">
        <f t="shared" si="2466"/>
        <v>0</v>
      </c>
      <c r="NU351" s="46">
        <f t="shared" si="2467"/>
        <v>0</v>
      </c>
      <c r="NV351" s="48"/>
      <c r="NX351" s="45">
        <v>290</v>
      </c>
      <c r="NY351" s="46">
        <f t="shared" si="2468"/>
        <v>0</v>
      </c>
      <c r="NZ351" s="46">
        <f t="shared" si="2666"/>
        <v>0</v>
      </c>
      <c r="OA351" s="46">
        <f t="shared" si="2469"/>
        <v>0</v>
      </c>
      <c r="OB351" s="46">
        <f t="shared" si="2470"/>
        <v>0</v>
      </c>
      <c r="OC351" s="46">
        <f t="shared" si="2471"/>
        <v>0</v>
      </c>
      <c r="OD351" s="51">
        <f t="shared" si="2472"/>
        <v>0</v>
      </c>
      <c r="OE351" s="57">
        <f t="shared" ref="OE351:OE361" si="2690">$BQ$349</f>
        <v>0</v>
      </c>
      <c r="OF351" s="153">
        <f t="shared" si="2553"/>
        <v>10000</v>
      </c>
      <c r="OG351" s="58">
        <f t="shared" si="2473"/>
        <v>0</v>
      </c>
      <c r="OH351" s="241">
        <f t="shared" ref="OH351:OH361" si="2691">IF(AND($H$7="Oui",NX351&gt;$I$7),0,IF(NX351&gt;$B$7,0,(TRUNC(OK351*$AX$51/12,2))+(TRUNC(OK351*$AZ$51/12,2))))</f>
        <v>0</v>
      </c>
      <c r="OI351" s="51">
        <f t="shared" si="2474"/>
        <v>0</v>
      </c>
      <c r="OJ351" s="51">
        <f t="shared" si="2475"/>
        <v>0</v>
      </c>
      <c r="OK351" s="153">
        <f t="shared" ref="OK351:OK361" si="2692">$BV$349</f>
        <v>0</v>
      </c>
      <c r="OL351" s="153">
        <f t="shared" si="2554"/>
        <v>10000</v>
      </c>
      <c r="OM351" s="468">
        <f t="shared" si="2555"/>
        <v>0</v>
      </c>
      <c r="ON351" s="46">
        <f t="shared" si="2556"/>
        <v>0</v>
      </c>
      <c r="OO351" s="46">
        <f t="shared" si="2476"/>
        <v>0</v>
      </c>
      <c r="OP351" s="48"/>
      <c r="OR351" s="45">
        <v>290</v>
      </c>
      <c r="OS351" s="46">
        <f t="shared" si="2477"/>
        <v>0</v>
      </c>
      <c r="OT351" s="128">
        <f t="shared" si="2667"/>
        <v>0</v>
      </c>
      <c r="OU351" s="128">
        <f t="shared" si="2478"/>
        <v>0</v>
      </c>
      <c r="OV351" s="46">
        <f t="shared" si="2240"/>
        <v>0</v>
      </c>
      <c r="OW351" s="46">
        <f t="shared" si="2241"/>
        <v>0</v>
      </c>
      <c r="OX351" s="51">
        <f t="shared" si="2479"/>
        <v>0</v>
      </c>
      <c r="OY351" s="51">
        <f t="shared" ref="OY351:OY361" si="2693">$GJ$349</f>
        <v>0</v>
      </c>
      <c r="OZ351" s="153">
        <f t="shared" si="2557"/>
        <v>10000</v>
      </c>
      <c r="PA351" s="45">
        <v>290</v>
      </c>
      <c r="PB351" s="46">
        <f t="shared" si="2480"/>
        <v>0</v>
      </c>
      <c r="PC351" s="46">
        <f t="shared" ref="PC351:PC361" si="2694">IF(PA351&gt;$B$7,0,(TRUNC(PH351*$BB$51*$L$7/12,2))+(TRUNC(PH351*$BD$51*$M$7/12,2)))</f>
        <v>0</v>
      </c>
      <c r="PD351" s="128">
        <f t="shared" si="2481"/>
        <v>0</v>
      </c>
      <c r="PE351" s="46">
        <f t="shared" si="2482"/>
        <v>0</v>
      </c>
      <c r="PF351" s="46">
        <f t="shared" si="2483"/>
        <v>0</v>
      </c>
      <c r="PG351" s="51">
        <f t="shared" si="2484"/>
        <v>0</v>
      </c>
      <c r="PH351" s="153">
        <f>$GS$349</f>
        <v>0</v>
      </c>
      <c r="PI351" s="688">
        <f t="shared" si="2485"/>
        <v>0</v>
      </c>
      <c r="PJ351" s="52">
        <f t="shared" ref="PJ351:PJ361" si="2695">IF(AND($H$7="Oui",PA351&gt;$I$7),0,IF(PA351&gt;$B$7,0,(TRUNC(PM351*$BB$51/12,2))+(TRUNC(PM351*$BD$51/12,2))))</f>
        <v>0</v>
      </c>
      <c r="PK351" s="51">
        <f t="shared" si="2486"/>
        <v>0</v>
      </c>
      <c r="PL351" s="57">
        <f t="shared" si="2487"/>
        <v>0</v>
      </c>
      <c r="PM351" s="57">
        <f t="shared" ref="PM351:PM361" si="2696">$GX$349</f>
        <v>0</v>
      </c>
      <c r="PN351" s="153">
        <f t="shared" si="2558"/>
        <v>10000</v>
      </c>
      <c r="PO351" s="469">
        <f t="shared" si="2488"/>
        <v>0</v>
      </c>
      <c r="PP351" s="46">
        <f t="shared" si="2489"/>
        <v>0</v>
      </c>
      <c r="PQ351" s="46">
        <f t="shared" si="2490"/>
        <v>0</v>
      </c>
      <c r="PR351" s="48"/>
    </row>
    <row r="352" spans="2:434" hidden="1" x14ac:dyDescent="0.3">
      <c r="B352" s="45">
        <v>291</v>
      </c>
      <c r="C352" s="46">
        <f t="shared" si="2245"/>
        <v>0</v>
      </c>
      <c r="D352" s="46">
        <f t="shared" si="2293"/>
        <v>0</v>
      </c>
      <c r="E352" s="46">
        <f t="shared" si="2294"/>
        <v>0</v>
      </c>
      <c r="F352" s="46">
        <f t="shared" si="2295"/>
        <v>0</v>
      </c>
      <c r="G352" s="46">
        <f t="shared" si="2296"/>
        <v>0</v>
      </c>
      <c r="H352" s="51">
        <f t="shared" si="2297"/>
        <v>0</v>
      </c>
      <c r="I352" s="58">
        <f t="shared" si="2228"/>
        <v>0</v>
      </c>
      <c r="J352" s="52">
        <f t="shared" si="2298"/>
        <v>0</v>
      </c>
      <c r="K352" s="51">
        <f t="shared" si="2299"/>
        <v>0</v>
      </c>
      <c r="L352" s="57">
        <f t="shared" si="2300"/>
        <v>0</v>
      </c>
      <c r="M352" s="468">
        <f t="shared" si="2491"/>
        <v>0</v>
      </c>
      <c r="N352" s="46">
        <f t="shared" si="2492"/>
        <v>0</v>
      </c>
      <c r="O352" s="47"/>
      <c r="P352" s="46">
        <f t="shared" si="2493"/>
        <v>0</v>
      </c>
      <c r="Q352" s="48"/>
      <c r="R352" s="29"/>
      <c r="S352" s="29"/>
      <c r="T352" s="45">
        <v>291</v>
      </c>
      <c r="U352" s="46">
        <f t="shared" si="2301"/>
        <v>0</v>
      </c>
      <c r="V352" s="46">
        <f t="shared" si="2302"/>
        <v>0</v>
      </c>
      <c r="W352" s="46">
        <f t="shared" si="2494"/>
        <v>0</v>
      </c>
      <c r="X352" s="46">
        <f t="shared" si="2303"/>
        <v>0</v>
      </c>
      <c r="Y352" s="46">
        <f t="shared" si="2304"/>
        <v>0</v>
      </c>
      <c r="Z352" s="51">
        <f t="shared" si="2305"/>
        <v>0</v>
      </c>
      <c r="AA352" s="58">
        <f t="shared" si="2306"/>
        <v>0</v>
      </c>
      <c r="AB352" s="52">
        <f t="shared" si="2307"/>
        <v>0</v>
      </c>
      <c r="AC352" s="51">
        <f t="shared" si="2308"/>
        <v>0</v>
      </c>
      <c r="AD352" s="57">
        <f t="shared" si="2309"/>
        <v>0</v>
      </c>
      <c r="AE352" s="468">
        <f t="shared" si="2495"/>
        <v>0</v>
      </c>
      <c r="AF352" s="46">
        <f t="shared" si="2310"/>
        <v>0</v>
      </c>
      <c r="AG352" s="47"/>
      <c r="AH352" s="46">
        <f t="shared" si="2496"/>
        <v>0</v>
      </c>
      <c r="AI352" s="48"/>
      <c r="AJ352" s="29"/>
      <c r="AK352" s="45">
        <v>291</v>
      </c>
      <c r="AL352" s="46">
        <f t="shared" si="2311"/>
        <v>0</v>
      </c>
      <c r="AM352" s="46"/>
      <c r="AN352" s="46"/>
      <c r="AO352" s="46">
        <f t="shared" si="2312"/>
        <v>0</v>
      </c>
      <c r="AP352" s="128">
        <f t="shared" si="2313"/>
        <v>0</v>
      </c>
      <c r="AQ352" s="128"/>
      <c r="AR352" s="128"/>
      <c r="AS352" s="46">
        <f t="shared" si="2314"/>
        <v>0</v>
      </c>
      <c r="AT352" s="46">
        <f t="shared" si="2315"/>
        <v>0</v>
      </c>
      <c r="AU352" s="51"/>
      <c r="AV352" s="51"/>
      <c r="AW352" s="51">
        <f t="shared" si="2316"/>
        <v>0</v>
      </c>
      <c r="AX352" s="58">
        <f t="shared" si="2317"/>
        <v>0</v>
      </c>
      <c r="AY352" s="52"/>
      <c r="AZ352" s="52"/>
      <c r="BA352" s="52">
        <f t="shared" si="2318"/>
        <v>0</v>
      </c>
      <c r="BB352" s="51">
        <f t="shared" si="2319"/>
        <v>0</v>
      </c>
      <c r="BC352" s="51"/>
      <c r="BD352" s="51"/>
      <c r="BE352" s="57">
        <f t="shared" si="2320"/>
        <v>0</v>
      </c>
      <c r="BF352" s="468">
        <f t="shared" si="2321"/>
        <v>0</v>
      </c>
      <c r="BG352" s="46">
        <f t="shared" si="2322"/>
        <v>0</v>
      </c>
      <c r="BH352" s="46">
        <f t="shared" si="2323"/>
        <v>0</v>
      </c>
      <c r="BI352" s="48"/>
      <c r="BK352" s="45">
        <v>291</v>
      </c>
      <c r="BL352" s="46">
        <f t="shared" si="2497"/>
        <v>0</v>
      </c>
      <c r="BM352" s="46">
        <f t="shared" si="2498"/>
        <v>0</v>
      </c>
      <c r="BN352" s="46">
        <f t="shared" si="2499"/>
        <v>0</v>
      </c>
      <c r="BO352" s="46">
        <f t="shared" si="2324"/>
        <v>0</v>
      </c>
      <c r="BP352" s="46">
        <f t="shared" si="2325"/>
        <v>0</v>
      </c>
      <c r="BQ352" s="51">
        <f t="shared" si="2326"/>
        <v>0</v>
      </c>
      <c r="BR352" s="57">
        <f t="shared" si="2668"/>
        <v>0</v>
      </c>
      <c r="BS352" s="58">
        <f t="shared" si="2229"/>
        <v>0</v>
      </c>
      <c r="BT352" s="52">
        <f t="shared" si="2500"/>
        <v>0</v>
      </c>
      <c r="BU352" s="51">
        <f t="shared" si="2327"/>
        <v>0</v>
      </c>
      <c r="BV352" s="51">
        <f t="shared" si="2328"/>
        <v>0</v>
      </c>
      <c r="BW352" s="153">
        <f t="shared" si="2669"/>
        <v>0</v>
      </c>
      <c r="BX352" s="468">
        <f t="shared" si="2501"/>
        <v>0</v>
      </c>
      <c r="BY352" s="46">
        <f t="shared" si="2502"/>
        <v>0</v>
      </c>
      <c r="BZ352" s="46">
        <f t="shared" si="2329"/>
        <v>0</v>
      </c>
      <c r="CA352" s="48"/>
      <c r="CB352" s="29"/>
      <c r="CC352" s="45">
        <v>291</v>
      </c>
      <c r="CD352" s="128">
        <f t="shared" si="2330"/>
        <v>0</v>
      </c>
      <c r="CE352" s="46">
        <f t="shared" si="2503"/>
        <v>0</v>
      </c>
      <c r="CF352" s="128">
        <f t="shared" si="2331"/>
        <v>0</v>
      </c>
      <c r="CG352" s="46">
        <f t="shared" si="2504"/>
        <v>0</v>
      </c>
      <c r="CH352" s="46">
        <f t="shared" si="2230"/>
        <v>0</v>
      </c>
      <c r="CI352" s="51">
        <f t="shared" si="2332"/>
        <v>0</v>
      </c>
      <c r="CJ352" s="199">
        <f t="shared" si="2670"/>
        <v>0</v>
      </c>
      <c r="CK352" s="153">
        <f t="shared" si="2505"/>
        <v>10000</v>
      </c>
      <c r="CL352" s="45">
        <v>291</v>
      </c>
      <c r="CM352" s="46">
        <f t="shared" si="2506"/>
        <v>0</v>
      </c>
      <c r="CN352" s="46">
        <f t="shared" si="2507"/>
        <v>0</v>
      </c>
      <c r="CO352" s="128">
        <f t="shared" si="2242"/>
        <v>0</v>
      </c>
      <c r="CP352" s="46">
        <f t="shared" si="2333"/>
        <v>0</v>
      </c>
      <c r="CQ352" s="46">
        <f t="shared" si="2243"/>
        <v>0</v>
      </c>
      <c r="CR352" s="51">
        <f t="shared" si="2334"/>
        <v>0</v>
      </c>
      <c r="CS352" s="153">
        <f t="shared" si="2671"/>
        <v>0</v>
      </c>
      <c r="CT352" s="58">
        <f t="shared" si="2335"/>
        <v>0</v>
      </c>
      <c r="CU352" s="52">
        <f t="shared" si="2508"/>
        <v>0</v>
      </c>
      <c r="CV352" s="51">
        <f t="shared" si="2509"/>
        <v>0</v>
      </c>
      <c r="CW352" s="51">
        <f t="shared" si="2336"/>
        <v>0</v>
      </c>
      <c r="CX352" s="57">
        <f t="shared" si="2672"/>
        <v>0</v>
      </c>
      <c r="CY352" s="153">
        <f t="shared" si="2510"/>
        <v>10000</v>
      </c>
      <c r="CZ352" s="479">
        <f t="shared" si="2162"/>
        <v>0</v>
      </c>
      <c r="DA352" s="46">
        <f t="shared" si="2511"/>
        <v>0</v>
      </c>
      <c r="DB352" s="46">
        <f t="shared" si="2512"/>
        <v>0</v>
      </c>
      <c r="DC352" s="48"/>
      <c r="DE352" s="45">
        <v>291</v>
      </c>
      <c r="DF352" s="46">
        <f t="shared" si="2337"/>
        <v>0</v>
      </c>
      <c r="DG352" s="46">
        <f t="shared" si="2673"/>
        <v>0</v>
      </c>
      <c r="DH352" s="46">
        <f t="shared" si="2338"/>
        <v>0</v>
      </c>
      <c r="DI352" s="46">
        <f t="shared" si="2339"/>
        <v>0</v>
      </c>
      <c r="DJ352" s="46">
        <f t="shared" si="2340"/>
        <v>0</v>
      </c>
      <c r="DK352" s="51">
        <f t="shared" si="2341"/>
        <v>0</v>
      </c>
      <c r="DL352" s="58">
        <f t="shared" si="2231"/>
        <v>0</v>
      </c>
      <c r="DM352" s="241">
        <f t="shared" si="2674"/>
        <v>0</v>
      </c>
      <c r="DN352" s="51">
        <f t="shared" si="2342"/>
        <v>0</v>
      </c>
      <c r="DO352" s="57">
        <f t="shared" si="2343"/>
        <v>0</v>
      </c>
      <c r="DP352" s="468">
        <f t="shared" si="2513"/>
        <v>0</v>
      </c>
      <c r="DQ352" s="46">
        <f t="shared" si="2514"/>
        <v>0</v>
      </c>
      <c r="DR352" s="47"/>
      <c r="DS352" s="46">
        <f t="shared" si="2515"/>
        <v>0</v>
      </c>
      <c r="DT352" s="48"/>
      <c r="DU352" s="29"/>
      <c r="DV352" s="45">
        <v>291</v>
      </c>
      <c r="DW352" s="46">
        <f t="shared" si="2516"/>
        <v>0</v>
      </c>
      <c r="DX352" s="46">
        <f t="shared" si="2675"/>
        <v>0</v>
      </c>
      <c r="DY352" s="46">
        <f t="shared" si="2517"/>
        <v>0</v>
      </c>
      <c r="DZ352" s="46">
        <f t="shared" si="2344"/>
        <v>0</v>
      </c>
      <c r="EA352" s="46">
        <f t="shared" si="2345"/>
        <v>0</v>
      </c>
      <c r="EB352" s="51">
        <f t="shared" si="2346"/>
        <v>0</v>
      </c>
      <c r="EC352" s="58">
        <f t="shared" si="2232"/>
        <v>0</v>
      </c>
      <c r="ED352" s="52">
        <f t="shared" si="2676"/>
        <v>0</v>
      </c>
      <c r="EE352" s="51">
        <f t="shared" si="2347"/>
        <v>0</v>
      </c>
      <c r="EF352" s="57">
        <f t="shared" si="2348"/>
        <v>0</v>
      </c>
      <c r="EG352" s="468">
        <f t="shared" si="2518"/>
        <v>0</v>
      </c>
      <c r="EH352" s="46">
        <f t="shared" si="2519"/>
        <v>0</v>
      </c>
      <c r="EI352" s="47"/>
      <c r="EJ352" s="46">
        <f t="shared" si="2520"/>
        <v>0</v>
      </c>
      <c r="EK352" s="48"/>
      <c r="EL352" s="29"/>
      <c r="EM352" s="45">
        <v>291</v>
      </c>
      <c r="EN352" s="46">
        <f t="shared" si="2653"/>
        <v>0</v>
      </c>
      <c r="EO352" s="46">
        <f t="shared" si="2677"/>
        <v>0</v>
      </c>
      <c r="EP352" s="128">
        <f t="shared" si="2233"/>
        <v>0</v>
      </c>
      <c r="EQ352" s="46">
        <f t="shared" si="2349"/>
        <v>0</v>
      </c>
      <c r="ER352" s="46">
        <f t="shared" si="2350"/>
        <v>0</v>
      </c>
      <c r="ES352" s="51">
        <f t="shared" si="2351"/>
        <v>0</v>
      </c>
      <c r="ET352" s="153">
        <f t="shared" si="2521"/>
        <v>10000</v>
      </c>
      <c r="EU352" s="45">
        <v>291</v>
      </c>
      <c r="EV352" s="46">
        <f t="shared" si="2234"/>
        <v>0</v>
      </c>
      <c r="EW352" s="46">
        <f t="shared" si="2678"/>
        <v>0</v>
      </c>
      <c r="EX352" s="128">
        <f t="shared" si="2352"/>
        <v>0</v>
      </c>
      <c r="EY352" s="46">
        <f t="shared" si="2353"/>
        <v>0</v>
      </c>
      <c r="EZ352" s="46">
        <f t="shared" si="2354"/>
        <v>0</v>
      </c>
      <c r="FA352" s="51">
        <f t="shared" si="2355"/>
        <v>0</v>
      </c>
      <c r="FB352" s="58">
        <f t="shared" si="2356"/>
        <v>0</v>
      </c>
      <c r="FC352" s="52">
        <f t="shared" si="2679"/>
        <v>0</v>
      </c>
      <c r="FD352" s="51">
        <f t="shared" si="2522"/>
        <v>0</v>
      </c>
      <c r="FE352" s="57">
        <f t="shared" si="2357"/>
        <v>0</v>
      </c>
      <c r="FF352" s="153">
        <f t="shared" si="2523"/>
        <v>10000</v>
      </c>
      <c r="FG352" s="469">
        <f t="shared" si="2358"/>
        <v>0</v>
      </c>
      <c r="FH352" s="46">
        <f t="shared" si="2359"/>
        <v>0</v>
      </c>
      <c r="FI352" s="46">
        <f t="shared" si="2360"/>
        <v>0</v>
      </c>
      <c r="FJ352" s="48"/>
      <c r="FL352" s="45">
        <v>291</v>
      </c>
      <c r="FM352" s="46">
        <f t="shared" si="2524"/>
        <v>0</v>
      </c>
      <c r="FN352" s="46">
        <f t="shared" si="2654"/>
        <v>0</v>
      </c>
      <c r="FO352" s="46">
        <f t="shared" si="2525"/>
        <v>0</v>
      </c>
      <c r="FP352" s="46">
        <f t="shared" si="2361"/>
        <v>0</v>
      </c>
      <c r="FQ352" s="46">
        <f t="shared" si="2362"/>
        <v>0</v>
      </c>
      <c r="FR352" s="51">
        <f t="shared" si="2363"/>
        <v>0</v>
      </c>
      <c r="FS352" s="57">
        <f t="shared" si="2680"/>
        <v>0</v>
      </c>
      <c r="FT352" s="58">
        <f t="shared" si="2235"/>
        <v>0</v>
      </c>
      <c r="FU352" s="241">
        <f t="shared" si="2655"/>
        <v>0</v>
      </c>
      <c r="FV352" s="51">
        <f t="shared" si="2364"/>
        <v>0</v>
      </c>
      <c r="FW352" s="51">
        <f t="shared" si="2365"/>
        <v>0</v>
      </c>
      <c r="FX352" s="153">
        <f t="shared" si="2681"/>
        <v>0</v>
      </c>
      <c r="FY352" s="468">
        <f t="shared" si="2526"/>
        <v>0</v>
      </c>
      <c r="FZ352" s="46">
        <f t="shared" si="2527"/>
        <v>0</v>
      </c>
      <c r="GA352" s="46">
        <f t="shared" si="2366"/>
        <v>0</v>
      </c>
      <c r="GB352" s="48"/>
      <c r="GD352" s="45">
        <v>291</v>
      </c>
      <c r="GE352" s="128">
        <f t="shared" si="2656"/>
        <v>0</v>
      </c>
      <c r="GF352" s="128">
        <f t="shared" si="2682"/>
        <v>0</v>
      </c>
      <c r="GG352" s="128">
        <f t="shared" si="2119"/>
        <v>0</v>
      </c>
      <c r="GH352" s="46">
        <f t="shared" si="2236"/>
        <v>0</v>
      </c>
      <c r="GI352" s="46">
        <f t="shared" si="2367"/>
        <v>0</v>
      </c>
      <c r="GJ352" s="51">
        <f t="shared" si="2368"/>
        <v>0</v>
      </c>
      <c r="GK352" s="51">
        <f t="shared" si="2683"/>
        <v>0</v>
      </c>
      <c r="GL352" s="153">
        <f t="shared" si="2528"/>
        <v>10000</v>
      </c>
      <c r="GM352" s="45">
        <v>291</v>
      </c>
      <c r="GN352" s="46">
        <f t="shared" si="2237"/>
        <v>0</v>
      </c>
      <c r="GO352" s="46">
        <f t="shared" si="2657"/>
        <v>0</v>
      </c>
      <c r="GP352" s="128">
        <f t="shared" si="2168"/>
        <v>0</v>
      </c>
      <c r="GQ352" s="46">
        <f t="shared" si="2369"/>
        <v>0</v>
      </c>
      <c r="GR352" s="46">
        <f t="shared" si="2169"/>
        <v>0</v>
      </c>
      <c r="GS352" s="51">
        <f t="shared" si="2370"/>
        <v>0</v>
      </c>
      <c r="GT352" s="153">
        <f t="shared" ref="GT352:GT361" si="2697">$GS$349</f>
        <v>0</v>
      </c>
      <c r="GU352" s="58">
        <f t="shared" si="2371"/>
        <v>0</v>
      </c>
      <c r="GV352" s="52">
        <f t="shared" si="2658"/>
        <v>0</v>
      </c>
      <c r="GW352" s="51">
        <f t="shared" si="2529"/>
        <v>0</v>
      </c>
      <c r="GX352" s="57">
        <f t="shared" si="2372"/>
        <v>0</v>
      </c>
      <c r="GY352" s="57">
        <f t="shared" si="2684"/>
        <v>0</v>
      </c>
      <c r="GZ352" s="153">
        <f t="shared" si="2530"/>
        <v>10000</v>
      </c>
      <c r="HA352" s="469">
        <f t="shared" si="2373"/>
        <v>0</v>
      </c>
      <c r="HB352" s="46">
        <f t="shared" si="2374"/>
        <v>0</v>
      </c>
      <c r="HC352" s="46">
        <f t="shared" si="2375"/>
        <v>0</v>
      </c>
      <c r="HD352" s="48"/>
      <c r="HF352" s="45">
        <v>291</v>
      </c>
      <c r="HG352" s="46">
        <f t="shared" si="2376"/>
        <v>0</v>
      </c>
      <c r="HH352" s="46">
        <f t="shared" si="2377"/>
        <v>0</v>
      </c>
      <c r="HI352" s="46">
        <f t="shared" si="2378"/>
        <v>0</v>
      </c>
      <c r="HJ352" s="46">
        <f t="shared" si="2379"/>
        <v>0</v>
      </c>
      <c r="HK352" s="46">
        <f t="shared" si="2380"/>
        <v>0</v>
      </c>
      <c r="HL352" s="51">
        <f t="shared" si="2381"/>
        <v>0</v>
      </c>
      <c r="HM352" s="153">
        <f t="shared" si="2531"/>
        <v>10000</v>
      </c>
      <c r="HN352" s="58">
        <f t="shared" si="2382"/>
        <v>0</v>
      </c>
      <c r="HO352" s="52">
        <f t="shared" si="2383"/>
        <v>0</v>
      </c>
      <c r="HP352" s="51">
        <f t="shared" si="2384"/>
        <v>0</v>
      </c>
      <c r="HQ352" s="57">
        <f t="shared" si="2385"/>
        <v>0</v>
      </c>
      <c r="HR352" s="153">
        <f t="shared" si="2532"/>
        <v>10000</v>
      </c>
      <c r="HS352" s="468">
        <f t="shared" si="2171"/>
        <v>0</v>
      </c>
      <c r="HT352" s="46">
        <f t="shared" si="2172"/>
        <v>0</v>
      </c>
      <c r="HU352" s="46">
        <f t="shared" si="2173"/>
        <v>0</v>
      </c>
      <c r="HV352" s="48"/>
      <c r="HW352" s="29"/>
      <c r="HX352" s="45">
        <v>291</v>
      </c>
      <c r="HY352" s="128">
        <f t="shared" si="2386"/>
        <v>0</v>
      </c>
      <c r="HZ352" s="46">
        <f t="shared" si="2387"/>
        <v>0</v>
      </c>
      <c r="IA352" s="46">
        <f t="shared" si="2388"/>
        <v>0</v>
      </c>
      <c r="IB352" s="46">
        <f t="shared" si="2389"/>
        <v>0</v>
      </c>
      <c r="IC352" s="46">
        <f t="shared" si="2390"/>
        <v>0</v>
      </c>
      <c r="ID352" s="51">
        <f t="shared" si="2391"/>
        <v>0</v>
      </c>
      <c r="IE352" s="153">
        <f t="shared" si="2533"/>
        <v>10000</v>
      </c>
      <c r="IF352" s="58">
        <f t="shared" si="2392"/>
        <v>0</v>
      </c>
      <c r="IG352" s="52">
        <f t="shared" si="2393"/>
        <v>0</v>
      </c>
      <c r="IH352" s="51">
        <f t="shared" si="2394"/>
        <v>0</v>
      </c>
      <c r="II352" s="57">
        <f t="shared" si="2534"/>
        <v>0</v>
      </c>
      <c r="IJ352" s="153">
        <f t="shared" si="2535"/>
        <v>10000</v>
      </c>
      <c r="IK352" s="468">
        <f t="shared" si="2174"/>
        <v>0</v>
      </c>
      <c r="IL352" s="46">
        <f t="shared" si="2175"/>
        <v>0</v>
      </c>
      <c r="IM352" s="46">
        <f t="shared" si="2176"/>
        <v>0</v>
      </c>
      <c r="IN352" s="48"/>
      <c r="IO352" s="53">
        <f t="shared" si="2395"/>
        <v>0</v>
      </c>
      <c r="IQ352" s="45">
        <v>291</v>
      </c>
      <c r="IR352" s="128">
        <f t="shared" si="2396"/>
        <v>0</v>
      </c>
      <c r="IS352" s="128">
        <f t="shared" si="2397"/>
        <v>0</v>
      </c>
      <c r="IT352" s="128">
        <f t="shared" si="2398"/>
        <v>0</v>
      </c>
      <c r="IU352" s="46">
        <f t="shared" si="2559"/>
        <v>0</v>
      </c>
      <c r="IV352" s="46">
        <f t="shared" si="2399"/>
        <v>0</v>
      </c>
      <c r="IW352" s="51">
        <f t="shared" si="2400"/>
        <v>0</v>
      </c>
      <c r="IX352" s="199">
        <f t="shared" si="2536"/>
        <v>10000</v>
      </c>
      <c r="IY352" s="128">
        <f t="shared" si="2401"/>
        <v>0</v>
      </c>
      <c r="IZ352" s="408">
        <f t="shared" si="2402"/>
        <v>0</v>
      </c>
      <c r="JA352" s="58">
        <f t="shared" si="2403"/>
        <v>0</v>
      </c>
      <c r="JB352" s="52">
        <f t="shared" si="2404"/>
        <v>0</v>
      </c>
      <c r="JC352" s="51">
        <f t="shared" si="2405"/>
        <v>0</v>
      </c>
      <c r="JD352" s="57">
        <f t="shared" si="2406"/>
        <v>0</v>
      </c>
      <c r="JE352" s="280">
        <f t="shared" si="2407"/>
        <v>10000</v>
      </c>
      <c r="JF352" s="280">
        <f t="shared" si="2408"/>
        <v>0</v>
      </c>
      <c r="JG352" s="468">
        <f t="shared" si="2409"/>
        <v>0</v>
      </c>
      <c r="JH352" s="46">
        <f t="shared" si="2410"/>
        <v>0</v>
      </c>
      <c r="JI352" s="46">
        <f t="shared" si="2411"/>
        <v>0</v>
      </c>
      <c r="JJ352" s="48"/>
      <c r="JL352" s="45">
        <v>291</v>
      </c>
      <c r="JM352" s="46">
        <f t="shared" si="2412"/>
        <v>0</v>
      </c>
      <c r="JN352" s="46">
        <f t="shared" si="2413"/>
        <v>0</v>
      </c>
      <c r="JO352" s="128">
        <f t="shared" si="2414"/>
        <v>0</v>
      </c>
      <c r="JP352" s="46">
        <f t="shared" si="2537"/>
        <v>0</v>
      </c>
      <c r="JQ352" s="46">
        <f t="shared" si="2415"/>
        <v>0</v>
      </c>
      <c r="JR352" s="51">
        <f t="shared" si="2416"/>
        <v>0</v>
      </c>
      <c r="JS352" s="51">
        <f t="shared" si="2685"/>
        <v>0</v>
      </c>
      <c r="JT352" s="199">
        <f t="shared" si="2538"/>
        <v>10000</v>
      </c>
      <c r="JU352" s="128">
        <f t="shared" si="2417"/>
        <v>0</v>
      </c>
      <c r="JV352" s="408">
        <f t="shared" si="2418"/>
        <v>0</v>
      </c>
      <c r="JW352" s="58">
        <f t="shared" si="2419"/>
        <v>0</v>
      </c>
      <c r="JX352" s="52">
        <f t="shared" si="2420"/>
        <v>0</v>
      </c>
      <c r="JY352" s="51">
        <f t="shared" si="2421"/>
        <v>0</v>
      </c>
      <c r="JZ352" s="51">
        <f t="shared" si="2422"/>
        <v>0</v>
      </c>
      <c r="KA352" s="199">
        <f t="shared" si="2686"/>
        <v>0</v>
      </c>
      <c r="KB352" s="128">
        <f t="shared" si="2539"/>
        <v>10000</v>
      </c>
      <c r="KC352" s="204">
        <f t="shared" si="2423"/>
        <v>0</v>
      </c>
      <c r="KD352" s="468">
        <f t="shared" si="2540"/>
        <v>0</v>
      </c>
      <c r="KE352" s="46">
        <f t="shared" si="2424"/>
        <v>0</v>
      </c>
      <c r="KF352" s="46">
        <f t="shared" si="2425"/>
        <v>0</v>
      </c>
      <c r="KG352" s="48"/>
      <c r="KI352" s="45">
        <v>291</v>
      </c>
      <c r="KJ352" s="46">
        <f t="shared" si="2426"/>
        <v>0</v>
      </c>
      <c r="KK352" s="46">
        <f t="shared" si="2427"/>
        <v>0</v>
      </c>
      <c r="KL352" s="128">
        <f t="shared" si="2428"/>
        <v>0</v>
      </c>
      <c r="KM352" s="46">
        <f t="shared" si="2244"/>
        <v>0</v>
      </c>
      <c r="KN352" s="46">
        <f t="shared" si="2429"/>
        <v>0</v>
      </c>
      <c r="KO352" s="51">
        <f t="shared" si="2430"/>
        <v>0</v>
      </c>
      <c r="KP352" s="199">
        <f t="shared" si="2687"/>
        <v>0</v>
      </c>
      <c r="KQ352" s="199">
        <f t="shared" si="2541"/>
        <v>10000</v>
      </c>
      <c r="KR352" s="128">
        <f t="shared" si="2431"/>
        <v>0</v>
      </c>
      <c r="KS352" s="408">
        <f t="shared" si="2432"/>
        <v>0</v>
      </c>
      <c r="KT352" s="45">
        <v>291</v>
      </c>
      <c r="KU352" s="46">
        <f t="shared" si="2542"/>
        <v>0</v>
      </c>
      <c r="KV352" s="46">
        <f t="shared" si="2433"/>
        <v>0</v>
      </c>
      <c r="KW352" s="128">
        <f t="shared" si="2177"/>
        <v>0</v>
      </c>
      <c r="KX352" s="46">
        <f t="shared" si="2434"/>
        <v>0</v>
      </c>
      <c r="KY352" s="46">
        <f t="shared" si="2178"/>
        <v>0</v>
      </c>
      <c r="KZ352" s="51">
        <f t="shared" si="2435"/>
        <v>0</v>
      </c>
      <c r="LA352" s="153">
        <f t="shared" si="2688"/>
        <v>0</v>
      </c>
      <c r="LB352" s="58">
        <f t="shared" si="2652"/>
        <v>0</v>
      </c>
      <c r="LC352" s="52">
        <f t="shared" si="2436"/>
        <v>0</v>
      </c>
      <c r="LD352" s="51">
        <f t="shared" si="2437"/>
        <v>0</v>
      </c>
      <c r="LE352" s="51">
        <f t="shared" si="2179"/>
        <v>0</v>
      </c>
      <c r="LF352" s="51">
        <f t="shared" si="2689"/>
        <v>0</v>
      </c>
      <c r="LG352" s="128">
        <f t="shared" si="2180"/>
        <v>10000</v>
      </c>
      <c r="LH352" s="204">
        <f t="shared" si="2438"/>
        <v>0</v>
      </c>
      <c r="LI352" s="479">
        <f t="shared" si="2181"/>
        <v>0</v>
      </c>
      <c r="LJ352" s="46">
        <f t="shared" si="2543"/>
        <v>0</v>
      </c>
      <c r="LK352" s="46">
        <f t="shared" si="2544"/>
        <v>0</v>
      </c>
      <c r="LL352" s="48"/>
      <c r="LN352" s="45">
        <v>291</v>
      </c>
      <c r="LO352" s="46">
        <f t="shared" si="2439"/>
        <v>0</v>
      </c>
      <c r="LP352" s="46">
        <f t="shared" si="2659"/>
        <v>0</v>
      </c>
      <c r="LQ352" s="46">
        <f t="shared" si="2440"/>
        <v>0</v>
      </c>
      <c r="LR352" s="46">
        <f t="shared" si="2441"/>
        <v>0</v>
      </c>
      <c r="LS352" s="46">
        <f t="shared" si="2442"/>
        <v>0</v>
      </c>
      <c r="LT352" s="51">
        <f t="shared" si="2443"/>
        <v>0</v>
      </c>
      <c r="LU352" s="199">
        <f t="shared" si="2545"/>
        <v>10000</v>
      </c>
      <c r="LV352" s="58">
        <f t="shared" si="2444"/>
        <v>0</v>
      </c>
      <c r="LW352" s="241">
        <f t="shared" si="2660"/>
        <v>0</v>
      </c>
      <c r="LX352" s="51">
        <f t="shared" si="2445"/>
        <v>0</v>
      </c>
      <c r="LY352" s="51">
        <f t="shared" si="2446"/>
        <v>0</v>
      </c>
      <c r="LZ352" s="46">
        <f t="shared" si="2546"/>
        <v>0</v>
      </c>
      <c r="MA352" s="199">
        <f t="shared" si="2547"/>
        <v>10000</v>
      </c>
      <c r="MB352" s="468">
        <f t="shared" si="2447"/>
        <v>0</v>
      </c>
      <c r="MC352" s="46">
        <f t="shared" si="2448"/>
        <v>0</v>
      </c>
      <c r="MD352" s="46">
        <f t="shared" si="2449"/>
        <v>0</v>
      </c>
      <c r="ME352" s="48"/>
      <c r="MG352" s="45">
        <v>291</v>
      </c>
      <c r="MH352" s="46">
        <f t="shared" si="2450"/>
        <v>0</v>
      </c>
      <c r="MI352" s="46">
        <f t="shared" si="2661"/>
        <v>0</v>
      </c>
      <c r="MJ352" s="46">
        <f t="shared" si="2451"/>
        <v>0</v>
      </c>
      <c r="MK352" s="46">
        <f t="shared" si="2452"/>
        <v>0</v>
      </c>
      <c r="ML352" s="46">
        <f t="shared" si="2453"/>
        <v>0</v>
      </c>
      <c r="MM352" s="51">
        <f t="shared" si="2454"/>
        <v>0</v>
      </c>
      <c r="MN352" s="199">
        <f t="shared" si="2548"/>
        <v>10000</v>
      </c>
      <c r="MO352" s="58">
        <f t="shared" si="2455"/>
        <v>0</v>
      </c>
      <c r="MP352" s="52">
        <f t="shared" si="2662"/>
        <v>0</v>
      </c>
      <c r="MQ352" s="51">
        <f t="shared" si="2456"/>
        <v>0</v>
      </c>
      <c r="MR352" s="57">
        <f t="shared" si="2457"/>
        <v>0</v>
      </c>
      <c r="MS352" s="199">
        <f t="shared" si="2549"/>
        <v>10000</v>
      </c>
      <c r="MT352" s="468">
        <f t="shared" si="2550"/>
        <v>0</v>
      </c>
      <c r="MU352" s="46">
        <f t="shared" si="2458"/>
        <v>0</v>
      </c>
      <c r="MV352" s="46">
        <f t="shared" si="2459"/>
        <v>0</v>
      </c>
      <c r="MW352" s="48"/>
      <c r="MY352" s="45">
        <v>291</v>
      </c>
      <c r="MZ352" s="46">
        <f t="shared" si="2460"/>
        <v>0</v>
      </c>
      <c r="NA352" s="46">
        <f t="shared" si="2663"/>
        <v>0</v>
      </c>
      <c r="NB352" s="128">
        <f t="shared" si="2461"/>
        <v>0</v>
      </c>
      <c r="NC352" s="46">
        <f t="shared" si="2238"/>
        <v>0</v>
      </c>
      <c r="ND352" s="46">
        <f t="shared" si="2462"/>
        <v>0</v>
      </c>
      <c r="NE352" s="51">
        <f t="shared" si="2187"/>
        <v>0</v>
      </c>
      <c r="NF352" s="153">
        <f t="shared" si="2188"/>
        <v>10000</v>
      </c>
      <c r="NG352" s="45">
        <v>291</v>
      </c>
      <c r="NH352" s="46">
        <f t="shared" si="2239"/>
        <v>0</v>
      </c>
      <c r="NI352" s="46">
        <f t="shared" si="2664"/>
        <v>0</v>
      </c>
      <c r="NJ352" s="128">
        <f t="shared" si="2190"/>
        <v>0</v>
      </c>
      <c r="NK352" s="46">
        <f t="shared" si="2551"/>
        <v>0</v>
      </c>
      <c r="NL352" s="46">
        <f t="shared" si="2191"/>
        <v>0</v>
      </c>
      <c r="NM352" s="51">
        <f t="shared" si="2463"/>
        <v>0</v>
      </c>
      <c r="NN352" s="58">
        <f t="shared" si="2192"/>
        <v>0</v>
      </c>
      <c r="NO352" s="52">
        <f t="shared" si="2665"/>
        <v>0</v>
      </c>
      <c r="NP352" s="51">
        <f t="shared" si="2194"/>
        <v>0</v>
      </c>
      <c r="NQ352" s="57">
        <f t="shared" si="2464"/>
        <v>0</v>
      </c>
      <c r="NR352" s="153">
        <f t="shared" si="2552"/>
        <v>10000</v>
      </c>
      <c r="NS352" s="469">
        <f t="shared" si="2465"/>
        <v>0</v>
      </c>
      <c r="NT352" s="46">
        <f t="shared" si="2466"/>
        <v>0</v>
      </c>
      <c r="NU352" s="46">
        <f t="shared" si="2467"/>
        <v>0</v>
      </c>
      <c r="NV352" s="48"/>
      <c r="NX352" s="45">
        <v>291</v>
      </c>
      <c r="NY352" s="46">
        <f t="shared" si="2468"/>
        <v>0</v>
      </c>
      <c r="NZ352" s="46">
        <f t="shared" si="2666"/>
        <v>0</v>
      </c>
      <c r="OA352" s="46">
        <f t="shared" si="2469"/>
        <v>0</v>
      </c>
      <c r="OB352" s="46">
        <f t="shared" si="2470"/>
        <v>0</v>
      </c>
      <c r="OC352" s="46">
        <f t="shared" si="2471"/>
        <v>0</v>
      </c>
      <c r="OD352" s="51">
        <f t="shared" si="2472"/>
        <v>0</v>
      </c>
      <c r="OE352" s="57">
        <f t="shared" si="2690"/>
        <v>0</v>
      </c>
      <c r="OF352" s="153">
        <f t="shared" si="2553"/>
        <v>10000</v>
      </c>
      <c r="OG352" s="58">
        <f t="shared" si="2473"/>
        <v>0</v>
      </c>
      <c r="OH352" s="241">
        <f t="shared" si="2691"/>
        <v>0</v>
      </c>
      <c r="OI352" s="51">
        <f t="shared" si="2474"/>
        <v>0</v>
      </c>
      <c r="OJ352" s="51">
        <f t="shared" si="2475"/>
        <v>0</v>
      </c>
      <c r="OK352" s="153">
        <f t="shared" si="2692"/>
        <v>0</v>
      </c>
      <c r="OL352" s="153">
        <f t="shared" si="2554"/>
        <v>10000</v>
      </c>
      <c r="OM352" s="468">
        <f t="shared" si="2555"/>
        <v>0</v>
      </c>
      <c r="ON352" s="46">
        <f t="shared" si="2556"/>
        <v>0</v>
      </c>
      <c r="OO352" s="46">
        <f t="shared" si="2476"/>
        <v>0</v>
      </c>
      <c r="OP352" s="48"/>
      <c r="OR352" s="45">
        <v>291</v>
      </c>
      <c r="OS352" s="46">
        <f t="shared" si="2477"/>
        <v>0</v>
      </c>
      <c r="OT352" s="128">
        <f t="shared" si="2667"/>
        <v>0</v>
      </c>
      <c r="OU352" s="128">
        <f t="shared" si="2478"/>
        <v>0</v>
      </c>
      <c r="OV352" s="46">
        <f t="shared" si="2240"/>
        <v>0</v>
      </c>
      <c r="OW352" s="46">
        <f t="shared" si="2241"/>
        <v>0</v>
      </c>
      <c r="OX352" s="51">
        <f t="shared" si="2479"/>
        <v>0</v>
      </c>
      <c r="OY352" s="51">
        <f t="shared" si="2693"/>
        <v>0</v>
      </c>
      <c r="OZ352" s="153">
        <f t="shared" si="2557"/>
        <v>10000</v>
      </c>
      <c r="PA352" s="45">
        <v>291</v>
      </c>
      <c r="PB352" s="46">
        <f t="shared" si="2480"/>
        <v>0</v>
      </c>
      <c r="PC352" s="46">
        <f t="shared" si="2694"/>
        <v>0</v>
      </c>
      <c r="PD352" s="128">
        <f t="shared" si="2481"/>
        <v>0</v>
      </c>
      <c r="PE352" s="46">
        <f t="shared" si="2482"/>
        <v>0</v>
      </c>
      <c r="PF352" s="46">
        <f t="shared" si="2483"/>
        <v>0</v>
      </c>
      <c r="PG352" s="51">
        <f t="shared" si="2484"/>
        <v>0</v>
      </c>
      <c r="PH352" s="153">
        <f t="shared" ref="PH352:PH361" si="2698">$GS$349</f>
        <v>0</v>
      </c>
      <c r="PI352" s="688">
        <f t="shared" si="2485"/>
        <v>0</v>
      </c>
      <c r="PJ352" s="52">
        <f t="shared" si="2695"/>
        <v>0</v>
      </c>
      <c r="PK352" s="51">
        <f t="shared" si="2486"/>
        <v>0</v>
      </c>
      <c r="PL352" s="57">
        <f t="shared" si="2487"/>
        <v>0</v>
      </c>
      <c r="PM352" s="57">
        <f t="shared" si="2696"/>
        <v>0</v>
      </c>
      <c r="PN352" s="153">
        <f t="shared" si="2558"/>
        <v>10000</v>
      </c>
      <c r="PO352" s="469">
        <f t="shared" si="2488"/>
        <v>0</v>
      </c>
      <c r="PP352" s="46">
        <f t="shared" si="2489"/>
        <v>0</v>
      </c>
      <c r="PQ352" s="46">
        <f t="shared" si="2490"/>
        <v>0</v>
      </c>
      <c r="PR352" s="48"/>
    </row>
    <row r="353" spans="2:434" hidden="1" x14ac:dyDescent="0.3">
      <c r="B353" s="45">
        <v>292</v>
      </c>
      <c r="C353" s="46">
        <f t="shared" si="2245"/>
        <v>0</v>
      </c>
      <c r="D353" s="46">
        <f t="shared" si="2293"/>
        <v>0</v>
      </c>
      <c r="E353" s="46">
        <f t="shared" si="2294"/>
        <v>0</v>
      </c>
      <c r="F353" s="46">
        <f t="shared" si="2295"/>
        <v>0</v>
      </c>
      <c r="G353" s="46">
        <f t="shared" si="2296"/>
        <v>0</v>
      </c>
      <c r="H353" s="51">
        <f t="shared" si="2297"/>
        <v>0</v>
      </c>
      <c r="I353" s="58">
        <f t="shared" si="2228"/>
        <v>0</v>
      </c>
      <c r="J353" s="52">
        <f t="shared" si="2298"/>
        <v>0</v>
      </c>
      <c r="K353" s="51">
        <f t="shared" si="2299"/>
        <v>0</v>
      </c>
      <c r="L353" s="57">
        <f t="shared" si="2300"/>
        <v>0</v>
      </c>
      <c r="M353" s="468">
        <f t="shared" si="2491"/>
        <v>0</v>
      </c>
      <c r="N353" s="46">
        <f t="shared" si="2492"/>
        <v>0</v>
      </c>
      <c r="O353" s="47"/>
      <c r="P353" s="46">
        <f t="shared" si="2493"/>
        <v>0</v>
      </c>
      <c r="Q353" s="48"/>
      <c r="R353" s="29"/>
      <c r="S353" s="29"/>
      <c r="T353" s="45">
        <v>292</v>
      </c>
      <c r="U353" s="46">
        <f t="shared" si="2301"/>
        <v>0</v>
      </c>
      <c r="V353" s="46">
        <f t="shared" si="2302"/>
        <v>0</v>
      </c>
      <c r="W353" s="46">
        <f t="shared" si="2494"/>
        <v>0</v>
      </c>
      <c r="X353" s="46">
        <f t="shared" si="2303"/>
        <v>0</v>
      </c>
      <c r="Y353" s="46">
        <f t="shared" si="2304"/>
        <v>0</v>
      </c>
      <c r="Z353" s="51">
        <f t="shared" si="2305"/>
        <v>0</v>
      </c>
      <c r="AA353" s="58">
        <f t="shared" si="2306"/>
        <v>0</v>
      </c>
      <c r="AB353" s="52">
        <f t="shared" si="2307"/>
        <v>0</v>
      </c>
      <c r="AC353" s="51">
        <f t="shared" si="2308"/>
        <v>0</v>
      </c>
      <c r="AD353" s="57">
        <f t="shared" si="2309"/>
        <v>0</v>
      </c>
      <c r="AE353" s="468">
        <f t="shared" si="2495"/>
        <v>0</v>
      </c>
      <c r="AF353" s="46">
        <f t="shared" si="2310"/>
        <v>0</v>
      </c>
      <c r="AG353" s="47"/>
      <c r="AH353" s="46">
        <f t="shared" si="2496"/>
        <v>0</v>
      </c>
      <c r="AI353" s="48"/>
      <c r="AJ353" s="29"/>
      <c r="AK353" s="45">
        <v>292</v>
      </c>
      <c r="AL353" s="46">
        <f t="shared" si="2311"/>
        <v>0</v>
      </c>
      <c r="AM353" s="46"/>
      <c r="AN353" s="46"/>
      <c r="AO353" s="46">
        <f t="shared" si="2312"/>
        <v>0</v>
      </c>
      <c r="AP353" s="128">
        <f t="shared" si="2313"/>
        <v>0</v>
      </c>
      <c r="AQ353" s="128"/>
      <c r="AR353" s="128"/>
      <c r="AS353" s="46">
        <f t="shared" si="2314"/>
        <v>0</v>
      </c>
      <c r="AT353" s="46">
        <f t="shared" si="2315"/>
        <v>0</v>
      </c>
      <c r="AU353" s="51"/>
      <c r="AV353" s="51"/>
      <c r="AW353" s="51">
        <f t="shared" si="2316"/>
        <v>0</v>
      </c>
      <c r="AX353" s="58">
        <f t="shared" si="2317"/>
        <v>0</v>
      </c>
      <c r="AY353" s="52"/>
      <c r="AZ353" s="52"/>
      <c r="BA353" s="52">
        <f t="shared" si="2318"/>
        <v>0</v>
      </c>
      <c r="BB353" s="51">
        <f t="shared" si="2319"/>
        <v>0</v>
      </c>
      <c r="BC353" s="51"/>
      <c r="BD353" s="51"/>
      <c r="BE353" s="57">
        <f t="shared" si="2320"/>
        <v>0</v>
      </c>
      <c r="BF353" s="468">
        <f t="shared" si="2321"/>
        <v>0</v>
      </c>
      <c r="BG353" s="46">
        <f t="shared" si="2322"/>
        <v>0</v>
      </c>
      <c r="BH353" s="46">
        <f t="shared" si="2323"/>
        <v>0</v>
      </c>
      <c r="BI353" s="48"/>
      <c r="BK353" s="45">
        <v>292</v>
      </c>
      <c r="BL353" s="46">
        <f t="shared" si="2497"/>
        <v>0</v>
      </c>
      <c r="BM353" s="46">
        <f t="shared" si="2498"/>
        <v>0</v>
      </c>
      <c r="BN353" s="46">
        <f t="shared" si="2499"/>
        <v>0</v>
      </c>
      <c r="BO353" s="46">
        <f t="shared" si="2324"/>
        <v>0</v>
      </c>
      <c r="BP353" s="46">
        <f t="shared" si="2325"/>
        <v>0</v>
      </c>
      <c r="BQ353" s="51">
        <f t="shared" si="2326"/>
        <v>0</v>
      </c>
      <c r="BR353" s="57">
        <f t="shared" si="2668"/>
        <v>0</v>
      </c>
      <c r="BS353" s="58">
        <f t="shared" si="2229"/>
        <v>0</v>
      </c>
      <c r="BT353" s="52">
        <f t="shared" si="2500"/>
        <v>0</v>
      </c>
      <c r="BU353" s="51">
        <f t="shared" si="2327"/>
        <v>0</v>
      </c>
      <c r="BV353" s="51">
        <f t="shared" si="2328"/>
        <v>0</v>
      </c>
      <c r="BW353" s="153">
        <f t="shared" si="2669"/>
        <v>0</v>
      </c>
      <c r="BX353" s="468">
        <f t="shared" si="2501"/>
        <v>0</v>
      </c>
      <c r="BY353" s="46">
        <f t="shared" si="2502"/>
        <v>0</v>
      </c>
      <c r="BZ353" s="46">
        <f t="shared" si="2329"/>
        <v>0</v>
      </c>
      <c r="CA353" s="48"/>
      <c r="CB353" s="29"/>
      <c r="CC353" s="45">
        <v>292</v>
      </c>
      <c r="CD353" s="128">
        <f t="shared" si="2330"/>
        <v>0</v>
      </c>
      <c r="CE353" s="46">
        <f t="shared" si="2503"/>
        <v>0</v>
      </c>
      <c r="CF353" s="128">
        <f t="shared" si="2331"/>
        <v>0</v>
      </c>
      <c r="CG353" s="46">
        <f t="shared" si="2504"/>
        <v>0</v>
      </c>
      <c r="CH353" s="46">
        <f t="shared" si="2230"/>
        <v>0</v>
      </c>
      <c r="CI353" s="51">
        <f t="shared" si="2332"/>
        <v>0</v>
      </c>
      <c r="CJ353" s="199">
        <f t="shared" si="2670"/>
        <v>0</v>
      </c>
      <c r="CK353" s="153">
        <f t="shared" si="2505"/>
        <v>10000</v>
      </c>
      <c r="CL353" s="45">
        <v>292</v>
      </c>
      <c r="CM353" s="46">
        <f t="shared" si="2506"/>
        <v>0</v>
      </c>
      <c r="CN353" s="46">
        <f t="shared" si="2507"/>
        <v>0</v>
      </c>
      <c r="CO353" s="128">
        <f t="shared" si="2242"/>
        <v>0</v>
      </c>
      <c r="CP353" s="46">
        <f t="shared" si="2333"/>
        <v>0</v>
      </c>
      <c r="CQ353" s="46">
        <f t="shared" si="2243"/>
        <v>0</v>
      </c>
      <c r="CR353" s="51">
        <f t="shared" si="2334"/>
        <v>0</v>
      </c>
      <c r="CS353" s="153">
        <f t="shared" si="2671"/>
        <v>0</v>
      </c>
      <c r="CT353" s="58">
        <f t="shared" si="2335"/>
        <v>0</v>
      </c>
      <c r="CU353" s="52">
        <f t="shared" si="2508"/>
        <v>0</v>
      </c>
      <c r="CV353" s="51">
        <f t="shared" si="2509"/>
        <v>0</v>
      </c>
      <c r="CW353" s="51">
        <f t="shared" si="2336"/>
        <v>0</v>
      </c>
      <c r="CX353" s="57">
        <f t="shared" si="2672"/>
        <v>0</v>
      </c>
      <c r="CY353" s="153">
        <f t="shared" si="2510"/>
        <v>10000</v>
      </c>
      <c r="CZ353" s="479">
        <f t="shared" si="2162"/>
        <v>0</v>
      </c>
      <c r="DA353" s="46">
        <f t="shared" si="2511"/>
        <v>0</v>
      </c>
      <c r="DB353" s="46">
        <f t="shared" si="2512"/>
        <v>0</v>
      </c>
      <c r="DC353" s="48"/>
      <c r="DE353" s="45">
        <v>292</v>
      </c>
      <c r="DF353" s="46">
        <f t="shared" si="2337"/>
        <v>0</v>
      </c>
      <c r="DG353" s="46">
        <f t="shared" si="2673"/>
        <v>0</v>
      </c>
      <c r="DH353" s="46">
        <f t="shared" si="2338"/>
        <v>0</v>
      </c>
      <c r="DI353" s="46">
        <f t="shared" si="2339"/>
        <v>0</v>
      </c>
      <c r="DJ353" s="46">
        <f t="shared" si="2340"/>
        <v>0</v>
      </c>
      <c r="DK353" s="51">
        <f t="shared" si="2341"/>
        <v>0</v>
      </c>
      <c r="DL353" s="58">
        <f t="shared" si="2231"/>
        <v>0</v>
      </c>
      <c r="DM353" s="241">
        <f t="shared" si="2674"/>
        <v>0</v>
      </c>
      <c r="DN353" s="51">
        <f t="shared" si="2342"/>
        <v>0</v>
      </c>
      <c r="DO353" s="57">
        <f t="shared" si="2343"/>
        <v>0</v>
      </c>
      <c r="DP353" s="468">
        <f t="shared" si="2513"/>
        <v>0</v>
      </c>
      <c r="DQ353" s="46">
        <f t="shared" si="2514"/>
        <v>0</v>
      </c>
      <c r="DR353" s="47"/>
      <c r="DS353" s="46">
        <f t="shared" si="2515"/>
        <v>0</v>
      </c>
      <c r="DT353" s="48"/>
      <c r="DU353" s="29"/>
      <c r="DV353" s="45">
        <v>292</v>
      </c>
      <c r="DW353" s="46">
        <f t="shared" si="2516"/>
        <v>0</v>
      </c>
      <c r="DX353" s="46">
        <f t="shared" si="2675"/>
        <v>0</v>
      </c>
      <c r="DY353" s="46">
        <f t="shared" si="2517"/>
        <v>0</v>
      </c>
      <c r="DZ353" s="46">
        <f t="shared" si="2344"/>
        <v>0</v>
      </c>
      <c r="EA353" s="46">
        <f t="shared" si="2345"/>
        <v>0</v>
      </c>
      <c r="EB353" s="51">
        <f t="shared" si="2346"/>
        <v>0</v>
      </c>
      <c r="EC353" s="58">
        <f t="shared" si="2232"/>
        <v>0</v>
      </c>
      <c r="ED353" s="52">
        <f t="shared" si="2676"/>
        <v>0</v>
      </c>
      <c r="EE353" s="51">
        <f t="shared" si="2347"/>
        <v>0</v>
      </c>
      <c r="EF353" s="57">
        <f t="shared" si="2348"/>
        <v>0</v>
      </c>
      <c r="EG353" s="468">
        <f t="shared" si="2518"/>
        <v>0</v>
      </c>
      <c r="EH353" s="46">
        <f t="shared" si="2519"/>
        <v>0</v>
      </c>
      <c r="EI353" s="47"/>
      <c r="EJ353" s="46">
        <f t="shared" si="2520"/>
        <v>0</v>
      </c>
      <c r="EK353" s="48"/>
      <c r="EL353" s="29"/>
      <c r="EM353" s="45">
        <v>292</v>
      </c>
      <c r="EN353" s="46">
        <f t="shared" si="2653"/>
        <v>0</v>
      </c>
      <c r="EO353" s="46">
        <f t="shared" si="2677"/>
        <v>0</v>
      </c>
      <c r="EP353" s="128">
        <f t="shared" si="2233"/>
        <v>0</v>
      </c>
      <c r="EQ353" s="46">
        <f t="shared" si="2349"/>
        <v>0</v>
      </c>
      <c r="ER353" s="46">
        <f t="shared" si="2350"/>
        <v>0</v>
      </c>
      <c r="ES353" s="51">
        <f t="shared" si="2351"/>
        <v>0</v>
      </c>
      <c r="ET353" s="153">
        <f t="shared" si="2521"/>
        <v>10000</v>
      </c>
      <c r="EU353" s="45">
        <v>292</v>
      </c>
      <c r="EV353" s="46">
        <f t="shared" si="2234"/>
        <v>0</v>
      </c>
      <c r="EW353" s="46">
        <f t="shared" si="2678"/>
        <v>0</v>
      </c>
      <c r="EX353" s="128">
        <f t="shared" si="2352"/>
        <v>0</v>
      </c>
      <c r="EY353" s="46">
        <f t="shared" si="2353"/>
        <v>0</v>
      </c>
      <c r="EZ353" s="46">
        <f t="shared" si="2354"/>
        <v>0</v>
      </c>
      <c r="FA353" s="51">
        <f t="shared" si="2355"/>
        <v>0</v>
      </c>
      <c r="FB353" s="58">
        <f t="shared" si="2356"/>
        <v>0</v>
      </c>
      <c r="FC353" s="52">
        <f t="shared" si="2679"/>
        <v>0</v>
      </c>
      <c r="FD353" s="51">
        <f t="shared" si="2522"/>
        <v>0</v>
      </c>
      <c r="FE353" s="57">
        <f t="shared" si="2357"/>
        <v>0</v>
      </c>
      <c r="FF353" s="153">
        <f t="shared" si="2523"/>
        <v>10000</v>
      </c>
      <c r="FG353" s="469">
        <f t="shared" si="2358"/>
        <v>0</v>
      </c>
      <c r="FH353" s="46">
        <f t="shared" si="2359"/>
        <v>0</v>
      </c>
      <c r="FI353" s="46">
        <f t="shared" si="2360"/>
        <v>0</v>
      </c>
      <c r="FJ353" s="48"/>
      <c r="FL353" s="45">
        <v>292</v>
      </c>
      <c r="FM353" s="46">
        <f t="shared" si="2524"/>
        <v>0</v>
      </c>
      <c r="FN353" s="46">
        <f t="shared" si="2654"/>
        <v>0</v>
      </c>
      <c r="FO353" s="46">
        <f t="shared" si="2525"/>
        <v>0</v>
      </c>
      <c r="FP353" s="46">
        <f t="shared" si="2361"/>
        <v>0</v>
      </c>
      <c r="FQ353" s="46">
        <f t="shared" si="2362"/>
        <v>0</v>
      </c>
      <c r="FR353" s="51">
        <f t="shared" si="2363"/>
        <v>0</v>
      </c>
      <c r="FS353" s="57">
        <f t="shared" si="2680"/>
        <v>0</v>
      </c>
      <c r="FT353" s="58">
        <f t="shared" si="2235"/>
        <v>0</v>
      </c>
      <c r="FU353" s="241">
        <f t="shared" si="2655"/>
        <v>0</v>
      </c>
      <c r="FV353" s="51">
        <f t="shared" si="2364"/>
        <v>0</v>
      </c>
      <c r="FW353" s="51">
        <f t="shared" si="2365"/>
        <v>0</v>
      </c>
      <c r="FX353" s="153">
        <f t="shared" si="2681"/>
        <v>0</v>
      </c>
      <c r="FY353" s="468">
        <f t="shared" si="2526"/>
        <v>0</v>
      </c>
      <c r="FZ353" s="46">
        <f t="shared" si="2527"/>
        <v>0</v>
      </c>
      <c r="GA353" s="46">
        <f t="shared" si="2366"/>
        <v>0</v>
      </c>
      <c r="GB353" s="48"/>
      <c r="GD353" s="45">
        <v>292</v>
      </c>
      <c r="GE353" s="128">
        <f t="shared" si="2656"/>
        <v>0</v>
      </c>
      <c r="GF353" s="128">
        <f t="shared" si="2682"/>
        <v>0</v>
      </c>
      <c r="GG353" s="128">
        <f t="shared" si="2119"/>
        <v>0</v>
      </c>
      <c r="GH353" s="46">
        <f t="shared" si="2236"/>
        <v>0</v>
      </c>
      <c r="GI353" s="46">
        <f t="shared" si="2367"/>
        <v>0</v>
      </c>
      <c r="GJ353" s="51">
        <f t="shared" si="2368"/>
        <v>0</v>
      </c>
      <c r="GK353" s="51">
        <f t="shared" si="2683"/>
        <v>0</v>
      </c>
      <c r="GL353" s="153">
        <f t="shared" si="2528"/>
        <v>10000</v>
      </c>
      <c r="GM353" s="45">
        <v>292</v>
      </c>
      <c r="GN353" s="46">
        <f t="shared" si="2237"/>
        <v>0</v>
      </c>
      <c r="GO353" s="46">
        <f t="shared" si="2657"/>
        <v>0</v>
      </c>
      <c r="GP353" s="128">
        <f t="shared" si="2168"/>
        <v>0</v>
      </c>
      <c r="GQ353" s="46">
        <f t="shared" si="2369"/>
        <v>0</v>
      </c>
      <c r="GR353" s="46">
        <f t="shared" si="2169"/>
        <v>0</v>
      </c>
      <c r="GS353" s="51">
        <f t="shared" si="2370"/>
        <v>0</v>
      </c>
      <c r="GT353" s="153">
        <f t="shared" si="2697"/>
        <v>0</v>
      </c>
      <c r="GU353" s="58">
        <f t="shared" si="2371"/>
        <v>0</v>
      </c>
      <c r="GV353" s="52">
        <f t="shared" si="2658"/>
        <v>0</v>
      </c>
      <c r="GW353" s="51">
        <f t="shared" si="2529"/>
        <v>0</v>
      </c>
      <c r="GX353" s="57">
        <f t="shared" si="2372"/>
        <v>0</v>
      </c>
      <c r="GY353" s="57">
        <f t="shared" si="2684"/>
        <v>0</v>
      </c>
      <c r="GZ353" s="153">
        <f t="shared" si="2530"/>
        <v>10000</v>
      </c>
      <c r="HA353" s="469">
        <f t="shared" si="2373"/>
        <v>0</v>
      </c>
      <c r="HB353" s="46">
        <f t="shared" si="2374"/>
        <v>0</v>
      </c>
      <c r="HC353" s="46">
        <f t="shared" si="2375"/>
        <v>0</v>
      </c>
      <c r="HD353" s="48"/>
      <c r="HF353" s="45">
        <v>292</v>
      </c>
      <c r="HG353" s="46">
        <f t="shared" si="2376"/>
        <v>0</v>
      </c>
      <c r="HH353" s="46">
        <f t="shared" si="2377"/>
        <v>0</v>
      </c>
      <c r="HI353" s="46">
        <f t="shared" si="2378"/>
        <v>0</v>
      </c>
      <c r="HJ353" s="46">
        <f t="shared" si="2379"/>
        <v>0</v>
      </c>
      <c r="HK353" s="46">
        <f t="shared" si="2380"/>
        <v>0</v>
      </c>
      <c r="HL353" s="51">
        <f t="shared" si="2381"/>
        <v>0</v>
      </c>
      <c r="HM353" s="153">
        <f t="shared" si="2531"/>
        <v>10000</v>
      </c>
      <c r="HN353" s="58">
        <f t="shared" si="2382"/>
        <v>0</v>
      </c>
      <c r="HO353" s="52">
        <f t="shared" si="2383"/>
        <v>0</v>
      </c>
      <c r="HP353" s="51">
        <f t="shared" si="2384"/>
        <v>0</v>
      </c>
      <c r="HQ353" s="57">
        <f t="shared" si="2385"/>
        <v>0</v>
      </c>
      <c r="HR353" s="153">
        <f t="shared" si="2532"/>
        <v>10000</v>
      </c>
      <c r="HS353" s="468">
        <f t="shared" si="2171"/>
        <v>0</v>
      </c>
      <c r="HT353" s="46">
        <f t="shared" si="2172"/>
        <v>0</v>
      </c>
      <c r="HU353" s="46">
        <f t="shared" si="2173"/>
        <v>0</v>
      </c>
      <c r="HV353" s="48"/>
      <c r="HW353" s="29"/>
      <c r="HX353" s="45">
        <v>292</v>
      </c>
      <c r="HY353" s="128">
        <f t="shared" si="2386"/>
        <v>0</v>
      </c>
      <c r="HZ353" s="46">
        <f t="shared" si="2387"/>
        <v>0</v>
      </c>
      <c r="IA353" s="46">
        <f t="shared" si="2388"/>
        <v>0</v>
      </c>
      <c r="IB353" s="46">
        <f t="shared" si="2389"/>
        <v>0</v>
      </c>
      <c r="IC353" s="46">
        <f t="shared" si="2390"/>
        <v>0</v>
      </c>
      <c r="ID353" s="51">
        <f t="shared" si="2391"/>
        <v>0</v>
      </c>
      <c r="IE353" s="153">
        <f t="shared" si="2533"/>
        <v>10000</v>
      </c>
      <c r="IF353" s="58">
        <f t="shared" si="2392"/>
        <v>0</v>
      </c>
      <c r="IG353" s="52">
        <f t="shared" si="2393"/>
        <v>0</v>
      </c>
      <c r="IH353" s="51">
        <f t="shared" si="2394"/>
        <v>0</v>
      </c>
      <c r="II353" s="57">
        <f t="shared" si="2534"/>
        <v>0</v>
      </c>
      <c r="IJ353" s="153">
        <f t="shared" si="2535"/>
        <v>10000</v>
      </c>
      <c r="IK353" s="468">
        <f t="shared" si="2174"/>
        <v>0</v>
      </c>
      <c r="IL353" s="46">
        <f t="shared" si="2175"/>
        <v>0</v>
      </c>
      <c r="IM353" s="46">
        <f t="shared" si="2176"/>
        <v>0</v>
      </c>
      <c r="IN353" s="48"/>
      <c r="IO353" s="53">
        <f t="shared" si="2395"/>
        <v>0</v>
      </c>
      <c r="IQ353" s="45">
        <v>292</v>
      </c>
      <c r="IR353" s="128">
        <f t="shared" si="2396"/>
        <v>0</v>
      </c>
      <c r="IS353" s="128">
        <f t="shared" si="2397"/>
        <v>0</v>
      </c>
      <c r="IT353" s="128">
        <f t="shared" si="2398"/>
        <v>0</v>
      </c>
      <c r="IU353" s="46">
        <f t="shared" si="2559"/>
        <v>0</v>
      </c>
      <c r="IV353" s="46">
        <f t="shared" si="2399"/>
        <v>0</v>
      </c>
      <c r="IW353" s="51">
        <f t="shared" si="2400"/>
        <v>0</v>
      </c>
      <c r="IX353" s="199">
        <f t="shared" si="2536"/>
        <v>10000</v>
      </c>
      <c r="IY353" s="128">
        <f t="shared" si="2401"/>
        <v>0</v>
      </c>
      <c r="IZ353" s="408">
        <f t="shared" si="2402"/>
        <v>0</v>
      </c>
      <c r="JA353" s="58">
        <f t="shared" si="2403"/>
        <v>0</v>
      </c>
      <c r="JB353" s="52">
        <f t="shared" si="2404"/>
        <v>0</v>
      </c>
      <c r="JC353" s="51">
        <f t="shared" si="2405"/>
        <v>0</v>
      </c>
      <c r="JD353" s="57">
        <f t="shared" si="2406"/>
        <v>0</v>
      </c>
      <c r="JE353" s="280">
        <f t="shared" si="2407"/>
        <v>10000</v>
      </c>
      <c r="JF353" s="280">
        <f t="shared" si="2408"/>
        <v>0</v>
      </c>
      <c r="JG353" s="468">
        <f t="shared" si="2409"/>
        <v>0</v>
      </c>
      <c r="JH353" s="46">
        <f t="shared" si="2410"/>
        <v>0</v>
      </c>
      <c r="JI353" s="46">
        <f t="shared" si="2411"/>
        <v>0</v>
      </c>
      <c r="JJ353" s="48"/>
      <c r="JL353" s="45">
        <v>292</v>
      </c>
      <c r="JM353" s="46">
        <f t="shared" si="2412"/>
        <v>0</v>
      </c>
      <c r="JN353" s="46">
        <f t="shared" si="2413"/>
        <v>0</v>
      </c>
      <c r="JO353" s="128">
        <f t="shared" si="2414"/>
        <v>0</v>
      </c>
      <c r="JP353" s="46">
        <f t="shared" si="2537"/>
        <v>0</v>
      </c>
      <c r="JQ353" s="46">
        <f t="shared" si="2415"/>
        <v>0</v>
      </c>
      <c r="JR353" s="51">
        <f t="shared" si="2416"/>
        <v>0</v>
      </c>
      <c r="JS353" s="51">
        <f t="shared" si="2685"/>
        <v>0</v>
      </c>
      <c r="JT353" s="199">
        <f t="shared" si="2538"/>
        <v>10000</v>
      </c>
      <c r="JU353" s="128">
        <f t="shared" si="2417"/>
        <v>0</v>
      </c>
      <c r="JV353" s="408">
        <f t="shared" si="2418"/>
        <v>0</v>
      </c>
      <c r="JW353" s="58">
        <f t="shared" si="2419"/>
        <v>0</v>
      </c>
      <c r="JX353" s="52">
        <f t="shared" si="2420"/>
        <v>0</v>
      </c>
      <c r="JY353" s="51">
        <f t="shared" si="2421"/>
        <v>0</v>
      </c>
      <c r="JZ353" s="51">
        <f t="shared" si="2422"/>
        <v>0</v>
      </c>
      <c r="KA353" s="199">
        <f t="shared" si="2686"/>
        <v>0</v>
      </c>
      <c r="KB353" s="128">
        <f t="shared" si="2539"/>
        <v>10000</v>
      </c>
      <c r="KC353" s="204">
        <f t="shared" si="2423"/>
        <v>0</v>
      </c>
      <c r="KD353" s="468">
        <f t="shared" si="2540"/>
        <v>0</v>
      </c>
      <c r="KE353" s="46">
        <f t="shared" si="2424"/>
        <v>0</v>
      </c>
      <c r="KF353" s="46">
        <f t="shared" si="2425"/>
        <v>0</v>
      </c>
      <c r="KG353" s="48"/>
      <c r="KI353" s="45">
        <v>292</v>
      </c>
      <c r="KJ353" s="46">
        <f t="shared" si="2426"/>
        <v>0</v>
      </c>
      <c r="KK353" s="46">
        <f t="shared" si="2427"/>
        <v>0</v>
      </c>
      <c r="KL353" s="128">
        <f t="shared" si="2428"/>
        <v>0</v>
      </c>
      <c r="KM353" s="46">
        <f t="shared" si="2244"/>
        <v>0</v>
      </c>
      <c r="KN353" s="46">
        <f t="shared" si="2429"/>
        <v>0</v>
      </c>
      <c r="KO353" s="51">
        <f t="shared" si="2430"/>
        <v>0</v>
      </c>
      <c r="KP353" s="199">
        <f t="shared" si="2687"/>
        <v>0</v>
      </c>
      <c r="KQ353" s="199">
        <f t="shared" si="2541"/>
        <v>10000</v>
      </c>
      <c r="KR353" s="128">
        <f t="shared" si="2431"/>
        <v>0</v>
      </c>
      <c r="KS353" s="408">
        <f t="shared" si="2432"/>
        <v>0</v>
      </c>
      <c r="KT353" s="45">
        <v>292</v>
      </c>
      <c r="KU353" s="46">
        <f t="shared" si="2542"/>
        <v>0</v>
      </c>
      <c r="KV353" s="46">
        <f t="shared" si="2433"/>
        <v>0</v>
      </c>
      <c r="KW353" s="128">
        <f t="shared" si="2177"/>
        <v>0</v>
      </c>
      <c r="KX353" s="46">
        <f t="shared" si="2434"/>
        <v>0</v>
      </c>
      <c r="KY353" s="46">
        <f t="shared" si="2178"/>
        <v>0</v>
      </c>
      <c r="KZ353" s="51">
        <f t="shared" si="2435"/>
        <v>0</v>
      </c>
      <c r="LA353" s="153">
        <f t="shared" si="2688"/>
        <v>0</v>
      </c>
      <c r="LB353" s="58">
        <f t="shared" si="2652"/>
        <v>0</v>
      </c>
      <c r="LC353" s="52">
        <f t="shared" si="2436"/>
        <v>0</v>
      </c>
      <c r="LD353" s="51">
        <f t="shared" si="2437"/>
        <v>0</v>
      </c>
      <c r="LE353" s="51">
        <f t="shared" si="2179"/>
        <v>0</v>
      </c>
      <c r="LF353" s="51">
        <f t="shared" si="2689"/>
        <v>0</v>
      </c>
      <c r="LG353" s="128">
        <f t="shared" si="2180"/>
        <v>10000</v>
      </c>
      <c r="LH353" s="204">
        <f t="shared" si="2438"/>
        <v>0</v>
      </c>
      <c r="LI353" s="479">
        <f t="shared" si="2181"/>
        <v>0</v>
      </c>
      <c r="LJ353" s="46">
        <f t="shared" si="2543"/>
        <v>0</v>
      </c>
      <c r="LK353" s="46">
        <f t="shared" si="2544"/>
        <v>0</v>
      </c>
      <c r="LL353" s="48"/>
      <c r="LN353" s="45">
        <v>292</v>
      </c>
      <c r="LO353" s="46">
        <f t="shared" si="2439"/>
        <v>0</v>
      </c>
      <c r="LP353" s="46">
        <f t="shared" si="2659"/>
        <v>0</v>
      </c>
      <c r="LQ353" s="46">
        <f t="shared" si="2440"/>
        <v>0</v>
      </c>
      <c r="LR353" s="46">
        <f t="shared" si="2441"/>
        <v>0</v>
      </c>
      <c r="LS353" s="46">
        <f t="shared" si="2442"/>
        <v>0</v>
      </c>
      <c r="LT353" s="51">
        <f t="shared" si="2443"/>
        <v>0</v>
      </c>
      <c r="LU353" s="199">
        <f t="shared" si="2545"/>
        <v>10000</v>
      </c>
      <c r="LV353" s="58">
        <f t="shared" si="2444"/>
        <v>0</v>
      </c>
      <c r="LW353" s="241">
        <f t="shared" si="2660"/>
        <v>0</v>
      </c>
      <c r="LX353" s="51">
        <f t="shared" si="2445"/>
        <v>0</v>
      </c>
      <c r="LY353" s="51">
        <f t="shared" si="2446"/>
        <v>0</v>
      </c>
      <c r="LZ353" s="46">
        <f t="shared" si="2546"/>
        <v>0</v>
      </c>
      <c r="MA353" s="199">
        <f t="shared" si="2547"/>
        <v>10000</v>
      </c>
      <c r="MB353" s="468">
        <f t="shared" si="2447"/>
        <v>0</v>
      </c>
      <c r="MC353" s="46">
        <f t="shared" si="2448"/>
        <v>0</v>
      </c>
      <c r="MD353" s="46">
        <f t="shared" si="2449"/>
        <v>0</v>
      </c>
      <c r="ME353" s="48"/>
      <c r="MG353" s="45">
        <v>292</v>
      </c>
      <c r="MH353" s="46">
        <f t="shared" si="2450"/>
        <v>0</v>
      </c>
      <c r="MI353" s="46">
        <f t="shared" si="2661"/>
        <v>0</v>
      </c>
      <c r="MJ353" s="46">
        <f t="shared" si="2451"/>
        <v>0</v>
      </c>
      <c r="MK353" s="46">
        <f t="shared" si="2452"/>
        <v>0</v>
      </c>
      <c r="ML353" s="46">
        <f t="shared" si="2453"/>
        <v>0</v>
      </c>
      <c r="MM353" s="51">
        <f t="shared" si="2454"/>
        <v>0</v>
      </c>
      <c r="MN353" s="199">
        <f t="shared" si="2548"/>
        <v>10000</v>
      </c>
      <c r="MO353" s="58">
        <f t="shared" si="2455"/>
        <v>0</v>
      </c>
      <c r="MP353" s="52">
        <f t="shared" si="2662"/>
        <v>0</v>
      </c>
      <c r="MQ353" s="51">
        <f t="shared" si="2456"/>
        <v>0</v>
      </c>
      <c r="MR353" s="57">
        <f t="shared" si="2457"/>
        <v>0</v>
      </c>
      <c r="MS353" s="199">
        <f t="shared" si="2549"/>
        <v>10000</v>
      </c>
      <c r="MT353" s="468">
        <f t="shared" si="2550"/>
        <v>0</v>
      </c>
      <c r="MU353" s="46">
        <f t="shared" si="2458"/>
        <v>0</v>
      </c>
      <c r="MV353" s="46">
        <f t="shared" si="2459"/>
        <v>0</v>
      </c>
      <c r="MW353" s="48"/>
      <c r="MY353" s="45">
        <v>292</v>
      </c>
      <c r="MZ353" s="46">
        <f t="shared" si="2460"/>
        <v>0</v>
      </c>
      <c r="NA353" s="46">
        <f t="shared" si="2663"/>
        <v>0</v>
      </c>
      <c r="NB353" s="128">
        <f t="shared" si="2461"/>
        <v>0</v>
      </c>
      <c r="NC353" s="46">
        <f t="shared" si="2238"/>
        <v>0</v>
      </c>
      <c r="ND353" s="46">
        <f t="shared" si="2462"/>
        <v>0</v>
      </c>
      <c r="NE353" s="51">
        <f t="shared" si="2187"/>
        <v>0</v>
      </c>
      <c r="NF353" s="153">
        <f t="shared" si="2188"/>
        <v>10000</v>
      </c>
      <c r="NG353" s="45">
        <v>292</v>
      </c>
      <c r="NH353" s="46">
        <f t="shared" si="2239"/>
        <v>0</v>
      </c>
      <c r="NI353" s="46">
        <f t="shared" si="2664"/>
        <v>0</v>
      </c>
      <c r="NJ353" s="128">
        <f t="shared" si="2190"/>
        <v>0</v>
      </c>
      <c r="NK353" s="46">
        <f t="shared" si="2551"/>
        <v>0</v>
      </c>
      <c r="NL353" s="46">
        <f t="shared" si="2191"/>
        <v>0</v>
      </c>
      <c r="NM353" s="51">
        <f t="shared" si="2463"/>
        <v>0</v>
      </c>
      <c r="NN353" s="58">
        <f t="shared" si="2192"/>
        <v>0</v>
      </c>
      <c r="NO353" s="52">
        <f t="shared" si="2665"/>
        <v>0</v>
      </c>
      <c r="NP353" s="51">
        <f t="shared" si="2194"/>
        <v>0</v>
      </c>
      <c r="NQ353" s="57">
        <f t="shared" si="2464"/>
        <v>0</v>
      </c>
      <c r="NR353" s="153">
        <f t="shared" si="2552"/>
        <v>10000</v>
      </c>
      <c r="NS353" s="469">
        <f t="shared" si="2465"/>
        <v>0</v>
      </c>
      <c r="NT353" s="46">
        <f t="shared" si="2466"/>
        <v>0</v>
      </c>
      <c r="NU353" s="46">
        <f t="shared" si="2467"/>
        <v>0</v>
      </c>
      <c r="NV353" s="48"/>
      <c r="NX353" s="45">
        <v>292</v>
      </c>
      <c r="NY353" s="46">
        <f t="shared" si="2468"/>
        <v>0</v>
      </c>
      <c r="NZ353" s="46">
        <f t="shared" si="2666"/>
        <v>0</v>
      </c>
      <c r="OA353" s="46">
        <f t="shared" si="2469"/>
        <v>0</v>
      </c>
      <c r="OB353" s="46">
        <f t="shared" si="2470"/>
        <v>0</v>
      </c>
      <c r="OC353" s="46">
        <f t="shared" si="2471"/>
        <v>0</v>
      </c>
      <c r="OD353" s="51">
        <f t="shared" si="2472"/>
        <v>0</v>
      </c>
      <c r="OE353" s="57">
        <f t="shared" si="2690"/>
        <v>0</v>
      </c>
      <c r="OF353" s="153">
        <f t="shared" si="2553"/>
        <v>10000</v>
      </c>
      <c r="OG353" s="58">
        <f t="shared" si="2473"/>
        <v>0</v>
      </c>
      <c r="OH353" s="241">
        <f t="shared" si="2691"/>
        <v>0</v>
      </c>
      <c r="OI353" s="51">
        <f t="shared" si="2474"/>
        <v>0</v>
      </c>
      <c r="OJ353" s="51">
        <f t="shared" si="2475"/>
        <v>0</v>
      </c>
      <c r="OK353" s="153">
        <f t="shared" si="2692"/>
        <v>0</v>
      </c>
      <c r="OL353" s="153">
        <f t="shared" si="2554"/>
        <v>10000</v>
      </c>
      <c r="OM353" s="468">
        <f t="shared" si="2555"/>
        <v>0</v>
      </c>
      <c r="ON353" s="46">
        <f t="shared" si="2556"/>
        <v>0</v>
      </c>
      <c r="OO353" s="46">
        <f t="shared" si="2476"/>
        <v>0</v>
      </c>
      <c r="OP353" s="48"/>
      <c r="OR353" s="45">
        <v>292</v>
      </c>
      <c r="OS353" s="46">
        <f t="shared" si="2477"/>
        <v>0</v>
      </c>
      <c r="OT353" s="128">
        <f t="shared" si="2667"/>
        <v>0</v>
      </c>
      <c r="OU353" s="128">
        <f t="shared" si="2478"/>
        <v>0</v>
      </c>
      <c r="OV353" s="46">
        <f t="shared" si="2240"/>
        <v>0</v>
      </c>
      <c r="OW353" s="46">
        <f t="shared" si="2241"/>
        <v>0</v>
      </c>
      <c r="OX353" s="51">
        <f t="shared" si="2479"/>
        <v>0</v>
      </c>
      <c r="OY353" s="51">
        <f t="shared" si="2693"/>
        <v>0</v>
      </c>
      <c r="OZ353" s="153">
        <f t="shared" si="2557"/>
        <v>10000</v>
      </c>
      <c r="PA353" s="45">
        <v>292</v>
      </c>
      <c r="PB353" s="46">
        <f t="shared" si="2480"/>
        <v>0</v>
      </c>
      <c r="PC353" s="46">
        <f t="shared" si="2694"/>
        <v>0</v>
      </c>
      <c r="PD353" s="128">
        <f t="shared" si="2481"/>
        <v>0</v>
      </c>
      <c r="PE353" s="46">
        <f t="shared" si="2482"/>
        <v>0</v>
      </c>
      <c r="PF353" s="46">
        <f t="shared" si="2483"/>
        <v>0</v>
      </c>
      <c r="PG353" s="51">
        <f t="shared" si="2484"/>
        <v>0</v>
      </c>
      <c r="PH353" s="153">
        <f t="shared" si="2698"/>
        <v>0</v>
      </c>
      <c r="PI353" s="688">
        <f t="shared" si="2485"/>
        <v>0</v>
      </c>
      <c r="PJ353" s="52">
        <f t="shared" si="2695"/>
        <v>0</v>
      </c>
      <c r="PK353" s="51">
        <f t="shared" si="2486"/>
        <v>0</v>
      </c>
      <c r="PL353" s="57">
        <f t="shared" si="2487"/>
        <v>0</v>
      </c>
      <c r="PM353" s="57">
        <f t="shared" si="2696"/>
        <v>0</v>
      </c>
      <c r="PN353" s="153">
        <f t="shared" si="2558"/>
        <v>10000</v>
      </c>
      <c r="PO353" s="469">
        <f t="shared" si="2488"/>
        <v>0</v>
      </c>
      <c r="PP353" s="46">
        <f t="shared" si="2489"/>
        <v>0</v>
      </c>
      <c r="PQ353" s="46">
        <f t="shared" si="2490"/>
        <v>0</v>
      </c>
      <c r="PR353" s="48"/>
    </row>
    <row r="354" spans="2:434" hidden="1" x14ac:dyDescent="0.3">
      <c r="B354" s="45">
        <v>293</v>
      </c>
      <c r="C354" s="46">
        <f t="shared" si="2245"/>
        <v>0</v>
      </c>
      <c r="D354" s="46">
        <f t="shared" si="2293"/>
        <v>0</v>
      </c>
      <c r="E354" s="46">
        <f t="shared" si="2294"/>
        <v>0</v>
      </c>
      <c r="F354" s="46">
        <f t="shared" si="2295"/>
        <v>0</v>
      </c>
      <c r="G354" s="46">
        <f t="shared" si="2296"/>
        <v>0</v>
      </c>
      <c r="H354" s="51">
        <f t="shared" si="2297"/>
        <v>0</v>
      </c>
      <c r="I354" s="58">
        <f t="shared" si="2228"/>
        <v>0</v>
      </c>
      <c r="J354" s="52">
        <f t="shared" si="2298"/>
        <v>0</v>
      </c>
      <c r="K354" s="51">
        <f t="shared" si="2299"/>
        <v>0</v>
      </c>
      <c r="L354" s="57">
        <f t="shared" si="2300"/>
        <v>0</v>
      </c>
      <c r="M354" s="468">
        <f t="shared" si="2491"/>
        <v>0</v>
      </c>
      <c r="N354" s="46">
        <f t="shared" si="2492"/>
        <v>0</v>
      </c>
      <c r="O354" s="47"/>
      <c r="P354" s="46">
        <f t="shared" si="2493"/>
        <v>0</v>
      </c>
      <c r="Q354" s="48"/>
      <c r="R354" s="29"/>
      <c r="S354" s="29"/>
      <c r="T354" s="45">
        <v>293</v>
      </c>
      <c r="U354" s="46">
        <f t="shared" si="2301"/>
        <v>0</v>
      </c>
      <c r="V354" s="46">
        <f t="shared" si="2302"/>
        <v>0</v>
      </c>
      <c r="W354" s="46">
        <f t="shared" si="2494"/>
        <v>0</v>
      </c>
      <c r="X354" s="46">
        <f t="shared" si="2303"/>
        <v>0</v>
      </c>
      <c r="Y354" s="46">
        <f t="shared" si="2304"/>
        <v>0</v>
      </c>
      <c r="Z354" s="51">
        <f t="shared" si="2305"/>
        <v>0</v>
      </c>
      <c r="AA354" s="58">
        <f t="shared" si="2306"/>
        <v>0</v>
      </c>
      <c r="AB354" s="52">
        <f t="shared" si="2307"/>
        <v>0</v>
      </c>
      <c r="AC354" s="51">
        <f t="shared" si="2308"/>
        <v>0</v>
      </c>
      <c r="AD354" s="57">
        <f t="shared" si="2309"/>
        <v>0</v>
      </c>
      <c r="AE354" s="468">
        <f t="shared" si="2495"/>
        <v>0</v>
      </c>
      <c r="AF354" s="46">
        <f t="shared" si="2310"/>
        <v>0</v>
      </c>
      <c r="AG354" s="47"/>
      <c r="AH354" s="46">
        <f t="shared" si="2496"/>
        <v>0</v>
      </c>
      <c r="AI354" s="48"/>
      <c r="AJ354" s="29"/>
      <c r="AK354" s="45">
        <v>293</v>
      </c>
      <c r="AL354" s="46">
        <f t="shared" si="2311"/>
        <v>0</v>
      </c>
      <c r="AM354" s="46"/>
      <c r="AN354" s="46"/>
      <c r="AO354" s="46">
        <f t="shared" si="2312"/>
        <v>0</v>
      </c>
      <c r="AP354" s="128">
        <f t="shared" si="2313"/>
        <v>0</v>
      </c>
      <c r="AQ354" s="128"/>
      <c r="AR354" s="128"/>
      <c r="AS354" s="46">
        <f t="shared" si="2314"/>
        <v>0</v>
      </c>
      <c r="AT354" s="46">
        <f t="shared" si="2315"/>
        <v>0</v>
      </c>
      <c r="AU354" s="51"/>
      <c r="AV354" s="51"/>
      <c r="AW354" s="51">
        <f t="shared" si="2316"/>
        <v>0</v>
      </c>
      <c r="AX354" s="58">
        <f t="shared" si="2317"/>
        <v>0</v>
      </c>
      <c r="AY354" s="52"/>
      <c r="AZ354" s="52"/>
      <c r="BA354" s="52">
        <f t="shared" si="2318"/>
        <v>0</v>
      </c>
      <c r="BB354" s="51">
        <f t="shared" si="2319"/>
        <v>0</v>
      </c>
      <c r="BC354" s="51"/>
      <c r="BD354" s="51"/>
      <c r="BE354" s="57">
        <f t="shared" si="2320"/>
        <v>0</v>
      </c>
      <c r="BF354" s="468">
        <f t="shared" si="2321"/>
        <v>0</v>
      </c>
      <c r="BG354" s="46">
        <f t="shared" si="2322"/>
        <v>0</v>
      </c>
      <c r="BH354" s="46">
        <f t="shared" si="2323"/>
        <v>0</v>
      </c>
      <c r="BI354" s="48"/>
      <c r="BK354" s="45">
        <v>293</v>
      </c>
      <c r="BL354" s="46">
        <f t="shared" si="2497"/>
        <v>0</v>
      </c>
      <c r="BM354" s="46">
        <f t="shared" si="2498"/>
        <v>0</v>
      </c>
      <c r="BN354" s="46">
        <f t="shared" si="2499"/>
        <v>0</v>
      </c>
      <c r="BO354" s="46">
        <f t="shared" si="2324"/>
        <v>0</v>
      </c>
      <c r="BP354" s="46">
        <f t="shared" si="2325"/>
        <v>0</v>
      </c>
      <c r="BQ354" s="51">
        <f t="shared" si="2326"/>
        <v>0</v>
      </c>
      <c r="BR354" s="57">
        <f t="shared" si="2668"/>
        <v>0</v>
      </c>
      <c r="BS354" s="58">
        <f t="shared" si="2229"/>
        <v>0</v>
      </c>
      <c r="BT354" s="52">
        <f t="shared" si="2500"/>
        <v>0</v>
      </c>
      <c r="BU354" s="51">
        <f t="shared" si="2327"/>
        <v>0</v>
      </c>
      <c r="BV354" s="51">
        <f t="shared" si="2328"/>
        <v>0</v>
      </c>
      <c r="BW354" s="153">
        <f t="shared" si="2669"/>
        <v>0</v>
      </c>
      <c r="BX354" s="468">
        <f t="shared" si="2501"/>
        <v>0</v>
      </c>
      <c r="BY354" s="46">
        <f t="shared" si="2502"/>
        <v>0</v>
      </c>
      <c r="BZ354" s="46">
        <f t="shared" si="2329"/>
        <v>0</v>
      </c>
      <c r="CA354" s="48"/>
      <c r="CB354" s="29"/>
      <c r="CC354" s="45">
        <v>293</v>
      </c>
      <c r="CD354" s="128">
        <f t="shared" si="2330"/>
        <v>0</v>
      </c>
      <c r="CE354" s="46">
        <f t="shared" si="2503"/>
        <v>0</v>
      </c>
      <c r="CF354" s="128">
        <f t="shared" si="2331"/>
        <v>0</v>
      </c>
      <c r="CG354" s="46">
        <f t="shared" si="2504"/>
        <v>0</v>
      </c>
      <c r="CH354" s="46">
        <f t="shared" si="2230"/>
        <v>0</v>
      </c>
      <c r="CI354" s="51">
        <f t="shared" si="2332"/>
        <v>0</v>
      </c>
      <c r="CJ354" s="199">
        <f t="shared" si="2670"/>
        <v>0</v>
      </c>
      <c r="CK354" s="153">
        <f t="shared" si="2505"/>
        <v>10000</v>
      </c>
      <c r="CL354" s="45">
        <v>293</v>
      </c>
      <c r="CM354" s="46">
        <f t="shared" si="2506"/>
        <v>0</v>
      </c>
      <c r="CN354" s="46">
        <f t="shared" si="2507"/>
        <v>0</v>
      </c>
      <c r="CO354" s="128">
        <f t="shared" si="2242"/>
        <v>0</v>
      </c>
      <c r="CP354" s="46">
        <f t="shared" si="2333"/>
        <v>0</v>
      </c>
      <c r="CQ354" s="46">
        <f t="shared" si="2243"/>
        <v>0</v>
      </c>
      <c r="CR354" s="51">
        <f t="shared" si="2334"/>
        <v>0</v>
      </c>
      <c r="CS354" s="153">
        <f t="shared" si="2671"/>
        <v>0</v>
      </c>
      <c r="CT354" s="58">
        <f t="shared" si="2335"/>
        <v>0</v>
      </c>
      <c r="CU354" s="52">
        <f t="shared" si="2508"/>
        <v>0</v>
      </c>
      <c r="CV354" s="51">
        <f t="shared" si="2509"/>
        <v>0</v>
      </c>
      <c r="CW354" s="51">
        <f t="shared" si="2336"/>
        <v>0</v>
      </c>
      <c r="CX354" s="57">
        <f t="shared" si="2672"/>
        <v>0</v>
      </c>
      <c r="CY354" s="153">
        <f t="shared" si="2510"/>
        <v>10000</v>
      </c>
      <c r="CZ354" s="479">
        <f t="shared" si="2162"/>
        <v>0</v>
      </c>
      <c r="DA354" s="46">
        <f t="shared" si="2511"/>
        <v>0</v>
      </c>
      <c r="DB354" s="46">
        <f t="shared" si="2512"/>
        <v>0</v>
      </c>
      <c r="DC354" s="48"/>
      <c r="DE354" s="45">
        <v>293</v>
      </c>
      <c r="DF354" s="46">
        <f t="shared" si="2337"/>
        <v>0</v>
      </c>
      <c r="DG354" s="46">
        <f t="shared" si="2673"/>
        <v>0</v>
      </c>
      <c r="DH354" s="46">
        <f t="shared" si="2338"/>
        <v>0</v>
      </c>
      <c r="DI354" s="46">
        <f t="shared" si="2339"/>
        <v>0</v>
      </c>
      <c r="DJ354" s="46">
        <f t="shared" si="2340"/>
        <v>0</v>
      </c>
      <c r="DK354" s="51">
        <f t="shared" si="2341"/>
        <v>0</v>
      </c>
      <c r="DL354" s="58">
        <f t="shared" si="2231"/>
        <v>0</v>
      </c>
      <c r="DM354" s="241">
        <f t="shared" si="2674"/>
        <v>0</v>
      </c>
      <c r="DN354" s="51">
        <f t="shared" si="2342"/>
        <v>0</v>
      </c>
      <c r="DO354" s="57">
        <f t="shared" si="2343"/>
        <v>0</v>
      </c>
      <c r="DP354" s="468">
        <f t="shared" si="2513"/>
        <v>0</v>
      </c>
      <c r="DQ354" s="46">
        <f t="shared" si="2514"/>
        <v>0</v>
      </c>
      <c r="DR354" s="47"/>
      <c r="DS354" s="46">
        <f t="shared" si="2515"/>
        <v>0</v>
      </c>
      <c r="DT354" s="48"/>
      <c r="DU354" s="29"/>
      <c r="DV354" s="45">
        <v>293</v>
      </c>
      <c r="DW354" s="46">
        <f t="shared" si="2516"/>
        <v>0</v>
      </c>
      <c r="DX354" s="46">
        <f t="shared" si="2675"/>
        <v>0</v>
      </c>
      <c r="DY354" s="46">
        <f t="shared" si="2517"/>
        <v>0</v>
      </c>
      <c r="DZ354" s="46">
        <f t="shared" si="2344"/>
        <v>0</v>
      </c>
      <c r="EA354" s="46">
        <f t="shared" si="2345"/>
        <v>0</v>
      </c>
      <c r="EB354" s="51">
        <f t="shared" si="2346"/>
        <v>0</v>
      </c>
      <c r="EC354" s="58">
        <f t="shared" si="2232"/>
        <v>0</v>
      </c>
      <c r="ED354" s="52">
        <f t="shared" si="2676"/>
        <v>0</v>
      </c>
      <c r="EE354" s="51">
        <f t="shared" si="2347"/>
        <v>0</v>
      </c>
      <c r="EF354" s="57">
        <f t="shared" si="2348"/>
        <v>0</v>
      </c>
      <c r="EG354" s="468">
        <f t="shared" si="2518"/>
        <v>0</v>
      </c>
      <c r="EH354" s="46">
        <f t="shared" si="2519"/>
        <v>0</v>
      </c>
      <c r="EI354" s="47"/>
      <c r="EJ354" s="46">
        <f t="shared" si="2520"/>
        <v>0</v>
      </c>
      <c r="EK354" s="48"/>
      <c r="EL354" s="29"/>
      <c r="EM354" s="45">
        <v>293</v>
      </c>
      <c r="EN354" s="46">
        <f t="shared" si="2653"/>
        <v>0</v>
      </c>
      <c r="EO354" s="46">
        <f t="shared" si="2677"/>
        <v>0</v>
      </c>
      <c r="EP354" s="128">
        <f t="shared" si="2233"/>
        <v>0</v>
      </c>
      <c r="EQ354" s="46">
        <f t="shared" si="2349"/>
        <v>0</v>
      </c>
      <c r="ER354" s="46">
        <f t="shared" si="2350"/>
        <v>0</v>
      </c>
      <c r="ES354" s="51">
        <f t="shared" si="2351"/>
        <v>0</v>
      </c>
      <c r="ET354" s="153">
        <f t="shared" si="2521"/>
        <v>10000</v>
      </c>
      <c r="EU354" s="45">
        <v>293</v>
      </c>
      <c r="EV354" s="46">
        <f t="shared" si="2234"/>
        <v>0</v>
      </c>
      <c r="EW354" s="46">
        <f t="shared" si="2678"/>
        <v>0</v>
      </c>
      <c r="EX354" s="128">
        <f t="shared" si="2352"/>
        <v>0</v>
      </c>
      <c r="EY354" s="46">
        <f t="shared" si="2353"/>
        <v>0</v>
      </c>
      <c r="EZ354" s="46">
        <f t="shared" si="2354"/>
        <v>0</v>
      </c>
      <c r="FA354" s="51">
        <f t="shared" si="2355"/>
        <v>0</v>
      </c>
      <c r="FB354" s="58">
        <f t="shared" si="2356"/>
        <v>0</v>
      </c>
      <c r="FC354" s="52">
        <f t="shared" si="2679"/>
        <v>0</v>
      </c>
      <c r="FD354" s="51">
        <f t="shared" si="2522"/>
        <v>0</v>
      </c>
      <c r="FE354" s="57">
        <f t="shared" si="2357"/>
        <v>0</v>
      </c>
      <c r="FF354" s="153">
        <f t="shared" si="2523"/>
        <v>10000</v>
      </c>
      <c r="FG354" s="469">
        <f t="shared" si="2358"/>
        <v>0</v>
      </c>
      <c r="FH354" s="46">
        <f t="shared" si="2359"/>
        <v>0</v>
      </c>
      <c r="FI354" s="46">
        <f t="shared" si="2360"/>
        <v>0</v>
      </c>
      <c r="FJ354" s="48"/>
      <c r="FL354" s="45">
        <v>293</v>
      </c>
      <c r="FM354" s="46">
        <f t="shared" si="2524"/>
        <v>0</v>
      </c>
      <c r="FN354" s="46">
        <f t="shared" si="2654"/>
        <v>0</v>
      </c>
      <c r="FO354" s="46">
        <f t="shared" si="2525"/>
        <v>0</v>
      </c>
      <c r="FP354" s="46">
        <f t="shared" si="2361"/>
        <v>0</v>
      </c>
      <c r="FQ354" s="46">
        <f t="shared" si="2362"/>
        <v>0</v>
      </c>
      <c r="FR354" s="51">
        <f t="shared" si="2363"/>
        <v>0</v>
      </c>
      <c r="FS354" s="57">
        <f t="shared" si="2680"/>
        <v>0</v>
      </c>
      <c r="FT354" s="58">
        <f t="shared" si="2235"/>
        <v>0</v>
      </c>
      <c r="FU354" s="241">
        <f t="shared" si="2655"/>
        <v>0</v>
      </c>
      <c r="FV354" s="51">
        <f t="shared" si="2364"/>
        <v>0</v>
      </c>
      <c r="FW354" s="51">
        <f t="shared" si="2365"/>
        <v>0</v>
      </c>
      <c r="FX354" s="153">
        <f t="shared" si="2681"/>
        <v>0</v>
      </c>
      <c r="FY354" s="468">
        <f t="shared" si="2526"/>
        <v>0</v>
      </c>
      <c r="FZ354" s="46">
        <f t="shared" si="2527"/>
        <v>0</v>
      </c>
      <c r="GA354" s="46">
        <f t="shared" si="2366"/>
        <v>0</v>
      </c>
      <c r="GB354" s="48"/>
      <c r="GD354" s="45">
        <v>293</v>
      </c>
      <c r="GE354" s="128">
        <f t="shared" si="2656"/>
        <v>0</v>
      </c>
      <c r="GF354" s="128">
        <f t="shared" si="2682"/>
        <v>0</v>
      </c>
      <c r="GG354" s="128">
        <f t="shared" ref="GG354:GG417" si="2699">IF(AND($H$7="Oui",GD354=$I$7),GI354+GH354,GE354-GF354)</f>
        <v>0</v>
      </c>
      <c r="GH354" s="46">
        <f t="shared" si="2236"/>
        <v>0</v>
      </c>
      <c r="GI354" s="46">
        <f t="shared" si="2367"/>
        <v>0</v>
      </c>
      <c r="GJ354" s="51">
        <f t="shared" si="2368"/>
        <v>0</v>
      </c>
      <c r="GK354" s="51">
        <f t="shared" si="2683"/>
        <v>0</v>
      </c>
      <c r="GL354" s="153">
        <f t="shared" si="2528"/>
        <v>10000</v>
      </c>
      <c r="GM354" s="45">
        <v>293</v>
      </c>
      <c r="GN354" s="46">
        <f t="shared" si="2237"/>
        <v>0</v>
      </c>
      <c r="GO354" s="46">
        <f t="shared" si="2657"/>
        <v>0</v>
      </c>
      <c r="GP354" s="128">
        <f t="shared" si="2168"/>
        <v>0</v>
      </c>
      <c r="GQ354" s="46">
        <f t="shared" si="2369"/>
        <v>0</v>
      </c>
      <c r="GR354" s="46">
        <f t="shared" si="2169"/>
        <v>0</v>
      </c>
      <c r="GS354" s="51">
        <f t="shared" si="2370"/>
        <v>0</v>
      </c>
      <c r="GT354" s="153">
        <f t="shared" si="2697"/>
        <v>0</v>
      </c>
      <c r="GU354" s="58">
        <f t="shared" si="2371"/>
        <v>0</v>
      </c>
      <c r="GV354" s="52">
        <f t="shared" si="2658"/>
        <v>0</v>
      </c>
      <c r="GW354" s="51">
        <f t="shared" si="2529"/>
        <v>0</v>
      </c>
      <c r="GX354" s="57">
        <f t="shared" si="2372"/>
        <v>0</v>
      </c>
      <c r="GY354" s="57">
        <f t="shared" si="2684"/>
        <v>0</v>
      </c>
      <c r="GZ354" s="153">
        <f t="shared" si="2530"/>
        <v>10000</v>
      </c>
      <c r="HA354" s="469">
        <f t="shared" si="2373"/>
        <v>0</v>
      </c>
      <c r="HB354" s="46">
        <f t="shared" si="2374"/>
        <v>0</v>
      </c>
      <c r="HC354" s="46">
        <f t="shared" si="2375"/>
        <v>0</v>
      </c>
      <c r="HD354" s="48"/>
      <c r="HF354" s="45">
        <v>293</v>
      </c>
      <c r="HG354" s="46">
        <f t="shared" si="2376"/>
        <v>0</v>
      </c>
      <c r="HH354" s="46">
        <f t="shared" si="2377"/>
        <v>0</v>
      </c>
      <c r="HI354" s="46">
        <f t="shared" si="2378"/>
        <v>0</v>
      </c>
      <c r="HJ354" s="46">
        <f t="shared" si="2379"/>
        <v>0</v>
      </c>
      <c r="HK354" s="46">
        <f t="shared" si="2380"/>
        <v>0</v>
      </c>
      <c r="HL354" s="51">
        <f t="shared" si="2381"/>
        <v>0</v>
      </c>
      <c r="HM354" s="153">
        <f t="shared" si="2531"/>
        <v>10000</v>
      </c>
      <c r="HN354" s="58">
        <f t="shared" si="2382"/>
        <v>0</v>
      </c>
      <c r="HO354" s="52">
        <f t="shared" si="2383"/>
        <v>0</v>
      </c>
      <c r="HP354" s="51">
        <f t="shared" si="2384"/>
        <v>0</v>
      </c>
      <c r="HQ354" s="57">
        <f t="shared" si="2385"/>
        <v>0</v>
      </c>
      <c r="HR354" s="153">
        <f t="shared" si="2532"/>
        <v>10000</v>
      </c>
      <c r="HS354" s="468">
        <f t="shared" si="2171"/>
        <v>0</v>
      </c>
      <c r="HT354" s="46">
        <f t="shared" si="2172"/>
        <v>0</v>
      </c>
      <c r="HU354" s="46">
        <f t="shared" si="2173"/>
        <v>0</v>
      </c>
      <c r="HV354" s="48"/>
      <c r="HW354" s="29"/>
      <c r="HX354" s="45">
        <v>293</v>
      </c>
      <c r="HY354" s="128">
        <f t="shared" si="2386"/>
        <v>0</v>
      </c>
      <c r="HZ354" s="46">
        <f t="shared" si="2387"/>
        <v>0</v>
      </c>
      <c r="IA354" s="46">
        <f t="shared" si="2388"/>
        <v>0</v>
      </c>
      <c r="IB354" s="46">
        <f t="shared" si="2389"/>
        <v>0</v>
      </c>
      <c r="IC354" s="46">
        <f t="shared" si="2390"/>
        <v>0</v>
      </c>
      <c r="ID354" s="51">
        <f t="shared" si="2391"/>
        <v>0</v>
      </c>
      <c r="IE354" s="153">
        <f t="shared" si="2533"/>
        <v>10000</v>
      </c>
      <c r="IF354" s="58">
        <f t="shared" si="2392"/>
        <v>0</v>
      </c>
      <c r="IG354" s="52">
        <f t="shared" si="2393"/>
        <v>0</v>
      </c>
      <c r="IH354" s="51">
        <f t="shared" si="2394"/>
        <v>0</v>
      </c>
      <c r="II354" s="57">
        <f t="shared" si="2534"/>
        <v>0</v>
      </c>
      <c r="IJ354" s="153">
        <f t="shared" si="2535"/>
        <v>10000</v>
      </c>
      <c r="IK354" s="468">
        <f t="shared" si="2174"/>
        <v>0</v>
      </c>
      <c r="IL354" s="46">
        <f t="shared" si="2175"/>
        <v>0</v>
      </c>
      <c r="IM354" s="46">
        <f t="shared" si="2176"/>
        <v>0</v>
      </c>
      <c r="IN354" s="48"/>
      <c r="IO354" s="53">
        <f t="shared" si="2395"/>
        <v>0</v>
      </c>
      <c r="IQ354" s="45">
        <v>293</v>
      </c>
      <c r="IR354" s="128">
        <f t="shared" si="2396"/>
        <v>0</v>
      </c>
      <c r="IS354" s="128">
        <f t="shared" si="2397"/>
        <v>0</v>
      </c>
      <c r="IT354" s="128">
        <f t="shared" si="2398"/>
        <v>0</v>
      </c>
      <c r="IU354" s="46">
        <f t="shared" si="2559"/>
        <v>0</v>
      </c>
      <c r="IV354" s="46">
        <f t="shared" si="2399"/>
        <v>0</v>
      </c>
      <c r="IW354" s="51">
        <f t="shared" si="2400"/>
        <v>0</v>
      </c>
      <c r="IX354" s="199">
        <f t="shared" si="2536"/>
        <v>10000</v>
      </c>
      <c r="IY354" s="128">
        <f t="shared" si="2401"/>
        <v>0</v>
      </c>
      <c r="IZ354" s="408">
        <f t="shared" si="2402"/>
        <v>0</v>
      </c>
      <c r="JA354" s="58">
        <f t="shared" si="2403"/>
        <v>0</v>
      </c>
      <c r="JB354" s="52">
        <f t="shared" si="2404"/>
        <v>0</v>
      </c>
      <c r="JC354" s="51">
        <f t="shared" si="2405"/>
        <v>0</v>
      </c>
      <c r="JD354" s="57">
        <f t="shared" si="2406"/>
        <v>0</v>
      </c>
      <c r="JE354" s="280">
        <f t="shared" si="2407"/>
        <v>10000</v>
      </c>
      <c r="JF354" s="280">
        <f t="shared" si="2408"/>
        <v>0</v>
      </c>
      <c r="JG354" s="468">
        <f t="shared" si="2409"/>
        <v>0</v>
      </c>
      <c r="JH354" s="46">
        <f t="shared" si="2410"/>
        <v>0</v>
      </c>
      <c r="JI354" s="46">
        <f t="shared" si="2411"/>
        <v>0</v>
      </c>
      <c r="JJ354" s="48"/>
      <c r="JL354" s="45">
        <v>293</v>
      </c>
      <c r="JM354" s="46">
        <f t="shared" si="2412"/>
        <v>0</v>
      </c>
      <c r="JN354" s="46">
        <f t="shared" si="2413"/>
        <v>0</v>
      </c>
      <c r="JO354" s="128">
        <f t="shared" si="2414"/>
        <v>0</v>
      </c>
      <c r="JP354" s="46">
        <f t="shared" si="2537"/>
        <v>0</v>
      </c>
      <c r="JQ354" s="46">
        <f t="shared" si="2415"/>
        <v>0</v>
      </c>
      <c r="JR354" s="51">
        <f t="shared" si="2416"/>
        <v>0</v>
      </c>
      <c r="JS354" s="51">
        <f t="shared" si="2685"/>
        <v>0</v>
      </c>
      <c r="JT354" s="199">
        <f t="shared" si="2538"/>
        <v>10000</v>
      </c>
      <c r="JU354" s="128">
        <f t="shared" si="2417"/>
        <v>0</v>
      </c>
      <c r="JV354" s="408">
        <f t="shared" si="2418"/>
        <v>0</v>
      </c>
      <c r="JW354" s="58">
        <f t="shared" si="2419"/>
        <v>0</v>
      </c>
      <c r="JX354" s="52">
        <f t="shared" si="2420"/>
        <v>0</v>
      </c>
      <c r="JY354" s="51">
        <f t="shared" si="2421"/>
        <v>0</v>
      </c>
      <c r="JZ354" s="51">
        <f t="shared" si="2422"/>
        <v>0</v>
      </c>
      <c r="KA354" s="199">
        <f t="shared" si="2686"/>
        <v>0</v>
      </c>
      <c r="KB354" s="128">
        <f t="shared" si="2539"/>
        <v>10000</v>
      </c>
      <c r="KC354" s="204">
        <f t="shared" si="2423"/>
        <v>0</v>
      </c>
      <c r="KD354" s="468">
        <f t="shared" si="2540"/>
        <v>0</v>
      </c>
      <c r="KE354" s="46">
        <f t="shared" si="2424"/>
        <v>0</v>
      </c>
      <c r="KF354" s="46">
        <f t="shared" si="2425"/>
        <v>0</v>
      </c>
      <c r="KG354" s="48"/>
      <c r="KI354" s="45">
        <v>293</v>
      </c>
      <c r="KJ354" s="46">
        <f t="shared" si="2426"/>
        <v>0</v>
      </c>
      <c r="KK354" s="46">
        <f t="shared" si="2427"/>
        <v>0</v>
      </c>
      <c r="KL354" s="128">
        <f t="shared" si="2428"/>
        <v>0</v>
      </c>
      <c r="KM354" s="46">
        <f t="shared" si="2244"/>
        <v>0</v>
      </c>
      <c r="KN354" s="46">
        <f t="shared" si="2429"/>
        <v>0</v>
      </c>
      <c r="KO354" s="51">
        <f t="shared" si="2430"/>
        <v>0</v>
      </c>
      <c r="KP354" s="199">
        <f t="shared" si="2687"/>
        <v>0</v>
      </c>
      <c r="KQ354" s="199">
        <f t="shared" si="2541"/>
        <v>10000</v>
      </c>
      <c r="KR354" s="128">
        <f t="shared" si="2431"/>
        <v>0</v>
      </c>
      <c r="KS354" s="408">
        <f t="shared" si="2432"/>
        <v>0</v>
      </c>
      <c r="KT354" s="45">
        <v>293</v>
      </c>
      <c r="KU354" s="46">
        <f t="shared" si="2542"/>
        <v>0</v>
      </c>
      <c r="KV354" s="46">
        <f t="shared" si="2433"/>
        <v>0</v>
      </c>
      <c r="KW354" s="128">
        <f t="shared" si="2177"/>
        <v>0</v>
      </c>
      <c r="KX354" s="46">
        <f t="shared" si="2434"/>
        <v>0</v>
      </c>
      <c r="KY354" s="46">
        <f t="shared" si="2178"/>
        <v>0</v>
      </c>
      <c r="KZ354" s="51">
        <f t="shared" si="2435"/>
        <v>0</v>
      </c>
      <c r="LA354" s="153">
        <f t="shared" si="2688"/>
        <v>0</v>
      </c>
      <c r="LB354" s="58">
        <f t="shared" si="2652"/>
        <v>0</v>
      </c>
      <c r="LC354" s="52">
        <f t="shared" si="2436"/>
        <v>0</v>
      </c>
      <c r="LD354" s="51">
        <f t="shared" si="2437"/>
        <v>0</v>
      </c>
      <c r="LE354" s="51">
        <f t="shared" si="2179"/>
        <v>0</v>
      </c>
      <c r="LF354" s="51">
        <f t="shared" si="2689"/>
        <v>0</v>
      </c>
      <c r="LG354" s="128">
        <f t="shared" si="2180"/>
        <v>10000</v>
      </c>
      <c r="LH354" s="204">
        <f t="shared" si="2438"/>
        <v>0</v>
      </c>
      <c r="LI354" s="479">
        <f t="shared" si="2181"/>
        <v>0</v>
      </c>
      <c r="LJ354" s="46">
        <f t="shared" si="2543"/>
        <v>0</v>
      </c>
      <c r="LK354" s="46">
        <f t="shared" si="2544"/>
        <v>0</v>
      </c>
      <c r="LL354" s="48"/>
      <c r="LN354" s="45">
        <v>293</v>
      </c>
      <c r="LO354" s="46">
        <f t="shared" si="2439"/>
        <v>0</v>
      </c>
      <c r="LP354" s="46">
        <f t="shared" si="2659"/>
        <v>0</v>
      </c>
      <c r="LQ354" s="46">
        <f t="shared" si="2440"/>
        <v>0</v>
      </c>
      <c r="LR354" s="46">
        <f t="shared" si="2441"/>
        <v>0</v>
      </c>
      <c r="LS354" s="46">
        <f t="shared" si="2442"/>
        <v>0</v>
      </c>
      <c r="LT354" s="51">
        <f t="shared" si="2443"/>
        <v>0</v>
      </c>
      <c r="LU354" s="199">
        <f t="shared" si="2545"/>
        <v>10000</v>
      </c>
      <c r="LV354" s="58">
        <f t="shared" si="2444"/>
        <v>0</v>
      </c>
      <c r="LW354" s="241">
        <f t="shared" si="2660"/>
        <v>0</v>
      </c>
      <c r="LX354" s="51">
        <f t="shared" si="2445"/>
        <v>0</v>
      </c>
      <c r="LY354" s="51">
        <f t="shared" si="2446"/>
        <v>0</v>
      </c>
      <c r="LZ354" s="46">
        <f t="shared" si="2546"/>
        <v>0</v>
      </c>
      <c r="MA354" s="199">
        <f t="shared" si="2547"/>
        <v>10000</v>
      </c>
      <c r="MB354" s="468">
        <f t="shared" si="2447"/>
        <v>0</v>
      </c>
      <c r="MC354" s="46">
        <f t="shared" si="2448"/>
        <v>0</v>
      </c>
      <c r="MD354" s="46">
        <f t="shared" si="2449"/>
        <v>0</v>
      </c>
      <c r="ME354" s="48"/>
      <c r="MG354" s="45">
        <v>293</v>
      </c>
      <c r="MH354" s="46">
        <f t="shared" si="2450"/>
        <v>0</v>
      </c>
      <c r="MI354" s="46">
        <f t="shared" si="2661"/>
        <v>0</v>
      </c>
      <c r="MJ354" s="46">
        <f t="shared" si="2451"/>
        <v>0</v>
      </c>
      <c r="MK354" s="46">
        <f t="shared" si="2452"/>
        <v>0</v>
      </c>
      <c r="ML354" s="46">
        <f t="shared" si="2453"/>
        <v>0</v>
      </c>
      <c r="MM354" s="51">
        <f t="shared" si="2454"/>
        <v>0</v>
      </c>
      <c r="MN354" s="199">
        <f t="shared" si="2548"/>
        <v>10000</v>
      </c>
      <c r="MO354" s="58">
        <f t="shared" si="2455"/>
        <v>0</v>
      </c>
      <c r="MP354" s="52">
        <f t="shared" si="2662"/>
        <v>0</v>
      </c>
      <c r="MQ354" s="51">
        <f t="shared" si="2456"/>
        <v>0</v>
      </c>
      <c r="MR354" s="57">
        <f t="shared" si="2457"/>
        <v>0</v>
      </c>
      <c r="MS354" s="199">
        <f t="shared" si="2549"/>
        <v>10000</v>
      </c>
      <c r="MT354" s="468">
        <f t="shared" si="2550"/>
        <v>0</v>
      </c>
      <c r="MU354" s="46">
        <f t="shared" si="2458"/>
        <v>0</v>
      </c>
      <c r="MV354" s="46">
        <f t="shared" si="2459"/>
        <v>0</v>
      </c>
      <c r="MW354" s="48"/>
      <c r="MY354" s="45">
        <v>293</v>
      </c>
      <c r="MZ354" s="46">
        <f t="shared" si="2460"/>
        <v>0</v>
      </c>
      <c r="NA354" s="46">
        <f t="shared" si="2663"/>
        <v>0</v>
      </c>
      <c r="NB354" s="128">
        <f t="shared" si="2461"/>
        <v>0</v>
      </c>
      <c r="NC354" s="46">
        <f t="shared" si="2238"/>
        <v>0</v>
      </c>
      <c r="ND354" s="46">
        <f t="shared" si="2462"/>
        <v>0</v>
      </c>
      <c r="NE354" s="51">
        <f t="shared" si="2187"/>
        <v>0</v>
      </c>
      <c r="NF354" s="153">
        <f t="shared" si="2188"/>
        <v>10000</v>
      </c>
      <c r="NG354" s="45">
        <v>293</v>
      </c>
      <c r="NH354" s="46">
        <f t="shared" si="2239"/>
        <v>0</v>
      </c>
      <c r="NI354" s="46">
        <f t="shared" si="2664"/>
        <v>0</v>
      </c>
      <c r="NJ354" s="128">
        <f t="shared" si="2190"/>
        <v>0</v>
      </c>
      <c r="NK354" s="46">
        <f t="shared" si="2551"/>
        <v>0</v>
      </c>
      <c r="NL354" s="46">
        <f t="shared" si="2191"/>
        <v>0</v>
      </c>
      <c r="NM354" s="51">
        <f t="shared" si="2463"/>
        <v>0</v>
      </c>
      <c r="NN354" s="58">
        <f t="shared" si="2192"/>
        <v>0</v>
      </c>
      <c r="NO354" s="52">
        <f t="shared" si="2665"/>
        <v>0</v>
      </c>
      <c r="NP354" s="51">
        <f t="shared" si="2194"/>
        <v>0</v>
      </c>
      <c r="NQ354" s="57">
        <f t="shared" si="2464"/>
        <v>0</v>
      </c>
      <c r="NR354" s="153">
        <f t="shared" si="2552"/>
        <v>10000</v>
      </c>
      <c r="NS354" s="469">
        <f t="shared" si="2465"/>
        <v>0</v>
      </c>
      <c r="NT354" s="46">
        <f t="shared" si="2466"/>
        <v>0</v>
      </c>
      <c r="NU354" s="46">
        <f t="shared" si="2467"/>
        <v>0</v>
      </c>
      <c r="NV354" s="48"/>
      <c r="NX354" s="45">
        <v>293</v>
      </c>
      <c r="NY354" s="46">
        <f t="shared" si="2468"/>
        <v>0</v>
      </c>
      <c r="NZ354" s="46">
        <f t="shared" si="2666"/>
        <v>0</v>
      </c>
      <c r="OA354" s="46">
        <f t="shared" si="2469"/>
        <v>0</v>
      </c>
      <c r="OB354" s="46">
        <f t="shared" si="2470"/>
        <v>0</v>
      </c>
      <c r="OC354" s="46">
        <f t="shared" si="2471"/>
        <v>0</v>
      </c>
      <c r="OD354" s="51">
        <f t="shared" si="2472"/>
        <v>0</v>
      </c>
      <c r="OE354" s="57">
        <f t="shared" si="2690"/>
        <v>0</v>
      </c>
      <c r="OF354" s="153">
        <f t="shared" si="2553"/>
        <v>10000</v>
      </c>
      <c r="OG354" s="58">
        <f t="shared" si="2473"/>
        <v>0</v>
      </c>
      <c r="OH354" s="241">
        <f t="shared" si="2691"/>
        <v>0</v>
      </c>
      <c r="OI354" s="51">
        <f t="shared" si="2474"/>
        <v>0</v>
      </c>
      <c r="OJ354" s="51">
        <f t="shared" si="2475"/>
        <v>0</v>
      </c>
      <c r="OK354" s="153">
        <f t="shared" si="2692"/>
        <v>0</v>
      </c>
      <c r="OL354" s="153">
        <f t="shared" si="2554"/>
        <v>10000</v>
      </c>
      <c r="OM354" s="468">
        <f t="shared" si="2555"/>
        <v>0</v>
      </c>
      <c r="ON354" s="46">
        <f t="shared" si="2556"/>
        <v>0</v>
      </c>
      <c r="OO354" s="46">
        <f t="shared" si="2476"/>
        <v>0</v>
      </c>
      <c r="OP354" s="48"/>
      <c r="OR354" s="45">
        <v>293</v>
      </c>
      <c r="OS354" s="46">
        <f t="shared" si="2477"/>
        <v>0</v>
      </c>
      <c r="OT354" s="128">
        <f t="shared" si="2667"/>
        <v>0</v>
      </c>
      <c r="OU354" s="128">
        <f t="shared" si="2478"/>
        <v>0</v>
      </c>
      <c r="OV354" s="46">
        <f t="shared" si="2240"/>
        <v>0</v>
      </c>
      <c r="OW354" s="46">
        <f t="shared" si="2241"/>
        <v>0</v>
      </c>
      <c r="OX354" s="51">
        <f t="shared" si="2479"/>
        <v>0</v>
      </c>
      <c r="OY354" s="51">
        <f t="shared" si="2693"/>
        <v>0</v>
      </c>
      <c r="OZ354" s="153">
        <f t="shared" si="2557"/>
        <v>10000</v>
      </c>
      <c r="PA354" s="45">
        <v>293</v>
      </c>
      <c r="PB354" s="46">
        <f t="shared" si="2480"/>
        <v>0</v>
      </c>
      <c r="PC354" s="46">
        <f t="shared" si="2694"/>
        <v>0</v>
      </c>
      <c r="PD354" s="128">
        <f t="shared" si="2481"/>
        <v>0</v>
      </c>
      <c r="PE354" s="46">
        <f t="shared" si="2482"/>
        <v>0</v>
      </c>
      <c r="PF354" s="46">
        <f t="shared" si="2483"/>
        <v>0</v>
      </c>
      <c r="PG354" s="51">
        <f t="shared" si="2484"/>
        <v>0</v>
      </c>
      <c r="PH354" s="153">
        <f t="shared" si="2698"/>
        <v>0</v>
      </c>
      <c r="PI354" s="688">
        <f t="shared" si="2485"/>
        <v>0</v>
      </c>
      <c r="PJ354" s="52">
        <f t="shared" si="2695"/>
        <v>0</v>
      </c>
      <c r="PK354" s="51">
        <f t="shared" si="2486"/>
        <v>0</v>
      </c>
      <c r="PL354" s="57">
        <f t="shared" si="2487"/>
        <v>0</v>
      </c>
      <c r="PM354" s="57">
        <f t="shared" si="2696"/>
        <v>0</v>
      </c>
      <c r="PN354" s="153">
        <f t="shared" si="2558"/>
        <v>10000</v>
      </c>
      <c r="PO354" s="469">
        <f t="shared" si="2488"/>
        <v>0</v>
      </c>
      <c r="PP354" s="46">
        <f t="shared" si="2489"/>
        <v>0</v>
      </c>
      <c r="PQ354" s="46">
        <f t="shared" si="2490"/>
        <v>0</v>
      </c>
      <c r="PR354" s="48"/>
    </row>
    <row r="355" spans="2:434" hidden="1" x14ac:dyDescent="0.3">
      <c r="B355" s="45">
        <v>294</v>
      </c>
      <c r="C355" s="46">
        <f t="shared" si="2245"/>
        <v>0</v>
      </c>
      <c r="D355" s="46">
        <f t="shared" si="2293"/>
        <v>0</v>
      </c>
      <c r="E355" s="46">
        <f t="shared" si="2294"/>
        <v>0</v>
      </c>
      <c r="F355" s="46">
        <f t="shared" si="2295"/>
        <v>0</v>
      </c>
      <c r="G355" s="46">
        <f t="shared" si="2296"/>
        <v>0</v>
      </c>
      <c r="H355" s="51">
        <f t="shared" si="2297"/>
        <v>0</v>
      </c>
      <c r="I355" s="58">
        <f t="shared" si="2228"/>
        <v>0</v>
      </c>
      <c r="J355" s="52">
        <f t="shared" si="2298"/>
        <v>0</v>
      </c>
      <c r="K355" s="51">
        <f t="shared" si="2299"/>
        <v>0</v>
      </c>
      <c r="L355" s="57">
        <f t="shared" si="2300"/>
        <v>0</v>
      </c>
      <c r="M355" s="468">
        <f t="shared" si="2491"/>
        <v>0</v>
      </c>
      <c r="N355" s="46">
        <f t="shared" si="2492"/>
        <v>0</v>
      </c>
      <c r="O355" s="47"/>
      <c r="P355" s="46">
        <f t="shared" si="2493"/>
        <v>0</v>
      </c>
      <c r="Q355" s="48"/>
      <c r="R355" s="29"/>
      <c r="S355" s="29"/>
      <c r="T355" s="45">
        <v>294</v>
      </c>
      <c r="U355" s="46">
        <f t="shared" si="2301"/>
        <v>0</v>
      </c>
      <c r="V355" s="46">
        <f t="shared" si="2302"/>
        <v>0</v>
      </c>
      <c r="W355" s="46">
        <f t="shared" si="2494"/>
        <v>0</v>
      </c>
      <c r="X355" s="46">
        <f t="shared" si="2303"/>
        <v>0</v>
      </c>
      <c r="Y355" s="46">
        <f t="shared" si="2304"/>
        <v>0</v>
      </c>
      <c r="Z355" s="51">
        <f t="shared" si="2305"/>
        <v>0</v>
      </c>
      <c r="AA355" s="58">
        <f t="shared" si="2306"/>
        <v>0</v>
      </c>
      <c r="AB355" s="52">
        <f t="shared" si="2307"/>
        <v>0</v>
      </c>
      <c r="AC355" s="51">
        <f t="shared" si="2308"/>
        <v>0</v>
      </c>
      <c r="AD355" s="57">
        <f t="shared" si="2309"/>
        <v>0</v>
      </c>
      <c r="AE355" s="468">
        <f t="shared" si="2495"/>
        <v>0</v>
      </c>
      <c r="AF355" s="46">
        <f t="shared" si="2310"/>
        <v>0</v>
      </c>
      <c r="AG355" s="47"/>
      <c r="AH355" s="46">
        <f t="shared" si="2496"/>
        <v>0</v>
      </c>
      <c r="AI355" s="48"/>
      <c r="AJ355" s="29"/>
      <c r="AK355" s="45">
        <v>294</v>
      </c>
      <c r="AL355" s="46">
        <f t="shared" si="2311"/>
        <v>0</v>
      </c>
      <c r="AM355" s="46"/>
      <c r="AN355" s="46"/>
      <c r="AO355" s="46">
        <f t="shared" si="2312"/>
        <v>0</v>
      </c>
      <c r="AP355" s="128">
        <f t="shared" si="2313"/>
        <v>0</v>
      </c>
      <c r="AQ355" s="128"/>
      <c r="AR355" s="128"/>
      <c r="AS355" s="46">
        <f t="shared" si="2314"/>
        <v>0</v>
      </c>
      <c r="AT355" s="46">
        <f t="shared" si="2315"/>
        <v>0</v>
      </c>
      <c r="AU355" s="51"/>
      <c r="AV355" s="51"/>
      <c r="AW355" s="51">
        <f t="shared" si="2316"/>
        <v>0</v>
      </c>
      <c r="AX355" s="58">
        <f t="shared" si="2317"/>
        <v>0</v>
      </c>
      <c r="AY355" s="52"/>
      <c r="AZ355" s="52"/>
      <c r="BA355" s="52">
        <f t="shared" si="2318"/>
        <v>0</v>
      </c>
      <c r="BB355" s="51">
        <f t="shared" si="2319"/>
        <v>0</v>
      </c>
      <c r="BC355" s="51"/>
      <c r="BD355" s="51"/>
      <c r="BE355" s="57">
        <f t="shared" si="2320"/>
        <v>0</v>
      </c>
      <c r="BF355" s="468">
        <f t="shared" si="2321"/>
        <v>0</v>
      </c>
      <c r="BG355" s="46">
        <f t="shared" si="2322"/>
        <v>0</v>
      </c>
      <c r="BH355" s="46">
        <f t="shared" si="2323"/>
        <v>0</v>
      </c>
      <c r="BI355" s="48"/>
      <c r="BK355" s="45">
        <v>294</v>
      </c>
      <c r="BL355" s="46">
        <f t="shared" si="2497"/>
        <v>0</v>
      </c>
      <c r="BM355" s="46">
        <f t="shared" si="2498"/>
        <v>0</v>
      </c>
      <c r="BN355" s="46">
        <f t="shared" si="2499"/>
        <v>0</v>
      </c>
      <c r="BO355" s="46">
        <f t="shared" si="2324"/>
        <v>0</v>
      </c>
      <c r="BP355" s="46">
        <f t="shared" si="2325"/>
        <v>0</v>
      </c>
      <c r="BQ355" s="51">
        <f t="shared" si="2326"/>
        <v>0</v>
      </c>
      <c r="BR355" s="57">
        <f t="shared" si="2668"/>
        <v>0</v>
      </c>
      <c r="BS355" s="58">
        <f t="shared" si="2229"/>
        <v>0</v>
      </c>
      <c r="BT355" s="52">
        <f t="shared" si="2500"/>
        <v>0</v>
      </c>
      <c r="BU355" s="51">
        <f t="shared" si="2327"/>
        <v>0</v>
      </c>
      <c r="BV355" s="51">
        <f t="shared" si="2328"/>
        <v>0</v>
      </c>
      <c r="BW355" s="153">
        <f t="shared" si="2669"/>
        <v>0</v>
      </c>
      <c r="BX355" s="468">
        <f t="shared" si="2501"/>
        <v>0</v>
      </c>
      <c r="BY355" s="46">
        <f t="shared" si="2502"/>
        <v>0</v>
      </c>
      <c r="BZ355" s="46">
        <f t="shared" si="2329"/>
        <v>0</v>
      </c>
      <c r="CA355" s="48"/>
      <c r="CB355" s="29"/>
      <c r="CC355" s="45">
        <v>294</v>
      </c>
      <c r="CD355" s="128">
        <f t="shared" si="2330"/>
        <v>0</v>
      </c>
      <c r="CE355" s="46">
        <f t="shared" si="2503"/>
        <v>0</v>
      </c>
      <c r="CF355" s="128">
        <f t="shared" si="2331"/>
        <v>0</v>
      </c>
      <c r="CG355" s="46">
        <f t="shared" si="2504"/>
        <v>0</v>
      </c>
      <c r="CH355" s="46">
        <f t="shared" si="2230"/>
        <v>0</v>
      </c>
      <c r="CI355" s="51">
        <f t="shared" si="2332"/>
        <v>0</v>
      </c>
      <c r="CJ355" s="199">
        <f t="shared" si="2670"/>
        <v>0</v>
      </c>
      <c r="CK355" s="153">
        <f t="shared" si="2505"/>
        <v>10000</v>
      </c>
      <c r="CL355" s="45">
        <v>294</v>
      </c>
      <c r="CM355" s="46">
        <f t="shared" si="2506"/>
        <v>0</v>
      </c>
      <c r="CN355" s="46">
        <f t="shared" si="2507"/>
        <v>0</v>
      </c>
      <c r="CO355" s="128">
        <f t="shared" si="2242"/>
        <v>0</v>
      </c>
      <c r="CP355" s="46">
        <f t="shared" si="2333"/>
        <v>0</v>
      </c>
      <c r="CQ355" s="46">
        <f t="shared" si="2243"/>
        <v>0</v>
      </c>
      <c r="CR355" s="51">
        <f t="shared" si="2334"/>
        <v>0</v>
      </c>
      <c r="CS355" s="153">
        <f t="shared" si="2671"/>
        <v>0</v>
      </c>
      <c r="CT355" s="58">
        <f t="shared" si="2335"/>
        <v>0</v>
      </c>
      <c r="CU355" s="52">
        <f t="shared" si="2508"/>
        <v>0</v>
      </c>
      <c r="CV355" s="51">
        <f t="shared" si="2509"/>
        <v>0</v>
      </c>
      <c r="CW355" s="51">
        <f t="shared" si="2336"/>
        <v>0</v>
      </c>
      <c r="CX355" s="57">
        <f t="shared" si="2672"/>
        <v>0</v>
      </c>
      <c r="CY355" s="153">
        <f t="shared" si="2510"/>
        <v>10000</v>
      </c>
      <c r="CZ355" s="479">
        <f t="shared" si="2162"/>
        <v>0</v>
      </c>
      <c r="DA355" s="46">
        <f t="shared" si="2511"/>
        <v>0</v>
      </c>
      <c r="DB355" s="46">
        <f t="shared" si="2512"/>
        <v>0</v>
      </c>
      <c r="DC355" s="48"/>
      <c r="DE355" s="45">
        <v>294</v>
      </c>
      <c r="DF355" s="46">
        <f t="shared" si="2337"/>
        <v>0</v>
      </c>
      <c r="DG355" s="46">
        <f t="shared" si="2673"/>
        <v>0</v>
      </c>
      <c r="DH355" s="46">
        <f t="shared" si="2338"/>
        <v>0</v>
      </c>
      <c r="DI355" s="46">
        <f t="shared" si="2339"/>
        <v>0</v>
      </c>
      <c r="DJ355" s="46">
        <f t="shared" si="2340"/>
        <v>0</v>
      </c>
      <c r="DK355" s="51">
        <f t="shared" si="2341"/>
        <v>0</v>
      </c>
      <c r="DL355" s="58">
        <f t="shared" si="2231"/>
        <v>0</v>
      </c>
      <c r="DM355" s="241">
        <f t="shared" si="2674"/>
        <v>0</v>
      </c>
      <c r="DN355" s="51">
        <f t="shared" si="2342"/>
        <v>0</v>
      </c>
      <c r="DO355" s="57">
        <f t="shared" si="2343"/>
        <v>0</v>
      </c>
      <c r="DP355" s="468">
        <f t="shared" si="2513"/>
        <v>0</v>
      </c>
      <c r="DQ355" s="46">
        <f t="shared" si="2514"/>
        <v>0</v>
      </c>
      <c r="DR355" s="47"/>
      <c r="DS355" s="46">
        <f t="shared" si="2515"/>
        <v>0</v>
      </c>
      <c r="DT355" s="48"/>
      <c r="DU355" s="29"/>
      <c r="DV355" s="45">
        <v>294</v>
      </c>
      <c r="DW355" s="46">
        <f t="shared" si="2516"/>
        <v>0</v>
      </c>
      <c r="DX355" s="46">
        <f t="shared" si="2675"/>
        <v>0</v>
      </c>
      <c r="DY355" s="46">
        <f t="shared" si="2517"/>
        <v>0</v>
      </c>
      <c r="DZ355" s="46">
        <f t="shared" si="2344"/>
        <v>0</v>
      </c>
      <c r="EA355" s="46">
        <f t="shared" si="2345"/>
        <v>0</v>
      </c>
      <c r="EB355" s="51">
        <f t="shared" si="2346"/>
        <v>0</v>
      </c>
      <c r="EC355" s="58">
        <f t="shared" si="2232"/>
        <v>0</v>
      </c>
      <c r="ED355" s="52">
        <f t="shared" si="2676"/>
        <v>0</v>
      </c>
      <c r="EE355" s="51">
        <f t="shared" si="2347"/>
        <v>0</v>
      </c>
      <c r="EF355" s="57">
        <f t="shared" si="2348"/>
        <v>0</v>
      </c>
      <c r="EG355" s="468">
        <f t="shared" si="2518"/>
        <v>0</v>
      </c>
      <c r="EH355" s="46">
        <f t="shared" si="2519"/>
        <v>0</v>
      </c>
      <c r="EI355" s="47"/>
      <c r="EJ355" s="46">
        <f t="shared" si="2520"/>
        <v>0</v>
      </c>
      <c r="EK355" s="48"/>
      <c r="EL355" s="29"/>
      <c r="EM355" s="45">
        <v>294</v>
      </c>
      <c r="EN355" s="46">
        <f t="shared" si="2653"/>
        <v>0</v>
      </c>
      <c r="EO355" s="46">
        <f t="shared" si="2677"/>
        <v>0</v>
      </c>
      <c r="EP355" s="128">
        <f t="shared" si="2233"/>
        <v>0</v>
      </c>
      <c r="EQ355" s="46">
        <f t="shared" si="2349"/>
        <v>0</v>
      </c>
      <c r="ER355" s="46">
        <f t="shared" si="2350"/>
        <v>0</v>
      </c>
      <c r="ES355" s="51">
        <f t="shared" si="2351"/>
        <v>0</v>
      </c>
      <c r="ET355" s="153">
        <f t="shared" si="2521"/>
        <v>10000</v>
      </c>
      <c r="EU355" s="45">
        <v>294</v>
      </c>
      <c r="EV355" s="46">
        <f t="shared" si="2234"/>
        <v>0</v>
      </c>
      <c r="EW355" s="46">
        <f t="shared" si="2678"/>
        <v>0</v>
      </c>
      <c r="EX355" s="128">
        <f t="shared" si="2352"/>
        <v>0</v>
      </c>
      <c r="EY355" s="46">
        <f t="shared" si="2353"/>
        <v>0</v>
      </c>
      <c r="EZ355" s="46">
        <f t="shared" si="2354"/>
        <v>0</v>
      </c>
      <c r="FA355" s="51">
        <f t="shared" si="2355"/>
        <v>0</v>
      </c>
      <c r="FB355" s="58">
        <f t="shared" si="2356"/>
        <v>0</v>
      </c>
      <c r="FC355" s="52">
        <f t="shared" si="2679"/>
        <v>0</v>
      </c>
      <c r="FD355" s="51">
        <f t="shared" si="2522"/>
        <v>0</v>
      </c>
      <c r="FE355" s="57">
        <f t="shared" si="2357"/>
        <v>0</v>
      </c>
      <c r="FF355" s="153">
        <f t="shared" si="2523"/>
        <v>10000</v>
      </c>
      <c r="FG355" s="469">
        <f t="shared" si="2358"/>
        <v>0</v>
      </c>
      <c r="FH355" s="46">
        <f t="shared" si="2359"/>
        <v>0</v>
      </c>
      <c r="FI355" s="46">
        <f t="shared" si="2360"/>
        <v>0</v>
      </c>
      <c r="FJ355" s="48"/>
      <c r="FL355" s="45">
        <v>294</v>
      </c>
      <c r="FM355" s="46">
        <f t="shared" si="2524"/>
        <v>0</v>
      </c>
      <c r="FN355" s="46">
        <f t="shared" si="2654"/>
        <v>0</v>
      </c>
      <c r="FO355" s="46">
        <f t="shared" si="2525"/>
        <v>0</v>
      </c>
      <c r="FP355" s="46">
        <f t="shared" si="2361"/>
        <v>0</v>
      </c>
      <c r="FQ355" s="46">
        <f t="shared" si="2362"/>
        <v>0</v>
      </c>
      <c r="FR355" s="51">
        <f t="shared" si="2363"/>
        <v>0</v>
      </c>
      <c r="FS355" s="57">
        <f t="shared" si="2680"/>
        <v>0</v>
      </c>
      <c r="FT355" s="58">
        <f t="shared" si="2235"/>
        <v>0</v>
      </c>
      <c r="FU355" s="241">
        <f t="shared" si="2655"/>
        <v>0</v>
      </c>
      <c r="FV355" s="51">
        <f t="shared" si="2364"/>
        <v>0</v>
      </c>
      <c r="FW355" s="51">
        <f t="shared" si="2365"/>
        <v>0</v>
      </c>
      <c r="FX355" s="153">
        <f t="shared" si="2681"/>
        <v>0</v>
      </c>
      <c r="FY355" s="468">
        <f t="shared" si="2526"/>
        <v>0</v>
      </c>
      <c r="FZ355" s="46">
        <f t="shared" si="2527"/>
        <v>0</v>
      </c>
      <c r="GA355" s="46">
        <f t="shared" si="2366"/>
        <v>0</v>
      </c>
      <c r="GB355" s="48"/>
      <c r="GD355" s="45">
        <v>294</v>
      </c>
      <c r="GE355" s="128">
        <f t="shared" si="2656"/>
        <v>0</v>
      </c>
      <c r="GF355" s="128">
        <f t="shared" si="2682"/>
        <v>0</v>
      </c>
      <c r="GG355" s="128">
        <f t="shared" si="2699"/>
        <v>0</v>
      </c>
      <c r="GH355" s="46">
        <f t="shared" si="2236"/>
        <v>0</v>
      </c>
      <c r="GI355" s="46">
        <f t="shared" si="2367"/>
        <v>0</v>
      </c>
      <c r="GJ355" s="51">
        <f t="shared" si="2368"/>
        <v>0</v>
      </c>
      <c r="GK355" s="51">
        <f t="shared" si="2683"/>
        <v>0</v>
      </c>
      <c r="GL355" s="153">
        <f t="shared" si="2528"/>
        <v>10000</v>
      </c>
      <c r="GM355" s="45">
        <v>294</v>
      </c>
      <c r="GN355" s="46">
        <f t="shared" si="2237"/>
        <v>0</v>
      </c>
      <c r="GO355" s="46">
        <f t="shared" si="2657"/>
        <v>0</v>
      </c>
      <c r="GP355" s="128">
        <f t="shared" si="2168"/>
        <v>0</v>
      </c>
      <c r="GQ355" s="46">
        <f t="shared" si="2369"/>
        <v>0</v>
      </c>
      <c r="GR355" s="46">
        <f t="shared" si="2169"/>
        <v>0</v>
      </c>
      <c r="GS355" s="51">
        <f t="shared" si="2370"/>
        <v>0</v>
      </c>
      <c r="GT355" s="153">
        <f t="shared" si="2697"/>
        <v>0</v>
      </c>
      <c r="GU355" s="58">
        <f t="shared" si="2371"/>
        <v>0</v>
      </c>
      <c r="GV355" s="52">
        <f t="shared" si="2658"/>
        <v>0</v>
      </c>
      <c r="GW355" s="51">
        <f t="shared" si="2529"/>
        <v>0</v>
      </c>
      <c r="GX355" s="57">
        <f t="shared" si="2372"/>
        <v>0</v>
      </c>
      <c r="GY355" s="57">
        <f t="shared" si="2684"/>
        <v>0</v>
      </c>
      <c r="GZ355" s="153">
        <f t="shared" si="2530"/>
        <v>10000</v>
      </c>
      <c r="HA355" s="469">
        <f t="shared" si="2373"/>
        <v>0</v>
      </c>
      <c r="HB355" s="46">
        <f t="shared" si="2374"/>
        <v>0</v>
      </c>
      <c r="HC355" s="46">
        <f t="shared" si="2375"/>
        <v>0</v>
      </c>
      <c r="HD355" s="48"/>
      <c r="HF355" s="45">
        <v>294</v>
      </c>
      <c r="HG355" s="46">
        <f t="shared" si="2376"/>
        <v>0</v>
      </c>
      <c r="HH355" s="46">
        <f t="shared" si="2377"/>
        <v>0</v>
      </c>
      <c r="HI355" s="46">
        <f t="shared" si="2378"/>
        <v>0</v>
      </c>
      <c r="HJ355" s="46">
        <f t="shared" si="2379"/>
        <v>0</v>
      </c>
      <c r="HK355" s="46">
        <f t="shared" si="2380"/>
        <v>0</v>
      </c>
      <c r="HL355" s="51">
        <f t="shared" si="2381"/>
        <v>0</v>
      </c>
      <c r="HM355" s="153">
        <f t="shared" si="2531"/>
        <v>10000</v>
      </c>
      <c r="HN355" s="58">
        <f t="shared" si="2382"/>
        <v>0</v>
      </c>
      <c r="HO355" s="52">
        <f t="shared" si="2383"/>
        <v>0</v>
      </c>
      <c r="HP355" s="51">
        <f t="shared" si="2384"/>
        <v>0</v>
      </c>
      <c r="HQ355" s="57">
        <f t="shared" si="2385"/>
        <v>0</v>
      </c>
      <c r="HR355" s="153">
        <f t="shared" si="2532"/>
        <v>10000</v>
      </c>
      <c r="HS355" s="468">
        <f t="shared" si="2171"/>
        <v>0</v>
      </c>
      <c r="HT355" s="46">
        <f t="shared" si="2172"/>
        <v>0</v>
      </c>
      <c r="HU355" s="46">
        <f t="shared" si="2173"/>
        <v>0</v>
      </c>
      <c r="HV355" s="48"/>
      <c r="HW355" s="29"/>
      <c r="HX355" s="45">
        <v>294</v>
      </c>
      <c r="HY355" s="128">
        <f t="shared" si="2386"/>
        <v>0</v>
      </c>
      <c r="HZ355" s="46">
        <f t="shared" si="2387"/>
        <v>0</v>
      </c>
      <c r="IA355" s="46">
        <f t="shared" si="2388"/>
        <v>0</v>
      </c>
      <c r="IB355" s="46">
        <f t="shared" si="2389"/>
        <v>0</v>
      </c>
      <c r="IC355" s="46">
        <f t="shared" si="2390"/>
        <v>0</v>
      </c>
      <c r="ID355" s="51">
        <f t="shared" si="2391"/>
        <v>0</v>
      </c>
      <c r="IE355" s="153">
        <f t="shared" si="2533"/>
        <v>10000</v>
      </c>
      <c r="IF355" s="58">
        <f t="shared" si="2392"/>
        <v>0</v>
      </c>
      <c r="IG355" s="52">
        <f t="shared" si="2393"/>
        <v>0</v>
      </c>
      <c r="IH355" s="51">
        <f t="shared" si="2394"/>
        <v>0</v>
      </c>
      <c r="II355" s="57">
        <f t="shared" si="2534"/>
        <v>0</v>
      </c>
      <c r="IJ355" s="153">
        <f t="shared" si="2535"/>
        <v>10000</v>
      </c>
      <c r="IK355" s="468">
        <f t="shared" si="2174"/>
        <v>0</v>
      </c>
      <c r="IL355" s="46">
        <f t="shared" si="2175"/>
        <v>0</v>
      </c>
      <c r="IM355" s="46">
        <f t="shared" si="2176"/>
        <v>0</v>
      </c>
      <c r="IN355" s="48"/>
      <c r="IO355" s="53">
        <f t="shared" si="2395"/>
        <v>0</v>
      </c>
      <c r="IQ355" s="45">
        <v>294</v>
      </c>
      <c r="IR355" s="128">
        <f t="shared" si="2396"/>
        <v>0</v>
      </c>
      <c r="IS355" s="128">
        <f t="shared" si="2397"/>
        <v>0</v>
      </c>
      <c r="IT355" s="128">
        <f t="shared" si="2398"/>
        <v>0</v>
      </c>
      <c r="IU355" s="46">
        <f t="shared" si="2559"/>
        <v>0</v>
      </c>
      <c r="IV355" s="46">
        <f t="shared" si="2399"/>
        <v>0</v>
      </c>
      <c r="IW355" s="51">
        <f t="shared" si="2400"/>
        <v>0</v>
      </c>
      <c r="IX355" s="199">
        <f t="shared" si="2536"/>
        <v>10000</v>
      </c>
      <c r="IY355" s="128">
        <f t="shared" si="2401"/>
        <v>0</v>
      </c>
      <c r="IZ355" s="408">
        <f t="shared" si="2402"/>
        <v>0</v>
      </c>
      <c r="JA355" s="58">
        <f t="shared" si="2403"/>
        <v>0</v>
      </c>
      <c r="JB355" s="52">
        <f t="shared" si="2404"/>
        <v>0</v>
      </c>
      <c r="JC355" s="51">
        <f t="shared" si="2405"/>
        <v>0</v>
      </c>
      <c r="JD355" s="57">
        <f t="shared" si="2406"/>
        <v>0</v>
      </c>
      <c r="JE355" s="280">
        <f t="shared" si="2407"/>
        <v>10000</v>
      </c>
      <c r="JF355" s="280">
        <f t="shared" si="2408"/>
        <v>0</v>
      </c>
      <c r="JG355" s="468">
        <f t="shared" si="2409"/>
        <v>0</v>
      </c>
      <c r="JH355" s="46">
        <f t="shared" si="2410"/>
        <v>0</v>
      </c>
      <c r="JI355" s="46">
        <f t="shared" si="2411"/>
        <v>0</v>
      </c>
      <c r="JJ355" s="48"/>
      <c r="JL355" s="45">
        <v>294</v>
      </c>
      <c r="JM355" s="46">
        <f t="shared" si="2412"/>
        <v>0</v>
      </c>
      <c r="JN355" s="46">
        <f t="shared" si="2413"/>
        <v>0</v>
      </c>
      <c r="JO355" s="128">
        <f t="shared" si="2414"/>
        <v>0</v>
      </c>
      <c r="JP355" s="46">
        <f t="shared" si="2537"/>
        <v>0</v>
      </c>
      <c r="JQ355" s="46">
        <f t="shared" si="2415"/>
        <v>0</v>
      </c>
      <c r="JR355" s="51">
        <f t="shared" si="2416"/>
        <v>0</v>
      </c>
      <c r="JS355" s="51">
        <f t="shared" si="2685"/>
        <v>0</v>
      </c>
      <c r="JT355" s="199">
        <f t="shared" si="2538"/>
        <v>10000</v>
      </c>
      <c r="JU355" s="128">
        <f t="shared" si="2417"/>
        <v>0</v>
      </c>
      <c r="JV355" s="408">
        <f t="shared" si="2418"/>
        <v>0</v>
      </c>
      <c r="JW355" s="58">
        <f t="shared" si="2419"/>
        <v>0</v>
      </c>
      <c r="JX355" s="52">
        <f t="shared" si="2420"/>
        <v>0</v>
      </c>
      <c r="JY355" s="51">
        <f t="shared" si="2421"/>
        <v>0</v>
      </c>
      <c r="JZ355" s="51">
        <f t="shared" si="2422"/>
        <v>0</v>
      </c>
      <c r="KA355" s="199">
        <f t="shared" si="2686"/>
        <v>0</v>
      </c>
      <c r="KB355" s="128">
        <f t="shared" si="2539"/>
        <v>10000</v>
      </c>
      <c r="KC355" s="204">
        <f t="shared" si="2423"/>
        <v>0</v>
      </c>
      <c r="KD355" s="468">
        <f t="shared" si="2540"/>
        <v>0</v>
      </c>
      <c r="KE355" s="46">
        <f t="shared" si="2424"/>
        <v>0</v>
      </c>
      <c r="KF355" s="46">
        <f t="shared" si="2425"/>
        <v>0</v>
      </c>
      <c r="KG355" s="48"/>
      <c r="KI355" s="45">
        <v>294</v>
      </c>
      <c r="KJ355" s="46">
        <f t="shared" si="2426"/>
        <v>0</v>
      </c>
      <c r="KK355" s="46">
        <f t="shared" si="2427"/>
        <v>0</v>
      </c>
      <c r="KL355" s="128">
        <f t="shared" si="2428"/>
        <v>0</v>
      </c>
      <c r="KM355" s="46">
        <f t="shared" si="2244"/>
        <v>0</v>
      </c>
      <c r="KN355" s="46">
        <f t="shared" si="2429"/>
        <v>0</v>
      </c>
      <c r="KO355" s="51">
        <f t="shared" si="2430"/>
        <v>0</v>
      </c>
      <c r="KP355" s="199">
        <f t="shared" si="2687"/>
        <v>0</v>
      </c>
      <c r="KQ355" s="199">
        <f t="shared" si="2541"/>
        <v>10000</v>
      </c>
      <c r="KR355" s="128">
        <f t="shared" si="2431"/>
        <v>0</v>
      </c>
      <c r="KS355" s="408">
        <f t="shared" si="2432"/>
        <v>0</v>
      </c>
      <c r="KT355" s="45">
        <v>294</v>
      </c>
      <c r="KU355" s="46">
        <f t="shared" si="2542"/>
        <v>0</v>
      </c>
      <c r="KV355" s="46">
        <f t="shared" si="2433"/>
        <v>0</v>
      </c>
      <c r="KW355" s="128">
        <f t="shared" si="2177"/>
        <v>0</v>
      </c>
      <c r="KX355" s="46">
        <f t="shared" si="2434"/>
        <v>0</v>
      </c>
      <c r="KY355" s="46">
        <f t="shared" si="2178"/>
        <v>0</v>
      </c>
      <c r="KZ355" s="51">
        <f t="shared" si="2435"/>
        <v>0</v>
      </c>
      <c r="LA355" s="153">
        <f t="shared" si="2688"/>
        <v>0</v>
      </c>
      <c r="LB355" s="58">
        <f t="shared" si="2652"/>
        <v>0</v>
      </c>
      <c r="LC355" s="52">
        <f t="shared" si="2436"/>
        <v>0</v>
      </c>
      <c r="LD355" s="51">
        <f t="shared" si="2437"/>
        <v>0</v>
      </c>
      <c r="LE355" s="51">
        <f t="shared" si="2179"/>
        <v>0</v>
      </c>
      <c r="LF355" s="51">
        <f t="shared" si="2689"/>
        <v>0</v>
      </c>
      <c r="LG355" s="128">
        <f t="shared" si="2180"/>
        <v>10000</v>
      </c>
      <c r="LH355" s="204">
        <f t="shared" si="2438"/>
        <v>0</v>
      </c>
      <c r="LI355" s="479">
        <f t="shared" si="2181"/>
        <v>0</v>
      </c>
      <c r="LJ355" s="46">
        <f t="shared" si="2543"/>
        <v>0</v>
      </c>
      <c r="LK355" s="46">
        <f t="shared" si="2544"/>
        <v>0</v>
      </c>
      <c r="LL355" s="48"/>
      <c r="LN355" s="45">
        <v>294</v>
      </c>
      <c r="LO355" s="46">
        <f t="shared" si="2439"/>
        <v>0</v>
      </c>
      <c r="LP355" s="46">
        <f t="shared" si="2659"/>
        <v>0</v>
      </c>
      <c r="LQ355" s="46">
        <f t="shared" si="2440"/>
        <v>0</v>
      </c>
      <c r="LR355" s="46">
        <f t="shared" si="2441"/>
        <v>0</v>
      </c>
      <c r="LS355" s="46">
        <f t="shared" si="2442"/>
        <v>0</v>
      </c>
      <c r="LT355" s="51">
        <f t="shared" si="2443"/>
        <v>0</v>
      </c>
      <c r="LU355" s="199">
        <f t="shared" si="2545"/>
        <v>10000</v>
      </c>
      <c r="LV355" s="58">
        <f t="shared" si="2444"/>
        <v>0</v>
      </c>
      <c r="LW355" s="241">
        <f t="shared" si="2660"/>
        <v>0</v>
      </c>
      <c r="LX355" s="51">
        <f t="shared" si="2445"/>
        <v>0</v>
      </c>
      <c r="LY355" s="51">
        <f t="shared" si="2446"/>
        <v>0</v>
      </c>
      <c r="LZ355" s="46">
        <f t="shared" si="2546"/>
        <v>0</v>
      </c>
      <c r="MA355" s="199">
        <f t="shared" si="2547"/>
        <v>10000</v>
      </c>
      <c r="MB355" s="468">
        <f t="shared" si="2447"/>
        <v>0</v>
      </c>
      <c r="MC355" s="46">
        <f t="shared" si="2448"/>
        <v>0</v>
      </c>
      <c r="MD355" s="46">
        <f t="shared" si="2449"/>
        <v>0</v>
      </c>
      <c r="ME355" s="48"/>
      <c r="MG355" s="45">
        <v>294</v>
      </c>
      <c r="MH355" s="46">
        <f t="shared" si="2450"/>
        <v>0</v>
      </c>
      <c r="MI355" s="46">
        <f t="shared" si="2661"/>
        <v>0</v>
      </c>
      <c r="MJ355" s="46">
        <f t="shared" si="2451"/>
        <v>0</v>
      </c>
      <c r="MK355" s="46">
        <f t="shared" si="2452"/>
        <v>0</v>
      </c>
      <c r="ML355" s="46">
        <f t="shared" si="2453"/>
        <v>0</v>
      </c>
      <c r="MM355" s="51">
        <f t="shared" si="2454"/>
        <v>0</v>
      </c>
      <c r="MN355" s="199">
        <f t="shared" si="2548"/>
        <v>10000</v>
      </c>
      <c r="MO355" s="58">
        <f t="shared" si="2455"/>
        <v>0</v>
      </c>
      <c r="MP355" s="52">
        <f t="shared" si="2662"/>
        <v>0</v>
      </c>
      <c r="MQ355" s="51">
        <f t="shared" si="2456"/>
        <v>0</v>
      </c>
      <c r="MR355" s="57">
        <f t="shared" si="2457"/>
        <v>0</v>
      </c>
      <c r="MS355" s="199">
        <f t="shared" si="2549"/>
        <v>10000</v>
      </c>
      <c r="MT355" s="468">
        <f t="shared" si="2550"/>
        <v>0</v>
      </c>
      <c r="MU355" s="46">
        <f t="shared" si="2458"/>
        <v>0</v>
      </c>
      <c r="MV355" s="46">
        <f t="shared" si="2459"/>
        <v>0</v>
      </c>
      <c r="MW355" s="48"/>
      <c r="MY355" s="45">
        <v>294</v>
      </c>
      <c r="MZ355" s="46">
        <f t="shared" si="2460"/>
        <v>0</v>
      </c>
      <c r="NA355" s="46">
        <f t="shared" si="2663"/>
        <v>0</v>
      </c>
      <c r="NB355" s="128">
        <f t="shared" si="2461"/>
        <v>0</v>
      </c>
      <c r="NC355" s="46">
        <f t="shared" si="2238"/>
        <v>0</v>
      </c>
      <c r="ND355" s="46">
        <f t="shared" si="2462"/>
        <v>0</v>
      </c>
      <c r="NE355" s="51">
        <f t="shared" si="2187"/>
        <v>0</v>
      </c>
      <c r="NF355" s="153">
        <f t="shared" si="2188"/>
        <v>10000</v>
      </c>
      <c r="NG355" s="45">
        <v>294</v>
      </c>
      <c r="NH355" s="46">
        <f t="shared" si="2239"/>
        <v>0</v>
      </c>
      <c r="NI355" s="46">
        <f t="shared" si="2664"/>
        <v>0</v>
      </c>
      <c r="NJ355" s="128">
        <f t="shared" si="2190"/>
        <v>0</v>
      </c>
      <c r="NK355" s="46">
        <f t="shared" si="2551"/>
        <v>0</v>
      </c>
      <c r="NL355" s="46">
        <f t="shared" si="2191"/>
        <v>0</v>
      </c>
      <c r="NM355" s="51">
        <f t="shared" si="2463"/>
        <v>0</v>
      </c>
      <c r="NN355" s="58">
        <f t="shared" si="2192"/>
        <v>0</v>
      </c>
      <c r="NO355" s="52">
        <f t="shared" si="2665"/>
        <v>0</v>
      </c>
      <c r="NP355" s="51">
        <f t="shared" si="2194"/>
        <v>0</v>
      </c>
      <c r="NQ355" s="57">
        <f t="shared" si="2464"/>
        <v>0</v>
      </c>
      <c r="NR355" s="153">
        <f t="shared" si="2552"/>
        <v>10000</v>
      </c>
      <c r="NS355" s="469">
        <f t="shared" si="2465"/>
        <v>0</v>
      </c>
      <c r="NT355" s="46">
        <f t="shared" si="2466"/>
        <v>0</v>
      </c>
      <c r="NU355" s="46">
        <f t="shared" si="2467"/>
        <v>0</v>
      </c>
      <c r="NV355" s="48"/>
      <c r="NX355" s="45">
        <v>294</v>
      </c>
      <c r="NY355" s="46">
        <f t="shared" si="2468"/>
        <v>0</v>
      </c>
      <c r="NZ355" s="46">
        <f t="shared" si="2666"/>
        <v>0</v>
      </c>
      <c r="OA355" s="46">
        <f t="shared" si="2469"/>
        <v>0</v>
      </c>
      <c r="OB355" s="46">
        <f t="shared" si="2470"/>
        <v>0</v>
      </c>
      <c r="OC355" s="46">
        <f t="shared" si="2471"/>
        <v>0</v>
      </c>
      <c r="OD355" s="51">
        <f t="shared" si="2472"/>
        <v>0</v>
      </c>
      <c r="OE355" s="57">
        <f t="shared" si="2690"/>
        <v>0</v>
      </c>
      <c r="OF355" s="153">
        <f t="shared" si="2553"/>
        <v>10000</v>
      </c>
      <c r="OG355" s="58">
        <f t="shared" si="2473"/>
        <v>0</v>
      </c>
      <c r="OH355" s="241">
        <f t="shared" si="2691"/>
        <v>0</v>
      </c>
      <c r="OI355" s="51">
        <f t="shared" si="2474"/>
        <v>0</v>
      </c>
      <c r="OJ355" s="51">
        <f t="shared" si="2475"/>
        <v>0</v>
      </c>
      <c r="OK355" s="153">
        <f t="shared" si="2692"/>
        <v>0</v>
      </c>
      <c r="OL355" s="153">
        <f t="shared" si="2554"/>
        <v>10000</v>
      </c>
      <c r="OM355" s="468">
        <f t="shared" si="2555"/>
        <v>0</v>
      </c>
      <c r="ON355" s="46">
        <f t="shared" si="2556"/>
        <v>0</v>
      </c>
      <c r="OO355" s="46">
        <f t="shared" si="2476"/>
        <v>0</v>
      </c>
      <c r="OP355" s="48"/>
      <c r="OR355" s="45">
        <v>294</v>
      </c>
      <c r="OS355" s="46">
        <f t="shared" si="2477"/>
        <v>0</v>
      </c>
      <c r="OT355" s="128">
        <f t="shared" si="2667"/>
        <v>0</v>
      </c>
      <c r="OU355" s="128">
        <f t="shared" si="2478"/>
        <v>0</v>
      </c>
      <c r="OV355" s="46">
        <f t="shared" si="2240"/>
        <v>0</v>
      </c>
      <c r="OW355" s="46">
        <f t="shared" si="2241"/>
        <v>0</v>
      </c>
      <c r="OX355" s="51">
        <f t="shared" si="2479"/>
        <v>0</v>
      </c>
      <c r="OY355" s="51">
        <f t="shared" si="2693"/>
        <v>0</v>
      </c>
      <c r="OZ355" s="153">
        <f t="shared" si="2557"/>
        <v>10000</v>
      </c>
      <c r="PA355" s="45">
        <v>294</v>
      </c>
      <c r="PB355" s="46">
        <f t="shared" si="2480"/>
        <v>0</v>
      </c>
      <c r="PC355" s="46">
        <f t="shared" si="2694"/>
        <v>0</v>
      </c>
      <c r="PD355" s="128">
        <f t="shared" si="2481"/>
        <v>0</v>
      </c>
      <c r="PE355" s="46">
        <f t="shared" si="2482"/>
        <v>0</v>
      </c>
      <c r="PF355" s="46">
        <f t="shared" si="2483"/>
        <v>0</v>
      </c>
      <c r="PG355" s="51">
        <f t="shared" si="2484"/>
        <v>0</v>
      </c>
      <c r="PH355" s="153">
        <f t="shared" si="2698"/>
        <v>0</v>
      </c>
      <c r="PI355" s="688">
        <f t="shared" si="2485"/>
        <v>0</v>
      </c>
      <c r="PJ355" s="52">
        <f t="shared" si="2695"/>
        <v>0</v>
      </c>
      <c r="PK355" s="51">
        <f t="shared" si="2486"/>
        <v>0</v>
      </c>
      <c r="PL355" s="57">
        <f t="shared" si="2487"/>
        <v>0</v>
      </c>
      <c r="PM355" s="57">
        <f t="shared" si="2696"/>
        <v>0</v>
      </c>
      <c r="PN355" s="153">
        <f t="shared" si="2558"/>
        <v>10000</v>
      </c>
      <c r="PO355" s="469">
        <f t="shared" si="2488"/>
        <v>0</v>
      </c>
      <c r="PP355" s="46">
        <f t="shared" si="2489"/>
        <v>0</v>
      </c>
      <c r="PQ355" s="46">
        <f t="shared" si="2490"/>
        <v>0</v>
      </c>
      <c r="PR355" s="48"/>
    </row>
    <row r="356" spans="2:434" hidden="1" x14ac:dyDescent="0.3">
      <c r="B356" s="45">
        <v>295</v>
      </c>
      <c r="C356" s="46">
        <f t="shared" si="2245"/>
        <v>0</v>
      </c>
      <c r="D356" s="46">
        <f t="shared" si="2293"/>
        <v>0</v>
      </c>
      <c r="E356" s="46">
        <f t="shared" si="2294"/>
        <v>0</v>
      </c>
      <c r="F356" s="46">
        <f t="shared" si="2295"/>
        <v>0</v>
      </c>
      <c r="G356" s="46">
        <f t="shared" si="2296"/>
        <v>0</v>
      </c>
      <c r="H356" s="51">
        <f t="shared" si="2297"/>
        <v>0</v>
      </c>
      <c r="I356" s="58">
        <f t="shared" si="2228"/>
        <v>0</v>
      </c>
      <c r="J356" s="52">
        <f t="shared" si="2298"/>
        <v>0</v>
      </c>
      <c r="K356" s="51">
        <f t="shared" si="2299"/>
        <v>0</v>
      </c>
      <c r="L356" s="57">
        <f t="shared" si="2300"/>
        <v>0</v>
      </c>
      <c r="M356" s="468">
        <f t="shared" si="2491"/>
        <v>0</v>
      </c>
      <c r="N356" s="46">
        <f t="shared" si="2492"/>
        <v>0</v>
      </c>
      <c r="O356" s="47"/>
      <c r="P356" s="46">
        <f t="shared" si="2493"/>
        <v>0</v>
      </c>
      <c r="Q356" s="48"/>
      <c r="R356" s="29"/>
      <c r="S356" s="29"/>
      <c r="T356" s="45">
        <v>295</v>
      </c>
      <c r="U356" s="46">
        <f t="shared" si="2301"/>
        <v>0</v>
      </c>
      <c r="V356" s="46">
        <f t="shared" si="2302"/>
        <v>0</v>
      </c>
      <c r="W356" s="46">
        <f t="shared" si="2494"/>
        <v>0</v>
      </c>
      <c r="X356" s="46">
        <f t="shared" si="2303"/>
        <v>0</v>
      </c>
      <c r="Y356" s="46">
        <f t="shared" si="2304"/>
        <v>0</v>
      </c>
      <c r="Z356" s="51">
        <f t="shared" si="2305"/>
        <v>0</v>
      </c>
      <c r="AA356" s="58">
        <f t="shared" si="2306"/>
        <v>0</v>
      </c>
      <c r="AB356" s="52">
        <f t="shared" si="2307"/>
        <v>0</v>
      </c>
      <c r="AC356" s="51">
        <f t="shared" si="2308"/>
        <v>0</v>
      </c>
      <c r="AD356" s="57">
        <f t="shared" si="2309"/>
        <v>0</v>
      </c>
      <c r="AE356" s="468">
        <f t="shared" si="2495"/>
        <v>0</v>
      </c>
      <c r="AF356" s="46">
        <f t="shared" si="2310"/>
        <v>0</v>
      </c>
      <c r="AG356" s="47"/>
      <c r="AH356" s="46">
        <f t="shared" si="2496"/>
        <v>0</v>
      </c>
      <c r="AI356" s="48"/>
      <c r="AJ356" s="29"/>
      <c r="AK356" s="45">
        <v>295</v>
      </c>
      <c r="AL356" s="46">
        <f t="shared" si="2311"/>
        <v>0</v>
      </c>
      <c r="AM356" s="46"/>
      <c r="AN356" s="46"/>
      <c r="AO356" s="46">
        <f t="shared" si="2312"/>
        <v>0</v>
      </c>
      <c r="AP356" s="128">
        <f t="shared" si="2313"/>
        <v>0</v>
      </c>
      <c r="AQ356" s="128"/>
      <c r="AR356" s="128"/>
      <c r="AS356" s="46">
        <f t="shared" si="2314"/>
        <v>0</v>
      </c>
      <c r="AT356" s="46">
        <f t="shared" si="2315"/>
        <v>0</v>
      </c>
      <c r="AU356" s="51"/>
      <c r="AV356" s="51"/>
      <c r="AW356" s="51">
        <f t="shared" si="2316"/>
        <v>0</v>
      </c>
      <c r="AX356" s="58">
        <f t="shared" si="2317"/>
        <v>0</v>
      </c>
      <c r="AY356" s="52"/>
      <c r="AZ356" s="52"/>
      <c r="BA356" s="52">
        <f t="shared" si="2318"/>
        <v>0</v>
      </c>
      <c r="BB356" s="51">
        <f t="shared" si="2319"/>
        <v>0</v>
      </c>
      <c r="BC356" s="51"/>
      <c r="BD356" s="51"/>
      <c r="BE356" s="57">
        <f t="shared" si="2320"/>
        <v>0</v>
      </c>
      <c r="BF356" s="468">
        <f t="shared" si="2321"/>
        <v>0</v>
      </c>
      <c r="BG356" s="46">
        <f t="shared" si="2322"/>
        <v>0</v>
      </c>
      <c r="BH356" s="46">
        <f t="shared" si="2323"/>
        <v>0</v>
      </c>
      <c r="BI356" s="48"/>
      <c r="BK356" s="45">
        <v>295</v>
      </c>
      <c r="BL356" s="46">
        <f t="shared" si="2497"/>
        <v>0</v>
      </c>
      <c r="BM356" s="46">
        <f t="shared" si="2498"/>
        <v>0</v>
      </c>
      <c r="BN356" s="46">
        <f t="shared" si="2499"/>
        <v>0</v>
      </c>
      <c r="BO356" s="46">
        <f t="shared" si="2324"/>
        <v>0</v>
      </c>
      <c r="BP356" s="46">
        <f t="shared" si="2325"/>
        <v>0</v>
      </c>
      <c r="BQ356" s="51">
        <f t="shared" si="2326"/>
        <v>0</v>
      </c>
      <c r="BR356" s="57">
        <f t="shared" si="2668"/>
        <v>0</v>
      </c>
      <c r="BS356" s="58">
        <f t="shared" si="2229"/>
        <v>0</v>
      </c>
      <c r="BT356" s="52">
        <f t="shared" si="2500"/>
        <v>0</v>
      </c>
      <c r="BU356" s="51">
        <f t="shared" si="2327"/>
        <v>0</v>
      </c>
      <c r="BV356" s="51">
        <f t="shared" si="2328"/>
        <v>0</v>
      </c>
      <c r="BW356" s="153">
        <f t="shared" si="2669"/>
        <v>0</v>
      </c>
      <c r="BX356" s="468">
        <f t="shared" si="2501"/>
        <v>0</v>
      </c>
      <c r="BY356" s="46">
        <f t="shared" si="2502"/>
        <v>0</v>
      </c>
      <c r="BZ356" s="46">
        <f t="shared" si="2329"/>
        <v>0</v>
      </c>
      <c r="CA356" s="48"/>
      <c r="CB356" s="29"/>
      <c r="CC356" s="45">
        <v>295</v>
      </c>
      <c r="CD356" s="128">
        <f t="shared" si="2330"/>
        <v>0</v>
      </c>
      <c r="CE356" s="46">
        <f t="shared" si="2503"/>
        <v>0</v>
      </c>
      <c r="CF356" s="128">
        <f t="shared" si="2331"/>
        <v>0</v>
      </c>
      <c r="CG356" s="46">
        <f t="shared" si="2504"/>
        <v>0</v>
      </c>
      <c r="CH356" s="46">
        <f t="shared" si="2230"/>
        <v>0</v>
      </c>
      <c r="CI356" s="51">
        <f t="shared" si="2332"/>
        <v>0</v>
      </c>
      <c r="CJ356" s="199">
        <f t="shared" si="2670"/>
        <v>0</v>
      </c>
      <c r="CK356" s="153">
        <f t="shared" si="2505"/>
        <v>10000</v>
      </c>
      <c r="CL356" s="45">
        <v>295</v>
      </c>
      <c r="CM356" s="46">
        <f t="shared" si="2506"/>
        <v>0</v>
      </c>
      <c r="CN356" s="46">
        <f t="shared" si="2507"/>
        <v>0</v>
      </c>
      <c r="CO356" s="128">
        <f t="shared" si="2242"/>
        <v>0</v>
      </c>
      <c r="CP356" s="46">
        <f t="shared" si="2333"/>
        <v>0</v>
      </c>
      <c r="CQ356" s="46">
        <f t="shared" si="2243"/>
        <v>0</v>
      </c>
      <c r="CR356" s="51">
        <f t="shared" si="2334"/>
        <v>0</v>
      </c>
      <c r="CS356" s="153">
        <f t="shared" si="2671"/>
        <v>0</v>
      </c>
      <c r="CT356" s="58">
        <f t="shared" si="2335"/>
        <v>0</v>
      </c>
      <c r="CU356" s="52">
        <f t="shared" si="2508"/>
        <v>0</v>
      </c>
      <c r="CV356" s="51">
        <f t="shared" si="2509"/>
        <v>0</v>
      </c>
      <c r="CW356" s="51">
        <f t="shared" si="2336"/>
        <v>0</v>
      </c>
      <c r="CX356" s="57">
        <f t="shared" si="2672"/>
        <v>0</v>
      </c>
      <c r="CY356" s="153">
        <f t="shared" si="2510"/>
        <v>10000</v>
      </c>
      <c r="CZ356" s="479">
        <f t="shared" si="2162"/>
        <v>0</v>
      </c>
      <c r="DA356" s="46">
        <f t="shared" si="2511"/>
        <v>0</v>
      </c>
      <c r="DB356" s="46">
        <f t="shared" si="2512"/>
        <v>0</v>
      </c>
      <c r="DC356" s="48"/>
      <c r="DE356" s="45">
        <v>295</v>
      </c>
      <c r="DF356" s="46">
        <f t="shared" si="2337"/>
        <v>0</v>
      </c>
      <c r="DG356" s="46">
        <f t="shared" si="2673"/>
        <v>0</v>
      </c>
      <c r="DH356" s="46">
        <f t="shared" si="2338"/>
        <v>0</v>
      </c>
      <c r="DI356" s="46">
        <f t="shared" si="2339"/>
        <v>0</v>
      </c>
      <c r="DJ356" s="46">
        <f t="shared" si="2340"/>
        <v>0</v>
      </c>
      <c r="DK356" s="51">
        <f t="shared" si="2341"/>
        <v>0</v>
      </c>
      <c r="DL356" s="58">
        <f t="shared" si="2231"/>
        <v>0</v>
      </c>
      <c r="DM356" s="241">
        <f t="shared" si="2674"/>
        <v>0</v>
      </c>
      <c r="DN356" s="51">
        <f t="shared" si="2342"/>
        <v>0</v>
      </c>
      <c r="DO356" s="57">
        <f t="shared" si="2343"/>
        <v>0</v>
      </c>
      <c r="DP356" s="468">
        <f t="shared" si="2513"/>
        <v>0</v>
      </c>
      <c r="DQ356" s="46">
        <f t="shared" si="2514"/>
        <v>0</v>
      </c>
      <c r="DR356" s="47"/>
      <c r="DS356" s="46">
        <f t="shared" si="2515"/>
        <v>0</v>
      </c>
      <c r="DT356" s="48"/>
      <c r="DU356" s="29"/>
      <c r="DV356" s="45">
        <v>295</v>
      </c>
      <c r="DW356" s="46">
        <f t="shared" si="2516"/>
        <v>0</v>
      </c>
      <c r="DX356" s="46">
        <f t="shared" si="2675"/>
        <v>0</v>
      </c>
      <c r="DY356" s="46">
        <f t="shared" si="2517"/>
        <v>0</v>
      </c>
      <c r="DZ356" s="46">
        <f t="shared" si="2344"/>
        <v>0</v>
      </c>
      <c r="EA356" s="46">
        <f t="shared" si="2345"/>
        <v>0</v>
      </c>
      <c r="EB356" s="51">
        <f t="shared" si="2346"/>
        <v>0</v>
      </c>
      <c r="EC356" s="58">
        <f t="shared" si="2232"/>
        <v>0</v>
      </c>
      <c r="ED356" s="52">
        <f t="shared" si="2676"/>
        <v>0</v>
      </c>
      <c r="EE356" s="51">
        <f t="shared" si="2347"/>
        <v>0</v>
      </c>
      <c r="EF356" s="57">
        <f t="shared" si="2348"/>
        <v>0</v>
      </c>
      <c r="EG356" s="468">
        <f t="shared" si="2518"/>
        <v>0</v>
      </c>
      <c r="EH356" s="46">
        <f t="shared" si="2519"/>
        <v>0</v>
      </c>
      <c r="EI356" s="47"/>
      <c r="EJ356" s="46">
        <f t="shared" si="2520"/>
        <v>0</v>
      </c>
      <c r="EK356" s="48"/>
      <c r="EL356" s="29"/>
      <c r="EM356" s="45">
        <v>295</v>
      </c>
      <c r="EN356" s="46">
        <f t="shared" si="2653"/>
        <v>0</v>
      </c>
      <c r="EO356" s="46">
        <f t="shared" si="2677"/>
        <v>0</v>
      </c>
      <c r="EP356" s="128">
        <f t="shared" si="2233"/>
        <v>0</v>
      </c>
      <c r="EQ356" s="46">
        <f t="shared" si="2349"/>
        <v>0</v>
      </c>
      <c r="ER356" s="46">
        <f t="shared" si="2350"/>
        <v>0</v>
      </c>
      <c r="ES356" s="51">
        <f t="shared" si="2351"/>
        <v>0</v>
      </c>
      <c r="ET356" s="153">
        <f t="shared" si="2521"/>
        <v>10000</v>
      </c>
      <c r="EU356" s="45">
        <v>295</v>
      </c>
      <c r="EV356" s="46">
        <f t="shared" si="2234"/>
        <v>0</v>
      </c>
      <c r="EW356" s="46">
        <f t="shared" si="2678"/>
        <v>0</v>
      </c>
      <c r="EX356" s="128">
        <f t="shared" si="2352"/>
        <v>0</v>
      </c>
      <c r="EY356" s="46">
        <f t="shared" si="2353"/>
        <v>0</v>
      </c>
      <c r="EZ356" s="46">
        <f t="shared" si="2354"/>
        <v>0</v>
      </c>
      <c r="FA356" s="51">
        <f t="shared" si="2355"/>
        <v>0</v>
      </c>
      <c r="FB356" s="58">
        <f t="shared" si="2356"/>
        <v>0</v>
      </c>
      <c r="FC356" s="52">
        <f t="shared" si="2679"/>
        <v>0</v>
      </c>
      <c r="FD356" s="51">
        <f t="shared" si="2522"/>
        <v>0</v>
      </c>
      <c r="FE356" s="57">
        <f t="shared" si="2357"/>
        <v>0</v>
      </c>
      <c r="FF356" s="153">
        <f t="shared" si="2523"/>
        <v>10000</v>
      </c>
      <c r="FG356" s="469">
        <f t="shared" si="2358"/>
        <v>0</v>
      </c>
      <c r="FH356" s="46">
        <f t="shared" si="2359"/>
        <v>0</v>
      </c>
      <c r="FI356" s="46">
        <f t="shared" si="2360"/>
        <v>0</v>
      </c>
      <c r="FJ356" s="48"/>
      <c r="FL356" s="45">
        <v>295</v>
      </c>
      <c r="FM356" s="46">
        <f t="shared" si="2524"/>
        <v>0</v>
      </c>
      <c r="FN356" s="46">
        <f t="shared" si="2654"/>
        <v>0</v>
      </c>
      <c r="FO356" s="46">
        <f t="shared" si="2525"/>
        <v>0</v>
      </c>
      <c r="FP356" s="46">
        <f t="shared" si="2361"/>
        <v>0</v>
      </c>
      <c r="FQ356" s="46">
        <f t="shared" si="2362"/>
        <v>0</v>
      </c>
      <c r="FR356" s="51">
        <f t="shared" si="2363"/>
        <v>0</v>
      </c>
      <c r="FS356" s="57">
        <f t="shared" si="2680"/>
        <v>0</v>
      </c>
      <c r="FT356" s="58">
        <f t="shared" si="2235"/>
        <v>0</v>
      </c>
      <c r="FU356" s="241">
        <f t="shared" si="2655"/>
        <v>0</v>
      </c>
      <c r="FV356" s="51">
        <f t="shared" si="2364"/>
        <v>0</v>
      </c>
      <c r="FW356" s="51">
        <f t="shared" si="2365"/>
        <v>0</v>
      </c>
      <c r="FX356" s="153">
        <f t="shared" si="2681"/>
        <v>0</v>
      </c>
      <c r="FY356" s="468">
        <f t="shared" si="2526"/>
        <v>0</v>
      </c>
      <c r="FZ356" s="46">
        <f t="shared" si="2527"/>
        <v>0</v>
      </c>
      <c r="GA356" s="46">
        <f t="shared" si="2366"/>
        <v>0</v>
      </c>
      <c r="GB356" s="48"/>
      <c r="GD356" s="45">
        <v>295</v>
      </c>
      <c r="GE356" s="128">
        <f t="shared" si="2656"/>
        <v>0</v>
      </c>
      <c r="GF356" s="128">
        <f t="shared" si="2682"/>
        <v>0</v>
      </c>
      <c r="GG356" s="128">
        <f t="shared" si="2699"/>
        <v>0</v>
      </c>
      <c r="GH356" s="46">
        <f t="shared" si="2236"/>
        <v>0</v>
      </c>
      <c r="GI356" s="46">
        <f t="shared" si="2367"/>
        <v>0</v>
      </c>
      <c r="GJ356" s="51">
        <f t="shared" si="2368"/>
        <v>0</v>
      </c>
      <c r="GK356" s="51">
        <f t="shared" si="2683"/>
        <v>0</v>
      </c>
      <c r="GL356" s="153">
        <f t="shared" si="2528"/>
        <v>10000</v>
      </c>
      <c r="GM356" s="45">
        <v>295</v>
      </c>
      <c r="GN356" s="46">
        <f t="shared" si="2237"/>
        <v>0</v>
      </c>
      <c r="GO356" s="46">
        <f t="shared" si="2657"/>
        <v>0</v>
      </c>
      <c r="GP356" s="128">
        <f t="shared" si="2168"/>
        <v>0</v>
      </c>
      <c r="GQ356" s="46">
        <f t="shared" si="2369"/>
        <v>0</v>
      </c>
      <c r="GR356" s="46">
        <f t="shared" si="2169"/>
        <v>0</v>
      </c>
      <c r="GS356" s="51">
        <f t="shared" si="2370"/>
        <v>0</v>
      </c>
      <c r="GT356" s="153">
        <f t="shared" si="2697"/>
        <v>0</v>
      </c>
      <c r="GU356" s="58">
        <f t="shared" si="2371"/>
        <v>0</v>
      </c>
      <c r="GV356" s="52">
        <f t="shared" si="2658"/>
        <v>0</v>
      </c>
      <c r="GW356" s="51">
        <f t="shared" si="2529"/>
        <v>0</v>
      </c>
      <c r="GX356" s="57">
        <f t="shared" si="2372"/>
        <v>0</v>
      </c>
      <c r="GY356" s="57">
        <f t="shared" si="2684"/>
        <v>0</v>
      </c>
      <c r="GZ356" s="153">
        <f t="shared" si="2530"/>
        <v>10000</v>
      </c>
      <c r="HA356" s="469">
        <f t="shared" si="2373"/>
        <v>0</v>
      </c>
      <c r="HB356" s="46">
        <f t="shared" si="2374"/>
        <v>0</v>
      </c>
      <c r="HC356" s="46">
        <f t="shared" si="2375"/>
        <v>0</v>
      </c>
      <c r="HD356" s="48"/>
      <c r="HF356" s="45">
        <v>295</v>
      </c>
      <c r="HG356" s="46">
        <f t="shared" si="2376"/>
        <v>0</v>
      </c>
      <c r="HH356" s="46">
        <f t="shared" si="2377"/>
        <v>0</v>
      </c>
      <c r="HI356" s="46">
        <f t="shared" si="2378"/>
        <v>0</v>
      </c>
      <c r="HJ356" s="46">
        <f t="shared" si="2379"/>
        <v>0</v>
      </c>
      <c r="HK356" s="46">
        <f t="shared" si="2380"/>
        <v>0</v>
      </c>
      <c r="HL356" s="51">
        <f t="shared" si="2381"/>
        <v>0</v>
      </c>
      <c r="HM356" s="153">
        <f t="shared" si="2531"/>
        <v>10000</v>
      </c>
      <c r="HN356" s="58">
        <f t="shared" si="2382"/>
        <v>0</v>
      </c>
      <c r="HO356" s="52">
        <f t="shared" si="2383"/>
        <v>0</v>
      </c>
      <c r="HP356" s="51">
        <f t="shared" si="2384"/>
        <v>0</v>
      </c>
      <c r="HQ356" s="57">
        <f t="shared" si="2385"/>
        <v>0</v>
      </c>
      <c r="HR356" s="153">
        <f t="shared" si="2532"/>
        <v>10000</v>
      </c>
      <c r="HS356" s="468">
        <f t="shared" si="2171"/>
        <v>0</v>
      </c>
      <c r="HT356" s="46">
        <f t="shared" si="2172"/>
        <v>0</v>
      </c>
      <c r="HU356" s="46">
        <f t="shared" si="2173"/>
        <v>0</v>
      </c>
      <c r="HV356" s="48"/>
      <c r="HW356" s="29"/>
      <c r="HX356" s="45">
        <v>295</v>
      </c>
      <c r="HY356" s="128">
        <f t="shared" si="2386"/>
        <v>0</v>
      </c>
      <c r="HZ356" s="46">
        <f t="shared" si="2387"/>
        <v>0</v>
      </c>
      <c r="IA356" s="46">
        <f t="shared" si="2388"/>
        <v>0</v>
      </c>
      <c r="IB356" s="46">
        <f t="shared" si="2389"/>
        <v>0</v>
      </c>
      <c r="IC356" s="46">
        <f t="shared" si="2390"/>
        <v>0</v>
      </c>
      <c r="ID356" s="51">
        <f t="shared" si="2391"/>
        <v>0</v>
      </c>
      <c r="IE356" s="153">
        <f t="shared" si="2533"/>
        <v>10000</v>
      </c>
      <c r="IF356" s="58">
        <f t="shared" si="2392"/>
        <v>0</v>
      </c>
      <c r="IG356" s="52">
        <f t="shared" si="2393"/>
        <v>0</v>
      </c>
      <c r="IH356" s="51">
        <f t="shared" si="2394"/>
        <v>0</v>
      </c>
      <c r="II356" s="57">
        <f t="shared" si="2534"/>
        <v>0</v>
      </c>
      <c r="IJ356" s="153">
        <f t="shared" si="2535"/>
        <v>10000</v>
      </c>
      <c r="IK356" s="468">
        <f t="shared" si="2174"/>
        <v>0</v>
      </c>
      <c r="IL356" s="46">
        <f t="shared" si="2175"/>
        <v>0</v>
      </c>
      <c r="IM356" s="46">
        <f t="shared" si="2176"/>
        <v>0</v>
      </c>
      <c r="IN356" s="48"/>
      <c r="IO356" s="53">
        <f t="shared" si="2395"/>
        <v>0</v>
      </c>
      <c r="IQ356" s="45">
        <v>295</v>
      </c>
      <c r="IR356" s="128">
        <f t="shared" si="2396"/>
        <v>0</v>
      </c>
      <c r="IS356" s="128">
        <f t="shared" si="2397"/>
        <v>0</v>
      </c>
      <c r="IT356" s="128">
        <f t="shared" si="2398"/>
        <v>0</v>
      </c>
      <c r="IU356" s="46">
        <f t="shared" si="2559"/>
        <v>0</v>
      </c>
      <c r="IV356" s="46">
        <f t="shared" si="2399"/>
        <v>0</v>
      </c>
      <c r="IW356" s="51">
        <f t="shared" si="2400"/>
        <v>0</v>
      </c>
      <c r="IX356" s="199">
        <f t="shared" si="2536"/>
        <v>10000</v>
      </c>
      <c r="IY356" s="128">
        <f t="shared" si="2401"/>
        <v>0</v>
      </c>
      <c r="IZ356" s="408">
        <f t="shared" si="2402"/>
        <v>0</v>
      </c>
      <c r="JA356" s="58">
        <f t="shared" si="2403"/>
        <v>0</v>
      </c>
      <c r="JB356" s="52">
        <f t="shared" si="2404"/>
        <v>0</v>
      </c>
      <c r="JC356" s="51">
        <f t="shared" si="2405"/>
        <v>0</v>
      </c>
      <c r="JD356" s="57">
        <f t="shared" si="2406"/>
        <v>0</v>
      </c>
      <c r="JE356" s="280">
        <f t="shared" si="2407"/>
        <v>10000</v>
      </c>
      <c r="JF356" s="280">
        <f t="shared" si="2408"/>
        <v>0</v>
      </c>
      <c r="JG356" s="468">
        <f t="shared" si="2409"/>
        <v>0</v>
      </c>
      <c r="JH356" s="46">
        <f t="shared" si="2410"/>
        <v>0</v>
      </c>
      <c r="JI356" s="46">
        <f t="shared" si="2411"/>
        <v>0</v>
      </c>
      <c r="JJ356" s="48"/>
      <c r="JL356" s="45">
        <v>295</v>
      </c>
      <c r="JM356" s="46">
        <f t="shared" si="2412"/>
        <v>0</v>
      </c>
      <c r="JN356" s="46">
        <f t="shared" si="2413"/>
        <v>0</v>
      </c>
      <c r="JO356" s="128">
        <f t="shared" si="2414"/>
        <v>0</v>
      </c>
      <c r="JP356" s="46">
        <f t="shared" si="2537"/>
        <v>0</v>
      </c>
      <c r="JQ356" s="46">
        <f t="shared" si="2415"/>
        <v>0</v>
      </c>
      <c r="JR356" s="51">
        <f t="shared" si="2416"/>
        <v>0</v>
      </c>
      <c r="JS356" s="51">
        <f t="shared" si="2685"/>
        <v>0</v>
      </c>
      <c r="JT356" s="199">
        <f t="shared" si="2538"/>
        <v>10000</v>
      </c>
      <c r="JU356" s="128">
        <f t="shared" si="2417"/>
        <v>0</v>
      </c>
      <c r="JV356" s="408">
        <f t="shared" si="2418"/>
        <v>0</v>
      </c>
      <c r="JW356" s="58">
        <f t="shared" si="2419"/>
        <v>0</v>
      </c>
      <c r="JX356" s="52">
        <f t="shared" si="2420"/>
        <v>0</v>
      </c>
      <c r="JY356" s="51">
        <f t="shared" si="2421"/>
        <v>0</v>
      </c>
      <c r="JZ356" s="51">
        <f t="shared" si="2422"/>
        <v>0</v>
      </c>
      <c r="KA356" s="199">
        <f t="shared" si="2686"/>
        <v>0</v>
      </c>
      <c r="KB356" s="128">
        <f t="shared" si="2539"/>
        <v>10000</v>
      </c>
      <c r="KC356" s="204">
        <f t="shared" si="2423"/>
        <v>0</v>
      </c>
      <c r="KD356" s="468">
        <f t="shared" si="2540"/>
        <v>0</v>
      </c>
      <c r="KE356" s="46">
        <f t="shared" si="2424"/>
        <v>0</v>
      </c>
      <c r="KF356" s="46">
        <f t="shared" si="2425"/>
        <v>0</v>
      </c>
      <c r="KG356" s="48"/>
      <c r="KI356" s="45">
        <v>295</v>
      </c>
      <c r="KJ356" s="46">
        <f t="shared" si="2426"/>
        <v>0</v>
      </c>
      <c r="KK356" s="46">
        <f t="shared" si="2427"/>
        <v>0</v>
      </c>
      <c r="KL356" s="128">
        <f t="shared" si="2428"/>
        <v>0</v>
      </c>
      <c r="KM356" s="46">
        <f t="shared" si="2244"/>
        <v>0</v>
      </c>
      <c r="KN356" s="46">
        <f t="shared" si="2429"/>
        <v>0</v>
      </c>
      <c r="KO356" s="51">
        <f t="shared" si="2430"/>
        <v>0</v>
      </c>
      <c r="KP356" s="199">
        <f t="shared" si="2687"/>
        <v>0</v>
      </c>
      <c r="KQ356" s="199">
        <f t="shared" si="2541"/>
        <v>10000</v>
      </c>
      <c r="KR356" s="128">
        <f t="shared" si="2431"/>
        <v>0</v>
      </c>
      <c r="KS356" s="408">
        <f t="shared" si="2432"/>
        <v>0</v>
      </c>
      <c r="KT356" s="45">
        <v>295</v>
      </c>
      <c r="KU356" s="46">
        <f t="shared" si="2542"/>
        <v>0</v>
      </c>
      <c r="KV356" s="46">
        <f t="shared" si="2433"/>
        <v>0</v>
      </c>
      <c r="KW356" s="128">
        <f t="shared" si="2177"/>
        <v>0</v>
      </c>
      <c r="KX356" s="46">
        <f t="shared" si="2434"/>
        <v>0</v>
      </c>
      <c r="KY356" s="46">
        <f t="shared" si="2178"/>
        <v>0</v>
      </c>
      <c r="KZ356" s="51">
        <f t="shared" si="2435"/>
        <v>0</v>
      </c>
      <c r="LA356" s="153">
        <f t="shared" si="2688"/>
        <v>0</v>
      </c>
      <c r="LB356" s="58">
        <f t="shared" si="2652"/>
        <v>0</v>
      </c>
      <c r="LC356" s="52">
        <f t="shared" si="2436"/>
        <v>0</v>
      </c>
      <c r="LD356" s="51">
        <f t="shared" si="2437"/>
        <v>0</v>
      </c>
      <c r="LE356" s="51">
        <f t="shared" si="2179"/>
        <v>0</v>
      </c>
      <c r="LF356" s="51">
        <f t="shared" si="2689"/>
        <v>0</v>
      </c>
      <c r="LG356" s="128">
        <f t="shared" si="2180"/>
        <v>10000</v>
      </c>
      <c r="LH356" s="204">
        <f t="shared" si="2438"/>
        <v>0</v>
      </c>
      <c r="LI356" s="479">
        <f t="shared" si="2181"/>
        <v>0</v>
      </c>
      <c r="LJ356" s="46">
        <f t="shared" si="2543"/>
        <v>0</v>
      </c>
      <c r="LK356" s="46">
        <f t="shared" si="2544"/>
        <v>0</v>
      </c>
      <c r="LL356" s="48"/>
      <c r="LN356" s="45">
        <v>295</v>
      </c>
      <c r="LO356" s="46">
        <f t="shared" si="2439"/>
        <v>0</v>
      </c>
      <c r="LP356" s="46">
        <f t="shared" si="2659"/>
        <v>0</v>
      </c>
      <c r="LQ356" s="46">
        <f t="shared" si="2440"/>
        <v>0</v>
      </c>
      <c r="LR356" s="46">
        <f t="shared" si="2441"/>
        <v>0</v>
      </c>
      <c r="LS356" s="46">
        <f t="shared" si="2442"/>
        <v>0</v>
      </c>
      <c r="LT356" s="51">
        <f t="shared" si="2443"/>
        <v>0</v>
      </c>
      <c r="LU356" s="199">
        <f t="shared" si="2545"/>
        <v>10000</v>
      </c>
      <c r="LV356" s="58">
        <f t="shared" si="2444"/>
        <v>0</v>
      </c>
      <c r="LW356" s="241">
        <f t="shared" si="2660"/>
        <v>0</v>
      </c>
      <c r="LX356" s="51">
        <f t="shared" si="2445"/>
        <v>0</v>
      </c>
      <c r="LY356" s="51">
        <f t="shared" si="2446"/>
        <v>0</v>
      </c>
      <c r="LZ356" s="46">
        <f t="shared" si="2546"/>
        <v>0</v>
      </c>
      <c r="MA356" s="199">
        <f t="shared" si="2547"/>
        <v>10000</v>
      </c>
      <c r="MB356" s="468">
        <f t="shared" si="2447"/>
        <v>0</v>
      </c>
      <c r="MC356" s="46">
        <f t="shared" si="2448"/>
        <v>0</v>
      </c>
      <c r="MD356" s="46">
        <f t="shared" si="2449"/>
        <v>0</v>
      </c>
      <c r="ME356" s="48"/>
      <c r="MG356" s="45">
        <v>295</v>
      </c>
      <c r="MH356" s="46">
        <f t="shared" si="2450"/>
        <v>0</v>
      </c>
      <c r="MI356" s="46">
        <f t="shared" si="2661"/>
        <v>0</v>
      </c>
      <c r="MJ356" s="46">
        <f t="shared" si="2451"/>
        <v>0</v>
      </c>
      <c r="MK356" s="46">
        <f t="shared" si="2452"/>
        <v>0</v>
      </c>
      <c r="ML356" s="46">
        <f t="shared" si="2453"/>
        <v>0</v>
      </c>
      <c r="MM356" s="51">
        <f t="shared" si="2454"/>
        <v>0</v>
      </c>
      <c r="MN356" s="199">
        <f t="shared" si="2548"/>
        <v>10000</v>
      </c>
      <c r="MO356" s="58">
        <f t="shared" si="2455"/>
        <v>0</v>
      </c>
      <c r="MP356" s="52">
        <f t="shared" si="2662"/>
        <v>0</v>
      </c>
      <c r="MQ356" s="51">
        <f t="shared" si="2456"/>
        <v>0</v>
      </c>
      <c r="MR356" s="57">
        <f t="shared" si="2457"/>
        <v>0</v>
      </c>
      <c r="MS356" s="199">
        <f t="shared" si="2549"/>
        <v>10000</v>
      </c>
      <c r="MT356" s="468">
        <f t="shared" si="2550"/>
        <v>0</v>
      </c>
      <c r="MU356" s="46">
        <f t="shared" si="2458"/>
        <v>0</v>
      </c>
      <c r="MV356" s="46">
        <f t="shared" si="2459"/>
        <v>0</v>
      </c>
      <c r="MW356" s="48"/>
      <c r="MY356" s="45">
        <v>295</v>
      </c>
      <c r="MZ356" s="46">
        <f t="shared" si="2460"/>
        <v>0</v>
      </c>
      <c r="NA356" s="46">
        <f t="shared" si="2663"/>
        <v>0</v>
      </c>
      <c r="NB356" s="128">
        <f t="shared" si="2461"/>
        <v>0</v>
      </c>
      <c r="NC356" s="46">
        <f t="shared" si="2238"/>
        <v>0</v>
      </c>
      <c r="ND356" s="46">
        <f t="shared" si="2462"/>
        <v>0</v>
      </c>
      <c r="NE356" s="51">
        <f t="shared" si="2187"/>
        <v>0</v>
      </c>
      <c r="NF356" s="153">
        <f t="shared" si="2188"/>
        <v>10000</v>
      </c>
      <c r="NG356" s="45">
        <v>295</v>
      </c>
      <c r="NH356" s="46">
        <f t="shared" si="2239"/>
        <v>0</v>
      </c>
      <c r="NI356" s="46">
        <f t="shared" si="2664"/>
        <v>0</v>
      </c>
      <c r="NJ356" s="128">
        <f t="shared" si="2190"/>
        <v>0</v>
      </c>
      <c r="NK356" s="46">
        <f t="shared" si="2551"/>
        <v>0</v>
      </c>
      <c r="NL356" s="46">
        <f t="shared" si="2191"/>
        <v>0</v>
      </c>
      <c r="NM356" s="51">
        <f t="shared" si="2463"/>
        <v>0</v>
      </c>
      <c r="NN356" s="58">
        <f t="shared" si="2192"/>
        <v>0</v>
      </c>
      <c r="NO356" s="52">
        <f t="shared" si="2665"/>
        <v>0</v>
      </c>
      <c r="NP356" s="51">
        <f t="shared" si="2194"/>
        <v>0</v>
      </c>
      <c r="NQ356" s="57">
        <f t="shared" si="2464"/>
        <v>0</v>
      </c>
      <c r="NR356" s="153">
        <f t="shared" si="2552"/>
        <v>10000</v>
      </c>
      <c r="NS356" s="469">
        <f t="shared" si="2465"/>
        <v>0</v>
      </c>
      <c r="NT356" s="46">
        <f t="shared" si="2466"/>
        <v>0</v>
      </c>
      <c r="NU356" s="46">
        <f t="shared" si="2467"/>
        <v>0</v>
      </c>
      <c r="NV356" s="48"/>
      <c r="NX356" s="45">
        <v>295</v>
      </c>
      <c r="NY356" s="46">
        <f t="shared" si="2468"/>
        <v>0</v>
      </c>
      <c r="NZ356" s="46">
        <f t="shared" si="2666"/>
        <v>0</v>
      </c>
      <c r="OA356" s="46">
        <f t="shared" si="2469"/>
        <v>0</v>
      </c>
      <c r="OB356" s="46">
        <f t="shared" si="2470"/>
        <v>0</v>
      </c>
      <c r="OC356" s="46">
        <f t="shared" si="2471"/>
        <v>0</v>
      </c>
      <c r="OD356" s="51">
        <f t="shared" si="2472"/>
        <v>0</v>
      </c>
      <c r="OE356" s="57">
        <f t="shared" si="2690"/>
        <v>0</v>
      </c>
      <c r="OF356" s="153">
        <f t="shared" si="2553"/>
        <v>10000</v>
      </c>
      <c r="OG356" s="58">
        <f t="shared" si="2473"/>
        <v>0</v>
      </c>
      <c r="OH356" s="241">
        <f t="shared" si="2691"/>
        <v>0</v>
      </c>
      <c r="OI356" s="51">
        <f t="shared" si="2474"/>
        <v>0</v>
      </c>
      <c r="OJ356" s="51">
        <f t="shared" si="2475"/>
        <v>0</v>
      </c>
      <c r="OK356" s="153">
        <f t="shared" si="2692"/>
        <v>0</v>
      </c>
      <c r="OL356" s="153">
        <f t="shared" si="2554"/>
        <v>10000</v>
      </c>
      <c r="OM356" s="468">
        <f t="shared" si="2555"/>
        <v>0</v>
      </c>
      <c r="ON356" s="46">
        <f t="shared" si="2556"/>
        <v>0</v>
      </c>
      <c r="OO356" s="46">
        <f t="shared" si="2476"/>
        <v>0</v>
      </c>
      <c r="OP356" s="48"/>
      <c r="OR356" s="45">
        <v>295</v>
      </c>
      <c r="OS356" s="46">
        <f t="shared" si="2477"/>
        <v>0</v>
      </c>
      <c r="OT356" s="128">
        <f t="shared" si="2667"/>
        <v>0</v>
      </c>
      <c r="OU356" s="128">
        <f t="shared" si="2478"/>
        <v>0</v>
      </c>
      <c r="OV356" s="46">
        <f t="shared" si="2240"/>
        <v>0</v>
      </c>
      <c r="OW356" s="46">
        <f t="shared" si="2241"/>
        <v>0</v>
      </c>
      <c r="OX356" s="51">
        <f t="shared" si="2479"/>
        <v>0</v>
      </c>
      <c r="OY356" s="51">
        <f t="shared" si="2693"/>
        <v>0</v>
      </c>
      <c r="OZ356" s="153">
        <f t="shared" si="2557"/>
        <v>10000</v>
      </c>
      <c r="PA356" s="45">
        <v>295</v>
      </c>
      <c r="PB356" s="46">
        <f t="shared" si="2480"/>
        <v>0</v>
      </c>
      <c r="PC356" s="46">
        <f t="shared" si="2694"/>
        <v>0</v>
      </c>
      <c r="PD356" s="128">
        <f t="shared" si="2481"/>
        <v>0</v>
      </c>
      <c r="PE356" s="46">
        <f t="shared" si="2482"/>
        <v>0</v>
      </c>
      <c r="PF356" s="46">
        <f t="shared" si="2483"/>
        <v>0</v>
      </c>
      <c r="PG356" s="51">
        <f t="shared" si="2484"/>
        <v>0</v>
      </c>
      <c r="PH356" s="153">
        <f t="shared" si="2698"/>
        <v>0</v>
      </c>
      <c r="PI356" s="688">
        <f t="shared" si="2485"/>
        <v>0</v>
      </c>
      <c r="PJ356" s="52">
        <f t="shared" si="2695"/>
        <v>0</v>
      </c>
      <c r="PK356" s="51">
        <f t="shared" si="2486"/>
        <v>0</v>
      </c>
      <c r="PL356" s="57">
        <f t="shared" si="2487"/>
        <v>0</v>
      </c>
      <c r="PM356" s="57">
        <f t="shared" si="2696"/>
        <v>0</v>
      </c>
      <c r="PN356" s="153">
        <f t="shared" si="2558"/>
        <v>10000</v>
      </c>
      <c r="PO356" s="469">
        <f t="shared" si="2488"/>
        <v>0</v>
      </c>
      <c r="PP356" s="46">
        <f t="shared" si="2489"/>
        <v>0</v>
      </c>
      <c r="PQ356" s="46">
        <f t="shared" si="2490"/>
        <v>0</v>
      </c>
      <c r="PR356" s="48"/>
    </row>
    <row r="357" spans="2:434" hidden="1" x14ac:dyDescent="0.3">
      <c r="B357" s="45">
        <v>296</v>
      </c>
      <c r="C357" s="46">
        <f t="shared" si="2245"/>
        <v>0</v>
      </c>
      <c r="D357" s="46">
        <f t="shared" si="2293"/>
        <v>0</v>
      </c>
      <c r="E357" s="46">
        <f t="shared" si="2294"/>
        <v>0</v>
      </c>
      <c r="F357" s="46">
        <f t="shared" si="2295"/>
        <v>0</v>
      </c>
      <c r="G357" s="46">
        <f t="shared" si="2296"/>
        <v>0</v>
      </c>
      <c r="H357" s="51">
        <f t="shared" si="2297"/>
        <v>0</v>
      </c>
      <c r="I357" s="58">
        <f t="shared" si="2228"/>
        <v>0</v>
      </c>
      <c r="J357" s="52">
        <f t="shared" si="2298"/>
        <v>0</v>
      </c>
      <c r="K357" s="51">
        <f t="shared" si="2299"/>
        <v>0</v>
      </c>
      <c r="L357" s="57">
        <f t="shared" si="2300"/>
        <v>0</v>
      </c>
      <c r="M357" s="468">
        <f t="shared" si="2491"/>
        <v>0</v>
      </c>
      <c r="N357" s="46">
        <f t="shared" si="2492"/>
        <v>0</v>
      </c>
      <c r="O357" s="47"/>
      <c r="P357" s="46">
        <f t="shared" si="2493"/>
        <v>0</v>
      </c>
      <c r="Q357" s="48"/>
      <c r="R357" s="29"/>
      <c r="S357" s="29"/>
      <c r="T357" s="45">
        <v>296</v>
      </c>
      <c r="U357" s="46">
        <f t="shared" si="2301"/>
        <v>0</v>
      </c>
      <c r="V357" s="46">
        <f t="shared" si="2302"/>
        <v>0</v>
      </c>
      <c r="W357" s="46">
        <f t="shared" si="2494"/>
        <v>0</v>
      </c>
      <c r="X357" s="46">
        <f t="shared" si="2303"/>
        <v>0</v>
      </c>
      <c r="Y357" s="46">
        <f t="shared" si="2304"/>
        <v>0</v>
      </c>
      <c r="Z357" s="51">
        <f t="shared" si="2305"/>
        <v>0</v>
      </c>
      <c r="AA357" s="58">
        <f t="shared" si="2306"/>
        <v>0</v>
      </c>
      <c r="AB357" s="52">
        <f t="shared" si="2307"/>
        <v>0</v>
      </c>
      <c r="AC357" s="51">
        <f t="shared" si="2308"/>
        <v>0</v>
      </c>
      <c r="AD357" s="57">
        <f t="shared" si="2309"/>
        <v>0</v>
      </c>
      <c r="AE357" s="468">
        <f t="shared" si="2495"/>
        <v>0</v>
      </c>
      <c r="AF357" s="46">
        <f t="shared" si="2310"/>
        <v>0</v>
      </c>
      <c r="AG357" s="47"/>
      <c r="AH357" s="46">
        <f t="shared" si="2496"/>
        <v>0</v>
      </c>
      <c r="AI357" s="48"/>
      <c r="AJ357" s="29"/>
      <c r="AK357" s="45">
        <v>296</v>
      </c>
      <c r="AL357" s="46">
        <f t="shared" si="2311"/>
        <v>0</v>
      </c>
      <c r="AM357" s="46"/>
      <c r="AN357" s="46"/>
      <c r="AO357" s="46">
        <f t="shared" si="2312"/>
        <v>0</v>
      </c>
      <c r="AP357" s="128">
        <f t="shared" si="2313"/>
        <v>0</v>
      </c>
      <c r="AQ357" s="128"/>
      <c r="AR357" s="128"/>
      <c r="AS357" s="46">
        <f t="shared" si="2314"/>
        <v>0</v>
      </c>
      <c r="AT357" s="46">
        <f t="shared" si="2315"/>
        <v>0</v>
      </c>
      <c r="AU357" s="51"/>
      <c r="AV357" s="51"/>
      <c r="AW357" s="51">
        <f t="shared" si="2316"/>
        <v>0</v>
      </c>
      <c r="AX357" s="58">
        <f t="shared" si="2317"/>
        <v>0</v>
      </c>
      <c r="AY357" s="52"/>
      <c r="AZ357" s="52"/>
      <c r="BA357" s="52">
        <f t="shared" si="2318"/>
        <v>0</v>
      </c>
      <c r="BB357" s="51">
        <f t="shared" si="2319"/>
        <v>0</v>
      </c>
      <c r="BC357" s="51"/>
      <c r="BD357" s="51"/>
      <c r="BE357" s="57">
        <f t="shared" si="2320"/>
        <v>0</v>
      </c>
      <c r="BF357" s="468">
        <f t="shared" si="2321"/>
        <v>0</v>
      </c>
      <c r="BG357" s="46">
        <f t="shared" si="2322"/>
        <v>0</v>
      </c>
      <c r="BH357" s="46">
        <f t="shared" si="2323"/>
        <v>0</v>
      </c>
      <c r="BI357" s="48"/>
      <c r="BK357" s="45">
        <v>296</v>
      </c>
      <c r="BL357" s="46">
        <f t="shared" si="2497"/>
        <v>0</v>
      </c>
      <c r="BM357" s="46">
        <f t="shared" si="2498"/>
        <v>0</v>
      </c>
      <c r="BN357" s="46">
        <f t="shared" si="2499"/>
        <v>0</v>
      </c>
      <c r="BO357" s="46">
        <f t="shared" si="2324"/>
        <v>0</v>
      </c>
      <c r="BP357" s="46">
        <f t="shared" si="2325"/>
        <v>0</v>
      </c>
      <c r="BQ357" s="51">
        <f t="shared" si="2326"/>
        <v>0</v>
      </c>
      <c r="BR357" s="57">
        <f t="shared" si="2668"/>
        <v>0</v>
      </c>
      <c r="BS357" s="58">
        <f t="shared" si="2229"/>
        <v>0</v>
      </c>
      <c r="BT357" s="52">
        <f t="shared" si="2500"/>
        <v>0</v>
      </c>
      <c r="BU357" s="51">
        <f t="shared" si="2327"/>
        <v>0</v>
      </c>
      <c r="BV357" s="51">
        <f t="shared" si="2328"/>
        <v>0</v>
      </c>
      <c r="BW357" s="153">
        <f t="shared" si="2669"/>
        <v>0</v>
      </c>
      <c r="BX357" s="468">
        <f t="shared" si="2501"/>
        <v>0</v>
      </c>
      <c r="BY357" s="46">
        <f t="shared" si="2502"/>
        <v>0</v>
      </c>
      <c r="BZ357" s="46">
        <f t="shared" si="2329"/>
        <v>0</v>
      </c>
      <c r="CA357" s="48"/>
      <c r="CB357" s="29"/>
      <c r="CC357" s="45">
        <v>296</v>
      </c>
      <c r="CD357" s="128">
        <f t="shared" si="2330"/>
        <v>0</v>
      </c>
      <c r="CE357" s="46">
        <f t="shared" si="2503"/>
        <v>0</v>
      </c>
      <c r="CF357" s="128">
        <f t="shared" si="2331"/>
        <v>0</v>
      </c>
      <c r="CG357" s="46">
        <f t="shared" si="2504"/>
        <v>0</v>
      </c>
      <c r="CH357" s="46">
        <f t="shared" si="2230"/>
        <v>0</v>
      </c>
      <c r="CI357" s="51">
        <f t="shared" si="2332"/>
        <v>0</v>
      </c>
      <c r="CJ357" s="199">
        <f t="shared" si="2670"/>
        <v>0</v>
      </c>
      <c r="CK357" s="153">
        <f t="shared" si="2505"/>
        <v>10000</v>
      </c>
      <c r="CL357" s="45">
        <v>296</v>
      </c>
      <c r="CM357" s="46">
        <f t="shared" si="2506"/>
        <v>0</v>
      </c>
      <c r="CN357" s="46">
        <f t="shared" si="2507"/>
        <v>0</v>
      </c>
      <c r="CO357" s="128">
        <f t="shared" si="2242"/>
        <v>0</v>
      </c>
      <c r="CP357" s="46">
        <f t="shared" si="2333"/>
        <v>0</v>
      </c>
      <c r="CQ357" s="46">
        <f t="shared" si="2243"/>
        <v>0</v>
      </c>
      <c r="CR357" s="51">
        <f t="shared" si="2334"/>
        <v>0</v>
      </c>
      <c r="CS357" s="153">
        <f t="shared" si="2671"/>
        <v>0</v>
      </c>
      <c r="CT357" s="58">
        <f t="shared" si="2335"/>
        <v>0</v>
      </c>
      <c r="CU357" s="52">
        <f t="shared" si="2508"/>
        <v>0</v>
      </c>
      <c r="CV357" s="51">
        <f t="shared" si="2509"/>
        <v>0</v>
      </c>
      <c r="CW357" s="51">
        <f t="shared" si="2336"/>
        <v>0</v>
      </c>
      <c r="CX357" s="57">
        <f t="shared" si="2672"/>
        <v>0</v>
      </c>
      <c r="CY357" s="153">
        <f t="shared" si="2510"/>
        <v>10000</v>
      </c>
      <c r="CZ357" s="479">
        <f t="shared" si="2162"/>
        <v>0</v>
      </c>
      <c r="DA357" s="46">
        <f t="shared" si="2511"/>
        <v>0</v>
      </c>
      <c r="DB357" s="46">
        <f t="shared" si="2512"/>
        <v>0</v>
      </c>
      <c r="DC357" s="48"/>
      <c r="DE357" s="45">
        <v>296</v>
      </c>
      <c r="DF357" s="46">
        <f t="shared" si="2337"/>
        <v>0</v>
      </c>
      <c r="DG357" s="46">
        <f t="shared" si="2673"/>
        <v>0</v>
      </c>
      <c r="DH357" s="46">
        <f t="shared" si="2338"/>
        <v>0</v>
      </c>
      <c r="DI357" s="46">
        <f t="shared" si="2339"/>
        <v>0</v>
      </c>
      <c r="DJ357" s="46">
        <f t="shared" si="2340"/>
        <v>0</v>
      </c>
      <c r="DK357" s="51">
        <f t="shared" si="2341"/>
        <v>0</v>
      </c>
      <c r="DL357" s="58">
        <f t="shared" si="2231"/>
        <v>0</v>
      </c>
      <c r="DM357" s="241">
        <f t="shared" si="2674"/>
        <v>0</v>
      </c>
      <c r="DN357" s="51">
        <f t="shared" si="2342"/>
        <v>0</v>
      </c>
      <c r="DO357" s="57">
        <f t="shared" si="2343"/>
        <v>0</v>
      </c>
      <c r="DP357" s="468">
        <f t="shared" si="2513"/>
        <v>0</v>
      </c>
      <c r="DQ357" s="46">
        <f t="shared" si="2514"/>
        <v>0</v>
      </c>
      <c r="DR357" s="47"/>
      <c r="DS357" s="46">
        <f t="shared" si="2515"/>
        <v>0</v>
      </c>
      <c r="DT357" s="48"/>
      <c r="DU357" s="29"/>
      <c r="DV357" s="45">
        <v>296</v>
      </c>
      <c r="DW357" s="46">
        <f t="shared" si="2516"/>
        <v>0</v>
      </c>
      <c r="DX357" s="46">
        <f t="shared" si="2675"/>
        <v>0</v>
      </c>
      <c r="DY357" s="46">
        <f t="shared" si="2517"/>
        <v>0</v>
      </c>
      <c r="DZ357" s="46">
        <f t="shared" si="2344"/>
        <v>0</v>
      </c>
      <c r="EA357" s="46">
        <f t="shared" si="2345"/>
        <v>0</v>
      </c>
      <c r="EB357" s="51">
        <f t="shared" si="2346"/>
        <v>0</v>
      </c>
      <c r="EC357" s="58">
        <f t="shared" si="2232"/>
        <v>0</v>
      </c>
      <c r="ED357" s="52">
        <f t="shared" si="2676"/>
        <v>0</v>
      </c>
      <c r="EE357" s="51">
        <f t="shared" si="2347"/>
        <v>0</v>
      </c>
      <c r="EF357" s="57">
        <f t="shared" si="2348"/>
        <v>0</v>
      </c>
      <c r="EG357" s="468">
        <f t="shared" si="2518"/>
        <v>0</v>
      </c>
      <c r="EH357" s="46">
        <f t="shared" si="2519"/>
        <v>0</v>
      </c>
      <c r="EI357" s="47"/>
      <c r="EJ357" s="46">
        <f t="shared" si="2520"/>
        <v>0</v>
      </c>
      <c r="EK357" s="48"/>
      <c r="EL357" s="29"/>
      <c r="EM357" s="45">
        <v>296</v>
      </c>
      <c r="EN357" s="46">
        <f t="shared" si="2653"/>
        <v>0</v>
      </c>
      <c r="EO357" s="46">
        <f t="shared" si="2677"/>
        <v>0</v>
      </c>
      <c r="EP357" s="128">
        <f t="shared" si="2233"/>
        <v>0</v>
      </c>
      <c r="EQ357" s="46">
        <f t="shared" si="2349"/>
        <v>0</v>
      </c>
      <c r="ER357" s="46">
        <f t="shared" si="2350"/>
        <v>0</v>
      </c>
      <c r="ES357" s="51">
        <f t="shared" si="2351"/>
        <v>0</v>
      </c>
      <c r="ET357" s="153">
        <f t="shared" si="2521"/>
        <v>10000</v>
      </c>
      <c r="EU357" s="45">
        <v>296</v>
      </c>
      <c r="EV357" s="46">
        <f t="shared" si="2234"/>
        <v>0</v>
      </c>
      <c r="EW357" s="46">
        <f t="shared" si="2678"/>
        <v>0</v>
      </c>
      <c r="EX357" s="128">
        <f t="shared" si="2352"/>
        <v>0</v>
      </c>
      <c r="EY357" s="46">
        <f t="shared" si="2353"/>
        <v>0</v>
      </c>
      <c r="EZ357" s="46">
        <f t="shared" si="2354"/>
        <v>0</v>
      </c>
      <c r="FA357" s="51">
        <f t="shared" si="2355"/>
        <v>0</v>
      </c>
      <c r="FB357" s="58">
        <f t="shared" si="2356"/>
        <v>0</v>
      </c>
      <c r="FC357" s="52">
        <f t="shared" si="2679"/>
        <v>0</v>
      </c>
      <c r="FD357" s="51">
        <f t="shared" si="2522"/>
        <v>0</v>
      </c>
      <c r="FE357" s="57">
        <f t="shared" si="2357"/>
        <v>0</v>
      </c>
      <c r="FF357" s="153">
        <f t="shared" si="2523"/>
        <v>10000</v>
      </c>
      <c r="FG357" s="469">
        <f t="shared" si="2358"/>
        <v>0</v>
      </c>
      <c r="FH357" s="46">
        <f t="shared" si="2359"/>
        <v>0</v>
      </c>
      <c r="FI357" s="46">
        <f t="shared" si="2360"/>
        <v>0</v>
      </c>
      <c r="FJ357" s="48"/>
      <c r="FL357" s="45">
        <v>296</v>
      </c>
      <c r="FM357" s="46">
        <f t="shared" si="2524"/>
        <v>0</v>
      </c>
      <c r="FN357" s="46">
        <f t="shared" si="2654"/>
        <v>0</v>
      </c>
      <c r="FO357" s="46">
        <f t="shared" si="2525"/>
        <v>0</v>
      </c>
      <c r="FP357" s="46">
        <f t="shared" si="2361"/>
        <v>0</v>
      </c>
      <c r="FQ357" s="46">
        <f t="shared" si="2362"/>
        <v>0</v>
      </c>
      <c r="FR357" s="51">
        <f t="shared" si="2363"/>
        <v>0</v>
      </c>
      <c r="FS357" s="57">
        <f t="shared" si="2680"/>
        <v>0</v>
      </c>
      <c r="FT357" s="58">
        <f t="shared" si="2235"/>
        <v>0</v>
      </c>
      <c r="FU357" s="241">
        <f t="shared" si="2655"/>
        <v>0</v>
      </c>
      <c r="FV357" s="51">
        <f t="shared" si="2364"/>
        <v>0</v>
      </c>
      <c r="FW357" s="51">
        <f t="shared" si="2365"/>
        <v>0</v>
      </c>
      <c r="FX357" s="153">
        <f t="shared" si="2681"/>
        <v>0</v>
      </c>
      <c r="FY357" s="468">
        <f t="shared" si="2526"/>
        <v>0</v>
      </c>
      <c r="FZ357" s="46">
        <f t="shared" si="2527"/>
        <v>0</v>
      </c>
      <c r="GA357" s="46">
        <f t="shared" si="2366"/>
        <v>0</v>
      </c>
      <c r="GB357" s="48"/>
      <c r="GD357" s="45">
        <v>296</v>
      </c>
      <c r="GE357" s="128">
        <f t="shared" si="2656"/>
        <v>0</v>
      </c>
      <c r="GF357" s="128">
        <f t="shared" si="2682"/>
        <v>0</v>
      </c>
      <c r="GG357" s="128">
        <f t="shared" si="2699"/>
        <v>0</v>
      </c>
      <c r="GH357" s="46">
        <f t="shared" si="2236"/>
        <v>0</v>
      </c>
      <c r="GI357" s="46">
        <f t="shared" si="2367"/>
        <v>0</v>
      </c>
      <c r="GJ357" s="51">
        <f t="shared" si="2368"/>
        <v>0</v>
      </c>
      <c r="GK357" s="51">
        <f t="shared" si="2683"/>
        <v>0</v>
      </c>
      <c r="GL357" s="153">
        <f t="shared" si="2528"/>
        <v>10000</v>
      </c>
      <c r="GM357" s="45">
        <v>296</v>
      </c>
      <c r="GN357" s="46">
        <f t="shared" si="2237"/>
        <v>0</v>
      </c>
      <c r="GO357" s="46">
        <f t="shared" si="2657"/>
        <v>0</v>
      </c>
      <c r="GP357" s="128">
        <f t="shared" si="2168"/>
        <v>0</v>
      </c>
      <c r="GQ357" s="46">
        <f t="shared" si="2369"/>
        <v>0</v>
      </c>
      <c r="GR357" s="46">
        <f t="shared" si="2169"/>
        <v>0</v>
      </c>
      <c r="GS357" s="51">
        <f t="shared" si="2370"/>
        <v>0</v>
      </c>
      <c r="GT357" s="153">
        <f t="shared" si="2697"/>
        <v>0</v>
      </c>
      <c r="GU357" s="58">
        <f t="shared" si="2371"/>
        <v>0</v>
      </c>
      <c r="GV357" s="52">
        <f t="shared" si="2658"/>
        <v>0</v>
      </c>
      <c r="GW357" s="51">
        <f t="shared" si="2529"/>
        <v>0</v>
      </c>
      <c r="GX357" s="57">
        <f t="shared" si="2372"/>
        <v>0</v>
      </c>
      <c r="GY357" s="57">
        <f t="shared" si="2684"/>
        <v>0</v>
      </c>
      <c r="GZ357" s="153">
        <f t="shared" si="2530"/>
        <v>10000</v>
      </c>
      <c r="HA357" s="469">
        <f t="shared" si="2373"/>
        <v>0</v>
      </c>
      <c r="HB357" s="46">
        <f t="shared" si="2374"/>
        <v>0</v>
      </c>
      <c r="HC357" s="46">
        <f t="shared" si="2375"/>
        <v>0</v>
      </c>
      <c r="HD357" s="48"/>
      <c r="HF357" s="45">
        <v>296</v>
      </c>
      <c r="HG357" s="46">
        <f t="shared" si="2376"/>
        <v>0</v>
      </c>
      <c r="HH357" s="46">
        <f t="shared" si="2377"/>
        <v>0</v>
      </c>
      <c r="HI357" s="46">
        <f t="shared" si="2378"/>
        <v>0</v>
      </c>
      <c r="HJ357" s="46">
        <f t="shared" si="2379"/>
        <v>0</v>
      </c>
      <c r="HK357" s="46">
        <f t="shared" si="2380"/>
        <v>0</v>
      </c>
      <c r="HL357" s="51">
        <f t="shared" si="2381"/>
        <v>0</v>
      </c>
      <c r="HM357" s="153">
        <f t="shared" si="2531"/>
        <v>10000</v>
      </c>
      <c r="HN357" s="58">
        <f t="shared" si="2382"/>
        <v>0</v>
      </c>
      <c r="HO357" s="52">
        <f t="shared" si="2383"/>
        <v>0</v>
      </c>
      <c r="HP357" s="51">
        <f t="shared" si="2384"/>
        <v>0</v>
      </c>
      <c r="HQ357" s="57">
        <f t="shared" si="2385"/>
        <v>0</v>
      </c>
      <c r="HR357" s="153">
        <f t="shared" si="2532"/>
        <v>10000</v>
      </c>
      <c r="HS357" s="468">
        <f t="shared" si="2171"/>
        <v>0</v>
      </c>
      <c r="HT357" s="46">
        <f t="shared" si="2172"/>
        <v>0</v>
      </c>
      <c r="HU357" s="46">
        <f t="shared" si="2173"/>
        <v>0</v>
      </c>
      <c r="HV357" s="48"/>
      <c r="HW357" s="29"/>
      <c r="HX357" s="45">
        <v>296</v>
      </c>
      <c r="HY357" s="128">
        <f t="shared" si="2386"/>
        <v>0</v>
      </c>
      <c r="HZ357" s="46">
        <f t="shared" si="2387"/>
        <v>0</v>
      </c>
      <c r="IA357" s="46">
        <f t="shared" si="2388"/>
        <v>0</v>
      </c>
      <c r="IB357" s="46">
        <f t="shared" si="2389"/>
        <v>0</v>
      </c>
      <c r="IC357" s="46">
        <f t="shared" si="2390"/>
        <v>0</v>
      </c>
      <c r="ID357" s="51">
        <f t="shared" si="2391"/>
        <v>0</v>
      </c>
      <c r="IE357" s="153">
        <f t="shared" si="2533"/>
        <v>10000</v>
      </c>
      <c r="IF357" s="58">
        <f t="shared" si="2392"/>
        <v>0</v>
      </c>
      <c r="IG357" s="52">
        <f t="shared" si="2393"/>
        <v>0</v>
      </c>
      <c r="IH357" s="51">
        <f t="shared" si="2394"/>
        <v>0</v>
      </c>
      <c r="II357" s="57">
        <f t="shared" si="2534"/>
        <v>0</v>
      </c>
      <c r="IJ357" s="153">
        <f t="shared" si="2535"/>
        <v>10000</v>
      </c>
      <c r="IK357" s="468">
        <f t="shared" si="2174"/>
        <v>0</v>
      </c>
      <c r="IL357" s="46">
        <f t="shared" si="2175"/>
        <v>0</v>
      </c>
      <c r="IM357" s="46">
        <f t="shared" si="2176"/>
        <v>0</v>
      </c>
      <c r="IN357" s="48"/>
      <c r="IO357" s="53">
        <f t="shared" si="2395"/>
        <v>0</v>
      </c>
      <c r="IQ357" s="45">
        <v>296</v>
      </c>
      <c r="IR357" s="128">
        <f t="shared" si="2396"/>
        <v>0</v>
      </c>
      <c r="IS357" s="128">
        <f t="shared" si="2397"/>
        <v>0</v>
      </c>
      <c r="IT357" s="128">
        <f t="shared" si="2398"/>
        <v>0</v>
      </c>
      <c r="IU357" s="46">
        <f t="shared" si="2559"/>
        <v>0</v>
      </c>
      <c r="IV357" s="46">
        <f t="shared" si="2399"/>
        <v>0</v>
      </c>
      <c r="IW357" s="51">
        <f t="shared" si="2400"/>
        <v>0</v>
      </c>
      <c r="IX357" s="199">
        <f t="shared" si="2536"/>
        <v>10000</v>
      </c>
      <c r="IY357" s="128">
        <f t="shared" si="2401"/>
        <v>0</v>
      </c>
      <c r="IZ357" s="408">
        <f t="shared" si="2402"/>
        <v>0</v>
      </c>
      <c r="JA357" s="58">
        <f t="shared" si="2403"/>
        <v>0</v>
      </c>
      <c r="JB357" s="52">
        <f t="shared" si="2404"/>
        <v>0</v>
      </c>
      <c r="JC357" s="51">
        <f t="shared" si="2405"/>
        <v>0</v>
      </c>
      <c r="JD357" s="57">
        <f t="shared" si="2406"/>
        <v>0</v>
      </c>
      <c r="JE357" s="280">
        <f t="shared" si="2407"/>
        <v>10000</v>
      </c>
      <c r="JF357" s="280">
        <f t="shared" si="2408"/>
        <v>0</v>
      </c>
      <c r="JG357" s="468">
        <f t="shared" si="2409"/>
        <v>0</v>
      </c>
      <c r="JH357" s="46">
        <f t="shared" si="2410"/>
        <v>0</v>
      </c>
      <c r="JI357" s="46">
        <f t="shared" si="2411"/>
        <v>0</v>
      </c>
      <c r="JJ357" s="48"/>
      <c r="JL357" s="45">
        <v>296</v>
      </c>
      <c r="JM357" s="46">
        <f t="shared" si="2412"/>
        <v>0</v>
      </c>
      <c r="JN357" s="46">
        <f t="shared" si="2413"/>
        <v>0</v>
      </c>
      <c r="JO357" s="128">
        <f t="shared" si="2414"/>
        <v>0</v>
      </c>
      <c r="JP357" s="46">
        <f t="shared" si="2537"/>
        <v>0</v>
      </c>
      <c r="JQ357" s="46">
        <f t="shared" si="2415"/>
        <v>0</v>
      </c>
      <c r="JR357" s="51">
        <f t="shared" si="2416"/>
        <v>0</v>
      </c>
      <c r="JS357" s="51">
        <f t="shared" si="2685"/>
        <v>0</v>
      </c>
      <c r="JT357" s="199">
        <f t="shared" si="2538"/>
        <v>10000</v>
      </c>
      <c r="JU357" s="128">
        <f t="shared" si="2417"/>
        <v>0</v>
      </c>
      <c r="JV357" s="408">
        <f t="shared" si="2418"/>
        <v>0</v>
      </c>
      <c r="JW357" s="58">
        <f t="shared" si="2419"/>
        <v>0</v>
      </c>
      <c r="JX357" s="52">
        <f t="shared" si="2420"/>
        <v>0</v>
      </c>
      <c r="JY357" s="51">
        <f t="shared" si="2421"/>
        <v>0</v>
      </c>
      <c r="JZ357" s="51">
        <f t="shared" si="2422"/>
        <v>0</v>
      </c>
      <c r="KA357" s="199">
        <f t="shared" si="2686"/>
        <v>0</v>
      </c>
      <c r="KB357" s="128">
        <f t="shared" si="2539"/>
        <v>10000</v>
      </c>
      <c r="KC357" s="204">
        <f t="shared" si="2423"/>
        <v>0</v>
      </c>
      <c r="KD357" s="468">
        <f t="shared" si="2540"/>
        <v>0</v>
      </c>
      <c r="KE357" s="46">
        <f t="shared" si="2424"/>
        <v>0</v>
      </c>
      <c r="KF357" s="46">
        <f t="shared" si="2425"/>
        <v>0</v>
      </c>
      <c r="KG357" s="48"/>
      <c r="KI357" s="45">
        <v>296</v>
      </c>
      <c r="KJ357" s="46">
        <f t="shared" si="2426"/>
        <v>0</v>
      </c>
      <c r="KK357" s="46">
        <f t="shared" si="2427"/>
        <v>0</v>
      </c>
      <c r="KL357" s="128">
        <f t="shared" si="2428"/>
        <v>0</v>
      </c>
      <c r="KM357" s="46">
        <f t="shared" si="2244"/>
        <v>0</v>
      </c>
      <c r="KN357" s="46">
        <f t="shared" si="2429"/>
        <v>0</v>
      </c>
      <c r="KO357" s="51">
        <f t="shared" si="2430"/>
        <v>0</v>
      </c>
      <c r="KP357" s="199">
        <f t="shared" si="2687"/>
        <v>0</v>
      </c>
      <c r="KQ357" s="199">
        <f t="shared" si="2541"/>
        <v>10000</v>
      </c>
      <c r="KR357" s="128">
        <f t="shared" si="2431"/>
        <v>0</v>
      </c>
      <c r="KS357" s="408">
        <f t="shared" si="2432"/>
        <v>0</v>
      </c>
      <c r="KT357" s="45">
        <v>296</v>
      </c>
      <c r="KU357" s="46">
        <f t="shared" si="2542"/>
        <v>0</v>
      </c>
      <c r="KV357" s="46">
        <f t="shared" si="2433"/>
        <v>0</v>
      </c>
      <c r="KW357" s="128">
        <f t="shared" si="2177"/>
        <v>0</v>
      </c>
      <c r="KX357" s="46">
        <f t="shared" si="2434"/>
        <v>0</v>
      </c>
      <c r="KY357" s="46">
        <f t="shared" si="2178"/>
        <v>0</v>
      </c>
      <c r="KZ357" s="51">
        <f t="shared" si="2435"/>
        <v>0</v>
      </c>
      <c r="LA357" s="153">
        <f t="shared" si="2688"/>
        <v>0</v>
      </c>
      <c r="LB357" s="58">
        <f t="shared" si="2652"/>
        <v>0</v>
      </c>
      <c r="LC357" s="52">
        <f t="shared" si="2436"/>
        <v>0</v>
      </c>
      <c r="LD357" s="51">
        <f t="shared" si="2437"/>
        <v>0</v>
      </c>
      <c r="LE357" s="51">
        <f t="shared" si="2179"/>
        <v>0</v>
      </c>
      <c r="LF357" s="51">
        <f t="shared" si="2689"/>
        <v>0</v>
      </c>
      <c r="LG357" s="128">
        <f t="shared" si="2180"/>
        <v>10000</v>
      </c>
      <c r="LH357" s="204">
        <f t="shared" si="2438"/>
        <v>0</v>
      </c>
      <c r="LI357" s="479">
        <f t="shared" si="2181"/>
        <v>0</v>
      </c>
      <c r="LJ357" s="46">
        <f t="shared" si="2543"/>
        <v>0</v>
      </c>
      <c r="LK357" s="46">
        <f t="shared" si="2544"/>
        <v>0</v>
      </c>
      <c r="LL357" s="48"/>
      <c r="LN357" s="45">
        <v>296</v>
      </c>
      <c r="LO357" s="46">
        <f t="shared" si="2439"/>
        <v>0</v>
      </c>
      <c r="LP357" s="46">
        <f t="shared" si="2659"/>
        <v>0</v>
      </c>
      <c r="LQ357" s="46">
        <f t="shared" si="2440"/>
        <v>0</v>
      </c>
      <c r="LR357" s="46">
        <f t="shared" si="2441"/>
        <v>0</v>
      </c>
      <c r="LS357" s="46">
        <f t="shared" si="2442"/>
        <v>0</v>
      </c>
      <c r="LT357" s="51">
        <f t="shared" si="2443"/>
        <v>0</v>
      </c>
      <c r="LU357" s="199">
        <f t="shared" si="2545"/>
        <v>10000</v>
      </c>
      <c r="LV357" s="58">
        <f t="shared" si="2444"/>
        <v>0</v>
      </c>
      <c r="LW357" s="241">
        <f t="shared" si="2660"/>
        <v>0</v>
      </c>
      <c r="LX357" s="51">
        <f t="shared" si="2445"/>
        <v>0</v>
      </c>
      <c r="LY357" s="51">
        <f t="shared" si="2446"/>
        <v>0</v>
      </c>
      <c r="LZ357" s="46">
        <f t="shared" si="2546"/>
        <v>0</v>
      </c>
      <c r="MA357" s="199">
        <f t="shared" si="2547"/>
        <v>10000</v>
      </c>
      <c r="MB357" s="468">
        <f t="shared" si="2447"/>
        <v>0</v>
      </c>
      <c r="MC357" s="46">
        <f t="shared" si="2448"/>
        <v>0</v>
      </c>
      <c r="MD357" s="46">
        <f t="shared" si="2449"/>
        <v>0</v>
      </c>
      <c r="ME357" s="48"/>
      <c r="MG357" s="45">
        <v>296</v>
      </c>
      <c r="MH357" s="46">
        <f t="shared" si="2450"/>
        <v>0</v>
      </c>
      <c r="MI357" s="46">
        <f t="shared" si="2661"/>
        <v>0</v>
      </c>
      <c r="MJ357" s="46">
        <f t="shared" si="2451"/>
        <v>0</v>
      </c>
      <c r="MK357" s="46">
        <f t="shared" si="2452"/>
        <v>0</v>
      </c>
      <c r="ML357" s="46">
        <f t="shared" si="2453"/>
        <v>0</v>
      </c>
      <c r="MM357" s="51">
        <f t="shared" si="2454"/>
        <v>0</v>
      </c>
      <c r="MN357" s="199">
        <f t="shared" si="2548"/>
        <v>10000</v>
      </c>
      <c r="MO357" s="58">
        <f t="shared" si="2455"/>
        <v>0</v>
      </c>
      <c r="MP357" s="52">
        <f t="shared" si="2662"/>
        <v>0</v>
      </c>
      <c r="MQ357" s="51">
        <f t="shared" si="2456"/>
        <v>0</v>
      </c>
      <c r="MR357" s="57">
        <f t="shared" si="2457"/>
        <v>0</v>
      </c>
      <c r="MS357" s="199">
        <f t="shared" si="2549"/>
        <v>10000</v>
      </c>
      <c r="MT357" s="468">
        <f t="shared" si="2550"/>
        <v>0</v>
      </c>
      <c r="MU357" s="46">
        <f t="shared" si="2458"/>
        <v>0</v>
      </c>
      <c r="MV357" s="46">
        <f t="shared" si="2459"/>
        <v>0</v>
      </c>
      <c r="MW357" s="48"/>
      <c r="MY357" s="45">
        <v>296</v>
      </c>
      <c r="MZ357" s="46">
        <f t="shared" si="2460"/>
        <v>0</v>
      </c>
      <c r="NA357" s="46">
        <f t="shared" si="2663"/>
        <v>0</v>
      </c>
      <c r="NB357" s="128">
        <f t="shared" si="2461"/>
        <v>0</v>
      </c>
      <c r="NC357" s="46">
        <f t="shared" si="2238"/>
        <v>0</v>
      </c>
      <c r="ND357" s="46">
        <f t="shared" si="2462"/>
        <v>0</v>
      </c>
      <c r="NE357" s="51">
        <f t="shared" si="2187"/>
        <v>0</v>
      </c>
      <c r="NF357" s="153">
        <f t="shared" si="2188"/>
        <v>10000</v>
      </c>
      <c r="NG357" s="45">
        <v>296</v>
      </c>
      <c r="NH357" s="46">
        <f t="shared" si="2239"/>
        <v>0</v>
      </c>
      <c r="NI357" s="46">
        <f t="shared" si="2664"/>
        <v>0</v>
      </c>
      <c r="NJ357" s="128">
        <f t="shared" si="2190"/>
        <v>0</v>
      </c>
      <c r="NK357" s="46">
        <f t="shared" si="2551"/>
        <v>0</v>
      </c>
      <c r="NL357" s="46">
        <f t="shared" si="2191"/>
        <v>0</v>
      </c>
      <c r="NM357" s="51">
        <f t="shared" si="2463"/>
        <v>0</v>
      </c>
      <c r="NN357" s="58">
        <f t="shared" si="2192"/>
        <v>0</v>
      </c>
      <c r="NO357" s="52">
        <f t="shared" si="2665"/>
        <v>0</v>
      </c>
      <c r="NP357" s="51">
        <f t="shared" si="2194"/>
        <v>0</v>
      </c>
      <c r="NQ357" s="57">
        <f t="shared" si="2464"/>
        <v>0</v>
      </c>
      <c r="NR357" s="153">
        <f t="shared" si="2552"/>
        <v>10000</v>
      </c>
      <c r="NS357" s="469">
        <f t="shared" si="2465"/>
        <v>0</v>
      </c>
      <c r="NT357" s="46">
        <f t="shared" si="2466"/>
        <v>0</v>
      </c>
      <c r="NU357" s="46">
        <f t="shared" si="2467"/>
        <v>0</v>
      </c>
      <c r="NV357" s="48"/>
      <c r="NX357" s="45">
        <v>296</v>
      </c>
      <c r="NY357" s="46">
        <f t="shared" si="2468"/>
        <v>0</v>
      </c>
      <c r="NZ357" s="46">
        <f t="shared" si="2666"/>
        <v>0</v>
      </c>
      <c r="OA357" s="46">
        <f t="shared" si="2469"/>
        <v>0</v>
      </c>
      <c r="OB357" s="46">
        <f t="shared" si="2470"/>
        <v>0</v>
      </c>
      <c r="OC357" s="46">
        <f t="shared" si="2471"/>
        <v>0</v>
      </c>
      <c r="OD357" s="51">
        <f t="shared" si="2472"/>
        <v>0</v>
      </c>
      <c r="OE357" s="57">
        <f t="shared" si="2690"/>
        <v>0</v>
      </c>
      <c r="OF357" s="153">
        <f t="shared" si="2553"/>
        <v>10000</v>
      </c>
      <c r="OG357" s="58">
        <f t="shared" si="2473"/>
        <v>0</v>
      </c>
      <c r="OH357" s="241">
        <f t="shared" si="2691"/>
        <v>0</v>
      </c>
      <c r="OI357" s="51">
        <f t="shared" si="2474"/>
        <v>0</v>
      </c>
      <c r="OJ357" s="51">
        <f t="shared" si="2475"/>
        <v>0</v>
      </c>
      <c r="OK357" s="153">
        <f t="shared" si="2692"/>
        <v>0</v>
      </c>
      <c r="OL357" s="153">
        <f t="shared" si="2554"/>
        <v>10000</v>
      </c>
      <c r="OM357" s="468">
        <f t="shared" si="2555"/>
        <v>0</v>
      </c>
      <c r="ON357" s="46">
        <f t="shared" si="2556"/>
        <v>0</v>
      </c>
      <c r="OO357" s="46">
        <f t="shared" si="2476"/>
        <v>0</v>
      </c>
      <c r="OP357" s="48"/>
      <c r="OR357" s="45">
        <v>296</v>
      </c>
      <c r="OS357" s="46">
        <f t="shared" si="2477"/>
        <v>0</v>
      </c>
      <c r="OT357" s="128">
        <f t="shared" si="2667"/>
        <v>0</v>
      </c>
      <c r="OU357" s="128">
        <f t="shared" si="2478"/>
        <v>0</v>
      </c>
      <c r="OV357" s="46">
        <f t="shared" si="2240"/>
        <v>0</v>
      </c>
      <c r="OW357" s="46">
        <f t="shared" si="2241"/>
        <v>0</v>
      </c>
      <c r="OX357" s="51">
        <f t="shared" si="2479"/>
        <v>0</v>
      </c>
      <c r="OY357" s="51">
        <f t="shared" si="2693"/>
        <v>0</v>
      </c>
      <c r="OZ357" s="153">
        <f t="shared" si="2557"/>
        <v>10000</v>
      </c>
      <c r="PA357" s="45">
        <v>296</v>
      </c>
      <c r="PB357" s="46">
        <f t="shared" si="2480"/>
        <v>0</v>
      </c>
      <c r="PC357" s="46">
        <f t="shared" si="2694"/>
        <v>0</v>
      </c>
      <c r="PD357" s="128">
        <f t="shared" si="2481"/>
        <v>0</v>
      </c>
      <c r="PE357" s="46">
        <f t="shared" si="2482"/>
        <v>0</v>
      </c>
      <c r="PF357" s="46">
        <f t="shared" si="2483"/>
        <v>0</v>
      </c>
      <c r="PG357" s="51">
        <f t="shared" si="2484"/>
        <v>0</v>
      </c>
      <c r="PH357" s="153">
        <f t="shared" si="2698"/>
        <v>0</v>
      </c>
      <c r="PI357" s="688">
        <f t="shared" si="2485"/>
        <v>0</v>
      </c>
      <c r="PJ357" s="52">
        <f t="shared" si="2695"/>
        <v>0</v>
      </c>
      <c r="PK357" s="51">
        <f t="shared" si="2486"/>
        <v>0</v>
      </c>
      <c r="PL357" s="57">
        <f t="shared" si="2487"/>
        <v>0</v>
      </c>
      <c r="PM357" s="57">
        <f t="shared" si="2696"/>
        <v>0</v>
      </c>
      <c r="PN357" s="153">
        <f t="shared" si="2558"/>
        <v>10000</v>
      </c>
      <c r="PO357" s="469">
        <f t="shared" si="2488"/>
        <v>0</v>
      </c>
      <c r="PP357" s="46">
        <f t="shared" si="2489"/>
        <v>0</v>
      </c>
      <c r="PQ357" s="46">
        <f t="shared" si="2490"/>
        <v>0</v>
      </c>
      <c r="PR357" s="48"/>
    </row>
    <row r="358" spans="2:434" hidden="1" x14ac:dyDescent="0.3">
      <c r="B358" s="45">
        <v>297</v>
      </c>
      <c r="C358" s="46">
        <f t="shared" si="2245"/>
        <v>0</v>
      </c>
      <c r="D358" s="46">
        <f t="shared" si="2293"/>
        <v>0</v>
      </c>
      <c r="E358" s="46">
        <f t="shared" si="2294"/>
        <v>0</v>
      </c>
      <c r="F358" s="46">
        <f t="shared" si="2295"/>
        <v>0</v>
      </c>
      <c r="G358" s="46">
        <f t="shared" si="2296"/>
        <v>0</v>
      </c>
      <c r="H358" s="51">
        <f t="shared" si="2297"/>
        <v>0</v>
      </c>
      <c r="I358" s="58">
        <f t="shared" si="2228"/>
        <v>0</v>
      </c>
      <c r="J358" s="52">
        <f t="shared" si="2298"/>
        <v>0</v>
      </c>
      <c r="K358" s="51">
        <f t="shared" si="2299"/>
        <v>0</v>
      </c>
      <c r="L358" s="57">
        <f t="shared" si="2300"/>
        <v>0</v>
      </c>
      <c r="M358" s="468">
        <f t="shared" si="2491"/>
        <v>0</v>
      </c>
      <c r="N358" s="46">
        <f t="shared" si="2492"/>
        <v>0</v>
      </c>
      <c r="O358" s="47"/>
      <c r="P358" s="46">
        <f t="shared" si="2493"/>
        <v>0</v>
      </c>
      <c r="Q358" s="48"/>
      <c r="R358" s="29"/>
      <c r="S358" s="29"/>
      <c r="T358" s="45">
        <v>297</v>
      </c>
      <c r="U358" s="46">
        <f t="shared" si="2301"/>
        <v>0</v>
      </c>
      <c r="V358" s="46">
        <f t="shared" si="2302"/>
        <v>0</v>
      </c>
      <c r="W358" s="46">
        <f t="shared" si="2494"/>
        <v>0</v>
      </c>
      <c r="X358" s="46">
        <f t="shared" si="2303"/>
        <v>0</v>
      </c>
      <c r="Y358" s="46">
        <f t="shared" si="2304"/>
        <v>0</v>
      </c>
      <c r="Z358" s="51">
        <f t="shared" si="2305"/>
        <v>0</v>
      </c>
      <c r="AA358" s="58">
        <f t="shared" si="2306"/>
        <v>0</v>
      </c>
      <c r="AB358" s="52">
        <f t="shared" si="2307"/>
        <v>0</v>
      </c>
      <c r="AC358" s="51">
        <f t="shared" si="2308"/>
        <v>0</v>
      </c>
      <c r="AD358" s="57">
        <f t="shared" si="2309"/>
        <v>0</v>
      </c>
      <c r="AE358" s="468">
        <f t="shared" si="2495"/>
        <v>0</v>
      </c>
      <c r="AF358" s="46">
        <f t="shared" si="2310"/>
        <v>0</v>
      </c>
      <c r="AG358" s="47"/>
      <c r="AH358" s="46">
        <f t="shared" si="2496"/>
        <v>0</v>
      </c>
      <c r="AI358" s="48"/>
      <c r="AJ358" s="29"/>
      <c r="AK358" s="45">
        <v>297</v>
      </c>
      <c r="AL358" s="46">
        <f t="shared" si="2311"/>
        <v>0</v>
      </c>
      <c r="AM358" s="46"/>
      <c r="AN358" s="46"/>
      <c r="AO358" s="46">
        <f t="shared" si="2312"/>
        <v>0</v>
      </c>
      <c r="AP358" s="128">
        <f t="shared" si="2313"/>
        <v>0</v>
      </c>
      <c r="AQ358" s="128"/>
      <c r="AR358" s="128"/>
      <c r="AS358" s="46">
        <f t="shared" si="2314"/>
        <v>0</v>
      </c>
      <c r="AT358" s="46">
        <f t="shared" si="2315"/>
        <v>0</v>
      </c>
      <c r="AU358" s="51"/>
      <c r="AV358" s="51"/>
      <c r="AW358" s="51">
        <f t="shared" si="2316"/>
        <v>0</v>
      </c>
      <c r="AX358" s="58">
        <f t="shared" si="2317"/>
        <v>0</v>
      </c>
      <c r="AY358" s="52"/>
      <c r="AZ358" s="52"/>
      <c r="BA358" s="52">
        <f t="shared" si="2318"/>
        <v>0</v>
      </c>
      <c r="BB358" s="51">
        <f t="shared" si="2319"/>
        <v>0</v>
      </c>
      <c r="BC358" s="51"/>
      <c r="BD358" s="51"/>
      <c r="BE358" s="57">
        <f t="shared" si="2320"/>
        <v>0</v>
      </c>
      <c r="BF358" s="468">
        <f t="shared" si="2321"/>
        <v>0</v>
      </c>
      <c r="BG358" s="46">
        <f t="shared" si="2322"/>
        <v>0</v>
      </c>
      <c r="BH358" s="46">
        <f t="shared" si="2323"/>
        <v>0</v>
      </c>
      <c r="BI358" s="48"/>
      <c r="BK358" s="45">
        <v>297</v>
      </c>
      <c r="BL358" s="46">
        <f t="shared" si="2497"/>
        <v>0</v>
      </c>
      <c r="BM358" s="46">
        <f t="shared" si="2498"/>
        <v>0</v>
      </c>
      <c r="BN358" s="46">
        <f t="shared" si="2499"/>
        <v>0</v>
      </c>
      <c r="BO358" s="46">
        <f t="shared" si="2324"/>
        <v>0</v>
      </c>
      <c r="BP358" s="46">
        <f t="shared" si="2325"/>
        <v>0</v>
      </c>
      <c r="BQ358" s="51">
        <f t="shared" si="2326"/>
        <v>0</v>
      </c>
      <c r="BR358" s="57">
        <f t="shared" si="2668"/>
        <v>0</v>
      </c>
      <c r="BS358" s="58">
        <f t="shared" si="2229"/>
        <v>0</v>
      </c>
      <c r="BT358" s="52">
        <f t="shared" si="2500"/>
        <v>0</v>
      </c>
      <c r="BU358" s="51">
        <f t="shared" si="2327"/>
        <v>0</v>
      </c>
      <c r="BV358" s="51">
        <f t="shared" si="2328"/>
        <v>0</v>
      </c>
      <c r="BW358" s="153">
        <f t="shared" si="2669"/>
        <v>0</v>
      </c>
      <c r="BX358" s="468">
        <f t="shared" si="2501"/>
        <v>0</v>
      </c>
      <c r="BY358" s="46">
        <f t="shared" si="2502"/>
        <v>0</v>
      </c>
      <c r="BZ358" s="46">
        <f t="shared" si="2329"/>
        <v>0</v>
      </c>
      <c r="CA358" s="48"/>
      <c r="CB358" s="29"/>
      <c r="CC358" s="45">
        <v>297</v>
      </c>
      <c r="CD358" s="128">
        <f t="shared" si="2330"/>
        <v>0</v>
      </c>
      <c r="CE358" s="46">
        <f t="shared" si="2503"/>
        <v>0</v>
      </c>
      <c r="CF358" s="128">
        <f t="shared" si="2331"/>
        <v>0</v>
      </c>
      <c r="CG358" s="46">
        <f t="shared" si="2504"/>
        <v>0</v>
      </c>
      <c r="CH358" s="46">
        <f t="shared" si="2230"/>
        <v>0</v>
      </c>
      <c r="CI358" s="51">
        <f t="shared" si="2332"/>
        <v>0</v>
      </c>
      <c r="CJ358" s="199">
        <f t="shared" si="2670"/>
        <v>0</v>
      </c>
      <c r="CK358" s="153">
        <f t="shared" si="2505"/>
        <v>10000</v>
      </c>
      <c r="CL358" s="45">
        <v>297</v>
      </c>
      <c r="CM358" s="46">
        <f t="shared" si="2506"/>
        <v>0</v>
      </c>
      <c r="CN358" s="46">
        <f t="shared" si="2507"/>
        <v>0</v>
      </c>
      <c r="CO358" s="128">
        <f t="shared" si="2242"/>
        <v>0</v>
      </c>
      <c r="CP358" s="46">
        <f t="shared" si="2333"/>
        <v>0</v>
      </c>
      <c r="CQ358" s="46">
        <f t="shared" si="2243"/>
        <v>0</v>
      </c>
      <c r="CR358" s="51">
        <f t="shared" si="2334"/>
        <v>0</v>
      </c>
      <c r="CS358" s="153">
        <f t="shared" si="2671"/>
        <v>0</v>
      </c>
      <c r="CT358" s="58">
        <f t="shared" si="2335"/>
        <v>0</v>
      </c>
      <c r="CU358" s="52">
        <f t="shared" si="2508"/>
        <v>0</v>
      </c>
      <c r="CV358" s="51">
        <f t="shared" si="2509"/>
        <v>0</v>
      </c>
      <c r="CW358" s="51">
        <f t="shared" si="2336"/>
        <v>0</v>
      </c>
      <c r="CX358" s="57">
        <f t="shared" si="2672"/>
        <v>0</v>
      </c>
      <c r="CY358" s="153">
        <f t="shared" si="2510"/>
        <v>10000</v>
      </c>
      <c r="CZ358" s="479">
        <f t="shared" si="2162"/>
        <v>0</v>
      </c>
      <c r="DA358" s="46">
        <f t="shared" si="2511"/>
        <v>0</v>
      </c>
      <c r="DB358" s="46">
        <f t="shared" si="2512"/>
        <v>0</v>
      </c>
      <c r="DC358" s="48"/>
      <c r="DE358" s="45">
        <v>297</v>
      </c>
      <c r="DF358" s="46">
        <f t="shared" si="2337"/>
        <v>0</v>
      </c>
      <c r="DG358" s="46">
        <f t="shared" si="2673"/>
        <v>0</v>
      </c>
      <c r="DH358" s="46">
        <f t="shared" si="2338"/>
        <v>0</v>
      </c>
      <c r="DI358" s="46">
        <f t="shared" si="2339"/>
        <v>0</v>
      </c>
      <c r="DJ358" s="46">
        <f t="shared" si="2340"/>
        <v>0</v>
      </c>
      <c r="DK358" s="51">
        <f t="shared" si="2341"/>
        <v>0</v>
      </c>
      <c r="DL358" s="58">
        <f t="shared" si="2231"/>
        <v>0</v>
      </c>
      <c r="DM358" s="241">
        <f t="shared" si="2674"/>
        <v>0</v>
      </c>
      <c r="DN358" s="51">
        <f t="shared" si="2342"/>
        <v>0</v>
      </c>
      <c r="DO358" s="57">
        <f t="shared" si="2343"/>
        <v>0</v>
      </c>
      <c r="DP358" s="468">
        <f t="shared" si="2513"/>
        <v>0</v>
      </c>
      <c r="DQ358" s="46">
        <f t="shared" si="2514"/>
        <v>0</v>
      </c>
      <c r="DR358" s="47"/>
      <c r="DS358" s="46">
        <f t="shared" si="2515"/>
        <v>0</v>
      </c>
      <c r="DT358" s="48"/>
      <c r="DU358" s="29"/>
      <c r="DV358" s="45">
        <v>297</v>
      </c>
      <c r="DW358" s="46">
        <f t="shared" si="2516"/>
        <v>0</v>
      </c>
      <c r="DX358" s="46">
        <f t="shared" si="2675"/>
        <v>0</v>
      </c>
      <c r="DY358" s="46">
        <f t="shared" si="2517"/>
        <v>0</v>
      </c>
      <c r="DZ358" s="46">
        <f t="shared" si="2344"/>
        <v>0</v>
      </c>
      <c r="EA358" s="46">
        <f t="shared" si="2345"/>
        <v>0</v>
      </c>
      <c r="EB358" s="51">
        <f t="shared" si="2346"/>
        <v>0</v>
      </c>
      <c r="EC358" s="58">
        <f t="shared" si="2232"/>
        <v>0</v>
      </c>
      <c r="ED358" s="52">
        <f t="shared" si="2676"/>
        <v>0</v>
      </c>
      <c r="EE358" s="51">
        <f t="shared" si="2347"/>
        <v>0</v>
      </c>
      <c r="EF358" s="57">
        <f t="shared" si="2348"/>
        <v>0</v>
      </c>
      <c r="EG358" s="468">
        <f t="shared" si="2518"/>
        <v>0</v>
      </c>
      <c r="EH358" s="46">
        <f t="shared" si="2519"/>
        <v>0</v>
      </c>
      <c r="EI358" s="47"/>
      <c r="EJ358" s="46">
        <f t="shared" si="2520"/>
        <v>0</v>
      </c>
      <c r="EK358" s="48"/>
      <c r="EL358" s="29"/>
      <c r="EM358" s="45">
        <v>297</v>
      </c>
      <c r="EN358" s="46">
        <f t="shared" si="2653"/>
        <v>0</v>
      </c>
      <c r="EO358" s="46">
        <f t="shared" si="2677"/>
        <v>0</v>
      </c>
      <c r="EP358" s="128">
        <f t="shared" si="2233"/>
        <v>0</v>
      </c>
      <c r="EQ358" s="46">
        <f t="shared" si="2349"/>
        <v>0</v>
      </c>
      <c r="ER358" s="46">
        <f t="shared" si="2350"/>
        <v>0</v>
      </c>
      <c r="ES358" s="51">
        <f t="shared" si="2351"/>
        <v>0</v>
      </c>
      <c r="ET358" s="153">
        <f t="shared" si="2521"/>
        <v>10000</v>
      </c>
      <c r="EU358" s="45">
        <v>297</v>
      </c>
      <c r="EV358" s="46">
        <f t="shared" si="2234"/>
        <v>0</v>
      </c>
      <c r="EW358" s="46">
        <f t="shared" si="2678"/>
        <v>0</v>
      </c>
      <c r="EX358" s="128">
        <f t="shared" si="2352"/>
        <v>0</v>
      </c>
      <c r="EY358" s="46">
        <f t="shared" si="2353"/>
        <v>0</v>
      </c>
      <c r="EZ358" s="46">
        <f t="shared" si="2354"/>
        <v>0</v>
      </c>
      <c r="FA358" s="51">
        <f t="shared" si="2355"/>
        <v>0</v>
      </c>
      <c r="FB358" s="58">
        <f t="shared" si="2356"/>
        <v>0</v>
      </c>
      <c r="FC358" s="52">
        <f t="shared" si="2679"/>
        <v>0</v>
      </c>
      <c r="FD358" s="51">
        <f t="shared" si="2522"/>
        <v>0</v>
      </c>
      <c r="FE358" s="57">
        <f t="shared" si="2357"/>
        <v>0</v>
      </c>
      <c r="FF358" s="153">
        <f t="shared" si="2523"/>
        <v>10000</v>
      </c>
      <c r="FG358" s="469">
        <f t="shared" si="2358"/>
        <v>0</v>
      </c>
      <c r="FH358" s="46">
        <f t="shared" si="2359"/>
        <v>0</v>
      </c>
      <c r="FI358" s="46">
        <f t="shared" si="2360"/>
        <v>0</v>
      </c>
      <c r="FJ358" s="48"/>
      <c r="FL358" s="45">
        <v>297</v>
      </c>
      <c r="FM358" s="46">
        <f t="shared" si="2524"/>
        <v>0</v>
      </c>
      <c r="FN358" s="46">
        <f t="shared" si="2654"/>
        <v>0</v>
      </c>
      <c r="FO358" s="46">
        <f t="shared" si="2525"/>
        <v>0</v>
      </c>
      <c r="FP358" s="46">
        <f t="shared" si="2361"/>
        <v>0</v>
      </c>
      <c r="FQ358" s="46">
        <f t="shared" si="2362"/>
        <v>0</v>
      </c>
      <c r="FR358" s="51">
        <f t="shared" si="2363"/>
        <v>0</v>
      </c>
      <c r="FS358" s="57">
        <f t="shared" si="2680"/>
        <v>0</v>
      </c>
      <c r="FT358" s="58">
        <f t="shared" si="2235"/>
        <v>0</v>
      </c>
      <c r="FU358" s="241">
        <f t="shared" si="2655"/>
        <v>0</v>
      </c>
      <c r="FV358" s="51">
        <f t="shared" si="2364"/>
        <v>0</v>
      </c>
      <c r="FW358" s="51">
        <f t="shared" si="2365"/>
        <v>0</v>
      </c>
      <c r="FX358" s="153">
        <f t="shared" si="2681"/>
        <v>0</v>
      </c>
      <c r="FY358" s="468">
        <f t="shared" si="2526"/>
        <v>0</v>
      </c>
      <c r="FZ358" s="46">
        <f t="shared" si="2527"/>
        <v>0</v>
      </c>
      <c r="GA358" s="46">
        <f t="shared" si="2366"/>
        <v>0</v>
      </c>
      <c r="GB358" s="48"/>
      <c r="GD358" s="45">
        <v>297</v>
      </c>
      <c r="GE358" s="128">
        <f t="shared" si="2656"/>
        <v>0</v>
      </c>
      <c r="GF358" s="128">
        <f t="shared" si="2682"/>
        <v>0</v>
      </c>
      <c r="GG358" s="128">
        <f t="shared" si="2699"/>
        <v>0</v>
      </c>
      <c r="GH358" s="46">
        <f t="shared" si="2236"/>
        <v>0</v>
      </c>
      <c r="GI358" s="46">
        <f t="shared" si="2367"/>
        <v>0</v>
      </c>
      <c r="GJ358" s="51">
        <f t="shared" si="2368"/>
        <v>0</v>
      </c>
      <c r="GK358" s="51">
        <f t="shared" si="2683"/>
        <v>0</v>
      </c>
      <c r="GL358" s="153">
        <f t="shared" si="2528"/>
        <v>10000</v>
      </c>
      <c r="GM358" s="45">
        <v>297</v>
      </c>
      <c r="GN358" s="46">
        <f t="shared" si="2237"/>
        <v>0</v>
      </c>
      <c r="GO358" s="46">
        <f t="shared" si="2657"/>
        <v>0</v>
      </c>
      <c r="GP358" s="128">
        <f t="shared" si="2168"/>
        <v>0</v>
      </c>
      <c r="GQ358" s="46">
        <f t="shared" si="2369"/>
        <v>0</v>
      </c>
      <c r="GR358" s="46">
        <f t="shared" si="2169"/>
        <v>0</v>
      </c>
      <c r="GS358" s="51">
        <f t="shared" si="2370"/>
        <v>0</v>
      </c>
      <c r="GT358" s="153">
        <f t="shared" si="2697"/>
        <v>0</v>
      </c>
      <c r="GU358" s="58">
        <f t="shared" si="2371"/>
        <v>0</v>
      </c>
      <c r="GV358" s="52">
        <f t="shared" si="2658"/>
        <v>0</v>
      </c>
      <c r="GW358" s="51">
        <f t="shared" si="2529"/>
        <v>0</v>
      </c>
      <c r="GX358" s="57">
        <f t="shared" si="2372"/>
        <v>0</v>
      </c>
      <c r="GY358" s="57">
        <f t="shared" si="2684"/>
        <v>0</v>
      </c>
      <c r="GZ358" s="153">
        <f t="shared" si="2530"/>
        <v>10000</v>
      </c>
      <c r="HA358" s="469">
        <f t="shared" si="2373"/>
        <v>0</v>
      </c>
      <c r="HB358" s="46">
        <f t="shared" si="2374"/>
        <v>0</v>
      </c>
      <c r="HC358" s="46">
        <f t="shared" si="2375"/>
        <v>0</v>
      </c>
      <c r="HD358" s="48"/>
      <c r="HF358" s="45">
        <v>297</v>
      </c>
      <c r="HG358" s="46">
        <f t="shared" si="2376"/>
        <v>0</v>
      </c>
      <c r="HH358" s="46">
        <f t="shared" si="2377"/>
        <v>0</v>
      </c>
      <c r="HI358" s="46">
        <f t="shared" si="2378"/>
        <v>0</v>
      </c>
      <c r="HJ358" s="46">
        <f t="shared" si="2379"/>
        <v>0</v>
      </c>
      <c r="HK358" s="46">
        <f t="shared" si="2380"/>
        <v>0</v>
      </c>
      <c r="HL358" s="51">
        <f t="shared" si="2381"/>
        <v>0</v>
      </c>
      <c r="HM358" s="153">
        <f t="shared" si="2531"/>
        <v>10000</v>
      </c>
      <c r="HN358" s="58">
        <f t="shared" si="2382"/>
        <v>0</v>
      </c>
      <c r="HO358" s="52">
        <f t="shared" si="2383"/>
        <v>0</v>
      </c>
      <c r="HP358" s="51">
        <f t="shared" si="2384"/>
        <v>0</v>
      </c>
      <c r="HQ358" s="57">
        <f t="shared" si="2385"/>
        <v>0</v>
      </c>
      <c r="HR358" s="153">
        <f t="shared" si="2532"/>
        <v>10000</v>
      </c>
      <c r="HS358" s="468">
        <f t="shared" si="2171"/>
        <v>0</v>
      </c>
      <c r="HT358" s="46">
        <f t="shared" si="2172"/>
        <v>0</v>
      </c>
      <c r="HU358" s="46">
        <f t="shared" si="2173"/>
        <v>0</v>
      </c>
      <c r="HV358" s="48"/>
      <c r="HW358" s="29"/>
      <c r="HX358" s="45">
        <v>297</v>
      </c>
      <c r="HY358" s="128">
        <f t="shared" si="2386"/>
        <v>0</v>
      </c>
      <c r="HZ358" s="46">
        <f t="shared" si="2387"/>
        <v>0</v>
      </c>
      <c r="IA358" s="46">
        <f t="shared" si="2388"/>
        <v>0</v>
      </c>
      <c r="IB358" s="46">
        <f t="shared" si="2389"/>
        <v>0</v>
      </c>
      <c r="IC358" s="46">
        <f t="shared" si="2390"/>
        <v>0</v>
      </c>
      <c r="ID358" s="51">
        <f t="shared" si="2391"/>
        <v>0</v>
      </c>
      <c r="IE358" s="153">
        <f t="shared" si="2533"/>
        <v>10000</v>
      </c>
      <c r="IF358" s="58">
        <f t="shared" si="2392"/>
        <v>0</v>
      </c>
      <c r="IG358" s="52">
        <f t="shared" si="2393"/>
        <v>0</v>
      </c>
      <c r="IH358" s="51">
        <f t="shared" si="2394"/>
        <v>0</v>
      </c>
      <c r="II358" s="57">
        <f t="shared" si="2534"/>
        <v>0</v>
      </c>
      <c r="IJ358" s="153">
        <f t="shared" si="2535"/>
        <v>10000</v>
      </c>
      <c r="IK358" s="468">
        <f t="shared" si="2174"/>
        <v>0</v>
      </c>
      <c r="IL358" s="46">
        <f t="shared" si="2175"/>
        <v>0</v>
      </c>
      <c r="IM358" s="46">
        <f t="shared" si="2176"/>
        <v>0</v>
      </c>
      <c r="IN358" s="48"/>
      <c r="IO358" s="53">
        <f t="shared" si="2395"/>
        <v>0</v>
      </c>
      <c r="IQ358" s="45">
        <v>297</v>
      </c>
      <c r="IR358" s="128">
        <f t="shared" si="2396"/>
        <v>0</v>
      </c>
      <c r="IS358" s="128">
        <f t="shared" si="2397"/>
        <v>0</v>
      </c>
      <c r="IT358" s="128">
        <f t="shared" si="2398"/>
        <v>0</v>
      </c>
      <c r="IU358" s="46">
        <f t="shared" si="2559"/>
        <v>0</v>
      </c>
      <c r="IV358" s="46">
        <f t="shared" si="2399"/>
        <v>0</v>
      </c>
      <c r="IW358" s="51">
        <f t="shared" si="2400"/>
        <v>0</v>
      </c>
      <c r="IX358" s="199">
        <f t="shared" si="2536"/>
        <v>10000</v>
      </c>
      <c r="IY358" s="128">
        <f t="shared" si="2401"/>
        <v>0</v>
      </c>
      <c r="IZ358" s="408">
        <f t="shared" si="2402"/>
        <v>0</v>
      </c>
      <c r="JA358" s="58">
        <f t="shared" si="2403"/>
        <v>0</v>
      </c>
      <c r="JB358" s="52">
        <f t="shared" si="2404"/>
        <v>0</v>
      </c>
      <c r="JC358" s="51">
        <f t="shared" si="2405"/>
        <v>0</v>
      </c>
      <c r="JD358" s="57">
        <f t="shared" si="2406"/>
        <v>0</v>
      </c>
      <c r="JE358" s="280">
        <f t="shared" si="2407"/>
        <v>10000</v>
      </c>
      <c r="JF358" s="280">
        <f t="shared" si="2408"/>
        <v>0</v>
      </c>
      <c r="JG358" s="468">
        <f t="shared" si="2409"/>
        <v>0</v>
      </c>
      <c r="JH358" s="46">
        <f t="shared" si="2410"/>
        <v>0</v>
      </c>
      <c r="JI358" s="46">
        <f t="shared" si="2411"/>
        <v>0</v>
      </c>
      <c r="JJ358" s="48"/>
      <c r="JL358" s="45">
        <v>297</v>
      </c>
      <c r="JM358" s="46">
        <f t="shared" si="2412"/>
        <v>0</v>
      </c>
      <c r="JN358" s="46">
        <f t="shared" si="2413"/>
        <v>0</v>
      </c>
      <c r="JO358" s="128">
        <f t="shared" si="2414"/>
        <v>0</v>
      </c>
      <c r="JP358" s="46">
        <f t="shared" si="2537"/>
        <v>0</v>
      </c>
      <c r="JQ358" s="46">
        <f t="shared" si="2415"/>
        <v>0</v>
      </c>
      <c r="JR358" s="51">
        <f t="shared" si="2416"/>
        <v>0</v>
      </c>
      <c r="JS358" s="51">
        <f t="shared" si="2685"/>
        <v>0</v>
      </c>
      <c r="JT358" s="199">
        <f t="shared" si="2538"/>
        <v>10000</v>
      </c>
      <c r="JU358" s="128">
        <f t="shared" si="2417"/>
        <v>0</v>
      </c>
      <c r="JV358" s="408">
        <f t="shared" si="2418"/>
        <v>0</v>
      </c>
      <c r="JW358" s="58">
        <f t="shared" si="2419"/>
        <v>0</v>
      </c>
      <c r="JX358" s="52">
        <f t="shared" si="2420"/>
        <v>0</v>
      </c>
      <c r="JY358" s="51">
        <f t="shared" si="2421"/>
        <v>0</v>
      </c>
      <c r="JZ358" s="51">
        <f t="shared" si="2422"/>
        <v>0</v>
      </c>
      <c r="KA358" s="199">
        <f t="shared" si="2686"/>
        <v>0</v>
      </c>
      <c r="KB358" s="128">
        <f t="shared" si="2539"/>
        <v>10000</v>
      </c>
      <c r="KC358" s="204">
        <f t="shared" si="2423"/>
        <v>0</v>
      </c>
      <c r="KD358" s="468">
        <f t="shared" si="2540"/>
        <v>0</v>
      </c>
      <c r="KE358" s="46">
        <f t="shared" si="2424"/>
        <v>0</v>
      </c>
      <c r="KF358" s="46">
        <f t="shared" si="2425"/>
        <v>0</v>
      </c>
      <c r="KG358" s="48"/>
      <c r="KI358" s="45">
        <v>297</v>
      </c>
      <c r="KJ358" s="46">
        <f t="shared" si="2426"/>
        <v>0</v>
      </c>
      <c r="KK358" s="46">
        <f t="shared" si="2427"/>
        <v>0</v>
      </c>
      <c r="KL358" s="128">
        <f t="shared" si="2428"/>
        <v>0</v>
      </c>
      <c r="KM358" s="46">
        <f t="shared" si="2244"/>
        <v>0</v>
      </c>
      <c r="KN358" s="46">
        <f t="shared" si="2429"/>
        <v>0</v>
      </c>
      <c r="KO358" s="51">
        <f t="shared" si="2430"/>
        <v>0</v>
      </c>
      <c r="KP358" s="199">
        <f t="shared" si="2687"/>
        <v>0</v>
      </c>
      <c r="KQ358" s="199">
        <f t="shared" si="2541"/>
        <v>10000</v>
      </c>
      <c r="KR358" s="128">
        <f t="shared" si="2431"/>
        <v>0</v>
      </c>
      <c r="KS358" s="408">
        <f t="shared" si="2432"/>
        <v>0</v>
      </c>
      <c r="KT358" s="45">
        <v>297</v>
      </c>
      <c r="KU358" s="46">
        <f t="shared" si="2542"/>
        <v>0</v>
      </c>
      <c r="KV358" s="46">
        <f t="shared" si="2433"/>
        <v>0</v>
      </c>
      <c r="KW358" s="128">
        <f t="shared" si="2177"/>
        <v>0</v>
      </c>
      <c r="KX358" s="46">
        <f t="shared" si="2434"/>
        <v>0</v>
      </c>
      <c r="KY358" s="46">
        <f t="shared" si="2178"/>
        <v>0</v>
      </c>
      <c r="KZ358" s="51">
        <f t="shared" si="2435"/>
        <v>0</v>
      </c>
      <c r="LA358" s="153">
        <f t="shared" si="2688"/>
        <v>0</v>
      </c>
      <c r="LB358" s="58">
        <f t="shared" si="2652"/>
        <v>0</v>
      </c>
      <c r="LC358" s="52">
        <f t="shared" si="2436"/>
        <v>0</v>
      </c>
      <c r="LD358" s="51">
        <f t="shared" si="2437"/>
        <v>0</v>
      </c>
      <c r="LE358" s="51">
        <f t="shared" si="2179"/>
        <v>0</v>
      </c>
      <c r="LF358" s="51">
        <f t="shared" si="2689"/>
        <v>0</v>
      </c>
      <c r="LG358" s="128">
        <f t="shared" si="2180"/>
        <v>10000</v>
      </c>
      <c r="LH358" s="204">
        <f t="shared" si="2438"/>
        <v>0</v>
      </c>
      <c r="LI358" s="479">
        <f t="shared" si="2181"/>
        <v>0</v>
      </c>
      <c r="LJ358" s="46">
        <f t="shared" si="2543"/>
        <v>0</v>
      </c>
      <c r="LK358" s="46">
        <f t="shared" si="2544"/>
        <v>0</v>
      </c>
      <c r="LL358" s="48"/>
      <c r="LN358" s="45">
        <v>297</v>
      </c>
      <c r="LO358" s="46">
        <f t="shared" si="2439"/>
        <v>0</v>
      </c>
      <c r="LP358" s="46">
        <f t="shared" si="2659"/>
        <v>0</v>
      </c>
      <c r="LQ358" s="46">
        <f t="shared" si="2440"/>
        <v>0</v>
      </c>
      <c r="LR358" s="46">
        <f t="shared" si="2441"/>
        <v>0</v>
      </c>
      <c r="LS358" s="46">
        <f t="shared" si="2442"/>
        <v>0</v>
      </c>
      <c r="LT358" s="51">
        <f t="shared" si="2443"/>
        <v>0</v>
      </c>
      <c r="LU358" s="199">
        <f t="shared" si="2545"/>
        <v>10000</v>
      </c>
      <c r="LV358" s="58">
        <f t="shared" si="2444"/>
        <v>0</v>
      </c>
      <c r="LW358" s="241">
        <f t="shared" si="2660"/>
        <v>0</v>
      </c>
      <c r="LX358" s="51">
        <f t="shared" si="2445"/>
        <v>0</v>
      </c>
      <c r="LY358" s="51">
        <f t="shared" si="2446"/>
        <v>0</v>
      </c>
      <c r="LZ358" s="46">
        <f t="shared" si="2546"/>
        <v>0</v>
      </c>
      <c r="MA358" s="199">
        <f t="shared" si="2547"/>
        <v>10000</v>
      </c>
      <c r="MB358" s="468">
        <f t="shared" si="2447"/>
        <v>0</v>
      </c>
      <c r="MC358" s="46">
        <f t="shared" si="2448"/>
        <v>0</v>
      </c>
      <c r="MD358" s="46">
        <f t="shared" si="2449"/>
        <v>0</v>
      </c>
      <c r="ME358" s="48"/>
      <c r="MG358" s="45">
        <v>297</v>
      </c>
      <c r="MH358" s="46">
        <f t="shared" si="2450"/>
        <v>0</v>
      </c>
      <c r="MI358" s="46">
        <f t="shared" si="2661"/>
        <v>0</v>
      </c>
      <c r="MJ358" s="46">
        <f t="shared" si="2451"/>
        <v>0</v>
      </c>
      <c r="MK358" s="46">
        <f t="shared" si="2452"/>
        <v>0</v>
      </c>
      <c r="ML358" s="46">
        <f t="shared" si="2453"/>
        <v>0</v>
      </c>
      <c r="MM358" s="51">
        <f t="shared" si="2454"/>
        <v>0</v>
      </c>
      <c r="MN358" s="199">
        <f t="shared" si="2548"/>
        <v>10000</v>
      </c>
      <c r="MO358" s="58">
        <f t="shared" si="2455"/>
        <v>0</v>
      </c>
      <c r="MP358" s="52">
        <f t="shared" si="2662"/>
        <v>0</v>
      </c>
      <c r="MQ358" s="51">
        <f t="shared" si="2456"/>
        <v>0</v>
      </c>
      <c r="MR358" s="57">
        <f t="shared" si="2457"/>
        <v>0</v>
      </c>
      <c r="MS358" s="199">
        <f t="shared" si="2549"/>
        <v>10000</v>
      </c>
      <c r="MT358" s="468">
        <f t="shared" si="2550"/>
        <v>0</v>
      </c>
      <c r="MU358" s="46">
        <f t="shared" si="2458"/>
        <v>0</v>
      </c>
      <c r="MV358" s="46">
        <f t="shared" si="2459"/>
        <v>0</v>
      </c>
      <c r="MW358" s="48"/>
      <c r="MY358" s="45">
        <v>297</v>
      </c>
      <c r="MZ358" s="46">
        <f t="shared" si="2460"/>
        <v>0</v>
      </c>
      <c r="NA358" s="46">
        <f t="shared" si="2663"/>
        <v>0</v>
      </c>
      <c r="NB358" s="128">
        <f t="shared" si="2461"/>
        <v>0</v>
      </c>
      <c r="NC358" s="46">
        <f t="shared" si="2238"/>
        <v>0</v>
      </c>
      <c r="ND358" s="46">
        <f t="shared" si="2462"/>
        <v>0</v>
      </c>
      <c r="NE358" s="51">
        <f t="shared" si="2187"/>
        <v>0</v>
      </c>
      <c r="NF358" s="153">
        <f t="shared" si="2188"/>
        <v>10000</v>
      </c>
      <c r="NG358" s="45">
        <v>297</v>
      </c>
      <c r="NH358" s="46">
        <f t="shared" si="2239"/>
        <v>0</v>
      </c>
      <c r="NI358" s="46">
        <f t="shared" si="2664"/>
        <v>0</v>
      </c>
      <c r="NJ358" s="128">
        <f t="shared" si="2190"/>
        <v>0</v>
      </c>
      <c r="NK358" s="46">
        <f t="shared" si="2551"/>
        <v>0</v>
      </c>
      <c r="NL358" s="46">
        <f t="shared" si="2191"/>
        <v>0</v>
      </c>
      <c r="NM358" s="51">
        <f t="shared" si="2463"/>
        <v>0</v>
      </c>
      <c r="NN358" s="58">
        <f t="shared" si="2192"/>
        <v>0</v>
      </c>
      <c r="NO358" s="52">
        <f t="shared" si="2665"/>
        <v>0</v>
      </c>
      <c r="NP358" s="51">
        <f t="shared" si="2194"/>
        <v>0</v>
      </c>
      <c r="NQ358" s="57">
        <f t="shared" si="2464"/>
        <v>0</v>
      </c>
      <c r="NR358" s="153">
        <f t="shared" si="2552"/>
        <v>10000</v>
      </c>
      <c r="NS358" s="469">
        <f t="shared" si="2465"/>
        <v>0</v>
      </c>
      <c r="NT358" s="46">
        <f t="shared" si="2466"/>
        <v>0</v>
      </c>
      <c r="NU358" s="46">
        <f t="shared" si="2467"/>
        <v>0</v>
      </c>
      <c r="NV358" s="48"/>
      <c r="NX358" s="45">
        <v>297</v>
      </c>
      <c r="NY358" s="46">
        <f t="shared" si="2468"/>
        <v>0</v>
      </c>
      <c r="NZ358" s="46">
        <f t="shared" si="2666"/>
        <v>0</v>
      </c>
      <c r="OA358" s="46">
        <f t="shared" si="2469"/>
        <v>0</v>
      </c>
      <c r="OB358" s="46">
        <f t="shared" si="2470"/>
        <v>0</v>
      </c>
      <c r="OC358" s="46">
        <f t="shared" si="2471"/>
        <v>0</v>
      </c>
      <c r="OD358" s="51">
        <f t="shared" si="2472"/>
        <v>0</v>
      </c>
      <c r="OE358" s="57">
        <f t="shared" si="2690"/>
        <v>0</v>
      </c>
      <c r="OF358" s="153">
        <f t="shared" si="2553"/>
        <v>10000</v>
      </c>
      <c r="OG358" s="58">
        <f t="shared" si="2473"/>
        <v>0</v>
      </c>
      <c r="OH358" s="241">
        <f t="shared" si="2691"/>
        <v>0</v>
      </c>
      <c r="OI358" s="51">
        <f t="shared" si="2474"/>
        <v>0</v>
      </c>
      <c r="OJ358" s="51">
        <f t="shared" si="2475"/>
        <v>0</v>
      </c>
      <c r="OK358" s="153">
        <f t="shared" si="2692"/>
        <v>0</v>
      </c>
      <c r="OL358" s="153">
        <f t="shared" si="2554"/>
        <v>10000</v>
      </c>
      <c r="OM358" s="468">
        <f t="shared" si="2555"/>
        <v>0</v>
      </c>
      <c r="ON358" s="46">
        <f t="shared" si="2556"/>
        <v>0</v>
      </c>
      <c r="OO358" s="46">
        <f t="shared" si="2476"/>
        <v>0</v>
      </c>
      <c r="OP358" s="48"/>
      <c r="OR358" s="45">
        <v>297</v>
      </c>
      <c r="OS358" s="46">
        <f t="shared" si="2477"/>
        <v>0</v>
      </c>
      <c r="OT358" s="128">
        <f t="shared" si="2667"/>
        <v>0</v>
      </c>
      <c r="OU358" s="128">
        <f t="shared" si="2478"/>
        <v>0</v>
      </c>
      <c r="OV358" s="46">
        <f t="shared" si="2240"/>
        <v>0</v>
      </c>
      <c r="OW358" s="46">
        <f t="shared" si="2241"/>
        <v>0</v>
      </c>
      <c r="OX358" s="51">
        <f t="shared" si="2479"/>
        <v>0</v>
      </c>
      <c r="OY358" s="51">
        <f t="shared" si="2693"/>
        <v>0</v>
      </c>
      <c r="OZ358" s="153">
        <f t="shared" si="2557"/>
        <v>10000</v>
      </c>
      <c r="PA358" s="45">
        <v>297</v>
      </c>
      <c r="PB358" s="46">
        <f t="shared" si="2480"/>
        <v>0</v>
      </c>
      <c r="PC358" s="46">
        <f t="shared" si="2694"/>
        <v>0</v>
      </c>
      <c r="PD358" s="128">
        <f t="shared" si="2481"/>
        <v>0</v>
      </c>
      <c r="PE358" s="46">
        <f t="shared" si="2482"/>
        <v>0</v>
      </c>
      <c r="PF358" s="46">
        <f t="shared" si="2483"/>
        <v>0</v>
      </c>
      <c r="PG358" s="51">
        <f t="shared" si="2484"/>
        <v>0</v>
      </c>
      <c r="PH358" s="153">
        <f t="shared" si="2698"/>
        <v>0</v>
      </c>
      <c r="PI358" s="688">
        <f t="shared" si="2485"/>
        <v>0</v>
      </c>
      <c r="PJ358" s="52">
        <f t="shared" si="2695"/>
        <v>0</v>
      </c>
      <c r="PK358" s="51">
        <f t="shared" si="2486"/>
        <v>0</v>
      </c>
      <c r="PL358" s="57">
        <f t="shared" si="2487"/>
        <v>0</v>
      </c>
      <c r="PM358" s="57">
        <f t="shared" si="2696"/>
        <v>0</v>
      </c>
      <c r="PN358" s="153">
        <f t="shared" si="2558"/>
        <v>10000</v>
      </c>
      <c r="PO358" s="469">
        <f t="shared" si="2488"/>
        <v>0</v>
      </c>
      <c r="PP358" s="46">
        <f t="shared" si="2489"/>
        <v>0</v>
      </c>
      <c r="PQ358" s="46">
        <f t="shared" si="2490"/>
        <v>0</v>
      </c>
      <c r="PR358" s="48"/>
    </row>
    <row r="359" spans="2:434" hidden="1" x14ac:dyDescent="0.3">
      <c r="B359" s="45">
        <v>298</v>
      </c>
      <c r="C359" s="46">
        <f t="shared" si="2245"/>
        <v>0</v>
      </c>
      <c r="D359" s="46">
        <f t="shared" si="2293"/>
        <v>0</v>
      </c>
      <c r="E359" s="46">
        <f t="shared" si="2294"/>
        <v>0</v>
      </c>
      <c r="F359" s="46">
        <f t="shared" si="2295"/>
        <v>0</v>
      </c>
      <c r="G359" s="46">
        <f t="shared" si="2296"/>
        <v>0</v>
      </c>
      <c r="H359" s="51">
        <f t="shared" si="2297"/>
        <v>0</v>
      </c>
      <c r="I359" s="58">
        <f t="shared" si="2228"/>
        <v>0</v>
      </c>
      <c r="J359" s="52">
        <f t="shared" si="2298"/>
        <v>0</v>
      </c>
      <c r="K359" s="51">
        <f t="shared" si="2299"/>
        <v>0</v>
      </c>
      <c r="L359" s="57">
        <f t="shared" si="2300"/>
        <v>0</v>
      </c>
      <c r="M359" s="468">
        <f t="shared" si="2491"/>
        <v>0</v>
      </c>
      <c r="N359" s="46">
        <f t="shared" si="2492"/>
        <v>0</v>
      </c>
      <c r="O359" s="47"/>
      <c r="P359" s="46">
        <f t="shared" si="2493"/>
        <v>0</v>
      </c>
      <c r="Q359" s="48"/>
      <c r="R359" s="29"/>
      <c r="S359" s="29"/>
      <c r="T359" s="45">
        <v>298</v>
      </c>
      <c r="U359" s="46">
        <f t="shared" si="2301"/>
        <v>0</v>
      </c>
      <c r="V359" s="46">
        <f t="shared" si="2302"/>
        <v>0</v>
      </c>
      <c r="W359" s="46">
        <f t="shared" si="2494"/>
        <v>0</v>
      </c>
      <c r="X359" s="46">
        <f t="shared" si="2303"/>
        <v>0</v>
      </c>
      <c r="Y359" s="46">
        <f t="shared" si="2304"/>
        <v>0</v>
      </c>
      <c r="Z359" s="51">
        <f t="shared" si="2305"/>
        <v>0</v>
      </c>
      <c r="AA359" s="58">
        <f t="shared" si="2306"/>
        <v>0</v>
      </c>
      <c r="AB359" s="52">
        <f t="shared" si="2307"/>
        <v>0</v>
      </c>
      <c r="AC359" s="51">
        <f t="shared" si="2308"/>
        <v>0</v>
      </c>
      <c r="AD359" s="57">
        <f t="shared" si="2309"/>
        <v>0</v>
      </c>
      <c r="AE359" s="468">
        <f t="shared" si="2495"/>
        <v>0</v>
      </c>
      <c r="AF359" s="46">
        <f t="shared" si="2310"/>
        <v>0</v>
      </c>
      <c r="AG359" s="47"/>
      <c r="AH359" s="46">
        <f t="shared" si="2496"/>
        <v>0</v>
      </c>
      <c r="AI359" s="48"/>
      <c r="AJ359" s="29"/>
      <c r="AK359" s="45">
        <v>298</v>
      </c>
      <c r="AL359" s="46">
        <f t="shared" si="2311"/>
        <v>0</v>
      </c>
      <c r="AM359" s="46"/>
      <c r="AN359" s="46"/>
      <c r="AO359" s="46">
        <f t="shared" si="2312"/>
        <v>0</v>
      </c>
      <c r="AP359" s="128">
        <f t="shared" si="2313"/>
        <v>0</v>
      </c>
      <c r="AQ359" s="128"/>
      <c r="AR359" s="128"/>
      <c r="AS359" s="46">
        <f t="shared" si="2314"/>
        <v>0</v>
      </c>
      <c r="AT359" s="46">
        <f t="shared" si="2315"/>
        <v>0</v>
      </c>
      <c r="AU359" s="51"/>
      <c r="AV359" s="51"/>
      <c r="AW359" s="51">
        <f t="shared" si="2316"/>
        <v>0</v>
      </c>
      <c r="AX359" s="58">
        <f t="shared" si="2317"/>
        <v>0</v>
      </c>
      <c r="AY359" s="52"/>
      <c r="AZ359" s="52"/>
      <c r="BA359" s="52">
        <f t="shared" si="2318"/>
        <v>0</v>
      </c>
      <c r="BB359" s="51">
        <f t="shared" si="2319"/>
        <v>0</v>
      </c>
      <c r="BC359" s="51"/>
      <c r="BD359" s="51"/>
      <c r="BE359" s="57">
        <f t="shared" si="2320"/>
        <v>0</v>
      </c>
      <c r="BF359" s="468">
        <f t="shared" si="2321"/>
        <v>0</v>
      </c>
      <c r="BG359" s="46">
        <f t="shared" si="2322"/>
        <v>0</v>
      </c>
      <c r="BH359" s="46">
        <f t="shared" si="2323"/>
        <v>0</v>
      </c>
      <c r="BI359" s="48"/>
      <c r="BK359" s="45">
        <v>298</v>
      </c>
      <c r="BL359" s="46">
        <f t="shared" si="2497"/>
        <v>0</v>
      </c>
      <c r="BM359" s="46">
        <f t="shared" si="2498"/>
        <v>0</v>
      </c>
      <c r="BN359" s="46">
        <f t="shared" si="2499"/>
        <v>0</v>
      </c>
      <c r="BO359" s="46">
        <f t="shared" si="2324"/>
        <v>0</v>
      </c>
      <c r="BP359" s="46">
        <f t="shared" si="2325"/>
        <v>0</v>
      </c>
      <c r="BQ359" s="51">
        <f t="shared" si="2326"/>
        <v>0</v>
      </c>
      <c r="BR359" s="57">
        <f t="shared" si="2668"/>
        <v>0</v>
      </c>
      <c r="BS359" s="58">
        <f t="shared" si="2229"/>
        <v>0</v>
      </c>
      <c r="BT359" s="52">
        <f t="shared" si="2500"/>
        <v>0</v>
      </c>
      <c r="BU359" s="51">
        <f t="shared" si="2327"/>
        <v>0</v>
      </c>
      <c r="BV359" s="51">
        <f t="shared" si="2328"/>
        <v>0</v>
      </c>
      <c r="BW359" s="153">
        <f t="shared" si="2669"/>
        <v>0</v>
      </c>
      <c r="BX359" s="468">
        <f t="shared" si="2501"/>
        <v>0</v>
      </c>
      <c r="BY359" s="46">
        <f t="shared" si="2502"/>
        <v>0</v>
      </c>
      <c r="BZ359" s="46">
        <f t="shared" si="2329"/>
        <v>0</v>
      </c>
      <c r="CA359" s="48"/>
      <c r="CB359" s="29"/>
      <c r="CC359" s="45">
        <v>298</v>
      </c>
      <c r="CD359" s="128">
        <f t="shared" si="2330"/>
        <v>0</v>
      </c>
      <c r="CE359" s="46">
        <f t="shared" si="2503"/>
        <v>0</v>
      </c>
      <c r="CF359" s="128">
        <f t="shared" si="2331"/>
        <v>0</v>
      </c>
      <c r="CG359" s="46">
        <f t="shared" si="2504"/>
        <v>0</v>
      </c>
      <c r="CH359" s="46">
        <f t="shared" si="2230"/>
        <v>0</v>
      </c>
      <c r="CI359" s="51">
        <f t="shared" si="2332"/>
        <v>0</v>
      </c>
      <c r="CJ359" s="199">
        <f t="shared" si="2670"/>
        <v>0</v>
      </c>
      <c r="CK359" s="153">
        <f t="shared" si="2505"/>
        <v>10000</v>
      </c>
      <c r="CL359" s="45">
        <v>298</v>
      </c>
      <c r="CM359" s="46">
        <f t="shared" si="2506"/>
        <v>0</v>
      </c>
      <c r="CN359" s="46">
        <f t="shared" si="2507"/>
        <v>0</v>
      </c>
      <c r="CO359" s="128">
        <f t="shared" si="2242"/>
        <v>0</v>
      </c>
      <c r="CP359" s="46">
        <f t="shared" si="2333"/>
        <v>0</v>
      </c>
      <c r="CQ359" s="46">
        <f t="shared" si="2243"/>
        <v>0</v>
      </c>
      <c r="CR359" s="51">
        <f t="shared" si="2334"/>
        <v>0</v>
      </c>
      <c r="CS359" s="153">
        <f t="shared" si="2671"/>
        <v>0</v>
      </c>
      <c r="CT359" s="58">
        <f t="shared" si="2335"/>
        <v>0</v>
      </c>
      <c r="CU359" s="52">
        <f t="shared" si="2508"/>
        <v>0</v>
      </c>
      <c r="CV359" s="51">
        <f t="shared" si="2509"/>
        <v>0</v>
      </c>
      <c r="CW359" s="51">
        <f t="shared" si="2336"/>
        <v>0</v>
      </c>
      <c r="CX359" s="57">
        <f t="shared" si="2672"/>
        <v>0</v>
      </c>
      <c r="CY359" s="153">
        <f t="shared" si="2510"/>
        <v>10000</v>
      </c>
      <c r="CZ359" s="479">
        <f t="shared" si="2162"/>
        <v>0</v>
      </c>
      <c r="DA359" s="46">
        <f t="shared" si="2511"/>
        <v>0</v>
      </c>
      <c r="DB359" s="46">
        <f t="shared" si="2512"/>
        <v>0</v>
      </c>
      <c r="DC359" s="48"/>
      <c r="DE359" s="45">
        <v>298</v>
      </c>
      <c r="DF359" s="46">
        <f t="shared" si="2337"/>
        <v>0</v>
      </c>
      <c r="DG359" s="46">
        <f t="shared" si="2673"/>
        <v>0</v>
      </c>
      <c r="DH359" s="46">
        <f t="shared" si="2338"/>
        <v>0</v>
      </c>
      <c r="DI359" s="46">
        <f t="shared" si="2339"/>
        <v>0</v>
      </c>
      <c r="DJ359" s="46">
        <f t="shared" si="2340"/>
        <v>0</v>
      </c>
      <c r="DK359" s="51">
        <f t="shared" si="2341"/>
        <v>0</v>
      </c>
      <c r="DL359" s="58">
        <f t="shared" si="2231"/>
        <v>0</v>
      </c>
      <c r="DM359" s="241">
        <f t="shared" si="2674"/>
        <v>0</v>
      </c>
      <c r="DN359" s="51">
        <f t="shared" si="2342"/>
        <v>0</v>
      </c>
      <c r="DO359" s="57">
        <f t="shared" si="2343"/>
        <v>0</v>
      </c>
      <c r="DP359" s="468">
        <f t="shared" si="2513"/>
        <v>0</v>
      </c>
      <c r="DQ359" s="46">
        <f t="shared" si="2514"/>
        <v>0</v>
      </c>
      <c r="DR359" s="47"/>
      <c r="DS359" s="46">
        <f t="shared" si="2515"/>
        <v>0</v>
      </c>
      <c r="DT359" s="48"/>
      <c r="DU359" s="29"/>
      <c r="DV359" s="45">
        <v>298</v>
      </c>
      <c r="DW359" s="46">
        <f t="shared" si="2516"/>
        <v>0</v>
      </c>
      <c r="DX359" s="46">
        <f t="shared" si="2675"/>
        <v>0</v>
      </c>
      <c r="DY359" s="46">
        <f t="shared" si="2517"/>
        <v>0</v>
      </c>
      <c r="DZ359" s="46">
        <f t="shared" si="2344"/>
        <v>0</v>
      </c>
      <c r="EA359" s="46">
        <f t="shared" si="2345"/>
        <v>0</v>
      </c>
      <c r="EB359" s="51">
        <f t="shared" si="2346"/>
        <v>0</v>
      </c>
      <c r="EC359" s="58">
        <f t="shared" si="2232"/>
        <v>0</v>
      </c>
      <c r="ED359" s="52">
        <f t="shared" si="2676"/>
        <v>0</v>
      </c>
      <c r="EE359" s="51">
        <f t="shared" si="2347"/>
        <v>0</v>
      </c>
      <c r="EF359" s="57">
        <f t="shared" si="2348"/>
        <v>0</v>
      </c>
      <c r="EG359" s="468">
        <f t="shared" si="2518"/>
        <v>0</v>
      </c>
      <c r="EH359" s="46">
        <f t="shared" si="2519"/>
        <v>0</v>
      </c>
      <c r="EI359" s="47"/>
      <c r="EJ359" s="46">
        <f t="shared" si="2520"/>
        <v>0</v>
      </c>
      <c r="EK359" s="48"/>
      <c r="EL359" s="29"/>
      <c r="EM359" s="45">
        <v>298</v>
      </c>
      <c r="EN359" s="46">
        <f t="shared" si="2653"/>
        <v>0</v>
      </c>
      <c r="EO359" s="46">
        <f t="shared" si="2677"/>
        <v>0</v>
      </c>
      <c r="EP359" s="128">
        <f t="shared" si="2233"/>
        <v>0</v>
      </c>
      <c r="EQ359" s="46">
        <f t="shared" si="2349"/>
        <v>0</v>
      </c>
      <c r="ER359" s="46">
        <f t="shared" si="2350"/>
        <v>0</v>
      </c>
      <c r="ES359" s="51">
        <f t="shared" si="2351"/>
        <v>0</v>
      </c>
      <c r="ET359" s="153">
        <f t="shared" si="2521"/>
        <v>10000</v>
      </c>
      <c r="EU359" s="45">
        <v>298</v>
      </c>
      <c r="EV359" s="46">
        <f t="shared" si="2234"/>
        <v>0</v>
      </c>
      <c r="EW359" s="46">
        <f t="shared" si="2678"/>
        <v>0</v>
      </c>
      <c r="EX359" s="128">
        <f t="shared" si="2352"/>
        <v>0</v>
      </c>
      <c r="EY359" s="46">
        <f t="shared" si="2353"/>
        <v>0</v>
      </c>
      <c r="EZ359" s="46">
        <f t="shared" si="2354"/>
        <v>0</v>
      </c>
      <c r="FA359" s="51">
        <f t="shared" si="2355"/>
        <v>0</v>
      </c>
      <c r="FB359" s="58">
        <f t="shared" si="2356"/>
        <v>0</v>
      </c>
      <c r="FC359" s="52">
        <f t="shared" si="2679"/>
        <v>0</v>
      </c>
      <c r="FD359" s="51">
        <f t="shared" si="2522"/>
        <v>0</v>
      </c>
      <c r="FE359" s="57">
        <f t="shared" si="2357"/>
        <v>0</v>
      </c>
      <c r="FF359" s="153">
        <f t="shared" si="2523"/>
        <v>10000</v>
      </c>
      <c r="FG359" s="469">
        <f t="shared" si="2358"/>
        <v>0</v>
      </c>
      <c r="FH359" s="46">
        <f t="shared" si="2359"/>
        <v>0</v>
      </c>
      <c r="FI359" s="46">
        <f t="shared" si="2360"/>
        <v>0</v>
      </c>
      <c r="FJ359" s="48"/>
      <c r="FL359" s="45">
        <v>298</v>
      </c>
      <c r="FM359" s="46">
        <f t="shared" si="2524"/>
        <v>0</v>
      </c>
      <c r="FN359" s="46">
        <f t="shared" si="2654"/>
        <v>0</v>
      </c>
      <c r="FO359" s="46">
        <f t="shared" si="2525"/>
        <v>0</v>
      </c>
      <c r="FP359" s="46">
        <f t="shared" si="2361"/>
        <v>0</v>
      </c>
      <c r="FQ359" s="46">
        <f t="shared" si="2362"/>
        <v>0</v>
      </c>
      <c r="FR359" s="51">
        <f t="shared" si="2363"/>
        <v>0</v>
      </c>
      <c r="FS359" s="57">
        <f t="shared" si="2680"/>
        <v>0</v>
      </c>
      <c r="FT359" s="58">
        <f t="shared" si="2235"/>
        <v>0</v>
      </c>
      <c r="FU359" s="241">
        <f t="shared" si="2655"/>
        <v>0</v>
      </c>
      <c r="FV359" s="51">
        <f t="shared" si="2364"/>
        <v>0</v>
      </c>
      <c r="FW359" s="51">
        <f t="shared" si="2365"/>
        <v>0</v>
      </c>
      <c r="FX359" s="153">
        <f t="shared" si="2681"/>
        <v>0</v>
      </c>
      <c r="FY359" s="468">
        <f t="shared" si="2526"/>
        <v>0</v>
      </c>
      <c r="FZ359" s="46">
        <f t="shared" si="2527"/>
        <v>0</v>
      </c>
      <c r="GA359" s="46">
        <f t="shared" si="2366"/>
        <v>0</v>
      </c>
      <c r="GB359" s="48"/>
      <c r="GD359" s="45">
        <v>298</v>
      </c>
      <c r="GE359" s="128">
        <f t="shared" si="2656"/>
        <v>0</v>
      </c>
      <c r="GF359" s="128">
        <f t="shared" si="2682"/>
        <v>0</v>
      </c>
      <c r="GG359" s="128">
        <f t="shared" si="2699"/>
        <v>0</v>
      </c>
      <c r="GH359" s="46">
        <f t="shared" si="2236"/>
        <v>0</v>
      </c>
      <c r="GI359" s="46">
        <f t="shared" si="2367"/>
        <v>0</v>
      </c>
      <c r="GJ359" s="51">
        <f t="shared" si="2368"/>
        <v>0</v>
      </c>
      <c r="GK359" s="51">
        <f t="shared" si="2683"/>
        <v>0</v>
      </c>
      <c r="GL359" s="153">
        <f t="shared" si="2528"/>
        <v>10000</v>
      </c>
      <c r="GM359" s="45">
        <v>298</v>
      </c>
      <c r="GN359" s="46">
        <f t="shared" si="2237"/>
        <v>0</v>
      </c>
      <c r="GO359" s="46">
        <f t="shared" si="2657"/>
        <v>0</v>
      </c>
      <c r="GP359" s="128">
        <f t="shared" si="2168"/>
        <v>0</v>
      </c>
      <c r="GQ359" s="46">
        <f t="shared" si="2369"/>
        <v>0</v>
      </c>
      <c r="GR359" s="46">
        <f t="shared" si="2169"/>
        <v>0</v>
      </c>
      <c r="GS359" s="51">
        <f t="shared" si="2370"/>
        <v>0</v>
      </c>
      <c r="GT359" s="153">
        <f t="shared" si="2697"/>
        <v>0</v>
      </c>
      <c r="GU359" s="58">
        <f t="shared" si="2371"/>
        <v>0</v>
      </c>
      <c r="GV359" s="52">
        <f t="shared" si="2658"/>
        <v>0</v>
      </c>
      <c r="GW359" s="51">
        <f t="shared" si="2529"/>
        <v>0</v>
      </c>
      <c r="GX359" s="57">
        <f t="shared" si="2372"/>
        <v>0</v>
      </c>
      <c r="GY359" s="57">
        <f t="shared" si="2684"/>
        <v>0</v>
      </c>
      <c r="GZ359" s="153">
        <f t="shared" si="2530"/>
        <v>10000</v>
      </c>
      <c r="HA359" s="469">
        <f t="shared" si="2373"/>
        <v>0</v>
      </c>
      <c r="HB359" s="46">
        <f t="shared" si="2374"/>
        <v>0</v>
      </c>
      <c r="HC359" s="46">
        <f t="shared" si="2375"/>
        <v>0</v>
      </c>
      <c r="HD359" s="48"/>
      <c r="HF359" s="45">
        <v>298</v>
      </c>
      <c r="HG359" s="46">
        <f t="shared" si="2376"/>
        <v>0</v>
      </c>
      <c r="HH359" s="46">
        <f t="shared" si="2377"/>
        <v>0</v>
      </c>
      <c r="HI359" s="46">
        <f t="shared" si="2378"/>
        <v>0</v>
      </c>
      <c r="HJ359" s="46">
        <f t="shared" si="2379"/>
        <v>0</v>
      </c>
      <c r="HK359" s="46">
        <f t="shared" si="2380"/>
        <v>0</v>
      </c>
      <c r="HL359" s="51">
        <f t="shared" si="2381"/>
        <v>0</v>
      </c>
      <c r="HM359" s="153">
        <f t="shared" si="2531"/>
        <v>10000</v>
      </c>
      <c r="HN359" s="58">
        <f t="shared" si="2382"/>
        <v>0</v>
      </c>
      <c r="HO359" s="52">
        <f t="shared" si="2383"/>
        <v>0</v>
      </c>
      <c r="HP359" s="51">
        <f t="shared" si="2384"/>
        <v>0</v>
      </c>
      <c r="HQ359" s="57">
        <f t="shared" si="2385"/>
        <v>0</v>
      </c>
      <c r="HR359" s="153">
        <f t="shared" si="2532"/>
        <v>10000</v>
      </c>
      <c r="HS359" s="468">
        <f t="shared" si="2171"/>
        <v>0</v>
      </c>
      <c r="HT359" s="46">
        <f t="shared" si="2172"/>
        <v>0</v>
      </c>
      <c r="HU359" s="46">
        <f t="shared" si="2173"/>
        <v>0</v>
      </c>
      <c r="HV359" s="48"/>
      <c r="HW359" s="29"/>
      <c r="HX359" s="45">
        <v>298</v>
      </c>
      <c r="HY359" s="128">
        <f t="shared" si="2386"/>
        <v>0</v>
      </c>
      <c r="HZ359" s="46">
        <f t="shared" si="2387"/>
        <v>0</v>
      </c>
      <c r="IA359" s="46">
        <f t="shared" si="2388"/>
        <v>0</v>
      </c>
      <c r="IB359" s="46">
        <f t="shared" si="2389"/>
        <v>0</v>
      </c>
      <c r="IC359" s="46">
        <f t="shared" si="2390"/>
        <v>0</v>
      </c>
      <c r="ID359" s="51">
        <f t="shared" si="2391"/>
        <v>0</v>
      </c>
      <c r="IE359" s="153">
        <f t="shared" si="2533"/>
        <v>10000</v>
      </c>
      <c r="IF359" s="58">
        <f t="shared" si="2392"/>
        <v>0</v>
      </c>
      <c r="IG359" s="52">
        <f t="shared" si="2393"/>
        <v>0</v>
      </c>
      <c r="IH359" s="51">
        <f t="shared" si="2394"/>
        <v>0</v>
      </c>
      <c r="II359" s="57">
        <f t="shared" si="2534"/>
        <v>0</v>
      </c>
      <c r="IJ359" s="153">
        <f t="shared" si="2535"/>
        <v>10000</v>
      </c>
      <c r="IK359" s="468">
        <f t="shared" si="2174"/>
        <v>0</v>
      </c>
      <c r="IL359" s="46">
        <f t="shared" si="2175"/>
        <v>0</v>
      </c>
      <c r="IM359" s="46">
        <f t="shared" si="2176"/>
        <v>0</v>
      </c>
      <c r="IN359" s="48"/>
      <c r="IO359" s="53">
        <f t="shared" si="2395"/>
        <v>0</v>
      </c>
      <c r="IQ359" s="45">
        <v>298</v>
      </c>
      <c r="IR359" s="128">
        <f t="shared" si="2396"/>
        <v>0</v>
      </c>
      <c r="IS359" s="128">
        <f t="shared" si="2397"/>
        <v>0</v>
      </c>
      <c r="IT359" s="128">
        <f t="shared" si="2398"/>
        <v>0</v>
      </c>
      <c r="IU359" s="46">
        <f t="shared" si="2559"/>
        <v>0</v>
      </c>
      <c r="IV359" s="46">
        <f t="shared" si="2399"/>
        <v>0</v>
      </c>
      <c r="IW359" s="51">
        <f t="shared" si="2400"/>
        <v>0</v>
      </c>
      <c r="IX359" s="199">
        <f t="shared" si="2536"/>
        <v>10000</v>
      </c>
      <c r="IY359" s="128">
        <f t="shared" si="2401"/>
        <v>0</v>
      </c>
      <c r="IZ359" s="408">
        <f t="shared" si="2402"/>
        <v>0</v>
      </c>
      <c r="JA359" s="58">
        <f t="shared" si="2403"/>
        <v>0</v>
      </c>
      <c r="JB359" s="52">
        <f t="shared" si="2404"/>
        <v>0</v>
      </c>
      <c r="JC359" s="51">
        <f t="shared" si="2405"/>
        <v>0</v>
      </c>
      <c r="JD359" s="57">
        <f t="shared" si="2406"/>
        <v>0</v>
      </c>
      <c r="JE359" s="280">
        <f t="shared" si="2407"/>
        <v>10000</v>
      </c>
      <c r="JF359" s="280">
        <f t="shared" si="2408"/>
        <v>0</v>
      </c>
      <c r="JG359" s="468">
        <f t="shared" si="2409"/>
        <v>0</v>
      </c>
      <c r="JH359" s="46">
        <f t="shared" si="2410"/>
        <v>0</v>
      </c>
      <c r="JI359" s="46">
        <f t="shared" si="2411"/>
        <v>0</v>
      </c>
      <c r="JJ359" s="48"/>
      <c r="JL359" s="45">
        <v>298</v>
      </c>
      <c r="JM359" s="46">
        <f t="shared" si="2412"/>
        <v>0</v>
      </c>
      <c r="JN359" s="46">
        <f t="shared" si="2413"/>
        <v>0</v>
      </c>
      <c r="JO359" s="128">
        <f t="shared" si="2414"/>
        <v>0</v>
      </c>
      <c r="JP359" s="46">
        <f t="shared" si="2537"/>
        <v>0</v>
      </c>
      <c r="JQ359" s="46">
        <f t="shared" si="2415"/>
        <v>0</v>
      </c>
      <c r="JR359" s="51">
        <f t="shared" si="2416"/>
        <v>0</v>
      </c>
      <c r="JS359" s="51">
        <f t="shared" si="2685"/>
        <v>0</v>
      </c>
      <c r="JT359" s="199">
        <f t="shared" si="2538"/>
        <v>10000</v>
      </c>
      <c r="JU359" s="128">
        <f t="shared" si="2417"/>
        <v>0</v>
      </c>
      <c r="JV359" s="408">
        <f t="shared" si="2418"/>
        <v>0</v>
      </c>
      <c r="JW359" s="58">
        <f t="shared" si="2419"/>
        <v>0</v>
      </c>
      <c r="JX359" s="52">
        <f t="shared" si="2420"/>
        <v>0</v>
      </c>
      <c r="JY359" s="51">
        <f t="shared" si="2421"/>
        <v>0</v>
      </c>
      <c r="JZ359" s="51">
        <f t="shared" si="2422"/>
        <v>0</v>
      </c>
      <c r="KA359" s="199">
        <f t="shared" si="2686"/>
        <v>0</v>
      </c>
      <c r="KB359" s="128">
        <f t="shared" si="2539"/>
        <v>10000</v>
      </c>
      <c r="KC359" s="204">
        <f t="shared" si="2423"/>
        <v>0</v>
      </c>
      <c r="KD359" s="468">
        <f t="shared" si="2540"/>
        <v>0</v>
      </c>
      <c r="KE359" s="46">
        <f t="shared" si="2424"/>
        <v>0</v>
      </c>
      <c r="KF359" s="46">
        <f t="shared" si="2425"/>
        <v>0</v>
      </c>
      <c r="KG359" s="48"/>
      <c r="KI359" s="45">
        <v>298</v>
      </c>
      <c r="KJ359" s="46">
        <f t="shared" si="2426"/>
        <v>0</v>
      </c>
      <c r="KK359" s="46">
        <f t="shared" si="2427"/>
        <v>0</v>
      </c>
      <c r="KL359" s="128">
        <f t="shared" si="2428"/>
        <v>0</v>
      </c>
      <c r="KM359" s="46">
        <f t="shared" si="2244"/>
        <v>0</v>
      </c>
      <c r="KN359" s="46">
        <f t="shared" si="2429"/>
        <v>0</v>
      </c>
      <c r="KO359" s="51">
        <f t="shared" si="2430"/>
        <v>0</v>
      </c>
      <c r="KP359" s="199">
        <f t="shared" si="2687"/>
        <v>0</v>
      </c>
      <c r="KQ359" s="199">
        <f t="shared" si="2541"/>
        <v>10000</v>
      </c>
      <c r="KR359" s="128">
        <f t="shared" si="2431"/>
        <v>0</v>
      </c>
      <c r="KS359" s="408">
        <f t="shared" si="2432"/>
        <v>0</v>
      </c>
      <c r="KT359" s="45">
        <v>298</v>
      </c>
      <c r="KU359" s="46">
        <f t="shared" si="2542"/>
        <v>0</v>
      </c>
      <c r="KV359" s="46">
        <f t="shared" si="2433"/>
        <v>0</v>
      </c>
      <c r="KW359" s="128">
        <f t="shared" si="2177"/>
        <v>0</v>
      </c>
      <c r="KX359" s="46">
        <f t="shared" si="2434"/>
        <v>0</v>
      </c>
      <c r="KY359" s="46">
        <f t="shared" si="2178"/>
        <v>0</v>
      </c>
      <c r="KZ359" s="51">
        <f t="shared" si="2435"/>
        <v>0</v>
      </c>
      <c r="LA359" s="153">
        <f t="shared" si="2688"/>
        <v>0</v>
      </c>
      <c r="LB359" s="58">
        <f t="shared" si="2652"/>
        <v>0</v>
      </c>
      <c r="LC359" s="52">
        <f t="shared" si="2436"/>
        <v>0</v>
      </c>
      <c r="LD359" s="51">
        <f t="shared" si="2437"/>
        <v>0</v>
      </c>
      <c r="LE359" s="51">
        <f t="shared" si="2179"/>
        <v>0</v>
      </c>
      <c r="LF359" s="51">
        <f t="shared" si="2689"/>
        <v>0</v>
      </c>
      <c r="LG359" s="128">
        <f t="shared" si="2180"/>
        <v>10000</v>
      </c>
      <c r="LH359" s="204">
        <f t="shared" si="2438"/>
        <v>0</v>
      </c>
      <c r="LI359" s="479">
        <f t="shared" si="2181"/>
        <v>0</v>
      </c>
      <c r="LJ359" s="46">
        <f t="shared" si="2543"/>
        <v>0</v>
      </c>
      <c r="LK359" s="46">
        <f t="shared" si="2544"/>
        <v>0</v>
      </c>
      <c r="LL359" s="48"/>
      <c r="LN359" s="45">
        <v>298</v>
      </c>
      <c r="LO359" s="46">
        <f t="shared" si="2439"/>
        <v>0</v>
      </c>
      <c r="LP359" s="46">
        <f t="shared" si="2659"/>
        <v>0</v>
      </c>
      <c r="LQ359" s="46">
        <f t="shared" si="2440"/>
        <v>0</v>
      </c>
      <c r="LR359" s="46">
        <f t="shared" si="2441"/>
        <v>0</v>
      </c>
      <c r="LS359" s="46">
        <f t="shared" si="2442"/>
        <v>0</v>
      </c>
      <c r="LT359" s="51">
        <f t="shared" si="2443"/>
        <v>0</v>
      </c>
      <c r="LU359" s="199">
        <f t="shared" si="2545"/>
        <v>10000</v>
      </c>
      <c r="LV359" s="58">
        <f t="shared" si="2444"/>
        <v>0</v>
      </c>
      <c r="LW359" s="241">
        <f t="shared" si="2660"/>
        <v>0</v>
      </c>
      <c r="LX359" s="51">
        <f t="shared" si="2445"/>
        <v>0</v>
      </c>
      <c r="LY359" s="51">
        <f t="shared" si="2446"/>
        <v>0</v>
      </c>
      <c r="LZ359" s="46">
        <f t="shared" si="2546"/>
        <v>0</v>
      </c>
      <c r="MA359" s="199">
        <f t="shared" si="2547"/>
        <v>10000</v>
      </c>
      <c r="MB359" s="468">
        <f t="shared" si="2447"/>
        <v>0</v>
      </c>
      <c r="MC359" s="46">
        <f t="shared" si="2448"/>
        <v>0</v>
      </c>
      <c r="MD359" s="46">
        <f t="shared" si="2449"/>
        <v>0</v>
      </c>
      <c r="ME359" s="48"/>
      <c r="MG359" s="45">
        <v>298</v>
      </c>
      <c r="MH359" s="46">
        <f t="shared" si="2450"/>
        <v>0</v>
      </c>
      <c r="MI359" s="46">
        <f t="shared" si="2661"/>
        <v>0</v>
      </c>
      <c r="MJ359" s="46">
        <f t="shared" si="2451"/>
        <v>0</v>
      </c>
      <c r="MK359" s="46">
        <f t="shared" si="2452"/>
        <v>0</v>
      </c>
      <c r="ML359" s="46">
        <f t="shared" si="2453"/>
        <v>0</v>
      </c>
      <c r="MM359" s="51">
        <f t="shared" si="2454"/>
        <v>0</v>
      </c>
      <c r="MN359" s="199">
        <f t="shared" si="2548"/>
        <v>10000</v>
      </c>
      <c r="MO359" s="58">
        <f t="shared" si="2455"/>
        <v>0</v>
      </c>
      <c r="MP359" s="52">
        <f t="shared" si="2662"/>
        <v>0</v>
      </c>
      <c r="MQ359" s="51">
        <f t="shared" si="2456"/>
        <v>0</v>
      </c>
      <c r="MR359" s="57">
        <f t="shared" si="2457"/>
        <v>0</v>
      </c>
      <c r="MS359" s="199">
        <f t="shared" si="2549"/>
        <v>10000</v>
      </c>
      <c r="MT359" s="468">
        <f t="shared" si="2550"/>
        <v>0</v>
      </c>
      <c r="MU359" s="46">
        <f t="shared" si="2458"/>
        <v>0</v>
      </c>
      <c r="MV359" s="46">
        <f t="shared" si="2459"/>
        <v>0</v>
      </c>
      <c r="MW359" s="48"/>
      <c r="MY359" s="45">
        <v>298</v>
      </c>
      <c r="MZ359" s="46">
        <f t="shared" si="2460"/>
        <v>0</v>
      </c>
      <c r="NA359" s="46">
        <f t="shared" si="2663"/>
        <v>0</v>
      </c>
      <c r="NB359" s="128">
        <f t="shared" si="2461"/>
        <v>0</v>
      </c>
      <c r="NC359" s="46">
        <f t="shared" si="2238"/>
        <v>0</v>
      </c>
      <c r="ND359" s="46">
        <f t="shared" si="2462"/>
        <v>0</v>
      </c>
      <c r="NE359" s="51">
        <f t="shared" si="2187"/>
        <v>0</v>
      </c>
      <c r="NF359" s="153">
        <f t="shared" si="2188"/>
        <v>10000</v>
      </c>
      <c r="NG359" s="45">
        <v>298</v>
      </c>
      <c r="NH359" s="46">
        <f t="shared" si="2239"/>
        <v>0</v>
      </c>
      <c r="NI359" s="46">
        <f t="shared" si="2664"/>
        <v>0</v>
      </c>
      <c r="NJ359" s="128">
        <f t="shared" si="2190"/>
        <v>0</v>
      </c>
      <c r="NK359" s="46">
        <f t="shared" si="2551"/>
        <v>0</v>
      </c>
      <c r="NL359" s="46">
        <f t="shared" si="2191"/>
        <v>0</v>
      </c>
      <c r="NM359" s="51">
        <f t="shared" si="2463"/>
        <v>0</v>
      </c>
      <c r="NN359" s="58">
        <f t="shared" si="2192"/>
        <v>0</v>
      </c>
      <c r="NO359" s="52">
        <f t="shared" si="2665"/>
        <v>0</v>
      </c>
      <c r="NP359" s="51">
        <f t="shared" si="2194"/>
        <v>0</v>
      </c>
      <c r="NQ359" s="57">
        <f t="shared" si="2464"/>
        <v>0</v>
      </c>
      <c r="NR359" s="153">
        <f t="shared" si="2552"/>
        <v>10000</v>
      </c>
      <c r="NS359" s="469">
        <f t="shared" si="2465"/>
        <v>0</v>
      </c>
      <c r="NT359" s="46">
        <f t="shared" si="2466"/>
        <v>0</v>
      </c>
      <c r="NU359" s="46">
        <f t="shared" si="2467"/>
        <v>0</v>
      </c>
      <c r="NV359" s="48"/>
      <c r="NX359" s="45">
        <v>298</v>
      </c>
      <c r="NY359" s="46">
        <f t="shared" si="2468"/>
        <v>0</v>
      </c>
      <c r="NZ359" s="46">
        <f t="shared" si="2666"/>
        <v>0</v>
      </c>
      <c r="OA359" s="46">
        <f t="shared" si="2469"/>
        <v>0</v>
      </c>
      <c r="OB359" s="46">
        <f t="shared" si="2470"/>
        <v>0</v>
      </c>
      <c r="OC359" s="46">
        <f t="shared" si="2471"/>
        <v>0</v>
      </c>
      <c r="OD359" s="51">
        <f t="shared" si="2472"/>
        <v>0</v>
      </c>
      <c r="OE359" s="57">
        <f t="shared" si="2690"/>
        <v>0</v>
      </c>
      <c r="OF359" s="153">
        <f t="shared" si="2553"/>
        <v>10000</v>
      </c>
      <c r="OG359" s="58">
        <f t="shared" si="2473"/>
        <v>0</v>
      </c>
      <c r="OH359" s="241">
        <f t="shared" si="2691"/>
        <v>0</v>
      </c>
      <c r="OI359" s="51">
        <f t="shared" si="2474"/>
        <v>0</v>
      </c>
      <c r="OJ359" s="51">
        <f t="shared" si="2475"/>
        <v>0</v>
      </c>
      <c r="OK359" s="153">
        <f t="shared" si="2692"/>
        <v>0</v>
      </c>
      <c r="OL359" s="153">
        <f t="shared" si="2554"/>
        <v>10000</v>
      </c>
      <c r="OM359" s="468">
        <f t="shared" si="2555"/>
        <v>0</v>
      </c>
      <c r="ON359" s="46">
        <f t="shared" si="2556"/>
        <v>0</v>
      </c>
      <c r="OO359" s="46">
        <f t="shared" si="2476"/>
        <v>0</v>
      </c>
      <c r="OP359" s="48"/>
      <c r="OR359" s="45">
        <v>298</v>
      </c>
      <c r="OS359" s="46">
        <f t="shared" si="2477"/>
        <v>0</v>
      </c>
      <c r="OT359" s="128">
        <f t="shared" si="2667"/>
        <v>0</v>
      </c>
      <c r="OU359" s="128">
        <f t="shared" si="2478"/>
        <v>0</v>
      </c>
      <c r="OV359" s="46">
        <f t="shared" si="2240"/>
        <v>0</v>
      </c>
      <c r="OW359" s="46">
        <f t="shared" si="2241"/>
        <v>0</v>
      </c>
      <c r="OX359" s="51">
        <f t="shared" si="2479"/>
        <v>0</v>
      </c>
      <c r="OY359" s="51">
        <f t="shared" si="2693"/>
        <v>0</v>
      </c>
      <c r="OZ359" s="153">
        <f t="shared" si="2557"/>
        <v>10000</v>
      </c>
      <c r="PA359" s="45">
        <v>298</v>
      </c>
      <c r="PB359" s="46">
        <f t="shared" si="2480"/>
        <v>0</v>
      </c>
      <c r="PC359" s="46">
        <f t="shared" si="2694"/>
        <v>0</v>
      </c>
      <c r="PD359" s="128">
        <f t="shared" si="2481"/>
        <v>0</v>
      </c>
      <c r="PE359" s="46">
        <f t="shared" si="2482"/>
        <v>0</v>
      </c>
      <c r="PF359" s="46">
        <f t="shared" si="2483"/>
        <v>0</v>
      </c>
      <c r="PG359" s="51">
        <f t="shared" si="2484"/>
        <v>0</v>
      </c>
      <c r="PH359" s="153">
        <f t="shared" si="2698"/>
        <v>0</v>
      </c>
      <c r="PI359" s="688">
        <f t="shared" si="2485"/>
        <v>0</v>
      </c>
      <c r="PJ359" s="52">
        <f t="shared" si="2695"/>
        <v>0</v>
      </c>
      <c r="PK359" s="51">
        <f t="shared" si="2486"/>
        <v>0</v>
      </c>
      <c r="PL359" s="57">
        <f t="shared" si="2487"/>
        <v>0</v>
      </c>
      <c r="PM359" s="57">
        <f t="shared" si="2696"/>
        <v>0</v>
      </c>
      <c r="PN359" s="153">
        <f t="shared" si="2558"/>
        <v>10000</v>
      </c>
      <c r="PO359" s="469">
        <f t="shared" si="2488"/>
        <v>0</v>
      </c>
      <c r="PP359" s="46">
        <f t="shared" si="2489"/>
        <v>0</v>
      </c>
      <c r="PQ359" s="46">
        <f t="shared" si="2490"/>
        <v>0</v>
      </c>
      <c r="PR359" s="48"/>
    </row>
    <row r="360" spans="2:434" hidden="1" x14ac:dyDescent="0.3">
      <c r="B360" s="45">
        <v>299</v>
      </c>
      <c r="C360" s="46">
        <f t="shared" si="2245"/>
        <v>0</v>
      </c>
      <c r="D360" s="46">
        <f t="shared" si="2293"/>
        <v>0</v>
      </c>
      <c r="E360" s="46">
        <f t="shared" si="2294"/>
        <v>0</v>
      </c>
      <c r="F360" s="46">
        <f t="shared" si="2295"/>
        <v>0</v>
      </c>
      <c r="G360" s="46">
        <f t="shared" si="2296"/>
        <v>0</v>
      </c>
      <c r="H360" s="51">
        <f t="shared" si="2297"/>
        <v>0</v>
      </c>
      <c r="I360" s="58">
        <f t="shared" si="2228"/>
        <v>0</v>
      </c>
      <c r="J360" s="52">
        <f t="shared" si="2298"/>
        <v>0</v>
      </c>
      <c r="K360" s="51">
        <f t="shared" si="2299"/>
        <v>0</v>
      </c>
      <c r="L360" s="57">
        <f t="shared" si="2300"/>
        <v>0</v>
      </c>
      <c r="M360" s="468">
        <f t="shared" si="2491"/>
        <v>0</v>
      </c>
      <c r="N360" s="46">
        <f t="shared" si="2492"/>
        <v>0</v>
      </c>
      <c r="O360" s="47"/>
      <c r="P360" s="46">
        <f t="shared" si="2493"/>
        <v>0</v>
      </c>
      <c r="Q360" s="48"/>
      <c r="R360" s="29"/>
      <c r="S360" s="29"/>
      <c r="T360" s="45">
        <v>299</v>
      </c>
      <c r="U360" s="46">
        <f t="shared" si="2301"/>
        <v>0</v>
      </c>
      <c r="V360" s="46">
        <f t="shared" si="2302"/>
        <v>0</v>
      </c>
      <c r="W360" s="46">
        <f t="shared" si="2494"/>
        <v>0</v>
      </c>
      <c r="X360" s="46">
        <f t="shared" si="2303"/>
        <v>0</v>
      </c>
      <c r="Y360" s="46">
        <f t="shared" si="2304"/>
        <v>0</v>
      </c>
      <c r="Z360" s="51">
        <f t="shared" si="2305"/>
        <v>0</v>
      </c>
      <c r="AA360" s="58">
        <f t="shared" si="2306"/>
        <v>0</v>
      </c>
      <c r="AB360" s="52">
        <f t="shared" si="2307"/>
        <v>0</v>
      </c>
      <c r="AC360" s="51">
        <f t="shared" si="2308"/>
        <v>0</v>
      </c>
      <c r="AD360" s="57">
        <f t="shared" si="2309"/>
        <v>0</v>
      </c>
      <c r="AE360" s="468">
        <f t="shared" si="2495"/>
        <v>0</v>
      </c>
      <c r="AF360" s="46">
        <f t="shared" si="2310"/>
        <v>0</v>
      </c>
      <c r="AG360" s="47"/>
      <c r="AH360" s="46">
        <f t="shared" si="2496"/>
        <v>0</v>
      </c>
      <c r="AI360" s="48"/>
      <c r="AJ360" s="29"/>
      <c r="AK360" s="45">
        <v>299</v>
      </c>
      <c r="AL360" s="46">
        <f t="shared" si="2311"/>
        <v>0</v>
      </c>
      <c r="AM360" s="46"/>
      <c r="AN360" s="46"/>
      <c r="AO360" s="46">
        <f t="shared" si="2312"/>
        <v>0</v>
      </c>
      <c r="AP360" s="128">
        <f t="shared" si="2313"/>
        <v>0</v>
      </c>
      <c r="AQ360" s="128"/>
      <c r="AR360" s="128"/>
      <c r="AS360" s="46">
        <f t="shared" si="2314"/>
        <v>0</v>
      </c>
      <c r="AT360" s="46">
        <f t="shared" si="2315"/>
        <v>0</v>
      </c>
      <c r="AU360" s="51"/>
      <c r="AV360" s="51"/>
      <c r="AW360" s="51">
        <f t="shared" si="2316"/>
        <v>0</v>
      </c>
      <c r="AX360" s="58">
        <f t="shared" si="2317"/>
        <v>0</v>
      </c>
      <c r="AY360" s="52"/>
      <c r="AZ360" s="52"/>
      <c r="BA360" s="52">
        <f t="shared" si="2318"/>
        <v>0</v>
      </c>
      <c r="BB360" s="51">
        <f t="shared" si="2319"/>
        <v>0</v>
      </c>
      <c r="BC360" s="51"/>
      <c r="BD360" s="51"/>
      <c r="BE360" s="57">
        <f t="shared" si="2320"/>
        <v>0</v>
      </c>
      <c r="BF360" s="468">
        <f t="shared" si="2321"/>
        <v>0</v>
      </c>
      <c r="BG360" s="46">
        <f t="shared" si="2322"/>
        <v>0</v>
      </c>
      <c r="BH360" s="46">
        <f t="shared" si="2323"/>
        <v>0</v>
      </c>
      <c r="BI360" s="48"/>
      <c r="BK360" s="45">
        <v>299</v>
      </c>
      <c r="BL360" s="46">
        <f t="shared" si="2497"/>
        <v>0</v>
      </c>
      <c r="BM360" s="46">
        <f t="shared" si="2498"/>
        <v>0</v>
      </c>
      <c r="BN360" s="46">
        <f t="shared" si="2499"/>
        <v>0</v>
      </c>
      <c r="BO360" s="46">
        <f t="shared" si="2324"/>
        <v>0</v>
      </c>
      <c r="BP360" s="46">
        <f t="shared" si="2325"/>
        <v>0</v>
      </c>
      <c r="BQ360" s="51">
        <f t="shared" si="2326"/>
        <v>0</v>
      </c>
      <c r="BR360" s="57">
        <f t="shared" si="2668"/>
        <v>0</v>
      </c>
      <c r="BS360" s="58">
        <f t="shared" si="2229"/>
        <v>0</v>
      </c>
      <c r="BT360" s="52">
        <f t="shared" si="2500"/>
        <v>0</v>
      </c>
      <c r="BU360" s="51">
        <f t="shared" si="2327"/>
        <v>0</v>
      </c>
      <c r="BV360" s="51">
        <f t="shared" si="2328"/>
        <v>0</v>
      </c>
      <c r="BW360" s="153">
        <f t="shared" si="2669"/>
        <v>0</v>
      </c>
      <c r="BX360" s="468">
        <f t="shared" si="2501"/>
        <v>0</v>
      </c>
      <c r="BY360" s="46">
        <f t="shared" si="2502"/>
        <v>0</v>
      </c>
      <c r="BZ360" s="46">
        <f t="shared" si="2329"/>
        <v>0</v>
      </c>
      <c r="CA360" s="48"/>
      <c r="CB360" s="29"/>
      <c r="CC360" s="45">
        <v>299</v>
      </c>
      <c r="CD360" s="128">
        <f t="shared" si="2330"/>
        <v>0</v>
      </c>
      <c r="CE360" s="46">
        <f t="shared" si="2503"/>
        <v>0</v>
      </c>
      <c r="CF360" s="128">
        <f t="shared" si="2331"/>
        <v>0</v>
      </c>
      <c r="CG360" s="46">
        <f t="shared" si="2504"/>
        <v>0</v>
      </c>
      <c r="CH360" s="46">
        <f t="shared" si="2230"/>
        <v>0</v>
      </c>
      <c r="CI360" s="51">
        <f t="shared" si="2332"/>
        <v>0</v>
      </c>
      <c r="CJ360" s="199">
        <f t="shared" si="2670"/>
        <v>0</v>
      </c>
      <c r="CK360" s="153">
        <f t="shared" si="2505"/>
        <v>10000</v>
      </c>
      <c r="CL360" s="45">
        <v>299</v>
      </c>
      <c r="CM360" s="46">
        <f t="shared" si="2506"/>
        <v>0</v>
      </c>
      <c r="CN360" s="46">
        <f t="shared" si="2507"/>
        <v>0</v>
      </c>
      <c r="CO360" s="128">
        <f t="shared" si="2242"/>
        <v>0</v>
      </c>
      <c r="CP360" s="46">
        <f t="shared" si="2333"/>
        <v>0</v>
      </c>
      <c r="CQ360" s="46">
        <f t="shared" si="2243"/>
        <v>0</v>
      </c>
      <c r="CR360" s="51">
        <f t="shared" si="2334"/>
        <v>0</v>
      </c>
      <c r="CS360" s="153">
        <f t="shared" si="2671"/>
        <v>0</v>
      </c>
      <c r="CT360" s="58">
        <f t="shared" si="2335"/>
        <v>0</v>
      </c>
      <c r="CU360" s="52">
        <f t="shared" si="2508"/>
        <v>0</v>
      </c>
      <c r="CV360" s="51">
        <f t="shared" si="2509"/>
        <v>0</v>
      </c>
      <c r="CW360" s="51">
        <f t="shared" si="2336"/>
        <v>0</v>
      </c>
      <c r="CX360" s="57">
        <f t="shared" si="2672"/>
        <v>0</v>
      </c>
      <c r="CY360" s="153">
        <f t="shared" si="2510"/>
        <v>10000</v>
      </c>
      <c r="CZ360" s="479">
        <f t="shared" si="2162"/>
        <v>0</v>
      </c>
      <c r="DA360" s="46">
        <f t="shared" si="2511"/>
        <v>0</v>
      </c>
      <c r="DB360" s="46">
        <f t="shared" si="2512"/>
        <v>0</v>
      </c>
      <c r="DC360" s="48"/>
      <c r="DE360" s="45">
        <v>299</v>
      </c>
      <c r="DF360" s="46">
        <f t="shared" si="2337"/>
        <v>0</v>
      </c>
      <c r="DG360" s="46">
        <f t="shared" si="2673"/>
        <v>0</v>
      </c>
      <c r="DH360" s="46">
        <f t="shared" si="2338"/>
        <v>0</v>
      </c>
      <c r="DI360" s="46">
        <f t="shared" si="2339"/>
        <v>0</v>
      </c>
      <c r="DJ360" s="46">
        <f t="shared" si="2340"/>
        <v>0</v>
      </c>
      <c r="DK360" s="51">
        <f t="shared" si="2341"/>
        <v>0</v>
      </c>
      <c r="DL360" s="58">
        <f t="shared" si="2231"/>
        <v>0</v>
      </c>
      <c r="DM360" s="241">
        <f t="shared" si="2674"/>
        <v>0</v>
      </c>
      <c r="DN360" s="51">
        <f t="shared" si="2342"/>
        <v>0</v>
      </c>
      <c r="DO360" s="57">
        <f t="shared" si="2343"/>
        <v>0</v>
      </c>
      <c r="DP360" s="468">
        <f t="shared" si="2513"/>
        <v>0</v>
      </c>
      <c r="DQ360" s="46">
        <f t="shared" si="2514"/>
        <v>0</v>
      </c>
      <c r="DR360" s="47"/>
      <c r="DS360" s="46">
        <f t="shared" si="2515"/>
        <v>0</v>
      </c>
      <c r="DT360" s="48"/>
      <c r="DU360" s="29"/>
      <c r="DV360" s="45">
        <v>299</v>
      </c>
      <c r="DW360" s="46">
        <f t="shared" si="2516"/>
        <v>0</v>
      </c>
      <c r="DX360" s="46">
        <f t="shared" si="2675"/>
        <v>0</v>
      </c>
      <c r="DY360" s="46">
        <f t="shared" si="2517"/>
        <v>0</v>
      </c>
      <c r="DZ360" s="46">
        <f t="shared" si="2344"/>
        <v>0</v>
      </c>
      <c r="EA360" s="46">
        <f t="shared" si="2345"/>
        <v>0</v>
      </c>
      <c r="EB360" s="51">
        <f t="shared" si="2346"/>
        <v>0</v>
      </c>
      <c r="EC360" s="58">
        <f t="shared" si="2232"/>
        <v>0</v>
      </c>
      <c r="ED360" s="52">
        <f t="shared" si="2676"/>
        <v>0</v>
      </c>
      <c r="EE360" s="51">
        <f t="shared" si="2347"/>
        <v>0</v>
      </c>
      <c r="EF360" s="57">
        <f t="shared" si="2348"/>
        <v>0</v>
      </c>
      <c r="EG360" s="468">
        <f t="shared" si="2518"/>
        <v>0</v>
      </c>
      <c r="EH360" s="46">
        <f t="shared" si="2519"/>
        <v>0</v>
      </c>
      <c r="EI360" s="47"/>
      <c r="EJ360" s="46">
        <f t="shared" si="2520"/>
        <v>0</v>
      </c>
      <c r="EK360" s="48"/>
      <c r="EL360" s="29"/>
      <c r="EM360" s="45">
        <v>299</v>
      </c>
      <c r="EN360" s="46">
        <f t="shared" si="2653"/>
        <v>0</v>
      </c>
      <c r="EO360" s="46">
        <f t="shared" si="2677"/>
        <v>0</v>
      </c>
      <c r="EP360" s="128">
        <f t="shared" si="2233"/>
        <v>0</v>
      </c>
      <c r="EQ360" s="46">
        <f t="shared" si="2349"/>
        <v>0</v>
      </c>
      <c r="ER360" s="46">
        <f t="shared" si="2350"/>
        <v>0</v>
      </c>
      <c r="ES360" s="51">
        <f t="shared" si="2351"/>
        <v>0</v>
      </c>
      <c r="ET360" s="153">
        <f t="shared" si="2521"/>
        <v>10000</v>
      </c>
      <c r="EU360" s="45">
        <v>299</v>
      </c>
      <c r="EV360" s="46">
        <f t="shared" si="2234"/>
        <v>0</v>
      </c>
      <c r="EW360" s="46">
        <f t="shared" si="2678"/>
        <v>0</v>
      </c>
      <c r="EX360" s="128">
        <f t="shared" si="2352"/>
        <v>0</v>
      </c>
      <c r="EY360" s="46">
        <f t="shared" si="2353"/>
        <v>0</v>
      </c>
      <c r="EZ360" s="46">
        <f t="shared" si="2354"/>
        <v>0</v>
      </c>
      <c r="FA360" s="51">
        <f t="shared" si="2355"/>
        <v>0</v>
      </c>
      <c r="FB360" s="58">
        <f t="shared" si="2356"/>
        <v>0</v>
      </c>
      <c r="FC360" s="52">
        <f t="shared" si="2679"/>
        <v>0</v>
      </c>
      <c r="FD360" s="51">
        <f t="shared" si="2522"/>
        <v>0</v>
      </c>
      <c r="FE360" s="57">
        <f t="shared" si="2357"/>
        <v>0</v>
      </c>
      <c r="FF360" s="153">
        <f t="shared" si="2523"/>
        <v>10000</v>
      </c>
      <c r="FG360" s="469">
        <f t="shared" si="2358"/>
        <v>0</v>
      </c>
      <c r="FH360" s="46">
        <f t="shared" si="2359"/>
        <v>0</v>
      </c>
      <c r="FI360" s="46">
        <f t="shared" si="2360"/>
        <v>0</v>
      </c>
      <c r="FJ360" s="48"/>
      <c r="FL360" s="45">
        <v>299</v>
      </c>
      <c r="FM360" s="46">
        <f t="shared" si="2524"/>
        <v>0</v>
      </c>
      <c r="FN360" s="46">
        <f t="shared" si="2654"/>
        <v>0</v>
      </c>
      <c r="FO360" s="46">
        <f t="shared" si="2525"/>
        <v>0</v>
      </c>
      <c r="FP360" s="46">
        <f t="shared" si="2361"/>
        <v>0</v>
      </c>
      <c r="FQ360" s="46">
        <f t="shared" si="2362"/>
        <v>0</v>
      </c>
      <c r="FR360" s="51">
        <f t="shared" si="2363"/>
        <v>0</v>
      </c>
      <c r="FS360" s="57">
        <f t="shared" si="2680"/>
        <v>0</v>
      </c>
      <c r="FT360" s="58">
        <f t="shared" si="2235"/>
        <v>0</v>
      </c>
      <c r="FU360" s="241">
        <f t="shared" si="2655"/>
        <v>0</v>
      </c>
      <c r="FV360" s="51">
        <f t="shared" si="2364"/>
        <v>0</v>
      </c>
      <c r="FW360" s="51">
        <f t="shared" si="2365"/>
        <v>0</v>
      </c>
      <c r="FX360" s="153">
        <f t="shared" si="2681"/>
        <v>0</v>
      </c>
      <c r="FY360" s="468">
        <f t="shared" si="2526"/>
        <v>0</v>
      </c>
      <c r="FZ360" s="46">
        <f t="shared" si="2527"/>
        <v>0</v>
      </c>
      <c r="GA360" s="46">
        <f t="shared" si="2366"/>
        <v>0</v>
      </c>
      <c r="GB360" s="48"/>
      <c r="GD360" s="45">
        <v>299</v>
      </c>
      <c r="GE360" s="128">
        <f t="shared" si="2656"/>
        <v>0</v>
      </c>
      <c r="GF360" s="128">
        <f t="shared" si="2682"/>
        <v>0</v>
      </c>
      <c r="GG360" s="128">
        <f t="shared" si="2699"/>
        <v>0</v>
      </c>
      <c r="GH360" s="46">
        <f t="shared" si="2236"/>
        <v>0</v>
      </c>
      <c r="GI360" s="46">
        <f t="shared" si="2367"/>
        <v>0</v>
      </c>
      <c r="GJ360" s="51">
        <f t="shared" si="2368"/>
        <v>0</v>
      </c>
      <c r="GK360" s="51">
        <f t="shared" si="2683"/>
        <v>0</v>
      </c>
      <c r="GL360" s="153">
        <f t="shared" si="2528"/>
        <v>10000</v>
      </c>
      <c r="GM360" s="45">
        <v>299</v>
      </c>
      <c r="GN360" s="46">
        <f t="shared" si="2237"/>
        <v>0</v>
      </c>
      <c r="GO360" s="46">
        <f t="shared" si="2657"/>
        <v>0</v>
      </c>
      <c r="GP360" s="128">
        <f t="shared" si="2168"/>
        <v>0</v>
      </c>
      <c r="GQ360" s="46">
        <f t="shared" si="2369"/>
        <v>0</v>
      </c>
      <c r="GR360" s="46">
        <f t="shared" si="2169"/>
        <v>0</v>
      </c>
      <c r="GS360" s="51">
        <f t="shared" si="2370"/>
        <v>0</v>
      </c>
      <c r="GT360" s="153">
        <f t="shared" si="2697"/>
        <v>0</v>
      </c>
      <c r="GU360" s="58">
        <f t="shared" si="2371"/>
        <v>0</v>
      </c>
      <c r="GV360" s="52">
        <f t="shared" si="2658"/>
        <v>0</v>
      </c>
      <c r="GW360" s="51">
        <f t="shared" si="2529"/>
        <v>0</v>
      </c>
      <c r="GX360" s="57">
        <f t="shared" si="2372"/>
        <v>0</v>
      </c>
      <c r="GY360" s="57">
        <f t="shared" si="2684"/>
        <v>0</v>
      </c>
      <c r="GZ360" s="153">
        <f t="shared" si="2530"/>
        <v>10000</v>
      </c>
      <c r="HA360" s="469">
        <f t="shared" si="2373"/>
        <v>0</v>
      </c>
      <c r="HB360" s="46">
        <f t="shared" si="2374"/>
        <v>0</v>
      </c>
      <c r="HC360" s="46">
        <f t="shared" si="2375"/>
        <v>0</v>
      </c>
      <c r="HD360" s="48"/>
      <c r="HF360" s="45">
        <v>299</v>
      </c>
      <c r="HG360" s="46">
        <f t="shared" si="2376"/>
        <v>0</v>
      </c>
      <c r="HH360" s="46">
        <f t="shared" si="2377"/>
        <v>0</v>
      </c>
      <c r="HI360" s="46">
        <f t="shared" si="2378"/>
        <v>0</v>
      </c>
      <c r="HJ360" s="46">
        <f t="shared" si="2379"/>
        <v>0</v>
      </c>
      <c r="HK360" s="46">
        <f t="shared" si="2380"/>
        <v>0</v>
      </c>
      <c r="HL360" s="51">
        <f t="shared" si="2381"/>
        <v>0</v>
      </c>
      <c r="HM360" s="153">
        <f t="shared" si="2531"/>
        <v>10000</v>
      </c>
      <c r="HN360" s="58">
        <f t="shared" si="2382"/>
        <v>0</v>
      </c>
      <c r="HO360" s="52">
        <f t="shared" si="2383"/>
        <v>0</v>
      </c>
      <c r="HP360" s="51">
        <f t="shared" si="2384"/>
        <v>0</v>
      </c>
      <c r="HQ360" s="57">
        <f t="shared" si="2385"/>
        <v>0</v>
      </c>
      <c r="HR360" s="153">
        <f t="shared" si="2532"/>
        <v>10000</v>
      </c>
      <c r="HS360" s="468">
        <f t="shared" si="2171"/>
        <v>0</v>
      </c>
      <c r="HT360" s="46">
        <f t="shared" si="2172"/>
        <v>0</v>
      </c>
      <c r="HU360" s="46">
        <f t="shared" si="2173"/>
        <v>0</v>
      </c>
      <c r="HV360" s="48"/>
      <c r="HW360" s="29"/>
      <c r="HX360" s="45">
        <v>299</v>
      </c>
      <c r="HY360" s="128">
        <f t="shared" si="2386"/>
        <v>0</v>
      </c>
      <c r="HZ360" s="46">
        <f t="shared" si="2387"/>
        <v>0</v>
      </c>
      <c r="IA360" s="46">
        <f t="shared" si="2388"/>
        <v>0</v>
      </c>
      <c r="IB360" s="46">
        <f t="shared" si="2389"/>
        <v>0</v>
      </c>
      <c r="IC360" s="46">
        <f t="shared" si="2390"/>
        <v>0</v>
      </c>
      <c r="ID360" s="51">
        <f t="shared" si="2391"/>
        <v>0</v>
      </c>
      <c r="IE360" s="153">
        <f t="shared" si="2533"/>
        <v>10000</v>
      </c>
      <c r="IF360" s="58">
        <f t="shared" si="2392"/>
        <v>0</v>
      </c>
      <c r="IG360" s="52">
        <f t="shared" si="2393"/>
        <v>0</v>
      </c>
      <c r="IH360" s="51">
        <f t="shared" si="2394"/>
        <v>0</v>
      </c>
      <c r="II360" s="57">
        <f t="shared" si="2534"/>
        <v>0</v>
      </c>
      <c r="IJ360" s="153">
        <f t="shared" si="2535"/>
        <v>10000</v>
      </c>
      <c r="IK360" s="468">
        <f t="shared" si="2174"/>
        <v>0</v>
      </c>
      <c r="IL360" s="46">
        <f t="shared" si="2175"/>
        <v>0</v>
      </c>
      <c r="IM360" s="46">
        <f t="shared" si="2176"/>
        <v>0</v>
      </c>
      <c r="IN360" s="48"/>
      <c r="IO360" s="53">
        <f t="shared" si="2395"/>
        <v>0</v>
      </c>
      <c r="IQ360" s="45">
        <v>299</v>
      </c>
      <c r="IR360" s="128">
        <f t="shared" si="2396"/>
        <v>0</v>
      </c>
      <c r="IS360" s="128">
        <f t="shared" si="2397"/>
        <v>0</v>
      </c>
      <c r="IT360" s="128">
        <f t="shared" si="2398"/>
        <v>0</v>
      </c>
      <c r="IU360" s="46">
        <f t="shared" si="2559"/>
        <v>0</v>
      </c>
      <c r="IV360" s="46">
        <f t="shared" si="2399"/>
        <v>0</v>
      </c>
      <c r="IW360" s="51">
        <f t="shared" si="2400"/>
        <v>0</v>
      </c>
      <c r="IX360" s="199">
        <f t="shared" si="2536"/>
        <v>10000</v>
      </c>
      <c r="IY360" s="128">
        <f t="shared" si="2401"/>
        <v>0</v>
      </c>
      <c r="IZ360" s="408">
        <f t="shared" si="2402"/>
        <v>0</v>
      </c>
      <c r="JA360" s="58">
        <f t="shared" si="2403"/>
        <v>0</v>
      </c>
      <c r="JB360" s="52">
        <f t="shared" si="2404"/>
        <v>0</v>
      </c>
      <c r="JC360" s="51">
        <f t="shared" si="2405"/>
        <v>0</v>
      </c>
      <c r="JD360" s="57">
        <f t="shared" si="2406"/>
        <v>0</v>
      </c>
      <c r="JE360" s="280">
        <f t="shared" si="2407"/>
        <v>10000</v>
      </c>
      <c r="JF360" s="280">
        <f t="shared" si="2408"/>
        <v>0</v>
      </c>
      <c r="JG360" s="468">
        <f t="shared" si="2409"/>
        <v>0</v>
      </c>
      <c r="JH360" s="46">
        <f t="shared" si="2410"/>
        <v>0</v>
      </c>
      <c r="JI360" s="46">
        <f t="shared" si="2411"/>
        <v>0</v>
      </c>
      <c r="JJ360" s="48"/>
      <c r="JL360" s="45">
        <v>299</v>
      </c>
      <c r="JM360" s="46">
        <f t="shared" si="2412"/>
        <v>0</v>
      </c>
      <c r="JN360" s="46">
        <f t="shared" si="2413"/>
        <v>0</v>
      </c>
      <c r="JO360" s="128">
        <f t="shared" si="2414"/>
        <v>0</v>
      </c>
      <c r="JP360" s="46">
        <f t="shared" si="2537"/>
        <v>0</v>
      </c>
      <c r="JQ360" s="46">
        <f t="shared" si="2415"/>
        <v>0</v>
      </c>
      <c r="JR360" s="51">
        <f t="shared" si="2416"/>
        <v>0</v>
      </c>
      <c r="JS360" s="51">
        <f t="shared" si="2685"/>
        <v>0</v>
      </c>
      <c r="JT360" s="199">
        <f t="shared" si="2538"/>
        <v>10000</v>
      </c>
      <c r="JU360" s="128">
        <f t="shared" si="2417"/>
        <v>0</v>
      </c>
      <c r="JV360" s="408">
        <f t="shared" si="2418"/>
        <v>0</v>
      </c>
      <c r="JW360" s="58">
        <f t="shared" si="2419"/>
        <v>0</v>
      </c>
      <c r="JX360" s="52">
        <f t="shared" si="2420"/>
        <v>0</v>
      </c>
      <c r="JY360" s="51">
        <f t="shared" si="2421"/>
        <v>0</v>
      </c>
      <c r="JZ360" s="51">
        <f t="shared" si="2422"/>
        <v>0</v>
      </c>
      <c r="KA360" s="199">
        <f t="shared" si="2686"/>
        <v>0</v>
      </c>
      <c r="KB360" s="128">
        <f t="shared" si="2539"/>
        <v>10000</v>
      </c>
      <c r="KC360" s="204">
        <f t="shared" si="2423"/>
        <v>0</v>
      </c>
      <c r="KD360" s="468">
        <f t="shared" si="2540"/>
        <v>0</v>
      </c>
      <c r="KE360" s="46">
        <f t="shared" si="2424"/>
        <v>0</v>
      </c>
      <c r="KF360" s="46">
        <f t="shared" si="2425"/>
        <v>0</v>
      </c>
      <c r="KG360" s="48"/>
      <c r="KI360" s="45">
        <v>299</v>
      </c>
      <c r="KJ360" s="46">
        <f t="shared" si="2426"/>
        <v>0</v>
      </c>
      <c r="KK360" s="46">
        <f t="shared" si="2427"/>
        <v>0</v>
      </c>
      <c r="KL360" s="128">
        <f t="shared" si="2428"/>
        <v>0</v>
      </c>
      <c r="KM360" s="46">
        <f t="shared" si="2244"/>
        <v>0</v>
      </c>
      <c r="KN360" s="46">
        <f t="shared" si="2429"/>
        <v>0</v>
      </c>
      <c r="KO360" s="51">
        <f t="shared" si="2430"/>
        <v>0</v>
      </c>
      <c r="KP360" s="199">
        <f t="shared" si="2687"/>
        <v>0</v>
      </c>
      <c r="KQ360" s="199">
        <f t="shared" si="2541"/>
        <v>10000</v>
      </c>
      <c r="KR360" s="128">
        <f t="shared" si="2431"/>
        <v>0</v>
      </c>
      <c r="KS360" s="408">
        <f t="shared" si="2432"/>
        <v>0</v>
      </c>
      <c r="KT360" s="45">
        <v>299</v>
      </c>
      <c r="KU360" s="46">
        <f t="shared" si="2542"/>
        <v>0</v>
      </c>
      <c r="KV360" s="46">
        <f t="shared" si="2433"/>
        <v>0</v>
      </c>
      <c r="KW360" s="128">
        <f t="shared" si="2177"/>
        <v>0</v>
      </c>
      <c r="KX360" s="46">
        <f t="shared" si="2434"/>
        <v>0</v>
      </c>
      <c r="KY360" s="46">
        <f t="shared" si="2178"/>
        <v>0</v>
      </c>
      <c r="KZ360" s="51">
        <f t="shared" si="2435"/>
        <v>0</v>
      </c>
      <c r="LA360" s="153">
        <f t="shared" si="2688"/>
        <v>0</v>
      </c>
      <c r="LB360" s="58">
        <f t="shared" si="2652"/>
        <v>0</v>
      </c>
      <c r="LC360" s="52">
        <f t="shared" si="2436"/>
        <v>0</v>
      </c>
      <c r="LD360" s="51">
        <f t="shared" si="2437"/>
        <v>0</v>
      </c>
      <c r="LE360" s="51">
        <f t="shared" si="2179"/>
        <v>0</v>
      </c>
      <c r="LF360" s="51">
        <f t="shared" si="2689"/>
        <v>0</v>
      </c>
      <c r="LG360" s="128">
        <f t="shared" si="2180"/>
        <v>10000</v>
      </c>
      <c r="LH360" s="204">
        <f t="shared" si="2438"/>
        <v>0</v>
      </c>
      <c r="LI360" s="479">
        <f t="shared" si="2181"/>
        <v>0</v>
      </c>
      <c r="LJ360" s="46">
        <f t="shared" si="2543"/>
        <v>0</v>
      </c>
      <c r="LK360" s="46">
        <f t="shared" si="2544"/>
        <v>0</v>
      </c>
      <c r="LL360" s="48"/>
      <c r="LN360" s="45">
        <v>299</v>
      </c>
      <c r="LO360" s="46">
        <f t="shared" si="2439"/>
        <v>0</v>
      </c>
      <c r="LP360" s="46">
        <f t="shared" si="2659"/>
        <v>0</v>
      </c>
      <c r="LQ360" s="46">
        <f t="shared" si="2440"/>
        <v>0</v>
      </c>
      <c r="LR360" s="46">
        <f t="shared" si="2441"/>
        <v>0</v>
      </c>
      <c r="LS360" s="46">
        <f t="shared" si="2442"/>
        <v>0</v>
      </c>
      <c r="LT360" s="51">
        <f t="shared" si="2443"/>
        <v>0</v>
      </c>
      <c r="LU360" s="199">
        <f t="shared" si="2545"/>
        <v>10000</v>
      </c>
      <c r="LV360" s="58">
        <f t="shared" si="2444"/>
        <v>0</v>
      </c>
      <c r="LW360" s="241">
        <f t="shared" si="2660"/>
        <v>0</v>
      </c>
      <c r="LX360" s="51">
        <f t="shared" si="2445"/>
        <v>0</v>
      </c>
      <c r="LY360" s="51">
        <f t="shared" si="2446"/>
        <v>0</v>
      </c>
      <c r="LZ360" s="46">
        <f t="shared" si="2546"/>
        <v>0</v>
      </c>
      <c r="MA360" s="199">
        <f t="shared" si="2547"/>
        <v>10000</v>
      </c>
      <c r="MB360" s="468">
        <f t="shared" si="2447"/>
        <v>0</v>
      </c>
      <c r="MC360" s="46">
        <f t="shared" si="2448"/>
        <v>0</v>
      </c>
      <c r="MD360" s="46">
        <f t="shared" si="2449"/>
        <v>0</v>
      </c>
      <c r="ME360" s="48"/>
      <c r="MG360" s="45">
        <v>299</v>
      </c>
      <c r="MH360" s="46">
        <f t="shared" si="2450"/>
        <v>0</v>
      </c>
      <c r="MI360" s="46">
        <f t="shared" si="2661"/>
        <v>0</v>
      </c>
      <c r="MJ360" s="46">
        <f t="shared" si="2451"/>
        <v>0</v>
      </c>
      <c r="MK360" s="46">
        <f t="shared" si="2452"/>
        <v>0</v>
      </c>
      <c r="ML360" s="46">
        <f t="shared" si="2453"/>
        <v>0</v>
      </c>
      <c r="MM360" s="51">
        <f t="shared" si="2454"/>
        <v>0</v>
      </c>
      <c r="MN360" s="199">
        <f t="shared" si="2548"/>
        <v>10000</v>
      </c>
      <c r="MO360" s="58">
        <f t="shared" si="2455"/>
        <v>0</v>
      </c>
      <c r="MP360" s="52">
        <f t="shared" si="2662"/>
        <v>0</v>
      </c>
      <c r="MQ360" s="51">
        <f t="shared" si="2456"/>
        <v>0</v>
      </c>
      <c r="MR360" s="57">
        <f t="shared" si="2457"/>
        <v>0</v>
      </c>
      <c r="MS360" s="199">
        <f t="shared" si="2549"/>
        <v>10000</v>
      </c>
      <c r="MT360" s="468">
        <f t="shared" si="2550"/>
        <v>0</v>
      </c>
      <c r="MU360" s="46">
        <f t="shared" si="2458"/>
        <v>0</v>
      </c>
      <c r="MV360" s="46">
        <f t="shared" si="2459"/>
        <v>0</v>
      </c>
      <c r="MW360" s="48"/>
      <c r="MY360" s="45">
        <v>299</v>
      </c>
      <c r="MZ360" s="46">
        <f t="shared" si="2460"/>
        <v>0</v>
      </c>
      <c r="NA360" s="46">
        <f t="shared" si="2663"/>
        <v>0</v>
      </c>
      <c r="NB360" s="128">
        <f t="shared" si="2461"/>
        <v>0</v>
      </c>
      <c r="NC360" s="46">
        <f t="shared" si="2238"/>
        <v>0</v>
      </c>
      <c r="ND360" s="46">
        <f t="shared" si="2462"/>
        <v>0</v>
      </c>
      <c r="NE360" s="51">
        <f t="shared" si="2187"/>
        <v>0</v>
      </c>
      <c r="NF360" s="153">
        <f t="shared" si="2188"/>
        <v>10000</v>
      </c>
      <c r="NG360" s="45">
        <v>299</v>
      </c>
      <c r="NH360" s="46">
        <f t="shared" si="2239"/>
        <v>0</v>
      </c>
      <c r="NI360" s="46">
        <f t="shared" si="2664"/>
        <v>0</v>
      </c>
      <c r="NJ360" s="128">
        <f t="shared" si="2190"/>
        <v>0</v>
      </c>
      <c r="NK360" s="46">
        <f t="shared" si="2551"/>
        <v>0</v>
      </c>
      <c r="NL360" s="46">
        <f t="shared" si="2191"/>
        <v>0</v>
      </c>
      <c r="NM360" s="51">
        <f t="shared" si="2463"/>
        <v>0</v>
      </c>
      <c r="NN360" s="58">
        <f t="shared" si="2192"/>
        <v>0</v>
      </c>
      <c r="NO360" s="52">
        <f t="shared" si="2665"/>
        <v>0</v>
      </c>
      <c r="NP360" s="51">
        <f t="shared" si="2194"/>
        <v>0</v>
      </c>
      <c r="NQ360" s="57">
        <f t="shared" si="2464"/>
        <v>0</v>
      </c>
      <c r="NR360" s="153">
        <f t="shared" si="2552"/>
        <v>10000</v>
      </c>
      <c r="NS360" s="469">
        <f t="shared" si="2465"/>
        <v>0</v>
      </c>
      <c r="NT360" s="46">
        <f t="shared" si="2466"/>
        <v>0</v>
      </c>
      <c r="NU360" s="46">
        <f t="shared" si="2467"/>
        <v>0</v>
      </c>
      <c r="NV360" s="48"/>
      <c r="NX360" s="45">
        <v>299</v>
      </c>
      <c r="NY360" s="46">
        <f t="shared" si="2468"/>
        <v>0</v>
      </c>
      <c r="NZ360" s="46">
        <f t="shared" si="2666"/>
        <v>0</v>
      </c>
      <c r="OA360" s="46">
        <f t="shared" si="2469"/>
        <v>0</v>
      </c>
      <c r="OB360" s="46">
        <f t="shared" si="2470"/>
        <v>0</v>
      </c>
      <c r="OC360" s="46">
        <f t="shared" si="2471"/>
        <v>0</v>
      </c>
      <c r="OD360" s="51">
        <f t="shared" si="2472"/>
        <v>0</v>
      </c>
      <c r="OE360" s="57">
        <f t="shared" si="2690"/>
        <v>0</v>
      </c>
      <c r="OF360" s="153">
        <f t="shared" si="2553"/>
        <v>10000</v>
      </c>
      <c r="OG360" s="58">
        <f t="shared" si="2473"/>
        <v>0</v>
      </c>
      <c r="OH360" s="241">
        <f t="shared" si="2691"/>
        <v>0</v>
      </c>
      <c r="OI360" s="51">
        <f t="shared" si="2474"/>
        <v>0</v>
      </c>
      <c r="OJ360" s="51">
        <f t="shared" si="2475"/>
        <v>0</v>
      </c>
      <c r="OK360" s="153">
        <f t="shared" si="2692"/>
        <v>0</v>
      </c>
      <c r="OL360" s="153">
        <f t="shared" si="2554"/>
        <v>10000</v>
      </c>
      <c r="OM360" s="468">
        <f t="shared" si="2555"/>
        <v>0</v>
      </c>
      <c r="ON360" s="46">
        <f t="shared" si="2556"/>
        <v>0</v>
      </c>
      <c r="OO360" s="46">
        <f t="shared" si="2476"/>
        <v>0</v>
      </c>
      <c r="OP360" s="48"/>
      <c r="OR360" s="45">
        <v>299</v>
      </c>
      <c r="OS360" s="46">
        <f t="shared" si="2477"/>
        <v>0</v>
      </c>
      <c r="OT360" s="128">
        <f t="shared" si="2667"/>
        <v>0</v>
      </c>
      <c r="OU360" s="128">
        <f t="shared" si="2478"/>
        <v>0</v>
      </c>
      <c r="OV360" s="46">
        <f t="shared" si="2240"/>
        <v>0</v>
      </c>
      <c r="OW360" s="46">
        <f t="shared" si="2241"/>
        <v>0</v>
      </c>
      <c r="OX360" s="51">
        <f t="shared" si="2479"/>
        <v>0</v>
      </c>
      <c r="OY360" s="51">
        <f t="shared" si="2693"/>
        <v>0</v>
      </c>
      <c r="OZ360" s="153">
        <f t="shared" si="2557"/>
        <v>10000</v>
      </c>
      <c r="PA360" s="45">
        <v>299</v>
      </c>
      <c r="PB360" s="46">
        <f t="shared" si="2480"/>
        <v>0</v>
      </c>
      <c r="PC360" s="46">
        <f t="shared" si="2694"/>
        <v>0</v>
      </c>
      <c r="PD360" s="128">
        <f t="shared" si="2481"/>
        <v>0</v>
      </c>
      <c r="PE360" s="46">
        <f t="shared" si="2482"/>
        <v>0</v>
      </c>
      <c r="PF360" s="46">
        <f t="shared" si="2483"/>
        <v>0</v>
      </c>
      <c r="PG360" s="51">
        <f t="shared" si="2484"/>
        <v>0</v>
      </c>
      <c r="PH360" s="153">
        <f t="shared" si="2698"/>
        <v>0</v>
      </c>
      <c r="PI360" s="688">
        <f t="shared" si="2485"/>
        <v>0</v>
      </c>
      <c r="PJ360" s="52">
        <f t="shared" si="2695"/>
        <v>0</v>
      </c>
      <c r="PK360" s="51">
        <f t="shared" si="2486"/>
        <v>0</v>
      </c>
      <c r="PL360" s="57">
        <f t="shared" si="2487"/>
        <v>0</v>
      </c>
      <c r="PM360" s="57">
        <f t="shared" si="2696"/>
        <v>0</v>
      </c>
      <c r="PN360" s="153">
        <f t="shared" si="2558"/>
        <v>10000</v>
      </c>
      <c r="PO360" s="469">
        <f t="shared" si="2488"/>
        <v>0</v>
      </c>
      <c r="PP360" s="46">
        <f t="shared" si="2489"/>
        <v>0</v>
      </c>
      <c r="PQ360" s="46">
        <f t="shared" si="2490"/>
        <v>0</v>
      </c>
      <c r="PR360" s="48"/>
    </row>
    <row r="361" spans="2:434" hidden="1" x14ac:dyDescent="0.3">
      <c r="B361" s="45">
        <v>300</v>
      </c>
      <c r="C361" s="46">
        <f t="shared" si="2245"/>
        <v>0</v>
      </c>
      <c r="D361" s="46">
        <f t="shared" si="2293"/>
        <v>0</v>
      </c>
      <c r="E361" s="46">
        <f t="shared" si="2294"/>
        <v>0</v>
      </c>
      <c r="F361" s="46">
        <f t="shared" si="2295"/>
        <v>0</v>
      </c>
      <c r="G361" s="46">
        <f t="shared" si="2296"/>
        <v>0</v>
      </c>
      <c r="H361" s="51">
        <f t="shared" si="2297"/>
        <v>0</v>
      </c>
      <c r="I361" s="58">
        <f t="shared" si="2228"/>
        <v>0</v>
      </c>
      <c r="J361" s="52">
        <f t="shared" si="2298"/>
        <v>0</v>
      </c>
      <c r="K361" s="51">
        <f t="shared" si="2299"/>
        <v>0</v>
      </c>
      <c r="L361" s="57">
        <f t="shared" si="2300"/>
        <v>0</v>
      </c>
      <c r="M361" s="468">
        <f t="shared" si="2491"/>
        <v>0</v>
      </c>
      <c r="N361" s="46">
        <f t="shared" si="2492"/>
        <v>0</v>
      </c>
      <c r="O361" s="47"/>
      <c r="P361" s="46">
        <f t="shared" si="2493"/>
        <v>0</v>
      </c>
      <c r="Q361" s="48"/>
      <c r="R361" s="29"/>
      <c r="S361" s="29"/>
      <c r="T361" s="45">
        <v>300</v>
      </c>
      <c r="U361" s="46">
        <f t="shared" si="2301"/>
        <v>0</v>
      </c>
      <c r="V361" s="46">
        <f t="shared" si="2302"/>
        <v>0</v>
      </c>
      <c r="W361" s="46">
        <f t="shared" si="2494"/>
        <v>0</v>
      </c>
      <c r="X361" s="46">
        <f t="shared" si="2303"/>
        <v>0</v>
      </c>
      <c r="Y361" s="46">
        <f t="shared" si="2304"/>
        <v>0</v>
      </c>
      <c r="Z361" s="51">
        <f t="shared" si="2305"/>
        <v>0</v>
      </c>
      <c r="AA361" s="58">
        <f t="shared" si="2306"/>
        <v>0</v>
      </c>
      <c r="AB361" s="52">
        <f t="shared" si="2307"/>
        <v>0</v>
      </c>
      <c r="AC361" s="51">
        <f t="shared" si="2308"/>
        <v>0</v>
      </c>
      <c r="AD361" s="57">
        <f t="shared" si="2309"/>
        <v>0</v>
      </c>
      <c r="AE361" s="468">
        <f t="shared" si="2495"/>
        <v>0</v>
      </c>
      <c r="AF361" s="46">
        <f t="shared" si="2310"/>
        <v>0</v>
      </c>
      <c r="AG361" s="47"/>
      <c r="AH361" s="46">
        <f t="shared" si="2496"/>
        <v>0</v>
      </c>
      <c r="AI361" s="48"/>
      <c r="AJ361" s="29"/>
      <c r="AK361" s="45">
        <v>300</v>
      </c>
      <c r="AL361" s="46">
        <f t="shared" si="2311"/>
        <v>0</v>
      </c>
      <c r="AM361" s="46"/>
      <c r="AN361" s="46"/>
      <c r="AO361" s="46">
        <f t="shared" si="2312"/>
        <v>0</v>
      </c>
      <c r="AP361" s="128">
        <f t="shared" si="2313"/>
        <v>0</v>
      </c>
      <c r="AQ361" s="128"/>
      <c r="AR361" s="128"/>
      <c r="AS361" s="46">
        <f t="shared" si="2314"/>
        <v>0</v>
      </c>
      <c r="AT361" s="46">
        <f t="shared" si="2315"/>
        <v>0</v>
      </c>
      <c r="AU361" s="51"/>
      <c r="AV361" s="51"/>
      <c r="AW361" s="51">
        <f t="shared" si="2316"/>
        <v>0</v>
      </c>
      <c r="AX361" s="58">
        <f t="shared" si="2317"/>
        <v>0</v>
      </c>
      <c r="AY361" s="52"/>
      <c r="AZ361" s="52"/>
      <c r="BA361" s="52">
        <f t="shared" si="2318"/>
        <v>0</v>
      </c>
      <c r="BB361" s="51">
        <f t="shared" si="2319"/>
        <v>0</v>
      </c>
      <c r="BC361" s="51"/>
      <c r="BD361" s="51"/>
      <c r="BE361" s="57">
        <f t="shared" si="2320"/>
        <v>0</v>
      </c>
      <c r="BF361" s="468">
        <f t="shared" si="2321"/>
        <v>0</v>
      </c>
      <c r="BG361" s="46">
        <f t="shared" si="2322"/>
        <v>0</v>
      </c>
      <c r="BH361" s="46">
        <f t="shared" si="2323"/>
        <v>0</v>
      </c>
      <c r="BI361" s="48"/>
      <c r="BK361" s="45">
        <v>300</v>
      </c>
      <c r="BL361" s="46">
        <f t="shared" si="2497"/>
        <v>0</v>
      </c>
      <c r="BM361" s="46">
        <f t="shared" si="2498"/>
        <v>0</v>
      </c>
      <c r="BN361" s="46">
        <f t="shared" si="2499"/>
        <v>0</v>
      </c>
      <c r="BO361" s="46">
        <f t="shared" si="2324"/>
        <v>0</v>
      </c>
      <c r="BP361" s="46">
        <f t="shared" si="2325"/>
        <v>0</v>
      </c>
      <c r="BQ361" s="149">
        <f t="shared" si="2326"/>
        <v>0</v>
      </c>
      <c r="BR361" s="57">
        <f t="shared" si="2668"/>
        <v>0</v>
      </c>
      <c r="BS361" s="58">
        <f t="shared" si="2229"/>
        <v>0</v>
      </c>
      <c r="BT361" s="52">
        <f t="shared" si="2500"/>
        <v>0</v>
      </c>
      <c r="BU361" s="51">
        <f t="shared" si="2327"/>
        <v>0</v>
      </c>
      <c r="BV361" s="149">
        <f t="shared" si="2328"/>
        <v>0</v>
      </c>
      <c r="BW361" s="153">
        <f t="shared" si="2669"/>
        <v>0</v>
      </c>
      <c r="BX361" s="468">
        <f t="shared" si="2501"/>
        <v>0</v>
      </c>
      <c r="BY361" s="46">
        <f t="shared" si="2502"/>
        <v>0</v>
      </c>
      <c r="BZ361" s="46">
        <f t="shared" si="2329"/>
        <v>0</v>
      </c>
      <c r="CA361" s="48"/>
      <c r="CB361" s="29"/>
      <c r="CC361" s="45">
        <v>300</v>
      </c>
      <c r="CD361" s="239">
        <f t="shared" si="2330"/>
        <v>0</v>
      </c>
      <c r="CE361" s="239">
        <f t="shared" si="2503"/>
        <v>0</v>
      </c>
      <c r="CF361" s="128">
        <f t="shared" si="2331"/>
        <v>0</v>
      </c>
      <c r="CG361" s="46">
        <f t="shared" si="2504"/>
        <v>0</v>
      </c>
      <c r="CH361" s="46">
        <f t="shared" si="2230"/>
        <v>0</v>
      </c>
      <c r="CI361" s="149">
        <f t="shared" si="2332"/>
        <v>0</v>
      </c>
      <c r="CJ361" s="199">
        <f t="shared" si="2670"/>
        <v>0</v>
      </c>
      <c r="CK361" s="153">
        <f t="shared" si="2505"/>
        <v>10000</v>
      </c>
      <c r="CL361" s="45">
        <v>300</v>
      </c>
      <c r="CM361" s="46">
        <f t="shared" si="2506"/>
        <v>0</v>
      </c>
      <c r="CN361" s="239">
        <f t="shared" si="2507"/>
        <v>0</v>
      </c>
      <c r="CO361" s="128">
        <f t="shared" si="2242"/>
        <v>0</v>
      </c>
      <c r="CP361" s="46">
        <f t="shared" si="2333"/>
        <v>0</v>
      </c>
      <c r="CQ361" s="46">
        <f t="shared" si="2243"/>
        <v>0</v>
      </c>
      <c r="CR361" s="149">
        <f t="shared" si="2334"/>
        <v>0</v>
      </c>
      <c r="CS361" s="153">
        <f t="shared" si="2671"/>
        <v>0</v>
      </c>
      <c r="CT361" s="58">
        <f t="shared" si="2335"/>
        <v>0</v>
      </c>
      <c r="CU361" s="52">
        <f t="shared" si="2508"/>
        <v>0</v>
      </c>
      <c r="CV361" s="51">
        <f t="shared" si="2509"/>
        <v>0</v>
      </c>
      <c r="CW361" s="149">
        <f t="shared" si="2336"/>
        <v>0</v>
      </c>
      <c r="CX361" s="57">
        <f t="shared" si="2672"/>
        <v>0</v>
      </c>
      <c r="CY361" s="153">
        <f t="shared" si="2510"/>
        <v>10000</v>
      </c>
      <c r="CZ361" s="479">
        <f t="shared" si="2162"/>
        <v>0</v>
      </c>
      <c r="DA361" s="46">
        <f t="shared" si="2511"/>
        <v>0</v>
      </c>
      <c r="DB361" s="46">
        <f t="shared" si="2512"/>
        <v>0</v>
      </c>
      <c r="DC361" s="48"/>
      <c r="DE361" s="237">
        <v>300</v>
      </c>
      <c r="DF361" s="46">
        <f t="shared" si="2337"/>
        <v>0</v>
      </c>
      <c r="DG361" s="239">
        <f t="shared" si="2673"/>
        <v>0</v>
      </c>
      <c r="DH361" s="46">
        <f t="shared" si="2338"/>
        <v>0</v>
      </c>
      <c r="DI361" s="46">
        <f t="shared" si="2339"/>
        <v>0</v>
      </c>
      <c r="DJ361" s="46">
        <f t="shared" si="2340"/>
        <v>0</v>
      </c>
      <c r="DK361" s="51">
        <f t="shared" si="2341"/>
        <v>0</v>
      </c>
      <c r="DL361" s="58">
        <f t="shared" si="2231"/>
        <v>0</v>
      </c>
      <c r="DM361" s="240">
        <f t="shared" si="2674"/>
        <v>0</v>
      </c>
      <c r="DN361" s="51">
        <f t="shared" si="2342"/>
        <v>0</v>
      </c>
      <c r="DO361" s="57">
        <f t="shared" si="2343"/>
        <v>0</v>
      </c>
      <c r="DP361" s="468">
        <f t="shared" si="2513"/>
        <v>0</v>
      </c>
      <c r="DQ361" s="46">
        <f t="shared" si="2514"/>
        <v>0</v>
      </c>
      <c r="DR361" s="47"/>
      <c r="DS361" s="46">
        <f t="shared" si="2515"/>
        <v>0</v>
      </c>
      <c r="DT361" s="48"/>
      <c r="DU361" s="29"/>
      <c r="DV361" s="237">
        <v>300</v>
      </c>
      <c r="DW361" s="46">
        <f t="shared" si="2516"/>
        <v>0</v>
      </c>
      <c r="DX361" s="239">
        <f t="shared" si="2675"/>
        <v>0</v>
      </c>
      <c r="DY361" s="46">
        <f t="shared" si="2517"/>
        <v>0</v>
      </c>
      <c r="DZ361" s="46">
        <f t="shared" si="2344"/>
        <v>0</v>
      </c>
      <c r="EA361" s="46">
        <f t="shared" si="2345"/>
        <v>0</v>
      </c>
      <c r="EB361" s="51">
        <f t="shared" si="2346"/>
        <v>0</v>
      </c>
      <c r="EC361" s="58">
        <f t="shared" si="2232"/>
        <v>0</v>
      </c>
      <c r="ED361" s="240">
        <f t="shared" si="2676"/>
        <v>0</v>
      </c>
      <c r="EE361" s="51">
        <f t="shared" si="2347"/>
        <v>0</v>
      </c>
      <c r="EF361" s="57">
        <f t="shared" si="2348"/>
        <v>0</v>
      </c>
      <c r="EG361" s="468">
        <f t="shared" si="2518"/>
        <v>0</v>
      </c>
      <c r="EH361" s="46">
        <f t="shared" si="2519"/>
        <v>0</v>
      </c>
      <c r="EI361" s="47"/>
      <c r="EJ361" s="46">
        <f t="shared" si="2520"/>
        <v>0</v>
      </c>
      <c r="EK361" s="48"/>
      <c r="EL361" s="29"/>
      <c r="EM361" s="237">
        <v>300</v>
      </c>
      <c r="EN361" s="239">
        <f t="shared" si="2653"/>
        <v>0</v>
      </c>
      <c r="EO361" s="239">
        <f t="shared" si="2677"/>
        <v>0</v>
      </c>
      <c r="EP361" s="128">
        <f t="shared" si="2233"/>
        <v>0</v>
      </c>
      <c r="EQ361" s="46">
        <f t="shared" si="2349"/>
        <v>0</v>
      </c>
      <c r="ER361" s="46">
        <f t="shared" si="2350"/>
        <v>0</v>
      </c>
      <c r="ES361" s="51">
        <f t="shared" si="2351"/>
        <v>0</v>
      </c>
      <c r="ET361" s="153">
        <f t="shared" si="2521"/>
        <v>10000</v>
      </c>
      <c r="EU361" s="237">
        <v>300</v>
      </c>
      <c r="EV361" s="46">
        <f t="shared" si="2234"/>
        <v>0</v>
      </c>
      <c r="EW361" s="239">
        <f t="shared" si="2678"/>
        <v>0</v>
      </c>
      <c r="EX361" s="128">
        <f t="shared" si="2352"/>
        <v>0</v>
      </c>
      <c r="EY361" s="46">
        <f t="shared" si="2353"/>
        <v>0</v>
      </c>
      <c r="EZ361" s="46">
        <f t="shared" si="2354"/>
        <v>0</v>
      </c>
      <c r="FA361" s="51">
        <f t="shared" si="2355"/>
        <v>0</v>
      </c>
      <c r="FB361" s="58">
        <f t="shared" si="2356"/>
        <v>0</v>
      </c>
      <c r="FC361" s="240">
        <f t="shared" si="2679"/>
        <v>0</v>
      </c>
      <c r="FD361" s="51">
        <f t="shared" si="2522"/>
        <v>0</v>
      </c>
      <c r="FE361" s="57">
        <f t="shared" si="2357"/>
        <v>0</v>
      </c>
      <c r="FF361" s="153">
        <f t="shared" si="2523"/>
        <v>10000</v>
      </c>
      <c r="FG361" s="469">
        <f t="shared" si="2358"/>
        <v>0</v>
      </c>
      <c r="FH361" s="46">
        <f t="shared" si="2359"/>
        <v>0</v>
      </c>
      <c r="FI361" s="46">
        <f t="shared" si="2360"/>
        <v>0</v>
      </c>
      <c r="FJ361" s="48"/>
      <c r="FL361" s="237">
        <v>300</v>
      </c>
      <c r="FM361" s="46">
        <f t="shared" si="2524"/>
        <v>0</v>
      </c>
      <c r="FN361" s="239">
        <f t="shared" si="2654"/>
        <v>0</v>
      </c>
      <c r="FO361" s="46">
        <f t="shared" si="2525"/>
        <v>0</v>
      </c>
      <c r="FP361" s="46">
        <f t="shared" si="2361"/>
        <v>0</v>
      </c>
      <c r="FQ361" s="46">
        <f t="shared" si="2362"/>
        <v>0</v>
      </c>
      <c r="FR361" s="149">
        <f t="shared" si="2363"/>
        <v>0</v>
      </c>
      <c r="FS361" s="57">
        <f t="shared" si="2680"/>
        <v>0</v>
      </c>
      <c r="FT361" s="58">
        <f t="shared" si="2235"/>
        <v>0</v>
      </c>
      <c r="FU361" s="240">
        <f t="shared" si="2655"/>
        <v>0</v>
      </c>
      <c r="FV361" s="51">
        <f t="shared" si="2364"/>
        <v>0</v>
      </c>
      <c r="FW361" s="149">
        <f t="shared" si="2365"/>
        <v>0</v>
      </c>
      <c r="FX361" s="153">
        <f t="shared" si="2681"/>
        <v>0</v>
      </c>
      <c r="FY361" s="468">
        <f t="shared" si="2526"/>
        <v>0</v>
      </c>
      <c r="FZ361" s="46">
        <f t="shared" si="2527"/>
        <v>0</v>
      </c>
      <c r="GA361" s="46">
        <f t="shared" si="2366"/>
        <v>0</v>
      </c>
      <c r="GB361" s="48"/>
      <c r="GD361" s="237">
        <v>300</v>
      </c>
      <c r="GE361" s="239">
        <f t="shared" si="2656"/>
        <v>0</v>
      </c>
      <c r="GF361" s="239">
        <f t="shared" si="2682"/>
        <v>0</v>
      </c>
      <c r="GG361" s="128">
        <f t="shared" si="2699"/>
        <v>0</v>
      </c>
      <c r="GH361" s="46">
        <f t="shared" si="2236"/>
        <v>0</v>
      </c>
      <c r="GI361" s="46">
        <f t="shared" si="2367"/>
        <v>0</v>
      </c>
      <c r="GJ361" s="149">
        <f t="shared" si="2368"/>
        <v>0</v>
      </c>
      <c r="GK361" s="51">
        <f t="shared" si="2683"/>
        <v>0</v>
      </c>
      <c r="GL361" s="153">
        <f t="shared" si="2528"/>
        <v>10000</v>
      </c>
      <c r="GM361" s="237">
        <v>300</v>
      </c>
      <c r="GN361" s="46">
        <f t="shared" si="2237"/>
        <v>0</v>
      </c>
      <c r="GO361" s="239">
        <f t="shared" si="2657"/>
        <v>0</v>
      </c>
      <c r="GP361" s="128">
        <f t="shared" si="2168"/>
        <v>0</v>
      </c>
      <c r="GQ361" s="46">
        <f t="shared" si="2369"/>
        <v>0</v>
      </c>
      <c r="GR361" s="46">
        <f t="shared" si="2169"/>
        <v>0</v>
      </c>
      <c r="GS361" s="149">
        <f t="shared" si="2370"/>
        <v>0</v>
      </c>
      <c r="GT361" s="153">
        <f t="shared" si="2697"/>
        <v>0</v>
      </c>
      <c r="GU361" s="58">
        <f t="shared" si="2371"/>
        <v>0</v>
      </c>
      <c r="GV361" s="325">
        <f t="shared" si="2658"/>
        <v>0</v>
      </c>
      <c r="GW361" s="51">
        <f t="shared" si="2529"/>
        <v>0</v>
      </c>
      <c r="GX361" s="150">
        <f t="shared" si="2372"/>
        <v>0</v>
      </c>
      <c r="GY361" s="57">
        <f t="shared" si="2684"/>
        <v>0</v>
      </c>
      <c r="GZ361" s="153">
        <f t="shared" si="2530"/>
        <v>10000</v>
      </c>
      <c r="HA361" s="469">
        <f t="shared" si="2373"/>
        <v>0</v>
      </c>
      <c r="HB361" s="46">
        <f t="shared" si="2374"/>
        <v>0</v>
      </c>
      <c r="HC361" s="46">
        <f t="shared" si="2375"/>
        <v>0</v>
      </c>
      <c r="HD361" s="48"/>
      <c r="HF361" s="45">
        <v>300</v>
      </c>
      <c r="HG361" s="46">
        <f t="shared" si="2376"/>
        <v>0</v>
      </c>
      <c r="HH361" s="46">
        <f t="shared" si="2377"/>
        <v>0</v>
      </c>
      <c r="HI361" s="46">
        <f t="shared" si="2378"/>
        <v>0</v>
      </c>
      <c r="HJ361" s="46">
        <f t="shared" si="2379"/>
        <v>0</v>
      </c>
      <c r="HK361" s="46">
        <f t="shared" si="2380"/>
        <v>0</v>
      </c>
      <c r="HL361" s="51">
        <f t="shared" si="2381"/>
        <v>0</v>
      </c>
      <c r="HM361" s="153">
        <f t="shared" si="2531"/>
        <v>10000</v>
      </c>
      <c r="HN361" s="58">
        <f t="shared" si="2382"/>
        <v>0</v>
      </c>
      <c r="HO361" s="52">
        <f t="shared" si="2383"/>
        <v>0</v>
      </c>
      <c r="HP361" s="51">
        <f t="shared" si="2384"/>
        <v>0</v>
      </c>
      <c r="HQ361" s="57">
        <f t="shared" si="2385"/>
        <v>0</v>
      </c>
      <c r="HR361" s="153">
        <f t="shared" si="2532"/>
        <v>10000</v>
      </c>
      <c r="HS361" s="468">
        <f t="shared" si="2171"/>
        <v>0</v>
      </c>
      <c r="HT361" s="46">
        <f t="shared" si="2172"/>
        <v>0</v>
      </c>
      <c r="HU361" s="46">
        <f t="shared" si="2173"/>
        <v>0</v>
      </c>
      <c r="HV361" s="48"/>
      <c r="HW361" s="29"/>
      <c r="HX361" s="45">
        <v>300</v>
      </c>
      <c r="HY361" s="128">
        <f t="shared" si="2386"/>
        <v>0</v>
      </c>
      <c r="HZ361" s="46">
        <f t="shared" si="2387"/>
        <v>0</v>
      </c>
      <c r="IA361" s="46">
        <f t="shared" si="2388"/>
        <v>0</v>
      </c>
      <c r="IB361" s="46">
        <f t="shared" si="2389"/>
        <v>0</v>
      </c>
      <c r="IC361" s="46">
        <f t="shared" si="2390"/>
        <v>0</v>
      </c>
      <c r="ID361" s="51">
        <f t="shared" si="2391"/>
        <v>0</v>
      </c>
      <c r="IE361" s="153">
        <f t="shared" si="2533"/>
        <v>10000</v>
      </c>
      <c r="IF361" s="58">
        <f t="shared" si="2392"/>
        <v>0</v>
      </c>
      <c r="IG361" s="52">
        <f t="shared" si="2393"/>
        <v>0</v>
      </c>
      <c r="IH361" s="51">
        <f t="shared" si="2394"/>
        <v>0</v>
      </c>
      <c r="II361" s="57">
        <f t="shared" si="2534"/>
        <v>0</v>
      </c>
      <c r="IJ361" s="153">
        <f t="shared" si="2535"/>
        <v>10000</v>
      </c>
      <c r="IK361" s="468">
        <f t="shared" si="2174"/>
        <v>0</v>
      </c>
      <c r="IL361" s="46">
        <f t="shared" si="2175"/>
        <v>0</v>
      </c>
      <c r="IM361" s="46">
        <f t="shared" si="2176"/>
        <v>0</v>
      </c>
      <c r="IN361" s="48"/>
      <c r="IO361" s="53">
        <f t="shared" si="2395"/>
        <v>0</v>
      </c>
      <c r="IQ361" s="45">
        <v>300</v>
      </c>
      <c r="IR361" s="128">
        <f t="shared" si="2396"/>
        <v>0</v>
      </c>
      <c r="IS361" s="128">
        <f t="shared" si="2397"/>
        <v>0</v>
      </c>
      <c r="IT361" s="128">
        <f t="shared" si="2398"/>
        <v>0</v>
      </c>
      <c r="IU361" s="46">
        <f t="shared" si="2559"/>
        <v>0</v>
      </c>
      <c r="IV361" s="46">
        <f t="shared" si="2399"/>
        <v>0</v>
      </c>
      <c r="IW361" s="51">
        <f t="shared" si="2400"/>
        <v>0</v>
      </c>
      <c r="IX361" s="199">
        <f t="shared" si="2536"/>
        <v>10000</v>
      </c>
      <c r="IY361" s="128">
        <f t="shared" si="2401"/>
        <v>0</v>
      </c>
      <c r="IZ361" s="408">
        <f t="shared" si="2402"/>
        <v>0</v>
      </c>
      <c r="JA361" s="58">
        <f t="shared" si="2403"/>
        <v>0</v>
      </c>
      <c r="JB361" s="52">
        <f t="shared" si="2404"/>
        <v>0</v>
      </c>
      <c r="JC361" s="51">
        <f t="shared" si="2405"/>
        <v>0</v>
      </c>
      <c r="JD361" s="57">
        <f t="shared" si="2406"/>
        <v>0</v>
      </c>
      <c r="JE361" s="280">
        <f t="shared" si="2407"/>
        <v>10000</v>
      </c>
      <c r="JF361" s="280">
        <f t="shared" si="2408"/>
        <v>0</v>
      </c>
      <c r="JG361" s="468">
        <f t="shared" si="2409"/>
        <v>0</v>
      </c>
      <c r="JH361" s="46">
        <f t="shared" si="2410"/>
        <v>0</v>
      </c>
      <c r="JI361" s="46">
        <f t="shared" si="2411"/>
        <v>0</v>
      </c>
      <c r="JJ361" s="48"/>
      <c r="JL361" s="45">
        <v>300</v>
      </c>
      <c r="JM361" s="46">
        <f t="shared" si="2412"/>
        <v>0</v>
      </c>
      <c r="JN361" s="46">
        <f t="shared" si="2413"/>
        <v>0</v>
      </c>
      <c r="JO361" s="128">
        <f t="shared" si="2414"/>
        <v>0</v>
      </c>
      <c r="JP361" s="46">
        <f t="shared" si="2537"/>
        <v>0</v>
      </c>
      <c r="JQ361" s="46">
        <f t="shared" si="2415"/>
        <v>0</v>
      </c>
      <c r="JR361" s="149">
        <f t="shared" si="2416"/>
        <v>0</v>
      </c>
      <c r="JS361" s="51">
        <f t="shared" si="2685"/>
        <v>0</v>
      </c>
      <c r="JT361" s="199">
        <f t="shared" si="2538"/>
        <v>10000</v>
      </c>
      <c r="JU361" s="128">
        <f t="shared" si="2417"/>
        <v>0</v>
      </c>
      <c r="JV361" s="408">
        <f t="shared" si="2418"/>
        <v>0</v>
      </c>
      <c r="JW361" s="58">
        <f t="shared" si="2419"/>
        <v>0</v>
      </c>
      <c r="JX361" s="52">
        <f t="shared" si="2420"/>
        <v>0</v>
      </c>
      <c r="JY361" s="51">
        <f t="shared" si="2421"/>
        <v>0</v>
      </c>
      <c r="JZ361" s="149">
        <f t="shared" si="2422"/>
        <v>0</v>
      </c>
      <c r="KA361" s="199">
        <f t="shared" si="2686"/>
        <v>0</v>
      </c>
      <c r="KB361" s="128">
        <f t="shared" si="2539"/>
        <v>10000</v>
      </c>
      <c r="KC361" s="204">
        <f t="shared" si="2423"/>
        <v>0</v>
      </c>
      <c r="KD361" s="468">
        <f t="shared" si="2540"/>
        <v>0</v>
      </c>
      <c r="KE361" s="46">
        <f t="shared" si="2424"/>
        <v>0</v>
      </c>
      <c r="KF361" s="46">
        <f t="shared" si="2425"/>
        <v>0</v>
      </c>
      <c r="KG361" s="48"/>
      <c r="KI361" s="45">
        <v>300</v>
      </c>
      <c r="KJ361" s="46">
        <f t="shared" si="2426"/>
        <v>0</v>
      </c>
      <c r="KK361" s="46">
        <f t="shared" si="2427"/>
        <v>0</v>
      </c>
      <c r="KL361" s="128">
        <f t="shared" si="2428"/>
        <v>0</v>
      </c>
      <c r="KM361" s="46">
        <f t="shared" si="2244"/>
        <v>0</v>
      </c>
      <c r="KN361" s="46">
        <f t="shared" si="2429"/>
        <v>0</v>
      </c>
      <c r="KO361" s="149">
        <f t="shared" si="2430"/>
        <v>0</v>
      </c>
      <c r="KP361" s="199">
        <f t="shared" si="2687"/>
        <v>0</v>
      </c>
      <c r="KQ361" s="199">
        <f t="shared" si="2541"/>
        <v>10000</v>
      </c>
      <c r="KR361" s="128">
        <f t="shared" si="2431"/>
        <v>0</v>
      </c>
      <c r="KS361" s="408">
        <f t="shared" si="2432"/>
        <v>0</v>
      </c>
      <c r="KT361" s="45">
        <v>300</v>
      </c>
      <c r="KU361" s="46">
        <f t="shared" si="2542"/>
        <v>0</v>
      </c>
      <c r="KV361" s="46">
        <f t="shared" si="2433"/>
        <v>0</v>
      </c>
      <c r="KW361" s="128">
        <f t="shared" si="2177"/>
        <v>0</v>
      </c>
      <c r="KX361" s="46">
        <f t="shared" si="2434"/>
        <v>0</v>
      </c>
      <c r="KY361" s="46">
        <f t="shared" si="2178"/>
        <v>0</v>
      </c>
      <c r="KZ361" s="149">
        <f t="shared" si="2435"/>
        <v>0</v>
      </c>
      <c r="LA361" s="153">
        <f t="shared" si="2688"/>
        <v>0</v>
      </c>
      <c r="LB361" s="58">
        <f t="shared" si="2652"/>
        <v>0</v>
      </c>
      <c r="LC361" s="52">
        <f t="shared" si="2436"/>
        <v>0</v>
      </c>
      <c r="LD361" s="51">
        <f t="shared" si="2437"/>
        <v>0</v>
      </c>
      <c r="LE361" s="149">
        <f t="shared" si="2179"/>
        <v>0</v>
      </c>
      <c r="LF361" s="51">
        <f t="shared" si="2689"/>
        <v>0</v>
      </c>
      <c r="LG361" s="128">
        <f t="shared" si="2180"/>
        <v>10000</v>
      </c>
      <c r="LH361" s="204">
        <f t="shared" si="2438"/>
        <v>0</v>
      </c>
      <c r="LI361" s="479">
        <f t="shared" si="2181"/>
        <v>0</v>
      </c>
      <c r="LJ361" s="46">
        <f t="shared" si="2543"/>
        <v>0</v>
      </c>
      <c r="LK361" s="46">
        <f t="shared" si="2544"/>
        <v>0</v>
      </c>
      <c r="LL361" s="48"/>
      <c r="LN361" s="237">
        <v>300</v>
      </c>
      <c r="LO361" s="46">
        <f t="shared" si="2439"/>
        <v>0</v>
      </c>
      <c r="LP361" s="239">
        <f t="shared" si="2659"/>
        <v>0</v>
      </c>
      <c r="LQ361" s="46">
        <f t="shared" si="2440"/>
        <v>0</v>
      </c>
      <c r="LR361" s="46">
        <f t="shared" si="2441"/>
        <v>0</v>
      </c>
      <c r="LS361" s="46">
        <f t="shared" si="2442"/>
        <v>0</v>
      </c>
      <c r="LT361" s="51">
        <f t="shared" si="2443"/>
        <v>0</v>
      </c>
      <c r="LU361" s="199">
        <f t="shared" si="2545"/>
        <v>10000</v>
      </c>
      <c r="LV361" s="58">
        <f t="shared" si="2444"/>
        <v>0</v>
      </c>
      <c r="LW361" s="240">
        <f t="shared" si="2660"/>
        <v>0</v>
      </c>
      <c r="LX361" s="51">
        <f t="shared" si="2445"/>
        <v>0</v>
      </c>
      <c r="LY361" s="51">
        <f t="shared" si="2446"/>
        <v>0</v>
      </c>
      <c r="LZ361" s="46">
        <f t="shared" si="2546"/>
        <v>0</v>
      </c>
      <c r="MA361" s="199">
        <f t="shared" si="2547"/>
        <v>10000</v>
      </c>
      <c r="MB361" s="468">
        <f t="shared" si="2447"/>
        <v>0</v>
      </c>
      <c r="MC361" s="46">
        <f t="shared" si="2448"/>
        <v>0</v>
      </c>
      <c r="MD361" s="46">
        <f t="shared" si="2449"/>
        <v>0</v>
      </c>
      <c r="ME361" s="48"/>
      <c r="MG361" s="237">
        <v>300</v>
      </c>
      <c r="MH361" s="46">
        <f t="shared" si="2450"/>
        <v>0</v>
      </c>
      <c r="MI361" s="239">
        <f t="shared" si="2661"/>
        <v>0</v>
      </c>
      <c r="MJ361" s="46">
        <f t="shared" si="2451"/>
        <v>0</v>
      </c>
      <c r="MK361" s="46">
        <f t="shared" si="2452"/>
        <v>0</v>
      </c>
      <c r="ML361" s="46">
        <f t="shared" si="2453"/>
        <v>0</v>
      </c>
      <c r="MM361" s="51">
        <f t="shared" si="2454"/>
        <v>0</v>
      </c>
      <c r="MN361" s="199">
        <f t="shared" si="2548"/>
        <v>10000</v>
      </c>
      <c r="MO361" s="58">
        <f t="shared" si="2455"/>
        <v>0</v>
      </c>
      <c r="MP361" s="240">
        <f t="shared" si="2662"/>
        <v>0</v>
      </c>
      <c r="MQ361" s="51">
        <f t="shared" si="2456"/>
        <v>0</v>
      </c>
      <c r="MR361" s="57">
        <f t="shared" si="2457"/>
        <v>0</v>
      </c>
      <c r="MS361" s="199">
        <f t="shared" si="2549"/>
        <v>10000</v>
      </c>
      <c r="MT361" s="468">
        <f t="shared" si="2550"/>
        <v>0</v>
      </c>
      <c r="MU361" s="46">
        <f t="shared" si="2458"/>
        <v>0</v>
      </c>
      <c r="MV361" s="46">
        <f t="shared" si="2459"/>
        <v>0</v>
      </c>
      <c r="MW361" s="48"/>
      <c r="MY361" s="237">
        <v>300</v>
      </c>
      <c r="MZ361" s="46">
        <f t="shared" si="2460"/>
        <v>0</v>
      </c>
      <c r="NA361" s="239">
        <f t="shared" si="2663"/>
        <v>0</v>
      </c>
      <c r="NB361" s="128">
        <f t="shared" si="2461"/>
        <v>0</v>
      </c>
      <c r="NC361" s="46">
        <f t="shared" si="2238"/>
        <v>0</v>
      </c>
      <c r="ND361" s="46">
        <f t="shared" si="2462"/>
        <v>0</v>
      </c>
      <c r="NE361" s="51">
        <f t="shared" si="2187"/>
        <v>0</v>
      </c>
      <c r="NF361" s="153">
        <f t="shared" si="2188"/>
        <v>10000</v>
      </c>
      <c r="NG361" s="237">
        <v>300</v>
      </c>
      <c r="NH361" s="46">
        <f t="shared" si="2239"/>
        <v>0</v>
      </c>
      <c r="NI361" s="239">
        <f t="shared" si="2664"/>
        <v>0</v>
      </c>
      <c r="NJ361" s="128">
        <f t="shared" si="2190"/>
        <v>0</v>
      </c>
      <c r="NK361" s="46">
        <f t="shared" si="2551"/>
        <v>0</v>
      </c>
      <c r="NL361" s="46">
        <f t="shared" si="2191"/>
        <v>0</v>
      </c>
      <c r="NM361" s="51">
        <f t="shared" si="2463"/>
        <v>0</v>
      </c>
      <c r="NN361" s="58">
        <f t="shared" si="2192"/>
        <v>0</v>
      </c>
      <c r="NO361" s="240">
        <f t="shared" si="2665"/>
        <v>0</v>
      </c>
      <c r="NP361" s="51">
        <f t="shared" si="2194"/>
        <v>0</v>
      </c>
      <c r="NQ361" s="57">
        <f t="shared" si="2464"/>
        <v>0</v>
      </c>
      <c r="NR361" s="153">
        <f t="shared" si="2552"/>
        <v>10000</v>
      </c>
      <c r="NS361" s="469">
        <f t="shared" si="2465"/>
        <v>0</v>
      </c>
      <c r="NT361" s="46">
        <f t="shared" si="2466"/>
        <v>0</v>
      </c>
      <c r="NU361" s="46">
        <f t="shared" si="2467"/>
        <v>0</v>
      </c>
      <c r="NV361" s="48"/>
      <c r="NX361" s="237">
        <v>300</v>
      </c>
      <c r="NY361" s="46">
        <f t="shared" si="2468"/>
        <v>0</v>
      </c>
      <c r="NZ361" s="239">
        <f t="shared" si="2666"/>
        <v>0</v>
      </c>
      <c r="OA361" s="46">
        <f t="shared" si="2469"/>
        <v>0</v>
      </c>
      <c r="OB361" s="46">
        <f t="shared" si="2470"/>
        <v>0</v>
      </c>
      <c r="OC361" s="46">
        <f t="shared" si="2471"/>
        <v>0</v>
      </c>
      <c r="OD361" s="149">
        <f t="shared" si="2472"/>
        <v>0</v>
      </c>
      <c r="OE361" s="57">
        <f t="shared" si="2690"/>
        <v>0</v>
      </c>
      <c r="OF361" s="153">
        <f t="shared" si="2553"/>
        <v>10000</v>
      </c>
      <c r="OG361" s="58">
        <f t="shared" si="2473"/>
        <v>0</v>
      </c>
      <c r="OH361" s="240">
        <f t="shared" si="2691"/>
        <v>0</v>
      </c>
      <c r="OI361" s="51">
        <f t="shared" si="2474"/>
        <v>0</v>
      </c>
      <c r="OJ361" s="149">
        <f t="shared" si="2475"/>
        <v>0</v>
      </c>
      <c r="OK361" s="153">
        <f t="shared" si="2692"/>
        <v>0</v>
      </c>
      <c r="OL361" s="153">
        <f t="shared" si="2554"/>
        <v>10000</v>
      </c>
      <c r="OM361" s="468">
        <f t="shared" si="2555"/>
        <v>0</v>
      </c>
      <c r="ON361" s="46">
        <f t="shared" si="2556"/>
        <v>0</v>
      </c>
      <c r="OO361" s="46">
        <f t="shared" si="2476"/>
        <v>0</v>
      </c>
      <c r="OP361" s="48"/>
      <c r="OR361" s="237">
        <v>300</v>
      </c>
      <c r="OS361" s="46">
        <f t="shared" si="2477"/>
        <v>0</v>
      </c>
      <c r="OT361" s="239">
        <f t="shared" si="2667"/>
        <v>0</v>
      </c>
      <c r="OU361" s="128">
        <f t="shared" si="2478"/>
        <v>0</v>
      </c>
      <c r="OV361" s="46">
        <f t="shared" si="2240"/>
        <v>0</v>
      </c>
      <c r="OW361" s="46">
        <f t="shared" si="2241"/>
        <v>0</v>
      </c>
      <c r="OX361" s="149">
        <f t="shared" si="2479"/>
        <v>0</v>
      </c>
      <c r="OY361" s="51">
        <f t="shared" si="2693"/>
        <v>0</v>
      </c>
      <c r="OZ361" s="153">
        <f t="shared" si="2557"/>
        <v>10000</v>
      </c>
      <c r="PA361" s="237">
        <v>300</v>
      </c>
      <c r="PB361" s="46">
        <f t="shared" si="2480"/>
        <v>0</v>
      </c>
      <c r="PC361" s="239">
        <f t="shared" si="2694"/>
        <v>0</v>
      </c>
      <c r="PD361" s="128">
        <f t="shared" si="2481"/>
        <v>0</v>
      </c>
      <c r="PE361" s="46">
        <f t="shared" si="2482"/>
        <v>0</v>
      </c>
      <c r="PF361" s="46">
        <f t="shared" si="2483"/>
        <v>0</v>
      </c>
      <c r="PG361" s="149">
        <f t="shared" si="2484"/>
        <v>0</v>
      </c>
      <c r="PH361" s="153">
        <f t="shared" si="2698"/>
        <v>0</v>
      </c>
      <c r="PI361" s="688">
        <f t="shared" si="2485"/>
        <v>0</v>
      </c>
      <c r="PJ361" s="240">
        <f t="shared" si="2695"/>
        <v>0</v>
      </c>
      <c r="PK361" s="51">
        <f t="shared" si="2486"/>
        <v>0</v>
      </c>
      <c r="PL361" s="150">
        <f t="shared" si="2487"/>
        <v>0</v>
      </c>
      <c r="PM361" s="57">
        <f t="shared" si="2696"/>
        <v>0</v>
      </c>
      <c r="PN361" s="153">
        <f t="shared" si="2558"/>
        <v>10000</v>
      </c>
      <c r="PO361" s="469">
        <f t="shared" si="2488"/>
        <v>0</v>
      </c>
      <c r="PP361" s="46">
        <f t="shared" si="2489"/>
        <v>0</v>
      </c>
      <c r="PQ361" s="46">
        <f t="shared" si="2490"/>
        <v>0</v>
      </c>
      <c r="PR361" s="48"/>
    </row>
    <row r="362" spans="2:434" hidden="1" x14ac:dyDescent="0.3">
      <c r="B362" s="45">
        <v>301</v>
      </c>
      <c r="C362" s="46">
        <f t="shared" si="2245"/>
        <v>0</v>
      </c>
      <c r="D362" s="46">
        <f t="shared" si="2293"/>
        <v>0</v>
      </c>
      <c r="E362" s="46">
        <f t="shared" si="2294"/>
        <v>0</v>
      </c>
      <c r="F362" s="46">
        <f t="shared" si="2295"/>
        <v>0</v>
      </c>
      <c r="G362" s="46">
        <f t="shared" si="2296"/>
        <v>0</v>
      </c>
      <c r="H362" s="51">
        <f t="shared" si="2297"/>
        <v>0</v>
      </c>
      <c r="I362" s="58">
        <f t="shared" si="2228"/>
        <v>0</v>
      </c>
      <c r="J362" s="52">
        <f t="shared" si="2298"/>
        <v>0</v>
      </c>
      <c r="K362" s="51">
        <f t="shared" si="2299"/>
        <v>0</v>
      </c>
      <c r="L362" s="57">
        <f t="shared" si="2300"/>
        <v>0</v>
      </c>
      <c r="M362" s="468">
        <f t="shared" si="2491"/>
        <v>0</v>
      </c>
      <c r="N362" s="46">
        <f t="shared" si="2492"/>
        <v>0</v>
      </c>
      <c r="O362" s="47"/>
      <c r="P362" s="46">
        <f t="shared" si="2493"/>
        <v>0</v>
      </c>
      <c r="Q362" s="48"/>
      <c r="R362" s="29"/>
      <c r="S362" s="29"/>
      <c r="T362" s="45">
        <v>301</v>
      </c>
      <c r="U362" s="46">
        <f t="shared" si="2301"/>
        <v>0</v>
      </c>
      <c r="V362" s="46">
        <f t="shared" si="2302"/>
        <v>0</v>
      </c>
      <c r="W362" s="46">
        <f t="shared" si="2494"/>
        <v>0</v>
      </c>
      <c r="X362" s="46">
        <f t="shared" si="2303"/>
        <v>0</v>
      </c>
      <c r="Y362" s="46">
        <f t="shared" si="2304"/>
        <v>0</v>
      </c>
      <c r="Z362" s="51">
        <f t="shared" si="2305"/>
        <v>0</v>
      </c>
      <c r="AA362" s="58">
        <f t="shared" si="2306"/>
        <v>0</v>
      </c>
      <c r="AB362" s="52">
        <f t="shared" si="2307"/>
        <v>0</v>
      </c>
      <c r="AC362" s="51">
        <f t="shared" si="2308"/>
        <v>0</v>
      </c>
      <c r="AD362" s="57">
        <f t="shared" si="2309"/>
        <v>0</v>
      </c>
      <c r="AE362" s="468">
        <f t="shared" si="2495"/>
        <v>0</v>
      </c>
      <c r="AF362" s="46">
        <f t="shared" si="2310"/>
        <v>0</v>
      </c>
      <c r="AG362" s="47"/>
      <c r="AH362" s="46">
        <f t="shared" si="2496"/>
        <v>0</v>
      </c>
      <c r="AI362" s="48"/>
      <c r="AJ362" s="29"/>
      <c r="AK362" s="45">
        <v>301</v>
      </c>
      <c r="AL362" s="46">
        <f t="shared" si="2311"/>
        <v>0</v>
      </c>
      <c r="AM362" s="46"/>
      <c r="AN362" s="46"/>
      <c r="AO362" s="46">
        <f t="shared" si="2312"/>
        <v>0</v>
      </c>
      <c r="AP362" s="128">
        <f t="shared" si="2313"/>
        <v>0</v>
      </c>
      <c r="AQ362" s="128"/>
      <c r="AR362" s="128"/>
      <c r="AS362" s="46">
        <f t="shared" si="2314"/>
        <v>0</v>
      </c>
      <c r="AT362" s="46">
        <f t="shared" si="2315"/>
        <v>0</v>
      </c>
      <c r="AU362" s="51"/>
      <c r="AV362" s="51"/>
      <c r="AW362" s="51">
        <f t="shared" si="2316"/>
        <v>0</v>
      </c>
      <c r="AX362" s="58">
        <f t="shared" si="2317"/>
        <v>0</v>
      </c>
      <c r="AY362" s="52"/>
      <c r="AZ362" s="52"/>
      <c r="BA362" s="52">
        <f t="shared" si="2318"/>
        <v>0</v>
      </c>
      <c r="BB362" s="51">
        <f t="shared" si="2319"/>
        <v>0</v>
      </c>
      <c r="BC362" s="51"/>
      <c r="BD362" s="51"/>
      <c r="BE362" s="57">
        <f t="shared" si="2320"/>
        <v>0</v>
      </c>
      <c r="BF362" s="468">
        <f t="shared" si="2321"/>
        <v>0</v>
      </c>
      <c r="BG362" s="46">
        <f t="shared" si="2322"/>
        <v>0</v>
      </c>
      <c r="BH362" s="46">
        <f t="shared" si="2323"/>
        <v>0</v>
      </c>
      <c r="BI362" s="48"/>
      <c r="BK362" s="45">
        <v>301</v>
      </c>
      <c r="BL362" s="46">
        <f t="shared" si="2497"/>
        <v>0</v>
      </c>
      <c r="BM362" s="46">
        <f t="shared" si="2498"/>
        <v>0</v>
      </c>
      <c r="BN362" s="46">
        <f t="shared" si="2499"/>
        <v>0</v>
      </c>
      <c r="BO362" s="46">
        <f t="shared" si="2324"/>
        <v>0</v>
      </c>
      <c r="BP362" s="46">
        <f t="shared" si="2325"/>
        <v>0</v>
      </c>
      <c r="BQ362" s="51">
        <f t="shared" si="2326"/>
        <v>0</v>
      </c>
      <c r="BR362" s="150">
        <f>$BQ$361</f>
        <v>0</v>
      </c>
      <c r="BS362" s="58">
        <f t="shared" si="2229"/>
        <v>0</v>
      </c>
      <c r="BT362" s="52">
        <f t="shared" si="2500"/>
        <v>0</v>
      </c>
      <c r="BU362" s="51">
        <f t="shared" si="2327"/>
        <v>0</v>
      </c>
      <c r="BV362" s="51">
        <f t="shared" si="2328"/>
        <v>0</v>
      </c>
      <c r="BW362" s="150">
        <f>$BV$361</f>
        <v>0</v>
      </c>
      <c r="BX362" s="468">
        <f t="shared" si="2501"/>
        <v>0</v>
      </c>
      <c r="BY362" s="46">
        <f t="shared" si="2502"/>
        <v>0</v>
      </c>
      <c r="BZ362" s="46">
        <f t="shared" si="2329"/>
        <v>0</v>
      </c>
      <c r="CA362" s="48"/>
      <c r="CB362" s="29"/>
      <c r="CC362" s="45">
        <v>301</v>
      </c>
      <c r="CD362" s="128">
        <f t="shared" si="2330"/>
        <v>0</v>
      </c>
      <c r="CE362" s="46">
        <f t="shared" si="2503"/>
        <v>0</v>
      </c>
      <c r="CF362" s="128">
        <f t="shared" si="2331"/>
        <v>0</v>
      </c>
      <c r="CG362" s="46">
        <f t="shared" si="2504"/>
        <v>0</v>
      </c>
      <c r="CH362" s="46">
        <f t="shared" si="2230"/>
        <v>0</v>
      </c>
      <c r="CI362" s="51">
        <f t="shared" si="2332"/>
        <v>0</v>
      </c>
      <c r="CJ362" s="149">
        <f>$CR$361</f>
        <v>0</v>
      </c>
      <c r="CK362" s="153">
        <f t="shared" si="2505"/>
        <v>10000</v>
      </c>
      <c r="CL362" s="45">
        <v>301</v>
      </c>
      <c r="CM362" s="46">
        <f t="shared" si="2506"/>
        <v>0</v>
      </c>
      <c r="CN362" s="46">
        <f t="shared" si="2507"/>
        <v>0</v>
      </c>
      <c r="CO362" s="128">
        <f t="shared" si="2242"/>
        <v>0</v>
      </c>
      <c r="CP362" s="46">
        <f t="shared" si="2333"/>
        <v>0</v>
      </c>
      <c r="CQ362" s="46">
        <f t="shared" si="2243"/>
        <v>0</v>
      </c>
      <c r="CR362" s="51">
        <f t="shared" si="2334"/>
        <v>0</v>
      </c>
      <c r="CS362" s="150">
        <f>$CR$361</f>
        <v>0</v>
      </c>
      <c r="CT362" s="58">
        <f t="shared" si="2335"/>
        <v>0</v>
      </c>
      <c r="CU362" s="52">
        <f t="shared" si="2508"/>
        <v>0</v>
      </c>
      <c r="CV362" s="51">
        <f t="shared" si="2509"/>
        <v>0</v>
      </c>
      <c r="CW362" s="51">
        <f t="shared" si="2336"/>
        <v>0</v>
      </c>
      <c r="CX362" s="150">
        <f>$CW$361</f>
        <v>0</v>
      </c>
      <c r="CY362" s="153">
        <f t="shared" si="2510"/>
        <v>10000</v>
      </c>
      <c r="CZ362" s="479">
        <f t="shared" si="2162"/>
        <v>0</v>
      </c>
      <c r="DA362" s="46">
        <f t="shared" si="2511"/>
        <v>0</v>
      </c>
      <c r="DB362" s="46">
        <f t="shared" si="2512"/>
        <v>0</v>
      </c>
      <c r="DC362" s="48"/>
      <c r="DE362" s="45">
        <v>301</v>
      </c>
      <c r="DF362" s="46">
        <f t="shared" si="2337"/>
        <v>0</v>
      </c>
      <c r="DG362" s="46">
        <f>IF(AND($H$7="Oui",DE362&gt;$I$7),0,IF(DE362&gt;$B$7,0,(TRUNC($C$7*$P$52*$L$7/12,2))+(TRUNC($C$7*$Q$52*$M$7/12,2))))</f>
        <v>0</v>
      </c>
      <c r="DH362" s="46">
        <f t="shared" si="2338"/>
        <v>0</v>
      </c>
      <c r="DI362" s="46">
        <f t="shared" si="2339"/>
        <v>0</v>
      </c>
      <c r="DJ362" s="46">
        <f t="shared" si="2340"/>
        <v>0</v>
      </c>
      <c r="DK362" s="51">
        <f t="shared" si="2341"/>
        <v>0</v>
      </c>
      <c r="DL362" s="58">
        <f t="shared" si="2231"/>
        <v>0</v>
      </c>
      <c r="DM362" s="241">
        <f>IF(AND($H$7="Oui",DE362&gt;$I$7),0,IF(DE362&gt;$B$7,0,(TRUNC($C$7*$P$52/12,2))+(TRUNC($C$7*$Q$52/12,2))))</f>
        <v>0</v>
      </c>
      <c r="DN362" s="51">
        <f t="shared" si="2342"/>
        <v>0</v>
      </c>
      <c r="DO362" s="57">
        <f t="shared" si="2343"/>
        <v>0</v>
      </c>
      <c r="DP362" s="468">
        <f t="shared" si="2513"/>
        <v>0</v>
      </c>
      <c r="DQ362" s="46">
        <f t="shared" si="2514"/>
        <v>0</v>
      </c>
      <c r="DR362" s="47"/>
      <c r="DS362" s="46">
        <f t="shared" si="2515"/>
        <v>0</v>
      </c>
      <c r="DT362" s="48"/>
      <c r="DU362" s="29"/>
      <c r="DV362" s="45">
        <v>301</v>
      </c>
      <c r="DW362" s="46">
        <f t="shared" si="2516"/>
        <v>0</v>
      </c>
      <c r="DX362" s="46">
        <f>IF(AND($H$7="Oui",DV362&gt;$I$7),0,IF(DV362&gt;$B$7,0,(TRUNC(EB361*$R$52*$L$7/12,2))+(TRUNC(EB361*$S$52*$M$7/12,2))))</f>
        <v>0</v>
      </c>
      <c r="DY362" s="46">
        <f t="shared" si="2517"/>
        <v>0</v>
      </c>
      <c r="DZ362" s="46">
        <f t="shared" si="2344"/>
        <v>0</v>
      </c>
      <c r="EA362" s="46">
        <f t="shared" si="2345"/>
        <v>0</v>
      </c>
      <c r="EB362" s="51">
        <f t="shared" si="2346"/>
        <v>0</v>
      </c>
      <c r="EC362" s="58">
        <f t="shared" si="2232"/>
        <v>0</v>
      </c>
      <c r="ED362" s="52">
        <f>IF(AND($H$7="Oui",DV362&gt;$I$7),0,IF(DV362&gt;$B$7,0,(TRUNC(EF361*$R$52/12,2))+(TRUNC(EF361*$S$52/12,2))))</f>
        <v>0</v>
      </c>
      <c r="EE362" s="51">
        <f t="shared" si="2347"/>
        <v>0</v>
      </c>
      <c r="EF362" s="57">
        <f t="shared" si="2348"/>
        <v>0</v>
      </c>
      <c r="EG362" s="468">
        <f t="shared" si="2518"/>
        <v>0</v>
      </c>
      <c r="EH362" s="46">
        <f t="shared" si="2519"/>
        <v>0</v>
      </c>
      <c r="EI362" s="47"/>
      <c r="EJ362" s="46">
        <f t="shared" si="2520"/>
        <v>0</v>
      </c>
      <c r="EK362" s="48"/>
      <c r="EL362" s="29"/>
      <c r="EM362" s="45">
        <v>301</v>
      </c>
      <c r="EN362" s="46">
        <f t="shared" ref="EN362:EN373" si="2700">IF(AND($H$7="Oui",EM362=$I$7),EP362+EO362,IF(EM362&gt;$B$7,0,IF($F$10="Paliers",ROUND(-PMT(($D$7+($T$52*$L$7)+($U$52*$M$7))/12,$B$7-EM361,ES361,0,0),2),IF(AND($H$7="Oui",EM362=$I$7),EP362+EO362,IF(AND($H$7="Oui",EM362&gt;$I$7),0,IF(EM362&gt;$B$7,0,$EN$60))))))</f>
        <v>0</v>
      </c>
      <c r="EO362" s="46">
        <f>IF(EM362&gt;$B$7,0,(TRUNC(ES361*$T$52*$L$7/12,2))+(TRUNC(ES361*$U$52*$M$7/12,2)))</f>
        <v>0</v>
      </c>
      <c r="EP362" s="128">
        <f t="shared" si="2233"/>
        <v>0</v>
      </c>
      <c r="EQ362" s="46">
        <f t="shared" si="2349"/>
        <v>0</v>
      </c>
      <c r="ER362" s="46">
        <f t="shared" si="2350"/>
        <v>0</v>
      </c>
      <c r="ES362" s="51">
        <f t="shared" si="2351"/>
        <v>0</v>
      </c>
      <c r="ET362" s="153">
        <f t="shared" si="2521"/>
        <v>10000</v>
      </c>
      <c r="EU362" s="45">
        <v>301</v>
      </c>
      <c r="EV362" s="46">
        <f t="shared" si="2234"/>
        <v>0</v>
      </c>
      <c r="EW362" s="46">
        <f>IF(EU362&gt;$B$7,0,(TRUNC(FA361*$T$52*$L$7/12,2))+(TRUNC(FA361*$U$52*$M$7/12,2)))</f>
        <v>0</v>
      </c>
      <c r="EX362" s="128">
        <f t="shared" si="2352"/>
        <v>0</v>
      </c>
      <c r="EY362" s="46">
        <f t="shared" si="2353"/>
        <v>0</v>
      </c>
      <c r="EZ362" s="46">
        <f t="shared" si="2354"/>
        <v>0</v>
      </c>
      <c r="FA362" s="51">
        <f t="shared" si="2355"/>
        <v>0</v>
      </c>
      <c r="FB362" s="58">
        <f t="shared" si="2356"/>
        <v>0</v>
      </c>
      <c r="FC362" s="52">
        <f>IF(AND($H$7="Oui",EU362&gt;$I$7),0,IF(EU362&gt;$B$7,0,(TRUNC(FE361*$T$52/12,2))+(TRUNC(FE361*$U$52/12,2))))</f>
        <v>0</v>
      </c>
      <c r="FD362" s="51">
        <f t="shared" si="2522"/>
        <v>0</v>
      </c>
      <c r="FE362" s="57">
        <f t="shared" si="2357"/>
        <v>0</v>
      </c>
      <c r="FF362" s="153">
        <f t="shared" si="2523"/>
        <v>10000</v>
      </c>
      <c r="FG362" s="469">
        <f t="shared" si="2358"/>
        <v>0</v>
      </c>
      <c r="FH362" s="46">
        <f t="shared" si="2359"/>
        <v>0</v>
      </c>
      <c r="FI362" s="46">
        <f t="shared" si="2360"/>
        <v>0</v>
      </c>
      <c r="FJ362" s="48"/>
      <c r="FL362" s="45">
        <v>301</v>
      </c>
      <c r="FM362" s="46">
        <f t="shared" si="2524"/>
        <v>0</v>
      </c>
      <c r="FN362" s="46">
        <f t="shared" ref="FN362:FN373" si="2701">IF(AND($H$7="Oui",FL362&gt;$I$7),0,IF(FL362&gt;$B$7,0,(TRUNC(FS362*$V$52*$L$7/12,2))+(TRUNC(FS362*$W$52*$M$7/12,2))))</f>
        <v>0</v>
      </c>
      <c r="FO362" s="46">
        <f t="shared" si="2525"/>
        <v>0</v>
      </c>
      <c r="FP362" s="46">
        <f t="shared" si="2361"/>
        <v>0</v>
      </c>
      <c r="FQ362" s="46">
        <f t="shared" si="2362"/>
        <v>0</v>
      </c>
      <c r="FR362" s="51">
        <f t="shared" si="2363"/>
        <v>0</v>
      </c>
      <c r="FS362" s="150">
        <f>$BQ$361</f>
        <v>0</v>
      </c>
      <c r="FT362" s="58">
        <f t="shared" si="2235"/>
        <v>0</v>
      </c>
      <c r="FU362" s="241">
        <f t="shared" ref="FU362:FU373" si="2702">IF(AND($H$7="Oui",FL362&gt;$I$7),0,IF(FL362&gt;$B$7,0,(TRUNC(FX362*$V$52/12,2))+(TRUNC(FX362*$W$52/12,2))))</f>
        <v>0</v>
      </c>
      <c r="FV362" s="51">
        <f t="shared" si="2364"/>
        <v>0</v>
      </c>
      <c r="FW362" s="51">
        <f t="shared" si="2365"/>
        <v>0</v>
      </c>
      <c r="FX362" s="150">
        <f>$BV$361</f>
        <v>0</v>
      </c>
      <c r="FY362" s="468">
        <f t="shared" si="2526"/>
        <v>0</v>
      </c>
      <c r="FZ362" s="46">
        <f t="shared" si="2527"/>
        <v>0</v>
      </c>
      <c r="GA362" s="46">
        <f t="shared" si="2366"/>
        <v>0</v>
      </c>
      <c r="GB362" s="48"/>
      <c r="GD362" s="45">
        <v>301</v>
      </c>
      <c r="GE362" s="128">
        <f t="shared" ref="GE362:GE373" si="2703">IF(AND($H$7="Oui",GD362=$I$7),GG362+GF362,IF(GD362&gt;$B$7,0,IF($F$10="Paliers",ROUND(-PMT(($D$7+($X$51*$L$7)+($Y$51*$M$7))/12,$B$7-GD361,GJ361,0,0),2),IF(AND($H$7="Oui",GD362=$I$7),GG362+GF362,IF(AND($H$7="Oui",GD362&gt;$I$7),0,IF(GD362&gt;$B$7,0,$GE$60))))))</f>
        <v>0</v>
      </c>
      <c r="GF362" s="128">
        <f>IF(AND($H$7="Oui",GD362&gt;$I$7),0,IF(GD362&gt;$B$7,0,(TRUNC(GK362*$X$52*$L$7/12,2))+(TRUNC(GK362*$Y$52*$M$7/12,2))))</f>
        <v>0</v>
      </c>
      <c r="GG362" s="128">
        <f t="shared" si="2699"/>
        <v>0</v>
      </c>
      <c r="GH362" s="46">
        <f t="shared" si="2236"/>
        <v>0</v>
      </c>
      <c r="GI362" s="46">
        <f t="shared" si="2367"/>
        <v>0</v>
      </c>
      <c r="GJ362" s="51">
        <f t="shared" si="2368"/>
        <v>0</v>
      </c>
      <c r="GK362" s="149">
        <f>$GJ$361</f>
        <v>0</v>
      </c>
      <c r="GL362" s="153">
        <f t="shared" si="2528"/>
        <v>10000</v>
      </c>
      <c r="GM362" s="45">
        <v>301</v>
      </c>
      <c r="GN362" s="46">
        <f t="shared" si="2237"/>
        <v>0</v>
      </c>
      <c r="GO362" s="46">
        <f t="shared" ref="GO362:GO373" si="2704">IF(GM362&gt;$B$7,0,(TRUNC(GT362*$X$52*$L$7/12,2))+(TRUNC(GT362*$Y$52*$M$7/12,2)))</f>
        <v>0</v>
      </c>
      <c r="GP362" s="128">
        <f t="shared" si="2168"/>
        <v>0</v>
      </c>
      <c r="GQ362" s="46">
        <f t="shared" si="2369"/>
        <v>0</v>
      </c>
      <c r="GR362" s="46">
        <f t="shared" si="2169"/>
        <v>0</v>
      </c>
      <c r="GS362" s="51">
        <f t="shared" si="2370"/>
        <v>0</v>
      </c>
      <c r="GT362" s="150">
        <f>$GS$361</f>
        <v>0</v>
      </c>
      <c r="GU362" s="58">
        <f t="shared" si="2371"/>
        <v>0</v>
      </c>
      <c r="GV362" s="52">
        <f t="shared" ref="GV362:GV373" si="2705">IF(AND($H$7="Oui",GM362&gt;$I$7),0,IF(GM362&gt;$B$7,0,(TRUNC(GY362*$X$52/12,2))+(TRUNC(GY362*$Y$52/12,2))))</f>
        <v>0</v>
      </c>
      <c r="GW362" s="51">
        <f t="shared" si="2529"/>
        <v>0</v>
      </c>
      <c r="GX362" s="57">
        <f t="shared" si="2372"/>
        <v>0</v>
      </c>
      <c r="GY362" s="150">
        <f>$GX$361</f>
        <v>0</v>
      </c>
      <c r="GZ362" s="153">
        <f t="shared" si="2530"/>
        <v>10000</v>
      </c>
      <c r="HA362" s="469">
        <f t="shared" si="2373"/>
        <v>0</v>
      </c>
      <c r="HB362" s="46">
        <f t="shared" si="2374"/>
        <v>0</v>
      </c>
      <c r="HC362" s="46">
        <f t="shared" si="2375"/>
        <v>0</v>
      </c>
      <c r="HD362" s="48"/>
      <c r="HF362" s="45">
        <v>301</v>
      </c>
      <c r="HG362" s="46">
        <f t="shared" si="2376"/>
        <v>0</v>
      </c>
      <c r="HH362" s="46">
        <f t="shared" si="2377"/>
        <v>0</v>
      </c>
      <c r="HI362" s="46">
        <f t="shared" si="2378"/>
        <v>0</v>
      </c>
      <c r="HJ362" s="46">
        <f t="shared" si="2379"/>
        <v>0</v>
      </c>
      <c r="HK362" s="46">
        <f t="shared" si="2380"/>
        <v>0</v>
      </c>
      <c r="HL362" s="51">
        <f t="shared" si="2381"/>
        <v>0</v>
      </c>
      <c r="HM362" s="153">
        <f t="shared" si="2531"/>
        <v>10000</v>
      </c>
      <c r="HN362" s="58">
        <f t="shared" si="2382"/>
        <v>0</v>
      </c>
      <c r="HO362" s="52">
        <f t="shared" si="2383"/>
        <v>0</v>
      </c>
      <c r="HP362" s="51">
        <f t="shared" si="2384"/>
        <v>0</v>
      </c>
      <c r="HQ362" s="57">
        <f t="shared" si="2385"/>
        <v>0</v>
      </c>
      <c r="HR362" s="153">
        <f t="shared" si="2532"/>
        <v>10000</v>
      </c>
      <c r="HS362" s="468">
        <f t="shared" si="2171"/>
        <v>0</v>
      </c>
      <c r="HT362" s="46">
        <f t="shared" si="2172"/>
        <v>0</v>
      </c>
      <c r="HU362" s="46">
        <f t="shared" si="2173"/>
        <v>0</v>
      </c>
      <c r="HV362" s="48"/>
      <c r="HW362" s="29"/>
      <c r="HX362" s="45">
        <v>301</v>
      </c>
      <c r="HY362" s="128">
        <f t="shared" si="2386"/>
        <v>0</v>
      </c>
      <c r="HZ362" s="46">
        <f t="shared" si="2387"/>
        <v>0</v>
      </c>
      <c r="IA362" s="46">
        <f t="shared" si="2388"/>
        <v>0</v>
      </c>
      <c r="IB362" s="46">
        <f t="shared" si="2389"/>
        <v>0</v>
      </c>
      <c r="IC362" s="46">
        <f t="shared" si="2390"/>
        <v>0</v>
      </c>
      <c r="ID362" s="51">
        <f t="shared" si="2391"/>
        <v>0</v>
      </c>
      <c r="IE362" s="153">
        <f t="shared" si="2533"/>
        <v>10000</v>
      </c>
      <c r="IF362" s="58">
        <f t="shared" si="2392"/>
        <v>0</v>
      </c>
      <c r="IG362" s="52">
        <f t="shared" si="2393"/>
        <v>0</v>
      </c>
      <c r="IH362" s="51">
        <f t="shared" si="2394"/>
        <v>0</v>
      </c>
      <c r="II362" s="57">
        <f t="shared" si="2534"/>
        <v>0</v>
      </c>
      <c r="IJ362" s="153">
        <f t="shared" si="2535"/>
        <v>10000</v>
      </c>
      <c r="IK362" s="468">
        <f t="shared" si="2174"/>
        <v>0</v>
      </c>
      <c r="IL362" s="46">
        <f t="shared" si="2175"/>
        <v>0</v>
      </c>
      <c r="IM362" s="46">
        <f t="shared" si="2176"/>
        <v>0</v>
      </c>
      <c r="IN362" s="48"/>
      <c r="IO362" s="53">
        <f t="shared" si="2395"/>
        <v>0</v>
      </c>
      <c r="IQ362" s="45">
        <v>301</v>
      </c>
      <c r="IR362" s="128">
        <f t="shared" si="2396"/>
        <v>0</v>
      </c>
      <c r="IS362" s="128">
        <f t="shared" si="2397"/>
        <v>0</v>
      </c>
      <c r="IT362" s="128">
        <f t="shared" si="2398"/>
        <v>0</v>
      </c>
      <c r="IU362" s="46">
        <f t="shared" si="2559"/>
        <v>0</v>
      </c>
      <c r="IV362" s="46">
        <f t="shared" si="2399"/>
        <v>0</v>
      </c>
      <c r="IW362" s="51">
        <f t="shared" si="2400"/>
        <v>0</v>
      </c>
      <c r="IX362" s="199">
        <f t="shared" si="2536"/>
        <v>10000</v>
      </c>
      <c r="IY362" s="128">
        <f t="shared" si="2401"/>
        <v>0</v>
      </c>
      <c r="IZ362" s="408">
        <f t="shared" si="2402"/>
        <v>0</v>
      </c>
      <c r="JA362" s="58">
        <f t="shared" si="2403"/>
        <v>0</v>
      </c>
      <c r="JB362" s="52">
        <f t="shared" si="2404"/>
        <v>0</v>
      </c>
      <c r="JC362" s="51">
        <f t="shared" si="2405"/>
        <v>0</v>
      </c>
      <c r="JD362" s="57">
        <f t="shared" si="2406"/>
        <v>0</v>
      </c>
      <c r="JE362" s="280">
        <f t="shared" si="2407"/>
        <v>10000</v>
      </c>
      <c r="JF362" s="280">
        <f t="shared" si="2408"/>
        <v>0</v>
      </c>
      <c r="JG362" s="468">
        <f t="shared" si="2409"/>
        <v>0</v>
      </c>
      <c r="JH362" s="46">
        <f t="shared" si="2410"/>
        <v>0</v>
      </c>
      <c r="JI362" s="46">
        <f t="shared" si="2411"/>
        <v>0</v>
      </c>
      <c r="JJ362" s="48"/>
      <c r="JL362" s="45">
        <v>301</v>
      </c>
      <c r="JM362" s="46">
        <f t="shared" si="2412"/>
        <v>0</v>
      </c>
      <c r="JN362" s="46">
        <f t="shared" si="2413"/>
        <v>0</v>
      </c>
      <c r="JO362" s="128">
        <f t="shared" si="2414"/>
        <v>0</v>
      </c>
      <c r="JP362" s="46">
        <f t="shared" si="2537"/>
        <v>0</v>
      </c>
      <c r="JQ362" s="46">
        <f t="shared" si="2415"/>
        <v>0</v>
      </c>
      <c r="JR362" s="51">
        <f t="shared" si="2416"/>
        <v>0</v>
      </c>
      <c r="JS362" s="149">
        <f>$BQ$361</f>
        <v>0</v>
      </c>
      <c r="JT362" s="199">
        <f t="shared" si="2538"/>
        <v>10000</v>
      </c>
      <c r="JU362" s="128">
        <f t="shared" si="2417"/>
        <v>0</v>
      </c>
      <c r="JV362" s="408">
        <f t="shared" si="2418"/>
        <v>0</v>
      </c>
      <c r="JW362" s="58">
        <f t="shared" si="2419"/>
        <v>0</v>
      </c>
      <c r="JX362" s="52">
        <f t="shared" si="2420"/>
        <v>0</v>
      </c>
      <c r="JY362" s="51">
        <f t="shared" si="2421"/>
        <v>0</v>
      </c>
      <c r="JZ362" s="51">
        <f t="shared" si="2422"/>
        <v>0</v>
      </c>
      <c r="KA362" s="149">
        <f>$BV$361</f>
        <v>0</v>
      </c>
      <c r="KB362" s="128">
        <f t="shared" si="2539"/>
        <v>10000</v>
      </c>
      <c r="KC362" s="204">
        <f t="shared" si="2423"/>
        <v>0</v>
      </c>
      <c r="KD362" s="468">
        <f t="shared" si="2540"/>
        <v>0</v>
      </c>
      <c r="KE362" s="46">
        <f t="shared" si="2424"/>
        <v>0</v>
      </c>
      <c r="KF362" s="46">
        <f t="shared" si="2425"/>
        <v>0</v>
      </c>
      <c r="KG362" s="48"/>
      <c r="KI362" s="45">
        <v>301</v>
      </c>
      <c r="KJ362" s="46">
        <f t="shared" si="2426"/>
        <v>0</v>
      </c>
      <c r="KK362" s="46">
        <f t="shared" si="2427"/>
        <v>0</v>
      </c>
      <c r="KL362" s="128">
        <f t="shared" si="2428"/>
        <v>0</v>
      </c>
      <c r="KM362" s="46">
        <f t="shared" si="2244"/>
        <v>0</v>
      </c>
      <c r="KN362" s="46">
        <f t="shared" si="2429"/>
        <v>0</v>
      </c>
      <c r="KO362" s="51">
        <f t="shared" si="2430"/>
        <v>0</v>
      </c>
      <c r="KP362" s="149">
        <f>$CR$361</f>
        <v>0</v>
      </c>
      <c r="KQ362" s="199">
        <f t="shared" si="2541"/>
        <v>10000</v>
      </c>
      <c r="KR362" s="128">
        <f t="shared" si="2431"/>
        <v>0</v>
      </c>
      <c r="KS362" s="408">
        <f t="shared" si="2432"/>
        <v>0</v>
      </c>
      <c r="KT362" s="45">
        <v>301</v>
      </c>
      <c r="KU362" s="46">
        <f t="shared" si="2542"/>
        <v>0</v>
      </c>
      <c r="KV362" s="46">
        <f t="shared" si="2433"/>
        <v>0</v>
      </c>
      <c r="KW362" s="128">
        <f t="shared" si="2177"/>
        <v>0</v>
      </c>
      <c r="KX362" s="46">
        <f t="shared" si="2434"/>
        <v>0</v>
      </c>
      <c r="KY362" s="46">
        <f t="shared" si="2178"/>
        <v>0</v>
      </c>
      <c r="KZ362" s="51">
        <f t="shared" si="2435"/>
        <v>0</v>
      </c>
      <c r="LA362" s="150">
        <f>$CR$361</f>
        <v>0</v>
      </c>
      <c r="LB362" s="58">
        <f t="shared" si="2652"/>
        <v>0</v>
      </c>
      <c r="LC362" s="52">
        <f t="shared" si="2436"/>
        <v>0</v>
      </c>
      <c r="LD362" s="51">
        <f t="shared" si="2437"/>
        <v>0</v>
      </c>
      <c r="LE362" s="51">
        <f t="shared" si="2179"/>
        <v>0</v>
      </c>
      <c r="LF362" s="149">
        <f>$CW$361</f>
        <v>0</v>
      </c>
      <c r="LG362" s="128">
        <f t="shared" si="2180"/>
        <v>10000</v>
      </c>
      <c r="LH362" s="204">
        <f t="shared" si="2438"/>
        <v>0</v>
      </c>
      <c r="LI362" s="479">
        <f t="shared" si="2181"/>
        <v>0</v>
      </c>
      <c r="LJ362" s="46">
        <f t="shared" si="2543"/>
        <v>0</v>
      </c>
      <c r="LK362" s="46">
        <f t="shared" si="2544"/>
        <v>0</v>
      </c>
      <c r="LL362" s="48"/>
      <c r="LN362" s="45">
        <v>301</v>
      </c>
      <c r="LO362" s="46">
        <f t="shared" si="2439"/>
        <v>0</v>
      </c>
      <c r="LP362" s="46">
        <f t="shared" ref="LP362:LP373" si="2706">IF(LN362&gt;$BD$10,0,IF(AND($H$7="Oui",LN362&gt;$I$7),0,IF(LN362&gt;$B$7,0,(TRUNC($C$7*$AL$52*$L$7/12,2))+(TRUNC($C$7*$AN$52*$M$7/12,2)))))</f>
        <v>0</v>
      </c>
      <c r="LQ362" s="46">
        <f t="shared" si="2440"/>
        <v>0</v>
      </c>
      <c r="LR362" s="46">
        <f t="shared" si="2441"/>
        <v>0</v>
      </c>
      <c r="LS362" s="46">
        <f t="shared" si="2442"/>
        <v>0</v>
      </c>
      <c r="LT362" s="51">
        <f t="shared" si="2443"/>
        <v>0</v>
      </c>
      <c r="LU362" s="199">
        <f t="shared" si="2545"/>
        <v>10000</v>
      </c>
      <c r="LV362" s="58">
        <f t="shared" si="2444"/>
        <v>0</v>
      </c>
      <c r="LW362" s="241">
        <f t="shared" ref="LW362:LW373" si="2707">IF(LN362&gt;$BD$10,0,IF(AND($H$7="Oui",LN362&gt;$I$7),0,IF(LN362&gt;$B$7,0,(TRUNC($C$7*$AL$52/12,2))+(TRUNC($C$7*$AN$52/12,2)))))</f>
        <v>0</v>
      </c>
      <c r="LX362" s="51">
        <f t="shared" si="2445"/>
        <v>0</v>
      </c>
      <c r="LY362" s="51">
        <f t="shared" si="2446"/>
        <v>0</v>
      </c>
      <c r="LZ362" s="46">
        <f t="shared" si="2546"/>
        <v>0</v>
      </c>
      <c r="MA362" s="199">
        <f t="shared" si="2547"/>
        <v>10000</v>
      </c>
      <c r="MB362" s="468">
        <f t="shared" si="2447"/>
        <v>0</v>
      </c>
      <c r="MC362" s="46">
        <f t="shared" si="2448"/>
        <v>0</v>
      </c>
      <c r="MD362" s="46">
        <f t="shared" si="2449"/>
        <v>0</v>
      </c>
      <c r="ME362" s="48"/>
      <c r="MG362" s="45">
        <v>301</v>
      </c>
      <c r="MH362" s="46">
        <f t="shared" si="2450"/>
        <v>0</v>
      </c>
      <c r="MI362" s="46">
        <f t="shared" ref="MI362:MI373" si="2708">IF(MG362&gt;$BD$10,0,IF(AND($H$7="Oui",MG362&gt;$I$7),0,IF(MG362&gt;$B$7,0,(TRUNC(MM361*$AP$52*$L$7/12,2))+(TRUNC(MM361*$AR$52*$M$7/12,2)))))</f>
        <v>0</v>
      </c>
      <c r="MJ362" s="46">
        <f t="shared" si="2451"/>
        <v>0</v>
      </c>
      <c r="MK362" s="46">
        <f t="shared" si="2452"/>
        <v>0</v>
      </c>
      <c r="ML362" s="46">
        <f t="shared" si="2453"/>
        <v>0</v>
      </c>
      <c r="MM362" s="51">
        <f t="shared" si="2454"/>
        <v>0</v>
      </c>
      <c r="MN362" s="199">
        <f t="shared" si="2548"/>
        <v>10000</v>
      </c>
      <c r="MO362" s="58">
        <f t="shared" si="2455"/>
        <v>0</v>
      </c>
      <c r="MP362" s="52">
        <f t="shared" ref="MP362:MP373" si="2709">IF(MG362&gt;$BD$10,0,IF(AND($H$7="Oui",MG362&gt;$I$7),0,IF(MG362&gt;$B$7,0,(TRUNC(MR361*$AP$52/12,2))+(TRUNC(MR361*$AR$52/12,2)))))</f>
        <v>0</v>
      </c>
      <c r="MQ362" s="51">
        <f t="shared" si="2456"/>
        <v>0</v>
      </c>
      <c r="MR362" s="57">
        <f t="shared" si="2457"/>
        <v>0</v>
      </c>
      <c r="MS362" s="199">
        <f t="shared" si="2549"/>
        <v>10000</v>
      </c>
      <c r="MT362" s="468">
        <f t="shared" si="2550"/>
        <v>0</v>
      </c>
      <c r="MU362" s="46">
        <f t="shared" si="2458"/>
        <v>0</v>
      </c>
      <c r="MV362" s="46">
        <f t="shared" si="2459"/>
        <v>0</v>
      </c>
      <c r="MW362" s="48"/>
      <c r="MY362" s="45">
        <v>301</v>
      </c>
      <c r="MZ362" s="46">
        <f t="shared" si="2460"/>
        <v>0</v>
      </c>
      <c r="NA362" s="46">
        <f t="shared" ref="NA362:NA373" si="2710">IF(MY362&gt;$BD$10,0,IF(MY362&gt;$B$7,0,(TRUNC(NE361*$AT$52*$L$7/12,2))+(TRUNC(NE361*$AV$52*$M$7/12,2))))</f>
        <v>0</v>
      </c>
      <c r="NB362" s="128">
        <f t="shared" si="2461"/>
        <v>0</v>
      </c>
      <c r="NC362" s="46">
        <f t="shared" si="2238"/>
        <v>0</v>
      </c>
      <c r="ND362" s="46">
        <f t="shared" si="2462"/>
        <v>0</v>
      </c>
      <c r="NE362" s="51">
        <f t="shared" si="2187"/>
        <v>0</v>
      </c>
      <c r="NF362" s="153">
        <f t="shared" si="2188"/>
        <v>10000</v>
      </c>
      <c r="NG362" s="45">
        <v>301</v>
      </c>
      <c r="NH362" s="46">
        <f t="shared" si="2239"/>
        <v>0</v>
      </c>
      <c r="NI362" s="46">
        <f t="shared" ref="NI362:NI373" si="2711">IF(NG362&gt;$BD$10,0,IF(NG362&gt;$B$7,0,(TRUNC(NM361*$AT$52*$L$7/12,2))+(TRUNC(NM361*$AV$52*$M$7/12,2))))</f>
        <v>0</v>
      </c>
      <c r="NJ362" s="128">
        <f t="shared" si="2190"/>
        <v>0</v>
      </c>
      <c r="NK362" s="46">
        <f t="shared" si="2551"/>
        <v>0</v>
      </c>
      <c r="NL362" s="46">
        <f t="shared" si="2191"/>
        <v>0</v>
      </c>
      <c r="NM362" s="51">
        <f t="shared" si="2463"/>
        <v>0</v>
      </c>
      <c r="NN362" s="58">
        <f t="shared" si="2192"/>
        <v>0</v>
      </c>
      <c r="NO362" s="52">
        <f t="shared" ref="NO362:NO373" si="2712">IF(NG362&gt;$BD$10,0,IF(AND($H$7="Oui",NG362&gt;$I$7),0,IF(NG362&gt;$B$7,0,(TRUNC(NQ361*$AT$52/12,2))+(TRUNC(NQ361*$AV$52/12,2)))))</f>
        <v>0</v>
      </c>
      <c r="NP362" s="51">
        <f t="shared" si="2194"/>
        <v>0</v>
      </c>
      <c r="NQ362" s="57">
        <f t="shared" si="2464"/>
        <v>0</v>
      </c>
      <c r="NR362" s="153">
        <f t="shared" si="2552"/>
        <v>10000</v>
      </c>
      <c r="NS362" s="469">
        <f t="shared" si="2465"/>
        <v>0</v>
      </c>
      <c r="NT362" s="46">
        <f t="shared" si="2466"/>
        <v>0</v>
      </c>
      <c r="NU362" s="46">
        <f t="shared" si="2467"/>
        <v>0</v>
      </c>
      <c r="NV362" s="48"/>
      <c r="NX362" s="45">
        <v>301</v>
      </c>
      <c r="NY362" s="46">
        <f t="shared" si="2468"/>
        <v>0</v>
      </c>
      <c r="NZ362" s="46">
        <f t="shared" ref="NZ362:NZ373" si="2713">IF(NX362&gt;$BD$10,0,IF(AND($H$7="Oui",NX362&gt;$I$7),0,IF(NX362&gt;$B$7,0,(TRUNC(OE362*$AX$52*$L$7/12,2))+(TRUNC(OE362*$AZ$52*$M$7/12,2)))))</f>
        <v>0</v>
      </c>
      <c r="OA362" s="46">
        <f t="shared" si="2469"/>
        <v>0</v>
      </c>
      <c r="OB362" s="46">
        <f t="shared" si="2470"/>
        <v>0</v>
      </c>
      <c r="OC362" s="46">
        <f t="shared" si="2471"/>
        <v>0</v>
      </c>
      <c r="OD362" s="51">
        <f t="shared" si="2472"/>
        <v>0</v>
      </c>
      <c r="OE362" s="150">
        <f>$BQ$361</f>
        <v>0</v>
      </c>
      <c r="OF362" s="153">
        <f t="shared" si="2553"/>
        <v>10000</v>
      </c>
      <c r="OG362" s="58">
        <f t="shared" si="2473"/>
        <v>0</v>
      </c>
      <c r="OH362" s="241">
        <f>IF(AND($H$7="Oui",NX362&gt;$I$7),0,IF(NX362&gt;$B$7,0,(TRUNC(OK362*$AX$52/12,2))+(TRUNC(OK362*$AZ$52/12,2))))</f>
        <v>0</v>
      </c>
      <c r="OI362" s="51">
        <f t="shared" si="2474"/>
        <v>0</v>
      </c>
      <c r="OJ362" s="51">
        <f t="shared" si="2475"/>
        <v>0</v>
      </c>
      <c r="OK362" s="150">
        <f>$BV$361</f>
        <v>0</v>
      </c>
      <c r="OL362" s="153">
        <f t="shared" si="2554"/>
        <v>10000</v>
      </c>
      <c r="OM362" s="468">
        <f t="shared" si="2555"/>
        <v>0</v>
      </c>
      <c r="ON362" s="46">
        <f t="shared" si="2556"/>
        <v>0</v>
      </c>
      <c r="OO362" s="46">
        <f t="shared" si="2476"/>
        <v>0</v>
      </c>
      <c r="OP362" s="48"/>
      <c r="OR362" s="45">
        <v>301</v>
      </c>
      <c r="OS362" s="46">
        <f t="shared" si="2477"/>
        <v>0</v>
      </c>
      <c r="OT362" s="128">
        <f t="shared" ref="OT362:OT373" si="2714">IF(OR362&gt;$BD$10,0,IF(OR362&gt;$B$7,0,(TRUNC(OY362*$BB$52*$L$7/12,2))+(TRUNC(OY362*$BD$52*$M$7/12,2))))</f>
        <v>0</v>
      </c>
      <c r="OU362" s="128">
        <f t="shared" si="2478"/>
        <v>0</v>
      </c>
      <c r="OV362" s="46">
        <f t="shared" si="2240"/>
        <v>0</v>
      </c>
      <c r="OW362" s="46">
        <f t="shared" si="2241"/>
        <v>0</v>
      </c>
      <c r="OX362" s="51">
        <f t="shared" si="2479"/>
        <v>0</v>
      </c>
      <c r="OY362" s="149">
        <f>$GJ$361</f>
        <v>0</v>
      </c>
      <c r="OZ362" s="153">
        <f t="shared" si="2557"/>
        <v>10000</v>
      </c>
      <c r="PA362" s="45">
        <v>301</v>
      </c>
      <c r="PB362" s="46">
        <f t="shared" si="2480"/>
        <v>0</v>
      </c>
      <c r="PC362" s="46">
        <f>IF(PA362&gt;$B$7,0,(TRUNC(PH362*$BB$52*$L$7/12,2))+(TRUNC(PH362*$BD$52*$M$7/12,2)))</f>
        <v>0</v>
      </c>
      <c r="PD362" s="128">
        <f t="shared" si="2481"/>
        <v>0</v>
      </c>
      <c r="PE362" s="46">
        <f t="shared" si="2482"/>
        <v>0</v>
      </c>
      <c r="PF362" s="46">
        <f t="shared" si="2483"/>
        <v>0</v>
      </c>
      <c r="PG362" s="51">
        <f t="shared" si="2484"/>
        <v>0</v>
      </c>
      <c r="PH362" s="150">
        <f>$GS$361</f>
        <v>0</v>
      </c>
      <c r="PI362" s="688">
        <f t="shared" si="2485"/>
        <v>0</v>
      </c>
      <c r="PJ362" s="52">
        <f>IF(AND($H$7="Oui",PA362&gt;$I$7),0,IF(PA362&gt;$B$7,0,(TRUNC(PM362*$BB$52/12,2))+(TRUNC(PM362*$BD$52/12,2))))</f>
        <v>0</v>
      </c>
      <c r="PK362" s="51">
        <f t="shared" si="2486"/>
        <v>0</v>
      </c>
      <c r="PL362" s="57">
        <f t="shared" si="2487"/>
        <v>0</v>
      </c>
      <c r="PM362" s="150">
        <f>$GX$361</f>
        <v>0</v>
      </c>
      <c r="PN362" s="153">
        <f t="shared" si="2558"/>
        <v>10000</v>
      </c>
      <c r="PO362" s="469">
        <f t="shared" si="2488"/>
        <v>0</v>
      </c>
      <c r="PP362" s="46">
        <f t="shared" si="2489"/>
        <v>0</v>
      </c>
      <c r="PQ362" s="46">
        <f t="shared" si="2490"/>
        <v>0</v>
      </c>
      <c r="PR362" s="48"/>
    </row>
    <row r="363" spans="2:434" hidden="1" x14ac:dyDescent="0.3">
      <c r="B363" s="45">
        <v>302</v>
      </c>
      <c r="C363" s="46">
        <f t="shared" si="2245"/>
        <v>0</v>
      </c>
      <c r="D363" s="46">
        <f t="shared" si="2293"/>
        <v>0</v>
      </c>
      <c r="E363" s="46">
        <f t="shared" si="2294"/>
        <v>0</v>
      </c>
      <c r="F363" s="46">
        <f t="shared" si="2295"/>
        <v>0</v>
      </c>
      <c r="G363" s="46">
        <f t="shared" si="2296"/>
        <v>0</v>
      </c>
      <c r="H363" s="51">
        <f t="shared" si="2297"/>
        <v>0</v>
      </c>
      <c r="I363" s="58">
        <f t="shared" si="2228"/>
        <v>0</v>
      </c>
      <c r="J363" s="52">
        <f t="shared" si="2298"/>
        <v>0</v>
      </c>
      <c r="K363" s="51">
        <f t="shared" si="2299"/>
        <v>0</v>
      </c>
      <c r="L363" s="57">
        <f t="shared" si="2300"/>
        <v>0</v>
      </c>
      <c r="M363" s="468">
        <f t="shared" si="2491"/>
        <v>0</v>
      </c>
      <c r="N363" s="46">
        <f t="shared" si="2492"/>
        <v>0</v>
      </c>
      <c r="O363" s="47"/>
      <c r="P363" s="46">
        <f t="shared" si="2493"/>
        <v>0</v>
      </c>
      <c r="Q363" s="48"/>
      <c r="R363" s="29"/>
      <c r="S363" s="29"/>
      <c r="T363" s="45">
        <v>302</v>
      </c>
      <c r="U363" s="46">
        <f t="shared" si="2301"/>
        <v>0</v>
      </c>
      <c r="V363" s="46">
        <f t="shared" si="2302"/>
        <v>0</v>
      </c>
      <c r="W363" s="46">
        <f t="shared" si="2494"/>
        <v>0</v>
      </c>
      <c r="X363" s="46">
        <f t="shared" si="2303"/>
        <v>0</v>
      </c>
      <c r="Y363" s="46">
        <f t="shared" si="2304"/>
        <v>0</v>
      </c>
      <c r="Z363" s="51">
        <f t="shared" si="2305"/>
        <v>0</v>
      </c>
      <c r="AA363" s="58">
        <f t="shared" si="2306"/>
        <v>0</v>
      </c>
      <c r="AB363" s="52">
        <f t="shared" si="2307"/>
        <v>0</v>
      </c>
      <c r="AC363" s="51">
        <f t="shared" si="2308"/>
        <v>0</v>
      </c>
      <c r="AD363" s="57">
        <f t="shared" si="2309"/>
        <v>0</v>
      </c>
      <c r="AE363" s="468">
        <f t="shared" si="2495"/>
        <v>0</v>
      </c>
      <c r="AF363" s="46">
        <f t="shared" si="2310"/>
        <v>0</v>
      </c>
      <c r="AG363" s="47"/>
      <c r="AH363" s="46">
        <f t="shared" si="2496"/>
        <v>0</v>
      </c>
      <c r="AI363" s="48"/>
      <c r="AJ363" s="29"/>
      <c r="AK363" s="45">
        <v>302</v>
      </c>
      <c r="AL363" s="46">
        <f t="shared" si="2311"/>
        <v>0</v>
      </c>
      <c r="AM363" s="46"/>
      <c r="AN363" s="46"/>
      <c r="AO363" s="46">
        <f t="shared" si="2312"/>
        <v>0</v>
      </c>
      <c r="AP363" s="128">
        <f t="shared" si="2313"/>
        <v>0</v>
      </c>
      <c r="AQ363" s="128"/>
      <c r="AR363" s="128"/>
      <c r="AS363" s="46">
        <f t="shared" si="2314"/>
        <v>0</v>
      </c>
      <c r="AT363" s="46">
        <f t="shared" si="2315"/>
        <v>0</v>
      </c>
      <c r="AU363" s="51"/>
      <c r="AV363" s="51"/>
      <c r="AW363" s="51">
        <f t="shared" si="2316"/>
        <v>0</v>
      </c>
      <c r="AX363" s="58">
        <f t="shared" si="2317"/>
        <v>0</v>
      </c>
      <c r="AY363" s="52"/>
      <c r="AZ363" s="52"/>
      <c r="BA363" s="52">
        <f t="shared" si="2318"/>
        <v>0</v>
      </c>
      <c r="BB363" s="51">
        <f t="shared" si="2319"/>
        <v>0</v>
      </c>
      <c r="BC363" s="51"/>
      <c r="BD363" s="51"/>
      <c r="BE363" s="57">
        <f t="shared" si="2320"/>
        <v>0</v>
      </c>
      <c r="BF363" s="468">
        <f t="shared" si="2321"/>
        <v>0</v>
      </c>
      <c r="BG363" s="46">
        <f t="shared" si="2322"/>
        <v>0</v>
      </c>
      <c r="BH363" s="46">
        <f t="shared" si="2323"/>
        <v>0</v>
      </c>
      <c r="BI363" s="48"/>
      <c r="BK363" s="45">
        <v>302</v>
      </c>
      <c r="BL363" s="46">
        <f t="shared" si="2497"/>
        <v>0</v>
      </c>
      <c r="BM363" s="46">
        <f t="shared" si="2498"/>
        <v>0</v>
      </c>
      <c r="BN363" s="46">
        <f t="shared" si="2499"/>
        <v>0</v>
      </c>
      <c r="BO363" s="46">
        <f t="shared" si="2324"/>
        <v>0</v>
      </c>
      <c r="BP363" s="46">
        <f t="shared" si="2325"/>
        <v>0</v>
      </c>
      <c r="BQ363" s="51">
        <f t="shared" si="2326"/>
        <v>0</v>
      </c>
      <c r="BR363" s="57">
        <f t="shared" ref="BR363:BR373" si="2715">$BQ$361</f>
        <v>0</v>
      </c>
      <c r="BS363" s="58">
        <f t="shared" si="2229"/>
        <v>0</v>
      </c>
      <c r="BT363" s="52">
        <f t="shared" si="2500"/>
        <v>0</v>
      </c>
      <c r="BU363" s="51">
        <f t="shared" si="2327"/>
        <v>0</v>
      </c>
      <c r="BV363" s="51">
        <f t="shared" si="2328"/>
        <v>0</v>
      </c>
      <c r="BW363" s="153">
        <f t="shared" ref="BW363:BW373" si="2716">$BV$361</f>
        <v>0</v>
      </c>
      <c r="BX363" s="468">
        <f t="shared" si="2501"/>
        <v>0</v>
      </c>
      <c r="BY363" s="46">
        <f t="shared" si="2502"/>
        <v>0</v>
      </c>
      <c r="BZ363" s="46">
        <f t="shared" si="2329"/>
        <v>0</v>
      </c>
      <c r="CA363" s="48"/>
      <c r="CB363" s="29"/>
      <c r="CC363" s="45">
        <v>302</v>
      </c>
      <c r="CD363" s="128">
        <f t="shared" si="2330"/>
        <v>0</v>
      </c>
      <c r="CE363" s="46">
        <f t="shared" si="2503"/>
        <v>0</v>
      </c>
      <c r="CF363" s="128">
        <f t="shared" si="2331"/>
        <v>0</v>
      </c>
      <c r="CG363" s="46">
        <f t="shared" si="2504"/>
        <v>0</v>
      </c>
      <c r="CH363" s="46">
        <f t="shared" si="2230"/>
        <v>0</v>
      </c>
      <c r="CI363" s="51">
        <f t="shared" si="2332"/>
        <v>0</v>
      </c>
      <c r="CJ363" s="199">
        <f t="shared" ref="CJ363:CJ373" si="2717">$CR$361</f>
        <v>0</v>
      </c>
      <c r="CK363" s="153">
        <f t="shared" si="2505"/>
        <v>10000</v>
      </c>
      <c r="CL363" s="45">
        <v>302</v>
      </c>
      <c r="CM363" s="46">
        <f t="shared" si="2506"/>
        <v>0</v>
      </c>
      <c r="CN363" s="46">
        <f t="shared" si="2507"/>
        <v>0</v>
      </c>
      <c r="CO363" s="128">
        <f t="shared" si="2242"/>
        <v>0</v>
      </c>
      <c r="CP363" s="46">
        <f t="shared" si="2333"/>
        <v>0</v>
      </c>
      <c r="CQ363" s="46">
        <f t="shared" si="2243"/>
        <v>0</v>
      </c>
      <c r="CR363" s="51">
        <f t="shared" si="2334"/>
        <v>0</v>
      </c>
      <c r="CS363" s="153">
        <f t="shared" ref="CS363:CS373" si="2718">$CR$361</f>
        <v>0</v>
      </c>
      <c r="CT363" s="58">
        <f t="shared" si="2335"/>
        <v>0</v>
      </c>
      <c r="CU363" s="52">
        <f t="shared" si="2508"/>
        <v>0</v>
      </c>
      <c r="CV363" s="51">
        <f t="shared" si="2509"/>
        <v>0</v>
      </c>
      <c r="CW363" s="51">
        <f t="shared" si="2336"/>
        <v>0</v>
      </c>
      <c r="CX363" s="57">
        <f t="shared" ref="CX363:CX373" si="2719">$CW$361</f>
        <v>0</v>
      </c>
      <c r="CY363" s="153">
        <f t="shared" si="2510"/>
        <v>10000</v>
      </c>
      <c r="CZ363" s="479">
        <f t="shared" si="2162"/>
        <v>0</v>
      </c>
      <c r="DA363" s="46">
        <f t="shared" si="2511"/>
        <v>0</v>
      </c>
      <c r="DB363" s="46">
        <f t="shared" si="2512"/>
        <v>0</v>
      </c>
      <c r="DC363" s="48"/>
      <c r="DE363" s="45">
        <v>302</v>
      </c>
      <c r="DF363" s="46">
        <f t="shared" si="2337"/>
        <v>0</v>
      </c>
      <c r="DG363" s="46">
        <f t="shared" ref="DG363:DG373" si="2720">IF(AND($H$7="Oui",DE363&gt;$I$7),0,IF(DE363&gt;$B$7,0,(TRUNC($C$7*$P$52*$L$7/12,2))+(TRUNC($C$7*$Q$52*$M$7/12,2))))</f>
        <v>0</v>
      </c>
      <c r="DH363" s="46">
        <f t="shared" si="2338"/>
        <v>0</v>
      </c>
      <c r="DI363" s="46">
        <f t="shared" si="2339"/>
        <v>0</v>
      </c>
      <c r="DJ363" s="46">
        <f t="shared" si="2340"/>
        <v>0</v>
      </c>
      <c r="DK363" s="51">
        <f t="shared" si="2341"/>
        <v>0</v>
      </c>
      <c r="DL363" s="58">
        <f t="shared" si="2231"/>
        <v>0</v>
      </c>
      <c r="DM363" s="241">
        <f t="shared" ref="DM363:DM373" si="2721">IF(AND($H$7="Oui",DE363&gt;$I$7),0,IF(DE363&gt;$B$7,0,(TRUNC($C$7*$P$52/12,2))+(TRUNC($C$7*$Q$52/12,2))))</f>
        <v>0</v>
      </c>
      <c r="DN363" s="51">
        <f t="shared" si="2342"/>
        <v>0</v>
      </c>
      <c r="DO363" s="57">
        <f t="shared" si="2343"/>
        <v>0</v>
      </c>
      <c r="DP363" s="468">
        <f t="shared" si="2513"/>
        <v>0</v>
      </c>
      <c r="DQ363" s="46">
        <f t="shared" si="2514"/>
        <v>0</v>
      </c>
      <c r="DR363" s="47"/>
      <c r="DS363" s="46">
        <f t="shared" si="2515"/>
        <v>0</v>
      </c>
      <c r="DT363" s="48"/>
      <c r="DU363" s="29"/>
      <c r="DV363" s="45">
        <v>302</v>
      </c>
      <c r="DW363" s="46">
        <f t="shared" si="2516"/>
        <v>0</v>
      </c>
      <c r="DX363" s="46">
        <f t="shared" ref="DX363:DX373" si="2722">IF(AND($H$7="Oui",DV363&gt;$I$7),0,IF(DV363&gt;$B$7,0,(TRUNC(EB362*$R$52*$L$7/12,2))+(TRUNC(EB362*$S$52*$M$7/12,2))))</f>
        <v>0</v>
      </c>
      <c r="DY363" s="46">
        <f t="shared" si="2517"/>
        <v>0</v>
      </c>
      <c r="DZ363" s="46">
        <f t="shared" si="2344"/>
        <v>0</v>
      </c>
      <c r="EA363" s="46">
        <f t="shared" si="2345"/>
        <v>0</v>
      </c>
      <c r="EB363" s="51">
        <f t="shared" si="2346"/>
        <v>0</v>
      </c>
      <c r="EC363" s="58">
        <f t="shared" si="2232"/>
        <v>0</v>
      </c>
      <c r="ED363" s="52">
        <f t="shared" ref="ED363:ED373" si="2723">IF(AND($H$7="Oui",DV363&gt;$I$7),0,IF(DV363&gt;$B$7,0,(TRUNC(EF362*$R$52/12,2))+(TRUNC(EF362*$S$52/12,2))))</f>
        <v>0</v>
      </c>
      <c r="EE363" s="51">
        <f t="shared" si="2347"/>
        <v>0</v>
      </c>
      <c r="EF363" s="57">
        <f t="shared" si="2348"/>
        <v>0</v>
      </c>
      <c r="EG363" s="468">
        <f t="shared" si="2518"/>
        <v>0</v>
      </c>
      <c r="EH363" s="46">
        <f t="shared" si="2519"/>
        <v>0</v>
      </c>
      <c r="EI363" s="47"/>
      <c r="EJ363" s="46">
        <f t="shared" si="2520"/>
        <v>0</v>
      </c>
      <c r="EK363" s="48"/>
      <c r="EL363" s="29"/>
      <c r="EM363" s="45">
        <v>302</v>
      </c>
      <c r="EN363" s="46">
        <f t="shared" si="2700"/>
        <v>0</v>
      </c>
      <c r="EO363" s="46">
        <f t="shared" ref="EO363:EO373" si="2724">IF(EM363&gt;$B$7,0,(TRUNC(ES362*$T$52*$L$7/12,2))+(TRUNC(ES362*$U$52*$M$7/12,2)))</f>
        <v>0</v>
      </c>
      <c r="EP363" s="128">
        <f t="shared" si="2233"/>
        <v>0</v>
      </c>
      <c r="EQ363" s="46">
        <f t="shared" si="2349"/>
        <v>0</v>
      </c>
      <c r="ER363" s="46">
        <f t="shared" si="2350"/>
        <v>0</v>
      </c>
      <c r="ES363" s="51">
        <f t="shared" si="2351"/>
        <v>0</v>
      </c>
      <c r="ET363" s="153">
        <f t="shared" si="2521"/>
        <v>10000</v>
      </c>
      <c r="EU363" s="45">
        <v>302</v>
      </c>
      <c r="EV363" s="46">
        <f t="shared" si="2234"/>
        <v>0</v>
      </c>
      <c r="EW363" s="46">
        <f t="shared" ref="EW363:EW373" si="2725">IF(EU363&gt;$B$7,0,(TRUNC(FA362*$T$52*$L$7/12,2))+(TRUNC(FA362*$U$52*$M$7/12,2)))</f>
        <v>0</v>
      </c>
      <c r="EX363" s="128">
        <f t="shared" si="2352"/>
        <v>0</v>
      </c>
      <c r="EY363" s="46">
        <f t="shared" si="2353"/>
        <v>0</v>
      </c>
      <c r="EZ363" s="46">
        <f t="shared" si="2354"/>
        <v>0</v>
      </c>
      <c r="FA363" s="51">
        <f t="shared" si="2355"/>
        <v>0</v>
      </c>
      <c r="FB363" s="58">
        <f t="shared" si="2356"/>
        <v>0</v>
      </c>
      <c r="FC363" s="52">
        <f t="shared" ref="FC363:FC373" si="2726">IF(AND($H$7="Oui",EU363&gt;$I$7),0,IF(EU363&gt;$B$7,0,(TRUNC(FE362*$T$52/12,2))+(TRUNC(FE362*$U$52/12,2))))</f>
        <v>0</v>
      </c>
      <c r="FD363" s="51">
        <f t="shared" si="2522"/>
        <v>0</v>
      </c>
      <c r="FE363" s="57">
        <f t="shared" si="2357"/>
        <v>0</v>
      </c>
      <c r="FF363" s="153">
        <f t="shared" si="2523"/>
        <v>10000</v>
      </c>
      <c r="FG363" s="469">
        <f t="shared" si="2358"/>
        <v>0</v>
      </c>
      <c r="FH363" s="46">
        <f t="shared" si="2359"/>
        <v>0</v>
      </c>
      <c r="FI363" s="46">
        <f t="shared" si="2360"/>
        <v>0</v>
      </c>
      <c r="FJ363" s="48"/>
      <c r="FL363" s="45">
        <v>302</v>
      </c>
      <c r="FM363" s="46">
        <f t="shared" si="2524"/>
        <v>0</v>
      </c>
      <c r="FN363" s="46">
        <f t="shared" si="2701"/>
        <v>0</v>
      </c>
      <c r="FO363" s="46">
        <f t="shared" si="2525"/>
        <v>0</v>
      </c>
      <c r="FP363" s="46">
        <f t="shared" si="2361"/>
        <v>0</v>
      </c>
      <c r="FQ363" s="46">
        <f t="shared" si="2362"/>
        <v>0</v>
      </c>
      <c r="FR363" s="51">
        <f t="shared" si="2363"/>
        <v>0</v>
      </c>
      <c r="FS363" s="57">
        <f t="shared" ref="FS363:FS373" si="2727">$BQ$361</f>
        <v>0</v>
      </c>
      <c r="FT363" s="58">
        <f t="shared" si="2235"/>
        <v>0</v>
      </c>
      <c r="FU363" s="241">
        <f t="shared" si="2702"/>
        <v>0</v>
      </c>
      <c r="FV363" s="51">
        <f t="shared" si="2364"/>
        <v>0</v>
      </c>
      <c r="FW363" s="51">
        <f t="shared" si="2365"/>
        <v>0</v>
      </c>
      <c r="FX363" s="153">
        <f t="shared" ref="FX363:FX373" si="2728">$BV$361</f>
        <v>0</v>
      </c>
      <c r="FY363" s="468">
        <f t="shared" si="2526"/>
        <v>0</v>
      </c>
      <c r="FZ363" s="46">
        <f t="shared" si="2527"/>
        <v>0</v>
      </c>
      <c r="GA363" s="46">
        <f t="shared" si="2366"/>
        <v>0</v>
      </c>
      <c r="GB363" s="48"/>
      <c r="GD363" s="45">
        <v>302</v>
      </c>
      <c r="GE363" s="128">
        <f t="shared" si="2703"/>
        <v>0</v>
      </c>
      <c r="GF363" s="128">
        <f t="shared" ref="GF363:GF373" si="2729">IF(AND($H$7="Oui",GD363&gt;$I$7),0,IF(GD363&gt;$B$7,0,(TRUNC(GK363*$X$52*$L$7/12,2))+(TRUNC(GK363*$Y$52*$M$7/12,2))))</f>
        <v>0</v>
      </c>
      <c r="GG363" s="128">
        <f t="shared" si="2699"/>
        <v>0</v>
      </c>
      <c r="GH363" s="46">
        <f t="shared" si="2236"/>
        <v>0</v>
      </c>
      <c r="GI363" s="46">
        <f t="shared" si="2367"/>
        <v>0</v>
      </c>
      <c r="GJ363" s="51">
        <f t="shared" si="2368"/>
        <v>0</v>
      </c>
      <c r="GK363" s="51">
        <f t="shared" ref="GK363:GK373" si="2730">$GJ$361</f>
        <v>0</v>
      </c>
      <c r="GL363" s="153">
        <f t="shared" si="2528"/>
        <v>10000</v>
      </c>
      <c r="GM363" s="45">
        <v>302</v>
      </c>
      <c r="GN363" s="46">
        <f t="shared" si="2237"/>
        <v>0</v>
      </c>
      <c r="GO363" s="46">
        <f t="shared" si="2704"/>
        <v>0</v>
      </c>
      <c r="GP363" s="128">
        <f t="shared" si="2168"/>
        <v>0</v>
      </c>
      <c r="GQ363" s="46">
        <f t="shared" si="2369"/>
        <v>0</v>
      </c>
      <c r="GR363" s="46">
        <f t="shared" si="2169"/>
        <v>0</v>
      </c>
      <c r="GS363" s="51">
        <f t="shared" si="2370"/>
        <v>0</v>
      </c>
      <c r="GT363" s="57">
        <f t="shared" ref="GT363:GT373" si="2731">$GS$361</f>
        <v>0</v>
      </c>
      <c r="GU363" s="58">
        <f t="shared" si="2371"/>
        <v>0</v>
      </c>
      <c r="GV363" s="52">
        <f t="shared" si="2705"/>
        <v>0</v>
      </c>
      <c r="GW363" s="51">
        <f t="shared" si="2529"/>
        <v>0</v>
      </c>
      <c r="GX363" s="57">
        <f t="shared" si="2372"/>
        <v>0</v>
      </c>
      <c r="GY363" s="57">
        <f t="shared" ref="GY363:GY373" si="2732">$GX$361</f>
        <v>0</v>
      </c>
      <c r="GZ363" s="153">
        <f t="shared" si="2530"/>
        <v>10000</v>
      </c>
      <c r="HA363" s="469">
        <f t="shared" si="2373"/>
        <v>0</v>
      </c>
      <c r="HB363" s="46">
        <f t="shared" si="2374"/>
        <v>0</v>
      </c>
      <c r="HC363" s="46">
        <f t="shared" si="2375"/>
        <v>0</v>
      </c>
      <c r="HD363" s="48"/>
      <c r="HF363" s="45">
        <v>302</v>
      </c>
      <c r="HG363" s="46">
        <f t="shared" si="2376"/>
        <v>0</v>
      </c>
      <c r="HH363" s="46">
        <f t="shared" si="2377"/>
        <v>0</v>
      </c>
      <c r="HI363" s="46">
        <f t="shared" si="2378"/>
        <v>0</v>
      </c>
      <c r="HJ363" s="46">
        <f t="shared" si="2379"/>
        <v>0</v>
      </c>
      <c r="HK363" s="46">
        <f t="shared" si="2380"/>
        <v>0</v>
      </c>
      <c r="HL363" s="51">
        <f t="shared" si="2381"/>
        <v>0</v>
      </c>
      <c r="HM363" s="153">
        <f t="shared" si="2531"/>
        <v>10000</v>
      </c>
      <c r="HN363" s="58">
        <f t="shared" si="2382"/>
        <v>0</v>
      </c>
      <c r="HO363" s="52">
        <f t="shared" si="2383"/>
        <v>0</v>
      </c>
      <c r="HP363" s="51">
        <f t="shared" si="2384"/>
        <v>0</v>
      </c>
      <c r="HQ363" s="57">
        <f t="shared" si="2385"/>
        <v>0</v>
      </c>
      <c r="HR363" s="153">
        <f t="shared" si="2532"/>
        <v>10000</v>
      </c>
      <c r="HS363" s="468">
        <f t="shared" si="2171"/>
        <v>0</v>
      </c>
      <c r="HT363" s="46">
        <f t="shared" si="2172"/>
        <v>0</v>
      </c>
      <c r="HU363" s="46">
        <f t="shared" si="2173"/>
        <v>0</v>
      </c>
      <c r="HV363" s="48"/>
      <c r="HW363" s="29"/>
      <c r="HX363" s="45">
        <v>302</v>
      </c>
      <c r="HY363" s="128">
        <f t="shared" si="2386"/>
        <v>0</v>
      </c>
      <c r="HZ363" s="46">
        <f t="shared" si="2387"/>
        <v>0</v>
      </c>
      <c r="IA363" s="46">
        <f t="shared" si="2388"/>
        <v>0</v>
      </c>
      <c r="IB363" s="46">
        <f t="shared" si="2389"/>
        <v>0</v>
      </c>
      <c r="IC363" s="46">
        <f t="shared" si="2390"/>
        <v>0</v>
      </c>
      <c r="ID363" s="51">
        <f t="shared" si="2391"/>
        <v>0</v>
      </c>
      <c r="IE363" s="153">
        <f t="shared" si="2533"/>
        <v>10000</v>
      </c>
      <c r="IF363" s="58">
        <f t="shared" si="2392"/>
        <v>0</v>
      </c>
      <c r="IG363" s="52">
        <f t="shared" si="2393"/>
        <v>0</v>
      </c>
      <c r="IH363" s="51">
        <f t="shared" si="2394"/>
        <v>0</v>
      </c>
      <c r="II363" s="57">
        <f t="shared" si="2534"/>
        <v>0</v>
      </c>
      <c r="IJ363" s="153">
        <f t="shared" si="2535"/>
        <v>10000</v>
      </c>
      <c r="IK363" s="468">
        <f t="shared" si="2174"/>
        <v>0</v>
      </c>
      <c r="IL363" s="46">
        <f t="shared" si="2175"/>
        <v>0</v>
      </c>
      <c r="IM363" s="46">
        <f t="shared" si="2176"/>
        <v>0</v>
      </c>
      <c r="IN363" s="48"/>
      <c r="IO363" s="53">
        <f t="shared" si="2395"/>
        <v>0</v>
      </c>
      <c r="IQ363" s="45">
        <v>302</v>
      </c>
      <c r="IR363" s="128">
        <f t="shared" si="2396"/>
        <v>0</v>
      </c>
      <c r="IS363" s="128">
        <f t="shared" si="2397"/>
        <v>0</v>
      </c>
      <c r="IT363" s="128">
        <f t="shared" si="2398"/>
        <v>0</v>
      </c>
      <c r="IU363" s="46">
        <f t="shared" si="2559"/>
        <v>0</v>
      </c>
      <c r="IV363" s="46">
        <f t="shared" si="2399"/>
        <v>0</v>
      </c>
      <c r="IW363" s="51">
        <f t="shared" si="2400"/>
        <v>0</v>
      </c>
      <c r="IX363" s="199">
        <f t="shared" si="2536"/>
        <v>10000</v>
      </c>
      <c r="IY363" s="128">
        <f t="shared" si="2401"/>
        <v>0</v>
      </c>
      <c r="IZ363" s="408">
        <f t="shared" si="2402"/>
        <v>0</v>
      </c>
      <c r="JA363" s="58">
        <f t="shared" si="2403"/>
        <v>0</v>
      </c>
      <c r="JB363" s="52">
        <f t="shared" si="2404"/>
        <v>0</v>
      </c>
      <c r="JC363" s="51">
        <f t="shared" si="2405"/>
        <v>0</v>
      </c>
      <c r="JD363" s="57">
        <f t="shared" si="2406"/>
        <v>0</v>
      </c>
      <c r="JE363" s="280">
        <f t="shared" si="2407"/>
        <v>10000</v>
      </c>
      <c r="JF363" s="280">
        <f t="shared" si="2408"/>
        <v>0</v>
      </c>
      <c r="JG363" s="468">
        <f t="shared" si="2409"/>
        <v>0</v>
      </c>
      <c r="JH363" s="46">
        <f t="shared" si="2410"/>
        <v>0</v>
      </c>
      <c r="JI363" s="46">
        <f t="shared" si="2411"/>
        <v>0</v>
      </c>
      <c r="JJ363" s="48"/>
      <c r="JL363" s="45">
        <v>302</v>
      </c>
      <c r="JM363" s="46">
        <f t="shared" si="2412"/>
        <v>0</v>
      </c>
      <c r="JN363" s="46">
        <f t="shared" si="2413"/>
        <v>0</v>
      </c>
      <c r="JO363" s="128">
        <f t="shared" si="2414"/>
        <v>0</v>
      </c>
      <c r="JP363" s="46">
        <f t="shared" si="2537"/>
        <v>0</v>
      </c>
      <c r="JQ363" s="46">
        <f t="shared" si="2415"/>
        <v>0</v>
      </c>
      <c r="JR363" s="51">
        <f t="shared" si="2416"/>
        <v>0</v>
      </c>
      <c r="JS363" s="51">
        <f t="shared" ref="JS363:JS373" si="2733">$BQ$361</f>
        <v>0</v>
      </c>
      <c r="JT363" s="199">
        <f t="shared" si="2538"/>
        <v>10000</v>
      </c>
      <c r="JU363" s="128">
        <f t="shared" si="2417"/>
        <v>0</v>
      </c>
      <c r="JV363" s="408">
        <f t="shared" si="2418"/>
        <v>0</v>
      </c>
      <c r="JW363" s="58">
        <f t="shared" si="2419"/>
        <v>0</v>
      </c>
      <c r="JX363" s="52">
        <f t="shared" si="2420"/>
        <v>0</v>
      </c>
      <c r="JY363" s="51">
        <f t="shared" si="2421"/>
        <v>0</v>
      </c>
      <c r="JZ363" s="51">
        <f t="shared" si="2422"/>
        <v>0</v>
      </c>
      <c r="KA363" s="199">
        <f t="shared" ref="KA363:KA373" si="2734">$BV$361</f>
        <v>0</v>
      </c>
      <c r="KB363" s="128">
        <f t="shared" si="2539"/>
        <v>10000</v>
      </c>
      <c r="KC363" s="204">
        <f t="shared" si="2423"/>
        <v>0</v>
      </c>
      <c r="KD363" s="468">
        <f t="shared" si="2540"/>
        <v>0</v>
      </c>
      <c r="KE363" s="46">
        <f t="shared" si="2424"/>
        <v>0</v>
      </c>
      <c r="KF363" s="46">
        <f t="shared" si="2425"/>
        <v>0</v>
      </c>
      <c r="KG363" s="48"/>
      <c r="KI363" s="45">
        <v>302</v>
      </c>
      <c r="KJ363" s="46">
        <f t="shared" si="2426"/>
        <v>0</v>
      </c>
      <c r="KK363" s="46">
        <f t="shared" si="2427"/>
        <v>0</v>
      </c>
      <c r="KL363" s="128">
        <f t="shared" si="2428"/>
        <v>0</v>
      </c>
      <c r="KM363" s="46">
        <f t="shared" si="2244"/>
        <v>0</v>
      </c>
      <c r="KN363" s="46">
        <f t="shared" si="2429"/>
        <v>0</v>
      </c>
      <c r="KO363" s="51">
        <f t="shared" si="2430"/>
        <v>0</v>
      </c>
      <c r="KP363" s="199">
        <f t="shared" ref="KP363:KP373" si="2735">$CR$361</f>
        <v>0</v>
      </c>
      <c r="KQ363" s="199">
        <f t="shared" si="2541"/>
        <v>10000</v>
      </c>
      <c r="KR363" s="128">
        <f t="shared" si="2431"/>
        <v>0</v>
      </c>
      <c r="KS363" s="408">
        <f t="shared" si="2432"/>
        <v>0</v>
      </c>
      <c r="KT363" s="45">
        <v>302</v>
      </c>
      <c r="KU363" s="46">
        <f t="shared" si="2542"/>
        <v>0</v>
      </c>
      <c r="KV363" s="46">
        <f t="shared" si="2433"/>
        <v>0</v>
      </c>
      <c r="KW363" s="128">
        <f t="shared" si="2177"/>
        <v>0</v>
      </c>
      <c r="KX363" s="46">
        <f t="shared" si="2434"/>
        <v>0</v>
      </c>
      <c r="KY363" s="46">
        <f t="shared" si="2178"/>
        <v>0</v>
      </c>
      <c r="KZ363" s="51">
        <f t="shared" si="2435"/>
        <v>0</v>
      </c>
      <c r="LA363" s="153">
        <f t="shared" ref="LA363:LA373" si="2736">$CR$361</f>
        <v>0</v>
      </c>
      <c r="LB363" s="58">
        <f t="shared" si="2652"/>
        <v>0</v>
      </c>
      <c r="LC363" s="52">
        <f t="shared" si="2436"/>
        <v>0</v>
      </c>
      <c r="LD363" s="51">
        <f t="shared" si="2437"/>
        <v>0</v>
      </c>
      <c r="LE363" s="51">
        <f t="shared" si="2179"/>
        <v>0</v>
      </c>
      <c r="LF363" s="51">
        <f t="shared" ref="LF363:LF373" si="2737">$CW$361</f>
        <v>0</v>
      </c>
      <c r="LG363" s="128">
        <f t="shared" si="2180"/>
        <v>10000</v>
      </c>
      <c r="LH363" s="204">
        <f t="shared" si="2438"/>
        <v>0</v>
      </c>
      <c r="LI363" s="479">
        <f t="shared" si="2181"/>
        <v>0</v>
      </c>
      <c r="LJ363" s="46">
        <f t="shared" si="2543"/>
        <v>0</v>
      </c>
      <c r="LK363" s="46">
        <f t="shared" si="2544"/>
        <v>0</v>
      </c>
      <c r="LL363" s="48"/>
      <c r="LN363" s="45">
        <v>302</v>
      </c>
      <c r="LO363" s="46">
        <f t="shared" si="2439"/>
        <v>0</v>
      </c>
      <c r="LP363" s="46">
        <f t="shared" si="2706"/>
        <v>0</v>
      </c>
      <c r="LQ363" s="46">
        <f t="shared" si="2440"/>
        <v>0</v>
      </c>
      <c r="LR363" s="46">
        <f t="shared" si="2441"/>
        <v>0</v>
      </c>
      <c r="LS363" s="46">
        <f t="shared" si="2442"/>
        <v>0</v>
      </c>
      <c r="LT363" s="51">
        <f t="shared" si="2443"/>
        <v>0</v>
      </c>
      <c r="LU363" s="199">
        <f t="shared" si="2545"/>
        <v>10000</v>
      </c>
      <c r="LV363" s="58">
        <f t="shared" si="2444"/>
        <v>0</v>
      </c>
      <c r="LW363" s="241">
        <f t="shared" si="2707"/>
        <v>0</v>
      </c>
      <c r="LX363" s="51">
        <f t="shared" si="2445"/>
        <v>0</v>
      </c>
      <c r="LY363" s="51">
        <f t="shared" si="2446"/>
        <v>0</v>
      </c>
      <c r="LZ363" s="46">
        <f t="shared" si="2546"/>
        <v>0</v>
      </c>
      <c r="MA363" s="199">
        <f t="shared" si="2547"/>
        <v>10000</v>
      </c>
      <c r="MB363" s="468">
        <f t="shared" si="2447"/>
        <v>0</v>
      </c>
      <c r="MC363" s="46">
        <f t="shared" si="2448"/>
        <v>0</v>
      </c>
      <c r="MD363" s="46">
        <f t="shared" si="2449"/>
        <v>0</v>
      </c>
      <c r="ME363" s="48"/>
      <c r="MG363" s="45">
        <v>302</v>
      </c>
      <c r="MH363" s="46">
        <f t="shared" si="2450"/>
        <v>0</v>
      </c>
      <c r="MI363" s="46">
        <f t="shared" si="2708"/>
        <v>0</v>
      </c>
      <c r="MJ363" s="46">
        <f t="shared" si="2451"/>
        <v>0</v>
      </c>
      <c r="MK363" s="46">
        <f t="shared" si="2452"/>
        <v>0</v>
      </c>
      <c r="ML363" s="46">
        <f t="shared" si="2453"/>
        <v>0</v>
      </c>
      <c r="MM363" s="51">
        <f t="shared" si="2454"/>
        <v>0</v>
      </c>
      <c r="MN363" s="199">
        <f t="shared" si="2548"/>
        <v>10000</v>
      </c>
      <c r="MO363" s="58">
        <f t="shared" si="2455"/>
        <v>0</v>
      </c>
      <c r="MP363" s="52">
        <f t="shared" si="2709"/>
        <v>0</v>
      </c>
      <c r="MQ363" s="51">
        <f t="shared" si="2456"/>
        <v>0</v>
      </c>
      <c r="MR363" s="57">
        <f t="shared" si="2457"/>
        <v>0</v>
      </c>
      <c r="MS363" s="199">
        <f t="shared" si="2549"/>
        <v>10000</v>
      </c>
      <c r="MT363" s="468">
        <f t="shared" si="2550"/>
        <v>0</v>
      </c>
      <c r="MU363" s="46">
        <f t="shared" si="2458"/>
        <v>0</v>
      </c>
      <c r="MV363" s="46">
        <f t="shared" si="2459"/>
        <v>0</v>
      </c>
      <c r="MW363" s="48"/>
      <c r="MY363" s="45">
        <v>302</v>
      </c>
      <c r="MZ363" s="46">
        <f t="shared" si="2460"/>
        <v>0</v>
      </c>
      <c r="NA363" s="46">
        <f t="shared" si="2710"/>
        <v>0</v>
      </c>
      <c r="NB363" s="128">
        <f t="shared" si="2461"/>
        <v>0</v>
      </c>
      <c r="NC363" s="46">
        <f t="shared" si="2238"/>
        <v>0</v>
      </c>
      <c r="ND363" s="46">
        <f t="shared" si="2462"/>
        <v>0</v>
      </c>
      <c r="NE363" s="51">
        <f t="shared" si="2187"/>
        <v>0</v>
      </c>
      <c r="NF363" s="153">
        <f t="shared" si="2188"/>
        <v>10000</v>
      </c>
      <c r="NG363" s="45">
        <v>302</v>
      </c>
      <c r="NH363" s="46">
        <f t="shared" si="2239"/>
        <v>0</v>
      </c>
      <c r="NI363" s="46">
        <f t="shared" si="2711"/>
        <v>0</v>
      </c>
      <c r="NJ363" s="128">
        <f t="shared" si="2190"/>
        <v>0</v>
      </c>
      <c r="NK363" s="46">
        <f t="shared" si="2551"/>
        <v>0</v>
      </c>
      <c r="NL363" s="46">
        <f t="shared" si="2191"/>
        <v>0</v>
      </c>
      <c r="NM363" s="51">
        <f t="shared" si="2463"/>
        <v>0</v>
      </c>
      <c r="NN363" s="58">
        <f t="shared" si="2192"/>
        <v>0</v>
      </c>
      <c r="NO363" s="52">
        <f t="shared" si="2712"/>
        <v>0</v>
      </c>
      <c r="NP363" s="51">
        <f t="shared" si="2194"/>
        <v>0</v>
      </c>
      <c r="NQ363" s="57">
        <f t="shared" si="2464"/>
        <v>0</v>
      </c>
      <c r="NR363" s="153">
        <f t="shared" si="2552"/>
        <v>10000</v>
      </c>
      <c r="NS363" s="469">
        <f t="shared" si="2465"/>
        <v>0</v>
      </c>
      <c r="NT363" s="46">
        <f t="shared" si="2466"/>
        <v>0</v>
      </c>
      <c r="NU363" s="46">
        <f t="shared" si="2467"/>
        <v>0</v>
      </c>
      <c r="NV363" s="48"/>
      <c r="NX363" s="45">
        <v>302</v>
      </c>
      <c r="NY363" s="46">
        <f t="shared" si="2468"/>
        <v>0</v>
      </c>
      <c r="NZ363" s="46">
        <f t="shared" si="2713"/>
        <v>0</v>
      </c>
      <c r="OA363" s="46">
        <f t="shared" si="2469"/>
        <v>0</v>
      </c>
      <c r="OB363" s="46">
        <f t="shared" si="2470"/>
        <v>0</v>
      </c>
      <c r="OC363" s="46">
        <f t="shared" si="2471"/>
        <v>0</v>
      </c>
      <c r="OD363" s="51">
        <f t="shared" si="2472"/>
        <v>0</v>
      </c>
      <c r="OE363" s="57">
        <f t="shared" ref="OE363:OE373" si="2738">$BQ$361</f>
        <v>0</v>
      </c>
      <c r="OF363" s="153">
        <f t="shared" si="2553"/>
        <v>10000</v>
      </c>
      <c r="OG363" s="58">
        <f t="shared" si="2473"/>
        <v>0</v>
      </c>
      <c r="OH363" s="241">
        <f t="shared" ref="OH363:OH373" si="2739">IF(AND($H$7="Oui",NX363&gt;$I$7),0,IF(NX363&gt;$B$7,0,(TRUNC(OK363*$AX$52/12,2))+(TRUNC(OK363*$AZ$52/12,2))))</f>
        <v>0</v>
      </c>
      <c r="OI363" s="51">
        <f t="shared" si="2474"/>
        <v>0</v>
      </c>
      <c r="OJ363" s="51">
        <f t="shared" si="2475"/>
        <v>0</v>
      </c>
      <c r="OK363" s="153">
        <f t="shared" ref="OK363:OK373" si="2740">$BV$361</f>
        <v>0</v>
      </c>
      <c r="OL363" s="153">
        <f t="shared" si="2554"/>
        <v>10000</v>
      </c>
      <c r="OM363" s="468">
        <f t="shared" si="2555"/>
        <v>0</v>
      </c>
      <c r="ON363" s="46">
        <f t="shared" si="2556"/>
        <v>0</v>
      </c>
      <c r="OO363" s="46">
        <f t="shared" si="2476"/>
        <v>0</v>
      </c>
      <c r="OP363" s="48"/>
      <c r="OR363" s="45">
        <v>302</v>
      </c>
      <c r="OS363" s="46">
        <f t="shared" si="2477"/>
        <v>0</v>
      </c>
      <c r="OT363" s="128">
        <f t="shared" si="2714"/>
        <v>0</v>
      </c>
      <c r="OU363" s="128">
        <f t="shared" si="2478"/>
        <v>0</v>
      </c>
      <c r="OV363" s="46">
        <f t="shared" si="2240"/>
        <v>0</v>
      </c>
      <c r="OW363" s="46">
        <f t="shared" si="2241"/>
        <v>0</v>
      </c>
      <c r="OX363" s="51">
        <f t="shared" si="2479"/>
        <v>0</v>
      </c>
      <c r="OY363" s="51">
        <f t="shared" ref="OY363:OY373" si="2741">$GJ$361</f>
        <v>0</v>
      </c>
      <c r="OZ363" s="153">
        <f t="shared" si="2557"/>
        <v>10000</v>
      </c>
      <c r="PA363" s="45">
        <v>302</v>
      </c>
      <c r="PB363" s="46">
        <f t="shared" si="2480"/>
        <v>0</v>
      </c>
      <c r="PC363" s="46">
        <f t="shared" ref="PC363:PC373" si="2742">IF(PA363&gt;$B$7,0,(TRUNC(PH363*$BB$52*$L$7/12,2))+(TRUNC(PH363*$BD$52*$M$7/12,2)))</f>
        <v>0</v>
      </c>
      <c r="PD363" s="128">
        <f t="shared" si="2481"/>
        <v>0</v>
      </c>
      <c r="PE363" s="46">
        <f t="shared" si="2482"/>
        <v>0</v>
      </c>
      <c r="PF363" s="46">
        <f t="shared" si="2483"/>
        <v>0</v>
      </c>
      <c r="PG363" s="51">
        <f t="shared" si="2484"/>
        <v>0</v>
      </c>
      <c r="PH363" s="57">
        <f t="shared" ref="PH363:PH373" si="2743">$GS$361</f>
        <v>0</v>
      </c>
      <c r="PI363" s="688">
        <f t="shared" si="2485"/>
        <v>0</v>
      </c>
      <c r="PJ363" s="52">
        <f t="shared" ref="PJ363:PJ373" si="2744">IF(AND($H$7="Oui",PA363&gt;$I$7),0,IF(PA363&gt;$B$7,0,(TRUNC(PM363*$BB$52/12,2))+(TRUNC(PM363*$BD$52/12,2))))</f>
        <v>0</v>
      </c>
      <c r="PK363" s="51">
        <f t="shared" si="2486"/>
        <v>0</v>
      </c>
      <c r="PL363" s="57">
        <f t="shared" si="2487"/>
        <v>0</v>
      </c>
      <c r="PM363" s="57">
        <f t="shared" ref="PM363:PM373" si="2745">$GX$361</f>
        <v>0</v>
      </c>
      <c r="PN363" s="153">
        <f t="shared" si="2558"/>
        <v>10000</v>
      </c>
      <c r="PO363" s="469">
        <f t="shared" si="2488"/>
        <v>0</v>
      </c>
      <c r="PP363" s="46">
        <f t="shared" si="2489"/>
        <v>0</v>
      </c>
      <c r="PQ363" s="46">
        <f t="shared" si="2490"/>
        <v>0</v>
      </c>
      <c r="PR363" s="48"/>
    </row>
    <row r="364" spans="2:434" hidden="1" x14ac:dyDescent="0.3">
      <c r="B364" s="45">
        <v>303</v>
      </c>
      <c r="C364" s="46">
        <f t="shared" si="2245"/>
        <v>0</v>
      </c>
      <c r="D364" s="46">
        <f t="shared" si="2293"/>
        <v>0</v>
      </c>
      <c r="E364" s="46">
        <f t="shared" si="2294"/>
        <v>0</v>
      </c>
      <c r="F364" s="46">
        <f t="shared" si="2295"/>
        <v>0</v>
      </c>
      <c r="G364" s="46">
        <f t="shared" si="2296"/>
        <v>0</v>
      </c>
      <c r="H364" s="51">
        <f t="shared" si="2297"/>
        <v>0</v>
      </c>
      <c r="I364" s="58">
        <f t="shared" si="2228"/>
        <v>0</v>
      </c>
      <c r="J364" s="52">
        <f t="shared" si="2298"/>
        <v>0</v>
      </c>
      <c r="K364" s="51">
        <f t="shared" si="2299"/>
        <v>0</v>
      </c>
      <c r="L364" s="57">
        <f t="shared" si="2300"/>
        <v>0</v>
      </c>
      <c r="M364" s="468">
        <f t="shared" si="2491"/>
        <v>0</v>
      </c>
      <c r="N364" s="46">
        <f t="shared" si="2492"/>
        <v>0</v>
      </c>
      <c r="O364" s="47"/>
      <c r="P364" s="46">
        <f t="shared" si="2493"/>
        <v>0</v>
      </c>
      <c r="Q364" s="48"/>
      <c r="R364" s="29"/>
      <c r="S364" s="29"/>
      <c r="T364" s="45">
        <v>303</v>
      </c>
      <c r="U364" s="46">
        <f t="shared" si="2301"/>
        <v>0</v>
      </c>
      <c r="V364" s="46">
        <f t="shared" si="2302"/>
        <v>0</v>
      </c>
      <c r="W364" s="46">
        <f t="shared" si="2494"/>
        <v>0</v>
      </c>
      <c r="X364" s="46">
        <f t="shared" si="2303"/>
        <v>0</v>
      </c>
      <c r="Y364" s="46">
        <f t="shared" si="2304"/>
        <v>0</v>
      </c>
      <c r="Z364" s="51">
        <f t="shared" si="2305"/>
        <v>0</v>
      </c>
      <c r="AA364" s="58">
        <f t="shared" si="2306"/>
        <v>0</v>
      </c>
      <c r="AB364" s="52">
        <f t="shared" si="2307"/>
        <v>0</v>
      </c>
      <c r="AC364" s="51">
        <f t="shared" si="2308"/>
        <v>0</v>
      </c>
      <c r="AD364" s="57">
        <f t="shared" si="2309"/>
        <v>0</v>
      </c>
      <c r="AE364" s="468">
        <f t="shared" si="2495"/>
        <v>0</v>
      </c>
      <c r="AF364" s="46">
        <f t="shared" si="2310"/>
        <v>0</v>
      </c>
      <c r="AG364" s="47"/>
      <c r="AH364" s="46">
        <f t="shared" si="2496"/>
        <v>0</v>
      </c>
      <c r="AI364" s="48"/>
      <c r="AJ364" s="29"/>
      <c r="AK364" s="45">
        <v>303</v>
      </c>
      <c r="AL364" s="46">
        <f t="shared" si="2311"/>
        <v>0</v>
      </c>
      <c r="AM364" s="46"/>
      <c r="AN364" s="46"/>
      <c r="AO364" s="46">
        <f t="shared" si="2312"/>
        <v>0</v>
      </c>
      <c r="AP364" s="128">
        <f t="shared" si="2313"/>
        <v>0</v>
      </c>
      <c r="AQ364" s="128"/>
      <c r="AR364" s="128"/>
      <c r="AS364" s="46">
        <f t="shared" si="2314"/>
        <v>0</v>
      </c>
      <c r="AT364" s="46">
        <f t="shared" si="2315"/>
        <v>0</v>
      </c>
      <c r="AU364" s="51"/>
      <c r="AV364" s="51"/>
      <c r="AW364" s="51">
        <f t="shared" si="2316"/>
        <v>0</v>
      </c>
      <c r="AX364" s="58">
        <f t="shared" si="2317"/>
        <v>0</v>
      </c>
      <c r="AY364" s="52"/>
      <c r="AZ364" s="52"/>
      <c r="BA364" s="52">
        <f t="shared" si="2318"/>
        <v>0</v>
      </c>
      <c r="BB364" s="51">
        <f t="shared" si="2319"/>
        <v>0</v>
      </c>
      <c r="BC364" s="51"/>
      <c r="BD364" s="51"/>
      <c r="BE364" s="57">
        <f t="shared" si="2320"/>
        <v>0</v>
      </c>
      <c r="BF364" s="468">
        <f t="shared" si="2321"/>
        <v>0</v>
      </c>
      <c r="BG364" s="46">
        <f t="shared" si="2322"/>
        <v>0</v>
      </c>
      <c r="BH364" s="46">
        <f t="shared" si="2323"/>
        <v>0</v>
      </c>
      <c r="BI364" s="48"/>
      <c r="BK364" s="45">
        <v>303</v>
      </c>
      <c r="BL364" s="46">
        <f t="shared" si="2497"/>
        <v>0</v>
      </c>
      <c r="BM364" s="46">
        <f t="shared" si="2498"/>
        <v>0</v>
      </c>
      <c r="BN364" s="46">
        <f t="shared" si="2499"/>
        <v>0</v>
      </c>
      <c r="BO364" s="46">
        <f t="shared" si="2324"/>
        <v>0</v>
      </c>
      <c r="BP364" s="46">
        <f t="shared" si="2325"/>
        <v>0</v>
      </c>
      <c r="BQ364" s="51">
        <f t="shared" si="2326"/>
        <v>0</v>
      </c>
      <c r="BR364" s="57">
        <f t="shared" si="2715"/>
        <v>0</v>
      </c>
      <c r="BS364" s="58">
        <f t="shared" si="2229"/>
        <v>0</v>
      </c>
      <c r="BT364" s="52">
        <f t="shared" si="2500"/>
        <v>0</v>
      </c>
      <c r="BU364" s="51">
        <f t="shared" si="2327"/>
        <v>0</v>
      </c>
      <c r="BV364" s="51">
        <f t="shared" si="2328"/>
        <v>0</v>
      </c>
      <c r="BW364" s="153">
        <f t="shared" si="2716"/>
        <v>0</v>
      </c>
      <c r="BX364" s="468">
        <f t="shared" si="2501"/>
        <v>0</v>
      </c>
      <c r="BY364" s="46">
        <f t="shared" si="2502"/>
        <v>0</v>
      </c>
      <c r="BZ364" s="46">
        <f t="shared" si="2329"/>
        <v>0</v>
      </c>
      <c r="CA364" s="48"/>
      <c r="CB364" s="29"/>
      <c r="CC364" s="45">
        <v>303</v>
      </c>
      <c r="CD364" s="128">
        <f t="shared" si="2330"/>
        <v>0</v>
      </c>
      <c r="CE364" s="46">
        <f t="shared" si="2503"/>
        <v>0</v>
      </c>
      <c r="CF364" s="128">
        <f t="shared" si="2331"/>
        <v>0</v>
      </c>
      <c r="CG364" s="46">
        <f t="shared" si="2504"/>
        <v>0</v>
      </c>
      <c r="CH364" s="46">
        <f t="shared" si="2230"/>
        <v>0</v>
      </c>
      <c r="CI364" s="51">
        <f t="shared" si="2332"/>
        <v>0</v>
      </c>
      <c r="CJ364" s="199">
        <f t="shared" si="2717"/>
        <v>0</v>
      </c>
      <c r="CK364" s="153">
        <f t="shared" si="2505"/>
        <v>10000</v>
      </c>
      <c r="CL364" s="45">
        <v>303</v>
      </c>
      <c r="CM364" s="46">
        <f t="shared" si="2506"/>
        <v>0</v>
      </c>
      <c r="CN364" s="46">
        <f t="shared" si="2507"/>
        <v>0</v>
      </c>
      <c r="CO364" s="128">
        <f t="shared" si="2242"/>
        <v>0</v>
      </c>
      <c r="CP364" s="46">
        <f t="shared" si="2333"/>
        <v>0</v>
      </c>
      <c r="CQ364" s="46">
        <f t="shared" si="2243"/>
        <v>0</v>
      </c>
      <c r="CR364" s="51">
        <f t="shared" si="2334"/>
        <v>0</v>
      </c>
      <c r="CS364" s="153">
        <f t="shared" si="2718"/>
        <v>0</v>
      </c>
      <c r="CT364" s="58">
        <f t="shared" si="2335"/>
        <v>0</v>
      </c>
      <c r="CU364" s="52">
        <f t="shared" si="2508"/>
        <v>0</v>
      </c>
      <c r="CV364" s="51">
        <f t="shared" si="2509"/>
        <v>0</v>
      </c>
      <c r="CW364" s="51">
        <f t="shared" si="2336"/>
        <v>0</v>
      </c>
      <c r="CX364" s="57">
        <f t="shared" si="2719"/>
        <v>0</v>
      </c>
      <c r="CY364" s="153">
        <f t="shared" si="2510"/>
        <v>10000</v>
      </c>
      <c r="CZ364" s="479">
        <f t="shared" si="2162"/>
        <v>0</v>
      </c>
      <c r="DA364" s="46">
        <f t="shared" si="2511"/>
        <v>0</v>
      </c>
      <c r="DB364" s="46">
        <f t="shared" si="2512"/>
        <v>0</v>
      </c>
      <c r="DC364" s="48"/>
      <c r="DE364" s="45">
        <v>303</v>
      </c>
      <c r="DF364" s="46">
        <f t="shared" si="2337"/>
        <v>0</v>
      </c>
      <c r="DG364" s="46">
        <f t="shared" si="2720"/>
        <v>0</v>
      </c>
      <c r="DH364" s="46">
        <f t="shared" si="2338"/>
        <v>0</v>
      </c>
      <c r="DI364" s="46">
        <f t="shared" si="2339"/>
        <v>0</v>
      </c>
      <c r="DJ364" s="46">
        <f t="shared" si="2340"/>
        <v>0</v>
      </c>
      <c r="DK364" s="51">
        <f t="shared" si="2341"/>
        <v>0</v>
      </c>
      <c r="DL364" s="58">
        <f t="shared" si="2231"/>
        <v>0</v>
      </c>
      <c r="DM364" s="241">
        <f t="shared" si="2721"/>
        <v>0</v>
      </c>
      <c r="DN364" s="51">
        <f t="shared" si="2342"/>
        <v>0</v>
      </c>
      <c r="DO364" s="57">
        <f t="shared" si="2343"/>
        <v>0</v>
      </c>
      <c r="DP364" s="468">
        <f t="shared" si="2513"/>
        <v>0</v>
      </c>
      <c r="DQ364" s="46">
        <f t="shared" si="2514"/>
        <v>0</v>
      </c>
      <c r="DR364" s="47"/>
      <c r="DS364" s="46">
        <f t="shared" si="2515"/>
        <v>0</v>
      </c>
      <c r="DT364" s="48"/>
      <c r="DU364" s="29"/>
      <c r="DV364" s="45">
        <v>303</v>
      </c>
      <c r="DW364" s="46">
        <f t="shared" si="2516"/>
        <v>0</v>
      </c>
      <c r="DX364" s="46">
        <f t="shared" si="2722"/>
        <v>0</v>
      </c>
      <c r="DY364" s="46">
        <f t="shared" si="2517"/>
        <v>0</v>
      </c>
      <c r="DZ364" s="46">
        <f t="shared" si="2344"/>
        <v>0</v>
      </c>
      <c r="EA364" s="46">
        <f t="shared" si="2345"/>
        <v>0</v>
      </c>
      <c r="EB364" s="51">
        <f t="shared" si="2346"/>
        <v>0</v>
      </c>
      <c r="EC364" s="58">
        <f t="shared" si="2232"/>
        <v>0</v>
      </c>
      <c r="ED364" s="52">
        <f t="shared" si="2723"/>
        <v>0</v>
      </c>
      <c r="EE364" s="51">
        <f t="shared" si="2347"/>
        <v>0</v>
      </c>
      <c r="EF364" s="57">
        <f t="shared" si="2348"/>
        <v>0</v>
      </c>
      <c r="EG364" s="468">
        <f t="shared" si="2518"/>
        <v>0</v>
      </c>
      <c r="EH364" s="46">
        <f t="shared" si="2519"/>
        <v>0</v>
      </c>
      <c r="EI364" s="47"/>
      <c r="EJ364" s="46">
        <f t="shared" si="2520"/>
        <v>0</v>
      </c>
      <c r="EK364" s="48"/>
      <c r="EL364" s="29"/>
      <c r="EM364" s="45">
        <v>303</v>
      </c>
      <c r="EN364" s="46">
        <f t="shared" si="2700"/>
        <v>0</v>
      </c>
      <c r="EO364" s="46">
        <f t="shared" si="2724"/>
        <v>0</v>
      </c>
      <c r="EP364" s="128">
        <f t="shared" si="2233"/>
        <v>0</v>
      </c>
      <c r="EQ364" s="46">
        <f t="shared" si="2349"/>
        <v>0</v>
      </c>
      <c r="ER364" s="46">
        <f t="shared" si="2350"/>
        <v>0</v>
      </c>
      <c r="ES364" s="51">
        <f t="shared" si="2351"/>
        <v>0</v>
      </c>
      <c r="ET364" s="153">
        <f t="shared" si="2521"/>
        <v>10000</v>
      </c>
      <c r="EU364" s="45">
        <v>303</v>
      </c>
      <c r="EV364" s="46">
        <f t="shared" si="2234"/>
        <v>0</v>
      </c>
      <c r="EW364" s="46">
        <f t="shared" si="2725"/>
        <v>0</v>
      </c>
      <c r="EX364" s="128">
        <f t="shared" si="2352"/>
        <v>0</v>
      </c>
      <c r="EY364" s="46">
        <f t="shared" si="2353"/>
        <v>0</v>
      </c>
      <c r="EZ364" s="46">
        <f t="shared" si="2354"/>
        <v>0</v>
      </c>
      <c r="FA364" s="51">
        <f t="shared" si="2355"/>
        <v>0</v>
      </c>
      <c r="FB364" s="58">
        <f t="shared" si="2356"/>
        <v>0</v>
      </c>
      <c r="FC364" s="52">
        <f t="shared" si="2726"/>
        <v>0</v>
      </c>
      <c r="FD364" s="51">
        <f t="shared" si="2522"/>
        <v>0</v>
      </c>
      <c r="FE364" s="57">
        <f t="shared" si="2357"/>
        <v>0</v>
      </c>
      <c r="FF364" s="153">
        <f t="shared" si="2523"/>
        <v>10000</v>
      </c>
      <c r="FG364" s="469">
        <f t="shared" si="2358"/>
        <v>0</v>
      </c>
      <c r="FH364" s="46">
        <f t="shared" si="2359"/>
        <v>0</v>
      </c>
      <c r="FI364" s="46">
        <f t="shared" si="2360"/>
        <v>0</v>
      </c>
      <c r="FJ364" s="48"/>
      <c r="FL364" s="45">
        <v>303</v>
      </c>
      <c r="FM364" s="46">
        <f t="shared" si="2524"/>
        <v>0</v>
      </c>
      <c r="FN364" s="46">
        <f t="shared" si="2701"/>
        <v>0</v>
      </c>
      <c r="FO364" s="46">
        <f t="shared" si="2525"/>
        <v>0</v>
      </c>
      <c r="FP364" s="46">
        <f t="shared" si="2361"/>
        <v>0</v>
      </c>
      <c r="FQ364" s="46">
        <f t="shared" si="2362"/>
        <v>0</v>
      </c>
      <c r="FR364" s="51">
        <f t="shared" si="2363"/>
        <v>0</v>
      </c>
      <c r="FS364" s="57">
        <f t="shared" si="2727"/>
        <v>0</v>
      </c>
      <c r="FT364" s="58">
        <f t="shared" si="2235"/>
        <v>0</v>
      </c>
      <c r="FU364" s="241">
        <f t="shared" si="2702"/>
        <v>0</v>
      </c>
      <c r="FV364" s="51">
        <f t="shared" si="2364"/>
        <v>0</v>
      </c>
      <c r="FW364" s="51">
        <f t="shared" si="2365"/>
        <v>0</v>
      </c>
      <c r="FX364" s="153">
        <f t="shared" si="2728"/>
        <v>0</v>
      </c>
      <c r="FY364" s="468">
        <f t="shared" si="2526"/>
        <v>0</v>
      </c>
      <c r="FZ364" s="46">
        <f t="shared" si="2527"/>
        <v>0</v>
      </c>
      <c r="GA364" s="46">
        <f t="shared" si="2366"/>
        <v>0</v>
      </c>
      <c r="GB364" s="48"/>
      <c r="GD364" s="45">
        <v>303</v>
      </c>
      <c r="GE364" s="128">
        <f t="shared" si="2703"/>
        <v>0</v>
      </c>
      <c r="GF364" s="128">
        <f t="shared" si="2729"/>
        <v>0</v>
      </c>
      <c r="GG364" s="128">
        <f t="shared" si="2699"/>
        <v>0</v>
      </c>
      <c r="GH364" s="46">
        <f t="shared" si="2236"/>
        <v>0</v>
      </c>
      <c r="GI364" s="46">
        <f t="shared" si="2367"/>
        <v>0</v>
      </c>
      <c r="GJ364" s="51">
        <f t="shared" si="2368"/>
        <v>0</v>
      </c>
      <c r="GK364" s="51">
        <f t="shared" si="2730"/>
        <v>0</v>
      </c>
      <c r="GL364" s="153">
        <f t="shared" si="2528"/>
        <v>10000</v>
      </c>
      <c r="GM364" s="45">
        <v>303</v>
      </c>
      <c r="GN364" s="46">
        <f t="shared" si="2237"/>
        <v>0</v>
      </c>
      <c r="GO364" s="46">
        <f t="shared" si="2704"/>
        <v>0</v>
      </c>
      <c r="GP364" s="128">
        <f t="shared" si="2168"/>
        <v>0</v>
      </c>
      <c r="GQ364" s="46">
        <f t="shared" si="2369"/>
        <v>0</v>
      </c>
      <c r="GR364" s="46">
        <f t="shared" si="2169"/>
        <v>0</v>
      </c>
      <c r="GS364" s="51">
        <f t="shared" si="2370"/>
        <v>0</v>
      </c>
      <c r="GT364" s="57">
        <f t="shared" si="2731"/>
        <v>0</v>
      </c>
      <c r="GU364" s="58">
        <f t="shared" si="2371"/>
        <v>0</v>
      </c>
      <c r="GV364" s="52">
        <f t="shared" si="2705"/>
        <v>0</v>
      </c>
      <c r="GW364" s="51">
        <f t="shared" si="2529"/>
        <v>0</v>
      </c>
      <c r="GX364" s="57">
        <f t="shared" si="2372"/>
        <v>0</v>
      </c>
      <c r="GY364" s="57">
        <f t="shared" si="2732"/>
        <v>0</v>
      </c>
      <c r="GZ364" s="153">
        <f t="shared" si="2530"/>
        <v>10000</v>
      </c>
      <c r="HA364" s="469">
        <f t="shared" si="2373"/>
        <v>0</v>
      </c>
      <c r="HB364" s="46">
        <f t="shared" si="2374"/>
        <v>0</v>
      </c>
      <c r="HC364" s="46">
        <f t="shared" si="2375"/>
        <v>0</v>
      </c>
      <c r="HD364" s="48"/>
      <c r="HF364" s="45">
        <v>303</v>
      </c>
      <c r="HG364" s="46">
        <f t="shared" si="2376"/>
        <v>0</v>
      </c>
      <c r="HH364" s="46">
        <f t="shared" si="2377"/>
        <v>0</v>
      </c>
      <c r="HI364" s="46">
        <f t="shared" si="2378"/>
        <v>0</v>
      </c>
      <c r="HJ364" s="46">
        <f t="shared" si="2379"/>
        <v>0</v>
      </c>
      <c r="HK364" s="46">
        <f t="shared" si="2380"/>
        <v>0</v>
      </c>
      <c r="HL364" s="51">
        <f t="shared" si="2381"/>
        <v>0</v>
      </c>
      <c r="HM364" s="153">
        <f t="shared" si="2531"/>
        <v>10000</v>
      </c>
      <c r="HN364" s="58">
        <f t="shared" si="2382"/>
        <v>0</v>
      </c>
      <c r="HO364" s="52">
        <f t="shared" si="2383"/>
        <v>0</v>
      </c>
      <c r="HP364" s="51">
        <f t="shared" si="2384"/>
        <v>0</v>
      </c>
      <c r="HQ364" s="57">
        <f t="shared" si="2385"/>
        <v>0</v>
      </c>
      <c r="HR364" s="153">
        <f t="shared" si="2532"/>
        <v>10000</v>
      </c>
      <c r="HS364" s="468">
        <f t="shared" si="2171"/>
        <v>0</v>
      </c>
      <c r="HT364" s="46">
        <f t="shared" si="2172"/>
        <v>0</v>
      </c>
      <c r="HU364" s="46">
        <f t="shared" si="2173"/>
        <v>0</v>
      </c>
      <c r="HV364" s="48"/>
      <c r="HW364" s="29"/>
      <c r="HX364" s="45">
        <v>303</v>
      </c>
      <c r="HY364" s="128">
        <f t="shared" si="2386"/>
        <v>0</v>
      </c>
      <c r="HZ364" s="46">
        <f t="shared" si="2387"/>
        <v>0</v>
      </c>
      <c r="IA364" s="46">
        <f t="shared" si="2388"/>
        <v>0</v>
      </c>
      <c r="IB364" s="46">
        <f t="shared" si="2389"/>
        <v>0</v>
      </c>
      <c r="IC364" s="46">
        <f t="shared" si="2390"/>
        <v>0</v>
      </c>
      <c r="ID364" s="51">
        <f t="shared" si="2391"/>
        <v>0</v>
      </c>
      <c r="IE364" s="153">
        <f t="shared" si="2533"/>
        <v>10000</v>
      </c>
      <c r="IF364" s="58">
        <f t="shared" si="2392"/>
        <v>0</v>
      </c>
      <c r="IG364" s="52">
        <f t="shared" si="2393"/>
        <v>0</v>
      </c>
      <c r="IH364" s="51">
        <f t="shared" si="2394"/>
        <v>0</v>
      </c>
      <c r="II364" s="57">
        <f t="shared" si="2534"/>
        <v>0</v>
      </c>
      <c r="IJ364" s="153">
        <f t="shared" si="2535"/>
        <v>10000</v>
      </c>
      <c r="IK364" s="468">
        <f t="shared" si="2174"/>
        <v>0</v>
      </c>
      <c r="IL364" s="46">
        <f t="shared" si="2175"/>
        <v>0</v>
      </c>
      <c r="IM364" s="46">
        <f t="shared" si="2176"/>
        <v>0</v>
      </c>
      <c r="IN364" s="48"/>
      <c r="IO364" s="53">
        <f t="shared" si="2395"/>
        <v>0</v>
      </c>
      <c r="IQ364" s="45">
        <v>303</v>
      </c>
      <c r="IR364" s="128">
        <f t="shared" si="2396"/>
        <v>0</v>
      </c>
      <c r="IS364" s="128">
        <f t="shared" si="2397"/>
        <v>0</v>
      </c>
      <c r="IT364" s="128">
        <f t="shared" si="2398"/>
        <v>0</v>
      </c>
      <c r="IU364" s="46">
        <f t="shared" si="2559"/>
        <v>0</v>
      </c>
      <c r="IV364" s="46">
        <f t="shared" si="2399"/>
        <v>0</v>
      </c>
      <c r="IW364" s="51">
        <f t="shared" si="2400"/>
        <v>0</v>
      </c>
      <c r="IX364" s="199">
        <f t="shared" si="2536"/>
        <v>10000</v>
      </c>
      <c r="IY364" s="128">
        <f t="shared" si="2401"/>
        <v>0</v>
      </c>
      <c r="IZ364" s="408">
        <f t="shared" si="2402"/>
        <v>0</v>
      </c>
      <c r="JA364" s="58">
        <f t="shared" si="2403"/>
        <v>0</v>
      </c>
      <c r="JB364" s="52">
        <f t="shared" si="2404"/>
        <v>0</v>
      </c>
      <c r="JC364" s="51">
        <f t="shared" si="2405"/>
        <v>0</v>
      </c>
      <c r="JD364" s="57">
        <f t="shared" si="2406"/>
        <v>0</v>
      </c>
      <c r="JE364" s="280">
        <f t="shared" si="2407"/>
        <v>10000</v>
      </c>
      <c r="JF364" s="280">
        <f t="shared" si="2408"/>
        <v>0</v>
      </c>
      <c r="JG364" s="468">
        <f t="shared" si="2409"/>
        <v>0</v>
      </c>
      <c r="JH364" s="46">
        <f t="shared" si="2410"/>
        <v>0</v>
      </c>
      <c r="JI364" s="46">
        <f t="shared" si="2411"/>
        <v>0</v>
      </c>
      <c r="JJ364" s="48"/>
      <c r="JL364" s="45">
        <v>303</v>
      </c>
      <c r="JM364" s="46">
        <f t="shared" si="2412"/>
        <v>0</v>
      </c>
      <c r="JN364" s="46">
        <f t="shared" si="2413"/>
        <v>0</v>
      </c>
      <c r="JO364" s="128">
        <f t="shared" si="2414"/>
        <v>0</v>
      </c>
      <c r="JP364" s="46">
        <f t="shared" si="2537"/>
        <v>0</v>
      </c>
      <c r="JQ364" s="46">
        <f t="shared" si="2415"/>
        <v>0</v>
      </c>
      <c r="JR364" s="51">
        <f t="shared" si="2416"/>
        <v>0</v>
      </c>
      <c r="JS364" s="51">
        <f t="shared" si="2733"/>
        <v>0</v>
      </c>
      <c r="JT364" s="199">
        <f t="shared" si="2538"/>
        <v>10000</v>
      </c>
      <c r="JU364" s="128">
        <f t="shared" si="2417"/>
        <v>0</v>
      </c>
      <c r="JV364" s="408">
        <f t="shared" si="2418"/>
        <v>0</v>
      </c>
      <c r="JW364" s="58">
        <f t="shared" si="2419"/>
        <v>0</v>
      </c>
      <c r="JX364" s="52">
        <f t="shared" si="2420"/>
        <v>0</v>
      </c>
      <c r="JY364" s="51">
        <f t="shared" si="2421"/>
        <v>0</v>
      </c>
      <c r="JZ364" s="51">
        <f t="shared" si="2422"/>
        <v>0</v>
      </c>
      <c r="KA364" s="199">
        <f t="shared" si="2734"/>
        <v>0</v>
      </c>
      <c r="KB364" s="128">
        <f t="shared" si="2539"/>
        <v>10000</v>
      </c>
      <c r="KC364" s="204">
        <f t="shared" si="2423"/>
        <v>0</v>
      </c>
      <c r="KD364" s="468">
        <f t="shared" si="2540"/>
        <v>0</v>
      </c>
      <c r="KE364" s="46">
        <f t="shared" si="2424"/>
        <v>0</v>
      </c>
      <c r="KF364" s="46">
        <f t="shared" si="2425"/>
        <v>0</v>
      </c>
      <c r="KG364" s="48"/>
      <c r="KI364" s="45">
        <v>303</v>
      </c>
      <c r="KJ364" s="46">
        <f t="shared" si="2426"/>
        <v>0</v>
      </c>
      <c r="KK364" s="46">
        <f t="shared" si="2427"/>
        <v>0</v>
      </c>
      <c r="KL364" s="128">
        <f t="shared" si="2428"/>
        <v>0</v>
      </c>
      <c r="KM364" s="46">
        <f t="shared" si="2244"/>
        <v>0</v>
      </c>
      <c r="KN364" s="46">
        <f t="shared" si="2429"/>
        <v>0</v>
      </c>
      <c r="KO364" s="51">
        <f t="shared" si="2430"/>
        <v>0</v>
      </c>
      <c r="KP364" s="199">
        <f t="shared" si="2735"/>
        <v>0</v>
      </c>
      <c r="KQ364" s="199">
        <f t="shared" si="2541"/>
        <v>10000</v>
      </c>
      <c r="KR364" s="128">
        <f t="shared" si="2431"/>
        <v>0</v>
      </c>
      <c r="KS364" s="408">
        <f t="shared" si="2432"/>
        <v>0</v>
      </c>
      <c r="KT364" s="45">
        <v>303</v>
      </c>
      <c r="KU364" s="46">
        <f t="shared" si="2542"/>
        <v>0</v>
      </c>
      <c r="KV364" s="46">
        <f t="shared" si="2433"/>
        <v>0</v>
      </c>
      <c r="KW364" s="128">
        <f t="shared" si="2177"/>
        <v>0</v>
      </c>
      <c r="KX364" s="46">
        <f t="shared" si="2434"/>
        <v>0</v>
      </c>
      <c r="KY364" s="46">
        <f t="shared" si="2178"/>
        <v>0</v>
      </c>
      <c r="KZ364" s="51">
        <f t="shared" si="2435"/>
        <v>0</v>
      </c>
      <c r="LA364" s="153">
        <f t="shared" si="2736"/>
        <v>0</v>
      </c>
      <c r="LB364" s="58">
        <f t="shared" si="2652"/>
        <v>0</v>
      </c>
      <c r="LC364" s="52">
        <f t="shared" si="2436"/>
        <v>0</v>
      </c>
      <c r="LD364" s="51">
        <f t="shared" si="2437"/>
        <v>0</v>
      </c>
      <c r="LE364" s="51">
        <f t="shared" si="2179"/>
        <v>0</v>
      </c>
      <c r="LF364" s="51">
        <f t="shared" si="2737"/>
        <v>0</v>
      </c>
      <c r="LG364" s="128">
        <f t="shared" si="2180"/>
        <v>10000</v>
      </c>
      <c r="LH364" s="204">
        <f t="shared" si="2438"/>
        <v>0</v>
      </c>
      <c r="LI364" s="479">
        <f t="shared" si="2181"/>
        <v>0</v>
      </c>
      <c r="LJ364" s="46">
        <f t="shared" si="2543"/>
        <v>0</v>
      </c>
      <c r="LK364" s="46">
        <f t="shared" si="2544"/>
        <v>0</v>
      </c>
      <c r="LL364" s="48"/>
      <c r="LN364" s="45">
        <v>303</v>
      </c>
      <c r="LO364" s="46">
        <f t="shared" si="2439"/>
        <v>0</v>
      </c>
      <c r="LP364" s="46">
        <f t="shared" si="2706"/>
        <v>0</v>
      </c>
      <c r="LQ364" s="46">
        <f t="shared" si="2440"/>
        <v>0</v>
      </c>
      <c r="LR364" s="46">
        <f t="shared" si="2441"/>
        <v>0</v>
      </c>
      <c r="LS364" s="46">
        <f t="shared" si="2442"/>
        <v>0</v>
      </c>
      <c r="LT364" s="51">
        <f t="shared" si="2443"/>
        <v>0</v>
      </c>
      <c r="LU364" s="199">
        <f t="shared" si="2545"/>
        <v>10000</v>
      </c>
      <c r="LV364" s="58">
        <f t="shared" si="2444"/>
        <v>0</v>
      </c>
      <c r="LW364" s="241">
        <f t="shared" si="2707"/>
        <v>0</v>
      </c>
      <c r="LX364" s="51">
        <f t="shared" si="2445"/>
        <v>0</v>
      </c>
      <c r="LY364" s="51">
        <f t="shared" si="2446"/>
        <v>0</v>
      </c>
      <c r="LZ364" s="46">
        <f t="shared" si="2546"/>
        <v>0</v>
      </c>
      <c r="MA364" s="199">
        <f t="shared" si="2547"/>
        <v>10000</v>
      </c>
      <c r="MB364" s="468">
        <f t="shared" si="2447"/>
        <v>0</v>
      </c>
      <c r="MC364" s="46">
        <f t="shared" si="2448"/>
        <v>0</v>
      </c>
      <c r="MD364" s="46">
        <f t="shared" si="2449"/>
        <v>0</v>
      </c>
      <c r="ME364" s="48"/>
      <c r="MG364" s="45">
        <v>303</v>
      </c>
      <c r="MH364" s="46">
        <f t="shared" si="2450"/>
        <v>0</v>
      </c>
      <c r="MI364" s="46">
        <f t="shared" si="2708"/>
        <v>0</v>
      </c>
      <c r="MJ364" s="46">
        <f t="shared" si="2451"/>
        <v>0</v>
      </c>
      <c r="MK364" s="46">
        <f t="shared" si="2452"/>
        <v>0</v>
      </c>
      <c r="ML364" s="46">
        <f t="shared" si="2453"/>
        <v>0</v>
      </c>
      <c r="MM364" s="51">
        <f t="shared" si="2454"/>
        <v>0</v>
      </c>
      <c r="MN364" s="199">
        <f t="shared" si="2548"/>
        <v>10000</v>
      </c>
      <c r="MO364" s="58">
        <f t="shared" si="2455"/>
        <v>0</v>
      </c>
      <c r="MP364" s="52">
        <f t="shared" si="2709"/>
        <v>0</v>
      </c>
      <c r="MQ364" s="51">
        <f t="shared" si="2456"/>
        <v>0</v>
      </c>
      <c r="MR364" s="57">
        <f t="shared" si="2457"/>
        <v>0</v>
      </c>
      <c r="MS364" s="199">
        <f t="shared" si="2549"/>
        <v>10000</v>
      </c>
      <c r="MT364" s="468">
        <f t="shared" si="2550"/>
        <v>0</v>
      </c>
      <c r="MU364" s="46">
        <f t="shared" si="2458"/>
        <v>0</v>
      </c>
      <c r="MV364" s="46">
        <f t="shared" si="2459"/>
        <v>0</v>
      </c>
      <c r="MW364" s="48"/>
      <c r="MY364" s="45">
        <v>303</v>
      </c>
      <c r="MZ364" s="46">
        <f t="shared" si="2460"/>
        <v>0</v>
      </c>
      <c r="NA364" s="46">
        <f t="shared" si="2710"/>
        <v>0</v>
      </c>
      <c r="NB364" s="128">
        <f t="shared" si="2461"/>
        <v>0</v>
      </c>
      <c r="NC364" s="46">
        <f t="shared" si="2238"/>
        <v>0</v>
      </c>
      <c r="ND364" s="46">
        <f t="shared" si="2462"/>
        <v>0</v>
      </c>
      <c r="NE364" s="51">
        <f t="shared" si="2187"/>
        <v>0</v>
      </c>
      <c r="NF364" s="153">
        <f t="shared" si="2188"/>
        <v>10000</v>
      </c>
      <c r="NG364" s="45">
        <v>303</v>
      </c>
      <c r="NH364" s="46">
        <f t="shared" si="2239"/>
        <v>0</v>
      </c>
      <c r="NI364" s="46">
        <f t="shared" si="2711"/>
        <v>0</v>
      </c>
      <c r="NJ364" s="128">
        <f t="shared" si="2190"/>
        <v>0</v>
      </c>
      <c r="NK364" s="46">
        <f t="shared" si="2551"/>
        <v>0</v>
      </c>
      <c r="NL364" s="46">
        <f t="shared" si="2191"/>
        <v>0</v>
      </c>
      <c r="NM364" s="51">
        <f t="shared" si="2463"/>
        <v>0</v>
      </c>
      <c r="NN364" s="58">
        <f t="shared" si="2192"/>
        <v>0</v>
      </c>
      <c r="NO364" s="52">
        <f t="shared" si="2712"/>
        <v>0</v>
      </c>
      <c r="NP364" s="51">
        <f t="shared" si="2194"/>
        <v>0</v>
      </c>
      <c r="NQ364" s="57">
        <f t="shared" si="2464"/>
        <v>0</v>
      </c>
      <c r="NR364" s="153">
        <f t="shared" si="2552"/>
        <v>10000</v>
      </c>
      <c r="NS364" s="469">
        <f t="shared" si="2465"/>
        <v>0</v>
      </c>
      <c r="NT364" s="46">
        <f t="shared" si="2466"/>
        <v>0</v>
      </c>
      <c r="NU364" s="46">
        <f t="shared" si="2467"/>
        <v>0</v>
      </c>
      <c r="NV364" s="48"/>
      <c r="NX364" s="45">
        <v>303</v>
      </c>
      <c r="NY364" s="46">
        <f t="shared" si="2468"/>
        <v>0</v>
      </c>
      <c r="NZ364" s="46">
        <f t="shared" si="2713"/>
        <v>0</v>
      </c>
      <c r="OA364" s="46">
        <f t="shared" si="2469"/>
        <v>0</v>
      </c>
      <c r="OB364" s="46">
        <f t="shared" si="2470"/>
        <v>0</v>
      </c>
      <c r="OC364" s="46">
        <f t="shared" si="2471"/>
        <v>0</v>
      </c>
      <c r="OD364" s="51">
        <f t="shared" si="2472"/>
        <v>0</v>
      </c>
      <c r="OE364" s="57">
        <f t="shared" si="2738"/>
        <v>0</v>
      </c>
      <c r="OF364" s="153">
        <f t="shared" si="2553"/>
        <v>10000</v>
      </c>
      <c r="OG364" s="58">
        <f t="shared" si="2473"/>
        <v>0</v>
      </c>
      <c r="OH364" s="241">
        <f t="shared" si="2739"/>
        <v>0</v>
      </c>
      <c r="OI364" s="51">
        <f t="shared" si="2474"/>
        <v>0</v>
      </c>
      <c r="OJ364" s="51">
        <f t="shared" si="2475"/>
        <v>0</v>
      </c>
      <c r="OK364" s="153">
        <f t="shared" si="2740"/>
        <v>0</v>
      </c>
      <c r="OL364" s="153">
        <f t="shared" si="2554"/>
        <v>10000</v>
      </c>
      <c r="OM364" s="468">
        <f t="shared" si="2555"/>
        <v>0</v>
      </c>
      <c r="ON364" s="46">
        <f t="shared" si="2556"/>
        <v>0</v>
      </c>
      <c r="OO364" s="46">
        <f t="shared" si="2476"/>
        <v>0</v>
      </c>
      <c r="OP364" s="48"/>
      <c r="OR364" s="45">
        <v>303</v>
      </c>
      <c r="OS364" s="46">
        <f t="shared" si="2477"/>
        <v>0</v>
      </c>
      <c r="OT364" s="128">
        <f t="shared" si="2714"/>
        <v>0</v>
      </c>
      <c r="OU364" s="128">
        <f t="shared" si="2478"/>
        <v>0</v>
      </c>
      <c r="OV364" s="46">
        <f t="shared" si="2240"/>
        <v>0</v>
      </c>
      <c r="OW364" s="46">
        <f t="shared" si="2241"/>
        <v>0</v>
      </c>
      <c r="OX364" s="51">
        <f t="shared" si="2479"/>
        <v>0</v>
      </c>
      <c r="OY364" s="51">
        <f t="shared" si="2741"/>
        <v>0</v>
      </c>
      <c r="OZ364" s="153">
        <f t="shared" si="2557"/>
        <v>10000</v>
      </c>
      <c r="PA364" s="45">
        <v>303</v>
      </c>
      <c r="PB364" s="46">
        <f t="shared" si="2480"/>
        <v>0</v>
      </c>
      <c r="PC364" s="46">
        <f t="shared" si="2742"/>
        <v>0</v>
      </c>
      <c r="PD364" s="128">
        <f t="shared" si="2481"/>
        <v>0</v>
      </c>
      <c r="PE364" s="46">
        <f t="shared" si="2482"/>
        <v>0</v>
      </c>
      <c r="PF364" s="46">
        <f t="shared" si="2483"/>
        <v>0</v>
      </c>
      <c r="PG364" s="51">
        <f t="shared" si="2484"/>
        <v>0</v>
      </c>
      <c r="PH364" s="57">
        <f t="shared" si="2743"/>
        <v>0</v>
      </c>
      <c r="PI364" s="688">
        <f t="shared" si="2485"/>
        <v>0</v>
      </c>
      <c r="PJ364" s="52">
        <f t="shared" si="2744"/>
        <v>0</v>
      </c>
      <c r="PK364" s="51">
        <f t="shared" si="2486"/>
        <v>0</v>
      </c>
      <c r="PL364" s="57">
        <f t="shared" si="2487"/>
        <v>0</v>
      </c>
      <c r="PM364" s="57">
        <f t="shared" si="2745"/>
        <v>0</v>
      </c>
      <c r="PN364" s="153">
        <f t="shared" si="2558"/>
        <v>10000</v>
      </c>
      <c r="PO364" s="469">
        <f t="shared" si="2488"/>
        <v>0</v>
      </c>
      <c r="PP364" s="46">
        <f t="shared" si="2489"/>
        <v>0</v>
      </c>
      <c r="PQ364" s="46">
        <f t="shared" si="2490"/>
        <v>0</v>
      </c>
      <c r="PR364" s="48"/>
    </row>
    <row r="365" spans="2:434" hidden="1" x14ac:dyDescent="0.3">
      <c r="B365" s="45">
        <v>304</v>
      </c>
      <c r="C365" s="46">
        <f t="shared" si="2245"/>
        <v>0</v>
      </c>
      <c r="D365" s="46">
        <f t="shared" si="2293"/>
        <v>0</v>
      </c>
      <c r="E365" s="46">
        <f t="shared" si="2294"/>
        <v>0</v>
      </c>
      <c r="F365" s="46">
        <f t="shared" si="2295"/>
        <v>0</v>
      </c>
      <c r="G365" s="46">
        <f t="shared" si="2296"/>
        <v>0</v>
      </c>
      <c r="H365" s="51">
        <f t="shared" si="2297"/>
        <v>0</v>
      </c>
      <c r="I365" s="58">
        <f t="shared" si="2228"/>
        <v>0</v>
      </c>
      <c r="J365" s="52">
        <f t="shared" si="2298"/>
        <v>0</v>
      </c>
      <c r="K365" s="51">
        <f t="shared" si="2299"/>
        <v>0</v>
      </c>
      <c r="L365" s="57">
        <f t="shared" si="2300"/>
        <v>0</v>
      </c>
      <c r="M365" s="468">
        <f t="shared" si="2491"/>
        <v>0</v>
      </c>
      <c r="N365" s="46">
        <f t="shared" si="2492"/>
        <v>0</v>
      </c>
      <c r="O365" s="47"/>
      <c r="P365" s="46">
        <f t="shared" si="2493"/>
        <v>0</v>
      </c>
      <c r="Q365" s="48"/>
      <c r="R365" s="29"/>
      <c r="S365" s="29"/>
      <c r="T365" s="45">
        <v>304</v>
      </c>
      <c r="U365" s="46">
        <f t="shared" si="2301"/>
        <v>0</v>
      </c>
      <c r="V365" s="46">
        <f t="shared" si="2302"/>
        <v>0</v>
      </c>
      <c r="W365" s="46">
        <f t="shared" si="2494"/>
        <v>0</v>
      </c>
      <c r="X365" s="46">
        <f t="shared" si="2303"/>
        <v>0</v>
      </c>
      <c r="Y365" s="46">
        <f t="shared" si="2304"/>
        <v>0</v>
      </c>
      <c r="Z365" s="51">
        <f t="shared" si="2305"/>
        <v>0</v>
      </c>
      <c r="AA365" s="58">
        <f t="shared" si="2306"/>
        <v>0</v>
      </c>
      <c r="AB365" s="52">
        <f t="shared" si="2307"/>
        <v>0</v>
      </c>
      <c r="AC365" s="51">
        <f t="shared" si="2308"/>
        <v>0</v>
      </c>
      <c r="AD365" s="57">
        <f t="shared" si="2309"/>
        <v>0</v>
      </c>
      <c r="AE365" s="468">
        <f t="shared" si="2495"/>
        <v>0</v>
      </c>
      <c r="AF365" s="46">
        <f t="shared" si="2310"/>
        <v>0</v>
      </c>
      <c r="AG365" s="47"/>
      <c r="AH365" s="46">
        <f t="shared" si="2496"/>
        <v>0</v>
      </c>
      <c r="AI365" s="48"/>
      <c r="AJ365" s="29"/>
      <c r="AK365" s="45">
        <v>304</v>
      </c>
      <c r="AL365" s="46">
        <f t="shared" si="2311"/>
        <v>0</v>
      </c>
      <c r="AM365" s="46"/>
      <c r="AN365" s="46"/>
      <c r="AO365" s="46">
        <f t="shared" si="2312"/>
        <v>0</v>
      </c>
      <c r="AP365" s="128">
        <f t="shared" si="2313"/>
        <v>0</v>
      </c>
      <c r="AQ365" s="128"/>
      <c r="AR365" s="128"/>
      <c r="AS365" s="46">
        <f t="shared" si="2314"/>
        <v>0</v>
      </c>
      <c r="AT365" s="46">
        <f t="shared" si="2315"/>
        <v>0</v>
      </c>
      <c r="AU365" s="51"/>
      <c r="AV365" s="51"/>
      <c r="AW365" s="51">
        <f t="shared" si="2316"/>
        <v>0</v>
      </c>
      <c r="AX365" s="58">
        <f t="shared" si="2317"/>
        <v>0</v>
      </c>
      <c r="AY365" s="52"/>
      <c r="AZ365" s="52"/>
      <c r="BA365" s="52">
        <f t="shared" si="2318"/>
        <v>0</v>
      </c>
      <c r="BB365" s="51">
        <f t="shared" si="2319"/>
        <v>0</v>
      </c>
      <c r="BC365" s="51"/>
      <c r="BD365" s="51"/>
      <c r="BE365" s="57">
        <f t="shared" si="2320"/>
        <v>0</v>
      </c>
      <c r="BF365" s="468">
        <f t="shared" si="2321"/>
        <v>0</v>
      </c>
      <c r="BG365" s="46">
        <f t="shared" si="2322"/>
        <v>0</v>
      </c>
      <c r="BH365" s="46">
        <f t="shared" si="2323"/>
        <v>0</v>
      </c>
      <c r="BI365" s="48"/>
      <c r="BK365" s="45">
        <v>304</v>
      </c>
      <c r="BL365" s="46">
        <f t="shared" si="2497"/>
        <v>0</v>
      </c>
      <c r="BM365" s="46">
        <f t="shared" si="2498"/>
        <v>0</v>
      </c>
      <c r="BN365" s="46">
        <f t="shared" si="2499"/>
        <v>0</v>
      </c>
      <c r="BO365" s="46">
        <f t="shared" si="2324"/>
        <v>0</v>
      </c>
      <c r="BP365" s="46">
        <f t="shared" si="2325"/>
        <v>0</v>
      </c>
      <c r="BQ365" s="51">
        <f t="shared" si="2326"/>
        <v>0</v>
      </c>
      <c r="BR365" s="57">
        <f t="shared" si="2715"/>
        <v>0</v>
      </c>
      <c r="BS365" s="58">
        <f t="shared" si="2229"/>
        <v>0</v>
      </c>
      <c r="BT365" s="52">
        <f t="shared" si="2500"/>
        <v>0</v>
      </c>
      <c r="BU365" s="51">
        <f t="shared" si="2327"/>
        <v>0</v>
      </c>
      <c r="BV365" s="51">
        <f t="shared" si="2328"/>
        <v>0</v>
      </c>
      <c r="BW365" s="153">
        <f t="shared" si="2716"/>
        <v>0</v>
      </c>
      <c r="BX365" s="468">
        <f t="shared" si="2501"/>
        <v>0</v>
      </c>
      <c r="BY365" s="46">
        <f t="shared" si="2502"/>
        <v>0</v>
      </c>
      <c r="BZ365" s="46">
        <f t="shared" si="2329"/>
        <v>0</v>
      </c>
      <c r="CA365" s="48"/>
      <c r="CB365" s="29"/>
      <c r="CC365" s="45">
        <v>304</v>
      </c>
      <c r="CD365" s="128">
        <f t="shared" si="2330"/>
        <v>0</v>
      </c>
      <c r="CE365" s="46">
        <f t="shared" si="2503"/>
        <v>0</v>
      </c>
      <c r="CF365" s="128">
        <f t="shared" si="2331"/>
        <v>0</v>
      </c>
      <c r="CG365" s="46">
        <f t="shared" si="2504"/>
        <v>0</v>
      </c>
      <c r="CH365" s="46">
        <f t="shared" si="2230"/>
        <v>0</v>
      </c>
      <c r="CI365" s="51">
        <f t="shared" si="2332"/>
        <v>0</v>
      </c>
      <c r="CJ365" s="199">
        <f t="shared" si="2717"/>
        <v>0</v>
      </c>
      <c r="CK365" s="153">
        <f t="shared" si="2505"/>
        <v>10000</v>
      </c>
      <c r="CL365" s="45">
        <v>304</v>
      </c>
      <c r="CM365" s="46">
        <f t="shared" si="2506"/>
        <v>0</v>
      </c>
      <c r="CN365" s="46">
        <f t="shared" si="2507"/>
        <v>0</v>
      </c>
      <c r="CO365" s="128">
        <f t="shared" si="2242"/>
        <v>0</v>
      </c>
      <c r="CP365" s="46">
        <f t="shared" si="2333"/>
        <v>0</v>
      </c>
      <c r="CQ365" s="46">
        <f t="shared" si="2243"/>
        <v>0</v>
      </c>
      <c r="CR365" s="51">
        <f t="shared" si="2334"/>
        <v>0</v>
      </c>
      <c r="CS365" s="153">
        <f t="shared" si="2718"/>
        <v>0</v>
      </c>
      <c r="CT365" s="58">
        <f t="shared" si="2335"/>
        <v>0</v>
      </c>
      <c r="CU365" s="52">
        <f t="shared" si="2508"/>
        <v>0</v>
      </c>
      <c r="CV365" s="51">
        <f t="shared" si="2509"/>
        <v>0</v>
      </c>
      <c r="CW365" s="51">
        <f t="shared" si="2336"/>
        <v>0</v>
      </c>
      <c r="CX365" s="57">
        <f t="shared" si="2719"/>
        <v>0</v>
      </c>
      <c r="CY365" s="153">
        <f t="shared" si="2510"/>
        <v>10000</v>
      </c>
      <c r="CZ365" s="479">
        <f t="shared" si="2162"/>
        <v>0</v>
      </c>
      <c r="DA365" s="46">
        <f t="shared" si="2511"/>
        <v>0</v>
      </c>
      <c r="DB365" s="46">
        <f t="shared" si="2512"/>
        <v>0</v>
      </c>
      <c r="DC365" s="48"/>
      <c r="DE365" s="45">
        <v>304</v>
      </c>
      <c r="DF365" s="46">
        <f t="shared" si="2337"/>
        <v>0</v>
      </c>
      <c r="DG365" s="46">
        <f t="shared" si="2720"/>
        <v>0</v>
      </c>
      <c r="DH365" s="46">
        <f t="shared" si="2338"/>
        <v>0</v>
      </c>
      <c r="DI365" s="46">
        <f t="shared" si="2339"/>
        <v>0</v>
      </c>
      <c r="DJ365" s="46">
        <f t="shared" si="2340"/>
        <v>0</v>
      </c>
      <c r="DK365" s="51">
        <f t="shared" si="2341"/>
        <v>0</v>
      </c>
      <c r="DL365" s="58">
        <f t="shared" si="2231"/>
        <v>0</v>
      </c>
      <c r="DM365" s="241">
        <f t="shared" si="2721"/>
        <v>0</v>
      </c>
      <c r="DN365" s="51">
        <f t="shared" si="2342"/>
        <v>0</v>
      </c>
      <c r="DO365" s="57">
        <f t="shared" si="2343"/>
        <v>0</v>
      </c>
      <c r="DP365" s="468">
        <f t="shared" si="2513"/>
        <v>0</v>
      </c>
      <c r="DQ365" s="46">
        <f t="shared" si="2514"/>
        <v>0</v>
      </c>
      <c r="DR365" s="47"/>
      <c r="DS365" s="46">
        <f t="shared" si="2515"/>
        <v>0</v>
      </c>
      <c r="DT365" s="48"/>
      <c r="DU365" s="29"/>
      <c r="DV365" s="45">
        <v>304</v>
      </c>
      <c r="DW365" s="46">
        <f t="shared" si="2516"/>
        <v>0</v>
      </c>
      <c r="DX365" s="46">
        <f t="shared" si="2722"/>
        <v>0</v>
      </c>
      <c r="DY365" s="46">
        <f t="shared" si="2517"/>
        <v>0</v>
      </c>
      <c r="DZ365" s="46">
        <f t="shared" si="2344"/>
        <v>0</v>
      </c>
      <c r="EA365" s="46">
        <f t="shared" si="2345"/>
        <v>0</v>
      </c>
      <c r="EB365" s="51">
        <f t="shared" si="2346"/>
        <v>0</v>
      </c>
      <c r="EC365" s="58">
        <f t="shared" si="2232"/>
        <v>0</v>
      </c>
      <c r="ED365" s="52">
        <f t="shared" si="2723"/>
        <v>0</v>
      </c>
      <c r="EE365" s="51">
        <f t="shared" si="2347"/>
        <v>0</v>
      </c>
      <c r="EF365" s="57">
        <f t="shared" si="2348"/>
        <v>0</v>
      </c>
      <c r="EG365" s="468">
        <f t="shared" si="2518"/>
        <v>0</v>
      </c>
      <c r="EH365" s="46">
        <f t="shared" si="2519"/>
        <v>0</v>
      </c>
      <c r="EI365" s="47"/>
      <c r="EJ365" s="46">
        <f t="shared" si="2520"/>
        <v>0</v>
      </c>
      <c r="EK365" s="48"/>
      <c r="EL365" s="29"/>
      <c r="EM365" s="45">
        <v>304</v>
      </c>
      <c r="EN365" s="46">
        <f t="shared" si="2700"/>
        <v>0</v>
      </c>
      <c r="EO365" s="46">
        <f t="shared" si="2724"/>
        <v>0</v>
      </c>
      <c r="EP365" s="128">
        <f t="shared" si="2233"/>
        <v>0</v>
      </c>
      <c r="EQ365" s="46">
        <f t="shared" si="2349"/>
        <v>0</v>
      </c>
      <c r="ER365" s="46">
        <f t="shared" si="2350"/>
        <v>0</v>
      </c>
      <c r="ES365" s="51">
        <f t="shared" si="2351"/>
        <v>0</v>
      </c>
      <c r="ET365" s="153">
        <f t="shared" si="2521"/>
        <v>10000</v>
      </c>
      <c r="EU365" s="45">
        <v>304</v>
      </c>
      <c r="EV365" s="46">
        <f t="shared" si="2234"/>
        <v>0</v>
      </c>
      <c r="EW365" s="46">
        <f t="shared" si="2725"/>
        <v>0</v>
      </c>
      <c r="EX365" s="128">
        <f t="shared" si="2352"/>
        <v>0</v>
      </c>
      <c r="EY365" s="46">
        <f t="shared" si="2353"/>
        <v>0</v>
      </c>
      <c r="EZ365" s="46">
        <f t="shared" si="2354"/>
        <v>0</v>
      </c>
      <c r="FA365" s="51">
        <f t="shared" si="2355"/>
        <v>0</v>
      </c>
      <c r="FB365" s="58">
        <f t="shared" si="2356"/>
        <v>0</v>
      </c>
      <c r="FC365" s="52">
        <f t="shared" si="2726"/>
        <v>0</v>
      </c>
      <c r="FD365" s="51">
        <f t="shared" si="2522"/>
        <v>0</v>
      </c>
      <c r="FE365" s="57">
        <f t="shared" si="2357"/>
        <v>0</v>
      </c>
      <c r="FF365" s="153">
        <f t="shared" si="2523"/>
        <v>10000</v>
      </c>
      <c r="FG365" s="469">
        <f t="shared" si="2358"/>
        <v>0</v>
      </c>
      <c r="FH365" s="46">
        <f t="shared" si="2359"/>
        <v>0</v>
      </c>
      <c r="FI365" s="46">
        <f t="shared" si="2360"/>
        <v>0</v>
      </c>
      <c r="FJ365" s="48"/>
      <c r="FL365" s="45">
        <v>304</v>
      </c>
      <c r="FM365" s="46">
        <f t="shared" si="2524"/>
        <v>0</v>
      </c>
      <c r="FN365" s="46">
        <f t="shared" si="2701"/>
        <v>0</v>
      </c>
      <c r="FO365" s="46">
        <f t="shared" si="2525"/>
        <v>0</v>
      </c>
      <c r="FP365" s="46">
        <f t="shared" si="2361"/>
        <v>0</v>
      </c>
      <c r="FQ365" s="46">
        <f t="shared" si="2362"/>
        <v>0</v>
      </c>
      <c r="FR365" s="51">
        <f t="shared" si="2363"/>
        <v>0</v>
      </c>
      <c r="FS365" s="57">
        <f t="shared" si="2727"/>
        <v>0</v>
      </c>
      <c r="FT365" s="58">
        <f t="shared" si="2235"/>
        <v>0</v>
      </c>
      <c r="FU365" s="241">
        <f t="shared" si="2702"/>
        <v>0</v>
      </c>
      <c r="FV365" s="51">
        <f t="shared" si="2364"/>
        <v>0</v>
      </c>
      <c r="FW365" s="51">
        <f t="shared" si="2365"/>
        <v>0</v>
      </c>
      <c r="FX365" s="153">
        <f t="shared" si="2728"/>
        <v>0</v>
      </c>
      <c r="FY365" s="468">
        <f t="shared" si="2526"/>
        <v>0</v>
      </c>
      <c r="FZ365" s="46">
        <f t="shared" si="2527"/>
        <v>0</v>
      </c>
      <c r="GA365" s="46">
        <f t="shared" si="2366"/>
        <v>0</v>
      </c>
      <c r="GB365" s="48"/>
      <c r="GD365" s="45">
        <v>304</v>
      </c>
      <c r="GE365" s="128">
        <f t="shared" si="2703"/>
        <v>0</v>
      </c>
      <c r="GF365" s="128">
        <f t="shared" si="2729"/>
        <v>0</v>
      </c>
      <c r="GG365" s="128">
        <f t="shared" si="2699"/>
        <v>0</v>
      </c>
      <c r="GH365" s="46">
        <f t="shared" si="2236"/>
        <v>0</v>
      </c>
      <c r="GI365" s="46">
        <f t="shared" si="2367"/>
        <v>0</v>
      </c>
      <c r="GJ365" s="51">
        <f t="shared" si="2368"/>
        <v>0</v>
      </c>
      <c r="GK365" s="51">
        <f t="shared" si="2730"/>
        <v>0</v>
      </c>
      <c r="GL365" s="153">
        <f t="shared" si="2528"/>
        <v>10000</v>
      </c>
      <c r="GM365" s="45">
        <v>304</v>
      </c>
      <c r="GN365" s="46">
        <f t="shared" si="2237"/>
        <v>0</v>
      </c>
      <c r="GO365" s="46">
        <f t="shared" si="2704"/>
        <v>0</v>
      </c>
      <c r="GP365" s="128">
        <f t="shared" si="2168"/>
        <v>0</v>
      </c>
      <c r="GQ365" s="46">
        <f t="shared" si="2369"/>
        <v>0</v>
      </c>
      <c r="GR365" s="46">
        <f t="shared" si="2169"/>
        <v>0</v>
      </c>
      <c r="GS365" s="51">
        <f t="shared" si="2370"/>
        <v>0</v>
      </c>
      <c r="GT365" s="57">
        <f t="shared" si="2731"/>
        <v>0</v>
      </c>
      <c r="GU365" s="58">
        <f t="shared" si="2371"/>
        <v>0</v>
      </c>
      <c r="GV365" s="52">
        <f t="shared" si="2705"/>
        <v>0</v>
      </c>
      <c r="GW365" s="51">
        <f t="shared" si="2529"/>
        <v>0</v>
      </c>
      <c r="GX365" s="57">
        <f t="shared" si="2372"/>
        <v>0</v>
      </c>
      <c r="GY365" s="57">
        <f t="shared" si="2732"/>
        <v>0</v>
      </c>
      <c r="GZ365" s="153">
        <f t="shared" si="2530"/>
        <v>10000</v>
      </c>
      <c r="HA365" s="469">
        <f t="shared" si="2373"/>
        <v>0</v>
      </c>
      <c r="HB365" s="46">
        <f t="shared" si="2374"/>
        <v>0</v>
      </c>
      <c r="HC365" s="46">
        <f t="shared" si="2375"/>
        <v>0</v>
      </c>
      <c r="HD365" s="48"/>
      <c r="HF365" s="45">
        <v>304</v>
      </c>
      <c r="HG365" s="46">
        <f t="shared" si="2376"/>
        <v>0</v>
      </c>
      <c r="HH365" s="46">
        <f t="shared" si="2377"/>
        <v>0</v>
      </c>
      <c r="HI365" s="46">
        <f t="shared" si="2378"/>
        <v>0</v>
      </c>
      <c r="HJ365" s="46">
        <f t="shared" si="2379"/>
        <v>0</v>
      </c>
      <c r="HK365" s="46">
        <f t="shared" si="2380"/>
        <v>0</v>
      </c>
      <c r="HL365" s="51">
        <f t="shared" si="2381"/>
        <v>0</v>
      </c>
      <c r="HM365" s="153">
        <f t="shared" si="2531"/>
        <v>10000</v>
      </c>
      <c r="HN365" s="58">
        <f t="shared" si="2382"/>
        <v>0</v>
      </c>
      <c r="HO365" s="52">
        <f t="shared" si="2383"/>
        <v>0</v>
      </c>
      <c r="HP365" s="51">
        <f t="shared" si="2384"/>
        <v>0</v>
      </c>
      <c r="HQ365" s="57">
        <f t="shared" si="2385"/>
        <v>0</v>
      </c>
      <c r="HR365" s="153">
        <f t="shared" si="2532"/>
        <v>10000</v>
      </c>
      <c r="HS365" s="468">
        <f t="shared" si="2171"/>
        <v>0</v>
      </c>
      <c r="HT365" s="46">
        <f t="shared" si="2172"/>
        <v>0</v>
      </c>
      <c r="HU365" s="46">
        <f t="shared" si="2173"/>
        <v>0</v>
      </c>
      <c r="HV365" s="48"/>
      <c r="HW365" s="29"/>
      <c r="HX365" s="45">
        <v>304</v>
      </c>
      <c r="HY365" s="128">
        <f t="shared" si="2386"/>
        <v>0</v>
      </c>
      <c r="HZ365" s="46">
        <f t="shared" si="2387"/>
        <v>0</v>
      </c>
      <c r="IA365" s="46">
        <f t="shared" si="2388"/>
        <v>0</v>
      </c>
      <c r="IB365" s="46">
        <f t="shared" si="2389"/>
        <v>0</v>
      </c>
      <c r="IC365" s="46">
        <f t="shared" si="2390"/>
        <v>0</v>
      </c>
      <c r="ID365" s="51">
        <f t="shared" si="2391"/>
        <v>0</v>
      </c>
      <c r="IE365" s="153">
        <f t="shared" si="2533"/>
        <v>10000</v>
      </c>
      <c r="IF365" s="58">
        <f t="shared" si="2392"/>
        <v>0</v>
      </c>
      <c r="IG365" s="52">
        <f t="shared" si="2393"/>
        <v>0</v>
      </c>
      <c r="IH365" s="51">
        <f t="shared" si="2394"/>
        <v>0</v>
      </c>
      <c r="II365" s="57">
        <f t="shared" si="2534"/>
        <v>0</v>
      </c>
      <c r="IJ365" s="153">
        <f t="shared" si="2535"/>
        <v>10000</v>
      </c>
      <c r="IK365" s="468">
        <f t="shared" si="2174"/>
        <v>0</v>
      </c>
      <c r="IL365" s="46">
        <f t="shared" si="2175"/>
        <v>0</v>
      </c>
      <c r="IM365" s="46">
        <f t="shared" si="2176"/>
        <v>0</v>
      </c>
      <c r="IN365" s="48"/>
      <c r="IO365" s="53">
        <f t="shared" si="2395"/>
        <v>0</v>
      </c>
      <c r="IQ365" s="45">
        <v>304</v>
      </c>
      <c r="IR365" s="128">
        <f t="shared" si="2396"/>
        <v>0</v>
      </c>
      <c r="IS365" s="128">
        <f t="shared" si="2397"/>
        <v>0</v>
      </c>
      <c r="IT365" s="128">
        <f t="shared" si="2398"/>
        <v>0</v>
      </c>
      <c r="IU365" s="46">
        <f t="shared" si="2559"/>
        <v>0</v>
      </c>
      <c r="IV365" s="46">
        <f t="shared" si="2399"/>
        <v>0</v>
      </c>
      <c r="IW365" s="51">
        <f t="shared" si="2400"/>
        <v>0</v>
      </c>
      <c r="IX365" s="199">
        <f t="shared" si="2536"/>
        <v>10000</v>
      </c>
      <c r="IY365" s="128">
        <f t="shared" si="2401"/>
        <v>0</v>
      </c>
      <c r="IZ365" s="408">
        <f t="shared" si="2402"/>
        <v>0</v>
      </c>
      <c r="JA365" s="58">
        <f t="shared" si="2403"/>
        <v>0</v>
      </c>
      <c r="JB365" s="52">
        <f t="shared" si="2404"/>
        <v>0</v>
      </c>
      <c r="JC365" s="51">
        <f t="shared" si="2405"/>
        <v>0</v>
      </c>
      <c r="JD365" s="57">
        <f t="shared" si="2406"/>
        <v>0</v>
      </c>
      <c r="JE365" s="280">
        <f t="shared" si="2407"/>
        <v>10000</v>
      </c>
      <c r="JF365" s="280">
        <f t="shared" si="2408"/>
        <v>0</v>
      </c>
      <c r="JG365" s="468">
        <f t="shared" si="2409"/>
        <v>0</v>
      </c>
      <c r="JH365" s="46">
        <f t="shared" si="2410"/>
        <v>0</v>
      </c>
      <c r="JI365" s="46">
        <f t="shared" si="2411"/>
        <v>0</v>
      </c>
      <c r="JJ365" s="48"/>
      <c r="JL365" s="45">
        <v>304</v>
      </c>
      <c r="JM365" s="46">
        <f t="shared" si="2412"/>
        <v>0</v>
      </c>
      <c r="JN365" s="46">
        <f t="shared" si="2413"/>
        <v>0</v>
      </c>
      <c r="JO365" s="128">
        <f t="shared" si="2414"/>
        <v>0</v>
      </c>
      <c r="JP365" s="46">
        <f t="shared" si="2537"/>
        <v>0</v>
      </c>
      <c r="JQ365" s="46">
        <f t="shared" si="2415"/>
        <v>0</v>
      </c>
      <c r="JR365" s="51">
        <f t="shared" si="2416"/>
        <v>0</v>
      </c>
      <c r="JS365" s="51">
        <f t="shared" si="2733"/>
        <v>0</v>
      </c>
      <c r="JT365" s="199">
        <f t="shared" si="2538"/>
        <v>10000</v>
      </c>
      <c r="JU365" s="128">
        <f t="shared" si="2417"/>
        <v>0</v>
      </c>
      <c r="JV365" s="408">
        <f t="shared" si="2418"/>
        <v>0</v>
      </c>
      <c r="JW365" s="58">
        <f t="shared" si="2419"/>
        <v>0</v>
      </c>
      <c r="JX365" s="52">
        <f t="shared" si="2420"/>
        <v>0</v>
      </c>
      <c r="JY365" s="51">
        <f t="shared" si="2421"/>
        <v>0</v>
      </c>
      <c r="JZ365" s="51">
        <f t="shared" si="2422"/>
        <v>0</v>
      </c>
      <c r="KA365" s="199">
        <f t="shared" si="2734"/>
        <v>0</v>
      </c>
      <c r="KB365" s="128">
        <f t="shared" si="2539"/>
        <v>10000</v>
      </c>
      <c r="KC365" s="204">
        <f t="shared" si="2423"/>
        <v>0</v>
      </c>
      <c r="KD365" s="468">
        <f t="shared" si="2540"/>
        <v>0</v>
      </c>
      <c r="KE365" s="46">
        <f t="shared" si="2424"/>
        <v>0</v>
      </c>
      <c r="KF365" s="46">
        <f t="shared" si="2425"/>
        <v>0</v>
      </c>
      <c r="KG365" s="48"/>
      <c r="KI365" s="45">
        <v>304</v>
      </c>
      <c r="KJ365" s="46">
        <f t="shared" si="2426"/>
        <v>0</v>
      </c>
      <c r="KK365" s="46">
        <f t="shared" si="2427"/>
        <v>0</v>
      </c>
      <c r="KL365" s="128">
        <f t="shared" si="2428"/>
        <v>0</v>
      </c>
      <c r="KM365" s="46">
        <f t="shared" si="2244"/>
        <v>0</v>
      </c>
      <c r="KN365" s="46">
        <f t="shared" si="2429"/>
        <v>0</v>
      </c>
      <c r="KO365" s="51">
        <f t="shared" si="2430"/>
        <v>0</v>
      </c>
      <c r="KP365" s="199">
        <f t="shared" si="2735"/>
        <v>0</v>
      </c>
      <c r="KQ365" s="199">
        <f t="shared" si="2541"/>
        <v>10000</v>
      </c>
      <c r="KR365" s="128">
        <f t="shared" si="2431"/>
        <v>0</v>
      </c>
      <c r="KS365" s="408">
        <f t="shared" si="2432"/>
        <v>0</v>
      </c>
      <c r="KT365" s="45">
        <v>304</v>
      </c>
      <c r="KU365" s="46">
        <f t="shared" si="2542"/>
        <v>0</v>
      </c>
      <c r="KV365" s="46">
        <f t="shared" si="2433"/>
        <v>0</v>
      </c>
      <c r="KW365" s="128">
        <f t="shared" si="2177"/>
        <v>0</v>
      </c>
      <c r="KX365" s="46">
        <f t="shared" si="2434"/>
        <v>0</v>
      </c>
      <c r="KY365" s="46">
        <f t="shared" si="2178"/>
        <v>0</v>
      </c>
      <c r="KZ365" s="51">
        <f t="shared" si="2435"/>
        <v>0</v>
      </c>
      <c r="LA365" s="153">
        <f t="shared" si="2736"/>
        <v>0</v>
      </c>
      <c r="LB365" s="58">
        <f t="shared" si="2652"/>
        <v>0</v>
      </c>
      <c r="LC365" s="52">
        <f t="shared" si="2436"/>
        <v>0</v>
      </c>
      <c r="LD365" s="51">
        <f t="shared" si="2437"/>
        <v>0</v>
      </c>
      <c r="LE365" s="51">
        <f t="shared" si="2179"/>
        <v>0</v>
      </c>
      <c r="LF365" s="51">
        <f t="shared" si="2737"/>
        <v>0</v>
      </c>
      <c r="LG365" s="128">
        <f t="shared" si="2180"/>
        <v>10000</v>
      </c>
      <c r="LH365" s="204">
        <f t="shared" si="2438"/>
        <v>0</v>
      </c>
      <c r="LI365" s="479">
        <f t="shared" si="2181"/>
        <v>0</v>
      </c>
      <c r="LJ365" s="46">
        <f t="shared" si="2543"/>
        <v>0</v>
      </c>
      <c r="LK365" s="46">
        <f t="shared" si="2544"/>
        <v>0</v>
      </c>
      <c r="LL365" s="48"/>
      <c r="LN365" s="45">
        <v>304</v>
      </c>
      <c r="LO365" s="46">
        <f t="shared" si="2439"/>
        <v>0</v>
      </c>
      <c r="LP365" s="46">
        <f t="shared" si="2706"/>
        <v>0</v>
      </c>
      <c r="LQ365" s="46">
        <f t="shared" si="2440"/>
        <v>0</v>
      </c>
      <c r="LR365" s="46">
        <f t="shared" si="2441"/>
        <v>0</v>
      </c>
      <c r="LS365" s="46">
        <f t="shared" si="2442"/>
        <v>0</v>
      </c>
      <c r="LT365" s="51">
        <f t="shared" si="2443"/>
        <v>0</v>
      </c>
      <c r="LU365" s="199">
        <f t="shared" si="2545"/>
        <v>10000</v>
      </c>
      <c r="LV365" s="58">
        <f t="shared" si="2444"/>
        <v>0</v>
      </c>
      <c r="LW365" s="241">
        <f t="shared" si="2707"/>
        <v>0</v>
      </c>
      <c r="LX365" s="51">
        <f t="shared" si="2445"/>
        <v>0</v>
      </c>
      <c r="LY365" s="51">
        <f t="shared" si="2446"/>
        <v>0</v>
      </c>
      <c r="LZ365" s="46">
        <f t="shared" si="2546"/>
        <v>0</v>
      </c>
      <c r="MA365" s="199">
        <f t="shared" si="2547"/>
        <v>10000</v>
      </c>
      <c r="MB365" s="468">
        <f t="shared" si="2447"/>
        <v>0</v>
      </c>
      <c r="MC365" s="46">
        <f t="shared" si="2448"/>
        <v>0</v>
      </c>
      <c r="MD365" s="46">
        <f t="shared" si="2449"/>
        <v>0</v>
      </c>
      <c r="ME365" s="48"/>
      <c r="MG365" s="45">
        <v>304</v>
      </c>
      <c r="MH365" s="46">
        <f t="shared" si="2450"/>
        <v>0</v>
      </c>
      <c r="MI365" s="46">
        <f t="shared" si="2708"/>
        <v>0</v>
      </c>
      <c r="MJ365" s="46">
        <f t="shared" si="2451"/>
        <v>0</v>
      </c>
      <c r="MK365" s="46">
        <f t="shared" si="2452"/>
        <v>0</v>
      </c>
      <c r="ML365" s="46">
        <f t="shared" si="2453"/>
        <v>0</v>
      </c>
      <c r="MM365" s="51">
        <f t="shared" si="2454"/>
        <v>0</v>
      </c>
      <c r="MN365" s="199">
        <f t="shared" si="2548"/>
        <v>10000</v>
      </c>
      <c r="MO365" s="58">
        <f t="shared" si="2455"/>
        <v>0</v>
      </c>
      <c r="MP365" s="52">
        <f t="shared" si="2709"/>
        <v>0</v>
      </c>
      <c r="MQ365" s="51">
        <f t="shared" si="2456"/>
        <v>0</v>
      </c>
      <c r="MR365" s="57">
        <f t="shared" si="2457"/>
        <v>0</v>
      </c>
      <c r="MS365" s="199">
        <f t="shared" si="2549"/>
        <v>10000</v>
      </c>
      <c r="MT365" s="468">
        <f t="shared" si="2550"/>
        <v>0</v>
      </c>
      <c r="MU365" s="46">
        <f t="shared" si="2458"/>
        <v>0</v>
      </c>
      <c r="MV365" s="46">
        <f t="shared" si="2459"/>
        <v>0</v>
      </c>
      <c r="MW365" s="48"/>
      <c r="MY365" s="45">
        <v>304</v>
      </c>
      <c r="MZ365" s="46">
        <f t="shared" si="2460"/>
        <v>0</v>
      </c>
      <c r="NA365" s="46">
        <f t="shared" si="2710"/>
        <v>0</v>
      </c>
      <c r="NB365" s="128">
        <f t="shared" si="2461"/>
        <v>0</v>
      </c>
      <c r="NC365" s="46">
        <f t="shared" si="2238"/>
        <v>0</v>
      </c>
      <c r="ND365" s="46">
        <f t="shared" si="2462"/>
        <v>0</v>
      </c>
      <c r="NE365" s="51">
        <f t="shared" si="2187"/>
        <v>0</v>
      </c>
      <c r="NF365" s="153">
        <f t="shared" si="2188"/>
        <v>10000</v>
      </c>
      <c r="NG365" s="45">
        <v>304</v>
      </c>
      <c r="NH365" s="46">
        <f t="shared" si="2239"/>
        <v>0</v>
      </c>
      <c r="NI365" s="46">
        <f t="shared" si="2711"/>
        <v>0</v>
      </c>
      <c r="NJ365" s="128">
        <f t="shared" si="2190"/>
        <v>0</v>
      </c>
      <c r="NK365" s="46">
        <f t="shared" si="2551"/>
        <v>0</v>
      </c>
      <c r="NL365" s="46">
        <f t="shared" si="2191"/>
        <v>0</v>
      </c>
      <c r="NM365" s="51">
        <f t="shared" si="2463"/>
        <v>0</v>
      </c>
      <c r="NN365" s="58">
        <f t="shared" si="2192"/>
        <v>0</v>
      </c>
      <c r="NO365" s="52">
        <f t="shared" si="2712"/>
        <v>0</v>
      </c>
      <c r="NP365" s="51">
        <f t="shared" si="2194"/>
        <v>0</v>
      </c>
      <c r="NQ365" s="57">
        <f t="shared" si="2464"/>
        <v>0</v>
      </c>
      <c r="NR365" s="153">
        <f t="shared" si="2552"/>
        <v>10000</v>
      </c>
      <c r="NS365" s="469">
        <f t="shared" si="2465"/>
        <v>0</v>
      </c>
      <c r="NT365" s="46">
        <f t="shared" si="2466"/>
        <v>0</v>
      </c>
      <c r="NU365" s="46">
        <f t="shared" si="2467"/>
        <v>0</v>
      </c>
      <c r="NV365" s="48"/>
      <c r="NX365" s="45">
        <v>304</v>
      </c>
      <c r="NY365" s="46">
        <f t="shared" si="2468"/>
        <v>0</v>
      </c>
      <c r="NZ365" s="46">
        <f t="shared" si="2713"/>
        <v>0</v>
      </c>
      <c r="OA365" s="46">
        <f t="shared" si="2469"/>
        <v>0</v>
      </c>
      <c r="OB365" s="46">
        <f t="shared" si="2470"/>
        <v>0</v>
      </c>
      <c r="OC365" s="46">
        <f t="shared" si="2471"/>
        <v>0</v>
      </c>
      <c r="OD365" s="51">
        <f t="shared" si="2472"/>
        <v>0</v>
      </c>
      <c r="OE365" s="57">
        <f t="shared" si="2738"/>
        <v>0</v>
      </c>
      <c r="OF365" s="153">
        <f t="shared" si="2553"/>
        <v>10000</v>
      </c>
      <c r="OG365" s="58">
        <f t="shared" si="2473"/>
        <v>0</v>
      </c>
      <c r="OH365" s="241">
        <f t="shared" si="2739"/>
        <v>0</v>
      </c>
      <c r="OI365" s="51">
        <f t="shared" si="2474"/>
        <v>0</v>
      </c>
      <c r="OJ365" s="51">
        <f t="shared" si="2475"/>
        <v>0</v>
      </c>
      <c r="OK365" s="153">
        <f t="shared" si="2740"/>
        <v>0</v>
      </c>
      <c r="OL365" s="153">
        <f t="shared" si="2554"/>
        <v>10000</v>
      </c>
      <c r="OM365" s="468">
        <f t="shared" si="2555"/>
        <v>0</v>
      </c>
      <c r="ON365" s="46">
        <f t="shared" si="2556"/>
        <v>0</v>
      </c>
      <c r="OO365" s="46">
        <f t="shared" si="2476"/>
        <v>0</v>
      </c>
      <c r="OP365" s="48"/>
      <c r="OR365" s="45">
        <v>304</v>
      </c>
      <c r="OS365" s="46">
        <f t="shared" si="2477"/>
        <v>0</v>
      </c>
      <c r="OT365" s="128">
        <f t="shared" si="2714"/>
        <v>0</v>
      </c>
      <c r="OU365" s="128">
        <f t="shared" si="2478"/>
        <v>0</v>
      </c>
      <c r="OV365" s="46">
        <f t="shared" si="2240"/>
        <v>0</v>
      </c>
      <c r="OW365" s="46">
        <f t="shared" si="2241"/>
        <v>0</v>
      </c>
      <c r="OX365" s="51">
        <f t="shared" si="2479"/>
        <v>0</v>
      </c>
      <c r="OY365" s="51">
        <f t="shared" si="2741"/>
        <v>0</v>
      </c>
      <c r="OZ365" s="153">
        <f t="shared" si="2557"/>
        <v>10000</v>
      </c>
      <c r="PA365" s="45">
        <v>304</v>
      </c>
      <c r="PB365" s="46">
        <f t="shared" si="2480"/>
        <v>0</v>
      </c>
      <c r="PC365" s="46">
        <f t="shared" si="2742"/>
        <v>0</v>
      </c>
      <c r="PD365" s="128">
        <f t="shared" si="2481"/>
        <v>0</v>
      </c>
      <c r="PE365" s="46">
        <f t="shared" si="2482"/>
        <v>0</v>
      </c>
      <c r="PF365" s="46">
        <f t="shared" si="2483"/>
        <v>0</v>
      </c>
      <c r="PG365" s="51">
        <f t="shared" si="2484"/>
        <v>0</v>
      </c>
      <c r="PH365" s="57">
        <f t="shared" si="2743"/>
        <v>0</v>
      </c>
      <c r="PI365" s="688">
        <f t="shared" si="2485"/>
        <v>0</v>
      </c>
      <c r="PJ365" s="52">
        <f t="shared" si="2744"/>
        <v>0</v>
      </c>
      <c r="PK365" s="51">
        <f t="shared" si="2486"/>
        <v>0</v>
      </c>
      <c r="PL365" s="57">
        <f t="shared" si="2487"/>
        <v>0</v>
      </c>
      <c r="PM365" s="57">
        <f t="shared" si="2745"/>
        <v>0</v>
      </c>
      <c r="PN365" s="153">
        <f t="shared" si="2558"/>
        <v>10000</v>
      </c>
      <c r="PO365" s="469">
        <f t="shared" si="2488"/>
        <v>0</v>
      </c>
      <c r="PP365" s="46">
        <f t="shared" si="2489"/>
        <v>0</v>
      </c>
      <c r="PQ365" s="46">
        <f t="shared" si="2490"/>
        <v>0</v>
      </c>
      <c r="PR365" s="48"/>
    </row>
    <row r="366" spans="2:434" hidden="1" x14ac:dyDescent="0.3">
      <c r="B366" s="45">
        <v>305</v>
      </c>
      <c r="C366" s="46">
        <f t="shared" si="2245"/>
        <v>0</v>
      </c>
      <c r="D366" s="46">
        <f t="shared" si="2293"/>
        <v>0</v>
      </c>
      <c r="E366" s="46">
        <f t="shared" si="2294"/>
        <v>0</v>
      </c>
      <c r="F366" s="46">
        <f t="shared" si="2295"/>
        <v>0</v>
      </c>
      <c r="G366" s="46">
        <f t="shared" si="2296"/>
        <v>0</v>
      </c>
      <c r="H366" s="51">
        <f t="shared" si="2297"/>
        <v>0</v>
      </c>
      <c r="I366" s="58">
        <f t="shared" si="2228"/>
        <v>0</v>
      </c>
      <c r="J366" s="52">
        <f t="shared" si="2298"/>
        <v>0</v>
      </c>
      <c r="K366" s="51">
        <f t="shared" si="2299"/>
        <v>0</v>
      </c>
      <c r="L366" s="57">
        <f t="shared" si="2300"/>
        <v>0</v>
      </c>
      <c r="M366" s="468">
        <f t="shared" si="2491"/>
        <v>0</v>
      </c>
      <c r="N366" s="46">
        <f t="shared" si="2492"/>
        <v>0</v>
      </c>
      <c r="O366" s="47"/>
      <c r="P366" s="46">
        <f t="shared" si="2493"/>
        <v>0</v>
      </c>
      <c r="Q366" s="48"/>
      <c r="R366" s="29"/>
      <c r="S366" s="29"/>
      <c r="T366" s="45">
        <v>305</v>
      </c>
      <c r="U366" s="46">
        <f t="shared" si="2301"/>
        <v>0</v>
      </c>
      <c r="V366" s="46">
        <f t="shared" si="2302"/>
        <v>0</v>
      </c>
      <c r="W366" s="46">
        <f t="shared" si="2494"/>
        <v>0</v>
      </c>
      <c r="X366" s="46">
        <f t="shared" si="2303"/>
        <v>0</v>
      </c>
      <c r="Y366" s="46">
        <f t="shared" si="2304"/>
        <v>0</v>
      </c>
      <c r="Z366" s="51">
        <f t="shared" si="2305"/>
        <v>0</v>
      </c>
      <c r="AA366" s="58">
        <f t="shared" si="2306"/>
        <v>0</v>
      </c>
      <c r="AB366" s="52">
        <f t="shared" si="2307"/>
        <v>0</v>
      </c>
      <c r="AC366" s="51">
        <f t="shared" si="2308"/>
        <v>0</v>
      </c>
      <c r="AD366" s="57">
        <f t="shared" si="2309"/>
        <v>0</v>
      </c>
      <c r="AE366" s="468">
        <f t="shared" si="2495"/>
        <v>0</v>
      </c>
      <c r="AF366" s="46">
        <f t="shared" si="2310"/>
        <v>0</v>
      </c>
      <c r="AG366" s="47"/>
      <c r="AH366" s="46">
        <f t="shared" si="2496"/>
        <v>0</v>
      </c>
      <c r="AI366" s="48"/>
      <c r="AJ366" s="29"/>
      <c r="AK366" s="45">
        <v>305</v>
      </c>
      <c r="AL366" s="46">
        <f t="shared" si="2311"/>
        <v>0</v>
      </c>
      <c r="AM366" s="46"/>
      <c r="AN366" s="46"/>
      <c r="AO366" s="46">
        <f t="shared" si="2312"/>
        <v>0</v>
      </c>
      <c r="AP366" s="128">
        <f t="shared" si="2313"/>
        <v>0</v>
      </c>
      <c r="AQ366" s="128"/>
      <c r="AR366" s="128"/>
      <c r="AS366" s="46">
        <f t="shared" si="2314"/>
        <v>0</v>
      </c>
      <c r="AT366" s="46">
        <f t="shared" si="2315"/>
        <v>0</v>
      </c>
      <c r="AU366" s="51"/>
      <c r="AV366" s="51"/>
      <c r="AW366" s="51">
        <f t="shared" si="2316"/>
        <v>0</v>
      </c>
      <c r="AX366" s="58">
        <f t="shared" si="2317"/>
        <v>0</v>
      </c>
      <c r="AY366" s="52"/>
      <c r="AZ366" s="52"/>
      <c r="BA366" s="52">
        <f t="shared" si="2318"/>
        <v>0</v>
      </c>
      <c r="BB366" s="51">
        <f t="shared" si="2319"/>
        <v>0</v>
      </c>
      <c r="BC366" s="51"/>
      <c r="BD366" s="51"/>
      <c r="BE366" s="57">
        <f t="shared" si="2320"/>
        <v>0</v>
      </c>
      <c r="BF366" s="468">
        <f t="shared" si="2321"/>
        <v>0</v>
      </c>
      <c r="BG366" s="46">
        <f t="shared" si="2322"/>
        <v>0</v>
      </c>
      <c r="BH366" s="46">
        <f t="shared" si="2323"/>
        <v>0</v>
      </c>
      <c r="BI366" s="48"/>
      <c r="BK366" s="45">
        <v>305</v>
      </c>
      <c r="BL366" s="46">
        <f t="shared" si="2497"/>
        <v>0</v>
      </c>
      <c r="BM366" s="46">
        <f t="shared" si="2498"/>
        <v>0</v>
      </c>
      <c r="BN366" s="46">
        <f t="shared" si="2499"/>
        <v>0</v>
      </c>
      <c r="BO366" s="46">
        <f t="shared" si="2324"/>
        <v>0</v>
      </c>
      <c r="BP366" s="46">
        <f t="shared" si="2325"/>
        <v>0</v>
      </c>
      <c r="BQ366" s="51">
        <f t="shared" si="2326"/>
        <v>0</v>
      </c>
      <c r="BR366" s="57">
        <f t="shared" si="2715"/>
        <v>0</v>
      </c>
      <c r="BS366" s="58">
        <f t="shared" si="2229"/>
        <v>0</v>
      </c>
      <c r="BT366" s="52">
        <f t="shared" si="2500"/>
        <v>0</v>
      </c>
      <c r="BU366" s="51">
        <f t="shared" si="2327"/>
        <v>0</v>
      </c>
      <c r="BV366" s="51">
        <f t="shared" si="2328"/>
        <v>0</v>
      </c>
      <c r="BW366" s="153">
        <f t="shared" si="2716"/>
        <v>0</v>
      </c>
      <c r="BX366" s="468">
        <f t="shared" si="2501"/>
        <v>0</v>
      </c>
      <c r="BY366" s="46">
        <f t="shared" si="2502"/>
        <v>0</v>
      </c>
      <c r="BZ366" s="46">
        <f t="shared" si="2329"/>
        <v>0</v>
      </c>
      <c r="CA366" s="48"/>
      <c r="CB366" s="29"/>
      <c r="CC366" s="45">
        <v>305</v>
      </c>
      <c r="CD366" s="128">
        <f t="shared" si="2330"/>
        <v>0</v>
      </c>
      <c r="CE366" s="46">
        <f t="shared" si="2503"/>
        <v>0</v>
      </c>
      <c r="CF366" s="128">
        <f t="shared" si="2331"/>
        <v>0</v>
      </c>
      <c r="CG366" s="46">
        <f t="shared" si="2504"/>
        <v>0</v>
      </c>
      <c r="CH366" s="46">
        <f t="shared" si="2230"/>
        <v>0</v>
      </c>
      <c r="CI366" s="51">
        <f t="shared" si="2332"/>
        <v>0</v>
      </c>
      <c r="CJ366" s="199">
        <f t="shared" si="2717"/>
        <v>0</v>
      </c>
      <c r="CK366" s="153">
        <f t="shared" si="2505"/>
        <v>10000</v>
      </c>
      <c r="CL366" s="45">
        <v>305</v>
      </c>
      <c r="CM366" s="46">
        <f t="shared" si="2506"/>
        <v>0</v>
      </c>
      <c r="CN366" s="46">
        <f t="shared" si="2507"/>
        <v>0</v>
      </c>
      <c r="CO366" s="128">
        <f t="shared" si="2242"/>
        <v>0</v>
      </c>
      <c r="CP366" s="46">
        <f t="shared" si="2333"/>
        <v>0</v>
      </c>
      <c r="CQ366" s="46">
        <f t="shared" si="2243"/>
        <v>0</v>
      </c>
      <c r="CR366" s="51">
        <f t="shared" si="2334"/>
        <v>0</v>
      </c>
      <c r="CS366" s="153">
        <f t="shared" si="2718"/>
        <v>0</v>
      </c>
      <c r="CT366" s="58">
        <f t="shared" si="2335"/>
        <v>0</v>
      </c>
      <c r="CU366" s="52">
        <f t="shared" si="2508"/>
        <v>0</v>
      </c>
      <c r="CV366" s="51">
        <f t="shared" si="2509"/>
        <v>0</v>
      </c>
      <c r="CW366" s="51">
        <f t="shared" si="2336"/>
        <v>0</v>
      </c>
      <c r="CX366" s="57">
        <f t="shared" si="2719"/>
        <v>0</v>
      </c>
      <c r="CY366" s="153">
        <f t="shared" si="2510"/>
        <v>10000</v>
      </c>
      <c r="CZ366" s="479">
        <f t="shared" ref="CZ366:CZ421" si="2746">IF(CL366&lt;&gt;$B$7,-CT366,IF(CY366&gt;0,-(CT366+CY366),-(CT366+CY366)))</f>
        <v>0</v>
      </c>
      <c r="DA366" s="46">
        <f t="shared" si="2511"/>
        <v>0</v>
      </c>
      <c r="DB366" s="46">
        <f t="shared" si="2512"/>
        <v>0</v>
      </c>
      <c r="DC366" s="48"/>
      <c r="DE366" s="45">
        <v>305</v>
      </c>
      <c r="DF366" s="46">
        <f t="shared" si="2337"/>
        <v>0</v>
      </c>
      <c r="DG366" s="46">
        <f t="shared" si="2720"/>
        <v>0</v>
      </c>
      <c r="DH366" s="46">
        <f t="shared" si="2338"/>
        <v>0</v>
      </c>
      <c r="DI366" s="46">
        <f t="shared" si="2339"/>
        <v>0</v>
      </c>
      <c r="DJ366" s="46">
        <f t="shared" si="2340"/>
        <v>0</v>
      </c>
      <c r="DK366" s="51">
        <f t="shared" si="2341"/>
        <v>0</v>
      </c>
      <c r="DL366" s="58">
        <f t="shared" si="2231"/>
        <v>0</v>
      </c>
      <c r="DM366" s="241">
        <f t="shared" si="2721"/>
        <v>0</v>
      </c>
      <c r="DN366" s="51">
        <f t="shared" si="2342"/>
        <v>0</v>
      </c>
      <c r="DO366" s="57">
        <f t="shared" si="2343"/>
        <v>0</v>
      </c>
      <c r="DP366" s="468">
        <f t="shared" si="2513"/>
        <v>0</v>
      </c>
      <c r="DQ366" s="46">
        <f t="shared" si="2514"/>
        <v>0</v>
      </c>
      <c r="DR366" s="47"/>
      <c r="DS366" s="46">
        <f t="shared" si="2515"/>
        <v>0</v>
      </c>
      <c r="DT366" s="48"/>
      <c r="DU366" s="29"/>
      <c r="DV366" s="45">
        <v>305</v>
      </c>
      <c r="DW366" s="46">
        <f t="shared" si="2516"/>
        <v>0</v>
      </c>
      <c r="DX366" s="46">
        <f t="shared" si="2722"/>
        <v>0</v>
      </c>
      <c r="DY366" s="46">
        <f t="shared" si="2517"/>
        <v>0</v>
      </c>
      <c r="DZ366" s="46">
        <f t="shared" si="2344"/>
        <v>0</v>
      </c>
      <c r="EA366" s="46">
        <f t="shared" si="2345"/>
        <v>0</v>
      </c>
      <c r="EB366" s="51">
        <f t="shared" si="2346"/>
        <v>0</v>
      </c>
      <c r="EC366" s="58">
        <f t="shared" si="2232"/>
        <v>0</v>
      </c>
      <c r="ED366" s="52">
        <f t="shared" si="2723"/>
        <v>0</v>
      </c>
      <c r="EE366" s="51">
        <f t="shared" si="2347"/>
        <v>0</v>
      </c>
      <c r="EF366" s="57">
        <f t="shared" si="2348"/>
        <v>0</v>
      </c>
      <c r="EG366" s="468">
        <f t="shared" si="2518"/>
        <v>0</v>
      </c>
      <c r="EH366" s="46">
        <f t="shared" si="2519"/>
        <v>0</v>
      </c>
      <c r="EI366" s="47"/>
      <c r="EJ366" s="46">
        <f t="shared" si="2520"/>
        <v>0</v>
      </c>
      <c r="EK366" s="48"/>
      <c r="EL366" s="29"/>
      <c r="EM366" s="45">
        <v>305</v>
      </c>
      <c r="EN366" s="46">
        <f t="shared" si="2700"/>
        <v>0</v>
      </c>
      <c r="EO366" s="46">
        <f t="shared" si="2724"/>
        <v>0</v>
      </c>
      <c r="EP366" s="128">
        <f t="shared" si="2233"/>
        <v>0</v>
      </c>
      <c r="EQ366" s="46">
        <f t="shared" si="2349"/>
        <v>0</v>
      </c>
      <c r="ER366" s="46">
        <f t="shared" si="2350"/>
        <v>0</v>
      </c>
      <c r="ES366" s="51">
        <f t="shared" si="2351"/>
        <v>0</v>
      </c>
      <c r="ET366" s="153">
        <f t="shared" si="2521"/>
        <v>10000</v>
      </c>
      <c r="EU366" s="45">
        <v>305</v>
      </c>
      <c r="EV366" s="46">
        <f t="shared" si="2234"/>
        <v>0</v>
      </c>
      <c r="EW366" s="46">
        <f t="shared" si="2725"/>
        <v>0</v>
      </c>
      <c r="EX366" s="128">
        <f t="shared" si="2352"/>
        <v>0</v>
      </c>
      <c r="EY366" s="46">
        <f t="shared" si="2353"/>
        <v>0</v>
      </c>
      <c r="EZ366" s="46">
        <f t="shared" si="2354"/>
        <v>0</v>
      </c>
      <c r="FA366" s="51">
        <f t="shared" si="2355"/>
        <v>0</v>
      </c>
      <c r="FB366" s="58">
        <f t="shared" si="2356"/>
        <v>0</v>
      </c>
      <c r="FC366" s="52">
        <f t="shared" si="2726"/>
        <v>0</v>
      </c>
      <c r="FD366" s="51">
        <f t="shared" si="2522"/>
        <v>0</v>
      </c>
      <c r="FE366" s="57">
        <f t="shared" si="2357"/>
        <v>0</v>
      </c>
      <c r="FF366" s="153">
        <f t="shared" si="2523"/>
        <v>10000</v>
      </c>
      <c r="FG366" s="469">
        <f t="shared" si="2358"/>
        <v>0</v>
      </c>
      <c r="FH366" s="46">
        <f t="shared" si="2359"/>
        <v>0</v>
      </c>
      <c r="FI366" s="46">
        <f t="shared" si="2360"/>
        <v>0</v>
      </c>
      <c r="FJ366" s="48"/>
      <c r="FL366" s="45">
        <v>305</v>
      </c>
      <c r="FM366" s="46">
        <f t="shared" si="2524"/>
        <v>0</v>
      </c>
      <c r="FN366" s="46">
        <f t="shared" si="2701"/>
        <v>0</v>
      </c>
      <c r="FO366" s="46">
        <f t="shared" si="2525"/>
        <v>0</v>
      </c>
      <c r="FP366" s="46">
        <f t="shared" si="2361"/>
        <v>0</v>
      </c>
      <c r="FQ366" s="46">
        <f t="shared" si="2362"/>
        <v>0</v>
      </c>
      <c r="FR366" s="51">
        <f t="shared" si="2363"/>
        <v>0</v>
      </c>
      <c r="FS366" s="57">
        <f t="shared" si="2727"/>
        <v>0</v>
      </c>
      <c r="FT366" s="58">
        <f t="shared" si="2235"/>
        <v>0</v>
      </c>
      <c r="FU366" s="241">
        <f t="shared" si="2702"/>
        <v>0</v>
      </c>
      <c r="FV366" s="51">
        <f t="shared" si="2364"/>
        <v>0</v>
      </c>
      <c r="FW366" s="51">
        <f t="shared" si="2365"/>
        <v>0</v>
      </c>
      <c r="FX366" s="153">
        <f t="shared" si="2728"/>
        <v>0</v>
      </c>
      <c r="FY366" s="468">
        <f t="shared" si="2526"/>
        <v>0</v>
      </c>
      <c r="FZ366" s="46">
        <f t="shared" si="2527"/>
        <v>0</v>
      </c>
      <c r="GA366" s="46">
        <f t="shared" si="2366"/>
        <v>0</v>
      </c>
      <c r="GB366" s="48"/>
      <c r="GD366" s="45">
        <v>305</v>
      </c>
      <c r="GE366" s="128">
        <f t="shared" si="2703"/>
        <v>0</v>
      </c>
      <c r="GF366" s="128">
        <f t="shared" si="2729"/>
        <v>0</v>
      </c>
      <c r="GG366" s="128">
        <f t="shared" si="2699"/>
        <v>0</v>
      </c>
      <c r="GH366" s="46">
        <f t="shared" si="2236"/>
        <v>0</v>
      </c>
      <c r="GI366" s="46">
        <f t="shared" si="2367"/>
        <v>0</v>
      </c>
      <c r="GJ366" s="51">
        <f t="shared" si="2368"/>
        <v>0</v>
      </c>
      <c r="GK366" s="51">
        <f t="shared" si="2730"/>
        <v>0</v>
      </c>
      <c r="GL366" s="153">
        <f t="shared" si="2528"/>
        <v>10000</v>
      </c>
      <c r="GM366" s="45">
        <v>305</v>
      </c>
      <c r="GN366" s="46">
        <f t="shared" si="2237"/>
        <v>0</v>
      </c>
      <c r="GO366" s="46">
        <f t="shared" si="2704"/>
        <v>0</v>
      </c>
      <c r="GP366" s="128">
        <f t="shared" ref="GP366:GP421" si="2747">IF(AND($H$7="Oui",GM366&gt;$I$7),0,IF(AND($H$7="Oui",GM366=$I$7),GR366+GQ366,IF(GM366&gt;$B$7,0,IF(GM366=$B$7,GR366+GQ366,ROUND(GN366-GO366,2)))))</f>
        <v>0</v>
      </c>
      <c r="GQ366" s="46">
        <f t="shared" si="2369"/>
        <v>0</v>
      </c>
      <c r="GR366" s="46">
        <f t="shared" ref="GR366:GR421" si="2748">IF(AND($H$7="Oui",GM366&gt;$I$7),0,IF(AND($H$7="Oui",GM366=$I$7),GS365,IF(GM366&gt;$B$7,0,IF(GM366=$B$7,GS365,GP366-GQ366))))</f>
        <v>0</v>
      </c>
      <c r="GS366" s="51">
        <f t="shared" si="2370"/>
        <v>0</v>
      </c>
      <c r="GT366" s="57">
        <f t="shared" si="2731"/>
        <v>0</v>
      </c>
      <c r="GU366" s="58">
        <f t="shared" si="2371"/>
        <v>0</v>
      </c>
      <c r="GV366" s="52">
        <f t="shared" si="2705"/>
        <v>0</v>
      </c>
      <c r="GW366" s="51">
        <f t="shared" si="2529"/>
        <v>0</v>
      </c>
      <c r="GX366" s="57">
        <f t="shared" si="2372"/>
        <v>0</v>
      </c>
      <c r="GY366" s="57">
        <f t="shared" si="2732"/>
        <v>0</v>
      </c>
      <c r="GZ366" s="153">
        <f t="shared" si="2530"/>
        <v>10000</v>
      </c>
      <c r="HA366" s="469">
        <f t="shared" si="2373"/>
        <v>0</v>
      </c>
      <c r="HB366" s="46">
        <f t="shared" si="2374"/>
        <v>0</v>
      </c>
      <c r="HC366" s="46">
        <f t="shared" si="2375"/>
        <v>0</v>
      </c>
      <c r="HD366" s="48"/>
      <c r="HF366" s="45">
        <v>305</v>
      </c>
      <c r="HG366" s="46">
        <f t="shared" si="2376"/>
        <v>0</v>
      </c>
      <c r="HH366" s="46">
        <f t="shared" si="2377"/>
        <v>0</v>
      </c>
      <c r="HI366" s="46">
        <f t="shared" si="2378"/>
        <v>0</v>
      </c>
      <c r="HJ366" s="46">
        <f t="shared" si="2379"/>
        <v>0</v>
      </c>
      <c r="HK366" s="46">
        <f t="shared" si="2380"/>
        <v>0</v>
      </c>
      <c r="HL366" s="51">
        <f t="shared" si="2381"/>
        <v>0</v>
      </c>
      <c r="HM366" s="153">
        <f t="shared" si="2531"/>
        <v>10000</v>
      </c>
      <c r="HN366" s="58">
        <f t="shared" si="2382"/>
        <v>0</v>
      </c>
      <c r="HO366" s="52">
        <f t="shared" si="2383"/>
        <v>0</v>
      </c>
      <c r="HP366" s="51">
        <f t="shared" si="2384"/>
        <v>0</v>
      </c>
      <c r="HQ366" s="57">
        <f t="shared" si="2385"/>
        <v>0</v>
      </c>
      <c r="HR366" s="153">
        <f t="shared" si="2532"/>
        <v>10000</v>
      </c>
      <c r="HS366" s="468">
        <f t="shared" ref="HS366:HS421" si="2749">IF(HF366&lt;&gt;$B$7,-HN366,IF(HQ366&gt;0,-(HN366+HQ366),-(HN366+HQ366)))</f>
        <v>0</v>
      </c>
      <c r="HT366" s="46">
        <f t="shared" ref="HT366:HT421" si="2750">IF(HF366&lt;&gt;$B$7,-HG366,IF(HM366&gt;0,-(HG366+HM366),-(HG366+HM366)))</f>
        <v>0</v>
      </c>
      <c r="HU366" s="46">
        <f t="shared" ref="HU366:HU421" si="2751">IF(HF366&lt;&gt;$B$7,-HI366,IF(HL366&gt;0,-(HI366+HL366),-(HI366+HL366)))</f>
        <v>0</v>
      </c>
      <c r="HV366" s="48"/>
      <c r="HW366" s="29"/>
      <c r="HX366" s="45">
        <v>305</v>
      </c>
      <c r="HY366" s="128">
        <f t="shared" si="2386"/>
        <v>0</v>
      </c>
      <c r="HZ366" s="46">
        <f t="shared" si="2387"/>
        <v>0</v>
      </c>
      <c r="IA366" s="46">
        <f t="shared" si="2388"/>
        <v>0</v>
      </c>
      <c r="IB366" s="46">
        <f t="shared" si="2389"/>
        <v>0</v>
      </c>
      <c r="IC366" s="46">
        <f t="shared" si="2390"/>
        <v>0</v>
      </c>
      <c r="ID366" s="51">
        <f t="shared" si="2391"/>
        <v>0</v>
      </c>
      <c r="IE366" s="153">
        <f t="shared" si="2533"/>
        <v>10000</v>
      </c>
      <c r="IF366" s="58">
        <f t="shared" si="2392"/>
        <v>0</v>
      </c>
      <c r="IG366" s="52">
        <f t="shared" si="2393"/>
        <v>0</v>
      </c>
      <c r="IH366" s="51">
        <f t="shared" si="2394"/>
        <v>0</v>
      </c>
      <c r="II366" s="57">
        <f t="shared" si="2534"/>
        <v>0</v>
      </c>
      <c r="IJ366" s="153">
        <f t="shared" si="2535"/>
        <v>10000</v>
      </c>
      <c r="IK366" s="468">
        <f t="shared" ref="IK366:IK421" si="2752">IF(HX366&lt;&gt;$B$7,-IF366,IF(IJ366&gt;0,-(IF366+II366),-(IF366+II366)))</f>
        <v>0</v>
      </c>
      <c r="IL366" s="46">
        <f t="shared" ref="IL366:IL421" si="2753">IF(HX366&lt;&gt;$B$7,-HY366,IF(IE366&gt;0,-(HY366+ID366),-(HY366+ID366)))</f>
        <v>0</v>
      </c>
      <c r="IM366" s="46">
        <f t="shared" ref="IM366:IM421" si="2754">IF(HX366&lt;&gt;$B$7,-IA366,IF(IE366&gt;0,-(IA366+ID366),-(IA366+ID366)))</f>
        <v>0</v>
      </c>
      <c r="IN366" s="48"/>
      <c r="IO366" s="53">
        <f t="shared" si="2395"/>
        <v>0</v>
      </c>
      <c r="IQ366" s="45">
        <v>305</v>
      </c>
      <c r="IR366" s="128">
        <f t="shared" si="2396"/>
        <v>0</v>
      </c>
      <c r="IS366" s="128">
        <f t="shared" si="2397"/>
        <v>0</v>
      </c>
      <c r="IT366" s="128">
        <f t="shared" si="2398"/>
        <v>0</v>
      </c>
      <c r="IU366" s="46">
        <f t="shared" si="2559"/>
        <v>0</v>
      </c>
      <c r="IV366" s="46">
        <f t="shared" si="2399"/>
        <v>0</v>
      </c>
      <c r="IW366" s="51">
        <f t="shared" si="2400"/>
        <v>0</v>
      </c>
      <c r="IX366" s="199">
        <f t="shared" si="2536"/>
        <v>10000</v>
      </c>
      <c r="IY366" s="128">
        <f t="shared" si="2401"/>
        <v>0</v>
      </c>
      <c r="IZ366" s="408">
        <f t="shared" si="2402"/>
        <v>0</v>
      </c>
      <c r="JA366" s="58">
        <f t="shared" si="2403"/>
        <v>0</v>
      </c>
      <c r="JB366" s="52">
        <f t="shared" si="2404"/>
        <v>0</v>
      </c>
      <c r="JC366" s="51">
        <f t="shared" si="2405"/>
        <v>0</v>
      </c>
      <c r="JD366" s="57">
        <f t="shared" si="2406"/>
        <v>0</v>
      </c>
      <c r="JE366" s="280">
        <f t="shared" si="2407"/>
        <v>10000</v>
      </c>
      <c r="JF366" s="280">
        <f t="shared" si="2408"/>
        <v>0</v>
      </c>
      <c r="JG366" s="468">
        <f t="shared" si="2409"/>
        <v>0</v>
      </c>
      <c r="JH366" s="46">
        <f t="shared" si="2410"/>
        <v>0</v>
      </c>
      <c r="JI366" s="46">
        <f t="shared" si="2411"/>
        <v>0</v>
      </c>
      <c r="JJ366" s="48"/>
      <c r="JL366" s="45">
        <v>305</v>
      </c>
      <c r="JM366" s="46">
        <f t="shared" si="2412"/>
        <v>0</v>
      </c>
      <c r="JN366" s="46">
        <f t="shared" si="2413"/>
        <v>0</v>
      </c>
      <c r="JO366" s="128">
        <f t="shared" si="2414"/>
        <v>0</v>
      </c>
      <c r="JP366" s="46">
        <f t="shared" si="2537"/>
        <v>0</v>
      </c>
      <c r="JQ366" s="46">
        <f t="shared" si="2415"/>
        <v>0</v>
      </c>
      <c r="JR366" s="51">
        <f t="shared" si="2416"/>
        <v>0</v>
      </c>
      <c r="JS366" s="51">
        <f t="shared" si="2733"/>
        <v>0</v>
      </c>
      <c r="JT366" s="199">
        <f t="shared" si="2538"/>
        <v>10000</v>
      </c>
      <c r="JU366" s="128">
        <f t="shared" si="2417"/>
        <v>0</v>
      </c>
      <c r="JV366" s="408">
        <f t="shared" si="2418"/>
        <v>0</v>
      </c>
      <c r="JW366" s="58">
        <f t="shared" si="2419"/>
        <v>0</v>
      </c>
      <c r="JX366" s="52">
        <f t="shared" si="2420"/>
        <v>0</v>
      </c>
      <c r="JY366" s="51">
        <f t="shared" si="2421"/>
        <v>0</v>
      </c>
      <c r="JZ366" s="51">
        <f t="shared" si="2422"/>
        <v>0</v>
      </c>
      <c r="KA366" s="199">
        <f t="shared" si="2734"/>
        <v>0</v>
      </c>
      <c r="KB366" s="128">
        <f t="shared" si="2539"/>
        <v>10000</v>
      </c>
      <c r="KC366" s="204">
        <f t="shared" si="2423"/>
        <v>0</v>
      </c>
      <c r="KD366" s="468">
        <f t="shared" si="2540"/>
        <v>0</v>
      </c>
      <c r="KE366" s="46">
        <f t="shared" si="2424"/>
        <v>0</v>
      </c>
      <c r="KF366" s="46">
        <f t="shared" si="2425"/>
        <v>0</v>
      </c>
      <c r="KG366" s="48"/>
      <c r="KI366" s="45">
        <v>305</v>
      </c>
      <c r="KJ366" s="46">
        <f t="shared" si="2426"/>
        <v>0</v>
      </c>
      <c r="KK366" s="46">
        <f t="shared" si="2427"/>
        <v>0</v>
      </c>
      <c r="KL366" s="128">
        <f t="shared" si="2428"/>
        <v>0</v>
      </c>
      <c r="KM366" s="46">
        <f t="shared" si="2244"/>
        <v>0</v>
      </c>
      <c r="KN366" s="46">
        <f t="shared" si="2429"/>
        <v>0</v>
      </c>
      <c r="KO366" s="51">
        <f t="shared" si="2430"/>
        <v>0</v>
      </c>
      <c r="KP366" s="199">
        <f t="shared" si="2735"/>
        <v>0</v>
      </c>
      <c r="KQ366" s="199">
        <f t="shared" si="2541"/>
        <v>10000</v>
      </c>
      <c r="KR366" s="128">
        <f t="shared" si="2431"/>
        <v>0</v>
      </c>
      <c r="KS366" s="408">
        <f t="shared" si="2432"/>
        <v>0</v>
      </c>
      <c r="KT366" s="45">
        <v>305</v>
      </c>
      <c r="KU366" s="46">
        <f t="shared" si="2542"/>
        <v>0</v>
      </c>
      <c r="KV366" s="46">
        <f t="shared" si="2433"/>
        <v>0</v>
      </c>
      <c r="KW366" s="128">
        <f t="shared" ref="KW366:KW421" si="2755">IF(KT366=$B$7,KY366+KX366,IF(AND($H$7="Oui",KT366&gt;$I$7),0,IF(AND($H$7="Oui",KT366=$I$7),KY366+KX366,IF(KT366&gt;$B$7,0,IF(KT366=$B$7,KY366+KX366,ROUND(KU366-KV366,2))))))</f>
        <v>0</v>
      </c>
      <c r="KX366" s="46">
        <f t="shared" si="2434"/>
        <v>0</v>
      </c>
      <c r="KY366" s="46">
        <f t="shared" ref="KY366:KY421" si="2756">IF(KT366=$B$7,KZ365,IF(AND($H$7="Oui",KT366&gt;$I$7),0,IF(AND($H$7="Oui",KT366=$I$7),KZ365,IF(KT366&gt;$B$7,0,IF(KT366=$B$7,KZ365,KW366-KX366)))))</f>
        <v>0</v>
      </c>
      <c r="KZ366" s="51">
        <f t="shared" si="2435"/>
        <v>0</v>
      </c>
      <c r="LA366" s="153">
        <f t="shared" si="2736"/>
        <v>0</v>
      </c>
      <c r="LB366" s="58">
        <f t="shared" si="2652"/>
        <v>0</v>
      </c>
      <c r="LC366" s="52">
        <f t="shared" si="2436"/>
        <v>0</v>
      </c>
      <c r="LD366" s="51">
        <f t="shared" si="2437"/>
        <v>0</v>
      </c>
      <c r="LE366" s="51">
        <f t="shared" ref="LE366:LE421" si="2757">IF(KT366&gt;$B$7,0,IF(AND($H$7="Oui",KT366&gt;$I$7),0,LE365-LD366))</f>
        <v>0</v>
      </c>
      <c r="LF366" s="51">
        <f t="shared" si="2737"/>
        <v>0</v>
      </c>
      <c r="LG366" s="128">
        <f t="shared" ref="LG366:LG421" si="2758">IF(KT366=$B$7,LE366,10000)</f>
        <v>10000</v>
      </c>
      <c r="LH366" s="204">
        <f t="shared" si="2438"/>
        <v>0</v>
      </c>
      <c r="LI366" s="479">
        <f t="shared" ref="LI366:LI421" si="2759">IF(KT366&lt;&gt;$B$7,-LB366,IF(LG366&gt;0,-(LB366+LG366),-(LB366+LG366)))</f>
        <v>0</v>
      </c>
      <c r="LJ366" s="46">
        <f t="shared" si="2543"/>
        <v>0</v>
      </c>
      <c r="LK366" s="46">
        <f t="shared" si="2544"/>
        <v>0</v>
      </c>
      <c r="LL366" s="48"/>
      <c r="LN366" s="45">
        <v>305</v>
      </c>
      <c r="LO366" s="46">
        <f t="shared" si="2439"/>
        <v>0</v>
      </c>
      <c r="LP366" s="46">
        <f t="shared" si="2706"/>
        <v>0</v>
      </c>
      <c r="LQ366" s="46">
        <f t="shared" si="2440"/>
        <v>0</v>
      </c>
      <c r="LR366" s="46">
        <f t="shared" si="2441"/>
        <v>0</v>
      </c>
      <c r="LS366" s="46">
        <f t="shared" si="2442"/>
        <v>0</v>
      </c>
      <c r="LT366" s="51">
        <f t="shared" si="2443"/>
        <v>0</v>
      </c>
      <c r="LU366" s="199">
        <f t="shared" si="2545"/>
        <v>10000</v>
      </c>
      <c r="LV366" s="58">
        <f t="shared" si="2444"/>
        <v>0</v>
      </c>
      <c r="LW366" s="241">
        <f t="shared" si="2707"/>
        <v>0</v>
      </c>
      <c r="LX366" s="51">
        <f t="shared" si="2445"/>
        <v>0</v>
      </c>
      <c r="LY366" s="51">
        <f t="shared" si="2446"/>
        <v>0</v>
      </c>
      <c r="LZ366" s="46">
        <f t="shared" si="2546"/>
        <v>0</v>
      </c>
      <c r="MA366" s="199">
        <f t="shared" si="2547"/>
        <v>10000</v>
      </c>
      <c r="MB366" s="468">
        <f t="shared" si="2447"/>
        <v>0</v>
      </c>
      <c r="MC366" s="46">
        <f t="shared" si="2448"/>
        <v>0</v>
      </c>
      <c r="MD366" s="46">
        <f t="shared" si="2449"/>
        <v>0</v>
      </c>
      <c r="ME366" s="48"/>
      <c r="MG366" s="45">
        <v>305</v>
      </c>
      <c r="MH366" s="46">
        <f t="shared" si="2450"/>
        <v>0</v>
      </c>
      <c r="MI366" s="46">
        <f t="shared" si="2708"/>
        <v>0</v>
      </c>
      <c r="MJ366" s="46">
        <f t="shared" si="2451"/>
        <v>0</v>
      </c>
      <c r="MK366" s="46">
        <f t="shared" si="2452"/>
        <v>0</v>
      </c>
      <c r="ML366" s="46">
        <f t="shared" si="2453"/>
        <v>0</v>
      </c>
      <c r="MM366" s="51">
        <f t="shared" si="2454"/>
        <v>0</v>
      </c>
      <c r="MN366" s="199">
        <f t="shared" si="2548"/>
        <v>10000</v>
      </c>
      <c r="MO366" s="58">
        <f t="shared" si="2455"/>
        <v>0</v>
      </c>
      <c r="MP366" s="52">
        <f t="shared" si="2709"/>
        <v>0</v>
      </c>
      <c r="MQ366" s="51">
        <f t="shared" si="2456"/>
        <v>0</v>
      </c>
      <c r="MR366" s="57">
        <f t="shared" si="2457"/>
        <v>0</v>
      </c>
      <c r="MS366" s="199">
        <f t="shared" si="2549"/>
        <v>10000</v>
      </c>
      <c r="MT366" s="468">
        <f t="shared" si="2550"/>
        <v>0</v>
      </c>
      <c r="MU366" s="46">
        <f t="shared" si="2458"/>
        <v>0</v>
      </c>
      <c r="MV366" s="46">
        <f t="shared" si="2459"/>
        <v>0</v>
      </c>
      <c r="MW366" s="48"/>
      <c r="MY366" s="45">
        <v>305</v>
      </c>
      <c r="MZ366" s="46">
        <f t="shared" si="2460"/>
        <v>0</v>
      </c>
      <c r="NA366" s="46">
        <f t="shared" si="2710"/>
        <v>0</v>
      </c>
      <c r="NB366" s="128">
        <f t="shared" si="2461"/>
        <v>0</v>
      </c>
      <c r="NC366" s="46">
        <f t="shared" si="2238"/>
        <v>0</v>
      </c>
      <c r="ND366" s="46">
        <f t="shared" si="2462"/>
        <v>0</v>
      </c>
      <c r="NE366" s="51">
        <f t="shared" ref="NE366:NE421" si="2760">IF(AND($H$7="Oui",MY366&gt;$I$7),0,IF(MY366&gt;$B$7,0,NE365-ND366))</f>
        <v>0</v>
      </c>
      <c r="NF366" s="153">
        <f t="shared" ref="NF366:NF421" si="2761">IF(MY366=$B$7,NE366,10000)</f>
        <v>10000</v>
      </c>
      <c r="NG366" s="45">
        <v>305</v>
      </c>
      <c r="NH366" s="46">
        <f t="shared" si="2239"/>
        <v>0</v>
      </c>
      <c r="NI366" s="46">
        <f t="shared" si="2711"/>
        <v>0</v>
      </c>
      <c r="NJ366" s="128">
        <f t="shared" ref="NJ366:NJ421" si="2762">IF(AND($H$7="Oui",NG366&gt;$I$7),0,IF(AND($H$7="Oui",NG366=$I$7),NL366+NK366,IF(NG366&gt;$B$7,0,IF(NG366=$B$7,NL366+NK366,ROUND(NH366-NI366,2)))))</f>
        <v>0</v>
      </c>
      <c r="NK366" s="46">
        <f t="shared" si="2551"/>
        <v>0</v>
      </c>
      <c r="NL366" s="46">
        <f t="shared" ref="NL366:NL421" si="2763">IF(AND($H$7="Oui",NG366&gt;$I$7),0,IF(AND($H$7="Oui",NG366=$I$7),NM365,IF(NG366&gt;$B$7,0,IF(NG366=$B$7,NM365,NJ366-NK366))))</f>
        <v>0</v>
      </c>
      <c r="NM366" s="51">
        <f t="shared" si="2463"/>
        <v>0</v>
      </c>
      <c r="NN366" s="58">
        <f t="shared" ref="NN366:NN421" si="2764">IF(NG366=$B$7,NP366+NO366,IF(AND($H$7="Oui",NG366&gt;$I$7),0,IF(AND($H$7="Oui",NG366=$I$7),NP366+NO366,IF(NG366&gt;$B$7,0,$NN$60))))</f>
        <v>0</v>
      </c>
      <c r="NO366" s="52">
        <f t="shared" si="2712"/>
        <v>0</v>
      </c>
      <c r="NP366" s="51">
        <f t="shared" ref="NP366:NP421" si="2765">IF(NG366=$B$7,NQ365,IF(NG366&gt;$B$7,0,IF(AND(NG366&gt;$I$7,$H$7="Oui"),0,IF(AND($H$7="Oui",NG366=$I$7),NQ365,NN366-NO366))))</f>
        <v>0</v>
      </c>
      <c r="NQ366" s="57">
        <f t="shared" si="2464"/>
        <v>0</v>
      </c>
      <c r="NR366" s="153">
        <f t="shared" si="2552"/>
        <v>10000</v>
      </c>
      <c r="NS366" s="469">
        <f t="shared" si="2465"/>
        <v>0</v>
      </c>
      <c r="NT366" s="46">
        <f t="shared" si="2466"/>
        <v>0</v>
      </c>
      <c r="NU366" s="46">
        <f t="shared" si="2467"/>
        <v>0</v>
      </c>
      <c r="NV366" s="48"/>
      <c r="NX366" s="45">
        <v>305</v>
      </c>
      <c r="NY366" s="46">
        <f t="shared" si="2468"/>
        <v>0</v>
      </c>
      <c r="NZ366" s="46">
        <f t="shared" si="2713"/>
        <v>0</v>
      </c>
      <c r="OA366" s="46">
        <f t="shared" si="2469"/>
        <v>0</v>
      </c>
      <c r="OB366" s="46">
        <f t="shared" si="2470"/>
        <v>0</v>
      </c>
      <c r="OC366" s="46">
        <f t="shared" si="2471"/>
        <v>0</v>
      </c>
      <c r="OD366" s="51">
        <f t="shared" si="2472"/>
        <v>0</v>
      </c>
      <c r="OE366" s="57">
        <f t="shared" si="2738"/>
        <v>0</v>
      </c>
      <c r="OF366" s="153">
        <f t="shared" si="2553"/>
        <v>10000</v>
      </c>
      <c r="OG366" s="58">
        <f t="shared" si="2473"/>
        <v>0</v>
      </c>
      <c r="OH366" s="241">
        <f t="shared" si="2739"/>
        <v>0</v>
      </c>
      <c r="OI366" s="51">
        <f t="shared" si="2474"/>
        <v>0</v>
      </c>
      <c r="OJ366" s="51">
        <f t="shared" si="2475"/>
        <v>0</v>
      </c>
      <c r="OK366" s="153">
        <f t="shared" si="2740"/>
        <v>0</v>
      </c>
      <c r="OL366" s="153">
        <f t="shared" si="2554"/>
        <v>10000</v>
      </c>
      <c r="OM366" s="468">
        <f t="shared" si="2555"/>
        <v>0</v>
      </c>
      <c r="ON366" s="46">
        <f t="shared" si="2556"/>
        <v>0</v>
      </c>
      <c r="OO366" s="46">
        <f t="shared" si="2476"/>
        <v>0</v>
      </c>
      <c r="OP366" s="48"/>
      <c r="OR366" s="45">
        <v>305</v>
      </c>
      <c r="OS366" s="46">
        <f t="shared" si="2477"/>
        <v>0</v>
      </c>
      <c r="OT366" s="128">
        <f t="shared" si="2714"/>
        <v>0</v>
      </c>
      <c r="OU366" s="128">
        <f t="shared" si="2478"/>
        <v>0</v>
      </c>
      <c r="OV366" s="46">
        <f t="shared" si="2240"/>
        <v>0</v>
      </c>
      <c r="OW366" s="46">
        <f t="shared" si="2241"/>
        <v>0</v>
      </c>
      <c r="OX366" s="51">
        <f t="shared" si="2479"/>
        <v>0</v>
      </c>
      <c r="OY366" s="51">
        <f t="shared" si="2741"/>
        <v>0</v>
      </c>
      <c r="OZ366" s="153">
        <f t="shared" si="2557"/>
        <v>10000</v>
      </c>
      <c r="PA366" s="45">
        <v>305</v>
      </c>
      <c r="PB366" s="46">
        <f t="shared" si="2480"/>
        <v>0</v>
      </c>
      <c r="PC366" s="46">
        <f t="shared" si="2742"/>
        <v>0</v>
      </c>
      <c r="PD366" s="128">
        <f t="shared" si="2481"/>
        <v>0</v>
      </c>
      <c r="PE366" s="46">
        <f t="shared" si="2482"/>
        <v>0</v>
      </c>
      <c r="PF366" s="46">
        <f t="shared" si="2483"/>
        <v>0</v>
      </c>
      <c r="PG366" s="51">
        <f t="shared" si="2484"/>
        <v>0</v>
      </c>
      <c r="PH366" s="57">
        <f t="shared" si="2743"/>
        <v>0</v>
      </c>
      <c r="PI366" s="688">
        <f t="shared" si="2485"/>
        <v>0</v>
      </c>
      <c r="PJ366" s="52">
        <f t="shared" si="2744"/>
        <v>0</v>
      </c>
      <c r="PK366" s="51">
        <f t="shared" si="2486"/>
        <v>0</v>
      </c>
      <c r="PL366" s="57">
        <f t="shared" si="2487"/>
        <v>0</v>
      </c>
      <c r="PM366" s="57">
        <f t="shared" si="2745"/>
        <v>0</v>
      </c>
      <c r="PN366" s="153">
        <f t="shared" si="2558"/>
        <v>10000</v>
      </c>
      <c r="PO366" s="469">
        <f t="shared" si="2488"/>
        <v>0</v>
      </c>
      <c r="PP366" s="46">
        <f t="shared" si="2489"/>
        <v>0</v>
      </c>
      <c r="PQ366" s="46">
        <f t="shared" si="2490"/>
        <v>0</v>
      </c>
      <c r="PR366" s="48"/>
    </row>
    <row r="367" spans="2:434" hidden="1" x14ac:dyDescent="0.3">
      <c r="B367" s="45">
        <v>306</v>
      </c>
      <c r="C367" s="46">
        <f t="shared" si="2245"/>
        <v>0</v>
      </c>
      <c r="D367" s="46">
        <f t="shared" si="2293"/>
        <v>0</v>
      </c>
      <c r="E367" s="46">
        <f t="shared" si="2294"/>
        <v>0</v>
      </c>
      <c r="F367" s="46">
        <f t="shared" si="2295"/>
        <v>0</v>
      </c>
      <c r="G367" s="46">
        <f t="shared" si="2296"/>
        <v>0</v>
      </c>
      <c r="H367" s="51">
        <f t="shared" si="2297"/>
        <v>0</v>
      </c>
      <c r="I367" s="58">
        <f t="shared" si="2228"/>
        <v>0</v>
      </c>
      <c r="J367" s="52">
        <f t="shared" si="2298"/>
        <v>0</v>
      </c>
      <c r="K367" s="51">
        <f t="shared" si="2299"/>
        <v>0</v>
      </c>
      <c r="L367" s="57">
        <f t="shared" si="2300"/>
        <v>0</v>
      </c>
      <c r="M367" s="468">
        <f t="shared" si="2491"/>
        <v>0</v>
      </c>
      <c r="N367" s="46">
        <f t="shared" si="2492"/>
        <v>0</v>
      </c>
      <c r="O367" s="47"/>
      <c r="P367" s="46">
        <f t="shared" si="2493"/>
        <v>0</v>
      </c>
      <c r="Q367" s="48"/>
      <c r="R367" s="29"/>
      <c r="S367" s="29"/>
      <c r="T367" s="45">
        <v>306</v>
      </c>
      <c r="U367" s="46">
        <f t="shared" si="2301"/>
        <v>0</v>
      </c>
      <c r="V367" s="46">
        <f t="shared" si="2302"/>
        <v>0</v>
      </c>
      <c r="W367" s="46">
        <f t="shared" si="2494"/>
        <v>0</v>
      </c>
      <c r="X367" s="46">
        <f t="shared" si="2303"/>
        <v>0</v>
      </c>
      <c r="Y367" s="46">
        <f t="shared" si="2304"/>
        <v>0</v>
      </c>
      <c r="Z367" s="51">
        <f t="shared" si="2305"/>
        <v>0</v>
      </c>
      <c r="AA367" s="58">
        <f t="shared" si="2306"/>
        <v>0</v>
      </c>
      <c r="AB367" s="52">
        <f t="shared" si="2307"/>
        <v>0</v>
      </c>
      <c r="AC367" s="51">
        <f t="shared" si="2308"/>
        <v>0</v>
      </c>
      <c r="AD367" s="57">
        <f t="shared" si="2309"/>
        <v>0</v>
      </c>
      <c r="AE367" s="468">
        <f t="shared" si="2495"/>
        <v>0</v>
      </c>
      <c r="AF367" s="46">
        <f t="shared" si="2310"/>
        <v>0</v>
      </c>
      <c r="AG367" s="47"/>
      <c r="AH367" s="46">
        <f t="shared" si="2496"/>
        <v>0</v>
      </c>
      <c r="AI367" s="48"/>
      <c r="AJ367" s="29"/>
      <c r="AK367" s="45">
        <v>306</v>
      </c>
      <c r="AL367" s="46">
        <f t="shared" si="2311"/>
        <v>0</v>
      </c>
      <c r="AM367" s="46"/>
      <c r="AN367" s="46"/>
      <c r="AO367" s="46">
        <f t="shared" si="2312"/>
        <v>0</v>
      </c>
      <c r="AP367" s="128">
        <f t="shared" si="2313"/>
        <v>0</v>
      </c>
      <c r="AQ367" s="128"/>
      <c r="AR367" s="128"/>
      <c r="AS367" s="46">
        <f t="shared" si="2314"/>
        <v>0</v>
      </c>
      <c r="AT367" s="46">
        <f t="shared" si="2315"/>
        <v>0</v>
      </c>
      <c r="AU367" s="51"/>
      <c r="AV367" s="51"/>
      <c r="AW367" s="51">
        <f t="shared" si="2316"/>
        <v>0</v>
      </c>
      <c r="AX367" s="58">
        <f t="shared" si="2317"/>
        <v>0</v>
      </c>
      <c r="AY367" s="52"/>
      <c r="AZ367" s="52"/>
      <c r="BA367" s="52">
        <f t="shared" si="2318"/>
        <v>0</v>
      </c>
      <c r="BB367" s="51">
        <f t="shared" si="2319"/>
        <v>0</v>
      </c>
      <c r="BC367" s="51"/>
      <c r="BD367" s="51"/>
      <c r="BE367" s="57">
        <f t="shared" si="2320"/>
        <v>0</v>
      </c>
      <c r="BF367" s="468">
        <f t="shared" si="2321"/>
        <v>0</v>
      </c>
      <c r="BG367" s="46">
        <f t="shared" si="2322"/>
        <v>0</v>
      </c>
      <c r="BH367" s="46">
        <f t="shared" si="2323"/>
        <v>0</v>
      </c>
      <c r="BI367" s="48"/>
      <c r="BK367" s="45">
        <v>306</v>
      </c>
      <c r="BL367" s="46">
        <f t="shared" si="2497"/>
        <v>0</v>
      </c>
      <c r="BM367" s="46">
        <f t="shared" si="2498"/>
        <v>0</v>
      </c>
      <c r="BN367" s="46">
        <f t="shared" si="2499"/>
        <v>0</v>
      </c>
      <c r="BO367" s="46">
        <f t="shared" si="2324"/>
        <v>0</v>
      </c>
      <c r="BP367" s="46">
        <f t="shared" si="2325"/>
        <v>0</v>
      </c>
      <c r="BQ367" s="51">
        <f t="shared" si="2326"/>
        <v>0</v>
      </c>
      <c r="BR367" s="57">
        <f t="shared" si="2715"/>
        <v>0</v>
      </c>
      <c r="BS367" s="58">
        <f t="shared" si="2229"/>
        <v>0</v>
      </c>
      <c r="BT367" s="52">
        <f t="shared" si="2500"/>
        <v>0</v>
      </c>
      <c r="BU367" s="51">
        <f t="shared" si="2327"/>
        <v>0</v>
      </c>
      <c r="BV367" s="51">
        <f t="shared" si="2328"/>
        <v>0</v>
      </c>
      <c r="BW367" s="153">
        <f t="shared" si="2716"/>
        <v>0</v>
      </c>
      <c r="BX367" s="468">
        <f t="shared" si="2501"/>
        <v>0</v>
      </c>
      <c r="BY367" s="46">
        <f t="shared" si="2502"/>
        <v>0</v>
      </c>
      <c r="BZ367" s="46">
        <f t="shared" si="2329"/>
        <v>0</v>
      </c>
      <c r="CA367" s="48"/>
      <c r="CB367" s="29"/>
      <c r="CC367" s="45">
        <v>306</v>
      </c>
      <c r="CD367" s="128">
        <f t="shared" si="2330"/>
        <v>0</v>
      </c>
      <c r="CE367" s="46">
        <f t="shared" si="2503"/>
        <v>0</v>
      </c>
      <c r="CF367" s="128">
        <f t="shared" si="2331"/>
        <v>0</v>
      </c>
      <c r="CG367" s="46">
        <f t="shared" si="2504"/>
        <v>0</v>
      </c>
      <c r="CH367" s="46">
        <f t="shared" si="2230"/>
        <v>0</v>
      </c>
      <c r="CI367" s="51">
        <f t="shared" si="2332"/>
        <v>0</v>
      </c>
      <c r="CJ367" s="199">
        <f t="shared" si="2717"/>
        <v>0</v>
      </c>
      <c r="CK367" s="153">
        <f t="shared" si="2505"/>
        <v>10000</v>
      </c>
      <c r="CL367" s="45">
        <v>306</v>
      </c>
      <c r="CM367" s="46">
        <f t="shared" si="2506"/>
        <v>0</v>
      </c>
      <c r="CN367" s="46">
        <f t="shared" si="2507"/>
        <v>0</v>
      </c>
      <c r="CO367" s="128">
        <f t="shared" si="2242"/>
        <v>0</v>
      </c>
      <c r="CP367" s="46">
        <f t="shared" si="2333"/>
        <v>0</v>
      </c>
      <c r="CQ367" s="46">
        <f t="shared" si="2243"/>
        <v>0</v>
      </c>
      <c r="CR367" s="51">
        <f t="shared" si="2334"/>
        <v>0</v>
      </c>
      <c r="CS367" s="153">
        <f t="shared" si="2718"/>
        <v>0</v>
      </c>
      <c r="CT367" s="58">
        <f t="shared" si="2335"/>
        <v>0</v>
      </c>
      <c r="CU367" s="52">
        <f t="shared" si="2508"/>
        <v>0</v>
      </c>
      <c r="CV367" s="51">
        <f t="shared" si="2509"/>
        <v>0</v>
      </c>
      <c r="CW367" s="51">
        <f t="shared" si="2336"/>
        <v>0</v>
      </c>
      <c r="CX367" s="57">
        <f t="shared" si="2719"/>
        <v>0</v>
      </c>
      <c r="CY367" s="153">
        <f t="shared" si="2510"/>
        <v>10000</v>
      </c>
      <c r="CZ367" s="479">
        <f t="shared" si="2746"/>
        <v>0</v>
      </c>
      <c r="DA367" s="46">
        <f t="shared" si="2511"/>
        <v>0</v>
      </c>
      <c r="DB367" s="46">
        <f t="shared" si="2512"/>
        <v>0</v>
      </c>
      <c r="DC367" s="48"/>
      <c r="DE367" s="45">
        <v>306</v>
      </c>
      <c r="DF367" s="46">
        <f t="shared" si="2337"/>
        <v>0</v>
      </c>
      <c r="DG367" s="46">
        <f t="shared" si="2720"/>
        <v>0</v>
      </c>
      <c r="DH367" s="46">
        <f t="shared" si="2338"/>
        <v>0</v>
      </c>
      <c r="DI367" s="46">
        <f t="shared" si="2339"/>
        <v>0</v>
      </c>
      <c r="DJ367" s="46">
        <f t="shared" si="2340"/>
        <v>0</v>
      </c>
      <c r="DK367" s="51">
        <f t="shared" si="2341"/>
        <v>0</v>
      </c>
      <c r="DL367" s="58">
        <f t="shared" si="2231"/>
        <v>0</v>
      </c>
      <c r="DM367" s="241">
        <f t="shared" si="2721"/>
        <v>0</v>
      </c>
      <c r="DN367" s="51">
        <f t="shared" si="2342"/>
        <v>0</v>
      </c>
      <c r="DO367" s="57">
        <f t="shared" si="2343"/>
        <v>0</v>
      </c>
      <c r="DP367" s="468">
        <f t="shared" si="2513"/>
        <v>0</v>
      </c>
      <c r="DQ367" s="46">
        <f t="shared" si="2514"/>
        <v>0</v>
      </c>
      <c r="DR367" s="47"/>
      <c r="DS367" s="46">
        <f t="shared" si="2515"/>
        <v>0</v>
      </c>
      <c r="DT367" s="48"/>
      <c r="DU367" s="29"/>
      <c r="DV367" s="45">
        <v>306</v>
      </c>
      <c r="DW367" s="46">
        <f t="shared" si="2516"/>
        <v>0</v>
      </c>
      <c r="DX367" s="46">
        <f t="shared" si="2722"/>
        <v>0</v>
      </c>
      <c r="DY367" s="46">
        <f t="shared" si="2517"/>
        <v>0</v>
      </c>
      <c r="DZ367" s="46">
        <f t="shared" si="2344"/>
        <v>0</v>
      </c>
      <c r="EA367" s="46">
        <f t="shared" si="2345"/>
        <v>0</v>
      </c>
      <c r="EB367" s="51">
        <f t="shared" si="2346"/>
        <v>0</v>
      </c>
      <c r="EC367" s="58">
        <f t="shared" si="2232"/>
        <v>0</v>
      </c>
      <c r="ED367" s="52">
        <f t="shared" si="2723"/>
        <v>0</v>
      </c>
      <c r="EE367" s="51">
        <f t="shared" si="2347"/>
        <v>0</v>
      </c>
      <c r="EF367" s="57">
        <f t="shared" si="2348"/>
        <v>0</v>
      </c>
      <c r="EG367" s="468">
        <f t="shared" si="2518"/>
        <v>0</v>
      </c>
      <c r="EH367" s="46">
        <f t="shared" si="2519"/>
        <v>0</v>
      </c>
      <c r="EI367" s="47"/>
      <c r="EJ367" s="46">
        <f t="shared" si="2520"/>
        <v>0</v>
      </c>
      <c r="EK367" s="48"/>
      <c r="EL367" s="29"/>
      <c r="EM367" s="45">
        <v>306</v>
      </c>
      <c r="EN367" s="46">
        <f t="shared" si="2700"/>
        <v>0</v>
      </c>
      <c r="EO367" s="46">
        <f t="shared" si="2724"/>
        <v>0</v>
      </c>
      <c r="EP367" s="128">
        <f t="shared" si="2233"/>
        <v>0</v>
      </c>
      <c r="EQ367" s="46">
        <f t="shared" si="2349"/>
        <v>0</v>
      </c>
      <c r="ER367" s="46">
        <f t="shared" si="2350"/>
        <v>0</v>
      </c>
      <c r="ES367" s="51">
        <f t="shared" si="2351"/>
        <v>0</v>
      </c>
      <c r="ET367" s="153">
        <f t="shared" si="2521"/>
        <v>10000</v>
      </c>
      <c r="EU367" s="45">
        <v>306</v>
      </c>
      <c r="EV367" s="46">
        <f t="shared" si="2234"/>
        <v>0</v>
      </c>
      <c r="EW367" s="46">
        <f t="shared" si="2725"/>
        <v>0</v>
      </c>
      <c r="EX367" s="128">
        <f t="shared" si="2352"/>
        <v>0</v>
      </c>
      <c r="EY367" s="46">
        <f t="shared" si="2353"/>
        <v>0</v>
      </c>
      <c r="EZ367" s="46">
        <f t="shared" si="2354"/>
        <v>0</v>
      </c>
      <c r="FA367" s="51">
        <f t="shared" si="2355"/>
        <v>0</v>
      </c>
      <c r="FB367" s="58">
        <f t="shared" si="2356"/>
        <v>0</v>
      </c>
      <c r="FC367" s="52">
        <f t="shared" si="2726"/>
        <v>0</v>
      </c>
      <c r="FD367" s="51">
        <f t="shared" si="2522"/>
        <v>0</v>
      </c>
      <c r="FE367" s="57">
        <f t="shared" si="2357"/>
        <v>0</v>
      </c>
      <c r="FF367" s="153">
        <f t="shared" si="2523"/>
        <v>10000</v>
      </c>
      <c r="FG367" s="469">
        <f t="shared" si="2358"/>
        <v>0</v>
      </c>
      <c r="FH367" s="46">
        <f t="shared" si="2359"/>
        <v>0</v>
      </c>
      <c r="FI367" s="46">
        <f t="shared" si="2360"/>
        <v>0</v>
      </c>
      <c r="FJ367" s="48"/>
      <c r="FL367" s="45">
        <v>306</v>
      </c>
      <c r="FM367" s="46">
        <f t="shared" si="2524"/>
        <v>0</v>
      </c>
      <c r="FN367" s="46">
        <f t="shared" si="2701"/>
        <v>0</v>
      </c>
      <c r="FO367" s="46">
        <f t="shared" si="2525"/>
        <v>0</v>
      </c>
      <c r="FP367" s="46">
        <f t="shared" si="2361"/>
        <v>0</v>
      </c>
      <c r="FQ367" s="46">
        <f t="shared" si="2362"/>
        <v>0</v>
      </c>
      <c r="FR367" s="51">
        <f t="shared" si="2363"/>
        <v>0</v>
      </c>
      <c r="FS367" s="57">
        <f t="shared" si="2727"/>
        <v>0</v>
      </c>
      <c r="FT367" s="58">
        <f t="shared" si="2235"/>
        <v>0</v>
      </c>
      <c r="FU367" s="241">
        <f t="shared" si="2702"/>
        <v>0</v>
      </c>
      <c r="FV367" s="51">
        <f t="shared" si="2364"/>
        <v>0</v>
      </c>
      <c r="FW367" s="51">
        <f t="shared" si="2365"/>
        <v>0</v>
      </c>
      <c r="FX367" s="153">
        <f t="shared" si="2728"/>
        <v>0</v>
      </c>
      <c r="FY367" s="468">
        <f t="shared" si="2526"/>
        <v>0</v>
      </c>
      <c r="FZ367" s="46">
        <f t="shared" si="2527"/>
        <v>0</v>
      </c>
      <c r="GA367" s="46">
        <f t="shared" si="2366"/>
        <v>0</v>
      </c>
      <c r="GB367" s="48"/>
      <c r="GD367" s="45">
        <v>306</v>
      </c>
      <c r="GE367" s="128">
        <f t="shared" si="2703"/>
        <v>0</v>
      </c>
      <c r="GF367" s="128">
        <f t="shared" si="2729"/>
        <v>0</v>
      </c>
      <c r="GG367" s="128">
        <f t="shared" si="2699"/>
        <v>0</v>
      </c>
      <c r="GH367" s="46">
        <f t="shared" si="2236"/>
        <v>0</v>
      </c>
      <c r="GI367" s="46">
        <f t="shared" si="2367"/>
        <v>0</v>
      </c>
      <c r="GJ367" s="51">
        <f t="shared" si="2368"/>
        <v>0</v>
      </c>
      <c r="GK367" s="51">
        <f t="shared" si="2730"/>
        <v>0</v>
      </c>
      <c r="GL367" s="153">
        <f t="shared" si="2528"/>
        <v>10000</v>
      </c>
      <c r="GM367" s="45">
        <v>306</v>
      </c>
      <c r="GN367" s="46">
        <f t="shared" si="2237"/>
        <v>0</v>
      </c>
      <c r="GO367" s="46">
        <f t="shared" si="2704"/>
        <v>0</v>
      </c>
      <c r="GP367" s="128">
        <f t="shared" si="2747"/>
        <v>0</v>
      </c>
      <c r="GQ367" s="46">
        <f t="shared" si="2369"/>
        <v>0</v>
      </c>
      <c r="GR367" s="46">
        <f t="shared" si="2748"/>
        <v>0</v>
      </c>
      <c r="GS367" s="51">
        <f t="shared" si="2370"/>
        <v>0</v>
      </c>
      <c r="GT367" s="57">
        <f t="shared" si="2731"/>
        <v>0</v>
      </c>
      <c r="GU367" s="58">
        <f t="shared" si="2371"/>
        <v>0</v>
      </c>
      <c r="GV367" s="52">
        <f t="shared" si="2705"/>
        <v>0</v>
      </c>
      <c r="GW367" s="51">
        <f t="shared" si="2529"/>
        <v>0</v>
      </c>
      <c r="GX367" s="57">
        <f t="shared" si="2372"/>
        <v>0</v>
      </c>
      <c r="GY367" s="57">
        <f t="shared" si="2732"/>
        <v>0</v>
      </c>
      <c r="GZ367" s="153">
        <f t="shared" si="2530"/>
        <v>10000</v>
      </c>
      <c r="HA367" s="469">
        <f t="shared" si="2373"/>
        <v>0</v>
      </c>
      <c r="HB367" s="46">
        <f t="shared" si="2374"/>
        <v>0</v>
      </c>
      <c r="HC367" s="46">
        <f t="shared" si="2375"/>
        <v>0</v>
      </c>
      <c r="HD367" s="48"/>
      <c r="HF367" s="45">
        <v>306</v>
      </c>
      <c r="HG367" s="46">
        <f t="shared" si="2376"/>
        <v>0</v>
      </c>
      <c r="HH367" s="46">
        <f t="shared" si="2377"/>
        <v>0</v>
      </c>
      <c r="HI367" s="46">
        <f t="shared" si="2378"/>
        <v>0</v>
      </c>
      <c r="HJ367" s="46">
        <f t="shared" si="2379"/>
        <v>0</v>
      </c>
      <c r="HK367" s="46">
        <f t="shared" si="2380"/>
        <v>0</v>
      </c>
      <c r="HL367" s="51">
        <f t="shared" si="2381"/>
        <v>0</v>
      </c>
      <c r="HM367" s="153">
        <f t="shared" si="2531"/>
        <v>10000</v>
      </c>
      <c r="HN367" s="58">
        <f t="shared" si="2382"/>
        <v>0</v>
      </c>
      <c r="HO367" s="52">
        <f t="shared" si="2383"/>
        <v>0</v>
      </c>
      <c r="HP367" s="51">
        <f t="shared" si="2384"/>
        <v>0</v>
      </c>
      <c r="HQ367" s="57">
        <f t="shared" si="2385"/>
        <v>0</v>
      </c>
      <c r="HR367" s="153">
        <f t="shared" si="2532"/>
        <v>10000</v>
      </c>
      <c r="HS367" s="468">
        <f t="shared" si="2749"/>
        <v>0</v>
      </c>
      <c r="HT367" s="46">
        <f t="shared" si="2750"/>
        <v>0</v>
      </c>
      <c r="HU367" s="46">
        <f t="shared" si="2751"/>
        <v>0</v>
      </c>
      <c r="HV367" s="48"/>
      <c r="HW367" s="29"/>
      <c r="HX367" s="45">
        <v>306</v>
      </c>
      <c r="HY367" s="128">
        <f t="shared" si="2386"/>
        <v>0</v>
      </c>
      <c r="HZ367" s="46">
        <f t="shared" si="2387"/>
        <v>0</v>
      </c>
      <c r="IA367" s="46">
        <f t="shared" si="2388"/>
        <v>0</v>
      </c>
      <c r="IB367" s="46">
        <f t="shared" si="2389"/>
        <v>0</v>
      </c>
      <c r="IC367" s="46">
        <f t="shared" si="2390"/>
        <v>0</v>
      </c>
      <c r="ID367" s="51">
        <f t="shared" si="2391"/>
        <v>0</v>
      </c>
      <c r="IE367" s="153">
        <f t="shared" si="2533"/>
        <v>10000</v>
      </c>
      <c r="IF367" s="58">
        <f t="shared" si="2392"/>
        <v>0</v>
      </c>
      <c r="IG367" s="52">
        <f t="shared" si="2393"/>
        <v>0</v>
      </c>
      <c r="IH367" s="51">
        <f t="shared" si="2394"/>
        <v>0</v>
      </c>
      <c r="II367" s="57">
        <f t="shared" si="2534"/>
        <v>0</v>
      </c>
      <c r="IJ367" s="153">
        <f t="shared" si="2535"/>
        <v>10000</v>
      </c>
      <c r="IK367" s="468">
        <f t="shared" si="2752"/>
        <v>0</v>
      </c>
      <c r="IL367" s="46">
        <f t="shared" si="2753"/>
        <v>0</v>
      </c>
      <c r="IM367" s="46">
        <f t="shared" si="2754"/>
        <v>0</v>
      </c>
      <c r="IN367" s="48"/>
      <c r="IO367" s="53">
        <f t="shared" si="2395"/>
        <v>0</v>
      </c>
      <c r="IQ367" s="45">
        <v>306</v>
      </c>
      <c r="IR367" s="128">
        <f t="shared" si="2396"/>
        <v>0</v>
      </c>
      <c r="IS367" s="128">
        <f t="shared" si="2397"/>
        <v>0</v>
      </c>
      <c r="IT367" s="128">
        <f t="shared" si="2398"/>
        <v>0</v>
      </c>
      <c r="IU367" s="46">
        <f t="shared" si="2559"/>
        <v>0</v>
      </c>
      <c r="IV367" s="46">
        <f t="shared" si="2399"/>
        <v>0</v>
      </c>
      <c r="IW367" s="51">
        <f t="shared" si="2400"/>
        <v>0</v>
      </c>
      <c r="IX367" s="199">
        <f t="shared" si="2536"/>
        <v>10000</v>
      </c>
      <c r="IY367" s="128">
        <f t="shared" si="2401"/>
        <v>0</v>
      </c>
      <c r="IZ367" s="408">
        <f t="shared" si="2402"/>
        <v>0</v>
      </c>
      <c r="JA367" s="58">
        <f t="shared" si="2403"/>
        <v>0</v>
      </c>
      <c r="JB367" s="52">
        <f t="shared" si="2404"/>
        <v>0</v>
      </c>
      <c r="JC367" s="51">
        <f t="shared" si="2405"/>
        <v>0</v>
      </c>
      <c r="JD367" s="57">
        <f t="shared" si="2406"/>
        <v>0</v>
      </c>
      <c r="JE367" s="280">
        <f t="shared" si="2407"/>
        <v>10000</v>
      </c>
      <c r="JF367" s="280">
        <f t="shared" si="2408"/>
        <v>0</v>
      </c>
      <c r="JG367" s="468">
        <f t="shared" si="2409"/>
        <v>0</v>
      </c>
      <c r="JH367" s="46">
        <f t="shared" si="2410"/>
        <v>0</v>
      </c>
      <c r="JI367" s="46">
        <f t="shared" si="2411"/>
        <v>0</v>
      </c>
      <c r="JJ367" s="48"/>
      <c r="JL367" s="45">
        <v>306</v>
      </c>
      <c r="JM367" s="46">
        <f t="shared" si="2412"/>
        <v>0</v>
      </c>
      <c r="JN367" s="46">
        <f t="shared" si="2413"/>
        <v>0</v>
      </c>
      <c r="JO367" s="128">
        <f t="shared" si="2414"/>
        <v>0</v>
      </c>
      <c r="JP367" s="46">
        <f t="shared" si="2537"/>
        <v>0</v>
      </c>
      <c r="JQ367" s="46">
        <f t="shared" si="2415"/>
        <v>0</v>
      </c>
      <c r="JR367" s="51">
        <f t="shared" si="2416"/>
        <v>0</v>
      </c>
      <c r="JS367" s="51">
        <f t="shared" si="2733"/>
        <v>0</v>
      </c>
      <c r="JT367" s="199">
        <f t="shared" si="2538"/>
        <v>10000</v>
      </c>
      <c r="JU367" s="128">
        <f t="shared" si="2417"/>
        <v>0</v>
      </c>
      <c r="JV367" s="408">
        <f t="shared" si="2418"/>
        <v>0</v>
      </c>
      <c r="JW367" s="58">
        <f t="shared" si="2419"/>
        <v>0</v>
      </c>
      <c r="JX367" s="52">
        <f t="shared" si="2420"/>
        <v>0</v>
      </c>
      <c r="JY367" s="51">
        <f t="shared" si="2421"/>
        <v>0</v>
      </c>
      <c r="JZ367" s="51">
        <f t="shared" si="2422"/>
        <v>0</v>
      </c>
      <c r="KA367" s="199">
        <f t="shared" si="2734"/>
        <v>0</v>
      </c>
      <c r="KB367" s="128">
        <f t="shared" si="2539"/>
        <v>10000</v>
      </c>
      <c r="KC367" s="204">
        <f t="shared" si="2423"/>
        <v>0</v>
      </c>
      <c r="KD367" s="468">
        <f t="shared" si="2540"/>
        <v>0</v>
      </c>
      <c r="KE367" s="46">
        <f t="shared" si="2424"/>
        <v>0</v>
      </c>
      <c r="KF367" s="46">
        <f t="shared" si="2425"/>
        <v>0</v>
      </c>
      <c r="KG367" s="48"/>
      <c r="KI367" s="45">
        <v>306</v>
      </c>
      <c r="KJ367" s="46">
        <f t="shared" si="2426"/>
        <v>0</v>
      </c>
      <c r="KK367" s="46">
        <f t="shared" si="2427"/>
        <v>0</v>
      </c>
      <c r="KL367" s="128">
        <f t="shared" si="2428"/>
        <v>0</v>
      </c>
      <c r="KM367" s="46">
        <f t="shared" si="2244"/>
        <v>0</v>
      </c>
      <c r="KN367" s="46">
        <f t="shared" si="2429"/>
        <v>0</v>
      </c>
      <c r="KO367" s="51">
        <f t="shared" si="2430"/>
        <v>0</v>
      </c>
      <c r="KP367" s="199">
        <f t="shared" si="2735"/>
        <v>0</v>
      </c>
      <c r="KQ367" s="199">
        <f t="shared" si="2541"/>
        <v>10000</v>
      </c>
      <c r="KR367" s="128">
        <f t="shared" si="2431"/>
        <v>0</v>
      </c>
      <c r="KS367" s="408">
        <f t="shared" si="2432"/>
        <v>0</v>
      </c>
      <c r="KT367" s="45">
        <v>306</v>
      </c>
      <c r="KU367" s="46">
        <f t="shared" si="2542"/>
        <v>0</v>
      </c>
      <c r="KV367" s="46">
        <f t="shared" si="2433"/>
        <v>0</v>
      </c>
      <c r="KW367" s="128">
        <f t="shared" si="2755"/>
        <v>0</v>
      </c>
      <c r="KX367" s="46">
        <f t="shared" si="2434"/>
        <v>0</v>
      </c>
      <c r="KY367" s="46">
        <f t="shared" si="2756"/>
        <v>0</v>
      </c>
      <c r="KZ367" s="51">
        <f t="shared" si="2435"/>
        <v>0</v>
      </c>
      <c r="LA367" s="153">
        <f t="shared" si="2736"/>
        <v>0</v>
      </c>
      <c r="LB367" s="58">
        <f t="shared" si="2652"/>
        <v>0</v>
      </c>
      <c r="LC367" s="52">
        <f t="shared" si="2436"/>
        <v>0</v>
      </c>
      <c r="LD367" s="51">
        <f t="shared" si="2437"/>
        <v>0</v>
      </c>
      <c r="LE367" s="51">
        <f t="shared" si="2757"/>
        <v>0</v>
      </c>
      <c r="LF367" s="51">
        <f t="shared" si="2737"/>
        <v>0</v>
      </c>
      <c r="LG367" s="128">
        <f t="shared" si="2758"/>
        <v>10000</v>
      </c>
      <c r="LH367" s="204">
        <f t="shared" si="2438"/>
        <v>0</v>
      </c>
      <c r="LI367" s="479">
        <f t="shared" si="2759"/>
        <v>0</v>
      </c>
      <c r="LJ367" s="46">
        <f t="shared" si="2543"/>
        <v>0</v>
      </c>
      <c r="LK367" s="46">
        <f t="shared" si="2544"/>
        <v>0</v>
      </c>
      <c r="LL367" s="48"/>
      <c r="LN367" s="45">
        <v>306</v>
      </c>
      <c r="LO367" s="46">
        <f t="shared" si="2439"/>
        <v>0</v>
      </c>
      <c r="LP367" s="46">
        <f t="shared" si="2706"/>
        <v>0</v>
      </c>
      <c r="LQ367" s="46">
        <f t="shared" si="2440"/>
        <v>0</v>
      </c>
      <c r="LR367" s="46">
        <f t="shared" si="2441"/>
        <v>0</v>
      </c>
      <c r="LS367" s="46">
        <f t="shared" si="2442"/>
        <v>0</v>
      </c>
      <c r="LT367" s="51">
        <f t="shared" si="2443"/>
        <v>0</v>
      </c>
      <c r="LU367" s="199">
        <f t="shared" si="2545"/>
        <v>10000</v>
      </c>
      <c r="LV367" s="58">
        <f t="shared" si="2444"/>
        <v>0</v>
      </c>
      <c r="LW367" s="241">
        <f t="shared" si="2707"/>
        <v>0</v>
      </c>
      <c r="LX367" s="51">
        <f t="shared" si="2445"/>
        <v>0</v>
      </c>
      <c r="LY367" s="51">
        <f t="shared" si="2446"/>
        <v>0</v>
      </c>
      <c r="LZ367" s="46">
        <f t="shared" si="2546"/>
        <v>0</v>
      </c>
      <c r="MA367" s="199">
        <f t="shared" si="2547"/>
        <v>10000</v>
      </c>
      <c r="MB367" s="468">
        <f t="shared" si="2447"/>
        <v>0</v>
      </c>
      <c r="MC367" s="46">
        <f t="shared" si="2448"/>
        <v>0</v>
      </c>
      <c r="MD367" s="46">
        <f t="shared" si="2449"/>
        <v>0</v>
      </c>
      <c r="ME367" s="48"/>
      <c r="MG367" s="45">
        <v>306</v>
      </c>
      <c r="MH367" s="46">
        <f t="shared" si="2450"/>
        <v>0</v>
      </c>
      <c r="MI367" s="46">
        <f t="shared" si="2708"/>
        <v>0</v>
      </c>
      <c r="MJ367" s="46">
        <f t="shared" si="2451"/>
        <v>0</v>
      </c>
      <c r="MK367" s="46">
        <f t="shared" si="2452"/>
        <v>0</v>
      </c>
      <c r="ML367" s="46">
        <f t="shared" si="2453"/>
        <v>0</v>
      </c>
      <c r="MM367" s="51">
        <f t="shared" si="2454"/>
        <v>0</v>
      </c>
      <c r="MN367" s="199">
        <f t="shared" si="2548"/>
        <v>10000</v>
      </c>
      <c r="MO367" s="58">
        <f t="shared" si="2455"/>
        <v>0</v>
      </c>
      <c r="MP367" s="52">
        <f t="shared" si="2709"/>
        <v>0</v>
      </c>
      <c r="MQ367" s="51">
        <f t="shared" si="2456"/>
        <v>0</v>
      </c>
      <c r="MR367" s="57">
        <f t="shared" si="2457"/>
        <v>0</v>
      </c>
      <c r="MS367" s="199">
        <f t="shared" si="2549"/>
        <v>10000</v>
      </c>
      <c r="MT367" s="468">
        <f t="shared" si="2550"/>
        <v>0</v>
      </c>
      <c r="MU367" s="46">
        <f t="shared" si="2458"/>
        <v>0</v>
      </c>
      <c r="MV367" s="46">
        <f t="shared" si="2459"/>
        <v>0</v>
      </c>
      <c r="MW367" s="48"/>
      <c r="MY367" s="45">
        <v>306</v>
      </c>
      <c r="MZ367" s="46">
        <f t="shared" si="2460"/>
        <v>0</v>
      </c>
      <c r="NA367" s="46">
        <f t="shared" si="2710"/>
        <v>0</v>
      </c>
      <c r="NB367" s="128">
        <f t="shared" si="2461"/>
        <v>0</v>
      </c>
      <c r="NC367" s="46">
        <f t="shared" si="2238"/>
        <v>0</v>
      </c>
      <c r="ND367" s="46">
        <f t="shared" si="2462"/>
        <v>0</v>
      </c>
      <c r="NE367" s="51">
        <f t="shared" si="2760"/>
        <v>0</v>
      </c>
      <c r="NF367" s="153">
        <f t="shared" si="2761"/>
        <v>10000</v>
      </c>
      <c r="NG367" s="45">
        <v>306</v>
      </c>
      <c r="NH367" s="46">
        <f t="shared" si="2239"/>
        <v>0</v>
      </c>
      <c r="NI367" s="46">
        <f t="shared" si="2711"/>
        <v>0</v>
      </c>
      <c r="NJ367" s="128">
        <f t="shared" si="2762"/>
        <v>0</v>
      </c>
      <c r="NK367" s="46">
        <f t="shared" si="2551"/>
        <v>0</v>
      </c>
      <c r="NL367" s="46">
        <f t="shared" si="2763"/>
        <v>0</v>
      </c>
      <c r="NM367" s="51">
        <f t="shared" si="2463"/>
        <v>0</v>
      </c>
      <c r="NN367" s="58">
        <f t="shared" si="2764"/>
        <v>0</v>
      </c>
      <c r="NO367" s="52">
        <f t="shared" si="2712"/>
        <v>0</v>
      </c>
      <c r="NP367" s="51">
        <f t="shared" si="2765"/>
        <v>0</v>
      </c>
      <c r="NQ367" s="57">
        <f t="shared" si="2464"/>
        <v>0</v>
      </c>
      <c r="NR367" s="153">
        <f t="shared" si="2552"/>
        <v>10000</v>
      </c>
      <c r="NS367" s="469">
        <f t="shared" si="2465"/>
        <v>0</v>
      </c>
      <c r="NT367" s="46">
        <f t="shared" si="2466"/>
        <v>0</v>
      </c>
      <c r="NU367" s="46">
        <f t="shared" si="2467"/>
        <v>0</v>
      </c>
      <c r="NV367" s="48"/>
      <c r="NX367" s="45">
        <v>306</v>
      </c>
      <c r="NY367" s="46">
        <f t="shared" si="2468"/>
        <v>0</v>
      </c>
      <c r="NZ367" s="46">
        <f t="shared" si="2713"/>
        <v>0</v>
      </c>
      <c r="OA367" s="46">
        <f t="shared" si="2469"/>
        <v>0</v>
      </c>
      <c r="OB367" s="46">
        <f t="shared" si="2470"/>
        <v>0</v>
      </c>
      <c r="OC367" s="46">
        <f t="shared" si="2471"/>
        <v>0</v>
      </c>
      <c r="OD367" s="51">
        <f t="shared" si="2472"/>
        <v>0</v>
      </c>
      <c r="OE367" s="57">
        <f t="shared" si="2738"/>
        <v>0</v>
      </c>
      <c r="OF367" s="153">
        <f t="shared" si="2553"/>
        <v>10000</v>
      </c>
      <c r="OG367" s="58">
        <f t="shared" si="2473"/>
        <v>0</v>
      </c>
      <c r="OH367" s="241">
        <f t="shared" si="2739"/>
        <v>0</v>
      </c>
      <c r="OI367" s="51">
        <f t="shared" si="2474"/>
        <v>0</v>
      </c>
      <c r="OJ367" s="51">
        <f t="shared" si="2475"/>
        <v>0</v>
      </c>
      <c r="OK367" s="153">
        <f t="shared" si="2740"/>
        <v>0</v>
      </c>
      <c r="OL367" s="153">
        <f t="shared" si="2554"/>
        <v>10000</v>
      </c>
      <c r="OM367" s="468">
        <f t="shared" si="2555"/>
        <v>0</v>
      </c>
      <c r="ON367" s="46">
        <f t="shared" si="2556"/>
        <v>0</v>
      </c>
      <c r="OO367" s="46">
        <f t="shared" si="2476"/>
        <v>0</v>
      </c>
      <c r="OP367" s="48"/>
      <c r="OR367" s="45">
        <v>306</v>
      </c>
      <c r="OS367" s="46">
        <f t="shared" si="2477"/>
        <v>0</v>
      </c>
      <c r="OT367" s="128">
        <f t="shared" si="2714"/>
        <v>0</v>
      </c>
      <c r="OU367" s="128">
        <f t="shared" si="2478"/>
        <v>0</v>
      </c>
      <c r="OV367" s="46">
        <f t="shared" si="2240"/>
        <v>0</v>
      </c>
      <c r="OW367" s="46">
        <f t="shared" si="2241"/>
        <v>0</v>
      </c>
      <c r="OX367" s="51">
        <f t="shared" si="2479"/>
        <v>0</v>
      </c>
      <c r="OY367" s="51">
        <f t="shared" si="2741"/>
        <v>0</v>
      </c>
      <c r="OZ367" s="153">
        <f t="shared" si="2557"/>
        <v>10000</v>
      </c>
      <c r="PA367" s="45">
        <v>306</v>
      </c>
      <c r="PB367" s="46">
        <f t="shared" si="2480"/>
        <v>0</v>
      </c>
      <c r="PC367" s="46">
        <f t="shared" si="2742"/>
        <v>0</v>
      </c>
      <c r="PD367" s="128">
        <f t="shared" si="2481"/>
        <v>0</v>
      </c>
      <c r="PE367" s="46">
        <f t="shared" si="2482"/>
        <v>0</v>
      </c>
      <c r="PF367" s="46">
        <f t="shared" si="2483"/>
        <v>0</v>
      </c>
      <c r="PG367" s="51">
        <f t="shared" si="2484"/>
        <v>0</v>
      </c>
      <c r="PH367" s="57">
        <f t="shared" si="2743"/>
        <v>0</v>
      </c>
      <c r="PI367" s="688">
        <f t="shared" si="2485"/>
        <v>0</v>
      </c>
      <c r="PJ367" s="52">
        <f t="shared" si="2744"/>
        <v>0</v>
      </c>
      <c r="PK367" s="51">
        <f t="shared" si="2486"/>
        <v>0</v>
      </c>
      <c r="PL367" s="57">
        <f t="shared" si="2487"/>
        <v>0</v>
      </c>
      <c r="PM367" s="57">
        <f t="shared" si="2745"/>
        <v>0</v>
      </c>
      <c r="PN367" s="153">
        <f t="shared" si="2558"/>
        <v>10000</v>
      </c>
      <c r="PO367" s="469">
        <f t="shared" si="2488"/>
        <v>0</v>
      </c>
      <c r="PP367" s="46">
        <f t="shared" si="2489"/>
        <v>0</v>
      </c>
      <c r="PQ367" s="46">
        <f t="shared" si="2490"/>
        <v>0</v>
      </c>
      <c r="PR367" s="48"/>
    </row>
    <row r="368" spans="2:434" hidden="1" x14ac:dyDescent="0.3">
      <c r="B368" s="45">
        <v>307</v>
      </c>
      <c r="C368" s="46">
        <f t="shared" si="2245"/>
        <v>0</v>
      </c>
      <c r="D368" s="46">
        <f t="shared" si="2293"/>
        <v>0</v>
      </c>
      <c r="E368" s="46">
        <f t="shared" si="2294"/>
        <v>0</v>
      </c>
      <c r="F368" s="46">
        <f t="shared" si="2295"/>
        <v>0</v>
      </c>
      <c r="G368" s="46">
        <f t="shared" si="2296"/>
        <v>0</v>
      </c>
      <c r="H368" s="51">
        <f t="shared" si="2297"/>
        <v>0</v>
      </c>
      <c r="I368" s="58">
        <f t="shared" si="2228"/>
        <v>0</v>
      </c>
      <c r="J368" s="52">
        <f t="shared" si="2298"/>
        <v>0</v>
      </c>
      <c r="K368" s="51">
        <f t="shared" si="2299"/>
        <v>0</v>
      </c>
      <c r="L368" s="57">
        <f t="shared" si="2300"/>
        <v>0</v>
      </c>
      <c r="M368" s="468">
        <f t="shared" si="2491"/>
        <v>0</v>
      </c>
      <c r="N368" s="46">
        <f t="shared" si="2492"/>
        <v>0</v>
      </c>
      <c r="O368" s="47"/>
      <c r="P368" s="46">
        <f t="shared" si="2493"/>
        <v>0</v>
      </c>
      <c r="Q368" s="48"/>
      <c r="R368" s="29"/>
      <c r="S368" s="29"/>
      <c r="T368" s="45">
        <v>307</v>
      </c>
      <c r="U368" s="46">
        <f t="shared" si="2301"/>
        <v>0</v>
      </c>
      <c r="V368" s="46">
        <f t="shared" si="2302"/>
        <v>0</v>
      </c>
      <c r="W368" s="46">
        <f t="shared" si="2494"/>
        <v>0</v>
      </c>
      <c r="X368" s="46">
        <f t="shared" si="2303"/>
        <v>0</v>
      </c>
      <c r="Y368" s="46">
        <f t="shared" si="2304"/>
        <v>0</v>
      </c>
      <c r="Z368" s="51">
        <f t="shared" si="2305"/>
        <v>0</v>
      </c>
      <c r="AA368" s="58">
        <f t="shared" si="2306"/>
        <v>0</v>
      </c>
      <c r="AB368" s="52">
        <f t="shared" si="2307"/>
        <v>0</v>
      </c>
      <c r="AC368" s="51">
        <f t="shared" si="2308"/>
        <v>0</v>
      </c>
      <c r="AD368" s="57">
        <f t="shared" si="2309"/>
        <v>0</v>
      </c>
      <c r="AE368" s="468">
        <f t="shared" si="2495"/>
        <v>0</v>
      </c>
      <c r="AF368" s="46">
        <f t="shared" si="2310"/>
        <v>0</v>
      </c>
      <c r="AG368" s="47"/>
      <c r="AH368" s="46">
        <f t="shared" si="2496"/>
        <v>0</v>
      </c>
      <c r="AI368" s="48"/>
      <c r="AJ368" s="29"/>
      <c r="AK368" s="45">
        <v>307</v>
      </c>
      <c r="AL368" s="46">
        <f t="shared" si="2311"/>
        <v>0</v>
      </c>
      <c r="AM368" s="46"/>
      <c r="AN368" s="46"/>
      <c r="AO368" s="46">
        <f t="shared" si="2312"/>
        <v>0</v>
      </c>
      <c r="AP368" s="128">
        <f t="shared" si="2313"/>
        <v>0</v>
      </c>
      <c r="AQ368" s="128"/>
      <c r="AR368" s="128"/>
      <c r="AS368" s="46">
        <f t="shared" si="2314"/>
        <v>0</v>
      </c>
      <c r="AT368" s="46">
        <f t="shared" si="2315"/>
        <v>0</v>
      </c>
      <c r="AU368" s="51"/>
      <c r="AV368" s="51"/>
      <c r="AW368" s="51">
        <f t="shared" si="2316"/>
        <v>0</v>
      </c>
      <c r="AX368" s="58">
        <f t="shared" si="2317"/>
        <v>0</v>
      </c>
      <c r="AY368" s="52"/>
      <c r="AZ368" s="52"/>
      <c r="BA368" s="52">
        <f t="shared" si="2318"/>
        <v>0</v>
      </c>
      <c r="BB368" s="51">
        <f t="shared" si="2319"/>
        <v>0</v>
      </c>
      <c r="BC368" s="51"/>
      <c r="BD368" s="51"/>
      <c r="BE368" s="57">
        <f t="shared" si="2320"/>
        <v>0</v>
      </c>
      <c r="BF368" s="468">
        <f t="shared" si="2321"/>
        <v>0</v>
      </c>
      <c r="BG368" s="46">
        <f t="shared" si="2322"/>
        <v>0</v>
      </c>
      <c r="BH368" s="46">
        <f t="shared" si="2323"/>
        <v>0</v>
      </c>
      <c r="BI368" s="48"/>
      <c r="BK368" s="45">
        <v>307</v>
      </c>
      <c r="BL368" s="46">
        <f t="shared" si="2497"/>
        <v>0</v>
      </c>
      <c r="BM368" s="46">
        <f t="shared" si="2498"/>
        <v>0</v>
      </c>
      <c r="BN368" s="46">
        <f t="shared" si="2499"/>
        <v>0</v>
      </c>
      <c r="BO368" s="46">
        <f t="shared" si="2324"/>
        <v>0</v>
      </c>
      <c r="BP368" s="46">
        <f t="shared" si="2325"/>
        <v>0</v>
      </c>
      <c r="BQ368" s="51">
        <f t="shared" si="2326"/>
        <v>0</v>
      </c>
      <c r="BR368" s="57">
        <f t="shared" si="2715"/>
        <v>0</v>
      </c>
      <c r="BS368" s="58">
        <f t="shared" si="2229"/>
        <v>0</v>
      </c>
      <c r="BT368" s="52">
        <f t="shared" si="2500"/>
        <v>0</v>
      </c>
      <c r="BU368" s="51">
        <f t="shared" si="2327"/>
        <v>0</v>
      </c>
      <c r="BV368" s="51">
        <f t="shared" si="2328"/>
        <v>0</v>
      </c>
      <c r="BW368" s="153">
        <f t="shared" si="2716"/>
        <v>0</v>
      </c>
      <c r="BX368" s="468">
        <f t="shared" si="2501"/>
        <v>0</v>
      </c>
      <c r="BY368" s="46">
        <f t="shared" si="2502"/>
        <v>0</v>
      </c>
      <c r="BZ368" s="46">
        <f t="shared" si="2329"/>
        <v>0</v>
      </c>
      <c r="CA368" s="48"/>
      <c r="CB368" s="29"/>
      <c r="CC368" s="45">
        <v>307</v>
      </c>
      <c r="CD368" s="128">
        <f t="shared" si="2330"/>
        <v>0</v>
      </c>
      <c r="CE368" s="46">
        <f t="shared" si="2503"/>
        <v>0</v>
      </c>
      <c r="CF368" s="128">
        <f t="shared" si="2331"/>
        <v>0</v>
      </c>
      <c r="CG368" s="46">
        <f t="shared" si="2504"/>
        <v>0</v>
      </c>
      <c r="CH368" s="46">
        <f t="shared" si="2230"/>
        <v>0</v>
      </c>
      <c r="CI368" s="51">
        <f t="shared" si="2332"/>
        <v>0</v>
      </c>
      <c r="CJ368" s="199">
        <f t="shared" si="2717"/>
        <v>0</v>
      </c>
      <c r="CK368" s="153">
        <f t="shared" si="2505"/>
        <v>10000</v>
      </c>
      <c r="CL368" s="45">
        <v>307</v>
      </c>
      <c r="CM368" s="46">
        <f t="shared" si="2506"/>
        <v>0</v>
      </c>
      <c r="CN368" s="46">
        <f t="shared" si="2507"/>
        <v>0</v>
      </c>
      <c r="CO368" s="128">
        <f t="shared" si="2242"/>
        <v>0</v>
      </c>
      <c r="CP368" s="46">
        <f t="shared" si="2333"/>
        <v>0</v>
      </c>
      <c r="CQ368" s="46">
        <f t="shared" si="2243"/>
        <v>0</v>
      </c>
      <c r="CR368" s="51">
        <f t="shared" si="2334"/>
        <v>0</v>
      </c>
      <c r="CS368" s="153">
        <f t="shared" si="2718"/>
        <v>0</v>
      </c>
      <c r="CT368" s="58">
        <f t="shared" si="2335"/>
        <v>0</v>
      </c>
      <c r="CU368" s="52">
        <f t="shared" si="2508"/>
        <v>0</v>
      </c>
      <c r="CV368" s="51">
        <f t="shared" si="2509"/>
        <v>0</v>
      </c>
      <c r="CW368" s="51">
        <f t="shared" si="2336"/>
        <v>0</v>
      </c>
      <c r="CX368" s="57">
        <f t="shared" si="2719"/>
        <v>0</v>
      </c>
      <c r="CY368" s="153">
        <f t="shared" si="2510"/>
        <v>10000</v>
      </c>
      <c r="CZ368" s="479">
        <f t="shared" si="2746"/>
        <v>0</v>
      </c>
      <c r="DA368" s="46">
        <f t="shared" si="2511"/>
        <v>0</v>
      </c>
      <c r="DB368" s="46">
        <f t="shared" si="2512"/>
        <v>0</v>
      </c>
      <c r="DC368" s="48"/>
      <c r="DE368" s="45">
        <v>307</v>
      </c>
      <c r="DF368" s="46">
        <f t="shared" si="2337"/>
        <v>0</v>
      </c>
      <c r="DG368" s="46">
        <f t="shared" si="2720"/>
        <v>0</v>
      </c>
      <c r="DH368" s="46">
        <f t="shared" si="2338"/>
        <v>0</v>
      </c>
      <c r="DI368" s="46">
        <f t="shared" si="2339"/>
        <v>0</v>
      </c>
      <c r="DJ368" s="46">
        <f t="shared" si="2340"/>
        <v>0</v>
      </c>
      <c r="DK368" s="51">
        <f t="shared" si="2341"/>
        <v>0</v>
      </c>
      <c r="DL368" s="58">
        <f t="shared" si="2231"/>
        <v>0</v>
      </c>
      <c r="DM368" s="241">
        <f t="shared" si="2721"/>
        <v>0</v>
      </c>
      <c r="DN368" s="51">
        <f t="shared" si="2342"/>
        <v>0</v>
      </c>
      <c r="DO368" s="57">
        <f t="shared" si="2343"/>
        <v>0</v>
      </c>
      <c r="DP368" s="468">
        <f t="shared" si="2513"/>
        <v>0</v>
      </c>
      <c r="DQ368" s="46">
        <f t="shared" si="2514"/>
        <v>0</v>
      </c>
      <c r="DR368" s="47"/>
      <c r="DS368" s="46">
        <f t="shared" si="2515"/>
        <v>0</v>
      </c>
      <c r="DT368" s="48"/>
      <c r="DU368" s="29"/>
      <c r="DV368" s="45">
        <v>307</v>
      </c>
      <c r="DW368" s="46">
        <f t="shared" si="2516"/>
        <v>0</v>
      </c>
      <c r="DX368" s="46">
        <f t="shared" si="2722"/>
        <v>0</v>
      </c>
      <c r="DY368" s="46">
        <f t="shared" si="2517"/>
        <v>0</v>
      </c>
      <c r="DZ368" s="46">
        <f t="shared" si="2344"/>
        <v>0</v>
      </c>
      <c r="EA368" s="46">
        <f t="shared" si="2345"/>
        <v>0</v>
      </c>
      <c r="EB368" s="51">
        <f t="shared" si="2346"/>
        <v>0</v>
      </c>
      <c r="EC368" s="58">
        <f t="shared" si="2232"/>
        <v>0</v>
      </c>
      <c r="ED368" s="52">
        <f t="shared" si="2723"/>
        <v>0</v>
      </c>
      <c r="EE368" s="51">
        <f t="shared" si="2347"/>
        <v>0</v>
      </c>
      <c r="EF368" s="57">
        <f t="shared" si="2348"/>
        <v>0</v>
      </c>
      <c r="EG368" s="468">
        <f t="shared" si="2518"/>
        <v>0</v>
      </c>
      <c r="EH368" s="46">
        <f t="shared" si="2519"/>
        <v>0</v>
      </c>
      <c r="EI368" s="47"/>
      <c r="EJ368" s="46">
        <f t="shared" si="2520"/>
        <v>0</v>
      </c>
      <c r="EK368" s="48"/>
      <c r="EL368" s="29"/>
      <c r="EM368" s="45">
        <v>307</v>
      </c>
      <c r="EN368" s="46">
        <f t="shared" si="2700"/>
        <v>0</v>
      </c>
      <c r="EO368" s="46">
        <f t="shared" si="2724"/>
        <v>0</v>
      </c>
      <c r="EP368" s="128">
        <f t="shared" si="2233"/>
        <v>0</v>
      </c>
      <c r="EQ368" s="46">
        <f t="shared" si="2349"/>
        <v>0</v>
      </c>
      <c r="ER368" s="46">
        <f t="shared" si="2350"/>
        <v>0</v>
      </c>
      <c r="ES368" s="51">
        <f t="shared" si="2351"/>
        <v>0</v>
      </c>
      <c r="ET368" s="153">
        <f t="shared" si="2521"/>
        <v>10000</v>
      </c>
      <c r="EU368" s="45">
        <v>307</v>
      </c>
      <c r="EV368" s="46">
        <f t="shared" si="2234"/>
        <v>0</v>
      </c>
      <c r="EW368" s="46">
        <f t="shared" si="2725"/>
        <v>0</v>
      </c>
      <c r="EX368" s="128">
        <f t="shared" si="2352"/>
        <v>0</v>
      </c>
      <c r="EY368" s="46">
        <f t="shared" si="2353"/>
        <v>0</v>
      </c>
      <c r="EZ368" s="46">
        <f t="shared" si="2354"/>
        <v>0</v>
      </c>
      <c r="FA368" s="51">
        <f t="shared" si="2355"/>
        <v>0</v>
      </c>
      <c r="FB368" s="58">
        <f t="shared" si="2356"/>
        <v>0</v>
      </c>
      <c r="FC368" s="52">
        <f t="shared" si="2726"/>
        <v>0</v>
      </c>
      <c r="FD368" s="51">
        <f t="shared" si="2522"/>
        <v>0</v>
      </c>
      <c r="FE368" s="57">
        <f t="shared" si="2357"/>
        <v>0</v>
      </c>
      <c r="FF368" s="153">
        <f t="shared" si="2523"/>
        <v>10000</v>
      </c>
      <c r="FG368" s="469">
        <f t="shared" si="2358"/>
        <v>0</v>
      </c>
      <c r="FH368" s="46">
        <f t="shared" si="2359"/>
        <v>0</v>
      </c>
      <c r="FI368" s="46">
        <f t="shared" si="2360"/>
        <v>0</v>
      </c>
      <c r="FJ368" s="48"/>
      <c r="FL368" s="45">
        <v>307</v>
      </c>
      <c r="FM368" s="46">
        <f t="shared" si="2524"/>
        <v>0</v>
      </c>
      <c r="FN368" s="46">
        <f t="shared" si="2701"/>
        <v>0</v>
      </c>
      <c r="FO368" s="46">
        <f t="shared" si="2525"/>
        <v>0</v>
      </c>
      <c r="FP368" s="46">
        <f t="shared" si="2361"/>
        <v>0</v>
      </c>
      <c r="FQ368" s="46">
        <f t="shared" si="2362"/>
        <v>0</v>
      </c>
      <c r="FR368" s="51">
        <f t="shared" si="2363"/>
        <v>0</v>
      </c>
      <c r="FS368" s="57">
        <f t="shared" si="2727"/>
        <v>0</v>
      </c>
      <c r="FT368" s="58">
        <f t="shared" si="2235"/>
        <v>0</v>
      </c>
      <c r="FU368" s="241">
        <f t="shared" si="2702"/>
        <v>0</v>
      </c>
      <c r="FV368" s="51">
        <f t="shared" si="2364"/>
        <v>0</v>
      </c>
      <c r="FW368" s="51">
        <f t="shared" si="2365"/>
        <v>0</v>
      </c>
      <c r="FX368" s="153">
        <f t="shared" si="2728"/>
        <v>0</v>
      </c>
      <c r="FY368" s="468">
        <f t="shared" si="2526"/>
        <v>0</v>
      </c>
      <c r="FZ368" s="46">
        <f t="shared" si="2527"/>
        <v>0</v>
      </c>
      <c r="GA368" s="46">
        <f t="shared" si="2366"/>
        <v>0</v>
      </c>
      <c r="GB368" s="48"/>
      <c r="GD368" s="45">
        <v>307</v>
      </c>
      <c r="GE368" s="128">
        <f t="shared" si="2703"/>
        <v>0</v>
      </c>
      <c r="GF368" s="128">
        <f t="shared" si="2729"/>
        <v>0</v>
      </c>
      <c r="GG368" s="128">
        <f t="shared" si="2699"/>
        <v>0</v>
      </c>
      <c r="GH368" s="46">
        <f t="shared" si="2236"/>
        <v>0</v>
      </c>
      <c r="GI368" s="46">
        <f t="shared" si="2367"/>
        <v>0</v>
      </c>
      <c r="GJ368" s="51">
        <f t="shared" si="2368"/>
        <v>0</v>
      </c>
      <c r="GK368" s="51">
        <f t="shared" si="2730"/>
        <v>0</v>
      </c>
      <c r="GL368" s="153">
        <f t="shared" si="2528"/>
        <v>10000</v>
      </c>
      <c r="GM368" s="45">
        <v>307</v>
      </c>
      <c r="GN368" s="46">
        <f t="shared" si="2237"/>
        <v>0</v>
      </c>
      <c r="GO368" s="46">
        <f t="shared" si="2704"/>
        <v>0</v>
      </c>
      <c r="GP368" s="128">
        <f t="shared" si="2747"/>
        <v>0</v>
      </c>
      <c r="GQ368" s="46">
        <f t="shared" si="2369"/>
        <v>0</v>
      </c>
      <c r="GR368" s="46">
        <f t="shared" si="2748"/>
        <v>0</v>
      </c>
      <c r="GS368" s="51">
        <f t="shared" si="2370"/>
        <v>0</v>
      </c>
      <c r="GT368" s="57">
        <f t="shared" si="2731"/>
        <v>0</v>
      </c>
      <c r="GU368" s="58">
        <f t="shared" si="2371"/>
        <v>0</v>
      </c>
      <c r="GV368" s="52">
        <f t="shared" si="2705"/>
        <v>0</v>
      </c>
      <c r="GW368" s="51">
        <f t="shared" si="2529"/>
        <v>0</v>
      </c>
      <c r="GX368" s="57">
        <f t="shared" si="2372"/>
        <v>0</v>
      </c>
      <c r="GY368" s="57">
        <f t="shared" si="2732"/>
        <v>0</v>
      </c>
      <c r="GZ368" s="153">
        <f t="shared" si="2530"/>
        <v>10000</v>
      </c>
      <c r="HA368" s="469">
        <f t="shared" si="2373"/>
        <v>0</v>
      </c>
      <c r="HB368" s="46">
        <f t="shared" si="2374"/>
        <v>0</v>
      </c>
      <c r="HC368" s="46">
        <f t="shared" si="2375"/>
        <v>0</v>
      </c>
      <c r="HD368" s="48"/>
      <c r="HF368" s="45">
        <v>307</v>
      </c>
      <c r="HG368" s="46">
        <f t="shared" si="2376"/>
        <v>0</v>
      </c>
      <c r="HH368" s="46">
        <f t="shared" si="2377"/>
        <v>0</v>
      </c>
      <c r="HI368" s="46">
        <f t="shared" si="2378"/>
        <v>0</v>
      </c>
      <c r="HJ368" s="46">
        <f t="shared" si="2379"/>
        <v>0</v>
      </c>
      <c r="HK368" s="46">
        <f t="shared" si="2380"/>
        <v>0</v>
      </c>
      <c r="HL368" s="51">
        <f t="shared" si="2381"/>
        <v>0</v>
      </c>
      <c r="HM368" s="153">
        <f t="shared" si="2531"/>
        <v>10000</v>
      </c>
      <c r="HN368" s="58">
        <f t="shared" si="2382"/>
        <v>0</v>
      </c>
      <c r="HO368" s="52">
        <f t="shared" si="2383"/>
        <v>0</v>
      </c>
      <c r="HP368" s="51">
        <f t="shared" si="2384"/>
        <v>0</v>
      </c>
      <c r="HQ368" s="57">
        <f t="shared" si="2385"/>
        <v>0</v>
      </c>
      <c r="HR368" s="153">
        <f t="shared" si="2532"/>
        <v>10000</v>
      </c>
      <c r="HS368" s="468">
        <f t="shared" si="2749"/>
        <v>0</v>
      </c>
      <c r="HT368" s="46">
        <f t="shared" si="2750"/>
        <v>0</v>
      </c>
      <c r="HU368" s="46">
        <f t="shared" si="2751"/>
        <v>0</v>
      </c>
      <c r="HV368" s="48"/>
      <c r="HW368" s="29"/>
      <c r="HX368" s="45">
        <v>307</v>
      </c>
      <c r="HY368" s="128">
        <f t="shared" si="2386"/>
        <v>0</v>
      </c>
      <c r="HZ368" s="46">
        <f t="shared" si="2387"/>
        <v>0</v>
      </c>
      <c r="IA368" s="46">
        <f t="shared" si="2388"/>
        <v>0</v>
      </c>
      <c r="IB368" s="46">
        <f t="shared" si="2389"/>
        <v>0</v>
      </c>
      <c r="IC368" s="46">
        <f t="shared" si="2390"/>
        <v>0</v>
      </c>
      <c r="ID368" s="51">
        <f t="shared" si="2391"/>
        <v>0</v>
      </c>
      <c r="IE368" s="153">
        <f t="shared" si="2533"/>
        <v>10000</v>
      </c>
      <c r="IF368" s="58">
        <f t="shared" si="2392"/>
        <v>0</v>
      </c>
      <c r="IG368" s="52">
        <f t="shared" si="2393"/>
        <v>0</v>
      </c>
      <c r="IH368" s="51">
        <f t="shared" si="2394"/>
        <v>0</v>
      </c>
      <c r="II368" s="57">
        <f t="shared" si="2534"/>
        <v>0</v>
      </c>
      <c r="IJ368" s="153">
        <f t="shared" si="2535"/>
        <v>10000</v>
      </c>
      <c r="IK368" s="468">
        <f t="shared" si="2752"/>
        <v>0</v>
      </c>
      <c r="IL368" s="46">
        <f t="shared" si="2753"/>
        <v>0</v>
      </c>
      <c r="IM368" s="46">
        <f t="shared" si="2754"/>
        <v>0</v>
      </c>
      <c r="IN368" s="48"/>
      <c r="IO368" s="53">
        <f t="shared" si="2395"/>
        <v>0</v>
      </c>
      <c r="IQ368" s="45">
        <v>307</v>
      </c>
      <c r="IR368" s="128">
        <f t="shared" si="2396"/>
        <v>0</v>
      </c>
      <c r="IS368" s="128">
        <f t="shared" si="2397"/>
        <v>0</v>
      </c>
      <c r="IT368" s="128">
        <f t="shared" si="2398"/>
        <v>0</v>
      </c>
      <c r="IU368" s="46">
        <f t="shared" si="2559"/>
        <v>0</v>
      </c>
      <c r="IV368" s="46">
        <f t="shared" si="2399"/>
        <v>0</v>
      </c>
      <c r="IW368" s="51">
        <f t="shared" si="2400"/>
        <v>0</v>
      </c>
      <c r="IX368" s="199">
        <f t="shared" si="2536"/>
        <v>10000</v>
      </c>
      <c r="IY368" s="128">
        <f t="shared" si="2401"/>
        <v>0</v>
      </c>
      <c r="IZ368" s="408">
        <f t="shared" si="2402"/>
        <v>0</v>
      </c>
      <c r="JA368" s="58">
        <f t="shared" si="2403"/>
        <v>0</v>
      </c>
      <c r="JB368" s="52">
        <f t="shared" si="2404"/>
        <v>0</v>
      </c>
      <c r="JC368" s="51">
        <f t="shared" si="2405"/>
        <v>0</v>
      </c>
      <c r="JD368" s="57">
        <f t="shared" si="2406"/>
        <v>0</v>
      </c>
      <c r="JE368" s="280">
        <f t="shared" si="2407"/>
        <v>10000</v>
      </c>
      <c r="JF368" s="280">
        <f t="shared" si="2408"/>
        <v>0</v>
      </c>
      <c r="JG368" s="468">
        <f t="shared" si="2409"/>
        <v>0</v>
      </c>
      <c r="JH368" s="46">
        <f t="shared" si="2410"/>
        <v>0</v>
      </c>
      <c r="JI368" s="46">
        <f t="shared" si="2411"/>
        <v>0</v>
      </c>
      <c r="JJ368" s="48"/>
      <c r="JL368" s="45">
        <v>307</v>
      </c>
      <c r="JM368" s="46">
        <f t="shared" si="2412"/>
        <v>0</v>
      </c>
      <c r="JN368" s="46">
        <f t="shared" si="2413"/>
        <v>0</v>
      </c>
      <c r="JO368" s="128">
        <f t="shared" si="2414"/>
        <v>0</v>
      </c>
      <c r="JP368" s="46">
        <f t="shared" si="2537"/>
        <v>0</v>
      </c>
      <c r="JQ368" s="46">
        <f t="shared" si="2415"/>
        <v>0</v>
      </c>
      <c r="JR368" s="51">
        <f t="shared" si="2416"/>
        <v>0</v>
      </c>
      <c r="JS368" s="51">
        <f t="shared" si="2733"/>
        <v>0</v>
      </c>
      <c r="JT368" s="199">
        <f t="shared" si="2538"/>
        <v>10000</v>
      </c>
      <c r="JU368" s="128">
        <f t="shared" si="2417"/>
        <v>0</v>
      </c>
      <c r="JV368" s="408">
        <f t="shared" si="2418"/>
        <v>0</v>
      </c>
      <c r="JW368" s="58">
        <f t="shared" si="2419"/>
        <v>0</v>
      </c>
      <c r="JX368" s="52">
        <f t="shared" si="2420"/>
        <v>0</v>
      </c>
      <c r="JY368" s="51">
        <f t="shared" si="2421"/>
        <v>0</v>
      </c>
      <c r="JZ368" s="51">
        <f t="shared" si="2422"/>
        <v>0</v>
      </c>
      <c r="KA368" s="199">
        <f t="shared" si="2734"/>
        <v>0</v>
      </c>
      <c r="KB368" s="128">
        <f t="shared" si="2539"/>
        <v>10000</v>
      </c>
      <c r="KC368" s="204">
        <f t="shared" si="2423"/>
        <v>0</v>
      </c>
      <c r="KD368" s="468">
        <f t="shared" si="2540"/>
        <v>0</v>
      </c>
      <c r="KE368" s="46">
        <f t="shared" si="2424"/>
        <v>0</v>
      </c>
      <c r="KF368" s="46">
        <f t="shared" si="2425"/>
        <v>0</v>
      </c>
      <c r="KG368" s="48"/>
      <c r="KI368" s="45">
        <v>307</v>
      </c>
      <c r="KJ368" s="46">
        <f t="shared" si="2426"/>
        <v>0</v>
      </c>
      <c r="KK368" s="46">
        <f t="shared" si="2427"/>
        <v>0</v>
      </c>
      <c r="KL368" s="128">
        <f t="shared" si="2428"/>
        <v>0</v>
      </c>
      <c r="KM368" s="46">
        <f t="shared" si="2244"/>
        <v>0</v>
      </c>
      <c r="KN368" s="46">
        <f t="shared" si="2429"/>
        <v>0</v>
      </c>
      <c r="KO368" s="51">
        <f t="shared" si="2430"/>
        <v>0</v>
      </c>
      <c r="KP368" s="199">
        <f t="shared" si="2735"/>
        <v>0</v>
      </c>
      <c r="KQ368" s="199">
        <f t="shared" si="2541"/>
        <v>10000</v>
      </c>
      <c r="KR368" s="128">
        <f t="shared" si="2431"/>
        <v>0</v>
      </c>
      <c r="KS368" s="408">
        <f t="shared" si="2432"/>
        <v>0</v>
      </c>
      <c r="KT368" s="45">
        <v>307</v>
      </c>
      <c r="KU368" s="46">
        <f t="shared" si="2542"/>
        <v>0</v>
      </c>
      <c r="KV368" s="46">
        <f t="shared" si="2433"/>
        <v>0</v>
      </c>
      <c r="KW368" s="128">
        <f t="shared" si="2755"/>
        <v>0</v>
      </c>
      <c r="KX368" s="46">
        <f t="shared" si="2434"/>
        <v>0</v>
      </c>
      <c r="KY368" s="46">
        <f t="shared" si="2756"/>
        <v>0</v>
      </c>
      <c r="KZ368" s="51">
        <f t="shared" si="2435"/>
        <v>0</v>
      </c>
      <c r="LA368" s="153">
        <f t="shared" si="2736"/>
        <v>0</v>
      </c>
      <c r="LB368" s="58">
        <f t="shared" si="2652"/>
        <v>0</v>
      </c>
      <c r="LC368" s="52">
        <f t="shared" si="2436"/>
        <v>0</v>
      </c>
      <c r="LD368" s="51">
        <f t="shared" si="2437"/>
        <v>0</v>
      </c>
      <c r="LE368" s="51">
        <f t="shared" si="2757"/>
        <v>0</v>
      </c>
      <c r="LF368" s="51">
        <f t="shared" si="2737"/>
        <v>0</v>
      </c>
      <c r="LG368" s="128">
        <f t="shared" si="2758"/>
        <v>10000</v>
      </c>
      <c r="LH368" s="204">
        <f t="shared" si="2438"/>
        <v>0</v>
      </c>
      <c r="LI368" s="479">
        <f t="shared" si="2759"/>
        <v>0</v>
      </c>
      <c r="LJ368" s="46">
        <f t="shared" si="2543"/>
        <v>0</v>
      </c>
      <c r="LK368" s="46">
        <f t="shared" si="2544"/>
        <v>0</v>
      </c>
      <c r="LL368" s="48"/>
      <c r="LN368" s="45">
        <v>307</v>
      </c>
      <c r="LO368" s="46">
        <f t="shared" si="2439"/>
        <v>0</v>
      </c>
      <c r="LP368" s="46">
        <f t="shared" si="2706"/>
        <v>0</v>
      </c>
      <c r="LQ368" s="46">
        <f t="shared" si="2440"/>
        <v>0</v>
      </c>
      <c r="LR368" s="46">
        <f t="shared" si="2441"/>
        <v>0</v>
      </c>
      <c r="LS368" s="46">
        <f t="shared" si="2442"/>
        <v>0</v>
      </c>
      <c r="LT368" s="51">
        <f t="shared" si="2443"/>
        <v>0</v>
      </c>
      <c r="LU368" s="199">
        <f t="shared" si="2545"/>
        <v>10000</v>
      </c>
      <c r="LV368" s="58">
        <f t="shared" si="2444"/>
        <v>0</v>
      </c>
      <c r="LW368" s="241">
        <f t="shared" si="2707"/>
        <v>0</v>
      </c>
      <c r="LX368" s="51">
        <f t="shared" si="2445"/>
        <v>0</v>
      </c>
      <c r="LY368" s="51">
        <f t="shared" si="2446"/>
        <v>0</v>
      </c>
      <c r="LZ368" s="46">
        <f t="shared" si="2546"/>
        <v>0</v>
      </c>
      <c r="MA368" s="199">
        <f t="shared" si="2547"/>
        <v>10000</v>
      </c>
      <c r="MB368" s="468">
        <f t="shared" si="2447"/>
        <v>0</v>
      </c>
      <c r="MC368" s="46">
        <f t="shared" si="2448"/>
        <v>0</v>
      </c>
      <c r="MD368" s="46">
        <f t="shared" si="2449"/>
        <v>0</v>
      </c>
      <c r="ME368" s="48"/>
      <c r="MG368" s="45">
        <v>307</v>
      </c>
      <c r="MH368" s="46">
        <f t="shared" si="2450"/>
        <v>0</v>
      </c>
      <c r="MI368" s="46">
        <f t="shared" si="2708"/>
        <v>0</v>
      </c>
      <c r="MJ368" s="46">
        <f t="shared" si="2451"/>
        <v>0</v>
      </c>
      <c r="MK368" s="46">
        <f t="shared" si="2452"/>
        <v>0</v>
      </c>
      <c r="ML368" s="46">
        <f t="shared" si="2453"/>
        <v>0</v>
      </c>
      <c r="MM368" s="51">
        <f t="shared" si="2454"/>
        <v>0</v>
      </c>
      <c r="MN368" s="199">
        <f t="shared" si="2548"/>
        <v>10000</v>
      </c>
      <c r="MO368" s="58">
        <f t="shared" si="2455"/>
        <v>0</v>
      </c>
      <c r="MP368" s="52">
        <f t="shared" si="2709"/>
        <v>0</v>
      </c>
      <c r="MQ368" s="51">
        <f t="shared" si="2456"/>
        <v>0</v>
      </c>
      <c r="MR368" s="57">
        <f t="shared" si="2457"/>
        <v>0</v>
      </c>
      <c r="MS368" s="199">
        <f t="shared" si="2549"/>
        <v>10000</v>
      </c>
      <c r="MT368" s="468">
        <f t="shared" si="2550"/>
        <v>0</v>
      </c>
      <c r="MU368" s="46">
        <f t="shared" si="2458"/>
        <v>0</v>
      </c>
      <c r="MV368" s="46">
        <f t="shared" si="2459"/>
        <v>0</v>
      </c>
      <c r="MW368" s="48"/>
      <c r="MY368" s="45">
        <v>307</v>
      </c>
      <c r="MZ368" s="46">
        <f t="shared" si="2460"/>
        <v>0</v>
      </c>
      <c r="NA368" s="46">
        <f t="shared" si="2710"/>
        <v>0</v>
      </c>
      <c r="NB368" s="128">
        <f t="shared" si="2461"/>
        <v>0</v>
      </c>
      <c r="NC368" s="46">
        <f t="shared" si="2238"/>
        <v>0</v>
      </c>
      <c r="ND368" s="46">
        <f t="shared" si="2462"/>
        <v>0</v>
      </c>
      <c r="NE368" s="51">
        <f t="shared" si="2760"/>
        <v>0</v>
      </c>
      <c r="NF368" s="153">
        <f t="shared" si="2761"/>
        <v>10000</v>
      </c>
      <c r="NG368" s="45">
        <v>307</v>
      </c>
      <c r="NH368" s="46">
        <f t="shared" si="2239"/>
        <v>0</v>
      </c>
      <c r="NI368" s="46">
        <f t="shared" si="2711"/>
        <v>0</v>
      </c>
      <c r="NJ368" s="128">
        <f t="shared" si="2762"/>
        <v>0</v>
      </c>
      <c r="NK368" s="46">
        <f t="shared" si="2551"/>
        <v>0</v>
      </c>
      <c r="NL368" s="46">
        <f t="shared" si="2763"/>
        <v>0</v>
      </c>
      <c r="NM368" s="51">
        <f t="shared" si="2463"/>
        <v>0</v>
      </c>
      <c r="NN368" s="58">
        <f t="shared" si="2764"/>
        <v>0</v>
      </c>
      <c r="NO368" s="52">
        <f t="shared" si="2712"/>
        <v>0</v>
      </c>
      <c r="NP368" s="51">
        <f t="shared" si="2765"/>
        <v>0</v>
      </c>
      <c r="NQ368" s="57">
        <f t="shared" si="2464"/>
        <v>0</v>
      </c>
      <c r="NR368" s="153">
        <f t="shared" si="2552"/>
        <v>10000</v>
      </c>
      <c r="NS368" s="469">
        <f t="shared" si="2465"/>
        <v>0</v>
      </c>
      <c r="NT368" s="46">
        <f t="shared" si="2466"/>
        <v>0</v>
      </c>
      <c r="NU368" s="46">
        <f t="shared" si="2467"/>
        <v>0</v>
      </c>
      <c r="NV368" s="48"/>
      <c r="NX368" s="45">
        <v>307</v>
      </c>
      <c r="NY368" s="46">
        <f t="shared" si="2468"/>
        <v>0</v>
      </c>
      <c r="NZ368" s="46">
        <f t="shared" si="2713"/>
        <v>0</v>
      </c>
      <c r="OA368" s="46">
        <f t="shared" si="2469"/>
        <v>0</v>
      </c>
      <c r="OB368" s="46">
        <f t="shared" si="2470"/>
        <v>0</v>
      </c>
      <c r="OC368" s="46">
        <f t="shared" si="2471"/>
        <v>0</v>
      </c>
      <c r="OD368" s="51">
        <f t="shared" si="2472"/>
        <v>0</v>
      </c>
      <c r="OE368" s="57">
        <f t="shared" si="2738"/>
        <v>0</v>
      </c>
      <c r="OF368" s="153">
        <f t="shared" si="2553"/>
        <v>10000</v>
      </c>
      <c r="OG368" s="58">
        <f t="shared" si="2473"/>
        <v>0</v>
      </c>
      <c r="OH368" s="241">
        <f t="shared" si="2739"/>
        <v>0</v>
      </c>
      <c r="OI368" s="51">
        <f t="shared" si="2474"/>
        <v>0</v>
      </c>
      <c r="OJ368" s="51">
        <f t="shared" si="2475"/>
        <v>0</v>
      </c>
      <c r="OK368" s="153">
        <f t="shared" si="2740"/>
        <v>0</v>
      </c>
      <c r="OL368" s="153">
        <f t="shared" si="2554"/>
        <v>10000</v>
      </c>
      <c r="OM368" s="468">
        <f t="shared" si="2555"/>
        <v>0</v>
      </c>
      <c r="ON368" s="46">
        <f t="shared" si="2556"/>
        <v>0</v>
      </c>
      <c r="OO368" s="46">
        <f t="shared" si="2476"/>
        <v>0</v>
      </c>
      <c r="OP368" s="48"/>
      <c r="OR368" s="45">
        <v>307</v>
      </c>
      <c r="OS368" s="46">
        <f t="shared" si="2477"/>
        <v>0</v>
      </c>
      <c r="OT368" s="128">
        <f t="shared" si="2714"/>
        <v>0</v>
      </c>
      <c r="OU368" s="128">
        <f t="shared" si="2478"/>
        <v>0</v>
      </c>
      <c r="OV368" s="46">
        <f t="shared" si="2240"/>
        <v>0</v>
      </c>
      <c r="OW368" s="46">
        <f t="shared" si="2241"/>
        <v>0</v>
      </c>
      <c r="OX368" s="51">
        <f t="shared" si="2479"/>
        <v>0</v>
      </c>
      <c r="OY368" s="51">
        <f t="shared" si="2741"/>
        <v>0</v>
      </c>
      <c r="OZ368" s="153">
        <f t="shared" si="2557"/>
        <v>10000</v>
      </c>
      <c r="PA368" s="45">
        <v>307</v>
      </c>
      <c r="PB368" s="46">
        <f t="shared" si="2480"/>
        <v>0</v>
      </c>
      <c r="PC368" s="46">
        <f t="shared" si="2742"/>
        <v>0</v>
      </c>
      <c r="PD368" s="128">
        <f t="shared" si="2481"/>
        <v>0</v>
      </c>
      <c r="PE368" s="46">
        <f t="shared" si="2482"/>
        <v>0</v>
      </c>
      <c r="PF368" s="46">
        <f t="shared" si="2483"/>
        <v>0</v>
      </c>
      <c r="PG368" s="51">
        <f t="shared" si="2484"/>
        <v>0</v>
      </c>
      <c r="PH368" s="57">
        <f t="shared" si="2743"/>
        <v>0</v>
      </c>
      <c r="PI368" s="688">
        <f t="shared" si="2485"/>
        <v>0</v>
      </c>
      <c r="PJ368" s="52">
        <f t="shared" si="2744"/>
        <v>0</v>
      </c>
      <c r="PK368" s="51">
        <f t="shared" si="2486"/>
        <v>0</v>
      </c>
      <c r="PL368" s="57">
        <f t="shared" si="2487"/>
        <v>0</v>
      </c>
      <c r="PM368" s="57">
        <f t="shared" si="2745"/>
        <v>0</v>
      </c>
      <c r="PN368" s="153">
        <f t="shared" si="2558"/>
        <v>10000</v>
      </c>
      <c r="PO368" s="469">
        <f t="shared" si="2488"/>
        <v>0</v>
      </c>
      <c r="PP368" s="46">
        <f t="shared" si="2489"/>
        <v>0</v>
      </c>
      <c r="PQ368" s="46">
        <f t="shared" si="2490"/>
        <v>0</v>
      </c>
      <c r="PR368" s="48"/>
    </row>
    <row r="369" spans="2:434" hidden="1" x14ac:dyDescent="0.3">
      <c r="B369" s="45">
        <v>308</v>
      </c>
      <c r="C369" s="46">
        <f t="shared" si="2245"/>
        <v>0</v>
      </c>
      <c r="D369" s="46">
        <f t="shared" si="2293"/>
        <v>0</v>
      </c>
      <c r="E369" s="46">
        <f t="shared" si="2294"/>
        <v>0</v>
      </c>
      <c r="F369" s="46">
        <f t="shared" si="2295"/>
        <v>0</v>
      </c>
      <c r="G369" s="46">
        <f t="shared" si="2296"/>
        <v>0</v>
      </c>
      <c r="H369" s="51">
        <f t="shared" si="2297"/>
        <v>0</v>
      </c>
      <c r="I369" s="58">
        <f t="shared" si="2228"/>
        <v>0</v>
      </c>
      <c r="J369" s="52">
        <f t="shared" si="2298"/>
        <v>0</v>
      </c>
      <c r="K369" s="51">
        <f t="shared" si="2299"/>
        <v>0</v>
      </c>
      <c r="L369" s="57">
        <f t="shared" si="2300"/>
        <v>0</v>
      </c>
      <c r="M369" s="468">
        <f t="shared" si="2491"/>
        <v>0</v>
      </c>
      <c r="N369" s="46">
        <f t="shared" si="2492"/>
        <v>0</v>
      </c>
      <c r="O369" s="47"/>
      <c r="P369" s="46">
        <f t="shared" si="2493"/>
        <v>0</v>
      </c>
      <c r="Q369" s="48"/>
      <c r="R369" s="29"/>
      <c r="S369" s="29"/>
      <c r="T369" s="45">
        <v>308</v>
      </c>
      <c r="U369" s="46">
        <f t="shared" si="2301"/>
        <v>0</v>
      </c>
      <c r="V369" s="46">
        <f t="shared" si="2302"/>
        <v>0</v>
      </c>
      <c r="W369" s="46">
        <f t="shared" si="2494"/>
        <v>0</v>
      </c>
      <c r="X369" s="46">
        <f t="shared" si="2303"/>
        <v>0</v>
      </c>
      <c r="Y369" s="46">
        <f t="shared" si="2304"/>
        <v>0</v>
      </c>
      <c r="Z369" s="51">
        <f t="shared" si="2305"/>
        <v>0</v>
      </c>
      <c r="AA369" s="58">
        <f t="shared" si="2306"/>
        <v>0</v>
      </c>
      <c r="AB369" s="52">
        <f t="shared" si="2307"/>
        <v>0</v>
      </c>
      <c r="AC369" s="51">
        <f t="shared" si="2308"/>
        <v>0</v>
      </c>
      <c r="AD369" s="57">
        <f t="shared" si="2309"/>
        <v>0</v>
      </c>
      <c r="AE369" s="468">
        <f t="shared" si="2495"/>
        <v>0</v>
      </c>
      <c r="AF369" s="46">
        <f t="shared" si="2310"/>
        <v>0</v>
      </c>
      <c r="AG369" s="47"/>
      <c r="AH369" s="46">
        <f t="shared" si="2496"/>
        <v>0</v>
      </c>
      <c r="AI369" s="48"/>
      <c r="AJ369" s="29"/>
      <c r="AK369" s="45">
        <v>308</v>
      </c>
      <c r="AL369" s="46">
        <f t="shared" si="2311"/>
        <v>0</v>
      </c>
      <c r="AM369" s="46"/>
      <c r="AN369" s="46"/>
      <c r="AO369" s="46">
        <f t="shared" si="2312"/>
        <v>0</v>
      </c>
      <c r="AP369" s="128">
        <f t="shared" si="2313"/>
        <v>0</v>
      </c>
      <c r="AQ369" s="128"/>
      <c r="AR369" s="128"/>
      <c r="AS369" s="46">
        <f t="shared" si="2314"/>
        <v>0</v>
      </c>
      <c r="AT369" s="46">
        <f t="shared" si="2315"/>
        <v>0</v>
      </c>
      <c r="AU369" s="51"/>
      <c r="AV369" s="51"/>
      <c r="AW369" s="51">
        <f t="shared" si="2316"/>
        <v>0</v>
      </c>
      <c r="AX369" s="58">
        <f t="shared" si="2317"/>
        <v>0</v>
      </c>
      <c r="AY369" s="52"/>
      <c r="AZ369" s="52"/>
      <c r="BA369" s="52">
        <f t="shared" si="2318"/>
        <v>0</v>
      </c>
      <c r="BB369" s="51">
        <f t="shared" si="2319"/>
        <v>0</v>
      </c>
      <c r="BC369" s="51"/>
      <c r="BD369" s="51"/>
      <c r="BE369" s="57">
        <f t="shared" si="2320"/>
        <v>0</v>
      </c>
      <c r="BF369" s="468">
        <f t="shared" si="2321"/>
        <v>0</v>
      </c>
      <c r="BG369" s="46">
        <f t="shared" si="2322"/>
        <v>0</v>
      </c>
      <c r="BH369" s="46">
        <f t="shared" si="2323"/>
        <v>0</v>
      </c>
      <c r="BI369" s="48"/>
      <c r="BK369" s="45">
        <v>308</v>
      </c>
      <c r="BL369" s="46">
        <f t="shared" si="2497"/>
        <v>0</v>
      </c>
      <c r="BM369" s="46">
        <f t="shared" si="2498"/>
        <v>0</v>
      </c>
      <c r="BN369" s="46">
        <f t="shared" si="2499"/>
        <v>0</v>
      </c>
      <c r="BO369" s="46">
        <f t="shared" si="2324"/>
        <v>0</v>
      </c>
      <c r="BP369" s="46">
        <f t="shared" si="2325"/>
        <v>0</v>
      </c>
      <c r="BQ369" s="51">
        <f t="shared" si="2326"/>
        <v>0</v>
      </c>
      <c r="BR369" s="57">
        <f t="shared" si="2715"/>
        <v>0</v>
      </c>
      <c r="BS369" s="58">
        <f t="shared" si="2229"/>
        <v>0</v>
      </c>
      <c r="BT369" s="52">
        <f t="shared" si="2500"/>
        <v>0</v>
      </c>
      <c r="BU369" s="51">
        <f t="shared" si="2327"/>
        <v>0</v>
      </c>
      <c r="BV369" s="51">
        <f t="shared" si="2328"/>
        <v>0</v>
      </c>
      <c r="BW369" s="153">
        <f t="shared" si="2716"/>
        <v>0</v>
      </c>
      <c r="BX369" s="468">
        <f t="shared" si="2501"/>
        <v>0</v>
      </c>
      <c r="BY369" s="46">
        <f t="shared" si="2502"/>
        <v>0</v>
      </c>
      <c r="BZ369" s="46">
        <f t="shared" si="2329"/>
        <v>0</v>
      </c>
      <c r="CA369" s="48"/>
      <c r="CB369" s="29"/>
      <c r="CC369" s="45">
        <v>308</v>
      </c>
      <c r="CD369" s="128">
        <f t="shared" si="2330"/>
        <v>0</v>
      </c>
      <c r="CE369" s="46">
        <f t="shared" si="2503"/>
        <v>0</v>
      </c>
      <c r="CF369" s="128">
        <f t="shared" si="2331"/>
        <v>0</v>
      </c>
      <c r="CG369" s="46">
        <f t="shared" si="2504"/>
        <v>0</v>
      </c>
      <c r="CH369" s="46">
        <f t="shared" si="2230"/>
        <v>0</v>
      </c>
      <c r="CI369" s="51">
        <f t="shared" si="2332"/>
        <v>0</v>
      </c>
      <c r="CJ369" s="199">
        <f t="shared" si="2717"/>
        <v>0</v>
      </c>
      <c r="CK369" s="153">
        <f t="shared" si="2505"/>
        <v>10000</v>
      </c>
      <c r="CL369" s="45">
        <v>308</v>
      </c>
      <c r="CM369" s="46">
        <f t="shared" si="2506"/>
        <v>0</v>
      </c>
      <c r="CN369" s="46">
        <f t="shared" si="2507"/>
        <v>0</v>
      </c>
      <c r="CO369" s="128">
        <f t="shared" si="2242"/>
        <v>0</v>
      </c>
      <c r="CP369" s="46">
        <f t="shared" si="2333"/>
        <v>0</v>
      </c>
      <c r="CQ369" s="46">
        <f t="shared" si="2243"/>
        <v>0</v>
      </c>
      <c r="CR369" s="51">
        <f t="shared" si="2334"/>
        <v>0</v>
      </c>
      <c r="CS369" s="153">
        <f t="shared" si="2718"/>
        <v>0</v>
      </c>
      <c r="CT369" s="58">
        <f t="shared" si="2335"/>
        <v>0</v>
      </c>
      <c r="CU369" s="52">
        <f t="shared" si="2508"/>
        <v>0</v>
      </c>
      <c r="CV369" s="51">
        <f t="shared" si="2509"/>
        <v>0</v>
      </c>
      <c r="CW369" s="51">
        <f t="shared" si="2336"/>
        <v>0</v>
      </c>
      <c r="CX369" s="57">
        <f t="shared" si="2719"/>
        <v>0</v>
      </c>
      <c r="CY369" s="153">
        <f t="shared" si="2510"/>
        <v>10000</v>
      </c>
      <c r="CZ369" s="479">
        <f t="shared" si="2746"/>
        <v>0</v>
      </c>
      <c r="DA369" s="46">
        <f t="shared" si="2511"/>
        <v>0</v>
      </c>
      <c r="DB369" s="46">
        <f t="shared" si="2512"/>
        <v>0</v>
      </c>
      <c r="DC369" s="48"/>
      <c r="DE369" s="45">
        <v>308</v>
      </c>
      <c r="DF369" s="46">
        <f t="shared" si="2337"/>
        <v>0</v>
      </c>
      <c r="DG369" s="46">
        <f t="shared" si="2720"/>
        <v>0</v>
      </c>
      <c r="DH369" s="46">
        <f t="shared" si="2338"/>
        <v>0</v>
      </c>
      <c r="DI369" s="46">
        <f t="shared" si="2339"/>
        <v>0</v>
      </c>
      <c r="DJ369" s="46">
        <f t="shared" si="2340"/>
        <v>0</v>
      </c>
      <c r="DK369" s="51">
        <f t="shared" si="2341"/>
        <v>0</v>
      </c>
      <c r="DL369" s="58">
        <f t="shared" si="2231"/>
        <v>0</v>
      </c>
      <c r="DM369" s="241">
        <f t="shared" si="2721"/>
        <v>0</v>
      </c>
      <c r="DN369" s="51">
        <f t="shared" si="2342"/>
        <v>0</v>
      </c>
      <c r="DO369" s="57">
        <f t="shared" si="2343"/>
        <v>0</v>
      </c>
      <c r="DP369" s="468">
        <f t="shared" si="2513"/>
        <v>0</v>
      </c>
      <c r="DQ369" s="46">
        <f t="shared" si="2514"/>
        <v>0</v>
      </c>
      <c r="DR369" s="47"/>
      <c r="DS369" s="46">
        <f t="shared" si="2515"/>
        <v>0</v>
      </c>
      <c r="DT369" s="48"/>
      <c r="DU369" s="29"/>
      <c r="DV369" s="45">
        <v>308</v>
      </c>
      <c r="DW369" s="46">
        <f t="shared" si="2516"/>
        <v>0</v>
      </c>
      <c r="DX369" s="46">
        <f t="shared" si="2722"/>
        <v>0</v>
      </c>
      <c r="DY369" s="46">
        <f t="shared" si="2517"/>
        <v>0</v>
      </c>
      <c r="DZ369" s="46">
        <f t="shared" si="2344"/>
        <v>0</v>
      </c>
      <c r="EA369" s="46">
        <f t="shared" si="2345"/>
        <v>0</v>
      </c>
      <c r="EB369" s="51">
        <f t="shared" si="2346"/>
        <v>0</v>
      </c>
      <c r="EC369" s="58">
        <f t="shared" si="2232"/>
        <v>0</v>
      </c>
      <c r="ED369" s="52">
        <f t="shared" si="2723"/>
        <v>0</v>
      </c>
      <c r="EE369" s="51">
        <f t="shared" si="2347"/>
        <v>0</v>
      </c>
      <c r="EF369" s="57">
        <f t="shared" si="2348"/>
        <v>0</v>
      </c>
      <c r="EG369" s="468">
        <f t="shared" si="2518"/>
        <v>0</v>
      </c>
      <c r="EH369" s="46">
        <f t="shared" si="2519"/>
        <v>0</v>
      </c>
      <c r="EI369" s="47"/>
      <c r="EJ369" s="46">
        <f t="shared" si="2520"/>
        <v>0</v>
      </c>
      <c r="EK369" s="48"/>
      <c r="EL369" s="29"/>
      <c r="EM369" s="45">
        <v>308</v>
      </c>
      <c r="EN369" s="46">
        <f t="shared" si="2700"/>
        <v>0</v>
      </c>
      <c r="EO369" s="46">
        <f t="shared" si="2724"/>
        <v>0</v>
      </c>
      <c r="EP369" s="128">
        <f t="shared" si="2233"/>
        <v>0</v>
      </c>
      <c r="EQ369" s="46">
        <f t="shared" si="2349"/>
        <v>0</v>
      </c>
      <c r="ER369" s="46">
        <f t="shared" si="2350"/>
        <v>0</v>
      </c>
      <c r="ES369" s="51">
        <f t="shared" si="2351"/>
        <v>0</v>
      </c>
      <c r="ET369" s="153">
        <f t="shared" si="2521"/>
        <v>10000</v>
      </c>
      <c r="EU369" s="45">
        <v>308</v>
      </c>
      <c r="EV369" s="46">
        <f t="shared" si="2234"/>
        <v>0</v>
      </c>
      <c r="EW369" s="46">
        <f t="shared" si="2725"/>
        <v>0</v>
      </c>
      <c r="EX369" s="128">
        <f t="shared" si="2352"/>
        <v>0</v>
      </c>
      <c r="EY369" s="46">
        <f t="shared" si="2353"/>
        <v>0</v>
      </c>
      <c r="EZ369" s="46">
        <f t="shared" si="2354"/>
        <v>0</v>
      </c>
      <c r="FA369" s="51">
        <f t="shared" si="2355"/>
        <v>0</v>
      </c>
      <c r="FB369" s="58">
        <f t="shared" si="2356"/>
        <v>0</v>
      </c>
      <c r="FC369" s="52">
        <f t="shared" si="2726"/>
        <v>0</v>
      </c>
      <c r="FD369" s="51">
        <f t="shared" si="2522"/>
        <v>0</v>
      </c>
      <c r="FE369" s="57">
        <f t="shared" si="2357"/>
        <v>0</v>
      </c>
      <c r="FF369" s="153">
        <f t="shared" si="2523"/>
        <v>10000</v>
      </c>
      <c r="FG369" s="469">
        <f t="shared" si="2358"/>
        <v>0</v>
      </c>
      <c r="FH369" s="46">
        <f t="shared" si="2359"/>
        <v>0</v>
      </c>
      <c r="FI369" s="46">
        <f t="shared" si="2360"/>
        <v>0</v>
      </c>
      <c r="FJ369" s="48"/>
      <c r="FL369" s="45">
        <v>308</v>
      </c>
      <c r="FM369" s="46">
        <f t="shared" si="2524"/>
        <v>0</v>
      </c>
      <c r="FN369" s="46">
        <f t="shared" si="2701"/>
        <v>0</v>
      </c>
      <c r="FO369" s="46">
        <f t="shared" si="2525"/>
        <v>0</v>
      </c>
      <c r="FP369" s="46">
        <f t="shared" si="2361"/>
        <v>0</v>
      </c>
      <c r="FQ369" s="46">
        <f t="shared" si="2362"/>
        <v>0</v>
      </c>
      <c r="FR369" s="51">
        <f t="shared" si="2363"/>
        <v>0</v>
      </c>
      <c r="FS369" s="57">
        <f t="shared" si="2727"/>
        <v>0</v>
      </c>
      <c r="FT369" s="58">
        <f t="shared" si="2235"/>
        <v>0</v>
      </c>
      <c r="FU369" s="241">
        <f t="shared" si="2702"/>
        <v>0</v>
      </c>
      <c r="FV369" s="51">
        <f t="shared" si="2364"/>
        <v>0</v>
      </c>
      <c r="FW369" s="51">
        <f t="shared" si="2365"/>
        <v>0</v>
      </c>
      <c r="FX369" s="153">
        <f t="shared" si="2728"/>
        <v>0</v>
      </c>
      <c r="FY369" s="468">
        <f t="shared" si="2526"/>
        <v>0</v>
      </c>
      <c r="FZ369" s="46">
        <f t="shared" si="2527"/>
        <v>0</v>
      </c>
      <c r="GA369" s="46">
        <f t="shared" si="2366"/>
        <v>0</v>
      </c>
      <c r="GB369" s="48"/>
      <c r="GD369" s="45">
        <v>308</v>
      </c>
      <c r="GE369" s="128">
        <f t="shared" si="2703"/>
        <v>0</v>
      </c>
      <c r="GF369" s="128">
        <f t="shared" si="2729"/>
        <v>0</v>
      </c>
      <c r="GG369" s="128">
        <f t="shared" si="2699"/>
        <v>0</v>
      </c>
      <c r="GH369" s="46">
        <f t="shared" si="2236"/>
        <v>0</v>
      </c>
      <c r="GI369" s="46">
        <f t="shared" si="2367"/>
        <v>0</v>
      </c>
      <c r="GJ369" s="51">
        <f t="shared" si="2368"/>
        <v>0</v>
      </c>
      <c r="GK369" s="51">
        <f t="shared" si="2730"/>
        <v>0</v>
      </c>
      <c r="GL369" s="153">
        <f t="shared" si="2528"/>
        <v>10000</v>
      </c>
      <c r="GM369" s="45">
        <v>308</v>
      </c>
      <c r="GN369" s="46">
        <f t="shared" si="2237"/>
        <v>0</v>
      </c>
      <c r="GO369" s="46">
        <f t="shared" si="2704"/>
        <v>0</v>
      </c>
      <c r="GP369" s="128">
        <f t="shared" si="2747"/>
        <v>0</v>
      </c>
      <c r="GQ369" s="46">
        <f t="shared" si="2369"/>
        <v>0</v>
      </c>
      <c r="GR369" s="46">
        <f t="shared" si="2748"/>
        <v>0</v>
      </c>
      <c r="GS369" s="51">
        <f t="shared" si="2370"/>
        <v>0</v>
      </c>
      <c r="GT369" s="57">
        <f t="shared" si="2731"/>
        <v>0</v>
      </c>
      <c r="GU369" s="58">
        <f t="shared" si="2371"/>
        <v>0</v>
      </c>
      <c r="GV369" s="52">
        <f t="shared" si="2705"/>
        <v>0</v>
      </c>
      <c r="GW369" s="51">
        <f t="shared" si="2529"/>
        <v>0</v>
      </c>
      <c r="GX369" s="57">
        <f t="shared" si="2372"/>
        <v>0</v>
      </c>
      <c r="GY369" s="57">
        <f t="shared" si="2732"/>
        <v>0</v>
      </c>
      <c r="GZ369" s="153">
        <f t="shared" si="2530"/>
        <v>10000</v>
      </c>
      <c r="HA369" s="469">
        <f t="shared" si="2373"/>
        <v>0</v>
      </c>
      <c r="HB369" s="46">
        <f t="shared" si="2374"/>
        <v>0</v>
      </c>
      <c r="HC369" s="46">
        <f t="shared" si="2375"/>
        <v>0</v>
      </c>
      <c r="HD369" s="48"/>
      <c r="HF369" s="45">
        <v>308</v>
      </c>
      <c r="HG369" s="46">
        <f t="shared" si="2376"/>
        <v>0</v>
      </c>
      <c r="HH369" s="46">
        <f t="shared" si="2377"/>
        <v>0</v>
      </c>
      <c r="HI369" s="46">
        <f t="shared" si="2378"/>
        <v>0</v>
      </c>
      <c r="HJ369" s="46">
        <f t="shared" si="2379"/>
        <v>0</v>
      </c>
      <c r="HK369" s="46">
        <f t="shared" si="2380"/>
        <v>0</v>
      </c>
      <c r="HL369" s="51">
        <f t="shared" si="2381"/>
        <v>0</v>
      </c>
      <c r="HM369" s="153">
        <f t="shared" si="2531"/>
        <v>10000</v>
      </c>
      <c r="HN369" s="58">
        <f t="shared" si="2382"/>
        <v>0</v>
      </c>
      <c r="HO369" s="52">
        <f t="shared" si="2383"/>
        <v>0</v>
      </c>
      <c r="HP369" s="51">
        <f t="shared" si="2384"/>
        <v>0</v>
      </c>
      <c r="HQ369" s="57">
        <f t="shared" si="2385"/>
        <v>0</v>
      </c>
      <c r="HR369" s="153">
        <f t="shared" si="2532"/>
        <v>10000</v>
      </c>
      <c r="HS369" s="468">
        <f t="shared" si="2749"/>
        <v>0</v>
      </c>
      <c r="HT369" s="46">
        <f t="shared" si="2750"/>
        <v>0</v>
      </c>
      <c r="HU369" s="46">
        <f t="shared" si="2751"/>
        <v>0</v>
      </c>
      <c r="HV369" s="48"/>
      <c r="HW369" s="29"/>
      <c r="HX369" s="45">
        <v>308</v>
      </c>
      <c r="HY369" s="128">
        <f t="shared" si="2386"/>
        <v>0</v>
      </c>
      <c r="HZ369" s="46">
        <f t="shared" si="2387"/>
        <v>0</v>
      </c>
      <c r="IA369" s="46">
        <f t="shared" si="2388"/>
        <v>0</v>
      </c>
      <c r="IB369" s="46">
        <f t="shared" si="2389"/>
        <v>0</v>
      </c>
      <c r="IC369" s="46">
        <f t="shared" si="2390"/>
        <v>0</v>
      </c>
      <c r="ID369" s="51">
        <f t="shared" si="2391"/>
        <v>0</v>
      </c>
      <c r="IE369" s="153">
        <f t="shared" si="2533"/>
        <v>10000</v>
      </c>
      <c r="IF369" s="58">
        <f t="shared" si="2392"/>
        <v>0</v>
      </c>
      <c r="IG369" s="52">
        <f t="shared" si="2393"/>
        <v>0</v>
      </c>
      <c r="IH369" s="51">
        <f t="shared" si="2394"/>
        <v>0</v>
      </c>
      <c r="II369" s="57">
        <f t="shared" si="2534"/>
        <v>0</v>
      </c>
      <c r="IJ369" s="153">
        <f t="shared" si="2535"/>
        <v>10000</v>
      </c>
      <c r="IK369" s="468">
        <f t="shared" si="2752"/>
        <v>0</v>
      </c>
      <c r="IL369" s="46">
        <f t="shared" si="2753"/>
        <v>0</v>
      </c>
      <c r="IM369" s="46">
        <f t="shared" si="2754"/>
        <v>0</v>
      </c>
      <c r="IN369" s="48"/>
      <c r="IO369" s="53">
        <f t="shared" si="2395"/>
        <v>0</v>
      </c>
      <c r="IQ369" s="45">
        <v>308</v>
      </c>
      <c r="IR369" s="128">
        <f t="shared" si="2396"/>
        <v>0</v>
      </c>
      <c r="IS369" s="128">
        <f t="shared" si="2397"/>
        <v>0</v>
      </c>
      <c r="IT369" s="128">
        <f t="shared" si="2398"/>
        <v>0</v>
      </c>
      <c r="IU369" s="46">
        <f t="shared" si="2559"/>
        <v>0</v>
      </c>
      <c r="IV369" s="46">
        <f t="shared" si="2399"/>
        <v>0</v>
      </c>
      <c r="IW369" s="51">
        <f t="shared" si="2400"/>
        <v>0</v>
      </c>
      <c r="IX369" s="199">
        <f t="shared" si="2536"/>
        <v>10000</v>
      </c>
      <c r="IY369" s="128">
        <f t="shared" si="2401"/>
        <v>0</v>
      </c>
      <c r="IZ369" s="408">
        <f t="shared" si="2402"/>
        <v>0</v>
      </c>
      <c r="JA369" s="58">
        <f t="shared" si="2403"/>
        <v>0</v>
      </c>
      <c r="JB369" s="52">
        <f t="shared" si="2404"/>
        <v>0</v>
      </c>
      <c r="JC369" s="51">
        <f t="shared" si="2405"/>
        <v>0</v>
      </c>
      <c r="JD369" s="57">
        <f t="shared" si="2406"/>
        <v>0</v>
      </c>
      <c r="JE369" s="280">
        <f t="shared" si="2407"/>
        <v>10000</v>
      </c>
      <c r="JF369" s="280">
        <f t="shared" si="2408"/>
        <v>0</v>
      </c>
      <c r="JG369" s="468">
        <f t="shared" si="2409"/>
        <v>0</v>
      </c>
      <c r="JH369" s="46">
        <f t="shared" si="2410"/>
        <v>0</v>
      </c>
      <c r="JI369" s="46">
        <f t="shared" si="2411"/>
        <v>0</v>
      </c>
      <c r="JJ369" s="48"/>
      <c r="JL369" s="45">
        <v>308</v>
      </c>
      <c r="JM369" s="46">
        <f t="shared" si="2412"/>
        <v>0</v>
      </c>
      <c r="JN369" s="46">
        <f t="shared" si="2413"/>
        <v>0</v>
      </c>
      <c r="JO369" s="128">
        <f t="shared" si="2414"/>
        <v>0</v>
      </c>
      <c r="JP369" s="46">
        <f t="shared" si="2537"/>
        <v>0</v>
      </c>
      <c r="JQ369" s="46">
        <f t="shared" si="2415"/>
        <v>0</v>
      </c>
      <c r="JR369" s="51">
        <f t="shared" si="2416"/>
        <v>0</v>
      </c>
      <c r="JS369" s="51">
        <f t="shared" si="2733"/>
        <v>0</v>
      </c>
      <c r="JT369" s="199">
        <f t="shared" si="2538"/>
        <v>10000</v>
      </c>
      <c r="JU369" s="128">
        <f t="shared" si="2417"/>
        <v>0</v>
      </c>
      <c r="JV369" s="408">
        <f t="shared" si="2418"/>
        <v>0</v>
      </c>
      <c r="JW369" s="58">
        <f t="shared" si="2419"/>
        <v>0</v>
      </c>
      <c r="JX369" s="52">
        <f t="shared" si="2420"/>
        <v>0</v>
      </c>
      <c r="JY369" s="51">
        <f t="shared" si="2421"/>
        <v>0</v>
      </c>
      <c r="JZ369" s="51">
        <f t="shared" si="2422"/>
        <v>0</v>
      </c>
      <c r="KA369" s="199">
        <f t="shared" si="2734"/>
        <v>0</v>
      </c>
      <c r="KB369" s="128">
        <f t="shared" si="2539"/>
        <v>10000</v>
      </c>
      <c r="KC369" s="204">
        <f t="shared" si="2423"/>
        <v>0</v>
      </c>
      <c r="KD369" s="468">
        <f t="shared" si="2540"/>
        <v>0</v>
      </c>
      <c r="KE369" s="46">
        <f t="shared" si="2424"/>
        <v>0</v>
      </c>
      <c r="KF369" s="46">
        <f t="shared" si="2425"/>
        <v>0</v>
      </c>
      <c r="KG369" s="48"/>
      <c r="KI369" s="45">
        <v>308</v>
      </c>
      <c r="KJ369" s="46">
        <f t="shared" si="2426"/>
        <v>0</v>
      </c>
      <c r="KK369" s="46">
        <f t="shared" si="2427"/>
        <v>0</v>
      </c>
      <c r="KL369" s="128">
        <f t="shared" si="2428"/>
        <v>0</v>
      </c>
      <c r="KM369" s="46">
        <f t="shared" si="2244"/>
        <v>0</v>
      </c>
      <c r="KN369" s="46">
        <f t="shared" si="2429"/>
        <v>0</v>
      </c>
      <c r="KO369" s="51">
        <f t="shared" si="2430"/>
        <v>0</v>
      </c>
      <c r="KP369" s="199">
        <f t="shared" si="2735"/>
        <v>0</v>
      </c>
      <c r="KQ369" s="199">
        <f t="shared" si="2541"/>
        <v>10000</v>
      </c>
      <c r="KR369" s="128">
        <f t="shared" si="2431"/>
        <v>0</v>
      </c>
      <c r="KS369" s="408">
        <f t="shared" si="2432"/>
        <v>0</v>
      </c>
      <c r="KT369" s="45">
        <v>308</v>
      </c>
      <c r="KU369" s="46">
        <f t="shared" si="2542"/>
        <v>0</v>
      </c>
      <c r="KV369" s="46">
        <f t="shared" si="2433"/>
        <v>0</v>
      </c>
      <c r="KW369" s="128">
        <f t="shared" si="2755"/>
        <v>0</v>
      </c>
      <c r="KX369" s="46">
        <f t="shared" si="2434"/>
        <v>0</v>
      </c>
      <c r="KY369" s="46">
        <f t="shared" si="2756"/>
        <v>0</v>
      </c>
      <c r="KZ369" s="51">
        <f t="shared" si="2435"/>
        <v>0</v>
      </c>
      <c r="LA369" s="153">
        <f t="shared" si="2736"/>
        <v>0</v>
      </c>
      <c r="LB369" s="58">
        <f t="shared" si="2652"/>
        <v>0</v>
      </c>
      <c r="LC369" s="52">
        <f t="shared" si="2436"/>
        <v>0</v>
      </c>
      <c r="LD369" s="51">
        <f t="shared" si="2437"/>
        <v>0</v>
      </c>
      <c r="LE369" s="51">
        <f t="shared" si="2757"/>
        <v>0</v>
      </c>
      <c r="LF369" s="51">
        <f t="shared" si="2737"/>
        <v>0</v>
      </c>
      <c r="LG369" s="128">
        <f t="shared" si="2758"/>
        <v>10000</v>
      </c>
      <c r="LH369" s="204">
        <f t="shared" si="2438"/>
        <v>0</v>
      </c>
      <c r="LI369" s="479">
        <f t="shared" si="2759"/>
        <v>0</v>
      </c>
      <c r="LJ369" s="46">
        <f t="shared" si="2543"/>
        <v>0</v>
      </c>
      <c r="LK369" s="46">
        <f t="shared" si="2544"/>
        <v>0</v>
      </c>
      <c r="LL369" s="48"/>
      <c r="LN369" s="45">
        <v>308</v>
      </c>
      <c r="LO369" s="46">
        <f t="shared" si="2439"/>
        <v>0</v>
      </c>
      <c r="LP369" s="46">
        <f t="shared" si="2706"/>
        <v>0</v>
      </c>
      <c r="LQ369" s="46">
        <f t="shared" si="2440"/>
        <v>0</v>
      </c>
      <c r="LR369" s="46">
        <f t="shared" si="2441"/>
        <v>0</v>
      </c>
      <c r="LS369" s="46">
        <f t="shared" si="2442"/>
        <v>0</v>
      </c>
      <c r="LT369" s="51">
        <f t="shared" si="2443"/>
        <v>0</v>
      </c>
      <c r="LU369" s="199">
        <f t="shared" si="2545"/>
        <v>10000</v>
      </c>
      <c r="LV369" s="58">
        <f t="shared" si="2444"/>
        <v>0</v>
      </c>
      <c r="LW369" s="241">
        <f t="shared" si="2707"/>
        <v>0</v>
      </c>
      <c r="LX369" s="51">
        <f t="shared" si="2445"/>
        <v>0</v>
      </c>
      <c r="LY369" s="51">
        <f t="shared" si="2446"/>
        <v>0</v>
      </c>
      <c r="LZ369" s="46">
        <f t="shared" si="2546"/>
        <v>0</v>
      </c>
      <c r="MA369" s="199">
        <f t="shared" si="2547"/>
        <v>10000</v>
      </c>
      <c r="MB369" s="468">
        <f t="shared" si="2447"/>
        <v>0</v>
      </c>
      <c r="MC369" s="46">
        <f t="shared" si="2448"/>
        <v>0</v>
      </c>
      <c r="MD369" s="46">
        <f t="shared" si="2449"/>
        <v>0</v>
      </c>
      <c r="ME369" s="48"/>
      <c r="MG369" s="45">
        <v>308</v>
      </c>
      <c r="MH369" s="46">
        <f t="shared" si="2450"/>
        <v>0</v>
      </c>
      <c r="MI369" s="46">
        <f t="shared" si="2708"/>
        <v>0</v>
      </c>
      <c r="MJ369" s="46">
        <f t="shared" si="2451"/>
        <v>0</v>
      </c>
      <c r="MK369" s="46">
        <f t="shared" si="2452"/>
        <v>0</v>
      </c>
      <c r="ML369" s="46">
        <f t="shared" si="2453"/>
        <v>0</v>
      </c>
      <c r="MM369" s="51">
        <f t="shared" si="2454"/>
        <v>0</v>
      </c>
      <c r="MN369" s="199">
        <f t="shared" si="2548"/>
        <v>10000</v>
      </c>
      <c r="MO369" s="58">
        <f t="shared" si="2455"/>
        <v>0</v>
      </c>
      <c r="MP369" s="52">
        <f t="shared" si="2709"/>
        <v>0</v>
      </c>
      <c r="MQ369" s="51">
        <f t="shared" si="2456"/>
        <v>0</v>
      </c>
      <c r="MR369" s="57">
        <f t="shared" si="2457"/>
        <v>0</v>
      </c>
      <c r="MS369" s="199">
        <f t="shared" si="2549"/>
        <v>10000</v>
      </c>
      <c r="MT369" s="468">
        <f t="shared" si="2550"/>
        <v>0</v>
      </c>
      <c r="MU369" s="46">
        <f t="shared" si="2458"/>
        <v>0</v>
      </c>
      <c r="MV369" s="46">
        <f t="shared" si="2459"/>
        <v>0</v>
      </c>
      <c r="MW369" s="48"/>
      <c r="MY369" s="45">
        <v>308</v>
      </c>
      <c r="MZ369" s="46">
        <f t="shared" si="2460"/>
        <v>0</v>
      </c>
      <c r="NA369" s="46">
        <f t="shared" si="2710"/>
        <v>0</v>
      </c>
      <c r="NB369" s="128">
        <f t="shared" si="2461"/>
        <v>0</v>
      </c>
      <c r="NC369" s="46">
        <f t="shared" si="2238"/>
        <v>0</v>
      </c>
      <c r="ND369" s="46">
        <f t="shared" si="2462"/>
        <v>0</v>
      </c>
      <c r="NE369" s="51">
        <f t="shared" si="2760"/>
        <v>0</v>
      </c>
      <c r="NF369" s="153">
        <f t="shared" si="2761"/>
        <v>10000</v>
      </c>
      <c r="NG369" s="45">
        <v>308</v>
      </c>
      <c r="NH369" s="46">
        <f t="shared" si="2239"/>
        <v>0</v>
      </c>
      <c r="NI369" s="46">
        <f t="shared" si="2711"/>
        <v>0</v>
      </c>
      <c r="NJ369" s="128">
        <f t="shared" si="2762"/>
        <v>0</v>
      </c>
      <c r="NK369" s="46">
        <f t="shared" si="2551"/>
        <v>0</v>
      </c>
      <c r="NL369" s="46">
        <f t="shared" si="2763"/>
        <v>0</v>
      </c>
      <c r="NM369" s="51">
        <f t="shared" si="2463"/>
        <v>0</v>
      </c>
      <c r="NN369" s="58">
        <f t="shared" si="2764"/>
        <v>0</v>
      </c>
      <c r="NO369" s="52">
        <f t="shared" si="2712"/>
        <v>0</v>
      </c>
      <c r="NP369" s="51">
        <f t="shared" si="2765"/>
        <v>0</v>
      </c>
      <c r="NQ369" s="57">
        <f t="shared" si="2464"/>
        <v>0</v>
      </c>
      <c r="NR369" s="153">
        <f t="shared" si="2552"/>
        <v>10000</v>
      </c>
      <c r="NS369" s="469">
        <f t="shared" si="2465"/>
        <v>0</v>
      </c>
      <c r="NT369" s="46">
        <f t="shared" si="2466"/>
        <v>0</v>
      </c>
      <c r="NU369" s="46">
        <f t="shared" si="2467"/>
        <v>0</v>
      </c>
      <c r="NV369" s="48"/>
      <c r="NX369" s="45">
        <v>308</v>
      </c>
      <c r="NY369" s="46">
        <f t="shared" si="2468"/>
        <v>0</v>
      </c>
      <c r="NZ369" s="46">
        <f t="shared" si="2713"/>
        <v>0</v>
      </c>
      <c r="OA369" s="46">
        <f t="shared" si="2469"/>
        <v>0</v>
      </c>
      <c r="OB369" s="46">
        <f t="shared" si="2470"/>
        <v>0</v>
      </c>
      <c r="OC369" s="46">
        <f t="shared" si="2471"/>
        <v>0</v>
      </c>
      <c r="OD369" s="51">
        <f t="shared" si="2472"/>
        <v>0</v>
      </c>
      <c r="OE369" s="57">
        <f t="shared" si="2738"/>
        <v>0</v>
      </c>
      <c r="OF369" s="153">
        <f t="shared" si="2553"/>
        <v>10000</v>
      </c>
      <c r="OG369" s="58">
        <f t="shared" si="2473"/>
        <v>0</v>
      </c>
      <c r="OH369" s="241">
        <f t="shared" si="2739"/>
        <v>0</v>
      </c>
      <c r="OI369" s="51">
        <f t="shared" si="2474"/>
        <v>0</v>
      </c>
      <c r="OJ369" s="51">
        <f t="shared" si="2475"/>
        <v>0</v>
      </c>
      <c r="OK369" s="153">
        <f t="shared" si="2740"/>
        <v>0</v>
      </c>
      <c r="OL369" s="153">
        <f t="shared" si="2554"/>
        <v>10000</v>
      </c>
      <c r="OM369" s="468">
        <f t="shared" si="2555"/>
        <v>0</v>
      </c>
      <c r="ON369" s="46">
        <f t="shared" si="2556"/>
        <v>0</v>
      </c>
      <c r="OO369" s="46">
        <f t="shared" si="2476"/>
        <v>0</v>
      </c>
      <c r="OP369" s="48"/>
      <c r="OR369" s="45">
        <v>308</v>
      </c>
      <c r="OS369" s="46">
        <f t="shared" si="2477"/>
        <v>0</v>
      </c>
      <c r="OT369" s="128">
        <f t="shared" si="2714"/>
        <v>0</v>
      </c>
      <c r="OU369" s="128">
        <f t="shared" si="2478"/>
        <v>0</v>
      </c>
      <c r="OV369" s="46">
        <f t="shared" si="2240"/>
        <v>0</v>
      </c>
      <c r="OW369" s="46">
        <f t="shared" si="2241"/>
        <v>0</v>
      </c>
      <c r="OX369" s="51">
        <f t="shared" si="2479"/>
        <v>0</v>
      </c>
      <c r="OY369" s="51">
        <f t="shared" si="2741"/>
        <v>0</v>
      </c>
      <c r="OZ369" s="153">
        <f t="shared" si="2557"/>
        <v>10000</v>
      </c>
      <c r="PA369" s="45">
        <v>308</v>
      </c>
      <c r="PB369" s="46">
        <f t="shared" si="2480"/>
        <v>0</v>
      </c>
      <c r="PC369" s="46">
        <f t="shared" si="2742"/>
        <v>0</v>
      </c>
      <c r="PD369" s="128">
        <f t="shared" si="2481"/>
        <v>0</v>
      </c>
      <c r="PE369" s="46">
        <f t="shared" si="2482"/>
        <v>0</v>
      </c>
      <c r="PF369" s="46">
        <f t="shared" si="2483"/>
        <v>0</v>
      </c>
      <c r="PG369" s="51">
        <f t="shared" si="2484"/>
        <v>0</v>
      </c>
      <c r="PH369" s="57">
        <f t="shared" si="2743"/>
        <v>0</v>
      </c>
      <c r="PI369" s="688">
        <f t="shared" si="2485"/>
        <v>0</v>
      </c>
      <c r="PJ369" s="52">
        <f t="shared" si="2744"/>
        <v>0</v>
      </c>
      <c r="PK369" s="51">
        <f t="shared" si="2486"/>
        <v>0</v>
      </c>
      <c r="PL369" s="57">
        <f t="shared" si="2487"/>
        <v>0</v>
      </c>
      <c r="PM369" s="57">
        <f t="shared" si="2745"/>
        <v>0</v>
      </c>
      <c r="PN369" s="153">
        <f t="shared" si="2558"/>
        <v>10000</v>
      </c>
      <c r="PO369" s="469">
        <f t="shared" si="2488"/>
        <v>0</v>
      </c>
      <c r="PP369" s="46">
        <f t="shared" si="2489"/>
        <v>0</v>
      </c>
      <c r="PQ369" s="46">
        <f t="shared" si="2490"/>
        <v>0</v>
      </c>
      <c r="PR369" s="48"/>
    </row>
    <row r="370" spans="2:434" hidden="1" x14ac:dyDescent="0.3">
      <c r="B370" s="45">
        <v>309</v>
      </c>
      <c r="C370" s="46">
        <f t="shared" si="2245"/>
        <v>0</v>
      </c>
      <c r="D370" s="46">
        <f t="shared" si="2293"/>
        <v>0</v>
      </c>
      <c r="E370" s="46">
        <f t="shared" si="2294"/>
        <v>0</v>
      </c>
      <c r="F370" s="46">
        <f t="shared" si="2295"/>
        <v>0</v>
      </c>
      <c r="G370" s="46">
        <f t="shared" si="2296"/>
        <v>0</v>
      </c>
      <c r="H370" s="51">
        <f t="shared" si="2297"/>
        <v>0</v>
      </c>
      <c r="I370" s="58">
        <f t="shared" ref="I370:I421" si="2766">IF(B370&gt;$B$7,0,K370+J370)</f>
        <v>0</v>
      </c>
      <c r="J370" s="52">
        <f t="shared" si="2298"/>
        <v>0</v>
      </c>
      <c r="K370" s="51">
        <f t="shared" si="2299"/>
        <v>0</v>
      </c>
      <c r="L370" s="57">
        <f t="shared" si="2300"/>
        <v>0</v>
      </c>
      <c r="M370" s="468">
        <f t="shared" si="2491"/>
        <v>0</v>
      </c>
      <c r="N370" s="46">
        <f t="shared" si="2492"/>
        <v>0</v>
      </c>
      <c r="O370" s="47"/>
      <c r="P370" s="46">
        <f t="shared" si="2493"/>
        <v>0</v>
      </c>
      <c r="Q370" s="48"/>
      <c r="R370" s="29"/>
      <c r="S370" s="29"/>
      <c r="T370" s="45">
        <v>309</v>
      </c>
      <c r="U370" s="46">
        <f t="shared" si="2301"/>
        <v>0</v>
      </c>
      <c r="V370" s="46">
        <f t="shared" si="2302"/>
        <v>0</v>
      </c>
      <c r="W370" s="46">
        <f t="shared" si="2494"/>
        <v>0</v>
      </c>
      <c r="X370" s="46">
        <f t="shared" si="2303"/>
        <v>0</v>
      </c>
      <c r="Y370" s="46">
        <f t="shared" si="2304"/>
        <v>0</v>
      </c>
      <c r="Z370" s="51">
        <f t="shared" si="2305"/>
        <v>0</v>
      </c>
      <c r="AA370" s="58">
        <f t="shared" si="2306"/>
        <v>0</v>
      </c>
      <c r="AB370" s="52">
        <f t="shared" si="2307"/>
        <v>0</v>
      </c>
      <c r="AC370" s="51">
        <f t="shared" si="2308"/>
        <v>0</v>
      </c>
      <c r="AD370" s="57">
        <f t="shared" si="2309"/>
        <v>0</v>
      </c>
      <c r="AE370" s="468">
        <f t="shared" si="2495"/>
        <v>0</v>
      </c>
      <c r="AF370" s="46">
        <f t="shared" si="2310"/>
        <v>0</v>
      </c>
      <c r="AG370" s="47"/>
      <c r="AH370" s="46">
        <f t="shared" si="2496"/>
        <v>0</v>
      </c>
      <c r="AI370" s="48"/>
      <c r="AJ370" s="29"/>
      <c r="AK370" s="45">
        <v>309</v>
      </c>
      <c r="AL370" s="46">
        <f t="shared" si="2311"/>
        <v>0</v>
      </c>
      <c r="AM370" s="46"/>
      <c r="AN370" s="46"/>
      <c r="AO370" s="46">
        <f t="shared" si="2312"/>
        <v>0</v>
      </c>
      <c r="AP370" s="128">
        <f t="shared" si="2313"/>
        <v>0</v>
      </c>
      <c r="AQ370" s="128"/>
      <c r="AR370" s="128"/>
      <c r="AS370" s="46">
        <f t="shared" si="2314"/>
        <v>0</v>
      </c>
      <c r="AT370" s="46">
        <f t="shared" si="2315"/>
        <v>0</v>
      </c>
      <c r="AU370" s="51"/>
      <c r="AV370" s="51"/>
      <c r="AW370" s="51">
        <f t="shared" si="2316"/>
        <v>0</v>
      </c>
      <c r="AX370" s="58">
        <f t="shared" si="2317"/>
        <v>0</v>
      </c>
      <c r="AY370" s="52"/>
      <c r="AZ370" s="52"/>
      <c r="BA370" s="52">
        <f t="shared" si="2318"/>
        <v>0</v>
      </c>
      <c r="BB370" s="51">
        <f t="shared" si="2319"/>
        <v>0</v>
      </c>
      <c r="BC370" s="51"/>
      <c r="BD370" s="51"/>
      <c r="BE370" s="57">
        <f t="shared" si="2320"/>
        <v>0</v>
      </c>
      <c r="BF370" s="468">
        <f t="shared" si="2321"/>
        <v>0</v>
      </c>
      <c r="BG370" s="46">
        <f t="shared" si="2322"/>
        <v>0</v>
      </c>
      <c r="BH370" s="46">
        <f t="shared" si="2323"/>
        <v>0</v>
      </c>
      <c r="BI370" s="48"/>
      <c r="BK370" s="45">
        <v>309</v>
      </c>
      <c r="BL370" s="46">
        <f t="shared" si="2497"/>
        <v>0</v>
      </c>
      <c r="BM370" s="46">
        <f t="shared" si="2498"/>
        <v>0</v>
      </c>
      <c r="BN370" s="46">
        <f t="shared" si="2499"/>
        <v>0</v>
      </c>
      <c r="BO370" s="46">
        <f t="shared" si="2324"/>
        <v>0</v>
      </c>
      <c r="BP370" s="46">
        <f t="shared" si="2325"/>
        <v>0</v>
      </c>
      <c r="BQ370" s="51">
        <f t="shared" si="2326"/>
        <v>0</v>
      </c>
      <c r="BR370" s="57">
        <f t="shared" si="2715"/>
        <v>0</v>
      </c>
      <c r="BS370" s="58">
        <f t="shared" ref="BS370:BS421" si="2767">IF(BK370&gt;$B$7,0,BU370+BT370)</f>
        <v>0</v>
      </c>
      <c r="BT370" s="52">
        <f t="shared" si="2500"/>
        <v>0</v>
      </c>
      <c r="BU370" s="51">
        <f t="shared" si="2327"/>
        <v>0</v>
      </c>
      <c r="BV370" s="51">
        <f t="shared" si="2328"/>
        <v>0</v>
      </c>
      <c r="BW370" s="153">
        <f t="shared" si="2716"/>
        <v>0</v>
      </c>
      <c r="BX370" s="468">
        <f t="shared" si="2501"/>
        <v>0</v>
      </c>
      <c r="BY370" s="46">
        <f t="shared" si="2502"/>
        <v>0</v>
      </c>
      <c r="BZ370" s="46">
        <f t="shared" si="2329"/>
        <v>0</v>
      </c>
      <c r="CA370" s="48"/>
      <c r="CB370" s="29"/>
      <c r="CC370" s="45">
        <v>309</v>
      </c>
      <c r="CD370" s="128">
        <f t="shared" si="2330"/>
        <v>0</v>
      </c>
      <c r="CE370" s="46">
        <f t="shared" si="2503"/>
        <v>0</v>
      </c>
      <c r="CF370" s="128">
        <f t="shared" si="2331"/>
        <v>0</v>
      </c>
      <c r="CG370" s="46">
        <f t="shared" si="2504"/>
        <v>0</v>
      </c>
      <c r="CH370" s="46">
        <f t="shared" ref="CH370:CH421" si="2768">IF(AND($H$7="Oui",CC370=$I$7),CI369,IF(AND($H$7="Oui",CC370&gt;$I$7),0,IF(CC370&gt;$B$7,0,CF370-CG370)))</f>
        <v>0</v>
      </c>
      <c r="CI370" s="51">
        <f t="shared" si="2332"/>
        <v>0</v>
      </c>
      <c r="CJ370" s="199">
        <f t="shared" si="2717"/>
        <v>0</v>
      </c>
      <c r="CK370" s="153">
        <f t="shared" si="2505"/>
        <v>10000</v>
      </c>
      <c r="CL370" s="45">
        <v>309</v>
      </c>
      <c r="CM370" s="46">
        <f t="shared" si="2506"/>
        <v>0</v>
      </c>
      <c r="CN370" s="46">
        <f t="shared" si="2507"/>
        <v>0</v>
      </c>
      <c r="CO370" s="128">
        <f t="shared" si="2242"/>
        <v>0</v>
      </c>
      <c r="CP370" s="46">
        <f t="shared" si="2333"/>
        <v>0</v>
      </c>
      <c r="CQ370" s="46">
        <f t="shared" si="2243"/>
        <v>0</v>
      </c>
      <c r="CR370" s="51">
        <f t="shared" si="2334"/>
        <v>0</v>
      </c>
      <c r="CS370" s="153">
        <f t="shared" si="2718"/>
        <v>0</v>
      </c>
      <c r="CT370" s="58">
        <f t="shared" si="2335"/>
        <v>0</v>
      </c>
      <c r="CU370" s="52">
        <f t="shared" si="2508"/>
        <v>0</v>
      </c>
      <c r="CV370" s="51">
        <f t="shared" si="2509"/>
        <v>0</v>
      </c>
      <c r="CW370" s="51">
        <f t="shared" si="2336"/>
        <v>0</v>
      </c>
      <c r="CX370" s="57">
        <f t="shared" si="2719"/>
        <v>0</v>
      </c>
      <c r="CY370" s="153">
        <f t="shared" si="2510"/>
        <v>10000</v>
      </c>
      <c r="CZ370" s="479">
        <f t="shared" si="2746"/>
        <v>0</v>
      </c>
      <c r="DA370" s="46">
        <f t="shared" si="2511"/>
        <v>0</v>
      </c>
      <c r="DB370" s="46">
        <f t="shared" si="2512"/>
        <v>0</v>
      </c>
      <c r="DC370" s="48"/>
      <c r="DE370" s="45">
        <v>309</v>
      </c>
      <c r="DF370" s="46">
        <f t="shared" si="2337"/>
        <v>0</v>
      </c>
      <c r="DG370" s="46">
        <f t="shared" si="2720"/>
        <v>0</v>
      </c>
      <c r="DH370" s="46">
        <f t="shared" si="2338"/>
        <v>0</v>
      </c>
      <c r="DI370" s="46">
        <f t="shared" si="2339"/>
        <v>0</v>
      </c>
      <c r="DJ370" s="46">
        <f t="shared" si="2340"/>
        <v>0</v>
      </c>
      <c r="DK370" s="51">
        <f t="shared" si="2341"/>
        <v>0</v>
      </c>
      <c r="DL370" s="58">
        <f t="shared" ref="DL370:DL421" si="2769">IF(DE370&gt;$B$7,0,DN370+DM370)</f>
        <v>0</v>
      </c>
      <c r="DM370" s="241">
        <f t="shared" si="2721"/>
        <v>0</v>
      </c>
      <c r="DN370" s="51">
        <f t="shared" si="2342"/>
        <v>0</v>
      </c>
      <c r="DO370" s="57">
        <f t="shared" si="2343"/>
        <v>0</v>
      </c>
      <c r="DP370" s="468">
        <f t="shared" si="2513"/>
        <v>0</v>
      </c>
      <c r="DQ370" s="46">
        <f t="shared" si="2514"/>
        <v>0</v>
      </c>
      <c r="DR370" s="47"/>
      <c r="DS370" s="46">
        <f t="shared" si="2515"/>
        <v>0</v>
      </c>
      <c r="DT370" s="48"/>
      <c r="DU370" s="29"/>
      <c r="DV370" s="45">
        <v>309</v>
      </c>
      <c r="DW370" s="46">
        <f t="shared" si="2516"/>
        <v>0</v>
      </c>
      <c r="DX370" s="46">
        <f t="shared" si="2722"/>
        <v>0</v>
      </c>
      <c r="DY370" s="46">
        <f t="shared" si="2517"/>
        <v>0</v>
      </c>
      <c r="DZ370" s="46">
        <f t="shared" si="2344"/>
        <v>0</v>
      </c>
      <c r="EA370" s="46">
        <f t="shared" si="2345"/>
        <v>0</v>
      </c>
      <c r="EB370" s="51">
        <f t="shared" si="2346"/>
        <v>0</v>
      </c>
      <c r="EC370" s="58">
        <f t="shared" ref="EC370:EC421" si="2770">IF(DV370&gt;$B$7,0,EE370+ED370)</f>
        <v>0</v>
      </c>
      <c r="ED370" s="52">
        <f t="shared" si="2723"/>
        <v>0</v>
      </c>
      <c r="EE370" s="51">
        <f t="shared" si="2347"/>
        <v>0</v>
      </c>
      <c r="EF370" s="57">
        <f t="shared" si="2348"/>
        <v>0</v>
      </c>
      <c r="EG370" s="468">
        <f t="shared" si="2518"/>
        <v>0</v>
      </c>
      <c r="EH370" s="46">
        <f t="shared" si="2519"/>
        <v>0</v>
      </c>
      <c r="EI370" s="47"/>
      <c r="EJ370" s="46">
        <f t="shared" si="2520"/>
        <v>0</v>
      </c>
      <c r="EK370" s="48"/>
      <c r="EL370" s="29"/>
      <c r="EM370" s="45">
        <v>309</v>
      </c>
      <c r="EN370" s="46">
        <f t="shared" si="2700"/>
        <v>0</v>
      </c>
      <c r="EO370" s="46">
        <f t="shared" si="2724"/>
        <v>0</v>
      </c>
      <c r="EP370" s="128">
        <f t="shared" ref="EP370:EP421" si="2771">IF(AND($H$7="Oui",EM370=$I$7),ES369+EQ370,EN370-EO370)</f>
        <v>0</v>
      </c>
      <c r="EQ370" s="46">
        <f t="shared" si="2349"/>
        <v>0</v>
      </c>
      <c r="ER370" s="46">
        <f t="shared" si="2350"/>
        <v>0</v>
      </c>
      <c r="ES370" s="51">
        <f t="shared" si="2351"/>
        <v>0</v>
      </c>
      <c r="ET370" s="153">
        <f t="shared" si="2521"/>
        <v>10000</v>
      </c>
      <c r="EU370" s="45">
        <v>309</v>
      </c>
      <c r="EV370" s="46">
        <f t="shared" ref="EV370:EV421" si="2772">IF(AND($H$7="Oui",EU370=$I$7),EX370+EW370,ROUND(IF(EU370=$B$7,EX370+EW370,EN370),2))</f>
        <v>0</v>
      </c>
      <c r="EW370" s="46">
        <f t="shared" si="2725"/>
        <v>0</v>
      </c>
      <c r="EX370" s="128">
        <f t="shared" si="2352"/>
        <v>0</v>
      </c>
      <c r="EY370" s="46">
        <f t="shared" si="2353"/>
        <v>0</v>
      </c>
      <c r="EZ370" s="46">
        <f t="shared" si="2354"/>
        <v>0</v>
      </c>
      <c r="FA370" s="51">
        <f t="shared" si="2355"/>
        <v>0</v>
      </c>
      <c r="FB370" s="58">
        <f t="shared" si="2356"/>
        <v>0</v>
      </c>
      <c r="FC370" s="52">
        <f t="shared" si="2726"/>
        <v>0</v>
      </c>
      <c r="FD370" s="51">
        <f t="shared" si="2522"/>
        <v>0</v>
      </c>
      <c r="FE370" s="57">
        <f t="shared" si="2357"/>
        <v>0</v>
      </c>
      <c r="FF370" s="153">
        <f t="shared" si="2523"/>
        <v>10000</v>
      </c>
      <c r="FG370" s="469">
        <f t="shared" si="2358"/>
        <v>0</v>
      </c>
      <c r="FH370" s="46">
        <f t="shared" si="2359"/>
        <v>0</v>
      </c>
      <c r="FI370" s="46">
        <f t="shared" si="2360"/>
        <v>0</v>
      </c>
      <c r="FJ370" s="48"/>
      <c r="FL370" s="45">
        <v>309</v>
      </c>
      <c r="FM370" s="46">
        <f t="shared" si="2524"/>
        <v>0</v>
      </c>
      <c r="FN370" s="46">
        <f t="shared" si="2701"/>
        <v>0</v>
      </c>
      <c r="FO370" s="46">
        <f t="shared" si="2525"/>
        <v>0</v>
      </c>
      <c r="FP370" s="46">
        <f t="shared" si="2361"/>
        <v>0</v>
      </c>
      <c r="FQ370" s="46">
        <f t="shared" si="2362"/>
        <v>0</v>
      </c>
      <c r="FR370" s="51">
        <f t="shared" si="2363"/>
        <v>0</v>
      </c>
      <c r="FS370" s="57">
        <f t="shared" si="2727"/>
        <v>0</v>
      </c>
      <c r="FT370" s="58">
        <f t="shared" ref="FT370:FT421" si="2773">IF(FL370&gt;$B$7,0,FV370+FU370)</f>
        <v>0</v>
      </c>
      <c r="FU370" s="241">
        <f t="shared" si="2702"/>
        <v>0</v>
      </c>
      <c r="FV370" s="51">
        <f t="shared" si="2364"/>
        <v>0</v>
      </c>
      <c r="FW370" s="51">
        <f t="shared" si="2365"/>
        <v>0</v>
      </c>
      <c r="FX370" s="153">
        <f t="shared" si="2728"/>
        <v>0</v>
      </c>
      <c r="FY370" s="468">
        <f t="shared" si="2526"/>
        <v>0</v>
      </c>
      <c r="FZ370" s="46">
        <f t="shared" si="2527"/>
        <v>0</v>
      </c>
      <c r="GA370" s="46">
        <f t="shared" si="2366"/>
        <v>0</v>
      </c>
      <c r="GB370" s="48"/>
      <c r="GD370" s="45">
        <v>309</v>
      </c>
      <c r="GE370" s="128">
        <f t="shared" si="2703"/>
        <v>0</v>
      </c>
      <c r="GF370" s="128">
        <f t="shared" si="2729"/>
        <v>0</v>
      </c>
      <c r="GG370" s="128">
        <f t="shared" si="2699"/>
        <v>0</v>
      </c>
      <c r="GH370" s="46">
        <f t="shared" ref="GH370:GH421" si="2774">IF(GD370&gt;$B$7,0,GJ369*$D$7/12)</f>
        <v>0</v>
      </c>
      <c r="GI370" s="46">
        <f t="shared" si="2367"/>
        <v>0</v>
      </c>
      <c r="GJ370" s="51">
        <f t="shared" si="2368"/>
        <v>0</v>
      </c>
      <c r="GK370" s="51">
        <f t="shared" si="2730"/>
        <v>0</v>
      </c>
      <c r="GL370" s="153">
        <f t="shared" si="2528"/>
        <v>10000</v>
      </c>
      <c r="GM370" s="45">
        <v>309</v>
      </c>
      <c r="GN370" s="46">
        <f t="shared" ref="GN370:GN421" si="2775">IF(AND($H$7="Oui",GM370=$I$7),GP370+GO370,ROUND(IF(GM370=$B$7,GP370+GO370,GE370),2))</f>
        <v>0</v>
      </c>
      <c r="GO370" s="46">
        <f t="shared" si="2704"/>
        <v>0</v>
      </c>
      <c r="GP370" s="128">
        <f t="shared" si="2747"/>
        <v>0</v>
      </c>
      <c r="GQ370" s="46">
        <f t="shared" si="2369"/>
        <v>0</v>
      </c>
      <c r="GR370" s="46">
        <f t="shared" si="2748"/>
        <v>0</v>
      </c>
      <c r="GS370" s="51">
        <f t="shared" si="2370"/>
        <v>0</v>
      </c>
      <c r="GT370" s="57">
        <f t="shared" si="2731"/>
        <v>0</v>
      </c>
      <c r="GU370" s="58">
        <f t="shared" si="2371"/>
        <v>0</v>
      </c>
      <c r="GV370" s="52">
        <f t="shared" si="2705"/>
        <v>0</v>
      </c>
      <c r="GW370" s="51">
        <f t="shared" si="2529"/>
        <v>0</v>
      </c>
      <c r="GX370" s="57">
        <f t="shared" si="2372"/>
        <v>0</v>
      </c>
      <c r="GY370" s="57">
        <f t="shared" si="2732"/>
        <v>0</v>
      </c>
      <c r="GZ370" s="153">
        <f t="shared" si="2530"/>
        <v>10000</v>
      </c>
      <c r="HA370" s="469">
        <f t="shared" si="2373"/>
        <v>0</v>
      </c>
      <c r="HB370" s="46">
        <f t="shared" si="2374"/>
        <v>0</v>
      </c>
      <c r="HC370" s="46">
        <f t="shared" si="2375"/>
        <v>0</v>
      </c>
      <c r="HD370" s="48"/>
      <c r="HF370" s="45">
        <v>309</v>
      </c>
      <c r="HG370" s="46">
        <f t="shared" si="2376"/>
        <v>0</v>
      </c>
      <c r="HH370" s="46">
        <f t="shared" si="2377"/>
        <v>0</v>
      </c>
      <c r="HI370" s="46">
        <f t="shared" si="2378"/>
        <v>0</v>
      </c>
      <c r="HJ370" s="46">
        <f t="shared" si="2379"/>
        <v>0</v>
      </c>
      <c r="HK370" s="46">
        <f t="shared" si="2380"/>
        <v>0</v>
      </c>
      <c r="HL370" s="51">
        <f t="shared" si="2381"/>
        <v>0</v>
      </c>
      <c r="HM370" s="153">
        <f t="shared" si="2531"/>
        <v>10000</v>
      </c>
      <c r="HN370" s="58">
        <f t="shared" si="2382"/>
        <v>0</v>
      </c>
      <c r="HO370" s="52">
        <f t="shared" si="2383"/>
        <v>0</v>
      </c>
      <c r="HP370" s="51">
        <f t="shared" si="2384"/>
        <v>0</v>
      </c>
      <c r="HQ370" s="57">
        <f t="shared" si="2385"/>
        <v>0</v>
      </c>
      <c r="HR370" s="153">
        <f t="shared" si="2532"/>
        <v>10000</v>
      </c>
      <c r="HS370" s="468">
        <f t="shared" si="2749"/>
        <v>0</v>
      </c>
      <c r="HT370" s="46">
        <f t="shared" si="2750"/>
        <v>0</v>
      </c>
      <c r="HU370" s="46">
        <f t="shared" si="2751"/>
        <v>0</v>
      </c>
      <c r="HV370" s="48"/>
      <c r="HW370" s="29"/>
      <c r="HX370" s="45">
        <v>309</v>
      </c>
      <c r="HY370" s="128">
        <f t="shared" si="2386"/>
        <v>0</v>
      </c>
      <c r="HZ370" s="46">
        <f t="shared" si="2387"/>
        <v>0</v>
      </c>
      <c r="IA370" s="46">
        <f t="shared" si="2388"/>
        <v>0</v>
      </c>
      <c r="IB370" s="46">
        <f t="shared" si="2389"/>
        <v>0</v>
      </c>
      <c r="IC370" s="46">
        <f t="shared" si="2390"/>
        <v>0</v>
      </c>
      <c r="ID370" s="51">
        <f t="shared" si="2391"/>
        <v>0</v>
      </c>
      <c r="IE370" s="153">
        <f t="shared" si="2533"/>
        <v>10000</v>
      </c>
      <c r="IF370" s="58">
        <f t="shared" si="2392"/>
        <v>0</v>
      </c>
      <c r="IG370" s="52">
        <f t="shared" si="2393"/>
        <v>0</v>
      </c>
      <c r="IH370" s="51">
        <f t="shared" si="2394"/>
        <v>0</v>
      </c>
      <c r="II370" s="57">
        <f t="shared" si="2534"/>
        <v>0</v>
      </c>
      <c r="IJ370" s="153">
        <f t="shared" si="2535"/>
        <v>10000</v>
      </c>
      <c r="IK370" s="468">
        <f t="shared" si="2752"/>
        <v>0</v>
      </c>
      <c r="IL370" s="46">
        <f t="shared" si="2753"/>
        <v>0</v>
      </c>
      <c r="IM370" s="46">
        <f t="shared" si="2754"/>
        <v>0</v>
      </c>
      <c r="IN370" s="48"/>
      <c r="IO370" s="53">
        <f t="shared" si="2395"/>
        <v>0</v>
      </c>
      <c r="IQ370" s="45">
        <v>309</v>
      </c>
      <c r="IR370" s="128">
        <f t="shared" si="2396"/>
        <v>0</v>
      </c>
      <c r="IS370" s="128">
        <f t="shared" si="2397"/>
        <v>0</v>
      </c>
      <c r="IT370" s="128">
        <f t="shared" si="2398"/>
        <v>0</v>
      </c>
      <c r="IU370" s="46">
        <f t="shared" si="2559"/>
        <v>0</v>
      </c>
      <c r="IV370" s="46">
        <f t="shared" si="2399"/>
        <v>0</v>
      </c>
      <c r="IW370" s="51">
        <f t="shared" si="2400"/>
        <v>0</v>
      </c>
      <c r="IX370" s="199">
        <f t="shared" si="2536"/>
        <v>10000</v>
      </c>
      <c r="IY370" s="128">
        <f t="shared" si="2401"/>
        <v>0</v>
      </c>
      <c r="IZ370" s="408">
        <f t="shared" si="2402"/>
        <v>0</v>
      </c>
      <c r="JA370" s="58">
        <f t="shared" si="2403"/>
        <v>0</v>
      </c>
      <c r="JB370" s="52">
        <f t="shared" si="2404"/>
        <v>0</v>
      </c>
      <c r="JC370" s="51">
        <f t="shared" si="2405"/>
        <v>0</v>
      </c>
      <c r="JD370" s="57">
        <f t="shared" si="2406"/>
        <v>0</v>
      </c>
      <c r="JE370" s="280">
        <f t="shared" si="2407"/>
        <v>10000</v>
      </c>
      <c r="JF370" s="280">
        <f t="shared" si="2408"/>
        <v>0</v>
      </c>
      <c r="JG370" s="468">
        <f t="shared" si="2409"/>
        <v>0</v>
      </c>
      <c r="JH370" s="46">
        <f t="shared" si="2410"/>
        <v>0</v>
      </c>
      <c r="JI370" s="46">
        <f t="shared" si="2411"/>
        <v>0</v>
      </c>
      <c r="JJ370" s="48"/>
      <c r="JL370" s="45">
        <v>309</v>
      </c>
      <c r="JM370" s="46">
        <f t="shared" si="2412"/>
        <v>0</v>
      </c>
      <c r="JN370" s="46">
        <f t="shared" si="2413"/>
        <v>0</v>
      </c>
      <c r="JO370" s="128">
        <f t="shared" si="2414"/>
        <v>0</v>
      </c>
      <c r="JP370" s="46">
        <f t="shared" si="2537"/>
        <v>0</v>
      </c>
      <c r="JQ370" s="46">
        <f t="shared" si="2415"/>
        <v>0</v>
      </c>
      <c r="JR370" s="51">
        <f t="shared" si="2416"/>
        <v>0</v>
      </c>
      <c r="JS370" s="51">
        <f t="shared" si="2733"/>
        <v>0</v>
      </c>
      <c r="JT370" s="199">
        <f t="shared" si="2538"/>
        <v>10000</v>
      </c>
      <c r="JU370" s="128">
        <f t="shared" si="2417"/>
        <v>0</v>
      </c>
      <c r="JV370" s="408">
        <f t="shared" si="2418"/>
        <v>0</v>
      </c>
      <c r="JW370" s="58">
        <f t="shared" si="2419"/>
        <v>0</v>
      </c>
      <c r="JX370" s="52">
        <f t="shared" si="2420"/>
        <v>0</v>
      </c>
      <c r="JY370" s="51">
        <f t="shared" si="2421"/>
        <v>0</v>
      </c>
      <c r="JZ370" s="51">
        <f t="shared" si="2422"/>
        <v>0</v>
      </c>
      <c r="KA370" s="199">
        <f t="shared" si="2734"/>
        <v>0</v>
      </c>
      <c r="KB370" s="128">
        <f t="shared" si="2539"/>
        <v>10000</v>
      </c>
      <c r="KC370" s="204">
        <f t="shared" si="2423"/>
        <v>0</v>
      </c>
      <c r="KD370" s="468">
        <f t="shared" si="2540"/>
        <v>0</v>
      </c>
      <c r="KE370" s="46">
        <f t="shared" si="2424"/>
        <v>0</v>
      </c>
      <c r="KF370" s="46">
        <f t="shared" si="2425"/>
        <v>0</v>
      </c>
      <c r="KG370" s="48"/>
      <c r="KI370" s="45">
        <v>309</v>
      </c>
      <c r="KJ370" s="46">
        <f t="shared" si="2426"/>
        <v>0</v>
      </c>
      <c r="KK370" s="46">
        <f t="shared" si="2427"/>
        <v>0</v>
      </c>
      <c r="KL370" s="128">
        <f t="shared" si="2428"/>
        <v>0</v>
      </c>
      <c r="KM370" s="46">
        <f t="shared" si="2244"/>
        <v>0</v>
      </c>
      <c r="KN370" s="46">
        <f t="shared" si="2429"/>
        <v>0</v>
      </c>
      <c r="KO370" s="51">
        <f t="shared" si="2430"/>
        <v>0</v>
      </c>
      <c r="KP370" s="199">
        <f t="shared" si="2735"/>
        <v>0</v>
      </c>
      <c r="KQ370" s="199">
        <f t="shared" si="2541"/>
        <v>10000</v>
      </c>
      <c r="KR370" s="128">
        <f t="shared" si="2431"/>
        <v>0</v>
      </c>
      <c r="KS370" s="408">
        <f t="shared" si="2432"/>
        <v>0</v>
      </c>
      <c r="KT370" s="45">
        <v>309</v>
      </c>
      <c r="KU370" s="46">
        <f t="shared" si="2542"/>
        <v>0</v>
      </c>
      <c r="KV370" s="46">
        <f t="shared" si="2433"/>
        <v>0</v>
      </c>
      <c r="KW370" s="128">
        <f t="shared" si="2755"/>
        <v>0</v>
      </c>
      <c r="KX370" s="46">
        <f t="shared" si="2434"/>
        <v>0</v>
      </c>
      <c r="KY370" s="46">
        <f t="shared" si="2756"/>
        <v>0</v>
      </c>
      <c r="KZ370" s="51">
        <f t="shared" si="2435"/>
        <v>0</v>
      </c>
      <c r="LA370" s="153">
        <f t="shared" si="2736"/>
        <v>0</v>
      </c>
      <c r="LB370" s="58">
        <f t="shared" si="2652"/>
        <v>0</v>
      </c>
      <c r="LC370" s="52">
        <f t="shared" si="2436"/>
        <v>0</v>
      </c>
      <c r="LD370" s="51">
        <f t="shared" si="2437"/>
        <v>0</v>
      </c>
      <c r="LE370" s="51">
        <f t="shared" si="2757"/>
        <v>0</v>
      </c>
      <c r="LF370" s="51">
        <f t="shared" si="2737"/>
        <v>0</v>
      </c>
      <c r="LG370" s="128">
        <f t="shared" si="2758"/>
        <v>10000</v>
      </c>
      <c r="LH370" s="204">
        <f t="shared" si="2438"/>
        <v>0</v>
      </c>
      <c r="LI370" s="479">
        <f t="shared" si="2759"/>
        <v>0</v>
      </c>
      <c r="LJ370" s="46">
        <f t="shared" si="2543"/>
        <v>0</v>
      </c>
      <c r="LK370" s="46">
        <f t="shared" si="2544"/>
        <v>0</v>
      </c>
      <c r="LL370" s="48"/>
      <c r="LN370" s="45">
        <v>309</v>
      </c>
      <c r="LO370" s="46">
        <f t="shared" si="2439"/>
        <v>0</v>
      </c>
      <c r="LP370" s="46">
        <f t="shared" si="2706"/>
        <v>0</v>
      </c>
      <c r="LQ370" s="46">
        <f t="shared" si="2440"/>
        <v>0</v>
      </c>
      <c r="LR370" s="46">
        <f t="shared" si="2441"/>
        <v>0</v>
      </c>
      <c r="LS370" s="46">
        <f t="shared" si="2442"/>
        <v>0</v>
      </c>
      <c r="LT370" s="51">
        <f t="shared" si="2443"/>
        <v>0</v>
      </c>
      <c r="LU370" s="199">
        <f t="shared" si="2545"/>
        <v>10000</v>
      </c>
      <c r="LV370" s="58">
        <f t="shared" si="2444"/>
        <v>0</v>
      </c>
      <c r="LW370" s="241">
        <f t="shared" si="2707"/>
        <v>0</v>
      </c>
      <c r="LX370" s="51">
        <f t="shared" si="2445"/>
        <v>0</v>
      </c>
      <c r="LY370" s="51">
        <f t="shared" si="2446"/>
        <v>0</v>
      </c>
      <c r="LZ370" s="46">
        <f t="shared" si="2546"/>
        <v>0</v>
      </c>
      <c r="MA370" s="199">
        <f t="shared" si="2547"/>
        <v>10000</v>
      </c>
      <c r="MB370" s="468">
        <f t="shared" si="2447"/>
        <v>0</v>
      </c>
      <c r="MC370" s="46">
        <f t="shared" si="2448"/>
        <v>0</v>
      </c>
      <c r="MD370" s="46">
        <f t="shared" si="2449"/>
        <v>0</v>
      </c>
      <c r="ME370" s="48"/>
      <c r="MG370" s="45">
        <v>309</v>
      </c>
      <c r="MH370" s="46">
        <f t="shared" si="2450"/>
        <v>0</v>
      </c>
      <c r="MI370" s="46">
        <f t="shared" si="2708"/>
        <v>0</v>
      </c>
      <c r="MJ370" s="46">
        <f t="shared" si="2451"/>
        <v>0</v>
      </c>
      <c r="MK370" s="46">
        <f t="shared" si="2452"/>
        <v>0</v>
      </c>
      <c r="ML370" s="46">
        <f t="shared" si="2453"/>
        <v>0</v>
      </c>
      <c r="MM370" s="51">
        <f t="shared" si="2454"/>
        <v>0</v>
      </c>
      <c r="MN370" s="199">
        <f t="shared" si="2548"/>
        <v>10000</v>
      </c>
      <c r="MO370" s="58">
        <f t="shared" si="2455"/>
        <v>0</v>
      </c>
      <c r="MP370" s="52">
        <f t="shared" si="2709"/>
        <v>0</v>
      </c>
      <c r="MQ370" s="51">
        <f t="shared" si="2456"/>
        <v>0</v>
      </c>
      <c r="MR370" s="57">
        <f t="shared" si="2457"/>
        <v>0</v>
      </c>
      <c r="MS370" s="199">
        <f t="shared" si="2549"/>
        <v>10000</v>
      </c>
      <c r="MT370" s="468">
        <f t="shared" si="2550"/>
        <v>0</v>
      </c>
      <c r="MU370" s="46">
        <f t="shared" si="2458"/>
        <v>0</v>
      </c>
      <c r="MV370" s="46">
        <f t="shared" si="2459"/>
        <v>0</v>
      </c>
      <c r="MW370" s="48"/>
      <c r="MY370" s="45">
        <v>309</v>
      </c>
      <c r="MZ370" s="46">
        <f t="shared" si="2460"/>
        <v>0</v>
      </c>
      <c r="NA370" s="46">
        <f t="shared" si="2710"/>
        <v>0</v>
      </c>
      <c r="NB370" s="128">
        <f t="shared" si="2461"/>
        <v>0</v>
      </c>
      <c r="NC370" s="46">
        <f t="shared" ref="NC370:NC421" si="2776">IF(MY370&gt;$B$7,0,NE369*$D$7/12)</f>
        <v>0</v>
      </c>
      <c r="ND370" s="46">
        <f t="shared" si="2462"/>
        <v>0</v>
      </c>
      <c r="NE370" s="51">
        <f t="shared" si="2760"/>
        <v>0</v>
      </c>
      <c r="NF370" s="153">
        <f t="shared" si="2761"/>
        <v>10000</v>
      </c>
      <c r="NG370" s="45">
        <v>309</v>
      </c>
      <c r="NH370" s="46">
        <f t="shared" ref="NH370:NH421" si="2777">IF(AND($H$7="Oui",NG370=$I$7),NJ370+NI370,ROUND(IF(NG370=$B$7,NJ370+NI370,MZ370),2))</f>
        <v>0</v>
      </c>
      <c r="NI370" s="46">
        <f t="shared" si="2711"/>
        <v>0</v>
      </c>
      <c r="NJ370" s="128">
        <f t="shared" si="2762"/>
        <v>0</v>
      </c>
      <c r="NK370" s="46">
        <f t="shared" si="2551"/>
        <v>0</v>
      </c>
      <c r="NL370" s="46">
        <f t="shared" si="2763"/>
        <v>0</v>
      </c>
      <c r="NM370" s="51">
        <f t="shared" si="2463"/>
        <v>0</v>
      </c>
      <c r="NN370" s="58">
        <f t="shared" si="2764"/>
        <v>0</v>
      </c>
      <c r="NO370" s="52">
        <f t="shared" si="2712"/>
        <v>0</v>
      </c>
      <c r="NP370" s="51">
        <f t="shared" si="2765"/>
        <v>0</v>
      </c>
      <c r="NQ370" s="57">
        <f t="shared" si="2464"/>
        <v>0</v>
      </c>
      <c r="NR370" s="153">
        <f t="shared" si="2552"/>
        <v>10000</v>
      </c>
      <c r="NS370" s="469">
        <f t="shared" si="2465"/>
        <v>0</v>
      </c>
      <c r="NT370" s="46">
        <f t="shared" si="2466"/>
        <v>0</v>
      </c>
      <c r="NU370" s="46">
        <f t="shared" si="2467"/>
        <v>0</v>
      </c>
      <c r="NV370" s="48"/>
      <c r="NX370" s="45">
        <v>309</v>
      </c>
      <c r="NY370" s="46">
        <f t="shared" si="2468"/>
        <v>0</v>
      </c>
      <c r="NZ370" s="46">
        <f t="shared" si="2713"/>
        <v>0</v>
      </c>
      <c r="OA370" s="46">
        <f t="shared" si="2469"/>
        <v>0</v>
      </c>
      <c r="OB370" s="46">
        <f t="shared" si="2470"/>
        <v>0</v>
      </c>
      <c r="OC370" s="46">
        <f t="shared" si="2471"/>
        <v>0</v>
      </c>
      <c r="OD370" s="51">
        <f t="shared" si="2472"/>
        <v>0</v>
      </c>
      <c r="OE370" s="57">
        <f t="shared" si="2738"/>
        <v>0</v>
      </c>
      <c r="OF370" s="153">
        <f t="shared" si="2553"/>
        <v>10000</v>
      </c>
      <c r="OG370" s="58">
        <f t="shared" si="2473"/>
        <v>0</v>
      </c>
      <c r="OH370" s="241">
        <f t="shared" si="2739"/>
        <v>0</v>
      </c>
      <c r="OI370" s="51">
        <f t="shared" si="2474"/>
        <v>0</v>
      </c>
      <c r="OJ370" s="51">
        <f t="shared" si="2475"/>
        <v>0</v>
      </c>
      <c r="OK370" s="153">
        <f t="shared" si="2740"/>
        <v>0</v>
      </c>
      <c r="OL370" s="153">
        <f t="shared" si="2554"/>
        <v>10000</v>
      </c>
      <c r="OM370" s="468">
        <f t="shared" si="2555"/>
        <v>0</v>
      </c>
      <c r="ON370" s="46">
        <f t="shared" si="2556"/>
        <v>0</v>
      </c>
      <c r="OO370" s="46">
        <f t="shared" si="2476"/>
        <v>0</v>
      </c>
      <c r="OP370" s="48"/>
      <c r="OR370" s="45">
        <v>309</v>
      </c>
      <c r="OS370" s="46">
        <f t="shared" si="2477"/>
        <v>0</v>
      </c>
      <c r="OT370" s="128">
        <f t="shared" si="2714"/>
        <v>0</v>
      </c>
      <c r="OU370" s="128">
        <f t="shared" si="2478"/>
        <v>0</v>
      </c>
      <c r="OV370" s="46">
        <f t="shared" ref="OV370:OV421" si="2778">IF(OR370&gt;$B$7,0,OX369*$D$7/12)</f>
        <v>0</v>
      </c>
      <c r="OW370" s="46">
        <f t="shared" ref="OW370:OW421" si="2779">IF(AND($H$7="Oui",OR370=$I$7),OX369,IF(AND($H$7="Oui",OR370&gt;$I$7),0,IF(AND($H$7="Oui",OR370=$I$7),OX369,IF(OR370&gt;$B$7,0,OU370-OV370))))</f>
        <v>0</v>
      </c>
      <c r="OX370" s="51">
        <f t="shared" si="2479"/>
        <v>0</v>
      </c>
      <c r="OY370" s="51">
        <f t="shared" si="2741"/>
        <v>0</v>
      </c>
      <c r="OZ370" s="153">
        <f t="shared" si="2557"/>
        <v>10000</v>
      </c>
      <c r="PA370" s="45">
        <v>309</v>
      </c>
      <c r="PB370" s="46">
        <f t="shared" si="2480"/>
        <v>0</v>
      </c>
      <c r="PC370" s="46">
        <f t="shared" si="2742"/>
        <v>0</v>
      </c>
      <c r="PD370" s="128">
        <f t="shared" si="2481"/>
        <v>0</v>
      </c>
      <c r="PE370" s="46">
        <f t="shared" si="2482"/>
        <v>0</v>
      </c>
      <c r="PF370" s="46">
        <f t="shared" si="2483"/>
        <v>0</v>
      </c>
      <c r="PG370" s="51">
        <f t="shared" si="2484"/>
        <v>0</v>
      </c>
      <c r="PH370" s="57">
        <f t="shared" si="2743"/>
        <v>0</v>
      </c>
      <c r="PI370" s="688">
        <f t="shared" si="2485"/>
        <v>0</v>
      </c>
      <c r="PJ370" s="52">
        <f t="shared" si="2744"/>
        <v>0</v>
      </c>
      <c r="PK370" s="51">
        <f t="shared" si="2486"/>
        <v>0</v>
      </c>
      <c r="PL370" s="57">
        <f t="shared" si="2487"/>
        <v>0</v>
      </c>
      <c r="PM370" s="57">
        <f t="shared" si="2745"/>
        <v>0</v>
      </c>
      <c r="PN370" s="153">
        <f t="shared" si="2558"/>
        <v>10000</v>
      </c>
      <c r="PO370" s="469">
        <f t="shared" si="2488"/>
        <v>0</v>
      </c>
      <c r="PP370" s="46">
        <f t="shared" si="2489"/>
        <v>0</v>
      </c>
      <c r="PQ370" s="46">
        <f t="shared" si="2490"/>
        <v>0</v>
      </c>
      <c r="PR370" s="48"/>
    </row>
    <row r="371" spans="2:434" hidden="1" x14ac:dyDescent="0.3">
      <c r="B371" s="45">
        <v>310</v>
      </c>
      <c r="C371" s="46">
        <f t="shared" si="2245"/>
        <v>0</v>
      </c>
      <c r="D371" s="46">
        <f t="shared" si="2293"/>
        <v>0</v>
      </c>
      <c r="E371" s="46">
        <f t="shared" si="2294"/>
        <v>0</v>
      </c>
      <c r="F371" s="46">
        <f t="shared" si="2295"/>
        <v>0</v>
      </c>
      <c r="G371" s="46">
        <f t="shared" si="2296"/>
        <v>0</v>
      </c>
      <c r="H371" s="51">
        <f t="shared" si="2297"/>
        <v>0</v>
      </c>
      <c r="I371" s="58">
        <f t="shared" si="2766"/>
        <v>0</v>
      </c>
      <c r="J371" s="52">
        <f t="shared" si="2298"/>
        <v>0</v>
      </c>
      <c r="K371" s="51">
        <f t="shared" si="2299"/>
        <v>0</v>
      </c>
      <c r="L371" s="57">
        <f t="shared" si="2300"/>
        <v>0</v>
      </c>
      <c r="M371" s="468">
        <f t="shared" si="2491"/>
        <v>0</v>
      </c>
      <c r="N371" s="46">
        <f t="shared" si="2492"/>
        <v>0</v>
      </c>
      <c r="O371" s="47"/>
      <c r="P371" s="46">
        <f t="shared" si="2493"/>
        <v>0</v>
      </c>
      <c r="Q371" s="48"/>
      <c r="R371" s="29"/>
      <c r="S371" s="29"/>
      <c r="T371" s="45">
        <v>310</v>
      </c>
      <c r="U371" s="46">
        <f t="shared" si="2301"/>
        <v>0</v>
      </c>
      <c r="V371" s="46">
        <f t="shared" si="2302"/>
        <v>0</v>
      </c>
      <c r="W371" s="46">
        <f t="shared" si="2494"/>
        <v>0</v>
      </c>
      <c r="X371" s="46">
        <f t="shared" si="2303"/>
        <v>0</v>
      </c>
      <c r="Y371" s="46">
        <f t="shared" si="2304"/>
        <v>0</v>
      </c>
      <c r="Z371" s="51">
        <f t="shared" si="2305"/>
        <v>0</v>
      </c>
      <c r="AA371" s="58">
        <f t="shared" si="2306"/>
        <v>0</v>
      </c>
      <c r="AB371" s="52">
        <f t="shared" si="2307"/>
        <v>0</v>
      </c>
      <c r="AC371" s="51">
        <f t="shared" si="2308"/>
        <v>0</v>
      </c>
      <c r="AD371" s="57">
        <f t="shared" si="2309"/>
        <v>0</v>
      </c>
      <c r="AE371" s="468">
        <f t="shared" si="2495"/>
        <v>0</v>
      </c>
      <c r="AF371" s="46">
        <f t="shared" si="2310"/>
        <v>0</v>
      </c>
      <c r="AG371" s="47"/>
      <c r="AH371" s="46">
        <f t="shared" si="2496"/>
        <v>0</v>
      </c>
      <c r="AI371" s="48"/>
      <c r="AJ371" s="29"/>
      <c r="AK371" s="45">
        <v>310</v>
      </c>
      <c r="AL371" s="46">
        <f t="shared" si="2311"/>
        <v>0</v>
      </c>
      <c r="AM371" s="46"/>
      <c r="AN371" s="46"/>
      <c r="AO371" s="46">
        <f t="shared" si="2312"/>
        <v>0</v>
      </c>
      <c r="AP371" s="128">
        <f t="shared" si="2313"/>
        <v>0</v>
      </c>
      <c r="AQ371" s="128"/>
      <c r="AR371" s="128"/>
      <c r="AS371" s="46">
        <f t="shared" si="2314"/>
        <v>0</v>
      </c>
      <c r="AT371" s="46">
        <f t="shared" si="2315"/>
        <v>0</v>
      </c>
      <c r="AU371" s="51"/>
      <c r="AV371" s="51"/>
      <c r="AW371" s="51">
        <f t="shared" si="2316"/>
        <v>0</v>
      </c>
      <c r="AX371" s="58">
        <f t="shared" si="2317"/>
        <v>0</v>
      </c>
      <c r="AY371" s="52"/>
      <c r="AZ371" s="52"/>
      <c r="BA371" s="52">
        <f t="shared" si="2318"/>
        <v>0</v>
      </c>
      <c r="BB371" s="51">
        <f t="shared" si="2319"/>
        <v>0</v>
      </c>
      <c r="BC371" s="51"/>
      <c r="BD371" s="51"/>
      <c r="BE371" s="57">
        <f t="shared" si="2320"/>
        <v>0</v>
      </c>
      <c r="BF371" s="468">
        <f t="shared" si="2321"/>
        <v>0</v>
      </c>
      <c r="BG371" s="46">
        <f t="shared" si="2322"/>
        <v>0</v>
      </c>
      <c r="BH371" s="46">
        <f t="shared" si="2323"/>
        <v>0</v>
      </c>
      <c r="BI371" s="48"/>
      <c r="BK371" s="45">
        <v>310</v>
      </c>
      <c r="BL371" s="46">
        <f t="shared" si="2497"/>
        <v>0</v>
      </c>
      <c r="BM371" s="46">
        <f t="shared" si="2498"/>
        <v>0</v>
      </c>
      <c r="BN371" s="46">
        <f t="shared" si="2499"/>
        <v>0</v>
      </c>
      <c r="BO371" s="46">
        <f t="shared" si="2324"/>
        <v>0</v>
      </c>
      <c r="BP371" s="46">
        <f t="shared" si="2325"/>
        <v>0</v>
      </c>
      <c r="BQ371" s="51">
        <f t="shared" si="2326"/>
        <v>0</v>
      </c>
      <c r="BR371" s="57">
        <f t="shared" si="2715"/>
        <v>0</v>
      </c>
      <c r="BS371" s="58">
        <f t="shared" si="2767"/>
        <v>0</v>
      </c>
      <c r="BT371" s="52">
        <f t="shared" si="2500"/>
        <v>0</v>
      </c>
      <c r="BU371" s="51">
        <f t="shared" si="2327"/>
        <v>0</v>
      </c>
      <c r="BV371" s="51">
        <f t="shared" si="2328"/>
        <v>0</v>
      </c>
      <c r="BW371" s="153">
        <f t="shared" si="2716"/>
        <v>0</v>
      </c>
      <c r="BX371" s="468">
        <f t="shared" si="2501"/>
        <v>0</v>
      </c>
      <c r="BY371" s="46">
        <f t="shared" si="2502"/>
        <v>0</v>
      </c>
      <c r="BZ371" s="46">
        <f t="shared" si="2329"/>
        <v>0</v>
      </c>
      <c r="CA371" s="48"/>
      <c r="CB371" s="29"/>
      <c r="CC371" s="45">
        <v>310</v>
      </c>
      <c r="CD371" s="128">
        <f t="shared" si="2330"/>
        <v>0</v>
      </c>
      <c r="CE371" s="46">
        <f t="shared" si="2503"/>
        <v>0</v>
      </c>
      <c r="CF371" s="128">
        <f t="shared" si="2331"/>
        <v>0</v>
      </c>
      <c r="CG371" s="46">
        <f t="shared" si="2504"/>
        <v>0</v>
      </c>
      <c r="CH371" s="46">
        <f t="shared" si="2768"/>
        <v>0</v>
      </c>
      <c r="CI371" s="51">
        <f t="shared" si="2332"/>
        <v>0</v>
      </c>
      <c r="CJ371" s="199">
        <f t="shared" si="2717"/>
        <v>0</v>
      </c>
      <c r="CK371" s="153">
        <f t="shared" si="2505"/>
        <v>10000</v>
      </c>
      <c r="CL371" s="45">
        <v>310</v>
      </c>
      <c r="CM371" s="46">
        <f t="shared" si="2506"/>
        <v>0</v>
      </c>
      <c r="CN371" s="46">
        <f t="shared" si="2507"/>
        <v>0</v>
      </c>
      <c r="CO371" s="128">
        <f t="shared" ref="CO371:CO421" si="2780">IF(AND($H$7="Oui",CL371&gt;$I$7),0,IF(AND($H$7="Oui",CL371=$I$7),CQ371+CP371,IF(CL371&gt;$B$7,0,IF(CL371=$B$7,CQ371+CP371,ROUND(CM371-CN371,2)))))</f>
        <v>0</v>
      </c>
      <c r="CP371" s="46">
        <f t="shared" si="2333"/>
        <v>0</v>
      </c>
      <c r="CQ371" s="46">
        <f t="shared" ref="CQ371:CQ421" si="2781">IF(AND($H$7="Oui",CL371&gt;$I$7),0,IF(AND($H$7="Oui",CL371=$I$7),CR370,IF(CL371&gt;$B$7,0,IF(CL371=$B$7,CR370,CO371-CP371))))</f>
        <v>0</v>
      </c>
      <c r="CR371" s="51">
        <f t="shared" si="2334"/>
        <v>0</v>
      </c>
      <c r="CS371" s="153">
        <f t="shared" si="2718"/>
        <v>0</v>
      </c>
      <c r="CT371" s="58">
        <f t="shared" si="2335"/>
        <v>0</v>
      </c>
      <c r="CU371" s="52">
        <f t="shared" si="2508"/>
        <v>0</v>
      </c>
      <c r="CV371" s="51">
        <f t="shared" si="2509"/>
        <v>0</v>
      </c>
      <c r="CW371" s="51">
        <f t="shared" si="2336"/>
        <v>0</v>
      </c>
      <c r="CX371" s="57">
        <f t="shared" si="2719"/>
        <v>0</v>
      </c>
      <c r="CY371" s="153">
        <f t="shared" si="2510"/>
        <v>10000</v>
      </c>
      <c r="CZ371" s="479">
        <f t="shared" si="2746"/>
        <v>0</v>
      </c>
      <c r="DA371" s="46">
        <f t="shared" si="2511"/>
        <v>0</v>
      </c>
      <c r="DB371" s="46">
        <f t="shared" si="2512"/>
        <v>0</v>
      </c>
      <c r="DC371" s="48"/>
      <c r="DE371" s="45">
        <v>310</v>
      </c>
      <c r="DF371" s="46">
        <f t="shared" si="2337"/>
        <v>0</v>
      </c>
      <c r="DG371" s="46">
        <f t="shared" si="2720"/>
        <v>0</v>
      </c>
      <c r="DH371" s="46">
        <f t="shared" si="2338"/>
        <v>0</v>
      </c>
      <c r="DI371" s="46">
        <f t="shared" si="2339"/>
        <v>0</v>
      </c>
      <c r="DJ371" s="46">
        <f t="shared" si="2340"/>
        <v>0</v>
      </c>
      <c r="DK371" s="51">
        <f t="shared" si="2341"/>
        <v>0</v>
      </c>
      <c r="DL371" s="58">
        <f t="shared" si="2769"/>
        <v>0</v>
      </c>
      <c r="DM371" s="241">
        <f t="shared" si="2721"/>
        <v>0</v>
      </c>
      <c r="DN371" s="51">
        <f t="shared" si="2342"/>
        <v>0</v>
      </c>
      <c r="DO371" s="57">
        <f t="shared" si="2343"/>
        <v>0</v>
      </c>
      <c r="DP371" s="468">
        <f t="shared" si="2513"/>
        <v>0</v>
      </c>
      <c r="DQ371" s="46">
        <f t="shared" si="2514"/>
        <v>0</v>
      </c>
      <c r="DR371" s="47"/>
      <c r="DS371" s="46">
        <f t="shared" si="2515"/>
        <v>0</v>
      </c>
      <c r="DT371" s="48"/>
      <c r="DU371" s="29"/>
      <c r="DV371" s="45">
        <v>310</v>
      </c>
      <c r="DW371" s="46">
        <f t="shared" si="2516"/>
        <v>0</v>
      </c>
      <c r="DX371" s="46">
        <f t="shared" si="2722"/>
        <v>0</v>
      </c>
      <c r="DY371" s="46">
        <f t="shared" si="2517"/>
        <v>0</v>
      </c>
      <c r="DZ371" s="46">
        <f t="shared" si="2344"/>
        <v>0</v>
      </c>
      <c r="EA371" s="46">
        <f t="shared" si="2345"/>
        <v>0</v>
      </c>
      <c r="EB371" s="51">
        <f t="shared" si="2346"/>
        <v>0</v>
      </c>
      <c r="EC371" s="58">
        <f t="shared" si="2770"/>
        <v>0</v>
      </c>
      <c r="ED371" s="52">
        <f t="shared" si="2723"/>
        <v>0</v>
      </c>
      <c r="EE371" s="51">
        <f t="shared" si="2347"/>
        <v>0</v>
      </c>
      <c r="EF371" s="57">
        <f t="shared" si="2348"/>
        <v>0</v>
      </c>
      <c r="EG371" s="468">
        <f t="shared" si="2518"/>
        <v>0</v>
      </c>
      <c r="EH371" s="46">
        <f t="shared" si="2519"/>
        <v>0</v>
      </c>
      <c r="EI371" s="47"/>
      <c r="EJ371" s="46">
        <f t="shared" si="2520"/>
        <v>0</v>
      </c>
      <c r="EK371" s="48"/>
      <c r="EL371" s="29"/>
      <c r="EM371" s="45">
        <v>310</v>
      </c>
      <c r="EN371" s="46">
        <f t="shared" si="2700"/>
        <v>0</v>
      </c>
      <c r="EO371" s="46">
        <f t="shared" si="2724"/>
        <v>0</v>
      </c>
      <c r="EP371" s="128">
        <f t="shared" si="2771"/>
        <v>0</v>
      </c>
      <c r="EQ371" s="46">
        <f t="shared" si="2349"/>
        <v>0</v>
      </c>
      <c r="ER371" s="46">
        <f t="shared" si="2350"/>
        <v>0</v>
      </c>
      <c r="ES371" s="51">
        <f t="shared" si="2351"/>
        <v>0</v>
      </c>
      <c r="ET371" s="153">
        <f t="shared" si="2521"/>
        <v>10000</v>
      </c>
      <c r="EU371" s="45">
        <v>310</v>
      </c>
      <c r="EV371" s="46">
        <f t="shared" si="2772"/>
        <v>0</v>
      </c>
      <c r="EW371" s="46">
        <f t="shared" si="2725"/>
        <v>0</v>
      </c>
      <c r="EX371" s="128">
        <f t="shared" si="2352"/>
        <v>0</v>
      </c>
      <c r="EY371" s="46">
        <f t="shared" si="2353"/>
        <v>0</v>
      </c>
      <c r="EZ371" s="46">
        <f t="shared" si="2354"/>
        <v>0</v>
      </c>
      <c r="FA371" s="51">
        <f t="shared" si="2355"/>
        <v>0</v>
      </c>
      <c r="FB371" s="58">
        <f t="shared" si="2356"/>
        <v>0</v>
      </c>
      <c r="FC371" s="52">
        <f t="shared" si="2726"/>
        <v>0</v>
      </c>
      <c r="FD371" s="51">
        <f t="shared" si="2522"/>
        <v>0</v>
      </c>
      <c r="FE371" s="57">
        <f t="shared" si="2357"/>
        <v>0</v>
      </c>
      <c r="FF371" s="153">
        <f t="shared" si="2523"/>
        <v>10000</v>
      </c>
      <c r="FG371" s="469">
        <f t="shared" si="2358"/>
        <v>0</v>
      </c>
      <c r="FH371" s="46">
        <f t="shared" si="2359"/>
        <v>0</v>
      </c>
      <c r="FI371" s="46">
        <f t="shared" si="2360"/>
        <v>0</v>
      </c>
      <c r="FJ371" s="48"/>
      <c r="FL371" s="45">
        <v>310</v>
      </c>
      <c r="FM371" s="46">
        <f t="shared" si="2524"/>
        <v>0</v>
      </c>
      <c r="FN371" s="46">
        <f t="shared" si="2701"/>
        <v>0</v>
      </c>
      <c r="FO371" s="46">
        <f t="shared" si="2525"/>
        <v>0</v>
      </c>
      <c r="FP371" s="46">
        <f t="shared" si="2361"/>
        <v>0</v>
      </c>
      <c r="FQ371" s="46">
        <f t="shared" si="2362"/>
        <v>0</v>
      </c>
      <c r="FR371" s="51">
        <f t="shared" si="2363"/>
        <v>0</v>
      </c>
      <c r="FS371" s="57">
        <f t="shared" si="2727"/>
        <v>0</v>
      </c>
      <c r="FT371" s="58">
        <f t="shared" si="2773"/>
        <v>0</v>
      </c>
      <c r="FU371" s="241">
        <f t="shared" si="2702"/>
        <v>0</v>
      </c>
      <c r="FV371" s="51">
        <f t="shared" si="2364"/>
        <v>0</v>
      </c>
      <c r="FW371" s="51">
        <f t="shared" si="2365"/>
        <v>0</v>
      </c>
      <c r="FX371" s="153">
        <f t="shared" si="2728"/>
        <v>0</v>
      </c>
      <c r="FY371" s="468">
        <f t="shared" si="2526"/>
        <v>0</v>
      </c>
      <c r="FZ371" s="46">
        <f t="shared" si="2527"/>
        <v>0</v>
      </c>
      <c r="GA371" s="46">
        <f t="shared" si="2366"/>
        <v>0</v>
      </c>
      <c r="GB371" s="48"/>
      <c r="GD371" s="45">
        <v>310</v>
      </c>
      <c r="GE371" s="128">
        <f t="shared" si="2703"/>
        <v>0</v>
      </c>
      <c r="GF371" s="128">
        <f t="shared" si="2729"/>
        <v>0</v>
      </c>
      <c r="GG371" s="128">
        <f t="shared" si="2699"/>
        <v>0</v>
      </c>
      <c r="GH371" s="46">
        <f t="shared" si="2774"/>
        <v>0</v>
      </c>
      <c r="GI371" s="46">
        <f t="shared" si="2367"/>
        <v>0</v>
      </c>
      <c r="GJ371" s="51">
        <f t="shared" si="2368"/>
        <v>0</v>
      </c>
      <c r="GK371" s="51">
        <f t="shared" si="2730"/>
        <v>0</v>
      </c>
      <c r="GL371" s="153">
        <f t="shared" si="2528"/>
        <v>10000</v>
      </c>
      <c r="GM371" s="45">
        <v>310</v>
      </c>
      <c r="GN371" s="46">
        <f t="shared" si="2775"/>
        <v>0</v>
      </c>
      <c r="GO371" s="46">
        <f t="shared" si="2704"/>
        <v>0</v>
      </c>
      <c r="GP371" s="128">
        <f t="shared" si="2747"/>
        <v>0</v>
      </c>
      <c r="GQ371" s="46">
        <f t="shared" si="2369"/>
        <v>0</v>
      </c>
      <c r="GR371" s="46">
        <f t="shared" si="2748"/>
        <v>0</v>
      </c>
      <c r="GS371" s="51">
        <f t="shared" si="2370"/>
        <v>0</v>
      </c>
      <c r="GT371" s="57">
        <f t="shared" si="2731"/>
        <v>0</v>
      </c>
      <c r="GU371" s="58">
        <f t="shared" si="2371"/>
        <v>0</v>
      </c>
      <c r="GV371" s="52">
        <f t="shared" si="2705"/>
        <v>0</v>
      </c>
      <c r="GW371" s="51">
        <f t="shared" si="2529"/>
        <v>0</v>
      </c>
      <c r="GX371" s="57">
        <f t="shared" si="2372"/>
        <v>0</v>
      </c>
      <c r="GY371" s="57">
        <f t="shared" si="2732"/>
        <v>0</v>
      </c>
      <c r="GZ371" s="153">
        <f t="shared" si="2530"/>
        <v>10000</v>
      </c>
      <c r="HA371" s="469">
        <f t="shared" si="2373"/>
        <v>0</v>
      </c>
      <c r="HB371" s="46">
        <f t="shared" si="2374"/>
        <v>0</v>
      </c>
      <c r="HC371" s="46">
        <f t="shared" si="2375"/>
        <v>0</v>
      </c>
      <c r="HD371" s="48"/>
      <c r="HF371" s="45">
        <v>310</v>
      </c>
      <c r="HG371" s="46">
        <f t="shared" si="2376"/>
        <v>0</v>
      </c>
      <c r="HH371" s="46">
        <f t="shared" si="2377"/>
        <v>0</v>
      </c>
      <c r="HI371" s="46">
        <f t="shared" si="2378"/>
        <v>0</v>
      </c>
      <c r="HJ371" s="46">
        <f t="shared" si="2379"/>
        <v>0</v>
      </c>
      <c r="HK371" s="46">
        <f t="shared" si="2380"/>
        <v>0</v>
      </c>
      <c r="HL371" s="51">
        <f t="shared" si="2381"/>
        <v>0</v>
      </c>
      <c r="HM371" s="153">
        <f t="shared" si="2531"/>
        <v>10000</v>
      </c>
      <c r="HN371" s="58">
        <f t="shared" si="2382"/>
        <v>0</v>
      </c>
      <c r="HO371" s="52">
        <f t="shared" si="2383"/>
        <v>0</v>
      </c>
      <c r="HP371" s="51">
        <f t="shared" si="2384"/>
        <v>0</v>
      </c>
      <c r="HQ371" s="57">
        <f t="shared" si="2385"/>
        <v>0</v>
      </c>
      <c r="HR371" s="153">
        <f t="shared" si="2532"/>
        <v>10000</v>
      </c>
      <c r="HS371" s="468">
        <f t="shared" si="2749"/>
        <v>0</v>
      </c>
      <c r="HT371" s="46">
        <f t="shared" si="2750"/>
        <v>0</v>
      </c>
      <c r="HU371" s="46">
        <f t="shared" si="2751"/>
        <v>0</v>
      </c>
      <c r="HV371" s="48"/>
      <c r="HW371" s="29"/>
      <c r="HX371" s="45">
        <v>310</v>
      </c>
      <c r="HY371" s="128">
        <f t="shared" si="2386"/>
        <v>0</v>
      </c>
      <c r="HZ371" s="46">
        <f t="shared" si="2387"/>
        <v>0</v>
      </c>
      <c r="IA371" s="46">
        <f t="shared" si="2388"/>
        <v>0</v>
      </c>
      <c r="IB371" s="46">
        <f t="shared" si="2389"/>
        <v>0</v>
      </c>
      <c r="IC371" s="46">
        <f t="shared" si="2390"/>
        <v>0</v>
      </c>
      <c r="ID371" s="51">
        <f t="shared" si="2391"/>
        <v>0</v>
      </c>
      <c r="IE371" s="153">
        <f t="shared" si="2533"/>
        <v>10000</v>
      </c>
      <c r="IF371" s="58">
        <f t="shared" si="2392"/>
        <v>0</v>
      </c>
      <c r="IG371" s="52">
        <f t="shared" si="2393"/>
        <v>0</v>
      </c>
      <c r="IH371" s="51">
        <f t="shared" si="2394"/>
        <v>0</v>
      </c>
      <c r="II371" s="57">
        <f t="shared" si="2534"/>
        <v>0</v>
      </c>
      <c r="IJ371" s="153">
        <f t="shared" si="2535"/>
        <v>10000</v>
      </c>
      <c r="IK371" s="468">
        <f t="shared" si="2752"/>
        <v>0</v>
      </c>
      <c r="IL371" s="46">
        <f t="shared" si="2753"/>
        <v>0</v>
      </c>
      <c r="IM371" s="46">
        <f t="shared" si="2754"/>
        <v>0</v>
      </c>
      <c r="IN371" s="48"/>
      <c r="IO371" s="53">
        <f t="shared" si="2395"/>
        <v>0</v>
      </c>
      <c r="IQ371" s="45">
        <v>310</v>
      </c>
      <c r="IR371" s="128">
        <f t="shared" si="2396"/>
        <v>0</v>
      </c>
      <c r="IS371" s="128">
        <f t="shared" si="2397"/>
        <v>0</v>
      </c>
      <c r="IT371" s="128">
        <f t="shared" si="2398"/>
        <v>0</v>
      </c>
      <c r="IU371" s="46">
        <f t="shared" si="2559"/>
        <v>0</v>
      </c>
      <c r="IV371" s="46">
        <f t="shared" si="2399"/>
        <v>0</v>
      </c>
      <c r="IW371" s="51">
        <f t="shared" si="2400"/>
        <v>0</v>
      </c>
      <c r="IX371" s="199">
        <f t="shared" si="2536"/>
        <v>10000</v>
      </c>
      <c r="IY371" s="128">
        <f t="shared" si="2401"/>
        <v>0</v>
      </c>
      <c r="IZ371" s="408">
        <f t="shared" si="2402"/>
        <v>0</v>
      </c>
      <c r="JA371" s="58">
        <f t="shared" si="2403"/>
        <v>0</v>
      </c>
      <c r="JB371" s="52">
        <f t="shared" si="2404"/>
        <v>0</v>
      </c>
      <c r="JC371" s="51">
        <f t="shared" si="2405"/>
        <v>0</v>
      </c>
      <c r="JD371" s="57">
        <f t="shared" si="2406"/>
        <v>0</v>
      </c>
      <c r="JE371" s="280">
        <f t="shared" si="2407"/>
        <v>10000</v>
      </c>
      <c r="JF371" s="280">
        <f t="shared" si="2408"/>
        <v>0</v>
      </c>
      <c r="JG371" s="468">
        <f t="shared" si="2409"/>
        <v>0</v>
      </c>
      <c r="JH371" s="46">
        <f t="shared" si="2410"/>
        <v>0</v>
      </c>
      <c r="JI371" s="46">
        <f t="shared" si="2411"/>
        <v>0</v>
      </c>
      <c r="JJ371" s="48"/>
      <c r="JL371" s="45">
        <v>310</v>
      </c>
      <c r="JM371" s="46">
        <f t="shared" si="2412"/>
        <v>0</v>
      </c>
      <c r="JN371" s="46">
        <f t="shared" si="2413"/>
        <v>0</v>
      </c>
      <c r="JO371" s="128">
        <f t="shared" si="2414"/>
        <v>0</v>
      </c>
      <c r="JP371" s="46">
        <f t="shared" si="2537"/>
        <v>0</v>
      </c>
      <c r="JQ371" s="46">
        <f t="shared" si="2415"/>
        <v>0</v>
      </c>
      <c r="JR371" s="51">
        <f t="shared" si="2416"/>
        <v>0</v>
      </c>
      <c r="JS371" s="51">
        <f t="shared" si="2733"/>
        <v>0</v>
      </c>
      <c r="JT371" s="199">
        <f t="shared" si="2538"/>
        <v>10000</v>
      </c>
      <c r="JU371" s="128">
        <f t="shared" si="2417"/>
        <v>0</v>
      </c>
      <c r="JV371" s="408">
        <f t="shared" si="2418"/>
        <v>0</v>
      </c>
      <c r="JW371" s="58">
        <f t="shared" si="2419"/>
        <v>0</v>
      </c>
      <c r="JX371" s="52">
        <f t="shared" si="2420"/>
        <v>0</v>
      </c>
      <c r="JY371" s="51">
        <f t="shared" si="2421"/>
        <v>0</v>
      </c>
      <c r="JZ371" s="51">
        <f t="shared" si="2422"/>
        <v>0</v>
      </c>
      <c r="KA371" s="199">
        <f t="shared" si="2734"/>
        <v>0</v>
      </c>
      <c r="KB371" s="128">
        <f t="shared" si="2539"/>
        <v>10000</v>
      </c>
      <c r="KC371" s="204">
        <f t="shared" si="2423"/>
        <v>0</v>
      </c>
      <c r="KD371" s="468">
        <f t="shared" si="2540"/>
        <v>0</v>
      </c>
      <c r="KE371" s="46">
        <f t="shared" si="2424"/>
        <v>0</v>
      </c>
      <c r="KF371" s="46">
        <f t="shared" si="2425"/>
        <v>0</v>
      </c>
      <c r="KG371" s="48"/>
      <c r="KI371" s="45">
        <v>310</v>
      </c>
      <c r="KJ371" s="46">
        <f t="shared" si="2426"/>
        <v>0</v>
      </c>
      <c r="KK371" s="46">
        <f t="shared" si="2427"/>
        <v>0</v>
      </c>
      <c r="KL371" s="128">
        <f t="shared" si="2428"/>
        <v>0</v>
      </c>
      <c r="KM371" s="46">
        <f t="shared" ref="KM371:KM421" si="2782">IF(AND($H$7="Oui",KI371&gt;$I$7),0,IF(KI371&gt;$B$7,0,KO370*$D$7/12))</f>
        <v>0</v>
      </c>
      <c r="KN371" s="46">
        <f t="shared" si="2429"/>
        <v>0</v>
      </c>
      <c r="KO371" s="51">
        <f t="shared" si="2430"/>
        <v>0</v>
      </c>
      <c r="KP371" s="199">
        <f t="shared" si="2735"/>
        <v>0</v>
      </c>
      <c r="KQ371" s="199">
        <f t="shared" si="2541"/>
        <v>10000</v>
      </c>
      <c r="KR371" s="128">
        <f t="shared" si="2431"/>
        <v>0</v>
      </c>
      <c r="KS371" s="408">
        <f t="shared" si="2432"/>
        <v>0</v>
      </c>
      <c r="KT371" s="45">
        <v>310</v>
      </c>
      <c r="KU371" s="46">
        <f t="shared" si="2542"/>
        <v>0</v>
      </c>
      <c r="KV371" s="46">
        <f t="shared" si="2433"/>
        <v>0</v>
      </c>
      <c r="KW371" s="128">
        <f t="shared" si="2755"/>
        <v>0</v>
      </c>
      <c r="KX371" s="46">
        <f t="shared" si="2434"/>
        <v>0</v>
      </c>
      <c r="KY371" s="46">
        <f t="shared" si="2756"/>
        <v>0</v>
      </c>
      <c r="KZ371" s="51">
        <f t="shared" si="2435"/>
        <v>0</v>
      </c>
      <c r="LA371" s="153">
        <f t="shared" si="2736"/>
        <v>0</v>
      </c>
      <c r="LB371" s="58">
        <f t="shared" si="2652"/>
        <v>0</v>
      </c>
      <c r="LC371" s="52">
        <f t="shared" si="2436"/>
        <v>0</v>
      </c>
      <c r="LD371" s="51">
        <f t="shared" si="2437"/>
        <v>0</v>
      </c>
      <c r="LE371" s="51">
        <f t="shared" si="2757"/>
        <v>0</v>
      </c>
      <c r="LF371" s="51">
        <f t="shared" si="2737"/>
        <v>0</v>
      </c>
      <c r="LG371" s="128">
        <f t="shared" si="2758"/>
        <v>10000</v>
      </c>
      <c r="LH371" s="204">
        <f t="shared" si="2438"/>
        <v>0</v>
      </c>
      <c r="LI371" s="479">
        <f t="shared" si="2759"/>
        <v>0</v>
      </c>
      <c r="LJ371" s="46">
        <f t="shared" si="2543"/>
        <v>0</v>
      </c>
      <c r="LK371" s="46">
        <f t="shared" si="2544"/>
        <v>0</v>
      </c>
      <c r="LL371" s="48"/>
      <c r="LN371" s="45">
        <v>310</v>
      </c>
      <c r="LO371" s="46">
        <f t="shared" si="2439"/>
        <v>0</v>
      </c>
      <c r="LP371" s="46">
        <f t="shared" si="2706"/>
        <v>0</v>
      </c>
      <c r="LQ371" s="46">
        <f t="shared" si="2440"/>
        <v>0</v>
      </c>
      <c r="LR371" s="46">
        <f t="shared" si="2441"/>
        <v>0</v>
      </c>
      <c r="LS371" s="46">
        <f t="shared" si="2442"/>
        <v>0</v>
      </c>
      <c r="LT371" s="51">
        <f t="shared" si="2443"/>
        <v>0</v>
      </c>
      <c r="LU371" s="199">
        <f t="shared" si="2545"/>
        <v>10000</v>
      </c>
      <c r="LV371" s="58">
        <f t="shared" si="2444"/>
        <v>0</v>
      </c>
      <c r="LW371" s="241">
        <f t="shared" si="2707"/>
        <v>0</v>
      </c>
      <c r="LX371" s="51">
        <f t="shared" si="2445"/>
        <v>0</v>
      </c>
      <c r="LY371" s="51">
        <f t="shared" si="2446"/>
        <v>0</v>
      </c>
      <c r="LZ371" s="46">
        <f t="shared" si="2546"/>
        <v>0</v>
      </c>
      <c r="MA371" s="199">
        <f t="shared" si="2547"/>
        <v>10000</v>
      </c>
      <c r="MB371" s="468">
        <f t="shared" si="2447"/>
        <v>0</v>
      </c>
      <c r="MC371" s="46">
        <f t="shared" si="2448"/>
        <v>0</v>
      </c>
      <c r="MD371" s="46">
        <f t="shared" si="2449"/>
        <v>0</v>
      </c>
      <c r="ME371" s="48"/>
      <c r="MG371" s="45">
        <v>310</v>
      </c>
      <c r="MH371" s="46">
        <f t="shared" si="2450"/>
        <v>0</v>
      </c>
      <c r="MI371" s="46">
        <f t="shared" si="2708"/>
        <v>0</v>
      </c>
      <c r="MJ371" s="46">
        <f t="shared" si="2451"/>
        <v>0</v>
      </c>
      <c r="MK371" s="46">
        <f t="shared" si="2452"/>
        <v>0</v>
      </c>
      <c r="ML371" s="46">
        <f t="shared" si="2453"/>
        <v>0</v>
      </c>
      <c r="MM371" s="51">
        <f t="shared" si="2454"/>
        <v>0</v>
      </c>
      <c r="MN371" s="199">
        <f t="shared" si="2548"/>
        <v>10000</v>
      </c>
      <c r="MO371" s="58">
        <f t="shared" si="2455"/>
        <v>0</v>
      </c>
      <c r="MP371" s="52">
        <f t="shared" si="2709"/>
        <v>0</v>
      </c>
      <c r="MQ371" s="51">
        <f t="shared" si="2456"/>
        <v>0</v>
      </c>
      <c r="MR371" s="57">
        <f t="shared" si="2457"/>
        <v>0</v>
      </c>
      <c r="MS371" s="199">
        <f t="shared" si="2549"/>
        <v>10000</v>
      </c>
      <c r="MT371" s="468">
        <f t="shared" si="2550"/>
        <v>0</v>
      </c>
      <c r="MU371" s="46">
        <f t="shared" si="2458"/>
        <v>0</v>
      </c>
      <c r="MV371" s="46">
        <f t="shared" si="2459"/>
        <v>0</v>
      </c>
      <c r="MW371" s="48"/>
      <c r="MY371" s="45">
        <v>310</v>
      </c>
      <c r="MZ371" s="46">
        <f t="shared" si="2460"/>
        <v>0</v>
      </c>
      <c r="NA371" s="46">
        <f t="shared" si="2710"/>
        <v>0</v>
      </c>
      <c r="NB371" s="128">
        <f t="shared" si="2461"/>
        <v>0</v>
      </c>
      <c r="NC371" s="46">
        <f t="shared" si="2776"/>
        <v>0</v>
      </c>
      <c r="ND371" s="46">
        <f t="shared" si="2462"/>
        <v>0</v>
      </c>
      <c r="NE371" s="51">
        <f t="shared" si="2760"/>
        <v>0</v>
      </c>
      <c r="NF371" s="153">
        <f t="shared" si="2761"/>
        <v>10000</v>
      </c>
      <c r="NG371" s="45">
        <v>310</v>
      </c>
      <c r="NH371" s="46">
        <f t="shared" si="2777"/>
        <v>0</v>
      </c>
      <c r="NI371" s="46">
        <f t="shared" si="2711"/>
        <v>0</v>
      </c>
      <c r="NJ371" s="128">
        <f t="shared" si="2762"/>
        <v>0</v>
      </c>
      <c r="NK371" s="46">
        <f t="shared" si="2551"/>
        <v>0</v>
      </c>
      <c r="NL371" s="46">
        <f t="shared" si="2763"/>
        <v>0</v>
      </c>
      <c r="NM371" s="51">
        <f t="shared" si="2463"/>
        <v>0</v>
      </c>
      <c r="NN371" s="58">
        <f t="shared" si="2764"/>
        <v>0</v>
      </c>
      <c r="NO371" s="52">
        <f t="shared" si="2712"/>
        <v>0</v>
      </c>
      <c r="NP371" s="51">
        <f t="shared" si="2765"/>
        <v>0</v>
      </c>
      <c r="NQ371" s="57">
        <f t="shared" si="2464"/>
        <v>0</v>
      </c>
      <c r="NR371" s="153">
        <f t="shared" si="2552"/>
        <v>10000</v>
      </c>
      <c r="NS371" s="469">
        <f t="shared" si="2465"/>
        <v>0</v>
      </c>
      <c r="NT371" s="46">
        <f t="shared" si="2466"/>
        <v>0</v>
      </c>
      <c r="NU371" s="46">
        <f t="shared" si="2467"/>
        <v>0</v>
      </c>
      <c r="NV371" s="48"/>
      <c r="NX371" s="45">
        <v>310</v>
      </c>
      <c r="NY371" s="46">
        <f t="shared" si="2468"/>
        <v>0</v>
      </c>
      <c r="NZ371" s="46">
        <f t="shared" si="2713"/>
        <v>0</v>
      </c>
      <c r="OA371" s="46">
        <f t="shared" si="2469"/>
        <v>0</v>
      </c>
      <c r="OB371" s="46">
        <f t="shared" si="2470"/>
        <v>0</v>
      </c>
      <c r="OC371" s="46">
        <f t="shared" si="2471"/>
        <v>0</v>
      </c>
      <c r="OD371" s="51">
        <f t="shared" si="2472"/>
        <v>0</v>
      </c>
      <c r="OE371" s="57">
        <f t="shared" si="2738"/>
        <v>0</v>
      </c>
      <c r="OF371" s="153">
        <f t="shared" si="2553"/>
        <v>10000</v>
      </c>
      <c r="OG371" s="58">
        <f t="shared" si="2473"/>
        <v>0</v>
      </c>
      <c r="OH371" s="241">
        <f t="shared" si="2739"/>
        <v>0</v>
      </c>
      <c r="OI371" s="51">
        <f t="shared" si="2474"/>
        <v>0</v>
      </c>
      <c r="OJ371" s="51">
        <f t="shared" si="2475"/>
        <v>0</v>
      </c>
      <c r="OK371" s="153">
        <f t="shared" si="2740"/>
        <v>0</v>
      </c>
      <c r="OL371" s="153">
        <f t="shared" si="2554"/>
        <v>10000</v>
      </c>
      <c r="OM371" s="468">
        <f t="shared" si="2555"/>
        <v>0</v>
      </c>
      <c r="ON371" s="46">
        <f t="shared" si="2556"/>
        <v>0</v>
      </c>
      <c r="OO371" s="46">
        <f t="shared" si="2476"/>
        <v>0</v>
      </c>
      <c r="OP371" s="48"/>
      <c r="OR371" s="45">
        <v>310</v>
      </c>
      <c r="OS371" s="46">
        <f t="shared" si="2477"/>
        <v>0</v>
      </c>
      <c r="OT371" s="128">
        <f t="shared" si="2714"/>
        <v>0</v>
      </c>
      <c r="OU371" s="128">
        <f t="shared" si="2478"/>
        <v>0</v>
      </c>
      <c r="OV371" s="46">
        <f t="shared" si="2778"/>
        <v>0</v>
      </c>
      <c r="OW371" s="46">
        <f t="shared" si="2779"/>
        <v>0</v>
      </c>
      <c r="OX371" s="51">
        <f t="shared" si="2479"/>
        <v>0</v>
      </c>
      <c r="OY371" s="51">
        <f t="shared" si="2741"/>
        <v>0</v>
      </c>
      <c r="OZ371" s="153">
        <f t="shared" si="2557"/>
        <v>10000</v>
      </c>
      <c r="PA371" s="45">
        <v>310</v>
      </c>
      <c r="PB371" s="46">
        <f t="shared" si="2480"/>
        <v>0</v>
      </c>
      <c r="PC371" s="46">
        <f t="shared" si="2742"/>
        <v>0</v>
      </c>
      <c r="PD371" s="128">
        <f t="shared" si="2481"/>
        <v>0</v>
      </c>
      <c r="PE371" s="46">
        <f t="shared" si="2482"/>
        <v>0</v>
      </c>
      <c r="PF371" s="46">
        <f t="shared" si="2483"/>
        <v>0</v>
      </c>
      <c r="PG371" s="51">
        <f t="shared" si="2484"/>
        <v>0</v>
      </c>
      <c r="PH371" s="57">
        <f t="shared" si="2743"/>
        <v>0</v>
      </c>
      <c r="PI371" s="688">
        <f t="shared" si="2485"/>
        <v>0</v>
      </c>
      <c r="PJ371" s="52">
        <f t="shared" si="2744"/>
        <v>0</v>
      </c>
      <c r="PK371" s="51">
        <f t="shared" si="2486"/>
        <v>0</v>
      </c>
      <c r="PL371" s="57">
        <f t="shared" si="2487"/>
        <v>0</v>
      </c>
      <c r="PM371" s="57">
        <f t="shared" si="2745"/>
        <v>0</v>
      </c>
      <c r="PN371" s="153">
        <f t="shared" si="2558"/>
        <v>10000</v>
      </c>
      <c r="PO371" s="469">
        <f t="shared" si="2488"/>
        <v>0</v>
      </c>
      <c r="PP371" s="46">
        <f t="shared" si="2489"/>
        <v>0</v>
      </c>
      <c r="PQ371" s="46">
        <f t="shared" si="2490"/>
        <v>0</v>
      </c>
      <c r="PR371" s="48"/>
    </row>
    <row r="372" spans="2:434" hidden="1" x14ac:dyDescent="0.3">
      <c r="B372" s="45">
        <v>311</v>
      </c>
      <c r="C372" s="46">
        <f t="shared" si="2245"/>
        <v>0</v>
      </c>
      <c r="D372" s="46">
        <f t="shared" si="2293"/>
        <v>0</v>
      </c>
      <c r="E372" s="46">
        <f t="shared" si="2294"/>
        <v>0</v>
      </c>
      <c r="F372" s="46">
        <f t="shared" si="2295"/>
        <v>0</v>
      </c>
      <c r="G372" s="46">
        <f t="shared" si="2296"/>
        <v>0</v>
      </c>
      <c r="H372" s="51">
        <f t="shared" si="2297"/>
        <v>0</v>
      </c>
      <c r="I372" s="58">
        <f t="shared" si="2766"/>
        <v>0</v>
      </c>
      <c r="J372" s="52">
        <f t="shared" si="2298"/>
        <v>0</v>
      </c>
      <c r="K372" s="51">
        <f t="shared" si="2299"/>
        <v>0</v>
      </c>
      <c r="L372" s="57">
        <f t="shared" si="2300"/>
        <v>0</v>
      </c>
      <c r="M372" s="468">
        <f t="shared" si="2491"/>
        <v>0</v>
      </c>
      <c r="N372" s="46">
        <f t="shared" si="2492"/>
        <v>0</v>
      </c>
      <c r="O372" s="47"/>
      <c r="P372" s="46">
        <f t="shared" si="2493"/>
        <v>0</v>
      </c>
      <c r="Q372" s="48"/>
      <c r="R372" s="29"/>
      <c r="S372" s="29"/>
      <c r="T372" s="45">
        <v>311</v>
      </c>
      <c r="U372" s="46">
        <f t="shared" si="2301"/>
        <v>0</v>
      </c>
      <c r="V372" s="46">
        <f t="shared" si="2302"/>
        <v>0</v>
      </c>
      <c r="W372" s="46">
        <f t="shared" si="2494"/>
        <v>0</v>
      </c>
      <c r="X372" s="46">
        <f t="shared" si="2303"/>
        <v>0</v>
      </c>
      <c r="Y372" s="46">
        <f t="shared" si="2304"/>
        <v>0</v>
      </c>
      <c r="Z372" s="51">
        <f t="shared" si="2305"/>
        <v>0</v>
      </c>
      <c r="AA372" s="58">
        <f t="shared" si="2306"/>
        <v>0</v>
      </c>
      <c r="AB372" s="52">
        <f t="shared" si="2307"/>
        <v>0</v>
      </c>
      <c r="AC372" s="51">
        <f t="shared" si="2308"/>
        <v>0</v>
      </c>
      <c r="AD372" s="57">
        <f t="shared" si="2309"/>
        <v>0</v>
      </c>
      <c r="AE372" s="468">
        <f t="shared" si="2495"/>
        <v>0</v>
      </c>
      <c r="AF372" s="46">
        <f t="shared" si="2310"/>
        <v>0</v>
      </c>
      <c r="AG372" s="47"/>
      <c r="AH372" s="46">
        <f t="shared" si="2496"/>
        <v>0</v>
      </c>
      <c r="AI372" s="48"/>
      <c r="AJ372" s="29"/>
      <c r="AK372" s="45">
        <v>311</v>
      </c>
      <c r="AL372" s="46">
        <f t="shared" si="2311"/>
        <v>0</v>
      </c>
      <c r="AM372" s="46"/>
      <c r="AN372" s="46"/>
      <c r="AO372" s="46">
        <f t="shared" si="2312"/>
        <v>0</v>
      </c>
      <c r="AP372" s="128">
        <f t="shared" si="2313"/>
        <v>0</v>
      </c>
      <c r="AQ372" s="128"/>
      <c r="AR372" s="128"/>
      <c r="AS372" s="46">
        <f t="shared" si="2314"/>
        <v>0</v>
      </c>
      <c r="AT372" s="46">
        <f t="shared" si="2315"/>
        <v>0</v>
      </c>
      <c r="AU372" s="51"/>
      <c r="AV372" s="51"/>
      <c r="AW372" s="51">
        <f t="shared" si="2316"/>
        <v>0</v>
      </c>
      <c r="AX372" s="58">
        <f t="shared" si="2317"/>
        <v>0</v>
      </c>
      <c r="AY372" s="52"/>
      <c r="AZ372" s="52"/>
      <c r="BA372" s="52">
        <f t="shared" si="2318"/>
        <v>0</v>
      </c>
      <c r="BB372" s="51">
        <f t="shared" si="2319"/>
        <v>0</v>
      </c>
      <c r="BC372" s="51"/>
      <c r="BD372" s="51"/>
      <c r="BE372" s="57">
        <f t="shared" si="2320"/>
        <v>0</v>
      </c>
      <c r="BF372" s="468">
        <f t="shared" si="2321"/>
        <v>0</v>
      </c>
      <c r="BG372" s="46">
        <f t="shared" si="2322"/>
        <v>0</v>
      </c>
      <c r="BH372" s="46">
        <f t="shared" si="2323"/>
        <v>0</v>
      </c>
      <c r="BI372" s="48"/>
      <c r="BK372" s="45">
        <v>311</v>
      </c>
      <c r="BL372" s="46">
        <f t="shared" si="2497"/>
        <v>0</v>
      </c>
      <c r="BM372" s="46">
        <f t="shared" si="2498"/>
        <v>0</v>
      </c>
      <c r="BN372" s="46">
        <f t="shared" si="2499"/>
        <v>0</v>
      </c>
      <c r="BO372" s="46">
        <f t="shared" si="2324"/>
        <v>0</v>
      </c>
      <c r="BP372" s="46">
        <f t="shared" si="2325"/>
        <v>0</v>
      </c>
      <c r="BQ372" s="51">
        <f t="shared" si="2326"/>
        <v>0</v>
      </c>
      <c r="BR372" s="57">
        <f t="shared" si="2715"/>
        <v>0</v>
      </c>
      <c r="BS372" s="58">
        <f t="shared" si="2767"/>
        <v>0</v>
      </c>
      <c r="BT372" s="52">
        <f t="shared" si="2500"/>
        <v>0</v>
      </c>
      <c r="BU372" s="51">
        <f t="shared" si="2327"/>
        <v>0</v>
      </c>
      <c r="BV372" s="51">
        <f t="shared" si="2328"/>
        <v>0</v>
      </c>
      <c r="BW372" s="153">
        <f t="shared" si="2716"/>
        <v>0</v>
      </c>
      <c r="BX372" s="468">
        <f t="shared" si="2501"/>
        <v>0</v>
      </c>
      <c r="BY372" s="46">
        <f t="shared" si="2502"/>
        <v>0</v>
      </c>
      <c r="BZ372" s="46">
        <f t="shared" si="2329"/>
        <v>0</v>
      </c>
      <c r="CA372" s="48"/>
      <c r="CB372" s="29"/>
      <c r="CC372" s="45">
        <v>311</v>
      </c>
      <c r="CD372" s="128">
        <f t="shared" si="2330"/>
        <v>0</v>
      </c>
      <c r="CE372" s="46">
        <f t="shared" si="2503"/>
        <v>0</v>
      </c>
      <c r="CF372" s="128">
        <f t="shared" si="2331"/>
        <v>0</v>
      </c>
      <c r="CG372" s="46">
        <f t="shared" si="2504"/>
        <v>0</v>
      </c>
      <c r="CH372" s="46">
        <f t="shared" si="2768"/>
        <v>0</v>
      </c>
      <c r="CI372" s="51">
        <f t="shared" si="2332"/>
        <v>0</v>
      </c>
      <c r="CJ372" s="199">
        <f t="shared" si="2717"/>
        <v>0</v>
      </c>
      <c r="CK372" s="153">
        <f t="shared" si="2505"/>
        <v>10000</v>
      </c>
      <c r="CL372" s="45">
        <v>311</v>
      </c>
      <c r="CM372" s="46">
        <f t="shared" si="2506"/>
        <v>0</v>
      </c>
      <c r="CN372" s="46">
        <f t="shared" si="2507"/>
        <v>0</v>
      </c>
      <c r="CO372" s="128">
        <f t="shared" si="2780"/>
        <v>0</v>
      </c>
      <c r="CP372" s="46">
        <f t="shared" si="2333"/>
        <v>0</v>
      </c>
      <c r="CQ372" s="46">
        <f t="shared" si="2781"/>
        <v>0</v>
      </c>
      <c r="CR372" s="51">
        <f t="shared" si="2334"/>
        <v>0</v>
      </c>
      <c r="CS372" s="153">
        <f t="shared" si="2718"/>
        <v>0</v>
      </c>
      <c r="CT372" s="58">
        <f t="shared" si="2335"/>
        <v>0</v>
      </c>
      <c r="CU372" s="52">
        <f t="shared" si="2508"/>
        <v>0</v>
      </c>
      <c r="CV372" s="51">
        <f t="shared" si="2509"/>
        <v>0</v>
      </c>
      <c r="CW372" s="51">
        <f t="shared" si="2336"/>
        <v>0</v>
      </c>
      <c r="CX372" s="57">
        <f t="shared" si="2719"/>
        <v>0</v>
      </c>
      <c r="CY372" s="153">
        <f t="shared" si="2510"/>
        <v>10000</v>
      </c>
      <c r="CZ372" s="479">
        <f t="shared" si="2746"/>
        <v>0</v>
      </c>
      <c r="DA372" s="46">
        <f t="shared" si="2511"/>
        <v>0</v>
      </c>
      <c r="DB372" s="46">
        <f t="shared" si="2512"/>
        <v>0</v>
      </c>
      <c r="DC372" s="48"/>
      <c r="DE372" s="45">
        <v>311</v>
      </c>
      <c r="DF372" s="46">
        <f t="shared" si="2337"/>
        <v>0</v>
      </c>
      <c r="DG372" s="46">
        <f t="shared" si="2720"/>
        <v>0</v>
      </c>
      <c r="DH372" s="46">
        <f t="shared" si="2338"/>
        <v>0</v>
      </c>
      <c r="DI372" s="46">
        <f t="shared" si="2339"/>
        <v>0</v>
      </c>
      <c r="DJ372" s="46">
        <f t="shared" si="2340"/>
        <v>0</v>
      </c>
      <c r="DK372" s="51">
        <f t="shared" si="2341"/>
        <v>0</v>
      </c>
      <c r="DL372" s="58">
        <f t="shared" si="2769"/>
        <v>0</v>
      </c>
      <c r="DM372" s="241">
        <f t="shared" si="2721"/>
        <v>0</v>
      </c>
      <c r="DN372" s="51">
        <f t="shared" si="2342"/>
        <v>0</v>
      </c>
      <c r="DO372" s="57">
        <f t="shared" si="2343"/>
        <v>0</v>
      </c>
      <c r="DP372" s="468">
        <f t="shared" si="2513"/>
        <v>0</v>
      </c>
      <c r="DQ372" s="46">
        <f t="shared" si="2514"/>
        <v>0</v>
      </c>
      <c r="DR372" s="47"/>
      <c r="DS372" s="46">
        <f t="shared" si="2515"/>
        <v>0</v>
      </c>
      <c r="DT372" s="48"/>
      <c r="DU372" s="29"/>
      <c r="DV372" s="45">
        <v>311</v>
      </c>
      <c r="DW372" s="46">
        <f t="shared" si="2516"/>
        <v>0</v>
      </c>
      <c r="DX372" s="46">
        <f t="shared" si="2722"/>
        <v>0</v>
      </c>
      <c r="DY372" s="46">
        <f t="shared" si="2517"/>
        <v>0</v>
      </c>
      <c r="DZ372" s="46">
        <f t="shared" si="2344"/>
        <v>0</v>
      </c>
      <c r="EA372" s="46">
        <f t="shared" si="2345"/>
        <v>0</v>
      </c>
      <c r="EB372" s="51">
        <f t="shared" si="2346"/>
        <v>0</v>
      </c>
      <c r="EC372" s="58">
        <f t="shared" si="2770"/>
        <v>0</v>
      </c>
      <c r="ED372" s="52">
        <f t="shared" si="2723"/>
        <v>0</v>
      </c>
      <c r="EE372" s="51">
        <f t="shared" si="2347"/>
        <v>0</v>
      </c>
      <c r="EF372" s="57">
        <f t="shared" si="2348"/>
        <v>0</v>
      </c>
      <c r="EG372" s="468">
        <f t="shared" si="2518"/>
        <v>0</v>
      </c>
      <c r="EH372" s="46">
        <f t="shared" si="2519"/>
        <v>0</v>
      </c>
      <c r="EI372" s="47"/>
      <c r="EJ372" s="46">
        <f t="shared" si="2520"/>
        <v>0</v>
      </c>
      <c r="EK372" s="48"/>
      <c r="EL372" s="29"/>
      <c r="EM372" s="45">
        <v>311</v>
      </c>
      <c r="EN372" s="46">
        <f t="shared" si="2700"/>
        <v>0</v>
      </c>
      <c r="EO372" s="46">
        <f t="shared" si="2724"/>
        <v>0</v>
      </c>
      <c r="EP372" s="128">
        <f t="shared" si="2771"/>
        <v>0</v>
      </c>
      <c r="EQ372" s="46">
        <f t="shared" si="2349"/>
        <v>0</v>
      </c>
      <c r="ER372" s="46">
        <f t="shared" si="2350"/>
        <v>0</v>
      </c>
      <c r="ES372" s="51">
        <f t="shared" si="2351"/>
        <v>0</v>
      </c>
      <c r="ET372" s="153">
        <f t="shared" si="2521"/>
        <v>10000</v>
      </c>
      <c r="EU372" s="45">
        <v>311</v>
      </c>
      <c r="EV372" s="46">
        <f t="shared" si="2772"/>
        <v>0</v>
      </c>
      <c r="EW372" s="46">
        <f t="shared" si="2725"/>
        <v>0</v>
      </c>
      <c r="EX372" s="128">
        <f t="shared" si="2352"/>
        <v>0</v>
      </c>
      <c r="EY372" s="46">
        <f t="shared" si="2353"/>
        <v>0</v>
      </c>
      <c r="EZ372" s="46">
        <f t="shared" si="2354"/>
        <v>0</v>
      </c>
      <c r="FA372" s="51">
        <f t="shared" si="2355"/>
        <v>0</v>
      </c>
      <c r="FB372" s="58">
        <f t="shared" si="2356"/>
        <v>0</v>
      </c>
      <c r="FC372" s="52">
        <f t="shared" si="2726"/>
        <v>0</v>
      </c>
      <c r="FD372" s="51">
        <f t="shared" si="2522"/>
        <v>0</v>
      </c>
      <c r="FE372" s="57">
        <f t="shared" si="2357"/>
        <v>0</v>
      </c>
      <c r="FF372" s="153">
        <f t="shared" si="2523"/>
        <v>10000</v>
      </c>
      <c r="FG372" s="469">
        <f t="shared" si="2358"/>
        <v>0</v>
      </c>
      <c r="FH372" s="46">
        <f t="shared" si="2359"/>
        <v>0</v>
      </c>
      <c r="FI372" s="46">
        <f t="shared" si="2360"/>
        <v>0</v>
      </c>
      <c r="FJ372" s="48"/>
      <c r="FL372" s="45">
        <v>311</v>
      </c>
      <c r="FM372" s="46">
        <f t="shared" si="2524"/>
        <v>0</v>
      </c>
      <c r="FN372" s="46">
        <f t="shared" si="2701"/>
        <v>0</v>
      </c>
      <c r="FO372" s="46">
        <f t="shared" si="2525"/>
        <v>0</v>
      </c>
      <c r="FP372" s="46">
        <f t="shared" si="2361"/>
        <v>0</v>
      </c>
      <c r="FQ372" s="46">
        <f t="shared" si="2362"/>
        <v>0</v>
      </c>
      <c r="FR372" s="51">
        <f t="shared" si="2363"/>
        <v>0</v>
      </c>
      <c r="FS372" s="57">
        <f t="shared" si="2727"/>
        <v>0</v>
      </c>
      <c r="FT372" s="58">
        <f t="shared" si="2773"/>
        <v>0</v>
      </c>
      <c r="FU372" s="241">
        <f t="shared" si="2702"/>
        <v>0</v>
      </c>
      <c r="FV372" s="51">
        <f t="shared" si="2364"/>
        <v>0</v>
      </c>
      <c r="FW372" s="51">
        <f t="shared" si="2365"/>
        <v>0</v>
      </c>
      <c r="FX372" s="153">
        <f t="shared" si="2728"/>
        <v>0</v>
      </c>
      <c r="FY372" s="468">
        <f t="shared" si="2526"/>
        <v>0</v>
      </c>
      <c r="FZ372" s="46">
        <f t="shared" si="2527"/>
        <v>0</v>
      </c>
      <c r="GA372" s="46">
        <f t="shared" si="2366"/>
        <v>0</v>
      </c>
      <c r="GB372" s="48"/>
      <c r="GD372" s="45">
        <v>311</v>
      </c>
      <c r="GE372" s="128">
        <f t="shared" si="2703"/>
        <v>0</v>
      </c>
      <c r="GF372" s="128">
        <f t="shared" si="2729"/>
        <v>0</v>
      </c>
      <c r="GG372" s="128">
        <f t="shared" si="2699"/>
        <v>0</v>
      </c>
      <c r="GH372" s="46">
        <f t="shared" si="2774"/>
        <v>0</v>
      </c>
      <c r="GI372" s="46">
        <f t="shared" si="2367"/>
        <v>0</v>
      </c>
      <c r="GJ372" s="51">
        <f t="shared" si="2368"/>
        <v>0</v>
      </c>
      <c r="GK372" s="51">
        <f t="shared" si="2730"/>
        <v>0</v>
      </c>
      <c r="GL372" s="153">
        <f t="shared" si="2528"/>
        <v>10000</v>
      </c>
      <c r="GM372" s="45">
        <v>311</v>
      </c>
      <c r="GN372" s="46">
        <f t="shared" si="2775"/>
        <v>0</v>
      </c>
      <c r="GO372" s="46">
        <f t="shared" si="2704"/>
        <v>0</v>
      </c>
      <c r="GP372" s="128">
        <f t="shared" si="2747"/>
        <v>0</v>
      </c>
      <c r="GQ372" s="46">
        <f t="shared" si="2369"/>
        <v>0</v>
      </c>
      <c r="GR372" s="46">
        <f t="shared" si="2748"/>
        <v>0</v>
      </c>
      <c r="GS372" s="51">
        <f t="shared" si="2370"/>
        <v>0</v>
      </c>
      <c r="GT372" s="57">
        <f t="shared" si="2731"/>
        <v>0</v>
      </c>
      <c r="GU372" s="58">
        <f t="shared" si="2371"/>
        <v>0</v>
      </c>
      <c r="GV372" s="52">
        <f t="shared" si="2705"/>
        <v>0</v>
      </c>
      <c r="GW372" s="51">
        <f t="shared" si="2529"/>
        <v>0</v>
      </c>
      <c r="GX372" s="57">
        <f t="shared" si="2372"/>
        <v>0</v>
      </c>
      <c r="GY372" s="57">
        <f t="shared" si="2732"/>
        <v>0</v>
      </c>
      <c r="GZ372" s="153">
        <f t="shared" si="2530"/>
        <v>10000</v>
      </c>
      <c r="HA372" s="469">
        <f t="shared" si="2373"/>
        <v>0</v>
      </c>
      <c r="HB372" s="46">
        <f t="shared" si="2374"/>
        <v>0</v>
      </c>
      <c r="HC372" s="46">
        <f t="shared" si="2375"/>
        <v>0</v>
      </c>
      <c r="HD372" s="48"/>
      <c r="HF372" s="45">
        <v>311</v>
      </c>
      <c r="HG372" s="46">
        <f t="shared" si="2376"/>
        <v>0</v>
      </c>
      <c r="HH372" s="46">
        <f t="shared" si="2377"/>
        <v>0</v>
      </c>
      <c r="HI372" s="46">
        <f t="shared" si="2378"/>
        <v>0</v>
      </c>
      <c r="HJ372" s="46">
        <f t="shared" si="2379"/>
        <v>0</v>
      </c>
      <c r="HK372" s="46">
        <f t="shared" si="2380"/>
        <v>0</v>
      </c>
      <c r="HL372" s="51">
        <f t="shared" si="2381"/>
        <v>0</v>
      </c>
      <c r="HM372" s="153">
        <f t="shared" si="2531"/>
        <v>10000</v>
      </c>
      <c r="HN372" s="58">
        <f t="shared" si="2382"/>
        <v>0</v>
      </c>
      <c r="HO372" s="52">
        <f t="shared" si="2383"/>
        <v>0</v>
      </c>
      <c r="HP372" s="51">
        <f t="shared" si="2384"/>
        <v>0</v>
      </c>
      <c r="HQ372" s="57">
        <f t="shared" si="2385"/>
        <v>0</v>
      </c>
      <c r="HR372" s="153">
        <f t="shared" si="2532"/>
        <v>10000</v>
      </c>
      <c r="HS372" s="468">
        <f t="shared" si="2749"/>
        <v>0</v>
      </c>
      <c r="HT372" s="46">
        <f t="shared" si="2750"/>
        <v>0</v>
      </c>
      <c r="HU372" s="46">
        <f t="shared" si="2751"/>
        <v>0</v>
      </c>
      <c r="HV372" s="48"/>
      <c r="HW372" s="29"/>
      <c r="HX372" s="45">
        <v>311</v>
      </c>
      <c r="HY372" s="128">
        <f t="shared" si="2386"/>
        <v>0</v>
      </c>
      <c r="HZ372" s="46">
        <f t="shared" si="2387"/>
        <v>0</v>
      </c>
      <c r="IA372" s="46">
        <f t="shared" si="2388"/>
        <v>0</v>
      </c>
      <c r="IB372" s="46">
        <f t="shared" si="2389"/>
        <v>0</v>
      </c>
      <c r="IC372" s="46">
        <f t="shared" si="2390"/>
        <v>0</v>
      </c>
      <c r="ID372" s="51">
        <f t="shared" si="2391"/>
        <v>0</v>
      </c>
      <c r="IE372" s="153">
        <f t="shared" si="2533"/>
        <v>10000</v>
      </c>
      <c r="IF372" s="58">
        <f t="shared" si="2392"/>
        <v>0</v>
      </c>
      <c r="IG372" s="52">
        <f t="shared" si="2393"/>
        <v>0</v>
      </c>
      <c r="IH372" s="51">
        <f t="shared" si="2394"/>
        <v>0</v>
      </c>
      <c r="II372" s="57">
        <f t="shared" si="2534"/>
        <v>0</v>
      </c>
      <c r="IJ372" s="153">
        <f t="shared" si="2535"/>
        <v>10000</v>
      </c>
      <c r="IK372" s="468">
        <f t="shared" si="2752"/>
        <v>0</v>
      </c>
      <c r="IL372" s="46">
        <f t="shared" si="2753"/>
        <v>0</v>
      </c>
      <c r="IM372" s="46">
        <f t="shared" si="2754"/>
        <v>0</v>
      </c>
      <c r="IN372" s="48"/>
      <c r="IO372" s="53">
        <f t="shared" si="2395"/>
        <v>0</v>
      </c>
      <c r="IQ372" s="45">
        <v>311</v>
      </c>
      <c r="IR372" s="128">
        <f t="shared" si="2396"/>
        <v>0</v>
      </c>
      <c r="IS372" s="128">
        <f t="shared" si="2397"/>
        <v>0</v>
      </c>
      <c r="IT372" s="128">
        <f t="shared" si="2398"/>
        <v>0</v>
      </c>
      <c r="IU372" s="46">
        <f t="shared" si="2559"/>
        <v>0</v>
      </c>
      <c r="IV372" s="46">
        <f t="shared" si="2399"/>
        <v>0</v>
      </c>
      <c r="IW372" s="51">
        <f t="shared" si="2400"/>
        <v>0</v>
      </c>
      <c r="IX372" s="199">
        <f t="shared" si="2536"/>
        <v>10000</v>
      </c>
      <c r="IY372" s="128">
        <f t="shared" si="2401"/>
        <v>0</v>
      </c>
      <c r="IZ372" s="408">
        <f t="shared" si="2402"/>
        <v>0</v>
      </c>
      <c r="JA372" s="58">
        <f t="shared" si="2403"/>
        <v>0</v>
      </c>
      <c r="JB372" s="52">
        <f t="shared" si="2404"/>
        <v>0</v>
      </c>
      <c r="JC372" s="51">
        <f t="shared" si="2405"/>
        <v>0</v>
      </c>
      <c r="JD372" s="57">
        <f t="shared" si="2406"/>
        <v>0</v>
      </c>
      <c r="JE372" s="280">
        <f t="shared" si="2407"/>
        <v>10000</v>
      </c>
      <c r="JF372" s="280">
        <f t="shared" si="2408"/>
        <v>0</v>
      </c>
      <c r="JG372" s="468">
        <f t="shared" si="2409"/>
        <v>0</v>
      </c>
      <c r="JH372" s="46">
        <f t="shared" si="2410"/>
        <v>0</v>
      </c>
      <c r="JI372" s="46">
        <f t="shared" si="2411"/>
        <v>0</v>
      </c>
      <c r="JJ372" s="48"/>
      <c r="JL372" s="45">
        <v>311</v>
      </c>
      <c r="JM372" s="46">
        <f t="shared" si="2412"/>
        <v>0</v>
      </c>
      <c r="JN372" s="46">
        <f t="shared" si="2413"/>
        <v>0</v>
      </c>
      <c r="JO372" s="128">
        <f t="shared" si="2414"/>
        <v>0</v>
      </c>
      <c r="JP372" s="46">
        <f t="shared" si="2537"/>
        <v>0</v>
      </c>
      <c r="JQ372" s="46">
        <f t="shared" si="2415"/>
        <v>0</v>
      </c>
      <c r="JR372" s="51">
        <f t="shared" si="2416"/>
        <v>0</v>
      </c>
      <c r="JS372" s="51">
        <f t="shared" si="2733"/>
        <v>0</v>
      </c>
      <c r="JT372" s="199">
        <f t="shared" si="2538"/>
        <v>10000</v>
      </c>
      <c r="JU372" s="128">
        <f t="shared" si="2417"/>
        <v>0</v>
      </c>
      <c r="JV372" s="408">
        <f t="shared" si="2418"/>
        <v>0</v>
      </c>
      <c r="JW372" s="58">
        <f t="shared" si="2419"/>
        <v>0</v>
      </c>
      <c r="JX372" s="52">
        <f t="shared" si="2420"/>
        <v>0</v>
      </c>
      <c r="JY372" s="51">
        <f t="shared" si="2421"/>
        <v>0</v>
      </c>
      <c r="JZ372" s="51">
        <f t="shared" si="2422"/>
        <v>0</v>
      </c>
      <c r="KA372" s="199">
        <f t="shared" si="2734"/>
        <v>0</v>
      </c>
      <c r="KB372" s="128">
        <f t="shared" si="2539"/>
        <v>10000</v>
      </c>
      <c r="KC372" s="204">
        <f t="shared" si="2423"/>
        <v>0</v>
      </c>
      <c r="KD372" s="468">
        <f t="shared" si="2540"/>
        <v>0</v>
      </c>
      <c r="KE372" s="46">
        <f t="shared" si="2424"/>
        <v>0</v>
      </c>
      <c r="KF372" s="46">
        <f t="shared" si="2425"/>
        <v>0</v>
      </c>
      <c r="KG372" s="48"/>
      <c r="KI372" s="45">
        <v>311</v>
      </c>
      <c r="KJ372" s="46">
        <f t="shared" si="2426"/>
        <v>0</v>
      </c>
      <c r="KK372" s="46">
        <f t="shared" si="2427"/>
        <v>0</v>
      </c>
      <c r="KL372" s="128">
        <f t="shared" si="2428"/>
        <v>0</v>
      </c>
      <c r="KM372" s="46">
        <f t="shared" si="2782"/>
        <v>0</v>
      </c>
      <c r="KN372" s="46">
        <f t="shared" si="2429"/>
        <v>0</v>
      </c>
      <c r="KO372" s="51">
        <f t="shared" si="2430"/>
        <v>0</v>
      </c>
      <c r="KP372" s="199">
        <f t="shared" si="2735"/>
        <v>0</v>
      </c>
      <c r="KQ372" s="199">
        <f t="shared" si="2541"/>
        <v>10000</v>
      </c>
      <c r="KR372" s="128">
        <f t="shared" si="2431"/>
        <v>0</v>
      </c>
      <c r="KS372" s="408">
        <f t="shared" si="2432"/>
        <v>0</v>
      </c>
      <c r="KT372" s="45">
        <v>311</v>
      </c>
      <c r="KU372" s="46">
        <f t="shared" si="2542"/>
        <v>0</v>
      </c>
      <c r="KV372" s="46">
        <f t="shared" si="2433"/>
        <v>0</v>
      </c>
      <c r="KW372" s="128">
        <f t="shared" si="2755"/>
        <v>0</v>
      </c>
      <c r="KX372" s="46">
        <f t="shared" si="2434"/>
        <v>0</v>
      </c>
      <c r="KY372" s="46">
        <f t="shared" si="2756"/>
        <v>0</v>
      </c>
      <c r="KZ372" s="51">
        <f t="shared" si="2435"/>
        <v>0</v>
      </c>
      <c r="LA372" s="153">
        <f t="shared" si="2736"/>
        <v>0</v>
      </c>
      <c r="LB372" s="58">
        <f t="shared" si="2652"/>
        <v>0</v>
      </c>
      <c r="LC372" s="52">
        <f t="shared" si="2436"/>
        <v>0</v>
      </c>
      <c r="LD372" s="51">
        <f t="shared" si="2437"/>
        <v>0</v>
      </c>
      <c r="LE372" s="51">
        <f t="shared" si="2757"/>
        <v>0</v>
      </c>
      <c r="LF372" s="51">
        <f t="shared" si="2737"/>
        <v>0</v>
      </c>
      <c r="LG372" s="128">
        <f t="shared" si="2758"/>
        <v>10000</v>
      </c>
      <c r="LH372" s="204">
        <f t="shared" si="2438"/>
        <v>0</v>
      </c>
      <c r="LI372" s="479">
        <f t="shared" si="2759"/>
        <v>0</v>
      </c>
      <c r="LJ372" s="46">
        <f t="shared" si="2543"/>
        <v>0</v>
      </c>
      <c r="LK372" s="46">
        <f t="shared" si="2544"/>
        <v>0</v>
      </c>
      <c r="LL372" s="48"/>
      <c r="LN372" s="45">
        <v>311</v>
      </c>
      <c r="LO372" s="46">
        <f t="shared" si="2439"/>
        <v>0</v>
      </c>
      <c r="LP372" s="46">
        <f t="shared" si="2706"/>
        <v>0</v>
      </c>
      <c r="LQ372" s="46">
        <f t="shared" si="2440"/>
        <v>0</v>
      </c>
      <c r="LR372" s="46">
        <f t="shared" si="2441"/>
        <v>0</v>
      </c>
      <c r="LS372" s="46">
        <f t="shared" si="2442"/>
        <v>0</v>
      </c>
      <c r="LT372" s="51">
        <f t="shared" si="2443"/>
        <v>0</v>
      </c>
      <c r="LU372" s="199">
        <f t="shared" si="2545"/>
        <v>10000</v>
      </c>
      <c r="LV372" s="58">
        <f t="shared" si="2444"/>
        <v>0</v>
      </c>
      <c r="LW372" s="241">
        <f t="shared" si="2707"/>
        <v>0</v>
      </c>
      <c r="LX372" s="51">
        <f t="shared" si="2445"/>
        <v>0</v>
      </c>
      <c r="LY372" s="51">
        <f t="shared" si="2446"/>
        <v>0</v>
      </c>
      <c r="LZ372" s="46">
        <f t="shared" si="2546"/>
        <v>0</v>
      </c>
      <c r="MA372" s="199">
        <f t="shared" si="2547"/>
        <v>10000</v>
      </c>
      <c r="MB372" s="468">
        <f t="shared" si="2447"/>
        <v>0</v>
      </c>
      <c r="MC372" s="46">
        <f t="shared" si="2448"/>
        <v>0</v>
      </c>
      <c r="MD372" s="46">
        <f t="shared" si="2449"/>
        <v>0</v>
      </c>
      <c r="ME372" s="48"/>
      <c r="MG372" s="45">
        <v>311</v>
      </c>
      <c r="MH372" s="46">
        <f t="shared" si="2450"/>
        <v>0</v>
      </c>
      <c r="MI372" s="46">
        <f t="shared" si="2708"/>
        <v>0</v>
      </c>
      <c r="MJ372" s="46">
        <f t="shared" si="2451"/>
        <v>0</v>
      </c>
      <c r="MK372" s="46">
        <f t="shared" si="2452"/>
        <v>0</v>
      </c>
      <c r="ML372" s="46">
        <f t="shared" si="2453"/>
        <v>0</v>
      </c>
      <c r="MM372" s="51">
        <f t="shared" si="2454"/>
        <v>0</v>
      </c>
      <c r="MN372" s="199">
        <f t="shared" si="2548"/>
        <v>10000</v>
      </c>
      <c r="MO372" s="58">
        <f t="shared" si="2455"/>
        <v>0</v>
      </c>
      <c r="MP372" s="52">
        <f t="shared" si="2709"/>
        <v>0</v>
      </c>
      <c r="MQ372" s="51">
        <f t="shared" si="2456"/>
        <v>0</v>
      </c>
      <c r="MR372" s="57">
        <f t="shared" si="2457"/>
        <v>0</v>
      </c>
      <c r="MS372" s="199">
        <f t="shared" si="2549"/>
        <v>10000</v>
      </c>
      <c r="MT372" s="468">
        <f t="shared" si="2550"/>
        <v>0</v>
      </c>
      <c r="MU372" s="46">
        <f t="shared" si="2458"/>
        <v>0</v>
      </c>
      <c r="MV372" s="46">
        <f t="shared" si="2459"/>
        <v>0</v>
      </c>
      <c r="MW372" s="48"/>
      <c r="MY372" s="45">
        <v>311</v>
      </c>
      <c r="MZ372" s="46">
        <f t="shared" si="2460"/>
        <v>0</v>
      </c>
      <c r="NA372" s="46">
        <f t="shared" si="2710"/>
        <v>0</v>
      </c>
      <c r="NB372" s="128">
        <f t="shared" si="2461"/>
        <v>0</v>
      </c>
      <c r="NC372" s="46">
        <f t="shared" si="2776"/>
        <v>0</v>
      </c>
      <c r="ND372" s="46">
        <f t="shared" si="2462"/>
        <v>0</v>
      </c>
      <c r="NE372" s="51">
        <f t="shared" si="2760"/>
        <v>0</v>
      </c>
      <c r="NF372" s="153">
        <f t="shared" si="2761"/>
        <v>10000</v>
      </c>
      <c r="NG372" s="45">
        <v>311</v>
      </c>
      <c r="NH372" s="46">
        <f t="shared" si="2777"/>
        <v>0</v>
      </c>
      <c r="NI372" s="46">
        <f t="shared" si="2711"/>
        <v>0</v>
      </c>
      <c r="NJ372" s="128">
        <f t="shared" si="2762"/>
        <v>0</v>
      </c>
      <c r="NK372" s="46">
        <f t="shared" si="2551"/>
        <v>0</v>
      </c>
      <c r="NL372" s="46">
        <f t="shared" si="2763"/>
        <v>0</v>
      </c>
      <c r="NM372" s="51">
        <f t="shared" si="2463"/>
        <v>0</v>
      </c>
      <c r="NN372" s="58">
        <f t="shared" si="2764"/>
        <v>0</v>
      </c>
      <c r="NO372" s="52">
        <f t="shared" si="2712"/>
        <v>0</v>
      </c>
      <c r="NP372" s="51">
        <f t="shared" si="2765"/>
        <v>0</v>
      </c>
      <c r="NQ372" s="57">
        <f t="shared" si="2464"/>
        <v>0</v>
      </c>
      <c r="NR372" s="153">
        <f t="shared" si="2552"/>
        <v>10000</v>
      </c>
      <c r="NS372" s="469">
        <f t="shared" si="2465"/>
        <v>0</v>
      </c>
      <c r="NT372" s="46">
        <f t="shared" si="2466"/>
        <v>0</v>
      </c>
      <c r="NU372" s="46">
        <f t="shared" si="2467"/>
        <v>0</v>
      </c>
      <c r="NV372" s="48"/>
      <c r="NX372" s="45">
        <v>311</v>
      </c>
      <c r="NY372" s="46">
        <f t="shared" si="2468"/>
        <v>0</v>
      </c>
      <c r="NZ372" s="46">
        <f t="shared" si="2713"/>
        <v>0</v>
      </c>
      <c r="OA372" s="46">
        <f t="shared" si="2469"/>
        <v>0</v>
      </c>
      <c r="OB372" s="46">
        <f t="shared" si="2470"/>
        <v>0</v>
      </c>
      <c r="OC372" s="46">
        <f t="shared" si="2471"/>
        <v>0</v>
      </c>
      <c r="OD372" s="51">
        <f t="shared" si="2472"/>
        <v>0</v>
      </c>
      <c r="OE372" s="57">
        <f t="shared" si="2738"/>
        <v>0</v>
      </c>
      <c r="OF372" s="153">
        <f t="shared" si="2553"/>
        <v>10000</v>
      </c>
      <c r="OG372" s="58">
        <f t="shared" si="2473"/>
        <v>0</v>
      </c>
      <c r="OH372" s="241">
        <f t="shared" si="2739"/>
        <v>0</v>
      </c>
      <c r="OI372" s="51">
        <f t="shared" si="2474"/>
        <v>0</v>
      </c>
      <c r="OJ372" s="51">
        <f t="shared" si="2475"/>
        <v>0</v>
      </c>
      <c r="OK372" s="153">
        <f t="shared" si="2740"/>
        <v>0</v>
      </c>
      <c r="OL372" s="153">
        <f t="shared" si="2554"/>
        <v>10000</v>
      </c>
      <c r="OM372" s="468">
        <f t="shared" si="2555"/>
        <v>0</v>
      </c>
      <c r="ON372" s="46">
        <f t="shared" si="2556"/>
        <v>0</v>
      </c>
      <c r="OO372" s="46">
        <f t="shared" si="2476"/>
        <v>0</v>
      </c>
      <c r="OP372" s="48"/>
      <c r="OR372" s="45">
        <v>311</v>
      </c>
      <c r="OS372" s="46">
        <f t="shared" si="2477"/>
        <v>0</v>
      </c>
      <c r="OT372" s="128">
        <f t="shared" si="2714"/>
        <v>0</v>
      </c>
      <c r="OU372" s="128">
        <f t="shared" si="2478"/>
        <v>0</v>
      </c>
      <c r="OV372" s="46">
        <f t="shared" si="2778"/>
        <v>0</v>
      </c>
      <c r="OW372" s="46">
        <f t="shared" si="2779"/>
        <v>0</v>
      </c>
      <c r="OX372" s="51">
        <f t="shared" si="2479"/>
        <v>0</v>
      </c>
      <c r="OY372" s="51">
        <f t="shared" si="2741"/>
        <v>0</v>
      </c>
      <c r="OZ372" s="153">
        <f t="shared" si="2557"/>
        <v>10000</v>
      </c>
      <c r="PA372" s="45">
        <v>311</v>
      </c>
      <c r="PB372" s="46">
        <f t="shared" si="2480"/>
        <v>0</v>
      </c>
      <c r="PC372" s="46">
        <f t="shared" si="2742"/>
        <v>0</v>
      </c>
      <c r="PD372" s="128">
        <f t="shared" si="2481"/>
        <v>0</v>
      </c>
      <c r="PE372" s="46">
        <f t="shared" si="2482"/>
        <v>0</v>
      </c>
      <c r="PF372" s="46">
        <f t="shared" si="2483"/>
        <v>0</v>
      </c>
      <c r="PG372" s="51">
        <f t="shared" si="2484"/>
        <v>0</v>
      </c>
      <c r="PH372" s="57">
        <f t="shared" si="2743"/>
        <v>0</v>
      </c>
      <c r="PI372" s="688">
        <f t="shared" si="2485"/>
        <v>0</v>
      </c>
      <c r="PJ372" s="52">
        <f t="shared" si="2744"/>
        <v>0</v>
      </c>
      <c r="PK372" s="51">
        <f t="shared" si="2486"/>
        <v>0</v>
      </c>
      <c r="PL372" s="57">
        <f t="shared" si="2487"/>
        <v>0</v>
      </c>
      <c r="PM372" s="57">
        <f t="shared" si="2745"/>
        <v>0</v>
      </c>
      <c r="PN372" s="153">
        <f t="shared" si="2558"/>
        <v>10000</v>
      </c>
      <c r="PO372" s="469">
        <f t="shared" si="2488"/>
        <v>0</v>
      </c>
      <c r="PP372" s="46">
        <f t="shared" si="2489"/>
        <v>0</v>
      </c>
      <c r="PQ372" s="46">
        <f t="shared" si="2490"/>
        <v>0</v>
      </c>
      <c r="PR372" s="48"/>
    </row>
    <row r="373" spans="2:434" hidden="1" x14ac:dyDescent="0.3">
      <c r="B373" s="45">
        <v>312</v>
      </c>
      <c r="C373" s="46">
        <f t="shared" si="2245"/>
        <v>0</v>
      </c>
      <c r="D373" s="46">
        <f t="shared" si="2293"/>
        <v>0</v>
      </c>
      <c r="E373" s="46">
        <f t="shared" si="2294"/>
        <v>0</v>
      </c>
      <c r="F373" s="46">
        <f t="shared" si="2295"/>
        <v>0</v>
      </c>
      <c r="G373" s="46">
        <f t="shared" si="2296"/>
        <v>0</v>
      </c>
      <c r="H373" s="51">
        <f t="shared" si="2297"/>
        <v>0</v>
      </c>
      <c r="I373" s="58">
        <f t="shared" si="2766"/>
        <v>0</v>
      </c>
      <c r="J373" s="52">
        <f t="shared" si="2298"/>
        <v>0</v>
      </c>
      <c r="K373" s="51">
        <f t="shared" si="2299"/>
        <v>0</v>
      </c>
      <c r="L373" s="57">
        <f t="shared" si="2300"/>
        <v>0</v>
      </c>
      <c r="M373" s="468">
        <f t="shared" si="2491"/>
        <v>0</v>
      </c>
      <c r="N373" s="46">
        <f t="shared" si="2492"/>
        <v>0</v>
      </c>
      <c r="O373" s="47"/>
      <c r="P373" s="46">
        <f t="shared" si="2493"/>
        <v>0</v>
      </c>
      <c r="Q373" s="48"/>
      <c r="R373" s="29"/>
      <c r="S373" s="29"/>
      <c r="T373" s="45">
        <v>312</v>
      </c>
      <c r="U373" s="46">
        <f t="shared" si="2301"/>
        <v>0</v>
      </c>
      <c r="V373" s="46">
        <f t="shared" si="2302"/>
        <v>0</v>
      </c>
      <c r="W373" s="46">
        <f t="shared" si="2494"/>
        <v>0</v>
      </c>
      <c r="X373" s="46">
        <f t="shared" si="2303"/>
        <v>0</v>
      </c>
      <c r="Y373" s="46">
        <f t="shared" si="2304"/>
        <v>0</v>
      </c>
      <c r="Z373" s="51">
        <f t="shared" si="2305"/>
        <v>0</v>
      </c>
      <c r="AA373" s="58">
        <f t="shared" si="2306"/>
        <v>0</v>
      </c>
      <c r="AB373" s="52">
        <f t="shared" si="2307"/>
        <v>0</v>
      </c>
      <c r="AC373" s="51">
        <f t="shared" si="2308"/>
        <v>0</v>
      </c>
      <c r="AD373" s="57">
        <f t="shared" si="2309"/>
        <v>0</v>
      </c>
      <c r="AE373" s="468">
        <f t="shared" si="2495"/>
        <v>0</v>
      </c>
      <c r="AF373" s="46">
        <f t="shared" si="2310"/>
        <v>0</v>
      </c>
      <c r="AG373" s="47"/>
      <c r="AH373" s="46">
        <f t="shared" si="2496"/>
        <v>0</v>
      </c>
      <c r="AI373" s="48"/>
      <c r="AJ373" s="29"/>
      <c r="AK373" s="45">
        <v>312</v>
      </c>
      <c r="AL373" s="46">
        <f t="shared" si="2311"/>
        <v>0</v>
      </c>
      <c r="AM373" s="46"/>
      <c r="AN373" s="46"/>
      <c r="AO373" s="46">
        <f t="shared" si="2312"/>
        <v>0</v>
      </c>
      <c r="AP373" s="128">
        <f t="shared" si="2313"/>
        <v>0</v>
      </c>
      <c r="AQ373" s="128"/>
      <c r="AR373" s="128"/>
      <c r="AS373" s="46">
        <f t="shared" si="2314"/>
        <v>0</v>
      </c>
      <c r="AT373" s="46">
        <f t="shared" si="2315"/>
        <v>0</v>
      </c>
      <c r="AU373" s="51"/>
      <c r="AV373" s="51"/>
      <c r="AW373" s="51">
        <f t="shared" si="2316"/>
        <v>0</v>
      </c>
      <c r="AX373" s="58">
        <f t="shared" si="2317"/>
        <v>0</v>
      </c>
      <c r="AY373" s="52"/>
      <c r="AZ373" s="52"/>
      <c r="BA373" s="52">
        <f t="shared" si="2318"/>
        <v>0</v>
      </c>
      <c r="BB373" s="51">
        <f t="shared" si="2319"/>
        <v>0</v>
      </c>
      <c r="BC373" s="51"/>
      <c r="BD373" s="51"/>
      <c r="BE373" s="57">
        <f t="shared" si="2320"/>
        <v>0</v>
      </c>
      <c r="BF373" s="468">
        <f t="shared" si="2321"/>
        <v>0</v>
      </c>
      <c r="BG373" s="46">
        <f t="shared" si="2322"/>
        <v>0</v>
      </c>
      <c r="BH373" s="46">
        <f t="shared" si="2323"/>
        <v>0</v>
      </c>
      <c r="BI373" s="48"/>
      <c r="BK373" s="45">
        <v>312</v>
      </c>
      <c r="BL373" s="46">
        <f t="shared" si="2497"/>
        <v>0</v>
      </c>
      <c r="BM373" s="46">
        <f t="shared" si="2498"/>
        <v>0</v>
      </c>
      <c r="BN373" s="46">
        <f t="shared" si="2499"/>
        <v>0</v>
      </c>
      <c r="BO373" s="46">
        <f t="shared" si="2324"/>
        <v>0</v>
      </c>
      <c r="BP373" s="46">
        <f t="shared" si="2325"/>
        <v>0</v>
      </c>
      <c r="BQ373" s="149">
        <f t="shared" si="2326"/>
        <v>0</v>
      </c>
      <c r="BR373" s="57">
        <f t="shared" si="2715"/>
        <v>0</v>
      </c>
      <c r="BS373" s="58">
        <f t="shared" si="2767"/>
        <v>0</v>
      </c>
      <c r="BT373" s="52">
        <f t="shared" si="2500"/>
        <v>0</v>
      </c>
      <c r="BU373" s="51">
        <f t="shared" si="2327"/>
        <v>0</v>
      </c>
      <c r="BV373" s="149">
        <f t="shared" si="2328"/>
        <v>0</v>
      </c>
      <c r="BW373" s="153">
        <f t="shared" si="2716"/>
        <v>0</v>
      </c>
      <c r="BX373" s="468">
        <f t="shared" si="2501"/>
        <v>0</v>
      </c>
      <c r="BY373" s="46">
        <f t="shared" si="2502"/>
        <v>0</v>
      </c>
      <c r="BZ373" s="46">
        <f t="shared" si="2329"/>
        <v>0</v>
      </c>
      <c r="CA373" s="48"/>
      <c r="CB373" s="29"/>
      <c r="CC373" s="45">
        <v>312</v>
      </c>
      <c r="CD373" s="239">
        <f t="shared" si="2330"/>
        <v>0</v>
      </c>
      <c r="CE373" s="239">
        <f t="shared" si="2503"/>
        <v>0</v>
      </c>
      <c r="CF373" s="128">
        <f t="shared" si="2331"/>
        <v>0</v>
      </c>
      <c r="CG373" s="46">
        <f t="shared" si="2504"/>
        <v>0</v>
      </c>
      <c r="CH373" s="46">
        <f t="shared" si="2768"/>
        <v>0</v>
      </c>
      <c r="CI373" s="149">
        <f t="shared" si="2332"/>
        <v>0</v>
      </c>
      <c r="CJ373" s="199">
        <f t="shared" si="2717"/>
        <v>0</v>
      </c>
      <c r="CK373" s="153">
        <f t="shared" si="2505"/>
        <v>10000</v>
      </c>
      <c r="CL373" s="45">
        <v>312</v>
      </c>
      <c r="CM373" s="46">
        <f t="shared" si="2506"/>
        <v>0</v>
      </c>
      <c r="CN373" s="239">
        <f t="shared" si="2507"/>
        <v>0</v>
      </c>
      <c r="CO373" s="128">
        <f t="shared" si="2780"/>
        <v>0</v>
      </c>
      <c r="CP373" s="46">
        <f t="shared" si="2333"/>
        <v>0</v>
      </c>
      <c r="CQ373" s="46">
        <f t="shared" si="2781"/>
        <v>0</v>
      </c>
      <c r="CR373" s="149">
        <f t="shared" si="2334"/>
        <v>0</v>
      </c>
      <c r="CS373" s="153">
        <f t="shared" si="2718"/>
        <v>0</v>
      </c>
      <c r="CT373" s="58">
        <f t="shared" si="2335"/>
        <v>0</v>
      </c>
      <c r="CU373" s="52">
        <f t="shared" si="2508"/>
        <v>0</v>
      </c>
      <c r="CV373" s="51">
        <f t="shared" si="2509"/>
        <v>0</v>
      </c>
      <c r="CW373" s="149">
        <f t="shared" si="2336"/>
        <v>0</v>
      </c>
      <c r="CX373" s="57">
        <f t="shared" si="2719"/>
        <v>0</v>
      </c>
      <c r="CY373" s="153">
        <f t="shared" si="2510"/>
        <v>10000</v>
      </c>
      <c r="CZ373" s="479">
        <f t="shared" si="2746"/>
        <v>0</v>
      </c>
      <c r="DA373" s="46">
        <f t="shared" si="2511"/>
        <v>0</v>
      </c>
      <c r="DB373" s="46">
        <f t="shared" si="2512"/>
        <v>0</v>
      </c>
      <c r="DC373" s="48"/>
      <c r="DE373" s="237">
        <v>312</v>
      </c>
      <c r="DF373" s="46">
        <f t="shared" si="2337"/>
        <v>0</v>
      </c>
      <c r="DG373" s="239">
        <f t="shared" si="2720"/>
        <v>0</v>
      </c>
      <c r="DH373" s="46">
        <f t="shared" si="2338"/>
        <v>0</v>
      </c>
      <c r="DI373" s="46">
        <f t="shared" si="2339"/>
        <v>0</v>
      </c>
      <c r="DJ373" s="46">
        <f t="shared" si="2340"/>
        <v>0</v>
      </c>
      <c r="DK373" s="51">
        <f t="shared" si="2341"/>
        <v>0</v>
      </c>
      <c r="DL373" s="58">
        <f t="shared" si="2769"/>
        <v>0</v>
      </c>
      <c r="DM373" s="240">
        <f t="shared" si="2721"/>
        <v>0</v>
      </c>
      <c r="DN373" s="51">
        <f t="shared" si="2342"/>
        <v>0</v>
      </c>
      <c r="DO373" s="57">
        <f t="shared" si="2343"/>
        <v>0</v>
      </c>
      <c r="DP373" s="468">
        <f t="shared" si="2513"/>
        <v>0</v>
      </c>
      <c r="DQ373" s="46">
        <f t="shared" si="2514"/>
        <v>0</v>
      </c>
      <c r="DR373" s="47"/>
      <c r="DS373" s="46">
        <f t="shared" si="2515"/>
        <v>0</v>
      </c>
      <c r="DT373" s="48"/>
      <c r="DU373" s="29"/>
      <c r="DV373" s="237">
        <v>312</v>
      </c>
      <c r="DW373" s="46">
        <f t="shared" si="2516"/>
        <v>0</v>
      </c>
      <c r="DX373" s="239">
        <f t="shared" si="2722"/>
        <v>0</v>
      </c>
      <c r="DY373" s="46">
        <f t="shared" si="2517"/>
        <v>0</v>
      </c>
      <c r="DZ373" s="46">
        <f t="shared" si="2344"/>
        <v>0</v>
      </c>
      <c r="EA373" s="46">
        <f t="shared" si="2345"/>
        <v>0</v>
      </c>
      <c r="EB373" s="51">
        <f t="shared" si="2346"/>
        <v>0</v>
      </c>
      <c r="EC373" s="58">
        <f t="shared" si="2770"/>
        <v>0</v>
      </c>
      <c r="ED373" s="240">
        <f t="shared" si="2723"/>
        <v>0</v>
      </c>
      <c r="EE373" s="51">
        <f t="shared" si="2347"/>
        <v>0</v>
      </c>
      <c r="EF373" s="57">
        <f t="shared" si="2348"/>
        <v>0</v>
      </c>
      <c r="EG373" s="468">
        <f t="shared" si="2518"/>
        <v>0</v>
      </c>
      <c r="EH373" s="46">
        <f t="shared" si="2519"/>
        <v>0</v>
      </c>
      <c r="EI373" s="47"/>
      <c r="EJ373" s="46">
        <f t="shared" si="2520"/>
        <v>0</v>
      </c>
      <c r="EK373" s="48"/>
      <c r="EL373" s="29"/>
      <c r="EM373" s="237">
        <v>312</v>
      </c>
      <c r="EN373" s="239">
        <f t="shared" si="2700"/>
        <v>0</v>
      </c>
      <c r="EO373" s="239">
        <f t="shared" si="2724"/>
        <v>0</v>
      </c>
      <c r="EP373" s="128">
        <f t="shared" si="2771"/>
        <v>0</v>
      </c>
      <c r="EQ373" s="46">
        <f t="shared" si="2349"/>
        <v>0</v>
      </c>
      <c r="ER373" s="46">
        <f t="shared" si="2350"/>
        <v>0</v>
      </c>
      <c r="ES373" s="51">
        <f t="shared" si="2351"/>
        <v>0</v>
      </c>
      <c r="ET373" s="153">
        <f t="shared" si="2521"/>
        <v>10000</v>
      </c>
      <c r="EU373" s="237">
        <v>312</v>
      </c>
      <c r="EV373" s="46">
        <f t="shared" si="2772"/>
        <v>0</v>
      </c>
      <c r="EW373" s="239">
        <f t="shared" si="2725"/>
        <v>0</v>
      </c>
      <c r="EX373" s="128">
        <f t="shared" si="2352"/>
        <v>0</v>
      </c>
      <c r="EY373" s="46">
        <f t="shared" si="2353"/>
        <v>0</v>
      </c>
      <c r="EZ373" s="46">
        <f t="shared" si="2354"/>
        <v>0</v>
      </c>
      <c r="FA373" s="51">
        <f t="shared" si="2355"/>
        <v>0</v>
      </c>
      <c r="FB373" s="58">
        <f t="shared" si="2356"/>
        <v>0</v>
      </c>
      <c r="FC373" s="240">
        <f t="shared" si="2726"/>
        <v>0</v>
      </c>
      <c r="FD373" s="51">
        <f t="shared" si="2522"/>
        <v>0</v>
      </c>
      <c r="FE373" s="57">
        <f t="shared" si="2357"/>
        <v>0</v>
      </c>
      <c r="FF373" s="153">
        <f t="shared" si="2523"/>
        <v>10000</v>
      </c>
      <c r="FG373" s="469">
        <f t="shared" si="2358"/>
        <v>0</v>
      </c>
      <c r="FH373" s="46">
        <f t="shared" si="2359"/>
        <v>0</v>
      </c>
      <c r="FI373" s="46">
        <f t="shared" si="2360"/>
        <v>0</v>
      </c>
      <c r="FJ373" s="48"/>
      <c r="FL373" s="237">
        <v>312</v>
      </c>
      <c r="FM373" s="46">
        <f t="shared" si="2524"/>
        <v>0</v>
      </c>
      <c r="FN373" s="239">
        <f t="shared" si="2701"/>
        <v>0</v>
      </c>
      <c r="FO373" s="46">
        <f t="shared" si="2525"/>
        <v>0</v>
      </c>
      <c r="FP373" s="46">
        <f t="shared" si="2361"/>
        <v>0</v>
      </c>
      <c r="FQ373" s="46">
        <f t="shared" si="2362"/>
        <v>0</v>
      </c>
      <c r="FR373" s="149">
        <f t="shared" si="2363"/>
        <v>0</v>
      </c>
      <c r="FS373" s="57">
        <f t="shared" si="2727"/>
        <v>0</v>
      </c>
      <c r="FT373" s="58">
        <f t="shared" si="2773"/>
        <v>0</v>
      </c>
      <c r="FU373" s="240">
        <f t="shared" si="2702"/>
        <v>0</v>
      </c>
      <c r="FV373" s="51">
        <f t="shared" si="2364"/>
        <v>0</v>
      </c>
      <c r="FW373" s="149">
        <f t="shared" si="2365"/>
        <v>0</v>
      </c>
      <c r="FX373" s="153">
        <f t="shared" si="2728"/>
        <v>0</v>
      </c>
      <c r="FY373" s="468">
        <f t="shared" si="2526"/>
        <v>0</v>
      </c>
      <c r="FZ373" s="46">
        <f t="shared" si="2527"/>
        <v>0</v>
      </c>
      <c r="GA373" s="46">
        <f t="shared" si="2366"/>
        <v>0</v>
      </c>
      <c r="GB373" s="48"/>
      <c r="GD373" s="237">
        <v>312</v>
      </c>
      <c r="GE373" s="239">
        <f t="shared" si="2703"/>
        <v>0</v>
      </c>
      <c r="GF373" s="239">
        <f t="shared" si="2729"/>
        <v>0</v>
      </c>
      <c r="GG373" s="128">
        <f t="shared" si="2699"/>
        <v>0</v>
      </c>
      <c r="GH373" s="46">
        <f t="shared" si="2774"/>
        <v>0</v>
      </c>
      <c r="GI373" s="46">
        <f t="shared" si="2367"/>
        <v>0</v>
      </c>
      <c r="GJ373" s="149">
        <f t="shared" si="2368"/>
        <v>0</v>
      </c>
      <c r="GK373" s="51">
        <f t="shared" si="2730"/>
        <v>0</v>
      </c>
      <c r="GL373" s="153">
        <f t="shared" si="2528"/>
        <v>10000</v>
      </c>
      <c r="GM373" s="237">
        <v>312</v>
      </c>
      <c r="GN373" s="46">
        <f t="shared" si="2775"/>
        <v>0</v>
      </c>
      <c r="GO373" s="239">
        <f t="shared" si="2704"/>
        <v>0</v>
      </c>
      <c r="GP373" s="128">
        <f t="shared" si="2747"/>
        <v>0</v>
      </c>
      <c r="GQ373" s="46">
        <f t="shared" si="2369"/>
        <v>0</v>
      </c>
      <c r="GR373" s="46">
        <f t="shared" si="2748"/>
        <v>0</v>
      </c>
      <c r="GS373" s="149">
        <f t="shared" si="2370"/>
        <v>0</v>
      </c>
      <c r="GT373" s="57">
        <f t="shared" si="2731"/>
        <v>0</v>
      </c>
      <c r="GU373" s="58">
        <f t="shared" si="2371"/>
        <v>0</v>
      </c>
      <c r="GV373" s="325">
        <f t="shared" si="2705"/>
        <v>0</v>
      </c>
      <c r="GW373" s="51">
        <f t="shared" si="2529"/>
        <v>0</v>
      </c>
      <c r="GX373" s="150">
        <f t="shared" si="2372"/>
        <v>0</v>
      </c>
      <c r="GY373" s="57">
        <f t="shared" si="2732"/>
        <v>0</v>
      </c>
      <c r="GZ373" s="153">
        <f t="shared" si="2530"/>
        <v>10000</v>
      </c>
      <c r="HA373" s="469">
        <f t="shared" si="2373"/>
        <v>0</v>
      </c>
      <c r="HB373" s="46">
        <f t="shared" si="2374"/>
        <v>0</v>
      </c>
      <c r="HC373" s="46">
        <f t="shared" si="2375"/>
        <v>0</v>
      </c>
      <c r="HD373" s="48"/>
      <c r="HF373" s="45">
        <v>312</v>
      </c>
      <c r="HG373" s="46">
        <f t="shared" si="2376"/>
        <v>0</v>
      </c>
      <c r="HH373" s="46">
        <f t="shared" si="2377"/>
        <v>0</v>
      </c>
      <c r="HI373" s="46">
        <f t="shared" si="2378"/>
        <v>0</v>
      </c>
      <c r="HJ373" s="46">
        <f t="shared" si="2379"/>
        <v>0</v>
      </c>
      <c r="HK373" s="46">
        <f t="shared" si="2380"/>
        <v>0</v>
      </c>
      <c r="HL373" s="51">
        <f t="shared" si="2381"/>
        <v>0</v>
      </c>
      <c r="HM373" s="153">
        <f t="shared" si="2531"/>
        <v>10000</v>
      </c>
      <c r="HN373" s="58">
        <f t="shared" si="2382"/>
        <v>0</v>
      </c>
      <c r="HO373" s="52">
        <f t="shared" si="2383"/>
        <v>0</v>
      </c>
      <c r="HP373" s="51">
        <f t="shared" si="2384"/>
        <v>0</v>
      </c>
      <c r="HQ373" s="57">
        <f t="shared" si="2385"/>
        <v>0</v>
      </c>
      <c r="HR373" s="153">
        <f t="shared" si="2532"/>
        <v>10000</v>
      </c>
      <c r="HS373" s="468">
        <f t="shared" si="2749"/>
        <v>0</v>
      </c>
      <c r="HT373" s="46">
        <f t="shared" si="2750"/>
        <v>0</v>
      </c>
      <c r="HU373" s="46">
        <f t="shared" si="2751"/>
        <v>0</v>
      </c>
      <c r="HV373" s="48"/>
      <c r="HW373" s="29"/>
      <c r="HX373" s="45">
        <v>312</v>
      </c>
      <c r="HY373" s="128">
        <f t="shared" si="2386"/>
        <v>0</v>
      </c>
      <c r="HZ373" s="46">
        <f t="shared" si="2387"/>
        <v>0</v>
      </c>
      <c r="IA373" s="46">
        <f t="shared" si="2388"/>
        <v>0</v>
      </c>
      <c r="IB373" s="46">
        <f t="shared" si="2389"/>
        <v>0</v>
      </c>
      <c r="IC373" s="46">
        <f t="shared" si="2390"/>
        <v>0</v>
      </c>
      <c r="ID373" s="51">
        <f t="shared" si="2391"/>
        <v>0</v>
      </c>
      <c r="IE373" s="153">
        <f t="shared" si="2533"/>
        <v>10000</v>
      </c>
      <c r="IF373" s="58">
        <f t="shared" si="2392"/>
        <v>0</v>
      </c>
      <c r="IG373" s="52">
        <f t="shared" si="2393"/>
        <v>0</v>
      </c>
      <c r="IH373" s="51">
        <f t="shared" si="2394"/>
        <v>0</v>
      </c>
      <c r="II373" s="57">
        <f t="shared" si="2534"/>
        <v>0</v>
      </c>
      <c r="IJ373" s="153">
        <f t="shared" si="2535"/>
        <v>10000</v>
      </c>
      <c r="IK373" s="468">
        <f t="shared" si="2752"/>
        <v>0</v>
      </c>
      <c r="IL373" s="46">
        <f t="shared" si="2753"/>
        <v>0</v>
      </c>
      <c r="IM373" s="46">
        <f t="shared" si="2754"/>
        <v>0</v>
      </c>
      <c r="IN373" s="48"/>
      <c r="IO373" s="53">
        <f t="shared" si="2395"/>
        <v>0</v>
      </c>
      <c r="IQ373" s="45">
        <v>312</v>
      </c>
      <c r="IR373" s="128">
        <f t="shared" si="2396"/>
        <v>0</v>
      </c>
      <c r="IS373" s="128">
        <f t="shared" si="2397"/>
        <v>0</v>
      </c>
      <c r="IT373" s="128">
        <f t="shared" si="2398"/>
        <v>0</v>
      </c>
      <c r="IU373" s="46">
        <f t="shared" si="2559"/>
        <v>0</v>
      </c>
      <c r="IV373" s="46">
        <f t="shared" si="2399"/>
        <v>0</v>
      </c>
      <c r="IW373" s="51">
        <f t="shared" si="2400"/>
        <v>0</v>
      </c>
      <c r="IX373" s="199">
        <f t="shared" si="2536"/>
        <v>10000</v>
      </c>
      <c r="IY373" s="128">
        <f t="shared" si="2401"/>
        <v>0</v>
      </c>
      <c r="IZ373" s="408">
        <f t="shared" si="2402"/>
        <v>0</v>
      </c>
      <c r="JA373" s="58">
        <f t="shared" si="2403"/>
        <v>0</v>
      </c>
      <c r="JB373" s="52">
        <f t="shared" si="2404"/>
        <v>0</v>
      </c>
      <c r="JC373" s="51">
        <f t="shared" si="2405"/>
        <v>0</v>
      </c>
      <c r="JD373" s="57">
        <f t="shared" si="2406"/>
        <v>0</v>
      </c>
      <c r="JE373" s="280">
        <f t="shared" si="2407"/>
        <v>10000</v>
      </c>
      <c r="JF373" s="280">
        <f t="shared" si="2408"/>
        <v>0</v>
      </c>
      <c r="JG373" s="468">
        <f t="shared" si="2409"/>
        <v>0</v>
      </c>
      <c r="JH373" s="46">
        <f t="shared" si="2410"/>
        <v>0</v>
      </c>
      <c r="JI373" s="46">
        <f t="shared" si="2411"/>
        <v>0</v>
      </c>
      <c r="JJ373" s="48"/>
      <c r="JL373" s="45">
        <v>312</v>
      </c>
      <c r="JM373" s="46">
        <f t="shared" si="2412"/>
        <v>0</v>
      </c>
      <c r="JN373" s="46">
        <f t="shared" si="2413"/>
        <v>0</v>
      </c>
      <c r="JO373" s="128">
        <f t="shared" si="2414"/>
        <v>0</v>
      </c>
      <c r="JP373" s="46">
        <f t="shared" si="2537"/>
        <v>0</v>
      </c>
      <c r="JQ373" s="46">
        <f t="shared" si="2415"/>
        <v>0</v>
      </c>
      <c r="JR373" s="149">
        <f t="shared" si="2416"/>
        <v>0</v>
      </c>
      <c r="JS373" s="51">
        <f t="shared" si="2733"/>
        <v>0</v>
      </c>
      <c r="JT373" s="199">
        <f t="shared" si="2538"/>
        <v>10000</v>
      </c>
      <c r="JU373" s="128">
        <f t="shared" si="2417"/>
        <v>0</v>
      </c>
      <c r="JV373" s="408">
        <f t="shared" si="2418"/>
        <v>0</v>
      </c>
      <c r="JW373" s="58">
        <f t="shared" si="2419"/>
        <v>0</v>
      </c>
      <c r="JX373" s="52">
        <f t="shared" si="2420"/>
        <v>0</v>
      </c>
      <c r="JY373" s="51">
        <f t="shared" si="2421"/>
        <v>0</v>
      </c>
      <c r="JZ373" s="149">
        <f t="shared" si="2422"/>
        <v>0</v>
      </c>
      <c r="KA373" s="199">
        <f t="shared" si="2734"/>
        <v>0</v>
      </c>
      <c r="KB373" s="128">
        <f t="shared" si="2539"/>
        <v>10000</v>
      </c>
      <c r="KC373" s="204">
        <f t="shared" si="2423"/>
        <v>0</v>
      </c>
      <c r="KD373" s="468">
        <f t="shared" si="2540"/>
        <v>0</v>
      </c>
      <c r="KE373" s="46">
        <f t="shared" si="2424"/>
        <v>0</v>
      </c>
      <c r="KF373" s="46">
        <f t="shared" si="2425"/>
        <v>0</v>
      </c>
      <c r="KG373" s="48"/>
      <c r="KI373" s="45">
        <v>312</v>
      </c>
      <c r="KJ373" s="46">
        <f t="shared" si="2426"/>
        <v>0</v>
      </c>
      <c r="KK373" s="46">
        <f t="shared" si="2427"/>
        <v>0</v>
      </c>
      <c r="KL373" s="128">
        <f t="shared" si="2428"/>
        <v>0</v>
      </c>
      <c r="KM373" s="46">
        <f t="shared" si="2782"/>
        <v>0</v>
      </c>
      <c r="KN373" s="46">
        <f t="shared" si="2429"/>
        <v>0</v>
      </c>
      <c r="KO373" s="149">
        <f t="shared" si="2430"/>
        <v>0</v>
      </c>
      <c r="KP373" s="199">
        <f t="shared" si="2735"/>
        <v>0</v>
      </c>
      <c r="KQ373" s="199">
        <f t="shared" si="2541"/>
        <v>10000</v>
      </c>
      <c r="KR373" s="128">
        <f t="shared" si="2431"/>
        <v>0</v>
      </c>
      <c r="KS373" s="408">
        <f t="shared" si="2432"/>
        <v>0</v>
      </c>
      <c r="KT373" s="45">
        <v>312</v>
      </c>
      <c r="KU373" s="46">
        <f t="shared" si="2542"/>
        <v>0</v>
      </c>
      <c r="KV373" s="46">
        <f t="shared" si="2433"/>
        <v>0</v>
      </c>
      <c r="KW373" s="128">
        <f t="shared" si="2755"/>
        <v>0</v>
      </c>
      <c r="KX373" s="46">
        <f t="shared" si="2434"/>
        <v>0</v>
      </c>
      <c r="KY373" s="46">
        <f t="shared" si="2756"/>
        <v>0</v>
      </c>
      <c r="KZ373" s="149">
        <f t="shared" si="2435"/>
        <v>0</v>
      </c>
      <c r="LA373" s="153">
        <f t="shared" si="2736"/>
        <v>0</v>
      </c>
      <c r="LB373" s="58">
        <f t="shared" si="2652"/>
        <v>0</v>
      </c>
      <c r="LC373" s="52">
        <f t="shared" si="2436"/>
        <v>0</v>
      </c>
      <c r="LD373" s="51">
        <f t="shared" si="2437"/>
        <v>0</v>
      </c>
      <c r="LE373" s="149">
        <f t="shared" si="2757"/>
        <v>0</v>
      </c>
      <c r="LF373" s="51">
        <f t="shared" si="2737"/>
        <v>0</v>
      </c>
      <c r="LG373" s="128">
        <f t="shared" si="2758"/>
        <v>10000</v>
      </c>
      <c r="LH373" s="204">
        <f t="shared" si="2438"/>
        <v>0</v>
      </c>
      <c r="LI373" s="479">
        <f t="shared" si="2759"/>
        <v>0</v>
      </c>
      <c r="LJ373" s="46">
        <f t="shared" si="2543"/>
        <v>0</v>
      </c>
      <c r="LK373" s="46">
        <f t="shared" si="2544"/>
        <v>0</v>
      </c>
      <c r="LL373" s="48"/>
      <c r="LN373" s="237">
        <v>312</v>
      </c>
      <c r="LO373" s="46">
        <f t="shared" si="2439"/>
        <v>0</v>
      </c>
      <c r="LP373" s="239">
        <f t="shared" si="2706"/>
        <v>0</v>
      </c>
      <c r="LQ373" s="46">
        <f t="shared" si="2440"/>
        <v>0</v>
      </c>
      <c r="LR373" s="46">
        <f t="shared" si="2441"/>
        <v>0</v>
      </c>
      <c r="LS373" s="46">
        <f t="shared" si="2442"/>
        <v>0</v>
      </c>
      <c r="LT373" s="51">
        <f t="shared" si="2443"/>
        <v>0</v>
      </c>
      <c r="LU373" s="199">
        <f t="shared" si="2545"/>
        <v>10000</v>
      </c>
      <c r="LV373" s="58">
        <f t="shared" si="2444"/>
        <v>0</v>
      </c>
      <c r="LW373" s="240">
        <f t="shared" si="2707"/>
        <v>0</v>
      </c>
      <c r="LX373" s="51">
        <f t="shared" si="2445"/>
        <v>0</v>
      </c>
      <c r="LY373" s="51">
        <f t="shared" si="2446"/>
        <v>0</v>
      </c>
      <c r="LZ373" s="46">
        <f t="shared" si="2546"/>
        <v>0</v>
      </c>
      <c r="MA373" s="199">
        <f t="shared" si="2547"/>
        <v>10000</v>
      </c>
      <c r="MB373" s="468">
        <f t="shared" si="2447"/>
        <v>0</v>
      </c>
      <c r="MC373" s="46">
        <f t="shared" si="2448"/>
        <v>0</v>
      </c>
      <c r="MD373" s="46">
        <f t="shared" si="2449"/>
        <v>0</v>
      </c>
      <c r="ME373" s="48"/>
      <c r="MG373" s="237">
        <v>312</v>
      </c>
      <c r="MH373" s="46">
        <f t="shared" si="2450"/>
        <v>0</v>
      </c>
      <c r="MI373" s="239">
        <f t="shared" si="2708"/>
        <v>0</v>
      </c>
      <c r="MJ373" s="46">
        <f t="shared" si="2451"/>
        <v>0</v>
      </c>
      <c r="MK373" s="46">
        <f t="shared" si="2452"/>
        <v>0</v>
      </c>
      <c r="ML373" s="46">
        <f t="shared" si="2453"/>
        <v>0</v>
      </c>
      <c r="MM373" s="51">
        <f t="shared" si="2454"/>
        <v>0</v>
      </c>
      <c r="MN373" s="199">
        <f t="shared" si="2548"/>
        <v>10000</v>
      </c>
      <c r="MO373" s="58">
        <f t="shared" si="2455"/>
        <v>0</v>
      </c>
      <c r="MP373" s="240">
        <f t="shared" si="2709"/>
        <v>0</v>
      </c>
      <c r="MQ373" s="51">
        <f t="shared" si="2456"/>
        <v>0</v>
      </c>
      <c r="MR373" s="57">
        <f t="shared" si="2457"/>
        <v>0</v>
      </c>
      <c r="MS373" s="199">
        <f t="shared" si="2549"/>
        <v>10000</v>
      </c>
      <c r="MT373" s="468">
        <f t="shared" si="2550"/>
        <v>0</v>
      </c>
      <c r="MU373" s="46">
        <f t="shared" si="2458"/>
        <v>0</v>
      </c>
      <c r="MV373" s="46">
        <f t="shared" si="2459"/>
        <v>0</v>
      </c>
      <c r="MW373" s="48"/>
      <c r="MY373" s="237">
        <v>312</v>
      </c>
      <c r="MZ373" s="46">
        <f t="shared" si="2460"/>
        <v>0</v>
      </c>
      <c r="NA373" s="239">
        <f t="shared" si="2710"/>
        <v>0</v>
      </c>
      <c r="NB373" s="128">
        <f t="shared" si="2461"/>
        <v>0</v>
      </c>
      <c r="NC373" s="46">
        <f t="shared" si="2776"/>
        <v>0</v>
      </c>
      <c r="ND373" s="46">
        <f t="shared" si="2462"/>
        <v>0</v>
      </c>
      <c r="NE373" s="51">
        <f t="shared" si="2760"/>
        <v>0</v>
      </c>
      <c r="NF373" s="153">
        <f t="shared" si="2761"/>
        <v>10000</v>
      </c>
      <c r="NG373" s="237">
        <v>312</v>
      </c>
      <c r="NH373" s="46">
        <f t="shared" si="2777"/>
        <v>0</v>
      </c>
      <c r="NI373" s="239">
        <f t="shared" si="2711"/>
        <v>0</v>
      </c>
      <c r="NJ373" s="128">
        <f t="shared" si="2762"/>
        <v>0</v>
      </c>
      <c r="NK373" s="46">
        <f t="shared" si="2551"/>
        <v>0</v>
      </c>
      <c r="NL373" s="46">
        <f t="shared" si="2763"/>
        <v>0</v>
      </c>
      <c r="NM373" s="51">
        <f t="shared" si="2463"/>
        <v>0</v>
      </c>
      <c r="NN373" s="58">
        <f t="shared" si="2764"/>
        <v>0</v>
      </c>
      <c r="NO373" s="240">
        <f t="shared" si="2712"/>
        <v>0</v>
      </c>
      <c r="NP373" s="51">
        <f t="shared" si="2765"/>
        <v>0</v>
      </c>
      <c r="NQ373" s="57">
        <f t="shared" si="2464"/>
        <v>0</v>
      </c>
      <c r="NR373" s="153">
        <f t="shared" si="2552"/>
        <v>10000</v>
      </c>
      <c r="NS373" s="469">
        <f t="shared" si="2465"/>
        <v>0</v>
      </c>
      <c r="NT373" s="46">
        <f t="shared" si="2466"/>
        <v>0</v>
      </c>
      <c r="NU373" s="46">
        <f t="shared" si="2467"/>
        <v>0</v>
      </c>
      <c r="NV373" s="48"/>
      <c r="NX373" s="237">
        <v>312</v>
      </c>
      <c r="NY373" s="46">
        <f t="shared" si="2468"/>
        <v>0</v>
      </c>
      <c r="NZ373" s="239">
        <f t="shared" si="2713"/>
        <v>0</v>
      </c>
      <c r="OA373" s="46">
        <f t="shared" si="2469"/>
        <v>0</v>
      </c>
      <c r="OB373" s="46">
        <f t="shared" si="2470"/>
        <v>0</v>
      </c>
      <c r="OC373" s="46">
        <f t="shared" si="2471"/>
        <v>0</v>
      </c>
      <c r="OD373" s="149">
        <f t="shared" si="2472"/>
        <v>0</v>
      </c>
      <c r="OE373" s="57">
        <f t="shared" si="2738"/>
        <v>0</v>
      </c>
      <c r="OF373" s="153">
        <f t="shared" si="2553"/>
        <v>10000</v>
      </c>
      <c r="OG373" s="58">
        <f t="shared" si="2473"/>
        <v>0</v>
      </c>
      <c r="OH373" s="240">
        <f t="shared" si="2739"/>
        <v>0</v>
      </c>
      <c r="OI373" s="51">
        <f t="shared" si="2474"/>
        <v>0</v>
      </c>
      <c r="OJ373" s="149">
        <f t="shared" si="2475"/>
        <v>0</v>
      </c>
      <c r="OK373" s="153">
        <f t="shared" si="2740"/>
        <v>0</v>
      </c>
      <c r="OL373" s="153">
        <f t="shared" si="2554"/>
        <v>10000</v>
      </c>
      <c r="OM373" s="468">
        <f t="shared" si="2555"/>
        <v>0</v>
      </c>
      <c r="ON373" s="46">
        <f t="shared" si="2556"/>
        <v>0</v>
      </c>
      <c r="OO373" s="46">
        <f t="shared" si="2476"/>
        <v>0</v>
      </c>
      <c r="OP373" s="48"/>
      <c r="OR373" s="237">
        <v>312</v>
      </c>
      <c r="OS373" s="46">
        <f t="shared" si="2477"/>
        <v>0</v>
      </c>
      <c r="OT373" s="239">
        <f t="shared" si="2714"/>
        <v>0</v>
      </c>
      <c r="OU373" s="128">
        <f t="shared" si="2478"/>
        <v>0</v>
      </c>
      <c r="OV373" s="46">
        <f t="shared" si="2778"/>
        <v>0</v>
      </c>
      <c r="OW373" s="46">
        <f t="shared" si="2779"/>
        <v>0</v>
      </c>
      <c r="OX373" s="149">
        <f t="shared" si="2479"/>
        <v>0</v>
      </c>
      <c r="OY373" s="51">
        <f t="shared" si="2741"/>
        <v>0</v>
      </c>
      <c r="OZ373" s="153">
        <f t="shared" si="2557"/>
        <v>10000</v>
      </c>
      <c r="PA373" s="237">
        <v>312</v>
      </c>
      <c r="PB373" s="46">
        <f t="shared" si="2480"/>
        <v>0</v>
      </c>
      <c r="PC373" s="239">
        <f t="shared" si="2742"/>
        <v>0</v>
      </c>
      <c r="PD373" s="128">
        <f t="shared" si="2481"/>
        <v>0</v>
      </c>
      <c r="PE373" s="46">
        <f t="shared" si="2482"/>
        <v>0</v>
      </c>
      <c r="PF373" s="46">
        <f t="shared" si="2483"/>
        <v>0</v>
      </c>
      <c r="PG373" s="149">
        <f t="shared" si="2484"/>
        <v>0</v>
      </c>
      <c r="PH373" s="57">
        <f t="shared" si="2743"/>
        <v>0</v>
      </c>
      <c r="PI373" s="688">
        <f t="shared" si="2485"/>
        <v>0</v>
      </c>
      <c r="PJ373" s="240">
        <f t="shared" si="2744"/>
        <v>0</v>
      </c>
      <c r="PK373" s="51">
        <f t="shared" si="2486"/>
        <v>0</v>
      </c>
      <c r="PL373" s="150">
        <f t="shared" si="2487"/>
        <v>0</v>
      </c>
      <c r="PM373" s="57">
        <f t="shared" si="2745"/>
        <v>0</v>
      </c>
      <c r="PN373" s="153">
        <f t="shared" si="2558"/>
        <v>10000</v>
      </c>
      <c r="PO373" s="469">
        <f t="shared" si="2488"/>
        <v>0</v>
      </c>
      <c r="PP373" s="46">
        <f t="shared" si="2489"/>
        <v>0</v>
      </c>
      <c r="PQ373" s="46">
        <f t="shared" si="2490"/>
        <v>0</v>
      </c>
      <c r="PR373" s="48"/>
    </row>
    <row r="374" spans="2:434" hidden="1" x14ac:dyDescent="0.3">
      <c r="B374" s="45">
        <v>313</v>
      </c>
      <c r="C374" s="46">
        <f t="shared" si="2245"/>
        <v>0</v>
      </c>
      <c r="D374" s="46">
        <f t="shared" si="2293"/>
        <v>0</v>
      </c>
      <c r="E374" s="46">
        <f t="shared" si="2294"/>
        <v>0</v>
      </c>
      <c r="F374" s="46">
        <f t="shared" si="2295"/>
        <v>0</v>
      </c>
      <c r="G374" s="46">
        <f t="shared" si="2296"/>
        <v>0</v>
      </c>
      <c r="H374" s="51">
        <f t="shared" si="2297"/>
        <v>0</v>
      </c>
      <c r="I374" s="58">
        <f t="shared" si="2766"/>
        <v>0</v>
      </c>
      <c r="J374" s="52">
        <f t="shared" si="2298"/>
        <v>0</v>
      </c>
      <c r="K374" s="51">
        <f t="shared" si="2299"/>
        <v>0</v>
      </c>
      <c r="L374" s="57">
        <f t="shared" si="2300"/>
        <v>0</v>
      </c>
      <c r="M374" s="468">
        <f t="shared" si="2491"/>
        <v>0</v>
      </c>
      <c r="N374" s="46">
        <f t="shared" si="2492"/>
        <v>0</v>
      </c>
      <c r="O374" s="47"/>
      <c r="P374" s="46">
        <f t="shared" si="2493"/>
        <v>0</v>
      </c>
      <c r="Q374" s="48"/>
      <c r="R374" s="29"/>
      <c r="S374" s="29"/>
      <c r="T374" s="45">
        <v>313</v>
      </c>
      <c r="U374" s="46">
        <f t="shared" si="2301"/>
        <v>0</v>
      </c>
      <c r="V374" s="46">
        <f t="shared" si="2302"/>
        <v>0</v>
      </c>
      <c r="W374" s="46">
        <f t="shared" si="2494"/>
        <v>0</v>
      </c>
      <c r="X374" s="46">
        <f t="shared" si="2303"/>
        <v>0</v>
      </c>
      <c r="Y374" s="46">
        <f t="shared" si="2304"/>
        <v>0</v>
      </c>
      <c r="Z374" s="51">
        <f t="shared" si="2305"/>
        <v>0</v>
      </c>
      <c r="AA374" s="58">
        <f t="shared" si="2306"/>
        <v>0</v>
      </c>
      <c r="AB374" s="52">
        <f t="shared" si="2307"/>
        <v>0</v>
      </c>
      <c r="AC374" s="51">
        <f t="shared" si="2308"/>
        <v>0</v>
      </c>
      <c r="AD374" s="57">
        <f t="shared" si="2309"/>
        <v>0</v>
      </c>
      <c r="AE374" s="468">
        <f t="shared" si="2495"/>
        <v>0</v>
      </c>
      <c r="AF374" s="46">
        <f t="shared" si="2310"/>
        <v>0</v>
      </c>
      <c r="AG374" s="47"/>
      <c r="AH374" s="46">
        <f t="shared" si="2496"/>
        <v>0</v>
      </c>
      <c r="AI374" s="48"/>
      <c r="AJ374" s="29"/>
      <c r="AK374" s="45">
        <v>313</v>
      </c>
      <c r="AL374" s="46">
        <f t="shared" si="2311"/>
        <v>0</v>
      </c>
      <c r="AM374" s="46"/>
      <c r="AN374" s="46"/>
      <c r="AO374" s="46">
        <f t="shared" si="2312"/>
        <v>0</v>
      </c>
      <c r="AP374" s="128">
        <f t="shared" si="2313"/>
        <v>0</v>
      </c>
      <c r="AQ374" s="128"/>
      <c r="AR374" s="128"/>
      <c r="AS374" s="46">
        <f t="shared" si="2314"/>
        <v>0</v>
      </c>
      <c r="AT374" s="46">
        <f t="shared" si="2315"/>
        <v>0</v>
      </c>
      <c r="AU374" s="51"/>
      <c r="AV374" s="51"/>
      <c r="AW374" s="51">
        <f t="shared" si="2316"/>
        <v>0</v>
      </c>
      <c r="AX374" s="58">
        <f t="shared" si="2317"/>
        <v>0</v>
      </c>
      <c r="AY374" s="52"/>
      <c r="AZ374" s="52"/>
      <c r="BA374" s="52">
        <f t="shared" si="2318"/>
        <v>0</v>
      </c>
      <c r="BB374" s="51">
        <f t="shared" si="2319"/>
        <v>0</v>
      </c>
      <c r="BC374" s="51"/>
      <c r="BD374" s="51"/>
      <c r="BE374" s="57">
        <f t="shared" si="2320"/>
        <v>0</v>
      </c>
      <c r="BF374" s="468">
        <f t="shared" si="2321"/>
        <v>0</v>
      </c>
      <c r="BG374" s="46">
        <f t="shared" si="2322"/>
        <v>0</v>
      </c>
      <c r="BH374" s="46">
        <f t="shared" si="2323"/>
        <v>0</v>
      </c>
      <c r="BI374" s="48"/>
      <c r="BK374" s="45">
        <v>313</v>
      </c>
      <c r="BL374" s="46">
        <f t="shared" si="2497"/>
        <v>0</v>
      </c>
      <c r="BM374" s="46">
        <f t="shared" si="2498"/>
        <v>0</v>
      </c>
      <c r="BN374" s="46">
        <f t="shared" si="2499"/>
        <v>0</v>
      </c>
      <c r="BO374" s="46">
        <f t="shared" si="2324"/>
        <v>0</v>
      </c>
      <c r="BP374" s="46">
        <f t="shared" si="2325"/>
        <v>0</v>
      </c>
      <c r="BQ374" s="51">
        <f t="shared" si="2326"/>
        <v>0</v>
      </c>
      <c r="BR374" s="150">
        <f>$BQ$373</f>
        <v>0</v>
      </c>
      <c r="BS374" s="58">
        <f t="shared" si="2767"/>
        <v>0</v>
      </c>
      <c r="BT374" s="52">
        <f t="shared" si="2500"/>
        <v>0</v>
      </c>
      <c r="BU374" s="51">
        <f t="shared" si="2327"/>
        <v>0</v>
      </c>
      <c r="BV374" s="51">
        <f t="shared" si="2328"/>
        <v>0</v>
      </c>
      <c r="BW374" s="150">
        <f>$BV$373</f>
        <v>0</v>
      </c>
      <c r="BX374" s="468">
        <f t="shared" si="2501"/>
        <v>0</v>
      </c>
      <c r="BY374" s="46">
        <f t="shared" si="2502"/>
        <v>0</v>
      </c>
      <c r="BZ374" s="46">
        <f t="shared" si="2329"/>
        <v>0</v>
      </c>
      <c r="CA374" s="48"/>
      <c r="CB374" s="29"/>
      <c r="CC374" s="45">
        <v>313</v>
      </c>
      <c r="CD374" s="128">
        <f t="shared" si="2330"/>
        <v>0</v>
      </c>
      <c r="CE374" s="46">
        <f t="shared" si="2503"/>
        <v>0</v>
      </c>
      <c r="CF374" s="128">
        <f t="shared" si="2331"/>
        <v>0</v>
      </c>
      <c r="CG374" s="46">
        <f t="shared" si="2504"/>
        <v>0</v>
      </c>
      <c r="CH374" s="46">
        <f t="shared" si="2768"/>
        <v>0</v>
      </c>
      <c r="CI374" s="51">
        <f t="shared" si="2332"/>
        <v>0</v>
      </c>
      <c r="CJ374" s="149">
        <f>$CR$373</f>
        <v>0</v>
      </c>
      <c r="CK374" s="153">
        <f t="shared" si="2505"/>
        <v>10000</v>
      </c>
      <c r="CL374" s="45">
        <v>313</v>
      </c>
      <c r="CM374" s="46">
        <f t="shared" si="2506"/>
        <v>0</v>
      </c>
      <c r="CN374" s="46">
        <f t="shared" si="2507"/>
        <v>0</v>
      </c>
      <c r="CO374" s="128">
        <f t="shared" si="2780"/>
        <v>0</v>
      </c>
      <c r="CP374" s="46">
        <f t="shared" si="2333"/>
        <v>0</v>
      </c>
      <c r="CQ374" s="46">
        <f t="shared" si="2781"/>
        <v>0</v>
      </c>
      <c r="CR374" s="51">
        <f t="shared" si="2334"/>
        <v>0</v>
      </c>
      <c r="CS374" s="150">
        <f>$CR$373</f>
        <v>0</v>
      </c>
      <c r="CT374" s="58">
        <f t="shared" si="2335"/>
        <v>0</v>
      </c>
      <c r="CU374" s="52">
        <f t="shared" si="2508"/>
        <v>0</v>
      </c>
      <c r="CV374" s="51">
        <f t="shared" si="2509"/>
        <v>0</v>
      </c>
      <c r="CW374" s="51">
        <f t="shared" si="2336"/>
        <v>0</v>
      </c>
      <c r="CX374" s="150">
        <f>$CW$373</f>
        <v>0</v>
      </c>
      <c r="CY374" s="153">
        <f t="shared" si="2510"/>
        <v>10000</v>
      </c>
      <c r="CZ374" s="479">
        <f t="shared" si="2746"/>
        <v>0</v>
      </c>
      <c r="DA374" s="46">
        <f t="shared" si="2511"/>
        <v>0</v>
      </c>
      <c r="DB374" s="46">
        <f t="shared" si="2512"/>
        <v>0</v>
      </c>
      <c r="DC374" s="48"/>
      <c r="DE374" s="45">
        <v>313</v>
      </c>
      <c r="DF374" s="46">
        <f t="shared" si="2337"/>
        <v>0</v>
      </c>
      <c r="DG374" s="46">
        <f>IF(AND($H$7="Oui",DE374&gt;$I$7),0,IF(DE374&gt;$B$7,0,(TRUNC($C$7*$P$53*$L$7/12,2))+(TRUNC($C$7*$Q$53*$M$7/12,2))))</f>
        <v>0</v>
      </c>
      <c r="DH374" s="46">
        <f t="shared" si="2338"/>
        <v>0</v>
      </c>
      <c r="DI374" s="46">
        <f t="shared" si="2339"/>
        <v>0</v>
      </c>
      <c r="DJ374" s="46">
        <f t="shared" si="2340"/>
        <v>0</v>
      </c>
      <c r="DK374" s="51">
        <f t="shared" si="2341"/>
        <v>0</v>
      </c>
      <c r="DL374" s="58">
        <f t="shared" si="2769"/>
        <v>0</v>
      </c>
      <c r="DM374" s="241">
        <f>IF(AND($H$7="Oui",DE374&gt;$I$7),0,IF(DE374&gt;$B$7,0,(TRUNC($C$7*$P$53/12,2))+(TRUNC($C$7*$Q$53/12,2))))</f>
        <v>0</v>
      </c>
      <c r="DN374" s="51">
        <f t="shared" si="2342"/>
        <v>0</v>
      </c>
      <c r="DO374" s="57">
        <f t="shared" si="2343"/>
        <v>0</v>
      </c>
      <c r="DP374" s="468">
        <f t="shared" si="2513"/>
        <v>0</v>
      </c>
      <c r="DQ374" s="46">
        <f t="shared" si="2514"/>
        <v>0</v>
      </c>
      <c r="DR374" s="47"/>
      <c r="DS374" s="46">
        <f t="shared" si="2515"/>
        <v>0</v>
      </c>
      <c r="DT374" s="48"/>
      <c r="DU374" s="29"/>
      <c r="DV374" s="45">
        <v>313</v>
      </c>
      <c r="DW374" s="46">
        <f t="shared" si="2516"/>
        <v>0</v>
      </c>
      <c r="DX374" s="46">
        <f>IF(AND($H$7="Oui",DV374&gt;$I$7),0,IF(DV374&gt;$B$7,0,(TRUNC(EB373*$R$53*$L$7/12,2))+(TRUNC(EB373*$S$53*$M$7/12,2))))</f>
        <v>0</v>
      </c>
      <c r="DY374" s="46">
        <f t="shared" si="2517"/>
        <v>0</v>
      </c>
      <c r="DZ374" s="46">
        <f t="shared" si="2344"/>
        <v>0</v>
      </c>
      <c r="EA374" s="46">
        <f t="shared" si="2345"/>
        <v>0</v>
      </c>
      <c r="EB374" s="51">
        <f t="shared" si="2346"/>
        <v>0</v>
      </c>
      <c r="EC374" s="58">
        <f t="shared" si="2770"/>
        <v>0</v>
      </c>
      <c r="ED374" s="52">
        <f>IF(AND($H$7="Oui",DV374&gt;$I$7),0,IF(DV374&gt;$B$7,0,(TRUNC(EF373*$R$53/12,2))+(TRUNC(EF373*$S$53/12,2))))</f>
        <v>0</v>
      </c>
      <c r="EE374" s="51">
        <f t="shared" si="2347"/>
        <v>0</v>
      </c>
      <c r="EF374" s="57">
        <f t="shared" si="2348"/>
        <v>0</v>
      </c>
      <c r="EG374" s="468">
        <f t="shared" si="2518"/>
        <v>0</v>
      </c>
      <c r="EH374" s="46">
        <f t="shared" si="2519"/>
        <v>0</v>
      </c>
      <c r="EI374" s="47"/>
      <c r="EJ374" s="46">
        <f t="shared" si="2520"/>
        <v>0</v>
      </c>
      <c r="EK374" s="48"/>
      <c r="EL374" s="29"/>
      <c r="EM374" s="45">
        <v>313</v>
      </c>
      <c r="EN374" s="46">
        <f t="shared" ref="EN374:EN385" si="2783">IF(AND($H$7="Oui",EM374=$I$7),EP374+EO374,IF(EM374&gt;$B$7,0,IF($F$10="Paliers",ROUND(-PMT(($D$7+($T$53*$L$7)+($U$53*$M$7))/12,$B$7-EM373,ES373,0,0),2),IF(AND($H$7="Oui",EM374=$I$7),EP374+EO374,IF(AND($H$7="Oui",EM374&gt;$I$7),0,IF(EM374&gt;$B$7,0,$EN$60))))))</f>
        <v>0</v>
      </c>
      <c r="EO374" s="46">
        <f>IF(EM374&gt;$B$7,0,(TRUNC(ES373*$T$53*$L$7/12,2))+(TRUNC(ES373*$U$53*$M$7/12,2)))</f>
        <v>0</v>
      </c>
      <c r="EP374" s="128">
        <f t="shared" si="2771"/>
        <v>0</v>
      </c>
      <c r="EQ374" s="46">
        <f t="shared" si="2349"/>
        <v>0</v>
      </c>
      <c r="ER374" s="46">
        <f t="shared" si="2350"/>
        <v>0</v>
      </c>
      <c r="ES374" s="51">
        <f t="shared" si="2351"/>
        <v>0</v>
      </c>
      <c r="ET374" s="153">
        <f t="shared" si="2521"/>
        <v>10000</v>
      </c>
      <c r="EU374" s="45">
        <v>313</v>
      </c>
      <c r="EV374" s="46">
        <f t="shared" si="2772"/>
        <v>0</v>
      </c>
      <c r="EW374" s="46">
        <f>IF(EU374&gt;$B$7,0,(TRUNC(FA373*$T$53*$L$7/12,2))+(TRUNC(FA373*$U$53*$M$7/12,2)))</f>
        <v>0</v>
      </c>
      <c r="EX374" s="128">
        <f t="shared" si="2352"/>
        <v>0</v>
      </c>
      <c r="EY374" s="46">
        <f t="shared" si="2353"/>
        <v>0</v>
      </c>
      <c r="EZ374" s="46">
        <f t="shared" si="2354"/>
        <v>0</v>
      </c>
      <c r="FA374" s="51">
        <f t="shared" si="2355"/>
        <v>0</v>
      </c>
      <c r="FB374" s="58">
        <f t="shared" si="2356"/>
        <v>0</v>
      </c>
      <c r="FC374" s="52">
        <f>IF(AND($H$7="Oui",EU374&gt;$I$7),0,IF(EU374&gt;$B$7,0,(TRUNC(FE373*$T$53/12,2))+(TRUNC(FE373*$U$53/12,2))))</f>
        <v>0</v>
      </c>
      <c r="FD374" s="51">
        <f t="shared" si="2522"/>
        <v>0</v>
      </c>
      <c r="FE374" s="57">
        <f t="shared" si="2357"/>
        <v>0</v>
      </c>
      <c r="FF374" s="153">
        <f t="shared" si="2523"/>
        <v>10000</v>
      </c>
      <c r="FG374" s="469">
        <f t="shared" si="2358"/>
        <v>0</v>
      </c>
      <c r="FH374" s="46">
        <f t="shared" si="2359"/>
        <v>0</v>
      </c>
      <c r="FI374" s="46">
        <f t="shared" si="2360"/>
        <v>0</v>
      </c>
      <c r="FJ374" s="48"/>
      <c r="FL374" s="45">
        <v>313</v>
      </c>
      <c r="FM374" s="46">
        <f t="shared" si="2524"/>
        <v>0</v>
      </c>
      <c r="FN374" s="46">
        <f t="shared" ref="FN374:FN385" si="2784">IF(AND($H$7="Oui",FL374&gt;$I$7),0,IF(FL374&gt;$B$7,0,(TRUNC(FS374*$V$53*$L$7/12,2))+(TRUNC(FS374*$W$53*$M$7/12,2))))</f>
        <v>0</v>
      </c>
      <c r="FO374" s="46">
        <f t="shared" si="2525"/>
        <v>0</v>
      </c>
      <c r="FP374" s="46">
        <f t="shared" si="2361"/>
        <v>0</v>
      </c>
      <c r="FQ374" s="46">
        <f t="shared" si="2362"/>
        <v>0</v>
      </c>
      <c r="FR374" s="51">
        <f t="shared" si="2363"/>
        <v>0</v>
      </c>
      <c r="FS374" s="150">
        <f>$BQ$373</f>
        <v>0</v>
      </c>
      <c r="FT374" s="58">
        <f t="shared" si="2773"/>
        <v>0</v>
      </c>
      <c r="FU374" s="241">
        <f t="shared" ref="FU374:FU385" si="2785">IF(AND($H$7="Oui",FL374&gt;$I$7),0,IF(FL374&gt;$B$7,0,(TRUNC(FX374*$V$53/12,2))+(TRUNC(FX374*$W$53/12,2))))</f>
        <v>0</v>
      </c>
      <c r="FV374" s="51">
        <f t="shared" si="2364"/>
        <v>0</v>
      </c>
      <c r="FW374" s="51">
        <f t="shared" si="2365"/>
        <v>0</v>
      </c>
      <c r="FX374" s="150">
        <f>$BV$373</f>
        <v>0</v>
      </c>
      <c r="FY374" s="468">
        <f t="shared" si="2526"/>
        <v>0</v>
      </c>
      <c r="FZ374" s="46">
        <f t="shared" si="2527"/>
        <v>0</v>
      </c>
      <c r="GA374" s="46">
        <f t="shared" si="2366"/>
        <v>0</v>
      </c>
      <c r="GB374" s="48"/>
      <c r="GD374" s="45">
        <v>313</v>
      </c>
      <c r="GE374" s="128">
        <f t="shared" ref="GE374:GE385" si="2786">IF(AND($H$7="Oui",GD374=$I$7),GG374+GF374,IF(GD374&gt;$B$7,0,IF($F$10="Paliers",ROUND(-PMT(($D$7+($X$52*$L$7)+($Y$52*$M$7))/12,$B$7-GD373,GJ373,0,0),2),IF(AND($H$7="Oui",GD374=$I$7),GG374+GF374,IF(AND($H$7="Oui",GD374&gt;$I$7),0,IF(GD374&gt;$B$7,0,$GE$60))))))</f>
        <v>0</v>
      </c>
      <c r="GF374" s="128">
        <f>IF(AND($H$7="Oui",GD374&gt;$I$7),0,IF(GD374&gt;$B$7,0,(TRUNC(GK374*$X$53*$L$7/12,2))+(TRUNC(GK374*$Y$53*$M$7/12,2))))</f>
        <v>0</v>
      </c>
      <c r="GG374" s="128">
        <f t="shared" si="2699"/>
        <v>0</v>
      </c>
      <c r="GH374" s="46">
        <f t="shared" si="2774"/>
        <v>0</v>
      </c>
      <c r="GI374" s="46">
        <f t="shared" si="2367"/>
        <v>0</v>
      </c>
      <c r="GJ374" s="51">
        <f t="shared" si="2368"/>
        <v>0</v>
      </c>
      <c r="GK374" s="149">
        <f>$GJ$373</f>
        <v>0</v>
      </c>
      <c r="GL374" s="153">
        <f t="shared" si="2528"/>
        <v>10000</v>
      </c>
      <c r="GM374" s="45">
        <v>313</v>
      </c>
      <c r="GN374" s="46">
        <f t="shared" si="2775"/>
        <v>0</v>
      </c>
      <c r="GO374" s="46">
        <f t="shared" ref="GO374:GO385" si="2787">IF(GM374&gt;$B$7,0,(TRUNC(GT374*$X$53*$L$7/12,2))+(TRUNC(GT374*$Y$53*$M$7/12,2)))</f>
        <v>0</v>
      </c>
      <c r="GP374" s="128">
        <f t="shared" si="2747"/>
        <v>0</v>
      </c>
      <c r="GQ374" s="46">
        <f t="shared" si="2369"/>
        <v>0</v>
      </c>
      <c r="GR374" s="46">
        <f t="shared" si="2748"/>
        <v>0</v>
      </c>
      <c r="GS374" s="51">
        <f t="shared" si="2370"/>
        <v>0</v>
      </c>
      <c r="GT374" s="150">
        <f>$GS$373</f>
        <v>0</v>
      </c>
      <c r="GU374" s="58">
        <f t="shared" si="2371"/>
        <v>0</v>
      </c>
      <c r="GV374" s="52">
        <f t="shared" ref="GV374:GV385" si="2788">IF(AND($H$7="Oui",GM374&gt;$I$7),0,IF(GM374&gt;$B$7,0,(TRUNC(GY374*$X$53/12,2))+(TRUNC(GY374*$Y$53/12,2))))</f>
        <v>0</v>
      </c>
      <c r="GW374" s="51">
        <f t="shared" si="2529"/>
        <v>0</v>
      </c>
      <c r="GX374" s="57">
        <f t="shared" si="2372"/>
        <v>0</v>
      </c>
      <c r="GY374" s="150">
        <f>$GX$373</f>
        <v>0</v>
      </c>
      <c r="GZ374" s="153">
        <f t="shared" si="2530"/>
        <v>10000</v>
      </c>
      <c r="HA374" s="469">
        <f t="shared" si="2373"/>
        <v>0</v>
      </c>
      <c r="HB374" s="46">
        <f t="shared" si="2374"/>
        <v>0</v>
      </c>
      <c r="HC374" s="46">
        <f t="shared" si="2375"/>
        <v>0</v>
      </c>
      <c r="HD374" s="48"/>
      <c r="HF374" s="45">
        <v>313</v>
      </c>
      <c r="HG374" s="46">
        <f t="shared" si="2376"/>
        <v>0</v>
      </c>
      <c r="HH374" s="46">
        <f t="shared" si="2377"/>
        <v>0</v>
      </c>
      <c r="HI374" s="46">
        <f t="shared" si="2378"/>
        <v>0</v>
      </c>
      <c r="HJ374" s="46">
        <f t="shared" si="2379"/>
        <v>0</v>
      </c>
      <c r="HK374" s="46">
        <f t="shared" si="2380"/>
        <v>0</v>
      </c>
      <c r="HL374" s="51">
        <f t="shared" si="2381"/>
        <v>0</v>
      </c>
      <c r="HM374" s="153">
        <f t="shared" si="2531"/>
        <v>10000</v>
      </c>
      <c r="HN374" s="58">
        <f t="shared" si="2382"/>
        <v>0</v>
      </c>
      <c r="HO374" s="52">
        <f t="shared" si="2383"/>
        <v>0</v>
      </c>
      <c r="HP374" s="51">
        <f t="shared" si="2384"/>
        <v>0</v>
      </c>
      <c r="HQ374" s="57">
        <f t="shared" si="2385"/>
        <v>0</v>
      </c>
      <c r="HR374" s="153">
        <f t="shared" si="2532"/>
        <v>10000</v>
      </c>
      <c r="HS374" s="468">
        <f t="shared" si="2749"/>
        <v>0</v>
      </c>
      <c r="HT374" s="46">
        <f t="shared" si="2750"/>
        <v>0</v>
      </c>
      <c r="HU374" s="46">
        <f t="shared" si="2751"/>
        <v>0</v>
      </c>
      <c r="HV374" s="48"/>
      <c r="HW374" s="29"/>
      <c r="HX374" s="45">
        <v>313</v>
      </c>
      <c r="HY374" s="128">
        <f t="shared" si="2386"/>
        <v>0</v>
      </c>
      <c r="HZ374" s="46">
        <f t="shared" si="2387"/>
        <v>0</v>
      </c>
      <c r="IA374" s="46">
        <f t="shared" si="2388"/>
        <v>0</v>
      </c>
      <c r="IB374" s="46">
        <f t="shared" si="2389"/>
        <v>0</v>
      </c>
      <c r="IC374" s="46">
        <f t="shared" si="2390"/>
        <v>0</v>
      </c>
      <c r="ID374" s="51">
        <f t="shared" si="2391"/>
        <v>0</v>
      </c>
      <c r="IE374" s="153">
        <f t="shared" si="2533"/>
        <v>10000</v>
      </c>
      <c r="IF374" s="58">
        <f t="shared" si="2392"/>
        <v>0</v>
      </c>
      <c r="IG374" s="52">
        <f t="shared" si="2393"/>
        <v>0</v>
      </c>
      <c r="IH374" s="51">
        <f t="shared" si="2394"/>
        <v>0</v>
      </c>
      <c r="II374" s="57">
        <f t="shared" si="2534"/>
        <v>0</v>
      </c>
      <c r="IJ374" s="153">
        <f t="shared" si="2535"/>
        <v>10000</v>
      </c>
      <c r="IK374" s="468">
        <f t="shared" si="2752"/>
        <v>0</v>
      </c>
      <c r="IL374" s="46">
        <f t="shared" si="2753"/>
        <v>0</v>
      </c>
      <c r="IM374" s="46">
        <f t="shared" si="2754"/>
        <v>0</v>
      </c>
      <c r="IN374" s="48"/>
      <c r="IO374" s="53">
        <f t="shared" si="2395"/>
        <v>0</v>
      </c>
      <c r="IQ374" s="45">
        <v>313</v>
      </c>
      <c r="IR374" s="128">
        <f t="shared" si="2396"/>
        <v>0</v>
      </c>
      <c r="IS374" s="128">
        <f t="shared" si="2397"/>
        <v>0</v>
      </c>
      <c r="IT374" s="128">
        <f t="shared" si="2398"/>
        <v>0</v>
      </c>
      <c r="IU374" s="46">
        <f t="shared" si="2559"/>
        <v>0</v>
      </c>
      <c r="IV374" s="46">
        <f t="shared" si="2399"/>
        <v>0</v>
      </c>
      <c r="IW374" s="51">
        <f t="shared" si="2400"/>
        <v>0</v>
      </c>
      <c r="IX374" s="199">
        <f t="shared" si="2536"/>
        <v>10000</v>
      </c>
      <c r="IY374" s="128">
        <f t="shared" si="2401"/>
        <v>0</v>
      </c>
      <c r="IZ374" s="408">
        <f t="shared" si="2402"/>
        <v>0</v>
      </c>
      <c r="JA374" s="58">
        <f t="shared" si="2403"/>
        <v>0</v>
      </c>
      <c r="JB374" s="52">
        <f t="shared" si="2404"/>
        <v>0</v>
      </c>
      <c r="JC374" s="51">
        <f t="shared" si="2405"/>
        <v>0</v>
      </c>
      <c r="JD374" s="57">
        <f t="shared" si="2406"/>
        <v>0</v>
      </c>
      <c r="JE374" s="280">
        <f t="shared" si="2407"/>
        <v>10000</v>
      </c>
      <c r="JF374" s="280">
        <f t="shared" si="2408"/>
        <v>0</v>
      </c>
      <c r="JG374" s="468">
        <f t="shared" si="2409"/>
        <v>0</v>
      </c>
      <c r="JH374" s="46">
        <f t="shared" si="2410"/>
        <v>0</v>
      </c>
      <c r="JI374" s="46">
        <f t="shared" si="2411"/>
        <v>0</v>
      </c>
      <c r="JJ374" s="48"/>
      <c r="JL374" s="45">
        <v>313</v>
      </c>
      <c r="JM374" s="46">
        <f t="shared" si="2412"/>
        <v>0</v>
      </c>
      <c r="JN374" s="46">
        <f t="shared" si="2413"/>
        <v>0</v>
      </c>
      <c r="JO374" s="128">
        <f t="shared" si="2414"/>
        <v>0</v>
      </c>
      <c r="JP374" s="46">
        <f t="shared" si="2537"/>
        <v>0</v>
      </c>
      <c r="JQ374" s="46">
        <f t="shared" si="2415"/>
        <v>0</v>
      </c>
      <c r="JR374" s="51">
        <f t="shared" si="2416"/>
        <v>0</v>
      </c>
      <c r="JS374" s="149">
        <f>$BQ$373</f>
        <v>0</v>
      </c>
      <c r="JT374" s="199">
        <f t="shared" si="2538"/>
        <v>10000</v>
      </c>
      <c r="JU374" s="128">
        <f t="shared" si="2417"/>
        <v>0</v>
      </c>
      <c r="JV374" s="408">
        <f t="shared" si="2418"/>
        <v>0</v>
      </c>
      <c r="JW374" s="58">
        <f t="shared" si="2419"/>
        <v>0</v>
      </c>
      <c r="JX374" s="52">
        <f t="shared" si="2420"/>
        <v>0</v>
      </c>
      <c r="JY374" s="51">
        <f t="shared" si="2421"/>
        <v>0</v>
      </c>
      <c r="JZ374" s="51">
        <f t="shared" si="2422"/>
        <v>0</v>
      </c>
      <c r="KA374" s="149">
        <f>$BV$373</f>
        <v>0</v>
      </c>
      <c r="KB374" s="128">
        <f t="shared" si="2539"/>
        <v>10000</v>
      </c>
      <c r="KC374" s="204">
        <f t="shared" si="2423"/>
        <v>0</v>
      </c>
      <c r="KD374" s="468">
        <f t="shared" si="2540"/>
        <v>0</v>
      </c>
      <c r="KE374" s="46">
        <f t="shared" si="2424"/>
        <v>0</v>
      </c>
      <c r="KF374" s="46">
        <f t="shared" si="2425"/>
        <v>0</v>
      </c>
      <c r="KG374" s="48"/>
      <c r="KI374" s="45">
        <v>313</v>
      </c>
      <c r="KJ374" s="46">
        <f t="shared" si="2426"/>
        <v>0</v>
      </c>
      <c r="KK374" s="46">
        <f t="shared" si="2427"/>
        <v>0</v>
      </c>
      <c r="KL374" s="128">
        <f t="shared" si="2428"/>
        <v>0</v>
      </c>
      <c r="KM374" s="46">
        <f t="shared" si="2782"/>
        <v>0</v>
      </c>
      <c r="KN374" s="46">
        <f t="shared" si="2429"/>
        <v>0</v>
      </c>
      <c r="KO374" s="51">
        <f t="shared" si="2430"/>
        <v>0</v>
      </c>
      <c r="KP374" s="149">
        <f>$CR$373</f>
        <v>0</v>
      </c>
      <c r="KQ374" s="199">
        <f t="shared" si="2541"/>
        <v>10000</v>
      </c>
      <c r="KR374" s="128">
        <f t="shared" si="2431"/>
        <v>0</v>
      </c>
      <c r="KS374" s="408">
        <f t="shared" si="2432"/>
        <v>0</v>
      </c>
      <c r="KT374" s="45">
        <v>313</v>
      </c>
      <c r="KU374" s="46">
        <f t="shared" si="2542"/>
        <v>0</v>
      </c>
      <c r="KV374" s="46">
        <f t="shared" si="2433"/>
        <v>0</v>
      </c>
      <c r="KW374" s="128">
        <f t="shared" si="2755"/>
        <v>0</v>
      </c>
      <c r="KX374" s="46">
        <f t="shared" si="2434"/>
        <v>0</v>
      </c>
      <c r="KY374" s="46">
        <f t="shared" si="2756"/>
        <v>0</v>
      </c>
      <c r="KZ374" s="51">
        <f t="shared" si="2435"/>
        <v>0</v>
      </c>
      <c r="LA374" s="150">
        <f>$CR$373</f>
        <v>0</v>
      </c>
      <c r="LB374" s="58">
        <f t="shared" si="2652"/>
        <v>0</v>
      </c>
      <c r="LC374" s="52">
        <f t="shared" si="2436"/>
        <v>0</v>
      </c>
      <c r="LD374" s="51">
        <f t="shared" si="2437"/>
        <v>0</v>
      </c>
      <c r="LE374" s="51">
        <f t="shared" si="2757"/>
        <v>0</v>
      </c>
      <c r="LF374" s="149">
        <f>$CW$373</f>
        <v>0</v>
      </c>
      <c r="LG374" s="128">
        <f t="shared" si="2758"/>
        <v>10000</v>
      </c>
      <c r="LH374" s="204">
        <f t="shared" si="2438"/>
        <v>0</v>
      </c>
      <c r="LI374" s="479">
        <f t="shared" si="2759"/>
        <v>0</v>
      </c>
      <c r="LJ374" s="46">
        <f t="shared" si="2543"/>
        <v>0</v>
      </c>
      <c r="LK374" s="46">
        <f t="shared" si="2544"/>
        <v>0</v>
      </c>
      <c r="LL374" s="48"/>
      <c r="LN374" s="45">
        <v>313</v>
      </c>
      <c r="LO374" s="46">
        <f t="shared" si="2439"/>
        <v>0</v>
      </c>
      <c r="LP374" s="46">
        <f t="shared" ref="LP374:LP385" si="2789">IF(LN374&gt;$BD$10,0,IF(AND($H$7="Oui",LN374&gt;$I$7),0,IF(LN374&gt;$B$7,0,(TRUNC($C$7*$AL$53*$L$7/12,2))+(TRUNC($C$7*$AN$53*$M$7/12,2)))))</f>
        <v>0</v>
      </c>
      <c r="LQ374" s="46">
        <f t="shared" si="2440"/>
        <v>0</v>
      </c>
      <c r="LR374" s="46">
        <f t="shared" si="2441"/>
        <v>0</v>
      </c>
      <c r="LS374" s="46">
        <f t="shared" si="2442"/>
        <v>0</v>
      </c>
      <c r="LT374" s="51">
        <f t="shared" si="2443"/>
        <v>0</v>
      </c>
      <c r="LU374" s="199">
        <f t="shared" si="2545"/>
        <v>10000</v>
      </c>
      <c r="LV374" s="58">
        <f t="shared" si="2444"/>
        <v>0</v>
      </c>
      <c r="LW374" s="241">
        <f t="shared" ref="LW374:LW385" si="2790">IF(LN374&gt;$BD$10,0,IF(AND($H$7="Oui",LN374&gt;$I$7),0,IF(LN374&gt;$B$7,0,(TRUNC($C$7*$AL$53/12,2))+(TRUNC($C$7*$AN$53/12,2)))))</f>
        <v>0</v>
      </c>
      <c r="LX374" s="51">
        <f t="shared" si="2445"/>
        <v>0</v>
      </c>
      <c r="LY374" s="51">
        <f t="shared" si="2446"/>
        <v>0</v>
      </c>
      <c r="LZ374" s="46">
        <f t="shared" si="2546"/>
        <v>0</v>
      </c>
      <c r="MA374" s="199">
        <f t="shared" si="2547"/>
        <v>10000</v>
      </c>
      <c r="MB374" s="468">
        <f t="shared" si="2447"/>
        <v>0</v>
      </c>
      <c r="MC374" s="46">
        <f t="shared" si="2448"/>
        <v>0</v>
      </c>
      <c r="MD374" s="46">
        <f t="shared" si="2449"/>
        <v>0</v>
      </c>
      <c r="ME374" s="48"/>
      <c r="MG374" s="45">
        <v>313</v>
      </c>
      <c r="MH374" s="46">
        <f t="shared" si="2450"/>
        <v>0</v>
      </c>
      <c r="MI374" s="46">
        <f t="shared" ref="MI374:MI385" si="2791">IF(MG374&gt;$BD$10,0,IF(AND($H$7="Oui",MG374&gt;$I$7),0,IF(MG374&gt;$B$7,0,(TRUNC(MM373*$AP$53*$L$7/12,2))+(TRUNC(MM373*$AR$53*$M$7/12,2)))))</f>
        <v>0</v>
      </c>
      <c r="MJ374" s="46">
        <f t="shared" si="2451"/>
        <v>0</v>
      </c>
      <c r="MK374" s="46">
        <f t="shared" si="2452"/>
        <v>0</v>
      </c>
      <c r="ML374" s="46">
        <f t="shared" si="2453"/>
        <v>0</v>
      </c>
      <c r="MM374" s="51">
        <f t="shared" si="2454"/>
        <v>0</v>
      </c>
      <c r="MN374" s="199">
        <f t="shared" si="2548"/>
        <v>10000</v>
      </c>
      <c r="MO374" s="58">
        <f t="shared" si="2455"/>
        <v>0</v>
      </c>
      <c r="MP374" s="52">
        <f t="shared" ref="MP374:MP385" si="2792">IF(MG374&gt;$BD$10,0,IF(AND($H$7="Oui",MG374&gt;$I$7),0,IF(MG374&gt;$B$7,0,(TRUNC(MR373*$AP$53/12,2))+(TRUNC(MR373*$AR$53/12,2)))))</f>
        <v>0</v>
      </c>
      <c r="MQ374" s="51">
        <f t="shared" si="2456"/>
        <v>0</v>
      </c>
      <c r="MR374" s="57">
        <f t="shared" si="2457"/>
        <v>0</v>
      </c>
      <c r="MS374" s="199">
        <f t="shared" si="2549"/>
        <v>10000</v>
      </c>
      <c r="MT374" s="468">
        <f t="shared" si="2550"/>
        <v>0</v>
      </c>
      <c r="MU374" s="46">
        <f t="shared" si="2458"/>
        <v>0</v>
      </c>
      <c r="MV374" s="46">
        <f t="shared" si="2459"/>
        <v>0</v>
      </c>
      <c r="MW374" s="48"/>
      <c r="MY374" s="45">
        <v>313</v>
      </c>
      <c r="MZ374" s="46">
        <f t="shared" si="2460"/>
        <v>0</v>
      </c>
      <c r="NA374" s="46">
        <f t="shared" ref="NA374:NA385" si="2793">IF(MY374&gt;$BD$10,0,IF(MY374&gt;$B$7,0,(TRUNC(NE373*$AT$53*$L$7/12,2))+(TRUNC(NE373*$AV$53*$M$7/12,2))))</f>
        <v>0</v>
      </c>
      <c r="NB374" s="128">
        <f t="shared" si="2461"/>
        <v>0</v>
      </c>
      <c r="NC374" s="46">
        <f t="shared" si="2776"/>
        <v>0</v>
      </c>
      <c r="ND374" s="46">
        <f t="shared" si="2462"/>
        <v>0</v>
      </c>
      <c r="NE374" s="51">
        <f t="shared" si="2760"/>
        <v>0</v>
      </c>
      <c r="NF374" s="153">
        <f t="shared" si="2761"/>
        <v>10000</v>
      </c>
      <c r="NG374" s="45">
        <v>313</v>
      </c>
      <c r="NH374" s="46">
        <f t="shared" si="2777"/>
        <v>0</v>
      </c>
      <c r="NI374" s="46">
        <f t="shared" ref="NI374:NI385" si="2794">IF(NG374&gt;$BD$10,0,IF(NG374&gt;$B$7,0,(TRUNC(NM373*$AT$53*$L$7/12,2))+(TRUNC(NM373*$AV$53*$M$7/12,2))))</f>
        <v>0</v>
      </c>
      <c r="NJ374" s="128">
        <f t="shared" si="2762"/>
        <v>0</v>
      </c>
      <c r="NK374" s="46">
        <f t="shared" si="2551"/>
        <v>0</v>
      </c>
      <c r="NL374" s="46">
        <f t="shared" si="2763"/>
        <v>0</v>
      </c>
      <c r="NM374" s="51">
        <f t="shared" si="2463"/>
        <v>0</v>
      </c>
      <c r="NN374" s="58">
        <f t="shared" si="2764"/>
        <v>0</v>
      </c>
      <c r="NO374" s="52">
        <f t="shared" ref="NO374:NO385" si="2795">IF(NG374&gt;$BD$10,0,IF(AND($H$7="Oui",NG374&gt;$I$7),0,IF(NG374&gt;$B$7,0,(TRUNC(NQ373*$AT$53/12,2))+(TRUNC(NQ373*$AV$53/12,2)))))</f>
        <v>0</v>
      </c>
      <c r="NP374" s="51">
        <f t="shared" si="2765"/>
        <v>0</v>
      </c>
      <c r="NQ374" s="57">
        <f t="shared" si="2464"/>
        <v>0</v>
      </c>
      <c r="NR374" s="153">
        <f t="shared" si="2552"/>
        <v>10000</v>
      </c>
      <c r="NS374" s="469">
        <f t="shared" si="2465"/>
        <v>0</v>
      </c>
      <c r="NT374" s="46">
        <f t="shared" si="2466"/>
        <v>0</v>
      </c>
      <c r="NU374" s="46">
        <f t="shared" si="2467"/>
        <v>0</v>
      </c>
      <c r="NV374" s="48"/>
      <c r="NX374" s="45">
        <v>313</v>
      </c>
      <c r="NY374" s="46">
        <f t="shared" si="2468"/>
        <v>0</v>
      </c>
      <c r="NZ374" s="46">
        <f t="shared" ref="NZ374:NZ385" si="2796">IF(NX374&gt;$BD$10,0,IF(AND($H$7="Oui",NX374&gt;$I$7),0,IF(NX374&gt;$B$7,0,(TRUNC(OE374*$AX$53*$L$7/12,2))+(TRUNC(OE374*$AZ$53*$M$7/12,2)))))</f>
        <v>0</v>
      </c>
      <c r="OA374" s="46">
        <f t="shared" si="2469"/>
        <v>0</v>
      </c>
      <c r="OB374" s="46">
        <f t="shared" si="2470"/>
        <v>0</v>
      </c>
      <c r="OC374" s="46">
        <f t="shared" si="2471"/>
        <v>0</v>
      </c>
      <c r="OD374" s="51">
        <f t="shared" si="2472"/>
        <v>0</v>
      </c>
      <c r="OE374" s="150">
        <f>$BQ$373</f>
        <v>0</v>
      </c>
      <c r="OF374" s="153">
        <f t="shared" si="2553"/>
        <v>10000</v>
      </c>
      <c r="OG374" s="58">
        <f t="shared" si="2473"/>
        <v>0</v>
      </c>
      <c r="OH374" s="241">
        <f>IF(AND($H$7="Oui",NX374&gt;$I$7),0,IF(NX374&gt;$B$7,0,(TRUNC(OK374*$AX$53/12,2))+(TRUNC(OK374*$AZ$53/12,2))))</f>
        <v>0</v>
      </c>
      <c r="OI374" s="51">
        <f t="shared" si="2474"/>
        <v>0</v>
      </c>
      <c r="OJ374" s="51">
        <f t="shared" si="2475"/>
        <v>0</v>
      </c>
      <c r="OK374" s="150">
        <f>$BV$373</f>
        <v>0</v>
      </c>
      <c r="OL374" s="153">
        <f t="shared" si="2554"/>
        <v>10000</v>
      </c>
      <c r="OM374" s="468">
        <f t="shared" si="2555"/>
        <v>0</v>
      </c>
      <c r="ON374" s="46">
        <f t="shared" si="2556"/>
        <v>0</v>
      </c>
      <c r="OO374" s="46">
        <f t="shared" si="2476"/>
        <v>0</v>
      </c>
      <c r="OP374" s="48"/>
      <c r="OR374" s="45">
        <v>313</v>
      </c>
      <c r="OS374" s="46">
        <f t="shared" si="2477"/>
        <v>0</v>
      </c>
      <c r="OT374" s="128">
        <f t="shared" ref="OT374:OT385" si="2797">IF(OR374&gt;$BD$10,0,IF(OR374&gt;$B$7,0,(TRUNC(OY374*$BB$53*$L$7/12,2))+(TRUNC(OY374*$BD$53*$M$7/12,2))))</f>
        <v>0</v>
      </c>
      <c r="OU374" s="128">
        <f t="shared" si="2478"/>
        <v>0</v>
      </c>
      <c r="OV374" s="46">
        <f t="shared" si="2778"/>
        <v>0</v>
      </c>
      <c r="OW374" s="46">
        <f t="shared" si="2779"/>
        <v>0</v>
      </c>
      <c r="OX374" s="51">
        <f t="shared" si="2479"/>
        <v>0</v>
      </c>
      <c r="OY374" s="149">
        <f>$GJ$373</f>
        <v>0</v>
      </c>
      <c r="OZ374" s="153">
        <f t="shared" si="2557"/>
        <v>10000</v>
      </c>
      <c r="PA374" s="45">
        <v>313</v>
      </c>
      <c r="PB374" s="46">
        <f t="shared" si="2480"/>
        <v>0</v>
      </c>
      <c r="PC374" s="46">
        <f>IF(PA374&gt;$B$7,0,(TRUNC(PH374*$BB$53*$L$7/12,2))+(TRUNC(PH374*$BD$53*$M$7/12,2)))</f>
        <v>0</v>
      </c>
      <c r="PD374" s="128">
        <f t="shared" si="2481"/>
        <v>0</v>
      </c>
      <c r="PE374" s="46">
        <f t="shared" si="2482"/>
        <v>0</v>
      </c>
      <c r="PF374" s="46">
        <f t="shared" si="2483"/>
        <v>0</v>
      </c>
      <c r="PG374" s="51">
        <f t="shared" si="2484"/>
        <v>0</v>
      </c>
      <c r="PH374" s="150">
        <f>$GS$373</f>
        <v>0</v>
      </c>
      <c r="PI374" s="688">
        <f t="shared" si="2485"/>
        <v>0</v>
      </c>
      <c r="PJ374" s="52">
        <f>IF(AND($H$7="Oui",PA374&gt;$I$7),0,IF(PA374&gt;$B$7,0,(TRUNC(PM374*$BB$53/12,2))+(TRUNC(PM374*$BD$53/12,2))))</f>
        <v>0</v>
      </c>
      <c r="PK374" s="51">
        <f t="shared" si="2486"/>
        <v>0</v>
      </c>
      <c r="PL374" s="57">
        <f t="shared" si="2487"/>
        <v>0</v>
      </c>
      <c r="PM374" s="150">
        <f>$GX$373</f>
        <v>0</v>
      </c>
      <c r="PN374" s="153">
        <f t="shared" si="2558"/>
        <v>10000</v>
      </c>
      <c r="PO374" s="469">
        <f t="shared" si="2488"/>
        <v>0</v>
      </c>
      <c r="PP374" s="46">
        <f t="shared" si="2489"/>
        <v>0</v>
      </c>
      <c r="PQ374" s="46">
        <f t="shared" si="2490"/>
        <v>0</v>
      </c>
      <c r="PR374" s="48"/>
    </row>
    <row r="375" spans="2:434" hidden="1" x14ac:dyDescent="0.3">
      <c r="B375" s="45">
        <v>314</v>
      </c>
      <c r="C375" s="46">
        <f t="shared" ref="C375:C420" si="2798">IF(B375&gt;$B$7,0,ROUND(E375+D375,2))</f>
        <v>0</v>
      </c>
      <c r="D375" s="46">
        <f t="shared" si="2293"/>
        <v>0</v>
      </c>
      <c r="E375" s="46">
        <f t="shared" si="2294"/>
        <v>0</v>
      </c>
      <c r="F375" s="46">
        <f t="shared" si="2295"/>
        <v>0</v>
      </c>
      <c r="G375" s="46">
        <f t="shared" si="2296"/>
        <v>0</v>
      </c>
      <c r="H375" s="51">
        <f t="shared" si="2297"/>
        <v>0</v>
      </c>
      <c r="I375" s="58">
        <f t="shared" si="2766"/>
        <v>0</v>
      </c>
      <c r="J375" s="52">
        <f t="shared" si="2298"/>
        <v>0</v>
      </c>
      <c r="K375" s="51">
        <f t="shared" si="2299"/>
        <v>0</v>
      </c>
      <c r="L375" s="57">
        <f t="shared" si="2300"/>
        <v>0</v>
      </c>
      <c r="M375" s="468">
        <f t="shared" si="2491"/>
        <v>0</v>
      </c>
      <c r="N375" s="46">
        <f t="shared" si="2492"/>
        <v>0</v>
      </c>
      <c r="O375" s="47"/>
      <c r="P375" s="46">
        <f t="shared" si="2493"/>
        <v>0</v>
      </c>
      <c r="Q375" s="48"/>
      <c r="R375" s="29"/>
      <c r="S375" s="29"/>
      <c r="T375" s="45">
        <v>314</v>
      </c>
      <c r="U375" s="46">
        <f t="shared" si="2301"/>
        <v>0</v>
      </c>
      <c r="V375" s="46">
        <f t="shared" si="2302"/>
        <v>0</v>
      </c>
      <c r="W375" s="46">
        <f t="shared" si="2494"/>
        <v>0</v>
      </c>
      <c r="X375" s="46">
        <f t="shared" si="2303"/>
        <v>0</v>
      </c>
      <c r="Y375" s="46">
        <f t="shared" si="2304"/>
        <v>0</v>
      </c>
      <c r="Z375" s="51">
        <f t="shared" si="2305"/>
        <v>0</v>
      </c>
      <c r="AA375" s="58">
        <f t="shared" si="2306"/>
        <v>0</v>
      </c>
      <c r="AB375" s="52">
        <f t="shared" si="2307"/>
        <v>0</v>
      </c>
      <c r="AC375" s="51">
        <f t="shared" si="2308"/>
        <v>0</v>
      </c>
      <c r="AD375" s="57">
        <f t="shared" si="2309"/>
        <v>0</v>
      </c>
      <c r="AE375" s="468">
        <f t="shared" si="2495"/>
        <v>0</v>
      </c>
      <c r="AF375" s="46">
        <f t="shared" si="2310"/>
        <v>0</v>
      </c>
      <c r="AG375" s="47"/>
      <c r="AH375" s="46">
        <f t="shared" si="2496"/>
        <v>0</v>
      </c>
      <c r="AI375" s="48"/>
      <c r="AJ375" s="29"/>
      <c r="AK375" s="45">
        <v>314</v>
      </c>
      <c r="AL375" s="46">
        <f t="shared" si="2311"/>
        <v>0</v>
      </c>
      <c r="AM375" s="46"/>
      <c r="AN375" s="46"/>
      <c r="AO375" s="46">
        <f t="shared" si="2312"/>
        <v>0</v>
      </c>
      <c r="AP375" s="128">
        <f t="shared" si="2313"/>
        <v>0</v>
      </c>
      <c r="AQ375" s="128"/>
      <c r="AR375" s="128"/>
      <c r="AS375" s="46">
        <f t="shared" si="2314"/>
        <v>0</v>
      </c>
      <c r="AT375" s="46">
        <f t="shared" si="2315"/>
        <v>0</v>
      </c>
      <c r="AU375" s="51"/>
      <c r="AV375" s="51"/>
      <c r="AW375" s="51">
        <f t="shared" si="2316"/>
        <v>0</v>
      </c>
      <c r="AX375" s="58">
        <f t="shared" si="2317"/>
        <v>0</v>
      </c>
      <c r="AY375" s="52"/>
      <c r="AZ375" s="52"/>
      <c r="BA375" s="52">
        <f t="shared" si="2318"/>
        <v>0</v>
      </c>
      <c r="BB375" s="51">
        <f t="shared" si="2319"/>
        <v>0</v>
      </c>
      <c r="BC375" s="51"/>
      <c r="BD375" s="51"/>
      <c r="BE375" s="57">
        <f t="shared" si="2320"/>
        <v>0</v>
      </c>
      <c r="BF375" s="468">
        <f t="shared" si="2321"/>
        <v>0</v>
      </c>
      <c r="BG375" s="46">
        <f t="shared" si="2322"/>
        <v>0</v>
      </c>
      <c r="BH375" s="46">
        <f t="shared" si="2323"/>
        <v>0</v>
      </c>
      <c r="BI375" s="48"/>
      <c r="BK375" s="45">
        <v>314</v>
      </c>
      <c r="BL375" s="46">
        <f t="shared" si="2497"/>
        <v>0</v>
      </c>
      <c r="BM375" s="46">
        <f t="shared" si="2498"/>
        <v>0</v>
      </c>
      <c r="BN375" s="46">
        <f t="shared" si="2499"/>
        <v>0</v>
      </c>
      <c r="BO375" s="46">
        <f t="shared" si="2324"/>
        <v>0</v>
      </c>
      <c r="BP375" s="46">
        <f t="shared" si="2325"/>
        <v>0</v>
      </c>
      <c r="BQ375" s="51">
        <f t="shared" si="2326"/>
        <v>0</v>
      </c>
      <c r="BR375" s="57">
        <f t="shared" ref="BR375:BR385" si="2799">$BQ$373</f>
        <v>0</v>
      </c>
      <c r="BS375" s="58">
        <f t="shared" si="2767"/>
        <v>0</v>
      </c>
      <c r="BT375" s="52">
        <f t="shared" si="2500"/>
        <v>0</v>
      </c>
      <c r="BU375" s="51">
        <f t="shared" si="2327"/>
        <v>0</v>
      </c>
      <c r="BV375" s="51">
        <f t="shared" si="2328"/>
        <v>0</v>
      </c>
      <c r="BW375" s="153">
        <f t="shared" ref="BW375:BW385" si="2800">$BV$373</f>
        <v>0</v>
      </c>
      <c r="BX375" s="468">
        <f t="shared" si="2501"/>
        <v>0</v>
      </c>
      <c r="BY375" s="46">
        <f t="shared" si="2502"/>
        <v>0</v>
      </c>
      <c r="BZ375" s="46">
        <f t="shared" si="2329"/>
        <v>0</v>
      </c>
      <c r="CA375" s="48"/>
      <c r="CB375" s="29"/>
      <c r="CC375" s="45">
        <v>314</v>
      </c>
      <c r="CD375" s="128">
        <f t="shared" si="2330"/>
        <v>0</v>
      </c>
      <c r="CE375" s="46">
        <f t="shared" si="2503"/>
        <v>0</v>
      </c>
      <c r="CF375" s="128">
        <f t="shared" si="2331"/>
        <v>0</v>
      </c>
      <c r="CG375" s="46">
        <f t="shared" si="2504"/>
        <v>0</v>
      </c>
      <c r="CH375" s="46">
        <f t="shared" si="2768"/>
        <v>0</v>
      </c>
      <c r="CI375" s="51">
        <f t="shared" si="2332"/>
        <v>0</v>
      </c>
      <c r="CJ375" s="199">
        <f t="shared" ref="CJ375:CJ385" si="2801">$CR$373</f>
        <v>0</v>
      </c>
      <c r="CK375" s="153">
        <f t="shared" si="2505"/>
        <v>10000</v>
      </c>
      <c r="CL375" s="45">
        <v>314</v>
      </c>
      <c r="CM375" s="46">
        <f t="shared" si="2506"/>
        <v>0</v>
      </c>
      <c r="CN375" s="46">
        <f t="shared" si="2507"/>
        <v>0</v>
      </c>
      <c r="CO375" s="128">
        <f t="shared" si="2780"/>
        <v>0</v>
      </c>
      <c r="CP375" s="46">
        <f t="shared" si="2333"/>
        <v>0</v>
      </c>
      <c r="CQ375" s="46">
        <f t="shared" si="2781"/>
        <v>0</v>
      </c>
      <c r="CR375" s="51">
        <f t="shared" si="2334"/>
        <v>0</v>
      </c>
      <c r="CS375" s="153">
        <f t="shared" ref="CS375:CS385" si="2802">$CR$373</f>
        <v>0</v>
      </c>
      <c r="CT375" s="58">
        <f t="shared" si="2335"/>
        <v>0</v>
      </c>
      <c r="CU375" s="52">
        <f t="shared" si="2508"/>
        <v>0</v>
      </c>
      <c r="CV375" s="51">
        <f t="shared" si="2509"/>
        <v>0</v>
      </c>
      <c r="CW375" s="51">
        <f t="shared" si="2336"/>
        <v>0</v>
      </c>
      <c r="CX375" s="57">
        <f t="shared" ref="CX375:CX385" si="2803">$CW$373</f>
        <v>0</v>
      </c>
      <c r="CY375" s="153">
        <f t="shared" si="2510"/>
        <v>10000</v>
      </c>
      <c r="CZ375" s="479">
        <f t="shared" si="2746"/>
        <v>0</v>
      </c>
      <c r="DA375" s="46">
        <f t="shared" si="2511"/>
        <v>0</v>
      </c>
      <c r="DB375" s="46">
        <f t="shared" si="2512"/>
        <v>0</v>
      </c>
      <c r="DC375" s="48"/>
      <c r="DE375" s="45">
        <v>314</v>
      </c>
      <c r="DF375" s="46">
        <f t="shared" si="2337"/>
        <v>0</v>
      </c>
      <c r="DG375" s="46">
        <f t="shared" ref="DG375:DG385" si="2804">IF(AND($H$7="Oui",DE375&gt;$I$7),0,IF(DE375&gt;$B$7,0,(TRUNC($C$7*$P$53*$L$7/12,2))+(TRUNC($C$7*$Q$53*$M$7/12,2))))</f>
        <v>0</v>
      </c>
      <c r="DH375" s="46">
        <f t="shared" si="2338"/>
        <v>0</v>
      </c>
      <c r="DI375" s="46">
        <f t="shared" si="2339"/>
        <v>0</v>
      </c>
      <c r="DJ375" s="46">
        <f t="shared" si="2340"/>
        <v>0</v>
      </c>
      <c r="DK375" s="51">
        <f t="shared" si="2341"/>
        <v>0</v>
      </c>
      <c r="DL375" s="58">
        <f t="shared" si="2769"/>
        <v>0</v>
      </c>
      <c r="DM375" s="241">
        <f t="shared" ref="DM375:DM385" si="2805">IF(AND($H$7="Oui",DE375&gt;$I$7),0,IF(DE375&gt;$B$7,0,(TRUNC($C$7*$P$53/12,2))+(TRUNC($C$7*$Q$53/12,2))))</f>
        <v>0</v>
      </c>
      <c r="DN375" s="51">
        <f t="shared" si="2342"/>
        <v>0</v>
      </c>
      <c r="DO375" s="57">
        <f t="shared" si="2343"/>
        <v>0</v>
      </c>
      <c r="DP375" s="468">
        <f t="shared" si="2513"/>
        <v>0</v>
      </c>
      <c r="DQ375" s="46">
        <f t="shared" si="2514"/>
        <v>0</v>
      </c>
      <c r="DR375" s="47"/>
      <c r="DS375" s="46">
        <f t="shared" si="2515"/>
        <v>0</v>
      </c>
      <c r="DT375" s="48"/>
      <c r="DU375" s="29"/>
      <c r="DV375" s="45">
        <v>314</v>
      </c>
      <c r="DW375" s="46">
        <f t="shared" si="2516"/>
        <v>0</v>
      </c>
      <c r="DX375" s="46">
        <f t="shared" ref="DX375:DX385" si="2806">IF(AND($H$7="Oui",DV375&gt;$I$7),0,IF(DV375&gt;$B$7,0,(TRUNC(EB374*$R$53*$L$7/12,2))+(TRUNC(EB374*$S$53*$M$7/12,2))))</f>
        <v>0</v>
      </c>
      <c r="DY375" s="46">
        <f t="shared" si="2517"/>
        <v>0</v>
      </c>
      <c r="DZ375" s="46">
        <f t="shared" si="2344"/>
        <v>0</v>
      </c>
      <c r="EA375" s="46">
        <f t="shared" si="2345"/>
        <v>0</v>
      </c>
      <c r="EB375" s="51">
        <f t="shared" si="2346"/>
        <v>0</v>
      </c>
      <c r="EC375" s="58">
        <f t="shared" si="2770"/>
        <v>0</v>
      </c>
      <c r="ED375" s="52">
        <f t="shared" ref="ED375:ED385" si="2807">IF(AND($H$7="Oui",DV375&gt;$I$7),0,IF(DV375&gt;$B$7,0,(TRUNC(EF374*$R$53/12,2))+(TRUNC(EF374*$S$53/12,2))))</f>
        <v>0</v>
      </c>
      <c r="EE375" s="51">
        <f t="shared" si="2347"/>
        <v>0</v>
      </c>
      <c r="EF375" s="57">
        <f t="shared" si="2348"/>
        <v>0</v>
      </c>
      <c r="EG375" s="468">
        <f t="shared" si="2518"/>
        <v>0</v>
      </c>
      <c r="EH375" s="46">
        <f t="shared" si="2519"/>
        <v>0</v>
      </c>
      <c r="EI375" s="47"/>
      <c r="EJ375" s="46">
        <f t="shared" si="2520"/>
        <v>0</v>
      </c>
      <c r="EK375" s="48"/>
      <c r="EL375" s="29"/>
      <c r="EM375" s="45">
        <v>314</v>
      </c>
      <c r="EN375" s="46">
        <f t="shared" si="2783"/>
        <v>0</v>
      </c>
      <c r="EO375" s="46">
        <f t="shared" ref="EO375:EO385" si="2808">IF(EM375&gt;$B$7,0,(TRUNC(ES374*$T$53*$L$7/12,2))+(TRUNC(ES374*$U$53*$M$7/12,2)))</f>
        <v>0</v>
      </c>
      <c r="EP375" s="128">
        <f t="shared" si="2771"/>
        <v>0</v>
      </c>
      <c r="EQ375" s="46">
        <f t="shared" si="2349"/>
        <v>0</v>
      </c>
      <c r="ER375" s="46">
        <f t="shared" si="2350"/>
        <v>0</v>
      </c>
      <c r="ES375" s="51">
        <f t="shared" si="2351"/>
        <v>0</v>
      </c>
      <c r="ET375" s="153">
        <f t="shared" si="2521"/>
        <v>10000</v>
      </c>
      <c r="EU375" s="45">
        <v>314</v>
      </c>
      <c r="EV375" s="46">
        <f t="shared" si="2772"/>
        <v>0</v>
      </c>
      <c r="EW375" s="46">
        <f t="shared" ref="EW375:EW385" si="2809">IF(EU375&gt;$B$7,0,(TRUNC(FA374*$T$53*$L$7/12,2))+(TRUNC(FA374*$U$53*$M$7/12,2)))</f>
        <v>0</v>
      </c>
      <c r="EX375" s="128">
        <f t="shared" si="2352"/>
        <v>0</v>
      </c>
      <c r="EY375" s="46">
        <f t="shared" si="2353"/>
        <v>0</v>
      </c>
      <c r="EZ375" s="46">
        <f t="shared" si="2354"/>
        <v>0</v>
      </c>
      <c r="FA375" s="51">
        <f t="shared" si="2355"/>
        <v>0</v>
      </c>
      <c r="FB375" s="58">
        <f t="shared" si="2356"/>
        <v>0</v>
      </c>
      <c r="FC375" s="52">
        <f t="shared" ref="FC375:FC385" si="2810">IF(AND($H$7="Oui",EU375&gt;$I$7),0,IF(EU375&gt;$B$7,0,(TRUNC(FE374*$T$53/12,2))+(TRUNC(FE374*$U$53/12,2))))</f>
        <v>0</v>
      </c>
      <c r="FD375" s="51">
        <f t="shared" si="2522"/>
        <v>0</v>
      </c>
      <c r="FE375" s="57">
        <f t="shared" si="2357"/>
        <v>0</v>
      </c>
      <c r="FF375" s="153">
        <f t="shared" si="2523"/>
        <v>10000</v>
      </c>
      <c r="FG375" s="469">
        <f t="shared" si="2358"/>
        <v>0</v>
      </c>
      <c r="FH375" s="46">
        <f t="shared" si="2359"/>
        <v>0</v>
      </c>
      <c r="FI375" s="46">
        <f t="shared" si="2360"/>
        <v>0</v>
      </c>
      <c r="FJ375" s="48"/>
      <c r="FL375" s="45">
        <v>314</v>
      </c>
      <c r="FM375" s="46">
        <f t="shared" si="2524"/>
        <v>0</v>
      </c>
      <c r="FN375" s="46">
        <f t="shared" si="2784"/>
        <v>0</v>
      </c>
      <c r="FO375" s="46">
        <f t="shared" si="2525"/>
        <v>0</v>
      </c>
      <c r="FP375" s="46">
        <f t="shared" si="2361"/>
        <v>0</v>
      </c>
      <c r="FQ375" s="46">
        <f t="shared" si="2362"/>
        <v>0</v>
      </c>
      <c r="FR375" s="51">
        <f t="shared" si="2363"/>
        <v>0</v>
      </c>
      <c r="FS375" s="57">
        <f t="shared" ref="FS375:FS385" si="2811">$BQ$373</f>
        <v>0</v>
      </c>
      <c r="FT375" s="58">
        <f t="shared" si="2773"/>
        <v>0</v>
      </c>
      <c r="FU375" s="241">
        <f t="shared" si="2785"/>
        <v>0</v>
      </c>
      <c r="FV375" s="51">
        <f t="shared" si="2364"/>
        <v>0</v>
      </c>
      <c r="FW375" s="51">
        <f t="shared" si="2365"/>
        <v>0</v>
      </c>
      <c r="FX375" s="153">
        <f t="shared" ref="FX375:FX385" si="2812">$BV$373</f>
        <v>0</v>
      </c>
      <c r="FY375" s="468">
        <f t="shared" si="2526"/>
        <v>0</v>
      </c>
      <c r="FZ375" s="46">
        <f t="shared" si="2527"/>
        <v>0</v>
      </c>
      <c r="GA375" s="46">
        <f t="shared" si="2366"/>
        <v>0</v>
      </c>
      <c r="GB375" s="48"/>
      <c r="GD375" s="45">
        <v>314</v>
      </c>
      <c r="GE375" s="128">
        <f t="shared" si="2786"/>
        <v>0</v>
      </c>
      <c r="GF375" s="128">
        <f t="shared" ref="GF375:GF385" si="2813">IF(AND($H$7="Oui",GD375&gt;$I$7),0,IF(GD375&gt;$B$7,0,(TRUNC(GK375*$X$53*$L$7/12,2))+(TRUNC(GK375*$Y$53*$M$7/12,2))))</f>
        <v>0</v>
      </c>
      <c r="GG375" s="128">
        <f t="shared" si="2699"/>
        <v>0</v>
      </c>
      <c r="GH375" s="46">
        <f t="shared" si="2774"/>
        <v>0</v>
      </c>
      <c r="GI375" s="46">
        <f t="shared" si="2367"/>
        <v>0</v>
      </c>
      <c r="GJ375" s="51">
        <f t="shared" si="2368"/>
        <v>0</v>
      </c>
      <c r="GK375" s="51">
        <f t="shared" ref="GK375:GK385" si="2814">$GJ$373</f>
        <v>0</v>
      </c>
      <c r="GL375" s="153">
        <f t="shared" si="2528"/>
        <v>10000</v>
      </c>
      <c r="GM375" s="45">
        <v>314</v>
      </c>
      <c r="GN375" s="46">
        <f t="shared" si="2775"/>
        <v>0</v>
      </c>
      <c r="GO375" s="46">
        <f t="shared" si="2787"/>
        <v>0</v>
      </c>
      <c r="GP375" s="128">
        <f t="shared" si="2747"/>
        <v>0</v>
      </c>
      <c r="GQ375" s="46">
        <f t="shared" si="2369"/>
        <v>0</v>
      </c>
      <c r="GR375" s="46">
        <f t="shared" si="2748"/>
        <v>0</v>
      </c>
      <c r="GS375" s="51">
        <f t="shared" si="2370"/>
        <v>0</v>
      </c>
      <c r="GT375" s="57">
        <f t="shared" ref="GT375:GT385" si="2815">$GS$373</f>
        <v>0</v>
      </c>
      <c r="GU375" s="58">
        <f t="shared" si="2371"/>
        <v>0</v>
      </c>
      <c r="GV375" s="52">
        <f t="shared" si="2788"/>
        <v>0</v>
      </c>
      <c r="GW375" s="51">
        <f t="shared" si="2529"/>
        <v>0</v>
      </c>
      <c r="GX375" s="57">
        <f t="shared" si="2372"/>
        <v>0</v>
      </c>
      <c r="GY375" s="57">
        <f t="shared" ref="GY375:GY385" si="2816">$GX$373</f>
        <v>0</v>
      </c>
      <c r="GZ375" s="153">
        <f t="shared" si="2530"/>
        <v>10000</v>
      </c>
      <c r="HA375" s="469">
        <f t="shared" si="2373"/>
        <v>0</v>
      </c>
      <c r="HB375" s="46">
        <f t="shared" si="2374"/>
        <v>0</v>
      </c>
      <c r="HC375" s="46">
        <f t="shared" si="2375"/>
        <v>0</v>
      </c>
      <c r="HD375" s="48"/>
      <c r="HF375" s="45">
        <v>314</v>
      </c>
      <c r="HG375" s="46">
        <f t="shared" si="2376"/>
        <v>0</v>
      </c>
      <c r="HH375" s="46">
        <f t="shared" si="2377"/>
        <v>0</v>
      </c>
      <c r="HI375" s="46">
        <f t="shared" si="2378"/>
        <v>0</v>
      </c>
      <c r="HJ375" s="46">
        <f t="shared" si="2379"/>
        <v>0</v>
      </c>
      <c r="HK375" s="46">
        <f t="shared" si="2380"/>
        <v>0</v>
      </c>
      <c r="HL375" s="51">
        <f t="shared" si="2381"/>
        <v>0</v>
      </c>
      <c r="HM375" s="153">
        <f t="shared" si="2531"/>
        <v>10000</v>
      </c>
      <c r="HN375" s="58">
        <f t="shared" si="2382"/>
        <v>0</v>
      </c>
      <c r="HO375" s="52">
        <f t="shared" si="2383"/>
        <v>0</v>
      </c>
      <c r="HP375" s="51">
        <f t="shared" si="2384"/>
        <v>0</v>
      </c>
      <c r="HQ375" s="57">
        <f t="shared" si="2385"/>
        <v>0</v>
      </c>
      <c r="HR375" s="153">
        <f t="shared" si="2532"/>
        <v>10000</v>
      </c>
      <c r="HS375" s="468">
        <f t="shared" si="2749"/>
        <v>0</v>
      </c>
      <c r="HT375" s="46">
        <f t="shared" si="2750"/>
        <v>0</v>
      </c>
      <c r="HU375" s="46">
        <f t="shared" si="2751"/>
        <v>0</v>
      </c>
      <c r="HV375" s="48"/>
      <c r="HW375" s="29"/>
      <c r="HX375" s="45">
        <v>314</v>
      </c>
      <c r="HY375" s="128">
        <f t="shared" si="2386"/>
        <v>0</v>
      </c>
      <c r="HZ375" s="46">
        <f t="shared" si="2387"/>
        <v>0</v>
      </c>
      <c r="IA375" s="46">
        <f t="shared" si="2388"/>
        <v>0</v>
      </c>
      <c r="IB375" s="46">
        <f t="shared" si="2389"/>
        <v>0</v>
      </c>
      <c r="IC375" s="46">
        <f t="shared" si="2390"/>
        <v>0</v>
      </c>
      <c r="ID375" s="51">
        <f t="shared" si="2391"/>
        <v>0</v>
      </c>
      <c r="IE375" s="153">
        <f t="shared" si="2533"/>
        <v>10000</v>
      </c>
      <c r="IF375" s="58">
        <f t="shared" si="2392"/>
        <v>0</v>
      </c>
      <c r="IG375" s="52">
        <f t="shared" si="2393"/>
        <v>0</v>
      </c>
      <c r="IH375" s="51">
        <f t="shared" si="2394"/>
        <v>0</v>
      </c>
      <c r="II375" s="57">
        <f t="shared" si="2534"/>
        <v>0</v>
      </c>
      <c r="IJ375" s="153">
        <f t="shared" si="2535"/>
        <v>10000</v>
      </c>
      <c r="IK375" s="468">
        <f t="shared" si="2752"/>
        <v>0</v>
      </c>
      <c r="IL375" s="46">
        <f t="shared" si="2753"/>
        <v>0</v>
      </c>
      <c r="IM375" s="46">
        <f t="shared" si="2754"/>
        <v>0</v>
      </c>
      <c r="IN375" s="48"/>
      <c r="IO375" s="53">
        <f t="shared" si="2395"/>
        <v>0</v>
      </c>
      <c r="IQ375" s="45">
        <v>314</v>
      </c>
      <c r="IR375" s="128">
        <f t="shared" si="2396"/>
        <v>0</v>
      </c>
      <c r="IS375" s="128">
        <f t="shared" si="2397"/>
        <v>0</v>
      </c>
      <c r="IT375" s="128">
        <f t="shared" si="2398"/>
        <v>0</v>
      </c>
      <c r="IU375" s="46">
        <f t="shared" si="2559"/>
        <v>0</v>
      </c>
      <c r="IV375" s="46">
        <f t="shared" si="2399"/>
        <v>0</v>
      </c>
      <c r="IW375" s="51">
        <f t="shared" si="2400"/>
        <v>0</v>
      </c>
      <c r="IX375" s="199">
        <f t="shared" si="2536"/>
        <v>10000</v>
      </c>
      <c r="IY375" s="128">
        <f t="shared" si="2401"/>
        <v>0</v>
      </c>
      <c r="IZ375" s="408">
        <f t="shared" si="2402"/>
        <v>0</v>
      </c>
      <c r="JA375" s="58">
        <f t="shared" si="2403"/>
        <v>0</v>
      </c>
      <c r="JB375" s="52">
        <f t="shared" si="2404"/>
        <v>0</v>
      </c>
      <c r="JC375" s="51">
        <f t="shared" si="2405"/>
        <v>0</v>
      </c>
      <c r="JD375" s="57">
        <f t="shared" si="2406"/>
        <v>0</v>
      </c>
      <c r="JE375" s="280">
        <f t="shared" si="2407"/>
        <v>10000</v>
      </c>
      <c r="JF375" s="280">
        <f t="shared" si="2408"/>
        <v>0</v>
      </c>
      <c r="JG375" s="468">
        <f t="shared" si="2409"/>
        <v>0</v>
      </c>
      <c r="JH375" s="46">
        <f t="shared" si="2410"/>
        <v>0</v>
      </c>
      <c r="JI375" s="46">
        <f t="shared" si="2411"/>
        <v>0</v>
      </c>
      <c r="JJ375" s="48"/>
      <c r="JL375" s="45">
        <v>314</v>
      </c>
      <c r="JM375" s="46">
        <f t="shared" si="2412"/>
        <v>0</v>
      </c>
      <c r="JN375" s="46">
        <f t="shared" si="2413"/>
        <v>0</v>
      </c>
      <c r="JO375" s="128">
        <f t="shared" si="2414"/>
        <v>0</v>
      </c>
      <c r="JP375" s="46">
        <f t="shared" si="2537"/>
        <v>0</v>
      </c>
      <c r="JQ375" s="46">
        <f t="shared" si="2415"/>
        <v>0</v>
      </c>
      <c r="JR375" s="51">
        <f t="shared" si="2416"/>
        <v>0</v>
      </c>
      <c r="JS375" s="51">
        <f t="shared" ref="JS375:JS385" si="2817">$BQ$373</f>
        <v>0</v>
      </c>
      <c r="JT375" s="199">
        <f t="shared" si="2538"/>
        <v>10000</v>
      </c>
      <c r="JU375" s="128">
        <f t="shared" si="2417"/>
        <v>0</v>
      </c>
      <c r="JV375" s="408">
        <f t="shared" si="2418"/>
        <v>0</v>
      </c>
      <c r="JW375" s="58">
        <f t="shared" si="2419"/>
        <v>0</v>
      </c>
      <c r="JX375" s="52">
        <f t="shared" si="2420"/>
        <v>0</v>
      </c>
      <c r="JY375" s="51">
        <f t="shared" si="2421"/>
        <v>0</v>
      </c>
      <c r="JZ375" s="51">
        <f t="shared" si="2422"/>
        <v>0</v>
      </c>
      <c r="KA375" s="199">
        <f t="shared" ref="KA375:KA385" si="2818">$BV$373</f>
        <v>0</v>
      </c>
      <c r="KB375" s="128">
        <f t="shared" si="2539"/>
        <v>10000</v>
      </c>
      <c r="KC375" s="204">
        <f t="shared" si="2423"/>
        <v>0</v>
      </c>
      <c r="KD375" s="468">
        <f t="shared" si="2540"/>
        <v>0</v>
      </c>
      <c r="KE375" s="46">
        <f t="shared" si="2424"/>
        <v>0</v>
      </c>
      <c r="KF375" s="46">
        <f t="shared" si="2425"/>
        <v>0</v>
      </c>
      <c r="KG375" s="48"/>
      <c r="KI375" s="45">
        <v>314</v>
      </c>
      <c r="KJ375" s="46">
        <f t="shared" si="2426"/>
        <v>0</v>
      </c>
      <c r="KK375" s="46">
        <f t="shared" si="2427"/>
        <v>0</v>
      </c>
      <c r="KL375" s="128">
        <f t="shared" si="2428"/>
        <v>0</v>
      </c>
      <c r="KM375" s="46">
        <f t="shared" si="2782"/>
        <v>0</v>
      </c>
      <c r="KN375" s="46">
        <f t="shared" si="2429"/>
        <v>0</v>
      </c>
      <c r="KO375" s="51">
        <f t="shared" si="2430"/>
        <v>0</v>
      </c>
      <c r="KP375" s="199">
        <f t="shared" ref="KP375:KP385" si="2819">$CR$373</f>
        <v>0</v>
      </c>
      <c r="KQ375" s="199">
        <f t="shared" si="2541"/>
        <v>10000</v>
      </c>
      <c r="KR375" s="128">
        <f t="shared" si="2431"/>
        <v>0</v>
      </c>
      <c r="KS375" s="408">
        <f t="shared" si="2432"/>
        <v>0</v>
      </c>
      <c r="KT375" s="45">
        <v>314</v>
      </c>
      <c r="KU375" s="46">
        <f t="shared" si="2542"/>
        <v>0</v>
      </c>
      <c r="KV375" s="46">
        <f t="shared" si="2433"/>
        <v>0</v>
      </c>
      <c r="KW375" s="128">
        <f t="shared" si="2755"/>
        <v>0</v>
      </c>
      <c r="KX375" s="46">
        <f t="shared" si="2434"/>
        <v>0</v>
      </c>
      <c r="KY375" s="46">
        <f t="shared" si="2756"/>
        <v>0</v>
      </c>
      <c r="KZ375" s="51">
        <f t="shared" si="2435"/>
        <v>0</v>
      </c>
      <c r="LA375" s="153">
        <f t="shared" ref="LA375:LA385" si="2820">$CR$373</f>
        <v>0</v>
      </c>
      <c r="LB375" s="58">
        <f t="shared" si="2652"/>
        <v>0</v>
      </c>
      <c r="LC375" s="52">
        <f t="shared" si="2436"/>
        <v>0</v>
      </c>
      <c r="LD375" s="51">
        <f t="shared" si="2437"/>
        <v>0</v>
      </c>
      <c r="LE375" s="51">
        <f t="shared" si="2757"/>
        <v>0</v>
      </c>
      <c r="LF375" s="51">
        <f t="shared" ref="LF375:LF385" si="2821">$CW$373</f>
        <v>0</v>
      </c>
      <c r="LG375" s="128">
        <f t="shared" si="2758"/>
        <v>10000</v>
      </c>
      <c r="LH375" s="204">
        <f t="shared" si="2438"/>
        <v>0</v>
      </c>
      <c r="LI375" s="479">
        <f t="shared" si="2759"/>
        <v>0</v>
      </c>
      <c r="LJ375" s="46">
        <f t="shared" si="2543"/>
        <v>0</v>
      </c>
      <c r="LK375" s="46">
        <f t="shared" si="2544"/>
        <v>0</v>
      </c>
      <c r="LL375" s="48"/>
      <c r="LN375" s="45">
        <v>314</v>
      </c>
      <c r="LO375" s="46">
        <f t="shared" si="2439"/>
        <v>0</v>
      </c>
      <c r="LP375" s="46">
        <f t="shared" si="2789"/>
        <v>0</v>
      </c>
      <c r="LQ375" s="46">
        <f t="shared" si="2440"/>
        <v>0</v>
      </c>
      <c r="LR375" s="46">
        <f t="shared" si="2441"/>
        <v>0</v>
      </c>
      <c r="LS375" s="46">
        <f t="shared" si="2442"/>
        <v>0</v>
      </c>
      <c r="LT375" s="51">
        <f t="shared" si="2443"/>
        <v>0</v>
      </c>
      <c r="LU375" s="199">
        <f t="shared" si="2545"/>
        <v>10000</v>
      </c>
      <c r="LV375" s="58">
        <f t="shared" si="2444"/>
        <v>0</v>
      </c>
      <c r="LW375" s="241">
        <f t="shared" si="2790"/>
        <v>0</v>
      </c>
      <c r="LX375" s="51">
        <f t="shared" si="2445"/>
        <v>0</v>
      </c>
      <c r="LY375" s="51">
        <f t="shared" si="2446"/>
        <v>0</v>
      </c>
      <c r="LZ375" s="46">
        <f t="shared" si="2546"/>
        <v>0</v>
      </c>
      <c r="MA375" s="199">
        <f t="shared" si="2547"/>
        <v>10000</v>
      </c>
      <c r="MB375" s="468">
        <f t="shared" si="2447"/>
        <v>0</v>
      </c>
      <c r="MC375" s="46">
        <f t="shared" si="2448"/>
        <v>0</v>
      </c>
      <c r="MD375" s="46">
        <f t="shared" si="2449"/>
        <v>0</v>
      </c>
      <c r="ME375" s="48"/>
      <c r="MG375" s="45">
        <v>314</v>
      </c>
      <c r="MH375" s="46">
        <f t="shared" si="2450"/>
        <v>0</v>
      </c>
      <c r="MI375" s="46">
        <f t="shared" si="2791"/>
        <v>0</v>
      </c>
      <c r="MJ375" s="46">
        <f t="shared" si="2451"/>
        <v>0</v>
      </c>
      <c r="MK375" s="46">
        <f t="shared" si="2452"/>
        <v>0</v>
      </c>
      <c r="ML375" s="46">
        <f t="shared" si="2453"/>
        <v>0</v>
      </c>
      <c r="MM375" s="51">
        <f t="shared" si="2454"/>
        <v>0</v>
      </c>
      <c r="MN375" s="199">
        <f t="shared" si="2548"/>
        <v>10000</v>
      </c>
      <c r="MO375" s="58">
        <f t="shared" si="2455"/>
        <v>0</v>
      </c>
      <c r="MP375" s="52">
        <f t="shared" si="2792"/>
        <v>0</v>
      </c>
      <c r="MQ375" s="51">
        <f t="shared" si="2456"/>
        <v>0</v>
      </c>
      <c r="MR375" s="57">
        <f t="shared" si="2457"/>
        <v>0</v>
      </c>
      <c r="MS375" s="199">
        <f t="shared" si="2549"/>
        <v>10000</v>
      </c>
      <c r="MT375" s="468">
        <f t="shared" si="2550"/>
        <v>0</v>
      </c>
      <c r="MU375" s="46">
        <f t="shared" si="2458"/>
        <v>0</v>
      </c>
      <c r="MV375" s="46">
        <f t="shared" si="2459"/>
        <v>0</v>
      </c>
      <c r="MW375" s="48"/>
      <c r="MY375" s="45">
        <v>314</v>
      </c>
      <c r="MZ375" s="46">
        <f t="shared" si="2460"/>
        <v>0</v>
      </c>
      <c r="NA375" s="46">
        <f t="shared" si="2793"/>
        <v>0</v>
      </c>
      <c r="NB375" s="128">
        <f t="shared" si="2461"/>
        <v>0</v>
      </c>
      <c r="NC375" s="46">
        <f t="shared" si="2776"/>
        <v>0</v>
      </c>
      <c r="ND375" s="46">
        <f t="shared" si="2462"/>
        <v>0</v>
      </c>
      <c r="NE375" s="51">
        <f t="shared" si="2760"/>
        <v>0</v>
      </c>
      <c r="NF375" s="153">
        <f t="shared" si="2761"/>
        <v>10000</v>
      </c>
      <c r="NG375" s="45">
        <v>314</v>
      </c>
      <c r="NH375" s="46">
        <f t="shared" si="2777"/>
        <v>0</v>
      </c>
      <c r="NI375" s="46">
        <f t="shared" si="2794"/>
        <v>0</v>
      </c>
      <c r="NJ375" s="128">
        <f t="shared" si="2762"/>
        <v>0</v>
      </c>
      <c r="NK375" s="46">
        <f t="shared" si="2551"/>
        <v>0</v>
      </c>
      <c r="NL375" s="46">
        <f t="shared" si="2763"/>
        <v>0</v>
      </c>
      <c r="NM375" s="51">
        <f t="shared" si="2463"/>
        <v>0</v>
      </c>
      <c r="NN375" s="58">
        <f t="shared" si="2764"/>
        <v>0</v>
      </c>
      <c r="NO375" s="52">
        <f t="shared" si="2795"/>
        <v>0</v>
      </c>
      <c r="NP375" s="51">
        <f t="shared" si="2765"/>
        <v>0</v>
      </c>
      <c r="NQ375" s="57">
        <f t="shared" si="2464"/>
        <v>0</v>
      </c>
      <c r="NR375" s="153">
        <f t="shared" si="2552"/>
        <v>10000</v>
      </c>
      <c r="NS375" s="469">
        <f t="shared" si="2465"/>
        <v>0</v>
      </c>
      <c r="NT375" s="46">
        <f t="shared" si="2466"/>
        <v>0</v>
      </c>
      <c r="NU375" s="46">
        <f t="shared" si="2467"/>
        <v>0</v>
      </c>
      <c r="NV375" s="48"/>
      <c r="NX375" s="45">
        <v>314</v>
      </c>
      <c r="NY375" s="46">
        <f t="shared" si="2468"/>
        <v>0</v>
      </c>
      <c r="NZ375" s="46">
        <f t="shared" si="2796"/>
        <v>0</v>
      </c>
      <c r="OA375" s="46">
        <f t="shared" si="2469"/>
        <v>0</v>
      </c>
      <c r="OB375" s="46">
        <f t="shared" si="2470"/>
        <v>0</v>
      </c>
      <c r="OC375" s="46">
        <f t="shared" si="2471"/>
        <v>0</v>
      </c>
      <c r="OD375" s="51">
        <f t="shared" si="2472"/>
        <v>0</v>
      </c>
      <c r="OE375" s="57">
        <f t="shared" ref="OE375:OE385" si="2822">$BQ$373</f>
        <v>0</v>
      </c>
      <c r="OF375" s="153">
        <f t="shared" si="2553"/>
        <v>10000</v>
      </c>
      <c r="OG375" s="58">
        <f t="shared" si="2473"/>
        <v>0</v>
      </c>
      <c r="OH375" s="241">
        <f t="shared" ref="OH375:OH385" si="2823">IF(AND($H$7="Oui",NX375&gt;$I$7),0,IF(NX375&gt;$B$7,0,(TRUNC(OK375*$AX$53/12,2))+(TRUNC(OK375*$AZ$53/12,2))))</f>
        <v>0</v>
      </c>
      <c r="OI375" s="51">
        <f t="shared" si="2474"/>
        <v>0</v>
      </c>
      <c r="OJ375" s="51">
        <f t="shared" si="2475"/>
        <v>0</v>
      </c>
      <c r="OK375" s="153">
        <f t="shared" ref="OK375:OK385" si="2824">$BV$373</f>
        <v>0</v>
      </c>
      <c r="OL375" s="153">
        <f t="shared" si="2554"/>
        <v>10000</v>
      </c>
      <c r="OM375" s="468">
        <f t="shared" si="2555"/>
        <v>0</v>
      </c>
      <c r="ON375" s="46">
        <f t="shared" si="2556"/>
        <v>0</v>
      </c>
      <c r="OO375" s="46">
        <f t="shared" si="2476"/>
        <v>0</v>
      </c>
      <c r="OP375" s="48"/>
      <c r="OR375" s="45">
        <v>314</v>
      </c>
      <c r="OS375" s="46">
        <f t="shared" si="2477"/>
        <v>0</v>
      </c>
      <c r="OT375" s="128">
        <f t="shared" si="2797"/>
        <v>0</v>
      </c>
      <c r="OU375" s="128">
        <f t="shared" si="2478"/>
        <v>0</v>
      </c>
      <c r="OV375" s="46">
        <f t="shared" si="2778"/>
        <v>0</v>
      </c>
      <c r="OW375" s="46">
        <f t="shared" si="2779"/>
        <v>0</v>
      </c>
      <c r="OX375" s="51">
        <f t="shared" si="2479"/>
        <v>0</v>
      </c>
      <c r="OY375" s="51">
        <f t="shared" ref="OY375:OY385" si="2825">$GJ$373</f>
        <v>0</v>
      </c>
      <c r="OZ375" s="153">
        <f t="shared" si="2557"/>
        <v>10000</v>
      </c>
      <c r="PA375" s="45">
        <v>314</v>
      </c>
      <c r="PB375" s="46">
        <f t="shared" si="2480"/>
        <v>0</v>
      </c>
      <c r="PC375" s="46">
        <f t="shared" ref="PC375:PC385" si="2826">IF(PA375&gt;$B$7,0,(TRUNC(PH375*$BB$53*$L$7/12,2))+(TRUNC(PH375*$BD$53*$M$7/12,2)))</f>
        <v>0</v>
      </c>
      <c r="PD375" s="128">
        <f t="shared" si="2481"/>
        <v>0</v>
      </c>
      <c r="PE375" s="46">
        <f t="shared" si="2482"/>
        <v>0</v>
      </c>
      <c r="PF375" s="46">
        <f t="shared" si="2483"/>
        <v>0</v>
      </c>
      <c r="PG375" s="51">
        <f t="shared" si="2484"/>
        <v>0</v>
      </c>
      <c r="PH375" s="57">
        <f t="shared" ref="PH375:PH385" si="2827">$GS$373</f>
        <v>0</v>
      </c>
      <c r="PI375" s="688">
        <f t="shared" si="2485"/>
        <v>0</v>
      </c>
      <c r="PJ375" s="52">
        <f t="shared" ref="PJ375:PJ385" si="2828">IF(AND($H$7="Oui",PA375&gt;$I$7),0,IF(PA375&gt;$B$7,0,(TRUNC(PM375*$BB$53/12,2))+(TRUNC(PM375*$BD$53/12,2))))</f>
        <v>0</v>
      </c>
      <c r="PK375" s="51">
        <f t="shared" si="2486"/>
        <v>0</v>
      </c>
      <c r="PL375" s="57">
        <f t="shared" si="2487"/>
        <v>0</v>
      </c>
      <c r="PM375" s="57">
        <f t="shared" ref="PM375:PM385" si="2829">$GX$373</f>
        <v>0</v>
      </c>
      <c r="PN375" s="153">
        <f t="shared" si="2558"/>
        <v>10000</v>
      </c>
      <c r="PO375" s="469">
        <f t="shared" si="2488"/>
        <v>0</v>
      </c>
      <c r="PP375" s="46">
        <f t="shared" si="2489"/>
        <v>0</v>
      </c>
      <c r="PQ375" s="46">
        <f t="shared" si="2490"/>
        <v>0</v>
      </c>
      <c r="PR375" s="48"/>
    </row>
    <row r="376" spans="2:434" hidden="1" x14ac:dyDescent="0.3">
      <c r="B376" s="45">
        <v>315</v>
      </c>
      <c r="C376" s="46">
        <f t="shared" si="2798"/>
        <v>0</v>
      </c>
      <c r="D376" s="46">
        <f t="shared" si="2293"/>
        <v>0</v>
      </c>
      <c r="E376" s="46">
        <f t="shared" si="2294"/>
        <v>0</v>
      </c>
      <c r="F376" s="46">
        <f t="shared" si="2295"/>
        <v>0</v>
      </c>
      <c r="G376" s="46">
        <f t="shared" si="2296"/>
        <v>0</v>
      </c>
      <c r="H376" s="51">
        <f t="shared" si="2297"/>
        <v>0</v>
      </c>
      <c r="I376" s="58">
        <f t="shared" si="2766"/>
        <v>0</v>
      </c>
      <c r="J376" s="52">
        <f t="shared" si="2298"/>
        <v>0</v>
      </c>
      <c r="K376" s="51">
        <f t="shared" si="2299"/>
        <v>0</v>
      </c>
      <c r="L376" s="57">
        <f t="shared" si="2300"/>
        <v>0</v>
      </c>
      <c r="M376" s="468">
        <f t="shared" si="2491"/>
        <v>0</v>
      </c>
      <c r="N376" s="46">
        <f t="shared" si="2492"/>
        <v>0</v>
      </c>
      <c r="O376" s="47"/>
      <c r="P376" s="46">
        <f t="shared" si="2493"/>
        <v>0</v>
      </c>
      <c r="Q376" s="48"/>
      <c r="R376" s="29"/>
      <c r="S376" s="29"/>
      <c r="T376" s="45">
        <v>315</v>
      </c>
      <c r="U376" s="46">
        <f t="shared" si="2301"/>
        <v>0</v>
      </c>
      <c r="V376" s="46">
        <f t="shared" si="2302"/>
        <v>0</v>
      </c>
      <c r="W376" s="46">
        <f t="shared" si="2494"/>
        <v>0</v>
      </c>
      <c r="X376" s="46">
        <f t="shared" si="2303"/>
        <v>0</v>
      </c>
      <c r="Y376" s="46">
        <f t="shared" si="2304"/>
        <v>0</v>
      </c>
      <c r="Z376" s="51">
        <f t="shared" si="2305"/>
        <v>0</v>
      </c>
      <c r="AA376" s="58">
        <f t="shared" si="2306"/>
        <v>0</v>
      </c>
      <c r="AB376" s="52">
        <f t="shared" si="2307"/>
        <v>0</v>
      </c>
      <c r="AC376" s="51">
        <f t="shared" si="2308"/>
        <v>0</v>
      </c>
      <c r="AD376" s="57">
        <f t="shared" si="2309"/>
        <v>0</v>
      </c>
      <c r="AE376" s="468">
        <f t="shared" si="2495"/>
        <v>0</v>
      </c>
      <c r="AF376" s="46">
        <f t="shared" si="2310"/>
        <v>0</v>
      </c>
      <c r="AG376" s="47"/>
      <c r="AH376" s="46">
        <f t="shared" si="2496"/>
        <v>0</v>
      </c>
      <c r="AI376" s="48"/>
      <c r="AJ376" s="29"/>
      <c r="AK376" s="45">
        <v>315</v>
      </c>
      <c r="AL376" s="46">
        <f t="shared" si="2311"/>
        <v>0</v>
      </c>
      <c r="AM376" s="46"/>
      <c r="AN376" s="46"/>
      <c r="AO376" s="46">
        <f t="shared" si="2312"/>
        <v>0</v>
      </c>
      <c r="AP376" s="128">
        <f t="shared" si="2313"/>
        <v>0</v>
      </c>
      <c r="AQ376" s="128"/>
      <c r="AR376" s="128"/>
      <c r="AS376" s="46">
        <f t="shared" si="2314"/>
        <v>0</v>
      </c>
      <c r="AT376" s="46">
        <f t="shared" si="2315"/>
        <v>0</v>
      </c>
      <c r="AU376" s="51"/>
      <c r="AV376" s="51"/>
      <c r="AW376" s="51">
        <f t="shared" si="2316"/>
        <v>0</v>
      </c>
      <c r="AX376" s="58">
        <f t="shared" si="2317"/>
        <v>0</v>
      </c>
      <c r="AY376" s="52"/>
      <c r="AZ376" s="52"/>
      <c r="BA376" s="52">
        <f t="shared" si="2318"/>
        <v>0</v>
      </c>
      <c r="BB376" s="51">
        <f t="shared" si="2319"/>
        <v>0</v>
      </c>
      <c r="BC376" s="51"/>
      <c r="BD376" s="51"/>
      <c r="BE376" s="57">
        <f t="shared" si="2320"/>
        <v>0</v>
      </c>
      <c r="BF376" s="468">
        <f t="shared" si="2321"/>
        <v>0</v>
      </c>
      <c r="BG376" s="46">
        <f t="shared" si="2322"/>
        <v>0</v>
      </c>
      <c r="BH376" s="46">
        <f t="shared" si="2323"/>
        <v>0</v>
      </c>
      <c r="BI376" s="48"/>
      <c r="BK376" s="45">
        <v>315</v>
      </c>
      <c r="BL376" s="46">
        <f t="shared" si="2497"/>
        <v>0</v>
      </c>
      <c r="BM376" s="46">
        <f t="shared" si="2498"/>
        <v>0</v>
      </c>
      <c r="BN376" s="46">
        <f t="shared" si="2499"/>
        <v>0</v>
      </c>
      <c r="BO376" s="46">
        <f t="shared" si="2324"/>
        <v>0</v>
      </c>
      <c r="BP376" s="46">
        <f t="shared" si="2325"/>
        <v>0</v>
      </c>
      <c r="BQ376" s="51">
        <f t="shared" si="2326"/>
        <v>0</v>
      </c>
      <c r="BR376" s="57">
        <f t="shared" si="2799"/>
        <v>0</v>
      </c>
      <c r="BS376" s="58">
        <f t="shared" si="2767"/>
        <v>0</v>
      </c>
      <c r="BT376" s="52">
        <f t="shared" si="2500"/>
        <v>0</v>
      </c>
      <c r="BU376" s="51">
        <f t="shared" si="2327"/>
        <v>0</v>
      </c>
      <c r="BV376" s="51">
        <f t="shared" si="2328"/>
        <v>0</v>
      </c>
      <c r="BW376" s="153">
        <f t="shared" si="2800"/>
        <v>0</v>
      </c>
      <c r="BX376" s="468">
        <f t="shared" si="2501"/>
        <v>0</v>
      </c>
      <c r="BY376" s="46">
        <f t="shared" si="2502"/>
        <v>0</v>
      </c>
      <c r="BZ376" s="46">
        <f t="shared" si="2329"/>
        <v>0</v>
      </c>
      <c r="CA376" s="48"/>
      <c r="CB376" s="29"/>
      <c r="CC376" s="45">
        <v>315</v>
      </c>
      <c r="CD376" s="128">
        <f t="shared" si="2330"/>
        <v>0</v>
      </c>
      <c r="CE376" s="46">
        <f t="shared" si="2503"/>
        <v>0</v>
      </c>
      <c r="CF376" s="128">
        <f t="shared" si="2331"/>
        <v>0</v>
      </c>
      <c r="CG376" s="46">
        <f t="shared" si="2504"/>
        <v>0</v>
      </c>
      <c r="CH376" s="46">
        <f t="shared" si="2768"/>
        <v>0</v>
      </c>
      <c r="CI376" s="51">
        <f t="shared" si="2332"/>
        <v>0</v>
      </c>
      <c r="CJ376" s="199">
        <f t="shared" si="2801"/>
        <v>0</v>
      </c>
      <c r="CK376" s="153">
        <f t="shared" si="2505"/>
        <v>10000</v>
      </c>
      <c r="CL376" s="45">
        <v>315</v>
      </c>
      <c r="CM376" s="46">
        <f t="shared" si="2506"/>
        <v>0</v>
      </c>
      <c r="CN376" s="46">
        <f t="shared" si="2507"/>
        <v>0</v>
      </c>
      <c r="CO376" s="128">
        <f t="shared" si="2780"/>
        <v>0</v>
      </c>
      <c r="CP376" s="46">
        <f t="shared" si="2333"/>
        <v>0</v>
      </c>
      <c r="CQ376" s="46">
        <f t="shared" si="2781"/>
        <v>0</v>
      </c>
      <c r="CR376" s="51">
        <f t="shared" si="2334"/>
        <v>0</v>
      </c>
      <c r="CS376" s="153">
        <f t="shared" si="2802"/>
        <v>0</v>
      </c>
      <c r="CT376" s="58">
        <f t="shared" si="2335"/>
        <v>0</v>
      </c>
      <c r="CU376" s="52">
        <f t="shared" si="2508"/>
        <v>0</v>
      </c>
      <c r="CV376" s="51">
        <f t="shared" si="2509"/>
        <v>0</v>
      </c>
      <c r="CW376" s="51">
        <f t="shared" si="2336"/>
        <v>0</v>
      </c>
      <c r="CX376" s="57">
        <f t="shared" si="2803"/>
        <v>0</v>
      </c>
      <c r="CY376" s="153">
        <f t="shared" si="2510"/>
        <v>10000</v>
      </c>
      <c r="CZ376" s="479">
        <f t="shared" si="2746"/>
        <v>0</v>
      </c>
      <c r="DA376" s="46">
        <f t="shared" si="2511"/>
        <v>0</v>
      </c>
      <c r="DB376" s="46">
        <f t="shared" si="2512"/>
        <v>0</v>
      </c>
      <c r="DC376" s="48"/>
      <c r="DE376" s="45">
        <v>315</v>
      </c>
      <c r="DF376" s="46">
        <f t="shared" si="2337"/>
        <v>0</v>
      </c>
      <c r="DG376" s="46">
        <f t="shared" si="2804"/>
        <v>0</v>
      </c>
      <c r="DH376" s="46">
        <f t="shared" si="2338"/>
        <v>0</v>
      </c>
      <c r="DI376" s="46">
        <f t="shared" si="2339"/>
        <v>0</v>
      </c>
      <c r="DJ376" s="46">
        <f t="shared" si="2340"/>
        <v>0</v>
      </c>
      <c r="DK376" s="51">
        <f t="shared" si="2341"/>
        <v>0</v>
      </c>
      <c r="DL376" s="58">
        <f t="shared" si="2769"/>
        <v>0</v>
      </c>
      <c r="DM376" s="241">
        <f t="shared" si="2805"/>
        <v>0</v>
      </c>
      <c r="DN376" s="51">
        <f t="shared" si="2342"/>
        <v>0</v>
      </c>
      <c r="DO376" s="57">
        <f t="shared" si="2343"/>
        <v>0</v>
      </c>
      <c r="DP376" s="468">
        <f t="shared" si="2513"/>
        <v>0</v>
      </c>
      <c r="DQ376" s="46">
        <f t="shared" si="2514"/>
        <v>0</v>
      </c>
      <c r="DR376" s="47"/>
      <c r="DS376" s="46">
        <f t="shared" si="2515"/>
        <v>0</v>
      </c>
      <c r="DT376" s="48"/>
      <c r="DU376" s="29"/>
      <c r="DV376" s="45">
        <v>315</v>
      </c>
      <c r="DW376" s="46">
        <f t="shared" si="2516"/>
        <v>0</v>
      </c>
      <c r="DX376" s="46">
        <f t="shared" si="2806"/>
        <v>0</v>
      </c>
      <c r="DY376" s="46">
        <f t="shared" si="2517"/>
        <v>0</v>
      </c>
      <c r="DZ376" s="46">
        <f t="shared" si="2344"/>
        <v>0</v>
      </c>
      <c r="EA376" s="46">
        <f t="shared" si="2345"/>
        <v>0</v>
      </c>
      <c r="EB376" s="51">
        <f t="shared" si="2346"/>
        <v>0</v>
      </c>
      <c r="EC376" s="58">
        <f t="shared" si="2770"/>
        <v>0</v>
      </c>
      <c r="ED376" s="52">
        <f t="shared" si="2807"/>
        <v>0</v>
      </c>
      <c r="EE376" s="51">
        <f t="shared" si="2347"/>
        <v>0</v>
      </c>
      <c r="EF376" s="57">
        <f t="shared" si="2348"/>
        <v>0</v>
      </c>
      <c r="EG376" s="468">
        <f t="shared" si="2518"/>
        <v>0</v>
      </c>
      <c r="EH376" s="46">
        <f t="shared" si="2519"/>
        <v>0</v>
      </c>
      <c r="EI376" s="47"/>
      <c r="EJ376" s="46">
        <f t="shared" si="2520"/>
        <v>0</v>
      </c>
      <c r="EK376" s="48"/>
      <c r="EL376" s="29"/>
      <c r="EM376" s="45">
        <v>315</v>
      </c>
      <c r="EN376" s="46">
        <f t="shared" si="2783"/>
        <v>0</v>
      </c>
      <c r="EO376" s="46">
        <f t="shared" si="2808"/>
        <v>0</v>
      </c>
      <c r="EP376" s="128">
        <f t="shared" si="2771"/>
        <v>0</v>
      </c>
      <c r="EQ376" s="46">
        <f t="shared" si="2349"/>
        <v>0</v>
      </c>
      <c r="ER376" s="46">
        <f t="shared" si="2350"/>
        <v>0</v>
      </c>
      <c r="ES376" s="51">
        <f t="shared" si="2351"/>
        <v>0</v>
      </c>
      <c r="ET376" s="153">
        <f t="shared" si="2521"/>
        <v>10000</v>
      </c>
      <c r="EU376" s="45">
        <v>315</v>
      </c>
      <c r="EV376" s="46">
        <f t="shared" si="2772"/>
        <v>0</v>
      </c>
      <c r="EW376" s="46">
        <f t="shared" si="2809"/>
        <v>0</v>
      </c>
      <c r="EX376" s="128">
        <f t="shared" si="2352"/>
        <v>0</v>
      </c>
      <c r="EY376" s="46">
        <f t="shared" si="2353"/>
        <v>0</v>
      </c>
      <c r="EZ376" s="46">
        <f t="shared" si="2354"/>
        <v>0</v>
      </c>
      <c r="FA376" s="51">
        <f t="shared" si="2355"/>
        <v>0</v>
      </c>
      <c r="FB376" s="58">
        <f t="shared" si="2356"/>
        <v>0</v>
      </c>
      <c r="FC376" s="52">
        <f t="shared" si="2810"/>
        <v>0</v>
      </c>
      <c r="FD376" s="51">
        <f t="shared" si="2522"/>
        <v>0</v>
      </c>
      <c r="FE376" s="57">
        <f t="shared" si="2357"/>
        <v>0</v>
      </c>
      <c r="FF376" s="153">
        <f t="shared" si="2523"/>
        <v>10000</v>
      </c>
      <c r="FG376" s="469">
        <f t="shared" si="2358"/>
        <v>0</v>
      </c>
      <c r="FH376" s="46">
        <f t="shared" si="2359"/>
        <v>0</v>
      </c>
      <c r="FI376" s="46">
        <f t="shared" si="2360"/>
        <v>0</v>
      </c>
      <c r="FJ376" s="48"/>
      <c r="FL376" s="45">
        <v>315</v>
      </c>
      <c r="FM376" s="46">
        <f t="shared" si="2524"/>
        <v>0</v>
      </c>
      <c r="FN376" s="46">
        <f t="shared" si="2784"/>
        <v>0</v>
      </c>
      <c r="FO376" s="46">
        <f t="shared" si="2525"/>
        <v>0</v>
      </c>
      <c r="FP376" s="46">
        <f t="shared" si="2361"/>
        <v>0</v>
      </c>
      <c r="FQ376" s="46">
        <f t="shared" si="2362"/>
        <v>0</v>
      </c>
      <c r="FR376" s="51">
        <f t="shared" si="2363"/>
        <v>0</v>
      </c>
      <c r="FS376" s="57">
        <f t="shared" si="2811"/>
        <v>0</v>
      </c>
      <c r="FT376" s="58">
        <f t="shared" si="2773"/>
        <v>0</v>
      </c>
      <c r="FU376" s="241">
        <f t="shared" si="2785"/>
        <v>0</v>
      </c>
      <c r="FV376" s="51">
        <f t="shared" si="2364"/>
        <v>0</v>
      </c>
      <c r="FW376" s="51">
        <f t="shared" si="2365"/>
        <v>0</v>
      </c>
      <c r="FX376" s="153">
        <f t="shared" si="2812"/>
        <v>0</v>
      </c>
      <c r="FY376" s="468">
        <f t="shared" si="2526"/>
        <v>0</v>
      </c>
      <c r="FZ376" s="46">
        <f t="shared" si="2527"/>
        <v>0</v>
      </c>
      <c r="GA376" s="46">
        <f t="shared" si="2366"/>
        <v>0</v>
      </c>
      <c r="GB376" s="48"/>
      <c r="GD376" s="45">
        <v>315</v>
      </c>
      <c r="GE376" s="128">
        <f t="shared" si="2786"/>
        <v>0</v>
      </c>
      <c r="GF376" s="128">
        <f t="shared" si="2813"/>
        <v>0</v>
      </c>
      <c r="GG376" s="128">
        <f t="shared" si="2699"/>
        <v>0</v>
      </c>
      <c r="GH376" s="46">
        <f t="shared" si="2774"/>
        <v>0</v>
      </c>
      <c r="GI376" s="46">
        <f t="shared" si="2367"/>
        <v>0</v>
      </c>
      <c r="GJ376" s="51">
        <f t="shared" si="2368"/>
        <v>0</v>
      </c>
      <c r="GK376" s="51">
        <f t="shared" si="2814"/>
        <v>0</v>
      </c>
      <c r="GL376" s="153">
        <f t="shared" si="2528"/>
        <v>10000</v>
      </c>
      <c r="GM376" s="45">
        <v>315</v>
      </c>
      <c r="GN376" s="46">
        <f t="shared" si="2775"/>
        <v>0</v>
      </c>
      <c r="GO376" s="46">
        <f t="shared" si="2787"/>
        <v>0</v>
      </c>
      <c r="GP376" s="128">
        <f t="shared" si="2747"/>
        <v>0</v>
      </c>
      <c r="GQ376" s="46">
        <f t="shared" si="2369"/>
        <v>0</v>
      </c>
      <c r="GR376" s="46">
        <f t="shared" si="2748"/>
        <v>0</v>
      </c>
      <c r="GS376" s="51">
        <f t="shared" si="2370"/>
        <v>0</v>
      </c>
      <c r="GT376" s="57">
        <f t="shared" si="2815"/>
        <v>0</v>
      </c>
      <c r="GU376" s="58">
        <f t="shared" si="2371"/>
        <v>0</v>
      </c>
      <c r="GV376" s="52">
        <f t="shared" si="2788"/>
        <v>0</v>
      </c>
      <c r="GW376" s="51">
        <f t="shared" si="2529"/>
        <v>0</v>
      </c>
      <c r="GX376" s="57">
        <f t="shared" si="2372"/>
        <v>0</v>
      </c>
      <c r="GY376" s="57">
        <f t="shared" si="2816"/>
        <v>0</v>
      </c>
      <c r="GZ376" s="153">
        <f t="shared" si="2530"/>
        <v>10000</v>
      </c>
      <c r="HA376" s="469">
        <f t="shared" si="2373"/>
        <v>0</v>
      </c>
      <c r="HB376" s="46">
        <f t="shared" si="2374"/>
        <v>0</v>
      </c>
      <c r="HC376" s="46">
        <f t="shared" si="2375"/>
        <v>0</v>
      </c>
      <c r="HD376" s="48"/>
      <c r="HF376" s="45">
        <v>315</v>
      </c>
      <c r="HG376" s="46">
        <f t="shared" si="2376"/>
        <v>0</v>
      </c>
      <c r="HH376" s="46">
        <f t="shared" si="2377"/>
        <v>0</v>
      </c>
      <c r="HI376" s="46">
        <f t="shared" si="2378"/>
        <v>0</v>
      </c>
      <c r="HJ376" s="46">
        <f t="shared" si="2379"/>
        <v>0</v>
      </c>
      <c r="HK376" s="46">
        <f t="shared" si="2380"/>
        <v>0</v>
      </c>
      <c r="HL376" s="51">
        <f t="shared" si="2381"/>
        <v>0</v>
      </c>
      <c r="HM376" s="153">
        <f t="shared" si="2531"/>
        <v>10000</v>
      </c>
      <c r="HN376" s="58">
        <f t="shared" si="2382"/>
        <v>0</v>
      </c>
      <c r="HO376" s="52">
        <f t="shared" si="2383"/>
        <v>0</v>
      </c>
      <c r="HP376" s="51">
        <f t="shared" si="2384"/>
        <v>0</v>
      </c>
      <c r="HQ376" s="57">
        <f t="shared" si="2385"/>
        <v>0</v>
      </c>
      <c r="HR376" s="153">
        <f t="shared" si="2532"/>
        <v>10000</v>
      </c>
      <c r="HS376" s="468">
        <f t="shared" si="2749"/>
        <v>0</v>
      </c>
      <c r="HT376" s="46">
        <f t="shared" si="2750"/>
        <v>0</v>
      </c>
      <c r="HU376" s="46">
        <f t="shared" si="2751"/>
        <v>0</v>
      </c>
      <c r="HV376" s="48"/>
      <c r="HW376" s="29"/>
      <c r="HX376" s="45">
        <v>315</v>
      </c>
      <c r="HY376" s="128">
        <f t="shared" si="2386"/>
        <v>0</v>
      </c>
      <c r="HZ376" s="46">
        <f t="shared" si="2387"/>
        <v>0</v>
      </c>
      <c r="IA376" s="46">
        <f t="shared" si="2388"/>
        <v>0</v>
      </c>
      <c r="IB376" s="46">
        <f t="shared" si="2389"/>
        <v>0</v>
      </c>
      <c r="IC376" s="46">
        <f t="shared" si="2390"/>
        <v>0</v>
      </c>
      <c r="ID376" s="51">
        <f t="shared" si="2391"/>
        <v>0</v>
      </c>
      <c r="IE376" s="153">
        <f t="shared" si="2533"/>
        <v>10000</v>
      </c>
      <c r="IF376" s="58">
        <f t="shared" si="2392"/>
        <v>0</v>
      </c>
      <c r="IG376" s="52">
        <f t="shared" si="2393"/>
        <v>0</v>
      </c>
      <c r="IH376" s="51">
        <f t="shared" si="2394"/>
        <v>0</v>
      </c>
      <c r="II376" s="57">
        <f t="shared" si="2534"/>
        <v>0</v>
      </c>
      <c r="IJ376" s="153">
        <f t="shared" si="2535"/>
        <v>10000</v>
      </c>
      <c r="IK376" s="468">
        <f t="shared" si="2752"/>
        <v>0</v>
      </c>
      <c r="IL376" s="46">
        <f t="shared" si="2753"/>
        <v>0</v>
      </c>
      <c r="IM376" s="46">
        <f t="shared" si="2754"/>
        <v>0</v>
      </c>
      <c r="IN376" s="48"/>
      <c r="IO376" s="53">
        <f t="shared" si="2395"/>
        <v>0</v>
      </c>
      <c r="IQ376" s="45">
        <v>315</v>
      </c>
      <c r="IR376" s="128">
        <f t="shared" si="2396"/>
        <v>0</v>
      </c>
      <c r="IS376" s="128">
        <f t="shared" si="2397"/>
        <v>0</v>
      </c>
      <c r="IT376" s="128">
        <f t="shared" si="2398"/>
        <v>0</v>
      </c>
      <c r="IU376" s="46">
        <f t="shared" si="2559"/>
        <v>0</v>
      </c>
      <c r="IV376" s="46">
        <f t="shared" si="2399"/>
        <v>0</v>
      </c>
      <c r="IW376" s="51">
        <f t="shared" si="2400"/>
        <v>0</v>
      </c>
      <c r="IX376" s="199">
        <f t="shared" si="2536"/>
        <v>10000</v>
      </c>
      <c r="IY376" s="128">
        <f t="shared" si="2401"/>
        <v>0</v>
      </c>
      <c r="IZ376" s="408">
        <f t="shared" si="2402"/>
        <v>0</v>
      </c>
      <c r="JA376" s="58">
        <f t="shared" si="2403"/>
        <v>0</v>
      </c>
      <c r="JB376" s="52">
        <f t="shared" si="2404"/>
        <v>0</v>
      </c>
      <c r="JC376" s="51">
        <f t="shared" si="2405"/>
        <v>0</v>
      </c>
      <c r="JD376" s="57">
        <f t="shared" si="2406"/>
        <v>0</v>
      </c>
      <c r="JE376" s="280">
        <f t="shared" si="2407"/>
        <v>10000</v>
      </c>
      <c r="JF376" s="280">
        <f t="shared" si="2408"/>
        <v>0</v>
      </c>
      <c r="JG376" s="468">
        <f t="shared" si="2409"/>
        <v>0</v>
      </c>
      <c r="JH376" s="46">
        <f t="shared" si="2410"/>
        <v>0</v>
      </c>
      <c r="JI376" s="46">
        <f t="shared" si="2411"/>
        <v>0</v>
      </c>
      <c r="JJ376" s="48"/>
      <c r="JL376" s="45">
        <v>315</v>
      </c>
      <c r="JM376" s="46">
        <f t="shared" si="2412"/>
        <v>0</v>
      </c>
      <c r="JN376" s="46">
        <f t="shared" si="2413"/>
        <v>0</v>
      </c>
      <c r="JO376" s="128">
        <f t="shared" si="2414"/>
        <v>0</v>
      </c>
      <c r="JP376" s="46">
        <f t="shared" si="2537"/>
        <v>0</v>
      </c>
      <c r="JQ376" s="46">
        <f t="shared" si="2415"/>
        <v>0</v>
      </c>
      <c r="JR376" s="51">
        <f t="shared" si="2416"/>
        <v>0</v>
      </c>
      <c r="JS376" s="51">
        <f t="shared" si="2817"/>
        <v>0</v>
      </c>
      <c r="JT376" s="199">
        <f t="shared" si="2538"/>
        <v>10000</v>
      </c>
      <c r="JU376" s="128">
        <f t="shared" si="2417"/>
        <v>0</v>
      </c>
      <c r="JV376" s="408">
        <f t="shared" si="2418"/>
        <v>0</v>
      </c>
      <c r="JW376" s="58">
        <f t="shared" si="2419"/>
        <v>0</v>
      </c>
      <c r="JX376" s="52">
        <f t="shared" si="2420"/>
        <v>0</v>
      </c>
      <c r="JY376" s="51">
        <f t="shared" si="2421"/>
        <v>0</v>
      </c>
      <c r="JZ376" s="51">
        <f t="shared" si="2422"/>
        <v>0</v>
      </c>
      <c r="KA376" s="199">
        <f t="shared" si="2818"/>
        <v>0</v>
      </c>
      <c r="KB376" s="128">
        <f t="shared" si="2539"/>
        <v>10000</v>
      </c>
      <c r="KC376" s="204">
        <f t="shared" si="2423"/>
        <v>0</v>
      </c>
      <c r="KD376" s="468">
        <f t="shared" si="2540"/>
        <v>0</v>
      </c>
      <c r="KE376" s="46">
        <f t="shared" si="2424"/>
        <v>0</v>
      </c>
      <c r="KF376" s="46">
        <f t="shared" si="2425"/>
        <v>0</v>
      </c>
      <c r="KG376" s="48"/>
      <c r="KI376" s="45">
        <v>315</v>
      </c>
      <c r="KJ376" s="46">
        <f t="shared" si="2426"/>
        <v>0</v>
      </c>
      <c r="KK376" s="46">
        <f t="shared" si="2427"/>
        <v>0</v>
      </c>
      <c r="KL376" s="128">
        <f t="shared" si="2428"/>
        <v>0</v>
      </c>
      <c r="KM376" s="46">
        <f t="shared" si="2782"/>
        <v>0</v>
      </c>
      <c r="KN376" s="46">
        <f t="shared" si="2429"/>
        <v>0</v>
      </c>
      <c r="KO376" s="51">
        <f t="shared" si="2430"/>
        <v>0</v>
      </c>
      <c r="KP376" s="199">
        <f t="shared" si="2819"/>
        <v>0</v>
      </c>
      <c r="KQ376" s="199">
        <f t="shared" si="2541"/>
        <v>10000</v>
      </c>
      <c r="KR376" s="128">
        <f t="shared" si="2431"/>
        <v>0</v>
      </c>
      <c r="KS376" s="408">
        <f t="shared" si="2432"/>
        <v>0</v>
      </c>
      <c r="KT376" s="45">
        <v>315</v>
      </c>
      <c r="KU376" s="46">
        <f t="shared" si="2542"/>
        <v>0</v>
      </c>
      <c r="KV376" s="46">
        <f t="shared" si="2433"/>
        <v>0</v>
      </c>
      <c r="KW376" s="128">
        <f t="shared" si="2755"/>
        <v>0</v>
      </c>
      <c r="KX376" s="46">
        <f t="shared" si="2434"/>
        <v>0</v>
      </c>
      <c r="KY376" s="46">
        <f t="shared" si="2756"/>
        <v>0</v>
      </c>
      <c r="KZ376" s="51">
        <f t="shared" si="2435"/>
        <v>0</v>
      </c>
      <c r="LA376" s="153">
        <f t="shared" si="2820"/>
        <v>0</v>
      </c>
      <c r="LB376" s="58">
        <f t="shared" si="2652"/>
        <v>0</v>
      </c>
      <c r="LC376" s="52">
        <f t="shared" si="2436"/>
        <v>0</v>
      </c>
      <c r="LD376" s="51">
        <f t="shared" si="2437"/>
        <v>0</v>
      </c>
      <c r="LE376" s="51">
        <f t="shared" si="2757"/>
        <v>0</v>
      </c>
      <c r="LF376" s="51">
        <f t="shared" si="2821"/>
        <v>0</v>
      </c>
      <c r="LG376" s="128">
        <f t="shared" si="2758"/>
        <v>10000</v>
      </c>
      <c r="LH376" s="204">
        <f t="shared" si="2438"/>
        <v>0</v>
      </c>
      <c r="LI376" s="479">
        <f t="shared" si="2759"/>
        <v>0</v>
      </c>
      <c r="LJ376" s="46">
        <f t="shared" si="2543"/>
        <v>0</v>
      </c>
      <c r="LK376" s="46">
        <f t="shared" si="2544"/>
        <v>0</v>
      </c>
      <c r="LL376" s="48"/>
      <c r="LN376" s="45">
        <v>315</v>
      </c>
      <c r="LO376" s="46">
        <f t="shared" si="2439"/>
        <v>0</v>
      </c>
      <c r="LP376" s="46">
        <f t="shared" si="2789"/>
        <v>0</v>
      </c>
      <c r="LQ376" s="46">
        <f t="shared" si="2440"/>
        <v>0</v>
      </c>
      <c r="LR376" s="46">
        <f t="shared" si="2441"/>
        <v>0</v>
      </c>
      <c r="LS376" s="46">
        <f t="shared" si="2442"/>
        <v>0</v>
      </c>
      <c r="LT376" s="51">
        <f t="shared" si="2443"/>
        <v>0</v>
      </c>
      <c r="LU376" s="199">
        <f t="shared" si="2545"/>
        <v>10000</v>
      </c>
      <c r="LV376" s="58">
        <f t="shared" si="2444"/>
        <v>0</v>
      </c>
      <c r="LW376" s="241">
        <f t="shared" si="2790"/>
        <v>0</v>
      </c>
      <c r="LX376" s="51">
        <f t="shared" si="2445"/>
        <v>0</v>
      </c>
      <c r="LY376" s="51">
        <f t="shared" si="2446"/>
        <v>0</v>
      </c>
      <c r="LZ376" s="46">
        <f t="shared" si="2546"/>
        <v>0</v>
      </c>
      <c r="MA376" s="199">
        <f t="shared" si="2547"/>
        <v>10000</v>
      </c>
      <c r="MB376" s="468">
        <f t="shared" si="2447"/>
        <v>0</v>
      </c>
      <c r="MC376" s="46">
        <f t="shared" si="2448"/>
        <v>0</v>
      </c>
      <c r="MD376" s="46">
        <f t="shared" si="2449"/>
        <v>0</v>
      </c>
      <c r="ME376" s="48"/>
      <c r="MG376" s="45">
        <v>315</v>
      </c>
      <c r="MH376" s="46">
        <f t="shared" si="2450"/>
        <v>0</v>
      </c>
      <c r="MI376" s="46">
        <f t="shared" si="2791"/>
        <v>0</v>
      </c>
      <c r="MJ376" s="46">
        <f t="shared" si="2451"/>
        <v>0</v>
      </c>
      <c r="MK376" s="46">
        <f t="shared" si="2452"/>
        <v>0</v>
      </c>
      <c r="ML376" s="46">
        <f t="shared" si="2453"/>
        <v>0</v>
      </c>
      <c r="MM376" s="51">
        <f t="shared" si="2454"/>
        <v>0</v>
      </c>
      <c r="MN376" s="199">
        <f t="shared" si="2548"/>
        <v>10000</v>
      </c>
      <c r="MO376" s="58">
        <f t="shared" si="2455"/>
        <v>0</v>
      </c>
      <c r="MP376" s="52">
        <f t="shared" si="2792"/>
        <v>0</v>
      </c>
      <c r="MQ376" s="51">
        <f t="shared" si="2456"/>
        <v>0</v>
      </c>
      <c r="MR376" s="57">
        <f t="shared" si="2457"/>
        <v>0</v>
      </c>
      <c r="MS376" s="199">
        <f t="shared" si="2549"/>
        <v>10000</v>
      </c>
      <c r="MT376" s="468">
        <f t="shared" si="2550"/>
        <v>0</v>
      </c>
      <c r="MU376" s="46">
        <f t="shared" si="2458"/>
        <v>0</v>
      </c>
      <c r="MV376" s="46">
        <f t="shared" si="2459"/>
        <v>0</v>
      </c>
      <c r="MW376" s="48"/>
      <c r="MY376" s="45">
        <v>315</v>
      </c>
      <c r="MZ376" s="46">
        <f t="shared" si="2460"/>
        <v>0</v>
      </c>
      <c r="NA376" s="46">
        <f t="shared" si="2793"/>
        <v>0</v>
      </c>
      <c r="NB376" s="128">
        <f t="shared" si="2461"/>
        <v>0</v>
      </c>
      <c r="NC376" s="46">
        <f t="shared" si="2776"/>
        <v>0</v>
      </c>
      <c r="ND376" s="46">
        <f t="shared" si="2462"/>
        <v>0</v>
      </c>
      <c r="NE376" s="51">
        <f t="shared" si="2760"/>
        <v>0</v>
      </c>
      <c r="NF376" s="153">
        <f t="shared" si="2761"/>
        <v>10000</v>
      </c>
      <c r="NG376" s="45">
        <v>315</v>
      </c>
      <c r="NH376" s="46">
        <f t="shared" si="2777"/>
        <v>0</v>
      </c>
      <c r="NI376" s="46">
        <f t="shared" si="2794"/>
        <v>0</v>
      </c>
      <c r="NJ376" s="128">
        <f t="shared" si="2762"/>
        <v>0</v>
      </c>
      <c r="NK376" s="46">
        <f t="shared" si="2551"/>
        <v>0</v>
      </c>
      <c r="NL376" s="46">
        <f t="shared" si="2763"/>
        <v>0</v>
      </c>
      <c r="NM376" s="51">
        <f t="shared" si="2463"/>
        <v>0</v>
      </c>
      <c r="NN376" s="58">
        <f t="shared" si="2764"/>
        <v>0</v>
      </c>
      <c r="NO376" s="52">
        <f t="shared" si="2795"/>
        <v>0</v>
      </c>
      <c r="NP376" s="51">
        <f t="shared" si="2765"/>
        <v>0</v>
      </c>
      <c r="NQ376" s="57">
        <f t="shared" si="2464"/>
        <v>0</v>
      </c>
      <c r="NR376" s="153">
        <f t="shared" si="2552"/>
        <v>10000</v>
      </c>
      <c r="NS376" s="469">
        <f t="shared" si="2465"/>
        <v>0</v>
      </c>
      <c r="NT376" s="46">
        <f t="shared" si="2466"/>
        <v>0</v>
      </c>
      <c r="NU376" s="46">
        <f t="shared" si="2467"/>
        <v>0</v>
      </c>
      <c r="NV376" s="48"/>
      <c r="NX376" s="45">
        <v>315</v>
      </c>
      <c r="NY376" s="46">
        <f t="shared" si="2468"/>
        <v>0</v>
      </c>
      <c r="NZ376" s="46">
        <f t="shared" si="2796"/>
        <v>0</v>
      </c>
      <c r="OA376" s="46">
        <f t="shared" si="2469"/>
        <v>0</v>
      </c>
      <c r="OB376" s="46">
        <f t="shared" si="2470"/>
        <v>0</v>
      </c>
      <c r="OC376" s="46">
        <f t="shared" si="2471"/>
        <v>0</v>
      </c>
      <c r="OD376" s="51">
        <f t="shared" si="2472"/>
        <v>0</v>
      </c>
      <c r="OE376" s="57">
        <f t="shared" si="2822"/>
        <v>0</v>
      </c>
      <c r="OF376" s="153">
        <f t="shared" si="2553"/>
        <v>10000</v>
      </c>
      <c r="OG376" s="58">
        <f t="shared" si="2473"/>
        <v>0</v>
      </c>
      <c r="OH376" s="241">
        <f t="shared" si="2823"/>
        <v>0</v>
      </c>
      <c r="OI376" s="51">
        <f t="shared" si="2474"/>
        <v>0</v>
      </c>
      <c r="OJ376" s="51">
        <f t="shared" si="2475"/>
        <v>0</v>
      </c>
      <c r="OK376" s="153">
        <f t="shared" si="2824"/>
        <v>0</v>
      </c>
      <c r="OL376" s="153">
        <f t="shared" si="2554"/>
        <v>10000</v>
      </c>
      <c r="OM376" s="468">
        <f t="shared" si="2555"/>
        <v>0</v>
      </c>
      <c r="ON376" s="46">
        <f t="shared" si="2556"/>
        <v>0</v>
      </c>
      <c r="OO376" s="46">
        <f t="shared" si="2476"/>
        <v>0</v>
      </c>
      <c r="OP376" s="48"/>
      <c r="OR376" s="45">
        <v>315</v>
      </c>
      <c r="OS376" s="46">
        <f t="shared" si="2477"/>
        <v>0</v>
      </c>
      <c r="OT376" s="128">
        <f t="shared" si="2797"/>
        <v>0</v>
      </c>
      <c r="OU376" s="128">
        <f t="shared" si="2478"/>
        <v>0</v>
      </c>
      <c r="OV376" s="46">
        <f t="shared" si="2778"/>
        <v>0</v>
      </c>
      <c r="OW376" s="46">
        <f t="shared" si="2779"/>
        <v>0</v>
      </c>
      <c r="OX376" s="51">
        <f t="shared" si="2479"/>
        <v>0</v>
      </c>
      <c r="OY376" s="51">
        <f t="shared" si="2825"/>
        <v>0</v>
      </c>
      <c r="OZ376" s="153">
        <f t="shared" si="2557"/>
        <v>10000</v>
      </c>
      <c r="PA376" s="45">
        <v>315</v>
      </c>
      <c r="PB376" s="46">
        <f t="shared" si="2480"/>
        <v>0</v>
      </c>
      <c r="PC376" s="46">
        <f t="shared" si="2826"/>
        <v>0</v>
      </c>
      <c r="PD376" s="128">
        <f t="shared" si="2481"/>
        <v>0</v>
      </c>
      <c r="PE376" s="46">
        <f t="shared" si="2482"/>
        <v>0</v>
      </c>
      <c r="PF376" s="46">
        <f t="shared" si="2483"/>
        <v>0</v>
      </c>
      <c r="PG376" s="51">
        <f t="shared" si="2484"/>
        <v>0</v>
      </c>
      <c r="PH376" s="57">
        <f t="shared" si="2827"/>
        <v>0</v>
      </c>
      <c r="PI376" s="688">
        <f t="shared" si="2485"/>
        <v>0</v>
      </c>
      <c r="PJ376" s="52">
        <f t="shared" si="2828"/>
        <v>0</v>
      </c>
      <c r="PK376" s="51">
        <f t="shared" si="2486"/>
        <v>0</v>
      </c>
      <c r="PL376" s="57">
        <f t="shared" si="2487"/>
        <v>0</v>
      </c>
      <c r="PM376" s="57">
        <f t="shared" si="2829"/>
        <v>0</v>
      </c>
      <c r="PN376" s="153">
        <f t="shared" si="2558"/>
        <v>10000</v>
      </c>
      <c r="PO376" s="469">
        <f t="shared" si="2488"/>
        <v>0</v>
      </c>
      <c r="PP376" s="46">
        <f t="shared" si="2489"/>
        <v>0</v>
      </c>
      <c r="PQ376" s="46">
        <f t="shared" si="2490"/>
        <v>0</v>
      </c>
      <c r="PR376" s="48"/>
    </row>
    <row r="377" spans="2:434" hidden="1" x14ac:dyDescent="0.3">
      <c r="B377" s="45">
        <v>316</v>
      </c>
      <c r="C377" s="46">
        <f t="shared" si="2798"/>
        <v>0</v>
      </c>
      <c r="D377" s="46">
        <f t="shared" si="2293"/>
        <v>0</v>
      </c>
      <c r="E377" s="46">
        <f t="shared" si="2294"/>
        <v>0</v>
      </c>
      <c r="F377" s="46">
        <f t="shared" si="2295"/>
        <v>0</v>
      </c>
      <c r="G377" s="46">
        <f t="shared" si="2296"/>
        <v>0</v>
      </c>
      <c r="H377" s="51">
        <f t="shared" si="2297"/>
        <v>0</v>
      </c>
      <c r="I377" s="58">
        <f t="shared" si="2766"/>
        <v>0</v>
      </c>
      <c r="J377" s="52">
        <f t="shared" si="2298"/>
        <v>0</v>
      </c>
      <c r="K377" s="51">
        <f t="shared" si="2299"/>
        <v>0</v>
      </c>
      <c r="L377" s="57">
        <f t="shared" si="2300"/>
        <v>0</v>
      </c>
      <c r="M377" s="468">
        <f t="shared" si="2491"/>
        <v>0</v>
      </c>
      <c r="N377" s="46">
        <f t="shared" si="2492"/>
        <v>0</v>
      </c>
      <c r="O377" s="47"/>
      <c r="P377" s="46">
        <f t="shared" si="2493"/>
        <v>0</v>
      </c>
      <c r="Q377" s="48"/>
      <c r="R377" s="29"/>
      <c r="S377" s="29"/>
      <c r="T377" s="45">
        <v>316</v>
      </c>
      <c r="U377" s="46">
        <f t="shared" si="2301"/>
        <v>0</v>
      </c>
      <c r="V377" s="46">
        <f t="shared" si="2302"/>
        <v>0</v>
      </c>
      <c r="W377" s="46">
        <f t="shared" si="2494"/>
        <v>0</v>
      </c>
      <c r="X377" s="46">
        <f t="shared" si="2303"/>
        <v>0</v>
      </c>
      <c r="Y377" s="46">
        <f t="shared" si="2304"/>
        <v>0</v>
      </c>
      <c r="Z377" s="51">
        <f t="shared" si="2305"/>
        <v>0</v>
      </c>
      <c r="AA377" s="58">
        <f t="shared" si="2306"/>
        <v>0</v>
      </c>
      <c r="AB377" s="52">
        <f t="shared" si="2307"/>
        <v>0</v>
      </c>
      <c r="AC377" s="51">
        <f t="shared" si="2308"/>
        <v>0</v>
      </c>
      <c r="AD377" s="57">
        <f t="shared" si="2309"/>
        <v>0</v>
      </c>
      <c r="AE377" s="468">
        <f t="shared" si="2495"/>
        <v>0</v>
      </c>
      <c r="AF377" s="46">
        <f t="shared" si="2310"/>
        <v>0</v>
      </c>
      <c r="AG377" s="47"/>
      <c r="AH377" s="46">
        <f t="shared" si="2496"/>
        <v>0</v>
      </c>
      <c r="AI377" s="48"/>
      <c r="AJ377" s="29"/>
      <c r="AK377" s="45">
        <v>316</v>
      </c>
      <c r="AL377" s="46">
        <f t="shared" si="2311"/>
        <v>0</v>
      </c>
      <c r="AM377" s="46"/>
      <c r="AN377" s="46"/>
      <c r="AO377" s="46">
        <f t="shared" si="2312"/>
        <v>0</v>
      </c>
      <c r="AP377" s="128">
        <f t="shared" si="2313"/>
        <v>0</v>
      </c>
      <c r="AQ377" s="128"/>
      <c r="AR377" s="128"/>
      <c r="AS377" s="46">
        <f t="shared" si="2314"/>
        <v>0</v>
      </c>
      <c r="AT377" s="46">
        <f t="shared" si="2315"/>
        <v>0</v>
      </c>
      <c r="AU377" s="51"/>
      <c r="AV377" s="51"/>
      <c r="AW377" s="51">
        <f t="shared" si="2316"/>
        <v>0</v>
      </c>
      <c r="AX377" s="58">
        <f t="shared" si="2317"/>
        <v>0</v>
      </c>
      <c r="AY377" s="52"/>
      <c r="AZ377" s="52"/>
      <c r="BA377" s="52">
        <f t="shared" si="2318"/>
        <v>0</v>
      </c>
      <c r="BB377" s="51">
        <f t="shared" si="2319"/>
        <v>0</v>
      </c>
      <c r="BC377" s="51"/>
      <c r="BD377" s="51"/>
      <c r="BE377" s="57">
        <f t="shared" si="2320"/>
        <v>0</v>
      </c>
      <c r="BF377" s="468">
        <f t="shared" si="2321"/>
        <v>0</v>
      </c>
      <c r="BG377" s="46">
        <f t="shared" si="2322"/>
        <v>0</v>
      </c>
      <c r="BH377" s="46">
        <f t="shared" si="2323"/>
        <v>0</v>
      </c>
      <c r="BI377" s="48"/>
      <c r="BK377" s="45">
        <v>316</v>
      </c>
      <c r="BL377" s="46">
        <f t="shared" si="2497"/>
        <v>0</v>
      </c>
      <c r="BM377" s="46">
        <f t="shared" si="2498"/>
        <v>0</v>
      </c>
      <c r="BN377" s="46">
        <f t="shared" si="2499"/>
        <v>0</v>
      </c>
      <c r="BO377" s="46">
        <f t="shared" si="2324"/>
        <v>0</v>
      </c>
      <c r="BP377" s="46">
        <f t="shared" si="2325"/>
        <v>0</v>
      </c>
      <c r="BQ377" s="51">
        <f t="shared" si="2326"/>
        <v>0</v>
      </c>
      <c r="BR377" s="57">
        <f t="shared" si="2799"/>
        <v>0</v>
      </c>
      <c r="BS377" s="58">
        <f t="shared" si="2767"/>
        <v>0</v>
      </c>
      <c r="BT377" s="52">
        <f t="shared" si="2500"/>
        <v>0</v>
      </c>
      <c r="BU377" s="51">
        <f t="shared" si="2327"/>
        <v>0</v>
      </c>
      <c r="BV377" s="51">
        <f t="shared" si="2328"/>
        <v>0</v>
      </c>
      <c r="BW377" s="153">
        <f t="shared" si="2800"/>
        <v>0</v>
      </c>
      <c r="BX377" s="468">
        <f t="shared" si="2501"/>
        <v>0</v>
      </c>
      <c r="BY377" s="46">
        <f t="shared" si="2502"/>
        <v>0</v>
      </c>
      <c r="BZ377" s="46">
        <f t="shared" si="2329"/>
        <v>0</v>
      </c>
      <c r="CA377" s="48"/>
      <c r="CB377" s="29"/>
      <c r="CC377" s="45">
        <v>316</v>
      </c>
      <c r="CD377" s="128">
        <f t="shared" si="2330"/>
        <v>0</v>
      </c>
      <c r="CE377" s="46">
        <f t="shared" si="2503"/>
        <v>0</v>
      </c>
      <c r="CF377" s="128">
        <f t="shared" si="2331"/>
        <v>0</v>
      </c>
      <c r="CG377" s="46">
        <f t="shared" si="2504"/>
        <v>0</v>
      </c>
      <c r="CH377" s="46">
        <f t="shared" si="2768"/>
        <v>0</v>
      </c>
      <c r="CI377" s="51">
        <f t="shared" si="2332"/>
        <v>0</v>
      </c>
      <c r="CJ377" s="199">
        <f t="shared" si="2801"/>
        <v>0</v>
      </c>
      <c r="CK377" s="153">
        <f t="shared" si="2505"/>
        <v>10000</v>
      </c>
      <c r="CL377" s="45">
        <v>316</v>
      </c>
      <c r="CM377" s="46">
        <f t="shared" si="2506"/>
        <v>0</v>
      </c>
      <c r="CN377" s="46">
        <f t="shared" si="2507"/>
        <v>0</v>
      </c>
      <c r="CO377" s="128">
        <f t="shared" si="2780"/>
        <v>0</v>
      </c>
      <c r="CP377" s="46">
        <f t="shared" si="2333"/>
        <v>0</v>
      </c>
      <c r="CQ377" s="46">
        <f t="shared" si="2781"/>
        <v>0</v>
      </c>
      <c r="CR377" s="51">
        <f t="shared" si="2334"/>
        <v>0</v>
      </c>
      <c r="CS377" s="153">
        <f t="shared" si="2802"/>
        <v>0</v>
      </c>
      <c r="CT377" s="58">
        <f t="shared" si="2335"/>
        <v>0</v>
      </c>
      <c r="CU377" s="52">
        <f t="shared" si="2508"/>
        <v>0</v>
      </c>
      <c r="CV377" s="51">
        <f t="shared" si="2509"/>
        <v>0</v>
      </c>
      <c r="CW377" s="51">
        <f t="shared" si="2336"/>
        <v>0</v>
      </c>
      <c r="CX377" s="57">
        <f t="shared" si="2803"/>
        <v>0</v>
      </c>
      <c r="CY377" s="153">
        <f t="shared" si="2510"/>
        <v>10000</v>
      </c>
      <c r="CZ377" s="479">
        <f t="shared" si="2746"/>
        <v>0</v>
      </c>
      <c r="DA377" s="46">
        <f t="shared" si="2511"/>
        <v>0</v>
      </c>
      <c r="DB377" s="46">
        <f t="shared" si="2512"/>
        <v>0</v>
      </c>
      <c r="DC377" s="48"/>
      <c r="DE377" s="45">
        <v>316</v>
      </c>
      <c r="DF377" s="46">
        <f t="shared" si="2337"/>
        <v>0</v>
      </c>
      <c r="DG377" s="46">
        <f t="shared" si="2804"/>
        <v>0</v>
      </c>
      <c r="DH377" s="46">
        <f t="shared" si="2338"/>
        <v>0</v>
      </c>
      <c r="DI377" s="46">
        <f t="shared" si="2339"/>
        <v>0</v>
      </c>
      <c r="DJ377" s="46">
        <f t="shared" si="2340"/>
        <v>0</v>
      </c>
      <c r="DK377" s="51">
        <f t="shared" si="2341"/>
        <v>0</v>
      </c>
      <c r="DL377" s="58">
        <f t="shared" si="2769"/>
        <v>0</v>
      </c>
      <c r="DM377" s="241">
        <f t="shared" si="2805"/>
        <v>0</v>
      </c>
      <c r="DN377" s="51">
        <f t="shared" si="2342"/>
        <v>0</v>
      </c>
      <c r="DO377" s="57">
        <f t="shared" si="2343"/>
        <v>0</v>
      </c>
      <c r="DP377" s="468">
        <f t="shared" si="2513"/>
        <v>0</v>
      </c>
      <c r="DQ377" s="46">
        <f t="shared" si="2514"/>
        <v>0</v>
      </c>
      <c r="DR377" s="47"/>
      <c r="DS377" s="46">
        <f t="shared" si="2515"/>
        <v>0</v>
      </c>
      <c r="DT377" s="48"/>
      <c r="DU377" s="29"/>
      <c r="DV377" s="45">
        <v>316</v>
      </c>
      <c r="DW377" s="46">
        <f t="shared" si="2516"/>
        <v>0</v>
      </c>
      <c r="DX377" s="46">
        <f t="shared" si="2806"/>
        <v>0</v>
      </c>
      <c r="DY377" s="46">
        <f t="shared" si="2517"/>
        <v>0</v>
      </c>
      <c r="DZ377" s="46">
        <f t="shared" si="2344"/>
        <v>0</v>
      </c>
      <c r="EA377" s="46">
        <f t="shared" si="2345"/>
        <v>0</v>
      </c>
      <c r="EB377" s="51">
        <f t="shared" si="2346"/>
        <v>0</v>
      </c>
      <c r="EC377" s="58">
        <f t="shared" si="2770"/>
        <v>0</v>
      </c>
      <c r="ED377" s="52">
        <f t="shared" si="2807"/>
        <v>0</v>
      </c>
      <c r="EE377" s="51">
        <f t="shared" si="2347"/>
        <v>0</v>
      </c>
      <c r="EF377" s="57">
        <f t="shared" si="2348"/>
        <v>0</v>
      </c>
      <c r="EG377" s="468">
        <f t="shared" si="2518"/>
        <v>0</v>
      </c>
      <c r="EH377" s="46">
        <f t="shared" si="2519"/>
        <v>0</v>
      </c>
      <c r="EI377" s="47"/>
      <c r="EJ377" s="46">
        <f t="shared" si="2520"/>
        <v>0</v>
      </c>
      <c r="EK377" s="48"/>
      <c r="EL377" s="29"/>
      <c r="EM377" s="45">
        <v>316</v>
      </c>
      <c r="EN377" s="46">
        <f t="shared" si="2783"/>
        <v>0</v>
      </c>
      <c r="EO377" s="46">
        <f t="shared" si="2808"/>
        <v>0</v>
      </c>
      <c r="EP377" s="128">
        <f t="shared" si="2771"/>
        <v>0</v>
      </c>
      <c r="EQ377" s="46">
        <f t="shared" si="2349"/>
        <v>0</v>
      </c>
      <c r="ER377" s="46">
        <f t="shared" si="2350"/>
        <v>0</v>
      </c>
      <c r="ES377" s="51">
        <f t="shared" si="2351"/>
        <v>0</v>
      </c>
      <c r="ET377" s="153">
        <f t="shared" si="2521"/>
        <v>10000</v>
      </c>
      <c r="EU377" s="45">
        <v>316</v>
      </c>
      <c r="EV377" s="46">
        <f t="shared" si="2772"/>
        <v>0</v>
      </c>
      <c r="EW377" s="46">
        <f t="shared" si="2809"/>
        <v>0</v>
      </c>
      <c r="EX377" s="128">
        <f t="shared" si="2352"/>
        <v>0</v>
      </c>
      <c r="EY377" s="46">
        <f t="shared" si="2353"/>
        <v>0</v>
      </c>
      <c r="EZ377" s="46">
        <f t="shared" si="2354"/>
        <v>0</v>
      </c>
      <c r="FA377" s="51">
        <f t="shared" si="2355"/>
        <v>0</v>
      </c>
      <c r="FB377" s="58">
        <f t="shared" si="2356"/>
        <v>0</v>
      </c>
      <c r="FC377" s="52">
        <f t="shared" si="2810"/>
        <v>0</v>
      </c>
      <c r="FD377" s="51">
        <f t="shared" si="2522"/>
        <v>0</v>
      </c>
      <c r="FE377" s="57">
        <f t="shared" si="2357"/>
        <v>0</v>
      </c>
      <c r="FF377" s="153">
        <f t="shared" si="2523"/>
        <v>10000</v>
      </c>
      <c r="FG377" s="469">
        <f t="shared" si="2358"/>
        <v>0</v>
      </c>
      <c r="FH377" s="46">
        <f t="shared" si="2359"/>
        <v>0</v>
      </c>
      <c r="FI377" s="46">
        <f t="shared" si="2360"/>
        <v>0</v>
      </c>
      <c r="FJ377" s="48"/>
      <c r="FL377" s="45">
        <v>316</v>
      </c>
      <c r="FM377" s="46">
        <f t="shared" si="2524"/>
        <v>0</v>
      </c>
      <c r="FN377" s="46">
        <f t="shared" si="2784"/>
        <v>0</v>
      </c>
      <c r="FO377" s="46">
        <f t="shared" si="2525"/>
        <v>0</v>
      </c>
      <c r="FP377" s="46">
        <f t="shared" si="2361"/>
        <v>0</v>
      </c>
      <c r="FQ377" s="46">
        <f t="shared" si="2362"/>
        <v>0</v>
      </c>
      <c r="FR377" s="51">
        <f t="shared" si="2363"/>
        <v>0</v>
      </c>
      <c r="FS377" s="57">
        <f t="shared" si="2811"/>
        <v>0</v>
      </c>
      <c r="FT377" s="58">
        <f t="shared" si="2773"/>
        <v>0</v>
      </c>
      <c r="FU377" s="241">
        <f t="shared" si="2785"/>
        <v>0</v>
      </c>
      <c r="FV377" s="51">
        <f t="shared" si="2364"/>
        <v>0</v>
      </c>
      <c r="FW377" s="51">
        <f t="shared" si="2365"/>
        <v>0</v>
      </c>
      <c r="FX377" s="153">
        <f t="shared" si="2812"/>
        <v>0</v>
      </c>
      <c r="FY377" s="468">
        <f t="shared" si="2526"/>
        <v>0</v>
      </c>
      <c r="FZ377" s="46">
        <f t="shared" si="2527"/>
        <v>0</v>
      </c>
      <c r="GA377" s="46">
        <f t="shared" si="2366"/>
        <v>0</v>
      </c>
      <c r="GB377" s="48"/>
      <c r="GD377" s="45">
        <v>316</v>
      </c>
      <c r="GE377" s="128">
        <f t="shared" si="2786"/>
        <v>0</v>
      </c>
      <c r="GF377" s="128">
        <f t="shared" si="2813"/>
        <v>0</v>
      </c>
      <c r="GG377" s="128">
        <f t="shared" si="2699"/>
        <v>0</v>
      </c>
      <c r="GH377" s="46">
        <f t="shared" si="2774"/>
        <v>0</v>
      </c>
      <c r="GI377" s="46">
        <f t="shared" si="2367"/>
        <v>0</v>
      </c>
      <c r="GJ377" s="51">
        <f t="shared" si="2368"/>
        <v>0</v>
      </c>
      <c r="GK377" s="51">
        <f t="shared" si="2814"/>
        <v>0</v>
      </c>
      <c r="GL377" s="153">
        <f t="shared" si="2528"/>
        <v>10000</v>
      </c>
      <c r="GM377" s="45">
        <v>316</v>
      </c>
      <c r="GN377" s="46">
        <f t="shared" si="2775"/>
        <v>0</v>
      </c>
      <c r="GO377" s="46">
        <f t="shared" si="2787"/>
        <v>0</v>
      </c>
      <c r="GP377" s="128">
        <f t="shared" si="2747"/>
        <v>0</v>
      </c>
      <c r="GQ377" s="46">
        <f t="shared" si="2369"/>
        <v>0</v>
      </c>
      <c r="GR377" s="46">
        <f t="shared" si="2748"/>
        <v>0</v>
      </c>
      <c r="GS377" s="51">
        <f t="shared" si="2370"/>
        <v>0</v>
      </c>
      <c r="GT377" s="57">
        <f t="shared" si="2815"/>
        <v>0</v>
      </c>
      <c r="GU377" s="58">
        <f t="shared" si="2371"/>
        <v>0</v>
      </c>
      <c r="GV377" s="52">
        <f t="shared" si="2788"/>
        <v>0</v>
      </c>
      <c r="GW377" s="51">
        <f t="shared" si="2529"/>
        <v>0</v>
      </c>
      <c r="GX377" s="57">
        <f t="shared" si="2372"/>
        <v>0</v>
      </c>
      <c r="GY377" s="57">
        <f t="shared" si="2816"/>
        <v>0</v>
      </c>
      <c r="GZ377" s="153">
        <f t="shared" si="2530"/>
        <v>10000</v>
      </c>
      <c r="HA377" s="469">
        <f t="shared" si="2373"/>
        <v>0</v>
      </c>
      <c r="HB377" s="46">
        <f t="shared" si="2374"/>
        <v>0</v>
      </c>
      <c r="HC377" s="46">
        <f t="shared" si="2375"/>
        <v>0</v>
      </c>
      <c r="HD377" s="48"/>
      <c r="HF377" s="45">
        <v>316</v>
      </c>
      <c r="HG377" s="46">
        <f t="shared" si="2376"/>
        <v>0</v>
      </c>
      <c r="HH377" s="46">
        <f t="shared" si="2377"/>
        <v>0</v>
      </c>
      <c r="HI377" s="46">
        <f t="shared" si="2378"/>
        <v>0</v>
      </c>
      <c r="HJ377" s="46">
        <f t="shared" si="2379"/>
        <v>0</v>
      </c>
      <c r="HK377" s="46">
        <f t="shared" si="2380"/>
        <v>0</v>
      </c>
      <c r="HL377" s="51">
        <f t="shared" si="2381"/>
        <v>0</v>
      </c>
      <c r="HM377" s="153">
        <f t="shared" si="2531"/>
        <v>10000</v>
      </c>
      <c r="HN377" s="58">
        <f t="shared" si="2382"/>
        <v>0</v>
      </c>
      <c r="HO377" s="52">
        <f t="shared" si="2383"/>
        <v>0</v>
      </c>
      <c r="HP377" s="51">
        <f t="shared" si="2384"/>
        <v>0</v>
      </c>
      <c r="HQ377" s="57">
        <f t="shared" si="2385"/>
        <v>0</v>
      </c>
      <c r="HR377" s="153">
        <f t="shared" si="2532"/>
        <v>10000</v>
      </c>
      <c r="HS377" s="468">
        <f t="shared" si="2749"/>
        <v>0</v>
      </c>
      <c r="HT377" s="46">
        <f t="shared" si="2750"/>
        <v>0</v>
      </c>
      <c r="HU377" s="46">
        <f t="shared" si="2751"/>
        <v>0</v>
      </c>
      <c r="HV377" s="48"/>
      <c r="HW377" s="29"/>
      <c r="HX377" s="45">
        <v>316</v>
      </c>
      <c r="HY377" s="128">
        <f t="shared" si="2386"/>
        <v>0</v>
      </c>
      <c r="HZ377" s="46">
        <f t="shared" si="2387"/>
        <v>0</v>
      </c>
      <c r="IA377" s="46">
        <f t="shared" si="2388"/>
        <v>0</v>
      </c>
      <c r="IB377" s="46">
        <f t="shared" si="2389"/>
        <v>0</v>
      </c>
      <c r="IC377" s="46">
        <f t="shared" si="2390"/>
        <v>0</v>
      </c>
      <c r="ID377" s="51">
        <f t="shared" si="2391"/>
        <v>0</v>
      </c>
      <c r="IE377" s="153">
        <f t="shared" si="2533"/>
        <v>10000</v>
      </c>
      <c r="IF377" s="58">
        <f t="shared" si="2392"/>
        <v>0</v>
      </c>
      <c r="IG377" s="52">
        <f t="shared" si="2393"/>
        <v>0</v>
      </c>
      <c r="IH377" s="51">
        <f t="shared" si="2394"/>
        <v>0</v>
      </c>
      <c r="II377" s="57">
        <f t="shared" si="2534"/>
        <v>0</v>
      </c>
      <c r="IJ377" s="153">
        <f t="shared" si="2535"/>
        <v>10000</v>
      </c>
      <c r="IK377" s="468">
        <f t="shared" si="2752"/>
        <v>0</v>
      </c>
      <c r="IL377" s="46">
        <f t="shared" si="2753"/>
        <v>0</v>
      </c>
      <c r="IM377" s="46">
        <f t="shared" si="2754"/>
        <v>0</v>
      </c>
      <c r="IN377" s="48"/>
      <c r="IO377" s="53">
        <f t="shared" si="2395"/>
        <v>0</v>
      </c>
      <c r="IQ377" s="45">
        <v>316</v>
      </c>
      <c r="IR377" s="128">
        <f t="shared" si="2396"/>
        <v>0</v>
      </c>
      <c r="IS377" s="128">
        <f t="shared" si="2397"/>
        <v>0</v>
      </c>
      <c r="IT377" s="128">
        <f t="shared" si="2398"/>
        <v>0</v>
      </c>
      <c r="IU377" s="46">
        <f t="shared" si="2559"/>
        <v>0</v>
      </c>
      <c r="IV377" s="46">
        <f t="shared" si="2399"/>
        <v>0</v>
      </c>
      <c r="IW377" s="51">
        <f t="shared" si="2400"/>
        <v>0</v>
      </c>
      <c r="IX377" s="199">
        <f t="shared" si="2536"/>
        <v>10000</v>
      </c>
      <c r="IY377" s="128">
        <f t="shared" si="2401"/>
        <v>0</v>
      </c>
      <c r="IZ377" s="408">
        <f t="shared" si="2402"/>
        <v>0</v>
      </c>
      <c r="JA377" s="58">
        <f t="shared" si="2403"/>
        <v>0</v>
      </c>
      <c r="JB377" s="52">
        <f t="shared" si="2404"/>
        <v>0</v>
      </c>
      <c r="JC377" s="51">
        <f t="shared" si="2405"/>
        <v>0</v>
      </c>
      <c r="JD377" s="57">
        <f t="shared" si="2406"/>
        <v>0</v>
      </c>
      <c r="JE377" s="280">
        <f t="shared" si="2407"/>
        <v>10000</v>
      </c>
      <c r="JF377" s="280">
        <f t="shared" si="2408"/>
        <v>0</v>
      </c>
      <c r="JG377" s="468">
        <f t="shared" si="2409"/>
        <v>0</v>
      </c>
      <c r="JH377" s="46">
        <f t="shared" si="2410"/>
        <v>0</v>
      </c>
      <c r="JI377" s="46">
        <f t="shared" si="2411"/>
        <v>0</v>
      </c>
      <c r="JJ377" s="48"/>
      <c r="JL377" s="45">
        <v>316</v>
      </c>
      <c r="JM377" s="46">
        <f t="shared" si="2412"/>
        <v>0</v>
      </c>
      <c r="JN377" s="46">
        <f t="shared" si="2413"/>
        <v>0</v>
      </c>
      <c r="JO377" s="128">
        <f t="shared" si="2414"/>
        <v>0</v>
      </c>
      <c r="JP377" s="46">
        <f t="shared" si="2537"/>
        <v>0</v>
      </c>
      <c r="JQ377" s="46">
        <f t="shared" si="2415"/>
        <v>0</v>
      </c>
      <c r="JR377" s="51">
        <f t="shared" si="2416"/>
        <v>0</v>
      </c>
      <c r="JS377" s="51">
        <f t="shared" si="2817"/>
        <v>0</v>
      </c>
      <c r="JT377" s="199">
        <f t="shared" si="2538"/>
        <v>10000</v>
      </c>
      <c r="JU377" s="128">
        <f t="shared" si="2417"/>
        <v>0</v>
      </c>
      <c r="JV377" s="408">
        <f t="shared" si="2418"/>
        <v>0</v>
      </c>
      <c r="JW377" s="58">
        <f t="shared" si="2419"/>
        <v>0</v>
      </c>
      <c r="JX377" s="52">
        <f t="shared" si="2420"/>
        <v>0</v>
      </c>
      <c r="JY377" s="51">
        <f t="shared" si="2421"/>
        <v>0</v>
      </c>
      <c r="JZ377" s="51">
        <f t="shared" si="2422"/>
        <v>0</v>
      </c>
      <c r="KA377" s="199">
        <f t="shared" si="2818"/>
        <v>0</v>
      </c>
      <c r="KB377" s="128">
        <f t="shared" si="2539"/>
        <v>10000</v>
      </c>
      <c r="KC377" s="204">
        <f t="shared" si="2423"/>
        <v>0</v>
      </c>
      <c r="KD377" s="468">
        <f t="shared" si="2540"/>
        <v>0</v>
      </c>
      <c r="KE377" s="46">
        <f t="shared" si="2424"/>
        <v>0</v>
      </c>
      <c r="KF377" s="46">
        <f t="shared" si="2425"/>
        <v>0</v>
      </c>
      <c r="KG377" s="48"/>
      <c r="KI377" s="45">
        <v>316</v>
      </c>
      <c r="KJ377" s="46">
        <f t="shared" si="2426"/>
        <v>0</v>
      </c>
      <c r="KK377" s="46">
        <f t="shared" si="2427"/>
        <v>0</v>
      </c>
      <c r="KL377" s="128">
        <f t="shared" si="2428"/>
        <v>0</v>
      </c>
      <c r="KM377" s="46">
        <f t="shared" si="2782"/>
        <v>0</v>
      </c>
      <c r="KN377" s="46">
        <f t="shared" si="2429"/>
        <v>0</v>
      </c>
      <c r="KO377" s="51">
        <f t="shared" si="2430"/>
        <v>0</v>
      </c>
      <c r="KP377" s="199">
        <f t="shared" si="2819"/>
        <v>0</v>
      </c>
      <c r="KQ377" s="199">
        <f t="shared" si="2541"/>
        <v>10000</v>
      </c>
      <c r="KR377" s="128">
        <f t="shared" si="2431"/>
        <v>0</v>
      </c>
      <c r="KS377" s="408">
        <f t="shared" si="2432"/>
        <v>0</v>
      </c>
      <c r="KT377" s="45">
        <v>316</v>
      </c>
      <c r="KU377" s="46">
        <f t="shared" si="2542"/>
        <v>0</v>
      </c>
      <c r="KV377" s="46">
        <f t="shared" si="2433"/>
        <v>0</v>
      </c>
      <c r="KW377" s="128">
        <f t="shared" si="2755"/>
        <v>0</v>
      </c>
      <c r="KX377" s="46">
        <f t="shared" si="2434"/>
        <v>0</v>
      </c>
      <c r="KY377" s="46">
        <f t="shared" si="2756"/>
        <v>0</v>
      </c>
      <c r="KZ377" s="51">
        <f t="shared" si="2435"/>
        <v>0</v>
      </c>
      <c r="LA377" s="153">
        <f t="shared" si="2820"/>
        <v>0</v>
      </c>
      <c r="LB377" s="58">
        <f t="shared" si="2652"/>
        <v>0</v>
      </c>
      <c r="LC377" s="52">
        <f t="shared" si="2436"/>
        <v>0</v>
      </c>
      <c r="LD377" s="51">
        <f t="shared" si="2437"/>
        <v>0</v>
      </c>
      <c r="LE377" s="51">
        <f t="shared" si="2757"/>
        <v>0</v>
      </c>
      <c r="LF377" s="51">
        <f t="shared" si="2821"/>
        <v>0</v>
      </c>
      <c r="LG377" s="128">
        <f t="shared" si="2758"/>
        <v>10000</v>
      </c>
      <c r="LH377" s="204">
        <f t="shared" si="2438"/>
        <v>0</v>
      </c>
      <c r="LI377" s="479">
        <f t="shared" si="2759"/>
        <v>0</v>
      </c>
      <c r="LJ377" s="46">
        <f t="shared" si="2543"/>
        <v>0</v>
      </c>
      <c r="LK377" s="46">
        <f t="shared" si="2544"/>
        <v>0</v>
      </c>
      <c r="LL377" s="48"/>
      <c r="LN377" s="45">
        <v>316</v>
      </c>
      <c r="LO377" s="46">
        <f t="shared" si="2439"/>
        <v>0</v>
      </c>
      <c r="LP377" s="46">
        <f t="shared" si="2789"/>
        <v>0</v>
      </c>
      <c r="LQ377" s="46">
        <f t="shared" si="2440"/>
        <v>0</v>
      </c>
      <c r="LR377" s="46">
        <f t="shared" si="2441"/>
        <v>0</v>
      </c>
      <c r="LS377" s="46">
        <f t="shared" si="2442"/>
        <v>0</v>
      </c>
      <c r="LT377" s="51">
        <f t="shared" si="2443"/>
        <v>0</v>
      </c>
      <c r="LU377" s="199">
        <f t="shared" si="2545"/>
        <v>10000</v>
      </c>
      <c r="LV377" s="58">
        <f t="shared" si="2444"/>
        <v>0</v>
      </c>
      <c r="LW377" s="241">
        <f t="shared" si="2790"/>
        <v>0</v>
      </c>
      <c r="LX377" s="51">
        <f t="shared" si="2445"/>
        <v>0</v>
      </c>
      <c r="LY377" s="51">
        <f t="shared" si="2446"/>
        <v>0</v>
      </c>
      <c r="LZ377" s="46">
        <f t="shared" si="2546"/>
        <v>0</v>
      </c>
      <c r="MA377" s="199">
        <f t="shared" si="2547"/>
        <v>10000</v>
      </c>
      <c r="MB377" s="468">
        <f t="shared" si="2447"/>
        <v>0</v>
      </c>
      <c r="MC377" s="46">
        <f t="shared" si="2448"/>
        <v>0</v>
      </c>
      <c r="MD377" s="46">
        <f t="shared" si="2449"/>
        <v>0</v>
      </c>
      <c r="ME377" s="48"/>
      <c r="MG377" s="45">
        <v>316</v>
      </c>
      <c r="MH377" s="46">
        <f t="shared" si="2450"/>
        <v>0</v>
      </c>
      <c r="MI377" s="46">
        <f t="shared" si="2791"/>
        <v>0</v>
      </c>
      <c r="MJ377" s="46">
        <f t="shared" si="2451"/>
        <v>0</v>
      </c>
      <c r="MK377" s="46">
        <f t="shared" si="2452"/>
        <v>0</v>
      </c>
      <c r="ML377" s="46">
        <f t="shared" si="2453"/>
        <v>0</v>
      </c>
      <c r="MM377" s="51">
        <f t="shared" si="2454"/>
        <v>0</v>
      </c>
      <c r="MN377" s="199">
        <f t="shared" si="2548"/>
        <v>10000</v>
      </c>
      <c r="MO377" s="58">
        <f t="shared" si="2455"/>
        <v>0</v>
      </c>
      <c r="MP377" s="52">
        <f t="shared" si="2792"/>
        <v>0</v>
      </c>
      <c r="MQ377" s="51">
        <f t="shared" si="2456"/>
        <v>0</v>
      </c>
      <c r="MR377" s="57">
        <f t="shared" si="2457"/>
        <v>0</v>
      </c>
      <c r="MS377" s="199">
        <f t="shared" si="2549"/>
        <v>10000</v>
      </c>
      <c r="MT377" s="468">
        <f t="shared" si="2550"/>
        <v>0</v>
      </c>
      <c r="MU377" s="46">
        <f t="shared" si="2458"/>
        <v>0</v>
      </c>
      <c r="MV377" s="46">
        <f t="shared" si="2459"/>
        <v>0</v>
      </c>
      <c r="MW377" s="48"/>
      <c r="MY377" s="45">
        <v>316</v>
      </c>
      <c r="MZ377" s="46">
        <f t="shared" si="2460"/>
        <v>0</v>
      </c>
      <c r="NA377" s="46">
        <f t="shared" si="2793"/>
        <v>0</v>
      </c>
      <c r="NB377" s="128">
        <f t="shared" si="2461"/>
        <v>0</v>
      </c>
      <c r="NC377" s="46">
        <f t="shared" si="2776"/>
        <v>0</v>
      </c>
      <c r="ND377" s="46">
        <f t="shared" si="2462"/>
        <v>0</v>
      </c>
      <c r="NE377" s="51">
        <f t="shared" si="2760"/>
        <v>0</v>
      </c>
      <c r="NF377" s="153">
        <f t="shared" si="2761"/>
        <v>10000</v>
      </c>
      <c r="NG377" s="45">
        <v>316</v>
      </c>
      <c r="NH377" s="46">
        <f t="shared" si="2777"/>
        <v>0</v>
      </c>
      <c r="NI377" s="46">
        <f t="shared" si="2794"/>
        <v>0</v>
      </c>
      <c r="NJ377" s="128">
        <f t="shared" si="2762"/>
        <v>0</v>
      </c>
      <c r="NK377" s="46">
        <f t="shared" si="2551"/>
        <v>0</v>
      </c>
      <c r="NL377" s="46">
        <f t="shared" si="2763"/>
        <v>0</v>
      </c>
      <c r="NM377" s="51">
        <f t="shared" si="2463"/>
        <v>0</v>
      </c>
      <c r="NN377" s="58">
        <f t="shared" si="2764"/>
        <v>0</v>
      </c>
      <c r="NO377" s="52">
        <f t="shared" si="2795"/>
        <v>0</v>
      </c>
      <c r="NP377" s="51">
        <f t="shared" si="2765"/>
        <v>0</v>
      </c>
      <c r="NQ377" s="57">
        <f t="shared" si="2464"/>
        <v>0</v>
      </c>
      <c r="NR377" s="153">
        <f t="shared" si="2552"/>
        <v>10000</v>
      </c>
      <c r="NS377" s="469">
        <f t="shared" si="2465"/>
        <v>0</v>
      </c>
      <c r="NT377" s="46">
        <f t="shared" si="2466"/>
        <v>0</v>
      </c>
      <c r="NU377" s="46">
        <f t="shared" si="2467"/>
        <v>0</v>
      </c>
      <c r="NV377" s="48"/>
      <c r="NX377" s="45">
        <v>316</v>
      </c>
      <c r="NY377" s="46">
        <f t="shared" si="2468"/>
        <v>0</v>
      </c>
      <c r="NZ377" s="46">
        <f t="shared" si="2796"/>
        <v>0</v>
      </c>
      <c r="OA377" s="46">
        <f t="shared" si="2469"/>
        <v>0</v>
      </c>
      <c r="OB377" s="46">
        <f t="shared" si="2470"/>
        <v>0</v>
      </c>
      <c r="OC377" s="46">
        <f t="shared" si="2471"/>
        <v>0</v>
      </c>
      <c r="OD377" s="51">
        <f t="shared" si="2472"/>
        <v>0</v>
      </c>
      <c r="OE377" s="57">
        <f t="shared" si="2822"/>
        <v>0</v>
      </c>
      <c r="OF377" s="153">
        <f t="shared" si="2553"/>
        <v>10000</v>
      </c>
      <c r="OG377" s="58">
        <f t="shared" si="2473"/>
        <v>0</v>
      </c>
      <c r="OH377" s="241">
        <f t="shared" si="2823"/>
        <v>0</v>
      </c>
      <c r="OI377" s="51">
        <f t="shared" si="2474"/>
        <v>0</v>
      </c>
      <c r="OJ377" s="51">
        <f t="shared" si="2475"/>
        <v>0</v>
      </c>
      <c r="OK377" s="153">
        <f t="shared" si="2824"/>
        <v>0</v>
      </c>
      <c r="OL377" s="153">
        <f t="shared" si="2554"/>
        <v>10000</v>
      </c>
      <c r="OM377" s="468">
        <f t="shared" si="2555"/>
        <v>0</v>
      </c>
      <c r="ON377" s="46">
        <f t="shared" si="2556"/>
        <v>0</v>
      </c>
      <c r="OO377" s="46">
        <f t="shared" si="2476"/>
        <v>0</v>
      </c>
      <c r="OP377" s="48"/>
      <c r="OR377" s="45">
        <v>316</v>
      </c>
      <c r="OS377" s="46">
        <f t="shared" si="2477"/>
        <v>0</v>
      </c>
      <c r="OT377" s="128">
        <f t="shared" si="2797"/>
        <v>0</v>
      </c>
      <c r="OU377" s="128">
        <f t="shared" si="2478"/>
        <v>0</v>
      </c>
      <c r="OV377" s="46">
        <f t="shared" si="2778"/>
        <v>0</v>
      </c>
      <c r="OW377" s="46">
        <f t="shared" si="2779"/>
        <v>0</v>
      </c>
      <c r="OX377" s="51">
        <f t="shared" si="2479"/>
        <v>0</v>
      </c>
      <c r="OY377" s="51">
        <f t="shared" si="2825"/>
        <v>0</v>
      </c>
      <c r="OZ377" s="153">
        <f t="shared" si="2557"/>
        <v>10000</v>
      </c>
      <c r="PA377" s="45">
        <v>316</v>
      </c>
      <c r="PB377" s="46">
        <f t="shared" si="2480"/>
        <v>0</v>
      </c>
      <c r="PC377" s="46">
        <f t="shared" si="2826"/>
        <v>0</v>
      </c>
      <c r="PD377" s="128">
        <f t="shared" si="2481"/>
        <v>0</v>
      </c>
      <c r="PE377" s="46">
        <f t="shared" si="2482"/>
        <v>0</v>
      </c>
      <c r="PF377" s="46">
        <f t="shared" si="2483"/>
        <v>0</v>
      </c>
      <c r="PG377" s="51">
        <f t="shared" si="2484"/>
        <v>0</v>
      </c>
      <c r="PH377" s="57">
        <f t="shared" si="2827"/>
        <v>0</v>
      </c>
      <c r="PI377" s="688">
        <f t="shared" si="2485"/>
        <v>0</v>
      </c>
      <c r="PJ377" s="52">
        <f t="shared" si="2828"/>
        <v>0</v>
      </c>
      <c r="PK377" s="51">
        <f t="shared" si="2486"/>
        <v>0</v>
      </c>
      <c r="PL377" s="57">
        <f t="shared" si="2487"/>
        <v>0</v>
      </c>
      <c r="PM377" s="57">
        <f t="shared" si="2829"/>
        <v>0</v>
      </c>
      <c r="PN377" s="153">
        <f t="shared" si="2558"/>
        <v>10000</v>
      </c>
      <c r="PO377" s="469">
        <f t="shared" si="2488"/>
        <v>0</v>
      </c>
      <c r="PP377" s="46">
        <f t="shared" si="2489"/>
        <v>0</v>
      </c>
      <c r="PQ377" s="46">
        <f t="shared" si="2490"/>
        <v>0</v>
      </c>
      <c r="PR377" s="48"/>
    </row>
    <row r="378" spans="2:434" hidden="1" x14ac:dyDescent="0.3">
      <c r="B378" s="45">
        <v>317</v>
      </c>
      <c r="C378" s="46">
        <f t="shared" si="2798"/>
        <v>0</v>
      </c>
      <c r="D378" s="46">
        <f t="shared" si="2293"/>
        <v>0</v>
      </c>
      <c r="E378" s="46">
        <f t="shared" si="2294"/>
        <v>0</v>
      </c>
      <c r="F378" s="46">
        <f t="shared" si="2295"/>
        <v>0</v>
      </c>
      <c r="G378" s="46">
        <f t="shared" si="2296"/>
        <v>0</v>
      </c>
      <c r="H378" s="51">
        <f t="shared" si="2297"/>
        <v>0</v>
      </c>
      <c r="I378" s="58">
        <f t="shared" si="2766"/>
        <v>0</v>
      </c>
      <c r="J378" s="52">
        <f t="shared" si="2298"/>
        <v>0</v>
      </c>
      <c r="K378" s="51">
        <f t="shared" si="2299"/>
        <v>0</v>
      </c>
      <c r="L378" s="57">
        <f t="shared" si="2300"/>
        <v>0</v>
      </c>
      <c r="M378" s="468">
        <f t="shared" si="2491"/>
        <v>0</v>
      </c>
      <c r="N378" s="46">
        <f t="shared" si="2492"/>
        <v>0</v>
      </c>
      <c r="O378" s="47"/>
      <c r="P378" s="46">
        <f t="shared" si="2493"/>
        <v>0</v>
      </c>
      <c r="Q378" s="48"/>
      <c r="R378" s="29"/>
      <c r="S378" s="29"/>
      <c r="T378" s="45">
        <v>317</v>
      </c>
      <c r="U378" s="46">
        <f t="shared" si="2301"/>
        <v>0</v>
      </c>
      <c r="V378" s="46">
        <f t="shared" si="2302"/>
        <v>0</v>
      </c>
      <c r="W378" s="46">
        <f t="shared" si="2494"/>
        <v>0</v>
      </c>
      <c r="X378" s="46">
        <f t="shared" si="2303"/>
        <v>0</v>
      </c>
      <c r="Y378" s="46">
        <f t="shared" si="2304"/>
        <v>0</v>
      </c>
      <c r="Z378" s="51">
        <f t="shared" si="2305"/>
        <v>0</v>
      </c>
      <c r="AA378" s="58">
        <f t="shared" si="2306"/>
        <v>0</v>
      </c>
      <c r="AB378" s="52">
        <f t="shared" si="2307"/>
        <v>0</v>
      </c>
      <c r="AC378" s="51">
        <f t="shared" si="2308"/>
        <v>0</v>
      </c>
      <c r="AD378" s="57">
        <f t="shared" si="2309"/>
        <v>0</v>
      </c>
      <c r="AE378" s="468">
        <f t="shared" si="2495"/>
        <v>0</v>
      </c>
      <c r="AF378" s="46">
        <f t="shared" si="2310"/>
        <v>0</v>
      </c>
      <c r="AG378" s="47"/>
      <c r="AH378" s="46">
        <f t="shared" si="2496"/>
        <v>0</v>
      </c>
      <c r="AI378" s="48"/>
      <c r="AJ378" s="29"/>
      <c r="AK378" s="45">
        <v>317</v>
      </c>
      <c r="AL378" s="46">
        <f t="shared" si="2311"/>
        <v>0</v>
      </c>
      <c r="AM378" s="46"/>
      <c r="AN378" s="46"/>
      <c r="AO378" s="46">
        <f t="shared" si="2312"/>
        <v>0</v>
      </c>
      <c r="AP378" s="128">
        <f t="shared" si="2313"/>
        <v>0</v>
      </c>
      <c r="AQ378" s="128"/>
      <c r="AR378" s="128"/>
      <c r="AS378" s="46">
        <f t="shared" si="2314"/>
        <v>0</v>
      </c>
      <c r="AT378" s="46">
        <f t="shared" si="2315"/>
        <v>0</v>
      </c>
      <c r="AU378" s="51"/>
      <c r="AV378" s="51"/>
      <c r="AW378" s="51">
        <f t="shared" si="2316"/>
        <v>0</v>
      </c>
      <c r="AX378" s="58">
        <f t="shared" si="2317"/>
        <v>0</v>
      </c>
      <c r="AY378" s="52"/>
      <c r="AZ378" s="52"/>
      <c r="BA378" s="52">
        <f t="shared" si="2318"/>
        <v>0</v>
      </c>
      <c r="BB378" s="51">
        <f t="shared" si="2319"/>
        <v>0</v>
      </c>
      <c r="BC378" s="51"/>
      <c r="BD378" s="51"/>
      <c r="BE378" s="57">
        <f t="shared" si="2320"/>
        <v>0</v>
      </c>
      <c r="BF378" s="468">
        <f t="shared" si="2321"/>
        <v>0</v>
      </c>
      <c r="BG378" s="46">
        <f t="shared" si="2322"/>
        <v>0</v>
      </c>
      <c r="BH378" s="46">
        <f t="shared" si="2323"/>
        <v>0</v>
      </c>
      <c r="BI378" s="48"/>
      <c r="BK378" s="45">
        <v>317</v>
      </c>
      <c r="BL378" s="46">
        <f t="shared" si="2497"/>
        <v>0</v>
      </c>
      <c r="BM378" s="46">
        <f t="shared" si="2498"/>
        <v>0</v>
      </c>
      <c r="BN378" s="46">
        <f t="shared" si="2499"/>
        <v>0</v>
      </c>
      <c r="BO378" s="46">
        <f t="shared" si="2324"/>
        <v>0</v>
      </c>
      <c r="BP378" s="46">
        <f t="shared" si="2325"/>
        <v>0</v>
      </c>
      <c r="BQ378" s="51">
        <f t="shared" si="2326"/>
        <v>0</v>
      </c>
      <c r="BR378" s="57">
        <f t="shared" si="2799"/>
        <v>0</v>
      </c>
      <c r="BS378" s="58">
        <f t="shared" si="2767"/>
        <v>0</v>
      </c>
      <c r="BT378" s="52">
        <f t="shared" si="2500"/>
        <v>0</v>
      </c>
      <c r="BU378" s="51">
        <f t="shared" si="2327"/>
        <v>0</v>
      </c>
      <c r="BV378" s="51">
        <f t="shared" si="2328"/>
        <v>0</v>
      </c>
      <c r="BW378" s="153">
        <f t="shared" si="2800"/>
        <v>0</v>
      </c>
      <c r="BX378" s="468">
        <f t="shared" si="2501"/>
        <v>0</v>
      </c>
      <c r="BY378" s="46">
        <f t="shared" si="2502"/>
        <v>0</v>
      </c>
      <c r="BZ378" s="46">
        <f t="shared" si="2329"/>
        <v>0</v>
      </c>
      <c r="CA378" s="48"/>
      <c r="CB378" s="29"/>
      <c r="CC378" s="45">
        <v>317</v>
      </c>
      <c r="CD378" s="128">
        <f t="shared" si="2330"/>
        <v>0</v>
      </c>
      <c r="CE378" s="46">
        <f t="shared" si="2503"/>
        <v>0</v>
      </c>
      <c r="CF378" s="128">
        <f t="shared" si="2331"/>
        <v>0</v>
      </c>
      <c r="CG378" s="46">
        <f t="shared" si="2504"/>
        <v>0</v>
      </c>
      <c r="CH378" s="46">
        <f t="shared" si="2768"/>
        <v>0</v>
      </c>
      <c r="CI378" s="51">
        <f t="shared" si="2332"/>
        <v>0</v>
      </c>
      <c r="CJ378" s="199">
        <f t="shared" si="2801"/>
        <v>0</v>
      </c>
      <c r="CK378" s="153">
        <f t="shared" si="2505"/>
        <v>10000</v>
      </c>
      <c r="CL378" s="45">
        <v>317</v>
      </c>
      <c r="CM378" s="46">
        <f t="shared" si="2506"/>
        <v>0</v>
      </c>
      <c r="CN378" s="46">
        <f t="shared" si="2507"/>
        <v>0</v>
      </c>
      <c r="CO378" s="128">
        <f t="shared" si="2780"/>
        <v>0</v>
      </c>
      <c r="CP378" s="46">
        <f t="shared" si="2333"/>
        <v>0</v>
      </c>
      <c r="CQ378" s="46">
        <f t="shared" si="2781"/>
        <v>0</v>
      </c>
      <c r="CR378" s="51">
        <f t="shared" si="2334"/>
        <v>0</v>
      </c>
      <c r="CS378" s="153">
        <f t="shared" si="2802"/>
        <v>0</v>
      </c>
      <c r="CT378" s="58">
        <f t="shared" si="2335"/>
        <v>0</v>
      </c>
      <c r="CU378" s="52">
        <f t="shared" si="2508"/>
        <v>0</v>
      </c>
      <c r="CV378" s="51">
        <f t="shared" si="2509"/>
        <v>0</v>
      </c>
      <c r="CW378" s="51">
        <f t="shared" si="2336"/>
        <v>0</v>
      </c>
      <c r="CX378" s="57">
        <f t="shared" si="2803"/>
        <v>0</v>
      </c>
      <c r="CY378" s="153">
        <f t="shared" si="2510"/>
        <v>10000</v>
      </c>
      <c r="CZ378" s="479">
        <f t="shared" si="2746"/>
        <v>0</v>
      </c>
      <c r="DA378" s="46">
        <f t="shared" si="2511"/>
        <v>0</v>
      </c>
      <c r="DB378" s="46">
        <f t="shared" si="2512"/>
        <v>0</v>
      </c>
      <c r="DC378" s="48"/>
      <c r="DE378" s="45">
        <v>317</v>
      </c>
      <c r="DF378" s="46">
        <f t="shared" si="2337"/>
        <v>0</v>
      </c>
      <c r="DG378" s="46">
        <f t="shared" si="2804"/>
        <v>0</v>
      </c>
      <c r="DH378" s="46">
        <f t="shared" si="2338"/>
        <v>0</v>
      </c>
      <c r="DI378" s="46">
        <f t="shared" si="2339"/>
        <v>0</v>
      </c>
      <c r="DJ378" s="46">
        <f t="shared" si="2340"/>
        <v>0</v>
      </c>
      <c r="DK378" s="51">
        <f t="shared" si="2341"/>
        <v>0</v>
      </c>
      <c r="DL378" s="58">
        <f t="shared" si="2769"/>
        <v>0</v>
      </c>
      <c r="DM378" s="241">
        <f t="shared" si="2805"/>
        <v>0</v>
      </c>
      <c r="DN378" s="51">
        <f t="shared" si="2342"/>
        <v>0</v>
      </c>
      <c r="DO378" s="57">
        <f t="shared" si="2343"/>
        <v>0</v>
      </c>
      <c r="DP378" s="468">
        <f t="shared" si="2513"/>
        <v>0</v>
      </c>
      <c r="DQ378" s="46">
        <f t="shared" si="2514"/>
        <v>0</v>
      </c>
      <c r="DR378" s="47"/>
      <c r="DS378" s="46">
        <f t="shared" si="2515"/>
        <v>0</v>
      </c>
      <c r="DT378" s="48"/>
      <c r="DU378" s="29"/>
      <c r="DV378" s="45">
        <v>317</v>
      </c>
      <c r="DW378" s="46">
        <f t="shared" si="2516"/>
        <v>0</v>
      </c>
      <c r="DX378" s="46">
        <f t="shared" si="2806"/>
        <v>0</v>
      </c>
      <c r="DY378" s="46">
        <f t="shared" si="2517"/>
        <v>0</v>
      </c>
      <c r="DZ378" s="46">
        <f t="shared" si="2344"/>
        <v>0</v>
      </c>
      <c r="EA378" s="46">
        <f t="shared" si="2345"/>
        <v>0</v>
      </c>
      <c r="EB378" s="51">
        <f t="shared" si="2346"/>
        <v>0</v>
      </c>
      <c r="EC378" s="58">
        <f t="shared" si="2770"/>
        <v>0</v>
      </c>
      <c r="ED378" s="52">
        <f t="shared" si="2807"/>
        <v>0</v>
      </c>
      <c r="EE378" s="51">
        <f t="shared" si="2347"/>
        <v>0</v>
      </c>
      <c r="EF378" s="57">
        <f t="shared" si="2348"/>
        <v>0</v>
      </c>
      <c r="EG378" s="468">
        <f t="shared" si="2518"/>
        <v>0</v>
      </c>
      <c r="EH378" s="46">
        <f t="shared" si="2519"/>
        <v>0</v>
      </c>
      <c r="EI378" s="47"/>
      <c r="EJ378" s="46">
        <f t="shared" si="2520"/>
        <v>0</v>
      </c>
      <c r="EK378" s="48"/>
      <c r="EL378" s="29"/>
      <c r="EM378" s="45">
        <v>317</v>
      </c>
      <c r="EN378" s="46">
        <f t="shared" si="2783"/>
        <v>0</v>
      </c>
      <c r="EO378" s="46">
        <f t="shared" si="2808"/>
        <v>0</v>
      </c>
      <c r="EP378" s="128">
        <f t="shared" si="2771"/>
        <v>0</v>
      </c>
      <c r="EQ378" s="46">
        <f t="shared" si="2349"/>
        <v>0</v>
      </c>
      <c r="ER378" s="46">
        <f t="shared" si="2350"/>
        <v>0</v>
      </c>
      <c r="ES378" s="51">
        <f t="shared" si="2351"/>
        <v>0</v>
      </c>
      <c r="ET378" s="153">
        <f t="shared" si="2521"/>
        <v>10000</v>
      </c>
      <c r="EU378" s="45">
        <v>317</v>
      </c>
      <c r="EV378" s="46">
        <f t="shared" si="2772"/>
        <v>0</v>
      </c>
      <c r="EW378" s="46">
        <f t="shared" si="2809"/>
        <v>0</v>
      </c>
      <c r="EX378" s="128">
        <f t="shared" si="2352"/>
        <v>0</v>
      </c>
      <c r="EY378" s="46">
        <f t="shared" si="2353"/>
        <v>0</v>
      </c>
      <c r="EZ378" s="46">
        <f t="shared" si="2354"/>
        <v>0</v>
      </c>
      <c r="FA378" s="51">
        <f t="shared" si="2355"/>
        <v>0</v>
      </c>
      <c r="FB378" s="58">
        <f t="shared" si="2356"/>
        <v>0</v>
      </c>
      <c r="FC378" s="52">
        <f t="shared" si="2810"/>
        <v>0</v>
      </c>
      <c r="FD378" s="51">
        <f t="shared" si="2522"/>
        <v>0</v>
      </c>
      <c r="FE378" s="57">
        <f t="shared" si="2357"/>
        <v>0</v>
      </c>
      <c r="FF378" s="153">
        <f t="shared" si="2523"/>
        <v>10000</v>
      </c>
      <c r="FG378" s="469">
        <f t="shared" si="2358"/>
        <v>0</v>
      </c>
      <c r="FH378" s="46">
        <f t="shared" si="2359"/>
        <v>0</v>
      </c>
      <c r="FI378" s="46">
        <f t="shared" si="2360"/>
        <v>0</v>
      </c>
      <c r="FJ378" s="48"/>
      <c r="FL378" s="45">
        <v>317</v>
      </c>
      <c r="FM378" s="46">
        <f t="shared" si="2524"/>
        <v>0</v>
      </c>
      <c r="FN378" s="46">
        <f t="shared" si="2784"/>
        <v>0</v>
      </c>
      <c r="FO378" s="46">
        <f t="shared" si="2525"/>
        <v>0</v>
      </c>
      <c r="FP378" s="46">
        <f t="shared" si="2361"/>
        <v>0</v>
      </c>
      <c r="FQ378" s="46">
        <f t="shared" si="2362"/>
        <v>0</v>
      </c>
      <c r="FR378" s="51">
        <f t="shared" si="2363"/>
        <v>0</v>
      </c>
      <c r="FS378" s="57">
        <f t="shared" si="2811"/>
        <v>0</v>
      </c>
      <c r="FT378" s="58">
        <f t="shared" si="2773"/>
        <v>0</v>
      </c>
      <c r="FU378" s="241">
        <f t="shared" si="2785"/>
        <v>0</v>
      </c>
      <c r="FV378" s="51">
        <f t="shared" si="2364"/>
        <v>0</v>
      </c>
      <c r="FW378" s="51">
        <f t="shared" si="2365"/>
        <v>0</v>
      </c>
      <c r="FX378" s="153">
        <f t="shared" si="2812"/>
        <v>0</v>
      </c>
      <c r="FY378" s="468">
        <f t="shared" si="2526"/>
        <v>0</v>
      </c>
      <c r="FZ378" s="46">
        <f t="shared" si="2527"/>
        <v>0</v>
      </c>
      <c r="GA378" s="46">
        <f t="shared" si="2366"/>
        <v>0</v>
      </c>
      <c r="GB378" s="48"/>
      <c r="GD378" s="45">
        <v>317</v>
      </c>
      <c r="GE378" s="128">
        <f t="shared" si="2786"/>
        <v>0</v>
      </c>
      <c r="GF378" s="128">
        <f t="shared" si="2813"/>
        <v>0</v>
      </c>
      <c r="GG378" s="128">
        <f t="shared" si="2699"/>
        <v>0</v>
      </c>
      <c r="GH378" s="46">
        <f t="shared" si="2774"/>
        <v>0</v>
      </c>
      <c r="GI378" s="46">
        <f t="shared" si="2367"/>
        <v>0</v>
      </c>
      <c r="GJ378" s="51">
        <f t="shared" si="2368"/>
        <v>0</v>
      </c>
      <c r="GK378" s="51">
        <f t="shared" si="2814"/>
        <v>0</v>
      </c>
      <c r="GL378" s="153">
        <f t="shared" si="2528"/>
        <v>10000</v>
      </c>
      <c r="GM378" s="45">
        <v>317</v>
      </c>
      <c r="GN378" s="46">
        <f t="shared" si="2775"/>
        <v>0</v>
      </c>
      <c r="GO378" s="46">
        <f t="shared" si="2787"/>
        <v>0</v>
      </c>
      <c r="GP378" s="128">
        <f t="shared" si="2747"/>
        <v>0</v>
      </c>
      <c r="GQ378" s="46">
        <f t="shared" si="2369"/>
        <v>0</v>
      </c>
      <c r="GR378" s="46">
        <f t="shared" si="2748"/>
        <v>0</v>
      </c>
      <c r="GS378" s="51">
        <f t="shared" si="2370"/>
        <v>0</v>
      </c>
      <c r="GT378" s="57">
        <f t="shared" si="2815"/>
        <v>0</v>
      </c>
      <c r="GU378" s="58">
        <f t="shared" si="2371"/>
        <v>0</v>
      </c>
      <c r="GV378" s="52">
        <f t="shared" si="2788"/>
        <v>0</v>
      </c>
      <c r="GW378" s="51">
        <f t="shared" si="2529"/>
        <v>0</v>
      </c>
      <c r="GX378" s="57">
        <f t="shared" si="2372"/>
        <v>0</v>
      </c>
      <c r="GY378" s="57">
        <f t="shared" si="2816"/>
        <v>0</v>
      </c>
      <c r="GZ378" s="153">
        <f t="shared" si="2530"/>
        <v>10000</v>
      </c>
      <c r="HA378" s="469">
        <f t="shared" si="2373"/>
        <v>0</v>
      </c>
      <c r="HB378" s="46">
        <f t="shared" si="2374"/>
        <v>0</v>
      </c>
      <c r="HC378" s="46">
        <f t="shared" si="2375"/>
        <v>0</v>
      </c>
      <c r="HD378" s="48"/>
      <c r="HF378" s="45">
        <v>317</v>
      </c>
      <c r="HG378" s="46">
        <f t="shared" si="2376"/>
        <v>0</v>
      </c>
      <c r="HH378" s="46">
        <f t="shared" si="2377"/>
        <v>0</v>
      </c>
      <c r="HI378" s="46">
        <f t="shared" si="2378"/>
        <v>0</v>
      </c>
      <c r="HJ378" s="46">
        <f t="shared" si="2379"/>
        <v>0</v>
      </c>
      <c r="HK378" s="46">
        <f t="shared" si="2380"/>
        <v>0</v>
      </c>
      <c r="HL378" s="51">
        <f t="shared" si="2381"/>
        <v>0</v>
      </c>
      <c r="HM378" s="153">
        <f t="shared" si="2531"/>
        <v>10000</v>
      </c>
      <c r="HN378" s="58">
        <f t="shared" si="2382"/>
        <v>0</v>
      </c>
      <c r="HO378" s="52">
        <f t="shared" si="2383"/>
        <v>0</v>
      </c>
      <c r="HP378" s="51">
        <f t="shared" si="2384"/>
        <v>0</v>
      </c>
      <c r="HQ378" s="57">
        <f t="shared" si="2385"/>
        <v>0</v>
      </c>
      <c r="HR378" s="153">
        <f t="shared" si="2532"/>
        <v>10000</v>
      </c>
      <c r="HS378" s="468">
        <f t="shared" si="2749"/>
        <v>0</v>
      </c>
      <c r="HT378" s="46">
        <f t="shared" si="2750"/>
        <v>0</v>
      </c>
      <c r="HU378" s="46">
        <f t="shared" si="2751"/>
        <v>0</v>
      </c>
      <c r="HV378" s="48"/>
      <c r="HW378" s="29"/>
      <c r="HX378" s="45">
        <v>317</v>
      </c>
      <c r="HY378" s="128">
        <f t="shared" si="2386"/>
        <v>0</v>
      </c>
      <c r="HZ378" s="46">
        <f t="shared" si="2387"/>
        <v>0</v>
      </c>
      <c r="IA378" s="46">
        <f t="shared" si="2388"/>
        <v>0</v>
      </c>
      <c r="IB378" s="46">
        <f t="shared" si="2389"/>
        <v>0</v>
      </c>
      <c r="IC378" s="46">
        <f t="shared" si="2390"/>
        <v>0</v>
      </c>
      <c r="ID378" s="51">
        <f t="shared" si="2391"/>
        <v>0</v>
      </c>
      <c r="IE378" s="153">
        <f t="shared" si="2533"/>
        <v>10000</v>
      </c>
      <c r="IF378" s="58">
        <f t="shared" si="2392"/>
        <v>0</v>
      </c>
      <c r="IG378" s="52">
        <f t="shared" si="2393"/>
        <v>0</v>
      </c>
      <c r="IH378" s="51">
        <f t="shared" si="2394"/>
        <v>0</v>
      </c>
      <c r="II378" s="57">
        <f t="shared" si="2534"/>
        <v>0</v>
      </c>
      <c r="IJ378" s="153">
        <f t="shared" si="2535"/>
        <v>10000</v>
      </c>
      <c r="IK378" s="468">
        <f t="shared" si="2752"/>
        <v>0</v>
      </c>
      <c r="IL378" s="46">
        <f t="shared" si="2753"/>
        <v>0</v>
      </c>
      <c r="IM378" s="46">
        <f t="shared" si="2754"/>
        <v>0</v>
      </c>
      <c r="IN378" s="48"/>
      <c r="IO378" s="53">
        <f t="shared" si="2395"/>
        <v>0</v>
      </c>
      <c r="IQ378" s="45">
        <v>317</v>
      </c>
      <c r="IR378" s="128">
        <f t="shared" si="2396"/>
        <v>0</v>
      </c>
      <c r="IS378" s="128">
        <f t="shared" si="2397"/>
        <v>0</v>
      </c>
      <c r="IT378" s="128">
        <f t="shared" si="2398"/>
        <v>0</v>
      </c>
      <c r="IU378" s="46">
        <f t="shared" si="2559"/>
        <v>0</v>
      </c>
      <c r="IV378" s="46">
        <f t="shared" si="2399"/>
        <v>0</v>
      </c>
      <c r="IW378" s="51">
        <f t="shared" si="2400"/>
        <v>0</v>
      </c>
      <c r="IX378" s="199">
        <f t="shared" si="2536"/>
        <v>10000</v>
      </c>
      <c r="IY378" s="128">
        <f t="shared" si="2401"/>
        <v>0</v>
      </c>
      <c r="IZ378" s="408">
        <f t="shared" si="2402"/>
        <v>0</v>
      </c>
      <c r="JA378" s="58">
        <f t="shared" si="2403"/>
        <v>0</v>
      </c>
      <c r="JB378" s="52">
        <f t="shared" si="2404"/>
        <v>0</v>
      </c>
      <c r="JC378" s="51">
        <f t="shared" si="2405"/>
        <v>0</v>
      </c>
      <c r="JD378" s="57">
        <f t="shared" si="2406"/>
        <v>0</v>
      </c>
      <c r="JE378" s="280">
        <f t="shared" si="2407"/>
        <v>10000</v>
      </c>
      <c r="JF378" s="280">
        <f t="shared" si="2408"/>
        <v>0</v>
      </c>
      <c r="JG378" s="468">
        <f t="shared" si="2409"/>
        <v>0</v>
      </c>
      <c r="JH378" s="46">
        <f t="shared" si="2410"/>
        <v>0</v>
      </c>
      <c r="JI378" s="46">
        <f t="shared" si="2411"/>
        <v>0</v>
      </c>
      <c r="JJ378" s="48"/>
      <c r="JL378" s="45">
        <v>317</v>
      </c>
      <c r="JM378" s="46">
        <f t="shared" si="2412"/>
        <v>0</v>
      </c>
      <c r="JN378" s="46">
        <f t="shared" si="2413"/>
        <v>0</v>
      </c>
      <c r="JO378" s="128">
        <f t="shared" si="2414"/>
        <v>0</v>
      </c>
      <c r="JP378" s="46">
        <f t="shared" si="2537"/>
        <v>0</v>
      </c>
      <c r="JQ378" s="46">
        <f t="shared" si="2415"/>
        <v>0</v>
      </c>
      <c r="JR378" s="51">
        <f t="shared" si="2416"/>
        <v>0</v>
      </c>
      <c r="JS378" s="51">
        <f t="shared" si="2817"/>
        <v>0</v>
      </c>
      <c r="JT378" s="199">
        <f t="shared" si="2538"/>
        <v>10000</v>
      </c>
      <c r="JU378" s="128">
        <f t="shared" si="2417"/>
        <v>0</v>
      </c>
      <c r="JV378" s="408">
        <f t="shared" si="2418"/>
        <v>0</v>
      </c>
      <c r="JW378" s="58">
        <f t="shared" si="2419"/>
        <v>0</v>
      </c>
      <c r="JX378" s="52">
        <f t="shared" si="2420"/>
        <v>0</v>
      </c>
      <c r="JY378" s="51">
        <f t="shared" si="2421"/>
        <v>0</v>
      </c>
      <c r="JZ378" s="51">
        <f t="shared" si="2422"/>
        <v>0</v>
      </c>
      <c r="KA378" s="199">
        <f t="shared" si="2818"/>
        <v>0</v>
      </c>
      <c r="KB378" s="128">
        <f t="shared" si="2539"/>
        <v>10000</v>
      </c>
      <c r="KC378" s="204">
        <f t="shared" si="2423"/>
        <v>0</v>
      </c>
      <c r="KD378" s="468">
        <f t="shared" si="2540"/>
        <v>0</v>
      </c>
      <c r="KE378" s="46">
        <f t="shared" si="2424"/>
        <v>0</v>
      </c>
      <c r="KF378" s="46">
        <f t="shared" si="2425"/>
        <v>0</v>
      </c>
      <c r="KG378" s="48"/>
      <c r="KI378" s="45">
        <v>317</v>
      </c>
      <c r="KJ378" s="46">
        <f t="shared" si="2426"/>
        <v>0</v>
      </c>
      <c r="KK378" s="46">
        <f t="shared" si="2427"/>
        <v>0</v>
      </c>
      <c r="KL378" s="128">
        <f t="shared" si="2428"/>
        <v>0</v>
      </c>
      <c r="KM378" s="46">
        <f t="shared" si="2782"/>
        <v>0</v>
      </c>
      <c r="KN378" s="46">
        <f t="shared" si="2429"/>
        <v>0</v>
      </c>
      <c r="KO378" s="51">
        <f t="shared" si="2430"/>
        <v>0</v>
      </c>
      <c r="KP378" s="199">
        <f t="shared" si="2819"/>
        <v>0</v>
      </c>
      <c r="KQ378" s="199">
        <f t="shared" si="2541"/>
        <v>10000</v>
      </c>
      <c r="KR378" s="128">
        <f t="shared" si="2431"/>
        <v>0</v>
      </c>
      <c r="KS378" s="408">
        <f t="shared" si="2432"/>
        <v>0</v>
      </c>
      <c r="KT378" s="45">
        <v>317</v>
      </c>
      <c r="KU378" s="46">
        <f t="shared" si="2542"/>
        <v>0</v>
      </c>
      <c r="KV378" s="46">
        <f t="shared" si="2433"/>
        <v>0</v>
      </c>
      <c r="KW378" s="128">
        <f t="shared" si="2755"/>
        <v>0</v>
      </c>
      <c r="KX378" s="46">
        <f t="shared" si="2434"/>
        <v>0</v>
      </c>
      <c r="KY378" s="46">
        <f t="shared" si="2756"/>
        <v>0</v>
      </c>
      <c r="KZ378" s="51">
        <f t="shared" si="2435"/>
        <v>0</v>
      </c>
      <c r="LA378" s="153">
        <f t="shared" si="2820"/>
        <v>0</v>
      </c>
      <c r="LB378" s="58">
        <f t="shared" si="2652"/>
        <v>0</v>
      </c>
      <c r="LC378" s="52">
        <f t="shared" si="2436"/>
        <v>0</v>
      </c>
      <c r="LD378" s="51">
        <f t="shared" si="2437"/>
        <v>0</v>
      </c>
      <c r="LE378" s="51">
        <f t="shared" si="2757"/>
        <v>0</v>
      </c>
      <c r="LF378" s="51">
        <f t="shared" si="2821"/>
        <v>0</v>
      </c>
      <c r="LG378" s="128">
        <f t="shared" si="2758"/>
        <v>10000</v>
      </c>
      <c r="LH378" s="204">
        <f t="shared" si="2438"/>
        <v>0</v>
      </c>
      <c r="LI378" s="479">
        <f t="shared" si="2759"/>
        <v>0</v>
      </c>
      <c r="LJ378" s="46">
        <f t="shared" si="2543"/>
        <v>0</v>
      </c>
      <c r="LK378" s="46">
        <f t="shared" si="2544"/>
        <v>0</v>
      </c>
      <c r="LL378" s="48"/>
      <c r="LN378" s="45">
        <v>317</v>
      </c>
      <c r="LO378" s="46">
        <f t="shared" si="2439"/>
        <v>0</v>
      </c>
      <c r="LP378" s="46">
        <f t="shared" si="2789"/>
        <v>0</v>
      </c>
      <c r="LQ378" s="46">
        <f t="shared" si="2440"/>
        <v>0</v>
      </c>
      <c r="LR378" s="46">
        <f t="shared" si="2441"/>
        <v>0</v>
      </c>
      <c r="LS378" s="46">
        <f t="shared" si="2442"/>
        <v>0</v>
      </c>
      <c r="LT378" s="51">
        <f t="shared" si="2443"/>
        <v>0</v>
      </c>
      <c r="LU378" s="199">
        <f t="shared" si="2545"/>
        <v>10000</v>
      </c>
      <c r="LV378" s="58">
        <f t="shared" si="2444"/>
        <v>0</v>
      </c>
      <c r="LW378" s="241">
        <f t="shared" si="2790"/>
        <v>0</v>
      </c>
      <c r="LX378" s="51">
        <f t="shared" si="2445"/>
        <v>0</v>
      </c>
      <c r="LY378" s="51">
        <f t="shared" si="2446"/>
        <v>0</v>
      </c>
      <c r="LZ378" s="46">
        <f t="shared" si="2546"/>
        <v>0</v>
      </c>
      <c r="MA378" s="199">
        <f t="shared" si="2547"/>
        <v>10000</v>
      </c>
      <c r="MB378" s="468">
        <f t="shared" si="2447"/>
        <v>0</v>
      </c>
      <c r="MC378" s="46">
        <f t="shared" si="2448"/>
        <v>0</v>
      </c>
      <c r="MD378" s="46">
        <f t="shared" si="2449"/>
        <v>0</v>
      </c>
      <c r="ME378" s="48"/>
      <c r="MG378" s="45">
        <v>317</v>
      </c>
      <c r="MH378" s="46">
        <f t="shared" si="2450"/>
        <v>0</v>
      </c>
      <c r="MI378" s="46">
        <f t="shared" si="2791"/>
        <v>0</v>
      </c>
      <c r="MJ378" s="46">
        <f t="shared" si="2451"/>
        <v>0</v>
      </c>
      <c r="MK378" s="46">
        <f t="shared" si="2452"/>
        <v>0</v>
      </c>
      <c r="ML378" s="46">
        <f t="shared" si="2453"/>
        <v>0</v>
      </c>
      <c r="MM378" s="51">
        <f t="shared" si="2454"/>
        <v>0</v>
      </c>
      <c r="MN378" s="199">
        <f t="shared" si="2548"/>
        <v>10000</v>
      </c>
      <c r="MO378" s="58">
        <f t="shared" si="2455"/>
        <v>0</v>
      </c>
      <c r="MP378" s="52">
        <f t="shared" si="2792"/>
        <v>0</v>
      </c>
      <c r="MQ378" s="51">
        <f t="shared" si="2456"/>
        <v>0</v>
      </c>
      <c r="MR378" s="57">
        <f t="shared" si="2457"/>
        <v>0</v>
      </c>
      <c r="MS378" s="199">
        <f t="shared" si="2549"/>
        <v>10000</v>
      </c>
      <c r="MT378" s="468">
        <f t="shared" si="2550"/>
        <v>0</v>
      </c>
      <c r="MU378" s="46">
        <f t="shared" si="2458"/>
        <v>0</v>
      </c>
      <c r="MV378" s="46">
        <f t="shared" si="2459"/>
        <v>0</v>
      </c>
      <c r="MW378" s="48"/>
      <c r="MY378" s="45">
        <v>317</v>
      </c>
      <c r="MZ378" s="46">
        <f t="shared" si="2460"/>
        <v>0</v>
      </c>
      <c r="NA378" s="46">
        <f t="shared" si="2793"/>
        <v>0</v>
      </c>
      <c r="NB378" s="128">
        <f t="shared" si="2461"/>
        <v>0</v>
      </c>
      <c r="NC378" s="46">
        <f t="shared" si="2776"/>
        <v>0</v>
      </c>
      <c r="ND378" s="46">
        <f t="shared" si="2462"/>
        <v>0</v>
      </c>
      <c r="NE378" s="51">
        <f t="shared" si="2760"/>
        <v>0</v>
      </c>
      <c r="NF378" s="153">
        <f t="shared" si="2761"/>
        <v>10000</v>
      </c>
      <c r="NG378" s="45">
        <v>317</v>
      </c>
      <c r="NH378" s="46">
        <f t="shared" si="2777"/>
        <v>0</v>
      </c>
      <c r="NI378" s="46">
        <f t="shared" si="2794"/>
        <v>0</v>
      </c>
      <c r="NJ378" s="128">
        <f t="shared" si="2762"/>
        <v>0</v>
      </c>
      <c r="NK378" s="46">
        <f t="shared" si="2551"/>
        <v>0</v>
      </c>
      <c r="NL378" s="46">
        <f t="shared" si="2763"/>
        <v>0</v>
      </c>
      <c r="NM378" s="51">
        <f t="shared" si="2463"/>
        <v>0</v>
      </c>
      <c r="NN378" s="58">
        <f t="shared" si="2764"/>
        <v>0</v>
      </c>
      <c r="NO378" s="52">
        <f t="shared" si="2795"/>
        <v>0</v>
      </c>
      <c r="NP378" s="51">
        <f t="shared" si="2765"/>
        <v>0</v>
      </c>
      <c r="NQ378" s="57">
        <f t="shared" si="2464"/>
        <v>0</v>
      </c>
      <c r="NR378" s="153">
        <f t="shared" si="2552"/>
        <v>10000</v>
      </c>
      <c r="NS378" s="469">
        <f t="shared" si="2465"/>
        <v>0</v>
      </c>
      <c r="NT378" s="46">
        <f t="shared" si="2466"/>
        <v>0</v>
      </c>
      <c r="NU378" s="46">
        <f t="shared" si="2467"/>
        <v>0</v>
      </c>
      <c r="NV378" s="48"/>
      <c r="NX378" s="45">
        <v>317</v>
      </c>
      <c r="NY378" s="46">
        <f t="shared" si="2468"/>
        <v>0</v>
      </c>
      <c r="NZ378" s="46">
        <f t="shared" si="2796"/>
        <v>0</v>
      </c>
      <c r="OA378" s="46">
        <f t="shared" si="2469"/>
        <v>0</v>
      </c>
      <c r="OB378" s="46">
        <f t="shared" si="2470"/>
        <v>0</v>
      </c>
      <c r="OC378" s="46">
        <f t="shared" si="2471"/>
        <v>0</v>
      </c>
      <c r="OD378" s="51">
        <f t="shared" si="2472"/>
        <v>0</v>
      </c>
      <c r="OE378" s="57">
        <f t="shared" si="2822"/>
        <v>0</v>
      </c>
      <c r="OF378" s="153">
        <f t="shared" si="2553"/>
        <v>10000</v>
      </c>
      <c r="OG378" s="58">
        <f t="shared" si="2473"/>
        <v>0</v>
      </c>
      <c r="OH378" s="241">
        <f t="shared" si="2823"/>
        <v>0</v>
      </c>
      <c r="OI378" s="51">
        <f t="shared" si="2474"/>
        <v>0</v>
      </c>
      <c r="OJ378" s="51">
        <f t="shared" si="2475"/>
        <v>0</v>
      </c>
      <c r="OK378" s="153">
        <f t="shared" si="2824"/>
        <v>0</v>
      </c>
      <c r="OL378" s="153">
        <f t="shared" si="2554"/>
        <v>10000</v>
      </c>
      <c r="OM378" s="468">
        <f t="shared" si="2555"/>
        <v>0</v>
      </c>
      <c r="ON378" s="46">
        <f t="shared" si="2556"/>
        <v>0</v>
      </c>
      <c r="OO378" s="46">
        <f t="shared" si="2476"/>
        <v>0</v>
      </c>
      <c r="OP378" s="48"/>
      <c r="OR378" s="45">
        <v>317</v>
      </c>
      <c r="OS378" s="46">
        <f t="shared" si="2477"/>
        <v>0</v>
      </c>
      <c r="OT378" s="128">
        <f t="shared" si="2797"/>
        <v>0</v>
      </c>
      <c r="OU378" s="128">
        <f t="shared" si="2478"/>
        <v>0</v>
      </c>
      <c r="OV378" s="46">
        <f t="shared" si="2778"/>
        <v>0</v>
      </c>
      <c r="OW378" s="46">
        <f t="shared" si="2779"/>
        <v>0</v>
      </c>
      <c r="OX378" s="51">
        <f t="shared" si="2479"/>
        <v>0</v>
      </c>
      <c r="OY378" s="51">
        <f t="shared" si="2825"/>
        <v>0</v>
      </c>
      <c r="OZ378" s="153">
        <f t="shared" si="2557"/>
        <v>10000</v>
      </c>
      <c r="PA378" s="45">
        <v>317</v>
      </c>
      <c r="PB378" s="46">
        <f t="shared" si="2480"/>
        <v>0</v>
      </c>
      <c r="PC378" s="46">
        <f t="shared" si="2826"/>
        <v>0</v>
      </c>
      <c r="PD378" s="128">
        <f t="shared" si="2481"/>
        <v>0</v>
      </c>
      <c r="PE378" s="46">
        <f t="shared" si="2482"/>
        <v>0</v>
      </c>
      <c r="PF378" s="46">
        <f t="shared" si="2483"/>
        <v>0</v>
      </c>
      <c r="PG378" s="51">
        <f t="shared" si="2484"/>
        <v>0</v>
      </c>
      <c r="PH378" s="57">
        <f t="shared" si="2827"/>
        <v>0</v>
      </c>
      <c r="PI378" s="688">
        <f t="shared" si="2485"/>
        <v>0</v>
      </c>
      <c r="PJ378" s="52">
        <f t="shared" si="2828"/>
        <v>0</v>
      </c>
      <c r="PK378" s="51">
        <f t="shared" si="2486"/>
        <v>0</v>
      </c>
      <c r="PL378" s="57">
        <f t="shared" si="2487"/>
        <v>0</v>
      </c>
      <c r="PM378" s="57">
        <f t="shared" si="2829"/>
        <v>0</v>
      </c>
      <c r="PN378" s="153">
        <f t="shared" si="2558"/>
        <v>10000</v>
      </c>
      <c r="PO378" s="469">
        <f t="shared" si="2488"/>
        <v>0</v>
      </c>
      <c r="PP378" s="46">
        <f t="shared" si="2489"/>
        <v>0</v>
      </c>
      <c r="PQ378" s="46">
        <f t="shared" si="2490"/>
        <v>0</v>
      </c>
      <c r="PR378" s="48"/>
    </row>
    <row r="379" spans="2:434" hidden="1" x14ac:dyDescent="0.3">
      <c r="B379" s="45">
        <v>318</v>
      </c>
      <c r="C379" s="46">
        <f t="shared" si="2798"/>
        <v>0</v>
      </c>
      <c r="D379" s="46">
        <f t="shared" si="2293"/>
        <v>0</v>
      </c>
      <c r="E379" s="46">
        <f t="shared" si="2294"/>
        <v>0</v>
      </c>
      <c r="F379" s="46">
        <f t="shared" si="2295"/>
        <v>0</v>
      </c>
      <c r="G379" s="46">
        <f t="shared" si="2296"/>
        <v>0</v>
      </c>
      <c r="H379" s="51">
        <f t="shared" si="2297"/>
        <v>0</v>
      </c>
      <c r="I379" s="58">
        <f t="shared" si="2766"/>
        <v>0</v>
      </c>
      <c r="J379" s="52">
        <f t="shared" si="2298"/>
        <v>0</v>
      </c>
      <c r="K379" s="51">
        <f t="shared" si="2299"/>
        <v>0</v>
      </c>
      <c r="L379" s="57">
        <f t="shared" si="2300"/>
        <v>0</v>
      </c>
      <c r="M379" s="468">
        <f t="shared" si="2491"/>
        <v>0</v>
      </c>
      <c r="N379" s="46">
        <f t="shared" si="2492"/>
        <v>0</v>
      </c>
      <c r="O379" s="47"/>
      <c r="P379" s="46">
        <f t="shared" si="2493"/>
        <v>0</v>
      </c>
      <c r="Q379" s="48"/>
      <c r="R379" s="29"/>
      <c r="S379" s="29"/>
      <c r="T379" s="45">
        <v>318</v>
      </c>
      <c r="U379" s="46">
        <f t="shared" si="2301"/>
        <v>0</v>
      </c>
      <c r="V379" s="46">
        <f t="shared" si="2302"/>
        <v>0</v>
      </c>
      <c r="W379" s="46">
        <f t="shared" si="2494"/>
        <v>0</v>
      </c>
      <c r="X379" s="46">
        <f t="shared" si="2303"/>
        <v>0</v>
      </c>
      <c r="Y379" s="46">
        <f t="shared" si="2304"/>
        <v>0</v>
      </c>
      <c r="Z379" s="51">
        <f t="shared" si="2305"/>
        <v>0</v>
      </c>
      <c r="AA379" s="58">
        <f t="shared" si="2306"/>
        <v>0</v>
      </c>
      <c r="AB379" s="52">
        <f t="shared" si="2307"/>
        <v>0</v>
      </c>
      <c r="AC379" s="51">
        <f t="shared" si="2308"/>
        <v>0</v>
      </c>
      <c r="AD379" s="57">
        <f t="shared" si="2309"/>
        <v>0</v>
      </c>
      <c r="AE379" s="468">
        <f t="shared" si="2495"/>
        <v>0</v>
      </c>
      <c r="AF379" s="46">
        <f t="shared" si="2310"/>
        <v>0</v>
      </c>
      <c r="AG379" s="47"/>
      <c r="AH379" s="46">
        <f t="shared" si="2496"/>
        <v>0</v>
      </c>
      <c r="AI379" s="48"/>
      <c r="AJ379" s="29"/>
      <c r="AK379" s="45">
        <v>318</v>
      </c>
      <c r="AL379" s="46">
        <f t="shared" si="2311"/>
        <v>0</v>
      </c>
      <c r="AM379" s="46"/>
      <c r="AN379" s="46"/>
      <c r="AO379" s="46">
        <f t="shared" si="2312"/>
        <v>0</v>
      </c>
      <c r="AP379" s="128">
        <f t="shared" si="2313"/>
        <v>0</v>
      </c>
      <c r="AQ379" s="128"/>
      <c r="AR379" s="128"/>
      <c r="AS379" s="46">
        <f t="shared" si="2314"/>
        <v>0</v>
      </c>
      <c r="AT379" s="46">
        <f t="shared" si="2315"/>
        <v>0</v>
      </c>
      <c r="AU379" s="51"/>
      <c r="AV379" s="51"/>
      <c r="AW379" s="51">
        <f t="shared" si="2316"/>
        <v>0</v>
      </c>
      <c r="AX379" s="58">
        <f t="shared" si="2317"/>
        <v>0</v>
      </c>
      <c r="AY379" s="52"/>
      <c r="AZ379" s="52"/>
      <c r="BA379" s="52">
        <f t="shared" si="2318"/>
        <v>0</v>
      </c>
      <c r="BB379" s="51">
        <f t="shared" si="2319"/>
        <v>0</v>
      </c>
      <c r="BC379" s="51"/>
      <c r="BD379" s="51"/>
      <c r="BE379" s="57">
        <f t="shared" si="2320"/>
        <v>0</v>
      </c>
      <c r="BF379" s="468">
        <f t="shared" si="2321"/>
        <v>0</v>
      </c>
      <c r="BG379" s="46">
        <f t="shared" si="2322"/>
        <v>0</v>
      </c>
      <c r="BH379" s="46">
        <f t="shared" si="2323"/>
        <v>0</v>
      </c>
      <c r="BI379" s="48"/>
      <c r="BK379" s="45">
        <v>318</v>
      </c>
      <c r="BL379" s="46">
        <f t="shared" si="2497"/>
        <v>0</v>
      </c>
      <c r="BM379" s="46">
        <f t="shared" si="2498"/>
        <v>0</v>
      </c>
      <c r="BN379" s="46">
        <f t="shared" si="2499"/>
        <v>0</v>
      </c>
      <c r="BO379" s="46">
        <f t="shared" si="2324"/>
        <v>0</v>
      </c>
      <c r="BP379" s="46">
        <f t="shared" si="2325"/>
        <v>0</v>
      </c>
      <c r="BQ379" s="51">
        <f t="shared" si="2326"/>
        <v>0</v>
      </c>
      <c r="BR379" s="57">
        <f t="shared" si="2799"/>
        <v>0</v>
      </c>
      <c r="BS379" s="58">
        <f t="shared" si="2767"/>
        <v>0</v>
      </c>
      <c r="BT379" s="52">
        <f t="shared" si="2500"/>
        <v>0</v>
      </c>
      <c r="BU379" s="51">
        <f t="shared" si="2327"/>
        <v>0</v>
      </c>
      <c r="BV379" s="51">
        <f t="shared" si="2328"/>
        <v>0</v>
      </c>
      <c r="BW379" s="153">
        <f t="shared" si="2800"/>
        <v>0</v>
      </c>
      <c r="BX379" s="468">
        <f t="shared" si="2501"/>
        <v>0</v>
      </c>
      <c r="BY379" s="46">
        <f t="shared" si="2502"/>
        <v>0</v>
      </c>
      <c r="BZ379" s="46">
        <f t="shared" si="2329"/>
        <v>0</v>
      </c>
      <c r="CA379" s="48"/>
      <c r="CB379" s="29"/>
      <c r="CC379" s="45">
        <v>318</v>
      </c>
      <c r="CD379" s="128">
        <f t="shared" si="2330"/>
        <v>0</v>
      </c>
      <c r="CE379" s="46">
        <f t="shared" si="2503"/>
        <v>0</v>
      </c>
      <c r="CF379" s="128">
        <f t="shared" si="2331"/>
        <v>0</v>
      </c>
      <c r="CG379" s="46">
        <f t="shared" si="2504"/>
        <v>0</v>
      </c>
      <c r="CH379" s="46">
        <f t="shared" si="2768"/>
        <v>0</v>
      </c>
      <c r="CI379" s="51">
        <f t="shared" si="2332"/>
        <v>0</v>
      </c>
      <c r="CJ379" s="199">
        <f t="shared" si="2801"/>
        <v>0</v>
      </c>
      <c r="CK379" s="153">
        <f t="shared" si="2505"/>
        <v>10000</v>
      </c>
      <c r="CL379" s="45">
        <v>318</v>
      </c>
      <c r="CM379" s="46">
        <f t="shared" si="2506"/>
        <v>0</v>
      </c>
      <c r="CN379" s="46">
        <f t="shared" si="2507"/>
        <v>0</v>
      </c>
      <c r="CO379" s="128">
        <f t="shared" si="2780"/>
        <v>0</v>
      </c>
      <c r="CP379" s="46">
        <f t="shared" si="2333"/>
        <v>0</v>
      </c>
      <c r="CQ379" s="46">
        <f t="shared" si="2781"/>
        <v>0</v>
      </c>
      <c r="CR379" s="51">
        <f t="shared" si="2334"/>
        <v>0</v>
      </c>
      <c r="CS379" s="153">
        <f t="shared" si="2802"/>
        <v>0</v>
      </c>
      <c r="CT379" s="58">
        <f t="shared" si="2335"/>
        <v>0</v>
      </c>
      <c r="CU379" s="52">
        <f t="shared" si="2508"/>
        <v>0</v>
      </c>
      <c r="CV379" s="51">
        <f t="shared" si="2509"/>
        <v>0</v>
      </c>
      <c r="CW379" s="51">
        <f t="shared" si="2336"/>
        <v>0</v>
      </c>
      <c r="CX379" s="57">
        <f t="shared" si="2803"/>
        <v>0</v>
      </c>
      <c r="CY379" s="153">
        <f t="shared" si="2510"/>
        <v>10000</v>
      </c>
      <c r="CZ379" s="479">
        <f t="shared" si="2746"/>
        <v>0</v>
      </c>
      <c r="DA379" s="46">
        <f t="shared" si="2511"/>
        <v>0</v>
      </c>
      <c r="DB379" s="46">
        <f t="shared" si="2512"/>
        <v>0</v>
      </c>
      <c r="DC379" s="48"/>
      <c r="DE379" s="45">
        <v>318</v>
      </c>
      <c r="DF379" s="46">
        <f t="shared" si="2337"/>
        <v>0</v>
      </c>
      <c r="DG379" s="46">
        <f t="shared" si="2804"/>
        <v>0</v>
      </c>
      <c r="DH379" s="46">
        <f t="shared" si="2338"/>
        <v>0</v>
      </c>
      <c r="DI379" s="46">
        <f t="shared" si="2339"/>
        <v>0</v>
      </c>
      <c r="DJ379" s="46">
        <f t="shared" si="2340"/>
        <v>0</v>
      </c>
      <c r="DK379" s="51">
        <f t="shared" si="2341"/>
        <v>0</v>
      </c>
      <c r="DL379" s="58">
        <f t="shared" si="2769"/>
        <v>0</v>
      </c>
      <c r="DM379" s="241">
        <f t="shared" si="2805"/>
        <v>0</v>
      </c>
      <c r="DN379" s="51">
        <f t="shared" si="2342"/>
        <v>0</v>
      </c>
      <c r="DO379" s="57">
        <f t="shared" si="2343"/>
        <v>0</v>
      </c>
      <c r="DP379" s="468">
        <f t="shared" si="2513"/>
        <v>0</v>
      </c>
      <c r="DQ379" s="46">
        <f t="shared" si="2514"/>
        <v>0</v>
      </c>
      <c r="DR379" s="47"/>
      <c r="DS379" s="46">
        <f t="shared" si="2515"/>
        <v>0</v>
      </c>
      <c r="DT379" s="48"/>
      <c r="DU379" s="29"/>
      <c r="DV379" s="45">
        <v>318</v>
      </c>
      <c r="DW379" s="46">
        <f t="shared" si="2516"/>
        <v>0</v>
      </c>
      <c r="DX379" s="46">
        <f t="shared" si="2806"/>
        <v>0</v>
      </c>
      <c r="DY379" s="46">
        <f t="shared" si="2517"/>
        <v>0</v>
      </c>
      <c r="DZ379" s="46">
        <f t="shared" si="2344"/>
        <v>0</v>
      </c>
      <c r="EA379" s="46">
        <f t="shared" si="2345"/>
        <v>0</v>
      </c>
      <c r="EB379" s="51">
        <f t="shared" si="2346"/>
        <v>0</v>
      </c>
      <c r="EC379" s="58">
        <f t="shared" si="2770"/>
        <v>0</v>
      </c>
      <c r="ED379" s="52">
        <f t="shared" si="2807"/>
        <v>0</v>
      </c>
      <c r="EE379" s="51">
        <f t="shared" si="2347"/>
        <v>0</v>
      </c>
      <c r="EF379" s="57">
        <f t="shared" si="2348"/>
        <v>0</v>
      </c>
      <c r="EG379" s="468">
        <f t="shared" si="2518"/>
        <v>0</v>
      </c>
      <c r="EH379" s="46">
        <f t="shared" si="2519"/>
        <v>0</v>
      </c>
      <c r="EI379" s="47"/>
      <c r="EJ379" s="46">
        <f t="shared" si="2520"/>
        <v>0</v>
      </c>
      <c r="EK379" s="48"/>
      <c r="EL379" s="29"/>
      <c r="EM379" s="45">
        <v>318</v>
      </c>
      <c r="EN379" s="46">
        <f t="shared" si="2783"/>
        <v>0</v>
      </c>
      <c r="EO379" s="46">
        <f t="shared" si="2808"/>
        <v>0</v>
      </c>
      <c r="EP379" s="128">
        <f t="shared" si="2771"/>
        <v>0</v>
      </c>
      <c r="EQ379" s="46">
        <f t="shared" si="2349"/>
        <v>0</v>
      </c>
      <c r="ER379" s="46">
        <f t="shared" si="2350"/>
        <v>0</v>
      </c>
      <c r="ES379" s="51">
        <f t="shared" si="2351"/>
        <v>0</v>
      </c>
      <c r="ET379" s="153">
        <f t="shared" si="2521"/>
        <v>10000</v>
      </c>
      <c r="EU379" s="45">
        <v>318</v>
      </c>
      <c r="EV379" s="46">
        <f t="shared" si="2772"/>
        <v>0</v>
      </c>
      <c r="EW379" s="46">
        <f t="shared" si="2809"/>
        <v>0</v>
      </c>
      <c r="EX379" s="128">
        <f t="shared" si="2352"/>
        <v>0</v>
      </c>
      <c r="EY379" s="46">
        <f t="shared" si="2353"/>
        <v>0</v>
      </c>
      <c r="EZ379" s="46">
        <f t="shared" si="2354"/>
        <v>0</v>
      </c>
      <c r="FA379" s="51">
        <f t="shared" si="2355"/>
        <v>0</v>
      </c>
      <c r="FB379" s="58">
        <f t="shared" si="2356"/>
        <v>0</v>
      </c>
      <c r="FC379" s="52">
        <f t="shared" si="2810"/>
        <v>0</v>
      </c>
      <c r="FD379" s="51">
        <f t="shared" si="2522"/>
        <v>0</v>
      </c>
      <c r="FE379" s="57">
        <f t="shared" si="2357"/>
        <v>0</v>
      </c>
      <c r="FF379" s="153">
        <f t="shared" si="2523"/>
        <v>10000</v>
      </c>
      <c r="FG379" s="469">
        <f t="shared" si="2358"/>
        <v>0</v>
      </c>
      <c r="FH379" s="46">
        <f t="shared" si="2359"/>
        <v>0</v>
      </c>
      <c r="FI379" s="46">
        <f t="shared" si="2360"/>
        <v>0</v>
      </c>
      <c r="FJ379" s="48"/>
      <c r="FL379" s="45">
        <v>318</v>
      </c>
      <c r="FM379" s="46">
        <f t="shared" si="2524"/>
        <v>0</v>
      </c>
      <c r="FN379" s="46">
        <f t="shared" si="2784"/>
        <v>0</v>
      </c>
      <c r="FO379" s="46">
        <f t="shared" si="2525"/>
        <v>0</v>
      </c>
      <c r="FP379" s="46">
        <f t="shared" si="2361"/>
        <v>0</v>
      </c>
      <c r="FQ379" s="46">
        <f t="shared" si="2362"/>
        <v>0</v>
      </c>
      <c r="FR379" s="51">
        <f t="shared" si="2363"/>
        <v>0</v>
      </c>
      <c r="FS379" s="57">
        <f t="shared" si="2811"/>
        <v>0</v>
      </c>
      <c r="FT379" s="58">
        <f t="shared" si="2773"/>
        <v>0</v>
      </c>
      <c r="FU379" s="241">
        <f t="shared" si="2785"/>
        <v>0</v>
      </c>
      <c r="FV379" s="51">
        <f t="shared" si="2364"/>
        <v>0</v>
      </c>
      <c r="FW379" s="51">
        <f t="shared" si="2365"/>
        <v>0</v>
      </c>
      <c r="FX379" s="153">
        <f t="shared" si="2812"/>
        <v>0</v>
      </c>
      <c r="FY379" s="468">
        <f t="shared" si="2526"/>
        <v>0</v>
      </c>
      <c r="FZ379" s="46">
        <f t="shared" si="2527"/>
        <v>0</v>
      </c>
      <c r="GA379" s="46">
        <f t="shared" si="2366"/>
        <v>0</v>
      </c>
      <c r="GB379" s="48"/>
      <c r="GD379" s="45">
        <v>318</v>
      </c>
      <c r="GE379" s="128">
        <f t="shared" si="2786"/>
        <v>0</v>
      </c>
      <c r="GF379" s="128">
        <f t="shared" si="2813"/>
        <v>0</v>
      </c>
      <c r="GG379" s="128">
        <f t="shared" si="2699"/>
        <v>0</v>
      </c>
      <c r="GH379" s="46">
        <f t="shared" si="2774"/>
        <v>0</v>
      </c>
      <c r="GI379" s="46">
        <f t="shared" si="2367"/>
        <v>0</v>
      </c>
      <c r="GJ379" s="51">
        <f t="shared" si="2368"/>
        <v>0</v>
      </c>
      <c r="GK379" s="51">
        <f t="shared" si="2814"/>
        <v>0</v>
      </c>
      <c r="GL379" s="153">
        <f t="shared" si="2528"/>
        <v>10000</v>
      </c>
      <c r="GM379" s="45">
        <v>318</v>
      </c>
      <c r="GN379" s="46">
        <f t="shared" si="2775"/>
        <v>0</v>
      </c>
      <c r="GO379" s="46">
        <f t="shared" si="2787"/>
        <v>0</v>
      </c>
      <c r="GP379" s="128">
        <f t="shared" si="2747"/>
        <v>0</v>
      </c>
      <c r="GQ379" s="46">
        <f t="shared" si="2369"/>
        <v>0</v>
      </c>
      <c r="GR379" s="46">
        <f t="shared" si="2748"/>
        <v>0</v>
      </c>
      <c r="GS379" s="51">
        <f t="shared" si="2370"/>
        <v>0</v>
      </c>
      <c r="GT379" s="57">
        <f t="shared" si="2815"/>
        <v>0</v>
      </c>
      <c r="GU379" s="58">
        <f t="shared" si="2371"/>
        <v>0</v>
      </c>
      <c r="GV379" s="52">
        <f t="shared" si="2788"/>
        <v>0</v>
      </c>
      <c r="GW379" s="51">
        <f t="shared" si="2529"/>
        <v>0</v>
      </c>
      <c r="GX379" s="57">
        <f t="shared" si="2372"/>
        <v>0</v>
      </c>
      <c r="GY379" s="57">
        <f t="shared" si="2816"/>
        <v>0</v>
      </c>
      <c r="GZ379" s="153">
        <f t="shared" si="2530"/>
        <v>10000</v>
      </c>
      <c r="HA379" s="469">
        <f t="shared" si="2373"/>
        <v>0</v>
      </c>
      <c r="HB379" s="46">
        <f t="shared" si="2374"/>
        <v>0</v>
      </c>
      <c r="HC379" s="46">
        <f t="shared" si="2375"/>
        <v>0</v>
      </c>
      <c r="HD379" s="48"/>
      <c r="HF379" s="45">
        <v>318</v>
      </c>
      <c r="HG379" s="46">
        <f t="shared" si="2376"/>
        <v>0</v>
      </c>
      <c r="HH379" s="46">
        <f t="shared" si="2377"/>
        <v>0</v>
      </c>
      <c r="HI379" s="46">
        <f t="shared" si="2378"/>
        <v>0</v>
      </c>
      <c r="HJ379" s="46">
        <f t="shared" si="2379"/>
        <v>0</v>
      </c>
      <c r="HK379" s="46">
        <f t="shared" si="2380"/>
        <v>0</v>
      </c>
      <c r="HL379" s="51">
        <f t="shared" si="2381"/>
        <v>0</v>
      </c>
      <c r="HM379" s="153">
        <f t="shared" si="2531"/>
        <v>10000</v>
      </c>
      <c r="HN379" s="58">
        <f t="shared" si="2382"/>
        <v>0</v>
      </c>
      <c r="HO379" s="52">
        <f t="shared" si="2383"/>
        <v>0</v>
      </c>
      <c r="HP379" s="51">
        <f t="shared" si="2384"/>
        <v>0</v>
      </c>
      <c r="HQ379" s="57">
        <f t="shared" si="2385"/>
        <v>0</v>
      </c>
      <c r="HR379" s="153">
        <f t="shared" si="2532"/>
        <v>10000</v>
      </c>
      <c r="HS379" s="468">
        <f t="shared" si="2749"/>
        <v>0</v>
      </c>
      <c r="HT379" s="46">
        <f t="shared" si="2750"/>
        <v>0</v>
      </c>
      <c r="HU379" s="46">
        <f t="shared" si="2751"/>
        <v>0</v>
      </c>
      <c r="HV379" s="48"/>
      <c r="HW379" s="29"/>
      <c r="HX379" s="45">
        <v>318</v>
      </c>
      <c r="HY379" s="128">
        <f t="shared" si="2386"/>
        <v>0</v>
      </c>
      <c r="HZ379" s="46">
        <f t="shared" si="2387"/>
        <v>0</v>
      </c>
      <c r="IA379" s="46">
        <f t="shared" si="2388"/>
        <v>0</v>
      </c>
      <c r="IB379" s="46">
        <f t="shared" si="2389"/>
        <v>0</v>
      </c>
      <c r="IC379" s="46">
        <f t="shared" si="2390"/>
        <v>0</v>
      </c>
      <c r="ID379" s="51">
        <f t="shared" si="2391"/>
        <v>0</v>
      </c>
      <c r="IE379" s="153">
        <f t="shared" si="2533"/>
        <v>10000</v>
      </c>
      <c r="IF379" s="58">
        <f t="shared" si="2392"/>
        <v>0</v>
      </c>
      <c r="IG379" s="52">
        <f t="shared" si="2393"/>
        <v>0</v>
      </c>
      <c r="IH379" s="51">
        <f t="shared" si="2394"/>
        <v>0</v>
      </c>
      <c r="II379" s="57">
        <f t="shared" si="2534"/>
        <v>0</v>
      </c>
      <c r="IJ379" s="153">
        <f t="shared" si="2535"/>
        <v>10000</v>
      </c>
      <c r="IK379" s="468">
        <f t="shared" si="2752"/>
        <v>0</v>
      </c>
      <c r="IL379" s="46">
        <f t="shared" si="2753"/>
        <v>0</v>
      </c>
      <c r="IM379" s="46">
        <f t="shared" si="2754"/>
        <v>0</v>
      </c>
      <c r="IN379" s="48"/>
      <c r="IO379" s="53">
        <f t="shared" si="2395"/>
        <v>0</v>
      </c>
      <c r="IQ379" s="45">
        <v>318</v>
      </c>
      <c r="IR379" s="128">
        <f t="shared" si="2396"/>
        <v>0</v>
      </c>
      <c r="IS379" s="128">
        <f t="shared" si="2397"/>
        <v>0</v>
      </c>
      <c r="IT379" s="128">
        <f t="shared" si="2398"/>
        <v>0</v>
      </c>
      <c r="IU379" s="46">
        <f t="shared" si="2559"/>
        <v>0</v>
      </c>
      <c r="IV379" s="46">
        <f t="shared" si="2399"/>
        <v>0</v>
      </c>
      <c r="IW379" s="51">
        <f t="shared" si="2400"/>
        <v>0</v>
      </c>
      <c r="IX379" s="199">
        <f t="shared" si="2536"/>
        <v>10000</v>
      </c>
      <c r="IY379" s="128">
        <f t="shared" si="2401"/>
        <v>0</v>
      </c>
      <c r="IZ379" s="408">
        <f t="shared" si="2402"/>
        <v>0</v>
      </c>
      <c r="JA379" s="58">
        <f t="shared" si="2403"/>
        <v>0</v>
      </c>
      <c r="JB379" s="52">
        <f t="shared" si="2404"/>
        <v>0</v>
      </c>
      <c r="JC379" s="51">
        <f t="shared" si="2405"/>
        <v>0</v>
      </c>
      <c r="JD379" s="57">
        <f t="shared" si="2406"/>
        <v>0</v>
      </c>
      <c r="JE379" s="280">
        <f t="shared" si="2407"/>
        <v>10000</v>
      </c>
      <c r="JF379" s="280">
        <f t="shared" si="2408"/>
        <v>0</v>
      </c>
      <c r="JG379" s="468">
        <f t="shared" si="2409"/>
        <v>0</v>
      </c>
      <c r="JH379" s="46">
        <f t="shared" si="2410"/>
        <v>0</v>
      </c>
      <c r="JI379" s="46">
        <f t="shared" si="2411"/>
        <v>0</v>
      </c>
      <c r="JJ379" s="48"/>
      <c r="JL379" s="45">
        <v>318</v>
      </c>
      <c r="JM379" s="46">
        <f t="shared" si="2412"/>
        <v>0</v>
      </c>
      <c r="JN379" s="46">
        <f t="shared" si="2413"/>
        <v>0</v>
      </c>
      <c r="JO379" s="128">
        <f t="shared" si="2414"/>
        <v>0</v>
      </c>
      <c r="JP379" s="46">
        <f t="shared" si="2537"/>
        <v>0</v>
      </c>
      <c r="JQ379" s="46">
        <f t="shared" si="2415"/>
        <v>0</v>
      </c>
      <c r="JR379" s="51">
        <f t="shared" si="2416"/>
        <v>0</v>
      </c>
      <c r="JS379" s="51">
        <f t="shared" si="2817"/>
        <v>0</v>
      </c>
      <c r="JT379" s="199">
        <f t="shared" si="2538"/>
        <v>10000</v>
      </c>
      <c r="JU379" s="128">
        <f t="shared" si="2417"/>
        <v>0</v>
      </c>
      <c r="JV379" s="408">
        <f t="shared" si="2418"/>
        <v>0</v>
      </c>
      <c r="JW379" s="58">
        <f t="shared" si="2419"/>
        <v>0</v>
      </c>
      <c r="JX379" s="52">
        <f t="shared" si="2420"/>
        <v>0</v>
      </c>
      <c r="JY379" s="51">
        <f t="shared" si="2421"/>
        <v>0</v>
      </c>
      <c r="JZ379" s="51">
        <f t="shared" si="2422"/>
        <v>0</v>
      </c>
      <c r="KA379" s="199">
        <f t="shared" si="2818"/>
        <v>0</v>
      </c>
      <c r="KB379" s="128">
        <f t="shared" si="2539"/>
        <v>10000</v>
      </c>
      <c r="KC379" s="204">
        <f t="shared" si="2423"/>
        <v>0</v>
      </c>
      <c r="KD379" s="468">
        <f t="shared" si="2540"/>
        <v>0</v>
      </c>
      <c r="KE379" s="46">
        <f t="shared" si="2424"/>
        <v>0</v>
      </c>
      <c r="KF379" s="46">
        <f t="shared" si="2425"/>
        <v>0</v>
      </c>
      <c r="KG379" s="48"/>
      <c r="KI379" s="45">
        <v>318</v>
      </c>
      <c r="KJ379" s="46">
        <f t="shared" si="2426"/>
        <v>0</v>
      </c>
      <c r="KK379" s="46">
        <f t="shared" si="2427"/>
        <v>0</v>
      </c>
      <c r="KL379" s="128">
        <f t="shared" si="2428"/>
        <v>0</v>
      </c>
      <c r="KM379" s="46">
        <f t="shared" si="2782"/>
        <v>0</v>
      </c>
      <c r="KN379" s="46">
        <f t="shared" si="2429"/>
        <v>0</v>
      </c>
      <c r="KO379" s="51">
        <f t="shared" si="2430"/>
        <v>0</v>
      </c>
      <c r="KP379" s="199">
        <f t="shared" si="2819"/>
        <v>0</v>
      </c>
      <c r="KQ379" s="199">
        <f t="shared" si="2541"/>
        <v>10000</v>
      </c>
      <c r="KR379" s="128">
        <f t="shared" si="2431"/>
        <v>0</v>
      </c>
      <c r="KS379" s="408">
        <f t="shared" si="2432"/>
        <v>0</v>
      </c>
      <c r="KT379" s="45">
        <v>318</v>
      </c>
      <c r="KU379" s="46">
        <f t="shared" si="2542"/>
        <v>0</v>
      </c>
      <c r="KV379" s="46">
        <f t="shared" si="2433"/>
        <v>0</v>
      </c>
      <c r="KW379" s="128">
        <f t="shared" si="2755"/>
        <v>0</v>
      </c>
      <c r="KX379" s="46">
        <f t="shared" si="2434"/>
        <v>0</v>
      </c>
      <c r="KY379" s="46">
        <f t="shared" si="2756"/>
        <v>0</v>
      </c>
      <c r="KZ379" s="51">
        <f t="shared" si="2435"/>
        <v>0</v>
      </c>
      <c r="LA379" s="153">
        <f t="shared" si="2820"/>
        <v>0</v>
      </c>
      <c r="LB379" s="58">
        <f t="shared" si="2652"/>
        <v>0</v>
      </c>
      <c r="LC379" s="52">
        <f t="shared" si="2436"/>
        <v>0</v>
      </c>
      <c r="LD379" s="51">
        <f t="shared" si="2437"/>
        <v>0</v>
      </c>
      <c r="LE379" s="51">
        <f t="shared" si="2757"/>
        <v>0</v>
      </c>
      <c r="LF379" s="51">
        <f t="shared" si="2821"/>
        <v>0</v>
      </c>
      <c r="LG379" s="128">
        <f t="shared" si="2758"/>
        <v>10000</v>
      </c>
      <c r="LH379" s="204">
        <f t="shared" si="2438"/>
        <v>0</v>
      </c>
      <c r="LI379" s="479">
        <f t="shared" si="2759"/>
        <v>0</v>
      </c>
      <c r="LJ379" s="46">
        <f t="shared" si="2543"/>
        <v>0</v>
      </c>
      <c r="LK379" s="46">
        <f t="shared" si="2544"/>
        <v>0</v>
      </c>
      <c r="LL379" s="48"/>
      <c r="LN379" s="45">
        <v>318</v>
      </c>
      <c r="LO379" s="46">
        <f t="shared" si="2439"/>
        <v>0</v>
      </c>
      <c r="LP379" s="46">
        <f t="shared" si="2789"/>
        <v>0</v>
      </c>
      <c r="LQ379" s="46">
        <f t="shared" si="2440"/>
        <v>0</v>
      </c>
      <c r="LR379" s="46">
        <f t="shared" si="2441"/>
        <v>0</v>
      </c>
      <c r="LS379" s="46">
        <f t="shared" si="2442"/>
        <v>0</v>
      </c>
      <c r="LT379" s="51">
        <f t="shared" si="2443"/>
        <v>0</v>
      </c>
      <c r="LU379" s="199">
        <f t="shared" si="2545"/>
        <v>10000</v>
      </c>
      <c r="LV379" s="58">
        <f t="shared" si="2444"/>
        <v>0</v>
      </c>
      <c r="LW379" s="241">
        <f t="shared" si="2790"/>
        <v>0</v>
      </c>
      <c r="LX379" s="51">
        <f t="shared" si="2445"/>
        <v>0</v>
      </c>
      <c r="LY379" s="51">
        <f t="shared" si="2446"/>
        <v>0</v>
      </c>
      <c r="LZ379" s="46">
        <f t="shared" si="2546"/>
        <v>0</v>
      </c>
      <c r="MA379" s="199">
        <f t="shared" si="2547"/>
        <v>10000</v>
      </c>
      <c r="MB379" s="468">
        <f t="shared" si="2447"/>
        <v>0</v>
      </c>
      <c r="MC379" s="46">
        <f t="shared" si="2448"/>
        <v>0</v>
      </c>
      <c r="MD379" s="46">
        <f t="shared" si="2449"/>
        <v>0</v>
      </c>
      <c r="ME379" s="48"/>
      <c r="MG379" s="45">
        <v>318</v>
      </c>
      <c r="MH379" s="46">
        <f t="shared" si="2450"/>
        <v>0</v>
      </c>
      <c r="MI379" s="46">
        <f t="shared" si="2791"/>
        <v>0</v>
      </c>
      <c r="MJ379" s="46">
        <f t="shared" si="2451"/>
        <v>0</v>
      </c>
      <c r="MK379" s="46">
        <f t="shared" si="2452"/>
        <v>0</v>
      </c>
      <c r="ML379" s="46">
        <f t="shared" si="2453"/>
        <v>0</v>
      </c>
      <c r="MM379" s="51">
        <f t="shared" si="2454"/>
        <v>0</v>
      </c>
      <c r="MN379" s="199">
        <f t="shared" si="2548"/>
        <v>10000</v>
      </c>
      <c r="MO379" s="58">
        <f t="shared" si="2455"/>
        <v>0</v>
      </c>
      <c r="MP379" s="52">
        <f t="shared" si="2792"/>
        <v>0</v>
      </c>
      <c r="MQ379" s="51">
        <f t="shared" si="2456"/>
        <v>0</v>
      </c>
      <c r="MR379" s="57">
        <f t="shared" si="2457"/>
        <v>0</v>
      </c>
      <c r="MS379" s="199">
        <f t="shared" si="2549"/>
        <v>10000</v>
      </c>
      <c r="MT379" s="468">
        <f t="shared" si="2550"/>
        <v>0</v>
      </c>
      <c r="MU379" s="46">
        <f t="shared" si="2458"/>
        <v>0</v>
      </c>
      <c r="MV379" s="46">
        <f t="shared" si="2459"/>
        <v>0</v>
      </c>
      <c r="MW379" s="48"/>
      <c r="MY379" s="45">
        <v>318</v>
      </c>
      <c r="MZ379" s="46">
        <f t="shared" si="2460"/>
        <v>0</v>
      </c>
      <c r="NA379" s="46">
        <f t="shared" si="2793"/>
        <v>0</v>
      </c>
      <c r="NB379" s="128">
        <f t="shared" si="2461"/>
        <v>0</v>
      </c>
      <c r="NC379" s="46">
        <f t="shared" si="2776"/>
        <v>0</v>
      </c>
      <c r="ND379" s="46">
        <f t="shared" si="2462"/>
        <v>0</v>
      </c>
      <c r="NE379" s="51">
        <f t="shared" si="2760"/>
        <v>0</v>
      </c>
      <c r="NF379" s="153">
        <f t="shared" si="2761"/>
        <v>10000</v>
      </c>
      <c r="NG379" s="45">
        <v>318</v>
      </c>
      <c r="NH379" s="46">
        <f t="shared" si="2777"/>
        <v>0</v>
      </c>
      <c r="NI379" s="46">
        <f t="shared" si="2794"/>
        <v>0</v>
      </c>
      <c r="NJ379" s="128">
        <f t="shared" si="2762"/>
        <v>0</v>
      </c>
      <c r="NK379" s="46">
        <f t="shared" si="2551"/>
        <v>0</v>
      </c>
      <c r="NL379" s="46">
        <f t="shared" si="2763"/>
        <v>0</v>
      </c>
      <c r="NM379" s="51">
        <f t="shared" si="2463"/>
        <v>0</v>
      </c>
      <c r="NN379" s="58">
        <f t="shared" si="2764"/>
        <v>0</v>
      </c>
      <c r="NO379" s="52">
        <f t="shared" si="2795"/>
        <v>0</v>
      </c>
      <c r="NP379" s="51">
        <f t="shared" si="2765"/>
        <v>0</v>
      </c>
      <c r="NQ379" s="57">
        <f t="shared" si="2464"/>
        <v>0</v>
      </c>
      <c r="NR379" s="153">
        <f t="shared" si="2552"/>
        <v>10000</v>
      </c>
      <c r="NS379" s="469">
        <f t="shared" si="2465"/>
        <v>0</v>
      </c>
      <c r="NT379" s="46">
        <f t="shared" si="2466"/>
        <v>0</v>
      </c>
      <c r="NU379" s="46">
        <f t="shared" si="2467"/>
        <v>0</v>
      </c>
      <c r="NV379" s="48"/>
      <c r="NX379" s="45">
        <v>318</v>
      </c>
      <c r="NY379" s="46">
        <f t="shared" si="2468"/>
        <v>0</v>
      </c>
      <c r="NZ379" s="46">
        <f t="shared" si="2796"/>
        <v>0</v>
      </c>
      <c r="OA379" s="46">
        <f t="shared" si="2469"/>
        <v>0</v>
      </c>
      <c r="OB379" s="46">
        <f t="shared" si="2470"/>
        <v>0</v>
      </c>
      <c r="OC379" s="46">
        <f t="shared" si="2471"/>
        <v>0</v>
      </c>
      <c r="OD379" s="51">
        <f t="shared" si="2472"/>
        <v>0</v>
      </c>
      <c r="OE379" s="57">
        <f t="shared" si="2822"/>
        <v>0</v>
      </c>
      <c r="OF379" s="153">
        <f t="shared" si="2553"/>
        <v>10000</v>
      </c>
      <c r="OG379" s="58">
        <f t="shared" si="2473"/>
        <v>0</v>
      </c>
      <c r="OH379" s="241">
        <f t="shared" si="2823"/>
        <v>0</v>
      </c>
      <c r="OI379" s="51">
        <f t="shared" si="2474"/>
        <v>0</v>
      </c>
      <c r="OJ379" s="51">
        <f t="shared" si="2475"/>
        <v>0</v>
      </c>
      <c r="OK379" s="153">
        <f t="shared" si="2824"/>
        <v>0</v>
      </c>
      <c r="OL379" s="153">
        <f t="shared" si="2554"/>
        <v>10000</v>
      </c>
      <c r="OM379" s="468">
        <f t="shared" si="2555"/>
        <v>0</v>
      </c>
      <c r="ON379" s="46">
        <f t="shared" si="2556"/>
        <v>0</v>
      </c>
      <c r="OO379" s="46">
        <f t="shared" si="2476"/>
        <v>0</v>
      </c>
      <c r="OP379" s="48"/>
      <c r="OR379" s="45">
        <v>318</v>
      </c>
      <c r="OS379" s="46">
        <f t="shared" si="2477"/>
        <v>0</v>
      </c>
      <c r="OT379" s="128">
        <f t="shared" si="2797"/>
        <v>0</v>
      </c>
      <c r="OU379" s="128">
        <f t="shared" si="2478"/>
        <v>0</v>
      </c>
      <c r="OV379" s="46">
        <f t="shared" si="2778"/>
        <v>0</v>
      </c>
      <c r="OW379" s="46">
        <f t="shared" si="2779"/>
        <v>0</v>
      </c>
      <c r="OX379" s="51">
        <f t="shared" si="2479"/>
        <v>0</v>
      </c>
      <c r="OY379" s="51">
        <f t="shared" si="2825"/>
        <v>0</v>
      </c>
      <c r="OZ379" s="153">
        <f t="shared" si="2557"/>
        <v>10000</v>
      </c>
      <c r="PA379" s="45">
        <v>318</v>
      </c>
      <c r="PB379" s="46">
        <f t="shared" si="2480"/>
        <v>0</v>
      </c>
      <c r="PC379" s="46">
        <f t="shared" si="2826"/>
        <v>0</v>
      </c>
      <c r="PD379" s="128">
        <f t="shared" si="2481"/>
        <v>0</v>
      </c>
      <c r="PE379" s="46">
        <f t="shared" si="2482"/>
        <v>0</v>
      </c>
      <c r="PF379" s="46">
        <f t="shared" si="2483"/>
        <v>0</v>
      </c>
      <c r="PG379" s="51">
        <f t="shared" si="2484"/>
        <v>0</v>
      </c>
      <c r="PH379" s="57">
        <f t="shared" si="2827"/>
        <v>0</v>
      </c>
      <c r="PI379" s="688">
        <f t="shared" si="2485"/>
        <v>0</v>
      </c>
      <c r="PJ379" s="52">
        <f t="shared" si="2828"/>
        <v>0</v>
      </c>
      <c r="PK379" s="51">
        <f t="shared" si="2486"/>
        <v>0</v>
      </c>
      <c r="PL379" s="57">
        <f t="shared" si="2487"/>
        <v>0</v>
      </c>
      <c r="PM379" s="57">
        <f t="shared" si="2829"/>
        <v>0</v>
      </c>
      <c r="PN379" s="153">
        <f t="shared" si="2558"/>
        <v>10000</v>
      </c>
      <c r="PO379" s="469">
        <f t="shared" si="2488"/>
        <v>0</v>
      </c>
      <c r="PP379" s="46">
        <f t="shared" si="2489"/>
        <v>0</v>
      </c>
      <c r="PQ379" s="46">
        <f t="shared" si="2490"/>
        <v>0</v>
      </c>
      <c r="PR379" s="48"/>
    </row>
    <row r="380" spans="2:434" hidden="1" x14ac:dyDescent="0.3">
      <c r="B380" s="45">
        <v>319</v>
      </c>
      <c r="C380" s="46">
        <f t="shared" si="2798"/>
        <v>0</v>
      </c>
      <c r="D380" s="46">
        <f t="shared" si="2293"/>
        <v>0</v>
      </c>
      <c r="E380" s="46">
        <f t="shared" si="2294"/>
        <v>0</v>
      </c>
      <c r="F380" s="46">
        <f t="shared" si="2295"/>
        <v>0</v>
      </c>
      <c r="G380" s="46">
        <f t="shared" si="2296"/>
        <v>0</v>
      </c>
      <c r="H380" s="51">
        <f t="shared" si="2297"/>
        <v>0</v>
      </c>
      <c r="I380" s="58">
        <f t="shared" si="2766"/>
        <v>0</v>
      </c>
      <c r="J380" s="52">
        <f t="shared" si="2298"/>
        <v>0</v>
      </c>
      <c r="K380" s="51">
        <f t="shared" si="2299"/>
        <v>0</v>
      </c>
      <c r="L380" s="57">
        <f t="shared" si="2300"/>
        <v>0</v>
      </c>
      <c r="M380" s="468">
        <f t="shared" si="2491"/>
        <v>0</v>
      </c>
      <c r="N380" s="46">
        <f t="shared" si="2492"/>
        <v>0</v>
      </c>
      <c r="O380" s="47"/>
      <c r="P380" s="46">
        <f t="shared" si="2493"/>
        <v>0</v>
      </c>
      <c r="Q380" s="48"/>
      <c r="R380" s="29"/>
      <c r="S380" s="29"/>
      <c r="T380" s="45">
        <v>319</v>
      </c>
      <c r="U380" s="46">
        <f t="shared" si="2301"/>
        <v>0</v>
      </c>
      <c r="V380" s="46">
        <f t="shared" si="2302"/>
        <v>0</v>
      </c>
      <c r="W380" s="46">
        <f t="shared" si="2494"/>
        <v>0</v>
      </c>
      <c r="X380" s="46">
        <f t="shared" si="2303"/>
        <v>0</v>
      </c>
      <c r="Y380" s="46">
        <f t="shared" si="2304"/>
        <v>0</v>
      </c>
      <c r="Z380" s="51">
        <f t="shared" si="2305"/>
        <v>0</v>
      </c>
      <c r="AA380" s="58">
        <f t="shared" si="2306"/>
        <v>0</v>
      </c>
      <c r="AB380" s="52">
        <f t="shared" si="2307"/>
        <v>0</v>
      </c>
      <c r="AC380" s="51">
        <f t="shared" si="2308"/>
        <v>0</v>
      </c>
      <c r="AD380" s="57">
        <f t="shared" si="2309"/>
        <v>0</v>
      </c>
      <c r="AE380" s="468">
        <f t="shared" si="2495"/>
        <v>0</v>
      </c>
      <c r="AF380" s="46">
        <f t="shared" si="2310"/>
        <v>0</v>
      </c>
      <c r="AG380" s="47"/>
      <c r="AH380" s="46">
        <f t="shared" si="2496"/>
        <v>0</v>
      </c>
      <c r="AI380" s="48"/>
      <c r="AJ380" s="29"/>
      <c r="AK380" s="45">
        <v>319</v>
      </c>
      <c r="AL380" s="46">
        <f t="shared" si="2311"/>
        <v>0</v>
      </c>
      <c r="AM380" s="46"/>
      <c r="AN380" s="46"/>
      <c r="AO380" s="46">
        <f t="shared" si="2312"/>
        <v>0</v>
      </c>
      <c r="AP380" s="128">
        <f t="shared" si="2313"/>
        <v>0</v>
      </c>
      <c r="AQ380" s="128"/>
      <c r="AR380" s="128"/>
      <c r="AS380" s="46">
        <f t="shared" si="2314"/>
        <v>0</v>
      </c>
      <c r="AT380" s="46">
        <f t="shared" si="2315"/>
        <v>0</v>
      </c>
      <c r="AU380" s="51"/>
      <c r="AV380" s="51"/>
      <c r="AW380" s="51">
        <f t="shared" si="2316"/>
        <v>0</v>
      </c>
      <c r="AX380" s="58">
        <f t="shared" si="2317"/>
        <v>0</v>
      </c>
      <c r="AY380" s="52"/>
      <c r="AZ380" s="52"/>
      <c r="BA380" s="52">
        <f t="shared" si="2318"/>
        <v>0</v>
      </c>
      <c r="BB380" s="51">
        <f t="shared" si="2319"/>
        <v>0</v>
      </c>
      <c r="BC380" s="51"/>
      <c r="BD380" s="51"/>
      <c r="BE380" s="57">
        <f t="shared" si="2320"/>
        <v>0</v>
      </c>
      <c r="BF380" s="468">
        <f t="shared" si="2321"/>
        <v>0</v>
      </c>
      <c r="BG380" s="46">
        <f t="shared" si="2322"/>
        <v>0</v>
      </c>
      <c r="BH380" s="46">
        <f t="shared" si="2323"/>
        <v>0</v>
      </c>
      <c r="BI380" s="48"/>
      <c r="BK380" s="45">
        <v>319</v>
      </c>
      <c r="BL380" s="46">
        <f t="shared" si="2497"/>
        <v>0</v>
      </c>
      <c r="BM380" s="46">
        <f t="shared" si="2498"/>
        <v>0</v>
      </c>
      <c r="BN380" s="46">
        <f t="shared" si="2499"/>
        <v>0</v>
      </c>
      <c r="BO380" s="46">
        <f t="shared" si="2324"/>
        <v>0</v>
      </c>
      <c r="BP380" s="46">
        <f t="shared" si="2325"/>
        <v>0</v>
      </c>
      <c r="BQ380" s="51">
        <f t="shared" si="2326"/>
        <v>0</v>
      </c>
      <c r="BR380" s="57">
        <f t="shared" si="2799"/>
        <v>0</v>
      </c>
      <c r="BS380" s="58">
        <f t="shared" si="2767"/>
        <v>0</v>
      </c>
      <c r="BT380" s="52">
        <f t="shared" si="2500"/>
        <v>0</v>
      </c>
      <c r="BU380" s="51">
        <f t="shared" si="2327"/>
        <v>0</v>
      </c>
      <c r="BV380" s="51">
        <f t="shared" si="2328"/>
        <v>0</v>
      </c>
      <c r="BW380" s="153">
        <f t="shared" si="2800"/>
        <v>0</v>
      </c>
      <c r="BX380" s="468">
        <f t="shared" si="2501"/>
        <v>0</v>
      </c>
      <c r="BY380" s="46">
        <f t="shared" si="2502"/>
        <v>0</v>
      </c>
      <c r="BZ380" s="46">
        <f t="shared" si="2329"/>
        <v>0</v>
      </c>
      <c r="CA380" s="48"/>
      <c r="CB380" s="29"/>
      <c r="CC380" s="45">
        <v>319</v>
      </c>
      <c r="CD380" s="128">
        <f t="shared" si="2330"/>
        <v>0</v>
      </c>
      <c r="CE380" s="46">
        <f t="shared" si="2503"/>
        <v>0</v>
      </c>
      <c r="CF380" s="128">
        <f t="shared" si="2331"/>
        <v>0</v>
      </c>
      <c r="CG380" s="46">
        <f t="shared" si="2504"/>
        <v>0</v>
      </c>
      <c r="CH380" s="46">
        <f t="shared" si="2768"/>
        <v>0</v>
      </c>
      <c r="CI380" s="51">
        <f t="shared" si="2332"/>
        <v>0</v>
      </c>
      <c r="CJ380" s="199">
        <f t="shared" si="2801"/>
        <v>0</v>
      </c>
      <c r="CK380" s="153">
        <f t="shared" si="2505"/>
        <v>10000</v>
      </c>
      <c r="CL380" s="45">
        <v>319</v>
      </c>
      <c r="CM380" s="46">
        <f t="shared" si="2506"/>
        <v>0</v>
      </c>
      <c r="CN380" s="46">
        <f t="shared" si="2507"/>
        <v>0</v>
      </c>
      <c r="CO380" s="128">
        <f t="shared" si="2780"/>
        <v>0</v>
      </c>
      <c r="CP380" s="46">
        <f t="shared" si="2333"/>
        <v>0</v>
      </c>
      <c r="CQ380" s="46">
        <f t="shared" si="2781"/>
        <v>0</v>
      </c>
      <c r="CR380" s="51">
        <f t="shared" si="2334"/>
        <v>0</v>
      </c>
      <c r="CS380" s="153">
        <f t="shared" si="2802"/>
        <v>0</v>
      </c>
      <c r="CT380" s="58">
        <f t="shared" si="2335"/>
        <v>0</v>
      </c>
      <c r="CU380" s="52">
        <f t="shared" si="2508"/>
        <v>0</v>
      </c>
      <c r="CV380" s="51">
        <f t="shared" si="2509"/>
        <v>0</v>
      </c>
      <c r="CW380" s="51">
        <f t="shared" si="2336"/>
        <v>0</v>
      </c>
      <c r="CX380" s="57">
        <f t="shared" si="2803"/>
        <v>0</v>
      </c>
      <c r="CY380" s="153">
        <f t="shared" si="2510"/>
        <v>10000</v>
      </c>
      <c r="CZ380" s="479">
        <f t="shared" si="2746"/>
        <v>0</v>
      </c>
      <c r="DA380" s="46">
        <f t="shared" si="2511"/>
        <v>0</v>
      </c>
      <c r="DB380" s="46">
        <f t="shared" si="2512"/>
        <v>0</v>
      </c>
      <c r="DC380" s="48"/>
      <c r="DE380" s="45">
        <v>319</v>
      </c>
      <c r="DF380" s="46">
        <f t="shared" si="2337"/>
        <v>0</v>
      </c>
      <c r="DG380" s="46">
        <f t="shared" si="2804"/>
        <v>0</v>
      </c>
      <c r="DH380" s="46">
        <f t="shared" si="2338"/>
        <v>0</v>
      </c>
      <c r="DI380" s="46">
        <f t="shared" si="2339"/>
        <v>0</v>
      </c>
      <c r="DJ380" s="46">
        <f t="shared" si="2340"/>
        <v>0</v>
      </c>
      <c r="DK380" s="51">
        <f t="shared" si="2341"/>
        <v>0</v>
      </c>
      <c r="DL380" s="58">
        <f t="shared" si="2769"/>
        <v>0</v>
      </c>
      <c r="DM380" s="241">
        <f t="shared" si="2805"/>
        <v>0</v>
      </c>
      <c r="DN380" s="51">
        <f t="shared" si="2342"/>
        <v>0</v>
      </c>
      <c r="DO380" s="57">
        <f t="shared" si="2343"/>
        <v>0</v>
      </c>
      <c r="DP380" s="468">
        <f t="shared" si="2513"/>
        <v>0</v>
      </c>
      <c r="DQ380" s="46">
        <f t="shared" si="2514"/>
        <v>0</v>
      </c>
      <c r="DR380" s="47"/>
      <c r="DS380" s="46">
        <f t="shared" si="2515"/>
        <v>0</v>
      </c>
      <c r="DT380" s="48"/>
      <c r="DU380" s="29"/>
      <c r="DV380" s="45">
        <v>319</v>
      </c>
      <c r="DW380" s="46">
        <f t="shared" si="2516"/>
        <v>0</v>
      </c>
      <c r="DX380" s="46">
        <f t="shared" si="2806"/>
        <v>0</v>
      </c>
      <c r="DY380" s="46">
        <f t="shared" si="2517"/>
        <v>0</v>
      </c>
      <c r="DZ380" s="46">
        <f t="shared" si="2344"/>
        <v>0</v>
      </c>
      <c r="EA380" s="46">
        <f t="shared" si="2345"/>
        <v>0</v>
      </c>
      <c r="EB380" s="51">
        <f t="shared" si="2346"/>
        <v>0</v>
      </c>
      <c r="EC380" s="58">
        <f t="shared" si="2770"/>
        <v>0</v>
      </c>
      <c r="ED380" s="52">
        <f t="shared" si="2807"/>
        <v>0</v>
      </c>
      <c r="EE380" s="51">
        <f t="shared" si="2347"/>
        <v>0</v>
      </c>
      <c r="EF380" s="57">
        <f t="shared" si="2348"/>
        <v>0</v>
      </c>
      <c r="EG380" s="468">
        <f t="shared" si="2518"/>
        <v>0</v>
      </c>
      <c r="EH380" s="46">
        <f t="shared" si="2519"/>
        <v>0</v>
      </c>
      <c r="EI380" s="47"/>
      <c r="EJ380" s="46">
        <f t="shared" si="2520"/>
        <v>0</v>
      </c>
      <c r="EK380" s="48"/>
      <c r="EL380" s="29"/>
      <c r="EM380" s="45">
        <v>319</v>
      </c>
      <c r="EN380" s="46">
        <f t="shared" si="2783"/>
        <v>0</v>
      </c>
      <c r="EO380" s="46">
        <f t="shared" si="2808"/>
        <v>0</v>
      </c>
      <c r="EP380" s="128">
        <f t="shared" si="2771"/>
        <v>0</v>
      </c>
      <c r="EQ380" s="46">
        <f t="shared" si="2349"/>
        <v>0</v>
      </c>
      <c r="ER380" s="46">
        <f t="shared" si="2350"/>
        <v>0</v>
      </c>
      <c r="ES380" s="51">
        <f t="shared" si="2351"/>
        <v>0</v>
      </c>
      <c r="ET380" s="153">
        <f t="shared" si="2521"/>
        <v>10000</v>
      </c>
      <c r="EU380" s="45">
        <v>319</v>
      </c>
      <c r="EV380" s="46">
        <f t="shared" si="2772"/>
        <v>0</v>
      </c>
      <c r="EW380" s="46">
        <f t="shared" si="2809"/>
        <v>0</v>
      </c>
      <c r="EX380" s="128">
        <f t="shared" si="2352"/>
        <v>0</v>
      </c>
      <c r="EY380" s="46">
        <f t="shared" si="2353"/>
        <v>0</v>
      </c>
      <c r="EZ380" s="46">
        <f t="shared" si="2354"/>
        <v>0</v>
      </c>
      <c r="FA380" s="51">
        <f t="shared" si="2355"/>
        <v>0</v>
      </c>
      <c r="FB380" s="58">
        <f t="shared" si="2356"/>
        <v>0</v>
      </c>
      <c r="FC380" s="52">
        <f t="shared" si="2810"/>
        <v>0</v>
      </c>
      <c r="FD380" s="51">
        <f t="shared" si="2522"/>
        <v>0</v>
      </c>
      <c r="FE380" s="57">
        <f t="shared" si="2357"/>
        <v>0</v>
      </c>
      <c r="FF380" s="153">
        <f t="shared" si="2523"/>
        <v>10000</v>
      </c>
      <c r="FG380" s="469">
        <f t="shared" si="2358"/>
        <v>0</v>
      </c>
      <c r="FH380" s="46">
        <f t="shared" si="2359"/>
        <v>0</v>
      </c>
      <c r="FI380" s="46">
        <f t="shared" si="2360"/>
        <v>0</v>
      </c>
      <c r="FJ380" s="48"/>
      <c r="FL380" s="45">
        <v>319</v>
      </c>
      <c r="FM380" s="46">
        <f t="shared" si="2524"/>
        <v>0</v>
      </c>
      <c r="FN380" s="46">
        <f t="shared" si="2784"/>
        <v>0</v>
      </c>
      <c r="FO380" s="46">
        <f t="shared" si="2525"/>
        <v>0</v>
      </c>
      <c r="FP380" s="46">
        <f t="shared" si="2361"/>
        <v>0</v>
      </c>
      <c r="FQ380" s="46">
        <f t="shared" si="2362"/>
        <v>0</v>
      </c>
      <c r="FR380" s="51">
        <f t="shared" si="2363"/>
        <v>0</v>
      </c>
      <c r="FS380" s="57">
        <f t="shared" si="2811"/>
        <v>0</v>
      </c>
      <c r="FT380" s="58">
        <f t="shared" si="2773"/>
        <v>0</v>
      </c>
      <c r="FU380" s="241">
        <f t="shared" si="2785"/>
        <v>0</v>
      </c>
      <c r="FV380" s="51">
        <f t="shared" si="2364"/>
        <v>0</v>
      </c>
      <c r="FW380" s="51">
        <f t="shared" si="2365"/>
        <v>0</v>
      </c>
      <c r="FX380" s="153">
        <f t="shared" si="2812"/>
        <v>0</v>
      </c>
      <c r="FY380" s="468">
        <f t="shared" si="2526"/>
        <v>0</v>
      </c>
      <c r="FZ380" s="46">
        <f t="shared" si="2527"/>
        <v>0</v>
      </c>
      <c r="GA380" s="46">
        <f t="shared" si="2366"/>
        <v>0</v>
      </c>
      <c r="GB380" s="48"/>
      <c r="GD380" s="45">
        <v>319</v>
      </c>
      <c r="GE380" s="128">
        <f t="shared" si="2786"/>
        <v>0</v>
      </c>
      <c r="GF380" s="128">
        <f t="shared" si="2813"/>
        <v>0</v>
      </c>
      <c r="GG380" s="128">
        <f t="shared" si="2699"/>
        <v>0</v>
      </c>
      <c r="GH380" s="46">
        <f t="shared" si="2774"/>
        <v>0</v>
      </c>
      <c r="GI380" s="46">
        <f t="shared" si="2367"/>
        <v>0</v>
      </c>
      <c r="GJ380" s="51">
        <f t="shared" si="2368"/>
        <v>0</v>
      </c>
      <c r="GK380" s="51">
        <f t="shared" si="2814"/>
        <v>0</v>
      </c>
      <c r="GL380" s="153">
        <f t="shared" si="2528"/>
        <v>10000</v>
      </c>
      <c r="GM380" s="45">
        <v>319</v>
      </c>
      <c r="GN380" s="46">
        <f t="shared" si="2775"/>
        <v>0</v>
      </c>
      <c r="GO380" s="46">
        <f t="shared" si="2787"/>
        <v>0</v>
      </c>
      <c r="GP380" s="128">
        <f t="shared" si="2747"/>
        <v>0</v>
      </c>
      <c r="GQ380" s="46">
        <f t="shared" si="2369"/>
        <v>0</v>
      </c>
      <c r="GR380" s="46">
        <f t="shared" si="2748"/>
        <v>0</v>
      </c>
      <c r="GS380" s="51">
        <f t="shared" si="2370"/>
        <v>0</v>
      </c>
      <c r="GT380" s="57">
        <f t="shared" si="2815"/>
        <v>0</v>
      </c>
      <c r="GU380" s="58">
        <f t="shared" si="2371"/>
        <v>0</v>
      </c>
      <c r="GV380" s="52">
        <f t="shared" si="2788"/>
        <v>0</v>
      </c>
      <c r="GW380" s="51">
        <f t="shared" si="2529"/>
        <v>0</v>
      </c>
      <c r="GX380" s="57">
        <f t="shared" si="2372"/>
        <v>0</v>
      </c>
      <c r="GY380" s="57">
        <f t="shared" si="2816"/>
        <v>0</v>
      </c>
      <c r="GZ380" s="153">
        <f t="shared" si="2530"/>
        <v>10000</v>
      </c>
      <c r="HA380" s="469">
        <f t="shared" si="2373"/>
        <v>0</v>
      </c>
      <c r="HB380" s="46">
        <f t="shared" si="2374"/>
        <v>0</v>
      </c>
      <c r="HC380" s="46">
        <f t="shared" si="2375"/>
        <v>0</v>
      </c>
      <c r="HD380" s="48"/>
      <c r="HF380" s="45">
        <v>319</v>
      </c>
      <c r="HG380" s="46">
        <f t="shared" si="2376"/>
        <v>0</v>
      </c>
      <c r="HH380" s="46">
        <f t="shared" si="2377"/>
        <v>0</v>
      </c>
      <c r="HI380" s="46">
        <f t="shared" si="2378"/>
        <v>0</v>
      </c>
      <c r="HJ380" s="46">
        <f t="shared" si="2379"/>
        <v>0</v>
      </c>
      <c r="HK380" s="46">
        <f t="shared" si="2380"/>
        <v>0</v>
      </c>
      <c r="HL380" s="51">
        <f t="shared" si="2381"/>
        <v>0</v>
      </c>
      <c r="HM380" s="153">
        <f t="shared" si="2531"/>
        <v>10000</v>
      </c>
      <c r="HN380" s="58">
        <f t="shared" si="2382"/>
        <v>0</v>
      </c>
      <c r="HO380" s="52">
        <f t="shared" si="2383"/>
        <v>0</v>
      </c>
      <c r="HP380" s="51">
        <f t="shared" si="2384"/>
        <v>0</v>
      </c>
      <c r="HQ380" s="57">
        <f t="shared" si="2385"/>
        <v>0</v>
      </c>
      <c r="HR380" s="153">
        <f t="shared" si="2532"/>
        <v>10000</v>
      </c>
      <c r="HS380" s="468">
        <f t="shared" si="2749"/>
        <v>0</v>
      </c>
      <c r="HT380" s="46">
        <f t="shared" si="2750"/>
        <v>0</v>
      </c>
      <c r="HU380" s="46">
        <f t="shared" si="2751"/>
        <v>0</v>
      </c>
      <c r="HV380" s="48"/>
      <c r="HW380" s="29"/>
      <c r="HX380" s="45">
        <v>319</v>
      </c>
      <c r="HY380" s="128">
        <f t="shared" si="2386"/>
        <v>0</v>
      </c>
      <c r="HZ380" s="46">
        <f t="shared" si="2387"/>
        <v>0</v>
      </c>
      <c r="IA380" s="46">
        <f t="shared" si="2388"/>
        <v>0</v>
      </c>
      <c r="IB380" s="46">
        <f t="shared" si="2389"/>
        <v>0</v>
      </c>
      <c r="IC380" s="46">
        <f t="shared" si="2390"/>
        <v>0</v>
      </c>
      <c r="ID380" s="51">
        <f t="shared" si="2391"/>
        <v>0</v>
      </c>
      <c r="IE380" s="153">
        <f t="shared" si="2533"/>
        <v>10000</v>
      </c>
      <c r="IF380" s="58">
        <f t="shared" si="2392"/>
        <v>0</v>
      </c>
      <c r="IG380" s="52">
        <f t="shared" si="2393"/>
        <v>0</v>
      </c>
      <c r="IH380" s="51">
        <f t="shared" si="2394"/>
        <v>0</v>
      </c>
      <c r="II380" s="57">
        <f t="shared" si="2534"/>
        <v>0</v>
      </c>
      <c r="IJ380" s="153">
        <f t="shared" si="2535"/>
        <v>10000</v>
      </c>
      <c r="IK380" s="468">
        <f t="shared" si="2752"/>
        <v>0</v>
      </c>
      <c r="IL380" s="46">
        <f t="shared" si="2753"/>
        <v>0</v>
      </c>
      <c r="IM380" s="46">
        <f t="shared" si="2754"/>
        <v>0</v>
      </c>
      <c r="IN380" s="48"/>
      <c r="IO380" s="53">
        <f t="shared" si="2395"/>
        <v>0</v>
      </c>
      <c r="IQ380" s="45">
        <v>319</v>
      </c>
      <c r="IR380" s="128">
        <f t="shared" si="2396"/>
        <v>0</v>
      </c>
      <c r="IS380" s="128">
        <f t="shared" si="2397"/>
        <v>0</v>
      </c>
      <c r="IT380" s="128">
        <f t="shared" si="2398"/>
        <v>0</v>
      </c>
      <c r="IU380" s="46">
        <f t="shared" si="2559"/>
        <v>0</v>
      </c>
      <c r="IV380" s="46">
        <f t="shared" si="2399"/>
        <v>0</v>
      </c>
      <c r="IW380" s="51">
        <f t="shared" si="2400"/>
        <v>0</v>
      </c>
      <c r="IX380" s="199">
        <f t="shared" si="2536"/>
        <v>10000</v>
      </c>
      <c r="IY380" s="128">
        <f t="shared" si="2401"/>
        <v>0</v>
      </c>
      <c r="IZ380" s="408">
        <f t="shared" si="2402"/>
        <v>0</v>
      </c>
      <c r="JA380" s="58">
        <f t="shared" si="2403"/>
        <v>0</v>
      </c>
      <c r="JB380" s="52">
        <f t="shared" si="2404"/>
        <v>0</v>
      </c>
      <c r="JC380" s="51">
        <f t="shared" si="2405"/>
        <v>0</v>
      </c>
      <c r="JD380" s="57">
        <f t="shared" si="2406"/>
        <v>0</v>
      </c>
      <c r="JE380" s="280">
        <f t="shared" si="2407"/>
        <v>10000</v>
      </c>
      <c r="JF380" s="280">
        <f t="shared" si="2408"/>
        <v>0</v>
      </c>
      <c r="JG380" s="468">
        <f t="shared" si="2409"/>
        <v>0</v>
      </c>
      <c r="JH380" s="46">
        <f t="shared" si="2410"/>
        <v>0</v>
      </c>
      <c r="JI380" s="46">
        <f t="shared" si="2411"/>
        <v>0</v>
      </c>
      <c r="JJ380" s="48"/>
      <c r="JL380" s="45">
        <v>319</v>
      </c>
      <c r="JM380" s="46">
        <f t="shared" si="2412"/>
        <v>0</v>
      </c>
      <c r="JN380" s="46">
        <f t="shared" si="2413"/>
        <v>0</v>
      </c>
      <c r="JO380" s="128">
        <f t="shared" si="2414"/>
        <v>0</v>
      </c>
      <c r="JP380" s="46">
        <f t="shared" si="2537"/>
        <v>0</v>
      </c>
      <c r="JQ380" s="46">
        <f t="shared" si="2415"/>
        <v>0</v>
      </c>
      <c r="JR380" s="51">
        <f t="shared" si="2416"/>
        <v>0</v>
      </c>
      <c r="JS380" s="51">
        <f t="shared" si="2817"/>
        <v>0</v>
      </c>
      <c r="JT380" s="199">
        <f t="shared" si="2538"/>
        <v>10000</v>
      </c>
      <c r="JU380" s="128">
        <f t="shared" si="2417"/>
        <v>0</v>
      </c>
      <c r="JV380" s="408">
        <f t="shared" si="2418"/>
        <v>0</v>
      </c>
      <c r="JW380" s="58">
        <f t="shared" si="2419"/>
        <v>0</v>
      </c>
      <c r="JX380" s="52">
        <f t="shared" si="2420"/>
        <v>0</v>
      </c>
      <c r="JY380" s="51">
        <f t="shared" si="2421"/>
        <v>0</v>
      </c>
      <c r="JZ380" s="51">
        <f t="shared" si="2422"/>
        <v>0</v>
      </c>
      <c r="KA380" s="199">
        <f t="shared" si="2818"/>
        <v>0</v>
      </c>
      <c r="KB380" s="128">
        <f t="shared" si="2539"/>
        <v>10000</v>
      </c>
      <c r="KC380" s="204">
        <f t="shared" si="2423"/>
        <v>0</v>
      </c>
      <c r="KD380" s="468">
        <f t="shared" si="2540"/>
        <v>0</v>
      </c>
      <c r="KE380" s="46">
        <f t="shared" si="2424"/>
        <v>0</v>
      </c>
      <c r="KF380" s="46">
        <f t="shared" si="2425"/>
        <v>0</v>
      </c>
      <c r="KG380" s="48"/>
      <c r="KI380" s="45">
        <v>319</v>
      </c>
      <c r="KJ380" s="46">
        <f t="shared" si="2426"/>
        <v>0</v>
      </c>
      <c r="KK380" s="46">
        <f t="shared" si="2427"/>
        <v>0</v>
      </c>
      <c r="KL380" s="128">
        <f t="shared" si="2428"/>
        <v>0</v>
      </c>
      <c r="KM380" s="46">
        <f t="shared" si="2782"/>
        <v>0</v>
      </c>
      <c r="KN380" s="46">
        <f t="shared" si="2429"/>
        <v>0</v>
      </c>
      <c r="KO380" s="51">
        <f t="shared" si="2430"/>
        <v>0</v>
      </c>
      <c r="KP380" s="199">
        <f t="shared" si="2819"/>
        <v>0</v>
      </c>
      <c r="KQ380" s="199">
        <f t="shared" si="2541"/>
        <v>10000</v>
      </c>
      <c r="KR380" s="128">
        <f t="shared" si="2431"/>
        <v>0</v>
      </c>
      <c r="KS380" s="408">
        <f t="shared" si="2432"/>
        <v>0</v>
      </c>
      <c r="KT380" s="45">
        <v>319</v>
      </c>
      <c r="KU380" s="46">
        <f t="shared" si="2542"/>
        <v>0</v>
      </c>
      <c r="KV380" s="46">
        <f t="shared" si="2433"/>
        <v>0</v>
      </c>
      <c r="KW380" s="128">
        <f t="shared" si="2755"/>
        <v>0</v>
      </c>
      <c r="KX380" s="46">
        <f t="shared" si="2434"/>
        <v>0</v>
      </c>
      <c r="KY380" s="46">
        <f t="shared" si="2756"/>
        <v>0</v>
      </c>
      <c r="KZ380" s="51">
        <f t="shared" si="2435"/>
        <v>0</v>
      </c>
      <c r="LA380" s="153">
        <f t="shared" si="2820"/>
        <v>0</v>
      </c>
      <c r="LB380" s="58">
        <f t="shared" si="2652"/>
        <v>0</v>
      </c>
      <c r="LC380" s="52">
        <f t="shared" si="2436"/>
        <v>0</v>
      </c>
      <c r="LD380" s="51">
        <f t="shared" si="2437"/>
        <v>0</v>
      </c>
      <c r="LE380" s="51">
        <f t="shared" si="2757"/>
        <v>0</v>
      </c>
      <c r="LF380" s="51">
        <f t="shared" si="2821"/>
        <v>0</v>
      </c>
      <c r="LG380" s="128">
        <f t="shared" si="2758"/>
        <v>10000</v>
      </c>
      <c r="LH380" s="204">
        <f t="shared" si="2438"/>
        <v>0</v>
      </c>
      <c r="LI380" s="479">
        <f t="shared" si="2759"/>
        <v>0</v>
      </c>
      <c r="LJ380" s="46">
        <f t="shared" si="2543"/>
        <v>0</v>
      </c>
      <c r="LK380" s="46">
        <f t="shared" si="2544"/>
        <v>0</v>
      </c>
      <c r="LL380" s="48"/>
      <c r="LN380" s="45">
        <v>319</v>
      </c>
      <c r="LO380" s="46">
        <f t="shared" si="2439"/>
        <v>0</v>
      </c>
      <c r="LP380" s="46">
        <f t="shared" si="2789"/>
        <v>0</v>
      </c>
      <c r="LQ380" s="46">
        <f t="shared" si="2440"/>
        <v>0</v>
      </c>
      <c r="LR380" s="46">
        <f t="shared" si="2441"/>
        <v>0</v>
      </c>
      <c r="LS380" s="46">
        <f t="shared" si="2442"/>
        <v>0</v>
      </c>
      <c r="LT380" s="51">
        <f t="shared" si="2443"/>
        <v>0</v>
      </c>
      <c r="LU380" s="199">
        <f t="shared" si="2545"/>
        <v>10000</v>
      </c>
      <c r="LV380" s="58">
        <f t="shared" si="2444"/>
        <v>0</v>
      </c>
      <c r="LW380" s="241">
        <f t="shared" si="2790"/>
        <v>0</v>
      </c>
      <c r="LX380" s="51">
        <f t="shared" si="2445"/>
        <v>0</v>
      </c>
      <c r="LY380" s="51">
        <f t="shared" si="2446"/>
        <v>0</v>
      </c>
      <c r="LZ380" s="46">
        <f t="shared" si="2546"/>
        <v>0</v>
      </c>
      <c r="MA380" s="199">
        <f t="shared" si="2547"/>
        <v>10000</v>
      </c>
      <c r="MB380" s="468">
        <f t="shared" si="2447"/>
        <v>0</v>
      </c>
      <c r="MC380" s="46">
        <f t="shared" si="2448"/>
        <v>0</v>
      </c>
      <c r="MD380" s="46">
        <f t="shared" si="2449"/>
        <v>0</v>
      </c>
      <c r="ME380" s="48"/>
      <c r="MG380" s="45">
        <v>319</v>
      </c>
      <c r="MH380" s="46">
        <f t="shared" si="2450"/>
        <v>0</v>
      </c>
      <c r="MI380" s="46">
        <f t="shared" si="2791"/>
        <v>0</v>
      </c>
      <c r="MJ380" s="46">
        <f t="shared" si="2451"/>
        <v>0</v>
      </c>
      <c r="MK380" s="46">
        <f t="shared" si="2452"/>
        <v>0</v>
      </c>
      <c r="ML380" s="46">
        <f t="shared" si="2453"/>
        <v>0</v>
      </c>
      <c r="MM380" s="51">
        <f t="shared" si="2454"/>
        <v>0</v>
      </c>
      <c r="MN380" s="199">
        <f t="shared" si="2548"/>
        <v>10000</v>
      </c>
      <c r="MO380" s="58">
        <f t="shared" si="2455"/>
        <v>0</v>
      </c>
      <c r="MP380" s="52">
        <f t="shared" si="2792"/>
        <v>0</v>
      </c>
      <c r="MQ380" s="51">
        <f t="shared" si="2456"/>
        <v>0</v>
      </c>
      <c r="MR380" s="57">
        <f t="shared" si="2457"/>
        <v>0</v>
      </c>
      <c r="MS380" s="199">
        <f t="shared" si="2549"/>
        <v>10000</v>
      </c>
      <c r="MT380" s="468">
        <f t="shared" si="2550"/>
        <v>0</v>
      </c>
      <c r="MU380" s="46">
        <f t="shared" si="2458"/>
        <v>0</v>
      </c>
      <c r="MV380" s="46">
        <f t="shared" si="2459"/>
        <v>0</v>
      </c>
      <c r="MW380" s="48"/>
      <c r="MY380" s="45">
        <v>319</v>
      </c>
      <c r="MZ380" s="46">
        <f t="shared" si="2460"/>
        <v>0</v>
      </c>
      <c r="NA380" s="46">
        <f t="shared" si="2793"/>
        <v>0</v>
      </c>
      <c r="NB380" s="128">
        <f t="shared" si="2461"/>
        <v>0</v>
      </c>
      <c r="NC380" s="46">
        <f t="shared" si="2776"/>
        <v>0</v>
      </c>
      <c r="ND380" s="46">
        <f t="shared" si="2462"/>
        <v>0</v>
      </c>
      <c r="NE380" s="51">
        <f t="shared" si="2760"/>
        <v>0</v>
      </c>
      <c r="NF380" s="153">
        <f t="shared" si="2761"/>
        <v>10000</v>
      </c>
      <c r="NG380" s="45">
        <v>319</v>
      </c>
      <c r="NH380" s="46">
        <f t="shared" si="2777"/>
        <v>0</v>
      </c>
      <c r="NI380" s="46">
        <f t="shared" si="2794"/>
        <v>0</v>
      </c>
      <c r="NJ380" s="128">
        <f t="shared" si="2762"/>
        <v>0</v>
      </c>
      <c r="NK380" s="46">
        <f t="shared" si="2551"/>
        <v>0</v>
      </c>
      <c r="NL380" s="46">
        <f t="shared" si="2763"/>
        <v>0</v>
      </c>
      <c r="NM380" s="51">
        <f t="shared" si="2463"/>
        <v>0</v>
      </c>
      <c r="NN380" s="58">
        <f t="shared" si="2764"/>
        <v>0</v>
      </c>
      <c r="NO380" s="52">
        <f t="shared" si="2795"/>
        <v>0</v>
      </c>
      <c r="NP380" s="51">
        <f t="shared" si="2765"/>
        <v>0</v>
      </c>
      <c r="NQ380" s="57">
        <f t="shared" si="2464"/>
        <v>0</v>
      </c>
      <c r="NR380" s="153">
        <f t="shared" si="2552"/>
        <v>10000</v>
      </c>
      <c r="NS380" s="469">
        <f t="shared" si="2465"/>
        <v>0</v>
      </c>
      <c r="NT380" s="46">
        <f t="shared" si="2466"/>
        <v>0</v>
      </c>
      <c r="NU380" s="46">
        <f t="shared" si="2467"/>
        <v>0</v>
      </c>
      <c r="NV380" s="48"/>
      <c r="NX380" s="45">
        <v>319</v>
      </c>
      <c r="NY380" s="46">
        <f t="shared" si="2468"/>
        <v>0</v>
      </c>
      <c r="NZ380" s="46">
        <f t="shared" si="2796"/>
        <v>0</v>
      </c>
      <c r="OA380" s="46">
        <f t="shared" si="2469"/>
        <v>0</v>
      </c>
      <c r="OB380" s="46">
        <f t="shared" si="2470"/>
        <v>0</v>
      </c>
      <c r="OC380" s="46">
        <f t="shared" si="2471"/>
        <v>0</v>
      </c>
      <c r="OD380" s="51">
        <f t="shared" si="2472"/>
        <v>0</v>
      </c>
      <c r="OE380" s="57">
        <f t="shared" si="2822"/>
        <v>0</v>
      </c>
      <c r="OF380" s="153">
        <f t="shared" si="2553"/>
        <v>10000</v>
      </c>
      <c r="OG380" s="58">
        <f t="shared" si="2473"/>
        <v>0</v>
      </c>
      <c r="OH380" s="241">
        <f t="shared" si="2823"/>
        <v>0</v>
      </c>
      <c r="OI380" s="51">
        <f t="shared" si="2474"/>
        <v>0</v>
      </c>
      <c r="OJ380" s="51">
        <f t="shared" si="2475"/>
        <v>0</v>
      </c>
      <c r="OK380" s="153">
        <f t="shared" si="2824"/>
        <v>0</v>
      </c>
      <c r="OL380" s="153">
        <f t="shared" si="2554"/>
        <v>10000</v>
      </c>
      <c r="OM380" s="468">
        <f t="shared" si="2555"/>
        <v>0</v>
      </c>
      <c r="ON380" s="46">
        <f t="shared" si="2556"/>
        <v>0</v>
      </c>
      <c r="OO380" s="46">
        <f t="shared" si="2476"/>
        <v>0</v>
      </c>
      <c r="OP380" s="48"/>
      <c r="OR380" s="45">
        <v>319</v>
      </c>
      <c r="OS380" s="46">
        <f t="shared" si="2477"/>
        <v>0</v>
      </c>
      <c r="OT380" s="128">
        <f t="shared" si="2797"/>
        <v>0</v>
      </c>
      <c r="OU380" s="128">
        <f t="shared" si="2478"/>
        <v>0</v>
      </c>
      <c r="OV380" s="46">
        <f t="shared" si="2778"/>
        <v>0</v>
      </c>
      <c r="OW380" s="46">
        <f t="shared" si="2779"/>
        <v>0</v>
      </c>
      <c r="OX380" s="51">
        <f t="shared" si="2479"/>
        <v>0</v>
      </c>
      <c r="OY380" s="51">
        <f t="shared" si="2825"/>
        <v>0</v>
      </c>
      <c r="OZ380" s="153">
        <f t="shared" si="2557"/>
        <v>10000</v>
      </c>
      <c r="PA380" s="45">
        <v>319</v>
      </c>
      <c r="PB380" s="46">
        <f t="shared" si="2480"/>
        <v>0</v>
      </c>
      <c r="PC380" s="46">
        <f t="shared" si="2826"/>
        <v>0</v>
      </c>
      <c r="PD380" s="128">
        <f t="shared" si="2481"/>
        <v>0</v>
      </c>
      <c r="PE380" s="46">
        <f t="shared" si="2482"/>
        <v>0</v>
      </c>
      <c r="PF380" s="46">
        <f t="shared" si="2483"/>
        <v>0</v>
      </c>
      <c r="PG380" s="51">
        <f t="shared" si="2484"/>
        <v>0</v>
      </c>
      <c r="PH380" s="57">
        <f t="shared" si="2827"/>
        <v>0</v>
      </c>
      <c r="PI380" s="688">
        <f t="shared" si="2485"/>
        <v>0</v>
      </c>
      <c r="PJ380" s="52">
        <f t="shared" si="2828"/>
        <v>0</v>
      </c>
      <c r="PK380" s="51">
        <f t="shared" si="2486"/>
        <v>0</v>
      </c>
      <c r="PL380" s="57">
        <f t="shared" si="2487"/>
        <v>0</v>
      </c>
      <c r="PM380" s="57">
        <f t="shared" si="2829"/>
        <v>0</v>
      </c>
      <c r="PN380" s="153">
        <f t="shared" si="2558"/>
        <v>10000</v>
      </c>
      <c r="PO380" s="469">
        <f t="shared" si="2488"/>
        <v>0</v>
      </c>
      <c r="PP380" s="46">
        <f t="shared" si="2489"/>
        <v>0</v>
      </c>
      <c r="PQ380" s="46">
        <f t="shared" si="2490"/>
        <v>0</v>
      </c>
      <c r="PR380" s="48"/>
    </row>
    <row r="381" spans="2:434" hidden="1" x14ac:dyDescent="0.3">
      <c r="B381" s="45">
        <v>320</v>
      </c>
      <c r="C381" s="46">
        <f t="shared" si="2798"/>
        <v>0</v>
      </c>
      <c r="D381" s="46">
        <f t="shared" si="2293"/>
        <v>0</v>
      </c>
      <c r="E381" s="46">
        <f t="shared" si="2294"/>
        <v>0</v>
      </c>
      <c r="F381" s="46">
        <f t="shared" si="2295"/>
        <v>0</v>
      </c>
      <c r="G381" s="46">
        <f t="shared" si="2296"/>
        <v>0</v>
      </c>
      <c r="H381" s="51">
        <f t="shared" si="2297"/>
        <v>0</v>
      </c>
      <c r="I381" s="58">
        <f t="shared" si="2766"/>
        <v>0</v>
      </c>
      <c r="J381" s="52">
        <f t="shared" si="2298"/>
        <v>0</v>
      </c>
      <c r="K381" s="51">
        <f t="shared" si="2299"/>
        <v>0</v>
      </c>
      <c r="L381" s="57">
        <f t="shared" si="2300"/>
        <v>0</v>
      </c>
      <c r="M381" s="468">
        <f t="shared" si="2491"/>
        <v>0</v>
      </c>
      <c r="N381" s="46">
        <f t="shared" si="2492"/>
        <v>0</v>
      </c>
      <c r="O381" s="47"/>
      <c r="P381" s="46">
        <f t="shared" si="2493"/>
        <v>0</v>
      </c>
      <c r="Q381" s="48"/>
      <c r="R381" s="29"/>
      <c r="S381" s="29"/>
      <c r="T381" s="45">
        <v>320</v>
      </c>
      <c r="U381" s="46">
        <f t="shared" si="2301"/>
        <v>0</v>
      </c>
      <c r="V381" s="46">
        <f t="shared" si="2302"/>
        <v>0</v>
      </c>
      <c r="W381" s="46">
        <f t="shared" si="2494"/>
        <v>0</v>
      </c>
      <c r="X381" s="46">
        <f t="shared" si="2303"/>
        <v>0</v>
      </c>
      <c r="Y381" s="46">
        <f t="shared" si="2304"/>
        <v>0</v>
      </c>
      <c r="Z381" s="51">
        <f t="shared" si="2305"/>
        <v>0</v>
      </c>
      <c r="AA381" s="58">
        <f t="shared" si="2306"/>
        <v>0</v>
      </c>
      <c r="AB381" s="52">
        <f t="shared" si="2307"/>
        <v>0</v>
      </c>
      <c r="AC381" s="51">
        <f t="shared" si="2308"/>
        <v>0</v>
      </c>
      <c r="AD381" s="57">
        <f t="shared" si="2309"/>
        <v>0</v>
      </c>
      <c r="AE381" s="468">
        <f t="shared" si="2495"/>
        <v>0</v>
      </c>
      <c r="AF381" s="46">
        <f t="shared" si="2310"/>
        <v>0</v>
      </c>
      <c r="AG381" s="47"/>
      <c r="AH381" s="46">
        <f t="shared" si="2496"/>
        <v>0</v>
      </c>
      <c r="AI381" s="48"/>
      <c r="AJ381" s="29"/>
      <c r="AK381" s="45">
        <v>320</v>
      </c>
      <c r="AL381" s="46">
        <f t="shared" si="2311"/>
        <v>0</v>
      </c>
      <c r="AM381" s="46"/>
      <c r="AN381" s="46"/>
      <c r="AO381" s="46">
        <f t="shared" si="2312"/>
        <v>0</v>
      </c>
      <c r="AP381" s="128">
        <f t="shared" si="2313"/>
        <v>0</v>
      </c>
      <c r="AQ381" s="128"/>
      <c r="AR381" s="128"/>
      <c r="AS381" s="46">
        <f t="shared" si="2314"/>
        <v>0</v>
      </c>
      <c r="AT381" s="46">
        <f t="shared" si="2315"/>
        <v>0</v>
      </c>
      <c r="AU381" s="51"/>
      <c r="AV381" s="51"/>
      <c r="AW381" s="51">
        <f t="shared" si="2316"/>
        <v>0</v>
      </c>
      <c r="AX381" s="58">
        <f t="shared" si="2317"/>
        <v>0</v>
      </c>
      <c r="AY381" s="52"/>
      <c r="AZ381" s="52"/>
      <c r="BA381" s="52">
        <f t="shared" si="2318"/>
        <v>0</v>
      </c>
      <c r="BB381" s="51">
        <f t="shared" si="2319"/>
        <v>0</v>
      </c>
      <c r="BC381" s="51"/>
      <c r="BD381" s="51"/>
      <c r="BE381" s="57">
        <f t="shared" si="2320"/>
        <v>0</v>
      </c>
      <c r="BF381" s="468">
        <f t="shared" si="2321"/>
        <v>0</v>
      </c>
      <c r="BG381" s="46">
        <f t="shared" si="2322"/>
        <v>0</v>
      </c>
      <c r="BH381" s="46">
        <f t="shared" si="2323"/>
        <v>0</v>
      </c>
      <c r="BI381" s="48"/>
      <c r="BK381" s="45">
        <v>320</v>
      </c>
      <c r="BL381" s="46">
        <f t="shared" si="2497"/>
        <v>0</v>
      </c>
      <c r="BM381" s="46">
        <f t="shared" si="2498"/>
        <v>0</v>
      </c>
      <c r="BN381" s="46">
        <f t="shared" si="2499"/>
        <v>0</v>
      </c>
      <c r="BO381" s="46">
        <f t="shared" si="2324"/>
        <v>0</v>
      </c>
      <c r="BP381" s="46">
        <f t="shared" si="2325"/>
        <v>0</v>
      </c>
      <c r="BQ381" s="51">
        <f t="shared" si="2326"/>
        <v>0</v>
      </c>
      <c r="BR381" s="57">
        <f t="shared" si="2799"/>
        <v>0</v>
      </c>
      <c r="BS381" s="58">
        <f t="shared" si="2767"/>
        <v>0</v>
      </c>
      <c r="BT381" s="52">
        <f t="shared" si="2500"/>
        <v>0</v>
      </c>
      <c r="BU381" s="51">
        <f t="shared" si="2327"/>
        <v>0</v>
      </c>
      <c r="BV381" s="51">
        <f t="shared" si="2328"/>
        <v>0</v>
      </c>
      <c r="BW381" s="153">
        <f t="shared" si="2800"/>
        <v>0</v>
      </c>
      <c r="BX381" s="468">
        <f t="shared" si="2501"/>
        <v>0</v>
      </c>
      <c r="BY381" s="46">
        <f t="shared" si="2502"/>
        <v>0</v>
      </c>
      <c r="BZ381" s="46">
        <f t="shared" si="2329"/>
        <v>0</v>
      </c>
      <c r="CA381" s="48"/>
      <c r="CB381" s="29"/>
      <c r="CC381" s="45">
        <v>320</v>
      </c>
      <c r="CD381" s="128">
        <f t="shared" si="2330"/>
        <v>0</v>
      </c>
      <c r="CE381" s="46">
        <f t="shared" si="2503"/>
        <v>0</v>
      </c>
      <c r="CF381" s="128">
        <f t="shared" si="2331"/>
        <v>0</v>
      </c>
      <c r="CG381" s="46">
        <f t="shared" si="2504"/>
        <v>0</v>
      </c>
      <c r="CH381" s="46">
        <f t="shared" si="2768"/>
        <v>0</v>
      </c>
      <c r="CI381" s="51">
        <f t="shared" si="2332"/>
        <v>0</v>
      </c>
      <c r="CJ381" s="199">
        <f t="shared" si="2801"/>
        <v>0</v>
      </c>
      <c r="CK381" s="153">
        <f t="shared" si="2505"/>
        <v>10000</v>
      </c>
      <c r="CL381" s="45">
        <v>320</v>
      </c>
      <c r="CM381" s="46">
        <f t="shared" si="2506"/>
        <v>0</v>
      </c>
      <c r="CN381" s="46">
        <f t="shared" si="2507"/>
        <v>0</v>
      </c>
      <c r="CO381" s="128">
        <f t="shared" si="2780"/>
        <v>0</v>
      </c>
      <c r="CP381" s="46">
        <f t="shared" si="2333"/>
        <v>0</v>
      </c>
      <c r="CQ381" s="46">
        <f t="shared" si="2781"/>
        <v>0</v>
      </c>
      <c r="CR381" s="51">
        <f t="shared" si="2334"/>
        <v>0</v>
      </c>
      <c r="CS381" s="153">
        <f t="shared" si="2802"/>
        <v>0</v>
      </c>
      <c r="CT381" s="58">
        <f t="shared" si="2335"/>
        <v>0</v>
      </c>
      <c r="CU381" s="52">
        <f t="shared" si="2508"/>
        <v>0</v>
      </c>
      <c r="CV381" s="51">
        <f t="shared" si="2509"/>
        <v>0</v>
      </c>
      <c r="CW381" s="51">
        <f t="shared" si="2336"/>
        <v>0</v>
      </c>
      <c r="CX381" s="57">
        <f t="shared" si="2803"/>
        <v>0</v>
      </c>
      <c r="CY381" s="153">
        <f t="shared" si="2510"/>
        <v>10000</v>
      </c>
      <c r="CZ381" s="479">
        <f t="shared" si="2746"/>
        <v>0</v>
      </c>
      <c r="DA381" s="46">
        <f t="shared" si="2511"/>
        <v>0</v>
      </c>
      <c r="DB381" s="46">
        <f t="shared" si="2512"/>
        <v>0</v>
      </c>
      <c r="DC381" s="48"/>
      <c r="DE381" s="45">
        <v>320</v>
      </c>
      <c r="DF381" s="46">
        <f t="shared" si="2337"/>
        <v>0</v>
      </c>
      <c r="DG381" s="46">
        <f t="shared" si="2804"/>
        <v>0</v>
      </c>
      <c r="DH381" s="46">
        <f t="shared" si="2338"/>
        <v>0</v>
      </c>
      <c r="DI381" s="46">
        <f t="shared" si="2339"/>
        <v>0</v>
      </c>
      <c r="DJ381" s="46">
        <f t="shared" si="2340"/>
        <v>0</v>
      </c>
      <c r="DK381" s="51">
        <f t="shared" si="2341"/>
        <v>0</v>
      </c>
      <c r="DL381" s="58">
        <f t="shared" si="2769"/>
        <v>0</v>
      </c>
      <c r="DM381" s="241">
        <f t="shared" si="2805"/>
        <v>0</v>
      </c>
      <c r="DN381" s="51">
        <f t="shared" si="2342"/>
        <v>0</v>
      </c>
      <c r="DO381" s="57">
        <f t="shared" si="2343"/>
        <v>0</v>
      </c>
      <c r="DP381" s="468">
        <f t="shared" si="2513"/>
        <v>0</v>
      </c>
      <c r="DQ381" s="46">
        <f t="shared" si="2514"/>
        <v>0</v>
      </c>
      <c r="DR381" s="47"/>
      <c r="DS381" s="46">
        <f t="shared" si="2515"/>
        <v>0</v>
      </c>
      <c r="DT381" s="48"/>
      <c r="DU381" s="29"/>
      <c r="DV381" s="45">
        <v>320</v>
      </c>
      <c r="DW381" s="46">
        <f t="shared" si="2516"/>
        <v>0</v>
      </c>
      <c r="DX381" s="46">
        <f t="shared" si="2806"/>
        <v>0</v>
      </c>
      <c r="DY381" s="46">
        <f t="shared" si="2517"/>
        <v>0</v>
      </c>
      <c r="DZ381" s="46">
        <f t="shared" si="2344"/>
        <v>0</v>
      </c>
      <c r="EA381" s="46">
        <f t="shared" si="2345"/>
        <v>0</v>
      </c>
      <c r="EB381" s="51">
        <f t="shared" si="2346"/>
        <v>0</v>
      </c>
      <c r="EC381" s="58">
        <f t="shared" si="2770"/>
        <v>0</v>
      </c>
      <c r="ED381" s="52">
        <f t="shared" si="2807"/>
        <v>0</v>
      </c>
      <c r="EE381" s="51">
        <f t="shared" si="2347"/>
        <v>0</v>
      </c>
      <c r="EF381" s="57">
        <f t="shared" si="2348"/>
        <v>0</v>
      </c>
      <c r="EG381" s="468">
        <f t="shared" si="2518"/>
        <v>0</v>
      </c>
      <c r="EH381" s="46">
        <f t="shared" si="2519"/>
        <v>0</v>
      </c>
      <c r="EI381" s="47"/>
      <c r="EJ381" s="46">
        <f t="shared" si="2520"/>
        <v>0</v>
      </c>
      <c r="EK381" s="48"/>
      <c r="EL381" s="29"/>
      <c r="EM381" s="45">
        <v>320</v>
      </c>
      <c r="EN381" s="46">
        <f t="shared" si="2783"/>
        <v>0</v>
      </c>
      <c r="EO381" s="46">
        <f t="shared" si="2808"/>
        <v>0</v>
      </c>
      <c r="EP381" s="128">
        <f t="shared" si="2771"/>
        <v>0</v>
      </c>
      <c r="EQ381" s="46">
        <f t="shared" si="2349"/>
        <v>0</v>
      </c>
      <c r="ER381" s="46">
        <f t="shared" si="2350"/>
        <v>0</v>
      </c>
      <c r="ES381" s="51">
        <f t="shared" si="2351"/>
        <v>0</v>
      </c>
      <c r="ET381" s="153">
        <f t="shared" si="2521"/>
        <v>10000</v>
      </c>
      <c r="EU381" s="45">
        <v>320</v>
      </c>
      <c r="EV381" s="46">
        <f t="shared" si="2772"/>
        <v>0</v>
      </c>
      <c r="EW381" s="46">
        <f t="shared" si="2809"/>
        <v>0</v>
      </c>
      <c r="EX381" s="128">
        <f t="shared" si="2352"/>
        <v>0</v>
      </c>
      <c r="EY381" s="46">
        <f t="shared" si="2353"/>
        <v>0</v>
      </c>
      <c r="EZ381" s="46">
        <f t="shared" si="2354"/>
        <v>0</v>
      </c>
      <c r="FA381" s="51">
        <f t="shared" si="2355"/>
        <v>0</v>
      </c>
      <c r="FB381" s="58">
        <f t="shared" si="2356"/>
        <v>0</v>
      </c>
      <c r="FC381" s="52">
        <f t="shared" si="2810"/>
        <v>0</v>
      </c>
      <c r="FD381" s="51">
        <f t="shared" si="2522"/>
        <v>0</v>
      </c>
      <c r="FE381" s="57">
        <f t="shared" si="2357"/>
        <v>0</v>
      </c>
      <c r="FF381" s="153">
        <f t="shared" si="2523"/>
        <v>10000</v>
      </c>
      <c r="FG381" s="469">
        <f t="shared" si="2358"/>
        <v>0</v>
      </c>
      <c r="FH381" s="46">
        <f t="shared" si="2359"/>
        <v>0</v>
      </c>
      <c r="FI381" s="46">
        <f t="shared" si="2360"/>
        <v>0</v>
      </c>
      <c r="FJ381" s="48"/>
      <c r="FL381" s="45">
        <v>320</v>
      </c>
      <c r="FM381" s="46">
        <f t="shared" si="2524"/>
        <v>0</v>
      </c>
      <c r="FN381" s="46">
        <f t="shared" si="2784"/>
        <v>0</v>
      </c>
      <c r="FO381" s="46">
        <f t="shared" si="2525"/>
        <v>0</v>
      </c>
      <c r="FP381" s="46">
        <f t="shared" si="2361"/>
        <v>0</v>
      </c>
      <c r="FQ381" s="46">
        <f t="shared" si="2362"/>
        <v>0</v>
      </c>
      <c r="FR381" s="51">
        <f t="shared" si="2363"/>
        <v>0</v>
      </c>
      <c r="FS381" s="57">
        <f t="shared" si="2811"/>
        <v>0</v>
      </c>
      <c r="FT381" s="58">
        <f t="shared" si="2773"/>
        <v>0</v>
      </c>
      <c r="FU381" s="241">
        <f t="shared" si="2785"/>
        <v>0</v>
      </c>
      <c r="FV381" s="51">
        <f t="shared" si="2364"/>
        <v>0</v>
      </c>
      <c r="FW381" s="51">
        <f t="shared" si="2365"/>
        <v>0</v>
      </c>
      <c r="FX381" s="153">
        <f t="shared" si="2812"/>
        <v>0</v>
      </c>
      <c r="FY381" s="468">
        <f t="shared" si="2526"/>
        <v>0</v>
      </c>
      <c r="FZ381" s="46">
        <f t="shared" si="2527"/>
        <v>0</v>
      </c>
      <c r="GA381" s="46">
        <f t="shared" si="2366"/>
        <v>0</v>
      </c>
      <c r="GB381" s="48"/>
      <c r="GD381" s="45">
        <v>320</v>
      </c>
      <c r="GE381" s="128">
        <f t="shared" si="2786"/>
        <v>0</v>
      </c>
      <c r="GF381" s="128">
        <f t="shared" si="2813"/>
        <v>0</v>
      </c>
      <c r="GG381" s="128">
        <f t="shared" si="2699"/>
        <v>0</v>
      </c>
      <c r="GH381" s="46">
        <f t="shared" si="2774"/>
        <v>0</v>
      </c>
      <c r="GI381" s="46">
        <f t="shared" si="2367"/>
        <v>0</v>
      </c>
      <c r="GJ381" s="51">
        <f t="shared" si="2368"/>
        <v>0</v>
      </c>
      <c r="GK381" s="51">
        <f t="shared" si="2814"/>
        <v>0</v>
      </c>
      <c r="GL381" s="153">
        <f t="shared" si="2528"/>
        <v>10000</v>
      </c>
      <c r="GM381" s="45">
        <v>320</v>
      </c>
      <c r="GN381" s="46">
        <f t="shared" si="2775"/>
        <v>0</v>
      </c>
      <c r="GO381" s="46">
        <f t="shared" si="2787"/>
        <v>0</v>
      </c>
      <c r="GP381" s="128">
        <f t="shared" si="2747"/>
        <v>0</v>
      </c>
      <c r="GQ381" s="46">
        <f t="shared" si="2369"/>
        <v>0</v>
      </c>
      <c r="GR381" s="46">
        <f t="shared" si="2748"/>
        <v>0</v>
      </c>
      <c r="GS381" s="51">
        <f t="shared" si="2370"/>
        <v>0</v>
      </c>
      <c r="GT381" s="57">
        <f t="shared" si="2815"/>
        <v>0</v>
      </c>
      <c r="GU381" s="58">
        <f t="shared" si="2371"/>
        <v>0</v>
      </c>
      <c r="GV381" s="52">
        <f t="shared" si="2788"/>
        <v>0</v>
      </c>
      <c r="GW381" s="51">
        <f t="shared" si="2529"/>
        <v>0</v>
      </c>
      <c r="GX381" s="57">
        <f t="shared" si="2372"/>
        <v>0</v>
      </c>
      <c r="GY381" s="57">
        <f t="shared" si="2816"/>
        <v>0</v>
      </c>
      <c r="GZ381" s="153">
        <f t="shared" si="2530"/>
        <v>10000</v>
      </c>
      <c r="HA381" s="469">
        <f t="shared" si="2373"/>
        <v>0</v>
      </c>
      <c r="HB381" s="46">
        <f t="shared" si="2374"/>
        <v>0</v>
      </c>
      <c r="HC381" s="46">
        <f t="shared" si="2375"/>
        <v>0</v>
      </c>
      <c r="HD381" s="48"/>
      <c r="HF381" s="45">
        <v>320</v>
      </c>
      <c r="HG381" s="46">
        <f t="shared" si="2376"/>
        <v>0</v>
      </c>
      <c r="HH381" s="46">
        <f t="shared" si="2377"/>
        <v>0</v>
      </c>
      <c r="HI381" s="46">
        <f t="shared" si="2378"/>
        <v>0</v>
      </c>
      <c r="HJ381" s="46">
        <f t="shared" si="2379"/>
        <v>0</v>
      </c>
      <c r="HK381" s="46">
        <f t="shared" si="2380"/>
        <v>0</v>
      </c>
      <c r="HL381" s="51">
        <f t="shared" si="2381"/>
        <v>0</v>
      </c>
      <c r="HM381" s="153">
        <f t="shared" si="2531"/>
        <v>10000</v>
      </c>
      <c r="HN381" s="58">
        <f t="shared" si="2382"/>
        <v>0</v>
      </c>
      <c r="HO381" s="52">
        <f t="shared" si="2383"/>
        <v>0</v>
      </c>
      <c r="HP381" s="51">
        <f t="shared" si="2384"/>
        <v>0</v>
      </c>
      <c r="HQ381" s="57">
        <f t="shared" si="2385"/>
        <v>0</v>
      </c>
      <c r="HR381" s="153">
        <f t="shared" si="2532"/>
        <v>10000</v>
      </c>
      <c r="HS381" s="468">
        <f t="shared" si="2749"/>
        <v>0</v>
      </c>
      <c r="HT381" s="46">
        <f t="shared" si="2750"/>
        <v>0</v>
      </c>
      <c r="HU381" s="46">
        <f t="shared" si="2751"/>
        <v>0</v>
      </c>
      <c r="HV381" s="48"/>
      <c r="HW381" s="29"/>
      <c r="HX381" s="45">
        <v>320</v>
      </c>
      <c r="HY381" s="128">
        <f t="shared" si="2386"/>
        <v>0</v>
      </c>
      <c r="HZ381" s="46">
        <f t="shared" si="2387"/>
        <v>0</v>
      </c>
      <c r="IA381" s="46">
        <f t="shared" si="2388"/>
        <v>0</v>
      </c>
      <c r="IB381" s="46">
        <f t="shared" si="2389"/>
        <v>0</v>
      </c>
      <c r="IC381" s="46">
        <f t="shared" si="2390"/>
        <v>0</v>
      </c>
      <c r="ID381" s="51">
        <f t="shared" si="2391"/>
        <v>0</v>
      </c>
      <c r="IE381" s="153">
        <f t="shared" si="2533"/>
        <v>10000</v>
      </c>
      <c r="IF381" s="58">
        <f t="shared" si="2392"/>
        <v>0</v>
      </c>
      <c r="IG381" s="52">
        <f t="shared" si="2393"/>
        <v>0</v>
      </c>
      <c r="IH381" s="51">
        <f t="shared" si="2394"/>
        <v>0</v>
      </c>
      <c r="II381" s="57">
        <f t="shared" si="2534"/>
        <v>0</v>
      </c>
      <c r="IJ381" s="153">
        <f t="shared" si="2535"/>
        <v>10000</v>
      </c>
      <c r="IK381" s="468">
        <f t="shared" si="2752"/>
        <v>0</v>
      </c>
      <c r="IL381" s="46">
        <f t="shared" si="2753"/>
        <v>0</v>
      </c>
      <c r="IM381" s="46">
        <f t="shared" si="2754"/>
        <v>0</v>
      </c>
      <c r="IN381" s="48"/>
      <c r="IO381" s="53">
        <f t="shared" si="2395"/>
        <v>0</v>
      </c>
      <c r="IQ381" s="45">
        <v>320</v>
      </c>
      <c r="IR381" s="128">
        <f t="shared" si="2396"/>
        <v>0</v>
      </c>
      <c r="IS381" s="128">
        <f t="shared" si="2397"/>
        <v>0</v>
      </c>
      <c r="IT381" s="128">
        <f t="shared" si="2398"/>
        <v>0</v>
      </c>
      <c r="IU381" s="46">
        <f t="shared" si="2559"/>
        <v>0</v>
      </c>
      <c r="IV381" s="46">
        <f t="shared" si="2399"/>
        <v>0</v>
      </c>
      <c r="IW381" s="51">
        <f t="shared" si="2400"/>
        <v>0</v>
      </c>
      <c r="IX381" s="199">
        <f t="shared" si="2536"/>
        <v>10000</v>
      </c>
      <c r="IY381" s="128">
        <f t="shared" si="2401"/>
        <v>0</v>
      </c>
      <c r="IZ381" s="408">
        <f t="shared" si="2402"/>
        <v>0</v>
      </c>
      <c r="JA381" s="58">
        <f t="shared" si="2403"/>
        <v>0</v>
      </c>
      <c r="JB381" s="52">
        <f t="shared" si="2404"/>
        <v>0</v>
      </c>
      <c r="JC381" s="51">
        <f t="shared" si="2405"/>
        <v>0</v>
      </c>
      <c r="JD381" s="57">
        <f t="shared" si="2406"/>
        <v>0</v>
      </c>
      <c r="JE381" s="280">
        <f t="shared" si="2407"/>
        <v>10000</v>
      </c>
      <c r="JF381" s="280">
        <f t="shared" si="2408"/>
        <v>0</v>
      </c>
      <c r="JG381" s="468">
        <f t="shared" si="2409"/>
        <v>0</v>
      </c>
      <c r="JH381" s="46">
        <f t="shared" si="2410"/>
        <v>0</v>
      </c>
      <c r="JI381" s="46">
        <f t="shared" si="2411"/>
        <v>0</v>
      </c>
      <c r="JJ381" s="48"/>
      <c r="JL381" s="45">
        <v>320</v>
      </c>
      <c r="JM381" s="46">
        <f t="shared" si="2412"/>
        <v>0</v>
      </c>
      <c r="JN381" s="46">
        <f t="shared" si="2413"/>
        <v>0</v>
      </c>
      <c r="JO381" s="128">
        <f t="shared" si="2414"/>
        <v>0</v>
      </c>
      <c r="JP381" s="46">
        <f t="shared" si="2537"/>
        <v>0</v>
      </c>
      <c r="JQ381" s="46">
        <f t="shared" si="2415"/>
        <v>0</v>
      </c>
      <c r="JR381" s="51">
        <f t="shared" si="2416"/>
        <v>0</v>
      </c>
      <c r="JS381" s="51">
        <f t="shared" si="2817"/>
        <v>0</v>
      </c>
      <c r="JT381" s="199">
        <f t="shared" si="2538"/>
        <v>10000</v>
      </c>
      <c r="JU381" s="128">
        <f t="shared" si="2417"/>
        <v>0</v>
      </c>
      <c r="JV381" s="408">
        <f t="shared" si="2418"/>
        <v>0</v>
      </c>
      <c r="JW381" s="58">
        <f t="shared" si="2419"/>
        <v>0</v>
      </c>
      <c r="JX381" s="52">
        <f t="shared" si="2420"/>
        <v>0</v>
      </c>
      <c r="JY381" s="51">
        <f t="shared" si="2421"/>
        <v>0</v>
      </c>
      <c r="JZ381" s="51">
        <f t="shared" si="2422"/>
        <v>0</v>
      </c>
      <c r="KA381" s="199">
        <f t="shared" si="2818"/>
        <v>0</v>
      </c>
      <c r="KB381" s="128">
        <f t="shared" si="2539"/>
        <v>10000</v>
      </c>
      <c r="KC381" s="204">
        <f t="shared" si="2423"/>
        <v>0</v>
      </c>
      <c r="KD381" s="468">
        <f t="shared" si="2540"/>
        <v>0</v>
      </c>
      <c r="KE381" s="46">
        <f t="shared" si="2424"/>
        <v>0</v>
      </c>
      <c r="KF381" s="46">
        <f t="shared" si="2425"/>
        <v>0</v>
      </c>
      <c r="KG381" s="48"/>
      <c r="KI381" s="45">
        <v>320</v>
      </c>
      <c r="KJ381" s="46">
        <f t="shared" si="2426"/>
        <v>0</v>
      </c>
      <c r="KK381" s="46">
        <f t="shared" si="2427"/>
        <v>0</v>
      </c>
      <c r="KL381" s="128">
        <f t="shared" si="2428"/>
        <v>0</v>
      </c>
      <c r="KM381" s="46">
        <f t="shared" si="2782"/>
        <v>0</v>
      </c>
      <c r="KN381" s="46">
        <f t="shared" si="2429"/>
        <v>0</v>
      </c>
      <c r="KO381" s="51">
        <f t="shared" si="2430"/>
        <v>0</v>
      </c>
      <c r="KP381" s="199">
        <f t="shared" si="2819"/>
        <v>0</v>
      </c>
      <c r="KQ381" s="199">
        <f t="shared" si="2541"/>
        <v>10000</v>
      </c>
      <c r="KR381" s="128">
        <f t="shared" si="2431"/>
        <v>0</v>
      </c>
      <c r="KS381" s="408">
        <f t="shared" si="2432"/>
        <v>0</v>
      </c>
      <c r="KT381" s="45">
        <v>320</v>
      </c>
      <c r="KU381" s="46">
        <f t="shared" si="2542"/>
        <v>0</v>
      </c>
      <c r="KV381" s="46">
        <f t="shared" si="2433"/>
        <v>0</v>
      </c>
      <c r="KW381" s="128">
        <f t="shared" si="2755"/>
        <v>0</v>
      </c>
      <c r="KX381" s="46">
        <f t="shared" si="2434"/>
        <v>0</v>
      </c>
      <c r="KY381" s="46">
        <f t="shared" si="2756"/>
        <v>0</v>
      </c>
      <c r="KZ381" s="51">
        <f t="shared" si="2435"/>
        <v>0</v>
      </c>
      <c r="LA381" s="153">
        <f t="shared" si="2820"/>
        <v>0</v>
      </c>
      <c r="LB381" s="58">
        <f t="shared" si="2652"/>
        <v>0</v>
      </c>
      <c r="LC381" s="52">
        <f t="shared" si="2436"/>
        <v>0</v>
      </c>
      <c r="LD381" s="51">
        <f t="shared" si="2437"/>
        <v>0</v>
      </c>
      <c r="LE381" s="51">
        <f t="shared" si="2757"/>
        <v>0</v>
      </c>
      <c r="LF381" s="51">
        <f t="shared" si="2821"/>
        <v>0</v>
      </c>
      <c r="LG381" s="128">
        <f t="shared" si="2758"/>
        <v>10000</v>
      </c>
      <c r="LH381" s="204">
        <f t="shared" si="2438"/>
        <v>0</v>
      </c>
      <c r="LI381" s="479">
        <f t="shared" si="2759"/>
        <v>0</v>
      </c>
      <c r="LJ381" s="46">
        <f t="shared" si="2543"/>
        <v>0</v>
      </c>
      <c r="LK381" s="46">
        <f t="shared" si="2544"/>
        <v>0</v>
      </c>
      <c r="LL381" s="48"/>
      <c r="LN381" s="45">
        <v>320</v>
      </c>
      <c r="LO381" s="46">
        <f t="shared" si="2439"/>
        <v>0</v>
      </c>
      <c r="LP381" s="46">
        <f t="shared" si="2789"/>
        <v>0</v>
      </c>
      <c r="LQ381" s="46">
        <f t="shared" si="2440"/>
        <v>0</v>
      </c>
      <c r="LR381" s="46">
        <f t="shared" si="2441"/>
        <v>0</v>
      </c>
      <c r="LS381" s="46">
        <f t="shared" si="2442"/>
        <v>0</v>
      </c>
      <c r="LT381" s="51">
        <f t="shared" si="2443"/>
        <v>0</v>
      </c>
      <c r="LU381" s="199">
        <f t="shared" si="2545"/>
        <v>10000</v>
      </c>
      <c r="LV381" s="58">
        <f t="shared" si="2444"/>
        <v>0</v>
      </c>
      <c r="LW381" s="241">
        <f t="shared" si="2790"/>
        <v>0</v>
      </c>
      <c r="LX381" s="51">
        <f t="shared" si="2445"/>
        <v>0</v>
      </c>
      <c r="LY381" s="51">
        <f t="shared" si="2446"/>
        <v>0</v>
      </c>
      <c r="LZ381" s="46">
        <f t="shared" si="2546"/>
        <v>0</v>
      </c>
      <c r="MA381" s="199">
        <f t="shared" si="2547"/>
        <v>10000</v>
      </c>
      <c r="MB381" s="468">
        <f t="shared" si="2447"/>
        <v>0</v>
      </c>
      <c r="MC381" s="46">
        <f t="shared" si="2448"/>
        <v>0</v>
      </c>
      <c r="MD381" s="46">
        <f t="shared" si="2449"/>
        <v>0</v>
      </c>
      <c r="ME381" s="48"/>
      <c r="MG381" s="45">
        <v>320</v>
      </c>
      <c r="MH381" s="46">
        <f t="shared" si="2450"/>
        <v>0</v>
      </c>
      <c r="MI381" s="46">
        <f t="shared" si="2791"/>
        <v>0</v>
      </c>
      <c r="MJ381" s="46">
        <f t="shared" si="2451"/>
        <v>0</v>
      </c>
      <c r="MK381" s="46">
        <f t="shared" si="2452"/>
        <v>0</v>
      </c>
      <c r="ML381" s="46">
        <f t="shared" si="2453"/>
        <v>0</v>
      </c>
      <c r="MM381" s="51">
        <f t="shared" si="2454"/>
        <v>0</v>
      </c>
      <c r="MN381" s="199">
        <f t="shared" si="2548"/>
        <v>10000</v>
      </c>
      <c r="MO381" s="58">
        <f t="shared" si="2455"/>
        <v>0</v>
      </c>
      <c r="MP381" s="52">
        <f t="shared" si="2792"/>
        <v>0</v>
      </c>
      <c r="MQ381" s="51">
        <f t="shared" si="2456"/>
        <v>0</v>
      </c>
      <c r="MR381" s="57">
        <f t="shared" si="2457"/>
        <v>0</v>
      </c>
      <c r="MS381" s="199">
        <f t="shared" si="2549"/>
        <v>10000</v>
      </c>
      <c r="MT381" s="468">
        <f t="shared" si="2550"/>
        <v>0</v>
      </c>
      <c r="MU381" s="46">
        <f t="shared" si="2458"/>
        <v>0</v>
      </c>
      <c r="MV381" s="46">
        <f t="shared" si="2459"/>
        <v>0</v>
      </c>
      <c r="MW381" s="48"/>
      <c r="MY381" s="45">
        <v>320</v>
      </c>
      <c r="MZ381" s="46">
        <f t="shared" si="2460"/>
        <v>0</v>
      </c>
      <c r="NA381" s="46">
        <f t="shared" si="2793"/>
        <v>0</v>
      </c>
      <c r="NB381" s="128">
        <f t="shared" si="2461"/>
        <v>0</v>
      </c>
      <c r="NC381" s="46">
        <f t="shared" si="2776"/>
        <v>0</v>
      </c>
      <c r="ND381" s="46">
        <f t="shared" si="2462"/>
        <v>0</v>
      </c>
      <c r="NE381" s="51">
        <f t="shared" si="2760"/>
        <v>0</v>
      </c>
      <c r="NF381" s="153">
        <f t="shared" si="2761"/>
        <v>10000</v>
      </c>
      <c r="NG381" s="45">
        <v>320</v>
      </c>
      <c r="NH381" s="46">
        <f t="shared" si="2777"/>
        <v>0</v>
      </c>
      <c r="NI381" s="46">
        <f t="shared" si="2794"/>
        <v>0</v>
      </c>
      <c r="NJ381" s="128">
        <f t="shared" si="2762"/>
        <v>0</v>
      </c>
      <c r="NK381" s="46">
        <f t="shared" si="2551"/>
        <v>0</v>
      </c>
      <c r="NL381" s="46">
        <f t="shared" si="2763"/>
        <v>0</v>
      </c>
      <c r="NM381" s="51">
        <f t="shared" si="2463"/>
        <v>0</v>
      </c>
      <c r="NN381" s="58">
        <f t="shared" si="2764"/>
        <v>0</v>
      </c>
      <c r="NO381" s="52">
        <f t="shared" si="2795"/>
        <v>0</v>
      </c>
      <c r="NP381" s="51">
        <f t="shared" si="2765"/>
        <v>0</v>
      </c>
      <c r="NQ381" s="57">
        <f t="shared" si="2464"/>
        <v>0</v>
      </c>
      <c r="NR381" s="153">
        <f t="shared" si="2552"/>
        <v>10000</v>
      </c>
      <c r="NS381" s="469">
        <f t="shared" si="2465"/>
        <v>0</v>
      </c>
      <c r="NT381" s="46">
        <f t="shared" si="2466"/>
        <v>0</v>
      </c>
      <c r="NU381" s="46">
        <f t="shared" si="2467"/>
        <v>0</v>
      </c>
      <c r="NV381" s="48"/>
      <c r="NX381" s="45">
        <v>320</v>
      </c>
      <c r="NY381" s="46">
        <f t="shared" si="2468"/>
        <v>0</v>
      </c>
      <c r="NZ381" s="46">
        <f t="shared" si="2796"/>
        <v>0</v>
      </c>
      <c r="OA381" s="46">
        <f t="shared" si="2469"/>
        <v>0</v>
      </c>
      <c r="OB381" s="46">
        <f t="shared" si="2470"/>
        <v>0</v>
      </c>
      <c r="OC381" s="46">
        <f t="shared" si="2471"/>
        <v>0</v>
      </c>
      <c r="OD381" s="51">
        <f t="shared" si="2472"/>
        <v>0</v>
      </c>
      <c r="OE381" s="57">
        <f t="shared" si="2822"/>
        <v>0</v>
      </c>
      <c r="OF381" s="153">
        <f t="shared" si="2553"/>
        <v>10000</v>
      </c>
      <c r="OG381" s="58">
        <f t="shared" si="2473"/>
        <v>0</v>
      </c>
      <c r="OH381" s="241">
        <f t="shared" si="2823"/>
        <v>0</v>
      </c>
      <c r="OI381" s="51">
        <f t="shared" si="2474"/>
        <v>0</v>
      </c>
      <c r="OJ381" s="51">
        <f t="shared" si="2475"/>
        <v>0</v>
      </c>
      <c r="OK381" s="153">
        <f t="shared" si="2824"/>
        <v>0</v>
      </c>
      <c r="OL381" s="153">
        <f t="shared" si="2554"/>
        <v>10000</v>
      </c>
      <c r="OM381" s="468">
        <f t="shared" si="2555"/>
        <v>0</v>
      </c>
      <c r="ON381" s="46">
        <f t="shared" si="2556"/>
        <v>0</v>
      </c>
      <c r="OO381" s="46">
        <f t="shared" si="2476"/>
        <v>0</v>
      </c>
      <c r="OP381" s="48"/>
      <c r="OR381" s="45">
        <v>320</v>
      </c>
      <c r="OS381" s="46">
        <f t="shared" si="2477"/>
        <v>0</v>
      </c>
      <c r="OT381" s="128">
        <f t="shared" si="2797"/>
        <v>0</v>
      </c>
      <c r="OU381" s="128">
        <f t="shared" si="2478"/>
        <v>0</v>
      </c>
      <c r="OV381" s="46">
        <f t="shared" si="2778"/>
        <v>0</v>
      </c>
      <c r="OW381" s="46">
        <f t="shared" si="2779"/>
        <v>0</v>
      </c>
      <c r="OX381" s="51">
        <f t="shared" si="2479"/>
        <v>0</v>
      </c>
      <c r="OY381" s="51">
        <f t="shared" si="2825"/>
        <v>0</v>
      </c>
      <c r="OZ381" s="153">
        <f t="shared" si="2557"/>
        <v>10000</v>
      </c>
      <c r="PA381" s="45">
        <v>320</v>
      </c>
      <c r="PB381" s="46">
        <f t="shared" si="2480"/>
        <v>0</v>
      </c>
      <c r="PC381" s="46">
        <f t="shared" si="2826"/>
        <v>0</v>
      </c>
      <c r="PD381" s="128">
        <f t="shared" si="2481"/>
        <v>0</v>
      </c>
      <c r="PE381" s="46">
        <f t="shared" si="2482"/>
        <v>0</v>
      </c>
      <c r="PF381" s="46">
        <f t="shared" si="2483"/>
        <v>0</v>
      </c>
      <c r="PG381" s="51">
        <f t="shared" si="2484"/>
        <v>0</v>
      </c>
      <c r="PH381" s="57">
        <f t="shared" si="2827"/>
        <v>0</v>
      </c>
      <c r="PI381" s="688">
        <f t="shared" si="2485"/>
        <v>0</v>
      </c>
      <c r="PJ381" s="52">
        <f t="shared" si="2828"/>
        <v>0</v>
      </c>
      <c r="PK381" s="51">
        <f t="shared" si="2486"/>
        <v>0</v>
      </c>
      <c r="PL381" s="57">
        <f t="shared" si="2487"/>
        <v>0</v>
      </c>
      <c r="PM381" s="57">
        <f t="shared" si="2829"/>
        <v>0</v>
      </c>
      <c r="PN381" s="153">
        <f t="shared" si="2558"/>
        <v>10000</v>
      </c>
      <c r="PO381" s="469">
        <f t="shared" si="2488"/>
        <v>0</v>
      </c>
      <c r="PP381" s="46">
        <f t="shared" si="2489"/>
        <v>0</v>
      </c>
      <c r="PQ381" s="46">
        <f t="shared" si="2490"/>
        <v>0</v>
      </c>
      <c r="PR381" s="48"/>
    </row>
    <row r="382" spans="2:434" hidden="1" x14ac:dyDescent="0.3">
      <c r="B382" s="45">
        <v>321</v>
      </c>
      <c r="C382" s="46">
        <f t="shared" si="2798"/>
        <v>0</v>
      </c>
      <c r="D382" s="46">
        <f t="shared" ref="D382:D420" si="2830">IF(AND($H$7="Oui",B382&gt;$I$7),0,IF(B382&gt;$B$7,0,(TRUNC($C$7*$E$27*$L$7/12,2))+(TRUNC($C$7*$F$27*$M$7/12,2))))</f>
        <v>0</v>
      </c>
      <c r="E382" s="46">
        <f t="shared" ref="E382:E421" si="2831">IF(AND($H$7="Oui",B382=$I$7),ROUND(H381+F382,2),IF(AND($H$7="Oui",B382&gt;$I$7),0,IF(B382&gt;$B$7,0,IF(B382=$B$7,ROUND((G382+F382),2),ROUND(-PMT($D$7/12,$B$7,$C$7,0,0),2)))))</f>
        <v>0</v>
      </c>
      <c r="F382" s="46">
        <f t="shared" ref="F382:F421" si="2832">H381*$D$7/12</f>
        <v>0</v>
      </c>
      <c r="G382" s="46">
        <f t="shared" ref="G382:G420" si="2833">IF(AND($H$7="Oui",B382&gt;$I$7),0,IF(B382&gt;$B$7,0,IF(B382=$B$7,H381,E382-F382)))</f>
        <v>0</v>
      </c>
      <c r="H382" s="51">
        <f t="shared" ref="H382:H421" si="2834">IF(B382&gt;$B$7,0,IF(AND($H$7="Oui",B382&gt;$I$7),0,H381-G382))</f>
        <v>0</v>
      </c>
      <c r="I382" s="58">
        <f t="shared" si="2766"/>
        <v>0</v>
      </c>
      <c r="J382" s="52">
        <f t="shared" ref="J382:J421" si="2835">IF(AND($H$7="Oui",B382&gt;$I$7),0,IF(B382&gt;$B$7,0,(TRUNC($C$7*$E$27/12,2))+(TRUNC($C$7*$F$27/12,2))))</f>
        <v>0</v>
      </c>
      <c r="K382" s="51">
        <f t="shared" ref="K382:K421" si="2836">IF(B382&gt;$B$7,0,IF(AND(B382&gt;$I$7,$H$7="Oui"),0,IF(AND($H$7="Oui",B382=$I$7),L381,$L$61/$B$7)))</f>
        <v>0</v>
      </c>
      <c r="L382" s="57">
        <f t="shared" ref="L382:L421" si="2837">IF(B382&gt;$B$7,0,IF(AND($H$7="Oui",B382&gt;$I$7),0,L381-K382))</f>
        <v>0</v>
      </c>
      <c r="M382" s="468">
        <f t="shared" si="2491"/>
        <v>0</v>
      </c>
      <c r="N382" s="46">
        <f t="shared" si="2492"/>
        <v>0</v>
      </c>
      <c r="O382" s="47"/>
      <c r="P382" s="46">
        <f t="shared" si="2493"/>
        <v>0</v>
      </c>
      <c r="Q382" s="48"/>
      <c r="R382" s="29"/>
      <c r="S382" s="29"/>
      <c r="T382" s="45">
        <v>321</v>
      </c>
      <c r="U382" s="46">
        <f t="shared" ref="U382:U421" si="2838">IF(T382&gt;$B$7,0,IF(AND($H$7="Oui",T382&gt;$I$7),0,ROUND(W382+V382,2)))</f>
        <v>0</v>
      </c>
      <c r="V382" s="46">
        <f t="shared" ref="V382:V421" si="2839">IF(AND($H$7="Oui",T382&gt;$I$7),0,IF(T382&gt;$B$7,0,(TRUNC(Z381*$G$27*$L$7/12,2))+(TRUNC(Z381*$H$27*$M$7/12,2))))</f>
        <v>0</v>
      </c>
      <c r="W382" s="46">
        <f t="shared" si="2494"/>
        <v>0</v>
      </c>
      <c r="X382" s="46">
        <f t="shared" ref="X382:X419" si="2840">Z381*$D$7/12</f>
        <v>0</v>
      </c>
      <c r="Y382" s="46">
        <f t="shared" ref="Y382:Y421" si="2841">IF(AND($H$7="Oui",T382&gt;$I$7),0,IF(T382&gt;$B$7,0,IF(T382=$B$7,Z381,W382-X382)))</f>
        <v>0</v>
      </c>
      <c r="Z382" s="51">
        <f t="shared" ref="Z382:Z421" si="2842">IF(T382&gt;$B$7,0,IF(AND($H$7="Oui",T382&gt;$I$7),0,Z381-Y382))</f>
        <v>0</v>
      </c>
      <c r="AA382" s="58">
        <f t="shared" ref="AA382:AA421" si="2843">IF(T382&gt;$B$7,0,AC382+AB382)</f>
        <v>0</v>
      </c>
      <c r="AB382" s="52">
        <f t="shared" ref="AB382:AB421" si="2844">IF(AND($H$7="Oui",T382&gt;$I$7),0,IF(T382&gt;$B$7,0,(TRUNC(AD381*$G$27/12,2))+(TRUNC(AD381*$H$27/12,2))))</f>
        <v>0</v>
      </c>
      <c r="AC382" s="51">
        <f t="shared" ref="AC382:AC421" si="2845">IF(T382&gt;$B$7,0,IF(AND(T382&gt;$I$7,$H$7="Oui"),0,IF(AND($H$7="Oui",T382=$I$7),AD381,$L$61/$B$7)))</f>
        <v>0</v>
      </c>
      <c r="AD382" s="57">
        <f t="shared" ref="AD382:AD421" si="2846">IF(T382&gt;$B$7,0,IF(AND($H$7="Oui",T382&gt;$I$7),0,AD381-AC382))</f>
        <v>0</v>
      </c>
      <c r="AE382" s="468">
        <f t="shared" si="2495"/>
        <v>0</v>
      </c>
      <c r="AF382" s="46">
        <f t="shared" ref="AF382:AF421" si="2847">-U382</f>
        <v>0</v>
      </c>
      <c r="AG382" s="47"/>
      <c r="AH382" s="46">
        <f t="shared" si="2496"/>
        <v>0</v>
      </c>
      <c r="AI382" s="48"/>
      <c r="AJ382" s="29"/>
      <c r="AK382" s="45">
        <v>321</v>
      </c>
      <c r="AL382" s="46">
        <f t="shared" ref="AL382:AL421" si="2848">IF(AND($H$7="Oui",AK382&gt;$I$7),0,IF(AND($H$7="Oui",AK382=$I$7),AP382+AO382,IF(AK382&gt;$B$7,0,IF(AK382=$B$7,AP382+AO382,ROUND(-PMT(($D$7+$AO$60)/12,$B$7,$C$7,0,0),2)))))</f>
        <v>0</v>
      </c>
      <c r="AM382" s="46"/>
      <c r="AN382" s="46"/>
      <c r="AO382" s="46">
        <f t="shared" ref="AO382:AO421" si="2849">IF(AK382&gt;$B$7,0,(TRUNC(AW381*$I$27*$L$7/12,2))+(TRUNC(AW381*$J$27*$M$7/12,2)))</f>
        <v>0</v>
      </c>
      <c r="AP382" s="128">
        <f t="shared" ref="AP382:AP421" si="2850">IF(AND($H$7="Oui",AK382&gt;$I$7),0,IF(AND($H$7="Oui",AK382=$I$7),AT382+AS382,IF(AK382&gt;$B$7,0,IF(AK382=$B$7,AT382+AS382,ROUND(AL382-AO382,2)))))</f>
        <v>0</v>
      </c>
      <c r="AQ382" s="128"/>
      <c r="AR382" s="128"/>
      <c r="AS382" s="46">
        <f t="shared" ref="AS382:AS421" si="2851">IF(AK382&gt;$B$7,0,AW381*$D$7/12)</f>
        <v>0</v>
      </c>
      <c r="AT382" s="46">
        <f t="shared" ref="AT382:AT421" si="2852">IF(AND($H$7="Oui",AK382&gt;$I$7),0,IF(AND($H$7="Oui",AK382=$I$7),AW381,IF(AK382&gt;$B$7,0,IF(AK382=$B$7,AW381,AP382-AS382))))</f>
        <v>0</v>
      </c>
      <c r="AU382" s="51"/>
      <c r="AV382" s="51"/>
      <c r="AW382" s="51">
        <f t="shared" ref="AW382:AW421" si="2853">IF(AND($H$7="Oui",AK382&gt;$I$7),0,IF(AK382&gt;$B$7,0,AW381-AT382))</f>
        <v>0</v>
      </c>
      <c r="AX382" s="58">
        <f t="shared" ref="AX382:AX421" si="2854">IF(AND($H$7="Oui",AK382=$I$7),BB382+BA382,IF(AND($H$7="Oui",AK382&gt;$I$7),0,IF(AK382&gt;$B$7,0,$AX$60)))</f>
        <v>0</v>
      </c>
      <c r="AY382" s="52"/>
      <c r="AZ382" s="52"/>
      <c r="BA382" s="52">
        <f t="shared" ref="BA382:BA421" si="2855">IF(AND($H$7="Oui",AK382&gt;$I$7),0,IF(AK382&gt;$B$7,0,(TRUNC(BE381*$I$27/12,2))+(TRUNC(BE381*$J$27/12,2))))</f>
        <v>0</v>
      </c>
      <c r="BB382" s="51">
        <f t="shared" ref="BB382:BB421" si="2856">IF(AK382&gt;$B$7,0,IF(AND(AK382&gt;$I$7,$H$7="Oui"),0,IF(AND($H$7="Oui",AK382=$I$7),BE381,AX382-BA382)))</f>
        <v>0</v>
      </c>
      <c r="BC382" s="51"/>
      <c r="BD382" s="51"/>
      <c r="BE382" s="57">
        <f t="shared" ref="BE382:BE421" si="2857">IF(AK382&gt;$B$7,0,IF(AND($H$7="Oui",AK382&gt;$I$7),0,BE381-BB382))</f>
        <v>0</v>
      </c>
      <c r="BF382" s="468">
        <f t="shared" ref="BF382:BF421" si="2858">IF(AK382&lt;&gt;$B$7,-AX382,IF(BE382&gt;0,-(AX382+BE382),-(AX382+BE382)))</f>
        <v>0</v>
      </c>
      <c r="BG382" s="46">
        <f t="shared" ref="BG382:BG421" si="2859">-AL382</f>
        <v>0</v>
      </c>
      <c r="BH382" s="46">
        <f t="shared" ref="BH382:BH421" si="2860">-AP382</f>
        <v>0</v>
      </c>
      <c r="BI382" s="48"/>
      <c r="BK382" s="45">
        <v>321</v>
      </c>
      <c r="BL382" s="46">
        <f t="shared" si="2497"/>
        <v>0</v>
      </c>
      <c r="BM382" s="46">
        <f t="shared" si="2498"/>
        <v>0</v>
      </c>
      <c r="BN382" s="46">
        <f t="shared" si="2499"/>
        <v>0</v>
      </c>
      <c r="BO382" s="46">
        <f t="shared" ref="BO382:BO421" si="2861">BQ381*$D$7/12</f>
        <v>0</v>
      </c>
      <c r="BP382" s="46">
        <f t="shared" ref="BP382:BP421" si="2862">IF(AND($H$7="Oui",BK382&gt;$I$7),0,IF(BK382&gt;$B$7,0,IF(BK382=$B$7,BQ381,BN382-BO382)))</f>
        <v>0</v>
      </c>
      <c r="BQ382" s="51">
        <f t="shared" ref="BQ382:BQ421" si="2863">IF(BK382&gt;$B$7,0,IF(AND($H$7="Oui",BK382&gt;$I$7),0,BQ381-BP382))</f>
        <v>0</v>
      </c>
      <c r="BR382" s="57">
        <f t="shared" si="2799"/>
        <v>0</v>
      </c>
      <c r="BS382" s="58">
        <f t="shared" si="2767"/>
        <v>0</v>
      </c>
      <c r="BT382" s="52">
        <f t="shared" si="2500"/>
        <v>0</v>
      </c>
      <c r="BU382" s="51">
        <f t="shared" ref="BU382:BU421" si="2864">IF(BK382&gt;$B$7,0,IF(AND(BK382&gt;$I$7,$H$7="Oui"),0,IF(AND($H$7="Oui",BK382=$I$7),BV381,$L$61/$B$7)))</f>
        <v>0</v>
      </c>
      <c r="BV382" s="51">
        <f t="shared" ref="BV382:BV421" si="2865">IF(BK382&gt;$B$7,0,IF(AND($H$7="Oui",BK382&gt;$I$7),0,BV381-BU382))</f>
        <v>0</v>
      </c>
      <c r="BW382" s="153">
        <f t="shared" si="2800"/>
        <v>0</v>
      </c>
      <c r="BX382" s="468">
        <f t="shared" si="2501"/>
        <v>0</v>
      </c>
      <c r="BY382" s="46">
        <f t="shared" si="2502"/>
        <v>0</v>
      </c>
      <c r="BZ382" s="46">
        <f t="shared" ref="BZ382:BZ421" si="2866">-BN382</f>
        <v>0</v>
      </c>
      <c r="CA382" s="48"/>
      <c r="CB382" s="29"/>
      <c r="CC382" s="45">
        <v>321</v>
      </c>
      <c r="CD382" s="128">
        <f t="shared" ref="CD382:CD421" si="2867">IF(AND($H$7="Oui",CC382=$I$7),CF382+CE382,IF(AND($H$7="Oui",CC382&gt;$I$7),0,IF(CC382&gt;$B$7,0,IF($F$10="Paliers",ROUND(-PMT(($D$7+$CE$60)/12,$B$7-CC381,CI381,0,0),2),IF(AND($H$7="Oui",CC382=$I$7),CI381+CG382+CE382,IF(AND($H$7="Oui",CC382&gt;$I$7),0,IF(CC382&gt;$B$7,0,ROUND($CD$60,2))))))))</f>
        <v>0</v>
      </c>
      <c r="CE382" s="46">
        <f t="shared" si="2503"/>
        <v>0</v>
      </c>
      <c r="CF382" s="128">
        <f t="shared" ref="CF382:CF421" si="2868">IF(AND($H$7="Oui",CC382=$I$7),CH382+CG382,IF($F$10="Paliers",CD382-CE382,IF(AND($H$7="Oui",CC382&gt;$I$7),0,IF(CC382&gt;$B$7,0,ROUND(CD382-CE382,2)))))</f>
        <v>0</v>
      </c>
      <c r="CG382" s="46">
        <f t="shared" si="2504"/>
        <v>0</v>
      </c>
      <c r="CH382" s="46">
        <f t="shared" si="2768"/>
        <v>0</v>
      </c>
      <c r="CI382" s="51">
        <f t="shared" ref="CI382:CI421" si="2869">IF(AND($H$7="Oui",CC382&gt;$I$7),0,IF(CC382&gt;$B$7,0,CI381-CH382))</f>
        <v>0</v>
      </c>
      <c r="CJ382" s="199">
        <f t="shared" si="2801"/>
        <v>0</v>
      </c>
      <c r="CK382" s="153">
        <f t="shared" si="2505"/>
        <v>10000</v>
      </c>
      <c r="CL382" s="45">
        <v>321</v>
      </c>
      <c r="CM382" s="46">
        <f t="shared" si="2506"/>
        <v>0</v>
      </c>
      <c r="CN382" s="46">
        <f t="shared" si="2507"/>
        <v>0</v>
      </c>
      <c r="CO382" s="128">
        <f t="shared" si="2780"/>
        <v>0</v>
      </c>
      <c r="CP382" s="46">
        <f t="shared" ref="CP382:CP421" si="2870">IF(CL382&gt;$B$7,0,CR381*$D$7/12)</f>
        <v>0</v>
      </c>
      <c r="CQ382" s="46">
        <f t="shared" si="2781"/>
        <v>0</v>
      </c>
      <c r="CR382" s="51">
        <f t="shared" ref="CR382:CR421" si="2871">IF(AND($H$7="Oui",CL382&gt;$I$7),0,IF(CL382&gt;$B$7,0,CR381-CQ382))</f>
        <v>0</v>
      </c>
      <c r="CS382" s="153">
        <f t="shared" si="2802"/>
        <v>0</v>
      </c>
      <c r="CT382" s="58">
        <f t="shared" ref="CT382:CT421" si="2872">IF(AND($H$7="Oui",CL382=$I$7),CV382+CU382,IF(CC382&gt;$B$7,0,IF(AND($H$7="Oui",CL382&gt;$I$7),0,$CT$60)))</f>
        <v>0</v>
      </c>
      <c r="CU382" s="52">
        <f t="shared" si="2508"/>
        <v>0</v>
      </c>
      <c r="CV382" s="51">
        <f t="shared" si="2509"/>
        <v>0</v>
      </c>
      <c r="CW382" s="51">
        <f t="shared" ref="CW382:CW421" si="2873">IF(CL382&gt;$B$7,0,IF(AND($H$7="Oui",CL382&gt;$I$7),0,CW381-CV382))</f>
        <v>0</v>
      </c>
      <c r="CX382" s="57">
        <f t="shared" si="2803"/>
        <v>0</v>
      </c>
      <c r="CY382" s="153">
        <f t="shared" si="2510"/>
        <v>10000</v>
      </c>
      <c r="CZ382" s="479">
        <f t="shared" si="2746"/>
        <v>0</v>
      </c>
      <c r="DA382" s="46">
        <f t="shared" si="2511"/>
        <v>0</v>
      </c>
      <c r="DB382" s="46">
        <f t="shared" si="2512"/>
        <v>0</v>
      </c>
      <c r="DC382" s="48"/>
      <c r="DE382" s="45">
        <v>321</v>
      </c>
      <c r="DF382" s="46">
        <f t="shared" ref="DF382:DF421" si="2874">IF(DE382&gt;$B$7,0,ROUND(DH382+DG382,2))</f>
        <v>0</v>
      </c>
      <c r="DG382" s="46">
        <f t="shared" si="2804"/>
        <v>0</v>
      </c>
      <c r="DH382" s="46">
        <f t="shared" ref="DH382:DH421" si="2875">IF(AND($H$7="Oui",DE382=$I$7),ROUND(DK381+DI382,2),IF(AND($H$7="Oui",DE382&gt;$I$7),0,IF(DE382&gt;$B$7,0,IF(DE382=$B$7,ROUND((DJ382+DI382),2),ROUND(-PMT($D$7/12,$B$7,$C$7,0,0),2)))))</f>
        <v>0</v>
      </c>
      <c r="DI382" s="46">
        <f t="shared" ref="DI382:DI421" si="2876">DK381*$D$7/12</f>
        <v>0</v>
      </c>
      <c r="DJ382" s="46">
        <f t="shared" ref="DJ382:DJ420" si="2877">IF(AND($H$7="Oui",DE382&gt;$I$7),0,IF(DE382&gt;$B$7,0,IF(DE382=$B$7,DK381,DH382-DI382)))</f>
        <v>0</v>
      </c>
      <c r="DK382" s="51">
        <f t="shared" ref="DK382:DK421" si="2878">IF(DE382&gt;$B$7,0,IF(AND($H$7="Oui",DE382&gt;$I$7),0,DK381-DJ382))</f>
        <v>0</v>
      </c>
      <c r="DL382" s="58">
        <f t="shared" si="2769"/>
        <v>0</v>
      </c>
      <c r="DM382" s="241">
        <f t="shared" si="2805"/>
        <v>0</v>
      </c>
      <c r="DN382" s="51">
        <f t="shared" ref="DN382:DN421" si="2879">IF(DE382&gt;$B$7,0,IF(AND(DE382&gt;$I$7,$H$7="Oui"),0,IF(AND($H$7="Oui",DE382=$I$7),DO381,$L$61/$B$7)))</f>
        <v>0</v>
      </c>
      <c r="DO382" s="57">
        <f t="shared" ref="DO382:DO421" si="2880">IF(DE382&gt;$B$7,0,IF(AND($H$7="Oui",DE382&gt;$I$7),0,DO381-DN382))</f>
        <v>0</v>
      </c>
      <c r="DP382" s="468">
        <f t="shared" si="2513"/>
        <v>0</v>
      </c>
      <c r="DQ382" s="46">
        <f t="shared" si="2514"/>
        <v>0</v>
      </c>
      <c r="DR382" s="47"/>
      <c r="DS382" s="46">
        <f t="shared" si="2515"/>
        <v>0</v>
      </c>
      <c r="DT382" s="48"/>
      <c r="DU382" s="29"/>
      <c r="DV382" s="45">
        <v>321</v>
      </c>
      <c r="DW382" s="46">
        <f t="shared" si="2516"/>
        <v>0</v>
      </c>
      <c r="DX382" s="46">
        <f t="shared" si="2806"/>
        <v>0</v>
      </c>
      <c r="DY382" s="46">
        <f t="shared" si="2517"/>
        <v>0</v>
      </c>
      <c r="DZ382" s="46">
        <f t="shared" ref="DZ382:DZ421" si="2881">EB381*$D$7/12</f>
        <v>0</v>
      </c>
      <c r="EA382" s="46">
        <f t="shared" ref="EA382:EA421" si="2882">IF(AND($H$7="Oui",DV382&gt;$I$7),0,IF(DV382&gt;$B$7,0,IF(DV382=$B$7,EB381,DY382-DZ382)))</f>
        <v>0</v>
      </c>
      <c r="EB382" s="51">
        <f t="shared" ref="EB382:EB421" si="2883">IF(DV382&gt;$B$7,0,IF(AND($H$7="Oui",DV382&gt;$I$7),0,EB381-EA382))</f>
        <v>0</v>
      </c>
      <c r="EC382" s="58">
        <f t="shared" si="2770"/>
        <v>0</v>
      </c>
      <c r="ED382" s="52">
        <f t="shared" si="2807"/>
        <v>0</v>
      </c>
      <c r="EE382" s="51">
        <f t="shared" ref="EE382:EE421" si="2884">IF(DV382&gt;$B$7,0,IF(AND(DV382&gt;$I$7,$H$7="Oui"),0,IF(AND($H$7="Oui",DV382=$I$7),EF381,$L$61/$B$7)))</f>
        <v>0</v>
      </c>
      <c r="EF382" s="57">
        <f t="shared" ref="EF382:EF421" si="2885">IF(DV382&gt;$B$7,0,IF(AND($H$7="Oui",DV382&gt;$I$7),0,EF381-EE382))</f>
        <v>0</v>
      </c>
      <c r="EG382" s="468">
        <f t="shared" si="2518"/>
        <v>0</v>
      </c>
      <c r="EH382" s="46">
        <f t="shared" si="2519"/>
        <v>0</v>
      </c>
      <c r="EI382" s="47"/>
      <c r="EJ382" s="46">
        <f t="shared" si="2520"/>
        <v>0</v>
      </c>
      <c r="EK382" s="48"/>
      <c r="EL382" s="29"/>
      <c r="EM382" s="45">
        <v>321</v>
      </c>
      <c r="EN382" s="46">
        <f t="shared" si="2783"/>
        <v>0</v>
      </c>
      <c r="EO382" s="46">
        <f t="shared" si="2808"/>
        <v>0</v>
      </c>
      <c r="EP382" s="128">
        <f t="shared" si="2771"/>
        <v>0</v>
      </c>
      <c r="EQ382" s="46">
        <f t="shared" ref="EQ382:EQ421" si="2886">IF(EM382&gt;$B$7,0,ES381*$D$7/12)</f>
        <v>0</v>
      </c>
      <c r="ER382" s="46">
        <f t="shared" ref="ER382:ER420" si="2887">IF(AND($H$7="Oui",EM382&gt;$I$7),0,IF(AND($H$7="Oui",EM382=$I$7),ES381,IF(EM382&gt;$B$7,0,EP382-EQ382)))</f>
        <v>0</v>
      </c>
      <c r="ES382" s="51">
        <f t="shared" ref="ES382:ES421" si="2888">IF(AND($H$7="Oui",EM382&gt;$I$7),0,IF(EM382&gt;$B$7,0,ES381-ER382))</f>
        <v>0</v>
      </c>
      <c r="ET382" s="153">
        <f t="shared" si="2521"/>
        <v>10000</v>
      </c>
      <c r="EU382" s="45">
        <v>321</v>
      </c>
      <c r="EV382" s="46">
        <f t="shared" si="2772"/>
        <v>0</v>
      </c>
      <c r="EW382" s="46">
        <f t="shared" si="2809"/>
        <v>0</v>
      </c>
      <c r="EX382" s="128">
        <f t="shared" ref="EX382:EX421" si="2889">IF(AND($H$7="Oui",EU382&gt;$I$7),0,IF(AND($H$7="Oui",EU382=$I$7),EZ382+EY382,IF(EU382&gt;$B$7,0,IF(EU382=$B$7,EZ382+EY382,ROUND(EV382-EW382,2)))))</f>
        <v>0</v>
      </c>
      <c r="EY382" s="46">
        <f t="shared" ref="EY382:EY421" si="2890">IF(EU382&gt;$B$7,0,FA381*$D$7/12)</f>
        <v>0</v>
      </c>
      <c r="EZ382" s="46">
        <f t="shared" ref="EZ382:EZ421" si="2891">IF(AND($H$7="Oui",EU382&gt;$I$7),0,IF(AND($H$7="Oui",EU382=$I$7),FA381,IF(EU382&gt;$B$7,0,IF(EU382=$B$7,FA381,EX382-EY382))))</f>
        <v>0</v>
      </c>
      <c r="FA382" s="51">
        <f t="shared" ref="FA382:FA421" si="2892">IF(AND($H$7="Oui",EU382&gt;$I$7),0,IF(EU382&gt;$B$7,0,FA381-EZ382))</f>
        <v>0</v>
      </c>
      <c r="FB382" s="58">
        <f t="shared" ref="FB382:FB421" si="2893">IF(AND($H$7="Oui",EU382&gt;$I$7),0,IF(AND($H$7="Oui",EU382=$I$7),FD382+FC382,IF(EU382&gt;$B$7,0,$FB$60)))</f>
        <v>0</v>
      </c>
      <c r="FC382" s="52">
        <f t="shared" si="2810"/>
        <v>0</v>
      </c>
      <c r="FD382" s="51">
        <f t="shared" si="2522"/>
        <v>0</v>
      </c>
      <c r="FE382" s="57">
        <f t="shared" ref="FE382:FE421" si="2894">IF(EU382&gt;$B$7,0,IF(AND($H$7="Oui",EU382&gt;$I$7),0,FE381-FD382))</f>
        <v>0</v>
      </c>
      <c r="FF382" s="153">
        <f t="shared" si="2523"/>
        <v>10000</v>
      </c>
      <c r="FG382" s="469">
        <f t="shared" ref="FG382:FG420" si="2895">IF(EU382&lt;&gt;$B$7,-FB382,IF(FF382&gt;0,-(FB382+FF382),-(FB382+FF382)))</f>
        <v>0</v>
      </c>
      <c r="FH382" s="46">
        <f t="shared" ref="FH382:FH421" si="2896">-EV382</f>
        <v>0</v>
      </c>
      <c r="FI382" s="46">
        <f t="shared" ref="FI382:FI421" si="2897">-EX382</f>
        <v>0</v>
      </c>
      <c r="FJ382" s="48"/>
      <c r="FL382" s="45">
        <v>321</v>
      </c>
      <c r="FM382" s="46">
        <f t="shared" si="2524"/>
        <v>0</v>
      </c>
      <c r="FN382" s="46">
        <f t="shared" si="2784"/>
        <v>0</v>
      </c>
      <c r="FO382" s="46">
        <f t="shared" si="2525"/>
        <v>0</v>
      </c>
      <c r="FP382" s="46">
        <f t="shared" ref="FP382:FP421" si="2898">FR381*$D$7/12</f>
        <v>0</v>
      </c>
      <c r="FQ382" s="46">
        <f t="shared" ref="FQ382:FQ421" si="2899">IF(AND($H$7="Oui",FL382&gt;$I$7),0,IF(FL382&gt;$B$7,0,IF(FL382=$B$7,FR381,FO382-FP382)))</f>
        <v>0</v>
      </c>
      <c r="FR382" s="51">
        <f t="shared" ref="FR382:FR421" si="2900">IF(FL382&gt;$B$7,0,IF(AND($H$7="Oui",FL382&gt;$I$7),0,FR381-FQ382))</f>
        <v>0</v>
      </c>
      <c r="FS382" s="57">
        <f t="shared" si="2811"/>
        <v>0</v>
      </c>
      <c r="FT382" s="58">
        <f t="shared" si="2773"/>
        <v>0</v>
      </c>
      <c r="FU382" s="241">
        <f t="shared" si="2785"/>
        <v>0</v>
      </c>
      <c r="FV382" s="51">
        <f t="shared" ref="FV382:FV421" si="2901">IF(FL382&gt;$B$7,0,IF(AND(FL382&gt;$I$7,$H$7="Oui"),0,IF(AND($H$7="Oui",FL382=$I$7),FW381,$L$61/$B$7)))</f>
        <v>0</v>
      </c>
      <c r="FW382" s="51">
        <f t="shared" ref="FW382:FW421" si="2902">IF(FL382&gt;$B$7,0,IF(AND($H$7="Oui",FL382&gt;$I$7),0,FW381-FV382))</f>
        <v>0</v>
      </c>
      <c r="FX382" s="153">
        <f t="shared" si="2812"/>
        <v>0</v>
      </c>
      <c r="FY382" s="468">
        <f t="shared" si="2526"/>
        <v>0</v>
      </c>
      <c r="FZ382" s="46">
        <f t="shared" si="2527"/>
        <v>0</v>
      </c>
      <c r="GA382" s="46">
        <f t="shared" ref="GA382:GA421" si="2903">-FO382</f>
        <v>0</v>
      </c>
      <c r="GB382" s="48"/>
      <c r="GD382" s="45">
        <v>321</v>
      </c>
      <c r="GE382" s="128">
        <f t="shared" si="2786"/>
        <v>0</v>
      </c>
      <c r="GF382" s="128">
        <f t="shared" si="2813"/>
        <v>0</v>
      </c>
      <c r="GG382" s="128">
        <f t="shared" si="2699"/>
        <v>0</v>
      </c>
      <c r="GH382" s="46">
        <f t="shared" si="2774"/>
        <v>0</v>
      </c>
      <c r="GI382" s="46">
        <f t="shared" ref="GI382:GI421" si="2904">IF(AND($H$7="Oui",GD382&gt;$I$7),0,IF(AND($H$7="Oui",GD382=$I$7),GJ381,IF(GD382&gt;$B$7,0,GG382-GH382)))</f>
        <v>0</v>
      </c>
      <c r="GJ382" s="51">
        <f t="shared" ref="GJ382:GJ421" si="2905">IF(AND($H$7="Oui",GD382&gt;$I$7),0,IF(GD382&gt;$B$7,0,GJ381-GI382))</f>
        <v>0</v>
      </c>
      <c r="GK382" s="51">
        <f t="shared" si="2814"/>
        <v>0</v>
      </c>
      <c r="GL382" s="153">
        <f t="shared" si="2528"/>
        <v>10000</v>
      </c>
      <c r="GM382" s="45">
        <v>321</v>
      </c>
      <c r="GN382" s="46">
        <f t="shared" si="2775"/>
        <v>0</v>
      </c>
      <c r="GO382" s="46">
        <f t="shared" si="2787"/>
        <v>0</v>
      </c>
      <c r="GP382" s="128">
        <f t="shared" si="2747"/>
        <v>0</v>
      </c>
      <c r="GQ382" s="46">
        <f t="shared" ref="GQ382:GQ421" si="2906">IF(GM382&gt;$B$7,0,GS381*$D$7/12)</f>
        <v>0</v>
      </c>
      <c r="GR382" s="46">
        <f t="shared" si="2748"/>
        <v>0</v>
      </c>
      <c r="GS382" s="51">
        <f t="shared" ref="GS382:GS421" si="2907">IF(AND($H$7="Oui",GM382&gt;$I$7),0,IF(GM382&gt;$B$7,0,GS381-GR382))</f>
        <v>0</v>
      </c>
      <c r="GT382" s="57">
        <f t="shared" si="2815"/>
        <v>0</v>
      </c>
      <c r="GU382" s="58">
        <f t="shared" ref="GU382:GU421" si="2908">IF(AND($H$7="Oui",GM382&gt;$I$7),0,IF(AND($H$7="Oui",GM382=$I$7),GW382+GV382,IF(GM382&gt;$B$7,0,$GU$60)))</f>
        <v>0</v>
      </c>
      <c r="GV382" s="52">
        <f t="shared" si="2788"/>
        <v>0</v>
      </c>
      <c r="GW382" s="51">
        <f t="shared" si="2529"/>
        <v>0</v>
      </c>
      <c r="GX382" s="57">
        <f t="shared" ref="GX382:GX421" si="2909">IF(GM382&gt;$B$7,0,IF(AND($H$7="Oui",GM382&gt;$I$7),0,GX381-GW382))</f>
        <v>0</v>
      </c>
      <c r="GY382" s="57">
        <f t="shared" si="2816"/>
        <v>0</v>
      </c>
      <c r="GZ382" s="153">
        <f t="shared" si="2530"/>
        <v>10000</v>
      </c>
      <c r="HA382" s="469">
        <f t="shared" ref="HA382:HA420" si="2910">IF(GM382&lt;&gt;$B$7,-GU382,IF(GZ382&gt;0,-(GU382+GZ382),-(GU382+GZ382)))</f>
        <v>0</v>
      </c>
      <c r="HB382" s="46">
        <f t="shared" ref="HB382:HB421" si="2911">-GN382</f>
        <v>0</v>
      </c>
      <c r="HC382" s="46">
        <f t="shared" ref="HC382:HC421" si="2912">-GP382</f>
        <v>0</v>
      </c>
      <c r="HD382" s="48"/>
      <c r="HF382" s="45">
        <v>321</v>
      </c>
      <c r="HG382" s="46">
        <f t="shared" ref="HG382:HG421" si="2913">IF(AND($H$7="Oui",HF382=$I$7),HI382+HH382,IF(AND($H$7="Oui",HF382&gt;$I$7),0,IF(HF382&gt;$B$7,0,IF($F$10="Lissage",$HG$60,IF(HF382&gt;$B$7,0,ROUND(HI382+HH382,2))))))</f>
        <v>0</v>
      </c>
      <c r="HH382" s="46">
        <f t="shared" ref="HH382:HH421" si="2914">IF(HF382&gt;$BD$10,0,IF(AND($H$7="Oui",HF382&gt;$I$7),0,IF(HF382&gt;$B$7,0,(TRUNC($C$7*$AA$27*$L$7/12,2))+(TRUNC($C$7*$AB$27*$M$7/12,2)))))</f>
        <v>0</v>
      </c>
      <c r="HI382" s="46">
        <f t="shared" ref="HI382:HI421" si="2915">IF(AND($H$7="Oui",HF382=$I$7),HL381+HJ382,IF($F$10="Lissage",HG382-HH382,IF(AND($H$7="Oui",HF382=$I$7),ROUND(HL381+HJ382,2),IF(AND($H$7="Oui",HF382&gt;$I$7),0,IF(HF382&gt;$B$7,0,IF(HF382=$B$7,ROUND((HK382+HJ382),2),ROUND(-PMT($D$7/12,$B$7,$C$7,0,0),2)))))))</f>
        <v>0</v>
      </c>
      <c r="HJ382" s="46">
        <f t="shared" ref="HJ382:HJ421" si="2916">HL381*$D$7/12</f>
        <v>0</v>
      </c>
      <c r="HK382" s="46">
        <f t="shared" ref="HK382:HK421" si="2917">IF(AND($H$7="Oui",HF382&gt;$I$7),0,IF(HF382&gt;$B$7,0,IF(AND(HF382=$B$7,$F$10="Paliers"),HL381,HI382-HJ382)))</f>
        <v>0</v>
      </c>
      <c r="HL382" s="51">
        <f t="shared" ref="HL382:HL421" si="2918">IF(HF382&gt;$B$7,0,IF(AND($H$7="Oui",HF382&gt;$I$7),0,HL381-HK382))</f>
        <v>0</v>
      </c>
      <c r="HM382" s="153">
        <f t="shared" si="2531"/>
        <v>10000</v>
      </c>
      <c r="HN382" s="58">
        <f t="shared" ref="HN382:HN421" si="2919">IF(AND($H$7="Oui",HF382&gt;$I$7),0,IF(AND($H$7="Oui",HF382=$I$7),HP382+HO382,IF(HF382&gt;$B$7,0,IF($F$10="Lissage",$HN$60,IF(HF382&gt;$B$7,0,HP382+HO382)))))</f>
        <v>0</v>
      </c>
      <c r="HO382" s="52">
        <f t="shared" ref="HO382:HO421" si="2920">IF(HF382&gt;$BD$10,0,IF(AND($H$7="Oui",HF382&gt;$I$7),0,IF(HF382&gt;$B$7,0,(TRUNC($C$7*$AA$27/12,2))+(TRUNC($C$7*$AB$27/12,2)))))</f>
        <v>0</v>
      </c>
      <c r="HP382" s="51">
        <f t="shared" ref="HP382:HP421" si="2921">IF(AND($H$7="Oui",HF382=$I$7),HQ381,IF($F$10="Lissage",HN382-HO382,IF(HF382&gt;$B$7,0,IF(AND(HF382&gt;$I$7,$H$7="Oui"),0,IF(AND($H$7="Oui",HF382=$I$7),HQ381,$L$61/$B$7)))))</f>
        <v>0</v>
      </c>
      <c r="HQ382" s="57">
        <f t="shared" ref="HQ382:HQ421" si="2922">IF(HF382&gt;$B$7,0,IF(AND($H$7="Oui",HF382&gt;$I$7),0,HQ381-HP382))</f>
        <v>0</v>
      </c>
      <c r="HR382" s="153">
        <f t="shared" si="2532"/>
        <v>10000</v>
      </c>
      <c r="HS382" s="468">
        <f t="shared" si="2749"/>
        <v>0</v>
      </c>
      <c r="HT382" s="46">
        <f t="shared" si="2750"/>
        <v>0</v>
      </c>
      <c r="HU382" s="46">
        <f t="shared" si="2751"/>
        <v>0</v>
      </c>
      <c r="HV382" s="48"/>
      <c r="HW382" s="29"/>
      <c r="HX382" s="45">
        <v>321</v>
      </c>
      <c r="HY382" s="128">
        <f t="shared" ref="HY382:HY421" si="2923">IF(AND($H$7="Oui",HX382&gt;$I$7),0,IF(HX382&gt;$B$7,0,IF($F$10="Lissage",IF(AND($H$7="Oui",HX382=$I$7),IA382+HZ382,ROUND($HY$60,2)),IF(HX382&gt;$B$7,0,IF(AND($H$7="Oui",HX382&gt;$I$7),0,ROUND(IA382+HZ382,2))))))</f>
        <v>0</v>
      </c>
      <c r="HZ382" s="46">
        <f t="shared" ref="HZ382:HZ421" si="2924">IF(HX382&gt;$BD$10,0,IF(AND($H$7="Oui",HX382&gt;$I$7),0,IF(HX382&gt;$B$7,0,(TRUNC(ID381*$AC$27*$L$7/12,2))+(TRUNC(ID381*$AD$27*$M$7/12,2)))))</f>
        <v>0</v>
      </c>
      <c r="IA382" s="46">
        <f t="shared" ref="IA382:IA421" si="2925">IF($F$10="Lissage",IF(AND($H$7="Oui",HX382=$I$7),IC382+IB382,ROUND(HY382-HZ382,2)),IF(AND($H$7="Oui",HX382=$I$7),ROUND(ID381+IB382,2),IF(AND($H$7="Oui",HX382&gt;$I$7),0,IF(HX382&gt;$B$7,0,IF(HX382=$B$7,ROUND(IC382+IB382,2),ROUND(-PMT($D$7/12,$B$7,$C$7,0,0),2))))))</f>
        <v>0</v>
      </c>
      <c r="IB382" s="46">
        <f t="shared" ref="IB382:IB419" si="2926">ID381*$D$7/12</f>
        <v>0</v>
      </c>
      <c r="IC382" s="46">
        <f t="shared" ref="IC382:IC421" si="2927">IF(AND($F$10="Paliers",HX382=$B$7),ID381,IF(AND($H$7="Oui",HX382&gt;$I$7),0,IF(HX382&gt;$B$7,0,IF(AND($H$7="Oui",HX382=$I$7),ID381,IA382-IB382))))</f>
        <v>0</v>
      </c>
      <c r="ID382" s="51">
        <f t="shared" ref="ID382:ID419" si="2928">IF(HX382&gt;$B$7,0,IF(AND($H$7="Oui",HX382&gt;$I$7),0,ID381-IC382))</f>
        <v>0</v>
      </c>
      <c r="IE382" s="153">
        <f t="shared" si="2533"/>
        <v>10000</v>
      </c>
      <c r="IF382" s="58">
        <f t="shared" ref="IF382:IF421" si="2929">IF(AND($H$7="Oui",HX382&gt;$I$7),0,IF(AND($H$7="Oui",HX382=$I$7),IH382+IG382,IF(HX382&gt;$B$7,0,IF($F$10="Lissage",$IF$60,IF(HX382&gt;$B$7,0,IH382+IG382)))))</f>
        <v>0</v>
      </c>
      <c r="IG382" s="52">
        <f t="shared" ref="IG382:IG421" si="2930">IF(HX382&gt;$BD$10,0,IF(AND($H$7="Oui",HX382&gt;$I$7),0,IF(HX382&gt;$B$7,0,(TRUNC(II381*$AC$27/12,2))+(TRUNC(II381*$AD$27/12,2)))))</f>
        <v>0</v>
      </c>
      <c r="IH382" s="51">
        <f t="shared" ref="IH382:IH421" si="2931">IF(AND($H$7="Oui",HX382=$I$7),II381,IF($F$10="Lissage",IF382-IG382,IF(HX382&gt;$B$7,0,IF(AND(HX382&gt;$I$7,$H$7="Oui"),0,IF(AND($H$7="Oui",HY382=$I$7),II381,$L$61/$B$7)))))</f>
        <v>0</v>
      </c>
      <c r="II382" s="57">
        <f t="shared" si="2534"/>
        <v>0</v>
      </c>
      <c r="IJ382" s="153">
        <f t="shared" si="2535"/>
        <v>10000</v>
      </c>
      <c r="IK382" s="468">
        <f t="shared" si="2752"/>
        <v>0</v>
      </c>
      <c r="IL382" s="46">
        <f t="shared" si="2753"/>
        <v>0</v>
      </c>
      <c r="IM382" s="46">
        <f t="shared" si="2754"/>
        <v>0</v>
      </c>
      <c r="IN382" s="48"/>
      <c r="IO382" s="53">
        <f t="shared" ref="IO382:IO421" si="2932">IF(HX382&gt;$BD$10,0,ID381*$IO$60/12)</f>
        <v>0</v>
      </c>
      <c r="IQ382" s="45">
        <v>321</v>
      </c>
      <c r="IR382" s="128">
        <f t="shared" ref="IR382:IR421" si="2933">IF(AND($H$7="Oui",IQ382&gt;$I$7),0,IF(AND($H$7="Oui",IQ382=$I$7),IT382+IS382,IF(IQ382&gt;$B$7,0,IF($F$10="Lissage",$IR$60,IF(IQ382=$B$7,IT382+IS382,IF(AND($H$7="Oui",IQ382=$I$7),IT382+IS382,IF(AND($H$7="Oui",IQ382&gt;$I$7),0,IF(IQ382&gt;$B$7,0,IF(IQ382&gt;$BD$10,ROUND(-PMT($D$7/12,$B$7-$BD$10,$IZ$422,0,0),2),IF(AND($H$7="Oui",IQ382&gt;$I$7),0,IF(AND($H$7="Oui",IQ382=$I$7),IT382+IS382,IF(IQ382&gt;$B$7,0,IF(IQ382=$B$7,IT382+IS382,ROUND(-PMT(($D$7+$IS$60)/12,$B$7,$C$7,0,0),2))))))))))))))</f>
        <v>0</v>
      </c>
      <c r="IS382" s="128">
        <f t="shared" ref="IS382:IS421" si="2934">IF(IQ382&gt;$BD$10,0,IF(IQ382&gt;$BD$10,0,IF(IQ382&gt;$B$7,0,(TRUNC(IW381*$AE$27*$L$7/12,2))+(TRUNC(IW381*$AF$27*$M$7/12,2)))))</f>
        <v>0</v>
      </c>
      <c r="IT382" s="128">
        <f t="shared" ref="IT382:IT421" si="2935">IF(AND($H$7="Oui",IQ382=$I$7),IV382+IU382,IF($F$10="Lissage",IR382-IS382,IF(AND($H$7="Oui",IQ382&gt;$I$7),0,IF(AND($H$7="Oui",IQ382=$I$7),IV382+IU382,IF(IQ382&gt;$B$7,0,IF(IQ382=$B$7,IV382+IU382,ROUND(IR382-IS382,2)))))))</f>
        <v>0</v>
      </c>
      <c r="IU382" s="46">
        <f t="shared" si="2559"/>
        <v>0</v>
      </c>
      <c r="IV382" s="46">
        <f t="shared" ref="IV382:IV421" si="2936">IF(AND($H$7="Oui",IQ382=$I$7),IW381,IF($F$10="Lissage",IT382-IU382,IF(AND($H$7="Oui",IQ382&gt;$I$7),0,IF(AND($H$7="Oui",IQ382=$I$7),IW381,IF(IQ382&gt;$B$7,0,IF(IQ382=$B$7,IW381,IT382-IU382))))))</f>
        <v>0</v>
      </c>
      <c r="IW382" s="51">
        <f t="shared" ref="IW382:IW421" si="2937">IF(AND($H$7="Oui",IQ382&gt;$I$7),0,IF(IQ382&gt;$B$7,0,IW381-IV382))</f>
        <v>0</v>
      </c>
      <c r="IX382" s="199">
        <f t="shared" si="2536"/>
        <v>10000</v>
      </c>
      <c r="IY382" s="128">
        <f t="shared" ref="IY382:IY421" si="2938">IF(IQ382&gt;$BD$10,0,IW381*$IY$60/12)</f>
        <v>0</v>
      </c>
      <c r="IZ382" s="408">
        <f t="shared" ref="IZ382:IZ421" si="2939">IF(IQ382=$BD$10,IW382,0)</f>
        <v>0</v>
      </c>
      <c r="JA382" s="58">
        <f t="shared" ref="JA382:JA421" si="2940">IF(AND($H$7="Oui",IQ382&gt;$I$7),0,IF(AND($H$7="Oui",IQ382=$I$7),JC382+JB382,IF(IQ382&gt;$B$7,0,IF($F$10="Lissage",$JA$60,IF(IQ382&gt;$B$7,0,IF(IQ382&gt;$BD$10,$JF$422/($B$7-$BD$10),IF(AND($H$7="Oui",IQ382=$I$7),JC382+JB382,IF(AND($H$7="Oui",IQ382&gt;$I$7),0,IF(IQ382&gt;$B$7,0,-PMT($IS$60/12,$B$7,$JD$61,0,0))))))))))</f>
        <v>0</v>
      </c>
      <c r="JB382" s="52">
        <f t="shared" ref="JB382:JB421" si="2941">IF(IQ382&gt;$BD$10,0,IF(AND($H$7="Oui",IQ382&gt;$I$7),0,IF(IQ382&gt;$B$7,0,(TRUNC(JD381*$AE$27/12,2))+(TRUNC(JD381*$AF$27/12,2)))))</f>
        <v>0</v>
      </c>
      <c r="JC382" s="51">
        <f t="shared" ref="JC382:JC421" si="2942">IF(AND($H$7="Oui",IQ382=$I$7),JD381,IF($F$10="Lissage",JA382-JB382,IF(IQ382&gt;$B$7,0,IF(AND(IQ382&gt;$I$7,$H$7="Oui"),0,IF(AND($H$7="Oui",IQ382=$I$7),JD381,JA382-JB382)))))</f>
        <v>0</v>
      </c>
      <c r="JD382" s="57">
        <f t="shared" ref="JD382:JD421" si="2943">IF(IQ382&gt;$B$7,0,IF(AND($H$7="Oui",IQ382&gt;$I$7),0,JD381-JC382))</f>
        <v>0</v>
      </c>
      <c r="JE382" s="280">
        <f t="shared" ref="JE382:JE421" si="2944">IF(IQ382=$B$7,JD382,10000)</f>
        <v>10000</v>
      </c>
      <c r="JF382" s="280">
        <f t="shared" ref="JF382:JF421" si="2945">IF(IQ382=$BD$10,JD382,0)</f>
        <v>0</v>
      </c>
      <c r="JG382" s="468">
        <f t="shared" ref="JG382:JG421" si="2946">IF(IQ382&lt;&gt;$B$7,-JA382,IF(JD382&gt;0,-(JA382+JD382),-(JA382+JD382)))</f>
        <v>0</v>
      </c>
      <c r="JH382" s="46">
        <f t="shared" ref="JH382:JH421" si="2947">-IR382</f>
        <v>0</v>
      </c>
      <c r="JI382" s="46">
        <f t="shared" ref="JI382:JI421" si="2948">-IT382</f>
        <v>0</v>
      </c>
      <c r="JJ382" s="48"/>
      <c r="JL382" s="45">
        <v>321</v>
      </c>
      <c r="JM382" s="46">
        <f t="shared" ref="JM382:JM421" si="2949">IF(AND($H$7="Oui",JL382&gt;$I$7),0,IF(AND($H$7="Oui",JL382=$I$7),JO382+JN382,IF(JL382&gt;$B$7,0,IF($F$10="Lissage",$JM$60,IF(JL382&gt;$B$7,0,IF(AND($H$7="Oui",JL382&gt;$I$7),0,ROUND(JO382+JN382,2)))))))</f>
        <v>0</v>
      </c>
      <c r="JN382" s="46">
        <f t="shared" ref="JN382:JN421" si="2950">IF(JL382&gt;$BD$10,0,IF(AND($H$7="Oui",JL382&gt;$I$7),0,IF(JL382&gt;$B$7,0,(TRUNC(JS382*$AG$27*$L$7/12,2))+(TRUNC(JS382*$AH$27*$M$7/12,2)))))</f>
        <v>0</v>
      </c>
      <c r="JO382" s="128">
        <f t="shared" ref="JO382:JO421" si="2951">IF(AND($H$7="Oui",JL382=$I$7),JQ382+JP382,IF($F$10="Lissage",JM382-JN382,IF(AND($H$7="Oui",JL382=$I$7),ROUND(JR381+JP382,2),IF(AND($H$7="Oui",JL382&gt;$I$7),0,IF(JL382&gt;$B$7,0,IF(JL382=$B$7,ROUND(JQ382+JP382,2),ROUND(-PMT($D$7/12,$B$7,$C$7,0,0),2)))))))</f>
        <v>0</v>
      </c>
      <c r="JP382" s="46">
        <f t="shared" si="2537"/>
        <v>0</v>
      </c>
      <c r="JQ382" s="46">
        <f t="shared" ref="JQ382:JQ421" si="2952">IF(AND($H$7="Oui",JL382=$I$7),JR381,IF($F$10="Lissage",JO382-JP382,IF(AND($H$7="Oui",JL382&gt;$I$7),0,IF(JL382&gt;$B$7,0,IF(JL382=$B$7,JR381,JO382-JP382)))))</f>
        <v>0</v>
      </c>
      <c r="JR382" s="51">
        <f t="shared" ref="JR382:JR421" si="2953">IF(JL382&gt;$B$7,0,IF(AND($H$7="Oui",JL382&gt;$I$7),0,JR381-JQ382))</f>
        <v>0</v>
      </c>
      <c r="JS382" s="51">
        <f t="shared" si="2817"/>
        <v>0</v>
      </c>
      <c r="JT382" s="199">
        <f t="shared" si="2538"/>
        <v>10000</v>
      </c>
      <c r="JU382" s="128">
        <f t="shared" ref="JU382:JU421" si="2954">IF(JL382&gt;$BD$10,0,JS382*$JU$60/12)</f>
        <v>0</v>
      </c>
      <c r="JV382" s="408">
        <f t="shared" ref="JV382:JV421" si="2955">IF(JL382=$BD$10,JR382,0)</f>
        <v>0</v>
      </c>
      <c r="JW382" s="58">
        <f t="shared" ref="JW382:JW421" si="2956">IF(AND($H$7="Oui",JL382&gt;$I$7),0,IF(AND($H$7="Oui",JL382=$I$7),JY382+JX382,IF(JL382&gt;$B$7,0,IF($F$10="Lissage",$JW$60,IF(JL382&gt;$B$7,0,JY382+JX382)))))</f>
        <v>0</v>
      </c>
      <c r="JX382" s="52">
        <f t="shared" ref="JX382:JX421" si="2957">IF(JL382&gt;$BD$10,0,IF(AND($H$7="Oui",JL382&gt;$I$7),0,IF(JL382&gt;$B$7,0,(TRUNC(KA382*$AG$27/12,2))+(TRUNC(KA382*$AH$27/12,2)))))</f>
        <v>0</v>
      </c>
      <c r="JY382" s="51">
        <f t="shared" ref="JY382:JY421" si="2958">IF(AND($H$7="Oui",JL382=$I$7),JZ381,IF($F$10="Lissage",JW382-JX382,IF(JL382&gt;$B$7,0,IF(AND(JL382&gt;$I$7,$H$7="Oui"),0,IF(AND($H$7="Oui",JL382=$I$7),JZ381,$L$61/$B$7)))))</f>
        <v>0</v>
      </c>
      <c r="JZ382" s="51">
        <f t="shared" ref="JZ382:JZ421" si="2959">IF(JL382&gt;$B$7,0,IF(AND($H$7="Oui",JL382&gt;$I$7),0,JZ381-JY382))</f>
        <v>0</v>
      </c>
      <c r="KA382" s="199">
        <f t="shared" si="2818"/>
        <v>0</v>
      </c>
      <c r="KB382" s="128">
        <f t="shared" si="2539"/>
        <v>10000</v>
      </c>
      <c r="KC382" s="204">
        <f t="shared" ref="KC382:KC421" si="2960">IF(JL382=$BD$10,JZ382,0)</f>
        <v>0</v>
      </c>
      <c r="KD382" s="468">
        <f t="shared" si="2540"/>
        <v>0</v>
      </c>
      <c r="KE382" s="46">
        <f t="shared" si="2424"/>
        <v>0</v>
      </c>
      <c r="KF382" s="46">
        <f t="shared" ref="KF382:KF421" si="2961">-JO382</f>
        <v>0</v>
      </c>
      <c r="KG382" s="48"/>
      <c r="KI382" s="45">
        <v>321</v>
      </c>
      <c r="KJ382" s="46">
        <f t="shared" ref="KJ382:KJ421" si="2962">IF(AND($H$7="Oui",KI382&gt;$I$7),0,IF(AND($H$7="Oui",KI382=$I$7),KL382+KK382,IF(KI382&gt;$B$7,0,IF($F$10="Lissage",$KJ$60,IF(KI382&gt;$B$7,0,IF(KI382&gt;$BD$10,ROUND(-PMT($D$7/12,$B$7-$BD$10,$KS$422,0,0),2),IF(AND($H$7="Oui",KI382=$I$7),KO381+KM382+KK382,IF(AND($H$7="Oui",KI382&gt;$I$7),0,IF(KI382&gt;$B$7,0,ROUND((-PMT(($D$7+$KK$60)/12,$B$7,$C$7,0,0)),2))))))))))</f>
        <v>0</v>
      </c>
      <c r="KK382" s="46">
        <f t="shared" ref="KK382:KK421" si="2963">IF(KI382&gt;$BD$10,0,IF(KI382&gt;$B$7,0,(TRUNC(KP382*$AI$27*$L$7/12,2))+(TRUNC(KP382*$AJ$27*$M$7/12,2))))</f>
        <v>0</v>
      </c>
      <c r="KL382" s="128">
        <f t="shared" ref="KL382:KL421" si="2964">IF(AND($H$7="Oui",KI382=$I$7),KN382+KM382,IF($F$10="Lissage",KJ382-KK382,IF(AND($H$7="Oui",KI382&gt;$I$7),0,IF(KI382&gt;$B$7,0,ROUND(KJ382-KK382,2)))))</f>
        <v>0</v>
      </c>
      <c r="KM382" s="46">
        <f t="shared" si="2782"/>
        <v>0</v>
      </c>
      <c r="KN382" s="46">
        <f t="shared" ref="KN382:KN421" si="2965">IF(AND($H$7="Oui",KI382=$I$7),KO381,IF($F$10="Lissage",KL382-KM382,IF(AND($H$7="Oui",KI382&gt;$I$7),0,IF(KI382&gt;$B$7,0,KL382-KM382))))</f>
        <v>0</v>
      </c>
      <c r="KO382" s="51">
        <f t="shared" ref="KO382:KO421" si="2966">IF(AND($H$7="Oui",KI382&gt;$I$7),0,IF(KI382&gt;$B$7,0,KO381-KN382))</f>
        <v>0</v>
      </c>
      <c r="KP382" s="199">
        <f t="shared" si="2819"/>
        <v>0</v>
      </c>
      <c r="KQ382" s="199">
        <f t="shared" si="2541"/>
        <v>10000</v>
      </c>
      <c r="KR382" s="128">
        <f t="shared" ref="KR382:KR421" si="2967">IF(KI382&gt;$BD$10,0,KP382*$KR$60/12)</f>
        <v>0</v>
      </c>
      <c r="KS382" s="408">
        <f t="shared" ref="KS382:KS421" si="2968">IF(KI382=$BD$10,KO382,0)</f>
        <v>0</v>
      </c>
      <c r="KT382" s="45">
        <v>321</v>
      </c>
      <c r="KU382" s="46">
        <f t="shared" si="2542"/>
        <v>0</v>
      </c>
      <c r="KV382" s="46">
        <f t="shared" ref="KV382:KV421" si="2969">IF(KT382&gt;$BD$10,0,IF(KT382&gt;$B$7,0,(TRUNC(LA382*$AI$27*$L$7/12,2))+(TRUNC(LA382*$AJ$27*$M$7/12,2))))</f>
        <v>0</v>
      </c>
      <c r="KW382" s="128">
        <f t="shared" si="2755"/>
        <v>0</v>
      </c>
      <c r="KX382" s="46">
        <f t="shared" ref="KX382:KX421" si="2970">IF(KT382&gt;$B$7,0,KZ381*$D$7/12)</f>
        <v>0</v>
      </c>
      <c r="KY382" s="46">
        <f t="shared" si="2756"/>
        <v>0</v>
      </c>
      <c r="KZ382" s="51">
        <f t="shared" ref="KZ382:KZ421" si="2971">IF(AND($H$7="Oui",KT382&gt;$I$7),0,IF(KT382&gt;$B$7,0,KZ381-KY382))</f>
        <v>0</v>
      </c>
      <c r="LA382" s="153">
        <f t="shared" si="2820"/>
        <v>0</v>
      </c>
      <c r="LB382" s="58">
        <f t="shared" si="2652"/>
        <v>0</v>
      </c>
      <c r="LC382" s="52">
        <f t="shared" ref="LC382:LC421" si="2972">IF(KT382&gt;$BD$10,0,IF(AND($H$7="Oui",KT382&gt;$I$7),0,IF(KT382&gt;$B$7,0,(TRUNC(LF382*$AI$27/12,2))+(TRUNC(LF382*$AJ$27/12,2)))))</f>
        <v>0</v>
      </c>
      <c r="LD382" s="51">
        <f t="shared" ref="LD382:LD421" si="2973">IF(AND($H$7="Oui",KT382=$I$7),LE381,IF($F$10="Lissage",LB382-LC382,IF(KT382&gt;$B$7,0,IF(AND(KT382&gt;$I$7,$H$7="Oui"),0,IF(AND($H$7="Oui",KT382=$I$7),LE381,LB382-LC382)))))</f>
        <v>0</v>
      </c>
      <c r="LE382" s="51">
        <f t="shared" si="2757"/>
        <v>0</v>
      </c>
      <c r="LF382" s="51">
        <f t="shared" si="2821"/>
        <v>0</v>
      </c>
      <c r="LG382" s="128">
        <f t="shared" si="2758"/>
        <v>10000</v>
      </c>
      <c r="LH382" s="204">
        <f t="shared" ref="LH382:LH421" si="2974">IF(KI382=$BD$10,LE382,0)</f>
        <v>0</v>
      </c>
      <c r="LI382" s="479">
        <f t="shared" si="2759"/>
        <v>0</v>
      </c>
      <c r="LJ382" s="46">
        <f t="shared" si="2543"/>
        <v>0</v>
      </c>
      <c r="LK382" s="46">
        <f t="shared" si="2544"/>
        <v>0</v>
      </c>
      <c r="LL382" s="48"/>
      <c r="LN382" s="45">
        <v>321</v>
      </c>
      <c r="LO382" s="46">
        <f t="shared" ref="LO382:LO421" si="2975">IF(AND($H$7="Oui",LN382&gt;$I$7),0,IF(AND($H$7="Oui",LN382=$I$7),LQ382+LP382,IF(LN382&gt;$B$7,0,IF($F$10="Lissage",$LO$60,IF(LN382&gt;$B$7,0,ROUND(LQ382+LP382,2))))))</f>
        <v>0</v>
      </c>
      <c r="LP382" s="46">
        <f t="shared" si="2789"/>
        <v>0</v>
      </c>
      <c r="LQ382" s="46">
        <f t="shared" ref="LQ382:LQ421" si="2976">IF(AND($H$7="Oui",LN382=$I$7),LS382+LR382,IF($F$10="Lissage",LO382-LP382,IF(AND($H$7="Oui",LN382=$I$7),ROUND(LT381+LR382,2),IF(AND($H$7="Oui",LN382&gt;$I$7),0,IF(LN382&gt;$B$7,0,IF(LN382=$B$7,ROUND((LS382+LR382),2),ROUND(-PMT($D$7/12,$B$7,$C$7,0,0),2)))))))</f>
        <v>0</v>
      </c>
      <c r="LR382" s="46">
        <f t="shared" ref="LR382:LR421" si="2977">LT381*$D$7/12</f>
        <v>0</v>
      </c>
      <c r="LS382" s="46">
        <f t="shared" ref="LS382:LS421" si="2978">IF(AND($H$7="Oui",LN382=$I$7),LT381,IF($F$10="Lissage",LQ382-LR382,IF(AND($H$7="Oui",LN382&gt;$I$7),0,IF(LN382&gt;$B$7,0,IF(LN382=$B$7,LT381,LQ382-LR382)))))</f>
        <v>0</v>
      </c>
      <c r="LT382" s="51">
        <f t="shared" ref="LT382:LT421" si="2979">IF(LN382&gt;$B$7,0,IF(AND($H$7="Oui",LN382&gt;$I$7),0,LT381-LS382))</f>
        <v>0</v>
      </c>
      <c r="LU382" s="199">
        <f t="shared" si="2545"/>
        <v>10000</v>
      </c>
      <c r="LV382" s="58">
        <f t="shared" ref="LV382:LV421" si="2980">IF(LN382&gt;$B$7,0,IF(AND($H$7="Oui",LN382&gt;$I$7),0,IF(AND($H$7="Oui",LN382=$I$7),LX382+LW382,IF($F$10="Lissage",$LV$60,IF(LN382&gt;$B$7,0,LX382+LW382)))))</f>
        <v>0</v>
      </c>
      <c r="LW382" s="241">
        <f t="shared" si="2790"/>
        <v>0</v>
      </c>
      <c r="LX382" s="51">
        <f t="shared" ref="LX382:LX421" si="2981">IF(LN382&gt;$B$7,0,IF(AND($H$7="Oui",LN382=$I$7),LY381,IF($F$10="Lissage",LV382-LW382,IF(LN382&gt;$B$7,0,IF(AND(LN382&gt;$I$7,$H$7="Oui"),0,IF(AND($H$7="Oui",LN382=$I$7),LY381,$L$61/$B$7))))))</f>
        <v>0</v>
      </c>
      <c r="LY382" s="51">
        <f t="shared" ref="LY382:LY421" si="2982">IF(LN382&gt;$B$7,0,IF(AND($H$7="Oui",LN382&gt;$I$7),0,LY381-LX382))</f>
        <v>0</v>
      </c>
      <c r="LZ382" s="46">
        <f t="shared" si="2546"/>
        <v>0</v>
      </c>
      <c r="MA382" s="199">
        <f t="shared" si="2547"/>
        <v>10000</v>
      </c>
      <c r="MB382" s="468">
        <f t="shared" si="2447"/>
        <v>0</v>
      </c>
      <c r="MC382" s="46">
        <f t="shared" si="2448"/>
        <v>0</v>
      </c>
      <c r="MD382" s="46">
        <f t="shared" si="2449"/>
        <v>0</v>
      </c>
      <c r="ME382" s="48"/>
      <c r="MG382" s="45">
        <v>321</v>
      </c>
      <c r="MH382" s="46">
        <f t="shared" ref="MH382:MH421" si="2983">IF(AND($H$7="Oui",MG382&gt;$I$7),0,IF(AND($H$7="Oui",MG382=$I$7),MJ382+MI382,IF(MG382&gt;$B$7,0,IF($F$10="Lissage",$MH$60,IF(MG382&gt;$B$7,0,IF(AND($H$7="Oui",MG382&gt;$I$7),0,ROUND(MJ382+MI382,2)))))))</f>
        <v>0</v>
      </c>
      <c r="MI382" s="46">
        <f t="shared" si="2791"/>
        <v>0</v>
      </c>
      <c r="MJ382" s="46">
        <f t="shared" ref="MJ382:MJ421" si="2984">IF(AND($H$7="Oui",MG382&gt;$I$7),0,IF(AND($H$7="Oui",MG382=$I$7),ML382+MK382,IF($F$10="Lissage",MH382-MI382,IF(AND($H$7="Oui",MG382=$I$7),ROUND(MM381+MK382,2),IF(AND($H$7="Oui",MG382&gt;$I$7),0,IF(MG382&gt;$B$7,0,IF(MG382=$B$7,ROUND(ML382+MI382,2),ROUND(-PMT($D$7/12,$B$7,$C$7,0,0),2))))))))</f>
        <v>0</v>
      </c>
      <c r="MK382" s="46">
        <f t="shared" ref="MK382:MK421" si="2985">MM381*$D$7/12</f>
        <v>0</v>
      </c>
      <c r="ML382" s="46">
        <f t="shared" ref="ML382:ML421" si="2986">IF(AND($H$7="Oui",MG382&gt;$I$7),0,IF(AND($H$7="Oui",MG382=$I$7),MM381,IF($F$10="Lissage",MJ382-MK382,IF(AND($H$7="Oui",MG382&gt;$I$7),0,IF(MG382&gt;$B$7,0,IF(MG382=$B$7,MM381,MJ382-MK382))))))</f>
        <v>0</v>
      </c>
      <c r="MM382" s="51">
        <f t="shared" ref="MM382:MM421" si="2987">IF(MG382&gt;$B$7,0,IF(AND($H$7="Oui",MG382&gt;$I$7),0,MM381-ML382))</f>
        <v>0</v>
      </c>
      <c r="MN382" s="199">
        <f t="shared" si="2548"/>
        <v>10000</v>
      </c>
      <c r="MO382" s="58">
        <f t="shared" ref="MO382:MO421" si="2988">IF(AND($H$7="Oui",MG382&gt;$I$7),0,IF(AND($H$7="Oui",MG382=$I$7),MQ382+MP382,IF(MG382&gt;$B$7,0,IF($F$10="Lissage",$MO$60,IF(MG382&gt;$B$7,0,MQ382+MP382)))))</f>
        <v>0</v>
      </c>
      <c r="MP382" s="52">
        <f t="shared" si="2792"/>
        <v>0</v>
      </c>
      <c r="MQ382" s="51">
        <f t="shared" ref="MQ382:MQ421" si="2989">IF(AND($H$7="Oui",MG382&gt;$I$7),0,IF(AND($H$7="Oui",MG382=$I$7),MR381,IF($F$10="Lissage",MO382-MP382,IF(MG382&gt;$B$7,0,IF(AND(MG382&gt;$I$7,$H$7="Oui"),0,IF(AND($H$7="Oui",MG382=$I$7),MR381,$L$61/$B$7))))))</f>
        <v>0</v>
      </c>
      <c r="MR382" s="57">
        <f t="shared" ref="MR382:MR421" si="2990">IF(MG382&gt;$B$7,0,IF(AND($H$7="Oui",MG382&gt;$I$7),0,MR381-MQ382))</f>
        <v>0</v>
      </c>
      <c r="MS382" s="199">
        <f t="shared" si="2549"/>
        <v>10000</v>
      </c>
      <c r="MT382" s="468">
        <f t="shared" si="2550"/>
        <v>0</v>
      </c>
      <c r="MU382" s="46">
        <f t="shared" ref="MU382:MU421" si="2991">-MH382</f>
        <v>0</v>
      </c>
      <c r="MV382" s="46">
        <f t="shared" ref="MV382:MV421" si="2992">-MJ382</f>
        <v>0</v>
      </c>
      <c r="MW382" s="48"/>
      <c r="MY382" s="45">
        <v>321</v>
      </c>
      <c r="MZ382" s="46">
        <f t="shared" ref="MZ382:MZ421" si="2993">IF($F$10="Lissage",IF(AND($H$7="Oui",MY382=$I$7),NB382+NA382,IF(AND($H$7="Oui",MY382&gt;$I$7),0,IF(MY382&gt;$B$7,0,$MZ$60))),IF(AND($H$7="Oui",MY382&gt;$I$7),0,IF((NE380-ND381)&lt;0,0,IF(AND($H$7="Oui",MY382=$I$7),NB382+NA382,ROUND(-PMT(($D$7+NA747)/12,$B$7-MY381,NE381,0,0),2)))))</f>
        <v>0</v>
      </c>
      <c r="NA382" s="46">
        <f t="shared" si="2793"/>
        <v>0</v>
      </c>
      <c r="NB382" s="128">
        <f t="shared" ref="NB382:NB421" si="2994">IF($F$10="Lissage",IF(AND($H$7="Oui",MY382=$I$7),NE381+NC382,MZ382-NA382),IF(AND($H$7="Oui",MY382=$I$7),ND382+NC382,MZ382-NA382))</f>
        <v>0</v>
      </c>
      <c r="NC382" s="46">
        <f t="shared" si="2776"/>
        <v>0</v>
      </c>
      <c r="ND382" s="46">
        <f t="shared" ref="ND382:ND421" si="2995">IF($F$10="Lissage",IF(AND($H$7="Oui",MY382&gt;$I$7),0,IF(AND($H$7="Oui",MY382=$I$7),NE381,IF(MY382&gt;$B$7,0,NB382-NC382))),IF(AND($H$7="Oui",MY382=$I$7),NE381,NB382-NC382))</f>
        <v>0</v>
      </c>
      <c r="NE382" s="51">
        <f t="shared" si="2760"/>
        <v>0</v>
      </c>
      <c r="NF382" s="153">
        <f t="shared" si="2761"/>
        <v>10000</v>
      </c>
      <c r="NG382" s="45">
        <v>321</v>
      </c>
      <c r="NH382" s="46">
        <f t="shared" si="2777"/>
        <v>0</v>
      </c>
      <c r="NI382" s="46">
        <f t="shared" si="2794"/>
        <v>0</v>
      </c>
      <c r="NJ382" s="128">
        <f t="shared" si="2762"/>
        <v>0</v>
      </c>
      <c r="NK382" s="46">
        <f t="shared" si="2551"/>
        <v>0</v>
      </c>
      <c r="NL382" s="46">
        <f t="shared" si="2763"/>
        <v>0</v>
      </c>
      <c r="NM382" s="51">
        <f t="shared" ref="NM382:NM421" si="2996">IF(AND($H$7="Oui",NG382&gt;$I$7),0,IF(NG382&gt;$B$7,0,NM381-NL382))</f>
        <v>0</v>
      </c>
      <c r="NN382" s="58">
        <f t="shared" si="2764"/>
        <v>0</v>
      </c>
      <c r="NO382" s="52">
        <f t="shared" si="2795"/>
        <v>0</v>
      </c>
      <c r="NP382" s="51">
        <f t="shared" si="2765"/>
        <v>0</v>
      </c>
      <c r="NQ382" s="57">
        <f t="shared" ref="NQ382:NQ421" si="2997">IF(NG382&gt;$B$7,0,IF(AND($H$7="Oui",NG382&gt;$I$7),0,NQ381-NP382))</f>
        <v>0</v>
      </c>
      <c r="NR382" s="153">
        <f t="shared" si="2552"/>
        <v>10000</v>
      </c>
      <c r="NS382" s="469">
        <f t="shared" ref="NS382:NS420" si="2998">IF(NG382&lt;&gt;$B$7,-NN382,IF(NR382&gt;0,-(NN382+NR382),-(NN382+NR382)))</f>
        <v>0</v>
      </c>
      <c r="NT382" s="46">
        <f t="shared" ref="NT382:NT421" si="2999">-NH382</f>
        <v>0</v>
      </c>
      <c r="NU382" s="46">
        <f t="shared" ref="NU382:NU421" si="3000">-NJ382</f>
        <v>0</v>
      </c>
      <c r="NV382" s="48"/>
      <c r="NX382" s="45">
        <v>321</v>
      </c>
      <c r="NY382" s="46">
        <f t="shared" ref="NY382:NY421" si="3001">IF(AND($H$7="Oui",NX382&gt;$I$7),0,IF(AND($H$7="Oui",NX382=$I$7),OA382+NZ382,IF($F$10="Lissage",IF(NX382&gt;$B$7,0,$NY$60),IF(NX382&gt;$B$7,0,IF(AND($H$7="Oui",NX382&gt;$I$7),0,ROUND(OA382+NZ382,2))))))</f>
        <v>0</v>
      </c>
      <c r="NZ382" s="46">
        <f t="shared" si="2796"/>
        <v>0</v>
      </c>
      <c r="OA382" s="46">
        <f t="shared" ref="OA382:OA421" si="3002">IF(AND($H$7="Oui",NX382=$I$7),OC382+OB382,IF($F$10="Lissage",NY382-NZ382,IF(AND($H$7="Oui",NX382=$I$7),ROUND(OD381+OB382,2),IF(AND($H$7="Oui",NX382&gt;$I$7),0,IF(NX382&gt;$B$7,0,IF(NX382=$B$7,ROUND(OC382+OB382,2),ROUND(-PMT($D$7/12,$B$7,$C$7,0,0),2)))))))</f>
        <v>0</v>
      </c>
      <c r="OB382" s="46">
        <f t="shared" ref="OB382:OB421" si="3003">OD381*$D$7/12</f>
        <v>0</v>
      </c>
      <c r="OC382" s="46">
        <f t="shared" ref="OC382:OC421" si="3004">IF(AND($H$7="Oui",NX382=$I$7),OD381,IF($F$10="Lissage",OA382-OB382,IF(AND($H$7="Oui",NX382&gt;$I$7),0,IF(NX382&gt;$B$7,0,IF(NX382=$B$7,OD381,OA382-OB382)))))</f>
        <v>0</v>
      </c>
      <c r="OD382" s="51">
        <f t="shared" ref="OD382:OD421" si="3005">IF(NX382&gt;$B$7,0,IF(AND($H$7="Oui",NX382&gt;$I$7),0,OD381-OC382))</f>
        <v>0</v>
      </c>
      <c r="OE382" s="57">
        <f t="shared" si="2822"/>
        <v>0</v>
      </c>
      <c r="OF382" s="153">
        <f t="shared" si="2553"/>
        <v>10000</v>
      </c>
      <c r="OG382" s="58">
        <f t="shared" ref="OG382:OG421" si="3006">IF(AND($H$7="Oui",NX382&gt;$I$7),0,IF(AND($H$7="Oui",NX382=$I$7),OI382+OH382,IF(NX382&gt;$B$7,0,IF($F$10="Lissage",$OG$60,IF(AND($H$7="Oui",NX382&gt;$I$7),0,IF(AND($H$7="Oui",NX382=$I$7),OI382+OH382,IF(NX382&gt;$B$7,0,IF($F$10="Lissage",$OG$60,IF(NX382&gt;$B$7,0,OI382+OH382)))))))))</f>
        <v>0</v>
      </c>
      <c r="OH382" s="241">
        <f t="shared" si="2823"/>
        <v>0</v>
      </c>
      <c r="OI382" s="51">
        <f t="shared" ref="OI382:OI421" si="3007">IF(AND($H$7="Oui",NX382=$I$7),OJ381,IF($F$10="Lissage",OG382-OH382,IF(AND($H$7="Oui",NX382=$I$7),OJ381,IF($F$10="Lissage",OG382-OH382,IF(NX382&gt;$B$7,0,IF(AND(NX382&gt;$I$7,$H$7="Oui"),0,IF(AND($H$7="Oui",NX382=$I$7),OJ381,$L$61/$B$7)))))))</f>
        <v>0</v>
      </c>
      <c r="OJ382" s="51">
        <f t="shared" ref="OJ382:OJ421" si="3008">IF(NX382&gt;$B$7,0,IF(AND($H$7="Oui",NX382&gt;$I$7),0,OJ381-OI382))</f>
        <v>0</v>
      </c>
      <c r="OK382" s="153">
        <f t="shared" si="2824"/>
        <v>0</v>
      </c>
      <c r="OL382" s="153">
        <f t="shared" si="2554"/>
        <v>10000</v>
      </c>
      <c r="OM382" s="468">
        <f t="shared" si="2555"/>
        <v>0</v>
      </c>
      <c r="ON382" s="46">
        <f t="shared" si="2556"/>
        <v>0</v>
      </c>
      <c r="OO382" s="46">
        <f t="shared" ref="OO382:OO421" si="3009">-OA382</f>
        <v>0</v>
      </c>
      <c r="OP382" s="48"/>
      <c r="OR382" s="45">
        <v>321</v>
      </c>
      <c r="OS382" s="46">
        <f t="shared" ref="OS382:OS421" si="3010">IF(AND($H$7="Oui",OR382&gt;$I$7),0,IF(AND($H$7="Oui",OR382=$I$7),OU382+OT382,IF(OR382&gt;$B$7,0,IF($F$10="Lissage",$OS$60,IF(AND($H$7="Oui",OR382=$I$7),OU382+OT382,IF(AND($H$7="Oui",OR382&gt;$I$7),0,IF(OR382&gt;$B$7,0,-PMT(OV747/12,$B$7-OR381,OX381,0,0))))))))</f>
        <v>0</v>
      </c>
      <c r="OT382" s="128">
        <f t="shared" si="2797"/>
        <v>0</v>
      </c>
      <c r="OU382" s="128">
        <f t="shared" ref="OU382:OU421" si="3011">IF(AND($H$7="Oui",OR382=$I$7),OW382+OV382,IF($F$10="Lissage",OS382-OT382,IF(AND($H$7="Oui",OR382=$I$7),OW382+OV382,OS382-OT382)))</f>
        <v>0</v>
      </c>
      <c r="OV382" s="46">
        <f t="shared" si="2778"/>
        <v>0</v>
      </c>
      <c r="OW382" s="46">
        <f t="shared" si="2779"/>
        <v>0</v>
      </c>
      <c r="OX382" s="51">
        <f t="shared" ref="OX382:OX421" si="3012">IF(AND($H$7="Oui",OR382&gt;$I$7),0,IF(OR382&gt;$B$7,0,OX381-OW382))</f>
        <v>0</v>
      </c>
      <c r="OY382" s="51">
        <f t="shared" si="2825"/>
        <v>0</v>
      </c>
      <c r="OZ382" s="153">
        <f t="shared" si="2557"/>
        <v>10000</v>
      </c>
      <c r="PA382" s="45">
        <v>321</v>
      </c>
      <c r="PB382" s="46">
        <f t="shared" ref="PB382:PB421" si="3013">IF(AND($H$7="Oui",PA382&gt;$I$7),0,IF(AND($H$7="Oui",PA382=$I$7),PD382+PC382,IF(PA382&gt;$B$7,0,IF($F$10="Lissage",$OS$60,IF(AND($H$7="Oui",PA382=$I$7),PD382+PC382,ROUND(IF(PA382=$B$7,PD382+PC382,OS382),2))))))</f>
        <v>0</v>
      </c>
      <c r="PC382" s="46">
        <f t="shared" si="2826"/>
        <v>0</v>
      </c>
      <c r="PD382" s="128">
        <f t="shared" ref="PD382:PD421" si="3014">IF(AND($H$7="Oui",PA382=$I$7),PF382+PE382,IF($F$10="Lissage",PB382-PC382,IF(AND($H$7="Oui",PA382&gt;$I$7),0,IF(AND($H$7="Oui",PA382=$I$7),PF382+PE382,IF(PA382&gt;$B$7,0,IF(PA382=$B$7,PF382+PE382,ROUND(PB382-PC382,2)))))))</f>
        <v>0</v>
      </c>
      <c r="PE382" s="46">
        <f t="shared" ref="PE382:PE421" si="3015">IF(PA382&gt;$B$7,0,PG381*$D$7/12)</f>
        <v>0</v>
      </c>
      <c r="PF382" s="46">
        <f t="shared" ref="PF382:PF421" si="3016">IF(AND($H$7="Oui",PA382=$I$7),PG381,IF($F$10="Lissage",PD382-PE382,IF(AND($H$7="Oui",PA382&gt;$I$7),0,IF(AND($H$7="Oui",PA382=$I$7),PG381,IF(PA382&gt;$B$7,0,IF(PA382=$B$7,PG381,PD382-PE382))))))</f>
        <v>0</v>
      </c>
      <c r="PG382" s="51">
        <f t="shared" ref="PG382:PG421" si="3017">IF(AND($H$7="Oui",PA382&gt;$I$7),0,IF(PA382&gt;$B$7,0,PG381-PF382))</f>
        <v>0</v>
      </c>
      <c r="PH382" s="57">
        <f t="shared" si="2827"/>
        <v>0</v>
      </c>
      <c r="PI382" s="688">
        <f t="shared" ref="PI382:PI421" si="3018">IF(AND($H$7="Oui",PA382&gt;$I$7),0,IF(AND($H$7="Oui",PA382=$I$7),PK382+PJ382,IF(PA382&gt;$B$7,0,IF($F$10="Lissage",$PI$60,IF(AND($H$7="Oui",PA382&gt;$I$7),0,IF(AND($H$7="Oui",PA382=$I$7),PK382+PJ382,IF(PA382&gt;$B$7,0,-PMT(OW747/12,$B$7-PA381,PL381,0,0))))))))</f>
        <v>0</v>
      </c>
      <c r="PJ382" s="52">
        <f t="shared" si="2828"/>
        <v>0</v>
      </c>
      <c r="PK382" s="51">
        <f t="shared" ref="PK382:PK421" si="3019">IF(AND($H$7="Oui",PA382=$I$7),PL381,IF($F$10="Lissage",PI382-PJ382,IF(PA382&gt;$B$7,0,IF(AND(PA382&gt;$I$7,$H$7="Oui"),0,IF(AND($H$7="Oui",PA382=$I$7),PL381,PI382-PJ382)))))</f>
        <v>0</v>
      </c>
      <c r="PL382" s="57">
        <f t="shared" ref="PL382:PL421" si="3020">IF(PA382&gt;$B$7,0,IF(AND($H$7="Oui",PA382&gt;$I$7),0,PL381-PK382))</f>
        <v>0</v>
      </c>
      <c r="PM382" s="57">
        <f t="shared" si="2829"/>
        <v>0</v>
      </c>
      <c r="PN382" s="153">
        <f t="shared" si="2558"/>
        <v>10000</v>
      </c>
      <c r="PO382" s="469">
        <f t="shared" ref="PO382:PO420" si="3021">IF(PA382&lt;&gt;$B$7,-PI382,IF(PN382&gt;0,-(PI382+PN382),-(PI382+PN382)))</f>
        <v>0</v>
      </c>
      <c r="PP382" s="46">
        <f t="shared" ref="PP382:PP421" si="3022">-PB382</f>
        <v>0</v>
      </c>
      <c r="PQ382" s="46">
        <f t="shared" ref="PQ382:PQ421" si="3023">-PD382</f>
        <v>0</v>
      </c>
      <c r="PR382" s="48"/>
    </row>
    <row r="383" spans="2:434" hidden="1" x14ac:dyDescent="0.3">
      <c r="B383" s="45">
        <v>322</v>
      </c>
      <c r="C383" s="46">
        <f t="shared" si="2798"/>
        <v>0</v>
      </c>
      <c r="D383" s="46">
        <f t="shared" si="2830"/>
        <v>0</v>
      </c>
      <c r="E383" s="46">
        <f t="shared" si="2831"/>
        <v>0</v>
      </c>
      <c r="F383" s="46">
        <f t="shared" si="2832"/>
        <v>0</v>
      </c>
      <c r="G383" s="46">
        <f t="shared" si="2833"/>
        <v>0</v>
      </c>
      <c r="H383" s="51">
        <f t="shared" si="2834"/>
        <v>0</v>
      </c>
      <c r="I383" s="58">
        <f t="shared" si="2766"/>
        <v>0</v>
      </c>
      <c r="J383" s="52">
        <f t="shared" si="2835"/>
        <v>0</v>
      </c>
      <c r="K383" s="51">
        <f t="shared" si="2836"/>
        <v>0</v>
      </c>
      <c r="L383" s="57">
        <f t="shared" si="2837"/>
        <v>0</v>
      </c>
      <c r="M383" s="468">
        <f t="shared" ref="M383:M421" si="3024">-I383</f>
        <v>0</v>
      </c>
      <c r="N383" s="46">
        <f t="shared" ref="N383:N421" si="3025">-C383</f>
        <v>0</v>
      </c>
      <c r="O383" s="47"/>
      <c r="P383" s="46">
        <f t="shared" ref="P383:P421" si="3026">-E383</f>
        <v>0</v>
      </c>
      <c r="Q383" s="48"/>
      <c r="R383" s="29"/>
      <c r="S383" s="29"/>
      <c r="T383" s="45">
        <v>322</v>
      </c>
      <c r="U383" s="46">
        <f t="shared" si="2838"/>
        <v>0</v>
      </c>
      <c r="V383" s="46">
        <f t="shared" si="2839"/>
        <v>0</v>
      </c>
      <c r="W383" s="46">
        <f t="shared" ref="W383:W421" si="3027">IF(AND($H$7="Oui",T383=$I$7),ROUND(Z382+X383,2),IF(AND($H$7="Oui",T383&gt;$I$7),0,IF(T383&gt;$B$7,0,IF(T383=$B$7,ROUND((Y383+X383),2),ROUND(-PMT($D$7/12,$B$7,$C$7,0,0),2)))))</f>
        <v>0</v>
      </c>
      <c r="X383" s="46">
        <f t="shared" si="2840"/>
        <v>0</v>
      </c>
      <c r="Y383" s="46">
        <f t="shared" si="2841"/>
        <v>0</v>
      </c>
      <c r="Z383" s="51">
        <f t="shared" si="2842"/>
        <v>0</v>
      </c>
      <c r="AA383" s="58">
        <f t="shared" si="2843"/>
        <v>0</v>
      </c>
      <c r="AB383" s="52">
        <f t="shared" si="2844"/>
        <v>0</v>
      </c>
      <c r="AC383" s="51">
        <f t="shared" si="2845"/>
        <v>0</v>
      </c>
      <c r="AD383" s="57">
        <f t="shared" si="2846"/>
        <v>0</v>
      </c>
      <c r="AE383" s="468">
        <f t="shared" ref="AE383:AE421" si="3028">-AA383</f>
        <v>0</v>
      </c>
      <c r="AF383" s="46">
        <f t="shared" si="2847"/>
        <v>0</v>
      </c>
      <c r="AG383" s="47"/>
      <c r="AH383" s="46">
        <f t="shared" ref="AH383:AH421" si="3029">-W383</f>
        <v>0</v>
      </c>
      <c r="AI383" s="48"/>
      <c r="AJ383" s="29"/>
      <c r="AK383" s="45">
        <v>322</v>
      </c>
      <c r="AL383" s="46">
        <f t="shared" si="2848"/>
        <v>0</v>
      </c>
      <c r="AM383" s="46"/>
      <c r="AN383" s="46"/>
      <c r="AO383" s="46">
        <f t="shared" si="2849"/>
        <v>0</v>
      </c>
      <c r="AP383" s="128">
        <f t="shared" si="2850"/>
        <v>0</v>
      </c>
      <c r="AQ383" s="128"/>
      <c r="AR383" s="128"/>
      <c r="AS383" s="46">
        <f t="shared" si="2851"/>
        <v>0</v>
      </c>
      <c r="AT383" s="46">
        <f t="shared" si="2852"/>
        <v>0</v>
      </c>
      <c r="AU383" s="51"/>
      <c r="AV383" s="51"/>
      <c r="AW383" s="51">
        <f t="shared" si="2853"/>
        <v>0</v>
      </c>
      <c r="AX383" s="58">
        <f t="shared" si="2854"/>
        <v>0</v>
      </c>
      <c r="AY383" s="52"/>
      <c r="AZ383" s="52"/>
      <c r="BA383" s="52">
        <f t="shared" si="2855"/>
        <v>0</v>
      </c>
      <c r="BB383" s="51">
        <f t="shared" si="2856"/>
        <v>0</v>
      </c>
      <c r="BC383" s="51"/>
      <c r="BD383" s="51"/>
      <c r="BE383" s="57">
        <f t="shared" si="2857"/>
        <v>0</v>
      </c>
      <c r="BF383" s="468">
        <f t="shared" si="2858"/>
        <v>0</v>
      </c>
      <c r="BG383" s="46">
        <f t="shared" si="2859"/>
        <v>0</v>
      </c>
      <c r="BH383" s="46">
        <f t="shared" si="2860"/>
        <v>0</v>
      </c>
      <c r="BI383" s="48"/>
      <c r="BK383" s="45">
        <v>322</v>
      </c>
      <c r="BL383" s="46">
        <f t="shared" ref="BL383:BL421" si="3030">IF(BK383&gt;$B$7,0,IF(AND($H$7="Oui",BK383&gt;$I$7),0,ROUND(BN383+BM383,2)))</f>
        <v>0</v>
      </c>
      <c r="BM383" s="46">
        <f t="shared" ref="BM383:BM421" si="3031">IF(AND($H$7="Oui",BK383&gt;$I$7),0,IF(BK383&gt;$B$7,0,(TRUNC(BR383*$K$27*$L$7/12,2))+(TRUNC(BR383*$L$27*$M$7/12,2))))</f>
        <v>0</v>
      </c>
      <c r="BN383" s="46">
        <f t="shared" ref="BN383:BN421" si="3032">IF(AND($H$7="Oui",BK383=$I$7),ROUND(BQ382+BO383,2),IF(AND($H$7="Oui",BK383&gt;$I$7),0,IF(BK383&gt;$B$7,0,IF(BK383=$B$7,ROUND((BP383+BO383),2),ROUND(-PMT($D$7/12,$B$7,$C$7,0,0),2)))))</f>
        <v>0</v>
      </c>
      <c r="BO383" s="46">
        <f t="shared" si="2861"/>
        <v>0</v>
      </c>
      <c r="BP383" s="46">
        <f t="shared" si="2862"/>
        <v>0</v>
      </c>
      <c r="BQ383" s="51">
        <f t="shared" si="2863"/>
        <v>0</v>
      </c>
      <c r="BR383" s="57">
        <f t="shared" si="2799"/>
        <v>0</v>
      </c>
      <c r="BS383" s="58">
        <f t="shared" si="2767"/>
        <v>0</v>
      </c>
      <c r="BT383" s="52">
        <f t="shared" ref="BT383:BT421" si="3033">IF(AND($H$7="Oui",BK383&gt;$I$7),0,IF(BK383&gt;$B$7,0,(TRUNC(BW383*$K$27/12,2))+(TRUNC(BW383*$L$27/12,2))))</f>
        <v>0</v>
      </c>
      <c r="BU383" s="51">
        <f t="shared" si="2864"/>
        <v>0</v>
      </c>
      <c r="BV383" s="51">
        <f t="shared" si="2865"/>
        <v>0</v>
      </c>
      <c r="BW383" s="153">
        <f t="shared" si="2800"/>
        <v>0</v>
      </c>
      <c r="BX383" s="468">
        <f t="shared" ref="BX383:BX421" si="3034">-BS383</f>
        <v>0</v>
      </c>
      <c r="BY383" s="46">
        <f t="shared" ref="BY383:BY421" si="3035">-BL383</f>
        <v>0</v>
      </c>
      <c r="BZ383" s="46">
        <f t="shared" si="2866"/>
        <v>0</v>
      </c>
      <c r="CA383" s="48"/>
      <c r="CB383" s="29"/>
      <c r="CC383" s="45">
        <v>322</v>
      </c>
      <c r="CD383" s="128">
        <f t="shared" si="2867"/>
        <v>0</v>
      </c>
      <c r="CE383" s="46">
        <f t="shared" ref="CE383:CE421" si="3036">IF(AND($H$7="Oui",CC383&gt;$I$7),0,IF(CC383&gt;$B$7,0,(TRUNC(CJ383*$M$27*$L$7/12,2))+(TRUNC(CJ383*$N$27*$M$7/12,2))))</f>
        <v>0</v>
      </c>
      <c r="CF383" s="128">
        <f t="shared" si="2868"/>
        <v>0</v>
      </c>
      <c r="CG383" s="46">
        <f t="shared" ref="CG383:CG421" si="3037">IF(AND($H$7="Oui",CC383&gt;$I$7),0,IF(CC383&gt;$B$7,0,CI382*$D$7/12))</f>
        <v>0</v>
      </c>
      <c r="CH383" s="46">
        <f t="shared" si="2768"/>
        <v>0</v>
      </c>
      <c r="CI383" s="51">
        <f t="shared" si="2869"/>
        <v>0</v>
      </c>
      <c r="CJ383" s="199">
        <f t="shared" si="2801"/>
        <v>0</v>
      </c>
      <c r="CK383" s="153">
        <f t="shared" ref="CK383:CK421" si="3038">IF(CC383=$B$7,CI383,10000)</f>
        <v>10000</v>
      </c>
      <c r="CL383" s="45">
        <v>322</v>
      </c>
      <c r="CM383" s="46">
        <f t="shared" ref="CM383:CM421" si="3039">IF(AND($H$7="Oui",CL383&gt;$I$7),0,IF(AND($H$7="Oui",CL383=$I$7),CO383+CN383,IF(CL383&gt;$B$7,0,IF(CL383=$B$7,CO383+CN383,ROUND(CD383,2)))))</f>
        <v>0</v>
      </c>
      <c r="CN383" s="46">
        <f t="shared" ref="CN383:CN421" si="3040">IF(CL383&gt;$B$7,0,(TRUNC(CS383*$M$27*$L$7/12,2))+(TRUNC(CS383*$N$27*$M$7/12,2)))</f>
        <v>0</v>
      </c>
      <c r="CO383" s="128">
        <f t="shared" si="2780"/>
        <v>0</v>
      </c>
      <c r="CP383" s="46">
        <f t="shared" si="2870"/>
        <v>0</v>
      </c>
      <c r="CQ383" s="46">
        <f t="shared" si="2781"/>
        <v>0</v>
      </c>
      <c r="CR383" s="51">
        <f t="shared" si="2871"/>
        <v>0</v>
      </c>
      <c r="CS383" s="153">
        <f t="shared" si="2802"/>
        <v>0</v>
      </c>
      <c r="CT383" s="58">
        <f t="shared" si="2872"/>
        <v>0</v>
      </c>
      <c r="CU383" s="52">
        <f t="shared" ref="CU383:CU421" si="3041">IF(AND($H$7="Oui",CL383&gt;$I$7),0,IF(CL383&gt;$B$7,0,(TRUNC(CX383*$M$27/12,2))+(TRUNC(CX383*$N$27/12,2))))</f>
        <v>0</v>
      </c>
      <c r="CV383" s="51">
        <f t="shared" ref="CV383:CV421" si="3042">IF(CL383&gt;$B$7,0,IF(AND(CL383&gt;$I$7,$H$7="Oui"),0,IF(AND($H$7="Oui",CL383=$I$7),CW382,CT383-CU383)))</f>
        <v>0</v>
      </c>
      <c r="CW383" s="51">
        <f t="shared" si="2873"/>
        <v>0</v>
      </c>
      <c r="CX383" s="57">
        <f t="shared" si="2803"/>
        <v>0</v>
      </c>
      <c r="CY383" s="153">
        <f t="shared" ref="CY383:CY421" si="3043">IF(CC383=$B$7,CW383,10000)</f>
        <v>10000</v>
      </c>
      <c r="CZ383" s="479">
        <f t="shared" si="2746"/>
        <v>0</v>
      </c>
      <c r="DA383" s="46">
        <f t="shared" ref="DA383:DA421" si="3044">-CM383</f>
        <v>0</v>
      </c>
      <c r="DB383" s="46">
        <f t="shared" ref="DB383:DB421" si="3045">-CO383</f>
        <v>0</v>
      </c>
      <c r="DC383" s="48"/>
      <c r="DE383" s="45">
        <v>322</v>
      </c>
      <c r="DF383" s="46">
        <f t="shared" si="2874"/>
        <v>0</v>
      </c>
      <c r="DG383" s="46">
        <f t="shared" si="2804"/>
        <v>0</v>
      </c>
      <c r="DH383" s="46">
        <f t="shared" si="2875"/>
        <v>0</v>
      </c>
      <c r="DI383" s="46">
        <f t="shared" si="2876"/>
        <v>0</v>
      </c>
      <c r="DJ383" s="46">
        <f t="shared" si="2877"/>
        <v>0</v>
      </c>
      <c r="DK383" s="51">
        <f t="shared" si="2878"/>
        <v>0</v>
      </c>
      <c r="DL383" s="58">
        <f t="shared" si="2769"/>
        <v>0</v>
      </c>
      <c r="DM383" s="241">
        <f t="shared" si="2805"/>
        <v>0</v>
      </c>
      <c r="DN383" s="51">
        <f t="shared" si="2879"/>
        <v>0</v>
      </c>
      <c r="DO383" s="57">
        <f t="shared" si="2880"/>
        <v>0</v>
      </c>
      <c r="DP383" s="468">
        <f t="shared" ref="DP383:DP421" si="3046">-DL383</f>
        <v>0</v>
      </c>
      <c r="DQ383" s="46">
        <f t="shared" ref="DQ383:DQ421" si="3047">-DF383</f>
        <v>0</v>
      </c>
      <c r="DR383" s="47"/>
      <c r="DS383" s="46">
        <f t="shared" ref="DS383:DS421" si="3048">-DH383</f>
        <v>0</v>
      </c>
      <c r="DT383" s="48"/>
      <c r="DU383" s="29"/>
      <c r="DV383" s="45">
        <v>322</v>
      </c>
      <c r="DW383" s="46">
        <f t="shared" ref="DW383:DW421" si="3049">IF(DV383&gt;$B$7,0,IF(AND($H$7="Oui",DV383&gt;$I$7),0,ROUND(DY383+DX383,2)))</f>
        <v>0</v>
      </c>
      <c r="DX383" s="46">
        <f t="shared" si="2806"/>
        <v>0</v>
      </c>
      <c r="DY383" s="46">
        <f t="shared" ref="DY383:DY421" si="3050">IF(AND($H$7="Oui",DV383=$I$7),ROUND(EB382+DZ383,2),IF(AND($H$7="Oui",DV383&gt;$I$7),0,IF(DV383&gt;$B$7,0,IF(DV383=$B$7,ROUND((EA383+DZ383),2),ROUND(-PMT($D$7/12,$B$7,$C$7,0,0),2)))))</f>
        <v>0</v>
      </c>
      <c r="DZ383" s="46">
        <f t="shared" si="2881"/>
        <v>0</v>
      </c>
      <c r="EA383" s="46">
        <f t="shared" si="2882"/>
        <v>0</v>
      </c>
      <c r="EB383" s="51">
        <f t="shared" si="2883"/>
        <v>0</v>
      </c>
      <c r="EC383" s="58">
        <f t="shared" si="2770"/>
        <v>0</v>
      </c>
      <c r="ED383" s="52">
        <f t="shared" si="2807"/>
        <v>0</v>
      </c>
      <c r="EE383" s="51">
        <f t="shared" si="2884"/>
        <v>0</v>
      </c>
      <c r="EF383" s="57">
        <f t="shared" si="2885"/>
        <v>0</v>
      </c>
      <c r="EG383" s="468">
        <f t="shared" ref="EG383:EG421" si="3051">-EC383</f>
        <v>0</v>
      </c>
      <c r="EH383" s="46">
        <f t="shared" ref="EH383:EH421" si="3052">-DW383</f>
        <v>0</v>
      </c>
      <c r="EI383" s="47"/>
      <c r="EJ383" s="46">
        <f t="shared" ref="EJ383:EJ421" si="3053">-DY383</f>
        <v>0</v>
      </c>
      <c r="EK383" s="48"/>
      <c r="EL383" s="29"/>
      <c r="EM383" s="45">
        <v>322</v>
      </c>
      <c r="EN383" s="46">
        <f t="shared" si="2783"/>
        <v>0</v>
      </c>
      <c r="EO383" s="46">
        <f t="shared" si="2808"/>
        <v>0</v>
      </c>
      <c r="EP383" s="128">
        <f t="shared" si="2771"/>
        <v>0</v>
      </c>
      <c r="EQ383" s="46">
        <f t="shared" si="2886"/>
        <v>0</v>
      </c>
      <c r="ER383" s="46">
        <f t="shared" si="2887"/>
        <v>0</v>
      </c>
      <c r="ES383" s="51">
        <f t="shared" si="2888"/>
        <v>0</v>
      </c>
      <c r="ET383" s="153">
        <f t="shared" ref="ET383:ET421" si="3054">IF(EM383=$B$7,ES383,10000)</f>
        <v>10000</v>
      </c>
      <c r="EU383" s="45">
        <v>322</v>
      </c>
      <c r="EV383" s="46">
        <f t="shared" si="2772"/>
        <v>0</v>
      </c>
      <c r="EW383" s="46">
        <f t="shared" si="2809"/>
        <v>0</v>
      </c>
      <c r="EX383" s="128">
        <f t="shared" si="2889"/>
        <v>0</v>
      </c>
      <c r="EY383" s="46">
        <f t="shared" si="2890"/>
        <v>0</v>
      </c>
      <c r="EZ383" s="46">
        <f t="shared" si="2891"/>
        <v>0</v>
      </c>
      <c r="FA383" s="51">
        <f t="shared" si="2892"/>
        <v>0</v>
      </c>
      <c r="FB383" s="58">
        <f t="shared" si="2893"/>
        <v>0</v>
      </c>
      <c r="FC383" s="52">
        <f t="shared" si="2810"/>
        <v>0</v>
      </c>
      <c r="FD383" s="51">
        <f t="shared" ref="FD383:FD421" si="3055">IF(EU383&gt;$B$7,0,IF(AND(EU383&gt;$I$7,$H$7="Oui"),0,IF(AND($H$7="Oui",EU383=$I$7),FE382,FB383-FC383)))</f>
        <v>0</v>
      </c>
      <c r="FE383" s="57">
        <f t="shared" si="2894"/>
        <v>0</v>
      </c>
      <c r="FF383" s="153">
        <f t="shared" ref="FF383:FF421" si="3056">IF(EU383=$B$7,FE383,10000)</f>
        <v>10000</v>
      </c>
      <c r="FG383" s="469">
        <f t="shared" si="2895"/>
        <v>0</v>
      </c>
      <c r="FH383" s="46">
        <f t="shared" si="2896"/>
        <v>0</v>
      </c>
      <c r="FI383" s="46">
        <f t="shared" si="2897"/>
        <v>0</v>
      </c>
      <c r="FJ383" s="48"/>
      <c r="FL383" s="45">
        <v>322</v>
      </c>
      <c r="FM383" s="46">
        <f t="shared" ref="FM383:FM421" si="3057">IF(FL383&gt;$B$7,0,IF(AND($H$7="Oui",FL383&gt;$I$7),0,ROUND(FO383+FN383,2)))</f>
        <v>0</v>
      </c>
      <c r="FN383" s="46">
        <f t="shared" si="2784"/>
        <v>0</v>
      </c>
      <c r="FO383" s="46">
        <f t="shared" ref="FO383:FO421" si="3058">IF(AND($H$7="Oui",FL383=$I$7),ROUND(FR382+FP383,2),IF(AND($H$7="Oui",FL383&gt;$I$7),0,IF(FL383&gt;$B$7,0,IF(FL383=$B$7,ROUND((FQ383+FP383),2),ROUND(-PMT($D$7/12,$B$7,$C$7,0,0),2)))))</f>
        <v>0</v>
      </c>
      <c r="FP383" s="46">
        <f t="shared" si="2898"/>
        <v>0</v>
      </c>
      <c r="FQ383" s="46">
        <f t="shared" si="2899"/>
        <v>0</v>
      </c>
      <c r="FR383" s="51">
        <f t="shared" si="2900"/>
        <v>0</v>
      </c>
      <c r="FS383" s="57">
        <f t="shared" si="2811"/>
        <v>0</v>
      </c>
      <c r="FT383" s="58">
        <f t="shared" si="2773"/>
        <v>0</v>
      </c>
      <c r="FU383" s="241">
        <f t="shared" si="2785"/>
        <v>0</v>
      </c>
      <c r="FV383" s="51">
        <f t="shared" si="2901"/>
        <v>0</v>
      </c>
      <c r="FW383" s="51">
        <f t="shared" si="2902"/>
        <v>0</v>
      </c>
      <c r="FX383" s="153">
        <f t="shared" si="2812"/>
        <v>0</v>
      </c>
      <c r="FY383" s="468">
        <f t="shared" ref="FY383:FY421" si="3059">-FT383</f>
        <v>0</v>
      </c>
      <c r="FZ383" s="46">
        <f t="shared" ref="FZ383:FZ421" si="3060">-FM383</f>
        <v>0</v>
      </c>
      <c r="GA383" s="46">
        <f t="shared" si="2903"/>
        <v>0</v>
      </c>
      <c r="GB383" s="48"/>
      <c r="GD383" s="45">
        <v>322</v>
      </c>
      <c r="GE383" s="128">
        <f t="shared" si="2786"/>
        <v>0</v>
      </c>
      <c r="GF383" s="128">
        <f t="shared" si="2813"/>
        <v>0</v>
      </c>
      <c r="GG383" s="128">
        <f t="shared" si="2699"/>
        <v>0</v>
      </c>
      <c r="GH383" s="46">
        <f t="shared" si="2774"/>
        <v>0</v>
      </c>
      <c r="GI383" s="46">
        <f t="shared" si="2904"/>
        <v>0</v>
      </c>
      <c r="GJ383" s="51">
        <f t="shared" si="2905"/>
        <v>0</v>
      </c>
      <c r="GK383" s="51">
        <f t="shared" si="2814"/>
        <v>0</v>
      </c>
      <c r="GL383" s="153">
        <f t="shared" ref="GL383:GL421" si="3061">IF(GD383=$B$7,GJ383,10000)</f>
        <v>10000</v>
      </c>
      <c r="GM383" s="45">
        <v>322</v>
      </c>
      <c r="GN383" s="46">
        <f t="shared" si="2775"/>
        <v>0</v>
      </c>
      <c r="GO383" s="46">
        <f t="shared" si="2787"/>
        <v>0</v>
      </c>
      <c r="GP383" s="128">
        <f t="shared" si="2747"/>
        <v>0</v>
      </c>
      <c r="GQ383" s="46">
        <f t="shared" si="2906"/>
        <v>0</v>
      </c>
      <c r="GR383" s="46">
        <f t="shared" si="2748"/>
        <v>0</v>
      </c>
      <c r="GS383" s="51">
        <f t="shared" si="2907"/>
        <v>0</v>
      </c>
      <c r="GT383" s="57">
        <f t="shared" si="2815"/>
        <v>0</v>
      </c>
      <c r="GU383" s="58">
        <f t="shared" si="2908"/>
        <v>0</v>
      </c>
      <c r="GV383" s="52">
        <f t="shared" si="2788"/>
        <v>0</v>
      </c>
      <c r="GW383" s="51">
        <f t="shared" ref="GW383:GW421" si="3062">IF(GM383&gt;$B$7,0,IF(AND(GM383&gt;$I$7,$H$7="Oui"),0,IF(AND($H$7="Oui",GM383=$I$7),GX382,GU383-GV383)))</f>
        <v>0</v>
      </c>
      <c r="GX383" s="57">
        <f t="shared" si="2909"/>
        <v>0</v>
      </c>
      <c r="GY383" s="57">
        <f t="shared" si="2816"/>
        <v>0</v>
      </c>
      <c r="GZ383" s="153">
        <f t="shared" ref="GZ383:GZ421" si="3063">IF(GM383=$B$7,GX383,10000)</f>
        <v>10000</v>
      </c>
      <c r="HA383" s="469">
        <f t="shared" si="2910"/>
        <v>0</v>
      </c>
      <c r="HB383" s="46">
        <f t="shared" si="2911"/>
        <v>0</v>
      </c>
      <c r="HC383" s="46">
        <f t="shared" si="2912"/>
        <v>0</v>
      </c>
      <c r="HD383" s="48"/>
      <c r="HF383" s="45">
        <v>322</v>
      </c>
      <c r="HG383" s="46">
        <f t="shared" si="2913"/>
        <v>0</v>
      </c>
      <c r="HH383" s="46">
        <f t="shared" si="2914"/>
        <v>0</v>
      </c>
      <c r="HI383" s="46">
        <f t="shared" si="2915"/>
        <v>0</v>
      </c>
      <c r="HJ383" s="46">
        <f t="shared" si="2916"/>
        <v>0</v>
      </c>
      <c r="HK383" s="46">
        <f t="shared" si="2917"/>
        <v>0</v>
      </c>
      <c r="HL383" s="51">
        <f t="shared" si="2918"/>
        <v>0</v>
      </c>
      <c r="HM383" s="153">
        <f t="shared" ref="HM383:HM421" si="3064">IF(HF383=$B$7,HL383,10000)</f>
        <v>10000</v>
      </c>
      <c r="HN383" s="58">
        <f t="shared" si="2919"/>
        <v>0</v>
      </c>
      <c r="HO383" s="52">
        <f t="shared" si="2920"/>
        <v>0</v>
      </c>
      <c r="HP383" s="51">
        <f t="shared" si="2921"/>
        <v>0</v>
      </c>
      <c r="HQ383" s="57">
        <f t="shared" si="2922"/>
        <v>0</v>
      </c>
      <c r="HR383" s="153">
        <f t="shared" ref="HR383:HR421" si="3065">IF(HF383=$B$7,HQ383,10000)</f>
        <v>10000</v>
      </c>
      <c r="HS383" s="468">
        <f t="shared" si="2749"/>
        <v>0</v>
      </c>
      <c r="HT383" s="46">
        <f t="shared" si="2750"/>
        <v>0</v>
      </c>
      <c r="HU383" s="46">
        <f t="shared" si="2751"/>
        <v>0</v>
      </c>
      <c r="HV383" s="48"/>
      <c r="HW383" s="29"/>
      <c r="HX383" s="45">
        <v>322</v>
      </c>
      <c r="HY383" s="128">
        <f t="shared" si="2923"/>
        <v>0</v>
      </c>
      <c r="HZ383" s="46">
        <f t="shared" si="2924"/>
        <v>0</v>
      </c>
      <c r="IA383" s="46">
        <f t="shared" si="2925"/>
        <v>0</v>
      </c>
      <c r="IB383" s="46">
        <f t="shared" si="2926"/>
        <v>0</v>
      </c>
      <c r="IC383" s="46">
        <f t="shared" si="2927"/>
        <v>0</v>
      </c>
      <c r="ID383" s="51">
        <f t="shared" si="2928"/>
        <v>0</v>
      </c>
      <c r="IE383" s="153">
        <f t="shared" ref="IE383:IE421" si="3066">IF(HX383=$B$7,ID383,10000)</f>
        <v>10000</v>
      </c>
      <c r="IF383" s="58">
        <f t="shared" si="2929"/>
        <v>0</v>
      </c>
      <c r="IG383" s="52">
        <f t="shared" si="2930"/>
        <v>0</v>
      </c>
      <c r="IH383" s="51">
        <f t="shared" si="2931"/>
        <v>0</v>
      </c>
      <c r="II383" s="57">
        <f t="shared" ref="II383:II421" si="3067">IF(HX383&gt;$B$7,0,IF(AND($H$7="Oui",HX383&gt;$I$7),0,II382-IH383))</f>
        <v>0</v>
      </c>
      <c r="IJ383" s="153">
        <f t="shared" ref="IJ383:IJ421" si="3068">IF(HX383=$B$7,II383,10000)</f>
        <v>10000</v>
      </c>
      <c r="IK383" s="468">
        <f t="shared" si="2752"/>
        <v>0</v>
      </c>
      <c r="IL383" s="46">
        <f t="shared" si="2753"/>
        <v>0</v>
      </c>
      <c r="IM383" s="46">
        <f t="shared" si="2754"/>
        <v>0</v>
      </c>
      <c r="IN383" s="48"/>
      <c r="IO383" s="53">
        <f t="shared" si="2932"/>
        <v>0</v>
      </c>
      <c r="IQ383" s="45">
        <v>322</v>
      </c>
      <c r="IR383" s="128">
        <f t="shared" si="2933"/>
        <v>0</v>
      </c>
      <c r="IS383" s="128">
        <f t="shared" si="2934"/>
        <v>0</v>
      </c>
      <c r="IT383" s="128">
        <f t="shared" si="2935"/>
        <v>0</v>
      </c>
      <c r="IU383" s="46">
        <f t="shared" si="2559"/>
        <v>0</v>
      </c>
      <c r="IV383" s="46">
        <f t="shared" si="2936"/>
        <v>0</v>
      </c>
      <c r="IW383" s="51">
        <f t="shared" si="2937"/>
        <v>0</v>
      </c>
      <c r="IX383" s="199">
        <f t="shared" ref="IX383:IX421" si="3069">IF(IQ383=$B$7,IW383,10000)</f>
        <v>10000</v>
      </c>
      <c r="IY383" s="128">
        <f t="shared" si="2938"/>
        <v>0</v>
      </c>
      <c r="IZ383" s="408">
        <f t="shared" si="2939"/>
        <v>0</v>
      </c>
      <c r="JA383" s="58">
        <f t="shared" si="2940"/>
        <v>0</v>
      </c>
      <c r="JB383" s="52">
        <f t="shared" si="2941"/>
        <v>0</v>
      </c>
      <c r="JC383" s="51">
        <f t="shared" si="2942"/>
        <v>0</v>
      </c>
      <c r="JD383" s="57">
        <f t="shared" si="2943"/>
        <v>0</v>
      </c>
      <c r="JE383" s="280">
        <f t="shared" si="2944"/>
        <v>10000</v>
      </c>
      <c r="JF383" s="280">
        <f t="shared" si="2945"/>
        <v>0</v>
      </c>
      <c r="JG383" s="468">
        <f t="shared" si="2946"/>
        <v>0</v>
      </c>
      <c r="JH383" s="46">
        <f t="shared" si="2947"/>
        <v>0</v>
      </c>
      <c r="JI383" s="46">
        <f t="shared" si="2948"/>
        <v>0</v>
      </c>
      <c r="JJ383" s="48"/>
      <c r="JL383" s="45">
        <v>322</v>
      </c>
      <c r="JM383" s="46">
        <f t="shared" si="2949"/>
        <v>0</v>
      </c>
      <c r="JN383" s="46">
        <f t="shared" si="2950"/>
        <v>0</v>
      </c>
      <c r="JO383" s="128">
        <f t="shared" si="2951"/>
        <v>0</v>
      </c>
      <c r="JP383" s="46">
        <f t="shared" ref="JP383:JP421" si="3070">ROUND(JR382*$D$7/12,2)</f>
        <v>0</v>
      </c>
      <c r="JQ383" s="46">
        <f t="shared" si="2952"/>
        <v>0</v>
      </c>
      <c r="JR383" s="51">
        <f t="shared" si="2953"/>
        <v>0</v>
      </c>
      <c r="JS383" s="51">
        <f t="shared" si="2817"/>
        <v>0</v>
      </c>
      <c r="JT383" s="199">
        <f t="shared" ref="JT383:JT421" si="3071">IF(JL383=$B$7,JR383,10000)</f>
        <v>10000</v>
      </c>
      <c r="JU383" s="128">
        <f t="shared" si="2954"/>
        <v>0</v>
      </c>
      <c r="JV383" s="408">
        <f t="shared" si="2955"/>
        <v>0</v>
      </c>
      <c r="JW383" s="58">
        <f t="shared" si="2956"/>
        <v>0</v>
      </c>
      <c r="JX383" s="52">
        <f t="shared" si="2957"/>
        <v>0</v>
      </c>
      <c r="JY383" s="51">
        <f t="shared" si="2958"/>
        <v>0</v>
      </c>
      <c r="JZ383" s="51">
        <f t="shared" si="2959"/>
        <v>0</v>
      </c>
      <c r="KA383" s="199">
        <f t="shared" si="2818"/>
        <v>0</v>
      </c>
      <c r="KB383" s="128">
        <f t="shared" ref="KB383:KB421" si="3072">IF(JL383=$B$7,JZ383,10000)</f>
        <v>10000</v>
      </c>
      <c r="KC383" s="204">
        <f t="shared" si="2960"/>
        <v>0</v>
      </c>
      <c r="KD383" s="468">
        <f t="shared" ref="KD383:KD421" si="3073">-JW383</f>
        <v>0</v>
      </c>
      <c r="KE383" s="46">
        <f t="shared" ref="KE383:KE421" si="3074">-JM383</f>
        <v>0</v>
      </c>
      <c r="KF383" s="46">
        <f t="shared" si="2961"/>
        <v>0</v>
      </c>
      <c r="KG383" s="48"/>
      <c r="KI383" s="45">
        <v>322</v>
      </c>
      <c r="KJ383" s="46">
        <f t="shared" si="2962"/>
        <v>0</v>
      </c>
      <c r="KK383" s="46">
        <f t="shared" si="2963"/>
        <v>0</v>
      </c>
      <c r="KL383" s="128">
        <f t="shared" si="2964"/>
        <v>0</v>
      </c>
      <c r="KM383" s="46">
        <f t="shared" si="2782"/>
        <v>0</v>
      </c>
      <c r="KN383" s="46">
        <f t="shared" si="2965"/>
        <v>0</v>
      </c>
      <c r="KO383" s="51">
        <f t="shared" si="2966"/>
        <v>0</v>
      </c>
      <c r="KP383" s="199">
        <f t="shared" si="2819"/>
        <v>0</v>
      </c>
      <c r="KQ383" s="199">
        <f t="shared" ref="KQ383:KQ421" si="3075">IF(KI383=$B$7,KO383,10000)</f>
        <v>10000</v>
      </c>
      <c r="KR383" s="128">
        <f t="shared" si="2967"/>
        <v>0</v>
      </c>
      <c r="KS383" s="408">
        <f t="shared" si="2968"/>
        <v>0</v>
      </c>
      <c r="KT383" s="45">
        <v>322</v>
      </c>
      <c r="KU383" s="46">
        <f t="shared" ref="KU383:KU421" si="3076">IF(AND($H$7="Oui",KT383&gt;$I$7),0,IF(AND($H$7="Oui",KT383=$I$7),KW383+KV383,IF(KT383&gt;$B$7,0,IF(KT383=$B$7,KW383+KV383,ROUND(KJ383,2)))))</f>
        <v>0</v>
      </c>
      <c r="KV383" s="46">
        <f t="shared" si="2969"/>
        <v>0</v>
      </c>
      <c r="KW383" s="128">
        <f t="shared" si="2755"/>
        <v>0</v>
      </c>
      <c r="KX383" s="46">
        <f t="shared" si="2970"/>
        <v>0</v>
      </c>
      <c r="KY383" s="46">
        <f t="shared" si="2756"/>
        <v>0</v>
      </c>
      <c r="KZ383" s="51">
        <f t="shared" si="2971"/>
        <v>0</v>
      </c>
      <c r="LA383" s="153">
        <f t="shared" si="2820"/>
        <v>0</v>
      </c>
      <c r="LB383" s="58">
        <f t="shared" si="2652"/>
        <v>0</v>
      </c>
      <c r="LC383" s="52">
        <f t="shared" si="2972"/>
        <v>0</v>
      </c>
      <c r="LD383" s="51">
        <f t="shared" si="2973"/>
        <v>0</v>
      </c>
      <c r="LE383" s="51">
        <f t="shared" si="2757"/>
        <v>0</v>
      </c>
      <c r="LF383" s="51">
        <f t="shared" si="2821"/>
        <v>0</v>
      </c>
      <c r="LG383" s="128">
        <f t="shared" si="2758"/>
        <v>10000</v>
      </c>
      <c r="LH383" s="204">
        <f t="shared" si="2974"/>
        <v>0</v>
      </c>
      <c r="LI383" s="479">
        <f t="shared" si="2759"/>
        <v>0</v>
      </c>
      <c r="LJ383" s="46">
        <f t="shared" ref="LJ383:LJ421" si="3077">-KU383</f>
        <v>0</v>
      </c>
      <c r="LK383" s="46">
        <f t="shared" ref="LK383:LK421" si="3078">-KW383</f>
        <v>0</v>
      </c>
      <c r="LL383" s="48"/>
      <c r="LN383" s="45">
        <v>322</v>
      </c>
      <c r="LO383" s="46">
        <f t="shared" si="2975"/>
        <v>0</v>
      </c>
      <c r="LP383" s="46">
        <f t="shared" si="2789"/>
        <v>0</v>
      </c>
      <c r="LQ383" s="46">
        <f t="shared" si="2976"/>
        <v>0</v>
      </c>
      <c r="LR383" s="46">
        <f t="shared" si="2977"/>
        <v>0</v>
      </c>
      <c r="LS383" s="46">
        <f t="shared" si="2978"/>
        <v>0</v>
      </c>
      <c r="LT383" s="51">
        <f t="shared" si="2979"/>
        <v>0</v>
      </c>
      <c r="LU383" s="199">
        <f t="shared" ref="LU383:LU421" si="3079">IF(LN383=$B$7,LT383,10000)</f>
        <v>10000</v>
      </c>
      <c r="LV383" s="58">
        <f t="shared" si="2980"/>
        <v>0</v>
      </c>
      <c r="LW383" s="241">
        <f t="shared" si="2790"/>
        <v>0</v>
      </c>
      <c r="LX383" s="51">
        <f t="shared" si="2981"/>
        <v>0</v>
      </c>
      <c r="LY383" s="51">
        <f t="shared" si="2982"/>
        <v>0</v>
      </c>
      <c r="LZ383" s="46">
        <f t="shared" ref="LZ383:LZ421" si="3080">LP383</f>
        <v>0</v>
      </c>
      <c r="MA383" s="199">
        <f t="shared" ref="MA383:MA421" si="3081">IF(LN383=$B$7,LY383,10000)</f>
        <v>10000</v>
      </c>
      <c r="MB383" s="468">
        <f t="shared" ref="MB383:MB421" si="3082">-LV383</f>
        <v>0</v>
      </c>
      <c r="MC383" s="46">
        <f t="shared" ref="MC383:MC421" si="3083">-LO383</f>
        <v>0</v>
      </c>
      <c r="MD383" s="46">
        <f t="shared" ref="MD383:MD421" si="3084">-LQ383</f>
        <v>0</v>
      </c>
      <c r="ME383" s="48"/>
      <c r="MG383" s="45">
        <v>322</v>
      </c>
      <c r="MH383" s="46">
        <f t="shared" si="2983"/>
        <v>0</v>
      </c>
      <c r="MI383" s="46">
        <f t="shared" si="2791"/>
        <v>0</v>
      </c>
      <c r="MJ383" s="46">
        <f t="shared" si="2984"/>
        <v>0</v>
      </c>
      <c r="MK383" s="46">
        <f t="shared" si="2985"/>
        <v>0</v>
      </c>
      <c r="ML383" s="46">
        <f t="shared" si="2986"/>
        <v>0</v>
      </c>
      <c r="MM383" s="51">
        <f t="shared" si="2987"/>
        <v>0</v>
      </c>
      <c r="MN383" s="199">
        <f t="shared" ref="MN383:MN421" si="3085">IF(MG383=$B$7,MM383,10000)</f>
        <v>10000</v>
      </c>
      <c r="MO383" s="58">
        <f t="shared" si="2988"/>
        <v>0</v>
      </c>
      <c r="MP383" s="52">
        <f t="shared" si="2792"/>
        <v>0</v>
      </c>
      <c r="MQ383" s="51">
        <f t="shared" si="2989"/>
        <v>0</v>
      </c>
      <c r="MR383" s="57">
        <f t="shared" si="2990"/>
        <v>0</v>
      </c>
      <c r="MS383" s="199">
        <f t="shared" ref="MS383:MS421" si="3086">IF(MG383=$B$7,MR383,10000)</f>
        <v>10000</v>
      </c>
      <c r="MT383" s="468">
        <f t="shared" ref="MT383:MT421" si="3087">-MO383</f>
        <v>0</v>
      </c>
      <c r="MU383" s="46">
        <f t="shared" si="2991"/>
        <v>0</v>
      </c>
      <c r="MV383" s="46">
        <f t="shared" si="2992"/>
        <v>0</v>
      </c>
      <c r="MW383" s="48"/>
      <c r="MY383" s="45">
        <v>322</v>
      </c>
      <c r="MZ383" s="46">
        <f t="shared" si="2993"/>
        <v>0</v>
      </c>
      <c r="NA383" s="46">
        <f t="shared" si="2793"/>
        <v>0</v>
      </c>
      <c r="NB383" s="128">
        <f t="shared" si="2994"/>
        <v>0</v>
      </c>
      <c r="NC383" s="46">
        <f t="shared" si="2776"/>
        <v>0</v>
      </c>
      <c r="ND383" s="46">
        <f t="shared" si="2995"/>
        <v>0</v>
      </c>
      <c r="NE383" s="51">
        <f t="shared" si="2760"/>
        <v>0</v>
      </c>
      <c r="NF383" s="153">
        <f t="shared" si="2761"/>
        <v>10000</v>
      </c>
      <c r="NG383" s="45">
        <v>322</v>
      </c>
      <c r="NH383" s="46">
        <f t="shared" si="2777"/>
        <v>0</v>
      </c>
      <c r="NI383" s="46">
        <f t="shared" si="2794"/>
        <v>0</v>
      </c>
      <c r="NJ383" s="128">
        <f t="shared" si="2762"/>
        <v>0</v>
      </c>
      <c r="NK383" s="46">
        <f t="shared" ref="NK383:NK421" si="3088">IF(NG383&gt;$B$7,0,NM382*$D$7/12)</f>
        <v>0</v>
      </c>
      <c r="NL383" s="46">
        <f t="shared" si="2763"/>
        <v>0</v>
      </c>
      <c r="NM383" s="51">
        <f t="shared" si="2996"/>
        <v>0</v>
      </c>
      <c r="NN383" s="58">
        <f t="shared" si="2764"/>
        <v>0</v>
      </c>
      <c r="NO383" s="52">
        <f t="shared" si="2795"/>
        <v>0</v>
      </c>
      <c r="NP383" s="51">
        <f t="shared" si="2765"/>
        <v>0</v>
      </c>
      <c r="NQ383" s="57">
        <f t="shared" si="2997"/>
        <v>0</v>
      </c>
      <c r="NR383" s="153">
        <f t="shared" ref="NR383:NR421" si="3089">IF(NG383=$B$7,NQ383,10000)</f>
        <v>10000</v>
      </c>
      <c r="NS383" s="469">
        <f t="shared" si="2998"/>
        <v>0</v>
      </c>
      <c r="NT383" s="46">
        <f t="shared" si="2999"/>
        <v>0</v>
      </c>
      <c r="NU383" s="46">
        <f t="shared" si="3000"/>
        <v>0</v>
      </c>
      <c r="NV383" s="48"/>
      <c r="NX383" s="45">
        <v>322</v>
      </c>
      <c r="NY383" s="46">
        <f t="shared" si="3001"/>
        <v>0</v>
      </c>
      <c r="NZ383" s="46">
        <f t="shared" si="2796"/>
        <v>0</v>
      </c>
      <c r="OA383" s="46">
        <f t="shared" si="3002"/>
        <v>0</v>
      </c>
      <c r="OB383" s="46">
        <f t="shared" si="3003"/>
        <v>0</v>
      </c>
      <c r="OC383" s="46">
        <f t="shared" si="3004"/>
        <v>0</v>
      </c>
      <c r="OD383" s="51">
        <f t="shared" si="3005"/>
        <v>0</v>
      </c>
      <c r="OE383" s="57">
        <f t="shared" si="2822"/>
        <v>0</v>
      </c>
      <c r="OF383" s="153">
        <f t="shared" ref="OF383:OF421" si="3090">IF(NX383=$B$7,OD383,10000)</f>
        <v>10000</v>
      </c>
      <c r="OG383" s="58">
        <f t="shared" si="3006"/>
        <v>0</v>
      </c>
      <c r="OH383" s="241">
        <f t="shared" si="2823"/>
        <v>0</v>
      </c>
      <c r="OI383" s="51">
        <f t="shared" si="3007"/>
        <v>0</v>
      </c>
      <c r="OJ383" s="51">
        <f t="shared" si="3008"/>
        <v>0</v>
      </c>
      <c r="OK383" s="153">
        <f t="shared" si="2824"/>
        <v>0</v>
      </c>
      <c r="OL383" s="153">
        <f t="shared" ref="OL383:OL421" si="3091">IF(NX383=$B$7,OJ383,10000)</f>
        <v>10000</v>
      </c>
      <c r="OM383" s="468">
        <f t="shared" ref="OM383:OM421" si="3092">-OG383</f>
        <v>0</v>
      </c>
      <c r="ON383" s="46">
        <f t="shared" ref="ON383:ON421" si="3093">-NY383</f>
        <v>0</v>
      </c>
      <c r="OO383" s="46">
        <f t="shared" si="3009"/>
        <v>0</v>
      </c>
      <c r="OP383" s="48"/>
      <c r="OR383" s="45">
        <v>322</v>
      </c>
      <c r="OS383" s="46">
        <f t="shared" si="3010"/>
        <v>0</v>
      </c>
      <c r="OT383" s="128">
        <f t="shared" si="2797"/>
        <v>0</v>
      </c>
      <c r="OU383" s="128">
        <f t="shared" si="3011"/>
        <v>0</v>
      </c>
      <c r="OV383" s="46">
        <f t="shared" si="2778"/>
        <v>0</v>
      </c>
      <c r="OW383" s="46">
        <f t="shared" si="2779"/>
        <v>0</v>
      </c>
      <c r="OX383" s="51">
        <f t="shared" si="3012"/>
        <v>0</v>
      </c>
      <c r="OY383" s="51">
        <f t="shared" si="2825"/>
        <v>0</v>
      </c>
      <c r="OZ383" s="153">
        <f t="shared" ref="OZ383:OZ421" si="3094">IF(OR383=$B$7,OX383,10000)</f>
        <v>10000</v>
      </c>
      <c r="PA383" s="45">
        <v>322</v>
      </c>
      <c r="PB383" s="46">
        <f t="shared" si="3013"/>
        <v>0</v>
      </c>
      <c r="PC383" s="46">
        <f t="shared" si="2826"/>
        <v>0</v>
      </c>
      <c r="PD383" s="128">
        <f t="shared" si="3014"/>
        <v>0</v>
      </c>
      <c r="PE383" s="46">
        <f t="shared" si="3015"/>
        <v>0</v>
      </c>
      <c r="PF383" s="46">
        <f t="shared" si="3016"/>
        <v>0</v>
      </c>
      <c r="PG383" s="51">
        <f t="shared" si="3017"/>
        <v>0</v>
      </c>
      <c r="PH383" s="57">
        <f t="shared" si="2827"/>
        <v>0</v>
      </c>
      <c r="PI383" s="688">
        <f t="shared" si="3018"/>
        <v>0</v>
      </c>
      <c r="PJ383" s="52">
        <f t="shared" si="2828"/>
        <v>0</v>
      </c>
      <c r="PK383" s="51">
        <f t="shared" si="3019"/>
        <v>0</v>
      </c>
      <c r="PL383" s="57">
        <f t="shared" si="3020"/>
        <v>0</v>
      </c>
      <c r="PM383" s="57">
        <f t="shared" si="2829"/>
        <v>0</v>
      </c>
      <c r="PN383" s="153">
        <f t="shared" ref="PN383:PN421" si="3095">IF(PA383=$B$7,PL383,10000)</f>
        <v>10000</v>
      </c>
      <c r="PO383" s="469">
        <f t="shared" si="3021"/>
        <v>0</v>
      </c>
      <c r="PP383" s="46">
        <f t="shared" si="3022"/>
        <v>0</v>
      </c>
      <c r="PQ383" s="46">
        <f t="shared" si="3023"/>
        <v>0</v>
      </c>
      <c r="PR383" s="48"/>
    </row>
    <row r="384" spans="2:434" hidden="1" x14ac:dyDescent="0.3">
      <c r="B384" s="45">
        <v>323</v>
      </c>
      <c r="C384" s="46">
        <f t="shared" si="2798"/>
        <v>0</v>
      </c>
      <c r="D384" s="46">
        <f t="shared" si="2830"/>
        <v>0</v>
      </c>
      <c r="E384" s="46">
        <f t="shared" si="2831"/>
        <v>0</v>
      </c>
      <c r="F384" s="46">
        <f t="shared" si="2832"/>
        <v>0</v>
      </c>
      <c r="G384" s="46">
        <f t="shared" si="2833"/>
        <v>0</v>
      </c>
      <c r="H384" s="51">
        <f t="shared" si="2834"/>
        <v>0</v>
      </c>
      <c r="I384" s="58">
        <f t="shared" si="2766"/>
        <v>0</v>
      </c>
      <c r="J384" s="52">
        <f t="shared" si="2835"/>
        <v>0</v>
      </c>
      <c r="K384" s="51">
        <f t="shared" si="2836"/>
        <v>0</v>
      </c>
      <c r="L384" s="57">
        <f t="shared" si="2837"/>
        <v>0</v>
      </c>
      <c r="M384" s="468">
        <f t="shared" si="3024"/>
        <v>0</v>
      </c>
      <c r="N384" s="46">
        <f t="shared" si="3025"/>
        <v>0</v>
      </c>
      <c r="O384" s="47"/>
      <c r="P384" s="46">
        <f t="shared" si="3026"/>
        <v>0</v>
      </c>
      <c r="Q384" s="48"/>
      <c r="R384" s="29"/>
      <c r="S384" s="29"/>
      <c r="T384" s="45">
        <v>323</v>
      </c>
      <c r="U384" s="46">
        <f t="shared" si="2838"/>
        <v>0</v>
      </c>
      <c r="V384" s="46">
        <f t="shared" si="2839"/>
        <v>0</v>
      </c>
      <c r="W384" s="46">
        <f t="shared" si="3027"/>
        <v>0</v>
      </c>
      <c r="X384" s="46">
        <f t="shared" si="2840"/>
        <v>0</v>
      </c>
      <c r="Y384" s="46">
        <f t="shared" si="2841"/>
        <v>0</v>
      </c>
      <c r="Z384" s="51">
        <f t="shared" si="2842"/>
        <v>0</v>
      </c>
      <c r="AA384" s="58">
        <f t="shared" si="2843"/>
        <v>0</v>
      </c>
      <c r="AB384" s="52">
        <f t="shared" si="2844"/>
        <v>0</v>
      </c>
      <c r="AC384" s="51">
        <f t="shared" si="2845"/>
        <v>0</v>
      </c>
      <c r="AD384" s="57">
        <f t="shared" si="2846"/>
        <v>0</v>
      </c>
      <c r="AE384" s="468">
        <f t="shared" si="3028"/>
        <v>0</v>
      </c>
      <c r="AF384" s="46">
        <f t="shared" si="2847"/>
        <v>0</v>
      </c>
      <c r="AG384" s="47"/>
      <c r="AH384" s="46">
        <f t="shared" si="3029"/>
        <v>0</v>
      </c>
      <c r="AI384" s="48"/>
      <c r="AJ384" s="29"/>
      <c r="AK384" s="45">
        <v>323</v>
      </c>
      <c r="AL384" s="46">
        <f t="shared" si="2848"/>
        <v>0</v>
      </c>
      <c r="AM384" s="46"/>
      <c r="AN384" s="46"/>
      <c r="AO384" s="46">
        <f t="shared" si="2849"/>
        <v>0</v>
      </c>
      <c r="AP384" s="128">
        <f t="shared" si="2850"/>
        <v>0</v>
      </c>
      <c r="AQ384" s="128"/>
      <c r="AR384" s="128"/>
      <c r="AS384" s="46">
        <f t="shared" si="2851"/>
        <v>0</v>
      </c>
      <c r="AT384" s="46">
        <f t="shared" si="2852"/>
        <v>0</v>
      </c>
      <c r="AU384" s="51"/>
      <c r="AV384" s="51"/>
      <c r="AW384" s="51">
        <f t="shared" si="2853"/>
        <v>0</v>
      </c>
      <c r="AX384" s="58">
        <f t="shared" si="2854"/>
        <v>0</v>
      </c>
      <c r="AY384" s="52"/>
      <c r="AZ384" s="52"/>
      <c r="BA384" s="52">
        <f t="shared" si="2855"/>
        <v>0</v>
      </c>
      <c r="BB384" s="51">
        <f t="shared" si="2856"/>
        <v>0</v>
      </c>
      <c r="BC384" s="51"/>
      <c r="BD384" s="51"/>
      <c r="BE384" s="57">
        <f t="shared" si="2857"/>
        <v>0</v>
      </c>
      <c r="BF384" s="468">
        <f t="shared" si="2858"/>
        <v>0</v>
      </c>
      <c r="BG384" s="46">
        <f t="shared" si="2859"/>
        <v>0</v>
      </c>
      <c r="BH384" s="46">
        <f t="shared" si="2860"/>
        <v>0</v>
      </c>
      <c r="BI384" s="48"/>
      <c r="BK384" s="45">
        <v>323</v>
      </c>
      <c r="BL384" s="46">
        <f t="shared" si="3030"/>
        <v>0</v>
      </c>
      <c r="BM384" s="46">
        <f t="shared" si="3031"/>
        <v>0</v>
      </c>
      <c r="BN384" s="46">
        <f t="shared" si="3032"/>
        <v>0</v>
      </c>
      <c r="BO384" s="46">
        <f t="shared" si="2861"/>
        <v>0</v>
      </c>
      <c r="BP384" s="46">
        <f t="shared" si="2862"/>
        <v>0</v>
      </c>
      <c r="BQ384" s="51">
        <f t="shared" si="2863"/>
        <v>0</v>
      </c>
      <c r="BR384" s="57">
        <f t="shared" si="2799"/>
        <v>0</v>
      </c>
      <c r="BS384" s="58">
        <f t="shared" si="2767"/>
        <v>0</v>
      </c>
      <c r="BT384" s="52">
        <f t="shared" si="3033"/>
        <v>0</v>
      </c>
      <c r="BU384" s="51">
        <f t="shared" si="2864"/>
        <v>0</v>
      </c>
      <c r="BV384" s="51">
        <f t="shared" si="2865"/>
        <v>0</v>
      </c>
      <c r="BW384" s="153">
        <f t="shared" si="2800"/>
        <v>0</v>
      </c>
      <c r="BX384" s="468">
        <f t="shared" si="3034"/>
        <v>0</v>
      </c>
      <c r="BY384" s="46">
        <f t="shared" si="3035"/>
        <v>0</v>
      </c>
      <c r="BZ384" s="46">
        <f t="shared" si="2866"/>
        <v>0</v>
      </c>
      <c r="CA384" s="48"/>
      <c r="CB384" s="29"/>
      <c r="CC384" s="45">
        <v>323</v>
      </c>
      <c r="CD384" s="128">
        <f t="shared" si="2867"/>
        <v>0</v>
      </c>
      <c r="CE384" s="46">
        <f t="shared" si="3036"/>
        <v>0</v>
      </c>
      <c r="CF384" s="128">
        <f t="shared" si="2868"/>
        <v>0</v>
      </c>
      <c r="CG384" s="46">
        <f t="shared" si="3037"/>
        <v>0</v>
      </c>
      <c r="CH384" s="46">
        <f t="shared" si="2768"/>
        <v>0</v>
      </c>
      <c r="CI384" s="51">
        <f t="shared" si="2869"/>
        <v>0</v>
      </c>
      <c r="CJ384" s="199">
        <f t="shared" si="2801"/>
        <v>0</v>
      </c>
      <c r="CK384" s="153">
        <f t="shared" si="3038"/>
        <v>10000</v>
      </c>
      <c r="CL384" s="45">
        <v>323</v>
      </c>
      <c r="CM384" s="46">
        <f t="shared" si="3039"/>
        <v>0</v>
      </c>
      <c r="CN384" s="46">
        <f t="shared" si="3040"/>
        <v>0</v>
      </c>
      <c r="CO384" s="128">
        <f t="shared" si="2780"/>
        <v>0</v>
      </c>
      <c r="CP384" s="46">
        <f t="shared" si="2870"/>
        <v>0</v>
      </c>
      <c r="CQ384" s="46">
        <f t="shared" si="2781"/>
        <v>0</v>
      </c>
      <c r="CR384" s="51">
        <f t="shared" si="2871"/>
        <v>0</v>
      </c>
      <c r="CS384" s="153">
        <f t="shared" si="2802"/>
        <v>0</v>
      </c>
      <c r="CT384" s="58">
        <f t="shared" si="2872"/>
        <v>0</v>
      </c>
      <c r="CU384" s="52">
        <f t="shared" si="3041"/>
        <v>0</v>
      </c>
      <c r="CV384" s="51">
        <f t="shared" si="3042"/>
        <v>0</v>
      </c>
      <c r="CW384" s="51">
        <f t="shared" si="2873"/>
        <v>0</v>
      </c>
      <c r="CX384" s="57">
        <f t="shared" si="2803"/>
        <v>0</v>
      </c>
      <c r="CY384" s="153">
        <f t="shared" si="3043"/>
        <v>10000</v>
      </c>
      <c r="CZ384" s="479">
        <f t="shared" si="2746"/>
        <v>0</v>
      </c>
      <c r="DA384" s="46">
        <f t="shared" si="3044"/>
        <v>0</v>
      </c>
      <c r="DB384" s="46">
        <f t="shared" si="3045"/>
        <v>0</v>
      </c>
      <c r="DC384" s="48"/>
      <c r="DE384" s="45">
        <v>323</v>
      </c>
      <c r="DF384" s="46">
        <f t="shared" si="2874"/>
        <v>0</v>
      </c>
      <c r="DG384" s="46">
        <f t="shared" si="2804"/>
        <v>0</v>
      </c>
      <c r="DH384" s="46">
        <f t="shared" si="2875"/>
        <v>0</v>
      </c>
      <c r="DI384" s="46">
        <f t="shared" si="2876"/>
        <v>0</v>
      </c>
      <c r="DJ384" s="46">
        <f t="shared" si="2877"/>
        <v>0</v>
      </c>
      <c r="DK384" s="51">
        <f t="shared" si="2878"/>
        <v>0</v>
      </c>
      <c r="DL384" s="58">
        <f t="shared" si="2769"/>
        <v>0</v>
      </c>
      <c r="DM384" s="241">
        <f t="shared" si="2805"/>
        <v>0</v>
      </c>
      <c r="DN384" s="51">
        <f t="shared" si="2879"/>
        <v>0</v>
      </c>
      <c r="DO384" s="57">
        <f t="shared" si="2880"/>
        <v>0</v>
      </c>
      <c r="DP384" s="468">
        <f t="shared" si="3046"/>
        <v>0</v>
      </c>
      <c r="DQ384" s="46">
        <f t="shared" si="3047"/>
        <v>0</v>
      </c>
      <c r="DR384" s="47"/>
      <c r="DS384" s="46">
        <f t="shared" si="3048"/>
        <v>0</v>
      </c>
      <c r="DT384" s="48"/>
      <c r="DU384" s="29"/>
      <c r="DV384" s="45">
        <v>323</v>
      </c>
      <c r="DW384" s="46">
        <f t="shared" si="3049"/>
        <v>0</v>
      </c>
      <c r="DX384" s="46">
        <f t="shared" si="2806"/>
        <v>0</v>
      </c>
      <c r="DY384" s="46">
        <f t="shared" si="3050"/>
        <v>0</v>
      </c>
      <c r="DZ384" s="46">
        <f t="shared" si="2881"/>
        <v>0</v>
      </c>
      <c r="EA384" s="46">
        <f t="shared" si="2882"/>
        <v>0</v>
      </c>
      <c r="EB384" s="51">
        <f t="shared" si="2883"/>
        <v>0</v>
      </c>
      <c r="EC384" s="58">
        <f t="shared" si="2770"/>
        <v>0</v>
      </c>
      <c r="ED384" s="52">
        <f t="shared" si="2807"/>
        <v>0</v>
      </c>
      <c r="EE384" s="51">
        <f t="shared" si="2884"/>
        <v>0</v>
      </c>
      <c r="EF384" s="57">
        <f t="shared" si="2885"/>
        <v>0</v>
      </c>
      <c r="EG384" s="468">
        <f t="shared" si="3051"/>
        <v>0</v>
      </c>
      <c r="EH384" s="46">
        <f t="shared" si="3052"/>
        <v>0</v>
      </c>
      <c r="EI384" s="47"/>
      <c r="EJ384" s="46">
        <f t="shared" si="3053"/>
        <v>0</v>
      </c>
      <c r="EK384" s="48"/>
      <c r="EL384" s="29"/>
      <c r="EM384" s="45">
        <v>323</v>
      </c>
      <c r="EN384" s="46">
        <f t="shared" si="2783"/>
        <v>0</v>
      </c>
      <c r="EO384" s="46">
        <f t="shared" si="2808"/>
        <v>0</v>
      </c>
      <c r="EP384" s="128">
        <f t="shared" si="2771"/>
        <v>0</v>
      </c>
      <c r="EQ384" s="46">
        <f t="shared" si="2886"/>
        <v>0</v>
      </c>
      <c r="ER384" s="46">
        <f t="shared" si="2887"/>
        <v>0</v>
      </c>
      <c r="ES384" s="51">
        <f t="shared" si="2888"/>
        <v>0</v>
      </c>
      <c r="ET384" s="153">
        <f t="shared" si="3054"/>
        <v>10000</v>
      </c>
      <c r="EU384" s="45">
        <v>323</v>
      </c>
      <c r="EV384" s="46">
        <f t="shared" si="2772"/>
        <v>0</v>
      </c>
      <c r="EW384" s="46">
        <f t="shared" si="2809"/>
        <v>0</v>
      </c>
      <c r="EX384" s="128">
        <f t="shared" si="2889"/>
        <v>0</v>
      </c>
      <c r="EY384" s="46">
        <f t="shared" si="2890"/>
        <v>0</v>
      </c>
      <c r="EZ384" s="46">
        <f t="shared" si="2891"/>
        <v>0</v>
      </c>
      <c r="FA384" s="51">
        <f t="shared" si="2892"/>
        <v>0</v>
      </c>
      <c r="FB384" s="58">
        <f t="shared" si="2893"/>
        <v>0</v>
      </c>
      <c r="FC384" s="52">
        <f t="shared" si="2810"/>
        <v>0</v>
      </c>
      <c r="FD384" s="51">
        <f t="shared" si="3055"/>
        <v>0</v>
      </c>
      <c r="FE384" s="57">
        <f t="shared" si="2894"/>
        <v>0</v>
      </c>
      <c r="FF384" s="153">
        <f t="shared" si="3056"/>
        <v>10000</v>
      </c>
      <c r="FG384" s="469">
        <f t="shared" si="2895"/>
        <v>0</v>
      </c>
      <c r="FH384" s="46">
        <f t="shared" si="2896"/>
        <v>0</v>
      </c>
      <c r="FI384" s="46">
        <f t="shared" si="2897"/>
        <v>0</v>
      </c>
      <c r="FJ384" s="48"/>
      <c r="FL384" s="45">
        <v>323</v>
      </c>
      <c r="FM384" s="46">
        <f t="shared" si="3057"/>
        <v>0</v>
      </c>
      <c r="FN384" s="46">
        <f t="shared" si="2784"/>
        <v>0</v>
      </c>
      <c r="FO384" s="46">
        <f t="shared" si="3058"/>
        <v>0</v>
      </c>
      <c r="FP384" s="46">
        <f t="shared" si="2898"/>
        <v>0</v>
      </c>
      <c r="FQ384" s="46">
        <f t="shared" si="2899"/>
        <v>0</v>
      </c>
      <c r="FR384" s="51">
        <f t="shared" si="2900"/>
        <v>0</v>
      </c>
      <c r="FS384" s="57">
        <f t="shared" si="2811"/>
        <v>0</v>
      </c>
      <c r="FT384" s="58">
        <f t="shared" si="2773"/>
        <v>0</v>
      </c>
      <c r="FU384" s="241">
        <f t="shared" si="2785"/>
        <v>0</v>
      </c>
      <c r="FV384" s="51">
        <f t="shared" si="2901"/>
        <v>0</v>
      </c>
      <c r="FW384" s="51">
        <f t="shared" si="2902"/>
        <v>0</v>
      </c>
      <c r="FX384" s="153">
        <f t="shared" si="2812"/>
        <v>0</v>
      </c>
      <c r="FY384" s="468">
        <f t="shared" si="3059"/>
        <v>0</v>
      </c>
      <c r="FZ384" s="46">
        <f t="shared" si="3060"/>
        <v>0</v>
      </c>
      <c r="GA384" s="46">
        <f t="shared" si="2903"/>
        <v>0</v>
      </c>
      <c r="GB384" s="48"/>
      <c r="GD384" s="45">
        <v>323</v>
      </c>
      <c r="GE384" s="128">
        <f t="shared" si="2786"/>
        <v>0</v>
      </c>
      <c r="GF384" s="128">
        <f t="shared" si="2813"/>
        <v>0</v>
      </c>
      <c r="GG384" s="128">
        <f t="shared" si="2699"/>
        <v>0</v>
      </c>
      <c r="GH384" s="46">
        <f t="shared" si="2774"/>
        <v>0</v>
      </c>
      <c r="GI384" s="46">
        <f t="shared" si="2904"/>
        <v>0</v>
      </c>
      <c r="GJ384" s="51">
        <f t="shared" si="2905"/>
        <v>0</v>
      </c>
      <c r="GK384" s="51">
        <f t="shared" si="2814"/>
        <v>0</v>
      </c>
      <c r="GL384" s="153">
        <f t="shared" si="3061"/>
        <v>10000</v>
      </c>
      <c r="GM384" s="45">
        <v>323</v>
      </c>
      <c r="GN384" s="46">
        <f t="shared" si="2775"/>
        <v>0</v>
      </c>
      <c r="GO384" s="46">
        <f t="shared" si="2787"/>
        <v>0</v>
      </c>
      <c r="GP384" s="128">
        <f t="shared" si="2747"/>
        <v>0</v>
      </c>
      <c r="GQ384" s="46">
        <f t="shared" si="2906"/>
        <v>0</v>
      </c>
      <c r="GR384" s="46">
        <f t="shared" si="2748"/>
        <v>0</v>
      </c>
      <c r="GS384" s="51">
        <f t="shared" si="2907"/>
        <v>0</v>
      </c>
      <c r="GT384" s="57">
        <f t="shared" si="2815"/>
        <v>0</v>
      </c>
      <c r="GU384" s="58">
        <f t="shared" si="2908"/>
        <v>0</v>
      </c>
      <c r="GV384" s="52">
        <f t="shared" si="2788"/>
        <v>0</v>
      </c>
      <c r="GW384" s="51">
        <f t="shared" si="3062"/>
        <v>0</v>
      </c>
      <c r="GX384" s="57">
        <f t="shared" si="2909"/>
        <v>0</v>
      </c>
      <c r="GY384" s="57">
        <f t="shared" si="2816"/>
        <v>0</v>
      </c>
      <c r="GZ384" s="153">
        <f t="shared" si="3063"/>
        <v>10000</v>
      </c>
      <c r="HA384" s="469">
        <f t="shared" si="2910"/>
        <v>0</v>
      </c>
      <c r="HB384" s="46">
        <f t="shared" si="2911"/>
        <v>0</v>
      </c>
      <c r="HC384" s="46">
        <f t="shared" si="2912"/>
        <v>0</v>
      </c>
      <c r="HD384" s="48"/>
      <c r="HF384" s="45">
        <v>323</v>
      </c>
      <c r="HG384" s="46">
        <f t="shared" si="2913"/>
        <v>0</v>
      </c>
      <c r="HH384" s="46">
        <f t="shared" si="2914"/>
        <v>0</v>
      </c>
      <c r="HI384" s="46">
        <f t="shared" si="2915"/>
        <v>0</v>
      </c>
      <c r="HJ384" s="46">
        <f t="shared" si="2916"/>
        <v>0</v>
      </c>
      <c r="HK384" s="46">
        <f t="shared" si="2917"/>
        <v>0</v>
      </c>
      <c r="HL384" s="51">
        <f t="shared" si="2918"/>
        <v>0</v>
      </c>
      <c r="HM384" s="153">
        <f t="shared" si="3064"/>
        <v>10000</v>
      </c>
      <c r="HN384" s="58">
        <f t="shared" si="2919"/>
        <v>0</v>
      </c>
      <c r="HO384" s="52">
        <f t="shared" si="2920"/>
        <v>0</v>
      </c>
      <c r="HP384" s="51">
        <f t="shared" si="2921"/>
        <v>0</v>
      </c>
      <c r="HQ384" s="57">
        <f t="shared" si="2922"/>
        <v>0</v>
      </c>
      <c r="HR384" s="153">
        <f t="shared" si="3065"/>
        <v>10000</v>
      </c>
      <c r="HS384" s="468">
        <f t="shared" si="2749"/>
        <v>0</v>
      </c>
      <c r="HT384" s="46">
        <f t="shared" si="2750"/>
        <v>0</v>
      </c>
      <c r="HU384" s="46">
        <f t="shared" si="2751"/>
        <v>0</v>
      </c>
      <c r="HV384" s="48"/>
      <c r="HW384" s="29"/>
      <c r="HX384" s="45">
        <v>323</v>
      </c>
      <c r="HY384" s="128">
        <f t="shared" si="2923"/>
        <v>0</v>
      </c>
      <c r="HZ384" s="46">
        <f t="shared" si="2924"/>
        <v>0</v>
      </c>
      <c r="IA384" s="46">
        <f t="shared" si="2925"/>
        <v>0</v>
      </c>
      <c r="IB384" s="46">
        <f t="shared" si="2926"/>
        <v>0</v>
      </c>
      <c r="IC384" s="46">
        <f t="shared" si="2927"/>
        <v>0</v>
      </c>
      <c r="ID384" s="51">
        <f t="shared" si="2928"/>
        <v>0</v>
      </c>
      <c r="IE384" s="153">
        <f t="shared" si="3066"/>
        <v>10000</v>
      </c>
      <c r="IF384" s="58">
        <f t="shared" si="2929"/>
        <v>0</v>
      </c>
      <c r="IG384" s="52">
        <f t="shared" si="2930"/>
        <v>0</v>
      </c>
      <c r="IH384" s="51">
        <f t="shared" si="2931"/>
        <v>0</v>
      </c>
      <c r="II384" s="57">
        <f t="shared" si="3067"/>
        <v>0</v>
      </c>
      <c r="IJ384" s="153">
        <f t="shared" si="3068"/>
        <v>10000</v>
      </c>
      <c r="IK384" s="468">
        <f t="shared" si="2752"/>
        <v>0</v>
      </c>
      <c r="IL384" s="46">
        <f t="shared" si="2753"/>
        <v>0</v>
      </c>
      <c r="IM384" s="46">
        <f t="shared" si="2754"/>
        <v>0</v>
      </c>
      <c r="IN384" s="48"/>
      <c r="IO384" s="53">
        <f t="shared" si="2932"/>
        <v>0</v>
      </c>
      <c r="IQ384" s="45">
        <v>323</v>
      </c>
      <c r="IR384" s="128">
        <f t="shared" si="2933"/>
        <v>0</v>
      </c>
      <c r="IS384" s="128">
        <f t="shared" si="2934"/>
        <v>0</v>
      </c>
      <c r="IT384" s="128">
        <f t="shared" si="2935"/>
        <v>0</v>
      </c>
      <c r="IU384" s="46">
        <f t="shared" si="2559"/>
        <v>0</v>
      </c>
      <c r="IV384" s="46">
        <f t="shared" si="2936"/>
        <v>0</v>
      </c>
      <c r="IW384" s="51">
        <f t="shared" si="2937"/>
        <v>0</v>
      </c>
      <c r="IX384" s="199">
        <f t="shared" si="3069"/>
        <v>10000</v>
      </c>
      <c r="IY384" s="128">
        <f t="shared" si="2938"/>
        <v>0</v>
      </c>
      <c r="IZ384" s="408">
        <f t="shared" si="2939"/>
        <v>0</v>
      </c>
      <c r="JA384" s="58">
        <f t="shared" si="2940"/>
        <v>0</v>
      </c>
      <c r="JB384" s="52">
        <f t="shared" si="2941"/>
        <v>0</v>
      </c>
      <c r="JC384" s="51">
        <f t="shared" si="2942"/>
        <v>0</v>
      </c>
      <c r="JD384" s="57">
        <f t="shared" si="2943"/>
        <v>0</v>
      </c>
      <c r="JE384" s="280">
        <f t="shared" si="2944"/>
        <v>10000</v>
      </c>
      <c r="JF384" s="280">
        <f t="shared" si="2945"/>
        <v>0</v>
      </c>
      <c r="JG384" s="468">
        <f t="shared" si="2946"/>
        <v>0</v>
      </c>
      <c r="JH384" s="46">
        <f t="shared" si="2947"/>
        <v>0</v>
      </c>
      <c r="JI384" s="46">
        <f t="shared" si="2948"/>
        <v>0</v>
      </c>
      <c r="JJ384" s="48"/>
      <c r="JL384" s="45">
        <v>323</v>
      </c>
      <c r="JM384" s="46">
        <f t="shared" si="2949"/>
        <v>0</v>
      </c>
      <c r="JN384" s="46">
        <f t="shared" si="2950"/>
        <v>0</v>
      </c>
      <c r="JO384" s="128">
        <f t="shared" si="2951"/>
        <v>0</v>
      </c>
      <c r="JP384" s="46">
        <f t="shared" si="3070"/>
        <v>0</v>
      </c>
      <c r="JQ384" s="46">
        <f t="shared" si="2952"/>
        <v>0</v>
      </c>
      <c r="JR384" s="51">
        <f t="shared" si="2953"/>
        <v>0</v>
      </c>
      <c r="JS384" s="51">
        <f t="shared" si="2817"/>
        <v>0</v>
      </c>
      <c r="JT384" s="199">
        <f t="shared" si="3071"/>
        <v>10000</v>
      </c>
      <c r="JU384" s="128">
        <f t="shared" si="2954"/>
        <v>0</v>
      </c>
      <c r="JV384" s="408">
        <f t="shared" si="2955"/>
        <v>0</v>
      </c>
      <c r="JW384" s="58">
        <f t="shared" si="2956"/>
        <v>0</v>
      </c>
      <c r="JX384" s="52">
        <f t="shared" si="2957"/>
        <v>0</v>
      </c>
      <c r="JY384" s="51">
        <f t="shared" si="2958"/>
        <v>0</v>
      </c>
      <c r="JZ384" s="51">
        <f t="shared" si="2959"/>
        <v>0</v>
      </c>
      <c r="KA384" s="199">
        <f t="shared" si="2818"/>
        <v>0</v>
      </c>
      <c r="KB384" s="128">
        <f t="shared" si="3072"/>
        <v>10000</v>
      </c>
      <c r="KC384" s="204">
        <f t="shared" si="2960"/>
        <v>0</v>
      </c>
      <c r="KD384" s="468">
        <f t="shared" si="3073"/>
        <v>0</v>
      </c>
      <c r="KE384" s="46">
        <f t="shared" si="3074"/>
        <v>0</v>
      </c>
      <c r="KF384" s="46">
        <f t="shared" si="2961"/>
        <v>0</v>
      </c>
      <c r="KG384" s="48"/>
      <c r="KI384" s="45">
        <v>323</v>
      </c>
      <c r="KJ384" s="46">
        <f t="shared" si="2962"/>
        <v>0</v>
      </c>
      <c r="KK384" s="46">
        <f t="shared" si="2963"/>
        <v>0</v>
      </c>
      <c r="KL384" s="128">
        <f t="shared" si="2964"/>
        <v>0</v>
      </c>
      <c r="KM384" s="46">
        <f t="shared" si="2782"/>
        <v>0</v>
      </c>
      <c r="KN384" s="46">
        <f t="shared" si="2965"/>
        <v>0</v>
      </c>
      <c r="KO384" s="51">
        <f t="shared" si="2966"/>
        <v>0</v>
      </c>
      <c r="KP384" s="199">
        <f t="shared" si="2819"/>
        <v>0</v>
      </c>
      <c r="KQ384" s="199">
        <f t="shared" si="3075"/>
        <v>10000</v>
      </c>
      <c r="KR384" s="128">
        <f t="shared" si="2967"/>
        <v>0</v>
      </c>
      <c r="KS384" s="408">
        <f t="shared" si="2968"/>
        <v>0</v>
      </c>
      <c r="KT384" s="45">
        <v>323</v>
      </c>
      <c r="KU384" s="46">
        <f t="shared" si="3076"/>
        <v>0</v>
      </c>
      <c r="KV384" s="46">
        <f t="shared" si="2969"/>
        <v>0</v>
      </c>
      <c r="KW384" s="128">
        <f t="shared" si="2755"/>
        <v>0</v>
      </c>
      <c r="KX384" s="46">
        <f t="shared" si="2970"/>
        <v>0</v>
      </c>
      <c r="KY384" s="46">
        <f t="shared" si="2756"/>
        <v>0</v>
      </c>
      <c r="KZ384" s="51">
        <f t="shared" si="2971"/>
        <v>0</v>
      </c>
      <c r="LA384" s="153">
        <f t="shared" si="2820"/>
        <v>0</v>
      </c>
      <c r="LB384" s="58">
        <f t="shared" si="2652"/>
        <v>0</v>
      </c>
      <c r="LC384" s="52">
        <f t="shared" si="2972"/>
        <v>0</v>
      </c>
      <c r="LD384" s="51">
        <f t="shared" si="2973"/>
        <v>0</v>
      </c>
      <c r="LE384" s="51">
        <f t="shared" si="2757"/>
        <v>0</v>
      </c>
      <c r="LF384" s="51">
        <f t="shared" si="2821"/>
        <v>0</v>
      </c>
      <c r="LG384" s="128">
        <f t="shared" si="2758"/>
        <v>10000</v>
      </c>
      <c r="LH384" s="204">
        <f t="shared" si="2974"/>
        <v>0</v>
      </c>
      <c r="LI384" s="479">
        <f t="shared" si="2759"/>
        <v>0</v>
      </c>
      <c r="LJ384" s="46">
        <f t="shared" si="3077"/>
        <v>0</v>
      </c>
      <c r="LK384" s="46">
        <f t="shared" si="3078"/>
        <v>0</v>
      </c>
      <c r="LL384" s="48"/>
      <c r="LN384" s="45">
        <v>323</v>
      </c>
      <c r="LO384" s="46">
        <f t="shared" si="2975"/>
        <v>0</v>
      </c>
      <c r="LP384" s="46">
        <f t="shared" si="2789"/>
        <v>0</v>
      </c>
      <c r="LQ384" s="46">
        <f t="shared" si="2976"/>
        <v>0</v>
      </c>
      <c r="LR384" s="46">
        <f t="shared" si="2977"/>
        <v>0</v>
      </c>
      <c r="LS384" s="46">
        <f t="shared" si="2978"/>
        <v>0</v>
      </c>
      <c r="LT384" s="51">
        <f t="shared" si="2979"/>
        <v>0</v>
      </c>
      <c r="LU384" s="199">
        <f t="shared" si="3079"/>
        <v>10000</v>
      </c>
      <c r="LV384" s="58">
        <f t="shared" si="2980"/>
        <v>0</v>
      </c>
      <c r="LW384" s="241">
        <f t="shared" si="2790"/>
        <v>0</v>
      </c>
      <c r="LX384" s="51">
        <f t="shared" si="2981"/>
        <v>0</v>
      </c>
      <c r="LY384" s="51">
        <f t="shared" si="2982"/>
        <v>0</v>
      </c>
      <c r="LZ384" s="46">
        <f t="shared" si="3080"/>
        <v>0</v>
      </c>
      <c r="MA384" s="199">
        <f t="shared" si="3081"/>
        <v>10000</v>
      </c>
      <c r="MB384" s="468">
        <f t="shared" si="3082"/>
        <v>0</v>
      </c>
      <c r="MC384" s="46">
        <f t="shared" si="3083"/>
        <v>0</v>
      </c>
      <c r="MD384" s="46">
        <f t="shared" si="3084"/>
        <v>0</v>
      </c>
      <c r="ME384" s="48"/>
      <c r="MG384" s="45">
        <v>323</v>
      </c>
      <c r="MH384" s="46">
        <f t="shared" si="2983"/>
        <v>0</v>
      </c>
      <c r="MI384" s="46">
        <f t="shared" si="2791"/>
        <v>0</v>
      </c>
      <c r="MJ384" s="46">
        <f t="shared" si="2984"/>
        <v>0</v>
      </c>
      <c r="MK384" s="46">
        <f t="shared" si="2985"/>
        <v>0</v>
      </c>
      <c r="ML384" s="46">
        <f t="shared" si="2986"/>
        <v>0</v>
      </c>
      <c r="MM384" s="51">
        <f t="shared" si="2987"/>
        <v>0</v>
      </c>
      <c r="MN384" s="199">
        <f t="shared" si="3085"/>
        <v>10000</v>
      </c>
      <c r="MO384" s="58">
        <f t="shared" si="2988"/>
        <v>0</v>
      </c>
      <c r="MP384" s="52">
        <f t="shared" si="2792"/>
        <v>0</v>
      </c>
      <c r="MQ384" s="51">
        <f t="shared" si="2989"/>
        <v>0</v>
      </c>
      <c r="MR384" s="57">
        <f t="shared" si="2990"/>
        <v>0</v>
      </c>
      <c r="MS384" s="199">
        <f t="shared" si="3086"/>
        <v>10000</v>
      </c>
      <c r="MT384" s="468">
        <f t="shared" si="3087"/>
        <v>0</v>
      </c>
      <c r="MU384" s="46">
        <f t="shared" si="2991"/>
        <v>0</v>
      </c>
      <c r="MV384" s="46">
        <f t="shared" si="2992"/>
        <v>0</v>
      </c>
      <c r="MW384" s="48"/>
      <c r="MY384" s="45">
        <v>323</v>
      </c>
      <c r="MZ384" s="46">
        <f t="shared" si="2993"/>
        <v>0</v>
      </c>
      <c r="NA384" s="46">
        <f t="shared" si="2793"/>
        <v>0</v>
      </c>
      <c r="NB384" s="128">
        <f t="shared" si="2994"/>
        <v>0</v>
      </c>
      <c r="NC384" s="46">
        <f t="shared" si="2776"/>
        <v>0</v>
      </c>
      <c r="ND384" s="46">
        <f t="shared" si="2995"/>
        <v>0</v>
      </c>
      <c r="NE384" s="51">
        <f t="shared" si="2760"/>
        <v>0</v>
      </c>
      <c r="NF384" s="153">
        <f t="shared" si="2761"/>
        <v>10000</v>
      </c>
      <c r="NG384" s="45">
        <v>323</v>
      </c>
      <c r="NH384" s="46">
        <f t="shared" si="2777"/>
        <v>0</v>
      </c>
      <c r="NI384" s="46">
        <f t="shared" si="2794"/>
        <v>0</v>
      </c>
      <c r="NJ384" s="128">
        <f t="shared" si="2762"/>
        <v>0</v>
      </c>
      <c r="NK384" s="46">
        <f t="shared" si="3088"/>
        <v>0</v>
      </c>
      <c r="NL384" s="46">
        <f t="shared" si="2763"/>
        <v>0</v>
      </c>
      <c r="NM384" s="51">
        <f t="shared" si="2996"/>
        <v>0</v>
      </c>
      <c r="NN384" s="58">
        <f t="shared" si="2764"/>
        <v>0</v>
      </c>
      <c r="NO384" s="52">
        <f t="shared" si="2795"/>
        <v>0</v>
      </c>
      <c r="NP384" s="51">
        <f t="shared" si="2765"/>
        <v>0</v>
      </c>
      <c r="NQ384" s="57">
        <f t="shared" si="2997"/>
        <v>0</v>
      </c>
      <c r="NR384" s="153">
        <f t="shared" si="3089"/>
        <v>10000</v>
      </c>
      <c r="NS384" s="469">
        <f t="shared" si="2998"/>
        <v>0</v>
      </c>
      <c r="NT384" s="46">
        <f t="shared" si="2999"/>
        <v>0</v>
      </c>
      <c r="NU384" s="46">
        <f t="shared" si="3000"/>
        <v>0</v>
      </c>
      <c r="NV384" s="48"/>
      <c r="NX384" s="45">
        <v>323</v>
      </c>
      <c r="NY384" s="46">
        <f t="shared" si="3001"/>
        <v>0</v>
      </c>
      <c r="NZ384" s="46">
        <f t="shared" si="2796"/>
        <v>0</v>
      </c>
      <c r="OA384" s="46">
        <f t="shared" si="3002"/>
        <v>0</v>
      </c>
      <c r="OB384" s="46">
        <f t="shared" si="3003"/>
        <v>0</v>
      </c>
      <c r="OC384" s="46">
        <f t="shared" si="3004"/>
        <v>0</v>
      </c>
      <c r="OD384" s="51">
        <f t="shared" si="3005"/>
        <v>0</v>
      </c>
      <c r="OE384" s="57">
        <f t="shared" si="2822"/>
        <v>0</v>
      </c>
      <c r="OF384" s="153">
        <f t="shared" si="3090"/>
        <v>10000</v>
      </c>
      <c r="OG384" s="58">
        <f t="shared" si="3006"/>
        <v>0</v>
      </c>
      <c r="OH384" s="241">
        <f t="shared" si="2823"/>
        <v>0</v>
      </c>
      <c r="OI384" s="51">
        <f t="shared" si="3007"/>
        <v>0</v>
      </c>
      <c r="OJ384" s="51">
        <f t="shared" si="3008"/>
        <v>0</v>
      </c>
      <c r="OK384" s="153">
        <f t="shared" si="2824"/>
        <v>0</v>
      </c>
      <c r="OL384" s="153">
        <f t="shared" si="3091"/>
        <v>10000</v>
      </c>
      <c r="OM384" s="468">
        <f t="shared" si="3092"/>
        <v>0</v>
      </c>
      <c r="ON384" s="46">
        <f t="shared" si="3093"/>
        <v>0</v>
      </c>
      <c r="OO384" s="46">
        <f t="shared" si="3009"/>
        <v>0</v>
      </c>
      <c r="OP384" s="48"/>
      <c r="OR384" s="45">
        <v>323</v>
      </c>
      <c r="OS384" s="46">
        <f t="shared" si="3010"/>
        <v>0</v>
      </c>
      <c r="OT384" s="128">
        <f t="shared" si="2797"/>
        <v>0</v>
      </c>
      <c r="OU384" s="128">
        <f t="shared" si="3011"/>
        <v>0</v>
      </c>
      <c r="OV384" s="46">
        <f t="shared" si="2778"/>
        <v>0</v>
      </c>
      <c r="OW384" s="46">
        <f t="shared" si="2779"/>
        <v>0</v>
      </c>
      <c r="OX384" s="51">
        <f t="shared" si="3012"/>
        <v>0</v>
      </c>
      <c r="OY384" s="51">
        <f t="shared" si="2825"/>
        <v>0</v>
      </c>
      <c r="OZ384" s="153">
        <f t="shared" si="3094"/>
        <v>10000</v>
      </c>
      <c r="PA384" s="45">
        <v>323</v>
      </c>
      <c r="PB384" s="46">
        <f t="shared" si="3013"/>
        <v>0</v>
      </c>
      <c r="PC384" s="46">
        <f t="shared" si="2826"/>
        <v>0</v>
      </c>
      <c r="PD384" s="128">
        <f t="shared" si="3014"/>
        <v>0</v>
      </c>
      <c r="PE384" s="46">
        <f t="shared" si="3015"/>
        <v>0</v>
      </c>
      <c r="PF384" s="46">
        <f t="shared" si="3016"/>
        <v>0</v>
      </c>
      <c r="PG384" s="51">
        <f t="shared" si="3017"/>
        <v>0</v>
      </c>
      <c r="PH384" s="57">
        <f t="shared" si="2827"/>
        <v>0</v>
      </c>
      <c r="PI384" s="688">
        <f t="shared" si="3018"/>
        <v>0</v>
      </c>
      <c r="PJ384" s="52">
        <f t="shared" si="2828"/>
        <v>0</v>
      </c>
      <c r="PK384" s="51">
        <f t="shared" si="3019"/>
        <v>0</v>
      </c>
      <c r="PL384" s="57">
        <f t="shared" si="3020"/>
        <v>0</v>
      </c>
      <c r="PM384" s="57">
        <f t="shared" si="2829"/>
        <v>0</v>
      </c>
      <c r="PN384" s="153">
        <f t="shared" si="3095"/>
        <v>10000</v>
      </c>
      <c r="PO384" s="469">
        <f t="shared" si="3021"/>
        <v>0</v>
      </c>
      <c r="PP384" s="46">
        <f t="shared" si="3022"/>
        <v>0</v>
      </c>
      <c r="PQ384" s="46">
        <f t="shared" si="3023"/>
        <v>0</v>
      </c>
      <c r="PR384" s="48"/>
    </row>
    <row r="385" spans="2:434" hidden="1" x14ac:dyDescent="0.3">
      <c r="B385" s="45">
        <v>324</v>
      </c>
      <c r="C385" s="46">
        <f t="shared" si="2798"/>
        <v>0</v>
      </c>
      <c r="D385" s="46">
        <f t="shared" si="2830"/>
        <v>0</v>
      </c>
      <c r="E385" s="46">
        <f t="shared" si="2831"/>
        <v>0</v>
      </c>
      <c r="F385" s="46">
        <f t="shared" si="2832"/>
        <v>0</v>
      </c>
      <c r="G385" s="46">
        <f t="shared" si="2833"/>
        <v>0</v>
      </c>
      <c r="H385" s="51">
        <f t="shared" si="2834"/>
        <v>0</v>
      </c>
      <c r="I385" s="58">
        <f t="shared" si="2766"/>
        <v>0</v>
      </c>
      <c r="J385" s="52">
        <f t="shared" si="2835"/>
        <v>0</v>
      </c>
      <c r="K385" s="51">
        <f t="shared" si="2836"/>
        <v>0</v>
      </c>
      <c r="L385" s="57">
        <f t="shared" si="2837"/>
        <v>0</v>
      </c>
      <c r="M385" s="468">
        <f t="shared" si="3024"/>
        <v>0</v>
      </c>
      <c r="N385" s="46">
        <f t="shared" si="3025"/>
        <v>0</v>
      </c>
      <c r="O385" s="47"/>
      <c r="P385" s="46">
        <f t="shared" si="3026"/>
        <v>0</v>
      </c>
      <c r="Q385" s="48"/>
      <c r="R385" s="29"/>
      <c r="S385" s="29"/>
      <c r="T385" s="45">
        <v>324</v>
      </c>
      <c r="U385" s="46">
        <f t="shared" si="2838"/>
        <v>0</v>
      </c>
      <c r="V385" s="46">
        <f t="shared" si="2839"/>
        <v>0</v>
      </c>
      <c r="W385" s="46">
        <f t="shared" si="3027"/>
        <v>0</v>
      </c>
      <c r="X385" s="46">
        <f t="shared" si="2840"/>
        <v>0</v>
      </c>
      <c r="Y385" s="46">
        <f t="shared" si="2841"/>
        <v>0</v>
      </c>
      <c r="Z385" s="51">
        <f t="shared" si="2842"/>
        <v>0</v>
      </c>
      <c r="AA385" s="58">
        <f t="shared" si="2843"/>
        <v>0</v>
      </c>
      <c r="AB385" s="52">
        <f t="shared" si="2844"/>
        <v>0</v>
      </c>
      <c r="AC385" s="51">
        <f t="shared" si="2845"/>
        <v>0</v>
      </c>
      <c r="AD385" s="57">
        <f t="shared" si="2846"/>
        <v>0</v>
      </c>
      <c r="AE385" s="468">
        <f t="shared" si="3028"/>
        <v>0</v>
      </c>
      <c r="AF385" s="46">
        <f t="shared" si="2847"/>
        <v>0</v>
      </c>
      <c r="AG385" s="47"/>
      <c r="AH385" s="46">
        <f t="shared" si="3029"/>
        <v>0</v>
      </c>
      <c r="AI385" s="48"/>
      <c r="AJ385" s="29"/>
      <c r="AK385" s="45">
        <v>324</v>
      </c>
      <c r="AL385" s="46">
        <f t="shared" si="2848"/>
        <v>0</v>
      </c>
      <c r="AM385" s="46"/>
      <c r="AN385" s="46"/>
      <c r="AO385" s="46">
        <f t="shared" si="2849"/>
        <v>0</v>
      </c>
      <c r="AP385" s="128">
        <f t="shared" si="2850"/>
        <v>0</v>
      </c>
      <c r="AQ385" s="128"/>
      <c r="AR385" s="128"/>
      <c r="AS385" s="46">
        <f t="shared" si="2851"/>
        <v>0</v>
      </c>
      <c r="AT385" s="46">
        <f t="shared" si="2852"/>
        <v>0</v>
      </c>
      <c r="AU385" s="51"/>
      <c r="AV385" s="51"/>
      <c r="AW385" s="51">
        <f t="shared" si="2853"/>
        <v>0</v>
      </c>
      <c r="AX385" s="58">
        <f t="shared" si="2854"/>
        <v>0</v>
      </c>
      <c r="AY385" s="52"/>
      <c r="AZ385" s="52"/>
      <c r="BA385" s="52">
        <f t="shared" si="2855"/>
        <v>0</v>
      </c>
      <c r="BB385" s="51">
        <f t="shared" si="2856"/>
        <v>0</v>
      </c>
      <c r="BC385" s="51"/>
      <c r="BD385" s="51"/>
      <c r="BE385" s="57">
        <f t="shared" si="2857"/>
        <v>0</v>
      </c>
      <c r="BF385" s="468">
        <f t="shared" si="2858"/>
        <v>0</v>
      </c>
      <c r="BG385" s="46">
        <f t="shared" si="2859"/>
        <v>0</v>
      </c>
      <c r="BH385" s="46">
        <f t="shared" si="2860"/>
        <v>0</v>
      </c>
      <c r="BI385" s="48"/>
      <c r="BK385" s="45">
        <v>324</v>
      </c>
      <c r="BL385" s="46">
        <f t="shared" si="3030"/>
        <v>0</v>
      </c>
      <c r="BM385" s="46">
        <f t="shared" si="3031"/>
        <v>0</v>
      </c>
      <c r="BN385" s="46">
        <f t="shared" si="3032"/>
        <v>0</v>
      </c>
      <c r="BO385" s="46">
        <f t="shared" si="2861"/>
        <v>0</v>
      </c>
      <c r="BP385" s="46">
        <f t="shared" si="2862"/>
        <v>0</v>
      </c>
      <c r="BQ385" s="149">
        <f t="shared" si="2863"/>
        <v>0</v>
      </c>
      <c r="BR385" s="57">
        <f t="shared" si="2799"/>
        <v>0</v>
      </c>
      <c r="BS385" s="58">
        <f t="shared" si="2767"/>
        <v>0</v>
      </c>
      <c r="BT385" s="52">
        <f t="shared" si="3033"/>
        <v>0</v>
      </c>
      <c r="BU385" s="51">
        <f t="shared" si="2864"/>
        <v>0</v>
      </c>
      <c r="BV385" s="149">
        <f t="shared" si="2865"/>
        <v>0</v>
      </c>
      <c r="BW385" s="153">
        <f t="shared" si="2800"/>
        <v>0</v>
      </c>
      <c r="BX385" s="468">
        <f t="shared" si="3034"/>
        <v>0</v>
      </c>
      <c r="BY385" s="46">
        <f t="shared" si="3035"/>
        <v>0</v>
      </c>
      <c r="BZ385" s="46">
        <f t="shared" si="2866"/>
        <v>0</v>
      </c>
      <c r="CA385" s="48"/>
      <c r="CB385" s="29"/>
      <c r="CC385" s="45">
        <v>324</v>
      </c>
      <c r="CD385" s="239">
        <f t="shared" si="2867"/>
        <v>0</v>
      </c>
      <c r="CE385" s="239">
        <f t="shared" si="3036"/>
        <v>0</v>
      </c>
      <c r="CF385" s="128">
        <f t="shared" si="2868"/>
        <v>0</v>
      </c>
      <c r="CG385" s="46">
        <f t="shared" si="3037"/>
        <v>0</v>
      </c>
      <c r="CH385" s="46">
        <f t="shared" si="2768"/>
        <v>0</v>
      </c>
      <c r="CI385" s="149">
        <f t="shared" si="2869"/>
        <v>0</v>
      </c>
      <c r="CJ385" s="199">
        <f t="shared" si="2801"/>
        <v>0</v>
      </c>
      <c r="CK385" s="153">
        <f t="shared" si="3038"/>
        <v>10000</v>
      </c>
      <c r="CL385" s="45">
        <v>324</v>
      </c>
      <c r="CM385" s="46">
        <f t="shared" si="3039"/>
        <v>0</v>
      </c>
      <c r="CN385" s="239">
        <f t="shared" si="3040"/>
        <v>0</v>
      </c>
      <c r="CO385" s="128">
        <f t="shared" si="2780"/>
        <v>0</v>
      </c>
      <c r="CP385" s="46">
        <f t="shared" si="2870"/>
        <v>0</v>
      </c>
      <c r="CQ385" s="46">
        <f t="shared" si="2781"/>
        <v>0</v>
      </c>
      <c r="CR385" s="149">
        <f t="shared" si="2871"/>
        <v>0</v>
      </c>
      <c r="CS385" s="153">
        <f t="shared" si="2802"/>
        <v>0</v>
      </c>
      <c r="CT385" s="58">
        <f t="shared" si="2872"/>
        <v>0</v>
      </c>
      <c r="CU385" s="52">
        <f t="shared" si="3041"/>
        <v>0</v>
      </c>
      <c r="CV385" s="51">
        <f t="shared" si="3042"/>
        <v>0</v>
      </c>
      <c r="CW385" s="149">
        <f t="shared" si="2873"/>
        <v>0</v>
      </c>
      <c r="CX385" s="57">
        <f t="shared" si="2803"/>
        <v>0</v>
      </c>
      <c r="CY385" s="153">
        <f t="shared" si="3043"/>
        <v>10000</v>
      </c>
      <c r="CZ385" s="479">
        <f t="shared" si="2746"/>
        <v>0</v>
      </c>
      <c r="DA385" s="46">
        <f t="shared" si="3044"/>
        <v>0</v>
      </c>
      <c r="DB385" s="46">
        <f t="shared" si="3045"/>
        <v>0</v>
      </c>
      <c r="DC385" s="48"/>
      <c r="DE385" s="237">
        <v>324</v>
      </c>
      <c r="DF385" s="46">
        <f t="shared" si="2874"/>
        <v>0</v>
      </c>
      <c r="DG385" s="239">
        <f t="shared" si="2804"/>
        <v>0</v>
      </c>
      <c r="DH385" s="46">
        <f t="shared" si="2875"/>
        <v>0</v>
      </c>
      <c r="DI385" s="46">
        <f t="shared" si="2876"/>
        <v>0</v>
      </c>
      <c r="DJ385" s="46">
        <f t="shared" si="2877"/>
        <v>0</v>
      </c>
      <c r="DK385" s="51">
        <f t="shared" si="2878"/>
        <v>0</v>
      </c>
      <c r="DL385" s="58">
        <f t="shared" si="2769"/>
        <v>0</v>
      </c>
      <c r="DM385" s="240">
        <f t="shared" si="2805"/>
        <v>0</v>
      </c>
      <c r="DN385" s="51">
        <f t="shared" si="2879"/>
        <v>0</v>
      </c>
      <c r="DO385" s="57">
        <f t="shared" si="2880"/>
        <v>0</v>
      </c>
      <c r="DP385" s="468">
        <f t="shared" si="3046"/>
        <v>0</v>
      </c>
      <c r="DQ385" s="46">
        <f t="shared" si="3047"/>
        <v>0</v>
      </c>
      <c r="DR385" s="47"/>
      <c r="DS385" s="46">
        <f t="shared" si="3048"/>
        <v>0</v>
      </c>
      <c r="DT385" s="48"/>
      <c r="DU385" s="29"/>
      <c r="DV385" s="237">
        <v>324</v>
      </c>
      <c r="DW385" s="46">
        <f t="shared" si="3049"/>
        <v>0</v>
      </c>
      <c r="DX385" s="239">
        <f t="shared" si="2806"/>
        <v>0</v>
      </c>
      <c r="DY385" s="46">
        <f t="shared" si="3050"/>
        <v>0</v>
      </c>
      <c r="DZ385" s="46">
        <f t="shared" si="2881"/>
        <v>0</v>
      </c>
      <c r="EA385" s="46">
        <f t="shared" si="2882"/>
        <v>0</v>
      </c>
      <c r="EB385" s="51">
        <f t="shared" si="2883"/>
        <v>0</v>
      </c>
      <c r="EC385" s="58">
        <f t="shared" si="2770"/>
        <v>0</v>
      </c>
      <c r="ED385" s="240">
        <f t="shared" si="2807"/>
        <v>0</v>
      </c>
      <c r="EE385" s="51">
        <f t="shared" si="2884"/>
        <v>0</v>
      </c>
      <c r="EF385" s="57">
        <f t="shared" si="2885"/>
        <v>0</v>
      </c>
      <c r="EG385" s="468">
        <f t="shared" si="3051"/>
        <v>0</v>
      </c>
      <c r="EH385" s="46">
        <f t="shared" si="3052"/>
        <v>0</v>
      </c>
      <c r="EI385" s="47"/>
      <c r="EJ385" s="46">
        <f t="shared" si="3053"/>
        <v>0</v>
      </c>
      <c r="EK385" s="48"/>
      <c r="EL385" s="29"/>
      <c r="EM385" s="237">
        <v>324</v>
      </c>
      <c r="EN385" s="239">
        <f t="shared" si="2783"/>
        <v>0</v>
      </c>
      <c r="EO385" s="239">
        <f t="shared" si="2808"/>
        <v>0</v>
      </c>
      <c r="EP385" s="128">
        <f t="shared" si="2771"/>
        <v>0</v>
      </c>
      <c r="EQ385" s="46">
        <f t="shared" si="2886"/>
        <v>0</v>
      </c>
      <c r="ER385" s="46">
        <f t="shared" si="2887"/>
        <v>0</v>
      </c>
      <c r="ES385" s="51">
        <f t="shared" si="2888"/>
        <v>0</v>
      </c>
      <c r="ET385" s="153">
        <f t="shared" si="3054"/>
        <v>10000</v>
      </c>
      <c r="EU385" s="237">
        <v>324</v>
      </c>
      <c r="EV385" s="46">
        <f t="shared" si="2772"/>
        <v>0</v>
      </c>
      <c r="EW385" s="239">
        <f t="shared" si="2809"/>
        <v>0</v>
      </c>
      <c r="EX385" s="128">
        <f t="shared" si="2889"/>
        <v>0</v>
      </c>
      <c r="EY385" s="46">
        <f t="shared" si="2890"/>
        <v>0</v>
      </c>
      <c r="EZ385" s="46">
        <f t="shared" si="2891"/>
        <v>0</v>
      </c>
      <c r="FA385" s="51">
        <f t="shared" si="2892"/>
        <v>0</v>
      </c>
      <c r="FB385" s="58">
        <f t="shared" si="2893"/>
        <v>0</v>
      </c>
      <c r="FC385" s="240">
        <f t="shared" si="2810"/>
        <v>0</v>
      </c>
      <c r="FD385" s="51">
        <f t="shared" si="3055"/>
        <v>0</v>
      </c>
      <c r="FE385" s="57">
        <f t="shared" si="2894"/>
        <v>0</v>
      </c>
      <c r="FF385" s="153">
        <f t="shared" si="3056"/>
        <v>10000</v>
      </c>
      <c r="FG385" s="469">
        <f t="shared" si="2895"/>
        <v>0</v>
      </c>
      <c r="FH385" s="46">
        <f t="shared" si="2896"/>
        <v>0</v>
      </c>
      <c r="FI385" s="46">
        <f t="shared" si="2897"/>
        <v>0</v>
      </c>
      <c r="FJ385" s="48"/>
      <c r="FL385" s="237">
        <v>324</v>
      </c>
      <c r="FM385" s="46">
        <f t="shared" si="3057"/>
        <v>0</v>
      </c>
      <c r="FN385" s="239">
        <f t="shared" si="2784"/>
        <v>0</v>
      </c>
      <c r="FO385" s="46">
        <f t="shared" si="3058"/>
        <v>0</v>
      </c>
      <c r="FP385" s="46">
        <f t="shared" si="2898"/>
        <v>0</v>
      </c>
      <c r="FQ385" s="46">
        <f t="shared" si="2899"/>
        <v>0</v>
      </c>
      <c r="FR385" s="149">
        <f t="shared" si="2900"/>
        <v>0</v>
      </c>
      <c r="FS385" s="57">
        <f t="shared" si="2811"/>
        <v>0</v>
      </c>
      <c r="FT385" s="58">
        <f t="shared" si="2773"/>
        <v>0</v>
      </c>
      <c r="FU385" s="240">
        <f t="shared" si="2785"/>
        <v>0</v>
      </c>
      <c r="FV385" s="51">
        <f t="shared" si="2901"/>
        <v>0</v>
      </c>
      <c r="FW385" s="149">
        <f t="shared" si="2902"/>
        <v>0</v>
      </c>
      <c r="FX385" s="153">
        <f t="shared" si="2812"/>
        <v>0</v>
      </c>
      <c r="FY385" s="468">
        <f t="shared" si="3059"/>
        <v>0</v>
      </c>
      <c r="FZ385" s="46">
        <f t="shared" si="3060"/>
        <v>0</v>
      </c>
      <c r="GA385" s="46">
        <f t="shared" si="2903"/>
        <v>0</v>
      </c>
      <c r="GB385" s="48"/>
      <c r="GD385" s="237">
        <v>324</v>
      </c>
      <c r="GE385" s="239">
        <f t="shared" si="2786"/>
        <v>0</v>
      </c>
      <c r="GF385" s="239">
        <f t="shared" si="2813"/>
        <v>0</v>
      </c>
      <c r="GG385" s="128">
        <f t="shared" si="2699"/>
        <v>0</v>
      </c>
      <c r="GH385" s="46">
        <f t="shared" si="2774"/>
        <v>0</v>
      </c>
      <c r="GI385" s="46">
        <f t="shared" si="2904"/>
        <v>0</v>
      </c>
      <c r="GJ385" s="149">
        <f t="shared" si="2905"/>
        <v>0</v>
      </c>
      <c r="GK385" s="51">
        <f t="shared" si="2814"/>
        <v>0</v>
      </c>
      <c r="GL385" s="153">
        <f t="shared" si="3061"/>
        <v>10000</v>
      </c>
      <c r="GM385" s="237">
        <v>324</v>
      </c>
      <c r="GN385" s="46">
        <f t="shared" si="2775"/>
        <v>0</v>
      </c>
      <c r="GO385" s="239">
        <f t="shared" si="2787"/>
        <v>0</v>
      </c>
      <c r="GP385" s="128">
        <f t="shared" si="2747"/>
        <v>0</v>
      </c>
      <c r="GQ385" s="46">
        <f t="shared" si="2906"/>
        <v>0</v>
      </c>
      <c r="GR385" s="46">
        <f t="shared" si="2748"/>
        <v>0</v>
      </c>
      <c r="GS385" s="149">
        <f t="shared" si="2907"/>
        <v>0</v>
      </c>
      <c r="GT385" s="57">
        <f t="shared" si="2815"/>
        <v>0</v>
      </c>
      <c r="GU385" s="58">
        <f t="shared" si="2908"/>
        <v>0</v>
      </c>
      <c r="GV385" s="325">
        <f t="shared" si="2788"/>
        <v>0</v>
      </c>
      <c r="GW385" s="51">
        <f t="shared" si="3062"/>
        <v>0</v>
      </c>
      <c r="GX385" s="150">
        <f t="shared" si="2909"/>
        <v>0</v>
      </c>
      <c r="GY385" s="57">
        <f t="shared" si="2816"/>
        <v>0</v>
      </c>
      <c r="GZ385" s="153">
        <f t="shared" si="3063"/>
        <v>10000</v>
      </c>
      <c r="HA385" s="469">
        <f t="shared" si="2910"/>
        <v>0</v>
      </c>
      <c r="HB385" s="46">
        <f t="shared" si="2911"/>
        <v>0</v>
      </c>
      <c r="HC385" s="46">
        <f t="shared" si="2912"/>
        <v>0</v>
      </c>
      <c r="HD385" s="48"/>
      <c r="HF385" s="45">
        <v>324</v>
      </c>
      <c r="HG385" s="46">
        <f t="shared" si="2913"/>
        <v>0</v>
      </c>
      <c r="HH385" s="46">
        <f t="shared" si="2914"/>
        <v>0</v>
      </c>
      <c r="HI385" s="46">
        <f t="shared" si="2915"/>
        <v>0</v>
      </c>
      <c r="HJ385" s="46">
        <f t="shared" si="2916"/>
        <v>0</v>
      </c>
      <c r="HK385" s="46">
        <f t="shared" si="2917"/>
        <v>0</v>
      </c>
      <c r="HL385" s="51">
        <f t="shared" si="2918"/>
        <v>0</v>
      </c>
      <c r="HM385" s="153">
        <f t="shared" si="3064"/>
        <v>10000</v>
      </c>
      <c r="HN385" s="58">
        <f t="shared" si="2919"/>
        <v>0</v>
      </c>
      <c r="HO385" s="52">
        <f t="shared" si="2920"/>
        <v>0</v>
      </c>
      <c r="HP385" s="51">
        <f t="shared" si="2921"/>
        <v>0</v>
      </c>
      <c r="HQ385" s="57">
        <f t="shared" si="2922"/>
        <v>0</v>
      </c>
      <c r="HR385" s="153">
        <f t="shared" si="3065"/>
        <v>10000</v>
      </c>
      <c r="HS385" s="468">
        <f t="shared" si="2749"/>
        <v>0</v>
      </c>
      <c r="HT385" s="46">
        <f t="shared" si="2750"/>
        <v>0</v>
      </c>
      <c r="HU385" s="46">
        <f t="shared" si="2751"/>
        <v>0</v>
      </c>
      <c r="HV385" s="48"/>
      <c r="HW385" s="29"/>
      <c r="HX385" s="45">
        <v>324</v>
      </c>
      <c r="HY385" s="128">
        <f t="shared" si="2923"/>
        <v>0</v>
      </c>
      <c r="HZ385" s="46">
        <f t="shared" si="2924"/>
        <v>0</v>
      </c>
      <c r="IA385" s="46">
        <f t="shared" si="2925"/>
        <v>0</v>
      </c>
      <c r="IB385" s="46">
        <f t="shared" si="2926"/>
        <v>0</v>
      </c>
      <c r="IC385" s="46">
        <f t="shared" si="2927"/>
        <v>0</v>
      </c>
      <c r="ID385" s="51">
        <f t="shared" si="2928"/>
        <v>0</v>
      </c>
      <c r="IE385" s="153">
        <f t="shared" si="3066"/>
        <v>10000</v>
      </c>
      <c r="IF385" s="58">
        <f t="shared" si="2929"/>
        <v>0</v>
      </c>
      <c r="IG385" s="52">
        <f t="shared" si="2930"/>
        <v>0</v>
      </c>
      <c r="IH385" s="51">
        <f t="shared" si="2931"/>
        <v>0</v>
      </c>
      <c r="II385" s="57">
        <f t="shared" si="3067"/>
        <v>0</v>
      </c>
      <c r="IJ385" s="153">
        <f t="shared" si="3068"/>
        <v>10000</v>
      </c>
      <c r="IK385" s="468">
        <f t="shared" si="2752"/>
        <v>0</v>
      </c>
      <c r="IL385" s="46">
        <f t="shared" si="2753"/>
        <v>0</v>
      </c>
      <c r="IM385" s="46">
        <f t="shared" si="2754"/>
        <v>0</v>
      </c>
      <c r="IN385" s="48"/>
      <c r="IO385" s="53">
        <f t="shared" si="2932"/>
        <v>0</v>
      </c>
      <c r="IQ385" s="45">
        <v>324</v>
      </c>
      <c r="IR385" s="128">
        <f t="shared" si="2933"/>
        <v>0</v>
      </c>
      <c r="IS385" s="128">
        <f t="shared" si="2934"/>
        <v>0</v>
      </c>
      <c r="IT385" s="128">
        <f t="shared" si="2935"/>
        <v>0</v>
      </c>
      <c r="IU385" s="46">
        <f t="shared" si="2559"/>
        <v>0</v>
      </c>
      <c r="IV385" s="46">
        <f t="shared" si="2936"/>
        <v>0</v>
      </c>
      <c r="IW385" s="51">
        <f t="shared" si="2937"/>
        <v>0</v>
      </c>
      <c r="IX385" s="199">
        <f t="shared" si="3069"/>
        <v>10000</v>
      </c>
      <c r="IY385" s="128">
        <f t="shared" si="2938"/>
        <v>0</v>
      </c>
      <c r="IZ385" s="408">
        <f t="shared" si="2939"/>
        <v>0</v>
      </c>
      <c r="JA385" s="58">
        <f t="shared" si="2940"/>
        <v>0</v>
      </c>
      <c r="JB385" s="52">
        <f t="shared" si="2941"/>
        <v>0</v>
      </c>
      <c r="JC385" s="51">
        <f t="shared" si="2942"/>
        <v>0</v>
      </c>
      <c r="JD385" s="57">
        <f t="shared" si="2943"/>
        <v>0</v>
      </c>
      <c r="JE385" s="280">
        <f t="shared" si="2944"/>
        <v>10000</v>
      </c>
      <c r="JF385" s="280">
        <f t="shared" si="2945"/>
        <v>0</v>
      </c>
      <c r="JG385" s="468">
        <f t="shared" si="2946"/>
        <v>0</v>
      </c>
      <c r="JH385" s="46">
        <f t="shared" si="2947"/>
        <v>0</v>
      </c>
      <c r="JI385" s="46">
        <f t="shared" si="2948"/>
        <v>0</v>
      </c>
      <c r="JJ385" s="48"/>
      <c r="JL385" s="45">
        <v>324</v>
      </c>
      <c r="JM385" s="46">
        <f t="shared" si="2949"/>
        <v>0</v>
      </c>
      <c r="JN385" s="46">
        <f t="shared" si="2950"/>
        <v>0</v>
      </c>
      <c r="JO385" s="128">
        <f t="shared" si="2951"/>
        <v>0</v>
      </c>
      <c r="JP385" s="46">
        <f t="shared" si="3070"/>
        <v>0</v>
      </c>
      <c r="JQ385" s="46">
        <f t="shared" si="2952"/>
        <v>0</v>
      </c>
      <c r="JR385" s="149">
        <f t="shared" si="2953"/>
        <v>0</v>
      </c>
      <c r="JS385" s="51">
        <f t="shared" si="2817"/>
        <v>0</v>
      </c>
      <c r="JT385" s="199">
        <f t="shared" si="3071"/>
        <v>10000</v>
      </c>
      <c r="JU385" s="128">
        <f t="shared" si="2954"/>
        <v>0</v>
      </c>
      <c r="JV385" s="408">
        <f t="shared" si="2955"/>
        <v>0</v>
      </c>
      <c r="JW385" s="58">
        <f t="shared" si="2956"/>
        <v>0</v>
      </c>
      <c r="JX385" s="52">
        <f t="shared" si="2957"/>
        <v>0</v>
      </c>
      <c r="JY385" s="51">
        <f t="shared" si="2958"/>
        <v>0</v>
      </c>
      <c r="JZ385" s="149">
        <f t="shared" si="2959"/>
        <v>0</v>
      </c>
      <c r="KA385" s="199">
        <f t="shared" si="2818"/>
        <v>0</v>
      </c>
      <c r="KB385" s="128">
        <f t="shared" si="3072"/>
        <v>10000</v>
      </c>
      <c r="KC385" s="204">
        <f t="shared" si="2960"/>
        <v>0</v>
      </c>
      <c r="KD385" s="468">
        <f t="shared" si="3073"/>
        <v>0</v>
      </c>
      <c r="KE385" s="46">
        <f t="shared" si="3074"/>
        <v>0</v>
      </c>
      <c r="KF385" s="46">
        <f t="shared" si="2961"/>
        <v>0</v>
      </c>
      <c r="KG385" s="48"/>
      <c r="KI385" s="45">
        <v>324</v>
      </c>
      <c r="KJ385" s="46">
        <f t="shared" si="2962"/>
        <v>0</v>
      </c>
      <c r="KK385" s="46">
        <f t="shared" si="2963"/>
        <v>0</v>
      </c>
      <c r="KL385" s="128">
        <f t="shared" si="2964"/>
        <v>0</v>
      </c>
      <c r="KM385" s="46">
        <f t="shared" si="2782"/>
        <v>0</v>
      </c>
      <c r="KN385" s="46">
        <f t="shared" si="2965"/>
        <v>0</v>
      </c>
      <c r="KO385" s="149">
        <f t="shared" si="2966"/>
        <v>0</v>
      </c>
      <c r="KP385" s="199">
        <f t="shared" si="2819"/>
        <v>0</v>
      </c>
      <c r="KQ385" s="199">
        <f t="shared" si="3075"/>
        <v>10000</v>
      </c>
      <c r="KR385" s="128">
        <f t="shared" si="2967"/>
        <v>0</v>
      </c>
      <c r="KS385" s="408">
        <f t="shared" si="2968"/>
        <v>0</v>
      </c>
      <c r="KT385" s="45">
        <v>324</v>
      </c>
      <c r="KU385" s="46">
        <f t="shared" si="3076"/>
        <v>0</v>
      </c>
      <c r="KV385" s="46">
        <f t="shared" si="2969"/>
        <v>0</v>
      </c>
      <c r="KW385" s="128">
        <f t="shared" si="2755"/>
        <v>0</v>
      </c>
      <c r="KX385" s="46">
        <f t="shared" si="2970"/>
        <v>0</v>
      </c>
      <c r="KY385" s="46">
        <f t="shared" si="2756"/>
        <v>0</v>
      </c>
      <c r="KZ385" s="149">
        <f t="shared" si="2971"/>
        <v>0</v>
      </c>
      <c r="LA385" s="153">
        <f t="shared" si="2820"/>
        <v>0</v>
      </c>
      <c r="LB385" s="58">
        <f t="shared" si="2652"/>
        <v>0</v>
      </c>
      <c r="LC385" s="52">
        <f t="shared" si="2972"/>
        <v>0</v>
      </c>
      <c r="LD385" s="51">
        <f t="shared" si="2973"/>
        <v>0</v>
      </c>
      <c r="LE385" s="149">
        <f t="shared" si="2757"/>
        <v>0</v>
      </c>
      <c r="LF385" s="51">
        <f t="shared" si="2821"/>
        <v>0</v>
      </c>
      <c r="LG385" s="128">
        <f t="shared" si="2758"/>
        <v>10000</v>
      </c>
      <c r="LH385" s="204">
        <f t="shared" si="2974"/>
        <v>0</v>
      </c>
      <c r="LI385" s="479">
        <f t="shared" si="2759"/>
        <v>0</v>
      </c>
      <c r="LJ385" s="46">
        <f t="shared" si="3077"/>
        <v>0</v>
      </c>
      <c r="LK385" s="46">
        <f t="shared" si="3078"/>
        <v>0</v>
      </c>
      <c r="LL385" s="48"/>
      <c r="LN385" s="237">
        <v>324</v>
      </c>
      <c r="LO385" s="46">
        <f t="shared" si="2975"/>
        <v>0</v>
      </c>
      <c r="LP385" s="239">
        <f t="shared" si="2789"/>
        <v>0</v>
      </c>
      <c r="LQ385" s="46">
        <f t="shared" si="2976"/>
        <v>0</v>
      </c>
      <c r="LR385" s="46">
        <f t="shared" si="2977"/>
        <v>0</v>
      </c>
      <c r="LS385" s="46">
        <f t="shared" si="2978"/>
        <v>0</v>
      </c>
      <c r="LT385" s="51">
        <f t="shared" si="2979"/>
        <v>0</v>
      </c>
      <c r="LU385" s="199">
        <f t="shared" si="3079"/>
        <v>10000</v>
      </c>
      <c r="LV385" s="58">
        <f t="shared" si="2980"/>
        <v>0</v>
      </c>
      <c r="LW385" s="240">
        <f t="shared" si="2790"/>
        <v>0</v>
      </c>
      <c r="LX385" s="51">
        <f t="shared" si="2981"/>
        <v>0</v>
      </c>
      <c r="LY385" s="51">
        <f t="shared" si="2982"/>
        <v>0</v>
      </c>
      <c r="LZ385" s="46">
        <f t="shared" si="3080"/>
        <v>0</v>
      </c>
      <c r="MA385" s="199">
        <f t="shared" si="3081"/>
        <v>10000</v>
      </c>
      <c r="MB385" s="468">
        <f t="shared" si="3082"/>
        <v>0</v>
      </c>
      <c r="MC385" s="46">
        <f t="shared" si="3083"/>
        <v>0</v>
      </c>
      <c r="MD385" s="46">
        <f t="shared" si="3084"/>
        <v>0</v>
      </c>
      <c r="ME385" s="48"/>
      <c r="MG385" s="237">
        <v>324</v>
      </c>
      <c r="MH385" s="46">
        <f t="shared" si="2983"/>
        <v>0</v>
      </c>
      <c r="MI385" s="239">
        <f t="shared" si="2791"/>
        <v>0</v>
      </c>
      <c r="MJ385" s="46">
        <f t="shared" si="2984"/>
        <v>0</v>
      </c>
      <c r="MK385" s="46">
        <f t="shared" si="2985"/>
        <v>0</v>
      </c>
      <c r="ML385" s="46">
        <f t="shared" si="2986"/>
        <v>0</v>
      </c>
      <c r="MM385" s="51">
        <f t="shared" si="2987"/>
        <v>0</v>
      </c>
      <c r="MN385" s="199">
        <f t="shared" si="3085"/>
        <v>10000</v>
      </c>
      <c r="MO385" s="58">
        <f t="shared" si="2988"/>
        <v>0</v>
      </c>
      <c r="MP385" s="240">
        <f t="shared" si="2792"/>
        <v>0</v>
      </c>
      <c r="MQ385" s="51">
        <f t="shared" si="2989"/>
        <v>0</v>
      </c>
      <c r="MR385" s="57">
        <f t="shared" si="2990"/>
        <v>0</v>
      </c>
      <c r="MS385" s="199">
        <f t="shared" si="3086"/>
        <v>10000</v>
      </c>
      <c r="MT385" s="468">
        <f t="shared" si="3087"/>
        <v>0</v>
      </c>
      <c r="MU385" s="46">
        <f t="shared" si="2991"/>
        <v>0</v>
      </c>
      <c r="MV385" s="46">
        <f t="shared" si="2992"/>
        <v>0</v>
      </c>
      <c r="MW385" s="48"/>
      <c r="MY385" s="237">
        <v>324</v>
      </c>
      <c r="MZ385" s="46">
        <f t="shared" si="2993"/>
        <v>0</v>
      </c>
      <c r="NA385" s="239">
        <f t="shared" si="2793"/>
        <v>0</v>
      </c>
      <c r="NB385" s="128">
        <f t="shared" si="2994"/>
        <v>0</v>
      </c>
      <c r="NC385" s="46">
        <f t="shared" si="2776"/>
        <v>0</v>
      </c>
      <c r="ND385" s="46">
        <f t="shared" si="2995"/>
        <v>0</v>
      </c>
      <c r="NE385" s="51">
        <f t="shared" si="2760"/>
        <v>0</v>
      </c>
      <c r="NF385" s="153">
        <f t="shared" si="2761"/>
        <v>10000</v>
      </c>
      <c r="NG385" s="237">
        <v>324</v>
      </c>
      <c r="NH385" s="46">
        <f t="shared" si="2777"/>
        <v>0</v>
      </c>
      <c r="NI385" s="239">
        <f t="shared" si="2794"/>
        <v>0</v>
      </c>
      <c r="NJ385" s="128">
        <f t="shared" si="2762"/>
        <v>0</v>
      </c>
      <c r="NK385" s="46">
        <f t="shared" si="3088"/>
        <v>0</v>
      </c>
      <c r="NL385" s="46">
        <f t="shared" si="2763"/>
        <v>0</v>
      </c>
      <c r="NM385" s="51">
        <f t="shared" si="2996"/>
        <v>0</v>
      </c>
      <c r="NN385" s="58">
        <f t="shared" si="2764"/>
        <v>0</v>
      </c>
      <c r="NO385" s="240">
        <f t="shared" si="2795"/>
        <v>0</v>
      </c>
      <c r="NP385" s="51">
        <f t="shared" si="2765"/>
        <v>0</v>
      </c>
      <c r="NQ385" s="57">
        <f t="shared" si="2997"/>
        <v>0</v>
      </c>
      <c r="NR385" s="153">
        <f t="shared" si="3089"/>
        <v>10000</v>
      </c>
      <c r="NS385" s="469">
        <f t="shared" si="2998"/>
        <v>0</v>
      </c>
      <c r="NT385" s="46">
        <f t="shared" si="2999"/>
        <v>0</v>
      </c>
      <c r="NU385" s="46">
        <f t="shared" si="3000"/>
        <v>0</v>
      </c>
      <c r="NV385" s="48"/>
      <c r="NX385" s="237">
        <v>324</v>
      </c>
      <c r="NY385" s="46">
        <f t="shared" si="3001"/>
        <v>0</v>
      </c>
      <c r="NZ385" s="239">
        <f t="shared" si="2796"/>
        <v>0</v>
      </c>
      <c r="OA385" s="46">
        <f t="shared" si="3002"/>
        <v>0</v>
      </c>
      <c r="OB385" s="46">
        <f t="shared" si="3003"/>
        <v>0</v>
      </c>
      <c r="OC385" s="46">
        <f t="shared" si="3004"/>
        <v>0</v>
      </c>
      <c r="OD385" s="149">
        <f t="shared" si="3005"/>
        <v>0</v>
      </c>
      <c r="OE385" s="57">
        <f t="shared" si="2822"/>
        <v>0</v>
      </c>
      <c r="OF385" s="153">
        <f t="shared" si="3090"/>
        <v>10000</v>
      </c>
      <c r="OG385" s="58">
        <f t="shared" si="3006"/>
        <v>0</v>
      </c>
      <c r="OH385" s="240">
        <f t="shared" si="2823"/>
        <v>0</v>
      </c>
      <c r="OI385" s="51">
        <f t="shared" si="3007"/>
        <v>0</v>
      </c>
      <c r="OJ385" s="149">
        <f t="shared" si="3008"/>
        <v>0</v>
      </c>
      <c r="OK385" s="153">
        <f t="shared" si="2824"/>
        <v>0</v>
      </c>
      <c r="OL385" s="153">
        <f t="shared" si="3091"/>
        <v>10000</v>
      </c>
      <c r="OM385" s="468">
        <f t="shared" si="3092"/>
        <v>0</v>
      </c>
      <c r="ON385" s="46">
        <f t="shared" si="3093"/>
        <v>0</v>
      </c>
      <c r="OO385" s="46">
        <f t="shared" si="3009"/>
        <v>0</v>
      </c>
      <c r="OP385" s="48"/>
      <c r="OR385" s="237">
        <v>324</v>
      </c>
      <c r="OS385" s="46">
        <f t="shared" si="3010"/>
        <v>0</v>
      </c>
      <c r="OT385" s="239">
        <f t="shared" si="2797"/>
        <v>0</v>
      </c>
      <c r="OU385" s="128">
        <f t="shared" si="3011"/>
        <v>0</v>
      </c>
      <c r="OV385" s="46">
        <f t="shared" si="2778"/>
        <v>0</v>
      </c>
      <c r="OW385" s="46">
        <f t="shared" si="2779"/>
        <v>0</v>
      </c>
      <c r="OX385" s="149">
        <f t="shared" si="3012"/>
        <v>0</v>
      </c>
      <c r="OY385" s="51">
        <f t="shared" si="2825"/>
        <v>0</v>
      </c>
      <c r="OZ385" s="153">
        <f t="shared" si="3094"/>
        <v>10000</v>
      </c>
      <c r="PA385" s="237">
        <v>324</v>
      </c>
      <c r="PB385" s="46">
        <f t="shared" si="3013"/>
        <v>0</v>
      </c>
      <c r="PC385" s="239">
        <f t="shared" si="2826"/>
        <v>0</v>
      </c>
      <c r="PD385" s="128">
        <f t="shared" si="3014"/>
        <v>0</v>
      </c>
      <c r="PE385" s="46">
        <f t="shared" si="3015"/>
        <v>0</v>
      </c>
      <c r="PF385" s="46">
        <f t="shared" si="3016"/>
        <v>0</v>
      </c>
      <c r="PG385" s="149">
        <f t="shared" si="3017"/>
        <v>0</v>
      </c>
      <c r="PH385" s="57">
        <f t="shared" si="2827"/>
        <v>0</v>
      </c>
      <c r="PI385" s="688">
        <f t="shared" si="3018"/>
        <v>0</v>
      </c>
      <c r="PJ385" s="240">
        <f t="shared" si="2828"/>
        <v>0</v>
      </c>
      <c r="PK385" s="51">
        <f t="shared" si="3019"/>
        <v>0</v>
      </c>
      <c r="PL385" s="150">
        <f t="shared" si="3020"/>
        <v>0</v>
      </c>
      <c r="PM385" s="57">
        <f t="shared" si="2829"/>
        <v>0</v>
      </c>
      <c r="PN385" s="153">
        <f t="shared" si="3095"/>
        <v>10000</v>
      </c>
      <c r="PO385" s="469">
        <f t="shared" si="3021"/>
        <v>0</v>
      </c>
      <c r="PP385" s="46">
        <f t="shared" si="3022"/>
        <v>0</v>
      </c>
      <c r="PQ385" s="46">
        <f t="shared" si="3023"/>
        <v>0</v>
      </c>
      <c r="PR385" s="48"/>
    </row>
    <row r="386" spans="2:434" hidden="1" x14ac:dyDescent="0.3">
      <c r="B386" s="45">
        <v>325</v>
      </c>
      <c r="C386" s="46">
        <f t="shared" si="2798"/>
        <v>0</v>
      </c>
      <c r="D386" s="46">
        <f t="shared" si="2830"/>
        <v>0</v>
      </c>
      <c r="E386" s="46">
        <f t="shared" si="2831"/>
        <v>0</v>
      </c>
      <c r="F386" s="46">
        <f t="shared" si="2832"/>
        <v>0</v>
      </c>
      <c r="G386" s="46">
        <f t="shared" si="2833"/>
        <v>0</v>
      </c>
      <c r="H386" s="51">
        <f t="shared" si="2834"/>
        <v>0</v>
      </c>
      <c r="I386" s="58">
        <f t="shared" si="2766"/>
        <v>0</v>
      </c>
      <c r="J386" s="52">
        <f t="shared" si="2835"/>
        <v>0</v>
      </c>
      <c r="K386" s="51">
        <f t="shared" si="2836"/>
        <v>0</v>
      </c>
      <c r="L386" s="57">
        <f t="shared" si="2837"/>
        <v>0</v>
      </c>
      <c r="M386" s="468">
        <f t="shared" si="3024"/>
        <v>0</v>
      </c>
      <c r="N386" s="46">
        <f t="shared" si="3025"/>
        <v>0</v>
      </c>
      <c r="O386" s="47"/>
      <c r="P386" s="46">
        <f t="shared" si="3026"/>
        <v>0</v>
      </c>
      <c r="Q386" s="48"/>
      <c r="R386" s="29"/>
      <c r="S386" s="29"/>
      <c r="T386" s="45">
        <v>325</v>
      </c>
      <c r="U386" s="46">
        <f t="shared" si="2838"/>
        <v>0</v>
      </c>
      <c r="V386" s="46">
        <f t="shared" si="2839"/>
        <v>0</v>
      </c>
      <c r="W386" s="46">
        <f t="shared" si="3027"/>
        <v>0</v>
      </c>
      <c r="X386" s="46">
        <f t="shared" si="2840"/>
        <v>0</v>
      </c>
      <c r="Y386" s="46">
        <f t="shared" si="2841"/>
        <v>0</v>
      </c>
      <c r="Z386" s="51">
        <f t="shared" si="2842"/>
        <v>0</v>
      </c>
      <c r="AA386" s="58">
        <f t="shared" si="2843"/>
        <v>0</v>
      </c>
      <c r="AB386" s="52">
        <f t="shared" si="2844"/>
        <v>0</v>
      </c>
      <c r="AC386" s="51">
        <f t="shared" si="2845"/>
        <v>0</v>
      </c>
      <c r="AD386" s="57">
        <f t="shared" si="2846"/>
        <v>0</v>
      </c>
      <c r="AE386" s="468">
        <f t="shared" si="3028"/>
        <v>0</v>
      </c>
      <c r="AF386" s="46">
        <f t="shared" si="2847"/>
        <v>0</v>
      </c>
      <c r="AG386" s="47"/>
      <c r="AH386" s="46">
        <f t="shared" si="3029"/>
        <v>0</v>
      </c>
      <c r="AI386" s="48"/>
      <c r="AJ386" s="29"/>
      <c r="AK386" s="45">
        <v>325</v>
      </c>
      <c r="AL386" s="46">
        <f t="shared" si="2848"/>
        <v>0</v>
      </c>
      <c r="AM386" s="46"/>
      <c r="AN386" s="46"/>
      <c r="AO386" s="46">
        <f t="shared" si="2849"/>
        <v>0</v>
      </c>
      <c r="AP386" s="128">
        <f t="shared" si="2850"/>
        <v>0</v>
      </c>
      <c r="AQ386" s="128"/>
      <c r="AR386" s="128"/>
      <c r="AS386" s="46">
        <f t="shared" si="2851"/>
        <v>0</v>
      </c>
      <c r="AT386" s="46">
        <f t="shared" si="2852"/>
        <v>0</v>
      </c>
      <c r="AU386" s="51"/>
      <c r="AV386" s="51"/>
      <c r="AW386" s="51">
        <f t="shared" si="2853"/>
        <v>0</v>
      </c>
      <c r="AX386" s="58">
        <f t="shared" si="2854"/>
        <v>0</v>
      </c>
      <c r="AY386" s="52"/>
      <c r="AZ386" s="52"/>
      <c r="BA386" s="52">
        <f t="shared" si="2855"/>
        <v>0</v>
      </c>
      <c r="BB386" s="51">
        <f t="shared" si="2856"/>
        <v>0</v>
      </c>
      <c r="BC386" s="51"/>
      <c r="BD386" s="51"/>
      <c r="BE386" s="57">
        <f t="shared" si="2857"/>
        <v>0</v>
      </c>
      <c r="BF386" s="468">
        <f t="shared" si="2858"/>
        <v>0</v>
      </c>
      <c r="BG386" s="46">
        <f t="shared" si="2859"/>
        <v>0</v>
      </c>
      <c r="BH386" s="46">
        <f t="shared" si="2860"/>
        <v>0</v>
      </c>
      <c r="BI386" s="48"/>
      <c r="BK386" s="45">
        <v>325</v>
      </c>
      <c r="BL386" s="46">
        <f t="shared" si="3030"/>
        <v>0</v>
      </c>
      <c r="BM386" s="46">
        <f t="shared" si="3031"/>
        <v>0</v>
      </c>
      <c r="BN386" s="46">
        <f t="shared" si="3032"/>
        <v>0</v>
      </c>
      <c r="BO386" s="46">
        <f t="shared" si="2861"/>
        <v>0</v>
      </c>
      <c r="BP386" s="46">
        <f t="shared" si="2862"/>
        <v>0</v>
      </c>
      <c r="BQ386" s="51">
        <f t="shared" si="2863"/>
        <v>0</v>
      </c>
      <c r="BR386" s="150">
        <f>$BQ$385</f>
        <v>0</v>
      </c>
      <c r="BS386" s="58">
        <f t="shared" si="2767"/>
        <v>0</v>
      </c>
      <c r="BT386" s="52">
        <f t="shared" si="3033"/>
        <v>0</v>
      </c>
      <c r="BU386" s="51">
        <f t="shared" si="2864"/>
        <v>0</v>
      </c>
      <c r="BV386" s="51">
        <f t="shared" si="2865"/>
        <v>0</v>
      </c>
      <c r="BW386" s="150">
        <f>$BV$385</f>
        <v>0</v>
      </c>
      <c r="BX386" s="468">
        <f t="shared" si="3034"/>
        <v>0</v>
      </c>
      <c r="BY386" s="46">
        <f t="shared" si="3035"/>
        <v>0</v>
      </c>
      <c r="BZ386" s="46">
        <f t="shared" si="2866"/>
        <v>0</v>
      </c>
      <c r="CA386" s="48"/>
      <c r="CB386" s="29"/>
      <c r="CC386" s="45">
        <v>325</v>
      </c>
      <c r="CD386" s="128">
        <f t="shared" si="2867"/>
        <v>0</v>
      </c>
      <c r="CE386" s="46">
        <f t="shared" si="3036"/>
        <v>0</v>
      </c>
      <c r="CF386" s="128">
        <f t="shared" si="2868"/>
        <v>0</v>
      </c>
      <c r="CG386" s="46">
        <f t="shared" si="3037"/>
        <v>0</v>
      </c>
      <c r="CH386" s="46">
        <f t="shared" si="2768"/>
        <v>0</v>
      </c>
      <c r="CI386" s="51">
        <f t="shared" si="2869"/>
        <v>0</v>
      </c>
      <c r="CJ386" s="149">
        <f>$CR$385</f>
        <v>0</v>
      </c>
      <c r="CK386" s="153">
        <f t="shared" si="3038"/>
        <v>10000</v>
      </c>
      <c r="CL386" s="45">
        <v>325</v>
      </c>
      <c r="CM386" s="46">
        <f t="shared" si="3039"/>
        <v>0</v>
      </c>
      <c r="CN386" s="46">
        <f t="shared" si="3040"/>
        <v>0</v>
      </c>
      <c r="CO386" s="128">
        <f t="shared" si="2780"/>
        <v>0</v>
      </c>
      <c r="CP386" s="46">
        <f t="shared" si="2870"/>
        <v>0</v>
      </c>
      <c r="CQ386" s="46">
        <f t="shared" si="2781"/>
        <v>0</v>
      </c>
      <c r="CR386" s="51">
        <f t="shared" si="2871"/>
        <v>0</v>
      </c>
      <c r="CS386" s="150">
        <f>$CR$385</f>
        <v>0</v>
      </c>
      <c r="CT386" s="58">
        <f t="shared" si="2872"/>
        <v>0</v>
      </c>
      <c r="CU386" s="52">
        <f t="shared" si="3041"/>
        <v>0</v>
      </c>
      <c r="CV386" s="51">
        <f t="shared" si="3042"/>
        <v>0</v>
      </c>
      <c r="CW386" s="51">
        <f t="shared" si="2873"/>
        <v>0</v>
      </c>
      <c r="CX386" s="150">
        <f>$CW$385</f>
        <v>0</v>
      </c>
      <c r="CY386" s="153">
        <f t="shared" si="3043"/>
        <v>10000</v>
      </c>
      <c r="CZ386" s="479">
        <f t="shared" si="2746"/>
        <v>0</v>
      </c>
      <c r="DA386" s="46">
        <f t="shared" si="3044"/>
        <v>0</v>
      </c>
      <c r="DB386" s="46">
        <f t="shared" si="3045"/>
        <v>0</v>
      </c>
      <c r="DC386" s="48"/>
      <c r="DE386" s="45">
        <v>325</v>
      </c>
      <c r="DF386" s="46">
        <f t="shared" si="2874"/>
        <v>0</v>
      </c>
      <c r="DG386" s="46">
        <f>IF(AND($H$7="Oui",DE386&gt;$I$7),0,IF(DE386&gt;$B$7,0,(TRUNC($C$7*$P$54*$L$7/12,2))+(TRUNC($C$7*$Q$54*$M$7/12,2))))</f>
        <v>0</v>
      </c>
      <c r="DH386" s="46">
        <f t="shared" si="2875"/>
        <v>0</v>
      </c>
      <c r="DI386" s="46">
        <f t="shared" si="2876"/>
        <v>0</v>
      </c>
      <c r="DJ386" s="46">
        <f t="shared" si="2877"/>
        <v>0</v>
      </c>
      <c r="DK386" s="51">
        <f t="shared" si="2878"/>
        <v>0</v>
      </c>
      <c r="DL386" s="58">
        <f t="shared" si="2769"/>
        <v>0</v>
      </c>
      <c r="DM386" s="241">
        <f>IF(AND($H$7="Oui",DE386&gt;$I$7),0,IF(DE386&gt;$B$7,0,(TRUNC($C$7*$P$54/12,2))+(TRUNC($C$7*$Q$54/12,2))))</f>
        <v>0</v>
      </c>
      <c r="DN386" s="51">
        <f t="shared" si="2879"/>
        <v>0</v>
      </c>
      <c r="DO386" s="57">
        <f t="shared" si="2880"/>
        <v>0</v>
      </c>
      <c r="DP386" s="468">
        <f t="shared" si="3046"/>
        <v>0</v>
      </c>
      <c r="DQ386" s="46">
        <f t="shared" si="3047"/>
        <v>0</v>
      </c>
      <c r="DR386" s="47"/>
      <c r="DS386" s="46">
        <f t="shared" si="3048"/>
        <v>0</v>
      </c>
      <c r="DT386" s="48"/>
      <c r="DU386" s="29"/>
      <c r="DV386" s="45">
        <v>325</v>
      </c>
      <c r="DW386" s="46">
        <f t="shared" si="3049"/>
        <v>0</v>
      </c>
      <c r="DX386" s="46">
        <f>IF(AND($H$7="Oui",DV386&gt;$I$7),0,IF(DV386&gt;$B$7,0,(TRUNC(EB385*$R$54*$L$7/12,2))+(TRUNC(EB385*$S$54*$M$7/12,2))))</f>
        <v>0</v>
      </c>
      <c r="DY386" s="46">
        <f t="shared" si="3050"/>
        <v>0</v>
      </c>
      <c r="DZ386" s="46">
        <f t="shared" si="2881"/>
        <v>0</v>
      </c>
      <c r="EA386" s="46">
        <f t="shared" si="2882"/>
        <v>0</v>
      </c>
      <c r="EB386" s="51">
        <f t="shared" si="2883"/>
        <v>0</v>
      </c>
      <c r="EC386" s="58">
        <f t="shared" si="2770"/>
        <v>0</v>
      </c>
      <c r="ED386" s="52">
        <f>IF(AND($H$7="Oui",DV386&gt;$I$7),0,IF(DV386&gt;$B$7,0,(TRUNC(EF385*$R$54/12,2))+(TRUNC(EF385*$S$54/12,2))))</f>
        <v>0</v>
      </c>
      <c r="EE386" s="51">
        <f t="shared" si="2884"/>
        <v>0</v>
      </c>
      <c r="EF386" s="57">
        <f t="shared" si="2885"/>
        <v>0</v>
      </c>
      <c r="EG386" s="468">
        <f t="shared" si="3051"/>
        <v>0</v>
      </c>
      <c r="EH386" s="46">
        <f t="shared" si="3052"/>
        <v>0</v>
      </c>
      <c r="EI386" s="47"/>
      <c r="EJ386" s="46">
        <f t="shared" si="3053"/>
        <v>0</v>
      </c>
      <c r="EK386" s="48"/>
      <c r="EL386" s="29"/>
      <c r="EM386" s="45">
        <v>325</v>
      </c>
      <c r="EN386" s="46">
        <f t="shared" ref="EN386:EN397" si="3096">IF(AND($H$7="Oui",EM386=$I$7),EP386+EO386,IF(EM386&gt;$B$7,0,IF($F$10="Paliers",ROUND(-PMT(($D$7+($T$54*$L$7)+($U$54*$M$7))/12,$B$7-EM385,ES385,0,0),2),IF(AND($H$7="Oui",EM386=$I$7),EP386+EO386,IF(AND($H$7="Oui",EM386&gt;$I$7),0,IF(EM386&gt;$B$7,0,$EN$60))))))</f>
        <v>0</v>
      </c>
      <c r="EO386" s="46">
        <f>IF(EM386&gt;$B$7,0,(TRUNC(ES385*$T$54*$L$7/12,2))+(TRUNC(ES385*$U$54*$M$7/12,2)))</f>
        <v>0</v>
      </c>
      <c r="EP386" s="128">
        <f t="shared" si="2771"/>
        <v>0</v>
      </c>
      <c r="EQ386" s="46">
        <f t="shared" si="2886"/>
        <v>0</v>
      </c>
      <c r="ER386" s="46">
        <f t="shared" si="2887"/>
        <v>0</v>
      </c>
      <c r="ES386" s="51">
        <f t="shared" si="2888"/>
        <v>0</v>
      </c>
      <c r="ET386" s="153">
        <f t="shared" si="3054"/>
        <v>10000</v>
      </c>
      <c r="EU386" s="45">
        <v>325</v>
      </c>
      <c r="EV386" s="46">
        <f t="shared" si="2772"/>
        <v>0</v>
      </c>
      <c r="EW386" s="46">
        <f>IF(EU386&gt;$B$7,0,(TRUNC(FA385*$T$54*$L$7/12,2))+(TRUNC(FA385*$U$54*$M$7/12,2)))</f>
        <v>0</v>
      </c>
      <c r="EX386" s="128">
        <f t="shared" si="2889"/>
        <v>0</v>
      </c>
      <c r="EY386" s="46">
        <f t="shared" si="2890"/>
        <v>0</v>
      </c>
      <c r="EZ386" s="46">
        <f t="shared" si="2891"/>
        <v>0</v>
      </c>
      <c r="FA386" s="51">
        <f t="shared" si="2892"/>
        <v>0</v>
      </c>
      <c r="FB386" s="58">
        <f t="shared" si="2893"/>
        <v>0</v>
      </c>
      <c r="FC386" s="52">
        <f>IF(AND($H$7="Oui",EU386&gt;$I$7),0,IF(EU386&gt;$B$7,0,(TRUNC(FE385*$T$54/12,2))+(TRUNC(FE385*$U$54/12,2))))</f>
        <v>0</v>
      </c>
      <c r="FD386" s="51">
        <f t="shared" si="3055"/>
        <v>0</v>
      </c>
      <c r="FE386" s="57">
        <f t="shared" si="2894"/>
        <v>0</v>
      </c>
      <c r="FF386" s="153">
        <f t="shared" si="3056"/>
        <v>10000</v>
      </c>
      <c r="FG386" s="469">
        <f t="shared" si="2895"/>
        <v>0</v>
      </c>
      <c r="FH386" s="46">
        <f t="shared" si="2896"/>
        <v>0</v>
      </c>
      <c r="FI386" s="46">
        <f t="shared" si="2897"/>
        <v>0</v>
      </c>
      <c r="FJ386" s="48"/>
      <c r="FL386" s="45">
        <v>325</v>
      </c>
      <c r="FM386" s="46">
        <f t="shared" si="3057"/>
        <v>0</v>
      </c>
      <c r="FN386" s="46">
        <f t="shared" ref="FN386:FN397" si="3097">IF(AND($H$7="Oui",FL386&gt;$I$7),0,IF(FL386&gt;$B$7,0,(TRUNC(FS386*$V$54*$L$7/12,2))+(TRUNC(FS386*$W$54*$M$7/12,2))))</f>
        <v>0</v>
      </c>
      <c r="FO386" s="46">
        <f t="shared" si="3058"/>
        <v>0</v>
      </c>
      <c r="FP386" s="46">
        <f t="shared" si="2898"/>
        <v>0</v>
      </c>
      <c r="FQ386" s="46">
        <f t="shared" si="2899"/>
        <v>0</v>
      </c>
      <c r="FR386" s="51">
        <f t="shared" si="2900"/>
        <v>0</v>
      </c>
      <c r="FS386" s="150">
        <f>$BQ$385</f>
        <v>0</v>
      </c>
      <c r="FT386" s="58">
        <f t="shared" si="2773"/>
        <v>0</v>
      </c>
      <c r="FU386" s="241">
        <f t="shared" ref="FU386:FU397" si="3098">IF(AND($H$7="Oui",FL386&gt;$I$7),0,IF(FL386&gt;$B$7,0,(TRUNC(FX386*$V$54/12,2))+(TRUNC(FX386*$W$54/12,2))))</f>
        <v>0</v>
      </c>
      <c r="FV386" s="51">
        <f t="shared" si="2901"/>
        <v>0</v>
      </c>
      <c r="FW386" s="51">
        <f t="shared" si="2902"/>
        <v>0</v>
      </c>
      <c r="FX386" s="150">
        <f>$BV$385</f>
        <v>0</v>
      </c>
      <c r="FY386" s="468">
        <f t="shared" si="3059"/>
        <v>0</v>
      </c>
      <c r="FZ386" s="46">
        <f t="shared" si="3060"/>
        <v>0</v>
      </c>
      <c r="GA386" s="46">
        <f t="shared" si="2903"/>
        <v>0</v>
      </c>
      <c r="GB386" s="48"/>
      <c r="GD386" s="45">
        <v>325</v>
      </c>
      <c r="GE386" s="128">
        <f t="shared" ref="GE386:GE397" si="3099">IF(AND($H$7="Oui",GD386=$I$7),GG386+GF386,IF(GD386&gt;$B$7,0,IF($F$10="Paliers",ROUND(-PMT(($D$7+($X$53*$L$7)+($Y$53*$M$7))/12,$B$7-GD385,GJ385,0,0),2),IF(AND($H$7="Oui",GD386=$I$7),GG386+GF386,IF(AND($H$7="Oui",GD386&gt;$I$7),0,IF(GD386&gt;$B$7,0,$GE$60))))))</f>
        <v>0</v>
      </c>
      <c r="GF386" s="128">
        <f>IF(AND($H$7="Oui",GD386&gt;$I$7),0,IF(GD386&gt;$B$7,0,(TRUNC(GK386*$X$54*$L$7/12,2))+(TRUNC(GK386*$Y$54*$M$7/12,2))))</f>
        <v>0</v>
      </c>
      <c r="GG386" s="128">
        <f t="shared" si="2699"/>
        <v>0</v>
      </c>
      <c r="GH386" s="46">
        <f t="shared" si="2774"/>
        <v>0</v>
      </c>
      <c r="GI386" s="46">
        <f t="shared" si="2904"/>
        <v>0</v>
      </c>
      <c r="GJ386" s="51">
        <f t="shared" si="2905"/>
        <v>0</v>
      </c>
      <c r="GK386" s="149">
        <f>$GJ$385</f>
        <v>0</v>
      </c>
      <c r="GL386" s="153">
        <f t="shared" si="3061"/>
        <v>10000</v>
      </c>
      <c r="GM386" s="45">
        <v>325</v>
      </c>
      <c r="GN386" s="46">
        <f t="shared" si="2775"/>
        <v>0</v>
      </c>
      <c r="GO386" s="46">
        <f t="shared" ref="GO386:GO397" si="3100">IF(GM386&gt;$B$7,0,(TRUNC(GT386*$X$54*$L$7/12,2))+(TRUNC(GT386*$Y$54*$M$7/12,2)))</f>
        <v>0</v>
      </c>
      <c r="GP386" s="128">
        <f t="shared" si="2747"/>
        <v>0</v>
      </c>
      <c r="GQ386" s="46">
        <f t="shared" si="2906"/>
        <v>0</v>
      </c>
      <c r="GR386" s="46">
        <f t="shared" si="2748"/>
        <v>0</v>
      </c>
      <c r="GS386" s="51">
        <f t="shared" si="2907"/>
        <v>0</v>
      </c>
      <c r="GT386" s="150">
        <f>$GS$385</f>
        <v>0</v>
      </c>
      <c r="GU386" s="58">
        <f t="shared" si="2908"/>
        <v>0</v>
      </c>
      <c r="GV386" s="52">
        <f t="shared" ref="GV386:GV397" si="3101">IF(AND($H$7="Oui",GM386&gt;$I$7),0,IF(GM386&gt;$B$7,0,(TRUNC(GY386*$X$54/12,2))+(TRUNC(GY386*$Y$54/12,2))))</f>
        <v>0</v>
      </c>
      <c r="GW386" s="51">
        <f t="shared" si="3062"/>
        <v>0</v>
      </c>
      <c r="GX386" s="57">
        <f t="shared" si="2909"/>
        <v>0</v>
      </c>
      <c r="GY386" s="150">
        <f>$GX$385</f>
        <v>0</v>
      </c>
      <c r="GZ386" s="153">
        <f t="shared" si="3063"/>
        <v>10000</v>
      </c>
      <c r="HA386" s="469">
        <f t="shared" si="2910"/>
        <v>0</v>
      </c>
      <c r="HB386" s="46">
        <f t="shared" si="2911"/>
        <v>0</v>
      </c>
      <c r="HC386" s="46">
        <f t="shared" si="2912"/>
        <v>0</v>
      </c>
      <c r="HD386" s="48"/>
      <c r="HF386" s="45">
        <v>325</v>
      </c>
      <c r="HG386" s="46">
        <f t="shared" si="2913"/>
        <v>0</v>
      </c>
      <c r="HH386" s="46">
        <f t="shared" si="2914"/>
        <v>0</v>
      </c>
      <c r="HI386" s="46">
        <f t="shared" si="2915"/>
        <v>0</v>
      </c>
      <c r="HJ386" s="46">
        <f t="shared" si="2916"/>
        <v>0</v>
      </c>
      <c r="HK386" s="46">
        <f t="shared" si="2917"/>
        <v>0</v>
      </c>
      <c r="HL386" s="51">
        <f t="shared" si="2918"/>
        <v>0</v>
      </c>
      <c r="HM386" s="153">
        <f t="shared" si="3064"/>
        <v>10000</v>
      </c>
      <c r="HN386" s="58">
        <f t="shared" si="2919"/>
        <v>0</v>
      </c>
      <c r="HO386" s="52">
        <f t="shared" si="2920"/>
        <v>0</v>
      </c>
      <c r="HP386" s="51">
        <f t="shared" si="2921"/>
        <v>0</v>
      </c>
      <c r="HQ386" s="57">
        <f t="shared" si="2922"/>
        <v>0</v>
      </c>
      <c r="HR386" s="153">
        <f t="shared" si="3065"/>
        <v>10000</v>
      </c>
      <c r="HS386" s="468">
        <f t="shared" si="2749"/>
        <v>0</v>
      </c>
      <c r="HT386" s="46">
        <f t="shared" si="2750"/>
        <v>0</v>
      </c>
      <c r="HU386" s="46">
        <f t="shared" si="2751"/>
        <v>0</v>
      </c>
      <c r="HV386" s="48"/>
      <c r="HW386" s="29"/>
      <c r="HX386" s="45">
        <v>325</v>
      </c>
      <c r="HY386" s="128">
        <f t="shared" si="2923"/>
        <v>0</v>
      </c>
      <c r="HZ386" s="46">
        <f t="shared" si="2924"/>
        <v>0</v>
      </c>
      <c r="IA386" s="46">
        <f t="shared" si="2925"/>
        <v>0</v>
      </c>
      <c r="IB386" s="46">
        <f t="shared" si="2926"/>
        <v>0</v>
      </c>
      <c r="IC386" s="46">
        <f t="shared" si="2927"/>
        <v>0</v>
      </c>
      <c r="ID386" s="51">
        <f t="shared" si="2928"/>
        <v>0</v>
      </c>
      <c r="IE386" s="153">
        <f t="shared" si="3066"/>
        <v>10000</v>
      </c>
      <c r="IF386" s="58">
        <f t="shared" si="2929"/>
        <v>0</v>
      </c>
      <c r="IG386" s="52">
        <f t="shared" si="2930"/>
        <v>0</v>
      </c>
      <c r="IH386" s="51">
        <f t="shared" si="2931"/>
        <v>0</v>
      </c>
      <c r="II386" s="57">
        <f t="shared" si="3067"/>
        <v>0</v>
      </c>
      <c r="IJ386" s="153">
        <f t="shared" si="3068"/>
        <v>10000</v>
      </c>
      <c r="IK386" s="468">
        <f t="shared" si="2752"/>
        <v>0</v>
      </c>
      <c r="IL386" s="46">
        <f t="shared" si="2753"/>
        <v>0</v>
      </c>
      <c r="IM386" s="46">
        <f t="shared" si="2754"/>
        <v>0</v>
      </c>
      <c r="IN386" s="48"/>
      <c r="IO386" s="53">
        <f t="shared" si="2932"/>
        <v>0</v>
      </c>
      <c r="IQ386" s="45">
        <v>325</v>
      </c>
      <c r="IR386" s="128">
        <f t="shared" si="2933"/>
        <v>0</v>
      </c>
      <c r="IS386" s="128">
        <f t="shared" si="2934"/>
        <v>0</v>
      </c>
      <c r="IT386" s="128">
        <f t="shared" si="2935"/>
        <v>0</v>
      </c>
      <c r="IU386" s="46">
        <f t="shared" si="2559"/>
        <v>0</v>
      </c>
      <c r="IV386" s="46">
        <f t="shared" si="2936"/>
        <v>0</v>
      </c>
      <c r="IW386" s="51">
        <f t="shared" si="2937"/>
        <v>0</v>
      </c>
      <c r="IX386" s="199">
        <f t="shared" si="3069"/>
        <v>10000</v>
      </c>
      <c r="IY386" s="128">
        <f t="shared" si="2938"/>
        <v>0</v>
      </c>
      <c r="IZ386" s="408">
        <f t="shared" si="2939"/>
        <v>0</v>
      </c>
      <c r="JA386" s="58">
        <f t="shared" si="2940"/>
        <v>0</v>
      </c>
      <c r="JB386" s="52">
        <f t="shared" si="2941"/>
        <v>0</v>
      </c>
      <c r="JC386" s="51">
        <f t="shared" si="2942"/>
        <v>0</v>
      </c>
      <c r="JD386" s="57">
        <f t="shared" si="2943"/>
        <v>0</v>
      </c>
      <c r="JE386" s="280">
        <f t="shared" si="2944"/>
        <v>10000</v>
      </c>
      <c r="JF386" s="280">
        <f t="shared" si="2945"/>
        <v>0</v>
      </c>
      <c r="JG386" s="468">
        <f t="shared" si="2946"/>
        <v>0</v>
      </c>
      <c r="JH386" s="46">
        <f t="shared" si="2947"/>
        <v>0</v>
      </c>
      <c r="JI386" s="46">
        <f t="shared" si="2948"/>
        <v>0</v>
      </c>
      <c r="JJ386" s="48"/>
      <c r="JL386" s="45">
        <v>325</v>
      </c>
      <c r="JM386" s="46">
        <f t="shared" si="2949"/>
        <v>0</v>
      </c>
      <c r="JN386" s="46">
        <f t="shared" si="2950"/>
        <v>0</v>
      </c>
      <c r="JO386" s="128">
        <f t="shared" si="2951"/>
        <v>0</v>
      </c>
      <c r="JP386" s="46">
        <f t="shared" si="3070"/>
        <v>0</v>
      </c>
      <c r="JQ386" s="46">
        <f t="shared" si="2952"/>
        <v>0</v>
      </c>
      <c r="JR386" s="51">
        <f t="shared" si="2953"/>
        <v>0</v>
      </c>
      <c r="JS386" s="149">
        <f>$BQ$385</f>
        <v>0</v>
      </c>
      <c r="JT386" s="199">
        <f t="shared" si="3071"/>
        <v>10000</v>
      </c>
      <c r="JU386" s="128">
        <f t="shared" si="2954"/>
        <v>0</v>
      </c>
      <c r="JV386" s="408">
        <f t="shared" si="2955"/>
        <v>0</v>
      </c>
      <c r="JW386" s="58">
        <f t="shared" si="2956"/>
        <v>0</v>
      </c>
      <c r="JX386" s="52">
        <f t="shared" si="2957"/>
        <v>0</v>
      </c>
      <c r="JY386" s="51">
        <f t="shared" si="2958"/>
        <v>0</v>
      </c>
      <c r="JZ386" s="51">
        <f t="shared" si="2959"/>
        <v>0</v>
      </c>
      <c r="KA386" s="149">
        <f>$BV$385</f>
        <v>0</v>
      </c>
      <c r="KB386" s="128">
        <f t="shared" si="3072"/>
        <v>10000</v>
      </c>
      <c r="KC386" s="204">
        <f t="shared" si="2960"/>
        <v>0</v>
      </c>
      <c r="KD386" s="468">
        <f t="shared" si="3073"/>
        <v>0</v>
      </c>
      <c r="KE386" s="46">
        <f t="shared" si="3074"/>
        <v>0</v>
      </c>
      <c r="KF386" s="46">
        <f t="shared" si="2961"/>
        <v>0</v>
      </c>
      <c r="KG386" s="48"/>
      <c r="KI386" s="45">
        <v>325</v>
      </c>
      <c r="KJ386" s="46">
        <f t="shared" si="2962"/>
        <v>0</v>
      </c>
      <c r="KK386" s="46">
        <f t="shared" si="2963"/>
        <v>0</v>
      </c>
      <c r="KL386" s="128">
        <f t="shared" si="2964"/>
        <v>0</v>
      </c>
      <c r="KM386" s="46">
        <f t="shared" si="2782"/>
        <v>0</v>
      </c>
      <c r="KN386" s="46">
        <f t="shared" si="2965"/>
        <v>0</v>
      </c>
      <c r="KO386" s="51">
        <f t="shared" si="2966"/>
        <v>0</v>
      </c>
      <c r="KP386" s="149">
        <f>$CR$385</f>
        <v>0</v>
      </c>
      <c r="KQ386" s="199">
        <f t="shared" si="3075"/>
        <v>10000</v>
      </c>
      <c r="KR386" s="128">
        <f t="shared" si="2967"/>
        <v>0</v>
      </c>
      <c r="KS386" s="408">
        <f t="shared" si="2968"/>
        <v>0</v>
      </c>
      <c r="KT386" s="45">
        <v>325</v>
      </c>
      <c r="KU386" s="46">
        <f t="shared" si="3076"/>
        <v>0</v>
      </c>
      <c r="KV386" s="46">
        <f t="shared" si="2969"/>
        <v>0</v>
      </c>
      <c r="KW386" s="128">
        <f t="shared" si="2755"/>
        <v>0</v>
      </c>
      <c r="KX386" s="46">
        <f t="shared" si="2970"/>
        <v>0</v>
      </c>
      <c r="KY386" s="46">
        <f t="shared" si="2756"/>
        <v>0</v>
      </c>
      <c r="KZ386" s="51">
        <f t="shared" si="2971"/>
        <v>0</v>
      </c>
      <c r="LA386" s="150">
        <f>$CR$385</f>
        <v>0</v>
      </c>
      <c r="LB386" s="58">
        <f t="shared" si="2652"/>
        <v>0</v>
      </c>
      <c r="LC386" s="52">
        <f t="shared" si="2972"/>
        <v>0</v>
      </c>
      <c r="LD386" s="51">
        <f t="shared" si="2973"/>
        <v>0</v>
      </c>
      <c r="LE386" s="51">
        <f t="shared" si="2757"/>
        <v>0</v>
      </c>
      <c r="LF386" s="149">
        <f>$CW$385</f>
        <v>0</v>
      </c>
      <c r="LG386" s="128">
        <f t="shared" si="2758"/>
        <v>10000</v>
      </c>
      <c r="LH386" s="204">
        <f t="shared" si="2974"/>
        <v>0</v>
      </c>
      <c r="LI386" s="479">
        <f t="shared" si="2759"/>
        <v>0</v>
      </c>
      <c r="LJ386" s="46">
        <f t="shared" si="3077"/>
        <v>0</v>
      </c>
      <c r="LK386" s="46">
        <f t="shared" si="3078"/>
        <v>0</v>
      </c>
      <c r="LL386" s="48"/>
      <c r="LN386" s="45">
        <v>325</v>
      </c>
      <c r="LO386" s="46">
        <f t="shared" si="2975"/>
        <v>0</v>
      </c>
      <c r="LP386" s="46">
        <f t="shared" ref="LP386:LP397" si="3102">IF(LN386&gt;$BD$10,0,IF(AND($H$7="Oui",LN386&gt;$I$7),0,IF(LN386&gt;$B$7,0,(TRUNC($C$7*$AL$54*$L$7/12,2))+(TRUNC($C$7*$AN$54*$M$7/12,2)))))</f>
        <v>0</v>
      </c>
      <c r="LQ386" s="46">
        <f t="shared" si="2976"/>
        <v>0</v>
      </c>
      <c r="LR386" s="46">
        <f t="shared" si="2977"/>
        <v>0</v>
      </c>
      <c r="LS386" s="46">
        <f t="shared" si="2978"/>
        <v>0</v>
      </c>
      <c r="LT386" s="51">
        <f t="shared" si="2979"/>
        <v>0</v>
      </c>
      <c r="LU386" s="199">
        <f t="shared" si="3079"/>
        <v>10000</v>
      </c>
      <c r="LV386" s="58">
        <f t="shared" si="2980"/>
        <v>0</v>
      </c>
      <c r="LW386" s="241">
        <f t="shared" ref="LW386:LW397" si="3103">IF(LN386&gt;$BD$10,0,IF(AND($H$7="Oui",LN386&gt;$I$7),0,IF(LN386&gt;$B$7,0,(TRUNC($C$7*$AL$54/12,2))+(TRUNC($C$7*$AN$54/12,2)))))</f>
        <v>0</v>
      </c>
      <c r="LX386" s="51">
        <f t="shared" si="2981"/>
        <v>0</v>
      </c>
      <c r="LY386" s="51">
        <f t="shared" si="2982"/>
        <v>0</v>
      </c>
      <c r="LZ386" s="46">
        <f t="shared" si="3080"/>
        <v>0</v>
      </c>
      <c r="MA386" s="199">
        <f t="shared" si="3081"/>
        <v>10000</v>
      </c>
      <c r="MB386" s="468">
        <f t="shared" si="3082"/>
        <v>0</v>
      </c>
      <c r="MC386" s="46">
        <f t="shared" si="3083"/>
        <v>0</v>
      </c>
      <c r="MD386" s="46">
        <f t="shared" si="3084"/>
        <v>0</v>
      </c>
      <c r="ME386" s="48"/>
      <c r="MG386" s="45">
        <v>325</v>
      </c>
      <c r="MH386" s="46">
        <f t="shared" si="2983"/>
        <v>0</v>
      </c>
      <c r="MI386" s="46">
        <f t="shared" ref="MI386:MI396" si="3104">IF(MG386&gt;$BD$10,0,IF(AND($H$7="Oui",MG386&gt;$I$7),0,IF(MG386&gt;$B$7,0,(TRUNC(MM385*$AP$55*$L$7/12,2))+(TRUNC(MM385*$AR$55*$M$7/12,2)))))</f>
        <v>0</v>
      </c>
      <c r="MJ386" s="46">
        <f t="shared" si="2984"/>
        <v>0</v>
      </c>
      <c r="MK386" s="46">
        <f t="shared" si="2985"/>
        <v>0</v>
      </c>
      <c r="ML386" s="46">
        <f t="shared" si="2986"/>
        <v>0</v>
      </c>
      <c r="MM386" s="51">
        <f t="shared" si="2987"/>
        <v>0</v>
      </c>
      <c r="MN386" s="199">
        <f t="shared" si="3085"/>
        <v>10000</v>
      </c>
      <c r="MO386" s="58">
        <f t="shared" si="2988"/>
        <v>0</v>
      </c>
      <c r="MP386" s="52">
        <f t="shared" ref="MP386:MP397" si="3105">IF(MG386&gt;$BD$10,0,IF(AND($H$7="Oui",MG386&gt;$I$7),0,IF(MG386&gt;$B$7,0,(TRUNC(MR385*$AP$54/12,2))+(TRUNC(MR385*$AR$54/12,2)))))</f>
        <v>0</v>
      </c>
      <c r="MQ386" s="51">
        <f t="shared" si="2989"/>
        <v>0</v>
      </c>
      <c r="MR386" s="57">
        <f t="shared" si="2990"/>
        <v>0</v>
      </c>
      <c r="MS386" s="199">
        <f t="shared" si="3086"/>
        <v>10000</v>
      </c>
      <c r="MT386" s="468">
        <f t="shared" si="3087"/>
        <v>0</v>
      </c>
      <c r="MU386" s="46">
        <f t="shared" si="2991"/>
        <v>0</v>
      </c>
      <c r="MV386" s="46">
        <f t="shared" si="2992"/>
        <v>0</v>
      </c>
      <c r="MW386" s="48"/>
      <c r="MY386" s="45">
        <v>325</v>
      </c>
      <c r="MZ386" s="46">
        <f t="shared" si="2993"/>
        <v>0</v>
      </c>
      <c r="NA386" s="46">
        <f t="shared" ref="NA386:NA397" si="3106">IF(MY386&gt;$BD$10,0,IF(MY386&gt;$B$7,0,(TRUNC(NE385*$AT$54*$L$7/12,2))+(TRUNC(NE385*$AV$54*$M$7/12,2))))</f>
        <v>0</v>
      </c>
      <c r="NB386" s="128">
        <f t="shared" si="2994"/>
        <v>0</v>
      </c>
      <c r="NC386" s="46">
        <f t="shared" si="2776"/>
        <v>0</v>
      </c>
      <c r="ND386" s="46">
        <f t="shared" si="2995"/>
        <v>0</v>
      </c>
      <c r="NE386" s="51">
        <f t="shared" si="2760"/>
        <v>0</v>
      </c>
      <c r="NF386" s="153">
        <f t="shared" si="2761"/>
        <v>10000</v>
      </c>
      <c r="NG386" s="45">
        <v>325</v>
      </c>
      <c r="NH386" s="46">
        <f t="shared" si="2777"/>
        <v>0</v>
      </c>
      <c r="NI386" s="46">
        <f t="shared" ref="NI386:NI397" si="3107">IF(NG386&gt;$BD$10,0,IF(NG386&gt;$B$7,0,(TRUNC(NM385*$AT$54*$L$7/12,2))+(TRUNC(NM385*$AV$54*$M$7/12,2))))</f>
        <v>0</v>
      </c>
      <c r="NJ386" s="128">
        <f t="shared" si="2762"/>
        <v>0</v>
      </c>
      <c r="NK386" s="46">
        <f t="shared" si="3088"/>
        <v>0</v>
      </c>
      <c r="NL386" s="46">
        <f t="shared" si="2763"/>
        <v>0</v>
      </c>
      <c r="NM386" s="51">
        <f t="shared" si="2996"/>
        <v>0</v>
      </c>
      <c r="NN386" s="58">
        <f t="shared" si="2764"/>
        <v>0</v>
      </c>
      <c r="NO386" s="52">
        <f t="shared" ref="NO386:NO397" si="3108">IF(NG386&gt;$BD$10,0,IF(AND($H$7="Oui",NG386&gt;$I$7),0,IF(NG386&gt;$B$7,0,(TRUNC(NQ385*$AT$54/12,2))+(TRUNC(NQ385*$AV$54/12,2)))))</f>
        <v>0</v>
      </c>
      <c r="NP386" s="51">
        <f t="shared" si="2765"/>
        <v>0</v>
      </c>
      <c r="NQ386" s="57">
        <f t="shared" si="2997"/>
        <v>0</v>
      </c>
      <c r="NR386" s="153">
        <f t="shared" si="3089"/>
        <v>10000</v>
      </c>
      <c r="NS386" s="469">
        <f t="shared" si="2998"/>
        <v>0</v>
      </c>
      <c r="NT386" s="46">
        <f t="shared" si="2999"/>
        <v>0</v>
      </c>
      <c r="NU386" s="46">
        <f t="shared" si="3000"/>
        <v>0</v>
      </c>
      <c r="NV386" s="48"/>
      <c r="NX386" s="45">
        <v>325</v>
      </c>
      <c r="NY386" s="46">
        <f t="shared" si="3001"/>
        <v>0</v>
      </c>
      <c r="NZ386" s="46">
        <f t="shared" ref="NZ386:NZ397" si="3109">IF(NX386&gt;$BD$10,0,IF(AND($H$7="Oui",NX386&gt;$I$7),0,IF(NX386&gt;$B$7,0,(TRUNC(OE386*$AX$54*$L$7/12,2))+(TRUNC(OE386*$AZ$54*$M$7/12,2)))))</f>
        <v>0</v>
      </c>
      <c r="OA386" s="46">
        <f t="shared" si="3002"/>
        <v>0</v>
      </c>
      <c r="OB386" s="46">
        <f t="shared" si="3003"/>
        <v>0</v>
      </c>
      <c r="OC386" s="46">
        <f t="shared" si="3004"/>
        <v>0</v>
      </c>
      <c r="OD386" s="51">
        <f t="shared" si="3005"/>
        <v>0</v>
      </c>
      <c r="OE386" s="150">
        <f>$BQ$385</f>
        <v>0</v>
      </c>
      <c r="OF386" s="153">
        <f t="shared" si="3090"/>
        <v>10000</v>
      </c>
      <c r="OG386" s="58">
        <f t="shared" si="3006"/>
        <v>0</v>
      </c>
      <c r="OH386" s="241">
        <f>IF(AND($H$7="Oui",NX386&gt;$I$7),0,IF(NX386&gt;$B$7,0,(TRUNC(OK386*$AX$54/12,2))+(TRUNC(OK386*$AZ$54/12,2))))</f>
        <v>0</v>
      </c>
      <c r="OI386" s="51">
        <f t="shared" si="3007"/>
        <v>0</v>
      </c>
      <c r="OJ386" s="51">
        <f t="shared" si="3008"/>
        <v>0</v>
      </c>
      <c r="OK386" s="150">
        <f>$BV$385</f>
        <v>0</v>
      </c>
      <c r="OL386" s="153">
        <f t="shared" si="3091"/>
        <v>10000</v>
      </c>
      <c r="OM386" s="468">
        <f t="shared" si="3092"/>
        <v>0</v>
      </c>
      <c r="ON386" s="46">
        <f t="shared" si="3093"/>
        <v>0</v>
      </c>
      <c r="OO386" s="46">
        <f t="shared" si="3009"/>
        <v>0</v>
      </c>
      <c r="OP386" s="48"/>
      <c r="OR386" s="45">
        <v>325</v>
      </c>
      <c r="OS386" s="46">
        <f t="shared" si="3010"/>
        <v>0</v>
      </c>
      <c r="OT386" s="128">
        <f t="shared" ref="OT386:OT397" si="3110">IF(OR386&gt;$BD$10,0,IF(OR386&gt;$B$7,0,(TRUNC(OY386*$BB$54*$L$7/12,2))+(TRUNC(OY386*$BD$54*$M$7/12,2))))</f>
        <v>0</v>
      </c>
      <c r="OU386" s="128">
        <f t="shared" si="3011"/>
        <v>0</v>
      </c>
      <c r="OV386" s="46">
        <f t="shared" si="2778"/>
        <v>0</v>
      </c>
      <c r="OW386" s="46">
        <f t="shared" si="2779"/>
        <v>0</v>
      </c>
      <c r="OX386" s="51">
        <f t="shared" si="3012"/>
        <v>0</v>
      </c>
      <c r="OY386" s="149">
        <f>$GJ$385</f>
        <v>0</v>
      </c>
      <c r="OZ386" s="153">
        <f t="shared" si="3094"/>
        <v>10000</v>
      </c>
      <c r="PA386" s="45">
        <v>325</v>
      </c>
      <c r="PB386" s="46">
        <f t="shared" si="3013"/>
        <v>0</v>
      </c>
      <c r="PC386" s="46">
        <f>IF(PA386&gt;$B$7,0,(TRUNC(PH386*$BB$54*$L$7/12,2))+(TRUNC(PH386*$BD$54*$M$7/12,2)))</f>
        <v>0</v>
      </c>
      <c r="PD386" s="128">
        <f t="shared" si="3014"/>
        <v>0</v>
      </c>
      <c r="PE386" s="46">
        <f t="shared" si="3015"/>
        <v>0</v>
      </c>
      <c r="PF386" s="46">
        <f t="shared" si="3016"/>
        <v>0</v>
      </c>
      <c r="PG386" s="51">
        <f t="shared" si="3017"/>
        <v>0</v>
      </c>
      <c r="PH386" s="150">
        <f>$GS$385</f>
        <v>0</v>
      </c>
      <c r="PI386" s="688">
        <f t="shared" si="3018"/>
        <v>0</v>
      </c>
      <c r="PJ386" s="52">
        <f>IF(AND($H$7="Oui",PA386&gt;$I$7),0,IF(PA386&gt;$B$7,0,(TRUNC(PM386*$BB$54/12,2))+(TRUNC(PM386*$BD$54/12,2))))</f>
        <v>0</v>
      </c>
      <c r="PK386" s="51">
        <f t="shared" si="3019"/>
        <v>0</v>
      </c>
      <c r="PL386" s="57">
        <f t="shared" si="3020"/>
        <v>0</v>
      </c>
      <c r="PM386" s="150">
        <f>$GX$385</f>
        <v>0</v>
      </c>
      <c r="PN386" s="153">
        <f t="shared" si="3095"/>
        <v>10000</v>
      </c>
      <c r="PO386" s="469">
        <f t="shared" si="3021"/>
        <v>0</v>
      </c>
      <c r="PP386" s="46">
        <f t="shared" si="3022"/>
        <v>0</v>
      </c>
      <c r="PQ386" s="46">
        <f t="shared" si="3023"/>
        <v>0</v>
      </c>
      <c r="PR386" s="48"/>
    </row>
    <row r="387" spans="2:434" hidden="1" x14ac:dyDescent="0.3">
      <c r="B387" s="45">
        <v>326</v>
      </c>
      <c r="C387" s="46">
        <f t="shared" si="2798"/>
        <v>0</v>
      </c>
      <c r="D387" s="46">
        <f t="shared" si="2830"/>
        <v>0</v>
      </c>
      <c r="E387" s="46">
        <f t="shared" si="2831"/>
        <v>0</v>
      </c>
      <c r="F387" s="46">
        <f t="shared" si="2832"/>
        <v>0</v>
      </c>
      <c r="G387" s="46">
        <f t="shared" si="2833"/>
        <v>0</v>
      </c>
      <c r="H387" s="51">
        <f t="shared" si="2834"/>
        <v>0</v>
      </c>
      <c r="I387" s="58">
        <f t="shared" si="2766"/>
        <v>0</v>
      </c>
      <c r="J387" s="52">
        <f t="shared" si="2835"/>
        <v>0</v>
      </c>
      <c r="K387" s="51">
        <f t="shared" si="2836"/>
        <v>0</v>
      </c>
      <c r="L387" s="57">
        <f t="shared" si="2837"/>
        <v>0</v>
      </c>
      <c r="M387" s="468">
        <f t="shared" si="3024"/>
        <v>0</v>
      </c>
      <c r="N387" s="46">
        <f t="shared" si="3025"/>
        <v>0</v>
      </c>
      <c r="O387" s="47"/>
      <c r="P387" s="46">
        <f t="shared" si="3026"/>
        <v>0</v>
      </c>
      <c r="Q387" s="48"/>
      <c r="R387" s="29"/>
      <c r="S387" s="29"/>
      <c r="T387" s="45">
        <v>326</v>
      </c>
      <c r="U387" s="46">
        <f t="shared" si="2838"/>
        <v>0</v>
      </c>
      <c r="V387" s="46">
        <f t="shared" si="2839"/>
        <v>0</v>
      </c>
      <c r="W387" s="46">
        <f t="shared" si="3027"/>
        <v>0</v>
      </c>
      <c r="X387" s="46">
        <f t="shared" si="2840"/>
        <v>0</v>
      </c>
      <c r="Y387" s="46">
        <f t="shared" si="2841"/>
        <v>0</v>
      </c>
      <c r="Z387" s="51">
        <f t="shared" si="2842"/>
        <v>0</v>
      </c>
      <c r="AA387" s="58">
        <f t="shared" si="2843"/>
        <v>0</v>
      </c>
      <c r="AB387" s="52">
        <f t="shared" si="2844"/>
        <v>0</v>
      </c>
      <c r="AC387" s="51">
        <f t="shared" si="2845"/>
        <v>0</v>
      </c>
      <c r="AD387" s="57">
        <f t="shared" si="2846"/>
        <v>0</v>
      </c>
      <c r="AE387" s="468">
        <f t="shared" si="3028"/>
        <v>0</v>
      </c>
      <c r="AF387" s="46">
        <f t="shared" si="2847"/>
        <v>0</v>
      </c>
      <c r="AG387" s="47"/>
      <c r="AH387" s="46">
        <f t="shared" si="3029"/>
        <v>0</v>
      </c>
      <c r="AI387" s="48"/>
      <c r="AJ387" s="29"/>
      <c r="AK387" s="45">
        <v>326</v>
      </c>
      <c r="AL387" s="46">
        <f t="shared" si="2848"/>
        <v>0</v>
      </c>
      <c r="AM387" s="46"/>
      <c r="AN387" s="46"/>
      <c r="AO387" s="46">
        <f t="shared" si="2849"/>
        <v>0</v>
      </c>
      <c r="AP387" s="128">
        <f t="shared" si="2850"/>
        <v>0</v>
      </c>
      <c r="AQ387" s="128"/>
      <c r="AR387" s="128"/>
      <c r="AS387" s="46">
        <f t="shared" si="2851"/>
        <v>0</v>
      </c>
      <c r="AT387" s="46">
        <f t="shared" si="2852"/>
        <v>0</v>
      </c>
      <c r="AU387" s="51"/>
      <c r="AV387" s="51"/>
      <c r="AW387" s="51">
        <f t="shared" si="2853"/>
        <v>0</v>
      </c>
      <c r="AX387" s="58">
        <f t="shared" si="2854"/>
        <v>0</v>
      </c>
      <c r="AY387" s="52"/>
      <c r="AZ387" s="52"/>
      <c r="BA387" s="52">
        <f t="shared" si="2855"/>
        <v>0</v>
      </c>
      <c r="BB387" s="51">
        <f t="shared" si="2856"/>
        <v>0</v>
      </c>
      <c r="BC387" s="51"/>
      <c r="BD387" s="51"/>
      <c r="BE387" s="57">
        <f t="shared" si="2857"/>
        <v>0</v>
      </c>
      <c r="BF387" s="468">
        <f t="shared" si="2858"/>
        <v>0</v>
      </c>
      <c r="BG387" s="46">
        <f t="shared" si="2859"/>
        <v>0</v>
      </c>
      <c r="BH387" s="46">
        <f t="shared" si="2860"/>
        <v>0</v>
      </c>
      <c r="BI387" s="48"/>
      <c r="BK387" s="45">
        <v>326</v>
      </c>
      <c r="BL387" s="46">
        <f t="shared" si="3030"/>
        <v>0</v>
      </c>
      <c r="BM387" s="46">
        <f t="shared" si="3031"/>
        <v>0</v>
      </c>
      <c r="BN387" s="46">
        <f t="shared" si="3032"/>
        <v>0</v>
      </c>
      <c r="BO387" s="46">
        <f t="shared" si="2861"/>
        <v>0</v>
      </c>
      <c r="BP387" s="46">
        <f t="shared" si="2862"/>
        <v>0</v>
      </c>
      <c r="BQ387" s="51">
        <f t="shared" si="2863"/>
        <v>0</v>
      </c>
      <c r="BR387" s="57">
        <f t="shared" ref="BR387:BR397" si="3111">$BQ$385</f>
        <v>0</v>
      </c>
      <c r="BS387" s="58">
        <f t="shared" si="2767"/>
        <v>0</v>
      </c>
      <c r="BT387" s="52">
        <f t="shared" si="3033"/>
        <v>0</v>
      </c>
      <c r="BU387" s="51">
        <f t="shared" si="2864"/>
        <v>0</v>
      </c>
      <c r="BV387" s="51">
        <f t="shared" si="2865"/>
        <v>0</v>
      </c>
      <c r="BW387" s="153">
        <f t="shared" ref="BW387:BW397" si="3112">$BV$385</f>
        <v>0</v>
      </c>
      <c r="BX387" s="468">
        <f t="shared" si="3034"/>
        <v>0</v>
      </c>
      <c r="BY387" s="46">
        <f t="shared" si="3035"/>
        <v>0</v>
      </c>
      <c r="BZ387" s="46">
        <f t="shared" si="2866"/>
        <v>0</v>
      </c>
      <c r="CA387" s="48"/>
      <c r="CB387" s="29"/>
      <c r="CC387" s="45">
        <v>326</v>
      </c>
      <c r="CD387" s="128">
        <f t="shared" si="2867"/>
        <v>0</v>
      </c>
      <c r="CE387" s="46">
        <f t="shared" si="3036"/>
        <v>0</v>
      </c>
      <c r="CF387" s="128">
        <f t="shared" si="2868"/>
        <v>0</v>
      </c>
      <c r="CG387" s="46">
        <f t="shared" si="3037"/>
        <v>0</v>
      </c>
      <c r="CH387" s="46">
        <f t="shared" si="2768"/>
        <v>0</v>
      </c>
      <c r="CI387" s="51">
        <f t="shared" si="2869"/>
        <v>0</v>
      </c>
      <c r="CJ387" s="199">
        <f t="shared" ref="CJ387:CJ397" si="3113">$CR$385</f>
        <v>0</v>
      </c>
      <c r="CK387" s="153">
        <f t="shared" si="3038"/>
        <v>10000</v>
      </c>
      <c r="CL387" s="45">
        <v>326</v>
      </c>
      <c r="CM387" s="46">
        <f t="shared" si="3039"/>
        <v>0</v>
      </c>
      <c r="CN387" s="46">
        <f t="shared" si="3040"/>
        <v>0</v>
      </c>
      <c r="CO387" s="128">
        <f t="shared" si="2780"/>
        <v>0</v>
      </c>
      <c r="CP387" s="46">
        <f t="shared" si="2870"/>
        <v>0</v>
      </c>
      <c r="CQ387" s="46">
        <f t="shared" si="2781"/>
        <v>0</v>
      </c>
      <c r="CR387" s="51">
        <f t="shared" si="2871"/>
        <v>0</v>
      </c>
      <c r="CS387" s="153">
        <f t="shared" ref="CS387:CS397" si="3114">$CR$385</f>
        <v>0</v>
      </c>
      <c r="CT387" s="58">
        <f t="shared" si="2872"/>
        <v>0</v>
      </c>
      <c r="CU387" s="52">
        <f t="shared" si="3041"/>
        <v>0</v>
      </c>
      <c r="CV387" s="51">
        <f t="shared" si="3042"/>
        <v>0</v>
      </c>
      <c r="CW387" s="51">
        <f t="shared" si="2873"/>
        <v>0</v>
      </c>
      <c r="CX387" s="57">
        <f t="shared" ref="CX387:CX397" si="3115">$CW$385</f>
        <v>0</v>
      </c>
      <c r="CY387" s="153">
        <f t="shared" si="3043"/>
        <v>10000</v>
      </c>
      <c r="CZ387" s="479">
        <f t="shared" si="2746"/>
        <v>0</v>
      </c>
      <c r="DA387" s="46">
        <f t="shared" si="3044"/>
        <v>0</v>
      </c>
      <c r="DB387" s="46">
        <f t="shared" si="3045"/>
        <v>0</v>
      </c>
      <c r="DC387" s="48"/>
      <c r="DE387" s="45">
        <v>326</v>
      </c>
      <c r="DF387" s="46">
        <f t="shared" si="2874"/>
        <v>0</v>
      </c>
      <c r="DG387" s="46">
        <f t="shared" ref="DG387:DG397" si="3116">IF(AND($H$7="Oui",DE387&gt;$I$7),0,IF(DE387&gt;$B$7,0,(TRUNC($C$7*$P$54*$L$7/12,2))+(TRUNC($C$7*$Q$54*$M$7/12,2))))</f>
        <v>0</v>
      </c>
      <c r="DH387" s="46">
        <f t="shared" si="2875"/>
        <v>0</v>
      </c>
      <c r="DI387" s="46">
        <f t="shared" si="2876"/>
        <v>0</v>
      </c>
      <c r="DJ387" s="46">
        <f t="shared" si="2877"/>
        <v>0</v>
      </c>
      <c r="DK387" s="51">
        <f t="shared" si="2878"/>
        <v>0</v>
      </c>
      <c r="DL387" s="58">
        <f t="shared" si="2769"/>
        <v>0</v>
      </c>
      <c r="DM387" s="241">
        <f t="shared" ref="DM387:DM397" si="3117">IF(AND($H$7="Oui",DE387&gt;$I$7),0,IF(DE387&gt;$B$7,0,(TRUNC($C$7*$P$54/12,2))+(TRUNC($C$7*$Q$54/12,2))))</f>
        <v>0</v>
      </c>
      <c r="DN387" s="51">
        <f t="shared" si="2879"/>
        <v>0</v>
      </c>
      <c r="DO387" s="57">
        <f t="shared" si="2880"/>
        <v>0</v>
      </c>
      <c r="DP387" s="468">
        <f t="shared" si="3046"/>
        <v>0</v>
      </c>
      <c r="DQ387" s="46">
        <f t="shared" si="3047"/>
        <v>0</v>
      </c>
      <c r="DR387" s="47"/>
      <c r="DS387" s="46">
        <f t="shared" si="3048"/>
        <v>0</v>
      </c>
      <c r="DT387" s="48"/>
      <c r="DU387" s="29"/>
      <c r="DV387" s="45">
        <v>326</v>
      </c>
      <c r="DW387" s="46">
        <f t="shared" si="3049"/>
        <v>0</v>
      </c>
      <c r="DX387" s="46">
        <f t="shared" ref="DX387:DX397" si="3118">IF(AND($H$7="Oui",DV387&gt;$I$7),0,IF(DV387&gt;$B$7,0,(TRUNC(EB386*$R$54*$L$7/12,2))+(TRUNC(EB386*$S$54*$M$7/12,2))))</f>
        <v>0</v>
      </c>
      <c r="DY387" s="46">
        <f t="shared" si="3050"/>
        <v>0</v>
      </c>
      <c r="DZ387" s="46">
        <f t="shared" si="2881"/>
        <v>0</v>
      </c>
      <c r="EA387" s="46">
        <f t="shared" si="2882"/>
        <v>0</v>
      </c>
      <c r="EB387" s="51">
        <f t="shared" si="2883"/>
        <v>0</v>
      </c>
      <c r="EC387" s="58">
        <f t="shared" si="2770"/>
        <v>0</v>
      </c>
      <c r="ED387" s="52">
        <f t="shared" ref="ED387:ED397" si="3119">IF(AND($H$7="Oui",DV387&gt;$I$7),0,IF(DV387&gt;$B$7,0,(TRUNC(EF386*$R$54/12,2))+(TRUNC(EF386*$S$54/12,2))))</f>
        <v>0</v>
      </c>
      <c r="EE387" s="51">
        <f t="shared" si="2884"/>
        <v>0</v>
      </c>
      <c r="EF387" s="57">
        <f t="shared" si="2885"/>
        <v>0</v>
      </c>
      <c r="EG387" s="468">
        <f t="shared" si="3051"/>
        <v>0</v>
      </c>
      <c r="EH387" s="46">
        <f t="shared" si="3052"/>
        <v>0</v>
      </c>
      <c r="EI387" s="47"/>
      <c r="EJ387" s="46">
        <f t="shared" si="3053"/>
        <v>0</v>
      </c>
      <c r="EK387" s="48"/>
      <c r="EL387" s="29"/>
      <c r="EM387" s="45">
        <v>326</v>
      </c>
      <c r="EN387" s="46">
        <f t="shared" si="3096"/>
        <v>0</v>
      </c>
      <c r="EO387" s="46">
        <f t="shared" ref="EO387:EO397" si="3120">IF(EM387&gt;$B$7,0,(TRUNC(ES386*$T$54*$L$7/12,2))+(TRUNC(ES386*$U$54*$M$7/12,2)))</f>
        <v>0</v>
      </c>
      <c r="EP387" s="128">
        <f t="shared" si="2771"/>
        <v>0</v>
      </c>
      <c r="EQ387" s="46">
        <f t="shared" si="2886"/>
        <v>0</v>
      </c>
      <c r="ER387" s="46">
        <f t="shared" si="2887"/>
        <v>0</v>
      </c>
      <c r="ES387" s="51">
        <f t="shared" si="2888"/>
        <v>0</v>
      </c>
      <c r="ET387" s="153">
        <f t="shared" si="3054"/>
        <v>10000</v>
      </c>
      <c r="EU387" s="45">
        <v>326</v>
      </c>
      <c r="EV387" s="46">
        <f t="shared" si="2772"/>
        <v>0</v>
      </c>
      <c r="EW387" s="46">
        <f t="shared" ref="EW387:EW397" si="3121">IF(EU387&gt;$B$7,0,(TRUNC(FA386*$T$54*$L$7/12,2))+(TRUNC(FA386*$U$54*$M$7/12,2)))</f>
        <v>0</v>
      </c>
      <c r="EX387" s="128">
        <f t="shared" si="2889"/>
        <v>0</v>
      </c>
      <c r="EY387" s="46">
        <f t="shared" si="2890"/>
        <v>0</v>
      </c>
      <c r="EZ387" s="46">
        <f t="shared" si="2891"/>
        <v>0</v>
      </c>
      <c r="FA387" s="51">
        <f t="shared" si="2892"/>
        <v>0</v>
      </c>
      <c r="FB387" s="58">
        <f t="shared" si="2893"/>
        <v>0</v>
      </c>
      <c r="FC387" s="52">
        <f t="shared" ref="FC387:FC397" si="3122">IF(AND($H$7="Oui",EU387&gt;$I$7),0,IF(EU387&gt;$B$7,0,(TRUNC(FE386*$T$54/12,2))+(TRUNC(FE386*$U$54/12,2))))</f>
        <v>0</v>
      </c>
      <c r="FD387" s="51">
        <f t="shared" si="3055"/>
        <v>0</v>
      </c>
      <c r="FE387" s="57">
        <f t="shared" si="2894"/>
        <v>0</v>
      </c>
      <c r="FF387" s="153">
        <f t="shared" si="3056"/>
        <v>10000</v>
      </c>
      <c r="FG387" s="469">
        <f t="shared" si="2895"/>
        <v>0</v>
      </c>
      <c r="FH387" s="46">
        <f t="shared" si="2896"/>
        <v>0</v>
      </c>
      <c r="FI387" s="46">
        <f t="shared" si="2897"/>
        <v>0</v>
      </c>
      <c r="FJ387" s="48"/>
      <c r="FL387" s="45">
        <v>326</v>
      </c>
      <c r="FM387" s="46">
        <f t="shared" si="3057"/>
        <v>0</v>
      </c>
      <c r="FN387" s="46">
        <f t="shared" si="3097"/>
        <v>0</v>
      </c>
      <c r="FO387" s="46">
        <f t="shared" si="3058"/>
        <v>0</v>
      </c>
      <c r="FP387" s="46">
        <f t="shared" si="2898"/>
        <v>0</v>
      </c>
      <c r="FQ387" s="46">
        <f t="shared" si="2899"/>
        <v>0</v>
      </c>
      <c r="FR387" s="51">
        <f t="shared" si="2900"/>
        <v>0</v>
      </c>
      <c r="FS387" s="57">
        <f t="shared" ref="FS387:FS397" si="3123">$BQ$385</f>
        <v>0</v>
      </c>
      <c r="FT387" s="58">
        <f t="shared" si="2773"/>
        <v>0</v>
      </c>
      <c r="FU387" s="241">
        <f t="shared" si="3098"/>
        <v>0</v>
      </c>
      <c r="FV387" s="51">
        <f t="shared" si="2901"/>
        <v>0</v>
      </c>
      <c r="FW387" s="51">
        <f t="shared" si="2902"/>
        <v>0</v>
      </c>
      <c r="FX387" s="153">
        <f t="shared" ref="FX387:FX397" si="3124">$BV$385</f>
        <v>0</v>
      </c>
      <c r="FY387" s="468">
        <f t="shared" si="3059"/>
        <v>0</v>
      </c>
      <c r="FZ387" s="46">
        <f t="shared" si="3060"/>
        <v>0</v>
      </c>
      <c r="GA387" s="46">
        <f t="shared" si="2903"/>
        <v>0</v>
      </c>
      <c r="GB387" s="48"/>
      <c r="GD387" s="45">
        <v>326</v>
      </c>
      <c r="GE387" s="128">
        <f t="shared" si="3099"/>
        <v>0</v>
      </c>
      <c r="GF387" s="128">
        <f t="shared" ref="GF387:GF397" si="3125">IF(AND($H$7="Oui",GD387&gt;$I$7),0,IF(GD387&gt;$B$7,0,(TRUNC(GK387*$X$54*$L$7/12,2))+(TRUNC(GK387*$Y$54*$M$7/12,2))))</f>
        <v>0</v>
      </c>
      <c r="GG387" s="128">
        <f t="shared" si="2699"/>
        <v>0</v>
      </c>
      <c r="GH387" s="46">
        <f t="shared" si="2774"/>
        <v>0</v>
      </c>
      <c r="GI387" s="46">
        <f t="shared" si="2904"/>
        <v>0</v>
      </c>
      <c r="GJ387" s="51">
        <f t="shared" si="2905"/>
        <v>0</v>
      </c>
      <c r="GK387" s="51">
        <f t="shared" ref="GK387:GK397" si="3126">$GJ$385</f>
        <v>0</v>
      </c>
      <c r="GL387" s="153">
        <f t="shared" si="3061"/>
        <v>10000</v>
      </c>
      <c r="GM387" s="45">
        <v>326</v>
      </c>
      <c r="GN387" s="46">
        <f t="shared" si="2775"/>
        <v>0</v>
      </c>
      <c r="GO387" s="46">
        <f t="shared" si="3100"/>
        <v>0</v>
      </c>
      <c r="GP387" s="128">
        <f t="shared" si="2747"/>
        <v>0</v>
      </c>
      <c r="GQ387" s="46">
        <f t="shared" si="2906"/>
        <v>0</v>
      </c>
      <c r="GR387" s="46">
        <f t="shared" si="2748"/>
        <v>0</v>
      </c>
      <c r="GS387" s="51">
        <f t="shared" si="2907"/>
        <v>0</v>
      </c>
      <c r="GT387" s="57">
        <f t="shared" ref="GT387:GT397" si="3127">$GS$385</f>
        <v>0</v>
      </c>
      <c r="GU387" s="58">
        <f t="shared" si="2908"/>
        <v>0</v>
      </c>
      <c r="GV387" s="52">
        <f t="shared" si="3101"/>
        <v>0</v>
      </c>
      <c r="GW387" s="51">
        <f t="shared" si="3062"/>
        <v>0</v>
      </c>
      <c r="GX387" s="57">
        <f t="shared" si="2909"/>
        <v>0</v>
      </c>
      <c r="GY387" s="57">
        <f t="shared" ref="GY387:GY397" si="3128">$GX$385</f>
        <v>0</v>
      </c>
      <c r="GZ387" s="153">
        <f t="shared" si="3063"/>
        <v>10000</v>
      </c>
      <c r="HA387" s="469">
        <f t="shared" si="2910"/>
        <v>0</v>
      </c>
      <c r="HB387" s="46">
        <f t="shared" si="2911"/>
        <v>0</v>
      </c>
      <c r="HC387" s="46">
        <f t="shared" si="2912"/>
        <v>0</v>
      </c>
      <c r="HD387" s="48"/>
      <c r="HF387" s="45">
        <v>326</v>
      </c>
      <c r="HG387" s="46">
        <f t="shared" si="2913"/>
        <v>0</v>
      </c>
      <c r="HH387" s="46">
        <f t="shared" si="2914"/>
        <v>0</v>
      </c>
      <c r="HI387" s="46">
        <f t="shared" si="2915"/>
        <v>0</v>
      </c>
      <c r="HJ387" s="46">
        <f t="shared" si="2916"/>
        <v>0</v>
      </c>
      <c r="HK387" s="46">
        <f t="shared" si="2917"/>
        <v>0</v>
      </c>
      <c r="HL387" s="51">
        <f t="shared" si="2918"/>
        <v>0</v>
      </c>
      <c r="HM387" s="153">
        <f t="shared" si="3064"/>
        <v>10000</v>
      </c>
      <c r="HN387" s="58">
        <f t="shared" si="2919"/>
        <v>0</v>
      </c>
      <c r="HO387" s="52">
        <f t="shared" si="2920"/>
        <v>0</v>
      </c>
      <c r="HP387" s="51">
        <f t="shared" si="2921"/>
        <v>0</v>
      </c>
      <c r="HQ387" s="57">
        <f t="shared" si="2922"/>
        <v>0</v>
      </c>
      <c r="HR387" s="153">
        <f t="shared" si="3065"/>
        <v>10000</v>
      </c>
      <c r="HS387" s="468">
        <f t="shared" si="2749"/>
        <v>0</v>
      </c>
      <c r="HT387" s="46">
        <f t="shared" si="2750"/>
        <v>0</v>
      </c>
      <c r="HU387" s="46">
        <f t="shared" si="2751"/>
        <v>0</v>
      </c>
      <c r="HV387" s="48"/>
      <c r="HW387" s="29"/>
      <c r="HX387" s="45">
        <v>326</v>
      </c>
      <c r="HY387" s="128">
        <f t="shared" si="2923"/>
        <v>0</v>
      </c>
      <c r="HZ387" s="46">
        <f t="shared" si="2924"/>
        <v>0</v>
      </c>
      <c r="IA387" s="46">
        <f t="shared" si="2925"/>
        <v>0</v>
      </c>
      <c r="IB387" s="46">
        <f t="shared" si="2926"/>
        <v>0</v>
      </c>
      <c r="IC387" s="46">
        <f t="shared" si="2927"/>
        <v>0</v>
      </c>
      <c r="ID387" s="51">
        <f t="shared" si="2928"/>
        <v>0</v>
      </c>
      <c r="IE387" s="153">
        <f t="shared" si="3066"/>
        <v>10000</v>
      </c>
      <c r="IF387" s="58">
        <f t="shared" si="2929"/>
        <v>0</v>
      </c>
      <c r="IG387" s="52">
        <f t="shared" si="2930"/>
        <v>0</v>
      </c>
      <c r="IH387" s="51">
        <f t="shared" si="2931"/>
        <v>0</v>
      </c>
      <c r="II387" s="57">
        <f t="shared" si="3067"/>
        <v>0</v>
      </c>
      <c r="IJ387" s="153">
        <f t="shared" si="3068"/>
        <v>10000</v>
      </c>
      <c r="IK387" s="468">
        <f t="shared" si="2752"/>
        <v>0</v>
      </c>
      <c r="IL387" s="46">
        <f t="shared" si="2753"/>
        <v>0</v>
      </c>
      <c r="IM387" s="46">
        <f t="shared" si="2754"/>
        <v>0</v>
      </c>
      <c r="IN387" s="48"/>
      <c r="IO387" s="53">
        <f t="shared" si="2932"/>
        <v>0</v>
      </c>
      <c r="IQ387" s="45">
        <v>326</v>
      </c>
      <c r="IR387" s="128">
        <f t="shared" si="2933"/>
        <v>0</v>
      </c>
      <c r="IS387" s="128">
        <f t="shared" si="2934"/>
        <v>0</v>
      </c>
      <c r="IT387" s="128">
        <f t="shared" si="2935"/>
        <v>0</v>
      </c>
      <c r="IU387" s="46">
        <f t="shared" si="2559"/>
        <v>0</v>
      </c>
      <c r="IV387" s="46">
        <f t="shared" si="2936"/>
        <v>0</v>
      </c>
      <c r="IW387" s="51">
        <f t="shared" si="2937"/>
        <v>0</v>
      </c>
      <c r="IX387" s="199">
        <f t="shared" si="3069"/>
        <v>10000</v>
      </c>
      <c r="IY387" s="128">
        <f t="shared" si="2938"/>
        <v>0</v>
      </c>
      <c r="IZ387" s="408">
        <f t="shared" si="2939"/>
        <v>0</v>
      </c>
      <c r="JA387" s="58">
        <f t="shared" si="2940"/>
        <v>0</v>
      </c>
      <c r="JB387" s="52">
        <f t="shared" si="2941"/>
        <v>0</v>
      </c>
      <c r="JC387" s="51">
        <f t="shared" si="2942"/>
        <v>0</v>
      </c>
      <c r="JD387" s="57">
        <f t="shared" si="2943"/>
        <v>0</v>
      </c>
      <c r="JE387" s="280">
        <f t="shared" si="2944"/>
        <v>10000</v>
      </c>
      <c r="JF387" s="280">
        <f t="shared" si="2945"/>
        <v>0</v>
      </c>
      <c r="JG387" s="468">
        <f t="shared" si="2946"/>
        <v>0</v>
      </c>
      <c r="JH387" s="46">
        <f t="shared" si="2947"/>
        <v>0</v>
      </c>
      <c r="JI387" s="46">
        <f t="shared" si="2948"/>
        <v>0</v>
      </c>
      <c r="JJ387" s="48"/>
      <c r="JL387" s="45">
        <v>326</v>
      </c>
      <c r="JM387" s="46">
        <f t="shared" si="2949"/>
        <v>0</v>
      </c>
      <c r="JN387" s="46">
        <f t="shared" si="2950"/>
        <v>0</v>
      </c>
      <c r="JO387" s="128">
        <f t="shared" si="2951"/>
        <v>0</v>
      </c>
      <c r="JP387" s="46">
        <f t="shared" si="3070"/>
        <v>0</v>
      </c>
      <c r="JQ387" s="46">
        <f t="shared" si="2952"/>
        <v>0</v>
      </c>
      <c r="JR387" s="51">
        <f t="shared" si="2953"/>
        <v>0</v>
      </c>
      <c r="JS387" s="51">
        <f t="shared" ref="JS387:JS397" si="3129">$BQ$385</f>
        <v>0</v>
      </c>
      <c r="JT387" s="199">
        <f t="shared" si="3071"/>
        <v>10000</v>
      </c>
      <c r="JU387" s="128">
        <f t="shared" si="2954"/>
        <v>0</v>
      </c>
      <c r="JV387" s="408">
        <f t="shared" si="2955"/>
        <v>0</v>
      </c>
      <c r="JW387" s="58">
        <f t="shared" si="2956"/>
        <v>0</v>
      </c>
      <c r="JX387" s="52">
        <f t="shared" si="2957"/>
        <v>0</v>
      </c>
      <c r="JY387" s="51">
        <f t="shared" si="2958"/>
        <v>0</v>
      </c>
      <c r="JZ387" s="51">
        <f t="shared" si="2959"/>
        <v>0</v>
      </c>
      <c r="KA387" s="199">
        <f t="shared" ref="KA387:KA397" si="3130">$BV$385</f>
        <v>0</v>
      </c>
      <c r="KB387" s="128">
        <f t="shared" si="3072"/>
        <v>10000</v>
      </c>
      <c r="KC387" s="204">
        <f t="shared" si="2960"/>
        <v>0</v>
      </c>
      <c r="KD387" s="468">
        <f t="shared" si="3073"/>
        <v>0</v>
      </c>
      <c r="KE387" s="46">
        <f t="shared" si="3074"/>
        <v>0</v>
      </c>
      <c r="KF387" s="46">
        <f t="shared" si="2961"/>
        <v>0</v>
      </c>
      <c r="KG387" s="48"/>
      <c r="KI387" s="45">
        <v>326</v>
      </c>
      <c r="KJ387" s="46">
        <f t="shared" si="2962"/>
        <v>0</v>
      </c>
      <c r="KK387" s="46">
        <f t="shared" si="2963"/>
        <v>0</v>
      </c>
      <c r="KL387" s="128">
        <f t="shared" si="2964"/>
        <v>0</v>
      </c>
      <c r="KM387" s="46">
        <f t="shared" si="2782"/>
        <v>0</v>
      </c>
      <c r="KN387" s="46">
        <f t="shared" si="2965"/>
        <v>0</v>
      </c>
      <c r="KO387" s="51">
        <f t="shared" si="2966"/>
        <v>0</v>
      </c>
      <c r="KP387" s="199">
        <f t="shared" ref="KP387:KP397" si="3131">$CR$385</f>
        <v>0</v>
      </c>
      <c r="KQ387" s="199">
        <f t="shared" si="3075"/>
        <v>10000</v>
      </c>
      <c r="KR387" s="128">
        <f t="shared" si="2967"/>
        <v>0</v>
      </c>
      <c r="KS387" s="408">
        <f t="shared" si="2968"/>
        <v>0</v>
      </c>
      <c r="KT387" s="45">
        <v>326</v>
      </c>
      <c r="KU387" s="46">
        <f t="shared" si="3076"/>
        <v>0</v>
      </c>
      <c r="KV387" s="46">
        <f t="shared" si="2969"/>
        <v>0</v>
      </c>
      <c r="KW387" s="128">
        <f t="shared" si="2755"/>
        <v>0</v>
      </c>
      <c r="KX387" s="46">
        <f t="shared" si="2970"/>
        <v>0</v>
      </c>
      <c r="KY387" s="46">
        <f t="shared" si="2756"/>
        <v>0</v>
      </c>
      <c r="KZ387" s="51">
        <f t="shared" si="2971"/>
        <v>0</v>
      </c>
      <c r="LA387" s="153">
        <f t="shared" ref="LA387:LA397" si="3132">$CR$385</f>
        <v>0</v>
      </c>
      <c r="LB387" s="58">
        <f t="shared" si="2652"/>
        <v>0</v>
      </c>
      <c r="LC387" s="52">
        <f t="shared" si="2972"/>
        <v>0</v>
      </c>
      <c r="LD387" s="51">
        <f t="shared" si="2973"/>
        <v>0</v>
      </c>
      <c r="LE387" s="51">
        <f t="shared" si="2757"/>
        <v>0</v>
      </c>
      <c r="LF387" s="51">
        <f t="shared" ref="LF387:LF397" si="3133">$CW$385</f>
        <v>0</v>
      </c>
      <c r="LG387" s="128">
        <f t="shared" si="2758"/>
        <v>10000</v>
      </c>
      <c r="LH387" s="204">
        <f t="shared" si="2974"/>
        <v>0</v>
      </c>
      <c r="LI387" s="479">
        <f t="shared" si="2759"/>
        <v>0</v>
      </c>
      <c r="LJ387" s="46">
        <f t="shared" si="3077"/>
        <v>0</v>
      </c>
      <c r="LK387" s="46">
        <f t="shared" si="3078"/>
        <v>0</v>
      </c>
      <c r="LL387" s="48"/>
      <c r="LN387" s="45">
        <v>326</v>
      </c>
      <c r="LO387" s="46">
        <f t="shared" si="2975"/>
        <v>0</v>
      </c>
      <c r="LP387" s="46">
        <f t="shared" si="3102"/>
        <v>0</v>
      </c>
      <c r="LQ387" s="46">
        <f t="shared" si="2976"/>
        <v>0</v>
      </c>
      <c r="LR387" s="46">
        <f t="shared" si="2977"/>
        <v>0</v>
      </c>
      <c r="LS387" s="46">
        <f t="shared" si="2978"/>
        <v>0</v>
      </c>
      <c r="LT387" s="51">
        <f t="shared" si="2979"/>
        <v>0</v>
      </c>
      <c r="LU387" s="199">
        <f t="shared" si="3079"/>
        <v>10000</v>
      </c>
      <c r="LV387" s="58">
        <f t="shared" si="2980"/>
        <v>0</v>
      </c>
      <c r="LW387" s="241">
        <f t="shared" si="3103"/>
        <v>0</v>
      </c>
      <c r="LX387" s="51">
        <f t="shared" si="2981"/>
        <v>0</v>
      </c>
      <c r="LY387" s="51">
        <f t="shared" si="2982"/>
        <v>0</v>
      </c>
      <c r="LZ387" s="46">
        <f t="shared" si="3080"/>
        <v>0</v>
      </c>
      <c r="MA387" s="199">
        <f t="shared" si="3081"/>
        <v>10000</v>
      </c>
      <c r="MB387" s="468">
        <f t="shared" si="3082"/>
        <v>0</v>
      </c>
      <c r="MC387" s="46">
        <f t="shared" si="3083"/>
        <v>0</v>
      </c>
      <c r="MD387" s="46">
        <f t="shared" si="3084"/>
        <v>0</v>
      </c>
      <c r="ME387" s="48"/>
      <c r="MG387" s="45">
        <v>326</v>
      </c>
      <c r="MH387" s="46">
        <f t="shared" si="2983"/>
        <v>0</v>
      </c>
      <c r="MI387" s="46">
        <f t="shared" si="3104"/>
        <v>0</v>
      </c>
      <c r="MJ387" s="46">
        <f t="shared" si="2984"/>
        <v>0</v>
      </c>
      <c r="MK387" s="46">
        <f t="shared" si="2985"/>
        <v>0</v>
      </c>
      <c r="ML387" s="46">
        <f t="shared" si="2986"/>
        <v>0</v>
      </c>
      <c r="MM387" s="51">
        <f t="shared" si="2987"/>
        <v>0</v>
      </c>
      <c r="MN387" s="199">
        <f t="shared" si="3085"/>
        <v>10000</v>
      </c>
      <c r="MO387" s="58">
        <f t="shared" si="2988"/>
        <v>0</v>
      </c>
      <c r="MP387" s="52">
        <f t="shared" si="3105"/>
        <v>0</v>
      </c>
      <c r="MQ387" s="51">
        <f t="shared" si="2989"/>
        <v>0</v>
      </c>
      <c r="MR387" s="57">
        <f t="shared" si="2990"/>
        <v>0</v>
      </c>
      <c r="MS387" s="199">
        <f t="shared" si="3086"/>
        <v>10000</v>
      </c>
      <c r="MT387" s="468">
        <f t="shared" si="3087"/>
        <v>0</v>
      </c>
      <c r="MU387" s="46">
        <f t="shared" si="2991"/>
        <v>0</v>
      </c>
      <c r="MV387" s="46">
        <f t="shared" si="2992"/>
        <v>0</v>
      </c>
      <c r="MW387" s="48"/>
      <c r="MY387" s="45">
        <v>326</v>
      </c>
      <c r="MZ387" s="46">
        <f t="shared" si="2993"/>
        <v>0</v>
      </c>
      <c r="NA387" s="46">
        <f t="shared" si="3106"/>
        <v>0</v>
      </c>
      <c r="NB387" s="128">
        <f t="shared" si="2994"/>
        <v>0</v>
      </c>
      <c r="NC387" s="46">
        <f t="shared" si="2776"/>
        <v>0</v>
      </c>
      <c r="ND387" s="46">
        <f t="shared" si="2995"/>
        <v>0</v>
      </c>
      <c r="NE387" s="51">
        <f t="shared" si="2760"/>
        <v>0</v>
      </c>
      <c r="NF387" s="153">
        <f t="shared" si="2761"/>
        <v>10000</v>
      </c>
      <c r="NG387" s="45">
        <v>326</v>
      </c>
      <c r="NH387" s="46">
        <f t="shared" si="2777"/>
        <v>0</v>
      </c>
      <c r="NI387" s="46">
        <f t="shared" si="3107"/>
        <v>0</v>
      </c>
      <c r="NJ387" s="128">
        <f t="shared" si="2762"/>
        <v>0</v>
      </c>
      <c r="NK387" s="46">
        <f t="shared" si="3088"/>
        <v>0</v>
      </c>
      <c r="NL387" s="46">
        <f t="shared" si="2763"/>
        <v>0</v>
      </c>
      <c r="NM387" s="51">
        <f t="shared" si="2996"/>
        <v>0</v>
      </c>
      <c r="NN387" s="58">
        <f t="shared" si="2764"/>
        <v>0</v>
      </c>
      <c r="NO387" s="52">
        <f t="shared" si="3108"/>
        <v>0</v>
      </c>
      <c r="NP387" s="51">
        <f t="shared" si="2765"/>
        <v>0</v>
      </c>
      <c r="NQ387" s="57">
        <f t="shared" si="2997"/>
        <v>0</v>
      </c>
      <c r="NR387" s="153">
        <f t="shared" si="3089"/>
        <v>10000</v>
      </c>
      <c r="NS387" s="469">
        <f t="shared" si="2998"/>
        <v>0</v>
      </c>
      <c r="NT387" s="46">
        <f t="shared" si="2999"/>
        <v>0</v>
      </c>
      <c r="NU387" s="46">
        <f t="shared" si="3000"/>
        <v>0</v>
      </c>
      <c r="NV387" s="48"/>
      <c r="NX387" s="45">
        <v>326</v>
      </c>
      <c r="NY387" s="46">
        <f t="shared" si="3001"/>
        <v>0</v>
      </c>
      <c r="NZ387" s="46">
        <f t="shared" si="3109"/>
        <v>0</v>
      </c>
      <c r="OA387" s="46">
        <f t="shared" si="3002"/>
        <v>0</v>
      </c>
      <c r="OB387" s="46">
        <f t="shared" si="3003"/>
        <v>0</v>
      </c>
      <c r="OC387" s="46">
        <f t="shared" si="3004"/>
        <v>0</v>
      </c>
      <c r="OD387" s="51">
        <f t="shared" si="3005"/>
        <v>0</v>
      </c>
      <c r="OE387" s="57">
        <f t="shared" ref="OE387:OE397" si="3134">$BQ$385</f>
        <v>0</v>
      </c>
      <c r="OF387" s="153">
        <f t="shared" si="3090"/>
        <v>10000</v>
      </c>
      <c r="OG387" s="58">
        <f t="shared" si="3006"/>
        <v>0</v>
      </c>
      <c r="OH387" s="241">
        <f t="shared" ref="OH387:OH397" si="3135">IF(AND($H$7="Oui",NX387&gt;$I$7),0,IF(NX387&gt;$B$7,0,(TRUNC(OK387*$AX$54/12,2))+(TRUNC(OK387*$AZ$54/12,2))))</f>
        <v>0</v>
      </c>
      <c r="OI387" s="51">
        <f t="shared" si="3007"/>
        <v>0</v>
      </c>
      <c r="OJ387" s="51">
        <f t="shared" si="3008"/>
        <v>0</v>
      </c>
      <c r="OK387" s="153">
        <f t="shared" ref="OK387:OK397" si="3136">$BV$385</f>
        <v>0</v>
      </c>
      <c r="OL387" s="153">
        <f t="shared" si="3091"/>
        <v>10000</v>
      </c>
      <c r="OM387" s="468">
        <f t="shared" si="3092"/>
        <v>0</v>
      </c>
      <c r="ON387" s="46">
        <f t="shared" si="3093"/>
        <v>0</v>
      </c>
      <c r="OO387" s="46">
        <f t="shared" si="3009"/>
        <v>0</v>
      </c>
      <c r="OP387" s="48"/>
      <c r="OR387" s="45">
        <v>326</v>
      </c>
      <c r="OS387" s="46">
        <f t="shared" si="3010"/>
        <v>0</v>
      </c>
      <c r="OT387" s="128">
        <f t="shared" si="3110"/>
        <v>0</v>
      </c>
      <c r="OU387" s="128">
        <f t="shared" si="3011"/>
        <v>0</v>
      </c>
      <c r="OV387" s="46">
        <f t="shared" si="2778"/>
        <v>0</v>
      </c>
      <c r="OW387" s="46">
        <f t="shared" si="2779"/>
        <v>0</v>
      </c>
      <c r="OX387" s="51">
        <f t="shared" si="3012"/>
        <v>0</v>
      </c>
      <c r="OY387" s="51">
        <f t="shared" ref="OY387:OY397" si="3137">$GJ$385</f>
        <v>0</v>
      </c>
      <c r="OZ387" s="153">
        <f t="shared" si="3094"/>
        <v>10000</v>
      </c>
      <c r="PA387" s="45">
        <v>326</v>
      </c>
      <c r="PB387" s="46">
        <f t="shared" si="3013"/>
        <v>0</v>
      </c>
      <c r="PC387" s="46">
        <f t="shared" ref="PC387:PC397" si="3138">IF(PA387&gt;$B$7,0,(TRUNC(PH387*$BB$54*$L$7/12,2))+(TRUNC(PH387*$BD$54*$M$7/12,2)))</f>
        <v>0</v>
      </c>
      <c r="PD387" s="128">
        <f t="shared" si="3014"/>
        <v>0</v>
      </c>
      <c r="PE387" s="46">
        <f t="shared" si="3015"/>
        <v>0</v>
      </c>
      <c r="PF387" s="46">
        <f t="shared" si="3016"/>
        <v>0</v>
      </c>
      <c r="PG387" s="51">
        <f t="shared" si="3017"/>
        <v>0</v>
      </c>
      <c r="PH387" s="57">
        <f t="shared" ref="PH387:PH397" si="3139">$GS$385</f>
        <v>0</v>
      </c>
      <c r="PI387" s="688">
        <f t="shared" si="3018"/>
        <v>0</v>
      </c>
      <c r="PJ387" s="52">
        <f t="shared" ref="PJ387:PJ397" si="3140">IF(AND($H$7="Oui",PA387&gt;$I$7),0,IF(PA387&gt;$B$7,0,(TRUNC(PM387*$BB$54/12,2))+(TRUNC(PM387*$BD$54/12,2))))</f>
        <v>0</v>
      </c>
      <c r="PK387" s="51">
        <f t="shared" si="3019"/>
        <v>0</v>
      </c>
      <c r="PL387" s="57">
        <f t="shared" si="3020"/>
        <v>0</v>
      </c>
      <c r="PM387" s="57">
        <f t="shared" ref="PM387:PM397" si="3141">$GX$385</f>
        <v>0</v>
      </c>
      <c r="PN387" s="153">
        <f t="shared" si="3095"/>
        <v>10000</v>
      </c>
      <c r="PO387" s="469">
        <f t="shared" si="3021"/>
        <v>0</v>
      </c>
      <c r="PP387" s="46">
        <f t="shared" si="3022"/>
        <v>0</v>
      </c>
      <c r="PQ387" s="46">
        <f t="shared" si="3023"/>
        <v>0</v>
      </c>
      <c r="PR387" s="48"/>
    </row>
    <row r="388" spans="2:434" hidden="1" x14ac:dyDescent="0.3">
      <c r="B388" s="45">
        <v>327</v>
      </c>
      <c r="C388" s="46">
        <f t="shared" si="2798"/>
        <v>0</v>
      </c>
      <c r="D388" s="46">
        <f t="shared" si="2830"/>
        <v>0</v>
      </c>
      <c r="E388" s="46">
        <f t="shared" si="2831"/>
        <v>0</v>
      </c>
      <c r="F388" s="46">
        <f t="shared" si="2832"/>
        <v>0</v>
      </c>
      <c r="G388" s="46">
        <f t="shared" si="2833"/>
        <v>0</v>
      </c>
      <c r="H388" s="51">
        <f t="shared" si="2834"/>
        <v>0</v>
      </c>
      <c r="I388" s="58">
        <f t="shared" si="2766"/>
        <v>0</v>
      </c>
      <c r="J388" s="52">
        <f t="shared" si="2835"/>
        <v>0</v>
      </c>
      <c r="K388" s="51">
        <f t="shared" si="2836"/>
        <v>0</v>
      </c>
      <c r="L388" s="57">
        <f t="shared" si="2837"/>
        <v>0</v>
      </c>
      <c r="M388" s="468">
        <f t="shared" si="3024"/>
        <v>0</v>
      </c>
      <c r="N388" s="46">
        <f t="shared" si="3025"/>
        <v>0</v>
      </c>
      <c r="O388" s="47"/>
      <c r="P388" s="46">
        <f t="shared" si="3026"/>
        <v>0</v>
      </c>
      <c r="Q388" s="48"/>
      <c r="R388" s="29"/>
      <c r="S388" s="29"/>
      <c r="T388" s="45">
        <v>327</v>
      </c>
      <c r="U388" s="46">
        <f t="shared" si="2838"/>
        <v>0</v>
      </c>
      <c r="V388" s="46">
        <f t="shared" si="2839"/>
        <v>0</v>
      </c>
      <c r="W388" s="46">
        <f t="shared" si="3027"/>
        <v>0</v>
      </c>
      <c r="X388" s="46">
        <f t="shared" si="2840"/>
        <v>0</v>
      </c>
      <c r="Y388" s="46">
        <f t="shared" si="2841"/>
        <v>0</v>
      </c>
      <c r="Z388" s="51">
        <f t="shared" si="2842"/>
        <v>0</v>
      </c>
      <c r="AA388" s="58">
        <f t="shared" si="2843"/>
        <v>0</v>
      </c>
      <c r="AB388" s="52">
        <f t="shared" si="2844"/>
        <v>0</v>
      </c>
      <c r="AC388" s="51">
        <f t="shared" si="2845"/>
        <v>0</v>
      </c>
      <c r="AD388" s="57">
        <f t="shared" si="2846"/>
        <v>0</v>
      </c>
      <c r="AE388" s="468">
        <f t="shared" si="3028"/>
        <v>0</v>
      </c>
      <c r="AF388" s="46">
        <f t="shared" si="2847"/>
        <v>0</v>
      </c>
      <c r="AG388" s="47"/>
      <c r="AH388" s="46">
        <f t="shared" si="3029"/>
        <v>0</v>
      </c>
      <c r="AI388" s="48"/>
      <c r="AJ388" s="29"/>
      <c r="AK388" s="45">
        <v>327</v>
      </c>
      <c r="AL388" s="46">
        <f t="shared" si="2848"/>
        <v>0</v>
      </c>
      <c r="AM388" s="46"/>
      <c r="AN388" s="46"/>
      <c r="AO388" s="46">
        <f t="shared" si="2849"/>
        <v>0</v>
      </c>
      <c r="AP388" s="128">
        <f t="shared" si="2850"/>
        <v>0</v>
      </c>
      <c r="AQ388" s="128"/>
      <c r="AR388" s="128"/>
      <c r="AS388" s="46">
        <f t="shared" si="2851"/>
        <v>0</v>
      </c>
      <c r="AT388" s="46">
        <f t="shared" si="2852"/>
        <v>0</v>
      </c>
      <c r="AU388" s="51"/>
      <c r="AV388" s="51"/>
      <c r="AW388" s="51">
        <f t="shared" si="2853"/>
        <v>0</v>
      </c>
      <c r="AX388" s="58">
        <f t="shared" si="2854"/>
        <v>0</v>
      </c>
      <c r="AY388" s="52"/>
      <c r="AZ388" s="52"/>
      <c r="BA388" s="52">
        <f t="shared" si="2855"/>
        <v>0</v>
      </c>
      <c r="BB388" s="51">
        <f t="shared" si="2856"/>
        <v>0</v>
      </c>
      <c r="BC388" s="51"/>
      <c r="BD388" s="51"/>
      <c r="BE388" s="57">
        <f t="shared" si="2857"/>
        <v>0</v>
      </c>
      <c r="BF388" s="468">
        <f t="shared" si="2858"/>
        <v>0</v>
      </c>
      <c r="BG388" s="46">
        <f t="shared" si="2859"/>
        <v>0</v>
      </c>
      <c r="BH388" s="46">
        <f t="shared" si="2860"/>
        <v>0</v>
      </c>
      <c r="BI388" s="48"/>
      <c r="BK388" s="45">
        <v>327</v>
      </c>
      <c r="BL388" s="46">
        <f t="shared" si="3030"/>
        <v>0</v>
      </c>
      <c r="BM388" s="46">
        <f t="shared" si="3031"/>
        <v>0</v>
      </c>
      <c r="BN388" s="46">
        <f t="shared" si="3032"/>
        <v>0</v>
      </c>
      <c r="BO388" s="46">
        <f t="shared" si="2861"/>
        <v>0</v>
      </c>
      <c r="BP388" s="46">
        <f t="shared" si="2862"/>
        <v>0</v>
      </c>
      <c r="BQ388" s="51">
        <f t="shared" si="2863"/>
        <v>0</v>
      </c>
      <c r="BR388" s="57">
        <f t="shared" si="3111"/>
        <v>0</v>
      </c>
      <c r="BS388" s="58">
        <f t="shared" si="2767"/>
        <v>0</v>
      </c>
      <c r="BT388" s="52">
        <f t="shared" si="3033"/>
        <v>0</v>
      </c>
      <c r="BU388" s="51">
        <f t="shared" si="2864"/>
        <v>0</v>
      </c>
      <c r="BV388" s="51">
        <f t="shared" si="2865"/>
        <v>0</v>
      </c>
      <c r="BW388" s="153">
        <f t="shared" si="3112"/>
        <v>0</v>
      </c>
      <c r="BX388" s="468">
        <f t="shared" si="3034"/>
        <v>0</v>
      </c>
      <c r="BY388" s="46">
        <f t="shared" si="3035"/>
        <v>0</v>
      </c>
      <c r="BZ388" s="46">
        <f t="shared" si="2866"/>
        <v>0</v>
      </c>
      <c r="CA388" s="48"/>
      <c r="CB388" s="29"/>
      <c r="CC388" s="45">
        <v>327</v>
      </c>
      <c r="CD388" s="128">
        <f t="shared" si="2867"/>
        <v>0</v>
      </c>
      <c r="CE388" s="46">
        <f t="shared" si="3036"/>
        <v>0</v>
      </c>
      <c r="CF388" s="128">
        <f t="shared" si="2868"/>
        <v>0</v>
      </c>
      <c r="CG388" s="46">
        <f t="shared" si="3037"/>
        <v>0</v>
      </c>
      <c r="CH388" s="46">
        <f t="shared" si="2768"/>
        <v>0</v>
      </c>
      <c r="CI388" s="51">
        <f t="shared" si="2869"/>
        <v>0</v>
      </c>
      <c r="CJ388" s="199">
        <f t="shared" si="3113"/>
        <v>0</v>
      </c>
      <c r="CK388" s="153">
        <f t="shared" si="3038"/>
        <v>10000</v>
      </c>
      <c r="CL388" s="45">
        <v>327</v>
      </c>
      <c r="CM388" s="46">
        <f t="shared" si="3039"/>
        <v>0</v>
      </c>
      <c r="CN388" s="46">
        <f t="shared" si="3040"/>
        <v>0</v>
      </c>
      <c r="CO388" s="128">
        <f t="shared" si="2780"/>
        <v>0</v>
      </c>
      <c r="CP388" s="46">
        <f t="shared" si="2870"/>
        <v>0</v>
      </c>
      <c r="CQ388" s="46">
        <f t="shared" si="2781"/>
        <v>0</v>
      </c>
      <c r="CR388" s="51">
        <f t="shared" si="2871"/>
        <v>0</v>
      </c>
      <c r="CS388" s="153">
        <f t="shared" si="3114"/>
        <v>0</v>
      </c>
      <c r="CT388" s="58">
        <f t="shared" si="2872"/>
        <v>0</v>
      </c>
      <c r="CU388" s="52">
        <f t="shared" si="3041"/>
        <v>0</v>
      </c>
      <c r="CV388" s="51">
        <f t="shared" si="3042"/>
        <v>0</v>
      </c>
      <c r="CW388" s="51">
        <f t="shared" si="2873"/>
        <v>0</v>
      </c>
      <c r="CX388" s="57">
        <f t="shared" si="3115"/>
        <v>0</v>
      </c>
      <c r="CY388" s="153">
        <f t="shared" si="3043"/>
        <v>10000</v>
      </c>
      <c r="CZ388" s="479">
        <f t="shared" si="2746"/>
        <v>0</v>
      </c>
      <c r="DA388" s="46">
        <f t="shared" si="3044"/>
        <v>0</v>
      </c>
      <c r="DB388" s="46">
        <f t="shared" si="3045"/>
        <v>0</v>
      </c>
      <c r="DC388" s="48"/>
      <c r="DE388" s="45">
        <v>327</v>
      </c>
      <c r="DF388" s="46">
        <f t="shared" si="2874"/>
        <v>0</v>
      </c>
      <c r="DG388" s="46">
        <f t="shared" si="3116"/>
        <v>0</v>
      </c>
      <c r="DH388" s="46">
        <f t="shared" si="2875"/>
        <v>0</v>
      </c>
      <c r="DI388" s="46">
        <f t="shared" si="2876"/>
        <v>0</v>
      </c>
      <c r="DJ388" s="46">
        <f t="shared" si="2877"/>
        <v>0</v>
      </c>
      <c r="DK388" s="51">
        <f t="shared" si="2878"/>
        <v>0</v>
      </c>
      <c r="DL388" s="58">
        <f t="shared" si="2769"/>
        <v>0</v>
      </c>
      <c r="DM388" s="241">
        <f t="shared" si="3117"/>
        <v>0</v>
      </c>
      <c r="DN388" s="51">
        <f t="shared" si="2879"/>
        <v>0</v>
      </c>
      <c r="DO388" s="57">
        <f t="shared" si="2880"/>
        <v>0</v>
      </c>
      <c r="DP388" s="468">
        <f t="shared" si="3046"/>
        <v>0</v>
      </c>
      <c r="DQ388" s="46">
        <f t="shared" si="3047"/>
        <v>0</v>
      </c>
      <c r="DR388" s="47"/>
      <c r="DS388" s="46">
        <f t="shared" si="3048"/>
        <v>0</v>
      </c>
      <c r="DT388" s="48"/>
      <c r="DU388" s="29"/>
      <c r="DV388" s="45">
        <v>327</v>
      </c>
      <c r="DW388" s="46">
        <f t="shared" si="3049"/>
        <v>0</v>
      </c>
      <c r="DX388" s="46">
        <f t="shared" si="3118"/>
        <v>0</v>
      </c>
      <c r="DY388" s="46">
        <f t="shared" si="3050"/>
        <v>0</v>
      </c>
      <c r="DZ388" s="46">
        <f t="shared" si="2881"/>
        <v>0</v>
      </c>
      <c r="EA388" s="46">
        <f t="shared" si="2882"/>
        <v>0</v>
      </c>
      <c r="EB388" s="51">
        <f t="shared" si="2883"/>
        <v>0</v>
      </c>
      <c r="EC388" s="58">
        <f t="shared" si="2770"/>
        <v>0</v>
      </c>
      <c r="ED388" s="52">
        <f t="shared" si="3119"/>
        <v>0</v>
      </c>
      <c r="EE388" s="51">
        <f t="shared" si="2884"/>
        <v>0</v>
      </c>
      <c r="EF388" s="57">
        <f t="shared" si="2885"/>
        <v>0</v>
      </c>
      <c r="EG388" s="468">
        <f t="shared" si="3051"/>
        <v>0</v>
      </c>
      <c r="EH388" s="46">
        <f t="shared" si="3052"/>
        <v>0</v>
      </c>
      <c r="EI388" s="47"/>
      <c r="EJ388" s="46">
        <f t="shared" si="3053"/>
        <v>0</v>
      </c>
      <c r="EK388" s="48"/>
      <c r="EL388" s="29"/>
      <c r="EM388" s="45">
        <v>327</v>
      </c>
      <c r="EN388" s="46">
        <f t="shared" si="3096"/>
        <v>0</v>
      </c>
      <c r="EO388" s="46">
        <f t="shared" si="3120"/>
        <v>0</v>
      </c>
      <c r="EP388" s="128">
        <f t="shared" si="2771"/>
        <v>0</v>
      </c>
      <c r="EQ388" s="46">
        <f t="shared" si="2886"/>
        <v>0</v>
      </c>
      <c r="ER388" s="46">
        <f t="shared" si="2887"/>
        <v>0</v>
      </c>
      <c r="ES388" s="51">
        <f t="shared" si="2888"/>
        <v>0</v>
      </c>
      <c r="ET388" s="153">
        <f t="shared" si="3054"/>
        <v>10000</v>
      </c>
      <c r="EU388" s="45">
        <v>327</v>
      </c>
      <c r="EV388" s="46">
        <f t="shared" si="2772"/>
        <v>0</v>
      </c>
      <c r="EW388" s="46">
        <f t="shared" si="3121"/>
        <v>0</v>
      </c>
      <c r="EX388" s="128">
        <f t="shared" si="2889"/>
        <v>0</v>
      </c>
      <c r="EY388" s="46">
        <f t="shared" si="2890"/>
        <v>0</v>
      </c>
      <c r="EZ388" s="46">
        <f t="shared" si="2891"/>
        <v>0</v>
      </c>
      <c r="FA388" s="51">
        <f t="shared" si="2892"/>
        <v>0</v>
      </c>
      <c r="FB388" s="58">
        <f t="shared" si="2893"/>
        <v>0</v>
      </c>
      <c r="FC388" s="52">
        <f t="shared" si="3122"/>
        <v>0</v>
      </c>
      <c r="FD388" s="51">
        <f t="shared" si="3055"/>
        <v>0</v>
      </c>
      <c r="FE388" s="57">
        <f t="shared" si="2894"/>
        <v>0</v>
      </c>
      <c r="FF388" s="153">
        <f t="shared" si="3056"/>
        <v>10000</v>
      </c>
      <c r="FG388" s="469">
        <f t="shared" si="2895"/>
        <v>0</v>
      </c>
      <c r="FH388" s="46">
        <f t="shared" si="2896"/>
        <v>0</v>
      </c>
      <c r="FI388" s="46">
        <f t="shared" si="2897"/>
        <v>0</v>
      </c>
      <c r="FJ388" s="48"/>
      <c r="FL388" s="45">
        <v>327</v>
      </c>
      <c r="FM388" s="46">
        <f t="shared" si="3057"/>
        <v>0</v>
      </c>
      <c r="FN388" s="46">
        <f t="shared" si="3097"/>
        <v>0</v>
      </c>
      <c r="FO388" s="46">
        <f t="shared" si="3058"/>
        <v>0</v>
      </c>
      <c r="FP388" s="46">
        <f t="shared" si="2898"/>
        <v>0</v>
      </c>
      <c r="FQ388" s="46">
        <f t="shared" si="2899"/>
        <v>0</v>
      </c>
      <c r="FR388" s="51">
        <f t="shared" si="2900"/>
        <v>0</v>
      </c>
      <c r="FS388" s="57">
        <f t="shared" si="3123"/>
        <v>0</v>
      </c>
      <c r="FT388" s="58">
        <f t="shared" si="2773"/>
        <v>0</v>
      </c>
      <c r="FU388" s="241">
        <f t="shared" si="3098"/>
        <v>0</v>
      </c>
      <c r="FV388" s="51">
        <f t="shared" si="2901"/>
        <v>0</v>
      </c>
      <c r="FW388" s="51">
        <f t="shared" si="2902"/>
        <v>0</v>
      </c>
      <c r="FX388" s="153">
        <f t="shared" si="3124"/>
        <v>0</v>
      </c>
      <c r="FY388" s="468">
        <f t="shared" si="3059"/>
        <v>0</v>
      </c>
      <c r="FZ388" s="46">
        <f t="shared" si="3060"/>
        <v>0</v>
      </c>
      <c r="GA388" s="46">
        <f t="shared" si="2903"/>
        <v>0</v>
      </c>
      <c r="GB388" s="48"/>
      <c r="GD388" s="45">
        <v>327</v>
      </c>
      <c r="GE388" s="128">
        <f t="shared" si="3099"/>
        <v>0</v>
      </c>
      <c r="GF388" s="128">
        <f t="shared" si="3125"/>
        <v>0</v>
      </c>
      <c r="GG388" s="128">
        <f t="shared" si="2699"/>
        <v>0</v>
      </c>
      <c r="GH388" s="46">
        <f t="shared" si="2774"/>
        <v>0</v>
      </c>
      <c r="GI388" s="46">
        <f t="shared" si="2904"/>
        <v>0</v>
      </c>
      <c r="GJ388" s="51">
        <f t="shared" si="2905"/>
        <v>0</v>
      </c>
      <c r="GK388" s="51">
        <f t="shared" si="3126"/>
        <v>0</v>
      </c>
      <c r="GL388" s="153">
        <f t="shared" si="3061"/>
        <v>10000</v>
      </c>
      <c r="GM388" s="45">
        <v>327</v>
      </c>
      <c r="GN388" s="46">
        <f t="shared" si="2775"/>
        <v>0</v>
      </c>
      <c r="GO388" s="46">
        <f t="shared" si="3100"/>
        <v>0</v>
      </c>
      <c r="GP388" s="128">
        <f t="shared" si="2747"/>
        <v>0</v>
      </c>
      <c r="GQ388" s="46">
        <f t="shared" si="2906"/>
        <v>0</v>
      </c>
      <c r="GR388" s="46">
        <f t="shared" si="2748"/>
        <v>0</v>
      </c>
      <c r="GS388" s="51">
        <f t="shared" si="2907"/>
        <v>0</v>
      </c>
      <c r="GT388" s="57">
        <f t="shared" si="3127"/>
        <v>0</v>
      </c>
      <c r="GU388" s="58">
        <f t="shared" si="2908"/>
        <v>0</v>
      </c>
      <c r="GV388" s="52">
        <f t="shared" si="3101"/>
        <v>0</v>
      </c>
      <c r="GW388" s="51">
        <f t="shared" si="3062"/>
        <v>0</v>
      </c>
      <c r="GX388" s="57">
        <f t="shared" si="2909"/>
        <v>0</v>
      </c>
      <c r="GY388" s="57">
        <f t="shared" si="3128"/>
        <v>0</v>
      </c>
      <c r="GZ388" s="153">
        <f t="shared" si="3063"/>
        <v>10000</v>
      </c>
      <c r="HA388" s="469">
        <f t="shared" si="2910"/>
        <v>0</v>
      </c>
      <c r="HB388" s="46">
        <f t="shared" si="2911"/>
        <v>0</v>
      </c>
      <c r="HC388" s="46">
        <f t="shared" si="2912"/>
        <v>0</v>
      </c>
      <c r="HD388" s="48"/>
      <c r="HF388" s="45">
        <v>327</v>
      </c>
      <c r="HG388" s="46">
        <f t="shared" si="2913"/>
        <v>0</v>
      </c>
      <c r="HH388" s="46">
        <f t="shared" si="2914"/>
        <v>0</v>
      </c>
      <c r="HI388" s="46">
        <f t="shared" si="2915"/>
        <v>0</v>
      </c>
      <c r="HJ388" s="46">
        <f t="shared" si="2916"/>
        <v>0</v>
      </c>
      <c r="HK388" s="46">
        <f t="shared" si="2917"/>
        <v>0</v>
      </c>
      <c r="HL388" s="51">
        <f t="shared" si="2918"/>
        <v>0</v>
      </c>
      <c r="HM388" s="153">
        <f t="shared" si="3064"/>
        <v>10000</v>
      </c>
      <c r="HN388" s="58">
        <f t="shared" si="2919"/>
        <v>0</v>
      </c>
      <c r="HO388" s="52">
        <f t="shared" si="2920"/>
        <v>0</v>
      </c>
      <c r="HP388" s="51">
        <f t="shared" si="2921"/>
        <v>0</v>
      </c>
      <c r="HQ388" s="57">
        <f t="shared" si="2922"/>
        <v>0</v>
      </c>
      <c r="HR388" s="153">
        <f t="shared" si="3065"/>
        <v>10000</v>
      </c>
      <c r="HS388" s="468">
        <f t="shared" si="2749"/>
        <v>0</v>
      </c>
      <c r="HT388" s="46">
        <f t="shared" si="2750"/>
        <v>0</v>
      </c>
      <c r="HU388" s="46">
        <f t="shared" si="2751"/>
        <v>0</v>
      </c>
      <c r="HV388" s="48"/>
      <c r="HW388" s="29"/>
      <c r="HX388" s="45">
        <v>327</v>
      </c>
      <c r="HY388" s="128">
        <f t="shared" si="2923"/>
        <v>0</v>
      </c>
      <c r="HZ388" s="46">
        <f t="shared" si="2924"/>
        <v>0</v>
      </c>
      <c r="IA388" s="46">
        <f t="shared" si="2925"/>
        <v>0</v>
      </c>
      <c r="IB388" s="46">
        <f t="shared" si="2926"/>
        <v>0</v>
      </c>
      <c r="IC388" s="46">
        <f t="shared" si="2927"/>
        <v>0</v>
      </c>
      <c r="ID388" s="51">
        <f t="shared" si="2928"/>
        <v>0</v>
      </c>
      <c r="IE388" s="153">
        <f t="shared" si="3066"/>
        <v>10000</v>
      </c>
      <c r="IF388" s="58">
        <f t="shared" si="2929"/>
        <v>0</v>
      </c>
      <c r="IG388" s="52">
        <f t="shared" si="2930"/>
        <v>0</v>
      </c>
      <c r="IH388" s="51">
        <f t="shared" si="2931"/>
        <v>0</v>
      </c>
      <c r="II388" s="57">
        <f t="shared" si="3067"/>
        <v>0</v>
      </c>
      <c r="IJ388" s="153">
        <f t="shared" si="3068"/>
        <v>10000</v>
      </c>
      <c r="IK388" s="468">
        <f t="shared" si="2752"/>
        <v>0</v>
      </c>
      <c r="IL388" s="46">
        <f t="shared" si="2753"/>
        <v>0</v>
      </c>
      <c r="IM388" s="46">
        <f t="shared" si="2754"/>
        <v>0</v>
      </c>
      <c r="IN388" s="48"/>
      <c r="IO388" s="53">
        <f t="shared" si="2932"/>
        <v>0</v>
      </c>
      <c r="IQ388" s="45">
        <v>327</v>
      </c>
      <c r="IR388" s="128">
        <f t="shared" si="2933"/>
        <v>0</v>
      </c>
      <c r="IS388" s="128">
        <f t="shared" si="2934"/>
        <v>0</v>
      </c>
      <c r="IT388" s="128">
        <f t="shared" si="2935"/>
        <v>0</v>
      </c>
      <c r="IU388" s="46">
        <f t="shared" si="2559"/>
        <v>0</v>
      </c>
      <c r="IV388" s="46">
        <f t="shared" si="2936"/>
        <v>0</v>
      </c>
      <c r="IW388" s="51">
        <f t="shared" si="2937"/>
        <v>0</v>
      </c>
      <c r="IX388" s="199">
        <f t="shared" si="3069"/>
        <v>10000</v>
      </c>
      <c r="IY388" s="128">
        <f t="shared" si="2938"/>
        <v>0</v>
      </c>
      <c r="IZ388" s="408">
        <f t="shared" si="2939"/>
        <v>0</v>
      </c>
      <c r="JA388" s="58">
        <f t="shared" si="2940"/>
        <v>0</v>
      </c>
      <c r="JB388" s="52">
        <f t="shared" si="2941"/>
        <v>0</v>
      </c>
      <c r="JC388" s="51">
        <f t="shared" si="2942"/>
        <v>0</v>
      </c>
      <c r="JD388" s="57">
        <f t="shared" si="2943"/>
        <v>0</v>
      </c>
      <c r="JE388" s="280">
        <f t="shared" si="2944"/>
        <v>10000</v>
      </c>
      <c r="JF388" s="280">
        <f t="shared" si="2945"/>
        <v>0</v>
      </c>
      <c r="JG388" s="468">
        <f t="shared" si="2946"/>
        <v>0</v>
      </c>
      <c r="JH388" s="46">
        <f t="shared" si="2947"/>
        <v>0</v>
      </c>
      <c r="JI388" s="46">
        <f t="shared" si="2948"/>
        <v>0</v>
      </c>
      <c r="JJ388" s="48"/>
      <c r="JL388" s="45">
        <v>327</v>
      </c>
      <c r="JM388" s="46">
        <f t="shared" si="2949"/>
        <v>0</v>
      </c>
      <c r="JN388" s="46">
        <f t="shared" si="2950"/>
        <v>0</v>
      </c>
      <c r="JO388" s="128">
        <f t="shared" si="2951"/>
        <v>0</v>
      </c>
      <c r="JP388" s="46">
        <f t="shared" si="3070"/>
        <v>0</v>
      </c>
      <c r="JQ388" s="46">
        <f t="shared" si="2952"/>
        <v>0</v>
      </c>
      <c r="JR388" s="51">
        <f t="shared" si="2953"/>
        <v>0</v>
      </c>
      <c r="JS388" s="51">
        <f t="shared" si="3129"/>
        <v>0</v>
      </c>
      <c r="JT388" s="199">
        <f t="shared" si="3071"/>
        <v>10000</v>
      </c>
      <c r="JU388" s="128">
        <f t="shared" si="2954"/>
        <v>0</v>
      </c>
      <c r="JV388" s="408">
        <f t="shared" si="2955"/>
        <v>0</v>
      </c>
      <c r="JW388" s="58">
        <f t="shared" si="2956"/>
        <v>0</v>
      </c>
      <c r="JX388" s="52">
        <f t="shared" si="2957"/>
        <v>0</v>
      </c>
      <c r="JY388" s="51">
        <f t="shared" si="2958"/>
        <v>0</v>
      </c>
      <c r="JZ388" s="51">
        <f t="shared" si="2959"/>
        <v>0</v>
      </c>
      <c r="KA388" s="199">
        <f t="shared" si="3130"/>
        <v>0</v>
      </c>
      <c r="KB388" s="128">
        <f t="shared" si="3072"/>
        <v>10000</v>
      </c>
      <c r="KC388" s="204">
        <f t="shared" si="2960"/>
        <v>0</v>
      </c>
      <c r="KD388" s="468">
        <f t="shared" si="3073"/>
        <v>0</v>
      </c>
      <c r="KE388" s="46">
        <f t="shared" si="3074"/>
        <v>0</v>
      </c>
      <c r="KF388" s="46">
        <f t="shared" si="2961"/>
        <v>0</v>
      </c>
      <c r="KG388" s="48"/>
      <c r="KI388" s="45">
        <v>327</v>
      </c>
      <c r="KJ388" s="46">
        <f t="shared" si="2962"/>
        <v>0</v>
      </c>
      <c r="KK388" s="46">
        <f t="shared" si="2963"/>
        <v>0</v>
      </c>
      <c r="KL388" s="128">
        <f t="shared" si="2964"/>
        <v>0</v>
      </c>
      <c r="KM388" s="46">
        <f t="shared" si="2782"/>
        <v>0</v>
      </c>
      <c r="KN388" s="46">
        <f t="shared" si="2965"/>
        <v>0</v>
      </c>
      <c r="KO388" s="51">
        <f t="shared" si="2966"/>
        <v>0</v>
      </c>
      <c r="KP388" s="199">
        <f t="shared" si="3131"/>
        <v>0</v>
      </c>
      <c r="KQ388" s="199">
        <f t="shared" si="3075"/>
        <v>10000</v>
      </c>
      <c r="KR388" s="128">
        <f t="shared" si="2967"/>
        <v>0</v>
      </c>
      <c r="KS388" s="408">
        <f t="shared" si="2968"/>
        <v>0</v>
      </c>
      <c r="KT388" s="45">
        <v>327</v>
      </c>
      <c r="KU388" s="46">
        <f t="shared" si="3076"/>
        <v>0</v>
      </c>
      <c r="KV388" s="46">
        <f t="shared" si="2969"/>
        <v>0</v>
      </c>
      <c r="KW388" s="128">
        <f t="shared" si="2755"/>
        <v>0</v>
      </c>
      <c r="KX388" s="46">
        <f t="shared" si="2970"/>
        <v>0</v>
      </c>
      <c r="KY388" s="46">
        <f t="shared" si="2756"/>
        <v>0</v>
      </c>
      <c r="KZ388" s="51">
        <f t="shared" si="2971"/>
        <v>0</v>
      </c>
      <c r="LA388" s="153">
        <f t="shared" si="3132"/>
        <v>0</v>
      </c>
      <c r="LB388" s="58">
        <f t="shared" si="2652"/>
        <v>0</v>
      </c>
      <c r="LC388" s="52">
        <f t="shared" si="2972"/>
        <v>0</v>
      </c>
      <c r="LD388" s="51">
        <f t="shared" si="2973"/>
        <v>0</v>
      </c>
      <c r="LE388" s="51">
        <f t="shared" si="2757"/>
        <v>0</v>
      </c>
      <c r="LF388" s="51">
        <f t="shared" si="3133"/>
        <v>0</v>
      </c>
      <c r="LG388" s="128">
        <f t="shared" si="2758"/>
        <v>10000</v>
      </c>
      <c r="LH388" s="204">
        <f t="shared" si="2974"/>
        <v>0</v>
      </c>
      <c r="LI388" s="479">
        <f t="shared" si="2759"/>
        <v>0</v>
      </c>
      <c r="LJ388" s="46">
        <f t="shared" si="3077"/>
        <v>0</v>
      </c>
      <c r="LK388" s="46">
        <f t="shared" si="3078"/>
        <v>0</v>
      </c>
      <c r="LL388" s="48"/>
      <c r="LN388" s="45">
        <v>327</v>
      </c>
      <c r="LO388" s="46">
        <f t="shared" si="2975"/>
        <v>0</v>
      </c>
      <c r="LP388" s="46">
        <f t="shared" si="3102"/>
        <v>0</v>
      </c>
      <c r="LQ388" s="46">
        <f t="shared" si="2976"/>
        <v>0</v>
      </c>
      <c r="LR388" s="46">
        <f t="shared" si="2977"/>
        <v>0</v>
      </c>
      <c r="LS388" s="46">
        <f t="shared" si="2978"/>
        <v>0</v>
      </c>
      <c r="LT388" s="51">
        <f t="shared" si="2979"/>
        <v>0</v>
      </c>
      <c r="LU388" s="199">
        <f t="shared" si="3079"/>
        <v>10000</v>
      </c>
      <c r="LV388" s="58">
        <f t="shared" si="2980"/>
        <v>0</v>
      </c>
      <c r="LW388" s="241">
        <f t="shared" si="3103"/>
        <v>0</v>
      </c>
      <c r="LX388" s="51">
        <f t="shared" si="2981"/>
        <v>0</v>
      </c>
      <c r="LY388" s="51">
        <f t="shared" si="2982"/>
        <v>0</v>
      </c>
      <c r="LZ388" s="46">
        <f t="shared" si="3080"/>
        <v>0</v>
      </c>
      <c r="MA388" s="199">
        <f t="shared" si="3081"/>
        <v>10000</v>
      </c>
      <c r="MB388" s="468">
        <f t="shared" si="3082"/>
        <v>0</v>
      </c>
      <c r="MC388" s="46">
        <f t="shared" si="3083"/>
        <v>0</v>
      </c>
      <c r="MD388" s="46">
        <f t="shared" si="3084"/>
        <v>0</v>
      </c>
      <c r="ME388" s="48"/>
      <c r="MG388" s="45">
        <v>327</v>
      </c>
      <c r="MH388" s="46">
        <f t="shared" si="2983"/>
        <v>0</v>
      </c>
      <c r="MI388" s="46">
        <f t="shared" si="3104"/>
        <v>0</v>
      </c>
      <c r="MJ388" s="46">
        <f t="shared" si="2984"/>
        <v>0</v>
      </c>
      <c r="MK388" s="46">
        <f t="shared" si="2985"/>
        <v>0</v>
      </c>
      <c r="ML388" s="46">
        <f t="shared" si="2986"/>
        <v>0</v>
      </c>
      <c r="MM388" s="51">
        <f t="shared" si="2987"/>
        <v>0</v>
      </c>
      <c r="MN388" s="199">
        <f t="shared" si="3085"/>
        <v>10000</v>
      </c>
      <c r="MO388" s="58">
        <f t="shared" si="2988"/>
        <v>0</v>
      </c>
      <c r="MP388" s="52">
        <f t="shared" si="3105"/>
        <v>0</v>
      </c>
      <c r="MQ388" s="51">
        <f t="shared" si="2989"/>
        <v>0</v>
      </c>
      <c r="MR388" s="57">
        <f t="shared" si="2990"/>
        <v>0</v>
      </c>
      <c r="MS388" s="199">
        <f t="shared" si="3086"/>
        <v>10000</v>
      </c>
      <c r="MT388" s="468">
        <f t="shared" si="3087"/>
        <v>0</v>
      </c>
      <c r="MU388" s="46">
        <f t="shared" si="2991"/>
        <v>0</v>
      </c>
      <c r="MV388" s="46">
        <f t="shared" si="2992"/>
        <v>0</v>
      </c>
      <c r="MW388" s="48"/>
      <c r="MY388" s="45">
        <v>327</v>
      </c>
      <c r="MZ388" s="46">
        <f t="shared" si="2993"/>
        <v>0</v>
      </c>
      <c r="NA388" s="46">
        <f t="shared" si="3106"/>
        <v>0</v>
      </c>
      <c r="NB388" s="128">
        <f t="shared" si="2994"/>
        <v>0</v>
      </c>
      <c r="NC388" s="46">
        <f t="shared" si="2776"/>
        <v>0</v>
      </c>
      <c r="ND388" s="46">
        <f t="shared" si="2995"/>
        <v>0</v>
      </c>
      <c r="NE388" s="51">
        <f t="shared" si="2760"/>
        <v>0</v>
      </c>
      <c r="NF388" s="153">
        <f t="shared" si="2761"/>
        <v>10000</v>
      </c>
      <c r="NG388" s="45">
        <v>327</v>
      </c>
      <c r="NH388" s="46">
        <f t="shared" si="2777"/>
        <v>0</v>
      </c>
      <c r="NI388" s="46">
        <f t="shared" si="3107"/>
        <v>0</v>
      </c>
      <c r="NJ388" s="128">
        <f t="shared" si="2762"/>
        <v>0</v>
      </c>
      <c r="NK388" s="46">
        <f t="shared" si="3088"/>
        <v>0</v>
      </c>
      <c r="NL388" s="46">
        <f t="shared" si="2763"/>
        <v>0</v>
      </c>
      <c r="NM388" s="51">
        <f t="shared" si="2996"/>
        <v>0</v>
      </c>
      <c r="NN388" s="58">
        <f t="shared" si="2764"/>
        <v>0</v>
      </c>
      <c r="NO388" s="52">
        <f t="shared" si="3108"/>
        <v>0</v>
      </c>
      <c r="NP388" s="51">
        <f t="shared" si="2765"/>
        <v>0</v>
      </c>
      <c r="NQ388" s="57">
        <f t="shared" si="2997"/>
        <v>0</v>
      </c>
      <c r="NR388" s="153">
        <f t="shared" si="3089"/>
        <v>10000</v>
      </c>
      <c r="NS388" s="469">
        <f t="shared" si="2998"/>
        <v>0</v>
      </c>
      <c r="NT388" s="46">
        <f t="shared" si="2999"/>
        <v>0</v>
      </c>
      <c r="NU388" s="46">
        <f t="shared" si="3000"/>
        <v>0</v>
      </c>
      <c r="NV388" s="48"/>
      <c r="NX388" s="45">
        <v>327</v>
      </c>
      <c r="NY388" s="46">
        <f t="shared" si="3001"/>
        <v>0</v>
      </c>
      <c r="NZ388" s="46">
        <f t="shared" si="3109"/>
        <v>0</v>
      </c>
      <c r="OA388" s="46">
        <f t="shared" si="3002"/>
        <v>0</v>
      </c>
      <c r="OB388" s="46">
        <f t="shared" si="3003"/>
        <v>0</v>
      </c>
      <c r="OC388" s="46">
        <f t="shared" si="3004"/>
        <v>0</v>
      </c>
      <c r="OD388" s="51">
        <f t="shared" si="3005"/>
        <v>0</v>
      </c>
      <c r="OE388" s="57">
        <f t="shared" si="3134"/>
        <v>0</v>
      </c>
      <c r="OF388" s="153">
        <f t="shared" si="3090"/>
        <v>10000</v>
      </c>
      <c r="OG388" s="58">
        <f t="shared" si="3006"/>
        <v>0</v>
      </c>
      <c r="OH388" s="241">
        <f t="shared" si="3135"/>
        <v>0</v>
      </c>
      <c r="OI388" s="51">
        <f t="shared" si="3007"/>
        <v>0</v>
      </c>
      <c r="OJ388" s="51">
        <f t="shared" si="3008"/>
        <v>0</v>
      </c>
      <c r="OK388" s="153">
        <f t="shared" si="3136"/>
        <v>0</v>
      </c>
      <c r="OL388" s="153">
        <f t="shared" si="3091"/>
        <v>10000</v>
      </c>
      <c r="OM388" s="468">
        <f t="shared" si="3092"/>
        <v>0</v>
      </c>
      <c r="ON388" s="46">
        <f t="shared" si="3093"/>
        <v>0</v>
      </c>
      <c r="OO388" s="46">
        <f t="shared" si="3009"/>
        <v>0</v>
      </c>
      <c r="OP388" s="48"/>
      <c r="OR388" s="45">
        <v>327</v>
      </c>
      <c r="OS388" s="46">
        <f t="shared" si="3010"/>
        <v>0</v>
      </c>
      <c r="OT388" s="128">
        <f t="shared" si="3110"/>
        <v>0</v>
      </c>
      <c r="OU388" s="128">
        <f t="shared" si="3011"/>
        <v>0</v>
      </c>
      <c r="OV388" s="46">
        <f t="shared" si="2778"/>
        <v>0</v>
      </c>
      <c r="OW388" s="46">
        <f t="shared" si="2779"/>
        <v>0</v>
      </c>
      <c r="OX388" s="51">
        <f t="shared" si="3012"/>
        <v>0</v>
      </c>
      <c r="OY388" s="51">
        <f t="shared" si="3137"/>
        <v>0</v>
      </c>
      <c r="OZ388" s="153">
        <f t="shared" si="3094"/>
        <v>10000</v>
      </c>
      <c r="PA388" s="45">
        <v>327</v>
      </c>
      <c r="PB388" s="46">
        <f t="shared" si="3013"/>
        <v>0</v>
      </c>
      <c r="PC388" s="46">
        <f t="shared" si="3138"/>
        <v>0</v>
      </c>
      <c r="PD388" s="128">
        <f t="shared" si="3014"/>
        <v>0</v>
      </c>
      <c r="PE388" s="46">
        <f t="shared" si="3015"/>
        <v>0</v>
      </c>
      <c r="PF388" s="46">
        <f t="shared" si="3016"/>
        <v>0</v>
      </c>
      <c r="PG388" s="51">
        <f t="shared" si="3017"/>
        <v>0</v>
      </c>
      <c r="PH388" s="57">
        <f t="shared" si="3139"/>
        <v>0</v>
      </c>
      <c r="PI388" s="688">
        <f t="shared" si="3018"/>
        <v>0</v>
      </c>
      <c r="PJ388" s="52">
        <f t="shared" si="3140"/>
        <v>0</v>
      </c>
      <c r="PK388" s="51">
        <f t="shared" si="3019"/>
        <v>0</v>
      </c>
      <c r="PL388" s="57">
        <f t="shared" si="3020"/>
        <v>0</v>
      </c>
      <c r="PM388" s="57">
        <f t="shared" si="3141"/>
        <v>0</v>
      </c>
      <c r="PN388" s="153">
        <f t="shared" si="3095"/>
        <v>10000</v>
      </c>
      <c r="PO388" s="469">
        <f t="shared" si="3021"/>
        <v>0</v>
      </c>
      <c r="PP388" s="46">
        <f t="shared" si="3022"/>
        <v>0</v>
      </c>
      <c r="PQ388" s="46">
        <f t="shared" si="3023"/>
        <v>0</v>
      </c>
      <c r="PR388" s="48"/>
    </row>
    <row r="389" spans="2:434" hidden="1" x14ac:dyDescent="0.3">
      <c r="B389" s="45">
        <v>328</v>
      </c>
      <c r="C389" s="46">
        <f t="shared" si="2798"/>
        <v>0</v>
      </c>
      <c r="D389" s="46">
        <f t="shared" si="2830"/>
        <v>0</v>
      </c>
      <c r="E389" s="46">
        <f t="shared" si="2831"/>
        <v>0</v>
      </c>
      <c r="F389" s="46">
        <f t="shared" si="2832"/>
        <v>0</v>
      </c>
      <c r="G389" s="46">
        <f t="shared" si="2833"/>
        <v>0</v>
      </c>
      <c r="H389" s="51">
        <f t="shared" si="2834"/>
        <v>0</v>
      </c>
      <c r="I389" s="58">
        <f t="shared" si="2766"/>
        <v>0</v>
      </c>
      <c r="J389" s="52">
        <f t="shared" si="2835"/>
        <v>0</v>
      </c>
      <c r="K389" s="51">
        <f t="shared" si="2836"/>
        <v>0</v>
      </c>
      <c r="L389" s="57">
        <f t="shared" si="2837"/>
        <v>0</v>
      </c>
      <c r="M389" s="468">
        <f t="shared" si="3024"/>
        <v>0</v>
      </c>
      <c r="N389" s="46">
        <f t="shared" si="3025"/>
        <v>0</v>
      </c>
      <c r="O389" s="47"/>
      <c r="P389" s="46">
        <f t="shared" si="3026"/>
        <v>0</v>
      </c>
      <c r="Q389" s="48"/>
      <c r="R389" s="29"/>
      <c r="S389" s="29"/>
      <c r="T389" s="45">
        <v>328</v>
      </c>
      <c r="U389" s="46">
        <f t="shared" si="2838"/>
        <v>0</v>
      </c>
      <c r="V389" s="46">
        <f t="shared" si="2839"/>
        <v>0</v>
      </c>
      <c r="W389" s="46">
        <f t="shared" si="3027"/>
        <v>0</v>
      </c>
      <c r="X389" s="46">
        <f t="shared" si="2840"/>
        <v>0</v>
      </c>
      <c r="Y389" s="46">
        <f t="shared" si="2841"/>
        <v>0</v>
      </c>
      <c r="Z389" s="51">
        <f t="shared" si="2842"/>
        <v>0</v>
      </c>
      <c r="AA389" s="58">
        <f t="shared" si="2843"/>
        <v>0</v>
      </c>
      <c r="AB389" s="52">
        <f t="shared" si="2844"/>
        <v>0</v>
      </c>
      <c r="AC389" s="51">
        <f t="shared" si="2845"/>
        <v>0</v>
      </c>
      <c r="AD389" s="57">
        <f t="shared" si="2846"/>
        <v>0</v>
      </c>
      <c r="AE389" s="468">
        <f t="shared" si="3028"/>
        <v>0</v>
      </c>
      <c r="AF389" s="46">
        <f t="shared" si="2847"/>
        <v>0</v>
      </c>
      <c r="AG389" s="47"/>
      <c r="AH389" s="46">
        <f t="shared" si="3029"/>
        <v>0</v>
      </c>
      <c r="AI389" s="48"/>
      <c r="AJ389" s="29"/>
      <c r="AK389" s="45">
        <v>328</v>
      </c>
      <c r="AL389" s="46">
        <f t="shared" si="2848"/>
        <v>0</v>
      </c>
      <c r="AM389" s="46"/>
      <c r="AN389" s="46"/>
      <c r="AO389" s="46">
        <f t="shared" si="2849"/>
        <v>0</v>
      </c>
      <c r="AP389" s="128">
        <f t="shared" si="2850"/>
        <v>0</v>
      </c>
      <c r="AQ389" s="128"/>
      <c r="AR389" s="128"/>
      <c r="AS389" s="46">
        <f t="shared" si="2851"/>
        <v>0</v>
      </c>
      <c r="AT389" s="46">
        <f t="shared" si="2852"/>
        <v>0</v>
      </c>
      <c r="AU389" s="51"/>
      <c r="AV389" s="51"/>
      <c r="AW389" s="51">
        <f t="shared" si="2853"/>
        <v>0</v>
      </c>
      <c r="AX389" s="58">
        <f t="shared" si="2854"/>
        <v>0</v>
      </c>
      <c r="AY389" s="52"/>
      <c r="AZ389" s="52"/>
      <c r="BA389" s="52">
        <f t="shared" si="2855"/>
        <v>0</v>
      </c>
      <c r="BB389" s="51">
        <f t="shared" si="2856"/>
        <v>0</v>
      </c>
      <c r="BC389" s="51"/>
      <c r="BD389" s="51"/>
      <c r="BE389" s="57">
        <f t="shared" si="2857"/>
        <v>0</v>
      </c>
      <c r="BF389" s="468">
        <f t="shared" si="2858"/>
        <v>0</v>
      </c>
      <c r="BG389" s="46">
        <f t="shared" si="2859"/>
        <v>0</v>
      </c>
      <c r="BH389" s="46">
        <f t="shared" si="2860"/>
        <v>0</v>
      </c>
      <c r="BI389" s="48"/>
      <c r="BK389" s="45">
        <v>328</v>
      </c>
      <c r="BL389" s="46">
        <f t="shared" si="3030"/>
        <v>0</v>
      </c>
      <c r="BM389" s="46">
        <f t="shared" si="3031"/>
        <v>0</v>
      </c>
      <c r="BN389" s="46">
        <f t="shared" si="3032"/>
        <v>0</v>
      </c>
      <c r="BO389" s="46">
        <f t="shared" si="2861"/>
        <v>0</v>
      </c>
      <c r="BP389" s="46">
        <f t="shared" si="2862"/>
        <v>0</v>
      </c>
      <c r="BQ389" s="51">
        <f t="shared" si="2863"/>
        <v>0</v>
      </c>
      <c r="BR389" s="57">
        <f t="shared" si="3111"/>
        <v>0</v>
      </c>
      <c r="BS389" s="58">
        <f t="shared" si="2767"/>
        <v>0</v>
      </c>
      <c r="BT389" s="52">
        <f t="shared" si="3033"/>
        <v>0</v>
      </c>
      <c r="BU389" s="51">
        <f t="shared" si="2864"/>
        <v>0</v>
      </c>
      <c r="BV389" s="51">
        <f t="shared" si="2865"/>
        <v>0</v>
      </c>
      <c r="BW389" s="153">
        <f t="shared" si="3112"/>
        <v>0</v>
      </c>
      <c r="BX389" s="468">
        <f t="shared" si="3034"/>
        <v>0</v>
      </c>
      <c r="BY389" s="46">
        <f t="shared" si="3035"/>
        <v>0</v>
      </c>
      <c r="BZ389" s="46">
        <f t="shared" si="2866"/>
        <v>0</v>
      </c>
      <c r="CA389" s="48"/>
      <c r="CB389" s="29"/>
      <c r="CC389" s="45">
        <v>328</v>
      </c>
      <c r="CD389" s="128">
        <f t="shared" si="2867"/>
        <v>0</v>
      </c>
      <c r="CE389" s="46">
        <f t="shared" si="3036"/>
        <v>0</v>
      </c>
      <c r="CF389" s="128">
        <f t="shared" si="2868"/>
        <v>0</v>
      </c>
      <c r="CG389" s="46">
        <f t="shared" si="3037"/>
        <v>0</v>
      </c>
      <c r="CH389" s="46">
        <f t="shared" si="2768"/>
        <v>0</v>
      </c>
      <c r="CI389" s="51">
        <f t="shared" si="2869"/>
        <v>0</v>
      </c>
      <c r="CJ389" s="199">
        <f t="shared" si="3113"/>
        <v>0</v>
      </c>
      <c r="CK389" s="153">
        <f t="shared" si="3038"/>
        <v>10000</v>
      </c>
      <c r="CL389" s="45">
        <v>328</v>
      </c>
      <c r="CM389" s="46">
        <f t="shared" si="3039"/>
        <v>0</v>
      </c>
      <c r="CN389" s="46">
        <f t="shared" si="3040"/>
        <v>0</v>
      </c>
      <c r="CO389" s="128">
        <f t="shared" si="2780"/>
        <v>0</v>
      </c>
      <c r="CP389" s="46">
        <f t="shared" si="2870"/>
        <v>0</v>
      </c>
      <c r="CQ389" s="46">
        <f t="shared" si="2781"/>
        <v>0</v>
      </c>
      <c r="CR389" s="51">
        <f t="shared" si="2871"/>
        <v>0</v>
      </c>
      <c r="CS389" s="153">
        <f t="shared" si="3114"/>
        <v>0</v>
      </c>
      <c r="CT389" s="58">
        <f t="shared" si="2872"/>
        <v>0</v>
      </c>
      <c r="CU389" s="52">
        <f t="shared" si="3041"/>
        <v>0</v>
      </c>
      <c r="CV389" s="51">
        <f t="shared" si="3042"/>
        <v>0</v>
      </c>
      <c r="CW389" s="51">
        <f t="shared" si="2873"/>
        <v>0</v>
      </c>
      <c r="CX389" s="57">
        <f t="shared" si="3115"/>
        <v>0</v>
      </c>
      <c r="CY389" s="153">
        <f t="shared" si="3043"/>
        <v>10000</v>
      </c>
      <c r="CZ389" s="479">
        <f t="shared" si="2746"/>
        <v>0</v>
      </c>
      <c r="DA389" s="46">
        <f t="shared" si="3044"/>
        <v>0</v>
      </c>
      <c r="DB389" s="46">
        <f t="shared" si="3045"/>
        <v>0</v>
      </c>
      <c r="DC389" s="48"/>
      <c r="DE389" s="45">
        <v>328</v>
      </c>
      <c r="DF389" s="46">
        <f t="shared" si="2874"/>
        <v>0</v>
      </c>
      <c r="DG389" s="46">
        <f t="shared" si="3116"/>
        <v>0</v>
      </c>
      <c r="DH389" s="46">
        <f t="shared" si="2875"/>
        <v>0</v>
      </c>
      <c r="DI389" s="46">
        <f t="shared" si="2876"/>
        <v>0</v>
      </c>
      <c r="DJ389" s="46">
        <f t="shared" si="2877"/>
        <v>0</v>
      </c>
      <c r="DK389" s="51">
        <f t="shared" si="2878"/>
        <v>0</v>
      </c>
      <c r="DL389" s="58">
        <f t="shared" si="2769"/>
        <v>0</v>
      </c>
      <c r="DM389" s="241">
        <f t="shared" si="3117"/>
        <v>0</v>
      </c>
      <c r="DN389" s="51">
        <f t="shared" si="2879"/>
        <v>0</v>
      </c>
      <c r="DO389" s="57">
        <f t="shared" si="2880"/>
        <v>0</v>
      </c>
      <c r="DP389" s="468">
        <f t="shared" si="3046"/>
        <v>0</v>
      </c>
      <c r="DQ389" s="46">
        <f t="shared" si="3047"/>
        <v>0</v>
      </c>
      <c r="DR389" s="47"/>
      <c r="DS389" s="46">
        <f t="shared" si="3048"/>
        <v>0</v>
      </c>
      <c r="DT389" s="48"/>
      <c r="DU389" s="29"/>
      <c r="DV389" s="45">
        <v>328</v>
      </c>
      <c r="DW389" s="46">
        <f t="shared" si="3049"/>
        <v>0</v>
      </c>
      <c r="DX389" s="46">
        <f t="shared" si="3118"/>
        <v>0</v>
      </c>
      <c r="DY389" s="46">
        <f t="shared" si="3050"/>
        <v>0</v>
      </c>
      <c r="DZ389" s="46">
        <f t="shared" si="2881"/>
        <v>0</v>
      </c>
      <c r="EA389" s="46">
        <f t="shared" si="2882"/>
        <v>0</v>
      </c>
      <c r="EB389" s="51">
        <f t="shared" si="2883"/>
        <v>0</v>
      </c>
      <c r="EC389" s="58">
        <f t="shared" si="2770"/>
        <v>0</v>
      </c>
      <c r="ED389" s="52">
        <f t="shared" si="3119"/>
        <v>0</v>
      </c>
      <c r="EE389" s="51">
        <f t="shared" si="2884"/>
        <v>0</v>
      </c>
      <c r="EF389" s="57">
        <f t="shared" si="2885"/>
        <v>0</v>
      </c>
      <c r="EG389" s="468">
        <f t="shared" si="3051"/>
        <v>0</v>
      </c>
      <c r="EH389" s="46">
        <f t="shared" si="3052"/>
        <v>0</v>
      </c>
      <c r="EI389" s="47"/>
      <c r="EJ389" s="46">
        <f t="shared" si="3053"/>
        <v>0</v>
      </c>
      <c r="EK389" s="48"/>
      <c r="EL389" s="29"/>
      <c r="EM389" s="45">
        <v>328</v>
      </c>
      <c r="EN389" s="46">
        <f t="shared" si="3096"/>
        <v>0</v>
      </c>
      <c r="EO389" s="46">
        <f t="shared" si="3120"/>
        <v>0</v>
      </c>
      <c r="EP389" s="128">
        <f t="shared" si="2771"/>
        <v>0</v>
      </c>
      <c r="EQ389" s="46">
        <f t="shared" si="2886"/>
        <v>0</v>
      </c>
      <c r="ER389" s="46">
        <f t="shared" si="2887"/>
        <v>0</v>
      </c>
      <c r="ES389" s="51">
        <f t="shared" si="2888"/>
        <v>0</v>
      </c>
      <c r="ET389" s="153">
        <f t="shared" si="3054"/>
        <v>10000</v>
      </c>
      <c r="EU389" s="45">
        <v>328</v>
      </c>
      <c r="EV389" s="46">
        <f t="shared" si="2772"/>
        <v>0</v>
      </c>
      <c r="EW389" s="46">
        <f t="shared" si="3121"/>
        <v>0</v>
      </c>
      <c r="EX389" s="128">
        <f t="shared" si="2889"/>
        <v>0</v>
      </c>
      <c r="EY389" s="46">
        <f t="shared" si="2890"/>
        <v>0</v>
      </c>
      <c r="EZ389" s="46">
        <f t="shared" si="2891"/>
        <v>0</v>
      </c>
      <c r="FA389" s="51">
        <f t="shared" si="2892"/>
        <v>0</v>
      </c>
      <c r="FB389" s="58">
        <f t="shared" si="2893"/>
        <v>0</v>
      </c>
      <c r="FC389" s="52">
        <f t="shared" si="3122"/>
        <v>0</v>
      </c>
      <c r="FD389" s="51">
        <f t="shared" si="3055"/>
        <v>0</v>
      </c>
      <c r="FE389" s="57">
        <f t="shared" si="2894"/>
        <v>0</v>
      </c>
      <c r="FF389" s="153">
        <f t="shared" si="3056"/>
        <v>10000</v>
      </c>
      <c r="FG389" s="469">
        <f t="shared" si="2895"/>
        <v>0</v>
      </c>
      <c r="FH389" s="46">
        <f t="shared" si="2896"/>
        <v>0</v>
      </c>
      <c r="FI389" s="46">
        <f t="shared" si="2897"/>
        <v>0</v>
      </c>
      <c r="FJ389" s="48"/>
      <c r="FL389" s="45">
        <v>328</v>
      </c>
      <c r="FM389" s="46">
        <f t="shared" si="3057"/>
        <v>0</v>
      </c>
      <c r="FN389" s="46">
        <f t="shared" si="3097"/>
        <v>0</v>
      </c>
      <c r="FO389" s="46">
        <f t="shared" si="3058"/>
        <v>0</v>
      </c>
      <c r="FP389" s="46">
        <f t="shared" si="2898"/>
        <v>0</v>
      </c>
      <c r="FQ389" s="46">
        <f t="shared" si="2899"/>
        <v>0</v>
      </c>
      <c r="FR389" s="51">
        <f t="shared" si="2900"/>
        <v>0</v>
      </c>
      <c r="FS389" s="57">
        <f t="shared" si="3123"/>
        <v>0</v>
      </c>
      <c r="FT389" s="58">
        <f t="shared" si="2773"/>
        <v>0</v>
      </c>
      <c r="FU389" s="241">
        <f t="shared" si="3098"/>
        <v>0</v>
      </c>
      <c r="FV389" s="51">
        <f t="shared" si="2901"/>
        <v>0</v>
      </c>
      <c r="FW389" s="51">
        <f t="shared" si="2902"/>
        <v>0</v>
      </c>
      <c r="FX389" s="153">
        <f t="shared" si="3124"/>
        <v>0</v>
      </c>
      <c r="FY389" s="468">
        <f t="shared" si="3059"/>
        <v>0</v>
      </c>
      <c r="FZ389" s="46">
        <f t="shared" si="3060"/>
        <v>0</v>
      </c>
      <c r="GA389" s="46">
        <f t="shared" si="2903"/>
        <v>0</v>
      </c>
      <c r="GB389" s="48"/>
      <c r="GD389" s="45">
        <v>328</v>
      </c>
      <c r="GE389" s="128">
        <f t="shared" si="3099"/>
        <v>0</v>
      </c>
      <c r="GF389" s="128">
        <f t="shared" si="3125"/>
        <v>0</v>
      </c>
      <c r="GG389" s="128">
        <f t="shared" si="2699"/>
        <v>0</v>
      </c>
      <c r="GH389" s="46">
        <f t="shared" si="2774"/>
        <v>0</v>
      </c>
      <c r="GI389" s="46">
        <f t="shared" si="2904"/>
        <v>0</v>
      </c>
      <c r="GJ389" s="51">
        <f t="shared" si="2905"/>
        <v>0</v>
      </c>
      <c r="GK389" s="51">
        <f t="shared" si="3126"/>
        <v>0</v>
      </c>
      <c r="GL389" s="153">
        <f t="shared" si="3061"/>
        <v>10000</v>
      </c>
      <c r="GM389" s="45">
        <v>328</v>
      </c>
      <c r="GN389" s="46">
        <f t="shared" si="2775"/>
        <v>0</v>
      </c>
      <c r="GO389" s="46">
        <f t="shared" si="3100"/>
        <v>0</v>
      </c>
      <c r="GP389" s="128">
        <f t="shared" si="2747"/>
        <v>0</v>
      </c>
      <c r="GQ389" s="46">
        <f t="shared" si="2906"/>
        <v>0</v>
      </c>
      <c r="GR389" s="46">
        <f t="shared" si="2748"/>
        <v>0</v>
      </c>
      <c r="GS389" s="51">
        <f t="shared" si="2907"/>
        <v>0</v>
      </c>
      <c r="GT389" s="57">
        <f t="shared" si="3127"/>
        <v>0</v>
      </c>
      <c r="GU389" s="58">
        <f t="shared" si="2908"/>
        <v>0</v>
      </c>
      <c r="GV389" s="52">
        <f t="shared" si="3101"/>
        <v>0</v>
      </c>
      <c r="GW389" s="51">
        <f t="shared" si="3062"/>
        <v>0</v>
      </c>
      <c r="GX389" s="57">
        <f t="shared" si="2909"/>
        <v>0</v>
      </c>
      <c r="GY389" s="57">
        <f t="shared" si="3128"/>
        <v>0</v>
      </c>
      <c r="GZ389" s="153">
        <f t="shared" si="3063"/>
        <v>10000</v>
      </c>
      <c r="HA389" s="469">
        <f t="shared" si="2910"/>
        <v>0</v>
      </c>
      <c r="HB389" s="46">
        <f t="shared" si="2911"/>
        <v>0</v>
      </c>
      <c r="HC389" s="46">
        <f t="shared" si="2912"/>
        <v>0</v>
      </c>
      <c r="HD389" s="48"/>
      <c r="HF389" s="45">
        <v>328</v>
      </c>
      <c r="HG389" s="46">
        <f t="shared" si="2913"/>
        <v>0</v>
      </c>
      <c r="HH389" s="46">
        <f t="shared" si="2914"/>
        <v>0</v>
      </c>
      <c r="HI389" s="46">
        <f t="shared" si="2915"/>
        <v>0</v>
      </c>
      <c r="HJ389" s="46">
        <f t="shared" si="2916"/>
        <v>0</v>
      </c>
      <c r="HK389" s="46">
        <f t="shared" si="2917"/>
        <v>0</v>
      </c>
      <c r="HL389" s="51">
        <f t="shared" si="2918"/>
        <v>0</v>
      </c>
      <c r="HM389" s="153">
        <f t="shared" si="3064"/>
        <v>10000</v>
      </c>
      <c r="HN389" s="58">
        <f t="shared" si="2919"/>
        <v>0</v>
      </c>
      <c r="HO389" s="52">
        <f t="shared" si="2920"/>
        <v>0</v>
      </c>
      <c r="HP389" s="51">
        <f t="shared" si="2921"/>
        <v>0</v>
      </c>
      <c r="HQ389" s="57">
        <f t="shared" si="2922"/>
        <v>0</v>
      </c>
      <c r="HR389" s="153">
        <f t="shared" si="3065"/>
        <v>10000</v>
      </c>
      <c r="HS389" s="468">
        <f t="shared" si="2749"/>
        <v>0</v>
      </c>
      <c r="HT389" s="46">
        <f t="shared" si="2750"/>
        <v>0</v>
      </c>
      <c r="HU389" s="46">
        <f t="shared" si="2751"/>
        <v>0</v>
      </c>
      <c r="HV389" s="48"/>
      <c r="HW389" s="29"/>
      <c r="HX389" s="45">
        <v>328</v>
      </c>
      <c r="HY389" s="128">
        <f t="shared" si="2923"/>
        <v>0</v>
      </c>
      <c r="HZ389" s="46">
        <f t="shared" si="2924"/>
        <v>0</v>
      </c>
      <c r="IA389" s="46">
        <f t="shared" si="2925"/>
        <v>0</v>
      </c>
      <c r="IB389" s="46">
        <f t="shared" si="2926"/>
        <v>0</v>
      </c>
      <c r="IC389" s="46">
        <f t="shared" si="2927"/>
        <v>0</v>
      </c>
      <c r="ID389" s="51">
        <f t="shared" si="2928"/>
        <v>0</v>
      </c>
      <c r="IE389" s="153">
        <f t="shared" si="3066"/>
        <v>10000</v>
      </c>
      <c r="IF389" s="58">
        <f t="shared" si="2929"/>
        <v>0</v>
      </c>
      <c r="IG389" s="52">
        <f t="shared" si="2930"/>
        <v>0</v>
      </c>
      <c r="IH389" s="51">
        <f t="shared" si="2931"/>
        <v>0</v>
      </c>
      <c r="II389" s="57">
        <f t="shared" si="3067"/>
        <v>0</v>
      </c>
      <c r="IJ389" s="153">
        <f t="shared" si="3068"/>
        <v>10000</v>
      </c>
      <c r="IK389" s="468">
        <f t="shared" si="2752"/>
        <v>0</v>
      </c>
      <c r="IL389" s="46">
        <f t="shared" si="2753"/>
        <v>0</v>
      </c>
      <c r="IM389" s="46">
        <f t="shared" si="2754"/>
        <v>0</v>
      </c>
      <c r="IN389" s="48"/>
      <c r="IO389" s="53">
        <f t="shared" si="2932"/>
        <v>0</v>
      </c>
      <c r="IQ389" s="45">
        <v>328</v>
      </c>
      <c r="IR389" s="128">
        <f t="shared" si="2933"/>
        <v>0</v>
      </c>
      <c r="IS389" s="128">
        <f t="shared" si="2934"/>
        <v>0</v>
      </c>
      <c r="IT389" s="128">
        <f t="shared" si="2935"/>
        <v>0</v>
      </c>
      <c r="IU389" s="46">
        <f t="shared" ref="IU389:IU421" si="3142">IF(IQ389&gt;$B$7,0,ROUND(IW388*$D$7/12,2))</f>
        <v>0</v>
      </c>
      <c r="IV389" s="46">
        <f t="shared" si="2936"/>
        <v>0</v>
      </c>
      <c r="IW389" s="51">
        <f t="shared" si="2937"/>
        <v>0</v>
      </c>
      <c r="IX389" s="199">
        <f t="shared" si="3069"/>
        <v>10000</v>
      </c>
      <c r="IY389" s="128">
        <f t="shared" si="2938"/>
        <v>0</v>
      </c>
      <c r="IZ389" s="408">
        <f t="shared" si="2939"/>
        <v>0</v>
      </c>
      <c r="JA389" s="58">
        <f t="shared" si="2940"/>
        <v>0</v>
      </c>
      <c r="JB389" s="52">
        <f t="shared" si="2941"/>
        <v>0</v>
      </c>
      <c r="JC389" s="51">
        <f t="shared" si="2942"/>
        <v>0</v>
      </c>
      <c r="JD389" s="57">
        <f t="shared" si="2943"/>
        <v>0</v>
      </c>
      <c r="JE389" s="280">
        <f t="shared" si="2944"/>
        <v>10000</v>
      </c>
      <c r="JF389" s="280">
        <f t="shared" si="2945"/>
        <v>0</v>
      </c>
      <c r="JG389" s="468">
        <f t="shared" si="2946"/>
        <v>0</v>
      </c>
      <c r="JH389" s="46">
        <f t="shared" si="2947"/>
        <v>0</v>
      </c>
      <c r="JI389" s="46">
        <f t="shared" si="2948"/>
        <v>0</v>
      </c>
      <c r="JJ389" s="48"/>
      <c r="JL389" s="45">
        <v>328</v>
      </c>
      <c r="JM389" s="46">
        <f t="shared" si="2949"/>
        <v>0</v>
      </c>
      <c r="JN389" s="46">
        <f t="shared" si="2950"/>
        <v>0</v>
      </c>
      <c r="JO389" s="128">
        <f t="shared" si="2951"/>
        <v>0</v>
      </c>
      <c r="JP389" s="46">
        <f t="shared" si="3070"/>
        <v>0</v>
      </c>
      <c r="JQ389" s="46">
        <f t="shared" si="2952"/>
        <v>0</v>
      </c>
      <c r="JR389" s="51">
        <f t="shared" si="2953"/>
        <v>0</v>
      </c>
      <c r="JS389" s="51">
        <f t="shared" si="3129"/>
        <v>0</v>
      </c>
      <c r="JT389" s="199">
        <f t="shared" si="3071"/>
        <v>10000</v>
      </c>
      <c r="JU389" s="128">
        <f t="shared" si="2954"/>
        <v>0</v>
      </c>
      <c r="JV389" s="408">
        <f t="shared" si="2955"/>
        <v>0</v>
      </c>
      <c r="JW389" s="58">
        <f t="shared" si="2956"/>
        <v>0</v>
      </c>
      <c r="JX389" s="52">
        <f t="shared" si="2957"/>
        <v>0</v>
      </c>
      <c r="JY389" s="51">
        <f t="shared" si="2958"/>
        <v>0</v>
      </c>
      <c r="JZ389" s="51">
        <f t="shared" si="2959"/>
        <v>0</v>
      </c>
      <c r="KA389" s="199">
        <f t="shared" si="3130"/>
        <v>0</v>
      </c>
      <c r="KB389" s="128">
        <f t="shared" si="3072"/>
        <v>10000</v>
      </c>
      <c r="KC389" s="204">
        <f t="shared" si="2960"/>
        <v>0</v>
      </c>
      <c r="KD389" s="468">
        <f t="shared" si="3073"/>
        <v>0</v>
      </c>
      <c r="KE389" s="46">
        <f t="shared" si="3074"/>
        <v>0</v>
      </c>
      <c r="KF389" s="46">
        <f t="shared" si="2961"/>
        <v>0</v>
      </c>
      <c r="KG389" s="48"/>
      <c r="KI389" s="45">
        <v>328</v>
      </c>
      <c r="KJ389" s="46">
        <f t="shared" si="2962"/>
        <v>0</v>
      </c>
      <c r="KK389" s="46">
        <f t="shared" si="2963"/>
        <v>0</v>
      </c>
      <c r="KL389" s="128">
        <f t="shared" si="2964"/>
        <v>0</v>
      </c>
      <c r="KM389" s="46">
        <f t="shared" si="2782"/>
        <v>0</v>
      </c>
      <c r="KN389" s="46">
        <f t="shared" si="2965"/>
        <v>0</v>
      </c>
      <c r="KO389" s="51">
        <f t="shared" si="2966"/>
        <v>0</v>
      </c>
      <c r="KP389" s="199">
        <f t="shared" si="3131"/>
        <v>0</v>
      </c>
      <c r="KQ389" s="199">
        <f t="shared" si="3075"/>
        <v>10000</v>
      </c>
      <c r="KR389" s="128">
        <f t="shared" si="2967"/>
        <v>0</v>
      </c>
      <c r="KS389" s="408">
        <f t="shared" si="2968"/>
        <v>0</v>
      </c>
      <c r="KT389" s="45">
        <v>328</v>
      </c>
      <c r="KU389" s="46">
        <f t="shared" si="3076"/>
        <v>0</v>
      </c>
      <c r="KV389" s="46">
        <f t="shared" si="2969"/>
        <v>0</v>
      </c>
      <c r="KW389" s="128">
        <f t="shared" si="2755"/>
        <v>0</v>
      </c>
      <c r="KX389" s="46">
        <f t="shared" si="2970"/>
        <v>0</v>
      </c>
      <c r="KY389" s="46">
        <f t="shared" si="2756"/>
        <v>0</v>
      </c>
      <c r="KZ389" s="51">
        <f t="shared" si="2971"/>
        <v>0</v>
      </c>
      <c r="LA389" s="153">
        <f t="shared" si="3132"/>
        <v>0</v>
      </c>
      <c r="LB389" s="58">
        <f t="shared" si="2652"/>
        <v>0</v>
      </c>
      <c r="LC389" s="52">
        <f t="shared" si="2972"/>
        <v>0</v>
      </c>
      <c r="LD389" s="51">
        <f t="shared" si="2973"/>
        <v>0</v>
      </c>
      <c r="LE389" s="51">
        <f t="shared" si="2757"/>
        <v>0</v>
      </c>
      <c r="LF389" s="51">
        <f t="shared" si="3133"/>
        <v>0</v>
      </c>
      <c r="LG389" s="128">
        <f t="shared" si="2758"/>
        <v>10000</v>
      </c>
      <c r="LH389" s="204">
        <f t="shared" si="2974"/>
        <v>0</v>
      </c>
      <c r="LI389" s="479">
        <f t="shared" si="2759"/>
        <v>0</v>
      </c>
      <c r="LJ389" s="46">
        <f t="shared" si="3077"/>
        <v>0</v>
      </c>
      <c r="LK389" s="46">
        <f t="shared" si="3078"/>
        <v>0</v>
      </c>
      <c r="LL389" s="48"/>
      <c r="LN389" s="45">
        <v>328</v>
      </c>
      <c r="LO389" s="46">
        <f t="shared" si="2975"/>
        <v>0</v>
      </c>
      <c r="LP389" s="46">
        <f t="shared" si="3102"/>
        <v>0</v>
      </c>
      <c r="LQ389" s="46">
        <f t="shared" si="2976"/>
        <v>0</v>
      </c>
      <c r="LR389" s="46">
        <f t="shared" si="2977"/>
        <v>0</v>
      </c>
      <c r="LS389" s="46">
        <f t="shared" si="2978"/>
        <v>0</v>
      </c>
      <c r="LT389" s="51">
        <f t="shared" si="2979"/>
        <v>0</v>
      </c>
      <c r="LU389" s="199">
        <f t="shared" si="3079"/>
        <v>10000</v>
      </c>
      <c r="LV389" s="58">
        <f t="shared" si="2980"/>
        <v>0</v>
      </c>
      <c r="LW389" s="241">
        <f t="shared" si="3103"/>
        <v>0</v>
      </c>
      <c r="LX389" s="51">
        <f t="shared" si="2981"/>
        <v>0</v>
      </c>
      <c r="LY389" s="51">
        <f t="shared" si="2982"/>
        <v>0</v>
      </c>
      <c r="LZ389" s="46">
        <f t="shared" si="3080"/>
        <v>0</v>
      </c>
      <c r="MA389" s="199">
        <f t="shared" si="3081"/>
        <v>10000</v>
      </c>
      <c r="MB389" s="468">
        <f t="shared" si="3082"/>
        <v>0</v>
      </c>
      <c r="MC389" s="46">
        <f t="shared" si="3083"/>
        <v>0</v>
      </c>
      <c r="MD389" s="46">
        <f t="shared" si="3084"/>
        <v>0</v>
      </c>
      <c r="ME389" s="48"/>
      <c r="MG389" s="45">
        <v>328</v>
      </c>
      <c r="MH389" s="46">
        <f t="shared" si="2983"/>
        <v>0</v>
      </c>
      <c r="MI389" s="46">
        <f t="shared" si="3104"/>
        <v>0</v>
      </c>
      <c r="MJ389" s="46">
        <f t="shared" si="2984"/>
        <v>0</v>
      </c>
      <c r="MK389" s="46">
        <f t="shared" si="2985"/>
        <v>0</v>
      </c>
      <c r="ML389" s="46">
        <f t="shared" si="2986"/>
        <v>0</v>
      </c>
      <c r="MM389" s="51">
        <f t="shared" si="2987"/>
        <v>0</v>
      </c>
      <c r="MN389" s="199">
        <f t="shared" si="3085"/>
        <v>10000</v>
      </c>
      <c r="MO389" s="58">
        <f t="shared" si="2988"/>
        <v>0</v>
      </c>
      <c r="MP389" s="52">
        <f t="shared" si="3105"/>
        <v>0</v>
      </c>
      <c r="MQ389" s="51">
        <f t="shared" si="2989"/>
        <v>0</v>
      </c>
      <c r="MR389" s="57">
        <f t="shared" si="2990"/>
        <v>0</v>
      </c>
      <c r="MS389" s="199">
        <f t="shared" si="3086"/>
        <v>10000</v>
      </c>
      <c r="MT389" s="468">
        <f t="shared" si="3087"/>
        <v>0</v>
      </c>
      <c r="MU389" s="46">
        <f t="shared" si="2991"/>
        <v>0</v>
      </c>
      <c r="MV389" s="46">
        <f t="shared" si="2992"/>
        <v>0</v>
      </c>
      <c r="MW389" s="48"/>
      <c r="MY389" s="45">
        <v>328</v>
      </c>
      <c r="MZ389" s="46">
        <f t="shared" si="2993"/>
        <v>0</v>
      </c>
      <c r="NA389" s="46">
        <f t="shared" si="3106"/>
        <v>0</v>
      </c>
      <c r="NB389" s="128">
        <f t="shared" si="2994"/>
        <v>0</v>
      </c>
      <c r="NC389" s="46">
        <f t="shared" si="2776"/>
        <v>0</v>
      </c>
      <c r="ND389" s="46">
        <f t="shared" si="2995"/>
        <v>0</v>
      </c>
      <c r="NE389" s="51">
        <f t="shared" si="2760"/>
        <v>0</v>
      </c>
      <c r="NF389" s="153">
        <f t="shared" si="2761"/>
        <v>10000</v>
      </c>
      <c r="NG389" s="45">
        <v>328</v>
      </c>
      <c r="NH389" s="46">
        <f t="shared" si="2777"/>
        <v>0</v>
      </c>
      <c r="NI389" s="46">
        <f t="shared" si="3107"/>
        <v>0</v>
      </c>
      <c r="NJ389" s="128">
        <f t="shared" si="2762"/>
        <v>0</v>
      </c>
      <c r="NK389" s="46">
        <f t="shared" si="3088"/>
        <v>0</v>
      </c>
      <c r="NL389" s="46">
        <f t="shared" si="2763"/>
        <v>0</v>
      </c>
      <c r="NM389" s="51">
        <f t="shared" si="2996"/>
        <v>0</v>
      </c>
      <c r="NN389" s="58">
        <f t="shared" si="2764"/>
        <v>0</v>
      </c>
      <c r="NO389" s="52">
        <f t="shared" si="3108"/>
        <v>0</v>
      </c>
      <c r="NP389" s="51">
        <f t="shared" si="2765"/>
        <v>0</v>
      </c>
      <c r="NQ389" s="57">
        <f t="shared" si="2997"/>
        <v>0</v>
      </c>
      <c r="NR389" s="153">
        <f t="shared" si="3089"/>
        <v>10000</v>
      </c>
      <c r="NS389" s="469">
        <f t="shared" si="2998"/>
        <v>0</v>
      </c>
      <c r="NT389" s="46">
        <f t="shared" si="2999"/>
        <v>0</v>
      </c>
      <c r="NU389" s="46">
        <f t="shared" si="3000"/>
        <v>0</v>
      </c>
      <c r="NV389" s="48"/>
      <c r="NX389" s="45">
        <v>328</v>
      </c>
      <c r="NY389" s="46">
        <f t="shared" si="3001"/>
        <v>0</v>
      </c>
      <c r="NZ389" s="46">
        <f t="shared" si="3109"/>
        <v>0</v>
      </c>
      <c r="OA389" s="46">
        <f t="shared" si="3002"/>
        <v>0</v>
      </c>
      <c r="OB389" s="46">
        <f t="shared" si="3003"/>
        <v>0</v>
      </c>
      <c r="OC389" s="46">
        <f t="shared" si="3004"/>
        <v>0</v>
      </c>
      <c r="OD389" s="51">
        <f t="shared" si="3005"/>
        <v>0</v>
      </c>
      <c r="OE389" s="57">
        <f t="shared" si="3134"/>
        <v>0</v>
      </c>
      <c r="OF389" s="153">
        <f t="shared" si="3090"/>
        <v>10000</v>
      </c>
      <c r="OG389" s="58">
        <f t="shared" si="3006"/>
        <v>0</v>
      </c>
      <c r="OH389" s="241">
        <f t="shared" si="3135"/>
        <v>0</v>
      </c>
      <c r="OI389" s="51">
        <f t="shared" si="3007"/>
        <v>0</v>
      </c>
      <c r="OJ389" s="51">
        <f t="shared" si="3008"/>
        <v>0</v>
      </c>
      <c r="OK389" s="153">
        <f t="shared" si="3136"/>
        <v>0</v>
      </c>
      <c r="OL389" s="153">
        <f t="shared" si="3091"/>
        <v>10000</v>
      </c>
      <c r="OM389" s="468">
        <f t="shared" si="3092"/>
        <v>0</v>
      </c>
      <c r="ON389" s="46">
        <f t="shared" si="3093"/>
        <v>0</v>
      </c>
      <c r="OO389" s="46">
        <f t="shared" si="3009"/>
        <v>0</v>
      </c>
      <c r="OP389" s="48"/>
      <c r="OR389" s="45">
        <v>328</v>
      </c>
      <c r="OS389" s="46">
        <f t="shared" si="3010"/>
        <v>0</v>
      </c>
      <c r="OT389" s="128">
        <f t="shared" si="3110"/>
        <v>0</v>
      </c>
      <c r="OU389" s="128">
        <f t="shared" si="3011"/>
        <v>0</v>
      </c>
      <c r="OV389" s="46">
        <f t="shared" si="2778"/>
        <v>0</v>
      </c>
      <c r="OW389" s="46">
        <f t="shared" si="2779"/>
        <v>0</v>
      </c>
      <c r="OX389" s="51">
        <f t="shared" si="3012"/>
        <v>0</v>
      </c>
      <c r="OY389" s="51">
        <f t="shared" si="3137"/>
        <v>0</v>
      </c>
      <c r="OZ389" s="153">
        <f t="shared" si="3094"/>
        <v>10000</v>
      </c>
      <c r="PA389" s="45">
        <v>328</v>
      </c>
      <c r="PB389" s="46">
        <f t="shared" si="3013"/>
        <v>0</v>
      </c>
      <c r="PC389" s="46">
        <f t="shared" si="3138"/>
        <v>0</v>
      </c>
      <c r="PD389" s="128">
        <f t="shared" si="3014"/>
        <v>0</v>
      </c>
      <c r="PE389" s="46">
        <f t="shared" si="3015"/>
        <v>0</v>
      </c>
      <c r="PF389" s="46">
        <f t="shared" si="3016"/>
        <v>0</v>
      </c>
      <c r="PG389" s="51">
        <f t="shared" si="3017"/>
        <v>0</v>
      </c>
      <c r="PH389" s="57">
        <f t="shared" si="3139"/>
        <v>0</v>
      </c>
      <c r="PI389" s="688">
        <f t="shared" si="3018"/>
        <v>0</v>
      </c>
      <c r="PJ389" s="52">
        <f t="shared" si="3140"/>
        <v>0</v>
      </c>
      <c r="PK389" s="51">
        <f t="shared" si="3019"/>
        <v>0</v>
      </c>
      <c r="PL389" s="57">
        <f t="shared" si="3020"/>
        <v>0</v>
      </c>
      <c r="PM389" s="57">
        <f t="shared" si="3141"/>
        <v>0</v>
      </c>
      <c r="PN389" s="153">
        <f t="shared" si="3095"/>
        <v>10000</v>
      </c>
      <c r="PO389" s="469">
        <f t="shared" si="3021"/>
        <v>0</v>
      </c>
      <c r="PP389" s="46">
        <f t="shared" si="3022"/>
        <v>0</v>
      </c>
      <c r="PQ389" s="46">
        <f t="shared" si="3023"/>
        <v>0</v>
      </c>
      <c r="PR389" s="48"/>
    </row>
    <row r="390" spans="2:434" hidden="1" x14ac:dyDescent="0.3">
      <c r="B390" s="45">
        <v>329</v>
      </c>
      <c r="C390" s="46">
        <f t="shared" si="2798"/>
        <v>0</v>
      </c>
      <c r="D390" s="46">
        <f t="shared" si="2830"/>
        <v>0</v>
      </c>
      <c r="E390" s="46">
        <f t="shared" si="2831"/>
        <v>0</v>
      </c>
      <c r="F390" s="46">
        <f t="shared" si="2832"/>
        <v>0</v>
      </c>
      <c r="G390" s="46">
        <f t="shared" si="2833"/>
        <v>0</v>
      </c>
      <c r="H390" s="51">
        <f t="shared" si="2834"/>
        <v>0</v>
      </c>
      <c r="I390" s="58">
        <f t="shared" si="2766"/>
        <v>0</v>
      </c>
      <c r="J390" s="52">
        <f t="shared" si="2835"/>
        <v>0</v>
      </c>
      <c r="K390" s="51">
        <f t="shared" si="2836"/>
        <v>0</v>
      </c>
      <c r="L390" s="57">
        <f t="shared" si="2837"/>
        <v>0</v>
      </c>
      <c r="M390" s="468">
        <f t="shared" si="3024"/>
        <v>0</v>
      </c>
      <c r="N390" s="46">
        <f t="shared" si="3025"/>
        <v>0</v>
      </c>
      <c r="O390" s="47"/>
      <c r="P390" s="46">
        <f t="shared" si="3026"/>
        <v>0</v>
      </c>
      <c r="Q390" s="48"/>
      <c r="R390" s="29"/>
      <c r="S390" s="29"/>
      <c r="T390" s="45">
        <v>329</v>
      </c>
      <c r="U390" s="46">
        <f t="shared" si="2838"/>
        <v>0</v>
      </c>
      <c r="V390" s="46">
        <f t="shared" si="2839"/>
        <v>0</v>
      </c>
      <c r="W390" s="46">
        <f t="shared" si="3027"/>
        <v>0</v>
      </c>
      <c r="X390" s="46">
        <f t="shared" si="2840"/>
        <v>0</v>
      </c>
      <c r="Y390" s="46">
        <f t="shared" si="2841"/>
        <v>0</v>
      </c>
      <c r="Z390" s="51">
        <f t="shared" si="2842"/>
        <v>0</v>
      </c>
      <c r="AA390" s="58">
        <f t="shared" si="2843"/>
        <v>0</v>
      </c>
      <c r="AB390" s="52">
        <f t="shared" si="2844"/>
        <v>0</v>
      </c>
      <c r="AC390" s="51">
        <f t="shared" si="2845"/>
        <v>0</v>
      </c>
      <c r="AD390" s="57">
        <f t="shared" si="2846"/>
        <v>0</v>
      </c>
      <c r="AE390" s="468">
        <f t="shared" si="3028"/>
        <v>0</v>
      </c>
      <c r="AF390" s="46">
        <f t="shared" si="2847"/>
        <v>0</v>
      </c>
      <c r="AG390" s="47"/>
      <c r="AH390" s="46">
        <f t="shared" si="3029"/>
        <v>0</v>
      </c>
      <c r="AI390" s="48"/>
      <c r="AJ390" s="29"/>
      <c r="AK390" s="45">
        <v>329</v>
      </c>
      <c r="AL390" s="46">
        <f t="shared" si="2848"/>
        <v>0</v>
      </c>
      <c r="AM390" s="46"/>
      <c r="AN390" s="46"/>
      <c r="AO390" s="46">
        <f t="shared" si="2849"/>
        <v>0</v>
      </c>
      <c r="AP390" s="128">
        <f t="shared" si="2850"/>
        <v>0</v>
      </c>
      <c r="AQ390" s="128"/>
      <c r="AR390" s="128"/>
      <c r="AS390" s="46">
        <f t="shared" si="2851"/>
        <v>0</v>
      </c>
      <c r="AT390" s="46">
        <f t="shared" si="2852"/>
        <v>0</v>
      </c>
      <c r="AU390" s="51"/>
      <c r="AV390" s="51"/>
      <c r="AW390" s="51">
        <f t="shared" si="2853"/>
        <v>0</v>
      </c>
      <c r="AX390" s="58">
        <f t="shared" si="2854"/>
        <v>0</v>
      </c>
      <c r="AY390" s="52"/>
      <c r="AZ390" s="52"/>
      <c r="BA390" s="52">
        <f t="shared" si="2855"/>
        <v>0</v>
      </c>
      <c r="BB390" s="51">
        <f t="shared" si="2856"/>
        <v>0</v>
      </c>
      <c r="BC390" s="51"/>
      <c r="BD390" s="51"/>
      <c r="BE390" s="57">
        <f t="shared" si="2857"/>
        <v>0</v>
      </c>
      <c r="BF390" s="468">
        <f t="shared" si="2858"/>
        <v>0</v>
      </c>
      <c r="BG390" s="46">
        <f t="shared" si="2859"/>
        <v>0</v>
      </c>
      <c r="BH390" s="46">
        <f t="shared" si="2860"/>
        <v>0</v>
      </c>
      <c r="BI390" s="48"/>
      <c r="BK390" s="45">
        <v>329</v>
      </c>
      <c r="BL390" s="46">
        <f t="shared" si="3030"/>
        <v>0</v>
      </c>
      <c r="BM390" s="46">
        <f t="shared" si="3031"/>
        <v>0</v>
      </c>
      <c r="BN390" s="46">
        <f t="shared" si="3032"/>
        <v>0</v>
      </c>
      <c r="BO390" s="46">
        <f t="shared" si="2861"/>
        <v>0</v>
      </c>
      <c r="BP390" s="46">
        <f t="shared" si="2862"/>
        <v>0</v>
      </c>
      <c r="BQ390" s="51">
        <f t="shared" si="2863"/>
        <v>0</v>
      </c>
      <c r="BR390" s="57">
        <f t="shared" si="3111"/>
        <v>0</v>
      </c>
      <c r="BS390" s="58">
        <f t="shared" si="2767"/>
        <v>0</v>
      </c>
      <c r="BT390" s="52">
        <f t="shared" si="3033"/>
        <v>0</v>
      </c>
      <c r="BU390" s="51">
        <f t="shared" si="2864"/>
        <v>0</v>
      </c>
      <c r="BV390" s="51">
        <f t="shared" si="2865"/>
        <v>0</v>
      </c>
      <c r="BW390" s="153">
        <f t="shared" si="3112"/>
        <v>0</v>
      </c>
      <c r="BX390" s="468">
        <f t="shared" si="3034"/>
        <v>0</v>
      </c>
      <c r="BY390" s="46">
        <f t="shared" si="3035"/>
        <v>0</v>
      </c>
      <c r="BZ390" s="46">
        <f t="shared" si="2866"/>
        <v>0</v>
      </c>
      <c r="CA390" s="48"/>
      <c r="CB390" s="29"/>
      <c r="CC390" s="45">
        <v>329</v>
      </c>
      <c r="CD390" s="128">
        <f t="shared" si="2867"/>
        <v>0</v>
      </c>
      <c r="CE390" s="46">
        <f t="shared" si="3036"/>
        <v>0</v>
      </c>
      <c r="CF390" s="128">
        <f t="shared" si="2868"/>
        <v>0</v>
      </c>
      <c r="CG390" s="46">
        <f t="shared" si="3037"/>
        <v>0</v>
      </c>
      <c r="CH390" s="46">
        <f t="shared" si="2768"/>
        <v>0</v>
      </c>
      <c r="CI390" s="51">
        <f t="shared" si="2869"/>
        <v>0</v>
      </c>
      <c r="CJ390" s="199">
        <f t="shared" si="3113"/>
        <v>0</v>
      </c>
      <c r="CK390" s="153">
        <f t="shared" si="3038"/>
        <v>10000</v>
      </c>
      <c r="CL390" s="45">
        <v>329</v>
      </c>
      <c r="CM390" s="46">
        <f t="shared" si="3039"/>
        <v>0</v>
      </c>
      <c r="CN390" s="46">
        <f t="shared" si="3040"/>
        <v>0</v>
      </c>
      <c r="CO390" s="128">
        <f t="shared" si="2780"/>
        <v>0</v>
      </c>
      <c r="CP390" s="46">
        <f t="shared" si="2870"/>
        <v>0</v>
      </c>
      <c r="CQ390" s="46">
        <f t="shared" si="2781"/>
        <v>0</v>
      </c>
      <c r="CR390" s="51">
        <f t="shared" si="2871"/>
        <v>0</v>
      </c>
      <c r="CS390" s="153">
        <f t="shared" si="3114"/>
        <v>0</v>
      </c>
      <c r="CT390" s="58">
        <f t="shared" si="2872"/>
        <v>0</v>
      </c>
      <c r="CU390" s="52">
        <f t="shared" si="3041"/>
        <v>0</v>
      </c>
      <c r="CV390" s="51">
        <f t="shared" si="3042"/>
        <v>0</v>
      </c>
      <c r="CW390" s="51">
        <f t="shared" si="2873"/>
        <v>0</v>
      </c>
      <c r="CX390" s="57">
        <f t="shared" si="3115"/>
        <v>0</v>
      </c>
      <c r="CY390" s="153">
        <f t="shared" si="3043"/>
        <v>10000</v>
      </c>
      <c r="CZ390" s="479">
        <f t="shared" si="2746"/>
        <v>0</v>
      </c>
      <c r="DA390" s="46">
        <f t="shared" si="3044"/>
        <v>0</v>
      </c>
      <c r="DB390" s="46">
        <f t="shared" si="3045"/>
        <v>0</v>
      </c>
      <c r="DC390" s="48"/>
      <c r="DE390" s="45">
        <v>329</v>
      </c>
      <c r="DF390" s="46">
        <f t="shared" si="2874"/>
        <v>0</v>
      </c>
      <c r="DG390" s="46">
        <f t="shared" si="3116"/>
        <v>0</v>
      </c>
      <c r="DH390" s="46">
        <f t="shared" si="2875"/>
        <v>0</v>
      </c>
      <c r="DI390" s="46">
        <f t="shared" si="2876"/>
        <v>0</v>
      </c>
      <c r="DJ390" s="46">
        <f t="shared" si="2877"/>
        <v>0</v>
      </c>
      <c r="DK390" s="51">
        <f t="shared" si="2878"/>
        <v>0</v>
      </c>
      <c r="DL390" s="58">
        <f t="shared" si="2769"/>
        <v>0</v>
      </c>
      <c r="DM390" s="241">
        <f t="shared" si="3117"/>
        <v>0</v>
      </c>
      <c r="DN390" s="51">
        <f t="shared" si="2879"/>
        <v>0</v>
      </c>
      <c r="DO390" s="57">
        <f t="shared" si="2880"/>
        <v>0</v>
      </c>
      <c r="DP390" s="468">
        <f t="shared" si="3046"/>
        <v>0</v>
      </c>
      <c r="DQ390" s="46">
        <f t="shared" si="3047"/>
        <v>0</v>
      </c>
      <c r="DR390" s="47"/>
      <c r="DS390" s="46">
        <f t="shared" si="3048"/>
        <v>0</v>
      </c>
      <c r="DT390" s="48"/>
      <c r="DU390" s="29"/>
      <c r="DV390" s="45">
        <v>329</v>
      </c>
      <c r="DW390" s="46">
        <f t="shared" si="3049"/>
        <v>0</v>
      </c>
      <c r="DX390" s="46">
        <f t="shared" si="3118"/>
        <v>0</v>
      </c>
      <c r="DY390" s="46">
        <f t="shared" si="3050"/>
        <v>0</v>
      </c>
      <c r="DZ390" s="46">
        <f t="shared" si="2881"/>
        <v>0</v>
      </c>
      <c r="EA390" s="46">
        <f t="shared" si="2882"/>
        <v>0</v>
      </c>
      <c r="EB390" s="51">
        <f t="shared" si="2883"/>
        <v>0</v>
      </c>
      <c r="EC390" s="58">
        <f t="shared" si="2770"/>
        <v>0</v>
      </c>
      <c r="ED390" s="52">
        <f t="shared" si="3119"/>
        <v>0</v>
      </c>
      <c r="EE390" s="51">
        <f t="shared" si="2884"/>
        <v>0</v>
      </c>
      <c r="EF390" s="57">
        <f t="shared" si="2885"/>
        <v>0</v>
      </c>
      <c r="EG390" s="468">
        <f t="shared" si="3051"/>
        <v>0</v>
      </c>
      <c r="EH390" s="46">
        <f t="shared" si="3052"/>
        <v>0</v>
      </c>
      <c r="EI390" s="47"/>
      <c r="EJ390" s="46">
        <f t="shared" si="3053"/>
        <v>0</v>
      </c>
      <c r="EK390" s="48"/>
      <c r="EL390" s="29"/>
      <c r="EM390" s="45">
        <v>329</v>
      </c>
      <c r="EN390" s="46">
        <f t="shared" si="3096"/>
        <v>0</v>
      </c>
      <c r="EO390" s="46">
        <f t="shared" si="3120"/>
        <v>0</v>
      </c>
      <c r="EP390" s="128">
        <f t="shared" si="2771"/>
        <v>0</v>
      </c>
      <c r="EQ390" s="46">
        <f t="shared" si="2886"/>
        <v>0</v>
      </c>
      <c r="ER390" s="46">
        <f t="shared" si="2887"/>
        <v>0</v>
      </c>
      <c r="ES390" s="51">
        <f t="shared" si="2888"/>
        <v>0</v>
      </c>
      <c r="ET390" s="153">
        <f t="shared" si="3054"/>
        <v>10000</v>
      </c>
      <c r="EU390" s="45">
        <v>329</v>
      </c>
      <c r="EV390" s="46">
        <f t="shared" si="2772"/>
        <v>0</v>
      </c>
      <c r="EW390" s="46">
        <f t="shared" si="3121"/>
        <v>0</v>
      </c>
      <c r="EX390" s="128">
        <f t="shared" si="2889"/>
        <v>0</v>
      </c>
      <c r="EY390" s="46">
        <f t="shared" si="2890"/>
        <v>0</v>
      </c>
      <c r="EZ390" s="46">
        <f t="shared" si="2891"/>
        <v>0</v>
      </c>
      <c r="FA390" s="51">
        <f t="shared" si="2892"/>
        <v>0</v>
      </c>
      <c r="FB390" s="58">
        <f t="shared" si="2893"/>
        <v>0</v>
      </c>
      <c r="FC390" s="52">
        <f t="shared" si="3122"/>
        <v>0</v>
      </c>
      <c r="FD390" s="51">
        <f t="shared" si="3055"/>
        <v>0</v>
      </c>
      <c r="FE390" s="57">
        <f t="shared" si="2894"/>
        <v>0</v>
      </c>
      <c r="FF390" s="153">
        <f t="shared" si="3056"/>
        <v>10000</v>
      </c>
      <c r="FG390" s="469">
        <f t="shared" si="2895"/>
        <v>0</v>
      </c>
      <c r="FH390" s="46">
        <f t="shared" si="2896"/>
        <v>0</v>
      </c>
      <c r="FI390" s="46">
        <f t="shared" si="2897"/>
        <v>0</v>
      </c>
      <c r="FJ390" s="48"/>
      <c r="FL390" s="45">
        <v>329</v>
      </c>
      <c r="FM390" s="46">
        <f t="shared" si="3057"/>
        <v>0</v>
      </c>
      <c r="FN390" s="46">
        <f t="shared" si="3097"/>
        <v>0</v>
      </c>
      <c r="FO390" s="46">
        <f t="shared" si="3058"/>
        <v>0</v>
      </c>
      <c r="FP390" s="46">
        <f t="shared" si="2898"/>
        <v>0</v>
      </c>
      <c r="FQ390" s="46">
        <f t="shared" si="2899"/>
        <v>0</v>
      </c>
      <c r="FR390" s="51">
        <f t="shared" si="2900"/>
        <v>0</v>
      </c>
      <c r="FS390" s="57">
        <f t="shared" si="3123"/>
        <v>0</v>
      </c>
      <c r="FT390" s="58">
        <f t="shared" si="2773"/>
        <v>0</v>
      </c>
      <c r="FU390" s="241">
        <f t="shared" si="3098"/>
        <v>0</v>
      </c>
      <c r="FV390" s="51">
        <f t="shared" si="2901"/>
        <v>0</v>
      </c>
      <c r="FW390" s="51">
        <f t="shared" si="2902"/>
        <v>0</v>
      </c>
      <c r="FX390" s="153">
        <f t="shared" si="3124"/>
        <v>0</v>
      </c>
      <c r="FY390" s="468">
        <f t="shared" si="3059"/>
        <v>0</v>
      </c>
      <c r="FZ390" s="46">
        <f t="shared" si="3060"/>
        <v>0</v>
      </c>
      <c r="GA390" s="46">
        <f t="shared" si="2903"/>
        <v>0</v>
      </c>
      <c r="GB390" s="48"/>
      <c r="GD390" s="45">
        <v>329</v>
      </c>
      <c r="GE390" s="128">
        <f t="shared" si="3099"/>
        <v>0</v>
      </c>
      <c r="GF390" s="128">
        <f t="shared" si="3125"/>
        <v>0</v>
      </c>
      <c r="GG390" s="128">
        <f t="shared" si="2699"/>
        <v>0</v>
      </c>
      <c r="GH390" s="46">
        <f t="shared" si="2774"/>
        <v>0</v>
      </c>
      <c r="GI390" s="46">
        <f t="shared" si="2904"/>
        <v>0</v>
      </c>
      <c r="GJ390" s="51">
        <f t="shared" si="2905"/>
        <v>0</v>
      </c>
      <c r="GK390" s="51">
        <f t="shared" si="3126"/>
        <v>0</v>
      </c>
      <c r="GL390" s="153">
        <f t="shared" si="3061"/>
        <v>10000</v>
      </c>
      <c r="GM390" s="45">
        <v>329</v>
      </c>
      <c r="GN390" s="46">
        <f t="shared" si="2775"/>
        <v>0</v>
      </c>
      <c r="GO390" s="46">
        <f t="shared" si="3100"/>
        <v>0</v>
      </c>
      <c r="GP390" s="128">
        <f t="shared" si="2747"/>
        <v>0</v>
      </c>
      <c r="GQ390" s="46">
        <f t="shared" si="2906"/>
        <v>0</v>
      </c>
      <c r="GR390" s="46">
        <f t="shared" si="2748"/>
        <v>0</v>
      </c>
      <c r="GS390" s="51">
        <f t="shared" si="2907"/>
        <v>0</v>
      </c>
      <c r="GT390" s="57">
        <f t="shared" si="3127"/>
        <v>0</v>
      </c>
      <c r="GU390" s="58">
        <f t="shared" si="2908"/>
        <v>0</v>
      </c>
      <c r="GV390" s="52">
        <f t="shared" si="3101"/>
        <v>0</v>
      </c>
      <c r="GW390" s="51">
        <f t="shared" si="3062"/>
        <v>0</v>
      </c>
      <c r="GX390" s="57">
        <f t="shared" si="2909"/>
        <v>0</v>
      </c>
      <c r="GY390" s="57">
        <f t="shared" si="3128"/>
        <v>0</v>
      </c>
      <c r="GZ390" s="153">
        <f t="shared" si="3063"/>
        <v>10000</v>
      </c>
      <c r="HA390" s="469">
        <f t="shared" si="2910"/>
        <v>0</v>
      </c>
      <c r="HB390" s="46">
        <f t="shared" si="2911"/>
        <v>0</v>
      </c>
      <c r="HC390" s="46">
        <f t="shared" si="2912"/>
        <v>0</v>
      </c>
      <c r="HD390" s="48"/>
      <c r="HF390" s="45">
        <v>329</v>
      </c>
      <c r="HG390" s="46">
        <f t="shared" si="2913"/>
        <v>0</v>
      </c>
      <c r="HH390" s="46">
        <f t="shared" si="2914"/>
        <v>0</v>
      </c>
      <c r="HI390" s="46">
        <f t="shared" si="2915"/>
        <v>0</v>
      </c>
      <c r="HJ390" s="46">
        <f t="shared" si="2916"/>
        <v>0</v>
      </c>
      <c r="HK390" s="46">
        <f t="shared" si="2917"/>
        <v>0</v>
      </c>
      <c r="HL390" s="51">
        <f t="shared" si="2918"/>
        <v>0</v>
      </c>
      <c r="HM390" s="153">
        <f t="shared" si="3064"/>
        <v>10000</v>
      </c>
      <c r="HN390" s="58">
        <f t="shared" si="2919"/>
        <v>0</v>
      </c>
      <c r="HO390" s="52">
        <f t="shared" si="2920"/>
        <v>0</v>
      </c>
      <c r="HP390" s="51">
        <f t="shared" si="2921"/>
        <v>0</v>
      </c>
      <c r="HQ390" s="57">
        <f t="shared" si="2922"/>
        <v>0</v>
      </c>
      <c r="HR390" s="153">
        <f t="shared" si="3065"/>
        <v>10000</v>
      </c>
      <c r="HS390" s="468">
        <f t="shared" si="2749"/>
        <v>0</v>
      </c>
      <c r="HT390" s="46">
        <f t="shared" si="2750"/>
        <v>0</v>
      </c>
      <c r="HU390" s="46">
        <f t="shared" si="2751"/>
        <v>0</v>
      </c>
      <c r="HV390" s="48"/>
      <c r="HW390" s="29"/>
      <c r="HX390" s="45">
        <v>329</v>
      </c>
      <c r="HY390" s="128">
        <f t="shared" si="2923"/>
        <v>0</v>
      </c>
      <c r="HZ390" s="46">
        <f t="shared" si="2924"/>
        <v>0</v>
      </c>
      <c r="IA390" s="46">
        <f t="shared" si="2925"/>
        <v>0</v>
      </c>
      <c r="IB390" s="46">
        <f t="shared" si="2926"/>
        <v>0</v>
      </c>
      <c r="IC390" s="46">
        <f t="shared" si="2927"/>
        <v>0</v>
      </c>
      <c r="ID390" s="51">
        <f t="shared" si="2928"/>
        <v>0</v>
      </c>
      <c r="IE390" s="153">
        <f t="shared" si="3066"/>
        <v>10000</v>
      </c>
      <c r="IF390" s="58">
        <f t="shared" si="2929"/>
        <v>0</v>
      </c>
      <c r="IG390" s="52">
        <f t="shared" si="2930"/>
        <v>0</v>
      </c>
      <c r="IH390" s="51">
        <f t="shared" si="2931"/>
        <v>0</v>
      </c>
      <c r="II390" s="57">
        <f t="shared" si="3067"/>
        <v>0</v>
      </c>
      <c r="IJ390" s="153">
        <f t="shared" si="3068"/>
        <v>10000</v>
      </c>
      <c r="IK390" s="468">
        <f t="shared" si="2752"/>
        <v>0</v>
      </c>
      <c r="IL390" s="46">
        <f t="shared" si="2753"/>
        <v>0</v>
      </c>
      <c r="IM390" s="46">
        <f t="shared" si="2754"/>
        <v>0</v>
      </c>
      <c r="IN390" s="48"/>
      <c r="IO390" s="53">
        <f t="shared" si="2932"/>
        <v>0</v>
      </c>
      <c r="IQ390" s="45">
        <v>329</v>
      </c>
      <c r="IR390" s="128">
        <f t="shared" si="2933"/>
        <v>0</v>
      </c>
      <c r="IS390" s="128">
        <f t="shared" si="2934"/>
        <v>0</v>
      </c>
      <c r="IT390" s="128">
        <f t="shared" si="2935"/>
        <v>0</v>
      </c>
      <c r="IU390" s="46">
        <f t="shared" si="3142"/>
        <v>0</v>
      </c>
      <c r="IV390" s="46">
        <f t="shared" si="2936"/>
        <v>0</v>
      </c>
      <c r="IW390" s="51">
        <f t="shared" si="2937"/>
        <v>0</v>
      </c>
      <c r="IX390" s="199">
        <f t="shared" si="3069"/>
        <v>10000</v>
      </c>
      <c r="IY390" s="128">
        <f t="shared" si="2938"/>
        <v>0</v>
      </c>
      <c r="IZ390" s="408">
        <f t="shared" si="2939"/>
        <v>0</v>
      </c>
      <c r="JA390" s="58">
        <f t="shared" si="2940"/>
        <v>0</v>
      </c>
      <c r="JB390" s="52">
        <f t="shared" si="2941"/>
        <v>0</v>
      </c>
      <c r="JC390" s="51">
        <f t="shared" si="2942"/>
        <v>0</v>
      </c>
      <c r="JD390" s="57">
        <f t="shared" si="2943"/>
        <v>0</v>
      </c>
      <c r="JE390" s="280">
        <f t="shared" si="2944"/>
        <v>10000</v>
      </c>
      <c r="JF390" s="280">
        <f t="shared" si="2945"/>
        <v>0</v>
      </c>
      <c r="JG390" s="468">
        <f t="shared" si="2946"/>
        <v>0</v>
      </c>
      <c r="JH390" s="46">
        <f t="shared" si="2947"/>
        <v>0</v>
      </c>
      <c r="JI390" s="46">
        <f t="shared" si="2948"/>
        <v>0</v>
      </c>
      <c r="JJ390" s="48"/>
      <c r="JL390" s="45">
        <v>329</v>
      </c>
      <c r="JM390" s="46">
        <f t="shared" si="2949"/>
        <v>0</v>
      </c>
      <c r="JN390" s="46">
        <f t="shared" si="2950"/>
        <v>0</v>
      </c>
      <c r="JO390" s="128">
        <f t="shared" si="2951"/>
        <v>0</v>
      </c>
      <c r="JP390" s="46">
        <f t="shared" si="3070"/>
        <v>0</v>
      </c>
      <c r="JQ390" s="46">
        <f t="shared" si="2952"/>
        <v>0</v>
      </c>
      <c r="JR390" s="51">
        <f t="shared" si="2953"/>
        <v>0</v>
      </c>
      <c r="JS390" s="51">
        <f t="shared" si="3129"/>
        <v>0</v>
      </c>
      <c r="JT390" s="199">
        <f t="shared" si="3071"/>
        <v>10000</v>
      </c>
      <c r="JU390" s="128">
        <f t="shared" si="2954"/>
        <v>0</v>
      </c>
      <c r="JV390" s="408">
        <f t="shared" si="2955"/>
        <v>0</v>
      </c>
      <c r="JW390" s="58">
        <f t="shared" si="2956"/>
        <v>0</v>
      </c>
      <c r="JX390" s="52">
        <f t="shared" si="2957"/>
        <v>0</v>
      </c>
      <c r="JY390" s="51">
        <f t="shared" si="2958"/>
        <v>0</v>
      </c>
      <c r="JZ390" s="51">
        <f t="shared" si="2959"/>
        <v>0</v>
      </c>
      <c r="KA390" s="199">
        <f t="shared" si="3130"/>
        <v>0</v>
      </c>
      <c r="KB390" s="128">
        <f t="shared" si="3072"/>
        <v>10000</v>
      </c>
      <c r="KC390" s="204">
        <f t="shared" si="2960"/>
        <v>0</v>
      </c>
      <c r="KD390" s="468">
        <f t="shared" si="3073"/>
        <v>0</v>
      </c>
      <c r="KE390" s="46">
        <f t="shared" si="3074"/>
        <v>0</v>
      </c>
      <c r="KF390" s="46">
        <f t="shared" si="2961"/>
        <v>0</v>
      </c>
      <c r="KG390" s="48"/>
      <c r="KI390" s="45">
        <v>329</v>
      </c>
      <c r="KJ390" s="46">
        <f t="shared" si="2962"/>
        <v>0</v>
      </c>
      <c r="KK390" s="46">
        <f t="shared" si="2963"/>
        <v>0</v>
      </c>
      <c r="KL390" s="128">
        <f t="shared" si="2964"/>
        <v>0</v>
      </c>
      <c r="KM390" s="46">
        <f t="shared" si="2782"/>
        <v>0</v>
      </c>
      <c r="KN390" s="46">
        <f t="shared" si="2965"/>
        <v>0</v>
      </c>
      <c r="KO390" s="51">
        <f t="shared" si="2966"/>
        <v>0</v>
      </c>
      <c r="KP390" s="199">
        <f t="shared" si="3131"/>
        <v>0</v>
      </c>
      <c r="KQ390" s="199">
        <f t="shared" si="3075"/>
        <v>10000</v>
      </c>
      <c r="KR390" s="128">
        <f t="shared" si="2967"/>
        <v>0</v>
      </c>
      <c r="KS390" s="408">
        <f t="shared" si="2968"/>
        <v>0</v>
      </c>
      <c r="KT390" s="45">
        <v>329</v>
      </c>
      <c r="KU390" s="46">
        <f t="shared" si="3076"/>
        <v>0</v>
      </c>
      <c r="KV390" s="46">
        <f t="shared" si="2969"/>
        <v>0</v>
      </c>
      <c r="KW390" s="128">
        <f t="shared" si="2755"/>
        <v>0</v>
      </c>
      <c r="KX390" s="46">
        <f t="shared" si="2970"/>
        <v>0</v>
      </c>
      <c r="KY390" s="46">
        <f t="shared" si="2756"/>
        <v>0</v>
      </c>
      <c r="KZ390" s="51">
        <f t="shared" si="2971"/>
        <v>0</v>
      </c>
      <c r="LA390" s="153">
        <f t="shared" si="3132"/>
        <v>0</v>
      </c>
      <c r="LB390" s="58">
        <f t="shared" si="2652"/>
        <v>0</v>
      </c>
      <c r="LC390" s="52">
        <f t="shared" si="2972"/>
        <v>0</v>
      </c>
      <c r="LD390" s="51">
        <f t="shared" si="2973"/>
        <v>0</v>
      </c>
      <c r="LE390" s="51">
        <f t="shared" si="2757"/>
        <v>0</v>
      </c>
      <c r="LF390" s="51">
        <f t="shared" si="3133"/>
        <v>0</v>
      </c>
      <c r="LG390" s="128">
        <f t="shared" si="2758"/>
        <v>10000</v>
      </c>
      <c r="LH390" s="204">
        <f t="shared" si="2974"/>
        <v>0</v>
      </c>
      <c r="LI390" s="479">
        <f t="shared" si="2759"/>
        <v>0</v>
      </c>
      <c r="LJ390" s="46">
        <f t="shared" si="3077"/>
        <v>0</v>
      </c>
      <c r="LK390" s="46">
        <f t="shared" si="3078"/>
        <v>0</v>
      </c>
      <c r="LL390" s="48"/>
      <c r="LN390" s="45">
        <v>329</v>
      </c>
      <c r="LO390" s="46">
        <f t="shared" si="2975"/>
        <v>0</v>
      </c>
      <c r="LP390" s="46">
        <f t="shared" si="3102"/>
        <v>0</v>
      </c>
      <c r="LQ390" s="46">
        <f t="shared" si="2976"/>
        <v>0</v>
      </c>
      <c r="LR390" s="46">
        <f t="shared" si="2977"/>
        <v>0</v>
      </c>
      <c r="LS390" s="46">
        <f t="shared" si="2978"/>
        <v>0</v>
      </c>
      <c r="LT390" s="51">
        <f t="shared" si="2979"/>
        <v>0</v>
      </c>
      <c r="LU390" s="199">
        <f t="shared" si="3079"/>
        <v>10000</v>
      </c>
      <c r="LV390" s="58">
        <f t="shared" si="2980"/>
        <v>0</v>
      </c>
      <c r="LW390" s="241">
        <f t="shared" si="3103"/>
        <v>0</v>
      </c>
      <c r="LX390" s="51">
        <f t="shared" si="2981"/>
        <v>0</v>
      </c>
      <c r="LY390" s="51">
        <f t="shared" si="2982"/>
        <v>0</v>
      </c>
      <c r="LZ390" s="46">
        <f t="shared" si="3080"/>
        <v>0</v>
      </c>
      <c r="MA390" s="199">
        <f t="shared" si="3081"/>
        <v>10000</v>
      </c>
      <c r="MB390" s="468">
        <f t="shared" si="3082"/>
        <v>0</v>
      </c>
      <c r="MC390" s="46">
        <f t="shared" si="3083"/>
        <v>0</v>
      </c>
      <c r="MD390" s="46">
        <f t="shared" si="3084"/>
        <v>0</v>
      </c>
      <c r="ME390" s="48"/>
      <c r="MG390" s="45">
        <v>329</v>
      </c>
      <c r="MH390" s="46">
        <f t="shared" si="2983"/>
        <v>0</v>
      </c>
      <c r="MI390" s="46">
        <f t="shared" si="3104"/>
        <v>0</v>
      </c>
      <c r="MJ390" s="46">
        <f t="shared" si="2984"/>
        <v>0</v>
      </c>
      <c r="MK390" s="46">
        <f t="shared" si="2985"/>
        <v>0</v>
      </c>
      <c r="ML390" s="46">
        <f t="shared" si="2986"/>
        <v>0</v>
      </c>
      <c r="MM390" s="51">
        <f t="shared" si="2987"/>
        <v>0</v>
      </c>
      <c r="MN390" s="199">
        <f t="shared" si="3085"/>
        <v>10000</v>
      </c>
      <c r="MO390" s="58">
        <f t="shared" si="2988"/>
        <v>0</v>
      </c>
      <c r="MP390" s="52">
        <f t="shared" si="3105"/>
        <v>0</v>
      </c>
      <c r="MQ390" s="51">
        <f t="shared" si="2989"/>
        <v>0</v>
      </c>
      <c r="MR390" s="57">
        <f t="shared" si="2990"/>
        <v>0</v>
      </c>
      <c r="MS390" s="199">
        <f t="shared" si="3086"/>
        <v>10000</v>
      </c>
      <c r="MT390" s="468">
        <f t="shared" si="3087"/>
        <v>0</v>
      </c>
      <c r="MU390" s="46">
        <f t="shared" si="2991"/>
        <v>0</v>
      </c>
      <c r="MV390" s="46">
        <f t="shared" si="2992"/>
        <v>0</v>
      </c>
      <c r="MW390" s="48"/>
      <c r="MY390" s="45">
        <v>329</v>
      </c>
      <c r="MZ390" s="46">
        <f t="shared" si="2993"/>
        <v>0</v>
      </c>
      <c r="NA390" s="46">
        <f t="shared" si="3106"/>
        <v>0</v>
      </c>
      <c r="NB390" s="128">
        <f t="shared" si="2994"/>
        <v>0</v>
      </c>
      <c r="NC390" s="46">
        <f t="shared" si="2776"/>
        <v>0</v>
      </c>
      <c r="ND390" s="46">
        <f t="shared" si="2995"/>
        <v>0</v>
      </c>
      <c r="NE390" s="51">
        <f t="shared" si="2760"/>
        <v>0</v>
      </c>
      <c r="NF390" s="153">
        <f t="shared" si="2761"/>
        <v>10000</v>
      </c>
      <c r="NG390" s="45">
        <v>329</v>
      </c>
      <c r="NH390" s="46">
        <f t="shared" si="2777"/>
        <v>0</v>
      </c>
      <c r="NI390" s="46">
        <f t="shared" si="3107"/>
        <v>0</v>
      </c>
      <c r="NJ390" s="128">
        <f t="shared" si="2762"/>
        <v>0</v>
      </c>
      <c r="NK390" s="46">
        <f t="shared" si="3088"/>
        <v>0</v>
      </c>
      <c r="NL390" s="46">
        <f t="shared" si="2763"/>
        <v>0</v>
      </c>
      <c r="NM390" s="51">
        <f t="shared" si="2996"/>
        <v>0</v>
      </c>
      <c r="NN390" s="58">
        <f t="shared" si="2764"/>
        <v>0</v>
      </c>
      <c r="NO390" s="52">
        <f t="shared" si="3108"/>
        <v>0</v>
      </c>
      <c r="NP390" s="51">
        <f t="shared" si="2765"/>
        <v>0</v>
      </c>
      <c r="NQ390" s="57">
        <f t="shared" si="2997"/>
        <v>0</v>
      </c>
      <c r="NR390" s="153">
        <f t="shared" si="3089"/>
        <v>10000</v>
      </c>
      <c r="NS390" s="469">
        <f t="shared" si="2998"/>
        <v>0</v>
      </c>
      <c r="NT390" s="46">
        <f t="shared" si="2999"/>
        <v>0</v>
      </c>
      <c r="NU390" s="46">
        <f t="shared" si="3000"/>
        <v>0</v>
      </c>
      <c r="NV390" s="48"/>
      <c r="NX390" s="45">
        <v>329</v>
      </c>
      <c r="NY390" s="46">
        <f t="shared" si="3001"/>
        <v>0</v>
      </c>
      <c r="NZ390" s="46">
        <f t="shared" si="3109"/>
        <v>0</v>
      </c>
      <c r="OA390" s="46">
        <f t="shared" si="3002"/>
        <v>0</v>
      </c>
      <c r="OB390" s="46">
        <f t="shared" si="3003"/>
        <v>0</v>
      </c>
      <c r="OC390" s="46">
        <f t="shared" si="3004"/>
        <v>0</v>
      </c>
      <c r="OD390" s="51">
        <f t="shared" si="3005"/>
        <v>0</v>
      </c>
      <c r="OE390" s="57">
        <f t="shared" si="3134"/>
        <v>0</v>
      </c>
      <c r="OF390" s="153">
        <f t="shared" si="3090"/>
        <v>10000</v>
      </c>
      <c r="OG390" s="58">
        <f t="shared" si="3006"/>
        <v>0</v>
      </c>
      <c r="OH390" s="241">
        <f t="shared" si="3135"/>
        <v>0</v>
      </c>
      <c r="OI390" s="51">
        <f t="shared" si="3007"/>
        <v>0</v>
      </c>
      <c r="OJ390" s="51">
        <f t="shared" si="3008"/>
        <v>0</v>
      </c>
      <c r="OK390" s="153">
        <f t="shared" si="3136"/>
        <v>0</v>
      </c>
      <c r="OL390" s="153">
        <f t="shared" si="3091"/>
        <v>10000</v>
      </c>
      <c r="OM390" s="468">
        <f t="shared" si="3092"/>
        <v>0</v>
      </c>
      <c r="ON390" s="46">
        <f t="shared" si="3093"/>
        <v>0</v>
      </c>
      <c r="OO390" s="46">
        <f t="shared" si="3009"/>
        <v>0</v>
      </c>
      <c r="OP390" s="48"/>
      <c r="OR390" s="45">
        <v>329</v>
      </c>
      <c r="OS390" s="46">
        <f t="shared" si="3010"/>
        <v>0</v>
      </c>
      <c r="OT390" s="128">
        <f t="shared" si="3110"/>
        <v>0</v>
      </c>
      <c r="OU390" s="128">
        <f t="shared" si="3011"/>
        <v>0</v>
      </c>
      <c r="OV390" s="46">
        <f t="shared" si="2778"/>
        <v>0</v>
      </c>
      <c r="OW390" s="46">
        <f t="shared" si="2779"/>
        <v>0</v>
      </c>
      <c r="OX390" s="51">
        <f t="shared" si="3012"/>
        <v>0</v>
      </c>
      <c r="OY390" s="51">
        <f t="shared" si="3137"/>
        <v>0</v>
      </c>
      <c r="OZ390" s="153">
        <f t="shared" si="3094"/>
        <v>10000</v>
      </c>
      <c r="PA390" s="45">
        <v>329</v>
      </c>
      <c r="PB390" s="46">
        <f t="shared" si="3013"/>
        <v>0</v>
      </c>
      <c r="PC390" s="46">
        <f t="shared" si="3138"/>
        <v>0</v>
      </c>
      <c r="PD390" s="128">
        <f t="shared" si="3014"/>
        <v>0</v>
      </c>
      <c r="PE390" s="46">
        <f t="shared" si="3015"/>
        <v>0</v>
      </c>
      <c r="PF390" s="46">
        <f t="shared" si="3016"/>
        <v>0</v>
      </c>
      <c r="PG390" s="51">
        <f t="shared" si="3017"/>
        <v>0</v>
      </c>
      <c r="PH390" s="57">
        <f t="shared" si="3139"/>
        <v>0</v>
      </c>
      <c r="PI390" s="688">
        <f t="shared" si="3018"/>
        <v>0</v>
      </c>
      <c r="PJ390" s="52">
        <f t="shared" si="3140"/>
        <v>0</v>
      </c>
      <c r="PK390" s="51">
        <f t="shared" si="3019"/>
        <v>0</v>
      </c>
      <c r="PL390" s="57">
        <f t="shared" si="3020"/>
        <v>0</v>
      </c>
      <c r="PM390" s="57">
        <f t="shared" si="3141"/>
        <v>0</v>
      </c>
      <c r="PN390" s="153">
        <f t="shared" si="3095"/>
        <v>10000</v>
      </c>
      <c r="PO390" s="469">
        <f t="shared" si="3021"/>
        <v>0</v>
      </c>
      <c r="PP390" s="46">
        <f t="shared" si="3022"/>
        <v>0</v>
      </c>
      <c r="PQ390" s="46">
        <f t="shared" si="3023"/>
        <v>0</v>
      </c>
      <c r="PR390" s="48"/>
    </row>
    <row r="391" spans="2:434" hidden="1" x14ac:dyDescent="0.3">
      <c r="B391" s="45">
        <v>330</v>
      </c>
      <c r="C391" s="46">
        <f t="shared" si="2798"/>
        <v>0</v>
      </c>
      <c r="D391" s="46">
        <f t="shared" si="2830"/>
        <v>0</v>
      </c>
      <c r="E391" s="46">
        <f t="shared" si="2831"/>
        <v>0</v>
      </c>
      <c r="F391" s="46">
        <f t="shared" si="2832"/>
        <v>0</v>
      </c>
      <c r="G391" s="46">
        <f t="shared" si="2833"/>
        <v>0</v>
      </c>
      <c r="H391" s="51">
        <f t="shared" si="2834"/>
        <v>0</v>
      </c>
      <c r="I391" s="58">
        <f t="shared" si="2766"/>
        <v>0</v>
      </c>
      <c r="J391" s="52">
        <f t="shared" si="2835"/>
        <v>0</v>
      </c>
      <c r="K391" s="51">
        <f t="shared" si="2836"/>
        <v>0</v>
      </c>
      <c r="L391" s="57">
        <f t="shared" si="2837"/>
        <v>0</v>
      </c>
      <c r="M391" s="468">
        <f t="shared" si="3024"/>
        <v>0</v>
      </c>
      <c r="N391" s="46">
        <f t="shared" si="3025"/>
        <v>0</v>
      </c>
      <c r="O391" s="47"/>
      <c r="P391" s="46">
        <f t="shared" si="3026"/>
        <v>0</v>
      </c>
      <c r="Q391" s="48"/>
      <c r="R391" s="29"/>
      <c r="S391" s="29"/>
      <c r="T391" s="45">
        <v>330</v>
      </c>
      <c r="U391" s="46">
        <f t="shared" si="2838"/>
        <v>0</v>
      </c>
      <c r="V391" s="46">
        <f t="shared" si="2839"/>
        <v>0</v>
      </c>
      <c r="W391" s="46">
        <f t="shared" si="3027"/>
        <v>0</v>
      </c>
      <c r="X391" s="46">
        <f t="shared" si="2840"/>
        <v>0</v>
      </c>
      <c r="Y391" s="46">
        <f t="shared" si="2841"/>
        <v>0</v>
      </c>
      <c r="Z391" s="51">
        <f t="shared" si="2842"/>
        <v>0</v>
      </c>
      <c r="AA391" s="58">
        <f t="shared" si="2843"/>
        <v>0</v>
      </c>
      <c r="AB391" s="52">
        <f t="shared" si="2844"/>
        <v>0</v>
      </c>
      <c r="AC391" s="51">
        <f t="shared" si="2845"/>
        <v>0</v>
      </c>
      <c r="AD391" s="57">
        <f t="shared" si="2846"/>
        <v>0</v>
      </c>
      <c r="AE391" s="468">
        <f t="shared" si="3028"/>
        <v>0</v>
      </c>
      <c r="AF391" s="46">
        <f t="shared" si="2847"/>
        <v>0</v>
      </c>
      <c r="AG391" s="47"/>
      <c r="AH391" s="46">
        <f t="shared" si="3029"/>
        <v>0</v>
      </c>
      <c r="AI391" s="48"/>
      <c r="AJ391" s="29"/>
      <c r="AK391" s="45">
        <v>330</v>
      </c>
      <c r="AL391" s="46">
        <f t="shared" si="2848"/>
        <v>0</v>
      </c>
      <c r="AM391" s="46"/>
      <c r="AN391" s="46"/>
      <c r="AO391" s="46">
        <f t="shared" si="2849"/>
        <v>0</v>
      </c>
      <c r="AP391" s="128">
        <f t="shared" si="2850"/>
        <v>0</v>
      </c>
      <c r="AQ391" s="128"/>
      <c r="AR391" s="128"/>
      <c r="AS391" s="46">
        <f t="shared" si="2851"/>
        <v>0</v>
      </c>
      <c r="AT391" s="46">
        <f t="shared" si="2852"/>
        <v>0</v>
      </c>
      <c r="AU391" s="51"/>
      <c r="AV391" s="51"/>
      <c r="AW391" s="51">
        <f t="shared" si="2853"/>
        <v>0</v>
      </c>
      <c r="AX391" s="58">
        <f t="shared" si="2854"/>
        <v>0</v>
      </c>
      <c r="AY391" s="52"/>
      <c r="AZ391" s="52"/>
      <c r="BA391" s="52">
        <f t="shared" si="2855"/>
        <v>0</v>
      </c>
      <c r="BB391" s="51">
        <f t="shared" si="2856"/>
        <v>0</v>
      </c>
      <c r="BC391" s="51"/>
      <c r="BD391" s="51"/>
      <c r="BE391" s="57">
        <f t="shared" si="2857"/>
        <v>0</v>
      </c>
      <c r="BF391" s="468">
        <f t="shared" si="2858"/>
        <v>0</v>
      </c>
      <c r="BG391" s="46">
        <f t="shared" si="2859"/>
        <v>0</v>
      </c>
      <c r="BH391" s="46">
        <f t="shared" si="2860"/>
        <v>0</v>
      </c>
      <c r="BI391" s="48"/>
      <c r="BK391" s="45">
        <v>330</v>
      </c>
      <c r="BL391" s="46">
        <f t="shared" si="3030"/>
        <v>0</v>
      </c>
      <c r="BM391" s="46">
        <f t="shared" si="3031"/>
        <v>0</v>
      </c>
      <c r="BN391" s="46">
        <f t="shared" si="3032"/>
        <v>0</v>
      </c>
      <c r="BO391" s="46">
        <f t="shared" si="2861"/>
        <v>0</v>
      </c>
      <c r="BP391" s="46">
        <f t="shared" si="2862"/>
        <v>0</v>
      </c>
      <c r="BQ391" s="51">
        <f t="shared" si="2863"/>
        <v>0</v>
      </c>
      <c r="BR391" s="57">
        <f t="shared" si="3111"/>
        <v>0</v>
      </c>
      <c r="BS391" s="58">
        <f t="shared" si="2767"/>
        <v>0</v>
      </c>
      <c r="BT391" s="52">
        <f t="shared" si="3033"/>
        <v>0</v>
      </c>
      <c r="BU391" s="51">
        <f t="shared" si="2864"/>
        <v>0</v>
      </c>
      <c r="BV391" s="51">
        <f t="shared" si="2865"/>
        <v>0</v>
      </c>
      <c r="BW391" s="153">
        <f t="shared" si="3112"/>
        <v>0</v>
      </c>
      <c r="BX391" s="468">
        <f t="shared" si="3034"/>
        <v>0</v>
      </c>
      <c r="BY391" s="46">
        <f t="shared" si="3035"/>
        <v>0</v>
      </c>
      <c r="BZ391" s="46">
        <f t="shared" si="2866"/>
        <v>0</v>
      </c>
      <c r="CA391" s="48"/>
      <c r="CB391" s="29"/>
      <c r="CC391" s="45">
        <v>330</v>
      </c>
      <c r="CD391" s="128">
        <f t="shared" si="2867"/>
        <v>0</v>
      </c>
      <c r="CE391" s="46">
        <f t="shared" si="3036"/>
        <v>0</v>
      </c>
      <c r="CF391" s="128">
        <f t="shared" si="2868"/>
        <v>0</v>
      </c>
      <c r="CG391" s="46">
        <f t="shared" si="3037"/>
        <v>0</v>
      </c>
      <c r="CH391" s="46">
        <f t="shared" si="2768"/>
        <v>0</v>
      </c>
      <c r="CI391" s="51">
        <f t="shared" si="2869"/>
        <v>0</v>
      </c>
      <c r="CJ391" s="199">
        <f t="shared" si="3113"/>
        <v>0</v>
      </c>
      <c r="CK391" s="153">
        <f t="shared" si="3038"/>
        <v>10000</v>
      </c>
      <c r="CL391" s="45">
        <v>330</v>
      </c>
      <c r="CM391" s="46">
        <f t="shared" si="3039"/>
        <v>0</v>
      </c>
      <c r="CN391" s="46">
        <f t="shared" si="3040"/>
        <v>0</v>
      </c>
      <c r="CO391" s="128">
        <f t="shared" si="2780"/>
        <v>0</v>
      </c>
      <c r="CP391" s="46">
        <f t="shared" si="2870"/>
        <v>0</v>
      </c>
      <c r="CQ391" s="46">
        <f t="shared" si="2781"/>
        <v>0</v>
      </c>
      <c r="CR391" s="51">
        <f t="shared" si="2871"/>
        <v>0</v>
      </c>
      <c r="CS391" s="153">
        <f t="shared" si="3114"/>
        <v>0</v>
      </c>
      <c r="CT391" s="58">
        <f t="shared" si="2872"/>
        <v>0</v>
      </c>
      <c r="CU391" s="52">
        <f t="shared" si="3041"/>
        <v>0</v>
      </c>
      <c r="CV391" s="51">
        <f t="shared" si="3042"/>
        <v>0</v>
      </c>
      <c r="CW391" s="51">
        <f t="shared" si="2873"/>
        <v>0</v>
      </c>
      <c r="CX391" s="57">
        <f t="shared" si="3115"/>
        <v>0</v>
      </c>
      <c r="CY391" s="153">
        <f t="shared" si="3043"/>
        <v>10000</v>
      </c>
      <c r="CZ391" s="479">
        <f t="shared" si="2746"/>
        <v>0</v>
      </c>
      <c r="DA391" s="46">
        <f t="shared" si="3044"/>
        <v>0</v>
      </c>
      <c r="DB391" s="46">
        <f t="shared" si="3045"/>
        <v>0</v>
      </c>
      <c r="DC391" s="48"/>
      <c r="DE391" s="45">
        <v>330</v>
      </c>
      <c r="DF391" s="46">
        <f t="shared" si="2874"/>
        <v>0</v>
      </c>
      <c r="DG391" s="46">
        <f t="shared" si="3116"/>
        <v>0</v>
      </c>
      <c r="DH391" s="46">
        <f t="shared" si="2875"/>
        <v>0</v>
      </c>
      <c r="DI391" s="46">
        <f t="shared" si="2876"/>
        <v>0</v>
      </c>
      <c r="DJ391" s="46">
        <f t="shared" si="2877"/>
        <v>0</v>
      </c>
      <c r="DK391" s="51">
        <f t="shared" si="2878"/>
        <v>0</v>
      </c>
      <c r="DL391" s="58">
        <f t="shared" si="2769"/>
        <v>0</v>
      </c>
      <c r="DM391" s="241">
        <f t="shared" si="3117"/>
        <v>0</v>
      </c>
      <c r="DN391" s="51">
        <f t="shared" si="2879"/>
        <v>0</v>
      </c>
      <c r="DO391" s="57">
        <f t="shared" si="2880"/>
        <v>0</v>
      </c>
      <c r="DP391" s="468">
        <f t="shared" si="3046"/>
        <v>0</v>
      </c>
      <c r="DQ391" s="46">
        <f t="shared" si="3047"/>
        <v>0</v>
      </c>
      <c r="DR391" s="47"/>
      <c r="DS391" s="46">
        <f t="shared" si="3048"/>
        <v>0</v>
      </c>
      <c r="DT391" s="48"/>
      <c r="DU391" s="29"/>
      <c r="DV391" s="45">
        <v>330</v>
      </c>
      <c r="DW391" s="46">
        <f t="shared" si="3049"/>
        <v>0</v>
      </c>
      <c r="DX391" s="46">
        <f t="shared" si="3118"/>
        <v>0</v>
      </c>
      <c r="DY391" s="46">
        <f t="shared" si="3050"/>
        <v>0</v>
      </c>
      <c r="DZ391" s="46">
        <f t="shared" si="2881"/>
        <v>0</v>
      </c>
      <c r="EA391" s="46">
        <f t="shared" si="2882"/>
        <v>0</v>
      </c>
      <c r="EB391" s="51">
        <f t="shared" si="2883"/>
        <v>0</v>
      </c>
      <c r="EC391" s="58">
        <f t="shared" si="2770"/>
        <v>0</v>
      </c>
      <c r="ED391" s="52">
        <f t="shared" si="3119"/>
        <v>0</v>
      </c>
      <c r="EE391" s="51">
        <f t="shared" si="2884"/>
        <v>0</v>
      </c>
      <c r="EF391" s="57">
        <f t="shared" si="2885"/>
        <v>0</v>
      </c>
      <c r="EG391" s="468">
        <f t="shared" si="3051"/>
        <v>0</v>
      </c>
      <c r="EH391" s="46">
        <f t="shared" si="3052"/>
        <v>0</v>
      </c>
      <c r="EI391" s="47"/>
      <c r="EJ391" s="46">
        <f t="shared" si="3053"/>
        <v>0</v>
      </c>
      <c r="EK391" s="48"/>
      <c r="EL391" s="29"/>
      <c r="EM391" s="45">
        <v>330</v>
      </c>
      <c r="EN391" s="46">
        <f t="shared" si="3096"/>
        <v>0</v>
      </c>
      <c r="EO391" s="46">
        <f t="shared" si="3120"/>
        <v>0</v>
      </c>
      <c r="EP391" s="128">
        <f t="shared" si="2771"/>
        <v>0</v>
      </c>
      <c r="EQ391" s="46">
        <f t="shared" si="2886"/>
        <v>0</v>
      </c>
      <c r="ER391" s="46">
        <f t="shared" si="2887"/>
        <v>0</v>
      </c>
      <c r="ES391" s="51">
        <f t="shared" si="2888"/>
        <v>0</v>
      </c>
      <c r="ET391" s="153">
        <f t="shared" si="3054"/>
        <v>10000</v>
      </c>
      <c r="EU391" s="45">
        <v>330</v>
      </c>
      <c r="EV391" s="46">
        <f t="shared" si="2772"/>
        <v>0</v>
      </c>
      <c r="EW391" s="46">
        <f t="shared" si="3121"/>
        <v>0</v>
      </c>
      <c r="EX391" s="128">
        <f t="shared" si="2889"/>
        <v>0</v>
      </c>
      <c r="EY391" s="46">
        <f t="shared" si="2890"/>
        <v>0</v>
      </c>
      <c r="EZ391" s="46">
        <f t="shared" si="2891"/>
        <v>0</v>
      </c>
      <c r="FA391" s="51">
        <f t="shared" si="2892"/>
        <v>0</v>
      </c>
      <c r="FB391" s="58">
        <f t="shared" si="2893"/>
        <v>0</v>
      </c>
      <c r="FC391" s="52">
        <f t="shared" si="3122"/>
        <v>0</v>
      </c>
      <c r="FD391" s="51">
        <f t="shared" si="3055"/>
        <v>0</v>
      </c>
      <c r="FE391" s="57">
        <f t="shared" si="2894"/>
        <v>0</v>
      </c>
      <c r="FF391" s="153">
        <f t="shared" si="3056"/>
        <v>10000</v>
      </c>
      <c r="FG391" s="469">
        <f t="shared" si="2895"/>
        <v>0</v>
      </c>
      <c r="FH391" s="46">
        <f t="shared" si="2896"/>
        <v>0</v>
      </c>
      <c r="FI391" s="46">
        <f t="shared" si="2897"/>
        <v>0</v>
      </c>
      <c r="FJ391" s="48"/>
      <c r="FL391" s="45">
        <v>330</v>
      </c>
      <c r="FM391" s="46">
        <f t="shared" si="3057"/>
        <v>0</v>
      </c>
      <c r="FN391" s="46">
        <f t="shared" si="3097"/>
        <v>0</v>
      </c>
      <c r="FO391" s="46">
        <f t="shared" si="3058"/>
        <v>0</v>
      </c>
      <c r="FP391" s="46">
        <f t="shared" si="2898"/>
        <v>0</v>
      </c>
      <c r="FQ391" s="46">
        <f t="shared" si="2899"/>
        <v>0</v>
      </c>
      <c r="FR391" s="51">
        <f t="shared" si="2900"/>
        <v>0</v>
      </c>
      <c r="FS391" s="57">
        <f t="shared" si="3123"/>
        <v>0</v>
      </c>
      <c r="FT391" s="58">
        <f t="shared" si="2773"/>
        <v>0</v>
      </c>
      <c r="FU391" s="241">
        <f t="shared" si="3098"/>
        <v>0</v>
      </c>
      <c r="FV391" s="51">
        <f t="shared" si="2901"/>
        <v>0</v>
      </c>
      <c r="FW391" s="51">
        <f t="shared" si="2902"/>
        <v>0</v>
      </c>
      <c r="FX391" s="153">
        <f t="shared" si="3124"/>
        <v>0</v>
      </c>
      <c r="FY391" s="468">
        <f t="shared" si="3059"/>
        <v>0</v>
      </c>
      <c r="FZ391" s="46">
        <f t="shared" si="3060"/>
        <v>0</v>
      </c>
      <c r="GA391" s="46">
        <f t="shared" si="2903"/>
        <v>0</v>
      </c>
      <c r="GB391" s="48"/>
      <c r="GD391" s="45">
        <v>330</v>
      </c>
      <c r="GE391" s="128">
        <f t="shared" si="3099"/>
        <v>0</v>
      </c>
      <c r="GF391" s="128">
        <f t="shared" si="3125"/>
        <v>0</v>
      </c>
      <c r="GG391" s="128">
        <f t="shared" si="2699"/>
        <v>0</v>
      </c>
      <c r="GH391" s="46">
        <f t="shared" si="2774"/>
        <v>0</v>
      </c>
      <c r="GI391" s="46">
        <f t="shared" si="2904"/>
        <v>0</v>
      </c>
      <c r="GJ391" s="51">
        <f t="shared" si="2905"/>
        <v>0</v>
      </c>
      <c r="GK391" s="51">
        <f t="shared" si="3126"/>
        <v>0</v>
      </c>
      <c r="GL391" s="153">
        <f t="shared" si="3061"/>
        <v>10000</v>
      </c>
      <c r="GM391" s="45">
        <v>330</v>
      </c>
      <c r="GN391" s="46">
        <f t="shared" si="2775"/>
        <v>0</v>
      </c>
      <c r="GO391" s="46">
        <f t="shared" si="3100"/>
        <v>0</v>
      </c>
      <c r="GP391" s="128">
        <f t="shared" si="2747"/>
        <v>0</v>
      </c>
      <c r="GQ391" s="46">
        <f t="shared" si="2906"/>
        <v>0</v>
      </c>
      <c r="GR391" s="46">
        <f t="shared" si="2748"/>
        <v>0</v>
      </c>
      <c r="GS391" s="51">
        <f t="shared" si="2907"/>
        <v>0</v>
      </c>
      <c r="GT391" s="57">
        <f t="shared" si="3127"/>
        <v>0</v>
      </c>
      <c r="GU391" s="58">
        <f t="shared" si="2908"/>
        <v>0</v>
      </c>
      <c r="GV391" s="52">
        <f t="shared" si="3101"/>
        <v>0</v>
      </c>
      <c r="GW391" s="51">
        <f t="shared" si="3062"/>
        <v>0</v>
      </c>
      <c r="GX391" s="57">
        <f t="shared" si="2909"/>
        <v>0</v>
      </c>
      <c r="GY391" s="57">
        <f t="shared" si="3128"/>
        <v>0</v>
      </c>
      <c r="GZ391" s="153">
        <f t="shared" si="3063"/>
        <v>10000</v>
      </c>
      <c r="HA391" s="469">
        <f t="shared" si="2910"/>
        <v>0</v>
      </c>
      <c r="HB391" s="46">
        <f t="shared" si="2911"/>
        <v>0</v>
      </c>
      <c r="HC391" s="46">
        <f t="shared" si="2912"/>
        <v>0</v>
      </c>
      <c r="HD391" s="48"/>
      <c r="HF391" s="45">
        <v>330</v>
      </c>
      <c r="HG391" s="46">
        <f t="shared" si="2913"/>
        <v>0</v>
      </c>
      <c r="HH391" s="46">
        <f t="shared" si="2914"/>
        <v>0</v>
      </c>
      <c r="HI391" s="46">
        <f t="shared" si="2915"/>
        <v>0</v>
      </c>
      <c r="HJ391" s="46">
        <f t="shared" si="2916"/>
        <v>0</v>
      </c>
      <c r="HK391" s="46">
        <f t="shared" si="2917"/>
        <v>0</v>
      </c>
      <c r="HL391" s="51">
        <f t="shared" si="2918"/>
        <v>0</v>
      </c>
      <c r="HM391" s="153">
        <f t="shared" si="3064"/>
        <v>10000</v>
      </c>
      <c r="HN391" s="58">
        <f t="shared" si="2919"/>
        <v>0</v>
      </c>
      <c r="HO391" s="52">
        <f t="shared" si="2920"/>
        <v>0</v>
      </c>
      <c r="HP391" s="51">
        <f t="shared" si="2921"/>
        <v>0</v>
      </c>
      <c r="HQ391" s="57">
        <f t="shared" si="2922"/>
        <v>0</v>
      </c>
      <c r="HR391" s="153">
        <f t="shared" si="3065"/>
        <v>10000</v>
      </c>
      <c r="HS391" s="468">
        <f t="shared" si="2749"/>
        <v>0</v>
      </c>
      <c r="HT391" s="46">
        <f t="shared" si="2750"/>
        <v>0</v>
      </c>
      <c r="HU391" s="46">
        <f t="shared" si="2751"/>
        <v>0</v>
      </c>
      <c r="HV391" s="48"/>
      <c r="HW391" s="29"/>
      <c r="HX391" s="45">
        <v>330</v>
      </c>
      <c r="HY391" s="128">
        <f t="shared" si="2923"/>
        <v>0</v>
      </c>
      <c r="HZ391" s="46">
        <f t="shared" si="2924"/>
        <v>0</v>
      </c>
      <c r="IA391" s="46">
        <f t="shared" si="2925"/>
        <v>0</v>
      </c>
      <c r="IB391" s="46">
        <f t="shared" si="2926"/>
        <v>0</v>
      </c>
      <c r="IC391" s="46">
        <f t="shared" si="2927"/>
        <v>0</v>
      </c>
      <c r="ID391" s="51">
        <f t="shared" si="2928"/>
        <v>0</v>
      </c>
      <c r="IE391" s="153">
        <f t="shared" si="3066"/>
        <v>10000</v>
      </c>
      <c r="IF391" s="58">
        <f t="shared" si="2929"/>
        <v>0</v>
      </c>
      <c r="IG391" s="52">
        <f t="shared" si="2930"/>
        <v>0</v>
      </c>
      <c r="IH391" s="51">
        <f t="shared" si="2931"/>
        <v>0</v>
      </c>
      <c r="II391" s="57">
        <f t="shared" si="3067"/>
        <v>0</v>
      </c>
      <c r="IJ391" s="153">
        <f t="shared" si="3068"/>
        <v>10000</v>
      </c>
      <c r="IK391" s="468">
        <f t="shared" si="2752"/>
        <v>0</v>
      </c>
      <c r="IL391" s="46">
        <f t="shared" si="2753"/>
        <v>0</v>
      </c>
      <c r="IM391" s="46">
        <f t="shared" si="2754"/>
        <v>0</v>
      </c>
      <c r="IN391" s="48"/>
      <c r="IO391" s="53">
        <f t="shared" si="2932"/>
        <v>0</v>
      </c>
      <c r="IQ391" s="45">
        <v>330</v>
      </c>
      <c r="IR391" s="128">
        <f t="shared" si="2933"/>
        <v>0</v>
      </c>
      <c r="IS391" s="128">
        <f t="shared" si="2934"/>
        <v>0</v>
      </c>
      <c r="IT391" s="128">
        <f t="shared" si="2935"/>
        <v>0</v>
      </c>
      <c r="IU391" s="46">
        <f t="shared" si="3142"/>
        <v>0</v>
      </c>
      <c r="IV391" s="46">
        <f t="shared" si="2936"/>
        <v>0</v>
      </c>
      <c r="IW391" s="51">
        <f t="shared" si="2937"/>
        <v>0</v>
      </c>
      <c r="IX391" s="199">
        <f t="shared" si="3069"/>
        <v>10000</v>
      </c>
      <c r="IY391" s="128">
        <f t="shared" si="2938"/>
        <v>0</v>
      </c>
      <c r="IZ391" s="408">
        <f t="shared" si="2939"/>
        <v>0</v>
      </c>
      <c r="JA391" s="58">
        <f t="shared" si="2940"/>
        <v>0</v>
      </c>
      <c r="JB391" s="52">
        <f t="shared" si="2941"/>
        <v>0</v>
      </c>
      <c r="JC391" s="51">
        <f t="shared" si="2942"/>
        <v>0</v>
      </c>
      <c r="JD391" s="57">
        <f t="shared" si="2943"/>
        <v>0</v>
      </c>
      <c r="JE391" s="280">
        <f t="shared" si="2944"/>
        <v>10000</v>
      </c>
      <c r="JF391" s="280">
        <f t="shared" si="2945"/>
        <v>0</v>
      </c>
      <c r="JG391" s="468">
        <f t="shared" si="2946"/>
        <v>0</v>
      </c>
      <c r="JH391" s="46">
        <f t="shared" si="2947"/>
        <v>0</v>
      </c>
      <c r="JI391" s="46">
        <f t="shared" si="2948"/>
        <v>0</v>
      </c>
      <c r="JJ391" s="48"/>
      <c r="JL391" s="45">
        <v>330</v>
      </c>
      <c r="JM391" s="46">
        <f t="shared" si="2949"/>
        <v>0</v>
      </c>
      <c r="JN391" s="46">
        <f t="shared" si="2950"/>
        <v>0</v>
      </c>
      <c r="JO391" s="128">
        <f t="shared" si="2951"/>
        <v>0</v>
      </c>
      <c r="JP391" s="46">
        <f t="shared" si="3070"/>
        <v>0</v>
      </c>
      <c r="JQ391" s="46">
        <f t="shared" si="2952"/>
        <v>0</v>
      </c>
      <c r="JR391" s="51">
        <f t="shared" si="2953"/>
        <v>0</v>
      </c>
      <c r="JS391" s="51">
        <f t="shared" si="3129"/>
        <v>0</v>
      </c>
      <c r="JT391" s="199">
        <f t="shared" si="3071"/>
        <v>10000</v>
      </c>
      <c r="JU391" s="128">
        <f t="shared" si="2954"/>
        <v>0</v>
      </c>
      <c r="JV391" s="408">
        <f t="shared" si="2955"/>
        <v>0</v>
      </c>
      <c r="JW391" s="58">
        <f t="shared" si="2956"/>
        <v>0</v>
      </c>
      <c r="JX391" s="52">
        <f t="shared" si="2957"/>
        <v>0</v>
      </c>
      <c r="JY391" s="51">
        <f t="shared" si="2958"/>
        <v>0</v>
      </c>
      <c r="JZ391" s="51">
        <f t="shared" si="2959"/>
        <v>0</v>
      </c>
      <c r="KA391" s="199">
        <f t="shared" si="3130"/>
        <v>0</v>
      </c>
      <c r="KB391" s="128">
        <f t="shared" si="3072"/>
        <v>10000</v>
      </c>
      <c r="KC391" s="204">
        <f t="shared" si="2960"/>
        <v>0</v>
      </c>
      <c r="KD391" s="468">
        <f t="shared" si="3073"/>
        <v>0</v>
      </c>
      <c r="KE391" s="46">
        <f t="shared" si="3074"/>
        <v>0</v>
      </c>
      <c r="KF391" s="46">
        <f t="shared" si="2961"/>
        <v>0</v>
      </c>
      <c r="KG391" s="48"/>
      <c r="KI391" s="45">
        <v>330</v>
      </c>
      <c r="KJ391" s="46">
        <f t="shared" si="2962"/>
        <v>0</v>
      </c>
      <c r="KK391" s="46">
        <f t="shared" si="2963"/>
        <v>0</v>
      </c>
      <c r="KL391" s="128">
        <f t="shared" si="2964"/>
        <v>0</v>
      </c>
      <c r="KM391" s="46">
        <f t="shared" si="2782"/>
        <v>0</v>
      </c>
      <c r="KN391" s="46">
        <f t="shared" si="2965"/>
        <v>0</v>
      </c>
      <c r="KO391" s="51">
        <f t="shared" si="2966"/>
        <v>0</v>
      </c>
      <c r="KP391" s="199">
        <f t="shared" si="3131"/>
        <v>0</v>
      </c>
      <c r="KQ391" s="199">
        <f t="shared" si="3075"/>
        <v>10000</v>
      </c>
      <c r="KR391" s="128">
        <f t="shared" si="2967"/>
        <v>0</v>
      </c>
      <c r="KS391" s="408">
        <f t="shared" si="2968"/>
        <v>0</v>
      </c>
      <c r="KT391" s="45">
        <v>330</v>
      </c>
      <c r="KU391" s="46">
        <f t="shared" si="3076"/>
        <v>0</v>
      </c>
      <c r="KV391" s="46">
        <f t="shared" si="2969"/>
        <v>0</v>
      </c>
      <c r="KW391" s="128">
        <f t="shared" si="2755"/>
        <v>0</v>
      </c>
      <c r="KX391" s="46">
        <f t="shared" si="2970"/>
        <v>0</v>
      </c>
      <c r="KY391" s="46">
        <f t="shared" si="2756"/>
        <v>0</v>
      </c>
      <c r="KZ391" s="51">
        <f t="shared" si="2971"/>
        <v>0</v>
      </c>
      <c r="LA391" s="153">
        <f t="shared" si="3132"/>
        <v>0</v>
      </c>
      <c r="LB391" s="58">
        <f t="shared" si="2652"/>
        <v>0</v>
      </c>
      <c r="LC391" s="52">
        <f t="shared" si="2972"/>
        <v>0</v>
      </c>
      <c r="LD391" s="51">
        <f t="shared" si="2973"/>
        <v>0</v>
      </c>
      <c r="LE391" s="51">
        <f t="shared" si="2757"/>
        <v>0</v>
      </c>
      <c r="LF391" s="51">
        <f t="shared" si="3133"/>
        <v>0</v>
      </c>
      <c r="LG391" s="128">
        <f t="shared" si="2758"/>
        <v>10000</v>
      </c>
      <c r="LH391" s="204">
        <f t="shared" si="2974"/>
        <v>0</v>
      </c>
      <c r="LI391" s="479">
        <f t="shared" si="2759"/>
        <v>0</v>
      </c>
      <c r="LJ391" s="46">
        <f t="shared" si="3077"/>
        <v>0</v>
      </c>
      <c r="LK391" s="46">
        <f t="shared" si="3078"/>
        <v>0</v>
      </c>
      <c r="LL391" s="48"/>
      <c r="LN391" s="45">
        <v>330</v>
      </c>
      <c r="LO391" s="46">
        <f t="shared" si="2975"/>
        <v>0</v>
      </c>
      <c r="LP391" s="46">
        <f t="shared" si="3102"/>
        <v>0</v>
      </c>
      <c r="LQ391" s="46">
        <f t="shared" si="2976"/>
        <v>0</v>
      </c>
      <c r="LR391" s="46">
        <f t="shared" si="2977"/>
        <v>0</v>
      </c>
      <c r="LS391" s="46">
        <f t="shared" si="2978"/>
        <v>0</v>
      </c>
      <c r="LT391" s="51">
        <f t="shared" si="2979"/>
        <v>0</v>
      </c>
      <c r="LU391" s="199">
        <f t="shared" si="3079"/>
        <v>10000</v>
      </c>
      <c r="LV391" s="58">
        <f t="shared" si="2980"/>
        <v>0</v>
      </c>
      <c r="LW391" s="241">
        <f t="shared" si="3103"/>
        <v>0</v>
      </c>
      <c r="LX391" s="51">
        <f t="shared" si="2981"/>
        <v>0</v>
      </c>
      <c r="LY391" s="51">
        <f t="shared" si="2982"/>
        <v>0</v>
      </c>
      <c r="LZ391" s="46">
        <f t="shared" si="3080"/>
        <v>0</v>
      </c>
      <c r="MA391" s="199">
        <f t="shared" si="3081"/>
        <v>10000</v>
      </c>
      <c r="MB391" s="468">
        <f t="shared" si="3082"/>
        <v>0</v>
      </c>
      <c r="MC391" s="46">
        <f t="shared" si="3083"/>
        <v>0</v>
      </c>
      <c r="MD391" s="46">
        <f t="shared" si="3084"/>
        <v>0</v>
      </c>
      <c r="ME391" s="48"/>
      <c r="MG391" s="45">
        <v>330</v>
      </c>
      <c r="MH391" s="46">
        <f t="shared" si="2983"/>
        <v>0</v>
      </c>
      <c r="MI391" s="46">
        <f t="shared" si="3104"/>
        <v>0</v>
      </c>
      <c r="MJ391" s="46">
        <f t="shared" si="2984"/>
        <v>0</v>
      </c>
      <c r="MK391" s="46">
        <f t="shared" si="2985"/>
        <v>0</v>
      </c>
      <c r="ML391" s="46">
        <f t="shared" si="2986"/>
        <v>0</v>
      </c>
      <c r="MM391" s="51">
        <f t="shared" si="2987"/>
        <v>0</v>
      </c>
      <c r="MN391" s="199">
        <f t="shared" si="3085"/>
        <v>10000</v>
      </c>
      <c r="MO391" s="58">
        <f t="shared" si="2988"/>
        <v>0</v>
      </c>
      <c r="MP391" s="52">
        <f t="shared" si="3105"/>
        <v>0</v>
      </c>
      <c r="MQ391" s="51">
        <f t="shared" si="2989"/>
        <v>0</v>
      </c>
      <c r="MR391" s="57">
        <f t="shared" si="2990"/>
        <v>0</v>
      </c>
      <c r="MS391" s="199">
        <f t="shared" si="3086"/>
        <v>10000</v>
      </c>
      <c r="MT391" s="468">
        <f t="shared" si="3087"/>
        <v>0</v>
      </c>
      <c r="MU391" s="46">
        <f t="shared" si="2991"/>
        <v>0</v>
      </c>
      <c r="MV391" s="46">
        <f t="shared" si="2992"/>
        <v>0</v>
      </c>
      <c r="MW391" s="48"/>
      <c r="MY391" s="45">
        <v>330</v>
      </c>
      <c r="MZ391" s="46">
        <f t="shared" si="2993"/>
        <v>0</v>
      </c>
      <c r="NA391" s="46">
        <f t="shared" si="3106"/>
        <v>0</v>
      </c>
      <c r="NB391" s="128">
        <f t="shared" si="2994"/>
        <v>0</v>
      </c>
      <c r="NC391" s="46">
        <f t="shared" si="2776"/>
        <v>0</v>
      </c>
      <c r="ND391" s="46">
        <f t="shared" si="2995"/>
        <v>0</v>
      </c>
      <c r="NE391" s="51">
        <f t="shared" si="2760"/>
        <v>0</v>
      </c>
      <c r="NF391" s="153">
        <f t="shared" si="2761"/>
        <v>10000</v>
      </c>
      <c r="NG391" s="45">
        <v>330</v>
      </c>
      <c r="NH391" s="46">
        <f t="shared" si="2777"/>
        <v>0</v>
      </c>
      <c r="NI391" s="46">
        <f t="shared" si="3107"/>
        <v>0</v>
      </c>
      <c r="NJ391" s="128">
        <f t="shared" si="2762"/>
        <v>0</v>
      </c>
      <c r="NK391" s="46">
        <f t="shared" si="3088"/>
        <v>0</v>
      </c>
      <c r="NL391" s="46">
        <f t="shared" si="2763"/>
        <v>0</v>
      </c>
      <c r="NM391" s="51">
        <f t="shared" si="2996"/>
        <v>0</v>
      </c>
      <c r="NN391" s="58">
        <f t="shared" si="2764"/>
        <v>0</v>
      </c>
      <c r="NO391" s="52">
        <f t="shared" si="3108"/>
        <v>0</v>
      </c>
      <c r="NP391" s="51">
        <f t="shared" si="2765"/>
        <v>0</v>
      </c>
      <c r="NQ391" s="57">
        <f t="shared" si="2997"/>
        <v>0</v>
      </c>
      <c r="NR391" s="153">
        <f t="shared" si="3089"/>
        <v>10000</v>
      </c>
      <c r="NS391" s="469">
        <f t="shared" si="2998"/>
        <v>0</v>
      </c>
      <c r="NT391" s="46">
        <f t="shared" si="2999"/>
        <v>0</v>
      </c>
      <c r="NU391" s="46">
        <f t="shared" si="3000"/>
        <v>0</v>
      </c>
      <c r="NV391" s="48"/>
      <c r="NX391" s="45">
        <v>330</v>
      </c>
      <c r="NY391" s="46">
        <f t="shared" si="3001"/>
        <v>0</v>
      </c>
      <c r="NZ391" s="46">
        <f t="shared" si="3109"/>
        <v>0</v>
      </c>
      <c r="OA391" s="46">
        <f t="shared" si="3002"/>
        <v>0</v>
      </c>
      <c r="OB391" s="46">
        <f t="shared" si="3003"/>
        <v>0</v>
      </c>
      <c r="OC391" s="46">
        <f t="shared" si="3004"/>
        <v>0</v>
      </c>
      <c r="OD391" s="51">
        <f t="shared" si="3005"/>
        <v>0</v>
      </c>
      <c r="OE391" s="57">
        <f t="shared" si="3134"/>
        <v>0</v>
      </c>
      <c r="OF391" s="153">
        <f t="shared" si="3090"/>
        <v>10000</v>
      </c>
      <c r="OG391" s="58">
        <f t="shared" si="3006"/>
        <v>0</v>
      </c>
      <c r="OH391" s="241">
        <f t="shared" si="3135"/>
        <v>0</v>
      </c>
      <c r="OI391" s="51">
        <f t="shared" si="3007"/>
        <v>0</v>
      </c>
      <c r="OJ391" s="51">
        <f t="shared" si="3008"/>
        <v>0</v>
      </c>
      <c r="OK391" s="153">
        <f t="shared" si="3136"/>
        <v>0</v>
      </c>
      <c r="OL391" s="153">
        <f t="shared" si="3091"/>
        <v>10000</v>
      </c>
      <c r="OM391" s="468">
        <f t="shared" si="3092"/>
        <v>0</v>
      </c>
      <c r="ON391" s="46">
        <f t="shared" si="3093"/>
        <v>0</v>
      </c>
      <c r="OO391" s="46">
        <f t="shared" si="3009"/>
        <v>0</v>
      </c>
      <c r="OP391" s="48"/>
      <c r="OR391" s="45">
        <v>330</v>
      </c>
      <c r="OS391" s="46">
        <f t="shared" si="3010"/>
        <v>0</v>
      </c>
      <c r="OT391" s="128">
        <f t="shared" si="3110"/>
        <v>0</v>
      </c>
      <c r="OU391" s="128">
        <f t="shared" si="3011"/>
        <v>0</v>
      </c>
      <c r="OV391" s="46">
        <f t="shared" si="2778"/>
        <v>0</v>
      </c>
      <c r="OW391" s="46">
        <f t="shared" si="2779"/>
        <v>0</v>
      </c>
      <c r="OX391" s="51">
        <f t="shared" si="3012"/>
        <v>0</v>
      </c>
      <c r="OY391" s="51">
        <f t="shared" si="3137"/>
        <v>0</v>
      </c>
      <c r="OZ391" s="153">
        <f t="shared" si="3094"/>
        <v>10000</v>
      </c>
      <c r="PA391" s="45">
        <v>330</v>
      </c>
      <c r="PB391" s="46">
        <f t="shared" si="3013"/>
        <v>0</v>
      </c>
      <c r="PC391" s="46">
        <f t="shared" si="3138"/>
        <v>0</v>
      </c>
      <c r="PD391" s="128">
        <f t="shared" si="3014"/>
        <v>0</v>
      </c>
      <c r="PE391" s="46">
        <f t="shared" si="3015"/>
        <v>0</v>
      </c>
      <c r="PF391" s="46">
        <f t="shared" si="3016"/>
        <v>0</v>
      </c>
      <c r="PG391" s="51">
        <f t="shared" si="3017"/>
        <v>0</v>
      </c>
      <c r="PH391" s="57">
        <f t="shared" si="3139"/>
        <v>0</v>
      </c>
      <c r="PI391" s="688">
        <f t="shared" si="3018"/>
        <v>0</v>
      </c>
      <c r="PJ391" s="52">
        <f t="shared" si="3140"/>
        <v>0</v>
      </c>
      <c r="PK391" s="51">
        <f t="shared" si="3019"/>
        <v>0</v>
      </c>
      <c r="PL391" s="57">
        <f t="shared" si="3020"/>
        <v>0</v>
      </c>
      <c r="PM391" s="57">
        <f t="shared" si="3141"/>
        <v>0</v>
      </c>
      <c r="PN391" s="153">
        <f t="shared" si="3095"/>
        <v>10000</v>
      </c>
      <c r="PO391" s="469">
        <f t="shared" si="3021"/>
        <v>0</v>
      </c>
      <c r="PP391" s="46">
        <f t="shared" si="3022"/>
        <v>0</v>
      </c>
      <c r="PQ391" s="46">
        <f t="shared" si="3023"/>
        <v>0</v>
      </c>
      <c r="PR391" s="48"/>
    </row>
    <row r="392" spans="2:434" hidden="1" x14ac:dyDescent="0.3">
      <c r="B392" s="45">
        <v>331</v>
      </c>
      <c r="C392" s="46">
        <f t="shared" si="2798"/>
        <v>0</v>
      </c>
      <c r="D392" s="46">
        <f t="shared" si="2830"/>
        <v>0</v>
      </c>
      <c r="E392" s="46">
        <f t="shared" si="2831"/>
        <v>0</v>
      </c>
      <c r="F392" s="46">
        <f t="shared" si="2832"/>
        <v>0</v>
      </c>
      <c r="G392" s="46">
        <f t="shared" si="2833"/>
        <v>0</v>
      </c>
      <c r="H392" s="51">
        <f t="shared" si="2834"/>
        <v>0</v>
      </c>
      <c r="I392" s="58">
        <f t="shared" si="2766"/>
        <v>0</v>
      </c>
      <c r="J392" s="52">
        <f t="shared" si="2835"/>
        <v>0</v>
      </c>
      <c r="K392" s="51">
        <f t="shared" si="2836"/>
        <v>0</v>
      </c>
      <c r="L392" s="57">
        <f t="shared" si="2837"/>
        <v>0</v>
      </c>
      <c r="M392" s="468">
        <f t="shared" si="3024"/>
        <v>0</v>
      </c>
      <c r="N392" s="46">
        <f t="shared" si="3025"/>
        <v>0</v>
      </c>
      <c r="O392" s="47"/>
      <c r="P392" s="46">
        <f t="shared" si="3026"/>
        <v>0</v>
      </c>
      <c r="Q392" s="48"/>
      <c r="R392" s="29"/>
      <c r="S392" s="29"/>
      <c r="T392" s="45">
        <v>331</v>
      </c>
      <c r="U392" s="46">
        <f t="shared" si="2838"/>
        <v>0</v>
      </c>
      <c r="V392" s="46">
        <f t="shared" si="2839"/>
        <v>0</v>
      </c>
      <c r="W392" s="46">
        <f t="shared" si="3027"/>
        <v>0</v>
      </c>
      <c r="X392" s="46">
        <f t="shared" si="2840"/>
        <v>0</v>
      </c>
      <c r="Y392" s="46">
        <f t="shared" si="2841"/>
        <v>0</v>
      </c>
      <c r="Z392" s="51">
        <f t="shared" si="2842"/>
        <v>0</v>
      </c>
      <c r="AA392" s="58">
        <f t="shared" si="2843"/>
        <v>0</v>
      </c>
      <c r="AB392" s="52">
        <f t="shared" si="2844"/>
        <v>0</v>
      </c>
      <c r="AC392" s="51">
        <f t="shared" si="2845"/>
        <v>0</v>
      </c>
      <c r="AD392" s="57">
        <f t="shared" si="2846"/>
        <v>0</v>
      </c>
      <c r="AE392" s="468">
        <f t="shared" si="3028"/>
        <v>0</v>
      </c>
      <c r="AF392" s="46">
        <f t="shared" si="2847"/>
        <v>0</v>
      </c>
      <c r="AG392" s="47"/>
      <c r="AH392" s="46">
        <f t="shared" si="3029"/>
        <v>0</v>
      </c>
      <c r="AI392" s="48"/>
      <c r="AJ392" s="29"/>
      <c r="AK392" s="45">
        <v>331</v>
      </c>
      <c r="AL392" s="46">
        <f t="shared" si="2848"/>
        <v>0</v>
      </c>
      <c r="AM392" s="46"/>
      <c r="AN392" s="46"/>
      <c r="AO392" s="46">
        <f t="shared" si="2849"/>
        <v>0</v>
      </c>
      <c r="AP392" s="128">
        <f t="shared" si="2850"/>
        <v>0</v>
      </c>
      <c r="AQ392" s="128"/>
      <c r="AR392" s="128"/>
      <c r="AS392" s="46">
        <f t="shared" si="2851"/>
        <v>0</v>
      </c>
      <c r="AT392" s="46">
        <f t="shared" si="2852"/>
        <v>0</v>
      </c>
      <c r="AU392" s="51"/>
      <c r="AV392" s="51"/>
      <c r="AW392" s="51">
        <f t="shared" si="2853"/>
        <v>0</v>
      </c>
      <c r="AX392" s="58">
        <f t="shared" si="2854"/>
        <v>0</v>
      </c>
      <c r="AY392" s="52"/>
      <c r="AZ392" s="52"/>
      <c r="BA392" s="52">
        <f t="shared" si="2855"/>
        <v>0</v>
      </c>
      <c r="BB392" s="51">
        <f t="shared" si="2856"/>
        <v>0</v>
      </c>
      <c r="BC392" s="51"/>
      <c r="BD392" s="51"/>
      <c r="BE392" s="57">
        <f t="shared" si="2857"/>
        <v>0</v>
      </c>
      <c r="BF392" s="468">
        <f t="shared" si="2858"/>
        <v>0</v>
      </c>
      <c r="BG392" s="46">
        <f t="shared" si="2859"/>
        <v>0</v>
      </c>
      <c r="BH392" s="46">
        <f t="shared" si="2860"/>
        <v>0</v>
      </c>
      <c r="BI392" s="48"/>
      <c r="BK392" s="45">
        <v>331</v>
      </c>
      <c r="BL392" s="46">
        <f t="shared" si="3030"/>
        <v>0</v>
      </c>
      <c r="BM392" s="46">
        <f t="shared" si="3031"/>
        <v>0</v>
      </c>
      <c r="BN392" s="46">
        <f t="shared" si="3032"/>
        <v>0</v>
      </c>
      <c r="BO392" s="46">
        <f t="shared" si="2861"/>
        <v>0</v>
      </c>
      <c r="BP392" s="46">
        <f t="shared" si="2862"/>
        <v>0</v>
      </c>
      <c r="BQ392" s="51">
        <f t="shared" si="2863"/>
        <v>0</v>
      </c>
      <c r="BR392" s="57">
        <f t="shared" si="3111"/>
        <v>0</v>
      </c>
      <c r="BS392" s="58">
        <f t="shared" si="2767"/>
        <v>0</v>
      </c>
      <c r="BT392" s="52">
        <f t="shared" si="3033"/>
        <v>0</v>
      </c>
      <c r="BU392" s="51">
        <f t="shared" si="2864"/>
        <v>0</v>
      </c>
      <c r="BV392" s="51">
        <f t="shared" si="2865"/>
        <v>0</v>
      </c>
      <c r="BW392" s="153">
        <f t="shared" si="3112"/>
        <v>0</v>
      </c>
      <c r="BX392" s="468">
        <f t="shared" si="3034"/>
        <v>0</v>
      </c>
      <c r="BY392" s="46">
        <f t="shared" si="3035"/>
        <v>0</v>
      </c>
      <c r="BZ392" s="46">
        <f t="shared" si="2866"/>
        <v>0</v>
      </c>
      <c r="CA392" s="48"/>
      <c r="CB392" s="29"/>
      <c r="CC392" s="45">
        <v>331</v>
      </c>
      <c r="CD392" s="128">
        <f t="shared" si="2867"/>
        <v>0</v>
      </c>
      <c r="CE392" s="46">
        <f t="shared" si="3036"/>
        <v>0</v>
      </c>
      <c r="CF392" s="128">
        <f t="shared" si="2868"/>
        <v>0</v>
      </c>
      <c r="CG392" s="46">
        <f t="shared" si="3037"/>
        <v>0</v>
      </c>
      <c r="CH392" s="46">
        <f t="shared" si="2768"/>
        <v>0</v>
      </c>
      <c r="CI392" s="51">
        <f t="shared" si="2869"/>
        <v>0</v>
      </c>
      <c r="CJ392" s="199">
        <f t="shared" si="3113"/>
        <v>0</v>
      </c>
      <c r="CK392" s="153">
        <f t="shared" si="3038"/>
        <v>10000</v>
      </c>
      <c r="CL392" s="45">
        <v>331</v>
      </c>
      <c r="CM392" s="46">
        <f t="shared" si="3039"/>
        <v>0</v>
      </c>
      <c r="CN392" s="46">
        <f t="shared" si="3040"/>
        <v>0</v>
      </c>
      <c r="CO392" s="128">
        <f t="shared" si="2780"/>
        <v>0</v>
      </c>
      <c r="CP392" s="46">
        <f t="shared" si="2870"/>
        <v>0</v>
      </c>
      <c r="CQ392" s="46">
        <f t="shared" si="2781"/>
        <v>0</v>
      </c>
      <c r="CR392" s="51">
        <f t="shared" si="2871"/>
        <v>0</v>
      </c>
      <c r="CS392" s="153">
        <f t="shared" si="3114"/>
        <v>0</v>
      </c>
      <c r="CT392" s="58">
        <f t="shared" si="2872"/>
        <v>0</v>
      </c>
      <c r="CU392" s="52">
        <f t="shared" si="3041"/>
        <v>0</v>
      </c>
      <c r="CV392" s="51">
        <f t="shared" si="3042"/>
        <v>0</v>
      </c>
      <c r="CW392" s="51">
        <f t="shared" si="2873"/>
        <v>0</v>
      </c>
      <c r="CX392" s="57">
        <f t="shared" si="3115"/>
        <v>0</v>
      </c>
      <c r="CY392" s="153">
        <f t="shared" si="3043"/>
        <v>10000</v>
      </c>
      <c r="CZ392" s="479">
        <f t="shared" si="2746"/>
        <v>0</v>
      </c>
      <c r="DA392" s="46">
        <f t="shared" si="3044"/>
        <v>0</v>
      </c>
      <c r="DB392" s="46">
        <f t="shared" si="3045"/>
        <v>0</v>
      </c>
      <c r="DC392" s="48"/>
      <c r="DE392" s="45">
        <v>331</v>
      </c>
      <c r="DF392" s="46">
        <f t="shared" si="2874"/>
        <v>0</v>
      </c>
      <c r="DG392" s="46">
        <f t="shared" si="3116"/>
        <v>0</v>
      </c>
      <c r="DH392" s="46">
        <f t="shared" si="2875"/>
        <v>0</v>
      </c>
      <c r="DI392" s="46">
        <f t="shared" si="2876"/>
        <v>0</v>
      </c>
      <c r="DJ392" s="46">
        <f t="shared" si="2877"/>
        <v>0</v>
      </c>
      <c r="DK392" s="51">
        <f t="shared" si="2878"/>
        <v>0</v>
      </c>
      <c r="DL392" s="58">
        <f t="shared" si="2769"/>
        <v>0</v>
      </c>
      <c r="DM392" s="241">
        <f t="shared" si="3117"/>
        <v>0</v>
      </c>
      <c r="DN392" s="51">
        <f t="shared" si="2879"/>
        <v>0</v>
      </c>
      <c r="DO392" s="57">
        <f t="shared" si="2880"/>
        <v>0</v>
      </c>
      <c r="DP392" s="468">
        <f t="shared" si="3046"/>
        <v>0</v>
      </c>
      <c r="DQ392" s="46">
        <f t="shared" si="3047"/>
        <v>0</v>
      </c>
      <c r="DR392" s="47"/>
      <c r="DS392" s="46">
        <f t="shared" si="3048"/>
        <v>0</v>
      </c>
      <c r="DT392" s="48"/>
      <c r="DU392" s="29"/>
      <c r="DV392" s="45">
        <v>331</v>
      </c>
      <c r="DW392" s="46">
        <f t="shared" si="3049"/>
        <v>0</v>
      </c>
      <c r="DX392" s="46">
        <f t="shared" si="3118"/>
        <v>0</v>
      </c>
      <c r="DY392" s="46">
        <f t="shared" si="3050"/>
        <v>0</v>
      </c>
      <c r="DZ392" s="46">
        <f t="shared" si="2881"/>
        <v>0</v>
      </c>
      <c r="EA392" s="46">
        <f t="shared" si="2882"/>
        <v>0</v>
      </c>
      <c r="EB392" s="51">
        <f t="shared" si="2883"/>
        <v>0</v>
      </c>
      <c r="EC392" s="58">
        <f t="shared" si="2770"/>
        <v>0</v>
      </c>
      <c r="ED392" s="52">
        <f t="shared" si="3119"/>
        <v>0</v>
      </c>
      <c r="EE392" s="51">
        <f t="shared" si="2884"/>
        <v>0</v>
      </c>
      <c r="EF392" s="57">
        <f t="shared" si="2885"/>
        <v>0</v>
      </c>
      <c r="EG392" s="468">
        <f t="shared" si="3051"/>
        <v>0</v>
      </c>
      <c r="EH392" s="46">
        <f t="shared" si="3052"/>
        <v>0</v>
      </c>
      <c r="EI392" s="47"/>
      <c r="EJ392" s="46">
        <f t="shared" si="3053"/>
        <v>0</v>
      </c>
      <c r="EK392" s="48"/>
      <c r="EL392" s="29"/>
      <c r="EM392" s="45">
        <v>331</v>
      </c>
      <c r="EN392" s="46">
        <f t="shared" si="3096"/>
        <v>0</v>
      </c>
      <c r="EO392" s="46">
        <f t="shared" si="3120"/>
        <v>0</v>
      </c>
      <c r="EP392" s="128">
        <f t="shared" si="2771"/>
        <v>0</v>
      </c>
      <c r="EQ392" s="46">
        <f t="shared" si="2886"/>
        <v>0</v>
      </c>
      <c r="ER392" s="46">
        <f t="shared" si="2887"/>
        <v>0</v>
      </c>
      <c r="ES392" s="51">
        <f t="shared" si="2888"/>
        <v>0</v>
      </c>
      <c r="ET392" s="153">
        <f t="shared" si="3054"/>
        <v>10000</v>
      </c>
      <c r="EU392" s="45">
        <v>331</v>
      </c>
      <c r="EV392" s="46">
        <f t="shared" si="2772"/>
        <v>0</v>
      </c>
      <c r="EW392" s="46">
        <f t="shared" si="3121"/>
        <v>0</v>
      </c>
      <c r="EX392" s="128">
        <f t="shared" si="2889"/>
        <v>0</v>
      </c>
      <c r="EY392" s="46">
        <f t="shared" si="2890"/>
        <v>0</v>
      </c>
      <c r="EZ392" s="46">
        <f t="shared" si="2891"/>
        <v>0</v>
      </c>
      <c r="FA392" s="51">
        <f t="shared" si="2892"/>
        <v>0</v>
      </c>
      <c r="FB392" s="58">
        <f t="shared" si="2893"/>
        <v>0</v>
      </c>
      <c r="FC392" s="52">
        <f t="shared" si="3122"/>
        <v>0</v>
      </c>
      <c r="FD392" s="51">
        <f t="shared" si="3055"/>
        <v>0</v>
      </c>
      <c r="FE392" s="57">
        <f t="shared" si="2894"/>
        <v>0</v>
      </c>
      <c r="FF392" s="153">
        <f t="shared" si="3056"/>
        <v>10000</v>
      </c>
      <c r="FG392" s="469">
        <f t="shared" si="2895"/>
        <v>0</v>
      </c>
      <c r="FH392" s="46">
        <f t="shared" si="2896"/>
        <v>0</v>
      </c>
      <c r="FI392" s="46">
        <f t="shared" si="2897"/>
        <v>0</v>
      </c>
      <c r="FJ392" s="48"/>
      <c r="FL392" s="45">
        <v>331</v>
      </c>
      <c r="FM392" s="46">
        <f t="shared" si="3057"/>
        <v>0</v>
      </c>
      <c r="FN392" s="46">
        <f t="shared" si="3097"/>
        <v>0</v>
      </c>
      <c r="FO392" s="46">
        <f t="shared" si="3058"/>
        <v>0</v>
      </c>
      <c r="FP392" s="46">
        <f t="shared" si="2898"/>
        <v>0</v>
      </c>
      <c r="FQ392" s="46">
        <f t="shared" si="2899"/>
        <v>0</v>
      </c>
      <c r="FR392" s="51">
        <f t="shared" si="2900"/>
        <v>0</v>
      </c>
      <c r="FS392" s="57">
        <f t="shared" si="3123"/>
        <v>0</v>
      </c>
      <c r="FT392" s="58">
        <f t="shared" si="2773"/>
        <v>0</v>
      </c>
      <c r="FU392" s="241">
        <f t="shared" si="3098"/>
        <v>0</v>
      </c>
      <c r="FV392" s="51">
        <f t="shared" si="2901"/>
        <v>0</v>
      </c>
      <c r="FW392" s="51">
        <f t="shared" si="2902"/>
        <v>0</v>
      </c>
      <c r="FX392" s="153">
        <f t="shared" si="3124"/>
        <v>0</v>
      </c>
      <c r="FY392" s="468">
        <f t="shared" si="3059"/>
        <v>0</v>
      </c>
      <c r="FZ392" s="46">
        <f t="shared" si="3060"/>
        <v>0</v>
      </c>
      <c r="GA392" s="46">
        <f t="shared" si="2903"/>
        <v>0</v>
      </c>
      <c r="GB392" s="48"/>
      <c r="GD392" s="45">
        <v>331</v>
      </c>
      <c r="GE392" s="128">
        <f t="shared" si="3099"/>
        <v>0</v>
      </c>
      <c r="GF392" s="128">
        <f t="shared" si="3125"/>
        <v>0</v>
      </c>
      <c r="GG392" s="128">
        <f t="shared" si="2699"/>
        <v>0</v>
      </c>
      <c r="GH392" s="46">
        <f t="shared" si="2774"/>
        <v>0</v>
      </c>
      <c r="GI392" s="46">
        <f t="shared" si="2904"/>
        <v>0</v>
      </c>
      <c r="GJ392" s="51">
        <f t="shared" si="2905"/>
        <v>0</v>
      </c>
      <c r="GK392" s="51">
        <f t="shared" si="3126"/>
        <v>0</v>
      </c>
      <c r="GL392" s="153">
        <f t="shared" si="3061"/>
        <v>10000</v>
      </c>
      <c r="GM392" s="45">
        <v>331</v>
      </c>
      <c r="GN392" s="46">
        <f t="shared" si="2775"/>
        <v>0</v>
      </c>
      <c r="GO392" s="46">
        <f t="shared" si="3100"/>
        <v>0</v>
      </c>
      <c r="GP392" s="128">
        <f t="shared" si="2747"/>
        <v>0</v>
      </c>
      <c r="GQ392" s="46">
        <f t="shared" si="2906"/>
        <v>0</v>
      </c>
      <c r="GR392" s="46">
        <f t="shared" si="2748"/>
        <v>0</v>
      </c>
      <c r="GS392" s="51">
        <f t="shared" si="2907"/>
        <v>0</v>
      </c>
      <c r="GT392" s="57">
        <f t="shared" si="3127"/>
        <v>0</v>
      </c>
      <c r="GU392" s="58">
        <f t="shared" si="2908"/>
        <v>0</v>
      </c>
      <c r="GV392" s="52">
        <f t="shared" si="3101"/>
        <v>0</v>
      </c>
      <c r="GW392" s="51">
        <f t="shared" si="3062"/>
        <v>0</v>
      </c>
      <c r="GX392" s="57">
        <f t="shared" si="2909"/>
        <v>0</v>
      </c>
      <c r="GY392" s="57">
        <f t="shared" si="3128"/>
        <v>0</v>
      </c>
      <c r="GZ392" s="153">
        <f t="shared" si="3063"/>
        <v>10000</v>
      </c>
      <c r="HA392" s="469">
        <f t="shared" si="2910"/>
        <v>0</v>
      </c>
      <c r="HB392" s="46">
        <f t="shared" si="2911"/>
        <v>0</v>
      </c>
      <c r="HC392" s="46">
        <f t="shared" si="2912"/>
        <v>0</v>
      </c>
      <c r="HD392" s="48"/>
      <c r="HF392" s="45">
        <v>331</v>
      </c>
      <c r="HG392" s="46">
        <f t="shared" si="2913"/>
        <v>0</v>
      </c>
      <c r="HH392" s="46">
        <f t="shared" si="2914"/>
        <v>0</v>
      </c>
      <c r="HI392" s="46">
        <f t="shared" si="2915"/>
        <v>0</v>
      </c>
      <c r="HJ392" s="46">
        <f t="shared" si="2916"/>
        <v>0</v>
      </c>
      <c r="HK392" s="46">
        <f t="shared" si="2917"/>
        <v>0</v>
      </c>
      <c r="HL392" s="51">
        <f t="shared" si="2918"/>
        <v>0</v>
      </c>
      <c r="HM392" s="153">
        <f t="shared" si="3064"/>
        <v>10000</v>
      </c>
      <c r="HN392" s="58">
        <f t="shared" si="2919"/>
        <v>0</v>
      </c>
      <c r="HO392" s="52">
        <f t="shared" si="2920"/>
        <v>0</v>
      </c>
      <c r="HP392" s="51">
        <f t="shared" si="2921"/>
        <v>0</v>
      </c>
      <c r="HQ392" s="57">
        <f t="shared" si="2922"/>
        <v>0</v>
      </c>
      <c r="HR392" s="153">
        <f t="shared" si="3065"/>
        <v>10000</v>
      </c>
      <c r="HS392" s="468">
        <f t="shared" si="2749"/>
        <v>0</v>
      </c>
      <c r="HT392" s="46">
        <f t="shared" si="2750"/>
        <v>0</v>
      </c>
      <c r="HU392" s="46">
        <f t="shared" si="2751"/>
        <v>0</v>
      </c>
      <c r="HV392" s="48"/>
      <c r="HW392" s="29"/>
      <c r="HX392" s="45">
        <v>331</v>
      </c>
      <c r="HY392" s="128">
        <f t="shared" si="2923"/>
        <v>0</v>
      </c>
      <c r="HZ392" s="46">
        <f t="shared" si="2924"/>
        <v>0</v>
      </c>
      <c r="IA392" s="46">
        <f t="shared" si="2925"/>
        <v>0</v>
      </c>
      <c r="IB392" s="46">
        <f t="shared" si="2926"/>
        <v>0</v>
      </c>
      <c r="IC392" s="46">
        <f t="shared" si="2927"/>
        <v>0</v>
      </c>
      <c r="ID392" s="51">
        <f t="shared" si="2928"/>
        <v>0</v>
      </c>
      <c r="IE392" s="153">
        <f t="shared" si="3066"/>
        <v>10000</v>
      </c>
      <c r="IF392" s="58">
        <f t="shared" si="2929"/>
        <v>0</v>
      </c>
      <c r="IG392" s="52">
        <f t="shared" si="2930"/>
        <v>0</v>
      </c>
      <c r="IH392" s="51">
        <f t="shared" si="2931"/>
        <v>0</v>
      </c>
      <c r="II392" s="57">
        <f t="shared" si="3067"/>
        <v>0</v>
      </c>
      <c r="IJ392" s="153">
        <f t="shared" si="3068"/>
        <v>10000</v>
      </c>
      <c r="IK392" s="468">
        <f t="shared" si="2752"/>
        <v>0</v>
      </c>
      <c r="IL392" s="46">
        <f t="shared" si="2753"/>
        <v>0</v>
      </c>
      <c r="IM392" s="46">
        <f t="shared" si="2754"/>
        <v>0</v>
      </c>
      <c r="IN392" s="48"/>
      <c r="IO392" s="53">
        <f t="shared" si="2932"/>
        <v>0</v>
      </c>
      <c r="IQ392" s="45">
        <v>331</v>
      </c>
      <c r="IR392" s="128">
        <f t="shared" si="2933"/>
        <v>0</v>
      </c>
      <c r="IS392" s="128">
        <f t="shared" si="2934"/>
        <v>0</v>
      </c>
      <c r="IT392" s="128">
        <f t="shared" si="2935"/>
        <v>0</v>
      </c>
      <c r="IU392" s="46">
        <f t="shared" si="3142"/>
        <v>0</v>
      </c>
      <c r="IV392" s="46">
        <f t="shared" si="2936"/>
        <v>0</v>
      </c>
      <c r="IW392" s="51">
        <f t="shared" si="2937"/>
        <v>0</v>
      </c>
      <c r="IX392" s="199">
        <f t="shared" si="3069"/>
        <v>10000</v>
      </c>
      <c r="IY392" s="128">
        <f t="shared" si="2938"/>
        <v>0</v>
      </c>
      <c r="IZ392" s="408">
        <f t="shared" si="2939"/>
        <v>0</v>
      </c>
      <c r="JA392" s="58">
        <f t="shared" si="2940"/>
        <v>0</v>
      </c>
      <c r="JB392" s="52">
        <f t="shared" si="2941"/>
        <v>0</v>
      </c>
      <c r="JC392" s="51">
        <f t="shared" si="2942"/>
        <v>0</v>
      </c>
      <c r="JD392" s="57">
        <f t="shared" si="2943"/>
        <v>0</v>
      </c>
      <c r="JE392" s="280">
        <f t="shared" si="2944"/>
        <v>10000</v>
      </c>
      <c r="JF392" s="280">
        <f t="shared" si="2945"/>
        <v>0</v>
      </c>
      <c r="JG392" s="468">
        <f t="shared" si="2946"/>
        <v>0</v>
      </c>
      <c r="JH392" s="46">
        <f t="shared" si="2947"/>
        <v>0</v>
      </c>
      <c r="JI392" s="46">
        <f t="shared" si="2948"/>
        <v>0</v>
      </c>
      <c r="JJ392" s="48"/>
      <c r="JL392" s="45">
        <v>331</v>
      </c>
      <c r="JM392" s="46">
        <f t="shared" si="2949"/>
        <v>0</v>
      </c>
      <c r="JN392" s="46">
        <f t="shared" si="2950"/>
        <v>0</v>
      </c>
      <c r="JO392" s="128">
        <f t="shared" si="2951"/>
        <v>0</v>
      </c>
      <c r="JP392" s="46">
        <f t="shared" si="3070"/>
        <v>0</v>
      </c>
      <c r="JQ392" s="46">
        <f t="shared" si="2952"/>
        <v>0</v>
      </c>
      <c r="JR392" s="51">
        <f t="shared" si="2953"/>
        <v>0</v>
      </c>
      <c r="JS392" s="51">
        <f t="shared" si="3129"/>
        <v>0</v>
      </c>
      <c r="JT392" s="199">
        <f t="shared" si="3071"/>
        <v>10000</v>
      </c>
      <c r="JU392" s="128">
        <f t="shared" si="2954"/>
        <v>0</v>
      </c>
      <c r="JV392" s="408">
        <f t="shared" si="2955"/>
        <v>0</v>
      </c>
      <c r="JW392" s="58">
        <f t="shared" si="2956"/>
        <v>0</v>
      </c>
      <c r="JX392" s="52">
        <f t="shared" si="2957"/>
        <v>0</v>
      </c>
      <c r="JY392" s="51">
        <f t="shared" si="2958"/>
        <v>0</v>
      </c>
      <c r="JZ392" s="51">
        <f t="shared" si="2959"/>
        <v>0</v>
      </c>
      <c r="KA392" s="199">
        <f t="shared" si="3130"/>
        <v>0</v>
      </c>
      <c r="KB392" s="128">
        <f t="shared" si="3072"/>
        <v>10000</v>
      </c>
      <c r="KC392" s="204">
        <f t="shared" si="2960"/>
        <v>0</v>
      </c>
      <c r="KD392" s="468">
        <f t="shared" si="3073"/>
        <v>0</v>
      </c>
      <c r="KE392" s="46">
        <f t="shared" si="3074"/>
        <v>0</v>
      </c>
      <c r="KF392" s="46">
        <f t="shared" si="2961"/>
        <v>0</v>
      </c>
      <c r="KG392" s="48"/>
      <c r="KI392" s="45">
        <v>331</v>
      </c>
      <c r="KJ392" s="46">
        <f t="shared" si="2962"/>
        <v>0</v>
      </c>
      <c r="KK392" s="46">
        <f t="shared" si="2963"/>
        <v>0</v>
      </c>
      <c r="KL392" s="128">
        <f t="shared" si="2964"/>
        <v>0</v>
      </c>
      <c r="KM392" s="46">
        <f t="shared" si="2782"/>
        <v>0</v>
      </c>
      <c r="KN392" s="46">
        <f t="shared" si="2965"/>
        <v>0</v>
      </c>
      <c r="KO392" s="51">
        <f t="shared" si="2966"/>
        <v>0</v>
      </c>
      <c r="KP392" s="199">
        <f t="shared" si="3131"/>
        <v>0</v>
      </c>
      <c r="KQ392" s="199">
        <f t="shared" si="3075"/>
        <v>10000</v>
      </c>
      <c r="KR392" s="128">
        <f t="shared" si="2967"/>
        <v>0</v>
      </c>
      <c r="KS392" s="408">
        <f t="shared" si="2968"/>
        <v>0</v>
      </c>
      <c r="KT392" s="45">
        <v>331</v>
      </c>
      <c r="KU392" s="46">
        <f t="shared" si="3076"/>
        <v>0</v>
      </c>
      <c r="KV392" s="46">
        <f t="shared" si="2969"/>
        <v>0</v>
      </c>
      <c r="KW392" s="128">
        <f t="shared" si="2755"/>
        <v>0</v>
      </c>
      <c r="KX392" s="46">
        <f t="shared" si="2970"/>
        <v>0</v>
      </c>
      <c r="KY392" s="46">
        <f t="shared" si="2756"/>
        <v>0</v>
      </c>
      <c r="KZ392" s="51">
        <f t="shared" si="2971"/>
        <v>0</v>
      </c>
      <c r="LA392" s="153">
        <f t="shared" si="3132"/>
        <v>0</v>
      </c>
      <c r="LB392" s="58">
        <f t="shared" si="2652"/>
        <v>0</v>
      </c>
      <c r="LC392" s="52">
        <f t="shared" si="2972"/>
        <v>0</v>
      </c>
      <c r="LD392" s="51">
        <f t="shared" si="2973"/>
        <v>0</v>
      </c>
      <c r="LE392" s="51">
        <f t="shared" si="2757"/>
        <v>0</v>
      </c>
      <c r="LF392" s="51">
        <f t="shared" si="3133"/>
        <v>0</v>
      </c>
      <c r="LG392" s="128">
        <f t="shared" si="2758"/>
        <v>10000</v>
      </c>
      <c r="LH392" s="204">
        <f t="shared" si="2974"/>
        <v>0</v>
      </c>
      <c r="LI392" s="479">
        <f t="shared" si="2759"/>
        <v>0</v>
      </c>
      <c r="LJ392" s="46">
        <f t="shared" si="3077"/>
        <v>0</v>
      </c>
      <c r="LK392" s="46">
        <f t="shared" si="3078"/>
        <v>0</v>
      </c>
      <c r="LL392" s="48"/>
      <c r="LN392" s="45">
        <v>331</v>
      </c>
      <c r="LO392" s="46">
        <f t="shared" si="2975"/>
        <v>0</v>
      </c>
      <c r="LP392" s="46">
        <f t="shared" si="3102"/>
        <v>0</v>
      </c>
      <c r="LQ392" s="46">
        <f t="shared" si="2976"/>
        <v>0</v>
      </c>
      <c r="LR392" s="46">
        <f t="shared" si="2977"/>
        <v>0</v>
      </c>
      <c r="LS392" s="46">
        <f t="shared" si="2978"/>
        <v>0</v>
      </c>
      <c r="LT392" s="51">
        <f t="shared" si="2979"/>
        <v>0</v>
      </c>
      <c r="LU392" s="199">
        <f t="shared" si="3079"/>
        <v>10000</v>
      </c>
      <c r="LV392" s="58">
        <f t="shared" si="2980"/>
        <v>0</v>
      </c>
      <c r="LW392" s="241">
        <f t="shared" si="3103"/>
        <v>0</v>
      </c>
      <c r="LX392" s="51">
        <f t="shared" si="2981"/>
        <v>0</v>
      </c>
      <c r="LY392" s="51">
        <f t="shared" si="2982"/>
        <v>0</v>
      </c>
      <c r="LZ392" s="46">
        <f t="shared" si="3080"/>
        <v>0</v>
      </c>
      <c r="MA392" s="199">
        <f t="shared" si="3081"/>
        <v>10000</v>
      </c>
      <c r="MB392" s="468">
        <f t="shared" si="3082"/>
        <v>0</v>
      </c>
      <c r="MC392" s="46">
        <f t="shared" si="3083"/>
        <v>0</v>
      </c>
      <c r="MD392" s="46">
        <f t="shared" si="3084"/>
        <v>0</v>
      </c>
      <c r="ME392" s="48"/>
      <c r="MG392" s="45">
        <v>331</v>
      </c>
      <c r="MH392" s="46">
        <f t="shared" si="2983"/>
        <v>0</v>
      </c>
      <c r="MI392" s="46">
        <f t="shared" si="3104"/>
        <v>0</v>
      </c>
      <c r="MJ392" s="46">
        <f t="shared" si="2984"/>
        <v>0</v>
      </c>
      <c r="MK392" s="46">
        <f t="shared" si="2985"/>
        <v>0</v>
      </c>
      <c r="ML392" s="46">
        <f t="shared" si="2986"/>
        <v>0</v>
      </c>
      <c r="MM392" s="51">
        <f t="shared" si="2987"/>
        <v>0</v>
      </c>
      <c r="MN392" s="199">
        <f t="shared" si="3085"/>
        <v>10000</v>
      </c>
      <c r="MO392" s="58">
        <f t="shared" si="2988"/>
        <v>0</v>
      </c>
      <c r="MP392" s="52">
        <f t="shared" si="3105"/>
        <v>0</v>
      </c>
      <c r="MQ392" s="51">
        <f t="shared" si="2989"/>
        <v>0</v>
      </c>
      <c r="MR392" s="57">
        <f t="shared" si="2990"/>
        <v>0</v>
      </c>
      <c r="MS392" s="199">
        <f t="shared" si="3086"/>
        <v>10000</v>
      </c>
      <c r="MT392" s="468">
        <f t="shared" si="3087"/>
        <v>0</v>
      </c>
      <c r="MU392" s="46">
        <f t="shared" si="2991"/>
        <v>0</v>
      </c>
      <c r="MV392" s="46">
        <f t="shared" si="2992"/>
        <v>0</v>
      </c>
      <c r="MW392" s="48"/>
      <c r="MY392" s="45">
        <v>331</v>
      </c>
      <c r="MZ392" s="46">
        <f t="shared" si="2993"/>
        <v>0</v>
      </c>
      <c r="NA392" s="46">
        <f t="shared" si="3106"/>
        <v>0</v>
      </c>
      <c r="NB392" s="128">
        <f t="shared" si="2994"/>
        <v>0</v>
      </c>
      <c r="NC392" s="46">
        <f t="shared" si="2776"/>
        <v>0</v>
      </c>
      <c r="ND392" s="46">
        <f t="shared" si="2995"/>
        <v>0</v>
      </c>
      <c r="NE392" s="51">
        <f t="shared" si="2760"/>
        <v>0</v>
      </c>
      <c r="NF392" s="153">
        <f t="shared" si="2761"/>
        <v>10000</v>
      </c>
      <c r="NG392" s="45">
        <v>331</v>
      </c>
      <c r="NH392" s="46">
        <f t="shared" si="2777"/>
        <v>0</v>
      </c>
      <c r="NI392" s="46">
        <f t="shared" si="3107"/>
        <v>0</v>
      </c>
      <c r="NJ392" s="128">
        <f t="shared" si="2762"/>
        <v>0</v>
      </c>
      <c r="NK392" s="46">
        <f t="shared" si="3088"/>
        <v>0</v>
      </c>
      <c r="NL392" s="46">
        <f t="shared" si="2763"/>
        <v>0</v>
      </c>
      <c r="NM392" s="51">
        <f t="shared" si="2996"/>
        <v>0</v>
      </c>
      <c r="NN392" s="58">
        <f t="shared" si="2764"/>
        <v>0</v>
      </c>
      <c r="NO392" s="52">
        <f t="shared" si="3108"/>
        <v>0</v>
      </c>
      <c r="NP392" s="51">
        <f t="shared" si="2765"/>
        <v>0</v>
      </c>
      <c r="NQ392" s="57">
        <f t="shared" si="2997"/>
        <v>0</v>
      </c>
      <c r="NR392" s="153">
        <f t="shared" si="3089"/>
        <v>10000</v>
      </c>
      <c r="NS392" s="469">
        <f t="shared" si="2998"/>
        <v>0</v>
      </c>
      <c r="NT392" s="46">
        <f t="shared" si="2999"/>
        <v>0</v>
      </c>
      <c r="NU392" s="46">
        <f t="shared" si="3000"/>
        <v>0</v>
      </c>
      <c r="NV392" s="48"/>
      <c r="NX392" s="45">
        <v>331</v>
      </c>
      <c r="NY392" s="46">
        <f t="shared" si="3001"/>
        <v>0</v>
      </c>
      <c r="NZ392" s="46">
        <f t="shared" si="3109"/>
        <v>0</v>
      </c>
      <c r="OA392" s="46">
        <f t="shared" si="3002"/>
        <v>0</v>
      </c>
      <c r="OB392" s="46">
        <f t="shared" si="3003"/>
        <v>0</v>
      </c>
      <c r="OC392" s="46">
        <f t="shared" si="3004"/>
        <v>0</v>
      </c>
      <c r="OD392" s="51">
        <f t="shared" si="3005"/>
        <v>0</v>
      </c>
      <c r="OE392" s="57">
        <f t="shared" si="3134"/>
        <v>0</v>
      </c>
      <c r="OF392" s="153">
        <f t="shared" si="3090"/>
        <v>10000</v>
      </c>
      <c r="OG392" s="58">
        <f t="shared" si="3006"/>
        <v>0</v>
      </c>
      <c r="OH392" s="241">
        <f t="shared" si="3135"/>
        <v>0</v>
      </c>
      <c r="OI392" s="51">
        <f t="shared" si="3007"/>
        <v>0</v>
      </c>
      <c r="OJ392" s="51">
        <f t="shared" si="3008"/>
        <v>0</v>
      </c>
      <c r="OK392" s="153">
        <f t="shared" si="3136"/>
        <v>0</v>
      </c>
      <c r="OL392" s="153">
        <f t="shared" si="3091"/>
        <v>10000</v>
      </c>
      <c r="OM392" s="468">
        <f t="shared" si="3092"/>
        <v>0</v>
      </c>
      <c r="ON392" s="46">
        <f t="shared" si="3093"/>
        <v>0</v>
      </c>
      <c r="OO392" s="46">
        <f t="shared" si="3009"/>
        <v>0</v>
      </c>
      <c r="OP392" s="48"/>
      <c r="OR392" s="45">
        <v>331</v>
      </c>
      <c r="OS392" s="46">
        <f t="shared" si="3010"/>
        <v>0</v>
      </c>
      <c r="OT392" s="128">
        <f t="shared" si="3110"/>
        <v>0</v>
      </c>
      <c r="OU392" s="128">
        <f t="shared" si="3011"/>
        <v>0</v>
      </c>
      <c r="OV392" s="46">
        <f t="shared" si="2778"/>
        <v>0</v>
      </c>
      <c r="OW392" s="46">
        <f t="shared" si="2779"/>
        <v>0</v>
      </c>
      <c r="OX392" s="51">
        <f t="shared" si="3012"/>
        <v>0</v>
      </c>
      <c r="OY392" s="51">
        <f t="shared" si="3137"/>
        <v>0</v>
      </c>
      <c r="OZ392" s="153">
        <f t="shared" si="3094"/>
        <v>10000</v>
      </c>
      <c r="PA392" s="45">
        <v>331</v>
      </c>
      <c r="PB392" s="46">
        <f t="shared" si="3013"/>
        <v>0</v>
      </c>
      <c r="PC392" s="46">
        <f t="shared" si="3138"/>
        <v>0</v>
      </c>
      <c r="PD392" s="128">
        <f t="shared" si="3014"/>
        <v>0</v>
      </c>
      <c r="PE392" s="46">
        <f t="shared" si="3015"/>
        <v>0</v>
      </c>
      <c r="PF392" s="46">
        <f t="shared" si="3016"/>
        <v>0</v>
      </c>
      <c r="PG392" s="51">
        <f t="shared" si="3017"/>
        <v>0</v>
      </c>
      <c r="PH392" s="57">
        <f t="shared" si="3139"/>
        <v>0</v>
      </c>
      <c r="PI392" s="688">
        <f t="shared" si="3018"/>
        <v>0</v>
      </c>
      <c r="PJ392" s="52">
        <f t="shared" si="3140"/>
        <v>0</v>
      </c>
      <c r="PK392" s="51">
        <f t="shared" si="3019"/>
        <v>0</v>
      </c>
      <c r="PL392" s="57">
        <f t="shared" si="3020"/>
        <v>0</v>
      </c>
      <c r="PM392" s="57">
        <f t="shared" si="3141"/>
        <v>0</v>
      </c>
      <c r="PN392" s="153">
        <f t="shared" si="3095"/>
        <v>10000</v>
      </c>
      <c r="PO392" s="469">
        <f t="shared" si="3021"/>
        <v>0</v>
      </c>
      <c r="PP392" s="46">
        <f t="shared" si="3022"/>
        <v>0</v>
      </c>
      <c r="PQ392" s="46">
        <f t="shared" si="3023"/>
        <v>0</v>
      </c>
      <c r="PR392" s="48"/>
    </row>
    <row r="393" spans="2:434" hidden="1" x14ac:dyDescent="0.3">
      <c r="B393" s="45">
        <v>332</v>
      </c>
      <c r="C393" s="46">
        <f t="shared" si="2798"/>
        <v>0</v>
      </c>
      <c r="D393" s="46">
        <f t="shared" si="2830"/>
        <v>0</v>
      </c>
      <c r="E393" s="46">
        <f t="shared" si="2831"/>
        <v>0</v>
      </c>
      <c r="F393" s="46">
        <f t="shared" si="2832"/>
        <v>0</v>
      </c>
      <c r="G393" s="46">
        <f t="shared" si="2833"/>
        <v>0</v>
      </c>
      <c r="H393" s="51">
        <f t="shared" si="2834"/>
        <v>0</v>
      </c>
      <c r="I393" s="58">
        <f t="shared" si="2766"/>
        <v>0</v>
      </c>
      <c r="J393" s="52">
        <f t="shared" si="2835"/>
        <v>0</v>
      </c>
      <c r="K393" s="51">
        <f t="shared" si="2836"/>
        <v>0</v>
      </c>
      <c r="L393" s="57">
        <f t="shared" si="2837"/>
        <v>0</v>
      </c>
      <c r="M393" s="468">
        <f t="shared" si="3024"/>
        <v>0</v>
      </c>
      <c r="N393" s="46">
        <f t="shared" si="3025"/>
        <v>0</v>
      </c>
      <c r="O393" s="47"/>
      <c r="P393" s="46">
        <f t="shared" si="3026"/>
        <v>0</v>
      </c>
      <c r="Q393" s="48"/>
      <c r="R393" s="29"/>
      <c r="S393" s="29"/>
      <c r="T393" s="45">
        <v>332</v>
      </c>
      <c r="U393" s="46">
        <f t="shared" si="2838"/>
        <v>0</v>
      </c>
      <c r="V393" s="46">
        <f t="shared" si="2839"/>
        <v>0</v>
      </c>
      <c r="W393" s="46">
        <f t="shared" si="3027"/>
        <v>0</v>
      </c>
      <c r="X393" s="46">
        <f t="shared" si="2840"/>
        <v>0</v>
      </c>
      <c r="Y393" s="46">
        <f t="shared" si="2841"/>
        <v>0</v>
      </c>
      <c r="Z393" s="51">
        <f t="shared" si="2842"/>
        <v>0</v>
      </c>
      <c r="AA393" s="58">
        <f t="shared" si="2843"/>
        <v>0</v>
      </c>
      <c r="AB393" s="52">
        <f t="shared" si="2844"/>
        <v>0</v>
      </c>
      <c r="AC393" s="51">
        <f t="shared" si="2845"/>
        <v>0</v>
      </c>
      <c r="AD393" s="57">
        <f t="shared" si="2846"/>
        <v>0</v>
      </c>
      <c r="AE393" s="468">
        <f t="shared" si="3028"/>
        <v>0</v>
      </c>
      <c r="AF393" s="46">
        <f t="shared" si="2847"/>
        <v>0</v>
      </c>
      <c r="AG393" s="47"/>
      <c r="AH393" s="46">
        <f t="shared" si="3029"/>
        <v>0</v>
      </c>
      <c r="AI393" s="48"/>
      <c r="AJ393" s="29"/>
      <c r="AK393" s="45">
        <v>332</v>
      </c>
      <c r="AL393" s="46">
        <f t="shared" si="2848"/>
        <v>0</v>
      </c>
      <c r="AM393" s="46"/>
      <c r="AN393" s="46"/>
      <c r="AO393" s="46">
        <f t="shared" si="2849"/>
        <v>0</v>
      </c>
      <c r="AP393" s="128">
        <f t="shared" si="2850"/>
        <v>0</v>
      </c>
      <c r="AQ393" s="128"/>
      <c r="AR393" s="128"/>
      <c r="AS393" s="46">
        <f t="shared" si="2851"/>
        <v>0</v>
      </c>
      <c r="AT393" s="46">
        <f t="shared" si="2852"/>
        <v>0</v>
      </c>
      <c r="AU393" s="51"/>
      <c r="AV393" s="51"/>
      <c r="AW393" s="51">
        <f t="shared" si="2853"/>
        <v>0</v>
      </c>
      <c r="AX393" s="58">
        <f t="shared" si="2854"/>
        <v>0</v>
      </c>
      <c r="AY393" s="52"/>
      <c r="AZ393" s="52"/>
      <c r="BA393" s="52">
        <f t="shared" si="2855"/>
        <v>0</v>
      </c>
      <c r="BB393" s="51">
        <f t="shared" si="2856"/>
        <v>0</v>
      </c>
      <c r="BC393" s="51"/>
      <c r="BD393" s="51"/>
      <c r="BE393" s="57">
        <f t="shared" si="2857"/>
        <v>0</v>
      </c>
      <c r="BF393" s="468">
        <f t="shared" si="2858"/>
        <v>0</v>
      </c>
      <c r="BG393" s="46">
        <f t="shared" si="2859"/>
        <v>0</v>
      </c>
      <c r="BH393" s="46">
        <f t="shared" si="2860"/>
        <v>0</v>
      </c>
      <c r="BI393" s="48"/>
      <c r="BK393" s="45">
        <v>332</v>
      </c>
      <c r="BL393" s="46">
        <f t="shared" si="3030"/>
        <v>0</v>
      </c>
      <c r="BM393" s="46">
        <f t="shared" si="3031"/>
        <v>0</v>
      </c>
      <c r="BN393" s="46">
        <f t="shared" si="3032"/>
        <v>0</v>
      </c>
      <c r="BO393" s="46">
        <f t="shared" si="2861"/>
        <v>0</v>
      </c>
      <c r="BP393" s="46">
        <f t="shared" si="2862"/>
        <v>0</v>
      </c>
      <c r="BQ393" s="51">
        <f t="shared" si="2863"/>
        <v>0</v>
      </c>
      <c r="BR393" s="57">
        <f t="shared" si="3111"/>
        <v>0</v>
      </c>
      <c r="BS393" s="58">
        <f t="shared" si="2767"/>
        <v>0</v>
      </c>
      <c r="BT393" s="52">
        <f t="shared" si="3033"/>
        <v>0</v>
      </c>
      <c r="BU393" s="51">
        <f t="shared" si="2864"/>
        <v>0</v>
      </c>
      <c r="BV393" s="51">
        <f t="shared" si="2865"/>
        <v>0</v>
      </c>
      <c r="BW393" s="153">
        <f t="shared" si="3112"/>
        <v>0</v>
      </c>
      <c r="BX393" s="468">
        <f t="shared" si="3034"/>
        <v>0</v>
      </c>
      <c r="BY393" s="46">
        <f t="shared" si="3035"/>
        <v>0</v>
      </c>
      <c r="BZ393" s="46">
        <f t="shared" si="2866"/>
        <v>0</v>
      </c>
      <c r="CA393" s="48"/>
      <c r="CB393" s="29"/>
      <c r="CC393" s="45">
        <v>332</v>
      </c>
      <c r="CD393" s="128">
        <f t="shared" si="2867"/>
        <v>0</v>
      </c>
      <c r="CE393" s="46">
        <f t="shared" si="3036"/>
        <v>0</v>
      </c>
      <c r="CF393" s="128">
        <f t="shared" si="2868"/>
        <v>0</v>
      </c>
      <c r="CG393" s="46">
        <f t="shared" si="3037"/>
        <v>0</v>
      </c>
      <c r="CH393" s="46">
        <f t="shared" si="2768"/>
        <v>0</v>
      </c>
      <c r="CI393" s="51">
        <f t="shared" si="2869"/>
        <v>0</v>
      </c>
      <c r="CJ393" s="199">
        <f t="shared" si="3113"/>
        <v>0</v>
      </c>
      <c r="CK393" s="153">
        <f t="shared" si="3038"/>
        <v>10000</v>
      </c>
      <c r="CL393" s="45">
        <v>332</v>
      </c>
      <c r="CM393" s="46">
        <f t="shared" si="3039"/>
        <v>0</v>
      </c>
      <c r="CN393" s="46">
        <f t="shared" si="3040"/>
        <v>0</v>
      </c>
      <c r="CO393" s="128">
        <f t="shared" si="2780"/>
        <v>0</v>
      </c>
      <c r="CP393" s="46">
        <f t="shared" si="2870"/>
        <v>0</v>
      </c>
      <c r="CQ393" s="46">
        <f t="shared" si="2781"/>
        <v>0</v>
      </c>
      <c r="CR393" s="51">
        <f t="shared" si="2871"/>
        <v>0</v>
      </c>
      <c r="CS393" s="153">
        <f t="shared" si="3114"/>
        <v>0</v>
      </c>
      <c r="CT393" s="58">
        <f t="shared" si="2872"/>
        <v>0</v>
      </c>
      <c r="CU393" s="52">
        <f t="shared" si="3041"/>
        <v>0</v>
      </c>
      <c r="CV393" s="51">
        <f t="shared" si="3042"/>
        <v>0</v>
      </c>
      <c r="CW393" s="51">
        <f t="shared" si="2873"/>
        <v>0</v>
      </c>
      <c r="CX393" s="57">
        <f t="shared" si="3115"/>
        <v>0</v>
      </c>
      <c r="CY393" s="153">
        <f t="shared" si="3043"/>
        <v>10000</v>
      </c>
      <c r="CZ393" s="479">
        <f t="shared" si="2746"/>
        <v>0</v>
      </c>
      <c r="DA393" s="46">
        <f t="shared" si="3044"/>
        <v>0</v>
      </c>
      <c r="DB393" s="46">
        <f t="shared" si="3045"/>
        <v>0</v>
      </c>
      <c r="DC393" s="48"/>
      <c r="DE393" s="45">
        <v>332</v>
      </c>
      <c r="DF393" s="46">
        <f t="shared" si="2874"/>
        <v>0</v>
      </c>
      <c r="DG393" s="46">
        <f t="shared" si="3116"/>
        <v>0</v>
      </c>
      <c r="DH393" s="46">
        <f t="shared" si="2875"/>
        <v>0</v>
      </c>
      <c r="DI393" s="46">
        <f t="shared" si="2876"/>
        <v>0</v>
      </c>
      <c r="DJ393" s="46">
        <f t="shared" si="2877"/>
        <v>0</v>
      </c>
      <c r="DK393" s="51">
        <f t="shared" si="2878"/>
        <v>0</v>
      </c>
      <c r="DL393" s="58">
        <f t="shared" si="2769"/>
        <v>0</v>
      </c>
      <c r="DM393" s="241">
        <f t="shared" si="3117"/>
        <v>0</v>
      </c>
      <c r="DN393" s="51">
        <f t="shared" si="2879"/>
        <v>0</v>
      </c>
      <c r="DO393" s="57">
        <f t="shared" si="2880"/>
        <v>0</v>
      </c>
      <c r="DP393" s="468">
        <f t="shared" si="3046"/>
        <v>0</v>
      </c>
      <c r="DQ393" s="46">
        <f t="shared" si="3047"/>
        <v>0</v>
      </c>
      <c r="DR393" s="47"/>
      <c r="DS393" s="46">
        <f t="shared" si="3048"/>
        <v>0</v>
      </c>
      <c r="DT393" s="48"/>
      <c r="DU393" s="29"/>
      <c r="DV393" s="45">
        <v>332</v>
      </c>
      <c r="DW393" s="46">
        <f t="shared" si="3049"/>
        <v>0</v>
      </c>
      <c r="DX393" s="46">
        <f t="shared" si="3118"/>
        <v>0</v>
      </c>
      <c r="DY393" s="46">
        <f t="shared" si="3050"/>
        <v>0</v>
      </c>
      <c r="DZ393" s="46">
        <f t="shared" si="2881"/>
        <v>0</v>
      </c>
      <c r="EA393" s="46">
        <f t="shared" si="2882"/>
        <v>0</v>
      </c>
      <c r="EB393" s="51">
        <f t="shared" si="2883"/>
        <v>0</v>
      </c>
      <c r="EC393" s="58">
        <f t="shared" si="2770"/>
        <v>0</v>
      </c>
      <c r="ED393" s="52">
        <f t="shared" si="3119"/>
        <v>0</v>
      </c>
      <c r="EE393" s="51">
        <f t="shared" si="2884"/>
        <v>0</v>
      </c>
      <c r="EF393" s="57">
        <f t="shared" si="2885"/>
        <v>0</v>
      </c>
      <c r="EG393" s="468">
        <f t="shared" si="3051"/>
        <v>0</v>
      </c>
      <c r="EH393" s="46">
        <f t="shared" si="3052"/>
        <v>0</v>
      </c>
      <c r="EI393" s="47"/>
      <c r="EJ393" s="46">
        <f t="shared" si="3053"/>
        <v>0</v>
      </c>
      <c r="EK393" s="48"/>
      <c r="EL393" s="29"/>
      <c r="EM393" s="45">
        <v>332</v>
      </c>
      <c r="EN393" s="46">
        <f t="shared" si="3096"/>
        <v>0</v>
      </c>
      <c r="EO393" s="46">
        <f t="shared" si="3120"/>
        <v>0</v>
      </c>
      <c r="EP393" s="128">
        <f t="shared" si="2771"/>
        <v>0</v>
      </c>
      <c r="EQ393" s="46">
        <f t="shared" si="2886"/>
        <v>0</v>
      </c>
      <c r="ER393" s="46">
        <f t="shared" si="2887"/>
        <v>0</v>
      </c>
      <c r="ES393" s="51">
        <f t="shared" si="2888"/>
        <v>0</v>
      </c>
      <c r="ET393" s="153">
        <f t="shared" si="3054"/>
        <v>10000</v>
      </c>
      <c r="EU393" s="45">
        <v>332</v>
      </c>
      <c r="EV393" s="46">
        <f t="shared" si="2772"/>
        <v>0</v>
      </c>
      <c r="EW393" s="46">
        <f t="shared" si="3121"/>
        <v>0</v>
      </c>
      <c r="EX393" s="128">
        <f t="shared" si="2889"/>
        <v>0</v>
      </c>
      <c r="EY393" s="46">
        <f t="shared" si="2890"/>
        <v>0</v>
      </c>
      <c r="EZ393" s="46">
        <f t="shared" si="2891"/>
        <v>0</v>
      </c>
      <c r="FA393" s="51">
        <f t="shared" si="2892"/>
        <v>0</v>
      </c>
      <c r="FB393" s="58">
        <f t="shared" si="2893"/>
        <v>0</v>
      </c>
      <c r="FC393" s="52">
        <f t="shared" si="3122"/>
        <v>0</v>
      </c>
      <c r="FD393" s="51">
        <f t="shared" si="3055"/>
        <v>0</v>
      </c>
      <c r="FE393" s="57">
        <f t="shared" si="2894"/>
        <v>0</v>
      </c>
      <c r="FF393" s="153">
        <f t="shared" si="3056"/>
        <v>10000</v>
      </c>
      <c r="FG393" s="469">
        <f t="shared" si="2895"/>
        <v>0</v>
      </c>
      <c r="FH393" s="46">
        <f t="shared" si="2896"/>
        <v>0</v>
      </c>
      <c r="FI393" s="46">
        <f t="shared" si="2897"/>
        <v>0</v>
      </c>
      <c r="FJ393" s="48"/>
      <c r="FL393" s="45">
        <v>332</v>
      </c>
      <c r="FM393" s="46">
        <f t="shared" si="3057"/>
        <v>0</v>
      </c>
      <c r="FN393" s="46">
        <f t="shared" si="3097"/>
        <v>0</v>
      </c>
      <c r="FO393" s="46">
        <f t="shared" si="3058"/>
        <v>0</v>
      </c>
      <c r="FP393" s="46">
        <f t="shared" si="2898"/>
        <v>0</v>
      </c>
      <c r="FQ393" s="46">
        <f t="shared" si="2899"/>
        <v>0</v>
      </c>
      <c r="FR393" s="51">
        <f t="shared" si="2900"/>
        <v>0</v>
      </c>
      <c r="FS393" s="57">
        <f t="shared" si="3123"/>
        <v>0</v>
      </c>
      <c r="FT393" s="58">
        <f t="shared" si="2773"/>
        <v>0</v>
      </c>
      <c r="FU393" s="241">
        <f t="shared" si="3098"/>
        <v>0</v>
      </c>
      <c r="FV393" s="51">
        <f t="shared" si="2901"/>
        <v>0</v>
      </c>
      <c r="FW393" s="51">
        <f t="shared" si="2902"/>
        <v>0</v>
      </c>
      <c r="FX393" s="153">
        <f t="shared" si="3124"/>
        <v>0</v>
      </c>
      <c r="FY393" s="468">
        <f t="shared" si="3059"/>
        <v>0</v>
      </c>
      <c r="FZ393" s="46">
        <f t="shared" si="3060"/>
        <v>0</v>
      </c>
      <c r="GA393" s="46">
        <f t="shared" si="2903"/>
        <v>0</v>
      </c>
      <c r="GB393" s="48"/>
      <c r="GD393" s="45">
        <v>332</v>
      </c>
      <c r="GE393" s="128">
        <f t="shared" si="3099"/>
        <v>0</v>
      </c>
      <c r="GF393" s="128">
        <f t="shared" si="3125"/>
        <v>0</v>
      </c>
      <c r="GG393" s="128">
        <f t="shared" si="2699"/>
        <v>0</v>
      </c>
      <c r="GH393" s="46">
        <f t="shared" si="2774"/>
        <v>0</v>
      </c>
      <c r="GI393" s="46">
        <f t="shared" si="2904"/>
        <v>0</v>
      </c>
      <c r="GJ393" s="51">
        <f t="shared" si="2905"/>
        <v>0</v>
      </c>
      <c r="GK393" s="51">
        <f t="shared" si="3126"/>
        <v>0</v>
      </c>
      <c r="GL393" s="153">
        <f t="shared" si="3061"/>
        <v>10000</v>
      </c>
      <c r="GM393" s="45">
        <v>332</v>
      </c>
      <c r="GN393" s="46">
        <f t="shared" si="2775"/>
        <v>0</v>
      </c>
      <c r="GO393" s="46">
        <f t="shared" si="3100"/>
        <v>0</v>
      </c>
      <c r="GP393" s="128">
        <f t="shared" si="2747"/>
        <v>0</v>
      </c>
      <c r="GQ393" s="46">
        <f t="shared" si="2906"/>
        <v>0</v>
      </c>
      <c r="GR393" s="46">
        <f t="shared" si="2748"/>
        <v>0</v>
      </c>
      <c r="GS393" s="51">
        <f t="shared" si="2907"/>
        <v>0</v>
      </c>
      <c r="GT393" s="57">
        <f t="shared" si="3127"/>
        <v>0</v>
      </c>
      <c r="GU393" s="58">
        <f t="shared" si="2908"/>
        <v>0</v>
      </c>
      <c r="GV393" s="52">
        <f t="shared" si="3101"/>
        <v>0</v>
      </c>
      <c r="GW393" s="51">
        <f t="shared" si="3062"/>
        <v>0</v>
      </c>
      <c r="GX393" s="57">
        <f t="shared" si="2909"/>
        <v>0</v>
      </c>
      <c r="GY393" s="57">
        <f t="shared" si="3128"/>
        <v>0</v>
      </c>
      <c r="GZ393" s="153">
        <f t="shared" si="3063"/>
        <v>10000</v>
      </c>
      <c r="HA393" s="469">
        <f t="shared" si="2910"/>
        <v>0</v>
      </c>
      <c r="HB393" s="46">
        <f t="shared" si="2911"/>
        <v>0</v>
      </c>
      <c r="HC393" s="46">
        <f t="shared" si="2912"/>
        <v>0</v>
      </c>
      <c r="HD393" s="48"/>
      <c r="HF393" s="45">
        <v>332</v>
      </c>
      <c r="HG393" s="46">
        <f t="shared" si="2913"/>
        <v>0</v>
      </c>
      <c r="HH393" s="46">
        <f t="shared" si="2914"/>
        <v>0</v>
      </c>
      <c r="HI393" s="46">
        <f t="shared" si="2915"/>
        <v>0</v>
      </c>
      <c r="HJ393" s="46">
        <f t="shared" si="2916"/>
        <v>0</v>
      </c>
      <c r="HK393" s="46">
        <f t="shared" si="2917"/>
        <v>0</v>
      </c>
      <c r="HL393" s="51">
        <f t="shared" si="2918"/>
        <v>0</v>
      </c>
      <c r="HM393" s="153">
        <f t="shared" si="3064"/>
        <v>10000</v>
      </c>
      <c r="HN393" s="58">
        <f t="shared" si="2919"/>
        <v>0</v>
      </c>
      <c r="HO393" s="52">
        <f t="shared" si="2920"/>
        <v>0</v>
      </c>
      <c r="HP393" s="51">
        <f t="shared" si="2921"/>
        <v>0</v>
      </c>
      <c r="HQ393" s="57">
        <f t="shared" si="2922"/>
        <v>0</v>
      </c>
      <c r="HR393" s="153">
        <f t="shared" si="3065"/>
        <v>10000</v>
      </c>
      <c r="HS393" s="468">
        <f t="shared" si="2749"/>
        <v>0</v>
      </c>
      <c r="HT393" s="46">
        <f t="shared" si="2750"/>
        <v>0</v>
      </c>
      <c r="HU393" s="46">
        <f t="shared" si="2751"/>
        <v>0</v>
      </c>
      <c r="HV393" s="48"/>
      <c r="HW393" s="29"/>
      <c r="HX393" s="45">
        <v>332</v>
      </c>
      <c r="HY393" s="128">
        <f t="shared" si="2923"/>
        <v>0</v>
      </c>
      <c r="HZ393" s="46">
        <f t="shared" si="2924"/>
        <v>0</v>
      </c>
      <c r="IA393" s="46">
        <f t="shared" si="2925"/>
        <v>0</v>
      </c>
      <c r="IB393" s="46">
        <f t="shared" si="2926"/>
        <v>0</v>
      </c>
      <c r="IC393" s="46">
        <f t="shared" si="2927"/>
        <v>0</v>
      </c>
      <c r="ID393" s="51">
        <f t="shared" si="2928"/>
        <v>0</v>
      </c>
      <c r="IE393" s="153">
        <f t="shared" si="3066"/>
        <v>10000</v>
      </c>
      <c r="IF393" s="58">
        <f t="shared" si="2929"/>
        <v>0</v>
      </c>
      <c r="IG393" s="52">
        <f t="shared" si="2930"/>
        <v>0</v>
      </c>
      <c r="IH393" s="51">
        <f t="shared" si="2931"/>
        <v>0</v>
      </c>
      <c r="II393" s="57">
        <f t="shared" si="3067"/>
        <v>0</v>
      </c>
      <c r="IJ393" s="153">
        <f t="shared" si="3068"/>
        <v>10000</v>
      </c>
      <c r="IK393" s="468">
        <f t="shared" si="2752"/>
        <v>0</v>
      </c>
      <c r="IL393" s="46">
        <f t="shared" si="2753"/>
        <v>0</v>
      </c>
      <c r="IM393" s="46">
        <f t="shared" si="2754"/>
        <v>0</v>
      </c>
      <c r="IN393" s="48"/>
      <c r="IO393" s="53">
        <f t="shared" si="2932"/>
        <v>0</v>
      </c>
      <c r="IQ393" s="45">
        <v>332</v>
      </c>
      <c r="IR393" s="128">
        <f t="shared" si="2933"/>
        <v>0</v>
      </c>
      <c r="IS393" s="128">
        <f t="shared" si="2934"/>
        <v>0</v>
      </c>
      <c r="IT393" s="128">
        <f t="shared" si="2935"/>
        <v>0</v>
      </c>
      <c r="IU393" s="46">
        <f t="shared" si="3142"/>
        <v>0</v>
      </c>
      <c r="IV393" s="46">
        <f t="shared" si="2936"/>
        <v>0</v>
      </c>
      <c r="IW393" s="51">
        <f t="shared" si="2937"/>
        <v>0</v>
      </c>
      <c r="IX393" s="199">
        <f t="shared" si="3069"/>
        <v>10000</v>
      </c>
      <c r="IY393" s="128">
        <f t="shared" si="2938"/>
        <v>0</v>
      </c>
      <c r="IZ393" s="408">
        <f t="shared" si="2939"/>
        <v>0</v>
      </c>
      <c r="JA393" s="58">
        <f t="shared" si="2940"/>
        <v>0</v>
      </c>
      <c r="JB393" s="52">
        <f t="shared" si="2941"/>
        <v>0</v>
      </c>
      <c r="JC393" s="51">
        <f t="shared" si="2942"/>
        <v>0</v>
      </c>
      <c r="JD393" s="57">
        <f t="shared" si="2943"/>
        <v>0</v>
      </c>
      <c r="JE393" s="280">
        <f t="shared" si="2944"/>
        <v>10000</v>
      </c>
      <c r="JF393" s="280">
        <f t="shared" si="2945"/>
        <v>0</v>
      </c>
      <c r="JG393" s="468">
        <f t="shared" si="2946"/>
        <v>0</v>
      </c>
      <c r="JH393" s="46">
        <f t="shared" si="2947"/>
        <v>0</v>
      </c>
      <c r="JI393" s="46">
        <f t="shared" si="2948"/>
        <v>0</v>
      </c>
      <c r="JJ393" s="48"/>
      <c r="JL393" s="45">
        <v>332</v>
      </c>
      <c r="JM393" s="46">
        <f t="shared" si="2949"/>
        <v>0</v>
      </c>
      <c r="JN393" s="46">
        <f t="shared" si="2950"/>
        <v>0</v>
      </c>
      <c r="JO393" s="128">
        <f t="shared" si="2951"/>
        <v>0</v>
      </c>
      <c r="JP393" s="46">
        <f t="shared" si="3070"/>
        <v>0</v>
      </c>
      <c r="JQ393" s="46">
        <f t="shared" si="2952"/>
        <v>0</v>
      </c>
      <c r="JR393" s="51">
        <f t="shared" si="2953"/>
        <v>0</v>
      </c>
      <c r="JS393" s="51">
        <f t="shared" si="3129"/>
        <v>0</v>
      </c>
      <c r="JT393" s="199">
        <f t="shared" si="3071"/>
        <v>10000</v>
      </c>
      <c r="JU393" s="128">
        <f t="shared" si="2954"/>
        <v>0</v>
      </c>
      <c r="JV393" s="408">
        <f t="shared" si="2955"/>
        <v>0</v>
      </c>
      <c r="JW393" s="58">
        <f t="shared" si="2956"/>
        <v>0</v>
      </c>
      <c r="JX393" s="52">
        <f t="shared" si="2957"/>
        <v>0</v>
      </c>
      <c r="JY393" s="51">
        <f t="shared" si="2958"/>
        <v>0</v>
      </c>
      <c r="JZ393" s="51">
        <f t="shared" si="2959"/>
        <v>0</v>
      </c>
      <c r="KA393" s="199">
        <f t="shared" si="3130"/>
        <v>0</v>
      </c>
      <c r="KB393" s="128">
        <f t="shared" si="3072"/>
        <v>10000</v>
      </c>
      <c r="KC393" s="204">
        <f t="shared" si="2960"/>
        <v>0</v>
      </c>
      <c r="KD393" s="468">
        <f t="shared" si="3073"/>
        <v>0</v>
      </c>
      <c r="KE393" s="46">
        <f t="shared" si="3074"/>
        <v>0</v>
      </c>
      <c r="KF393" s="46">
        <f t="shared" si="2961"/>
        <v>0</v>
      </c>
      <c r="KG393" s="48"/>
      <c r="KI393" s="45">
        <v>332</v>
      </c>
      <c r="KJ393" s="46">
        <f t="shared" si="2962"/>
        <v>0</v>
      </c>
      <c r="KK393" s="46">
        <f t="shared" si="2963"/>
        <v>0</v>
      </c>
      <c r="KL393" s="128">
        <f t="shared" si="2964"/>
        <v>0</v>
      </c>
      <c r="KM393" s="46">
        <f t="shared" si="2782"/>
        <v>0</v>
      </c>
      <c r="KN393" s="46">
        <f t="shared" si="2965"/>
        <v>0</v>
      </c>
      <c r="KO393" s="51">
        <f t="shared" si="2966"/>
        <v>0</v>
      </c>
      <c r="KP393" s="199">
        <f t="shared" si="3131"/>
        <v>0</v>
      </c>
      <c r="KQ393" s="199">
        <f t="shared" si="3075"/>
        <v>10000</v>
      </c>
      <c r="KR393" s="128">
        <f t="shared" si="2967"/>
        <v>0</v>
      </c>
      <c r="KS393" s="408">
        <f t="shared" si="2968"/>
        <v>0</v>
      </c>
      <c r="KT393" s="45">
        <v>332</v>
      </c>
      <c r="KU393" s="46">
        <f t="shared" si="3076"/>
        <v>0</v>
      </c>
      <c r="KV393" s="46">
        <f t="shared" si="2969"/>
        <v>0</v>
      </c>
      <c r="KW393" s="128">
        <f t="shared" si="2755"/>
        <v>0</v>
      </c>
      <c r="KX393" s="46">
        <f t="shared" si="2970"/>
        <v>0</v>
      </c>
      <c r="KY393" s="46">
        <f t="shared" si="2756"/>
        <v>0</v>
      </c>
      <c r="KZ393" s="51">
        <f t="shared" si="2971"/>
        <v>0</v>
      </c>
      <c r="LA393" s="153">
        <f t="shared" si="3132"/>
        <v>0</v>
      </c>
      <c r="LB393" s="58">
        <f t="shared" si="2652"/>
        <v>0</v>
      </c>
      <c r="LC393" s="52">
        <f t="shared" si="2972"/>
        <v>0</v>
      </c>
      <c r="LD393" s="51">
        <f t="shared" si="2973"/>
        <v>0</v>
      </c>
      <c r="LE393" s="51">
        <f t="shared" si="2757"/>
        <v>0</v>
      </c>
      <c r="LF393" s="51">
        <f t="shared" si="3133"/>
        <v>0</v>
      </c>
      <c r="LG393" s="128">
        <f t="shared" si="2758"/>
        <v>10000</v>
      </c>
      <c r="LH393" s="204">
        <f t="shared" si="2974"/>
        <v>0</v>
      </c>
      <c r="LI393" s="479">
        <f t="shared" si="2759"/>
        <v>0</v>
      </c>
      <c r="LJ393" s="46">
        <f t="shared" si="3077"/>
        <v>0</v>
      </c>
      <c r="LK393" s="46">
        <f t="shared" si="3078"/>
        <v>0</v>
      </c>
      <c r="LL393" s="48"/>
      <c r="LN393" s="45">
        <v>332</v>
      </c>
      <c r="LO393" s="46">
        <f t="shared" si="2975"/>
        <v>0</v>
      </c>
      <c r="LP393" s="46">
        <f t="shared" si="3102"/>
        <v>0</v>
      </c>
      <c r="LQ393" s="46">
        <f t="shared" si="2976"/>
        <v>0</v>
      </c>
      <c r="LR393" s="46">
        <f t="shared" si="2977"/>
        <v>0</v>
      </c>
      <c r="LS393" s="46">
        <f t="shared" si="2978"/>
        <v>0</v>
      </c>
      <c r="LT393" s="51">
        <f t="shared" si="2979"/>
        <v>0</v>
      </c>
      <c r="LU393" s="199">
        <f t="shared" si="3079"/>
        <v>10000</v>
      </c>
      <c r="LV393" s="58">
        <f t="shared" si="2980"/>
        <v>0</v>
      </c>
      <c r="LW393" s="241">
        <f t="shared" si="3103"/>
        <v>0</v>
      </c>
      <c r="LX393" s="51">
        <f t="shared" si="2981"/>
        <v>0</v>
      </c>
      <c r="LY393" s="51">
        <f t="shared" si="2982"/>
        <v>0</v>
      </c>
      <c r="LZ393" s="46">
        <f t="shared" si="3080"/>
        <v>0</v>
      </c>
      <c r="MA393" s="199">
        <f t="shared" si="3081"/>
        <v>10000</v>
      </c>
      <c r="MB393" s="468">
        <f t="shared" si="3082"/>
        <v>0</v>
      </c>
      <c r="MC393" s="46">
        <f t="shared" si="3083"/>
        <v>0</v>
      </c>
      <c r="MD393" s="46">
        <f t="shared" si="3084"/>
        <v>0</v>
      </c>
      <c r="ME393" s="48"/>
      <c r="MG393" s="45">
        <v>332</v>
      </c>
      <c r="MH393" s="46">
        <f t="shared" si="2983"/>
        <v>0</v>
      </c>
      <c r="MI393" s="46">
        <f t="shared" si="3104"/>
        <v>0</v>
      </c>
      <c r="MJ393" s="46">
        <f t="shared" si="2984"/>
        <v>0</v>
      </c>
      <c r="MK393" s="46">
        <f t="shared" si="2985"/>
        <v>0</v>
      </c>
      <c r="ML393" s="46">
        <f t="shared" si="2986"/>
        <v>0</v>
      </c>
      <c r="MM393" s="51">
        <f t="shared" si="2987"/>
        <v>0</v>
      </c>
      <c r="MN393" s="199">
        <f t="shared" si="3085"/>
        <v>10000</v>
      </c>
      <c r="MO393" s="58">
        <f t="shared" si="2988"/>
        <v>0</v>
      </c>
      <c r="MP393" s="52">
        <f t="shared" si="3105"/>
        <v>0</v>
      </c>
      <c r="MQ393" s="51">
        <f t="shared" si="2989"/>
        <v>0</v>
      </c>
      <c r="MR393" s="57">
        <f t="shared" si="2990"/>
        <v>0</v>
      </c>
      <c r="MS393" s="199">
        <f t="shared" si="3086"/>
        <v>10000</v>
      </c>
      <c r="MT393" s="468">
        <f t="shared" si="3087"/>
        <v>0</v>
      </c>
      <c r="MU393" s="46">
        <f t="shared" si="2991"/>
        <v>0</v>
      </c>
      <c r="MV393" s="46">
        <f t="shared" si="2992"/>
        <v>0</v>
      </c>
      <c r="MW393" s="48"/>
      <c r="MY393" s="45">
        <v>332</v>
      </c>
      <c r="MZ393" s="46">
        <f t="shared" si="2993"/>
        <v>0</v>
      </c>
      <c r="NA393" s="46">
        <f t="shared" si="3106"/>
        <v>0</v>
      </c>
      <c r="NB393" s="128">
        <f t="shared" si="2994"/>
        <v>0</v>
      </c>
      <c r="NC393" s="46">
        <f t="shared" si="2776"/>
        <v>0</v>
      </c>
      <c r="ND393" s="46">
        <f t="shared" si="2995"/>
        <v>0</v>
      </c>
      <c r="NE393" s="51">
        <f t="shared" si="2760"/>
        <v>0</v>
      </c>
      <c r="NF393" s="153">
        <f t="shared" si="2761"/>
        <v>10000</v>
      </c>
      <c r="NG393" s="45">
        <v>332</v>
      </c>
      <c r="NH393" s="46">
        <f t="shared" si="2777"/>
        <v>0</v>
      </c>
      <c r="NI393" s="46">
        <f t="shared" si="3107"/>
        <v>0</v>
      </c>
      <c r="NJ393" s="128">
        <f t="shared" si="2762"/>
        <v>0</v>
      </c>
      <c r="NK393" s="46">
        <f t="shared" si="3088"/>
        <v>0</v>
      </c>
      <c r="NL393" s="46">
        <f t="shared" si="2763"/>
        <v>0</v>
      </c>
      <c r="NM393" s="51">
        <f t="shared" si="2996"/>
        <v>0</v>
      </c>
      <c r="NN393" s="58">
        <f t="shared" si="2764"/>
        <v>0</v>
      </c>
      <c r="NO393" s="52">
        <f t="shared" si="3108"/>
        <v>0</v>
      </c>
      <c r="NP393" s="51">
        <f t="shared" si="2765"/>
        <v>0</v>
      </c>
      <c r="NQ393" s="57">
        <f t="shared" si="2997"/>
        <v>0</v>
      </c>
      <c r="NR393" s="153">
        <f t="shared" si="3089"/>
        <v>10000</v>
      </c>
      <c r="NS393" s="469">
        <f t="shared" si="2998"/>
        <v>0</v>
      </c>
      <c r="NT393" s="46">
        <f t="shared" si="2999"/>
        <v>0</v>
      </c>
      <c r="NU393" s="46">
        <f t="shared" si="3000"/>
        <v>0</v>
      </c>
      <c r="NV393" s="48"/>
      <c r="NX393" s="45">
        <v>332</v>
      </c>
      <c r="NY393" s="46">
        <f t="shared" si="3001"/>
        <v>0</v>
      </c>
      <c r="NZ393" s="46">
        <f t="shared" si="3109"/>
        <v>0</v>
      </c>
      <c r="OA393" s="46">
        <f t="shared" si="3002"/>
        <v>0</v>
      </c>
      <c r="OB393" s="46">
        <f t="shared" si="3003"/>
        <v>0</v>
      </c>
      <c r="OC393" s="46">
        <f t="shared" si="3004"/>
        <v>0</v>
      </c>
      <c r="OD393" s="51">
        <f t="shared" si="3005"/>
        <v>0</v>
      </c>
      <c r="OE393" s="57">
        <f t="shared" si="3134"/>
        <v>0</v>
      </c>
      <c r="OF393" s="153">
        <f t="shared" si="3090"/>
        <v>10000</v>
      </c>
      <c r="OG393" s="58">
        <f t="shared" si="3006"/>
        <v>0</v>
      </c>
      <c r="OH393" s="241">
        <f t="shared" si="3135"/>
        <v>0</v>
      </c>
      <c r="OI393" s="51">
        <f t="shared" si="3007"/>
        <v>0</v>
      </c>
      <c r="OJ393" s="51">
        <f t="shared" si="3008"/>
        <v>0</v>
      </c>
      <c r="OK393" s="153">
        <f t="shared" si="3136"/>
        <v>0</v>
      </c>
      <c r="OL393" s="153">
        <f t="shared" si="3091"/>
        <v>10000</v>
      </c>
      <c r="OM393" s="468">
        <f t="shared" si="3092"/>
        <v>0</v>
      </c>
      <c r="ON393" s="46">
        <f t="shared" si="3093"/>
        <v>0</v>
      </c>
      <c r="OO393" s="46">
        <f t="shared" si="3009"/>
        <v>0</v>
      </c>
      <c r="OP393" s="48"/>
      <c r="OR393" s="45">
        <v>332</v>
      </c>
      <c r="OS393" s="46">
        <f t="shared" si="3010"/>
        <v>0</v>
      </c>
      <c r="OT393" s="128">
        <f t="shared" si="3110"/>
        <v>0</v>
      </c>
      <c r="OU393" s="128">
        <f t="shared" si="3011"/>
        <v>0</v>
      </c>
      <c r="OV393" s="46">
        <f t="shared" si="2778"/>
        <v>0</v>
      </c>
      <c r="OW393" s="46">
        <f t="shared" si="2779"/>
        <v>0</v>
      </c>
      <c r="OX393" s="51">
        <f t="shared" si="3012"/>
        <v>0</v>
      </c>
      <c r="OY393" s="51">
        <f t="shared" si="3137"/>
        <v>0</v>
      </c>
      <c r="OZ393" s="153">
        <f t="shared" si="3094"/>
        <v>10000</v>
      </c>
      <c r="PA393" s="45">
        <v>332</v>
      </c>
      <c r="PB393" s="46">
        <f t="shared" si="3013"/>
        <v>0</v>
      </c>
      <c r="PC393" s="46">
        <f t="shared" si="3138"/>
        <v>0</v>
      </c>
      <c r="PD393" s="128">
        <f t="shared" si="3014"/>
        <v>0</v>
      </c>
      <c r="PE393" s="46">
        <f t="shared" si="3015"/>
        <v>0</v>
      </c>
      <c r="PF393" s="46">
        <f t="shared" si="3016"/>
        <v>0</v>
      </c>
      <c r="PG393" s="51">
        <f t="shared" si="3017"/>
        <v>0</v>
      </c>
      <c r="PH393" s="57">
        <f t="shared" si="3139"/>
        <v>0</v>
      </c>
      <c r="PI393" s="688">
        <f t="shared" si="3018"/>
        <v>0</v>
      </c>
      <c r="PJ393" s="52">
        <f t="shared" si="3140"/>
        <v>0</v>
      </c>
      <c r="PK393" s="51">
        <f t="shared" si="3019"/>
        <v>0</v>
      </c>
      <c r="PL393" s="57">
        <f t="shared" si="3020"/>
        <v>0</v>
      </c>
      <c r="PM393" s="57">
        <f t="shared" si="3141"/>
        <v>0</v>
      </c>
      <c r="PN393" s="153">
        <f t="shared" si="3095"/>
        <v>10000</v>
      </c>
      <c r="PO393" s="469">
        <f t="shared" si="3021"/>
        <v>0</v>
      </c>
      <c r="PP393" s="46">
        <f t="shared" si="3022"/>
        <v>0</v>
      </c>
      <c r="PQ393" s="46">
        <f t="shared" si="3023"/>
        <v>0</v>
      </c>
      <c r="PR393" s="48"/>
    </row>
    <row r="394" spans="2:434" hidden="1" x14ac:dyDescent="0.3">
      <c r="B394" s="45">
        <v>333</v>
      </c>
      <c r="C394" s="46">
        <f t="shared" si="2798"/>
        <v>0</v>
      </c>
      <c r="D394" s="46">
        <f t="shared" si="2830"/>
        <v>0</v>
      </c>
      <c r="E394" s="46">
        <f t="shared" si="2831"/>
        <v>0</v>
      </c>
      <c r="F394" s="46">
        <f t="shared" si="2832"/>
        <v>0</v>
      </c>
      <c r="G394" s="46">
        <f t="shared" si="2833"/>
        <v>0</v>
      </c>
      <c r="H394" s="51">
        <f t="shared" si="2834"/>
        <v>0</v>
      </c>
      <c r="I394" s="58">
        <f t="shared" si="2766"/>
        <v>0</v>
      </c>
      <c r="J394" s="52">
        <f t="shared" si="2835"/>
        <v>0</v>
      </c>
      <c r="K394" s="51">
        <f t="shared" si="2836"/>
        <v>0</v>
      </c>
      <c r="L394" s="57">
        <f t="shared" si="2837"/>
        <v>0</v>
      </c>
      <c r="M394" s="468">
        <f t="shared" si="3024"/>
        <v>0</v>
      </c>
      <c r="N394" s="46">
        <f t="shared" si="3025"/>
        <v>0</v>
      </c>
      <c r="O394" s="47"/>
      <c r="P394" s="46">
        <f t="shared" si="3026"/>
        <v>0</v>
      </c>
      <c r="Q394" s="48"/>
      <c r="R394" s="29"/>
      <c r="S394" s="29"/>
      <c r="T394" s="45">
        <v>333</v>
      </c>
      <c r="U394" s="46">
        <f t="shared" si="2838"/>
        <v>0</v>
      </c>
      <c r="V394" s="46">
        <f t="shared" si="2839"/>
        <v>0</v>
      </c>
      <c r="W394" s="46">
        <f t="shared" si="3027"/>
        <v>0</v>
      </c>
      <c r="X394" s="46">
        <f t="shared" si="2840"/>
        <v>0</v>
      </c>
      <c r="Y394" s="46">
        <f t="shared" si="2841"/>
        <v>0</v>
      </c>
      <c r="Z394" s="51">
        <f t="shared" si="2842"/>
        <v>0</v>
      </c>
      <c r="AA394" s="58">
        <f t="shared" si="2843"/>
        <v>0</v>
      </c>
      <c r="AB394" s="52">
        <f t="shared" si="2844"/>
        <v>0</v>
      </c>
      <c r="AC394" s="51">
        <f t="shared" si="2845"/>
        <v>0</v>
      </c>
      <c r="AD394" s="57">
        <f t="shared" si="2846"/>
        <v>0</v>
      </c>
      <c r="AE394" s="468">
        <f t="shared" si="3028"/>
        <v>0</v>
      </c>
      <c r="AF394" s="46">
        <f t="shared" si="2847"/>
        <v>0</v>
      </c>
      <c r="AG394" s="47"/>
      <c r="AH394" s="46">
        <f t="shared" si="3029"/>
        <v>0</v>
      </c>
      <c r="AI394" s="48"/>
      <c r="AJ394" s="29"/>
      <c r="AK394" s="45">
        <v>333</v>
      </c>
      <c r="AL394" s="46">
        <f t="shared" si="2848"/>
        <v>0</v>
      </c>
      <c r="AM394" s="46"/>
      <c r="AN394" s="46"/>
      <c r="AO394" s="46">
        <f t="shared" si="2849"/>
        <v>0</v>
      </c>
      <c r="AP394" s="128">
        <f t="shared" si="2850"/>
        <v>0</v>
      </c>
      <c r="AQ394" s="128"/>
      <c r="AR394" s="128"/>
      <c r="AS394" s="46">
        <f t="shared" si="2851"/>
        <v>0</v>
      </c>
      <c r="AT394" s="46">
        <f t="shared" si="2852"/>
        <v>0</v>
      </c>
      <c r="AU394" s="51"/>
      <c r="AV394" s="51"/>
      <c r="AW394" s="51">
        <f t="shared" si="2853"/>
        <v>0</v>
      </c>
      <c r="AX394" s="58">
        <f t="shared" si="2854"/>
        <v>0</v>
      </c>
      <c r="AY394" s="52"/>
      <c r="AZ394" s="52"/>
      <c r="BA394" s="52">
        <f t="shared" si="2855"/>
        <v>0</v>
      </c>
      <c r="BB394" s="51">
        <f t="shared" si="2856"/>
        <v>0</v>
      </c>
      <c r="BC394" s="51"/>
      <c r="BD394" s="51"/>
      <c r="BE394" s="57">
        <f t="shared" si="2857"/>
        <v>0</v>
      </c>
      <c r="BF394" s="468">
        <f t="shared" si="2858"/>
        <v>0</v>
      </c>
      <c r="BG394" s="46">
        <f t="shared" si="2859"/>
        <v>0</v>
      </c>
      <c r="BH394" s="46">
        <f t="shared" si="2860"/>
        <v>0</v>
      </c>
      <c r="BI394" s="48"/>
      <c r="BK394" s="45">
        <v>333</v>
      </c>
      <c r="BL394" s="46">
        <f t="shared" si="3030"/>
        <v>0</v>
      </c>
      <c r="BM394" s="46">
        <f t="shared" si="3031"/>
        <v>0</v>
      </c>
      <c r="BN394" s="46">
        <f t="shared" si="3032"/>
        <v>0</v>
      </c>
      <c r="BO394" s="46">
        <f t="shared" si="2861"/>
        <v>0</v>
      </c>
      <c r="BP394" s="46">
        <f t="shared" si="2862"/>
        <v>0</v>
      </c>
      <c r="BQ394" s="51">
        <f t="shared" si="2863"/>
        <v>0</v>
      </c>
      <c r="BR394" s="57">
        <f t="shared" si="3111"/>
        <v>0</v>
      </c>
      <c r="BS394" s="58">
        <f t="shared" si="2767"/>
        <v>0</v>
      </c>
      <c r="BT394" s="52">
        <f t="shared" si="3033"/>
        <v>0</v>
      </c>
      <c r="BU394" s="51">
        <f t="shared" si="2864"/>
        <v>0</v>
      </c>
      <c r="BV394" s="51">
        <f t="shared" si="2865"/>
        <v>0</v>
      </c>
      <c r="BW394" s="153">
        <f t="shared" si="3112"/>
        <v>0</v>
      </c>
      <c r="BX394" s="468">
        <f t="shared" si="3034"/>
        <v>0</v>
      </c>
      <c r="BY394" s="46">
        <f t="shared" si="3035"/>
        <v>0</v>
      </c>
      <c r="BZ394" s="46">
        <f t="shared" si="2866"/>
        <v>0</v>
      </c>
      <c r="CA394" s="48"/>
      <c r="CB394" s="29"/>
      <c r="CC394" s="45">
        <v>333</v>
      </c>
      <c r="CD394" s="128">
        <f t="shared" si="2867"/>
        <v>0</v>
      </c>
      <c r="CE394" s="46">
        <f t="shared" si="3036"/>
        <v>0</v>
      </c>
      <c r="CF394" s="128">
        <f t="shared" si="2868"/>
        <v>0</v>
      </c>
      <c r="CG394" s="46">
        <f t="shared" si="3037"/>
        <v>0</v>
      </c>
      <c r="CH394" s="46">
        <f t="shared" si="2768"/>
        <v>0</v>
      </c>
      <c r="CI394" s="51">
        <f t="shared" si="2869"/>
        <v>0</v>
      </c>
      <c r="CJ394" s="199">
        <f t="shared" si="3113"/>
        <v>0</v>
      </c>
      <c r="CK394" s="153">
        <f t="shared" si="3038"/>
        <v>10000</v>
      </c>
      <c r="CL394" s="45">
        <v>333</v>
      </c>
      <c r="CM394" s="46">
        <f t="shared" si="3039"/>
        <v>0</v>
      </c>
      <c r="CN394" s="46">
        <f t="shared" si="3040"/>
        <v>0</v>
      </c>
      <c r="CO394" s="128">
        <f t="shared" si="2780"/>
        <v>0</v>
      </c>
      <c r="CP394" s="46">
        <f t="shared" si="2870"/>
        <v>0</v>
      </c>
      <c r="CQ394" s="46">
        <f t="shared" si="2781"/>
        <v>0</v>
      </c>
      <c r="CR394" s="51">
        <f t="shared" si="2871"/>
        <v>0</v>
      </c>
      <c r="CS394" s="153">
        <f t="shared" si="3114"/>
        <v>0</v>
      </c>
      <c r="CT394" s="58">
        <f t="shared" si="2872"/>
        <v>0</v>
      </c>
      <c r="CU394" s="52">
        <f t="shared" si="3041"/>
        <v>0</v>
      </c>
      <c r="CV394" s="51">
        <f t="shared" si="3042"/>
        <v>0</v>
      </c>
      <c r="CW394" s="51">
        <f t="shared" si="2873"/>
        <v>0</v>
      </c>
      <c r="CX394" s="57">
        <f t="shared" si="3115"/>
        <v>0</v>
      </c>
      <c r="CY394" s="153">
        <f t="shared" si="3043"/>
        <v>10000</v>
      </c>
      <c r="CZ394" s="479">
        <f t="shared" si="2746"/>
        <v>0</v>
      </c>
      <c r="DA394" s="46">
        <f t="shared" si="3044"/>
        <v>0</v>
      </c>
      <c r="DB394" s="46">
        <f t="shared" si="3045"/>
        <v>0</v>
      </c>
      <c r="DC394" s="48"/>
      <c r="DE394" s="45">
        <v>333</v>
      </c>
      <c r="DF394" s="46">
        <f t="shared" si="2874"/>
        <v>0</v>
      </c>
      <c r="DG394" s="46">
        <f t="shared" si="3116"/>
        <v>0</v>
      </c>
      <c r="DH394" s="46">
        <f t="shared" si="2875"/>
        <v>0</v>
      </c>
      <c r="DI394" s="46">
        <f t="shared" si="2876"/>
        <v>0</v>
      </c>
      <c r="DJ394" s="46">
        <f t="shared" si="2877"/>
        <v>0</v>
      </c>
      <c r="DK394" s="51">
        <f t="shared" si="2878"/>
        <v>0</v>
      </c>
      <c r="DL394" s="58">
        <f t="shared" si="2769"/>
        <v>0</v>
      </c>
      <c r="DM394" s="241">
        <f t="shared" si="3117"/>
        <v>0</v>
      </c>
      <c r="DN394" s="51">
        <f t="shared" si="2879"/>
        <v>0</v>
      </c>
      <c r="DO394" s="57">
        <f t="shared" si="2880"/>
        <v>0</v>
      </c>
      <c r="DP394" s="468">
        <f t="shared" si="3046"/>
        <v>0</v>
      </c>
      <c r="DQ394" s="46">
        <f t="shared" si="3047"/>
        <v>0</v>
      </c>
      <c r="DR394" s="47"/>
      <c r="DS394" s="46">
        <f t="shared" si="3048"/>
        <v>0</v>
      </c>
      <c r="DT394" s="48"/>
      <c r="DU394" s="29"/>
      <c r="DV394" s="45">
        <v>333</v>
      </c>
      <c r="DW394" s="46">
        <f t="shared" si="3049"/>
        <v>0</v>
      </c>
      <c r="DX394" s="46">
        <f t="shared" si="3118"/>
        <v>0</v>
      </c>
      <c r="DY394" s="46">
        <f t="shared" si="3050"/>
        <v>0</v>
      </c>
      <c r="DZ394" s="46">
        <f t="shared" si="2881"/>
        <v>0</v>
      </c>
      <c r="EA394" s="46">
        <f t="shared" si="2882"/>
        <v>0</v>
      </c>
      <c r="EB394" s="51">
        <f t="shared" si="2883"/>
        <v>0</v>
      </c>
      <c r="EC394" s="58">
        <f t="shared" si="2770"/>
        <v>0</v>
      </c>
      <c r="ED394" s="52">
        <f t="shared" si="3119"/>
        <v>0</v>
      </c>
      <c r="EE394" s="51">
        <f t="shared" si="2884"/>
        <v>0</v>
      </c>
      <c r="EF394" s="57">
        <f t="shared" si="2885"/>
        <v>0</v>
      </c>
      <c r="EG394" s="468">
        <f t="shared" si="3051"/>
        <v>0</v>
      </c>
      <c r="EH394" s="46">
        <f t="shared" si="3052"/>
        <v>0</v>
      </c>
      <c r="EI394" s="47"/>
      <c r="EJ394" s="46">
        <f t="shared" si="3053"/>
        <v>0</v>
      </c>
      <c r="EK394" s="48"/>
      <c r="EL394" s="29"/>
      <c r="EM394" s="45">
        <v>333</v>
      </c>
      <c r="EN394" s="46">
        <f t="shared" si="3096"/>
        <v>0</v>
      </c>
      <c r="EO394" s="46">
        <f t="shared" si="3120"/>
        <v>0</v>
      </c>
      <c r="EP394" s="128">
        <f t="shared" si="2771"/>
        <v>0</v>
      </c>
      <c r="EQ394" s="46">
        <f t="shared" si="2886"/>
        <v>0</v>
      </c>
      <c r="ER394" s="46">
        <f t="shared" si="2887"/>
        <v>0</v>
      </c>
      <c r="ES394" s="51">
        <f t="shared" si="2888"/>
        <v>0</v>
      </c>
      <c r="ET394" s="153">
        <f t="shared" si="3054"/>
        <v>10000</v>
      </c>
      <c r="EU394" s="45">
        <v>333</v>
      </c>
      <c r="EV394" s="46">
        <f t="shared" si="2772"/>
        <v>0</v>
      </c>
      <c r="EW394" s="46">
        <f t="shared" si="3121"/>
        <v>0</v>
      </c>
      <c r="EX394" s="128">
        <f t="shared" si="2889"/>
        <v>0</v>
      </c>
      <c r="EY394" s="46">
        <f t="shared" si="2890"/>
        <v>0</v>
      </c>
      <c r="EZ394" s="46">
        <f t="shared" si="2891"/>
        <v>0</v>
      </c>
      <c r="FA394" s="51">
        <f t="shared" si="2892"/>
        <v>0</v>
      </c>
      <c r="FB394" s="58">
        <f t="shared" si="2893"/>
        <v>0</v>
      </c>
      <c r="FC394" s="52">
        <f t="shared" si="3122"/>
        <v>0</v>
      </c>
      <c r="FD394" s="51">
        <f t="shared" si="3055"/>
        <v>0</v>
      </c>
      <c r="FE394" s="57">
        <f t="shared" si="2894"/>
        <v>0</v>
      </c>
      <c r="FF394" s="153">
        <f t="shared" si="3056"/>
        <v>10000</v>
      </c>
      <c r="FG394" s="469">
        <f t="shared" si="2895"/>
        <v>0</v>
      </c>
      <c r="FH394" s="46">
        <f t="shared" si="2896"/>
        <v>0</v>
      </c>
      <c r="FI394" s="46">
        <f t="shared" si="2897"/>
        <v>0</v>
      </c>
      <c r="FJ394" s="48"/>
      <c r="FL394" s="45">
        <v>333</v>
      </c>
      <c r="FM394" s="46">
        <f t="shared" si="3057"/>
        <v>0</v>
      </c>
      <c r="FN394" s="46">
        <f t="shared" si="3097"/>
        <v>0</v>
      </c>
      <c r="FO394" s="46">
        <f t="shared" si="3058"/>
        <v>0</v>
      </c>
      <c r="FP394" s="46">
        <f t="shared" si="2898"/>
        <v>0</v>
      </c>
      <c r="FQ394" s="46">
        <f t="shared" si="2899"/>
        <v>0</v>
      </c>
      <c r="FR394" s="51">
        <f t="shared" si="2900"/>
        <v>0</v>
      </c>
      <c r="FS394" s="57">
        <f t="shared" si="3123"/>
        <v>0</v>
      </c>
      <c r="FT394" s="58">
        <f t="shared" si="2773"/>
        <v>0</v>
      </c>
      <c r="FU394" s="241">
        <f t="shared" si="3098"/>
        <v>0</v>
      </c>
      <c r="FV394" s="51">
        <f t="shared" si="2901"/>
        <v>0</v>
      </c>
      <c r="FW394" s="51">
        <f t="shared" si="2902"/>
        <v>0</v>
      </c>
      <c r="FX394" s="153">
        <f t="shared" si="3124"/>
        <v>0</v>
      </c>
      <c r="FY394" s="468">
        <f t="shared" si="3059"/>
        <v>0</v>
      </c>
      <c r="FZ394" s="46">
        <f t="shared" si="3060"/>
        <v>0</v>
      </c>
      <c r="GA394" s="46">
        <f t="shared" si="2903"/>
        <v>0</v>
      </c>
      <c r="GB394" s="48"/>
      <c r="GD394" s="45">
        <v>333</v>
      </c>
      <c r="GE394" s="128">
        <f t="shared" si="3099"/>
        <v>0</v>
      </c>
      <c r="GF394" s="128">
        <f t="shared" si="3125"/>
        <v>0</v>
      </c>
      <c r="GG394" s="128">
        <f t="shared" si="2699"/>
        <v>0</v>
      </c>
      <c r="GH394" s="46">
        <f t="shared" si="2774"/>
        <v>0</v>
      </c>
      <c r="GI394" s="46">
        <f t="shared" si="2904"/>
        <v>0</v>
      </c>
      <c r="GJ394" s="51">
        <f t="shared" si="2905"/>
        <v>0</v>
      </c>
      <c r="GK394" s="51">
        <f t="shared" si="3126"/>
        <v>0</v>
      </c>
      <c r="GL394" s="153">
        <f t="shared" si="3061"/>
        <v>10000</v>
      </c>
      <c r="GM394" s="45">
        <v>333</v>
      </c>
      <c r="GN394" s="46">
        <f t="shared" si="2775"/>
        <v>0</v>
      </c>
      <c r="GO394" s="46">
        <f t="shared" si="3100"/>
        <v>0</v>
      </c>
      <c r="GP394" s="128">
        <f t="shared" si="2747"/>
        <v>0</v>
      </c>
      <c r="GQ394" s="46">
        <f t="shared" si="2906"/>
        <v>0</v>
      </c>
      <c r="GR394" s="46">
        <f t="shared" si="2748"/>
        <v>0</v>
      </c>
      <c r="GS394" s="51">
        <f t="shared" si="2907"/>
        <v>0</v>
      </c>
      <c r="GT394" s="57">
        <f t="shared" si="3127"/>
        <v>0</v>
      </c>
      <c r="GU394" s="58">
        <f t="shared" si="2908"/>
        <v>0</v>
      </c>
      <c r="GV394" s="52">
        <f t="shared" si="3101"/>
        <v>0</v>
      </c>
      <c r="GW394" s="51">
        <f t="shared" si="3062"/>
        <v>0</v>
      </c>
      <c r="GX394" s="57">
        <f t="shared" si="2909"/>
        <v>0</v>
      </c>
      <c r="GY394" s="57">
        <f t="shared" si="3128"/>
        <v>0</v>
      </c>
      <c r="GZ394" s="153">
        <f t="shared" si="3063"/>
        <v>10000</v>
      </c>
      <c r="HA394" s="469">
        <f t="shared" si="2910"/>
        <v>0</v>
      </c>
      <c r="HB394" s="46">
        <f t="shared" si="2911"/>
        <v>0</v>
      </c>
      <c r="HC394" s="46">
        <f t="shared" si="2912"/>
        <v>0</v>
      </c>
      <c r="HD394" s="48"/>
      <c r="HF394" s="45">
        <v>333</v>
      </c>
      <c r="HG394" s="46">
        <f t="shared" si="2913"/>
        <v>0</v>
      </c>
      <c r="HH394" s="46">
        <f t="shared" si="2914"/>
        <v>0</v>
      </c>
      <c r="HI394" s="46">
        <f t="shared" si="2915"/>
        <v>0</v>
      </c>
      <c r="HJ394" s="46">
        <f t="shared" si="2916"/>
        <v>0</v>
      </c>
      <c r="HK394" s="46">
        <f t="shared" si="2917"/>
        <v>0</v>
      </c>
      <c r="HL394" s="51">
        <f t="shared" si="2918"/>
        <v>0</v>
      </c>
      <c r="HM394" s="153">
        <f t="shared" si="3064"/>
        <v>10000</v>
      </c>
      <c r="HN394" s="58">
        <f t="shared" si="2919"/>
        <v>0</v>
      </c>
      <c r="HO394" s="52">
        <f t="shared" si="2920"/>
        <v>0</v>
      </c>
      <c r="HP394" s="51">
        <f t="shared" si="2921"/>
        <v>0</v>
      </c>
      <c r="HQ394" s="57">
        <f t="shared" si="2922"/>
        <v>0</v>
      </c>
      <c r="HR394" s="153">
        <f t="shared" si="3065"/>
        <v>10000</v>
      </c>
      <c r="HS394" s="468">
        <f t="shared" si="2749"/>
        <v>0</v>
      </c>
      <c r="HT394" s="46">
        <f t="shared" si="2750"/>
        <v>0</v>
      </c>
      <c r="HU394" s="46">
        <f t="shared" si="2751"/>
        <v>0</v>
      </c>
      <c r="HV394" s="48"/>
      <c r="HW394" s="29"/>
      <c r="HX394" s="45">
        <v>333</v>
      </c>
      <c r="HY394" s="128">
        <f t="shared" si="2923"/>
        <v>0</v>
      </c>
      <c r="HZ394" s="46">
        <f t="shared" si="2924"/>
        <v>0</v>
      </c>
      <c r="IA394" s="46">
        <f t="shared" si="2925"/>
        <v>0</v>
      </c>
      <c r="IB394" s="46">
        <f t="shared" si="2926"/>
        <v>0</v>
      </c>
      <c r="IC394" s="46">
        <f t="shared" si="2927"/>
        <v>0</v>
      </c>
      <c r="ID394" s="51">
        <f t="shared" si="2928"/>
        <v>0</v>
      </c>
      <c r="IE394" s="153">
        <f t="shared" si="3066"/>
        <v>10000</v>
      </c>
      <c r="IF394" s="58">
        <f t="shared" si="2929"/>
        <v>0</v>
      </c>
      <c r="IG394" s="52">
        <f t="shared" si="2930"/>
        <v>0</v>
      </c>
      <c r="IH394" s="51">
        <f t="shared" si="2931"/>
        <v>0</v>
      </c>
      <c r="II394" s="57">
        <f t="shared" si="3067"/>
        <v>0</v>
      </c>
      <c r="IJ394" s="153">
        <f t="shared" si="3068"/>
        <v>10000</v>
      </c>
      <c r="IK394" s="468">
        <f t="shared" si="2752"/>
        <v>0</v>
      </c>
      <c r="IL394" s="46">
        <f t="shared" si="2753"/>
        <v>0</v>
      </c>
      <c r="IM394" s="46">
        <f t="shared" si="2754"/>
        <v>0</v>
      </c>
      <c r="IN394" s="48"/>
      <c r="IO394" s="53">
        <f t="shared" si="2932"/>
        <v>0</v>
      </c>
      <c r="IQ394" s="45">
        <v>333</v>
      </c>
      <c r="IR394" s="128">
        <f t="shared" si="2933"/>
        <v>0</v>
      </c>
      <c r="IS394" s="128">
        <f t="shared" si="2934"/>
        <v>0</v>
      </c>
      <c r="IT394" s="128">
        <f t="shared" si="2935"/>
        <v>0</v>
      </c>
      <c r="IU394" s="46">
        <f t="shared" si="3142"/>
        <v>0</v>
      </c>
      <c r="IV394" s="46">
        <f t="shared" si="2936"/>
        <v>0</v>
      </c>
      <c r="IW394" s="51">
        <f t="shared" si="2937"/>
        <v>0</v>
      </c>
      <c r="IX394" s="199">
        <f t="shared" si="3069"/>
        <v>10000</v>
      </c>
      <c r="IY394" s="128">
        <f t="shared" si="2938"/>
        <v>0</v>
      </c>
      <c r="IZ394" s="408">
        <f t="shared" si="2939"/>
        <v>0</v>
      </c>
      <c r="JA394" s="58">
        <f t="shared" si="2940"/>
        <v>0</v>
      </c>
      <c r="JB394" s="52">
        <f t="shared" si="2941"/>
        <v>0</v>
      </c>
      <c r="JC394" s="51">
        <f t="shared" si="2942"/>
        <v>0</v>
      </c>
      <c r="JD394" s="57">
        <f t="shared" si="2943"/>
        <v>0</v>
      </c>
      <c r="JE394" s="280">
        <f t="shared" si="2944"/>
        <v>10000</v>
      </c>
      <c r="JF394" s="280">
        <f t="shared" si="2945"/>
        <v>0</v>
      </c>
      <c r="JG394" s="468">
        <f t="shared" si="2946"/>
        <v>0</v>
      </c>
      <c r="JH394" s="46">
        <f t="shared" si="2947"/>
        <v>0</v>
      </c>
      <c r="JI394" s="46">
        <f t="shared" si="2948"/>
        <v>0</v>
      </c>
      <c r="JJ394" s="48"/>
      <c r="JL394" s="45">
        <v>333</v>
      </c>
      <c r="JM394" s="46">
        <f t="shared" si="2949"/>
        <v>0</v>
      </c>
      <c r="JN394" s="46">
        <f t="shared" si="2950"/>
        <v>0</v>
      </c>
      <c r="JO394" s="128">
        <f t="shared" si="2951"/>
        <v>0</v>
      </c>
      <c r="JP394" s="46">
        <f t="shared" si="3070"/>
        <v>0</v>
      </c>
      <c r="JQ394" s="46">
        <f t="shared" si="2952"/>
        <v>0</v>
      </c>
      <c r="JR394" s="51">
        <f t="shared" si="2953"/>
        <v>0</v>
      </c>
      <c r="JS394" s="51">
        <f t="shared" si="3129"/>
        <v>0</v>
      </c>
      <c r="JT394" s="199">
        <f t="shared" si="3071"/>
        <v>10000</v>
      </c>
      <c r="JU394" s="128">
        <f t="shared" si="2954"/>
        <v>0</v>
      </c>
      <c r="JV394" s="408">
        <f t="shared" si="2955"/>
        <v>0</v>
      </c>
      <c r="JW394" s="58">
        <f t="shared" si="2956"/>
        <v>0</v>
      </c>
      <c r="JX394" s="52">
        <f t="shared" si="2957"/>
        <v>0</v>
      </c>
      <c r="JY394" s="51">
        <f t="shared" si="2958"/>
        <v>0</v>
      </c>
      <c r="JZ394" s="51">
        <f t="shared" si="2959"/>
        <v>0</v>
      </c>
      <c r="KA394" s="199">
        <f t="shared" si="3130"/>
        <v>0</v>
      </c>
      <c r="KB394" s="128">
        <f t="shared" si="3072"/>
        <v>10000</v>
      </c>
      <c r="KC394" s="204">
        <f t="shared" si="2960"/>
        <v>0</v>
      </c>
      <c r="KD394" s="468">
        <f t="shared" si="3073"/>
        <v>0</v>
      </c>
      <c r="KE394" s="46">
        <f t="shared" si="3074"/>
        <v>0</v>
      </c>
      <c r="KF394" s="46">
        <f t="shared" si="2961"/>
        <v>0</v>
      </c>
      <c r="KG394" s="48"/>
      <c r="KI394" s="45">
        <v>333</v>
      </c>
      <c r="KJ394" s="46">
        <f t="shared" si="2962"/>
        <v>0</v>
      </c>
      <c r="KK394" s="46">
        <f t="shared" si="2963"/>
        <v>0</v>
      </c>
      <c r="KL394" s="128">
        <f t="shared" si="2964"/>
        <v>0</v>
      </c>
      <c r="KM394" s="46">
        <f t="shared" si="2782"/>
        <v>0</v>
      </c>
      <c r="KN394" s="46">
        <f t="shared" si="2965"/>
        <v>0</v>
      </c>
      <c r="KO394" s="51">
        <f t="shared" si="2966"/>
        <v>0</v>
      </c>
      <c r="KP394" s="199">
        <f t="shared" si="3131"/>
        <v>0</v>
      </c>
      <c r="KQ394" s="199">
        <f t="shared" si="3075"/>
        <v>10000</v>
      </c>
      <c r="KR394" s="128">
        <f t="shared" si="2967"/>
        <v>0</v>
      </c>
      <c r="KS394" s="408">
        <f t="shared" si="2968"/>
        <v>0</v>
      </c>
      <c r="KT394" s="45">
        <v>333</v>
      </c>
      <c r="KU394" s="46">
        <f t="shared" si="3076"/>
        <v>0</v>
      </c>
      <c r="KV394" s="46">
        <f t="shared" si="2969"/>
        <v>0</v>
      </c>
      <c r="KW394" s="128">
        <f t="shared" si="2755"/>
        <v>0</v>
      </c>
      <c r="KX394" s="46">
        <f t="shared" si="2970"/>
        <v>0</v>
      </c>
      <c r="KY394" s="46">
        <f t="shared" si="2756"/>
        <v>0</v>
      </c>
      <c r="KZ394" s="51">
        <f t="shared" si="2971"/>
        <v>0</v>
      </c>
      <c r="LA394" s="153">
        <f t="shared" si="3132"/>
        <v>0</v>
      </c>
      <c r="LB394" s="58">
        <f t="shared" si="2652"/>
        <v>0</v>
      </c>
      <c r="LC394" s="52">
        <f t="shared" si="2972"/>
        <v>0</v>
      </c>
      <c r="LD394" s="51">
        <f t="shared" si="2973"/>
        <v>0</v>
      </c>
      <c r="LE394" s="51">
        <f t="shared" si="2757"/>
        <v>0</v>
      </c>
      <c r="LF394" s="51">
        <f t="shared" si="3133"/>
        <v>0</v>
      </c>
      <c r="LG394" s="128">
        <f t="shared" si="2758"/>
        <v>10000</v>
      </c>
      <c r="LH394" s="204">
        <f t="shared" si="2974"/>
        <v>0</v>
      </c>
      <c r="LI394" s="479">
        <f t="shared" si="2759"/>
        <v>0</v>
      </c>
      <c r="LJ394" s="46">
        <f t="shared" si="3077"/>
        <v>0</v>
      </c>
      <c r="LK394" s="46">
        <f t="shared" si="3078"/>
        <v>0</v>
      </c>
      <c r="LL394" s="48"/>
      <c r="LN394" s="45">
        <v>333</v>
      </c>
      <c r="LO394" s="46">
        <f t="shared" si="2975"/>
        <v>0</v>
      </c>
      <c r="LP394" s="46">
        <f t="shared" si="3102"/>
        <v>0</v>
      </c>
      <c r="LQ394" s="46">
        <f t="shared" si="2976"/>
        <v>0</v>
      </c>
      <c r="LR394" s="46">
        <f t="shared" si="2977"/>
        <v>0</v>
      </c>
      <c r="LS394" s="46">
        <f t="shared" si="2978"/>
        <v>0</v>
      </c>
      <c r="LT394" s="51">
        <f t="shared" si="2979"/>
        <v>0</v>
      </c>
      <c r="LU394" s="199">
        <f t="shared" si="3079"/>
        <v>10000</v>
      </c>
      <c r="LV394" s="58">
        <f t="shared" si="2980"/>
        <v>0</v>
      </c>
      <c r="LW394" s="241">
        <f t="shared" si="3103"/>
        <v>0</v>
      </c>
      <c r="LX394" s="51">
        <f t="shared" si="2981"/>
        <v>0</v>
      </c>
      <c r="LY394" s="51">
        <f t="shared" si="2982"/>
        <v>0</v>
      </c>
      <c r="LZ394" s="46">
        <f t="shared" si="3080"/>
        <v>0</v>
      </c>
      <c r="MA394" s="199">
        <f t="shared" si="3081"/>
        <v>10000</v>
      </c>
      <c r="MB394" s="468">
        <f t="shared" si="3082"/>
        <v>0</v>
      </c>
      <c r="MC394" s="46">
        <f t="shared" si="3083"/>
        <v>0</v>
      </c>
      <c r="MD394" s="46">
        <f t="shared" si="3084"/>
        <v>0</v>
      </c>
      <c r="ME394" s="48"/>
      <c r="MG394" s="45">
        <v>333</v>
      </c>
      <c r="MH394" s="46">
        <f t="shared" si="2983"/>
        <v>0</v>
      </c>
      <c r="MI394" s="46">
        <f t="shared" si="3104"/>
        <v>0</v>
      </c>
      <c r="MJ394" s="46">
        <f t="shared" si="2984"/>
        <v>0</v>
      </c>
      <c r="MK394" s="46">
        <f t="shared" si="2985"/>
        <v>0</v>
      </c>
      <c r="ML394" s="46">
        <f t="shared" si="2986"/>
        <v>0</v>
      </c>
      <c r="MM394" s="51">
        <f t="shared" si="2987"/>
        <v>0</v>
      </c>
      <c r="MN394" s="199">
        <f t="shared" si="3085"/>
        <v>10000</v>
      </c>
      <c r="MO394" s="58">
        <f t="shared" si="2988"/>
        <v>0</v>
      </c>
      <c r="MP394" s="52">
        <f t="shared" si="3105"/>
        <v>0</v>
      </c>
      <c r="MQ394" s="51">
        <f t="shared" si="2989"/>
        <v>0</v>
      </c>
      <c r="MR394" s="57">
        <f t="shared" si="2990"/>
        <v>0</v>
      </c>
      <c r="MS394" s="199">
        <f t="shared" si="3086"/>
        <v>10000</v>
      </c>
      <c r="MT394" s="468">
        <f t="shared" si="3087"/>
        <v>0</v>
      </c>
      <c r="MU394" s="46">
        <f t="shared" si="2991"/>
        <v>0</v>
      </c>
      <c r="MV394" s="46">
        <f t="shared" si="2992"/>
        <v>0</v>
      </c>
      <c r="MW394" s="48"/>
      <c r="MY394" s="45">
        <v>333</v>
      </c>
      <c r="MZ394" s="46">
        <f t="shared" si="2993"/>
        <v>0</v>
      </c>
      <c r="NA394" s="46">
        <f t="shared" si="3106"/>
        <v>0</v>
      </c>
      <c r="NB394" s="128">
        <f t="shared" si="2994"/>
        <v>0</v>
      </c>
      <c r="NC394" s="46">
        <f t="shared" si="2776"/>
        <v>0</v>
      </c>
      <c r="ND394" s="46">
        <f t="shared" si="2995"/>
        <v>0</v>
      </c>
      <c r="NE394" s="51">
        <f t="shared" si="2760"/>
        <v>0</v>
      </c>
      <c r="NF394" s="153">
        <f t="shared" si="2761"/>
        <v>10000</v>
      </c>
      <c r="NG394" s="45">
        <v>333</v>
      </c>
      <c r="NH394" s="46">
        <f t="shared" si="2777"/>
        <v>0</v>
      </c>
      <c r="NI394" s="46">
        <f t="shared" si="3107"/>
        <v>0</v>
      </c>
      <c r="NJ394" s="128">
        <f t="shared" si="2762"/>
        <v>0</v>
      </c>
      <c r="NK394" s="46">
        <f t="shared" si="3088"/>
        <v>0</v>
      </c>
      <c r="NL394" s="46">
        <f t="shared" si="2763"/>
        <v>0</v>
      </c>
      <c r="NM394" s="51">
        <f t="shared" si="2996"/>
        <v>0</v>
      </c>
      <c r="NN394" s="58">
        <f t="shared" si="2764"/>
        <v>0</v>
      </c>
      <c r="NO394" s="52">
        <f t="shared" si="3108"/>
        <v>0</v>
      </c>
      <c r="NP394" s="51">
        <f t="shared" si="2765"/>
        <v>0</v>
      </c>
      <c r="NQ394" s="57">
        <f t="shared" si="2997"/>
        <v>0</v>
      </c>
      <c r="NR394" s="153">
        <f t="shared" si="3089"/>
        <v>10000</v>
      </c>
      <c r="NS394" s="469">
        <f t="shared" si="2998"/>
        <v>0</v>
      </c>
      <c r="NT394" s="46">
        <f t="shared" si="2999"/>
        <v>0</v>
      </c>
      <c r="NU394" s="46">
        <f t="shared" si="3000"/>
        <v>0</v>
      </c>
      <c r="NV394" s="48"/>
      <c r="NX394" s="45">
        <v>333</v>
      </c>
      <c r="NY394" s="46">
        <f t="shared" si="3001"/>
        <v>0</v>
      </c>
      <c r="NZ394" s="46">
        <f t="shared" si="3109"/>
        <v>0</v>
      </c>
      <c r="OA394" s="46">
        <f t="shared" si="3002"/>
        <v>0</v>
      </c>
      <c r="OB394" s="46">
        <f t="shared" si="3003"/>
        <v>0</v>
      </c>
      <c r="OC394" s="46">
        <f t="shared" si="3004"/>
        <v>0</v>
      </c>
      <c r="OD394" s="51">
        <f t="shared" si="3005"/>
        <v>0</v>
      </c>
      <c r="OE394" s="57">
        <f t="shared" si="3134"/>
        <v>0</v>
      </c>
      <c r="OF394" s="153">
        <f t="shared" si="3090"/>
        <v>10000</v>
      </c>
      <c r="OG394" s="58">
        <f t="shared" si="3006"/>
        <v>0</v>
      </c>
      <c r="OH394" s="241">
        <f t="shared" si="3135"/>
        <v>0</v>
      </c>
      <c r="OI394" s="51">
        <f t="shared" si="3007"/>
        <v>0</v>
      </c>
      <c r="OJ394" s="51">
        <f t="shared" si="3008"/>
        <v>0</v>
      </c>
      <c r="OK394" s="153">
        <f t="shared" si="3136"/>
        <v>0</v>
      </c>
      <c r="OL394" s="153">
        <f t="shared" si="3091"/>
        <v>10000</v>
      </c>
      <c r="OM394" s="468">
        <f t="shared" si="3092"/>
        <v>0</v>
      </c>
      <c r="ON394" s="46">
        <f t="shared" si="3093"/>
        <v>0</v>
      </c>
      <c r="OO394" s="46">
        <f t="shared" si="3009"/>
        <v>0</v>
      </c>
      <c r="OP394" s="48"/>
      <c r="OR394" s="45">
        <v>333</v>
      </c>
      <c r="OS394" s="46">
        <f t="shared" si="3010"/>
        <v>0</v>
      </c>
      <c r="OT394" s="128">
        <f t="shared" si="3110"/>
        <v>0</v>
      </c>
      <c r="OU394" s="128">
        <f t="shared" si="3011"/>
        <v>0</v>
      </c>
      <c r="OV394" s="46">
        <f t="shared" si="2778"/>
        <v>0</v>
      </c>
      <c r="OW394" s="46">
        <f t="shared" si="2779"/>
        <v>0</v>
      </c>
      <c r="OX394" s="51">
        <f t="shared" si="3012"/>
        <v>0</v>
      </c>
      <c r="OY394" s="51">
        <f t="shared" si="3137"/>
        <v>0</v>
      </c>
      <c r="OZ394" s="153">
        <f t="shared" si="3094"/>
        <v>10000</v>
      </c>
      <c r="PA394" s="45">
        <v>333</v>
      </c>
      <c r="PB394" s="46">
        <f t="shared" si="3013"/>
        <v>0</v>
      </c>
      <c r="PC394" s="46">
        <f t="shared" si="3138"/>
        <v>0</v>
      </c>
      <c r="PD394" s="128">
        <f t="shared" si="3014"/>
        <v>0</v>
      </c>
      <c r="PE394" s="46">
        <f t="shared" si="3015"/>
        <v>0</v>
      </c>
      <c r="PF394" s="46">
        <f t="shared" si="3016"/>
        <v>0</v>
      </c>
      <c r="PG394" s="51">
        <f t="shared" si="3017"/>
        <v>0</v>
      </c>
      <c r="PH394" s="57">
        <f t="shared" si="3139"/>
        <v>0</v>
      </c>
      <c r="PI394" s="688">
        <f t="shared" si="3018"/>
        <v>0</v>
      </c>
      <c r="PJ394" s="52">
        <f t="shared" si="3140"/>
        <v>0</v>
      </c>
      <c r="PK394" s="51">
        <f t="shared" si="3019"/>
        <v>0</v>
      </c>
      <c r="PL394" s="57">
        <f t="shared" si="3020"/>
        <v>0</v>
      </c>
      <c r="PM394" s="57">
        <f t="shared" si="3141"/>
        <v>0</v>
      </c>
      <c r="PN394" s="153">
        <f t="shared" si="3095"/>
        <v>10000</v>
      </c>
      <c r="PO394" s="469">
        <f t="shared" si="3021"/>
        <v>0</v>
      </c>
      <c r="PP394" s="46">
        <f t="shared" si="3022"/>
        <v>0</v>
      </c>
      <c r="PQ394" s="46">
        <f t="shared" si="3023"/>
        <v>0</v>
      </c>
      <c r="PR394" s="48"/>
    </row>
    <row r="395" spans="2:434" hidden="1" x14ac:dyDescent="0.3">
      <c r="B395" s="45">
        <v>334</v>
      </c>
      <c r="C395" s="46">
        <f t="shared" si="2798"/>
        <v>0</v>
      </c>
      <c r="D395" s="46">
        <f t="shared" si="2830"/>
        <v>0</v>
      </c>
      <c r="E395" s="46">
        <f t="shared" si="2831"/>
        <v>0</v>
      </c>
      <c r="F395" s="46">
        <f t="shared" si="2832"/>
        <v>0</v>
      </c>
      <c r="G395" s="46">
        <f t="shared" si="2833"/>
        <v>0</v>
      </c>
      <c r="H395" s="51">
        <f t="shared" si="2834"/>
        <v>0</v>
      </c>
      <c r="I395" s="58">
        <f t="shared" si="2766"/>
        <v>0</v>
      </c>
      <c r="J395" s="52">
        <f t="shared" si="2835"/>
        <v>0</v>
      </c>
      <c r="K395" s="51">
        <f t="shared" si="2836"/>
        <v>0</v>
      </c>
      <c r="L395" s="57">
        <f t="shared" si="2837"/>
        <v>0</v>
      </c>
      <c r="M395" s="468">
        <f t="shared" si="3024"/>
        <v>0</v>
      </c>
      <c r="N395" s="46">
        <f t="shared" si="3025"/>
        <v>0</v>
      </c>
      <c r="O395" s="47"/>
      <c r="P395" s="46">
        <f t="shared" si="3026"/>
        <v>0</v>
      </c>
      <c r="Q395" s="48"/>
      <c r="R395" s="29"/>
      <c r="S395" s="29"/>
      <c r="T395" s="45">
        <v>334</v>
      </c>
      <c r="U395" s="46">
        <f t="shared" si="2838"/>
        <v>0</v>
      </c>
      <c r="V395" s="46">
        <f t="shared" si="2839"/>
        <v>0</v>
      </c>
      <c r="W395" s="46">
        <f t="shared" si="3027"/>
        <v>0</v>
      </c>
      <c r="X395" s="46">
        <f t="shared" si="2840"/>
        <v>0</v>
      </c>
      <c r="Y395" s="46">
        <f t="shared" si="2841"/>
        <v>0</v>
      </c>
      <c r="Z395" s="51">
        <f t="shared" si="2842"/>
        <v>0</v>
      </c>
      <c r="AA395" s="58">
        <f t="shared" si="2843"/>
        <v>0</v>
      </c>
      <c r="AB395" s="52">
        <f t="shared" si="2844"/>
        <v>0</v>
      </c>
      <c r="AC395" s="51">
        <f t="shared" si="2845"/>
        <v>0</v>
      </c>
      <c r="AD395" s="57">
        <f t="shared" si="2846"/>
        <v>0</v>
      </c>
      <c r="AE395" s="468">
        <f t="shared" si="3028"/>
        <v>0</v>
      </c>
      <c r="AF395" s="46">
        <f t="shared" si="2847"/>
        <v>0</v>
      </c>
      <c r="AG395" s="47"/>
      <c r="AH395" s="46">
        <f t="shared" si="3029"/>
        <v>0</v>
      </c>
      <c r="AI395" s="48"/>
      <c r="AJ395" s="29"/>
      <c r="AK395" s="45">
        <v>334</v>
      </c>
      <c r="AL395" s="46">
        <f t="shared" si="2848"/>
        <v>0</v>
      </c>
      <c r="AM395" s="46"/>
      <c r="AN395" s="46"/>
      <c r="AO395" s="46">
        <f t="shared" si="2849"/>
        <v>0</v>
      </c>
      <c r="AP395" s="128">
        <f t="shared" si="2850"/>
        <v>0</v>
      </c>
      <c r="AQ395" s="128"/>
      <c r="AR395" s="128"/>
      <c r="AS395" s="46">
        <f t="shared" si="2851"/>
        <v>0</v>
      </c>
      <c r="AT395" s="46">
        <f t="shared" si="2852"/>
        <v>0</v>
      </c>
      <c r="AU395" s="51"/>
      <c r="AV395" s="51"/>
      <c r="AW395" s="51">
        <f t="shared" si="2853"/>
        <v>0</v>
      </c>
      <c r="AX395" s="58">
        <f t="shared" si="2854"/>
        <v>0</v>
      </c>
      <c r="AY395" s="52"/>
      <c r="AZ395" s="52"/>
      <c r="BA395" s="52">
        <f t="shared" si="2855"/>
        <v>0</v>
      </c>
      <c r="BB395" s="51">
        <f t="shared" si="2856"/>
        <v>0</v>
      </c>
      <c r="BC395" s="51"/>
      <c r="BD395" s="51"/>
      <c r="BE395" s="57">
        <f t="shared" si="2857"/>
        <v>0</v>
      </c>
      <c r="BF395" s="468">
        <f t="shared" si="2858"/>
        <v>0</v>
      </c>
      <c r="BG395" s="46">
        <f t="shared" si="2859"/>
        <v>0</v>
      </c>
      <c r="BH395" s="46">
        <f t="shared" si="2860"/>
        <v>0</v>
      </c>
      <c r="BI395" s="48"/>
      <c r="BK395" s="45">
        <v>334</v>
      </c>
      <c r="BL395" s="46">
        <f t="shared" si="3030"/>
        <v>0</v>
      </c>
      <c r="BM395" s="46">
        <f t="shared" si="3031"/>
        <v>0</v>
      </c>
      <c r="BN395" s="46">
        <f t="shared" si="3032"/>
        <v>0</v>
      </c>
      <c r="BO395" s="46">
        <f t="shared" si="2861"/>
        <v>0</v>
      </c>
      <c r="BP395" s="46">
        <f t="shared" si="2862"/>
        <v>0</v>
      </c>
      <c r="BQ395" s="51">
        <f t="shared" si="2863"/>
        <v>0</v>
      </c>
      <c r="BR395" s="57">
        <f t="shared" si="3111"/>
        <v>0</v>
      </c>
      <c r="BS395" s="58">
        <f t="shared" si="2767"/>
        <v>0</v>
      </c>
      <c r="BT395" s="52">
        <f t="shared" si="3033"/>
        <v>0</v>
      </c>
      <c r="BU395" s="51">
        <f t="shared" si="2864"/>
        <v>0</v>
      </c>
      <c r="BV395" s="51">
        <f t="shared" si="2865"/>
        <v>0</v>
      </c>
      <c r="BW395" s="153">
        <f t="shared" si="3112"/>
        <v>0</v>
      </c>
      <c r="BX395" s="468">
        <f t="shared" si="3034"/>
        <v>0</v>
      </c>
      <c r="BY395" s="46">
        <f t="shared" si="3035"/>
        <v>0</v>
      </c>
      <c r="BZ395" s="46">
        <f t="shared" si="2866"/>
        <v>0</v>
      </c>
      <c r="CA395" s="48"/>
      <c r="CB395" s="29"/>
      <c r="CC395" s="45">
        <v>334</v>
      </c>
      <c r="CD395" s="128">
        <f t="shared" si="2867"/>
        <v>0</v>
      </c>
      <c r="CE395" s="46">
        <f t="shared" si="3036"/>
        <v>0</v>
      </c>
      <c r="CF395" s="128">
        <f t="shared" si="2868"/>
        <v>0</v>
      </c>
      <c r="CG395" s="46">
        <f t="shared" si="3037"/>
        <v>0</v>
      </c>
      <c r="CH395" s="46">
        <f t="shared" si="2768"/>
        <v>0</v>
      </c>
      <c r="CI395" s="51">
        <f t="shared" si="2869"/>
        <v>0</v>
      </c>
      <c r="CJ395" s="199">
        <f t="shared" si="3113"/>
        <v>0</v>
      </c>
      <c r="CK395" s="153">
        <f t="shared" si="3038"/>
        <v>10000</v>
      </c>
      <c r="CL395" s="45">
        <v>334</v>
      </c>
      <c r="CM395" s="46">
        <f t="shared" si="3039"/>
        <v>0</v>
      </c>
      <c r="CN395" s="46">
        <f t="shared" si="3040"/>
        <v>0</v>
      </c>
      <c r="CO395" s="128">
        <f t="shared" si="2780"/>
        <v>0</v>
      </c>
      <c r="CP395" s="46">
        <f t="shared" si="2870"/>
        <v>0</v>
      </c>
      <c r="CQ395" s="46">
        <f t="shared" si="2781"/>
        <v>0</v>
      </c>
      <c r="CR395" s="51">
        <f t="shared" si="2871"/>
        <v>0</v>
      </c>
      <c r="CS395" s="153">
        <f t="shared" si="3114"/>
        <v>0</v>
      </c>
      <c r="CT395" s="58">
        <f t="shared" si="2872"/>
        <v>0</v>
      </c>
      <c r="CU395" s="52">
        <f t="shared" si="3041"/>
        <v>0</v>
      </c>
      <c r="CV395" s="51">
        <f t="shared" si="3042"/>
        <v>0</v>
      </c>
      <c r="CW395" s="51">
        <f t="shared" si="2873"/>
        <v>0</v>
      </c>
      <c r="CX395" s="57">
        <f t="shared" si="3115"/>
        <v>0</v>
      </c>
      <c r="CY395" s="153">
        <f t="shared" si="3043"/>
        <v>10000</v>
      </c>
      <c r="CZ395" s="479">
        <f t="shared" si="2746"/>
        <v>0</v>
      </c>
      <c r="DA395" s="46">
        <f t="shared" si="3044"/>
        <v>0</v>
      </c>
      <c r="DB395" s="46">
        <f t="shared" si="3045"/>
        <v>0</v>
      </c>
      <c r="DC395" s="48"/>
      <c r="DE395" s="45">
        <v>334</v>
      </c>
      <c r="DF395" s="46">
        <f t="shared" si="2874"/>
        <v>0</v>
      </c>
      <c r="DG395" s="46">
        <f t="shared" si="3116"/>
        <v>0</v>
      </c>
      <c r="DH395" s="46">
        <f t="shared" si="2875"/>
        <v>0</v>
      </c>
      <c r="DI395" s="46">
        <f t="shared" si="2876"/>
        <v>0</v>
      </c>
      <c r="DJ395" s="46">
        <f t="shared" si="2877"/>
        <v>0</v>
      </c>
      <c r="DK395" s="51">
        <f t="shared" si="2878"/>
        <v>0</v>
      </c>
      <c r="DL395" s="58">
        <f t="shared" si="2769"/>
        <v>0</v>
      </c>
      <c r="DM395" s="241">
        <f t="shared" si="3117"/>
        <v>0</v>
      </c>
      <c r="DN395" s="51">
        <f t="shared" si="2879"/>
        <v>0</v>
      </c>
      <c r="DO395" s="57">
        <f t="shared" si="2880"/>
        <v>0</v>
      </c>
      <c r="DP395" s="468">
        <f t="shared" si="3046"/>
        <v>0</v>
      </c>
      <c r="DQ395" s="46">
        <f t="shared" si="3047"/>
        <v>0</v>
      </c>
      <c r="DR395" s="47"/>
      <c r="DS395" s="46">
        <f t="shared" si="3048"/>
        <v>0</v>
      </c>
      <c r="DT395" s="48"/>
      <c r="DU395" s="29"/>
      <c r="DV395" s="45">
        <v>334</v>
      </c>
      <c r="DW395" s="46">
        <f t="shared" si="3049"/>
        <v>0</v>
      </c>
      <c r="DX395" s="46">
        <f t="shared" si="3118"/>
        <v>0</v>
      </c>
      <c r="DY395" s="46">
        <f t="shared" si="3050"/>
        <v>0</v>
      </c>
      <c r="DZ395" s="46">
        <f t="shared" si="2881"/>
        <v>0</v>
      </c>
      <c r="EA395" s="46">
        <f t="shared" si="2882"/>
        <v>0</v>
      </c>
      <c r="EB395" s="51">
        <f t="shared" si="2883"/>
        <v>0</v>
      </c>
      <c r="EC395" s="58">
        <f t="shared" si="2770"/>
        <v>0</v>
      </c>
      <c r="ED395" s="52">
        <f t="shared" si="3119"/>
        <v>0</v>
      </c>
      <c r="EE395" s="51">
        <f t="shared" si="2884"/>
        <v>0</v>
      </c>
      <c r="EF395" s="57">
        <f t="shared" si="2885"/>
        <v>0</v>
      </c>
      <c r="EG395" s="468">
        <f t="shared" si="3051"/>
        <v>0</v>
      </c>
      <c r="EH395" s="46">
        <f t="shared" si="3052"/>
        <v>0</v>
      </c>
      <c r="EI395" s="47"/>
      <c r="EJ395" s="46">
        <f t="shared" si="3053"/>
        <v>0</v>
      </c>
      <c r="EK395" s="48"/>
      <c r="EL395" s="29"/>
      <c r="EM395" s="45">
        <v>334</v>
      </c>
      <c r="EN395" s="46">
        <f t="shared" si="3096"/>
        <v>0</v>
      </c>
      <c r="EO395" s="46">
        <f t="shared" si="3120"/>
        <v>0</v>
      </c>
      <c r="EP395" s="128">
        <f t="shared" si="2771"/>
        <v>0</v>
      </c>
      <c r="EQ395" s="46">
        <f t="shared" si="2886"/>
        <v>0</v>
      </c>
      <c r="ER395" s="46">
        <f t="shared" si="2887"/>
        <v>0</v>
      </c>
      <c r="ES395" s="51">
        <f t="shared" si="2888"/>
        <v>0</v>
      </c>
      <c r="ET395" s="153">
        <f t="shared" si="3054"/>
        <v>10000</v>
      </c>
      <c r="EU395" s="45">
        <v>334</v>
      </c>
      <c r="EV395" s="46">
        <f t="shared" si="2772"/>
        <v>0</v>
      </c>
      <c r="EW395" s="46">
        <f t="shared" si="3121"/>
        <v>0</v>
      </c>
      <c r="EX395" s="128">
        <f t="shared" si="2889"/>
        <v>0</v>
      </c>
      <c r="EY395" s="46">
        <f t="shared" si="2890"/>
        <v>0</v>
      </c>
      <c r="EZ395" s="46">
        <f t="shared" si="2891"/>
        <v>0</v>
      </c>
      <c r="FA395" s="51">
        <f t="shared" si="2892"/>
        <v>0</v>
      </c>
      <c r="FB395" s="58">
        <f t="shared" si="2893"/>
        <v>0</v>
      </c>
      <c r="FC395" s="52">
        <f t="shared" si="3122"/>
        <v>0</v>
      </c>
      <c r="FD395" s="51">
        <f t="shared" si="3055"/>
        <v>0</v>
      </c>
      <c r="FE395" s="57">
        <f t="shared" si="2894"/>
        <v>0</v>
      </c>
      <c r="FF395" s="153">
        <f t="shared" si="3056"/>
        <v>10000</v>
      </c>
      <c r="FG395" s="469">
        <f t="shared" si="2895"/>
        <v>0</v>
      </c>
      <c r="FH395" s="46">
        <f t="shared" si="2896"/>
        <v>0</v>
      </c>
      <c r="FI395" s="46">
        <f t="shared" si="2897"/>
        <v>0</v>
      </c>
      <c r="FJ395" s="48"/>
      <c r="FL395" s="45">
        <v>334</v>
      </c>
      <c r="FM395" s="46">
        <f t="shared" si="3057"/>
        <v>0</v>
      </c>
      <c r="FN395" s="46">
        <f t="shared" si="3097"/>
        <v>0</v>
      </c>
      <c r="FO395" s="46">
        <f t="shared" si="3058"/>
        <v>0</v>
      </c>
      <c r="FP395" s="46">
        <f t="shared" si="2898"/>
        <v>0</v>
      </c>
      <c r="FQ395" s="46">
        <f t="shared" si="2899"/>
        <v>0</v>
      </c>
      <c r="FR395" s="51">
        <f t="shared" si="2900"/>
        <v>0</v>
      </c>
      <c r="FS395" s="57">
        <f t="shared" si="3123"/>
        <v>0</v>
      </c>
      <c r="FT395" s="58">
        <f t="shared" si="2773"/>
        <v>0</v>
      </c>
      <c r="FU395" s="241">
        <f t="shared" si="3098"/>
        <v>0</v>
      </c>
      <c r="FV395" s="51">
        <f t="shared" si="2901"/>
        <v>0</v>
      </c>
      <c r="FW395" s="51">
        <f t="shared" si="2902"/>
        <v>0</v>
      </c>
      <c r="FX395" s="153">
        <f t="shared" si="3124"/>
        <v>0</v>
      </c>
      <c r="FY395" s="468">
        <f t="shared" si="3059"/>
        <v>0</v>
      </c>
      <c r="FZ395" s="46">
        <f t="shared" si="3060"/>
        <v>0</v>
      </c>
      <c r="GA395" s="46">
        <f t="shared" si="2903"/>
        <v>0</v>
      </c>
      <c r="GB395" s="48"/>
      <c r="GD395" s="45">
        <v>334</v>
      </c>
      <c r="GE395" s="128">
        <f t="shared" si="3099"/>
        <v>0</v>
      </c>
      <c r="GF395" s="128">
        <f t="shared" si="3125"/>
        <v>0</v>
      </c>
      <c r="GG395" s="128">
        <f t="shared" si="2699"/>
        <v>0</v>
      </c>
      <c r="GH395" s="46">
        <f t="shared" si="2774"/>
        <v>0</v>
      </c>
      <c r="GI395" s="46">
        <f t="shared" si="2904"/>
        <v>0</v>
      </c>
      <c r="GJ395" s="51">
        <f t="shared" si="2905"/>
        <v>0</v>
      </c>
      <c r="GK395" s="51">
        <f t="shared" si="3126"/>
        <v>0</v>
      </c>
      <c r="GL395" s="153">
        <f t="shared" si="3061"/>
        <v>10000</v>
      </c>
      <c r="GM395" s="45">
        <v>334</v>
      </c>
      <c r="GN395" s="46">
        <f t="shared" si="2775"/>
        <v>0</v>
      </c>
      <c r="GO395" s="46">
        <f t="shared" si="3100"/>
        <v>0</v>
      </c>
      <c r="GP395" s="128">
        <f t="shared" si="2747"/>
        <v>0</v>
      </c>
      <c r="GQ395" s="46">
        <f t="shared" si="2906"/>
        <v>0</v>
      </c>
      <c r="GR395" s="46">
        <f t="shared" si="2748"/>
        <v>0</v>
      </c>
      <c r="GS395" s="51">
        <f t="shared" si="2907"/>
        <v>0</v>
      </c>
      <c r="GT395" s="57">
        <f t="shared" si="3127"/>
        <v>0</v>
      </c>
      <c r="GU395" s="58">
        <f t="shared" si="2908"/>
        <v>0</v>
      </c>
      <c r="GV395" s="52">
        <f t="shared" si="3101"/>
        <v>0</v>
      </c>
      <c r="GW395" s="51">
        <f t="shared" si="3062"/>
        <v>0</v>
      </c>
      <c r="GX395" s="57">
        <f t="shared" si="2909"/>
        <v>0</v>
      </c>
      <c r="GY395" s="57">
        <f t="shared" si="3128"/>
        <v>0</v>
      </c>
      <c r="GZ395" s="153">
        <f t="shared" si="3063"/>
        <v>10000</v>
      </c>
      <c r="HA395" s="469">
        <f t="shared" si="2910"/>
        <v>0</v>
      </c>
      <c r="HB395" s="46">
        <f t="shared" si="2911"/>
        <v>0</v>
      </c>
      <c r="HC395" s="46">
        <f t="shared" si="2912"/>
        <v>0</v>
      </c>
      <c r="HD395" s="48"/>
      <c r="HF395" s="45">
        <v>334</v>
      </c>
      <c r="HG395" s="46">
        <f t="shared" si="2913"/>
        <v>0</v>
      </c>
      <c r="HH395" s="46">
        <f t="shared" si="2914"/>
        <v>0</v>
      </c>
      <c r="HI395" s="46">
        <f t="shared" si="2915"/>
        <v>0</v>
      </c>
      <c r="HJ395" s="46">
        <f t="shared" si="2916"/>
        <v>0</v>
      </c>
      <c r="HK395" s="46">
        <f t="shared" si="2917"/>
        <v>0</v>
      </c>
      <c r="HL395" s="51">
        <f t="shared" si="2918"/>
        <v>0</v>
      </c>
      <c r="HM395" s="153">
        <f t="shared" si="3064"/>
        <v>10000</v>
      </c>
      <c r="HN395" s="58">
        <f t="shared" si="2919"/>
        <v>0</v>
      </c>
      <c r="HO395" s="52">
        <f t="shared" si="2920"/>
        <v>0</v>
      </c>
      <c r="HP395" s="51">
        <f t="shared" si="2921"/>
        <v>0</v>
      </c>
      <c r="HQ395" s="57">
        <f t="shared" si="2922"/>
        <v>0</v>
      </c>
      <c r="HR395" s="153">
        <f t="shared" si="3065"/>
        <v>10000</v>
      </c>
      <c r="HS395" s="468">
        <f t="shared" si="2749"/>
        <v>0</v>
      </c>
      <c r="HT395" s="46">
        <f t="shared" si="2750"/>
        <v>0</v>
      </c>
      <c r="HU395" s="46">
        <f t="shared" si="2751"/>
        <v>0</v>
      </c>
      <c r="HV395" s="48"/>
      <c r="HW395" s="29"/>
      <c r="HX395" s="45">
        <v>334</v>
      </c>
      <c r="HY395" s="128">
        <f t="shared" si="2923"/>
        <v>0</v>
      </c>
      <c r="HZ395" s="46">
        <f t="shared" si="2924"/>
        <v>0</v>
      </c>
      <c r="IA395" s="46">
        <f t="shared" si="2925"/>
        <v>0</v>
      </c>
      <c r="IB395" s="46">
        <f t="shared" si="2926"/>
        <v>0</v>
      </c>
      <c r="IC395" s="46">
        <f t="shared" si="2927"/>
        <v>0</v>
      </c>
      <c r="ID395" s="51">
        <f t="shared" si="2928"/>
        <v>0</v>
      </c>
      <c r="IE395" s="153">
        <f t="shared" si="3066"/>
        <v>10000</v>
      </c>
      <c r="IF395" s="58">
        <f t="shared" si="2929"/>
        <v>0</v>
      </c>
      <c r="IG395" s="52">
        <f t="shared" si="2930"/>
        <v>0</v>
      </c>
      <c r="IH395" s="51">
        <f t="shared" si="2931"/>
        <v>0</v>
      </c>
      <c r="II395" s="57">
        <f t="shared" si="3067"/>
        <v>0</v>
      </c>
      <c r="IJ395" s="153">
        <f t="shared" si="3068"/>
        <v>10000</v>
      </c>
      <c r="IK395" s="468">
        <f t="shared" si="2752"/>
        <v>0</v>
      </c>
      <c r="IL395" s="46">
        <f t="shared" si="2753"/>
        <v>0</v>
      </c>
      <c r="IM395" s="46">
        <f t="shared" si="2754"/>
        <v>0</v>
      </c>
      <c r="IN395" s="48"/>
      <c r="IO395" s="53">
        <f t="shared" si="2932"/>
        <v>0</v>
      </c>
      <c r="IQ395" s="45">
        <v>334</v>
      </c>
      <c r="IR395" s="128">
        <f t="shared" si="2933"/>
        <v>0</v>
      </c>
      <c r="IS395" s="128">
        <f t="shared" si="2934"/>
        <v>0</v>
      </c>
      <c r="IT395" s="128">
        <f t="shared" si="2935"/>
        <v>0</v>
      </c>
      <c r="IU395" s="46">
        <f t="shared" si="3142"/>
        <v>0</v>
      </c>
      <c r="IV395" s="46">
        <f t="shared" si="2936"/>
        <v>0</v>
      </c>
      <c r="IW395" s="51">
        <f t="shared" si="2937"/>
        <v>0</v>
      </c>
      <c r="IX395" s="199">
        <f t="shared" si="3069"/>
        <v>10000</v>
      </c>
      <c r="IY395" s="128">
        <f t="shared" si="2938"/>
        <v>0</v>
      </c>
      <c r="IZ395" s="408">
        <f t="shared" si="2939"/>
        <v>0</v>
      </c>
      <c r="JA395" s="58">
        <f t="shared" si="2940"/>
        <v>0</v>
      </c>
      <c r="JB395" s="52">
        <f t="shared" si="2941"/>
        <v>0</v>
      </c>
      <c r="JC395" s="51">
        <f t="shared" si="2942"/>
        <v>0</v>
      </c>
      <c r="JD395" s="57">
        <f t="shared" si="2943"/>
        <v>0</v>
      </c>
      <c r="JE395" s="280">
        <f t="shared" si="2944"/>
        <v>10000</v>
      </c>
      <c r="JF395" s="280">
        <f t="shared" si="2945"/>
        <v>0</v>
      </c>
      <c r="JG395" s="468">
        <f t="shared" si="2946"/>
        <v>0</v>
      </c>
      <c r="JH395" s="46">
        <f t="shared" si="2947"/>
        <v>0</v>
      </c>
      <c r="JI395" s="46">
        <f t="shared" si="2948"/>
        <v>0</v>
      </c>
      <c r="JJ395" s="48"/>
      <c r="JL395" s="45">
        <v>334</v>
      </c>
      <c r="JM395" s="46">
        <f t="shared" si="2949"/>
        <v>0</v>
      </c>
      <c r="JN395" s="46">
        <f t="shared" si="2950"/>
        <v>0</v>
      </c>
      <c r="JO395" s="128">
        <f t="shared" si="2951"/>
        <v>0</v>
      </c>
      <c r="JP395" s="46">
        <f t="shared" si="3070"/>
        <v>0</v>
      </c>
      <c r="JQ395" s="46">
        <f t="shared" si="2952"/>
        <v>0</v>
      </c>
      <c r="JR395" s="51">
        <f t="shared" si="2953"/>
        <v>0</v>
      </c>
      <c r="JS395" s="51">
        <f t="shared" si="3129"/>
        <v>0</v>
      </c>
      <c r="JT395" s="199">
        <f t="shared" si="3071"/>
        <v>10000</v>
      </c>
      <c r="JU395" s="128">
        <f t="shared" si="2954"/>
        <v>0</v>
      </c>
      <c r="JV395" s="408">
        <f t="shared" si="2955"/>
        <v>0</v>
      </c>
      <c r="JW395" s="58">
        <f t="shared" si="2956"/>
        <v>0</v>
      </c>
      <c r="JX395" s="52">
        <f t="shared" si="2957"/>
        <v>0</v>
      </c>
      <c r="JY395" s="51">
        <f t="shared" si="2958"/>
        <v>0</v>
      </c>
      <c r="JZ395" s="51">
        <f t="shared" si="2959"/>
        <v>0</v>
      </c>
      <c r="KA395" s="199">
        <f t="shared" si="3130"/>
        <v>0</v>
      </c>
      <c r="KB395" s="128">
        <f t="shared" si="3072"/>
        <v>10000</v>
      </c>
      <c r="KC395" s="204">
        <f t="shared" si="2960"/>
        <v>0</v>
      </c>
      <c r="KD395" s="468">
        <f t="shared" si="3073"/>
        <v>0</v>
      </c>
      <c r="KE395" s="46">
        <f t="shared" si="3074"/>
        <v>0</v>
      </c>
      <c r="KF395" s="46">
        <f t="shared" si="2961"/>
        <v>0</v>
      </c>
      <c r="KG395" s="48"/>
      <c r="KI395" s="45">
        <v>334</v>
      </c>
      <c r="KJ395" s="46">
        <f t="shared" si="2962"/>
        <v>0</v>
      </c>
      <c r="KK395" s="46">
        <f t="shared" si="2963"/>
        <v>0</v>
      </c>
      <c r="KL395" s="128">
        <f t="shared" si="2964"/>
        <v>0</v>
      </c>
      <c r="KM395" s="46">
        <f t="shared" si="2782"/>
        <v>0</v>
      </c>
      <c r="KN395" s="46">
        <f t="shared" si="2965"/>
        <v>0</v>
      </c>
      <c r="KO395" s="51">
        <f t="shared" si="2966"/>
        <v>0</v>
      </c>
      <c r="KP395" s="199">
        <f t="shared" si="3131"/>
        <v>0</v>
      </c>
      <c r="KQ395" s="199">
        <f t="shared" si="3075"/>
        <v>10000</v>
      </c>
      <c r="KR395" s="128">
        <f t="shared" si="2967"/>
        <v>0</v>
      </c>
      <c r="KS395" s="408">
        <f t="shared" si="2968"/>
        <v>0</v>
      </c>
      <c r="KT395" s="45">
        <v>334</v>
      </c>
      <c r="KU395" s="46">
        <f t="shared" si="3076"/>
        <v>0</v>
      </c>
      <c r="KV395" s="46">
        <f t="shared" si="2969"/>
        <v>0</v>
      </c>
      <c r="KW395" s="128">
        <f t="shared" si="2755"/>
        <v>0</v>
      </c>
      <c r="KX395" s="46">
        <f t="shared" si="2970"/>
        <v>0</v>
      </c>
      <c r="KY395" s="46">
        <f t="shared" si="2756"/>
        <v>0</v>
      </c>
      <c r="KZ395" s="51">
        <f t="shared" si="2971"/>
        <v>0</v>
      </c>
      <c r="LA395" s="153">
        <f t="shared" si="3132"/>
        <v>0</v>
      </c>
      <c r="LB395" s="58">
        <f t="shared" si="2652"/>
        <v>0</v>
      </c>
      <c r="LC395" s="52">
        <f t="shared" si="2972"/>
        <v>0</v>
      </c>
      <c r="LD395" s="51">
        <f t="shared" si="2973"/>
        <v>0</v>
      </c>
      <c r="LE395" s="51">
        <f t="shared" si="2757"/>
        <v>0</v>
      </c>
      <c r="LF395" s="51">
        <f t="shared" si="3133"/>
        <v>0</v>
      </c>
      <c r="LG395" s="128">
        <f t="shared" si="2758"/>
        <v>10000</v>
      </c>
      <c r="LH395" s="204">
        <f t="shared" si="2974"/>
        <v>0</v>
      </c>
      <c r="LI395" s="479">
        <f t="shared" si="2759"/>
        <v>0</v>
      </c>
      <c r="LJ395" s="46">
        <f t="shared" si="3077"/>
        <v>0</v>
      </c>
      <c r="LK395" s="46">
        <f t="shared" si="3078"/>
        <v>0</v>
      </c>
      <c r="LL395" s="48"/>
      <c r="LN395" s="45">
        <v>334</v>
      </c>
      <c r="LO395" s="46">
        <f t="shared" si="2975"/>
        <v>0</v>
      </c>
      <c r="LP395" s="46">
        <f t="shared" si="3102"/>
        <v>0</v>
      </c>
      <c r="LQ395" s="46">
        <f t="shared" si="2976"/>
        <v>0</v>
      </c>
      <c r="LR395" s="46">
        <f t="shared" si="2977"/>
        <v>0</v>
      </c>
      <c r="LS395" s="46">
        <f t="shared" si="2978"/>
        <v>0</v>
      </c>
      <c r="LT395" s="51">
        <f t="shared" si="2979"/>
        <v>0</v>
      </c>
      <c r="LU395" s="199">
        <f t="shared" si="3079"/>
        <v>10000</v>
      </c>
      <c r="LV395" s="58">
        <f t="shared" si="2980"/>
        <v>0</v>
      </c>
      <c r="LW395" s="241">
        <f t="shared" si="3103"/>
        <v>0</v>
      </c>
      <c r="LX395" s="51">
        <f t="shared" si="2981"/>
        <v>0</v>
      </c>
      <c r="LY395" s="51">
        <f t="shared" si="2982"/>
        <v>0</v>
      </c>
      <c r="LZ395" s="46">
        <f t="shared" si="3080"/>
        <v>0</v>
      </c>
      <c r="MA395" s="199">
        <f t="shared" si="3081"/>
        <v>10000</v>
      </c>
      <c r="MB395" s="468">
        <f t="shared" si="3082"/>
        <v>0</v>
      </c>
      <c r="MC395" s="46">
        <f t="shared" si="3083"/>
        <v>0</v>
      </c>
      <c r="MD395" s="46">
        <f t="shared" si="3084"/>
        <v>0</v>
      </c>
      <c r="ME395" s="48"/>
      <c r="MG395" s="45">
        <v>334</v>
      </c>
      <c r="MH395" s="46">
        <f t="shared" si="2983"/>
        <v>0</v>
      </c>
      <c r="MI395" s="46">
        <f t="shared" si="3104"/>
        <v>0</v>
      </c>
      <c r="MJ395" s="46">
        <f t="shared" si="2984"/>
        <v>0</v>
      </c>
      <c r="MK395" s="46">
        <f t="shared" si="2985"/>
        <v>0</v>
      </c>
      <c r="ML395" s="46">
        <f t="shared" si="2986"/>
        <v>0</v>
      </c>
      <c r="MM395" s="51">
        <f t="shared" si="2987"/>
        <v>0</v>
      </c>
      <c r="MN395" s="199">
        <f t="shared" si="3085"/>
        <v>10000</v>
      </c>
      <c r="MO395" s="58">
        <f t="shared" si="2988"/>
        <v>0</v>
      </c>
      <c r="MP395" s="52">
        <f t="shared" si="3105"/>
        <v>0</v>
      </c>
      <c r="MQ395" s="51">
        <f t="shared" si="2989"/>
        <v>0</v>
      </c>
      <c r="MR395" s="57">
        <f t="shared" si="2990"/>
        <v>0</v>
      </c>
      <c r="MS395" s="199">
        <f t="shared" si="3086"/>
        <v>10000</v>
      </c>
      <c r="MT395" s="468">
        <f t="shared" si="3087"/>
        <v>0</v>
      </c>
      <c r="MU395" s="46">
        <f t="shared" si="2991"/>
        <v>0</v>
      </c>
      <c r="MV395" s="46">
        <f t="shared" si="2992"/>
        <v>0</v>
      </c>
      <c r="MW395" s="48"/>
      <c r="MY395" s="45">
        <v>334</v>
      </c>
      <c r="MZ395" s="46">
        <f t="shared" si="2993"/>
        <v>0</v>
      </c>
      <c r="NA395" s="46">
        <f t="shared" si="3106"/>
        <v>0</v>
      </c>
      <c r="NB395" s="128">
        <f t="shared" si="2994"/>
        <v>0</v>
      </c>
      <c r="NC395" s="46">
        <f t="shared" si="2776"/>
        <v>0</v>
      </c>
      <c r="ND395" s="46">
        <f t="shared" si="2995"/>
        <v>0</v>
      </c>
      <c r="NE395" s="51">
        <f t="shared" si="2760"/>
        <v>0</v>
      </c>
      <c r="NF395" s="153">
        <f t="shared" si="2761"/>
        <v>10000</v>
      </c>
      <c r="NG395" s="45">
        <v>334</v>
      </c>
      <c r="NH395" s="46">
        <f t="shared" si="2777"/>
        <v>0</v>
      </c>
      <c r="NI395" s="46">
        <f t="shared" si="3107"/>
        <v>0</v>
      </c>
      <c r="NJ395" s="128">
        <f t="shared" si="2762"/>
        <v>0</v>
      </c>
      <c r="NK395" s="46">
        <f t="shared" si="3088"/>
        <v>0</v>
      </c>
      <c r="NL395" s="46">
        <f t="shared" si="2763"/>
        <v>0</v>
      </c>
      <c r="NM395" s="51">
        <f t="shared" si="2996"/>
        <v>0</v>
      </c>
      <c r="NN395" s="58">
        <f t="shared" si="2764"/>
        <v>0</v>
      </c>
      <c r="NO395" s="52">
        <f t="shared" si="3108"/>
        <v>0</v>
      </c>
      <c r="NP395" s="51">
        <f t="shared" si="2765"/>
        <v>0</v>
      </c>
      <c r="NQ395" s="57">
        <f t="shared" si="2997"/>
        <v>0</v>
      </c>
      <c r="NR395" s="153">
        <f t="shared" si="3089"/>
        <v>10000</v>
      </c>
      <c r="NS395" s="469">
        <f t="shared" si="2998"/>
        <v>0</v>
      </c>
      <c r="NT395" s="46">
        <f t="shared" si="2999"/>
        <v>0</v>
      </c>
      <c r="NU395" s="46">
        <f t="shared" si="3000"/>
        <v>0</v>
      </c>
      <c r="NV395" s="48"/>
      <c r="NX395" s="45">
        <v>334</v>
      </c>
      <c r="NY395" s="46">
        <f t="shared" si="3001"/>
        <v>0</v>
      </c>
      <c r="NZ395" s="46">
        <f t="shared" si="3109"/>
        <v>0</v>
      </c>
      <c r="OA395" s="46">
        <f t="shared" si="3002"/>
        <v>0</v>
      </c>
      <c r="OB395" s="46">
        <f t="shared" si="3003"/>
        <v>0</v>
      </c>
      <c r="OC395" s="46">
        <f t="shared" si="3004"/>
        <v>0</v>
      </c>
      <c r="OD395" s="51">
        <f t="shared" si="3005"/>
        <v>0</v>
      </c>
      <c r="OE395" s="57">
        <f t="shared" si="3134"/>
        <v>0</v>
      </c>
      <c r="OF395" s="153">
        <f t="shared" si="3090"/>
        <v>10000</v>
      </c>
      <c r="OG395" s="58">
        <f t="shared" si="3006"/>
        <v>0</v>
      </c>
      <c r="OH395" s="241">
        <f t="shared" si="3135"/>
        <v>0</v>
      </c>
      <c r="OI395" s="51">
        <f t="shared" si="3007"/>
        <v>0</v>
      </c>
      <c r="OJ395" s="51">
        <f t="shared" si="3008"/>
        <v>0</v>
      </c>
      <c r="OK395" s="153">
        <f t="shared" si="3136"/>
        <v>0</v>
      </c>
      <c r="OL395" s="153">
        <f t="shared" si="3091"/>
        <v>10000</v>
      </c>
      <c r="OM395" s="468">
        <f t="shared" si="3092"/>
        <v>0</v>
      </c>
      <c r="ON395" s="46">
        <f t="shared" si="3093"/>
        <v>0</v>
      </c>
      <c r="OO395" s="46">
        <f t="shared" si="3009"/>
        <v>0</v>
      </c>
      <c r="OP395" s="48"/>
      <c r="OR395" s="45">
        <v>334</v>
      </c>
      <c r="OS395" s="46">
        <f t="shared" si="3010"/>
        <v>0</v>
      </c>
      <c r="OT395" s="128">
        <f t="shared" si="3110"/>
        <v>0</v>
      </c>
      <c r="OU395" s="128">
        <f t="shared" si="3011"/>
        <v>0</v>
      </c>
      <c r="OV395" s="46">
        <f t="shared" si="2778"/>
        <v>0</v>
      </c>
      <c r="OW395" s="46">
        <f t="shared" si="2779"/>
        <v>0</v>
      </c>
      <c r="OX395" s="51">
        <f t="shared" si="3012"/>
        <v>0</v>
      </c>
      <c r="OY395" s="51">
        <f t="shared" si="3137"/>
        <v>0</v>
      </c>
      <c r="OZ395" s="153">
        <f t="shared" si="3094"/>
        <v>10000</v>
      </c>
      <c r="PA395" s="45">
        <v>334</v>
      </c>
      <c r="PB395" s="46">
        <f t="shared" si="3013"/>
        <v>0</v>
      </c>
      <c r="PC395" s="46">
        <f t="shared" si="3138"/>
        <v>0</v>
      </c>
      <c r="PD395" s="128">
        <f t="shared" si="3014"/>
        <v>0</v>
      </c>
      <c r="PE395" s="46">
        <f t="shared" si="3015"/>
        <v>0</v>
      </c>
      <c r="PF395" s="46">
        <f t="shared" si="3016"/>
        <v>0</v>
      </c>
      <c r="PG395" s="51">
        <f t="shared" si="3017"/>
        <v>0</v>
      </c>
      <c r="PH395" s="57">
        <f t="shared" si="3139"/>
        <v>0</v>
      </c>
      <c r="PI395" s="688">
        <f t="shared" si="3018"/>
        <v>0</v>
      </c>
      <c r="PJ395" s="52">
        <f t="shared" si="3140"/>
        <v>0</v>
      </c>
      <c r="PK395" s="51">
        <f t="shared" si="3019"/>
        <v>0</v>
      </c>
      <c r="PL395" s="57">
        <f t="shared" si="3020"/>
        <v>0</v>
      </c>
      <c r="PM395" s="57">
        <f t="shared" si="3141"/>
        <v>0</v>
      </c>
      <c r="PN395" s="153">
        <f t="shared" si="3095"/>
        <v>10000</v>
      </c>
      <c r="PO395" s="469">
        <f t="shared" si="3021"/>
        <v>0</v>
      </c>
      <c r="PP395" s="46">
        <f t="shared" si="3022"/>
        <v>0</v>
      </c>
      <c r="PQ395" s="46">
        <f t="shared" si="3023"/>
        <v>0</v>
      </c>
      <c r="PR395" s="48"/>
    </row>
    <row r="396" spans="2:434" hidden="1" x14ac:dyDescent="0.3">
      <c r="B396" s="45">
        <v>335</v>
      </c>
      <c r="C396" s="46">
        <f t="shared" si="2798"/>
        <v>0</v>
      </c>
      <c r="D396" s="46">
        <f t="shared" si="2830"/>
        <v>0</v>
      </c>
      <c r="E396" s="46">
        <f t="shared" si="2831"/>
        <v>0</v>
      </c>
      <c r="F396" s="46">
        <f t="shared" si="2832"/>
        <v>0</v>
      </c>
      <c r="G396" s="46">
        <f t="shared" si="2833"/>
        <v>0</v>
      </c>
      <c r="H396" s="51">
        <f t="shared" si="2834"/>
        <v>0</v>
      </c>
      <c r="I396" s="58">
        <f t="shared" si="2766"/>
        <v>0</v>
      </c>
      <c r="J396" s="52">
        <f t="shared" si="2835"/>
        <v>0</v>
      </c>
      <c r="K396" s="51">
        <f t="shared" si="2836"/>
        <v>0</v>
      </c>
      <c r="L396" s="57">
        <f t="shared" si="2837"/>
        <v>0</v>
      </c>
      <c r="M396" s="468">
        <f t="shared" si="3024"/>
        <v>0</v>
      </c>
      <c r="N396" s="46">
        <f t="shared" si="3025"/>
        <v>0</v>
      </c>
      <c r="O396" s="47"/>
      <c r="P396" s="46">
        <f t="shared" si="3026"/>
        <v>0</v>
      </c>
      <c r="Q396" s="50"/>
      <c r="T396" s="45">
        <v>335</v>
      </c>
      <c r="U396" s="46">
        <f t="shared" si="2838"/>
        <v>0</v>
      </c>
      <c r="V396" s="46">
        <f t="shared" si="2839"/>
        <v>0</v>
      </c>
      <c r="W396" s="46">
        <f t="shared" si="3027"/>
        <v>0</v>
      </c>
      <c r="X396" s="46">
        <f t="shared" si="2840"/>
        <v>0</v>
      </c>
      <c r="Y396" s="46">
        <f t="shared" si="2841"/>
        <v>0</v>
      </c>
      <c r="Z396" s="51">
        <f t="shared" si="2842"/>
        <v>0</v>
      </c>
      <c r="AA396" s="58">
        <f t="shared" si="2843"/>
        <v>0</v>
      </c>
      <c r="AB396" s="52">
        <f t="shared" si="2844"/>
        <v>0</v>
      </c>
      <c r="AC396" s="51">
        <f t="shared" si="2845"/>
        <v>0</v>
      </c>
      <c r="AD396" s="57">
        <f t="shared" si="2846"/>
        <v>0</v>
      </c>
      <c r="AE396" s="468">
        <f t="shared" si="3028"/>
        <v>0</v>
      </c>
      <c r="AF396" s="46">
        <f t="shared" si="2847"/>
        <v>0</v>
      </c>
      <c r="AG396" s="47"/>
      <c r="AH396" s="46">
        <f t="shared" si="3029"/>
        <v>0</v>
      </c>
      <c r="AI396" s="50"/>
      <c r="AK396" s="45">
        <v>335</v>
      </c>
      <c r="AL396" s="46">
        <f t="shared" si="2848"/>
        <v>0</v>
      </c>
      <c r="AM396" s="46"/>
      <c r="AN396" s="46"/>
      <c r="AO396" s="46">
        <f t="shared" si="2849"/>
        <v>0</v>
      </c>
      <c r="AP396" s="128">
        <f t="shared" si="2850"/>
        <v>0</v>
      </c>
      <c r="AQ396" s="128"/>
      <c r="AR396" s="128"/>
      <c r="AS396" s="46">
        <f t="shared" si="2851"/>
        <v>0</v>
      </c>
      <c r="AT396" s="46">
        <f t="shared" si="2852"/>
        <v>0</v>
      </c>
      <c r="AU396" s="51"/>
      <c r="AV396" s="51"/>
      <c r="AW396" s="51">
        <f t="shared" si="2853"/>
        <v>0</v>
      </c>
      <c r="AX396" s="58">
        <f t="shared" si="2854"/>
        <v>0</v>
      </c>
      <c r="AY396" s="52"/>
      <c r="AZ396" s="52"/>
      <c r="BA396" s="52">
        <f t="shared" si="2855"/>
        <v>0</v>
      </c>
      <c r="BB396" s="51">
        <f t="shared" si="2856"/>
        <v>0</v>
      </c>
      <c r="BC396" s="51"/>
      <c r="BD396" s="51"/>
      <c r="BE396" s="57">
        <f t="shared" si="2857"/>
        <v>0</v>
      </c>
      <c r="BF396" s="468">
        <f t="shared" si="2858"/>
        <v>0</v>
      </c>
      <c r="BG396" s="46">
        <f t="shared" si="2859"/>
        <v>0</v>
      </c>
      <c r="BH396" s="46">
        <f t="shared" si="2860"/>
        <v>0</v>
      </c>
      <c r="BI396" s="50"/>
      <c r="BK396" s="45">
        <v>335</v>
      </c>
      <c r="BL396" s="46">
        <f t="shared" si="3030"/>
        <v>0</v>
      </c>
      <c r="BM396" s="46">
        <f t="shared" si="3031"/>
        <v>0</v>
      </c>
      <c r="BN396" s="46">
        <f t="shared" si="3032"/>
        <v>0</v>
      </c>
      <c r="BO396" s="46">
        <f t="shared" si="2861"/>
        <v>0</v>
      </c>
      <c r="BP396" s="46">
        <f t="shared" si="2862"/>
        <v>0</v>
      </c>
      <c r="BQ396" s="51">
        <f t="shared" si="2863"/>
        <v>0</v>
      </c>
      <c r="BR396" s="57">
        <f t="shared" si="3111"/>
        <v>0</v>
      </c>
      <c r="BS396" s="58">
        <f t="shared" si="2767"/>
        <v>0</v>
      </c>
      <c r="BT396" s="52">
        <f t="shared" si="3033"/>
        <v>0</v>
      </c>
      <c r="BU396" s="51">
        <f t="shared" si="2864"/>
        <v>0</v>
      </c>
      <c r="BV396" s="51">
        <f t="shared" si="2865"/>
        <v>0</v>
      </c>
      <c r="BW396" s="153">
        <f t="shared" si="3112"/>
        <v>0</v>
      </c>
      <c r="BX396" s="468">
        <f t="shared" si="3034"/>
        <v>0</v>
      </c>
      <c r="BY396" s="46">
        <f t="shared" si="3035"/>
        <v>0</v>
      </c>
      <c r="BZ396" s="46">
        <f t="shared" si="2866"/>
        <v>0</v>
      </c>
      <c r="CA396" s="50"/>
      <c r="CB396" s="18"/>
      <c r="CC396" s="45">
        <v>335</v>
      </c>
      <c r="CD396" s="128">
        <f t="shared" si="2867"/>
        <v>0</v>
      </c>
      <c r="CE396" s="46">
        <f t="shared" si="3036"/>
        <v>0</v>
      </c>
      <c r="CF396" s="128">
        <f t="shared" si="2868"/>
        <v>0</v>
      </c>
      <c r="CG396" s="46">
        <f t="shared" si="3037"/>
        <v>0</v>
      </c>
      <c r="CH396" s="46">
        <f t="shared" si="2768"/>
        <v>0</v>
      </c>
      <c r="CI396" s="51">
        <f t="shared" si="2869"/>
        <v>0</v>
      </c>
      <c r="CJ396" s="199">
        <f t="shared" si="3113"/>
        <v>0</v>
      </c>
      <c r="CK396" s="153">
        <f t="shared" si="3038"/>
        <v>10000</v>
      </c>
      <c r="CL396" s="45">
        <v>335</v>
      </c>
      <c r="CM396" s="46">
        <f t="shared" si="3039"/>
        <v>0</v>
      </c>
      <c r="CN396" s="46">
        <f t="shared" si="3040"/>
        <v>0</v>
      </c>
      <c r="CO396" s="128">
        <f t="shared" si="2780"/>
        <v>0</v>
      </c>
      <c r="CP396" s="46">
        <f t="shared" si="2870"/>
        <v>0</v>
      </c>
      <c r="CQ396" s="46">
        <f t="shared" si="2781"/>
        <v>0</v>
      </c>
      <c r="CR396" s="51">
        <f t="shared" si="2871"/>
        <v>0</v>
      </c>
      <c r="CS396" s="153">
        <f t="shared" si="3114"/>
        <v>0</v>
      </c>
      <c r="CT396" s="58">
        <f t="shared" si="2872"/>
        <v>0</v>
      </c>
      <c r="CU396" s="52">
        <f t="shared" si="3041"/>
        <v>0</v>
      </c>
      <c r="CV396" s="51">
        <f t="shared" si="3042"/>
        <v>0</v>
      </c>
      <c r="CW396" s="51">
        <f t="shared" si="2873"/>
        <v>0</v>
      </c>
      <c r="CX396" s="57">
        <f t="shared" si="3115"/>
        <v>0</v>
      </c>
      <c r="CY396" s="153">
        <f t="shared" si="3043"/>
        <v>10000</v>
      </c>
      <c r="CZ396" s="479">
        <f t="shared" si="2746"/>
        <v>0</v>
      </c>
      <c r="DA396" s="46">
        <f t="shared" si="3044"/>
        <v>0</v>
      </c>
      <c r="DB396" s="46">
        <f t="shared" si="3045"/>
        <v>0</v>
      </c>
      <c r="DC396" s="50"/>
      <c r="DE396" s="45">
        <v>335</v>
      </c>
      <c r="DF396" s="46">
        <f t="shared" si="2874"/>
        <v>0</v>
      </c>
      <c r="DG396" s="46">
        <f t="shared" si="3116"/>
        <v>0</v>
      </c>
      <c r="DH396" s="46">
        <f t="shared" si="2875"/>
        <v>0</v>
      </c>
      <c r="DI396" s="46">
        <f t="shared" si="2876"/>
        <v>0</v>
      </c>
      <c r="DJ396" s="46">
        <f t="shared" si="2877"/>
        <v>0</v>
      </c>
      <c r="DK396" s="51">
        <f t="shared" si="2878"/>
        <v>0</v>
      </c>
      <c r="DL396" s="58">
        <f t="shared" si="2769"/>
        <v>0</v>
      </c>
      <c r="DM396" s="241">
        <f t="shared" si="3117"/>
        <v>0</v>
      </c>
      <c r="DN396" s="51">
        <f t="shared" si="2879"/>
        <v>0</v>
      </c>
      <c r="DO396" s="57">
        <f t="shared" si="2880"/>
        <v>0</v>
      </c>
      <c r="DP396" s="468">
        <f t="shared" si="3046"/>
        <v>0</v>
      </c>
      <c r="DQ396" s="46">
        <f t="shared" si="3047"/>
        <v>0</v>
      </c>
      <c r="DR396" s="47"/>
      <c r="DS396" s="46">
        <f t="shared" si="3048"/>
        <v>0</v>
      </c>
      <c r="DT396" s="50"/>
      <c r="DV396" s="45">
        <v>335</v>
      </c>
      <c r="DW396" s="46">
        <f t="shared" si="3049"/>
        <v>0</v>
      </c>
      <c r="DX396" s="46">
        <f t="shared" si="3118"/>
        <v>0</v>
      </c>
      <c r="DY396" s="46">
        <f t="shared" si="3050"/>
        <v>0</v>
      </c>
      <c r="DZ396" s="46">
        <f t="shared" si="2881"/>
        <v>0</v>
      </c>
      <c r="EA396" s="46">
        <f t="shared" si="2882"/>
        <v>0</v>
      </c>
      <c r="EB396" s="51">
        <f t="shared" si="2883"/>
        <v>0</v>
      </c>
      <c r="EC396" s="58">
        <f t="shared" si="2770"/>
        <v>0</v>
      </c>
      <c r="ED396" s="52">
        <f t="shared" si="3119"/>
        <v>0</v>
      </c>
      <c r="EE396" s="51">
        <f t="shared" si="2884"/>
        <v>0</v>
      </c>
      <c r="EF396" s="57">
        <f t="shared" si="2885"/>
        <v>0</v>
      </c>
      <c r="EG396" s="468">
        <f t="shared" si="3051"/>
        <v>0</v>
      </c>
      <c r="EH396" s="46">
        <f t="shared" si="3052"/>
        <v>0</v>
      </c>
      <c r="EI396" s="47"/>
      <c r="EJ396" s="46">
        <f t="shared" si="3053"/>
        <v>0</v>
      </c>
      <c r="EK396" s="50"/>
      <c r="EL396" s="18"/>
      <c r="EM396" s="45">
        <v>335</v>
      </c>
      <c r="EN396" s="46">
        <f t="shared" si="3096"/>
        <v>0</v>
      </c>
      <c r="EO396" s="46">
        <f t="shared" si="3120"/>
        <v>0</v>
      </c>
      <c r="EP396" s="128">
        <f t="shared" si="2771"/>
        <v>0</v>
      </c>
      <c r="EQ396" s="46">
        <f t="shared" si="2886"/>
        <v>0</v>
      </c>
      <c r="ER396" s="46">
        <f t="shared" si="2887"/>
        <v>0</v>
      </c>
      <c r="ES396" s="51">
        <f t="shared" si="2888"/>
        <v>0</v>
      </c>
      <c r="ET396" s="153">
        <f t="shared" si="3054"/>
        <v>10000</v>
      </c>
      <c r="EU396" s="45">
        <v>335</v>
      </c>
      <c r="EV396" s="46">
        <f t="shared" si="2772"/>
        <v>0</v>
      </c>
      <c r="EW396" s="46">
        <f t="shared" si="3121"/>
        <v>0</v>
      </c>
      <c r="EX396" s="128">
        <f t="shared" si="2889"/>
        <v>0</v>
      </c>
      <c r="EY396" s="46">
        <f t="shared" si="2890"/>
        <v>0</v>
      </c>
      <c r="EZ396" s="46">
        <f t="shared" si="2891"/>
        <v>0</v>
      </c>
      <c r="FA396" s="51">
        <f t="shared" si="2892"/>
        <v>0</v>
      </c>
      <c r="FB396" s="58">
        <f t="shared" si="2893"/>
        <v>0</v>
      </c>
      <c r="FC396" s="52">
        <f t="shared" si="3122"/>
        <v>0</v>
      </c>
      <c r="FD396" s="51">
        <f t="shared" si="3055"/>
        <v>0</v>
      </c>
      <c r="FE396" s="57">
        <f t="shared" si="2894"/>
        <v>0</v>
      </c>
      <c r="FF396" s="153">
        <f t="shared" si="3056"/>
        <v>10000</v>
      </c>
      <c r="FG396" s="469">
        <f t="shared" si="2895"/>
        <v>0</v>
      </c>
      <c r="FH396" s="46">
        <f t="shared" si="2896"/>
        <v>0</v>
      </c>
      <c r="FI396" s="46">
        <f t="shared" si="2897"/>
        <v>0</v>
      </c>
      <c r="FJ396" s="50"/>
      <c r="FL396" s="45">
        <v>335</v>
      </c>
      <c r="FM396" s="46">
        <f t="shared" si="3057"/>
        <v>0</v>
      </c>
      <c r="FN396" s="46">
        <f t="shared" si="3097"/>
        <v>0</v>
      </c>
      <c r="FO396" s="46">
        <f t="shared" si="3058"/>
        <v>0</v>
      </c>
      <c r="FP396" s="46">
        <f t="shared" si="2898"/>
        <v>0</v>
      </c>
      <c r="FQ396" s="46">
        <f t="shared" si="2899"/>
        <v>0</v>
      </c>
      <c r="FR396" s="51">
        <f t="shared" si="2900"/>
        <v>0</v>
      </c>
      <c r="FS396" s="57">
        <f t="shared" si="3123"/>
        <v>0</v>
      </c>
      <c r="FT396" s="58">
        <f t="shared" si="2773"/>
        <v>0</v>
      </c>
      <c r="FU396" s="241">
        <f t="shared" si="3098"/>
        <v>0</v>
      </c>
      <c r="FV396" s="51">
        <f t="shared" si="2901"/>
        <v>0</v>
      </c>
      <c r="FW396" s="51">
        <f t="shared" si="2902"/>
        <v>0</v>
      </c>
      <c r="FX396" s="153">
        <f t="shared" si="3124"/>
        <v>0</v>
      </c>
      <c r="FY396" s="468">
        <f t="shared" si="3059"/>
        <v>0</v>
      </c>
      <c r="FZ396" s="46">
        <f t="shared" si="3060"/>
        <v>0</v>
      </c>
      <c r="GA396" s="46">
        <f t="shared" si="2903"/>
        <v>0</v>
      </c>
      <c r="GB396" s="50"/>
      <c r="GD396" s="45">
        <v>335</v>
      </c>
      <c r="GE396" s="128">
        <f t="shared" si="3099"/>
        <v>0</v>
      </c>
      <c r="GF396" s="128">
        <f t="shared" si="3125"/>
        <v>0</v>
      </c>
      <c r="GG396" s="128">
        <f t="shared" si="2699"/>
        <v>0</v>
      </c>
      <c r="GH396" s="46">
        <f t="shared" si="2774"/>
        <v>0</v>
      </c>
      <c r="GI396" s="46">
        <f t="shared" si="2904"/>
        <v>0</v>
      </c>
      <c r="GJ396" s="51">
        <f t="shared" si="2905"/>
        <v>0</v>
      </c>
      <c r="GK396" s="51">
        <f t="shared" si="3126"/>
        <v>0</v>
      </c>
      <c r="GL396" s="153">
        <f t="shared" si="3061"/>
        <v>10000</v>
      </c>
      <c r="GM396" s="45">
        <v>335</v>
      </c>
      <c r="GN396" s="46">
        <f t="shared" si="2775"/>
        <v>0</v>
      </c>
      <c r="GO396" s="46">
        <f t="shared" si="3100"/>
        <v>0</v>
      </c>
      <c r="GP396" s="128">
        <f t="shared" si="2747"/>
        <v>0</v>
      </c>
      <c r="GQ396" s="46">
        <f t="shared" si="2906"/>
        <v>0</v>
      </c>
      <c r="GR396" s="46">
        <f t="shared" si="2748"/>
        <v>0</v>
      </c>
      <c r="GS396" s="51">
        <f t="shared" si="2907"/>
        <v>0</v>
      </c>
      <c r="GT396" s="57">
        <f t="shared" si="3127"/>
        <v>0</v>
      </c>
      <c r="GU396" s="58">
        <f t="shared" si="2908"/>
        <v>0</v>
      </c>
      <c r="GV396" s="52">
        <f t="shared" si="3101"/>
        <v>0</v>
      </c>
      <c r="GW396" s="51">
        <f t="shared" si="3062"/>
        <v>0</v>
      </c>
      <c r="GX396" s="57">
        <f t="shared" si="2909"/>
        <v>0</v>
      </c>
      <c r="GY396" s="57">
        <f t="shared" si="3128"/>
        <v>0</v>
      </c>
      <c r="GZ396" s="153">
        <f t="shared" si="3063"/>
        <v>10000</v>
      </c>
      <c r="HA396" s="469">
        <f t="shared" si="2910"/>
        <v>0</v>
      </c>
      <c r="HB396" s="46">
        <f t="shared" si="2911"/>
        <v>0</v>
      </c>
      <c r="HC396" s="46">
        <f t="shared" si="2912"/>
        <v>0</v>
      </c>
      <c r="HD396" s="50"/>
      <c r="HF396" s="45">
        <v>335</v>
      </c>
      <c r="HG396" s="46">
        <f t="shared" si="2913"/>
        <v>0</v>
      </c>
      <c r="HH396" s="46">
        <f t="shared" si="2914"/>
        <v>0</v>
      </c>
      <c r="HI396" s="46">
        <f t="shared" si="2915"/>
        <v>0</v>
      </c>
      <c r="HJ396" s="46">
        <f t="shared" si="2916"/>
        <v>0</v>
      </c>
      <c r="HK396" s="46">
        <f t="shared" si="2917"/>
        <v>0</v>
      </c>
      <c r="HL396" s="51">
        <f t="shared" si="2918"/>
        <v>0</v>
      </c>
      <c r="HM396" s="153">
        <f t="shared" si="3064"/>
        <v>10000</v>
      </c>
      <c r="HN396" s="58">
        <f t="shared" si="2919"/>
        <v>0</v>
      </c>
      <c r="HO396" s="52">
        <f t="shared" si="2920"/>
        <v>0</v>
      </c>
      <c r="HP396" s="51">
        <f t="shared" si="2921"/>
        <v>0</v>
      </c>
      <c r="HQ396" s="57">
        <f t="shared" si="2922"/>
        <v>0</v>
      </c>
      <c r="HR396" s="153">
        <f t="shared" si="3065"/>
        <v>10000</v>
      </c>
      <c r="HS396" s="468">
        <f t="shared" si="2749"/>
        <v>0</v>
      </c>
      <c r="HT396" s="46">
        <f t="shared" si="2750"/>
        <v>0</v>
      </c>
      <c r="HU396" s="46">
        <f t="shared" si="2751"/>
        <v>0</v>
      </c>
      <c r="HV396" s="50"/>
      <c r="HX396" s="45">
        <v>335</v>
      </c>
      <c r="HY396" s="128">
        <f t="shared" si="2923"/>
        <v>0</v>
      </c>
      <c r="HZ396" s="46">
        <f t="shared" si="2924"/>
        <v>0</v>
      </c>
      <c r="IA396" s="46">
        <f t="shared" si="2925"/>
        <v>0</v>
      </c>
      <c r="IB396" s="46">
        <f t="shared" si="2926"/>
        <v>0</v>
      </c>
      <c r="IC396" s="46">
        <f t="shared" si="2927"/>
        <v>0</v>
      </c>
      <c r="ID396" s="51">
        <f t="shared" si="2928"/>
        <v>0</v>
      </c>
      <c r="IE396" s="153">
        <f t="shared" si="3066"/>
        <v>10000</v>
      </c>
      <c r="IF396" s="58">
        <f t="shared" si="2929"/>
        <v>0</v>
      </c>
      <c r="IG396" s="52">
        <f t="shared" si="2930"/>
        <v>0</v>
      </c>
      <c r="IH396" s="51">
        <f t="shared" si="2931"/>
        <v>0</v>
      </c>
      <c r="II396" s="57">
        <f t="shared" si="3067"/>
        <v>0</v>
      </c>
      <c r="IJ396" s="153">
        <f t="shared" si="3068"/>
        <v>10000</v>
      </c>
      <c r="IK396" s="468">
        <f t="shared" si="2752"/>
        <v>0</v>
      </c>
      <c r="IL396" s="46">
        <f t="shared" si="2753"/>
        <v>0</v>
      </c>
      <c r="IM396" s="46">
        <f t="shared" si="2754"/>
        <v>0</v>
      </c>
      <c r="IN396" s="50"/>
      <c r="IO396" s="53">
        <f t="shared" si="2932"/>
        <v>0</v>
      </c>
      <c r="IQ396" s="45">
        <v>335</v>
      </c>
      <c r="IR396" s="128">
        <f t="shared" si="2933"/>
        <v>0</v>
      </c>
      <c r="IS396" s="128">
        <f t="shared" si="2934"/>
        <v>0</v>
      </c>
      <c r="IT396" s="128">
        <f t="shared" si="2935"/>
        <v>0</v>
      </c>
      <c r="IU396" s="46">
        <f t="shared" si="3142"/>
        <v>0</v>
      </c>
      <c r="IV396" s="46">
        <f t="shared" si="2936"/>
        <v>0</v>
      </c>
      <c r="IW396" s="51">
        <f t="shared" si="2937"/>
        <v>0</v>
      </c>
      <c r="IX396" s="199">
        <f t="shared" si="3069"/>
        <v>10000</v>
      </c>
      <c r="IY396" s="128">
        <f t="shared" si="2938"/>
        <v>0</v>
      </c>
      <c r="IZ396" s="408">
        <f t="shared" si="2939"/>
        <v>0</v>
      </c>
      <c r="JA396" s="58">
        <f t="shared" si="2940"/>
        <v>0</v>
      </c>
      <c r="JB396" s="52">
        <f t="shared" si="2941"/>
        <v>0</v>
      </c>
      <c r="JC396" s="51">
        <f t="shared" si="2942"/>
        <v>0</v>
      </c>
      <c r="JD396" s="57">
        <f t="shared" si="2943"/>
        <v>0</v>
      </c>
      <c r="JE396" s="280">
        <f t="shared" si="2944"/>
        <v>10000</v>
      </c>
      <c r="JF396" s="280">
        <f t="shared" si="2945"/>
        <v>0</v>
      </c>
      <c r="JG396" s="468">
        <f t="shared" si="2946"/>
        <v>0</v>
      </c>
      <c r="JH396" s="46">
        <f t="shared" si="2947"/>
        <v>0</v>
      </c>
      <c r="JI396" s="46">
        <f t="shared" si="2948"/>
        <v>0</v>
      </c>
      <c r="JJ396" s="50"/>
      <c r="JL396" s="45">
        <v>335</v>
      </c>
      <c r="JM396" s="46">
        <f t="shared" si="2949"/>
        <v>0</v>
      </c>
      <c r="JN396" s="46">
        <f t="shared" si="2950"/>
        <v>0</v>
      </c>
      <c r="JO396" s="128">
        <f t="shared" si="2951"/>
        <v>0</v>
      </c>
      <c r="JP396" s="46">
        <f t="shared" si="3070"/>
        <v>0</v>
      </c>
      <c r="JQ396" s="46">
        <f t="shared" si="2952"/>
        <v>0</v>
      </c>
      <c r="JR396" s="51">
        <f t="shared" si="2953"/>
        <v>0</v>
      </c>
      <c r="JS396" s="51">
        <f t="shared" si="3129"/>
        <v>0</v>
      </c>
      <c r="JT396" s="199">
        <f t="shared" si="3071"/>
        <v>10000</v>
      </c>
      <c r="JU396" s="128">
        <f t="shared" si="2954"/>
        <v>0</v>
      </c>
      <c r="JV396" s="408">
        <f t="shared" si="2955"/>
        <v>0</v>
      </c>
      <c r="JW396" s="58">
        <f t="shared" si="2956"/>
        <v>0</v>
      </c>
      <c r="JX396" s="52">
        <f t="shared" si="2957"/>
        <v>0</v>
      </c>
      <c r="JY396" s="51">
        <f t="shared" si="2958"/>
        <v>0</v>
      </c>
      <c r="JZ396" s="51">
        <f t="shared" si="2959"/>
        <v>0</v>
      </c>
      <c r="KA396" s="199">
        <f t="shared" si="3130"/>
        <v>0</v>
      </c>
      <c r="KB396" s="128">
        <f t="shared" si="3072"/>
        <v>10000</v>
      </c>
      <c r="KC396" s="204">
        <f t="shared" si="2960"/>
        <v>0</v>
      </c>
      <c r="KD396" s="468">
        <f t="shared" si="3073"/>
        <v>0</v>
      </c>
      <c r="KE396" s="46">
        <f t="shared" si="3074"/>
        <v>0</v>
      </c>
      <c r="KF396" s="46">
        <f t="shared" si="2961"/>
        <v>0</v>
      </c>
      <c r="KG396" s="50"/>
      <c r="KI396" s="45">
        <v>335</v>
      </c>
      <c r="KJ396" s="46">
        <f t="shared" si="2962"/>
        <v>0</v>
      </c>
      <c r="KK396" s="46">
        <f t="shared" si="2963"/>
        <v>0</v>
      </c>
      <c r="KL396" s="128">
        <f t="shared" si="2964"/>
        <v>0</v>
      </c>
      <c r="KM396" s="46">
        <f t="shared" si="2782"/>
        <v>0</v>
      </c>
      <c r="KN396" s="46">
        <f t="shared" si="2965"/>
        <v>0</v>
      </c>
      <c r="KO396" s="51">
        <f t="shared" si="2966"/>
        <v>0</v>
      </c>
      <c r="KP396" s="199">
        <f t="shared" si="3131"/>
        <v>0</v>
      </c>
      <c r="KQ396" s="199">
        <f t="shared" si="3075"/>
        <v>10000</v>
      </c>
      <c r="KR396" s="128">
        <f t="shared" si="2967"/>
        <v>0</v>
      </c>
      <c r="KS396" s="408">
        <f t="shared" si="2968"/>
        <v>0</v>
      </c>
      <c r="KT396" s="45">
        <v>335</v>
      </c>
      <c r="KU396" s="46">
        <f t="shared" si="3076"/>
        <v>0</v>
      </c>
      <c r="KV396" s="46">
        <f t="shared" si="2969"/>
        <v>0</v>
      </c>
      <c r="KW396" s="128">
        <f t="shared" si="2755"/>
        <v>0</v>
      </c>
      <c r="KX396" s="46">
        <f t="shared" si="2970"/>
        <v>0</v>
      </c>
      <c r="KY396" s="46">
        <f t="shared" si="2756"/>
        <v>0</v>
      </c>
      <c r="KZ396" s="51">
        <f t="shared" si="2971"/>
        <v>0</v>
      </c>
      <c r="LA396" s="153">
        <f t="shared" si="3132"/>
        <v>0</v>
      </c>
      <c r="LB396" s="58">
        <f t="shared" si="2652"/>
        <v>0</v>
      </c>
      <c r="LC396" s="52">
        <f t="shared" si="2972"/>
        <v>0</v>
      </c>
      <c r="LD396" s="51">
        <f t="shared" si="2973"/>
        <v>0</v>
      </c>
      <c r="LE396" s="51">
        <f t="shared" si="2757"/>
        <v>0</v>
      </c>
      <c r="LF396" s="51">
        <f t="shared" si="3133"/>
        <v>0</v>
      </c>
      <c r="LG396" s="128">
        <f t="shared" si="2758"/>
        <v>10000</v>
      </c>
      <c r="LH396" s="204">
        <f t="shared" si="2974"/>
        <v>0</v>
      </c>
      <c r="LI396" s="479">
        <f t="shared" si="2759"/>
        <v>0</v>
      </c>
      <c r="LJ396" s="46">
        <f t="shared" si="3077"/>
        <v>0</v>
      </c>
      <c r="LK396" s="46">
        <f t="shared" si="3078"/>
        <v>0</v>
      </c>
      <c r="LL396" s="50"/>
      <c r="LN396" s="45">
        <v>335</v>
      </c>
      <c r="LO396" s="46">
        <f t="shared" si="2975"/>
        <v>0</v>
      </c>
      <c r="LP396" s="46">
        <f t="shared" si="3102"/>
        <v>0</v>
      </c>
      <c r="LQ396" s="46">
        <f t="shared" si="2976"/>
        <v>0</v>
      </c>
      <c r="LR396" s="46">
        <f t="shared" si="2977"/>
        <v>0</v>
      </c>
      <c r="LS396" s="46">
        <f t="shared" si="2978"/>
        <v>0</v>
      </c>
      <c r="LT396" s="51">
        <f t="shared" si="2979"/>
        <v>0</v>
      </c>
      <c r="LU396" s="199">
        <f t="shared" si="3079"/>
        <v>10000</v>
      </c>
      <c r="LV396" s="58">
        <f t="shared" si="2980"/>
        <v>0</v>
      </c>
      <c r="LW396" s="241">
        <f t="shared" si="3103"/>
        <v>0</v>
      </c>
      <c r="LX396" s="51">
        <f t="shared" si="2981"/>
        <v>0</v>
      </c>
      <c r="LY396" s="51">
        <f t="shared" si="2982"/>
        <v>0</v>
      </c>
      <c r="LZ396" s="46">
        <f t="shared" si="3080"/>
        <v>0</v>
      </c>
      <c r="MA396" s="199">
        <f t="shared" si="3081"/>
        <v>10000</v>
      </c>
      <c r="MB396" s="468">
        <f t="shared" si="3082"/>
        <v>0</v>
      </c>
      <c r="MC396" s="46">
        <f t="shared" si="3083"/>
        <v>0</v>
      </c>
      <c r="MD396" s="46">
        <f t="shared" si="3084"/>
        <v>0</v>
      </c>
      <c r="ME396" s="50"/>
      <c r="MG396" s="45">
        <v>335</v>
      </c>
      <c r="MH396" s="46">
        <f t="shared" si="2983"/>
        <v>0</v>
      </c>
      <c r="MI396" s="46">
        <f t="shared" si="3104"/>
        <v>0</v>
      </c>
      <c r="MJ396" s="46">
        <f t="shared" si="2984"/>
        <v>0</v>
      </c>
      <c r="MK396" s="46">
        <f t="shared" si="2985"/>
        <v>0</v>
      </c>
      <c r="ML396" s="46">
        <f t="shared" si="2986"/>
        <v>0</v>
      </c>
      <c r="MM396" s="51">
        <f t="shared" si="2987"/>
        <v>0</v>
      </c>
      <c r="MN396" s="199">
        <f t="shared" si="3085"/>
        <v>10000</v>
      </c>
      <c r="MO396" s="58">
        <f t="shared" si="2988"/>
        <v>0</v>
      </c>
      <c r="MP396" s="52">
        <f t="shared" si="3105"/>
        <v>0</v>
      </c>
      <c r="MQ396" s="51">
        <f t="shared" si="2989"/>
        <v>0</v>
      </c>
      <c r="MR396" s="57">
        <f t="shared" si="2990"/>
        <v>0</v>
      </c>
      <c r="MS396" s="199">
        <f t="shared" si="3086"/>
        <v>10000</v>
      </c>
      <c r="MT396" s="468">
        <f t="shared" si="3087"/>
        <v>0</v>
      </c>
      <c r="MU396" s="46">
        <f t="shared" si="2991"/>
        <v>0</v>
      </c>
      <c r="MV396" s="46">
        <f t="shared" si="2992"/>
        <v>0</v>
      </c>
      <c r="MW396" s="50"/>
      <c r="MY396" s="45">
        <v>335</v>
      </c>
      <c r="MZ396" s="46">
        <f t="shared" si="2993"/>
        <v>0</v>
      </c>
      <c r="NA396" s="46">
        <f t="shared" si="3106"/>
        <v>0</v>
      </c>
      <c r="NB396" s="128">
        <f t="shared" si="2994"/>
        <v>0</v>
      </c>
      <c r="NC396" s="46">
        <f t="shared" si="2776"/>
        <v>0</v>
      </c>
      <c r="ND396" s="46">
        <f t="shared" si="2995"/>
        <v>0</v>
      </c>
      <c r="NE396" s="51">
        <f t="shared" si="2760"/>
        <v>0</v>
      </c>
      <c r="NF396" s="153">
        <f t="shared" si="2761"/>
        <v>10000</v>
      </c>
      <c r="NG396" s="45">
        <v>335</v>
      </c>
      <c r="NH396" s="46">
        <f t="shared" si="2777"/>
        <v>0</v>
      </c>
      <c r="NI396" s="46">
        <f t="shared" si="3107"/>
        <v>0</v>
      </c>
      <c r="NJ396" s="128">
        <f t="shared" si="2762"/>
        <v>0</v>
      </c>
      <c r="NK396" s="46">
        <f t="shared" si="3088"/>
        <v>0</v>
      </c>
      <c r="NL396" s="46">
        <f t="shared" si="2763"/>
        <v>0</v>
      </c>
      <c r="NM396" s="51">
        <f t="shared" si="2996"/>
        <v>0</v>
      </c>
      <c r="NN396" s="58">
        <f t="shared" si="2764"/>
        <v>0</v>
      </c>
      <c r="NO396" s="52">
        <f t="shared" si="3108"/>
        <v>0</v>
      </c>
      <c r="NP396" s="51">
        <f t="shared" si="2765"/>
        <v>0</v>
      </c>
      <c r="NQ396" s="57">
        <f t="shared" si="2997"/>
        <v>0</v>
      </c>
      <c r="NR396" s="153">
        <f t="shared" si="3089"/>
        <v>10000</v>
      </c>
      <c r="NS396" s="469">
        <f t="shared" si="2998"/>
        <v>0</v>
      </c>
      <c r="NT396" s="46">
        <f t="shared" si="2999"/>
        <v>0</v>
      </c>
      <c r="NU396" s="46">
        <f t="shared" si="3000"/>
        <v>0</v>
      </c>
      <c r="NV396" s="50"/>
      <c r="NX396" s="45">
        <v>335</v>
      </c>
      <c r="NY396" s="46">
        <f t="shared" si="3001"/>
        <v>0</v>
      </c>
      <c r="NZ396" s="46">
        <f t="shared" si="3109"/>
        <v>0</v>
      </c>
      <c r="OA396" s="46">
        <f t="shared" si="3002"/>
        <v>0</v>
      </c>
      <c r="OB396" s="46">
        <f t="shared" si="3003"/>
        <v>0</v>
      </c>
      <c r="OC396" s="46">
        <f t="shared" si="3004"/>
        <v>0</v>
      </c>
      <c r="OD396" s="51">
        <f t="shared" si="3005"/>
        <v>0</v>
      </c>
      <c r="OE396" s="57">
        <f t="shared" si="3134"/>
        <v>0</v>
      </c>
      <c r="OF396" s="153">
        <f t="shared" si="3090"/>
        <v>10000</v>
      </c>
      <c r="OG396" s="58">
        <f t="shared" si="3006"/>
        <v>0</v>
      </c>
      <c r="OH396" s="241">
        <f t="shared" si="3135"/>
        <v>0</v>
      </c>
      <c r="OI396" s="51">
        <f t="shared" si="3007"/>
        <v>0</v>
      </c>
      <c r="OJ396" s="51">
        <f t="shared" si="3008"/>
        <v>0</v>
      </c>
      <c r="OK396" s="153">
        <f t="shared" si="3136"/>
        <v>0</v>
      </c>
      <c r="OL396" s="153">
        <f t="shared" si="3091"/>
        <v>10000</v>
      </c>
      <c r="OM396" s="468">
        <f t="shared" si="3092"/>
        <v>0</v>
      </c>
      <c r="ON396" s="46">
        <f t="shared" si="3093"/>
        <v>0</v>
      </c>
      <c r="OO396" s="46">
        <f t="shared" si="3009"/>
        <v>0</v>
      </c>
      <c r="OP396" s="50"/>
      <c r="OR396" s="45">
        <v>335</v>
      </c>
      <c r="OS396" s="46">
        <f t="shared" si="3010"/>
        <v>0</v>
      </c>
      <c r="OT396" s="128">
        <f t="shared" si="3110"/>
        <v>0</v>
      </c>
      <c r="OU396" s="128">
        <f t="shared" si="3011"/>
        <v>0</v>
      </c>
      <c r="OV396" s="46">
        <f t="shared" si="2778"/>
        <v>0</v>
      </c>
      <c r="OW396" s="46">
        <f t="shared" si="2779"/>
        <v>0</v>
      </c>
      <c r="OX396" s="51">
        <f t="shared" si="3012"/>
        <v>0</v>
      </c>
      <c r="OY396" s="51">
        <f t="shared" si="3137"/>
        <v>0</v>
      </c>
      <c r="OZ396" s="153">
        <f t="shared" si="3094"/>
        <v>10000</v>
      </c>
      <c r="PA396" s="45">
        <v>335</v>
      </c>
      <c r="PB396" s="46">
        <f t="shared" si="3013"/>
        <v>0</v>
      </c>
      <c r="PC396" s="46">
        <f t="shared" si="3138"/>
        <v>0</v>
      </c>
      <c r="PD396" s="128">
        <f t="shared" si="3014"/>
        <v>0</v>
      </c>
      <c r="PE396" s="46">
        <f t="shared" si="3015"/>
        <v>0</v>
      </c>
      <c r="PF396" s="46">
        <f t="shared" si="3016"/>
        <v>0</v>
      </c>
      <c r="PG396" s="51">
        <f t="shared" si="3017"/>
        <v>0</v>
      </c>
      <c r="PH396" s="57">
        <f t="shared" si="3139"/>
        <v>0</v>
      </c>
      <c r="PI396" s="688">
        <f t="shared" si="3018"/>
        <v>0</v>
      </c>
      <c r="PJ396" s="52">
        <f t="shared" si="3140"/>
        <v>0</v>
      </c>
      <c r="PK396" s="51">
        <f t="shared" si="3019"/>
        <v>0</v>
      </c>
      <c r="PL396" s="57">
        <f t="shared" si="3020"/>
        <v>0</v>
      </c>
      <c r="PM396" s="57">
        <f t="shared" si="3141"/>
        <v>0</v>
      </c>
      <c r="PN396" s="153">
        <f t="shared" si="3095"/>
        <v>10000</v>
      </c>
      <c r="PO396" s="469">
        <f t="shared" si="3021"/>
        <v>0</v>
      </c>
      <c r="PP396" s="46">
        <f t="shared" si="3022"/>
        <v>0</v>
      </c>
      <c r="PQ396" s="46">
        <f t="shared" si="3023"/>
        <v>0</v>
      </c>
      <c r="PR396" s="50"/>
    </row>
    <row r="397" spans="2:434" hidden="1" x14ac:dyDescent="0.3">
      <c r="B397" s="45">
        <v>336</v>
      </c>
      <c r="C397" s="46">
        <f t="shared" si="2798"/>
        <v>0</v>
      </c>
      <c r="D397" s="46">
        <f t="shared" si="2830"/>
        <v>0</v>
      </c>
      <c r="E397" s="46">
        <f t="shared" si="2831"/>
        <v>0</v>
      </c>
      <c r="F397" s="46">
        <f t="shared" si="2832"/>
        <v>0</v>
      </c>
      <c r="G397" s="46">
        <f t="shared" si="2833"/>
        <v>0</v>
      </c>
      <c r="H397" s="51">
        <f t="shared" si="2834"/>
        <v>0</v>
      </c>
      <c r="I397" s="58">
        <f t="shared" si="2766"/>
        <v>0</v>
      </c>
      <c r="J397" s="52">
        <f t="shared" si="2835"/>
        <v>0</v>
      </c>
      <c r="K397" s="51">
        <f t="shared" si="2836"/>
        <v>0</v>
      </c>
      <c r="L397" s="57">
        <f t="shared" si="2837"/>
        <v>0</v>
      </c>
      <c r="M397" s="468">
        <f t="shared" si="3024"/>
        <v>0</v>
      </c>
      <c r="N397" s="46">
        <f t="shared" si="3025"/>
        <v>0</v>
      </c>
      <c r="O397" s="47"/>
      <c r="P397" s="46">
        <f t="shared" si="3026"/>
        <v>0</v>
      </c>
      <c r="Q397" s="50"/>
      <c r="T397" s="45">
        <v>336</v>
      </c>
      <c r="U397" s="46">
        <f t="shared" si="2838"/>
        <v>0</v>
      </c>
      <c r="V397" s="46">
        <f t="shared" si="2839"/>
        <v>0</v>
      </c>
      <c r="W397" s="46">
        <f t="shared" si="3027"/>
        <v>0</v>
      </c>
      <c r="X397" s="46">
        <f t="shared" si="2840"/>
        <v>0</v>
      </c>
      <c r="Y397" s="46">
        <f t="shared" si="2841"/>
        <v>0</v>
      </c>
      <c r="Z397" s="51">
        <f t="shared" si="2842"/>
        <v>0</v>
      </c>
      <c r="AA397" s="58">
        <f t="shared" si="2843"/>
        <v>0</v>
      </c>
      <c r="AB397" s="52">
        <f t="shared" si="2844"/>
        <v>0</v>
      </c>
      <c r="AC397" s="51">
        <f t="shared" si="2845"/>
        <v>0</v>
      </c>
      <c r="AD397" s="57">
        <f t="shared" si="2846"/>
        <v>0</v>
      </c>
      <c r="AE397" s="468">
        <f t="shared" si="3028"/>
        <v>0</v>
      </c>
      <c r="AF397" s="46">
        <f t="shared" si="2847"/>
        <v>0</v>
      </c>
      <c r="AG397" s="47"/>
      <c r="AH397" s="46">
        <f t="shared" si="3029"/>
        <v>0</v>
      </c>
      <c r="AI397" s="50"/>
      <c r="AK397" s="45">
        <v>336</v>
      </c>
      <c r="AL397" s="46">
        <f t="shared" si="2848"/>
        <v>0</v>
      </c>
      <c r="AM397" s="46"/>
      <c r="AN397" s="46"/>
      <c r="AO397" s="46">
        <f t="shared" si="2849"/>
        <v>0</v>
      </c>
      <c r="AP397" s="128">
        <f t="shared" si="2850"/>
        <v>0</v>
      </c>
      <c r="AQ397" s="128"/>
      <c r="AR397" s="128"/>
      <c r="AS397" s="46">
        <f t="shared" si="2851"/>
        <v>0</v>
      </c>
      <c r="AT397" s="46">
        <f t="shared" si="2852"/>
        <v>0</v>
      </c>
      <c r="AU397" s="51"/>
      <c r="AV397" s="51"/>
      <c r="AW397" s="51">
        <f t="shared" si="2853"/>
        <v>0</v>
      </c>
      <c r="AX397" s="58">
        <f t="shared" si="2854"/>
        <v>0</v>
      </c>
      <c r="AY397" s="52"/>
      <c r="AZ397" s="52"/>
      <c r="BA397" s="52">
        <f t="shared" si="2855"/>
        <v>0</v>
      </c>
      <c r="BB397" s="51">
        <f t="shared" si="2856"/>
        <v>0</v>
      </c>
      <c r="BC397" s="51"/>
      <c r="BD397" s="51"/>
      <c r="BE397" s="57">
        <f t="shared" si="2857"/>
        <v>0</v>
      </c>
      <c r="BF397" s="468">
        <f t="shared" si="2858"/>
        <v>0</v>
      </c>
      <c r="BG397" s="46">
        <f t="shared" si="2859"/>
        <v>0</v>
      </c>
      <c r="BH397" s="46">
        <f t="shared" si="2860"/>
        <v>0</v>
      </c>
      <c r="BI397" s="50"/>
      <c r="BK397" s="45">
        <v>336</v>
      </c>
      <c r="BL397" s="46">
        <f t="shared" si="3030"/>
        <v>0</v>
      </c>
      <c r="BM397" s="46">
        <f t="shared" si="3031"/>
        <v>0</v>
      </c>
      <c r="BN397" s="46">
        <f t="shared" si="3032"/>
        <v>0</v>
      </c>
      <c r="BO397" s="46">
        <f t="shared" si="2861"/>
        <v>0</v>
      </c>
      <c r="BP397" s="46">
        <f t="shared" si="2862"/>
        <v>0</v>
      </c>
      <c r="BQ397" s="149">
        <f t="shared" si="2863"/>
        <v>0</v>
      </c>
      <c r="BR397" s="57">
        <f t="shared" si="3111"/>
        <v>0</v>
      </c>
      <c r="BS397" s="58">
        <f t="shared" si="2767"/>
        <v>0</v>
      </c>
      <c r="BT397" s="52">
        <f t="shared" si="3033"/>
        <v>0</v>
      </c>
      <c r="BU397" s="51">
        <f t="shared" si="2864"/>
        <v>0</v>
      </c>
      <c r="BV397" s="149">
        <f t="shared" si="2865"/>
        <v>0</v>
      </c>
      <c r="BW397" s="153">
        <f t="shared" si="3112"/>
        <v>0</v>
      </c>
      <c r="BX397" s="468">
        <f t="shared" si="3034"/>
        <v>0</v>
      </c>
      <c r="BY397" s="46">
        <f t="shared" si="3035"/>
        <v>0</v>
      </c>
      <c r="BZ397" s="46">
        <f t="shared" si="2866"/>
        <v>0</v>
      </c>
      <c r="CA397" s="50"/>
      <c r="CB397" s="18"/>
      <c r="CC397" s="45">
        <v>336</v>
      </c>
      <c r="CD397" s="239">
        <f t="shared" si="2867"/>
        <v>0</v>
      </c>
      <c r="CE397" s="239">
        <f t="shared" si="3036"/>
        <v>0</v>
      </c>
      <c r="CF397" s="128">
        <f t="shared" si="2868"/>
        <v>0</v>
      </c>
      <c r="CG397" s="46">
        <f t="shared" si="3037"/>
        <v>0</v>
      </c>
      <c r="CH397" s="46">
        <f t="shared" si="2768"/>
        <v>0</v>
      </c>
      <c r="CI397" s="149">
        <f t="shared" si="2869"/>
        <v>0</v>
      </c>
      <c r="CJ397" s="199">
        <f t="shared" si="3113"/>
        <v>0</v>
      </c>
      <c r="CK397" s="153">
        <f t="shared" si="3038"/>
        <v>10000</v>
      </c>
      <c r="CL397" s="45">
        <v>336</v>
      </c>
      <c r="CM397" s="46">
        <f t="shared" si="3039"/>
        <v>0</v>
      </c>
      <c r="CN397" s="239">
        <f t="shared" si="3040"/>
        <v>0</v>
      </c>
      <c r="CO397" s="128">
        <f t="shared" si="2780"/>
        <v>0</v>
      </c>
      <c r="CP397" s="46">
        <f t="shared" si="2870"/>
        <v>0</v>
      </c>
      <c r="CQ397" s="46">
        <f t="shared" si="2781"/>
        <v>0</v>
      </c>
      <c r="CR397" s="149">
        <f t="shared" si="2871"/>
        <v>0</v>
      </c>
      <c r="CS397" s="153">
        <f t="shared" si="3114"/>
        <v>0</v>
      </c>
      <c r="CT397" s="58">
        <f t="shared" si="2872"/>
        <v>0</v>
      </c>
      <c r="CU397" s="52">
        <f t="shared" si="3041"/>
        <v>0</v>
      </c>
      <c r="CV397" s="51">
        <f t="shared" si="3042"/>
        <v>0</v>
      </c>
      <c r="CW397" s="149">
        <f t="shared" si="2873"/>
        <v>0</v>
      </c>
      <c r="CX397" s="57">
        <f t="shared" si="3115"/>
        <v>0</v>
      </c>
      <c r="CY397" s="153">
        <f t="shared" si="3043"/>
        <v>10000</v>
      </c>
      <c r="CZ397" s="479">
        <f t="shared" si="2746"/>
        <v>0</v>
      </c>
      <c r="DA397" s="46">
        <f t="shared" si="3044"/>
        <v>0</v>
      </c>
      <c r="DB397" s="46">
        <f t="shared" si="3045"/>
        <v>0</v>
      </c>
      <c r="DC397" s="50"/>
      <c r="DE397" s="237">
        <v>336</v>
      </c>
      <c r="DF397" s="46">
        <f t="shared" si="2874"/>
        <v>0</v>
      </c>
      <c r="DG397" s="239">
        <f t="shared" si="3116"/>
        <v>0</v>
      </c>
      <c r="DH397" s="46">
        <f t="shared" si="2875"/>
        <v>0</v>
      </c>
      <c r="DI397" s="46">
        <f t="shared" si="2876"/>
        <v>0</v>
      </c>
      <c r="DJ397" s="46">
        <f t="shared" si="2877"/>
        <v>0</v>
      </c>
      <c r="DK397" s="51">
        <f t="shared" si="2878"/>
        <v>0</v>
      </c>
      <c r="DL397" s="58">
        <f t="shared" si="2769"/>
        <v>0</v>
      </c>
      <c r="DM397" s="240">
        <f t="shared" si="3117"/>
        <v>0</v>
      </c>
      <c r="DN397" s="51">
        <f t="shared" si="2879"/>
        <v>0</v>
      </c>
      <c r="DO397" s="57">
        <f t="shared" si="2880"/>
        <v>0</v>
      </c>
      <c r="DP397" s="468">
        <f t="shared" si="3046"/>
        <v>0</v>
      </c>
      <c r="DQ397" s="46">
        <f t="shared" si="3047"/>
        <v>0</v>
      </c>
      <c r="DR397" s="47"/>
      <c r="DS397" s="46">
        <f t="shared" si="3048"/>
        <v>0</v>
      </c>
      <c r="DT397" s="50"/>
      <c r="DV397" s="237">
        <v>336</v>
      </c>
      <c r="DW397" s="46">
        <f t="shared" si="3049"/>
        <v>0</v>
      </c>
      <c r="DX397" s="239">
        <f t="shared" si="3118"/>
        <v>0</v>
      </c>
      <c r="DY397" s="46">
        <f t="shared" si="3050"/>
        <v>0</v>
      </c>
      <c r="DZ397" s="46">
        <f t="shared" si="2881"/>
        <v>0</v>
      </c>
      <c r="EA397" s="46">
        <f t="shared" si="2882"/>
        <v>0</v>
      </c>
      <c r="EB397" s="51">
        <f t="shared" si="2883"/>
        <v>0</v>
      </c>
      <c r="EC397" s="58">
        <f t="shared" si="2770"/>
        <v>0</v>
      </c>
      <c r="ED397" s="240">
        <f t="shared" si="3119"/>
        <v>0</v>
      </c>
      <c r="EE397" s="51">
        <f t="shared" si="2884"/>
        <v>0</v>
      </c>
      <c r="EF397" s="57">
        <f t="shared" si="2885"/>
        <v>0</v>
      </c>
      <c r="EG397" s="468">
        <f t="shared" si="3051"/>
        <v>0</v>
      </c>
      <c r="EH397" s="46">
        <f t="shared" si="3052"/>
        <v>0</v>
      </c>
      <c r="EI397" s="47"/>
      <c r="EJ397" s="46">
        <f t="shared" si="3053"/>
        <v>0</v>
      </c>
      <c r="EK397" s="50"/>
      <c r="EL397" s="18"/>
      <c r="EM397" s="237">
        <v>336</v>
      </c>
      <c r="EN397" s="239">
        <f t="shared" si="3096"/>
        <v>0</v>
      </c>
      <c r="EO397" s="239">
        <f t="shared" si="3120"/>
        <v>0</v>
      </c>
      <c r="EP397" s="128">
        <f t="shared" si="2771"/>
        <v>0</v>
      </c>
      <c r="EQ397" s="46">
        <f t="shared" si="2886"/>
        <v>0</v>
      </c>
      <c r="ER397" s="46">
        <f t="shared" si="2887"/>
        <v>0</v>
      </c>
      <c r="ES397" s="51">
        <f t="shared" si="2888"/>
        <v>0</v>
      </c>
      <c r="ET397" s="153">
        <f t="shared" si="3054"/>
        <v>10000</v>
      </c>
      <c r="EU397" s="237">
        <v>336</v>
      </c>
      <c r="EV397" s="46">
        <f t="shared" si="2772"/>
        <v>0</v>
      </c>
      <c r="EW397" s="239">
        <f t="shared" si="3121"/>
        <v>0</v>
      </c>
      <c r="EX397" s="128">
        <f t="shared" si="2889"/>
        <v>0</v>
      </c>
      <c r="EY397" s="46">
        <f t="shared" si="2890"/>
        <v>0</v>
      </c>
      <c r="EZ397" s="46">
        <f t="shared" si="2891"/>
        <v>0</v>
      </c>
      <c r="FA397" s="51">
        <f t="shared" si="2892"/>
        <v>0</v>
      </c>
      <c r="FB397" s="58">
        <f t="shared" si="2893"/>
        <v>0</v>
      </c>
      <c r="FC397" s="240">
        <f t="shared" si="3122"/>
        <v>0</v>
      </c>
      <c r="FD397" s="51">
        <f t="shared" si="3055"/>
        <v>0</v>
      </c>
      <c r="FE397" s="57">
        <f t="shared" si="2894"/>
        <v>0</v>
      </c>
      <c r="FF397" s="153">
        <f t="shared" si="3056"/>
        <v>10000</v>
      </c>
      <c r="FG397" s="469">
        <f t="shared" si="2895"/>
        <v>0</v>
      </c>
      <c r="FH397" s="46">
        <f t="shared" si="2896"/>
        <v>0</v>
      </c>
      <c r="FI397" s="46">
        <f t="shared" si="2897"/>
        <v>0</v>
      </c>
      <c r="FJ397" s="50"/>
      <c r="FL397" s="237">
        <v>336</v>
      </c>
      <c r="FM397" s="46">
        <f t="shared" si="3057"/>
        <v>0</v>
      </c>
      <c r="FN397" s="239">
        <f t="shared" si="3097"/>
        <v>0</v>
      </c>
      <c r="FO397" s="46">
        <f t="shared" si="3058"/>
        <v>0</v>
      </c>
      <c r="FP397" s="46">
        <f t="shared" si="2898"/>
        <v>0</v>
      </c>
      <c r="FQ397" s="46">
        <f t="shared" si="2899"/>
        <v>0</v>
      </c>
      <c r="FR397" s="149">
        <f t="shared" si="2900"/>
        <v>0</v>
      </c>
      <c r="FS397" s="57">
        <f t="shared" si="3123"/>
        <v>0</v>
      </c>
      <c r="FT397" s="58">
        <f t="shared" si="2773"/>
        <v>0</v>
      </c>
      <c r="FU397" s="240">
        <f t="shared" si="3098"/>
        <v>0</v>
      </c>
      <c r="FV397" s="51">
        <f t="shared" si="2901"/>
        <v>0</v>
      </c>
      <c r="FW397" s="149">
        <f t="shared" si="2902"/>
        <v>0</v>
      </c>
      <c r="FX397" s="153">
        <f t="shared" si="3124"/>
        <v>0</v>
      </c>
      <c r="FY397" s="468">
        <f t="shared" si="3059"/>
        <v>0</v>
      </c>
      <c r="FZ397" s="46">
        <f t="shared" si="3060"/>
        <v>0</v>
      </c>
      <c r="GA397" s="46">
        <f t="shared" si="2903"/>
        <v>0</v>
      </c>
      <c r="GB397" s="50"/>
      <c r="GD397" s="237">
        <v>336</v>
      </c>
      <c r="GE397" s="239">
        <f t="shared" si="3099"/>
        <v>0</v>
      </c>
      <c r="GF397" s="239">
        <f t="shared" si="3125"/>
        <v>0</v>
      </c>
      <c r="GG397" s="128">
        <f t="shared" si="2699"/>
        <v>0</v>
      </c>
      <c r="GH397" s="46">
        <f t="shared" si="2774"/>
        <v>0</v>
      </c>
      <c r="GI397" s="46">
        <f t="shared" si="2904"/>
        <v>0</v>
      </c>
      <c r="GJ397" s="149">
        <f t="shared" si="2905"/>
        <v>0</v>
      </c>
      <c r="GK397" s="51">
        <f t="shared" si="3126"/>
        <v>0</v>
      </c>
      <c r="GL397" s="153">
        <f t="shared" si="3061"/>
        <v>10000</v>
      </c>
      <c r="GM397" s="237">
        <v>336</v>
      </c>
      <c r="GN397" s="46">
        <f t="shared" si="2775"/>
        <v>0</v>
      </c>
      <c r="GO397" s="239">
        <f t="shared" si="3100"/>
        <v>0</v>
      </c>
      <c r="GP397" s="128">
        <f t="shared" si="2747"/>
        <v>0</v>
      </c>
      <c r="GQ397" s="46">
        <f t="shared" si="2906"/>
        <v>0</v>
      </c>
      <c r="GR397" s="46">
        <f t="shared" si="2748"/>
        <v>0</v>
      </c>
      <c r="GS397" s="149">
        <f t="shared" si="2907"/>
        <v>0</v>
      </c>
      <c r="GT397" s="57">
        <f t="shared" si="3127"/>
        <v>0</v>
      </c>
      <c r="GU397" s="58">
        <f t="shared" si="2908"/>
        <v>0</v>
      </c>
      <c r="GV397" s="325">
        <f t="shared" si="3101"/>
        <v>0</v>
      </c>
      <c r="GW397" s="51">
        <f t="shared" si="3062"/>
        <v>0</v>
      </c>
      <c r="GX397" s="150">
        <f t="shared" si="2909"/>
        <v>0</v>
      </c>
      <c r="GY397" s="57">
        <f t="shared" si="3128"/>
        <v>0</v>
      </c>
      <c r="GZ397" s="153">
        <f t="shared" si="3063"/>
        <v>10000</v>
      </c>
      <c r="HA397" s="469">
        <f t="shared" si="2910"/>
        <v>0</v>
      </c>
      <c r="HB397" s="46">
        <f t="shared" si="2911"/>
        <v>0</v>
      </c>
      <c r="HC397" s="46">
        <f t="shared" si="2912"/>
        <v>0</v>
      </c>
      <c r="HD397" s="50"/>
      <c r="HF397" s="45">
        <v>336</v>
      </c>
      <c r="HG397" s="46">
        <f t="shared" si="2913"/>
        <v>0</v>
      </c>
      <c r="HH397" s="46">
        <f t="shared" si="2914"/>
        <v>0</v>
      </c>
      <c r="HI397" s="46">
        <f t="shared" si="2915"/>
        <v>0</v>
      </c>
      <c r="HJ397" s="46">
        <f t="shared" si="2916"/>
        <v>0</v>
      </c>
      <c r="HK397" s="46">
        <f t="shared" si="2917"/>
        <v>0</v>
      </c>
      <c r="HL397" s="51">
        <f t="shared" si="2918"/>
        <v>0</v>
      </c>
      <c r="HM397" s="153">
        <f t="shared" si="3064"/>
        <v>10000</v>
      </c>
      <c r="HN397" s="58">
        <f t="shared" si="2919"/>
        <v>0</v>
      </c>
      <c r="HO397" s="52">
        <f t="shared" si="2920"/>
        <v>0</v>
      </c>
      <c r="HP397" s="51">
        <f t="shared" si="2921"/>
        <v>0</v>
      </c>
      <c r="HQ397" s="57">
        <f t="shared" si="2922"/>
        <v>0</v>
      </c>
      <c r="HR397" s="153">
        <f t="shared" si="3065"/>
        <v>10000</v>
      </c>
      <c r="HS397" s="468">
        <f t="shared" si="2749"/>
        <v>0</v>
      </c>
      <c r="HT397" s="46">
        <f t="shared" si="2750"/>
        <v>0</v>
      </c>
      <c r="HU397" s="46">
        <f t="shared" si="2751"/>
        <v>0</v>
      </c>
      <c r="HV397" s="50"/>
      <c r="HX397" s="45">
        <v>336</v>
      </c>
      <c r="HY397" s="128">
        <f t="shared" si="2923"/>
        <v>0</v>
      </c>
      <c r="HZ397" s="46">
        <f t="shared" si="2924"/>
        <v>0</v>
      </c>
      <c r="IA397" s="46">
        <f t="shared" si="2925"/>
        <v>0</v>
      </c>
      <c r="IB397" s="46">
        <f t="shared" si="2926"/>
        <v>0</v>
      </c>
      <c r="IC397" s="46">
        <f t="shared" si="2927"/>
        <v>0</v>
      </c>
      <c r="ID397" s="51">
        <f t="shared" si="2928"/>
        <v>0</v>
      </c>
      <c r="IE397" s="153">
        <f t="shared" si="3066"/>
        <v>10000</v>
      </c>
      <c r="IF397" s="58">
        <f t="shared" si="2929"/>
        <v>0</v>
      </c>
      <c r="IG397" s="52">
        <f t="shared" si="2930"/>
        <v>0</v>
      </c>
      <c r="IH397" s="51">
        <f t="shared" si="2931"/>
        <v>0</v>
      </c>
      <c r="II397" s="57">
        <f t="shared" si="3067"/>
        <v>0</v>
      </c>
      <c r="IJ397" s="153">
        <f t="shared" si="3068"/>
        <v>10000</v>
      </c>
      <c r="IK397" s="468">
        <f t="shared" si="2752"/>
        <v>0</v>
      </c>
      <c r="IL397" s="46">
        <f t="shared" si="2753"/>
        <v>0</v>
      </c>
      <c r="IM397" s="46">
        <f t="shared" si="2754"/>
        <v>0</v>
      </c>
      <c r="IN397" s="50"/>
      <c r="IO397" s="53">
        <f t="shared" si="2932"/>
        <v>0</v>
      </c>
      <c r="IQ397" s="45">
        <v>336</v>
      </c>
      <c r="IR397" s="128">
        <f t="shared" si="2933"/>
        <v>0</v>
      </c>
      <c r="IS397" s="128">
        <f t="shared" si="2934"/>
        <v>0</v>
      </c>
      <c r="IT397" s="128">
        <f t="shared" si="2935"/>
        <v>0</v>
      </c>
      <c r="IU397" s="46">
        <f t="shared" si="3142"/>
        <v>0</v>
      </c>
      <c r="IV397" s="46">
        <f t="shared" si="2936"/>
        <v>0</v>
      </c>
      <c r="IW397" s="51">
        <f t="shared" si="2937"/>
        <v>0</v>
      </c>
      <c r="IX397" s="199">
        <f t="shared" si="3069"/>
        <v>10000</v>
      </c>
      <c r="IY397" s="128">
        <f t="shared" si="2938"/>
        <v>0</v>
      </c>
      <c r="IZ397" s="408">
        <f t="shared" si="2939"/>
        <v>0</v>
      </c>
      <c r="JA397" s="58">
        <f t="shared" si="2940"/>
        <v>0</v>
      </c>
      <c r="JB397" s="52">
        <f t="shared" si="2941"/>
        <v>0</v>
      </c>
      <c r="JC397" s="51">
        <f t="shared" si="2942"/>
        <v>0</v>
      </c>
      <c r="JD397" s="57">
        <f t="shared" si="2943"/>
        <v>0</v>
      </c>
      <c r="JE397" s="280">
        <f t="shared" si="2944"/>
        <v>10000</v>
      </c>
      <c r="JF397" s="280">
        <f t="shared" si="2945"/>
        <v>0</v>
      </c>
      <c r="JG397" s="468">
        <f t="shared" si="2946"/>
        <v>0</v>
      </c>
      <c r="JH397" s="46">
        <f t="shared" si="2947"/>
        <v>0</v>
      </c>
      <c r="JI397" s="46">
        <f t="shared" si="2948"/>
        <v>0</v>
      </c>
      <c r="JJ397" s="50"/>
      <c r="JL397" s="45">
        <v>336</v>
      </c>
      <c r="JM397" s="46">
        <f t="shared" si="2949"/>
        <v>0</v>
      </c>
      <c r="JN397" s="46">
        <f t="shared" si="2950"/>
        <v>0</v>
      </c>
      <c r="JO397" s="128">
        <f t="shared" si="2951"/>
        <v>0</v>
      </c>
      <c r="JP397" s="46">
        <f t="shared" si="3070"/>
        <v>0</v>
      </c>
      <c r="JQ397" s="46">
        <f t="shared" si="2952"/>
        <v>0</v>
      </c>
      <c r="JR397" s="149">
        <f t="shared" si="2953"/>
        <v>0</v>
      </c>
      <c r="JS397" s="51">
        <f t="shared" si="3129"/>
        <v>0</v>
      </c>
      <c r="JT397" s="199">
        <f t="shared" si="3071"/>
        <v>10000</v>
      </c>
      <c r="JU397" s="128">
        <f t="shared" si="2954"/>
        <v>0</v>
      </c>
      <c r="JV397" s="408">
        <f t="shared" si="2955"/>
        <v>0</v>
      </c>
      <c r="JW397" s="58">
        <f t="shared" si="2956"/>
        <v>0</v>
      </c>
      <c r="JX397" s="52">
        <f t="shared" si="2957"/>
        <v>0</v>
      </c>
      <c r="JY397" s="51">
        <f t="shared" si="2958"/>
        <v>0</v>
      </c>
      <c r="JZ397" s="149">
        <f t="shared" si="2959"/>
        <v>0</v>
      </c>
      <c r="KA397" s="199">
        <f t="shared" si="3130"/>
        <v>0</v>
      </c>
      <c r="KB397" s="128">
        <f t="shared" si="3072"/>
        <v>10000</v>
      </c>
      <c r="KC397" s="204">
        <f t="shared" si="2960"/>
        <v>0</v>
      </c>
      <c r="KD397" s="468">
        <f t="shared" si="3073"/>
        <v>0</v>
      </c>
      <c r="KE397" s="46">
        <f t="shared" si="3074"/>
        <v>0</v>
      </c>
      <c r="KF397" s="46">
        <f t="shared" si="2961"/>
        <v>0</v>
      </c>
      <c r="KG397" s="50"/>
      <c r="KI397" s="45">
        <v>336</v>
      </c>
      <c r="KJ397" s="46">
        <f t="shared" si="2962"/>
        <v>0</v>
      </c>
      <c r="KK397" s="46">
        <f t="shared" si="2963"/>
        <v>0</v>
      </c>
      <c r="KL397" s="128">
        <f t="shared" si="2964"/>
        <v>0</v>
      </c>
      <c r="KM397" s="46">
        <f t="shared" si="2782"/>
        <v>0</v>
      </c>
      <c r="KN397" s="46">
        <f t="shared" si="2965"/>
        <v>0</v>
      </c>
      <c r="KO397" s="149">
        <f t="shared" si="2966"/>
        <v>0</v>
      </c>
      <c r="KP397" s="199">
        <f t="shared" si="3131"/>
        <v>0</v>
      </c>
      <c r="KQ397" s="199">
        <f t="shared" si="3075"/>
        <v>10000</v>
      </c>
      <c r="KR397" s="128">
        <f t="shared" si="2967"/>
        <v>0</v>
      </c>
      <c r="KS397" s="408">
        <f t="shared" si="2968"/>
        <v>0</v>
      </c>
      <c r="KT397" s="45">
        <v>336</v>
      </c>
      <c r="KU397" s="46">
        <f t="shared" si="3076"/>
        <v>0</v>
      </c>
      <c r="KV397" s="46">
        <f t="shared" si="2969"/>
        <v>0</v>
      </c>
      <c r="KW397" s="128">
        <f t="shared" si="2755"/>
        <v>0</v>
      </c>
      <c r="KX397" s="46">
        <f t="shared" si="2970"/>
        <v>0</v>
      </c>
      <c r="KY397" s="46">
        <f t="shared" si="2756"/>
        <v>0</v>
      </c>
      <c r="KZ397" s="149">
        <f t="shared" si="2971"/>
        <v>0</v>
      </c>
      <c r="LA397" s="153">
        <f t="shared" si="3132"/>
        <v>0</v>
      </c>
      <c r="LB397" s="58">
        <f t="shared" si="2652"/>
        <v>0</v>
      </c>
      <c r="LC397" s="52">
        <f t="shared" si="2972"/>
        <v>0</v>
      </c>
      <c r="LD397" s="51">
        <f t="shared" si="2973"/>
        <v>0</v>
      </c>
      <c r="LE397" s="149">
        <f t="shared" si="2757"/>
        <v>0</v>
      </c>
      <c r="LF397" s="51">
        <f t="shared" si="3133"/>
        <v>0</v>
      </c>
      <c r="LG397" s="128">
        <f t="shared" si="2758"/>
        <v>10000</v>
      </c>
      <c r="LH397" s="204">
        <f t="shared" si="2974"/>
        <v>0</v>
      </c>
      <c r="LI397" s="479">
        <f t="shared" si="2759"/>
        <v>0</v>
      </c>
      <c r="LJ397" s="46">
        <f t="shared" si="3077"/>
        <v>0</v>
      </c>
      <c r="LK397" s="46">
        <f t="shared" si="3078"/>
        <v>0</v>
      </c>
      <c r="LL397" s="50"/>
      <c r="LN397" s="237">
        <v>336</v>
      </c>
      <c r="LO397" s="46">
        <f t="shared" si="2975"/>
        <v>0</v>
      </c>
      <c r="LP397" s="239">
        <f t="shared" si="3102"/>
        <v>0</v>
      </c>
      <c r="LQ397" s="46">
        <f t="shared" si="2976"/>
        <v>0</v>
      </c>
      <c r="LR397" s="46">
        <f t="shared" si="2977"/>
        <v>0</v>
      </c>
      <c r="LS397" s="46">
        <f t="shared" si="2978"/>
        <v>0</v>
      </c>
      <c r="LT397" s="51">
        <f t="shared" si="2979"/>
        <v>0</v>
      </c>
      <c r="LU397" s="199">
        <f t="shared" si="3079"/>
        <v>10000</v>
      </c>
      <c r="LV397" s="58">
        <f t="shared" si="2980"/>
        <v>0</v>
      </c>
      <c r="LW397" s="240">
        <f t="shared" si="3103"/>
        <v>0</v>
      </c>
      <c r="LX397" s="51">
        <f t="shared" si="2981"/>
        <v>0</v>
      </c>
      <c r="LY397" s="51">
        <f t="shared" si="2982"/>
        <v>0</v>
      </c>
      <c r="LZ397" s="46">
        <f t="shared" si="3080"/>
        <v>0</v>
      </c>
      <c r="MA397" s="199">
        <f t="shared" si="3081"/>
        <v>10000</v>
      </c>
      <c r="MB397" s="468">
        <f t="shared" si="3082"/>
        <v>0</v>
      </c>
      <c r="MC397" s="46">
        <f t="shared" si="3083"/>
        <v>0</v>
      </c>
      <c r="MD397" s="46">
        <f t="shared" si="3084"/>
        <v>0</v>
      </c>
      <c r="ME397" s="50"/>
      <c r="MG397" s="237">
        <v>336</v>
      </c>
      <c r="MH397" s="46">
        <f t="shared" si="2983"/>
        <v>0</v>
      </c>
      <c r="MI397" s="239">
        <f>IF(MG397&gt;$BD$10,0,IF(AND($H$7="Oui",MG397&gt;$I$7),0,IF(MG397&gt;$B$7,0,(TRUNC(MM396*$AP$54*$L$7/12,2))+(TRUNC(MM396*$AR$54*$M$7/12,2)))))</f>
        <v>0</v>
      </c>
      <c r="MJ397" s="46">
        <f t="shared" si="2984"/>
        <v>0</v>
      </c>
      <c r="MK397" s="46">
        <f t="shared" si="2985"/>
        <v>0</v>
      </c>
      <c r="ML397" s="46">
        <f t="shared" si="2986"/>
        <v>0</v>
      </c>
      <c r="MM397" s="51">
        <f t="shared" si="2987"/>
        <v>0</v>
      </c>
      <c r="MN397" s="199">
        <f t="shared" si="3085"/>
        <v>10000</v>
      </c>
      <c r="MO397" s="58">
        <f t="shared" si="2988"/>
        <v>0</v>
      </c>
      <c r="MP397" s="240">
        <f t="shared" si="3105"/>
        <v>0</v>
      </c>
      <c r="MQ397" s="51">
        <f t="shared" si="2989"/>
        <v>0</v>
      </c>
      <c r="MR397" s="57">
        <f t="shared" si="2990"/>
        <v>0</v>
      </c>
      <c r="MS397" s="199">
        <f t="shared" si="3086"/>
        <v>10000</v>
      </c>
      <c r="MT397" s="468">
        <f t="shared" si="3087"/>
        <v>0</v>
      </c>
      <c r="MU397" s="46">
        <f t="shared" si="2991"/>
        <v>0</v>
      </c>
      <c r="MV397" s="46">
        <f t="shared" si="2992"/>
        <v>0</v>
      </c>
      <c r="MW397" s="50"/>
      <c r="MY397" s="237">
        <v>336</v>
      </c>
      <c r="MZ397" s="46">
        <f t="shared" si="2993"/>
        <v>0</v>
      </c>
      <c r="NA397" s="239">
        <f t="shared" si="3106"/>
        <v>0</v>
      </c>
      <c r="NB397" s="128">
        <f t="shared" si="2994"/>
        <v>0</v>
      </c>
      <c r="NC397" s="46">
        <f t="shared" si="2776"/>
        <v>0</v>
      </c>
      <c r="ND397" s="46">
        <f t="shared" si="2995"/>
        <v>0</v>
      </c>
      <c r="NE397" s="51">
        <f t="shared" si="2760"/>
        <v>0</v>
      </c>
      <c r="NF397" s="153">
        <f t="shared" si="2761"/>
        <v>10000</v>
      </c>
      <c r="NG397" s="237">
        <v>336</v>
      </c>
      <c r="NH397" s="46">
        <f t="shared" si="2777"/>
        <v>0</v>
      </c>
      <c r="NI397" s="239">
        <f t="shared" si="3107"/>
        <v>0</v>
      </c>
      <c r="NJ397" s="128">
        <f t="shared" si="2762"/>
        <v>0</v>
      </c>
      <c r="NK397" s="46">
        <f t="shared" si="3088"/>
        <v>0</v>
      </c>
      <c r="NL397" s="46">
        <f t="shared" si="2763"/>
        <v>0</v>
      </c>
      <c r="NM397" s="51">
        <f t="shared" si="2996"/>
        <v>0</v>
      </c>
      <c r="NN397" s="58">
        <f t="shared" si="2764"/>
        <v>0</v>
      </c>
      <c r="NO397" s="240">
        <f t="shared" si="3108"/>
        <v>0</v>
      </c>
      <c r="NP397" s="51">
        <f t="shared" si="2765"/>
        <v>0</v>
      </c>
      <c r="NQ397" s="57">
        <f t="shared" si="2997"/>
        <v>0</v>
      </c>
      <c r="NR397" s="153">
        <f t="shared" si="3089"/>
        <v>10000</v>
      </c>
      <c r="NS397" s="469">
        <f t="shared" si="2998"/>
        <v>0</v>
      </c>
      <c r="NT397" s="46">
        <f t="shared" si="2999"/>
        <v>0</v>
      </c>
      <c r="NU397" s="46">
        <f t="shared" si="3000"/>
        <v>0</v>
      </c>
      <c r="NV397" s="50"/>
      <c r="NX397" s="237">
        <v>336</v>
      </c>
      <c r="NY397" s="46">
        <f t="shared" si="3001"/>
        <v>0</v>
      </c>
      <c r="NZ397" s="239">
        <f t="shared" si="3109"/>
        <v>0</v>
      </c>
      <c r="OA397" s="46">
        <f t="shared" si="3002"/>
        <v>0</v>
      </c>
      <c r="OB397" s="46">
        <f t="shared" si="3003"/>
        <v>0</v>
      </c>
      <c r="OC397" s="46">
        <f t="shared" si="3004"/>
        <v>0</v>
      </c>
      <c r="OD397" s="149">
        <f t="shared" si="3005"/>
        <v>0</v>
      </c>
      <c r="OE397" s="57">
        <f t="shared" si="3134"/>
        <v>0</v>
      </c>
      <c r="OF397" s="153">
        <f t="shared" si="3090"/>
        <v>10000</v>
      </c>
      <c r="OG397" s="58">
        <f t="shared" si="3006"/>
        <v>0</v>
      </c>
      <c r="OH397" s="240">
        <f t="shared" si="3135"/>
        <v>0</v>
      </c>
      <c r="OI397" s="51">
        <f t="shared" si="3007"/>
        <v>0</v>
      </c>
      <c r="OJ397" s="149">
        <f t="shared" si="3008"/>
        <v>0</v>
      </c>
      <c r="OK397" s="153">
        <f t="shared" si="3136"/>
        <v>0</v>
      </c>
      <c r="OL397" s="153">
        <f t="shared" si="3091"/>
        <v>10000</v>
      </c>
      <c r="OM397" s="468">
        <f t="shared" si="3092"/>
        <v>0</v>
      </c>
      <c r="ON397" s="46">
        <f t="shared" si="3093"/>
        <v>0</v>
      </c>
      <c r="OO397" s="46">
        <f t="shared" si="3009"/>
        <v>0</v>
      </c>
      <c r="OP397" s="50"/>
      <c r="OR397" s="237">
        <v>336</v>
      </c>
      <c r="OS397" s="46">
        <f t="shared" si="3010"/>
        <v>0</v>
      </c>
      <c r="OT397" s="239">
        <f t="shared" si="3110"/>
        <v>0</v>
      </c>
      <c r="OU397" s="128">
        <f t="shared" si="3011"/>
        <v>0</v>
      </c>
      <c r="OV397" s="46">
        <f t="shared" si="2778"/>
        <v>0</v>
      </c>
      <c r="OW397" s="46">
        <f t="shared" si="2779"/>
        <v>0</v>
      </c>
      <c r="OX397" s="149">
        <f t="shared" si="3012"/>
        <v>0</v>
      </c>
      <c r="OY397" s="51">
        <f t="shared" si="3137"/>
        <v>0</v>
      </c>
      <c r="OZ397" s="153">
        <f t="shared" si="3094"/>
        <v>10000</v>
      </c>
      <c r="PA397" s="237">
        <v>336</v>
      </c>
      <c r="PB397" s="46">
        <f t="shared" si="3013"/>
        <v>0</v>
      </c>
      <c r="PC397" s="239">
        <f t="shared" si="3138"/>
        <v>0</v>
      </c>
      <c r="PD397" s="128">
        <f t="shared" si="3014"/>
        <v>0</v>
      </c>
      <c r="PE397" s="46">
        <f t="shared" si="3015"/>
        <v>0</v>
      </c>
      <c r="PF397" s="46">
        <f t="shared" si="3016"/>
        <v>0</v>
      </c>
      <c r="PG397" s="149">
        <f t="shared" si="3017"/>
        <v>0</v>
      </c>
      <c r="PH397" s="57">
        <f t="shared" si="3139"/>
        <v>0</v>
      </c>
      <c r="PI397" s="688">
        <f t="shared" si="3018"/>
        <v>0</v>
      </c>
      <c r="PJ397" s="240">
        <f t="shared" si="3140"/>
        <v>0</v>
      </c>
      <c r="PK397" s="51">
        <f t="shared" si="3019"/>
        <v>0</v>
      </c>
      <c r="PL397" s="150">
        <f t="shared" si="3020"/>
        <v>0</v>
      </c>
      <c r="PM397" s="57">
        <f t="shared" si="3141"/>
        <v>0</v>
      </c>
      <c r="PN397" s="153">
        <f t="shared" si="3095"/>
        <v>10000</v>
      </c>
      <c r="PO397" s="469">
        <f t="shared" si="3021"/>
        <v>0</v>
      </c>
      <c r="PP397" s="46">
        <f t="shared" si="3022"/>
        <v>0</v>
      </c>
      <c r="PQ397" s="46">
        <f t="shared" si="3023"/>
        <v>0</v>
      </c>
      <c r="PR397" s="50"/>
    </row>
    <row r="398" spans="2:434" hidden="1" x14ac:dyDescent="0.3">
      <c r="B398" s="45">
        <v>337</v>
      </c>
      <c r="C398" s="46">
        <f t="shared" si="2798"/>
        <v>0</v>
      </c>
      <c r="D398" s="46">
        <f t="shared" si="2830"/>
        <v>0</v>
      </c>
      <c r="E398" s="46">
        <f t="shared" si="2831"/>
        <v>0</v>
      </c>
      <c r="F398" s="46">
        <f t="shared" si="2832"/>
        <v>0</v>
      </c>
      <c r="G398" s="46">
        <f t="shared" si="2833"/>
        <v>0</v>
      </c>
      <c r="H398" s="51">
        <f t="shared" si="2834"/>
        <v>0</v>
      </c>
      <c r="I398" s="58">
        <f t="shared" si="2766"/>
        <v>0</v>
      </c>
      <c r="J398" s="52">
        <f t="shared" si="2835"/>
        <v>0</v>
      </c>
      <c r="K398" s="51">
        <f t="shared" si="2836"/>
        <v>0</v>
      </c>
      <c r="L398" s="57">
        <f t="shared" si="2837"/>
        <v>0</v>
      </c>
      <c r="M398" s="468">
        <f t="shared" si="3024"/>
        <v>0</v>
      </c>
      <c r="N398" s="46">
        <f t="shared" si="3025"/>
        <v>0</v>
      </c>
      <c r="O398" s="47"/>
      <c r="P398" s="46">
        <f t="shared" si="3026"/>
        <v>0</v>
      </c>
      <c r="Q398" s="50"/>
      <c r="T398" s="45">
        <v>337</v>
      </c>
      <c r="U398" s="46">
        <f t="shared" si="2838"/>
        <v>0</v>
      </c>
      <c r="V398" s="46">
        <f t="shared" si="2839"/>
        <v>0</v>
      </c>
      <c r="W398" s="46">
        <f t="shared" si="3027"/>
        <v>0</v>
      </c>
      <c r="X398" s="46">
        <f t="shared" si="2840"/>
        <v>0</v>
      </c>
      <c r="Y398" s="46">
        <f t="shared" si="2841"/>
        <v>0</v>
      </c>
      <c r="Z398" s="51">
        <f t="shared" si="2842"/>
        <v>0</v>
      </c>
      <c r="AA398" s="58">
        <f t="shared" si="2843"/>
        <v>0</v>
      </c>
      <c r="AB398" s="52">
        <f t="shared" si="2844"/>
        <v>0</v>
      </c>
      <c r="AC398" s="51">
        <f t="shared" si="2845"/>
        <v>0</v>
      </c>
      <c r="AD398" s="57">
        <f t="shared" si="2846"/>
        <v>0</v>
      </c>
      <c r="AE398" s="468">
        <f t="shared" si="3028"/>
        <v>0</v>
      </c>
      <c r="AF398" s="46">
        <f t="shared" si="2847"/>
        <v>0</v>
      </c>
      <c r="AG398" s="47"/>
      <c r="AH398" s="46">
        <f t="shared" si="3029"/>
        <v>0</v>
      </c>
      <c r="AI398" s="50"/>
      <c r="AK398" s="45">
        <v>337</v>
      </c>
      <c r="AL398" s="46">
        <f t="shared" si="2848"/>
        <v>0</v>
      </c>
      <c r="AM398" s="46"/>
      <c r="AN398" s="46"/>
      <c r="AO398" s="46">
        <f t="shared" si="2849"/>
        <v>0</v>
      </c>
      <c r="AP398" s="128">
        <f t="shared" si="2850"/>
        <v>0</v>
      </c>
      <c r="AQ398" s="128"/>
      <c r="AR398" s="128"/>
      <c r="AS398" s="46">
        <f t="shared" si="2851"/>
        <v>0</v>
      </c>
      <c r="AT398" s="46">
        <f t="shared" si="2852"/>
        <v>0</v>
      </c>
      <c r="AU398" s="51"/>
      <c r="AV398" s="51"/>
      <c r="AW398" s="51">
        <f t="shared" si="2853"/>
        <v>0</v>
      </c>
      <c r="AX398" s="58">
        <f t="shared" si="2854"/>
        <v>0</v>
      </c>
      <c r="AY398" s="52"/>
      <c r="AZ398" s="52"/>
      <c r="BA398" s="52">
        <f t="shared" si="2855"/>
        <v>0</v>
      </c>
      <c r="BB398" s="51">
        <f t="shared" si="2856"/>
        <v>0</v>
      </c>
      <c r="BC398" s="51"/>
      <c r="BD398" s="51"/>
      <c r="BE398" s="57">
        <f t="shared" si="2857"/>
        <v>0</v>
      </c>
      <c r="BF398" s="468">
        <f t="shared" si="2858"/>
        <v>0</v>
      </c>
      <c r="BG398" s="46">
        <f t="shared" si="2859"/>
        <v>0</v>
      </c>
      <c r="BH398" s="46">
        <f t="shared" si="2860"/>
        <v>0</v>
      </c>
      <c r="BI398" s="50"/>
      <c r="BK398" s="45">
        <v>337</v>
      </c>
      <c r="BL398" s="46">
        <f t="shared" si="3030"/>
        <v>0</v>
      </c>
      <c r="BM398" s="46">
        <f t="shared" si="3031"/>
        <v>0</v>
      </c>
      <c r="BN398" s="46">
        <f t="shared" si="3032"/>
        <v>0</v>
      </c>
      <c r="BO398" s="46">
        <f t="shared" si="2861"/>
        <v>0</v>
      </c>
      <c r="BP398" s="46">
        <f t="shared" si="2862"/>
        <v>0</v>
      </c>
      <c r="BQ398" s="51">
        <f t="shared" si="2863"/>
        <v>0</v>
      </c>
      <c r="BR398" s="150">
        <f>$BQ$397</f>
        <v>0</v>
      </c>
      <c r="BS398" s="58">
        <f t="shared" si="2767"/>
        <v>0</v>
      </c>
      <c r="BT398" s="52">
        <f t="shared" si="3033"/>
        <v>0</v>
      </c>
      <c r="BU398" s="51">
        <f t="shared" si="2864"/>
        <v>0</v>
      </c>
      <c r="BV398" s="51">
        <f t="shared" si="2865"/>
        <v>0</v>
      </c>
      <c r="BW398" s="150">
        <f>$BV$397</f>
        <v>0</v>
      </c>
      <c r="BX398" s="468">
        <f t="shared" si="3034"/>
        <v>0</v>
      </c>
      <c r="BY398" s="46">
        <f t="shared" si="3035"/>
        <v>0</v>
      </c>
      <c r="BZ398" s="46">
        <f t="shared" si="2866"/>
        <v>0</v>
      </c>
      <c r="CA398" s="50"/>
      <c r="CB398" s="18"/>
      <c r="CC398" s="45">
        <v>337</v>
      </c>
      <c r="CD398" s="128">
        <f t="shared" si="2867"/>
        <v>0</v>
      </c>
      <c r="CE398" s="46">
        <f t="shared" si="3036"/>
        <v>0</v>
      </c>
      <c r="CF398" s="128">
        <f t="shared" si="2868"/>
        <v>0</v>
      </c>
      <c r="CG398" s="46">
        <f t="shared" si="3037"/>
        <v>0</v>
      </c>
      <c r="CH398" s="46">
        <f t="shared" si="2768"/>
        <v>0</v>
      </c>
      <c r="CI398" s="51">
        <f t="shared" si="2869"/>
        <v>0</v>
      </c>
      <c r="CJ398" s="149">
        <f>$CI$397</f>
        <v>0</v>
      </c>
      <c r="CK398" s="153">
        <f t="shared" si="3038"/>
        <v>10000</v>
      </c>
      <c r="CL398" s="45">
        <v>337</v>
      </c>
      <c r="CM398" s="46">
        <f t="shared" si="3039"/>
        <v>0</v>
      </c>
      <c r="CN398" s="46">
        <f t="shared" si="3040"/>
        <v>0</v>
      </c>
      <c r="CO398" s="128">
        <f t="shared" si="2780"/>
        <v>0</v>
      </c>
      <c r="CP398" s="46">
        <f t="shared" si="2870"/>
        <v>0</v>
      </c>
      <c r="CQ398" s="46">
        <f t="shared" si="2781"/>
        <v>0</v>
      </c>
      <c r="CR398" s="51">
        <f t="shared" si="2871"/>
        <v>0</v>
      </c>
      <c r="CS398" s="150">
        <f>$CR$397</f>
        <v>0</v>
      </c>
      <c r="CT398" s="58">
        <f t="shared" si="2872"/>
        <v>0</v>
      </c>
      <c r="CU398" s="52">
        <f t="shared" si="3041"/>
        <v>0</v>
      </c>
      <c r="CV398" s="51">
        <f t="shared" si="3042"/>
        <v>0</v>
      </c>
      <c r="CW398" s="51">
        <f t="shared" si="2873"/>
        <v>0</v>
      </c>
      <c r="CX398" s="150">
        <f>$CW$397</f>
        <v>0</v>
      </c>
      <c r="CY398" s="153">
        <f t="shared" si="3043"/>
        <v>10000</v>
      </c>
      <c r="CZ398" s="479">
        <f t="shared" si="2746"/>
        <v>0</v>
      </c>
      <c r="DA398" s="46">
        <f t="shared" si="3044"/>
        <v>0</v>
      </c>
      <c r="DB398" s="46">
        <f t="shared" si="3045"/>
        <v>0</v>
      </c>
      <c r="DC398" s="50"/>
      <c r="DE398" s="45">
        <v>337</v>
      </c>
      <c r="DF398" s="46">
        <f t="shared" si="2874"/>
        <v>0</v>
      </c>
      <c r="DG398" s="46">
        <f>IF(AND($H$7="Oui",DE398&gt;$I$7),0,IF(DE398&gt;$B$7,0,(TRUNC($C$7*$P$55*$L$7/12,2))+(TRUNC($C$7*$Q$55*$M$7/12,2))))</f>
        <v>0</v>
      </c>
      <c r="DH398" s="46">
        <f t="shared" si="2875"/>
        <v>0</v>
      </c>
      <c r="DI398" s="46">
        <f t="shared" si="2876"/>
        <v>0</v>
      </c>
      <c r="DJ398" s="46">
        <f t="shared" si="2877"/>
        <v>0</v>
      </c>
      <c r="DK398" s="51">
        <f t="shared" si="2878"/>
        <v>0</v>
      </c>
      <c r="DL398" s="58">
        <f t="shared" si="2769"/>
        <v>0</v>
      </c>
      <c r="DM398" s="241">
        <f>IF(AND($H$7="Oui",DE398&gt;$I$7),0,IF(DE398&gt;$B$7,0,(TRUNC($C$7*$P$55/12,2))+(TRUNC($C$7*$Q$55/12,2))))</f>
        <v>0</v>
      </c>
      <c r="DN398" s="51">
        <f t="shared" si="2879"/>
        <v>0</v>
      </c>
      <c r="DO398" s="57">
        <f t="shared" si="2880"/>
        <v>0</v>
      </c>
      <c r="DP398" s="468">
        <f t="shared" si="3046"/>
        <v>0</v>
      </c>
      <c r="DQ398" s="46">
        <f t="shared" si="3047"/>
        <v>0</v>
      </c>
      <c r="DR398" s="47"/>
      <c r="DS398" s="46">
        <f t="shared" si="3048"/>
        <v>0</v>
      </c>
      <c r="DT398" s="50"/>
      <c r="DV398" s="45">
        <v>337</v>
      </c>
      <c r="DW398" s="46">
        <f t="shared" si="3049"/>
        <v>0</v>
      </c>
      <c r="DX398" s="46">
        <f>IF(AND($H$7="Oui",DV398&gt;$I$7),0,IF(DV398&gt;$B$7,0,(TRUNC(EB397*$R$55*$L$7/12,2))+(TRUNC(EB397*$S$55*$M$7/12,2))))</f>
        <v>0</v>
      </c>
      <c r="DY398" s="46">
        <f t="shared" si="3050"/>
        <v>0</v>
      </c>
      <c r="DZ398" s="46">
        <f t="shared" si="2881"/>
        <v>0</v>
      </c>
      <c r="EA398" s="46">
        <f t="shared" si="2882"/>
        <v>0</v>
      </c>
      <c r="EB398" s="51">
        <f t="shared" si="2883"/>
        <v>0</v>
      </c>
      <c r="EC398" s="58">
        <f t="shared" si="2770"/>
        <v>0</v>
      </c>
      <c r="ED398" s="52">
        <f>IF(AND($H$7="Oui",DV398&gt;$I$7),0,IF(DV398&gt;$B$7,0,(TRUNC(EF397*$R$55/12,2))+(TRUNC(EF397*$S$55/12,2))))</f>
        <v>0</v>
      </c>
      <c r="EE398" s="51">
        <f t="shared" si="2884"/>
        <v>0</v>
      </c>
      <c r="EF398" s="57">
        <f t="shared" si="2885"/>
        <v>0</v>
      </c>
      <c r="EG398" s="468">
        <f t="shared" si="3051"/>
        <v>0</v>
      </c>
      <c r="EH398" s="46">
        <f t="shared" si="3052"/>
        <v>0</v>
      </c>
      <c r="EI398" s="47"/>
      <c r="EJ398" s="46">
        <f t="shared" si="3053"/>
        <v>0</v>
      </c>
      <c r="EK398" s="50"/>
      <c r="EL398" s="18"/>
      <c r="EM398" s="45">
        <v>337</v>
      </c>
      <c r="EN398" s="46">
        <f t="shared" ref="EN398:EN409" si="3143">IF(AND($H$7="Oui",EM398=$I$7),EP398+EO398,IF(EM398&gt;$B$7,0,IF($F$10="Paliers",ROUND(-PMT(($D$7+($T$55*$L$7)+($U$55*$M$7))/12,$B$7-EM397,ES397,0,0),2),IF(AND($H$7="Oui",EM398=$I$7),EP398+EO398,IF(AND($H$7="Oui",EM398&gt;$I$7),0,IF(EM398&gt;$B$7,0,$EN$60))))))</f>
        <v>0</v>
      </c>
      <c r="EO398" s="46">
        <f>IF(EM398&gt;$B$7,0,(TRUNC(ES397*$T$55*$L$7/12,2))+(TRUNC(ES397*$U$55*$M$7/12,2)))</f>
        <v>0</v>
      </c>
      <c r="EP398" s="128">
        <f t="shared" si="2771"/>
        <v>0</v>
      </c>
      <c r="EQ398" s="46">
        <f t="shared" si="2886"/>
        <v>0</v>
      </c>
      <c r="ER398" s="46">
        <f t="shared" si="2887"/>
        <v>0</v>
      </c>
      <c r="ES398" s="51">
        <f t="shared" si="2888"/>
        <v>0</v>
      </c>
      <c r="ET398" s="153">
        <f t="shared" si="3054"/>
        <v>10000</v>
      </c>
      <c r="EU398" s="45">
        <v>337</v>
      </c>
      <c r="EV398" s="46">
        <f t="shared" si="2772"/>
        <v>0</v>
      </c>
      <c r="EW398" s="46">
        <f>IF(EU398&gt;$B$7,0,(TRUNC(FA397*$T$55*$L$7/12,2))+(TRUNC(FA397*$U$55*$M$7/12,2)))</f>
        <v>0</v>
      </c>
      <c r="EX398" s="128">
        <f t="shared" si="2889"/>
        <v>0</v>
      </c>
      <c r="EY398" s="46">
        <f t="shared" si="2890"/>
        <v>0</v>
      </c>
      <c r="EZ398" s="46">
        <f t="shared" si="2891"/>
        <v>0</v>
      </c>
      <c r="FA398" s="51">
        <f t="shared" si="2892"/>
        <v>0</v>
      </c>
      <c r="FB398" s="58">
        <f t="shared" si="2893"/>
        <v>0</v>
      </c>
      <c r="FC398" s="52">
        <f>IF(AND($H$7="Oui",EU398&gt;$I$7),0,IF(EU398&gt;$B$7,0,(TRUNC(FE397*$T$55/12,2))+(TRUNC(FE397*$U$55/12,2))))</f>
        <v>0</v>
      </c>
      <c r="FD398" s="51">
        <f t="shared" si="3055"/>
        <v>0</v>
      </c>
      <c r="FE398" s="57">
        <f t="shared" si="2894"/>
        <v>0</v>
      </c>
      <c r="FF398" s="153">
        <f t="shared" si="3056"/>
        <v>10000</v>
      </c>
      <c r="FG398" s="469">
        <f t="shared" si="2895"/>
        <v>0</v>
      </c>
      <c r="FH398" s="46">
        <f t="shared" si="2896"/>
        <v>0</v>
      </c>
      <c r="FI398" s="46">
        <f t="shared" si="2897"/>
        <v>0</v>
      </c>
      <c r="FJ398" s="50"/>
      <c r="FL398" s="45">
        <v>337</v>
      </c>
      <c r="FM398" s="46">
        <f t="shared" si="3057"/>
        <v>0</v>
      </c>
      <c r="FN398" s="46">
        <f t="shared" ref="FN398:FN409" si="3144">IF(AND($H$7="Oui",FL398&gt;$I$7),0,IF(FL398&gt;$B$7,0,(TRUNC(FS398*$V$55*$L$7/12,2))+(TRUNC(FS398*$W$55*$M$7/12,2))))</f>
        <v>0</v>
      </c>
      <c r="FO398" s="46">
        <f t="shared" si="3058"/>
        <v>0</v>
      </c>
      <c r="FP398" s="46">
        <f t="shared" si="2898"/>
        <v>0</v>
      </c>
      <c r="FQ398" s="46">
        <f t="shared" si="2899"/>
        <v>0</v>
      </c>
      <c r="FR398" s="51">
        <f t="shared" si="2900"/>
        <v>0</v>
      </c>
      <c r="FS398" s="150">
        <f>$BQ$397</f>
        <v>0</v>
      </c>
      <c r="FT398" s="58">
        <f t="shared" si="2773"/>
        <v>0</v>
      </c>
      <c r="FU398" s="241">
        <f t="shared" ref="FU398:FU409" si="3145">IF(AND($H$7="Oui",FL398&gt;$I$7),0,IF(FL398&gt;$B$7,0,(TRUNC(FX398*$V$55/12,2))+(TRUNC(FX398*$W$55/12,2))))</f>
        <v>0</v>
      </c>
      <c r="FV398" s="51">
        <f t="shared" si="2901"/>
        <v>0</v>
      </c>
      <c r="FW398" s="51">
        <f t="shared" si="2902"/>
        <v>0</v>
      </c>
      <c r="FX398" s="150">
        <f>$BV$397</f>
        <v>0</v>
      </c>
      <c r="FY398" s="468">
        <f t="shared" si="3059"/>
        <v>0</v>
      </c>
      <c r="FZ398" s="46">
        <f t="shared" si="3060"/>
        <v>0</v>
      </c>
      <c r="GA398" s="46">
        <f t="shared" si="2903"/>
        <v>0</v>
      </c>
      <c r="GB398" s="50"/>
      <c r="GD398" s="45">
        <v>337</v>
      </c>
      <c r="GE398" s="128">
        <f t="shared" ref="GE398:GE409" si="3146">IF(AND($H$7="Oui",GD398=$I$7),GG398+GF398,IF(GD398&gt;$B$7,0,IF($F$10="Paliers",ROUND(-PMT(($D$7+($X$54*$L$7)+($Y$54*$M$7))/12,$B$7-GD397,GJ397,0,0),2),IF(AND($H$7="Oui",GD398=$I$7),GG398+GF398,IF(AND($H$7="Oui",GD398&gt;$I$7),0,IF(GD398&gt;$B$7,0,$GE$60))))))</f>
        <v>0</v>
      </c>
      <c r="GF398" s="128">
        <f>IF(AND($H$7="Oui",GD398&gt;$I$7),0,IF(GD398&gt;$B$7,0,(TRUNC(GK398*$X$55*$L$7/12,2))+(TRUNC(GK398*$Y$55*$M$7/12,2))))</f>
        <v>0</v>
      </c>
      <c r="GG398" s="128">
        <f t="shared" si="2699"/>
        <v>0</v>
      </c>
      <c r="GH398" s="46">
        <f t="shared" si="2774"/>
        <v>0</v>
      </c>
      <c r="GI398" s="46">
        <f t="shared" si="2904"/>
        <v>0</v>
      </c>
      <c r="GJ398" s="51">
        <f t="shared" si="2905"/>
        <v>0</v>
      </c>
      <c r="GK398" s="149">
        <f>$GJ$397</f>
        <v>0</v>
      </c>
      <c r="GL398" s="153">
        <f t="shared" si="3061"/>
        <v>10000</v>
      </c>
      <c r="GM398" s="45">
        <v>337</v>
      </c>
      <c r="GN398" s="46">
        <f t="shared" si="2775"/>
        <v>0</v>
      </c>
      <c r="GO398" s="46">
        <f t="shared" ref="GO398:GO409" si="3147">IF(GM398&gt;$B$7,0,(TRUNC(GT398*$X$55*$L$7/12,2))+(TRUNC(GT398*$Y$55*$M$7/12,2)))</f>
        <v>0</v>
      </c>
      <c r="GP398" s="128">
        <f t="shared" si="2747"/>
        <v>0</v>
      </c>
      <c r="GQ398" s="46">
        <f t="shared" si="2906"/>
        <v>0</v>
      </c>
      <c r="GR398" s="46">
        <f t="shared" si="2748"/>
        <v>0</v>
      </c>
      <c r="GS398" s="51">
        <f t="shared" si="2907"/>
        <v>0</v>
      </c>
      <c r="GT398" s="150">
        <f>$GS$397</f>
        <v>0</v>
      </c>
      <c r="GU398" s="58">
        <f t="shared" si="2908"/>
        <v>0</v>
      </c>
      <c r="GV398" s="52">
        <f t="shared" ref="GV398:GV409" si="3148">IF(AND($H$7="Oui",GM398&gt;$I$7),0,IF(GM398&gt;$B$7,0,(TRUNC(GY398*$X$55/12,2))+(TRUNC(GY398*$Y$55/12,2))))</f>
        <v>0</v>
      </c>
      <c r="GW398" s="51">
        <f t="shared" si="3062"/>
        <v>0</v>
      </c>
      <c r="GX398" s="57">
        <f t="shared" si="2909"/>
        <v>0</v>
      </c>
      <c r="GY398" s="150">
        <f>$GX$397</f>
        <v>0</v>
      </c>
      <c r="GZ398" s="153">
        <f t="shared" si="3063"/>
        <v>10000</v>
      </c>
      <c r="HA398" s="469">
        <f t="shared" si="2910"/>
        <v>0</v>
      </c>
      <c r="HB398" s="46">
        <f t="shared" si="2911"/>
        <v>0</v>
      </c>
      <c r="HC398" s="46">
        <f t="shared" si="2912"/>
        <v>0</v>
      </c>
      <c r="HD398" s="50"/>
      <c r="HF398" s="45">
        <v>337</v>
      </c>
      <c r="HG398" s="46">
        <f t="shared" si="2913"/>
        <v>0</v>
      </c>
      <c r="HH398" s="46">
        <f t="shared" si="2914"/>
        <v>0</v>
      </c>
      <c r="HI398" s="46">
        <f t="shared" si="2915"/>
        <v>0</v>
      </c>
      <c r="HJ398" s="46">
        <f t="shared" si="2916"/>
        <v>0</v>
      </c>
      <c r="HK398" s="46">
        <f t="shared" si="2917"/>
        <v>0</v>
      </c>
      <c r="HL398" s="51">
        <f t="shared" si="2918"/>
        <v>0</v>
      </c>
      <c r="HM398" s="153">
        <f t="shared" si="3064"/>
        <v>10000</v>
      </c>
      <c r="HN398" s="58">
        <f t="shared" si="2919"/>
        <v>0</v>
      </c>
      <c r="HO398" s="52">
        <f t="shared" si="2920"/>
        <v>0</v>
      </c>
      <c r="HP398" s="51">
        <f t="shared" si="2921"/>
        <v>0</v>
      </c>
      <c r="HQ398" s="57">
        <f t="shared" si="2922"/>
        <v>0</v>
      </c>
      <c r="HR398" s="153">
        <f t="shared" si="3065"/>
        <v>10000</v>
      </c>
      <c r="HS398" s="468">
        <f t="shared" si="2749"/>
        <v>0</v>
      </c>
      <c r="HT398" s="46">
        <f t="shared" si="2750"/>
        <v>0</v>
      </c>
      <c r="HU398" s="46">
        <f t="shared" si="2751"/>
        <v>0</v>
      </c>
      <c r="HV398" s="50"/>
      <c r="HX398" s="45">
        <v>337</v>
      </c>
      <c r="HY398" s="128">
        <f t="shared" si="2923"/>
        <v>0</v>
      </c>
      <c r="HZ398" s="46">
        <f t="shared" si="2924"/>
        <v>0</v>
      </c>
      <c r="IA398" s="46">
        <f t="shared" si="2925"/>
        <v>0</v>
      </c>
      <c r="IB398" s="46">
        <f t="shared" si="2926"/>
        <v>0</v>
      </c>
      <c r="IC398" s="46">
        <f t="shared" si="2927"/>
        <v>0</v>
      </c>
      <c r="ID398" s="51">
        <f t="shared" si="2928"/>
        <v>0</v>
      </c>
      <c r="IE398" s="153">
        <f t="shared" si="3066"/>
        <v>10000</v>
      </c>
      <c r="IF398" s="58">
        <f t="shared" si="2929"/>
        <v>0</v>
      </c>
      <c r="IG398" s="52">
        <f t="shared" si="2930"/>
        <v>0</v>
      </c>
      <c r="IH398" s="51">
        <f t="shared" si="2931"/>
        <v>0</v>
      </c>
      <c r="II398" s="57">
        <f t="shared" si="3067"/>
        <v>0</v>
      </c>
      <c r="IJ398" s="153">
        <f t="shared" si="3068"/>
        <v>10000</v>
      </c>
      <c r="IK398" s="468">
        <f t="shared" si="2752"/>
        <v>0</v>
      </c>
      <c r="IL398" s="46">
        <f t="shared" si="2753"/>
        <v>0</v>
      </c>
      <c r="IM398" s="46">
        <f t="shared" si="2754"/>
        <v>0</v>
      </c>
      <c r="IN398" s="50"/>
      <c r="IO398" s="53">
        <f t="shared" si="2932"/>
        <v>0</v>
      </c>
      <c r="IQ398" s="45">
        <v>337</v>
      </c>
      <c r="IR398" s="128">
        <f t="shared" si="2933"/>
        <v>0</v>
      </c>
      <c r="IS398" s="128">
        <f t="shared" si="2934"/>
        <v>0</v>
      </c>
      <c r="IT398" s="128">
        <f t="shared" si="2935"/>
        <v>0</v>
      </c>
      <c r="IU398" s="46">
        <f t="shared" si="3142"/>
        <v>0</v>
      </c>
      <c r="IV398" s="46">
        <f t="shared" si="2936"/>
        <v>0</v>
      </c>
      <c r="IW398" s="51">
        <f t="shared" si="2937"/>
        <v>0</v>
      </c>
      <c r="IX398" s="199">
        <f t="shared" si="3069"/>
        <v>10000</v>
      </c>
      <c r="IY398" s="128">
        <f t="shared" si="2938"/>
        <v>0</v>
      </c>
      <c r="IZ398" s="408">
        <f t="shared" si="2939"/>
        <v>0</v>
      </c>
      <c r="JA398" s="58">
        <f t="shared" si="2940"/>
        <v>0</v>
      </c>
      <c r="JB398" s="52">
        <f t="shared" si="2941"/>
        <v>0</v>
      </c>
      <c r="JC398" s="51">
        <f t="shared" si="2942"/>
        <v>0</v>
      </c>
      <c r="JD398" s="57">
        <f t="shared" si="2943"/>
        <v>0</v>
      </c>
      <c r="JE398" s="280">
        <f t="shared" si="2944"/>
        <v>10000</v>
      </c>
      <c r="JF398" s="280">
        <f t="shared" si="2945"/>
        <v>0</v>
      </c>
      <c r="JG398" s="468">
        <f t="shared" si="2946"/>
        <v>0</v>
      </c>
      <c r="JH398" s="46">
        <f t="shared" si="2947"/>
        <v>0</v>
      </c>
      <c r="JI398" s="46">
        <f t="shared" si="2948"/>
        <v>0</v>
      </c>
      <c r="JJ398" s="50"/>
      <c r="JL398" s="45">
        <v>337</v>
      </c>
      <c r="JM398" s="46">
        <f t="shared" si="2949"/>
        <v>0</v>
      </c>
      <c r="JN398" s="46">
        <f t="shared" si="2950"/>
        <v>0</v>
      </c>
      <c r="JO398" s="128">
        <f t="shared" si="2951"/>
        <v>0</v>
      </c>
      <c r="JP398" s="46">
        <f t="shared" si="3070"/>
        <v>0</v>
      </c>
      <c r="JQ398" s="46">
        <f t="shared" si="2952"/>
        <v>0</v>
      </c>
      <c r="JR398" s="51">
        <f t="shared" si="2953"/>
        <v>0</v>
      </c>
      <c r="JS398" s="149">
        <f>$BQ$397</f>
        <v>0</v>
      </c>
      <c r="JT398" s="199">
        <f t="shared" si="3071"/>
        <v>10000</v>
      </c>
      <c r="JU398" s="128">
        <f t="shared" si="2954"/>
        <v>0</v>
      </c>
      <c r="JV398" s="408">
        <f t="shared" si="2955"/>
        <v>0</v>
      </c>
      <c r="JW398" s="58">
        <f t="shared" si="2956"/>
        <v>0</v>
      </c>
      <c r="JX398" s="52">
        <f t="shared" si="2957"/>
        <v>0</v>
      </c>
      <c r="JY398" s="51">
        <f t="shared" si="2958"/>
        <v>0</v>
      </c>
      <c r="JZ398" s="51">
        <f t="shared" si="2959"/>
        <v>0</v>
      </c>
      <c r="KA398" s="149">
        <f>$BV$397</f>
        <v>0</v>
      </c>
      <c r="KB398" s="128">
        <f t="shared" si="3072"/>
        <v>10000</v>
      </c>
      <c r="KC398" s="204">
        <f t="shared" si="2960"/>
        <v>0</v>
      </c>
      <c r="KD398" s="468">
        <f t="shared" si="3073"/>
        <v>0</v>
      </c>
      <c r="KE398" s="46">
        <f t="shared" si="3074"/>
        <v>0</v>
      </c>
      <c r="KF398" s="46">
        <f t="shared" si="2961"/>
        <v>0</v>
      </c>
      <c r="KG398" s="50"/>
      <c r="KI398" s="45">
        <v>337</v>
      </c>
      <c r="KJ398" s="46">
        <f t="shared" si="2962"/>
        <v>0</v>
      </c>
      <c r="KK398" s="46">
        <f t="shared" si="2963"/>
        <v>0</v>
      </c>
      <c r="KL398" s="128">
        <f t="shared" si="2964"/>
        <v>0</v>
      </c>
      <c r="KM398" s="46">
        <f t="shared" si="2782"/>
        <v>0</v>
      </c>
      <c r="KN398" s="46">
        <f t="shared" si="2965"/>
        <v>0</v>
      </c>
      <c r="KO398" s="51">
        <f t="shared" si="2966"/>
        <v>0</v>
      </c>
      <c r="KP398" s="149">
        <f>$CI$397</f>
        <v>0</v>
      </c>
      <c r="KQ398" s="199">
        <f t="shared" si="3075"/>
        <v>10000</v>
      </c>
      <c r="KR398" s="128">
        <f t="shared" si="2967"/>
        <v>0</v>
      </c>
      <c r="KS398" s="408">
        <f t="shared" si="2968"/>
        <v>0</v>
      </c>
      <c r="KT398" s="45">
        <v>337</v>
      </c>
      <c r="KU398" s="46">
        <f t="shared" si="3076"/>
        <v>0</v>
      </c>
      <c r="KV398" s="46">
        <f t="shared" si="2969"/>
        <v>0</v>
      </c>
      <c r="KW398" s="128">
        <f t="shared" si="2755"/>
        <v>0</v>
      </c>
      <c r="KX398" s="46">
        <f t="shared" si="2970"/>
        <v>0</v>
      </c>
      <c r="KY398" s="46">
        <f t="shared" si="2756"/>
        <v>0</v>
      </c>
      <c r="KZ398" s="51">
        <f t="shared" si="2971"/>
        <v>0</v>
      </c>
      <c r="LA398" s="150">
        <f>$CR$397</f>
        <v>0</v>
      </c>
      <c r="LB398" s="58">
        <f t="shared" si="2652"/>
        <v>0</v>
      </c>
      <c r="LC398" s="52">
        <f t="shared" si="2972"/>
        <v>0</v>
      </c>
      <c r="LD398" s="51">
        <f t="shared" si="2973"/>
        <v>0</v>
      </c>
      <c r="LE398" s="51">
        <f t="shared" si="2757"/>
        <v>0</v>
      </c>
      <c r="LF398" s="149">
        <f>$CW$397</f>
        <v>0</v>
      </c>
      <c r="LG398" s="128">
        <f t="shared" si="2758"/>
        <v>10000</v>
      </c>
      <c r="LH398" s="204">
        <f t="shared" si="2974"/>
        <v>0</v>
      </c>
      <c r="LI398" s="479">
        <f t="shared" si="2759"/>
        <v>0</v>
      </c>
      <c r="LJ398" s="46">
        <f t="shared" si="3077"/>
        <v>0</v>
      </c>
      <c r="LK398" s="46">
        <f t="shared" si="3078"/>
        <v>0</v>
      </c>
      <c r="LL398" s="50"/>
      <c r="LN398" s="45">
        <v>337</v>
      </c>
      <c r="LO398" s="46">
        <f t="shared" si="2975"/>
        <v>0</v>
      </c>
      <c r="LP398" s="46">
        <f t="shared" ref="LP398:LP409" si="3149">IF(LN398&gt;$BD$10,0,IF(AND($H$7="Oui",LN398&gt;$I$7),0,IF(LN398&gt;$B$7,0,(TRUNC($C$7*$AL$55*$L$7/12,2))+(TRUNC($C$7*$AN$55*$M$7/12,2)))))</f>
        <v>0</v>
      </c>
      <c r="LQ398" s="46">
        <f t="shared" si="2976"/>
        <v>0</v>
      </c>
      <c r="LR398" s="46">
        <f t="shared" si="2977"/>
        <v>0</v>
      </c>
      <c r="LS398" s="46">
        <f t="shared" si="2978"/>
        <v>0</v>
      </c>
      <c r="LT398" s="51">
        <f t="shared" si="2979"/>
        <v>0</v>
      </c>
      <c r="LU398" s="199">
        <f t="shared" si="3079"/>
        <v>10000</v>
      </c>
      <c r="LV398" s="58">
        <f t="shared" si="2980"/>
        <v>0</v>
      </c>
      <c r="LW398" s="241">
        <f t="shared" ref="LW398:LW409" si="3150">IF(LN398&gt;$BD$10,0,IF(AND($H$7="Oui",LN398&gt;$I$7),0,IF(LN398&gt;$B$7,0,(TRUNC($C$7*$AL$55/12,2))+(TRUNC($C$7*$AN$55/12,2)))))</f>
        <v>0</v>
      </c>
      <c r="LX398" s="51">
        <f t="shared" si="2981"/>
        <v>0</v>
      </c>
      <c r="LY398" s="51">
        <f t="shared" si="2982"/>
        <v>0</v>
      </c>
      <c r="LZ398" s="46">
        <f t="shared" si="3080"/>
        <v>0</v>
      </c>
      <c r="MA398" s="199">
        <f t="shared" si="3081"/>
        <v>10000</v>
      </c>
      <c r="MB398" s="468">
        <f t="shared" si="3082"/>
        <v>0</v>
      </c>
      <c r="MC398" s="46">
        <f t="shared" si="3083"/>
        <v>0</v>
      </c>
      <c r="MD398" s="46">
        <f t="shared" si="3084"/>
        <v>0</v>
      </c>
      <c r="ME398" s="50"/>
      <c r="MG398" s="45">
        <v>337</v>
      </c>
      <c r="MH398" s="46">
        <f t="shared" si="2983"/>
        <v>0</v>
      </c>
      <c r="MI398" s="46">
        <f t="shared" ref="MI398:MI408" si="3151">IF(MG398&gt;$BD$10,0,IF(AND($H$7="Oui",MG398&gt;$I$7),0,IF(MG398&gt;$B$7,0,(TRUNC(MM397*$AP$56*$L$7/12,2))+(TRUNC(MM397*$AR$56*$M$7/12,2)))))</f>
        <v>0</v>
      </c>
      <c r="MJ398" s="46">
        <f t="shared" si="2984"/>
        <v>0</v>
      </c>
      <c r="MK398" s="46">
        <f t="shared" si="2985"/>
        <v>0</v>
      </c>
      <c r="ML398" s="46">
        <f t="shared" si="2986"/>
        <v>0</v>
      </c>
      <c r="MM398" s="51">
        <f t="shared" si="2987"/>
        <v>0</v>
      </c>
      <c r="MN398" s="199">
        <f t="shared" si="3085"/>
        <v>10000</v>
      </c>
      <c r="MO398" s="58">
        <f t="shared" si="2988"/>
        <v>0</v>
      </c>
      <c r="MP398" s="52">
        <f t="shared" ref="MP398:MP409" si="3152">IF(MG398&gt;$BD$10,0,IF(AND($H$7="Oui",MG398&gt;$I$7),0,IF(MG398&gt;$B$7,0,(TRUNC(MR397*$AP$55/12,2))+(TRUNC(MR397*$AR$55/12,2)))))</f>
        <v>0</v>
      </c>
      <c r="MQ398" s="51">
        <f t="shared" si="2989"/>
        <v>0</v>
      </c>
      <c r="MR398" s="57">
        <f t="shared" si="2990"/>
        <v>0</v>
      </c>
      <c r="MS398" s="199">
        <f t="shared" si="3086"/>
        <v>10000</v>
      </c>
      <c r="MT398" s="468">
        <f t="shared" si="3087"/>
        <v>0</v>
      </c>
      <c r="MU398" s="46">
        <f t="shared" si="2991"/>
        <v>0</v>
      </c>
      <c r="MV398" s="46">
        <f t="shared" si="2992"/>
        <v>0</v>
      </c>
      <c r="MW398" s="50"/>
      <c r="MY398" s="45">
        <v>337</v>
      </c>
      <c r="MZ398" s="46">
        <f t="shared" si="2993"/>
        <v>0</v>
      </c>
      <c r="NA398" s="46">
        <f t="shared" ref="NA398:NA409" si="3153">IF(MY398&gt;$BD$10,0,IF(MY398&gt;$B$7,0,(TRUNC(NE397*$AT$55*$L$7/12,2))+(TRUNC(NE397*$AV$55*$M$7/12,2))))</f>
        <v>0</v>
      </c>
      <c r="NB398" s="128">
        <f t="shared" si="2994"/>
        <v>0</v>
      </c>
      <c r="NC398" s="46">
        <f t="shared" si="2776"/>
        <v>0</v>
      </c>
      <c r="ND398" s="46">
        <f t="shared" si="2995"/>
        <v>0</v>
      </c>
      <c r="NE398" s="51">
        <f t="shared" si="2760"/>
        <v>0</v>
      </c>
      <c r="NF398" s="153">
        <f t="shared" si="2761"/>
        <v>10000</v>
      </c>
      <c r="NG398" s="45">
        <v>337</v>
      </c>
      <c r="NH398" s="46">
        <f t="shared" si="2777"/>
        <v>0</v>
      </c>
      <c r="NI398" s="46">
        <f>IF(NG398,0,IF(NG398&gt;$B$7,0,(TRUNC(NM397*$AT$55*$L$7/12,2))+(TRUNC(NM397*$AV$55*$M$7/12,2))))</f>
        <v>0</v>
      </c>
      <c r="NJ398" s="128">
        <f t="shared" si="2762"/>
        <v>0</v>
      </c>
      <c r="NK398" s="46">
        <f t="shared" si="3088"/>
        <v>0</v>
      </c>
      <c r="NL398" s="46">
        <f t="shared" si="2763"/>
        <v>0</v>
      </c>
      <c r="NM398" s="51">
        <f t="shared" si="2996"/>
        <v>0</v>
      </c>
      <c r="NN398" s="58">
        <f t="shared" si="2764"/>
        <v>0</v>
      </c>
      <c r="NO398" s="52">
        <f t="shared" ref="NO398:NO409" si="3154">IF(NG398&gt;$BD$10,0,IF(AND($H$7="Oui",NG398&gt;$I$7),0,IF(NG398&gt;$B$7,0,(TRUNC(NQ397*$AT$55/12,2))+(TRUNC(NQ397*$AV$55/12,2)))))</f>
        <v>0</v>
      </c>
      <c r="NP398" s="51">
        <f t="shared" si="2765"/>
        <v>0</v>
      </c>
      <c r="NQ398" s="57">
        <f t="shared" si="2997"/>
        <v>0</v>
      </c>
      <c r="NR398" s="153">
        <f t="shared" si="3089"/>
        <v>10000</v>
      </c>
      <c r="NS398" s="469">
        <f t="shared" si="2998"/>
        <v>0</v>
      </c>
      <c r="NT398" s="46">
        <f t="shared" si="2999"/>
        <v>0</v>
      </c>
      <c r="NU398" s="46">
        <f t="shared" si="3000"/>
        <v>0</v>
      </c>
      <c r="NV398" s="50"/>
      <c r="NX398" s="45">
        <v>337</v>
      </c>
      <c r="NY398" s="46">
        <f t="shared" si="3001"/>
        <v>0</v>
      </c>
      <c r="NZ398" s="46">
        <f t="shared" ref="NZ398:NZ409" si="3155">IF(NX398&gt;$BD$10,0,IF(AND($H$7="Oui",NX398&gt;$I$7),0,IF(NX398&gt;$B$7,0,(TRUNC(OE398*$AX$55*$L$7/12,2))+(TRUNC(OE398*$AZ$55*$M$7/12,2)))))</f>
        <v>0</v>
      </c>
      <c r="OA398" s="46">
        <f t="shared" si="3002"/>
        <v>0</v>
      </c>
      <c r="OB398" s="46">
        <f t="shared" si="3003"/>
        <v>0</v>
      </c>
      <c r="OC398" s="46">
        <f t="shared" si="3004"/>
        <v>0</v>
      </c>
      <c r="OD398" s="51">
        <f t="shared" si="3005"/>
        <v>0</v>
      </c>
      <c r="OE398" s="150">
        <f>$BQ$397</f>
        <v>0</v>
      </c>
      <c r="OF398" s="153">
        <f t="shared" si="3090"/>
        <v>10000</v>
      </c>
      <c r="OG398" s="58">
        <f t="shared" si="3006"/>
        <v>0</v>
      </c>
      <c r="OH398" s="241">
        <f>IF(AND($H$7="Oui",NX398&gt;$I$7),0,IF(NX398&gt;$B$7,0,(TRUNC(OK398*$AX$55/12,2))+(TRUNC(OK398*$AZ$55/12,2))))</f>
        <v>0</v>
      </c>
      <c r="OI398" s="51">
        <f t="shared" si="3007"/>
        <v>0</v>
      </c>
      <c r="OJ398" s="51">
        <f t="shared" si="3008"/>
        <v>0</v>
      </c>
      <c r="OK398" s="150">
        <f>$BV$397</f>
        <v>0</v>
      </c>
      <c r="OL398" s="153">
        <f t="shared" si="3091"/>
        <v>10000</v>
      </c>
      <c r="OM398" s="468">
        <f t="shared" si="3092"/>
        <v>0</v>
      </c>
      <c r="ON398" s="46">
        <f t="shared" si="3093"/>
        <v>0</v>
      </c>
      <c r="OO398" s="46">
        <f t="shared" si="3009"/>
        <v>0</v>
      </c>
      <c r="OP398" s="50"/>
      <c r="OR398" s="45">
        <v>337</v>
      </c>
      <c r="OS398" s="46">
        <f t="shared" si="3010"/>
        <v>0</v>
      </c>
      <c r="OT398" s="128">
        <f t="shared" ref="OT398:OT409" si="3156">IF(OR398&gt;$BD$10,0,IF(OR398&gt;$B$7,0,(TRUNC(OY398*$BB$55*$L$7/12,2))+(TRUNC(OY398*$BD$55*$M$7/12,2))))</f>
        <v>0</v>
      </c>
      <c r="OU398" s="128">
        <f t="shared" si="3011"/>
        <v>0</v>
      </c>
      <c r="OV398" s="46">
        <f t="shared" si="2778"/>
        <v>0</v>
      </c>
      <c r="OW398" s="46">
        <f t="shared" si="2779"/>
        <v>0</v>
      </c>
      <c r="OX398" s="51">
        <f t="shared" si="3012"/>
        <v>0</v>
      </c>
      <c r="OY398" s="149">
        <f>$GJ$397</f>
        <v>0</v>
      </c>
      <c r="OZ398" s="153">
        <f t="shared" si="3094"/>
        <v>10000</v>
      </c>
      <c r="PA398" s="45">
        <v>337</v>
      </c>
      <c r="PB398" s="46">
        <f t="shared" si="3013"/>
        <v>0</v>
      </c>
      <c r="PC398" s="46">
        <f>IF(PA398&gt;$B$7,0,(TRUNC(PH398*$BB$55*$L$7/12,2))+(TRUNC(PH398*$BD$55*$M$7/12,2)))</f>
        <v>0</v>
      </c>
      <c r="PD398" s="128">
        <f t="shared" si="3014"/>
        <v>0</v>
      </c>
      <c r="PE398" s="46">
        <f t="shared" si="3015"/>
        <v>0</v>
      </c>
      <c r="PF398" s="46">
        <f t="shared" si="3016"/>
        <v>0</v>
      </c>
      <c r="PG398" s="51">
        <f t="shared" si="3017"/>
        <v>0</v>
      </c>
      <c r="PH398" s="150">
        <f>$GS$397</f>
        <v>0</v>
      </c>
      <c r="PI398" s="688">
        <f t="shared" si="3018"/>
        <v>0</v>
      </c>
      <c r="PJ398" s="52">
        <f>IF(AND($H$7="Oui",PA398&gt;$I$7),0,IF(PA398&gt;$B$7,0,(TRUNC(PM398*$BB$55/12,2))+(TRUNC(PM398*$BD$55/12,2))))</f>
        <v>0</v>
      </c>
      <c r="PK398" s="51">
        <f t="shared" si="3019"/>
        <v>0</v>
      </c>
      <c r="PL398" s="57">
        <f t="shared" si="3020"/>
        <v>0</v>
      </c>
      <c r="PM398" s="150">
        <f>$GX$397</f>
        <v>0</v>
      </c>
      <c r="PN398" s="153">
        <f t="shared" si="3095"/>
        <v>10000</v>
      </c>
      <c r="PO398" s="469">
        <f t="shared" si="3021"/>
        <v>0</v>
      </c>
      <c r="PP398" s="46">
        <f t="shared" si="3022"/>
        <v>0</v>
      </c>
      <c r="PQ398" s="46">
        <f t="shared" si="3023"/>
        <v>0</v>
      </c>
      <c r="PR398" s="50"/>
    </row>
    <row r="399" spans="2:434" hidden="1" x14ac:dyDescent="0.3">
      <c r="B399" s="45">
        <v>338</v>
      </c>
      <c r="C399" s="46">
        <f t="shared" si="2798"/>
        <v>0</v>
      </c>
      <c r="D399" s="46">
        <f t="shared" si="2830"/>
        <v>0</v>
      </c>
      <c r="E399" s="46">
        <f t="shared" si="2831"/>
        <v>0</v>
      </c>
      <c r="F399" s="46">
        <f t="shared" si="2832"/>
        <v>0</v>
      </c>
      <c r="G399" s="46">
        <f t="shared" si="2833"/>
        <v>0</v>
      </c>
      <c r="H399" s="51">
        <f t="shared" si="2834"/>
        <v>0</v>
      </c>
      <c r="I399" s="58">
        <f t="shared" si="2766"/>
        <v>0</v>
      </c>
      <c r="J399" s="52">
        <f t="shared" si="2835"/>
        <v>0</v>
      </c>
      <c r="K399" s="51">
        <f t="shared" si="2836"/>
        <v>0</v>
      </c>
      <c r="L399" s="57">
        <f t="shared" si="2837"/>
        <v>0</v>
      </c>
      <c r="M399" s="468">
        <f t="shared" si="3024"/>
        <v>0</v>
      </c>
      <c r="N399" s="46">
        <f t="shared" si="3025"/>
        <v>0</v>
      </c>
      <c r="O399" s="47"/>
      <c r="P399" s="46">
        <f t="shared" si="3026"/>
        <v>0</v>
      </c>
      <c r="Q399" s="50"/>
      <c r="T399" s="45">
        <v>338</v>
      </c>
      <c r="U399" s="46">
        <f t="shared" si="2838"/>
        <v>0</v>
      </c>
      <c r="V399" s="46">
        <f t="shared" si="2839"/>
        <v>0</v>
      </c>
      <c r="W399" s="46">
        <f t="shared" si="3027"/>
        <v>0</v>
      </c>
      <c r="X399" s="46">
        <f t="shared" si="2840"/>
        <v>0</v>
      </c>
      <c r="Y399" s="46">
        <f t="shared" si="2841"/>
        <v>0</v>
      </c>
      <c r="Z399" s="51">
        <f t="shared" si="2842"/>
        <v>0</v>
      </c>
      <c r="AA399" s="58">
        <f t="shared" si="2843"/>
        <v>0</v>
      </c>
      <c r="AB399" s="52">
        <f t="shared" si="2844"/>
        <v>0</v>
      </c>
      <c r="AC399" s="51">
        <f t="shared" si="2845"/>
        <v>0</v>
      </c>
      <c r="AD399" s="57">
        <f t="shared" si="2846"/>
        <v>0</v>
      </c>
      <c r="AE399" s="468">
        <f t="shared" si="3028"/>
        <v>0</v>
      </c>
      <c r="AF399" s="46">
        <f t="shared" si="2847"/>
        <v>0</v>
      </c>
      <c r="AG399" s="47"/>
      <c r="AH399" s="46">
        <f t="shared" si="3029"/>
        <v>0</v>
      </c>
      <c r="AI399" s="50"/>
      <c r="AK399" s="45">
        <v>338</v>
      </c>
      <c r="AL399" s="46">
        <f t="shared" si="2848"/>
        <v>0</v>
      </c>
      <c r="AM399" s="46"/>
      <c r="AN399" s="46"/>
      <c r="AO399" s="46">
        <f t="shared" si="2849"/>
        <v>0</v>
      </c>
      <c r="AP399" s="128">
        <f t="shared" si="2850"/>
        <v>0</v>
      </c>
      <c r="AQ399" s="128"/>
      <c r="AR399" s="128"/>
      <c r="AS399" s="46">
        <f t="shared" si="2851"/>
        <v>0</v>
      </c>
      <c r="AT399" s="46">
        <f t="shared" si="2852"/>
        <v>0</v>
      </c>
      <c r="AU399" s="51"/>
      <c r="AV399" s="51"/>
      <c r="AW399" s="51">
        <f t="shared" si="2853"/>
        <v>0</v>
      </c>
      <c r="AX399" s="58">
        <f t="shared" si="2854"/>
        <v>0</v>
      </c>
      <c r="AY399" s="52"/>
      <c r="AZ399" s="52"/>
      <c r="BA399" s="52">
        <f t="shared" si="2855"/>
        <v>0</v>
      </c>
      <c r="BB399" s="51">
        <f t="shared" si="2856"/>
        <v>0</v>
      </c>
      <c r="BC399" s="51"/>
      <c r="BD399" s="51"/>
      <c r="BE399" s="57">
        <f t="shared" si="2857"/>
        <v>0</v>
      </c>
      <c r="BF399" s="468">
        <f t="shared" si="2858"/>
        <v>0</v>
      </c>
      <c r="BG399" s="46">
        <f t="shared" si="2859"/>
        <v>0</v>
      </c>
      <c r="BH399" s="46">
        <f t="shared" si="2860"/>
        <v>0</v>
      </c>
      <c r="BI399" s="50"/>
      <c r="BK399" s="45">
        <v>338</v>
      </c>
      <c r="BL399" s="46">
        <f t="shared" si="3030"/>
        <v>0</v>
      </c>
      <c r="BM399" s="46">
        <f t="shared" si="3031"/>
        <v>0</v>
      </c>
      <c r="BN399" s="46">
        <f t="shared" si="3032"/>
        <v>0</v>
      </c>
      <c r="BO399" s="46">
        <f t="shared" si="2861"/>
        <v>0</v>
      </c>
      <c r="BP399" s="46">
        <f t="shared" si="2862"/>
        <v>0</v>
      </c>
      <c r="BQ399" s="51">
        <f t="shared" si="2863"/>
        <v>0</v>
      </c>
      <c r="BR399" s="57">
        <f t="shared" ref="BR399:BR409" si="3157">$BQ$397</f>
        <v>0</v>
      </c>
      <c r="BS399" s="58">
        <f t="shared" si="2767"/>
        <v>0</v>
      </c>
      <c r="BT399" s="52">
        <f t="shared" si="3033"/>
        <v>0</v>
      </c>
      <c r="BU399" s="51">
        <f t="shared" si="2864"/>
        <v>0</v>
      </c>
      <c r="BV399" s="51">
        <f t="shared" si="2865"/>
        <v>0</v>
      </c>
      <c r="BW399" s="153">
        <f t="shared" ref="BW399:BW409" si="3158">$BV$397</f>
        <v>0</v>
      </c>
      <c r="BX399" s="468">
        <f t="shared" si="3034"/>
        <v>0</v>
      </c>
      <c r="BY399" s="46">
        <f t="shared" si="3035"/>
        <v>0</v>
      </c>
      <c r="BZ399" s="46">
        <f t="shared" si="2866"/>
        <v>0</v>
      </c>
      <c r="CA399" s="50"/>
      <c r="CB399" s="18"/>
      <c r="CC399" s="45">
        <v>338</v>
      </c>
      <c r="CD399" s="128">
        <f t="shared" si="2867"/>
        <v>0</v>
      </c>
      <c r="CE399" s="46">
        <f t="shared" si="3036"/>
        <v>0</v>
      </c>
      <c r="CF399" s="128">
        <f t="shared" si="2868"/>
        <v>0</v>
      </c>
      <c r="CG399" s="46">
        <f t="shared" si="3037"/>
        <v>0</v>
      </c>
      <c r="CH399" s="46">
        <f t="shared" si="2768"/>
        <v>0</v>
      </c>
      <c r="CI399" s="51">
        <f t="shared" si="2869"/>
        <v>0</v>
      </c>
      <c r="CJ399" s="199">
        <f t="shared" ref="CJ399:CJ409" si="3159">$CI$397</f>
        <v>0</v>
      </c>
      <c r="CK399" s="153">
        <f t="shared" si="3038"/>
        <v>10000</v>
      </c>
      <c r="CL399" s="45">
        <v>338</v>
      </c>
      <c r="CM399" s="46">
        <f t="shared" si="3039"/>
        <v>0</v>
      </c>
      <c r="CN399" s="46">
        <f t="shared" si="3040"/>
        <v>0</v>
      </c>
      <c r="CO399" s="128">
        <f t="shared" si="2780"/>
        <v>0</v>
      </c>
      <c r="CP399" s="46">
        <f t="shared" si="2870"/>
        <v>0</v>
      </c>
      <c r="CQ399" s="46">
        <f t="shared" si="2781"/>
        <v>0</v>
      </c>
      <c r="CR399" s="51">
        <f t="shared" si="2871"/>
        <v>0</v>
      </c>
      <c r="CS399" s="153">
        <f t="shared" ref="CS399:CS409" si="3160">$CR$397</f>
        <v>0</v>
      </c>
      <c r="CT399" s="58">
        <f t="shared" si="2872"/>
        <v>0</v>
      </c>
      <c r="CU399" s="52">
        <f t="shared" si="3041"/>
        <v>0</v>
      </c>
      <c r="CV399" s="51">
        <f t="shared" si="3042"/>
        <v>0</v>
      </c>
      <c r="CW399" s="51">
        <f t="shared" si="2873"/>
        <v>0</v>
      </c>
      <c r="CX399" s="57">
        <f t="shared" ref="CX399:CX409" si="3161">$CW$397</f>
        <v>0</v>
      </c>
      <c r="CY399" s="153">
        <f t="shared" si="3043"/>
        <v>10000</v>
      </c>
      <c r="CZ399" s="479">
        <f t="shared" si="2746"/>
        <v>0</v>
      </c>
      <c r="DA399" s="46">
        <f t="shared" si="3044"/>
        <v>0</v>
      </c>
      <c r="DB399" s="46">
        <f t="shared" si="3045"/>
        <v>0</v>
      </c>
      <c r="DC399" s="50"/>
      <c r="DE399" s="45">
        <v>338</v>
      </c>
      <c r="DF399" s="46">
        <f t="shared" si="2874"/>
        <v>0</v>
      </c>
      <c r="DG399" s="46">
        <f t="shared" ref="DG399:DG409" si="3162">IF(AND($H$7="Oui",DE399&gt;$I$7),0,IF(DE399&gt;$B$7,0,(TRUNC($C$7*$P$55*$L$7/12,2))+(TRUNC($C$7*$Q$55*$M$7/12,2))))</f>
        <v>0</v>
      </c>
      <c r="DH399" s="46">
        <f t="shared" si="2875"/>
        <v>0</v>
      </c>
      <c r="DI399" s="46">
        <f t="shared" si="2876"/>
        <v>0</v>
      </c>
      <c r="DJ399" s="46">
        <f t="shared" si="2877"/>
        <v>0</v>
      </c>
      <c r="DK399" s="51">
        <f t="shared" si="2878"/>
        <v>0</v>
      </c>
      <c r="DL399" s="58">
        <f t="shared" si="2769"/>
        <v>0</v>
      </c>
      <c r="DM399" s="241">
        <f t="shared" ref="DM399:DM409" si="3163">IF(AND($H$7="Oui",DE399&gt;$I$7),0,IF(DE399&gt;$B$7,0,(TRUNC($C$7*$P$55/12,2))+(TRUNC($C$7*$Q$55/12,2))))</f>
        <v>0</v>
      </c>
      <c r="DN399" s="51">
        <f t="shared" si="2879"/>
        <v>0</v>
      </c>
      <c r="DO399" s="57">
        <f t="shared" si="2880"/>
        <v>0</v>
      </c>
      <c r="DP399" s="468">
        <f t="shared" si="3046"/>
        <v>0</v>
      </c>
      <c r="DQ399" s="46">
        <f t="shared" si="3047"/>
        <v>0</v>
      </c>
      <c r="DR399" s="47"/>
      <c r="DS399" s="46">
        <f t="shared" si="3048"/>
        <v>0</v>
      </c>
      <c r="DT399" s="50"/>
      <c r="DV399" s="45">
        <v>338</v>
      </c>
      <c r="DW399" s="46">
        <f t="shared" si="3049"/>
        <v>0</v>
      </c>
      <c r="DX399" s="46">
        <f t="shared" ref="DX399:DX409" si="3164">IF(AND($H$7="Oui",DV399&gt;$I$7),0,IF(DV399&gt;$B$7,0,(TRUNC(EB398*$R$55*$L$7/12,2))+(TRUNC(EB398*$S$55*$M$7/12,2))))</f>
        <v>0</v>
      </c>
      <c r="DY399" s="46">
        <f t="shared" si="3050"/>
        <v>0</v>
      </c>
      <c r="DZ399" s="46">
        <f t="shared" si="2881"/>
        <v>0</v>
      </c>
      <c r="EA399" s="46">
        <f t="shared" si="2882"/>
        <v>0</v>
      </c>
      <c r="EB399" s="51">
        <f t="shared" si="2883"/>
        <v>0</v>
      </c>
      <c r="EC399" s="58">
        <f t="shared" si="2770"/>
        <v>0</v>
      </c>
      <c r="ED399" s="52">
        <f t="shared" ref="ED399:ED409" si="3165">IF(AND($H$7="Oui",DV399&gt;$I$7),0,IF(DV399&gt;$B$7,0,(TRUNC(EF398*$R$55/12,2))+(TRUNC(EF398*$S$55/12,2))))</f>
        <v>0</v>
      </c>
      <c r="EE399" s="51">
        <f t="shared" si="2884"/>
        <v>0</v>
      </c>
      <c r="EF399" s="57">
        <f t="shared" si="2885"/>
        <v>0</v>
      </c>
      <c r="EG399" s="468">
        <f t="shared" si="3051"/>
        <v>0</v>
      </c>
      <c r="EH399" s="46">
        <f t="shared" si="3052"/>
        <v>0</v>
      </c>
      <c r="EI399" s="47"/>
      <c r="EJ399" s="46">
        <f t="shared" si="3053"/>
        <v>0</v>
      </c>
      <c r="EK399" s="50"/>
      <c r="EL399" s="18"/>
      <c r="EM399" s="45">
        <v>338</v>
      </c>
      <c r="EN399" s="46">
        <f t="shared" si="3143"/>
        <v>0</v>
      </c>
      <c r="EO399" s="46">
        <f t="shared" ref="EO399:EO409" si="3166">IF(EM399&gt;$B$7,0,(TRUNC(ES398*$T$55*$L$7/12,2))+(TRUNC(ES398*$U$55*$M$7/12,2)))</f>
        <v>0</v>
      </c>
      <c r="EP399" s="128">
        <f t="shared" si="2771"/>
        <v>0</v>
      </c>
      <c r="EQ399" s="46">
        <f t="shared" si="2886"/>
        <v>0</v>
      </c>
      <c r="ER399" s="46">
        <f t="shared" si="2887"/>
        <v>0</v>
      </c>
      <c r="ES399" s="51">
        <f t="shared" si="2888"/>
        <v>0</v>
      </c>
      <c r="ET399" s="153">
        <f t="shared" si="3054"/>
        <v>10000</v>
      </c>
      <c r="EU399" s="45">
        <v>338</v>
      </c>
      <c r="EV399" s="46">
        <f t="shared" si="2772"/>
        <v>0</v>
      </c>
      <c r="EW399" s="46">
        <f t="shared" ref="EW399:EW409" si="3167">IF(EU399&gt;$B$7,0,(TRUNC(FA398*$T$55*$L$7/12,2))+(TRUNC(FA398*$U$55*$M$7/12,2)))</f>
        <v>0</v>
      </c>
      <c r="EX399" s="128">
        <f t="shared" si="2889"/>
        <v>0</v>
      </c>
      <c r="EY399" s="46">
        <f t="shared" si="2890"/>
        <v>0</v>
      </c>
      <c r="EZ399" s="46">
        <f t="shared" si="2891"/>
        <v>0</v>
      </c>
      <c r="FA399" s="51">
        <f t="shared" si="2892"/>
        <v>0</v>
      </c>
      <c r="FB399" s="58">
        <f t="shared" si="2893"/>
        <v>0</v>
      </c>
      <c r="FC399" s="52">
        <f t="shared" ref="FC399:FC409" si="3168">IF(AND($H$7="Oui",EU399&gt;$I$7),0,IF(EU399&gt;$B$7,0,(TRUNC(FE398*$T$55/12,2))+(TRUNC(FE398*$U$55/12,2))))</f>
        <v>0</v>
      </c>
      <c r="FD399" s="51">
        <f t="shared" si="3055"/>
        <v>0</v>
      </c>
      <c r="FE399" s="57">
        <f t="shared" si="2894"/>
        <v>0</v>
      </c>
      <c r="FF399" s="153">
        <f t="shared" si="3056"/>
        <v>10000</v>
      </c>
      <c r="FG399" s="469">
        <f t="shared" si="2895"/>
        <v>0</v>
      </c>
      <c r="FH399" s="46">
        <f t="shared" si="2896"/>
        <v>0</v>
      </c>
      <c r="FI399" s="46">
        <f t="shared" si="2897"/>
        <v>0</v>
      </c>
      <c r="FJ399" s="50"/>
      <c r="FL399" s="45">
        <v>338</v>
      </c>
      <c r="FM399" s="46">
        <f t="shared" si="3057"/>
        <v>0</v>
      </c>
      <c r="FN399" s="46">
        <f t="shared" si="3144"/>
        <v>0</v>
      </c>
      <c r="FO399" s="46">
        <f t="shared" si="3058"/>
        <v>0</v>
      </c>
      <c r="FP399" s="46">
        <f t="shared" si="2898"/>
        <v>0</v>
      </c>
      <c r="FQ399" s="46">
        <f t="shared" si="2899"/>
        <v>0</v>
      </c>
      <c r="FR399" s="51">
        <f t="shared" si="2900"/>
        <v>0</v>
      </c>
      <c r="FS399" s="57">
        <f t="shared" ref="FS399:FS409" si="3169">$BQ$397</f>
        <v>0</v>
      </c>
      <c r="FT399" s="58">
        <f t="shared" si="2773"/>
        <v>0</v>
      </c>
      <c r="FU399" s="241">
        <f t="shared" si="3145"/>
        <v>0</v>
      </c>
      <c r="FV399" s="51">
        <f t="shared" si="2901"/>
        <v>0</v>
      </c>
      <c r="FW399" s="51">
        <f t="shared" si="2902"/>
        <v>0</v>
      </c>
      <c r="FX399" s="153">
        <f t="shared" ref="FX399:FX409" si="3170">$BV$397</f>
        <v>0</v>
      </c>
      <c r="FY399" s="468">
        <f t="shared" si="3059"/>
        <v>0</v>
      </c>
      <c r="FZ399" s="46">
        <f t="shared" si="3060"/>
        <v>0</v>
      </c>
      <c r="GA399" s="46">
        <f t="shared" si="2903"/>
        <v>0</v>
      </c>
      <c r="GB399" s="50"/>
      <c r="GD399" s="45">
        <v>338</v>
      </c>
      <c r="GE399" s="128">
        <f t="shared" si="3146"/>
        <v>0</v>
      </c>
      <c r="GF399" s="128">
        <f t="shared" ref="GF399:GF409" si="3171">IF(AND($H$7="Oui",GD399&gt;$I$7),0,IF(GD399&gt;$B$7,0,(TRUNC(GK399*$X$55*$L$7/12,2))+(TRUNC(GK399*$Y$55*$M$7/12,2))))</f>
        <v>0</v>
      </c>
      <c r="GG399" s="128">
        <f t="shared" si="2699"/>
        <v>0</v>
      </c>
      <c r="GH399" s="46">
        <f t="shared" si="2774"/>
        <v>0</v>
      </c>
      <c r="GI399" s="46">
        <f t="shared" si="2904"/>
        <v>0</v>
      </c>
      <c r="GJ399" s="51">
        <f t="shared" si="2905"/>
        <v>0</v>
      </c>
      <c r="GK399" s="51">
        <f t="shared" ref="GK399:GK409" si="3172">$GJ$397</f>
        <v>0</v>
      </c>
      <c r="GL399" s="153">
        <f t="shared" si="3061"/>
        <v>10000</v>
      </c>
      <c r="GM399" s="45">
        <v>338</v>
      </c>
      <c r="GN399" s="46">
        <f t="shared" si="2775"/>
        <v>0</v>
      </c>
      <c r="GO399" s="46">
        <f t="shared" si="3147"/>
        <v>0</v>
      </c>
      <c r="GP399" s="128">
        <f t="shared" si="2747"/>
        <v>0</v>
      </c>
      <c r="GQ399" s="46">
        <f t="shared" si="2906"/>
        <v>0</v>
      </c>
      <c r="GR399" s="46">
        <f t="shared" si="2748"/>
        <v>0</v>
      </c>
      <c r="GS399" s="51">
        <f t="shared" si="2907"/>
        <v>0</v>
      </c>
      <c r="GT399" s="57">
        <f t="shared" ref="GT399:GT409" si="3173">$GS$397</f>
        <v>0</v>
      </c>
      <c r="GU399" s="58">
        <f t="shared" si="2908"/>
        <v>0</v>
      </c>
      <c r="GV399" s="52">
        <f t="shared" si="3148"/>
        <v>0</v>
      </c>
      <c r="GW399" s="51">
        <f t="shared" si="3062"/>
        <v>0</v>
      </c>
      <c r="GX399" s="57">
        <f t="shared" si="2909"/>
        <v>0</v>
      </c>
      <c r="GY399" s="57">
        <f t="shared" ref="GY399:GY409" si="3174">$GX$397</f>
        <v>0</v>
      </c>
      <c r="GZ399" s="153">
        <f t="shared" si="3063"/>
        <v>10000</v>
      </c>
      <c r="HA399" s="469">
        <f t="shared" si="2910"/>
        <v>0</v>
      </c>
      <c r="HB399" s="46">
        <f t="shared" si="2911"/>
        <v>0</v>
      </c>
      <c r="HC399" s="46">
        <f t="shared" si="2912"/>
        <v>0</v>
      </c>
      <c r="HD399" s="50"/>
      <c r="HF399" s="45">
        <v>338</v>
      </c>
      <c r="HG399" s="46">
        <f t="shared" si="2913"/>
        <v>0</v>
      </c>
      <c r="HH399" s="46">
        <f t="shared" si="2914"/>
        <v>0</v>
      </c>
      <c r="HI399" s="46">
        <f t="shared" si="2915"/>
        <v>0</v>
      </c>
      <c r="HJ399" s="46">
        <f t="shared" si="2916"/>
        <v>0</v>
      </c>
      <c r="HK399" s="46">
        <f t="shared" si="2917"/>
        <v>0</v>
      </c>
      <c r="HL399" s="51">
        <f t="shared" si="2918"/>
        <v>0</v>
      </c>
      <c r="HM399" s="153">
        <f t="shared" si="3064"/>
        <v>10000</v>
      </c>
      <c r="HN399" s="58">
        <f t="shared" si="2919"/>
        <v>0</v>
      </c>
      <c r="HO399" s="52">
        <f t="shared" si="2920"/>
        <v>0</v>
      </c>
      <c r="HP399" s="51">
        <f t="shared" si="2921"/>
        <v>0</v>
      </c>
      <c r="HQ399" s="57">
        <f t="shared" si="2922"/>
        <v>0</v>
      </c>
      <c r="HR399" s="153">
        <f t="shared" si="3065"/>
        <v>10000</v>
      </c>
      <c r="HS399" s="468">
        <f t="shared" si="2749"/>
        <v>0</v>
      </c>
      <c r="HT399" s="46">
        <f t="shared" si="2750"/>
        <v>0</v>
      </c>
      <c r="HU399" s="46">
        <f t="shared" si="2751"/>
        <v>0</v>
      </c>
      <c r="HV399" s="50"/>
      <c r="HX399" s="45">
        <v>338</v>
      </c>
      <c r="HY399" s="128">
        <f t="shared" si="2923"/>
        <v>0</v>
      </c>
      <c r="HZ399" s="46">
        <f t="shared" si="2924"/>
        <v>0</v>
      </c>
      <c r="IA399" s="46">
        <f t="shared" si="2925"/>
        <v>0</v>
      </c>
      <c r="IB399" s="46">
        <f t="shared" si="2926"/>
        <v>0</v>
      </c>
      <c r="IC399" s="46">
        <f t="shared" si="2927"/>
        <v>0</v>
      </c>
      <c r="ID399" s="51">
        <f t="shared" si="2928"/>
        <v>0</v>
      </c>
      <c r="IE399" s="153">
        <f t="shared" si="3066"/>
        <v>10000</v>
      </c>
      <c r="IF399" s="58">
        <f t="shared" si="2929"/>
        <v>0</v>
      </c>
      <c r="IG399" s="52">
        <f t="shared" si="2930"/>
        <v>0</v>
      </c>
      <c r="IH399" s="51">
        <f t="shared" si="2931"/>
        <v>0</v>
      </c>
      <c r="II399" s="57">
        <f t="shared" si="3067"/>
        <v>0</v>
      </c>
      <c r="IJ399" s="153">
        <f t="shared" si="3068"/>
        <v>10000</v>
      </c>
      <c r="IK399" s="468">
        <f t="shared" si="2752"/>
        <v>0</v>
      </c>
      <c r="IL399" s="46">
        <f t="shared" si="2753"/>
        <v>0</v>
      </c>
      <c r="IM399" s="46">
        <f t="shared" si="2754"/>
        <v>0</v>
      </c>
      <c r="IN399" s="50"/>
      <c r="IO399" s="53">
        <f t="shared" si="2932"/>
        <v>0</v>
      </c>
      <c r="IQ399" s="45">
        <v>338</v>
      </c>
      <c r="IR399" s="128">
        <f t="shared" si="2933"/>
        <v>0</v>
      </c>
      <c r="IS399" s="128">
        <f t="shared" si="2934"/>
        <v>0</v>
      </c>
      <c r="IT399" s="128">
        <f t="shared" si="2935"/>
        <v>0</v>
      </c>
      <c r="IU399" s="46">
        <f t="shared" si="3142"/>
        <v>0</v>
      </c>
      <c r="IV399" s="46">
        <f t="shared" si="2936"/>
        <v>0</v>
      </c>
      <c r="IW399" s="51">
        <f t="shared" si="2937"/>
        <v>0</v>
      </c>
      <c r="IX399" s="199">
        <f t="shared" si="3069"/>
        <v>10000</v>
      </c>
      <c r="IY399" s="128">
        <f t="shared" si="2938"/>
        <v>0</v>
      </c>
      <c r="IZ399" s="408">
        <f t="shared" si="2939"/>
        <v>0</v>
      </c>
      <c r="JA399" s="58">
        <f t="shared" si="2940"/>
        <v>0</v>
      </c>
      <c r="JB399" s="52">
        <f t="shared" si="2941"/>
        <v>0</v>
      </c>
      <c r="JC399" s="51">
        <f t="shared" si="2942"/>
        <v>0</v>
      </c>
      <c r="JD399" s="57">
        <f t="shared" si="2943"/>
        <v>0</v>
      </c>
      <c r="JE399" s="280">
        <f t="shared" si="2944"/>
        <v>10000</v>
      </c>
      <c r="JF399" s="280">
        <f t="shared" si="2945"/>
        <v>0</v>
      </c>
      <c r="JG399" s="468">
        <f t="shared" si="2946"/>
        <v>0</v>
      </c>
      <c r="JH399" s="46">
        <f t="shared" si="2947"/>
        <v>0</v>
      </c>
      <c r="JI399" s="46">
        <f t="shared" si="2948"/>
        <v>0</v>
      </c>
      <c r="JJ399" s="50"/>
      <c r="JL399" s="45">
        <v>338</v>
      </c>
      <c r="JM399" s="46">
        <f t="shared" si="2949"/>
        <v>0</v>
      </c>
      <c r="JN399" s="46">
        <f t="shared" si="2950"/>
        <v>0</v>
      </c>
      <c r="JO399" s="128">
        <f t="shared" si="2951"/>
        <v>0</v>
      </c>
      <c r="JP399" s="46">
        <f t="shared" si="3070"/>
        <v>0</v>
      </c>
      <c r="JQ399" s="46">
        <f t="shared" si="2952"/>
        <v>0</v>
      </c>
      <c r="JR399" s="51">
        <f t="shared" si="2953"/>
        <v>0</v>
      </c>
      <c r="JS399" s="51">
        <f t="shared" ref="JS399:JS409" si="3175">$BQ$397</f>
        <v>0</v>
      </c>
      <c r="JT399" s="199">
        <f t="shared" si="3071"/>
        <v>10000</v>
      </c>
      <c r="JU399" s="128">
        <f t="shared" si="2954"/>
        <v>0</v>
      </c>
      <c r="JV399" s="408">
        <f t="shared" si="2955"/>
        <v>0</v>
      </c>
      <c r="JW399" s="58">
        <f t="shared" si="2956"/>
        <v>0</v>
      </c>
      <c r="JX399" s="52">
        <f t="shared" si="2957"/>
        <v>0</v>
      </c>
      <c r="JY399" s="51">
        <f t="shared" si="2958"/>
        <v>0</v>
      </c>
      <c r="JZ399" s="51">
        <f t="shared" si="2959"/>
        <v>0</v>
      </c>
      <c r="KA399" s="199">
        <f t="shared" ref="KA399:KA409" si="3176">$BV$397</f>
        <v>0</v>
      </c>
      <c r="KB399" s="128">
        <f t="shared" si="3072"/>
        <v>10000</v>
      </c>
      <c r="KC399" s="204">
        <f t="shared" si="2960"/>
        <v>0</v>
      </c>
      <c r="KD399" s="468">
        <f t="shared" si="3073"/>
        <v>0</v>
      </c>
      <c r="KE399" s="46">
        <f t="shared" si="3074"/>
        <v>0</v>
      </c>
      <c r="KF399" s="46">
        <f t="shared" si="2961"/>
        <v>0</v>
      </c>
      <c r="KG399" s="50"/>
      <c r="KI399" s="45">
        <v>338</v>
      </c>
      <c r="KJ399" s="46">
        <f t="shared" si="2962"/>
        <v>0</v>
      </c>
      <c r="KK399" s="46">
        <f t="shared" si="2963"/>
        <v>0</v>
      </c>
      <c r="KL399" s="128">
        <f t="shared" si="2964"/>
        <v>0</v>
      </c>
      <c r="KM399" s="46">
        <f t="shared" si="2782"/>
        <v>0</v>
      </c>
      <c r="KN399" s="46">
        <f t="shared" si="2965"/>
        <v>0</v>
      </c>
      <c r="KO399" s="51">
        <f t="shared" si="2966"/>
        <v>0</v>
      </c>
      <c r="KP399" s="199">
        <f t="shared" ref="KP399:KP409" si="3177">$CI$397</f>
        <v>0</v>
      </c>
      <c r="KQ399" s="199">
        <f t="shared" si="3075"/>
        <v>10000</v>
      </c>
      <c r="KR399" s="128">
        <f t="shared" si="2967"/>
        <v>0</v>
      </c>
      <c r="KS399" s="408">
        <f t="shared" si="2968"/>
        <v>0</v>
      </c>
      <c r="KT399" s="45">
        <v>338</v>
      </c>
      <c r="KU399" s="46">
        <f t="shared" si="3076"/>
        <v>0</v>
      </c>
      <c r="KV399" s="46">
        <f t="shared" si="2969"/>
        <v>0</v>
      </c>
      <c r="KW399" s="128">
        <f t="shared" si="2755"/>
        <v>0</v>
      </c>
      <c r="KX399" s="46">
        <f t="shared" si="2970"/>
        <v>0</v>
      </c>
      <c r="KY399" s="46">
        <f t="shared" si="2756"/>
        <v>0</v>
      </c>
      <c r="KZ399" s="51">
        <f t="shared" si="2971"/>
        <v>0</v>
      </c>
      <c r="LA399" s="153">
        <f t="shared" ref="LA399:LA409" si="3178">$CR$397</f>
        <v>0</v>
      </c>
      <c r="LB399" s="58">
        <f t="shared" si="2652"/>
        <v>0</v>
      </c>
      <c r="LC399" s="52">
        <f t="shared" si="2972"/>
        <v>0</v>
      </c>
      <c r="LD399" s="51">
        <f t="shared" si="2973"/>
        <v>0</v>
      </c>
      <c r="LE399" s="51">
        <f t="shared" si="2757"/>
        <v>0</v>
      </c>
      <c r="LF399" s="51">
        <f t="shared" ref="LF399:LF409" si="3179">$CW$397</f>
        <v>0</v>
      </c>
      <c r="LG399" s="128">
        <f t="shared" si="2758"/>
        <v>10000</v>
      </c>
      <c r="LH399" s="204">
        <f t="shared" si="2974"/>
        <v>0</v>
      </c>
      <c r="LI399" s="479">
        <f t="shared" si="2759"/>
        <v>0</v>
      </c>
      <c r="LJ399" s="46">
        <f t="shared" si="3077"/>
        <v>0</v>
      </c>
      <c r="LK399" s="46">
        <f t="shared" si="3078"/>
        <v>0</v>
      </c>
      <c r="LL399" s="50"/>
      <c r="LN399" s="45">
        <v>338</v>
      </c>
      <c r="LO399" s="46">
        <f t="shared" si="2975"/>
        <v>0</v>
      </c>
      <c r="LP399" s="46">
        <f t="shared" si="3149"/>
        <v>0</v>
      </c>
      <c r="LQ399" s="46">
        <f t="shared" si="2976"/>
        <v>0</v>
      </c>
      <c r="LR399" s="46">
        <f t="shared" si="2977"/>
        <v>0</v>
      </c>
      <c r="LS399" s="46">
        <f t="shared" si="2978"/>
        <v>0</v>
      </c>
      <c r="LT399" s="51">
        <f t="shared" si="2979"/>
        <v>0</v>
      </c>
      <c r="LU399" s="199">
        <f t="shared" si="3079"/>
        <v>10000</v>
      </c>
      <c r="LV399" s="58">
        <f t="shared" si="2980"/>
        <v>0</v>
      </c>
      <c r="LW399" s="241">
        <f t="shared" si="3150"/>
        <v>0</v>
      </c>
      <c r="LX399" s="51">
        <f t="shared" si="2981"/>
        <v>0</v>
      </c>
      <c r="LY399" s="51">
        <f t="shared" si="2982"/>
        <v>0</v>
      </c>
      <c r="LZ399" s="46">
        <f t="shared" si="3080"/>
        <v>0</v>
      </c>
      <c r="MA399" s="199">
        <f t="shared" si="3081"/>
        <v>10000</v>
      </c>
      <c r="MB399" s="468">
        <f t="shared" si="3082"/>
        <v>0</v>
      </c>
      <c r="MC399" s="46">
        <f t="shared" si="3083"/>
        <v>0</v>
      </c>
      <c r="MD399" s="46">
        <f t="shared" si="3084"/>
        <v>0</v>
      </c>
      <c r="ME399" s="50"/>
      <c r="MG399" s="45">
        <v>338</v>
      </c>
      <c r="MH399" s="46">
        <f t="shared" si="2983"/>
        <v>0</v>
      </c>
      <c r="MI399" s="46">
        <f t="shared" si="3151"/>
        <v>0</v>
      </c>
      <c r="MJ399" s="46">
        <f t="shared" si="2984"/>
        <v>0</v>
      </c>
      <c r="MK399" s="46">
        <f t="shared" si="2985"/>
        <v>0</v>
      </c>
      <c r="ML399" s="46">
        <f t="shared" si="2986"/>
        <v>0</v>
      </c>
      <c r="MM399" s="51">
        <f t="shared" si="2987"/>
        <v>0</v>
      </c>
      <c r="MN399" s="199">
        <f t="shared" si="3085"/>
        <v>10000</v>
      </c>
      <c r="MO399" s="58">
        <f t="shared" si="2988"/>
        <v>0</v>
      </c>
      <c r="MP399" s="52">
        <f t="shared" si="3152"/>
        <v>0</v>
      </c>
      <c r="MQ399" s="51">
        <f t="shared" si="2989"/>
        <v>0</v>
      </c>
      <c r="MR399" s="57">
        <f t="shared" si="2990"/>
        <v>0</v>
      </c>
      <c r="MS399" s="199">
        <f t="shared" si="3086"/>
        <v>10000</v>
      </c>
      <c r="MT399" s="468">
        <f t="shared" si="3087"/>
        <v>0</v>
      </c>
      <c r="MU399" s="46">
        <f t="shared" si="2991"/>
        <v>0</v>
      </c>
      <c r="MV399" s="46">
        <f t="shared" si="2992"/>
        <v>0</v>
      </c>
      <c r="MW399" s="50"/>
      <c r="MY399" s="45">
        <v>338</v>
      </c>
      <c r="MZ399" s="46">
        <f t="shared" si="2993"/>
        <v>0</v>
      </c>
      <c r="NA399" s="46">
        <f t="shared" si="3153"/>
        <v>0</v>
      </c>
      <c r="NB399" s="128">
        <f t="shared" si="2994"/>
        <v>0</v>
      </c>
      <c r="NC399" s="46">
        <f t="shared" si="2776"/>
        <v>0</v>
      </c>
      <c r="ND399" s="46">
        <f t="shared" si="2995"/>
        <v>0</v>
      </c>
      <c r="NE399" s="51">
        <f t="shared" si="2760"/>
        <v>0</v>
      </c>
      <c r="NF399" s="153">
        <f t="shared" si="2761"/>
        <v>10000</v>
      </c>
      <c r="NG399" s="45">
        <v>338</v>
      </c>
      <c r="NH399" s="46">
        <f t="shared" si="2777"/>
        <v>0</v>
      </c>
      <c r="NI399" s="46">
        <f t="shared" ref="NI399:NI409" si="3180">IF(NG399,0,IF(NG399&gt;$B$7,0,(TRUNC(NM398*$AT$55*$L$7/12,2))+(TRUNC(NM398*$AV$55*$M$7/12,2))))</f>
        <v>0</v>
      </c>
      <c r="NJ399" s="128">
        <f t="shared" si="2762"/>
        <v>0</v>
      </c>
      <c r="NK399" s="46">
        <f t="shared" si="3088"/>
        <v>0</v>
      </c>
      <c r="NL399" s="46">
        <f t="shared" si="2763"/>
        <v>0</v>
      </c>
      <c r="NM399" s="51">
        <f t="shared" si="2996"/>
        <v>0</v>
      </c>
      <c r="NN399" s="58">
        <f t="shared" si="2764"/>
        <v>0</v>
      </c>
      <c r="NO399" s="52">
        <f t="shared" si="3154"/>
        <v>0</v>
      </c>
      <c r="NP399" s="51">
        <f t="shared" si="2765"/>
        <v>0</v>
      </c>
      <c r="NQ399" s="57">
        <f t="shared" si="2997"/>
        <v>0</v>
      </c>
      <c r="NR399" s="153">
        <f t="shared" si="3089"/>
        <v>10000</v>
      </c>
      <c r="NS399" s="469">
        <f t="shared" si="2998"/>
        <v>0</v>
      </c>
      <c r="NT399" s="46">
        <f t="shared" si="2999"/>
        <v>0</v>
      </c>
      <c r="NU399" s="46">
        <f t="shared" si="3000"/>
        <v>0</v>
      </c>
      <c r="NV399" s="50"/>
      <c r="NX399" s="45">
        <v>338</v>
      </c>
      <c r="NY399" s="46">
        <f t="shared" si="3001"/>
        <v>0</v>
      </c>
      <c r="NZ399" s="46">
        <f t="shared" si="3155"/>
        <v>0</v>
      </c>
      <c r="OA399" s="46">
        <f t="shared" si="3002"/>
        <v>0</v>
      </c>
      <c r="OB399" s="46">
        <f t="shared" si="3003"/>
        <v>0</v>
      </c>
      <c r="OC399" s="46">
        <f t="shared" si="3004"/>
        <v>0</v>
      </c>
      <c r="OD399" s="51">
        <f t="shared" si="3005"/>
        <v>0</v>
      </c>
      <c r="OE399" s="57">
        <f t="shared" ref="OE399:OE409" si="3181">$BQ$397</f>
        <v>0</v>
      </c>
      <c r="OF399" s="153">
        <f t="shared" si="3090"/>
        <v>10000</v>
      </c>
      <c r="OG399" s="58">
        <f t="shared" si="3006"/>
        <v>0</v>
      </c>
      <c r="OH399" s="241">
        <f t="shared" ref="OH399:OH409" si="3182">IF(AND($H$7="Oui",NX399&gt;$I$7),0,IF(NX399&gt;$B$7,0,(TRUNC(OK399*$AX$55/12,2))+(TRUNC(OK399*$AZ$55/12,2))))</f>
        <v>0</v>
      </c>
      <c r="OI399" s="51">
        <f t="shared" si="3007"/>
        <v>0</v>
      </c>
      <c r="OJ399" s="51">
        <f t="shared" si="3008"/>
        <v>0</v>
      </c>
      <c r="OK399" s="153">
        <f t="shared" ref="OK399:OK409" si="3183">$BV$397</f>
        <v>0</v>
      </c>
      <c r="OL399" s="153">
        <f t="shared" si="3091"/>
        <v>10000</v>
      </c>
      <c r="OM399" s="468">
        <f t="shared" si="3092"/>
        <v>0</v>
      </c>
      <c r="ON399" s="46">
        <f t="shared" si="3093"/>
        <v>0</v>
      </c>
      <c r="OO399" s="46">
        <f t="shared" si="3009"/>
        <v>0</v>
      </c>
      <c r="OP399" s="50"/>
      <c r="OR399" s="45">
        <v>338</v>
      </c>
      <c r="OS399" s="46">
        <f t="shared" si="3010"/>
        <v>0</v>
      </c>
      <c r="OT399" s="128">
        <f t="shared" si="3156"/>
        <v>0</v>
      </c>
      <c r="OU399" s="128">
        <f t="shared" si="3011"/>
        <v>0</v>
      </c>
      <c r="OV399" s="46">
        <f t="shared" si="2778"/>
        <v>0</v>
      </c>
      <c r="OW399" s="46">
        <f t="shared" si="2779"/>
        <v>0</v>
      </c>
      <c r="OX399" s="51">
        <f t="shared" si="3012"/>
        <v>0</v>
      </c>
      <c r="OY399" s="51">
        <f t="shared" ref="OY399:OY409" si="3184">$GJ$397</f>
        <v>0</v>
      </c>
      <c r="OZ399" s="153">
        <f t="shared" si="3094"/>
        <v>10000</v>
      </c>
      <c r="PA399" s="45">
        <v>338</v>
      </c>
      <c r="PB399" s="46">
        <f t="shared" si="3013"/>
        <v>0</v>
      </c>
      <c r="PC399" s="46">
        <f t="shared" ref="PC399:PC409" si="3185">IF(PA399&gt;$B$7,0,(TRUNC(PH399*$BB$55*$L$7/12,2))+(TRUNC(PH399*$BD$55*$M$7/12,2)))</f>
        <v>0</v>
      </c>
      <c r="PD399" s="128">
        <f t="shared" si="3014"/>
        <v>0</v>
      </c>
      <c r="PE399" s="46">
        <f t="shared" si="3015"/>
        <v>0</v>
      </c>
      <c r="PF399" s="46">
        <f t="shared" si="3016"/>
        <v>0</v>
      </c>
      <c r="PG399" s="51">
        <f t="shared" si="3017"/>
        <v>0</v>
      </c>
      <c r="PH399" s="57">
        <f t="shared" ref="PH399:PH409" si="3186">$GS$397</f>
        <v>0</v>
      </c>
      <c r="PI399" s="688">
        <f t="shared" si="3018"/>
        <v>0</v>
      </c>
      <c r="PJ399" s="52">
        <f t="shared" ref="PJ399:PJ409" si="3187">IF(AND($H$7="Oui",PA399&gt;$I$7),0,IF(PA399&gt;$B$7,0,(TRUNC(PM399*$BB$55/12,2))+(TRUNC(PM399*$BD$55/12,2))))</f>
        <v>0</v>
      </c>
      <c r="PK399" s="51">
        <f t="shared" si="3019"/>
        <v>0</v>
      </c>
      <c r="PL399" s="57">
        <f t="shared" si="3020"/>
        <v>0</v>
      </c>
      <c r="PM399" s="57">
        <f t="shared" ref="PM399:PM409" si="3188">$GX$397</f>
        <v>0</v>
      </c>
      <c r="PN399" s="153">
        <f t="shared" si="3095"/>
        <v>10000</v>
      </c>
      <c r="PO399" s="469">
        <f t="shared" si="3021"/>
        <v>0</v>
      </c>
      <c r="PP399" s="46">
        <f t="shared" si="3022"/>
        <v>0</v>
      </c>
      <c r="PQ399" s="46">
        <f t="shared" si="3023"/>
        <v>0</v>
      </c>
      <c r="PR399" s="50"/>
    </row>
    <row r="400" spans="2:434" hidden="1" x14ac:dyDescent="0.3">
      <c r="B400" s="45">
        <v>339</v>
      </c>
      <c r="C400" s="46">
        <f t="shared" si="2798"/>
        <v>0</v>
      </c>
      <c r="D400" s="46">
        <f t="shared" si="2830"/>
        <v>0</v>
      </c>
      <c r="E400" s="46">
        <f t="shared" si="2831"/>
        <v>0</v>
      </c>
      <c r="F400" s="46">
        <f t="shared" si="2832"/>
        <v>0</v>
      </c>
      <c r="G400" s="46">
        <f t="shared" si="2833"/>
        <v>0</v>
      </c>
      <c r="H400" s="51">
        <f t="shared" si="2834"/>
        <v>0</v>
      </c>
      <c r="I400" s="58">
        <f t="shared" si="2766"/>
        <v>0</v>
      </c>
      <c r="J400" s="52">
        <f t="shared" si="2835"/>
        <v>0</v>
      </c>
      <c r="K400" s="51">
        <f t="shared" si="2836"/>
        <v>0</v>
      </c>
      <c r="L400" s="57">
        <f t="shared" si="2837"/>
        <v>0</v>
      </c>
      <c r="M400" s="468">
        <f t="shared" si="3024"/>
        <v>0</v>
      </c>
      <c r="N400" s="46">
        <f t="shared" si="3025"/>
        <v>0</v>
      </c>
      <c r="O400" s="47"/>
      <c r="P400" s="46">
        <f t="shared" si="3026"/>
        <v>0</v>
      </c>
      <c r="Q400" s="50"/>
      <c r="T400" s="45">
        <v>339</v>
      </c>
      <c r="U400" s="46">
        <f t="shared" si="2838"/>
        <v>0</v>
      </c>
      <c r="V400" s="46">
        <f t="shared" si="2839"/>
        <v>0</v>
      </c>
      <c r="W400" s="46">
        <f t="shared" si="3027"/>
        <v>0</v>
      </c>
      <c r="X400" s="46">
        <f t="shared" si="2840"/>
        <v>0</v>
      </c>
      <c r="Y400" s="46">
        <f t="shared" si="2841"/>
        <v>0</v>
      </c>
      <c r="Z400" s="51">
        <f t="shared" si="2842"/>
        <v>0</v>
      </c>
      <c r="AA400" s="58">
        <f t="shared" si="2843"/>
        <v>0</v>
      </c>
      <c r="AB400" s="52">
        <f t="shared" si="2844"/>
        <v>0</v>
      </c>
      <c r="AC400" s="51">
        <f t="shared" si="2845"/>
        <v>0</v>
      </c>
      <c r="AD400" s="57">
        <f t="shared" si="2846"/>
        <v>0</v>
      </c>
      <c r="AE400" s="468">
        <f t="shared" si="3028"/>
        <v>0</v>
      </c>
      <c r="AF400" s="46">
        <f t="shared" si="2847"/>
        <v>0</v>
      </c>
      <c r="AG400" s="47"/>
      <c r="AH400" s="46">
        <f t="shared" si="3029"/>
        <v>0</v>
      </c>
      <c r="AI400" s="50"/>
      <c r="AK400" s="45">
        <v>339</v>
      </c>
      <c r="AL400" s="46">
        <f t="shared" si="2848"/>
        <v>0</v>
      </c>
      <c r="AM400" s="46"/>
      <c r="AN400" s="46"/>
      <c r="AO400" s="46">
        <f t="shared" si="2849"/>
        <v>0</v>
      </c>
      <c r="AP400" s="128">
        <f t="shared" si="2850"/>
        <v>0</v>
      </c>
      <c r="AQ400" s="128"/>
      <c r="AR400" s="128"/>
      <c r="AS400" s="46">
        <f t="shared" si="2851"/>
        <v>0</v>
      </c>
      <c r="AT400" s="46">
        <f t="shared" si="2852"/>
        <v>0</v>
      </c>
      <c r="AU400" s="51"/>
      <c r="AV400" s="51"/>
      <c r="AW400" s="51">
        <f t="shared" si="2853"/>
        <v>0</v>
      </c>
      <c r="AX400" s="58">
        <f t="shared" si="2854"/>
        <v>0</v>
      </c>
      <c r="AY400" s="52"/>
      <c r="AZ400" s="52"/>
      <c r="BA400" s="52">
        <f t="shared" si="2855"/>
        <v>0</v>
      </c>
      <c r="BB400" s="51">
        <f t="shared" si="2856"/>
        <v>0</v>
      </c>
      <c r="BC400" s="51"/>
      <c r="BD400" s="51"/>
      <c r="BE400" s="57">
        <f t="shared" si="2857"/>
        <v>0</v>
      </c>
      <c r="BF400" s="468">
        <f t="shared" si="2858"/>
        <v>0</v>
      </c>
      <c r="BG400" s="46">
        <f t="shared" si="2859"/>
        <v>0</v>
      </c>
      <c r="BH400" s="46">
        <f t="shared" si="2860"/>
        <v>0</v>
      </c>
      <c r="BI400" s="50"/>
      <c r="BK400" s="45">
        <v>339</v>
      </c>
      <c r="BL400" s="46">
        <f t="shared" si="3030"/>
        <v>0</v>
      </c>
      <c r="BM400" s="46">
        <f t="shared" si="3031"/>
        <v>0</v>
      </c>
      <c r="BN400" s="46">
        <f t="shared" si="3032"/>
        <v>0</v>
      </c>
      <c r="BO400" s="46">
        <f t="shared" si="2861"/>
        <v>0</v>
      </c>
      <c r="BP400" s="46">
        <f t="shared" si="2862"/>
        <v>0</v>
      </c>
      <c r="BQ400" s="51">
        <f t="shared" si="2863"/>
        <v>0</v>
      </c>
      <c r="BR400" s="57">
        <f t="shared" si="3157"/>
        <v>0</v>
      </c>
      <c r="BS400" s="58">
        <f t="shared" si="2767"/>
        <v>0</v>
      </c>
      <c r="BT400" s="52">
        <f t="shared" si="3033"/>
        <v>0</v>
      </c>
      <c r="BU400" s="51">
        <f t="shared" si="2864"/>
        <v>0</v>
      </c>
      <c r="BV400" s="51">
        <f t="shared" si="2865"/>
        <v>0</v>
      </c>
      <c r="BW400" s="153">
        <f t="shared" si="3158"/>
        <v>0</v>
      </c>
      <c r="BX400" s="468">
        <f t="shared" si="3034"/>
        <v>0</v>
      </c>
      <c r="BY400" s="46">
        <f t="shared" si="3035"/>
        <v>0</v>
      </c>
      <c r="BZ400" s="46">
        <f t="shared" si="2866"/>
        <v>0</v>
      </c>
      <c r="CA400" s="50"/>
      <c r="CB400" s="18"/>
      <c r="CC400" s="45">
        <v>339</v>
      </c>
      <c r="CD400" s="128">
        <f t="shared" si="2867"/>
        <v>0</v>
      </c>
      <c r="CE400" s="46">
        <f t="shared" si="3036"/>
        <v>0</v>
      </c>
      <c r="CF400" s="128">
        <f t="shared" si="2868"/>
        <v>0</v>
      </c>
      <c r="CG400" s="46">
        <f t="shared" si="3037"/>
        <v>0</v>
      </c>
      <c r="CH400" s="46">
        <f t="shared" si="2768"/>
        <v>0</v>
      </c>
      <c r="CI400" s="51">
        <f t="shared" si="2869"/>
        <v>0</v>
      </c>
      <c r="CJ400" s="199">
        <f t="shared" si="3159"/>
        <v>0</v>
      </c>
      <c r="CK400" s="153">
        <f t="shared" si="3038"/>
        <v>10000</v>
      </c>
      <c r="CL400" s="45">
        <v>339</v>
      </c>
      <c r="CM400" s="46">
        <f t="shared" si="3039"/>
        <v>0</v>
      </c>
      <c r="CN400" s="46">
        <f t="shared" si="3040"/>
        <v>0</v>
      </c>
      <c r="CO400" s="128">
        <f t="shared" si="2780"/>
        <v>0</v>
      </c>
      <c r="CP400" s="46">
        <f t="shared" si="2870"/>
        <v>0</v>
      </c>
      <c r="CQ400" s="46">
        <f t="shared" si="2781"/>
        <v>0</v>
      </c>
      <c r="CR400" s="51">
        <f t="shared" si="2871"/>
        <v>0</v>
      </c>
      <c r="CS400" s="153">
        <f t="shared" si="3160"/>
        <v>0</v>
      </c>
      <c r="CT400" s="58">
        <f t="shared" si="2872"/>
        <v>0</v>
      </c>
      <c r="CU400" s="52">
        <f t="shared" si="3041"/>
        <v>0</v>
      </c>
      <c r="CV400" s="51">
        <f t="shared" si="3042"/>
        <v>0</v>
      </c>
      <c r="CW400" s="51">
        <f t="shared" si="2873"/>
        <v>0</v>
      </c>
      <c r="CX400" s="57">
        <f t="shared" si="3161"/>
        <v>0</v>
      </c>
      <c r="CY400" s="153">
        <f t="shared" si="3043"/>
        <v>10000</v>
      </c>
      <c r="CZ400" s="479">
        <f t="shared" si="2746"/>
        <v>0</v>
      </c>
      <c r="DA400" s="46">
        <f t="shared" si="3044"/>
        <v>0</v>
      </c>
      <c r="DB400" s="46">
        <f t="shared" si="3045"/>
        <v>0</v>
      </c>
      <c r="DC400" s="50"/>
      <c r="DE400" s="45">
        <v>339</v>
      </c>
      <c r="DF400" s="46">
        <f t="shared" si="2874"/>
        <v>0</v>
      </c>
      <c r="DG400" s="46">
        <f t="shared" si="3162"/>
        <v>0</v>
      </c>
      <c r="DH400" s="46">
        <f t="shared" si="2875"/>
        <v>0</v>
      </c>
      <c r="DI400" s="46">
        <f t="shared" si="2876"/>
        <v>0</v>
      </c>
      <c r="DJ400" s="46">
        <f t="shared" si="2877"/>
        <v>0</v>
      </c>
      <c r="DK400" s="51">
        <f t="shared" si="2878"/>
        <v>0</v>
      </c>
      <c r="DL400" s="58">
        <f t="shared" si="2769"/>
        <v>0</v>
      </c>
      <c r="DM400" s="241">
        <f t="shared" si="3163"/>
        <v>0</v>
      </c>
      <c r="DN400" s="51">
        <f t="shared" si="2879"/>
        <v>0</v>
      </c>
      <c r="DO400" s="57">
        <f t="shared" si="2880"/>
        <v>0</v>
      </c>
      <c r="DP400" s="468">
        <f t="shared" si="3046"/>
        <v>0</v>
      </c>
      <c r="DQ400" s="46">
        <f t="shared" si="3047"/>
        <v>0</v>
      </c>
      <c r="DR400" s="47"/>
      <c r="DS400" s="46">
        <f t="shared" si="3048"/>
        <v>0</v>
      </c>
      <c r="DT400" s="50"/>
      <c r="DV400" s="45">
        <v>339</v>
      </c>
      <c r="DW400" s="46">
        <f t="shared" si="3049"/>
        <v>0</v>
      </c>
      <c r="DX400" s="46">
        <f t="shared" si="3164"/>
        <v>0</v>
      </c>
      <c r="DY400" s="46">
        <f t="shared" si="3050"/>
        <v>0</v>
      </c>
      <c r="DZ400" s="46">
        <f t="shared" si="2881"/>
        <v>0</v>
      </c>
      <c r="EA400" s="46">
        <f t="shared" si="2882"/>
        <v>0</v>
      </c>
      <c r="EB400" s="51">
        <f t="shared" si="2883"/>
        <v>0</v>
      </c>
      <c r="EC400" s="58">
        <f t="shared" si="2770"/>
        <v>0</v>
      </c>
      <c r="ED400" s="52">
        <f t="shared" si="3165"/>
        <v>0</v>
      </c>
      <c r="EE400" s="51">
        <f t="shared" si="2884"/>
        <v>0</v>
      </c>
      <c r="EF400" s="57">
        <f t="shared" si="2885"/>
        <v>0</v>
      </c>
      <c r="EG400" s="468">
        <f t="shared" si="3051"/>
        <v>0</v>
      </c>
      <c r="EH400" s="46">
        <f t="shared" si="3052"/>
        <v>0</v>
      </c>
      <c r="EI400" s="47"/>
      <c r="EJ400" s="46">
        <f t="shared" si="3053"/>
        <v>0</v>
      </c>
      <c r="EK400" s="50"/>
      <c r="EL400" s="18"/>
      <c r="EM400" s="45">
        <v>339</v>
      </c>
      <c r="EN400" s="46">
        <f t="shared" si="3143"/>
        <v>0</v>
      </c>
      <c r="EO400" s="46">
        <f t="shared" si="3166"/>
        <v>0</v>
      </c>
      <c r="EP400" s="128">
        <f t="shared" si="2771"/>
        <v>0</v>
      </c>
      <c r="EQ400" s="46">
        <f t="shared" si="2886"/>
        <v>0</v>
      </c>
      <c r="ER400" s="46">
        <f t="shared" si="2887"/>
        <v>0</v>
      </c>
      <c r="ES400" s="51">
        <f t="shared" si="2888"/>
        <v>0</v>
      </c>
      <c r="ET400" s="153">
        <f t="shared" si="3054"/>
        <v>10000</v>
      </c>
      <c r="EU400" s="45">
        <v>339</v>
      </c>
      <c r="EV400" s="46">
        <f t="shared" si="2772"/>
        <v>0</v>
      </c>
      <c r="EW400" s="46">
        <f t="shared" si="3167"/>
        <v>0</v>
      </c>
      <c r="EX400" s="128">
        <f t="shared" si="2889"/>
        <v>0</v>
      </c>
      <c r="EY400" s="46">
        <f t="shared" si="2890"/>
        <v>0</v>
      </c>
      <c r="EZ400" s="46">
        <f t="shared" si="2891"/>
        <v>0</v>
      </c>
      <c r="FA400" s="51">
        <f t="shared" si="2892"/>
        <v>0</v>
      </c>
      <c r="FB400" s="58">
        <f t="shared" si="2893"/>
        <v>0</v>
      </c>
      <c r="FC400" s="52">
        <f t="shared" si="3168"/>
        <v>0</v>
      </c>
      <c r="FD400" s="51">
        <f t="shared" si="3055"/>
        <v>0</v>
      </c>
      <c r="FE400" s="57">
        <f t="shared" si="2894"/>
        <v>0</v>
      </c>
      <c r="FF400" s="153">
        <f t="shared" si="3056"/>
        <v>10000</v>
      </c>
      <c r="FG400" s="469">
        <f t="shared" si="2895"/>
        <v>0</v>
      </c>
      <c r="FH400" s="46">
        <f t="shared" si="2896"/>
        <v>0</v>
      </c>
      <c r="FI400" s="46">
        <f t="shared" si="2897"/>
        <v>0</v>
      </c>
      <c r="FJ400" s="50"/>
      <c r="FL400" s="45">
        <v>339</v>
      </c>
      <c r="FM400" s="46">
        <f t="shared" si="3057"/>
        <v>0</v>
      </c>
      <c r="FN400" s="46">
        <f t="shared" si="3144"/>
        <v>0</v>
      </c>
      <c r="FO400" s="46">
        <f t="shared" si="3058"/>
        <v>0</v>
      </c>
      <c r="FP400" s="46">
        <f t="shared" si="2898"/>
        <v>0</v>
      </c>
      <c r="FQ400" s="46">
        <f t="shared" si="2899"/>
        <v>0</v>
      </c>
      <c r="FR400" s="51">
        <f t="shared" si="2900"/>
        <v>0</v>
      </c>
      <c r="FS400" s="57">
        <f t="shared" si="3169"/>
        <v>0</v>
      </c>
      <c r="FT400" s="58">
        <f t="shared" si="2773"/>
        <v>0</v>
      </c>
      <c r="FU400" s="241">
        <f t="shared" si="3145"/>
        <v>0</v>
      </c>
      <c r="FV400" s="51">
        <f t="shared" si="2901"/>
        <v>0</v>
      </c>
      <c r="FW400" s="51">
        <f t="shared" si="2902"/>
        <v>0</v>
      </c>
      <c r="FX400" s="153">
        <f t="shared" si="3170"/>
        <v>0</v>
      </c>
      <c r="FY400" s="468">
        <f t="shared" si="3059"/>
        <v>0</v>
      </c>
      <c r="FZ400" s="46">
        <f t="shared" si="3060"/>
        <v>0</v>
      </c>
      <c r="GA400" s="46">
        <f t="shared" si="2903"/>
        <v>0</v>
      </c>
      <c r="GB400" s="50"/>
      <c r="GD400" s="45">
        <v>339</v>
      </c>
      <c r="GE400" s="128">
        <f t="shared" si="3146"/>
        <v>0</v>
      </c>
      <c r="GF400" s="128">
        <f t="shared" si="3171"/>
        <v>0</v>
      </c>
      <c r="GG400" s="128">
        <f t="shared" si="2699"/>
        <v>0</v>
      </c>
      <c r="GH400" s="46">
        <f t="shared" si="2774"/>
        <v>0</v>
      </c>
      <c r="GI400" s="46">
        <f t="shared" si="2904"/>
        <v>0</v>
      </c>
      <c r="GJ400" s="51">
        <f t="shared" si="2905"/>
        <v>0</v>
      </c>
      <c r="GK400" s="51">
        <f t="shared" si="3172"/>
        <v>0</v>
      </c>
      <c r="GL400" s="153">
        <f t="shared" si="3061"/>
        <v>10000</v>
      </c>
      <c r="GM400" s="45">
        <v>339</v>
      </c>
      <c r="GN400" s="46">
        <f t="shared" si="2775"/>
        <v>0</v>
      </c>
      <c r="GO400" s="46">
        <f t="shared" si="3147"/>
        <v>0</v>
      </c>
      <c r="GP400" s="128">
        <f t="shared" si="2747"/>
        <v>0</v>
      </c>
      <c r="GQ400" s="46">
        <f t="shared" si="2906"/>
        <v>0</v>
      </c>
      <c r="GR400" s="46">
        <f t="shared" si="2748"/>
        <v>0</v>
      </c>
      <c r="GS400" s="51">
        <f t="shared" si="2907"/>
        <v>0</v>
      </c>
      <c r="GT400" s="57">
        <f t="shared" si="3173"/>
        <v>0</v>
      </c>
      <c r="GU400" s="58">
        <f t="shared" si="2908"/>
        <v>0</v>
      </c>
      <c r="GV400" s="52">
        <f t="shared" si="3148"/>
        <v>0</v>
      </c>
      <c r="GW400" s="51">
        <f t="shared" si="3062"/>
        <v>0</v>
      </c>
      <c r="GX400" s="57">
        <f t="shared" si="2909"/>
        <v>0</v>
      </c>
      <c r="GY400" s="57">
        <f t="shared" si="3174"/>
        <v>0</v>
      </c>
      <c r="GZ400" s="153">
        <f t="shared" si="3063"/>
        <v>10000</v>
      </c>
      <c r="HA400" s="469">
        <f t="shared" si="2910"/>
        <v>0</v>
      </c>
      <c r="HB400" s="46">
        <f t="shared" si="2911"/>
        <v>0</v>
      </c>
      <c r="HC400" s="46">
        <f t="shared" si="2912"/>
        <v>0</v>
      </c>
      <c r="HD400" s="50"/>
      <c r="HF400" s="45">
        <v>339</v>
      </c>
      <c r="HG400" s="46">
        <f t="shared" si="2913"/>
        <v>0</v>
      </c>
      <c r="HH400" s="46">
        <f t="shared" si="2914"/>
        <v>0</v>
      </c>
      <c r="HI400" s="46">
        <f t="shared" si="2915"/>
        <v>0</v>
      </c>
      <c r="HJ400" s="46">
        <f t="shared" si="2916"/>
        <v>0</v>
      </c>
      <c r="HK400" s="46">
        <f t="shared" si="2917"/>
        <v>0</v>
      </c>
      <c r="HL400" s="51">
        <f t="shared" si="2918"/>
        <v>0</v>
      </c>
      <c r="HM400" s="153">
        <f t="shared" si="3064"/>
        <v>10000</v>
      </c>
      <c r="HN400" s="58">
        <f t="shared" si="2919"/>
        <v>0</v>
      </c>
      <c r="HO400" s="52">
        <f t="shared" si="2920"/>
        <v>0</v>
      </c>
      <c r="HP400" s="51">
        <f t="shared" si="2921"/>
        <v>0</v>
      </c>
      <c r="HQ400" s="57">
        <f t="shared" si="2922"/>
        <v>0</v>
      </c>
      <c r="HR400" s="153">
        <f t="shared" si="3065"/>
        <v>10000</v>
      </c>
      <c r="HS400" s="468">
        <f t="shared" si="2749"/>
        <v>0</v>
      </c>
      <c r="HT400" s="46">
        <f t="shared" si="2750"/>
        <v>0</v>
      </c>
      <c r="HU400" s="46">
        <f t="shared" si="2751"/>
        <v>0</v>
      </c>
      <c r="HV400" s="50"/>
      <c r="HX400" s="45">
        <v>339</v>
      </c>
      <c r="HY400" s="128">
        <f t="shared" si="2923"/>
        <v>0</v>
      </c>
      <c r="HZ400" s="46">
        <f t="shared" si="2924"/>
        <v>0</v>
      </c>
      <c r="IA400" s="46">
        <f t="shared" si="2925"/>
        <v>0</v>
      </c>
      <c r="IB400" s="46">
        <f t="shared" si="2926"/>
        <v>0</v>
      </c>
      <c r="IC400" s="46">
        <f t="shared" si="2927"/>
        <v>0</v>
      </c>
      <c r="ID400" s="51">
        <f t="shared" si="2928"/>
        <v>0</v>
      </c>
      <c r="IE400" s="153">
        <f t="shared" si="3066"/>
        <v>10000</v>
      </c>
      <c r="IF400" s="58">
        <f t="shared" si="2929"/>
        <v>0</v>
      </c>
      <c r="IG400" s="52">
        <f t="shared" si="2930"/>
        <v>0</v>
      </c>
      <c r="IH400" s="51">
        <f t="shared" si="2931"/>
        <v>0</v>
      </c>
      <c r="II400" s="57">
        <f t="shared" si="3067"/>
        <v>0</v>
      </c>
      <c r="IJ400" s="153">
        <f t="shared" si="3068"/>
        <v>10000</v>
      </c>
      <c r="IK400" s="468">
        <f t="shared" si="2752"/>
        <v>0</v>
      </c>
      <c r="IL400" s="46">
        <f t="shared" si="2753"/>
        <v>0</v>
      </c>
      <c r="IM400" s="46">
        <f t="shared" si="2754"/>
        <v>0</v>
      </c>
      <c r="IN400" s="50"/>
      <c r="IO400" s="53">
        <f t="shared" si="2932"/>
        <v>0</v>
      </c>
      <c r="IQ400" s="45">
        <v>339</v>
      </c>
      <c r="IR400" s="128">
        <f t="shared" si="2933"/>
        <v>0</v>
      </c>
      <c r="IS400" s="128">
        <f t="shared" si="2934"/>
        <v>0</v>
      </c>
      <c r="IT400" s="128">
        <f t="shared" si="2935"/>
        <v>0</v>
      </c>
      <c r="IU400" s="46">
        <f t="shared" si="3142"/>
        <v>0</v>
      </c>
      <c r="IV400" s="46">
        <f t="shared" si="2936"/>
        <v>0</v>
      </c>
      <c r="IW400" s="51">
        <f t="shared" si="2937"/>
        <v>0</v>
      </c>
      <c r="IX400" s="199">
        <f t="shared" si="3069"/>
        <v>10000</v>
      </c>
      <c r="IY400" s="128">
        <f t="shared" si="2938"/>
        <v>0</v>
      </c>
      <c r="IZ400" s="408">
        <f t="shared" si="2939"/>
        <v>0</v>
      </c>
      <c r="JA400" s="58">
        <f t="shared" si="2940"/>
        <v>0</v>
      </c>
      <c r="JB400" s="52">
        <f t="shared" si="2941"/>
        <v>0</v>
      </c>
      <c r="JC400" s="51">
        <f t="shared" si="2942"/>
        <v>0</v>
      </c>
      <c r="JD400" s="57">
        <f t="shared" si="2943"/>
        <v>0</v>
      </c>
      <c r="JE400" s="280">
        <f t="shared" si="2944"/>
        <v>10000</v>
      </c>
      <c r="JF400" s="280">
        <f t="shared" si="2945"/>
        <v>0</v>
      </c>
      <c r="JG400" s="468">
        <f t="shared" si="2946"/>
        <v>0</v>
      </c>
      <c r="JH400" s="46">
        <f t="shared" si="2947"/>
        <v>0</v>
      </c>
      <c r="JI400" s="46">
        <f t="shared" si="2948"/>
        <v>0</v>
      </c>
      <c r="JJ400" s="50"/>
      <c r="JL400" s="45">
        <v>339</v>
      </c>
      <c r="JM400" s="46">
        <f t="shared" si="2949"/>
        <v>0</v>
      </c>
      <c r="JN400" s="46">
        <f t="shared" si="2950"/>
        <v>0</v>
      </c>
      <c r="JO400" s="128">
        <f t="shared" si="2951"/>
        <v>0</v>
      </c>
      <c r="JP400" s="46">
        <f t="shared" si="3070"/>
        <v>0</v>
      </c>
      <c r="JQ400" s="46">
        <f t="shared" si="2952"/>
        <v>0</v>
      </c>
      <c r="JR400" s="51">
        <f t="shared" si="2953"/>
        <v>0</v>
      </c>
      <c r="JS400" s="51">
        <f t="shared" si="3175"/>
        <v>0</v>
      </c>
      <c r="JT400" s="199">
        <f t="shared" si="3071"/>
        <v>10000</v>
      </c>
      <c r="JU400" s="128">
        <f t="shared" si="2954"/>
        <v>0</v>
      </c>
      <c r="JV400" s="408">
        <f t="shared" si="2955"/>
        <v>0</v>
      </c>
      <c r="JW400" s="58">
        <f t="shared" si="2956"/>
        <v>0</v>
      </c>
      <c r="JX400" s="52">
        <f t="shared" si="2957"/>
        <v>0</v>
      </c>
      <c r="JY400" s="51">
        <f t="shared" si="2958"/>
        <v>0</v>
      </c>
      <c r="JZ400" s="51">
        <f t="shared" si="2959"/>
        <v>0</v>
      </c>
      <c r="KA400" s="199">
        <f t="shared" si="3176"/>
        <v>0</v>
      </c>
      <c r="KB400" s="128">
        <f t="shared" si="3072"/>
        <v>10000</v>
      </c>
      <c r="KC400" s="204">
        <f t="shared" si="2960"/>
        <v>0</v>
      </c>
      <c r="KD400" s="468">
        <f t="shared" si="3073"/>
        <v>0</v>
      </c>
      <c r="KE400" s="46">
        <f t="shared" si="3074"/>
        <v>0</v>
      </c>
      <c r="KF400" s="46">
        <f t="shared" si="2961"/>
        <v>0</v>
      </c>
      <c r="KG400" s="50"/>
      <c r="KI400" s="45">
        <v>339</v>
      </c>
      <c r="KJ400" s="46">
        <f t="shared" si="2962"/>
        <v>0</v>
      </c>
      <c r="KK400" s="46">
        <f t="shared" si="2963"/>
        <v>0</v>
      </c>
      <c r="KL400" s="128">
        <f t="shared" si="2964"/>
        <v>0</v>
      </c>
      <c r="KM400" s="46">
        <f t="shared" si="2782"/>
        <v>0</v>
      </c>
      <c r="KN400" s="46">
        <f t="shared" si="2965"/>
        <v>0</v>
      </c>
      <c r="KO400" s="51">
        <f t="shared" si="2966"/>
        <v>0</v>
      </c>
      <c r="KP400" s="199">
        <f t="shared" si="3177"/>
        <v>0</v>
      </c>
      <c r="KQ400" s="199">
        <f t="shared" si="3075"/>
        <v>10000</v>
      </c>
      <c r="KR400" s="128">
        <f t="shared" si="2967"/>
        <v>0</v>
      </c>
      <c r="KS400" s="408">
        <f t="shared" si="2968"/>
        <v>0</v>
      </c>
      <c r="KT400" s="45">
        <v>339</v>
      </c>
      <c r="KU400" s="46">
        <f t="shared" si="3076"/>
        <v>0</v>
      </c>
      <c r="KV400" s="46">
        <f t="shared" si="2969"/>
        <v>0</v>
      </c>
      <c r="KW400" s="128">
        <f t="shared" si="2755"/>
        <v>0</v>
      </c>
      <c r="KX400" s="46">
        <f t="shared" si="2970"/>
        <v>0</v>
      </c>
      <c r="KY400" s="46">
        <f t="shared" si="2756"/>
        <v>0</v>
      </c>
      <c r="KZ400" s="51">
        <f t="shared" si="2971"/>
        <v>0</v>
      </c>
      <c r="LA400" s="153">
        <f t="shared" si="3178"/>
        <v>0</v>
      </c>
      <c r="LB400" s="58">
        <f t="shared" si="2652"/>
        <v>0</v>
      </c>
      <c r="LC400" s="52">
        <f t="shared" si="2972"/>
        <v>0</v>
      </c>
      <c r="LD400" s="51">
        <f t="shared" si="2973"/>
        <v>0</v>
      </c>
      <c r="LE400" s="51">
        <f t="shared" si="2757"/>
        <v>0</v>
      </c>
      <c r="LF400" s="51">
        <f t="shared" si="3179"/>
        <v>0</v>
      </c>
      <c r="LG400" s="128">
        <f t="shared" si="2758"/>
        <v>10000</v>
      </c>
      <c r="LH400" s="204">
        <f t="shared" si="2974"/>
        <v>0</v>
      </c>
      <c r="LI400" s="479">
        <f t="shared" si="2759"/>
        <v>0</v>
      </c>
      <c r="LJ400" s="46">
        <f t="shared" si="3077"/>
        <v>0</v>
      </c>
      <c r="LK400" s="46">
        <f t="shared" si="3078"/>
        <v>0</v>
      </c>
      <c r="LL400" s="50"/>
      <c r="LN400" s="45">
        <v>339</v>
      </c>
      <c r="LO400" s="46">
        <f t="shared" si="2975"/>
        <v>0</v>
      </c>
      <c r="LP400" s="46">
        <f t="shared" si="3149"/>
        <v>0</v>
      </c>
      <c r="LQ400" s="46">
        <f t="shared" si="2976"/>
        <v>0</v>
      </c>
      <c r="LR400" s="46">
        <f t="shared" si="2977"/>
        <v>0</v>
      </c>
      <c r="LS400" s="46">
        <f t="shared" si="2978"/>
        <v>0</v>
      </c>
      <c r="LT400" s="51">
        <f t="shared" si="2979"/>
        <v>0</v>
      </c>
      <c r="LU400" s="199">
        <f t="shared" si="3079"/>
        <v>10000</v>
      </c>
      <c r="LV400" s="58">
        <f t="shared" si="2980"/>
        <v>0</v>
      </c>
      <c r="LW400" s="241">
        <f t="shared" si="3150"/>
        <v>0</v>
      </c>
      <c r="LX400" s="51">
        <f t="shared" si="2981"/>
        <v>0</v>
      </c>
      <c r="LY400" s="51">
        <f t="shared" si="2982"/>
        <v>0</v>
      </c>
      <c r="LZ400" s="46">
        <f t="shared" si="3080"/>
        <v>0</v>
      </c>
      <c r="MA400" s="199">
        <f t="shared" si="3081"/>
        <v>10000</v>
      </c>
      <c r="MB400" s="468">
        <f t="shared" si="3082"/>
        <v>0</v>
      </c>
      <c r="MC400" s="46">
        <f t="shared" si="3083"/>
        <v>0</v>
      </c>
      <c r="MD400" s="46">
        <f t="shared" si="3084"/>
        <v>0</v>
      </c>
      <c r="ME400" s="50"/>
      <c r="MG400" s="45">
        <v>339</v>
      </c>
      <c r="MH400" s="46">
        <f t="shared" si="2983"/>
        <v>0</v>
      </c>
      <c r="MI400" s="46">
        <f t="shared" si="3151"/>
        <v>0</v>
      </c>
      <c r="MJ400" s="46">
        <f t="shared" si="2984"/>
        <v>0</v>
      </c>
      <c r="MK400" s="46">
        <f t="shared" si="2985"/>
        <v>0</v>
      </c>
      <c r="ML400" s="46">
        <f t="shared" si="2986"/>
        <v>0</v>
      </c>
      <c r="MM400" s="51">
        <f t="shared" si="2987"/>
        <v>0</v>
      </c>
      <c r="MN400" s="199">
        <f t="shared" si="3085"/>
        <v>10000</v>
      </c>
      <c r="MO400" s="58">
        <f t="shared" si="2988"/>
        <v>0</v>
      </c>
      <c r="MP400" s="52">
        <f t="shared" si="3152"/>
        <v>0</v>
      </c>
      <c r="MQ400" s="51">
        <f t="shared" si="2989"/>
        <v>0</v>
      </c>
      <c r="MR400" s="57">
        <f t="shared" si="2990"/>
        <v>0</v>
      </c>
      <c r="MS400" s="199">
        <f t="shared" si="3086"/>
        <v>10000</v>
      </c>
      <c r="MT400" s="468">
        <f t="shared" si="3087"/>
        <v>0</v>
      </c>
      <c r="MU400" s="46">
        <f t="shared" si="2991"/>
        <v>0</v>
      </c>
      <c r="MV400" s="46">
        <f t="shared" si="2992"/>
        <v>0</v>
      </c>
      <c r="MW400" s="50"/>
      <c r="MY400" s="45">
        <v>339</v>
      </c>
      <c r="MZ400" s="46">
        <f t="shared" si="2993"/>
        <v>0</v>
      </c>
      <c r="NA400" s="46">
        <f t="shared" si="3153"/>
        <v>0</v>
      </c>
      <c r="NB400" s="128">
        <f t="shared" si="2994"/>
        <v>0</v>
      </c>
      <c r="NC400" s="46">
        <f t="shared" si="2776"/>
        <v>0</v>
      </c>
      <c r="ND400" s="46">
        <f t="shared" si="2995"/>
        <v>0</v>
      </c>
      <c r="NE400" s="51">
        <f t="shared" si="2760"/>
        <v>0</v>
      </c>
      <c r="NF400" s="153">
        <f t="shared" si="2761"/>
        <v>10000</v>
      </c>
      <c r="NG400" s="45">
        <v>339</v>
      </c>
      <c r="NH400" s="46">
        <f t="shared" si="2777"/>
        <v>0</v>
      </c>
      <c r="NI400" s="46">
        <f t="shared" si="3180"/>
        <v>0</v>
      </c>
      <c r="NJ400" s="128">
        <f t="shared" si="2762"/>
        <v>0</v>
      </c>
      <c r="NK400" s="46">
        <f t="shared" si="3088"/>
        <v>0</v>
      </c>
      <c r="NL400" s="46">
        <f t="shared" si="2763"/>
        <v>0</v>
      </c>
      <c r="NM400" s="51">
        <f t="shared" si="2996"/>
        <v>0</v>
      </c>
      <c r="NN400" s="58">
        <f t="shared" si="2764"/>
        <v>0</v>
      </c>
      <c r="NO400" s="52">
        <f t="shared" si="3154"/>
        <v>0</v>
      </c>
      <c r="NP400" s="51">
        <f t="shared" si="2765"/>
        <v>0</v>
      </c>
      <c r="NQ400" s="57">
        <f t="shared" si="2997"/>
        <v>0</v>
      </c>
      <c r="NR400" s="153">
        <f t="shared" si="3089"/>
        <v>10000</v>
      </c>
      <c r="NS400" s="469">
        <f t="shared" si="2998"/>
        <v>0</v>
      </c>
      <c r="NT400" s="46">
        <f t="shared" si="2999"/>
        <v>0</v>
      </c>
      <c r="NU400" s="46">
        <f t="shared" si="3000"/>
        <v>0</v>
      </c>
      <c r="NV400" s="50"/>
      <c r="NX400" s="45">
        <v>339</v>
      </c>
      <c r="NY400" s="46">
        <f t="shared" si="3001"/>
        <v>0</v>
      </c>
      <c r="NZ400" s="46">
        <f t="shared" si="3155"/>
        <v>0</v>
      </c>
      <c r="OA400" s="46">
        <f t="shared" si="3002"/>
        <v>0</v>
      </c>
      <c r="OB400" s="46">
        <f t="shared" si="3003"/>
        <v>0</v>
      </c>
      <c r="OC400" s="46">
        <f t="shared" si="3004"/>
        <v>0</v>
      </c>
      <c r="OD400" s="51">
        <f t="shared" si="3005"/>
        <v>0</v>
      </c>
      <c r="OE400" s="57">
        <f t="shared" si="3181"/>
        <v>0</v>
      </c>
      <c r="OF400" s="153">
        <f t="shared" si="3090"/>
        <v>10000</v>
      </c>
      <c r="OG400" s="58">
        <f t="shared" si="3006"/>
        <v>0</v>
      </c>
      <c r="OH400" s="241">
        <f t="shared" si="3182"/>
        <v>0</v>
      </c>
      <c r="OI400" s="51">
        <f t="shared" si="3007"/>
        <v>0</v>
      </c>
      <c r="OJ400" s="51">
        <f t="shared" si="3008"/>
        <v>0</v>
      </c>
      <c r="OK400" s="153">
        <f t="shared" si="3183"/>
        <v>0</v>
      </c>
      <c r="OL400" s="153">
        <f t="shared" si="3091"/>
        <v>10000</v>
      </c>
      <c r="OM400" s="468">
        <f t="shared" si="3092"/>
        <v>0</v>
      </c>
      <c r="ON400" s="46">
        <f t="shared" si="3093"/>
        <v>0</v>
      </c>
      <c r="OO400" s="46">
        <f t="shared" si="3009"/>
        <v>0</v>
      </c>
      <c r="OP400" s="50"/>
      <c r="OR400" s="45">
        <v>339</v>
      </c>
      <c r="OS400" s="46">
        <f t="shared" si="3010"/>
        <v>0</v>
      </c>
      <c r="OT400" s="128">
        <f t="shared" si="3156"/>
        <v>0</v>
      </c>
      <c r="OU400" s="128">
        <f t="shared" si="3011"/>
        <v>0</v>
      </c>
      <c r="OV400" s="46">
        <f t="shared" si="2778"/>
        <v>0</v>
      </c>
      <c r="OW400" s="46">
        <f t="shared" si="2779"/>
        <v>0</v>
      </c>
      <c r="OX400" s="51">
        <f t="shared" si="3012"/>
        <v>0</v>
      </c>
      <c r="OY400" s="51">
        <f t="shared" si="3184"/>
        <v>0</v>
      </c>
      <c r="OZ400" s="153">
        <f t="shared" si="3094"/>
        <v>10000</v>
      </c>
      <c r="PA400" s="45">
        <v>339</v>
      </c>
      <c r="PB400" s="46">
        <f t="shared" si="3013"/>
        <v>0</v>
      </c>
      <c r="PC400" s="46">
        <f t="shared" si="3185"/>
        <v>0</v>
      </c>
      <c r="PD400" s="128">
        <f t="shared" si="3014"/>
        <v>0</v>
      </c>
      <c r="PE400" s="46">
        <f t="shared" si="3015"/>
        <v>0</v>
      </c>
      <c r="PF400" s="46">
        <f t="shared" si="3016"/>
        <v>0</v>
      </c>
      <c r="PG400" s="51">
        <f t="shared" si="3017"/>
        <v>0</v>
      </c>
      <c r="PH400" s="57">
        <f t="shared" si="3186"/>
        <v>0</v>
      </c>
      <c r="PI400" s="688">
        <f t="shared" si="3018"/>
        <v>0</v>
      </c>
      <c r="PJ400" s="52">
        <f t="shared" si="3187"/>
        <v>0</v>
      </c>
      <c r="PK400" s="51">
        <f t="shared" si="3019"/>
        <v>0</v>
      </c>
      <c r="PL400" s="57">
        <f t="shared" si="3020"/>
        <v>0</v>
      </c>
      <c r="PM400" s="57">
        <f t="shared" si="3188"/>
        <v>0</v>
      </c>
      <c r="PN400" s="153">
        <f t="shared" si="3095"/>
        <v>10000</v>
      </c>
      <c r="PO400" s="469">
        <f t="shared" si="3021"/>
        <v>0</v>
      </c>
      <c r="PP400" s="46">
        <f t="shared" si="3022"/>
        <v>0</v>
      </c>
      <c r="PQ400" s="46">
        <f t="shared" si="3023"/>
        <v>0</v>
      </c>
      <c r="PR400" s="50"/>
    </row>
    <row r="401" spans="2:434" hidden="1" x14ac:dyDescent="0.3">
      <c r="B401" s="45">
        <v>340</v>
      </c>
      <c r="C401" s="46">
        <f t="shared" si="2798"/>
        <v>0</v>
      </c>
      <c r="D401" s="46">
        <f t="shared" si="2830"/>
        <v>0</v>
      </c>
      <c r="E401" s="46">
        <f t="shared" si="2831"/>
        <v>0</v>
      </c>
      <c r="F401" s="46">
        <f t="shared" si="2832"/>
        <v>0</v>
      </c>
      <c r="G401" s="46">
        <f t="shared" si="2833"/>
        <v>0</v>
      </c>
      <c r="H401" s="51">
        <f t="shared" si="2834"/>
        <v>0</v>
      </c>
      <c r="I401" s="58">
        <f t="shared" si="2766"/>
        <v>0</v>
      </c>
      <c r="J401" s="52">
        <f t="shared" si="2835"/>
        <v>0</v>
      </c>
      <c r="K401" s="51">
        <f t="shared" si="2836"/>
        <v>0</v>
      </c>
      <c r="L401" s="57">
        <f t="shared" si="2837"/>
        <v>0</v>
      </c>
      <c r="M401" s="468">
        <f t="shared" si="3024"/>
        <v>0</v>
      </c>
      <c r="N401" s="46">
        <f t="shared" si="3025"/>
        <v>0</v>
      </c>
      <c r="O401" s="47"/>
      <c r="P401" s="46">
        <f t="shared" si="3026"/>
        <v>0</v>
      </c>
      <c r="Q401" s="50"/>
      <c r="T401" s="45">
        <v>340</v>
      </c>
      <c r="U401" s="46">
        <f t="shared" si="2838"/>
        <v>0</v>
      </c>
      <c r="V401" s="46">
        <f t="shared" si="2839"/>
        <v>0</v>
      </c>
      <c r="W401" s="46">
        <f t="shared" si="3027"/>
        <v>0</v>
      </c>
      <c r="X401" s="46">
        <f t="shared" si="2840"/>
        <v>0</v>
      </c>
      <c r="Y401" s="46">
        <f t="shared" si="2841"/>
        <v>0</v>
      </c>
      <c r="Z401" s="51">
        <f t="shared" si="2842"/>
        <v>0</v>
      </c>
      <c r="AA401" s="58">
        <f t="shared" si="2843"/>
        <v>0</v>
      </c>
      <c r="AB401" s="52">
        <f t="shared" si="2844"/>
        <v>0</v>
      </c>
      <c r="AC401" s="51">
        <f t="shared" si="2845"/>
        <v>0</v>
      </c>
      <c r="AD401" s="57">
        <f t="shared" si="2846"/>
        <v>0</v>
      </c>
      <c r="AE401" s="468">
        <f t="shared" si="3028"/>
        <v>0</v>
      </c>
      <c r="AF401" s="46">
        <f t="shared" si="2847"/>
        <v>0</v>
      </c>
      <c r="AG401" s="47"/>
      <c r="AH401" s="46">
        <f t="shared" si="3029"/>
        <v>0</v>
      </c>
      <c r="AI401" s="50"/>
      <c r="AK401" s="45">
        <v>340</v>
      </c>
      <c r="AL401" s="46">
        <f t="shared" si="2848"/>
        <v>0</v>
      </c>
      <c r="AM401" s="46"/>
      <c r="AN401" s="46"/>
      <c r="AO401" s="46">
        <f t="shared" si="2849"/>
        <v>0</v>
      </c>
      <c r="AP401" s="128">
        <f t="shared" si="2850"/>
        <v>0</v>
      </c>
      <c r="AQ401" s="128"/>
      <c r="AR401" s="128"/>
      <c r="AS401" s="46">
        <f t="shared" si="2851"/>
        <v>0</v>
      </c>
      <c r="AT401" s="46">
        <f t="shared" si="2852"/>
        <v>0</v>
      </c>
      <c r="AU401" s="51"/>
      <c r="AV401" s="51"/>
      <c r="AW401" s="51">
        <f t="shared" si="2853"/>
        <v>0</v>
      </c>
      <c r="AX401" s="58">
        <f t="shared" si="2854"/>
        <v>0</v>
      </c>
      <c r="AY401" s="52"/>
      <c r="AZ401" s="52"/>
      <c r="BA401" s="52">
        <f t="shared" si="2855"/>
        <v>0</v>
      </c>
      <c r="BB401" s="51">
        <f t="shared" si="2856"/>
        <v>0</v>
      </c>
      <c r="BC401" s="51"/>
      <c r="BD401" s="51"/>
      <c r="BE401" s="57">
        <f t="shared" si="2857"/>
        <v>0</v>
      </c>
      <c r="BF401" s="468">
        <f t="shared" si="2858"/>
        <v>0</v>
      </c>
      <c r="BG401" s="46">
        <f t="shared" si="2859"/>
        <v>0</v>
      </c>
      <c r="BH401" s="46">
        <f t="shared" si="2860"/>
        <v>0</v>
      </c>
      <c r="BI401" s="50"/>
      <c r="BK401" s="45">
        <v>340</v>
      </c>
      <c r="BL401" s="46">
        <f t="shared" si="3030"/>
        <v>0</v>
      </c>
      <c r="BM401" s="46">
        <f t="shared" si="3031"/>
        <v>0</v>
      </c>
      <c r="BN401" s="46">
        <f t="shared" si="3032"/>
        <v>0</v>
      </c>
      <c r="BO401" s="46">
        <f t="shared" si="2861"/>
        <v>0</v>
      </c>
      <c r="BP401" s="46">
        <f t="shared" si="2862"/>
        <v>0</v>
      </c>
      <c r="BQ401" s="51">
        <f t="shared" si="2863"/>
        <v>0</v>
      </c>
      <c r="BR401" s="57">
        <f t="shared" si="3157"/>
        <v>0</v>
      </c>
      <c r="BS401" s="58">
        <f t="shared" si="2767"/>
        <v>0</v>
      </c>
      <c r="BT401" s="52">
        <f t="shared" si="3033"/>
        <v>0</v>
      </c>
      <c r="BU401" s="51">
        <f t="shared" si="2864"/>
        <v>0</v>
      </c>
      <c r="BV401" s="51">
        <f t="shared" si="2865"/>
        <v>0</v>
      </c>
      <c r="BW401" s="153">
        <f t="shared" si="3158"/>
        <v>0</v>
      </c>
      <c r="BX401" s="468">
        <f t="shared" si="3034"/>
        <v>0</v>
      </c>
      <c r="BY401" s="46">
        <f t="shared" si="3035"/>
        <v>0</v>
      </c>
      <c r="BZ401" s="46">
        <f t="shared" si="2866"/>
        <v>0</v>
      </c>
      <c r="CA401" s="50"/>
      <c r="CB401" s="18"/>
      <c r="CC401" s="45">
        <v>340</v>
      </c>
      <c r="CD401" s="128">
        <f t="shared" si="2867"/>
        <v>0</v>
      </c>
      <c r="CE401" s="46">
        <f t="shared" si="3036"/>
        <v>0</v>
      </c>
      <c r="CF401" s="128">
        <f t="shared" si="2868"/>
        <v>0</v>
      </c>
      <c r="CG401" s="46">
        <f t="shared" si="3037"/>
        <v>0</v>
      </c>
      <c r="CH401" s="46">
        <f t="shared" si="2768"/>
        <v>0</v>
      </c>
      <c r="CI401" s="51">
        <f t="shared" si="2869"/>
        <v>0</v>
      </c>
      <c r="CJ401" s="199">
        <f t="shared" si="3159"/>
        <v>0</v>
      </c>
      <c r="CK401" s="153">
        <f t="shared" si="3038"/>
        <v>10000</v>
      </c>
      <c r="CL401" s="45">
        <v>340</v>
      </c>
      <c r="CM401" s="46">
        <f t="shared" si="3039"/>
        <v>0</v>
      </c>
      <c r="CN401" s="46">
        <f t="shared" si="3040"/>
        <v>0</v>
      </c>
      <c r="CO401" s="128">
        <f t="shared" si="2780"/>
        <v>0</v>
      </c>
      <c r="CP401" s="46">
        <f t="shared" si="2870"/>
        <v>0</v>
      </c>
      <c r="CQ401" s="46">
        <f t="shared" si="2781"/>
        <v>0</v>
      </c>
      <c r="CR401" s="51">
        <f t="shared" si="2871"/>
        <v>0</v>
      </c>
      <c r="CS401" s="153">
        <f t="shared" si="3160"/>
        <v>0</v>
      </c>
      <c r="CT401" s="58">
        <f t="shared" si="2872"/>
        <v>0</v>
      </c>
      <c r="CU401" s="52">
        <f t="shared" si="3041"/>
        <v>0</v>
      </c>
      <c r="CV401" s="51">
        <f t="shared" si="3042"/>
        <v>0</v>
      </c>
      <c r="CW401" s="51">
        <f t="shared" si="2873"/>
        <v>0</v>
      </c>
      <c r="CX401" s="57">
        <f t="shared" si="3161"/>
        <v>0</v>
      </c>
      <c r="CY401" s="153">
        <f t="shared" si="3043"/>
        <v>10000</v>
      </c>
      <c r="CZ401" s="479">
        <f t="shared" si="2746"/>
        <v>0</v>
      </c>
      <c r="DA401" s="46">
        <f t="shared" si="3044"/>
        <v>0</v>
      </c>
      <c r="DB401" s="46">
        <f t="shared" si="3045"/>
        <v>0</v>
      </c>
      <c r="DC401" s="50"/>
      <c r="DE401" s="45">
        <v>340</v>
      </c>
      <c r="DF401" s="46">
        <f t="shared" si="2874"/>
        <v>0</v>
      </c>
      <c r="DG401" s="46">
        <f t="shared" si="3162"/>
        <v>0</v>
      </c>
      <c r="DH401" s="46">
        <f t="shared" si="2875"/>
        <v>0</v>
      </c>
      <c r="DI401" s="46">
        <f t="shared" si="2876"/>
        <v>0</v>
      </c>
      <c r="DJ401" s="46">
        <f t="shared" si="2877"/>
        <v>0</v>
      </c>
      <c r="DK401" s="51">
        <f t="shared" si="2878"/>
        <v>0</v>
      </c>
      <c r="DL401" s="58">
        <f t="shared" si="2769"/>
        <v>0</v>
      </c>
      <c r="DM401" s="241">
        <f t="shared" si="3163"/>
        <v>0</v>
      </c>
      <c r="DN401" s="51">
        <f t="shared" si="2879"/>
        <v>0</v>
      </c>
      <c r="DO401" s="57">
        <f t="shared" si="2880"/>
        <v>0</v>
      </c>
      <c r="DP401" s="468">
        <f t="shared" si="3046"/>
        <v>0</v>
      </c>
      <c r="DQ401" s="46">
        <f t="shared" si="3047"/>
        <v>0</v>
      </c>
      <c r="DR401" s="47"/>
      <c r="DS401" s="46">
        <f t="shared" si="3048"/>
        <v>0</v>
      </c>
      <c r="DT401" s="50"/>
      <c r="DV401" s="45">
        <v>340</v>
      </c>
      <c r="DW401" s="46">
        <f t="shared" si="3049"/>
        <v>0</v>
      </c>
      <c r="DX401" s="46">
        <f t="shared" si="3164"/>
        <v>0</v>
      </c>
      <c r="DY401" s="46">
        <f t="shared" si="3050"/>
        <v>0</v>
      </c>
      <c r="DZ401" s="46">
        <f t="shared" si="2881"/>
        <v>0</v>
      </c>
      <c r="EA401" s="46">
        <f t="shared" si="2882"/>
        <v>0</v>
      </c>
      <c r="EB401" s="51">
        <f t="shared" si="2883"/>
        <v>0</v>
      </c>
      <c r="EC401" s="58">
        <f t="shared" si="2770"/>
        <v>0</v>
      </c>
      <c r="ED401" s="52">
        <f t="shared" si="3165"/>
        <v>0</v>
      </c>
      <c r="EE401" s="51">
        <f t="shared" si="2884"/>
        <v>0</v>
      </c>
      <c r="EF401" s="57">
        <f t="shared" si="2885"/>
        <v>0</v>
      </c>
      <c r="EG401" s="468">
        <f t="shared" si="3051"/>
        <v>0</v>
      </c>
      <c r="EH401" s="46">
        <f t="shared" si="3052"/>
        <v>0</v>
      </c>
      <c r="EI401" s="47"/>
      <c r="EJ401" s="46">
        <f t="shared" si="3053"/>
        <v>0</v>
      </c>
      <c r="EK401" s="50"/>
      <c r="EL401" s="18"/>
      <c r="EM401" s="45">
        <v>340</v>
      </c>
      <c r="EN401" s="46">
        <f t="shared" si="3143"/>
        <v>0</v>
      </c>
      <c r="EO401" s="46">
        <f t="shared" si="3166"/>
        <v>0</v>
      </c>
      <c r="EP401" s="128">
        <f t="shared" si="2771"/>
        <v>0</v>
      </c>
      <c r="EQ401" s="46">
        <f t="shared" si="2886"/>
        <v>0</v>
      </c>
      <c r="ER401" s="46">
        <f t="shared" si="2887"/>
        <v>0</v>
      </c>
      <c r="ES401" s="51">
        <f t="shared" si="2888"/>
        <v>0</v>
      </c>
      <c r="ET401" s="153">
        <f t="shared" si="3054"/>
        <v>10000</v>
      </c>
      <c r="EU401" s="45">
        <v>340</v>
      </c>
      <c r="EV401" s="46">
        <f t="shared" si="2772"/>
        <v>0</v>
      </c>
      <c r="EW401" s="46">
        <f t="shared" si="3167"/>
        <v>0</v>
      </c>
      <c r="EX401" s="128">
        <f t="shared" si="2889"/>
        <v>0</v>
      </c>
      <c r="EY401" s="46">
        <f t="shared" si="2890"/>
        <v>0</v>
      </c>
      <c r="EZ401" s="46">
        <f t="shared" si="2891"/>
        <v>0</v>
      </c>
      <c r="FA401" s="51">
        <f t="shared" si="2892"/>
        <v>0</v>
      </c>
      <c r="FB401" s="58">
        <f t="shared" si="2893"/>
        <v>0</v>
      </c>
      <c r="FC401" s="52">
        <f t="shared" si="3168"/>
        <v>0</v>
      </c>
      <c r="FD401" s="51">
        <f t="shared" si="3055"/>
        <v>0</v>
      </c>
      <c r="FE401" s="57">
        <f t="shared" si="2894"/>
        <v>0</v>
      </c>
      <c r="FF401" s="153">
        <f t="shared" si="3056"/>
        <v>10000</v>
      </c>
      <c r="FG401" s="469">
        <f t="shared" si="2895"/>
        <v>0</v>
      </c>
      <c r="FH401" s="46">
        <f t="shared" si="2896"/>
        <v>0</v>
      </c>
      <c r="FI401" s="46">
        <f t="shared" si="2897"/>
        <v>0</v>
      </c>
      <c r="FJ401" s="50"/>
      <c r="FL401" s="45">
        <v>340</v>
      </c>
      <c r="FM401" s="46">
        <f t="shared" si="3057"/>
        <v>0</v>
      </c>
      <c r="FN401" s="46">
        <f t="shared" si="3144"/>
        <v>0</v>
      </c>
      <c r="FO401" s="46">
        <f t="shared" si="3058"/>
        <v>0</v>
      </c>
      <c r="FP401" s="46">
        <f t="shared" si="2898"/>
        <v>0</v>
      </c>
      <c r="FQ401" s="46">
        <f t="shared" si="2899"/>
        <v>0</v>
      </c>
      <c r="FR401" s="51">
        <f t="shared" si="2900"/>
        <v>0</v>
      </c>
      <c r="FS401" s="57">
        <f t="shared" si="3169"/>
        <v>0</v>
      </c>
      <c r="FT401" s="58">
        <f t="shared" si="2773"/>
        <v>0</v>
      </c>
      <c r="FU401" s="241">
        <f t="shared" si="3145"/>
        <v>0</v>
      </c>
      <c r="FV401" s="51">
        <f t="shared" si="2901"/>
        <v>0</v>
      </c>
      <c r="FW401" s="51">
        <f t="shared" si="2902"/>
        <v>0</v>
      </c>
      <c r="FX401" s="153">
        <f t="shared" si="3170"/>
        <v>0</v>
      </c>
      <c r="FY401" s="468">
        <f t="shared" si="3059"/>
        <v>0</v>
      </c>
      <c r="FZ401" s="46">
        <f t="shared" si="3060"/>
        <v>0</v>
      </c>
      <c r="GA401" s="46">
        <f t="shared" si="2903"/>
        <v>0</v>
      </c>
      <c r="GB401" s="50"/>
      <c r="GD401" s="45">
        <v>340</v>
      </c>
      <c r="GE401" s="128">
        <f t="shared" si="3146"/>
        <v>0</v>
      </c>
      <c r="GF401" s="128">
        <f t="shared" si="3171"/>
        <v>0</v>
      </c>
      <c r="GG401" s="128">
        <f t="shared" si="2699"/>
        <v>0</v>
      </c>
      <c r="GH401" s="46">
        <f t="shared" si="2774"/>
        <v>0</v>
      </c>
      <c r="GI401" s="46">
        <f t="shared" si="2904"/>
        <v>0</v>
      </c>
      <c r="GJ401" s="51">
        <f t="shared" si="2905"/>
        <v>0</v>
      </c>
      <c r="GK401" s="51">
        <f t="shared" si="3172"/>
        <v>0</v>
      </c>
      <c r="GL401" s="153">
        <f t="shared" si="3061"/>
        <v>10000</v>
      </c>
      <c r="GM401" s="45">
        <v>340</v>
      </c>
      <c r="GN401" s="46">
        <f t="shared" si="2775"/>
        <v>0</v>
      </c>
      <c r="GO401" s="46">
        <f t="shared" si="3147"/>
        <v>0</v>
      </c>
      <c r="GP401" s="128">
        <f t="shared" si="2747"/>
        <v>0</v>
      </c>
      <c r="GQ401" s="46">
        <f t="shared" si="2906"/>
        <v>0</v>
      </c>
      <c r="GR401" s="46">
        <f t="shared" si="2748"/>
        <v>0</v>
      </c>
      <c r="GS401" s="51">
        <f t="shared" si="2907"/>
        <v>0</v>
      </c>
      <c r="GT401" s="57">
        <f t="shared" si="3173"/>
        <v>0</v>
      </c>
      <c r="GU401" s="58">
        <f t="shared" si="2908"/>
        <v>0</v>
      </c>
      <c r="GV401" s="52">
        <f t="shared" si="3148"/>
        <v>0</v>
      </c>
      <c r="GW401" s="51">
        <f t="shared" si="3062"/>
        <v>0</v>
      </c>
      <c r="GX401" s="57">
        <f t="shared" si="2909"/>
        <v>0</v>
      </c>
      <c r="GY401" s="57">
        <f t="shared" si="3174"/>
        <v>0</v>
      </c>
      <c r="GZ401" s="153">
        <f t="shared" si="3063"/>
        <v>10000</v>
      </c>
      <c r="HA401" s="469">
        <f t="shared" si="2910"/>
        <v>0</v>
      </c>
      <c r="HB401" s="46">
        <f t="shared" si="2911"/>
        <v>0</v>
      </c>
      <c r="HC401" s="46">
        <f t="shared" si="2912"/>
        <v>0</v>
      </c>
      <c r="HD401" s="50"/>
      <c r="HF401" s="45">
        <v>340</v>
      </c>
      <c r="HG401" s="46">
        <f t="shared" si="2913"/>
        <v>0</v>
      </c>
      <c r="HH401" s="46">
        <f t="shared" si="2914"/>
        <v>0</v>
      </c>
      <c r="HI401" s="46">
        <f t="shared" si="2915"/>
        <v>0</v>
      </c>
      <c r="HJ401" s="46">
        <f t="shared" si="2916"/>
        <v>0</v>
      </c>
      <c r="HK401" s="46">
        <f t="shared" si="2917"/>
        <v>0</v>
      </c>
      <c r="HL401" s="51">
        <f t="shared" si="2918"/>
        <v>0</v>
      </c>
      <c r="HM401" s="153">
        <f t="shared" si="3064"/>
        <v>10000</v>
      </c>
      <c r="HN401" s="58">
        <f t="shared" si="2919"/>
        <v>0</v>
      </c>
      <c r="HO401" s="52">
        <f t="shared" si="2920"/>
        <v>0</v>
      </c>
      <c r="HP401" s="51">
        <f t="shared" si="2921"/>
        <v>0</v>
      </c>
      <c r="HQ401" s="57">
        <f t="shared" si="2922"/>
        <v>0</v>
      </c>
      <c r="HR401" s="153">
        <f t="shared" si="3065"/>
        <v>10000</v>
      </c>
      <c r="HS401" s="468">
        <f t="shared" si="2749"/>
        <v>0</v>
      </c>
      <c r="HT401" s="46">
        <f t="shared" si="2750"/>
        <v>0</v>
      </c>
      <c r="HU401" s="46">
        <f t="shared" si="2751"/>
        <v>0</v>
      </c>
      <c r="HV401" s="50"/>
      <c r="HX401" s="45">
        <v>340</v>
      </c>
      <c r="HY401" s="128">
        <f t="shared" si="2923"/>
        <v>0</v>
      </c>
      <c r="HZ401" s="46">
        <f t="shared" si="2924"/>
        <v>0</v>
      </c>
      <c r="IA401" s="46">
        <f t="shared" si="2925"/>
        <v>0</v>
      </c>
      <c r="IB401" s="46">
        <f t="shared" si="2926"/>
        <v>0</v>
      </c>
      <c r="IC401" s="46">
        <f t="shared" si="2927"/>
        <v>0</v>
      </c>
      <c r="ID401" s="51">
        <f t="shared" si="2928"/>
        <v>0</v>
      </c>
      <c r="IE401" s="153">
        <f t="shared" si="3066"/>
        <v>10000</v>
      </c>
      <c r="IF401" s="58">
        <f t="shared" si="2929"/>
        <v>0</v>
      </c>
      <c r="IG401" s="52">
        <f t="shared" si="2930"/>
        <v>0</v>
      </c>
      <c r="IH401" s="51">
        <f t="shared" si="2931"/>
        <v>0</v>
      </c>
      <c r="II401" s="57">
        <f t="shared" si="3067"/>
        <v>0</v>
      </c>
      <c r="IJ401" s="153">
        <f t="shared" si="3068"/>
        <v>10000</v>
      </c>
      <c r="IK401" s="468">
        <f t="shared" si="2752"/>
        <v>0</v>
      </c>
      <c r="IL401" s="46">
        <f t="shared" si="2753"/>
        <v>0</v>
      </c>
      <c r="IM401" s="46">
        <f t="shared" si="2754"/>
        <v>0</v>
      </c>
      <c r="IN401" s="50"/>
      <c r="IO401" s="53">
        <f t="shared" si="2932"/>
        <v>0</v>
      </c>
      <c r="IQ401" s="45">
        <v>340</v>
      </c>
      <c r="IR401" s="128">
        <f t="shared" si="2933"/>
        <v>0</v>
      </c>
      <c r="IS401" s="128">
        <f t="shared" si="2934"/>
        <v>0</v>
      </c>
      <c r="IT401" s="128">
        <f t="shared" si="2935"/>
        <v>0</v>
      </c>
      <c r="IU401" s="46">
        <f t="shared" si="3142"/>
        <v>0</v>
      </c>
      <c r="IV401" s="46">
        <f t="shared" si="2936"/>
        <v>0</v>
      </c>
      <c r="IW401" s="51">
        <f t="shared" si="2937"/>
        <v>0</v>
      </c>
      <c r="IX401" s="199">
        <f t="shared" si="3069"/>
        <v>10000</v>
      </c>
      <c r="IY401" s="128">
        <f t="shared" si="2938"/>
        <v>0</v>
      </c>
      <c r="IZ401" s="408">
        <f t="shared" si="2939"/>
        <v>0</v>
      </c>
      <c r="JA401" s="58">
        <f t="shared" si="2940"/>
        <v>0</v>
      </c>
      <c r="JB401" s="52">
        <f t="shared" si="2941"/>
        <v>0</v>
      </c>
      <c r="JC401" s="51">
        <f t="shared" si="2942"/>
        <v>0</v>
      </c>
      <c r="JD401" s="57">
        <f t="shared" si="2943"/>
        <v>0</v>
      </c>
      <c r="JE401" s="280">
        <f t="shared" si="2944"/>
        <v>10000</v>
      </c>
      <c r="JF401" s="280">
        <f t="shared" si="2945"/>
        <v>0</v>
      </c>
      <c r="JG401" s="468">
        <f t="shared" si="2946"/>
        <v>0</v>
      </c>
      <c r="JH401" s="46">
        <f t="shared" si="2947"/>
        <v>0</v>
      </c>
      <c r="JI401" s="46">
        <f t="shared" si="2948"/>
        <v>0</v>
      </c>
      <c r="JJ401" s="50"/>
      <c r="JL401" s="45">
        <v>340</v>
      </c>
      <c r="JM401" s="46">
        <f t="shared" si="2949"/>
        <v>0</v>
      </c>
      <c r="JN401" s="46">
        <f t="shared" si="2950"/>
        <v>0</v>
      </c>
      <c r="JO401" s="128">
        <f t="shared" si="2951"/>
        <v>0</v>
      </c>
      <c r="JP401" s="46">
        <f t="shared" si="3070"/>
        <v>0</v>
      </c>
      <c r="JQ401" s="46">
        <f t="shared" si="2952"/>
        <v>0</v>
      </c>
      <c r="JR401" s="51">
        <f t="shared" si="2953"/>
        <v>0</v>
      </c>
      <c r="JS401" s="51">
        <f t="shared" si="3175"/>
        <v>0</v>
      </c>
      <c r="JT401" s="199">
        <f t="shared" si="3071"/>
        <v>10000</v>
      </c>
      <c r="JU401" s="128">
        <f t="shared" si="2954"/>
        <v>0</v>
      </c>
      <c r="JV401" s="408">
        <f t="shared" si="2955"/>
        <v>0</v>
      </c>
      <c r="JW401" s="58">
        <f t="shared" si="2956"/>
        <v>0</v>
      </c>
      <c r="JX401" s="52">
        <f t="shared" si="2957"/>
        <v>0</v>
      </c>
      <c r="JY401" s="51">
        <f t="shared" si="2958"/>
        <v>0</v>
      </c>
      <c r="JZ401" s="51">
        <f t="shared" si="2959"/>
        <v>0</v>
      </c>
      <c r="KA401" s="199">
        <f t="shared" si="3176"/>
        <v>0</v>
      </c>
      <c r="KB401" s="128">
        <f t="shared" si="3072"/>
        <v>10000</v>
      </c>
      <c r="KC401" s="204">
        <f t="shared" si="2960"/>
        <v>0</v>
      </c>
      <c r="KD401" s="468">
        <f t="shared" si="3073"/>
        <v>0</v>
      </c>
      <c r="KE401" s="46">
        <f t="shared" si="3074"/>
        <v>0</v>
      </c>
      <c r="KF401" s="46">
        <f t="shared" si="2961"/>
        <v>0</v>
      </c>
      <c r="KG401" s="50"/>
      <c r="KI401" s="45">
        <v>340</v>
      </c>
      <c r="KJ401" s="46">
        <f t="shared" si="2962"/>
        <v>0</v>
      </c>
      <c r="KK401" s="46">
        <f t="shared" si="2963"/>
        <v>0</v>
      </c>
      <c r="KL401" s="128">
        <f t="shared" si="2964"/>
        <v>0</v>
      </c>
      <c r="KM401" s="46">
        <f t="shared" si="2782"/>
        <v>0</v>
      </c>
      <c r="KN401" s="46">
        <f t="shared" si="2965"/>
        <v>0</v>
      </c>
      <c r="KO401" s="51">
        <f t="shared" si="2966"/>
        <v>0</v>
      </c>
      <c r="KP401" s="199">
        <f t="shared" si="3177"/>
        <v>0</v>
      </c>
      <c r="KQ401" s="199">
        <f t="shared" si="3075"/>
        <v>10000</v>
      </c>
      <c r="KR401" s="128">
        <f t="shared" si="2967"/>
        <v>0</v>
      </c>
      <c r="KS401" s="408">
        <f t="shared" si="2968"/>
        <v>0</v>
      </c>
      <c r="KT401" s="45">
        <v>340</v>
      </c>
      <c r="KU401" s="46">
        <f t="shared" si="3076"/>
        <v>0</v>
      </c>
      <c r="KV401" s="46">
        <f t="shared" si="2969"/>
        <v>0</v>
      </c>
      <c r="KW401" s="128">
        <f t="shared" si="2755"/>
        <v>0</v>
      </c>
      <c r="KX401" s="46">
        <f t="shared" si="2970"/>
        <v>0</v>
      </c>
      <c r="KY401" s="46">
        <f t="shared" si="2756"/>
        <v>0</v>
      </c>
      <c r="KZ401" s="51">
        <f t="shared" si="2971"/>
        <v>0</v>
      </c>
      <c r="LA401" s="153">
        <f t="shared" si="3178"/>
        <v>0</v>
      </c>
      <c r="LB401" s="58">
        <f t="shared" si="2652"/>
        <v>0</v>
      </c>
      <c r="LC401" s="52">
        <f t="shared" si="2972"/>
        <v>0</v>
      </c>
      <c r="LD401" s="51">
        <f t="shared" si="2973"/>
        <v>0</v>
      </c>
      <c r="LE401" s="51">
        <f t="shared" si="2757"/>
        <v>0</v>
      </c>
      <c r="LF401" s="51">
        <f t="shared" si="3179"/>
        <v>0</v>
      </c>
      <c r="LG401" s="128">
        <f t="shared" si="2758"/>
        <v>10000</v>
      </c>
      <c r="LH401" s="204">
        <f t="shared" si="2974"/>
        <v>0</v>
      </c>
      <c r="LI401" s="479">
        <f t="shared" si="2759"/>
        <v>0</v>
      </c>
      <c r="LJ401" s="46">
        <f t="shared" si="3077"/>
        <v>0</v>
      </c>
      <c r="LK401" s="46">
        <f t="shared" si="3078"/>
        <v>0</v>
      </c>
      <c r="LL401" s="50"/>
      <c r="LN401" s="45">
        <v>340</v>
      </c>
      <c r="LO401" s="46">
        <f t="shared" si="2975"/>
        <v>0</v>
      </c>
      <c r="LP401" s="46">
        <f t="shared" si="3149"/>
        <v>0</v>
      </c>
      <c r="LQ401" s="46">
        <f t="shared" si="2976"/>
        <v>0</v>
      </c>
      <c r="LR401" s="46">
        <f t="shared" si="2977"/>
        <v>0</v>
      </c>
      <c r="LS401" s="46">
        <f t="shared" si="2978"/>
        <v>0</v>
      </c>
      <c r="LT401" s="51">
        <f t="shared" si="2979"/>
        <v>0</v>
      </c>
      <c r="LU401" s="199">
        <f t="shared" si="3079"/>
        <v>10000</v>
      </c>
      <c r="LV401" s="58">
        <f t="shared" si="2980"/>
        <v>0</v>
      </c>
      <c r="LW401" s="241">
        <f t="shared" si="3150"/>
        <v>0</v>
      </c>
      <c r="LX401" s="51">
        <f t="shared" si="2981"/>
        <v>0</v>
      </c>
      <c r="LY401" s="51">
        <f t="shared" si="2982"/>
        <v>0</v>
      </c>
      <c r="LZ401" s="46">
        <f t="shared" si="3080"/>
        <v>0</v>
      </c>
      <c r="MA401" s="199">
        <f t="shared" si="3081"/>
        <v>10000</v>
      </c>
      <c r="MB401" s="468">
        <f t="shared" si="3082"/>
        <v>0</v>
      </c>
      <c r="MC401" s="46">
        <f t="shared" si="3083"/>
        <v>0</v>
      </c>
      <c r="MD401" s="46">
        <f t="shared" si="3084"/>
        <v>0</v>
      </c>
      <c r="ME401" s="50"/>
      <c r="MG401" s="45">
        <v>340</v>
      </c>
      <c r="MH401" s="46">
        <f t="shared" si="2983"/>
        <v>0</v>
      </c>
      <c r="MI401" s="46">
        <f t="shared" si="3151"/>
        <v>0</v>
      </c>
      <c r="MJ401" s="46">
        <f t="shared" si="2984"/>
        <v>0</v>
      </c>
      <c r="MK401" s="46">
        <f t="shared" si="2985"/>
        <v>0</v>
      </c>
      <c r="ML401" s="46">
        <f t="shared" si="2986"/>
        <v>0</v>
      </c>
      <c r="MM401" s="51">
        <f t="shared" si="2987"/>
        <v>0</v>
      </c>
      <c r="MN401" s="199">
        <f t="shared" si="3085"/>
        <v>10000</v>
      </c>
      <c r="MO401" s="58">
        <f t="shared" si="2988"/>
        <v>0</v>
      </c>
      <c r="MP401" s="52">
        <f t="shared" si="3152"/>
        <v>0</v>
      </c>
      <c r="MQ401" s="51">
        <f t="shared" si="2989"/>
        <v>0</v>
      </c>
      <c r="MR401" s="57">
        <f t="shared" si="2990"/>
        <v>0</v>
      </c>
      <c r="MS401" s="199">
        <f t="shared" si="3086"/>
        <v>10000</v>
      </c>
      <c r="MT401" s="468">
        <f t="shared" si="3087"/>
        <v>0</v>
      </c>
      <c r="MU401" s="46">
        <f t="shared" si="2991"/>
        <v>0</v>
      </c>
      <c r="MV401" s="46">
        <f t="shared" si="2992"/>
        <v>0</v>
      </c>
      <c r="MW401" s="50"/>
      <c r="MY401" s="45">
        <v>340</v>
      </c>
      <c r="MZ401" s="46">
        <f t="shared" si="2993"/>
        <v>0</v>
      </c>
      <c r="NA401" s="46">
        <f t="shared" si="3153"/>
        <v>0</v>
      </c>
      <c r="NB401" s="128">
        <f t="shared" si="2994"/>
        <v>0</v>
      </c>
      <c r="NC401" s="46">
        <f t="shared" si="2776"/>
        <v>0</v>
      </c>
      <c r="ND401" s="46">
        <f t="shared" si="2995"/>
        <v>0</v>
      </c>
      <c r="NE401" s="51">
        <f t="shared" si="2760"/>
        <v>0</v>
      </c>
      <c r="NF401" s="153">
        <f t="shared" si="2761"/>
        <v>10000</v>
      </c>
      <c r="NG401" s="45">
        <v>340</v>
      </c>
      <c r="NH401" s="46">
        <f t="shared" si="2777"/>
        <v>0</v>
      </c>
      <c r="NI401" s="46">
        <f t="shared" si="3180"/>
        <v>0</v>
      </c>
      <c r="NJ401" s="128">
        <f t="shared" si="2762"/>
        <v>0</v>
      </c>
      <c r="NK401" s="46">
        <f t="shared" si="3088"/>
        <v>0</v>
      </c>
      <c r="NL401" s="46">
        <f t="shared" si="2763"/>
        <v>0</v>
      </c>
      <c r="NM401" s="51">
        <f t="shared" si="2996"/>
        <v>0</v>
      </c>
      <c r="NN401" s="58">
        <f t="shared" si="2764"/>
        <v>0</v>
      </c>
      <c r="NO401" s="52">
        <f t="shared" si="3154"/>
        <v>0</v>
      </c>
      <c r="NP401" s="51">
        <f t="shared" si="2765"/>
        <v>0</v>
      </c>
      <c r="NQ401" s="57">
        <f t="shared" si="2997"/>
        <v>0</v>
      </c>
      <c r="NR401" s="153">
        <f t="shared" si="3089"/>
        <v>10000</v>
      </c>
      <c r="NS401" s="469">
        <f t="shared" si="2998"/>
        <v>0</v>
      </c>
      <c r="NT401" s="46">
        <f t="shared" si="2999"/>
        <v>0</v>
      </c>
      <c r="NU401" s="46">
        <f t="shared" si="3000"/>
        <v>0</v>
      </c>
      <c r="NV401" s="50"/>
      <c r="NX401" s="45">
        <v>340</v>
      </c>
      <c r="NY401" s="46">
        <f t="shared" si="3001"/>
        <v>0</v>
      </c>
      <c r="NZ401" s="46">
        <f t="shared" si="3155"/>
        <v>0</v>
      </c>
      <c r="OA401" s="46">
        <f t="shared" si="3002"/>
        <v>0</v>
      </c>
      <c r="OB401" s="46">
        <f t="shared" si="3003"/>
        <v>0</v>
      </c>
      <c r="OC401" s="46">
        <f t="shared" si="3004"/>
        <v>0</v>
      </c>
      <c r="OD401" s="51">
        <f t="shared" si="3005"/>
        <v>0</v>
      </c>
      <c r="OE401" s="57">
        <f t="shared" si="3181"/>
        <v>0</v>
      </c>
      <c r="OF401" s="153">
        <f t="shared" si="3090"/>
        <v>10000</v>
      </c>
      <c r="OG401" s="58">
        <f t="shared" si="3006"/>
        <v>0</v>
      </c>
      <c r="OH401" s="241">
        <f t="shared" si="3182"/>
        <v>0</v>
      </c>
      <c r="OI401" s="51">
        <f t="shared" si="3007"/>
        <v>0</v>
      </c>
      <c r="OJ401" s="51">
        <f t="shared" si="3008"/>
        <v>0</v>
      </c>
      <c r="OK401" s="153">
        <f t="shared" si="3183"/>
        <v>0</v>
      </c>
      <c r="OL401" s="153">
        <f t="shared" si="3091"/>
        <v>10000</v>
      </c>
      <c r="OM401" s="468">
        <f t="shared" si="3092"/>
        <v>0</v>
      </c>
      <c r="ON401" s="46">
        <f t="shared" si="3093"/>
        <v>0</v>
      </c>
      <c r="OO401" s="46">
        <f t="shared" si="3009"/>
        <v>0</v>
      </c>
      <c r="OP401" s="50"/>
      <c r="OR401" s="45">
        <v>340</v>
      </c>
      <c r="OS401" s="46">
        <f t="shared" si="3010"/>
        <v>0</v>
      </c>
      <c r="OT401" s="128">
        <f t="shared" si="3156"/>
        <v>0</v>
      </c>
      <c r="OU401" s="128">
        <f t="shared" si="3011"/>
        <v>0</v>
      </c>
      <c r="OV401" s="46">
        <f t="shared" si="2778"/>
        <v>0</v>
      </c>
      <c r="OW401" s="46">
        <f t="shared" si="2779"/>
        <v>0</v>
      </c>
      <c r="OX401" s="51">
        <f t="shared" si="3012"/>
        <v>0</v>
      </c>
      <c r="OY401" s="51">
        <f t="shared" si="3184"/>
        <v>0</v>
      </c>
      <c r="OZ401" s="153">
        <f t="shared" si="3094"/>
        <v>10000</v>
      </c>
      <c r="PA401" s="45">
        <v>340</v>
      </c>
      <c r="PB401" s="46">
        <f t="shared" si="3013"/>
        <v>0</v>
      </c>
      <c r="PC401" s="46">
        <f t="shared" si="3185"/>
        <v>0</v>
      </c>
      <c r="PD401" s="128">
        <f t="shared" si="3014"/>
        <v>0</v>
      </c>
      <c r="PE401" s="46">
        <f t="shared" si="3015"/>
        <v>0</v>
      </c>
      <c r="PF401" s="46">
        <f t="shared" si="3016"/>
        <v>0</v>
      </c>
      <c r="PG401" s="51">
        <f t="shared" si="3017"/>
        <v>0</v>
      </c>
      <c r="PH401" s="57">
        <f t="shared" si="3186"/>
        <v>0</v>
      </c>
      <c r="PI401" s="688">
        <f t="shared" si="3018"/>
        <v>0</v>
      </c>
      <c r="PJ401" s="52">
        <f t="shared" si="3187"/>
        <v>0</v>
      </c>
      <c r="PK401" s="51">
        <f t="shared" si="3019"/>
        <v>0</v>
      </c>
      <c r="PL401" s="57">
        <f t="shared" si="3020"/>
        <v>0</v>
      </c>
      <c r="PM401" s="57">
        <f t="shared" si="3188"/>
        <v>0</v>
      </c>
      <c r="PN401" s="153">
        <f t="shared" si="3095"/>
        <v>10000</v>
      </c>
      <c r="PO401" s="469">
        <f t="shared" si="3021"/>
        <v>0</v>
      </c>
      <c r="PP401" s="46">
        <f t="shared" si="3022"/>
        <v>0</v>
      </c>
      <c r="PQ401" s="46">
        <f t="shared" si="3023"/>
        <v>0</v>
      </c>
      <c r="PR401" s="50"/>
    </row>
    <row r="402" spans="2:434" hidden="1" x14ac:dyDescent="0.3">
      <c r="B402" s="45">
        <v>341</v>
      </c>
      <c r="C402" s="46">
        <f t="shared" si="2798"/>
        <v>0</v>
      </c>
      <c r="D402" s="46">
        <f t="shared" si="2830"/>
        <v>0</v>
      </c>
      <c r="E402" s="46">
        <f t="shared" si="2831"/>
        <v>0</v>
      </c>
      <c r="F402" s="46">
        <f t="shared" si="2832"/>
        <v>0</v>
      </c>
      <c r="G402" s="46">
        <f t="shared" si="2833"/>
        <v>0</v>
      </c>
      <c r="H402" s="51">
        <f t="shared" si="2834"/>
        <v>0</v>
      </c>
      <c r="I402" s="58">
        <f t="shared" si="2766"/>
        <v>0</v>
      </c>
      <c r="J402" s="52">
        <f t="shared" si="2835"/>
        <v>0</v>
      </c>
      <c r="K402" s="51">
        <f t="shared" si="2836"/>
        <v>0</v>
      </c>
      <c r="L402" s="57">
        <f t="shared" si="2837"/>
        <v>0</v>
      </c>
      <c r="M402" s="468">
        <f t="shared" si="3024"/>
        <v>0</v>
      </c>
      <c r="N402" s="46">
        <f t="shared" si="3025"/>
        <v>0</v>
      </c>
      <c r="O402" s="47"/>
      <c r="P402" s="46">
        <f t="shared" si="3026"/>
        <v>0</v>
      </c>
      <c r="Q402" s="50"/>
      <c r="T402" s="45">
        <v>341</v>
      </c>
      <c r="U402" s="46">
        <f t="shared" si="2838"/>
        <v>0</v>
      </c>
      <c r="V402" s="46">
        <f t="shared" si="2839"/>
        <v>0</v>
      </c>
      <c r="W402" s="46">
        <f t="shared" si="3027"/>
        <v>0</v>
      </c>
      <c r="X402" s="46">
        <f t="shared" si="2840"/>
        <v>0</v>
      </c>
      <c r="Y402" s="46">
        <f t="shared" si="2841"/>
        <v>0</v>
      </c>
      <c r="Z402" s="51">
        <f t="shared" si="2842"/>
        <v>0</v>
      </c>
      <c r="AA402" s="58">
        <f t="shared" si="2843"/>
        <v>0</v>
      </c>
      <c r="AB402" s="52">
        <f t="shared" si="2844"/>
        <v>0</v>
      </c>
      <c r="AC402" s="51">
        <f t="shared" si="2845"/>
        <v>0</v>
      </c>
      <c r="AD402" s="57">
        <f t="shared" si="2846"/>
        <v>0</v>
      </c>
      <c r="AE402" s="468">
        <f t="shared" si="3028"/>
        <v>0</v>
      </c>
      <c r="AF402" s="46">
        <f t="shared" si="2847"/>
        <v>0</v>
      </c>
      <c r="AG402" s="47"/>
      <c r="AH402" s="46">
        <f t="shared" si="3029"/>
        <v>0</v>
      </c>
      <c r="AI402" s="50"/>
      <c r="AK402" s="45">
        <v>341</v>
      </c>
      <c r="AL402" s="46">
        <f t="shared" si="2848"/>
        <v>0</v>
      </c>
      <c r="AM402" s="46"/>
      <c r="AN402" s="46"/>
      <c r="AO402" s="46">
        <f t="shared" si="2849"/>
        <v>0</v>
      </c>
      <c r="AP402" s="128">
        <f t="shared" si="2850"/>
        <v>0</v>
      </c>
      <c r="AQ402" s="128"/>
      <c r="AR402" s="128"/>
      <c r="AS402" s="46">
        <f t="shared" si="2851"/>
        <v>0</v>
      </c>
      <c r="AT402" s="46">
        <f t="shared" si="2852"/>
        <v>0</v>
      </c>
      <c r="AU402" s="51"/>
      <c r="AV402" s="51"/>
      <c r="AW402" s="51">
        <f t="shared" si="2853"/>
        <v>0</v>
      </c>
      <c r="AX402" s="58">
        <f t="shared" si="2854"/>
        <v>0</v>
      </c>
      <c r="AY402" s="52"/>
      <c r="AZ402" s="52"/>
      <c r="BA402" s="52">
        <f t="shared" si="2855"/>
        <v>0</v>
      </c>
      <c r="BB402" s="51">
        <f t="shared" si="2856"/>
        <v>0</v>
      </c>
      <c r="BC402" s="51"/>
      <c r="BD402" s="51"/>
      <c r="BE402" s="57">
        <f t="shared" si="2857"/>
        <v>0</v>
      </c>
      <c r="BF402" s="468">
        <f t="shared" si="2858"/>
        <v>0</v>
      </c>
      <c r="BG402" s="46">
        <f t="shared" si="2859"/>
        <v>0</v>
      </c>
      <c r="BH402" s="46">
        <f t="shared" si="2860"/>
        <v>0</v>
      </c>
      <c r="BI402" s="50"/>
      <c r="BK402" s="45">
        <v>341</v>
      </c>
      <c r="BL402" s="46">
        <f t="shared" si="3030"/>
        <v>0</v>
      </c>
      <c r="BM402" s="46">
        <f t="shared" si="3031"/>
        <v>0</v>
      </c>
      <c r="BN402" s="46">
        <f t="shared" si="3032"/>
        <v>0</v>
      </c>
      <c r="BO402" s="46">
        <f t="shared" si="2861"/>
        <v>0</v>
      </c>
      <c r="BP402" s="46">
        <f t="shared" si="2862"/>
        <v>0</v>
      </c>
      <c r="BQ402" s="51">
        <f t="shared" si="2863"/>
        <v>0</v>
      </c>
      <c r="BR402" s="57">
        <f t="shared" si="3157"/>
        <v>0</v>
      </c>
      <c r="BS402" s="58">
        <f t="shared" si="2767"/>
        <v>0</v>
      </c>
      <c r="BT402" s="52">
        <f t="shared" si="3033"/>
        <v>0</v>
      </c>
      <c r="BU402" s="51">
        <f t="shared" si="2864"/>
        <v>0</v>
      </c>
      <c r="BV402" s="51">
        <f t="shared" si="2865"/>
        <v>0</v>
      </c>
      <c r="BW402" s="153">
        <f t="shared" si="3158"/>
        <v>0</v>
      </c>
      <c r="BX402" s="468">
        <f t="shared" si="3034"/>
        <v>0</v>
      </c>
      <c r="BY402" s="46">
        <f t="shared" si="3035"/>
        <v>0</v>
      </c>
      <c r="BZ402" s="46">
        <f t="shared" si="2866"/>
        <v>0</v>
      </c>
      <c r="CA402" s="50"/>
      <c r="CB402" s="18"/>
      <c r="CC402" s="45">
        <v>341</v>
      </c>
      <c r="CD402" s="128">
        <f t="shared" si="2867"/>
        <v>0</v>
      </c>
      <c r="CE402" s="46">
        <f t="shared" si="3036"/>
        <v>0</v>
      </c>
      <c r="CF402" s="128">
        <f t="shared" si="2868"/>
        <v>0</v>
      </c>
      <c r="CG402" s="46">
        <f t="shared" si="3037"/>
        <v>0</v>
      </c>
      <c r="CH402" s="46">
        <f t="shared" si="2768"/>
        <v>0</v>
      </c>
      <c r="CI402" s="51">
        <f t="shared" si="2869"/>
        <v>0</v>
      </c>
      <c r="CJ402" s="199">
        <f t="shared" si="3159"/>
        <v>0</v>
      </c>
      <c r="CK402" s="153">
        <f t="shared" si="3038"/>
        <v>10000</v>
      </c>
      <c r="CL402" s="45">
        <v>341</v>
      </c>
      <c r="CM402" s="46">
        <f t="shared" si="3039"/>
        <v>0</v>
      </c>
      <c r="CN402" s="46">
        <f t="shared" si="3040"/>
        <v>0</v>
      </c>
      <c r="CO402" s="128">
        <f t="shared" si="2780"/>
        <v>0</v>
      </c>
      <c r="CP402" s="46">
        <f t="shared" si="2870"/>
        <v>0</v>
      </c>
      <c r="CQ402" s="46">
        <f t="shared" si="2781"/>
        <v>0</v>
      </c>
      <c r="CR402" s="51">
        <f t="shared" si="2871"/>
        <v>0</v>
      </c>
      <c r="CS402" s="153">
        <f t="shared" si="3160"/>
        <v>0</v>
      </c>
      <c r="CT402" s="58">
        <f t="shared" si="2872"/>
        <v>0</v>
      </c>
      <c r="CU402" s="52">
        <f t="shared" si="3041"/>
        <v>0</v>
      </c>
      <c r="CV402" s="51">
        <f t="shared" si="3042"/>
        <v>0</v>
      </c>
      <c r="CW402" s="51">
        <f t="shared" si="2873"/>
        <v>0</v>
      </c>
      <c r="CX402" s="57">
        <f t="shared" si="3161"/>
        <v>0</v>
      </c>
      <c r="CY402" s="153">
        <f t="shared" si="3043"/>
        <v>10000</v>
      </c>
      <c r="CZ402" s="479">
        <f t="shared" si="2746"/>
        <v>0</v>
      </c>
      <c r="DA402" s="46">
        <f t="shared" si="3044"/>
        <v>0</v>
      </c>
      <c r="DB402" s="46">
        <f t="shared" si="3045"/>
        <v>0</v>
      </c>
      <c r="DC402" s="50"/>
      <c r="DE402" s="45">
        <v>341</v>
      </c>
      <c r="DF402" s="46">
        <f t="shared" si="2874"/>
        <v>0</v>
      </c>
      <c r="DG402" s="46">
        <f t="shared" si="3162"/>
        <v>0</v>
      </c>
      <c r="DH402" s="46">
        <f t="shared" si="2875"/>
        <v>0</v>
      </c>
      <c r="DI402" s="46">
        <f t="shared" si="2876"/>
        <v>0</v>
      </c>
      <c r="DJ402" s="46">
        <f t="shared" si="2877"/>
        <v>0</v>
      </c>
      <c r="DK402" s="51">
        <f t="shared" si="2878"/>
        <v>0</v>
      </c>
      <c r="DL402" s="58">
        <f t="shared" si="2769"/>
        <v>0</v>
      </c>
      <c r="DM402" s="241">
        <f t="shared" si="3163"/>
        <v>0</v>
      </c>
      <c r="DN402" s="51">
        <f t="shared" si="2879"/>
        <v>0</v>
      </c>
      <c r="DO402" s="57">
        <f t="shared" si="2880"/>
        <v>0</v>
      </c>
      <c r="DP402" s="468">
        <f t="shared" si="3046"/>
        <v>0</v>
      </c>
      <c r="DQ402" s="46">
        <f t="shared" si="3047"/>
        <v>0</v>
      </c>
      <c r="DR402" s="47"/>
      <c r="DS402" s="46">
        <f t="shared" si="3048"/>
        <v>0</v>
      </c>
      <c r="DT402" s="50"/>
      <c r="DV402" s="45">
        <v>341</v>
      </c>
      <c r="DW402" s="46">
        <f t="shared" si="3049"/>
        <v>0</v>
      </c>
      <c r="DX402" s="46">
        <f t="shared" si="3164"/>
        <v>0</v>
      </c>
      <c r="DY402" s="46">
        <f t="shared" si="3050"/>
        <v>0</v>
      </c>
      <c r="DZ402" s="46">
        <f t="shared" si="2881"/>
        <v>0</v>
      </c>
      <c r="EA402" s="46">
        <f t="shared" si="2882"/>
        <v>0</v>
      </c>
      <c r="EB402" s="51">
        <f t="shared" si="2883"/>
        <v>0</v>
      </c>
      <c r="EC402" s="58">
        <f t="shared" si="2770"/>
        <v>0</v>
      </c>
      <c r="ED402" s="52">
        <f t="shared" si="3165"/>
        <v>0</v>
      </c>
      <c r="EE402" s="51">
        <f t="shared" si="2884"/>
        <v>0</v>
      </c>
      <c r="EF402" s="57">
        <f t="shared" si="2885"/>
        <v>0</v>
      </c>
      <c r="EG402" s="468">
        <f t="shared" si="3051"/>
        <v>0</v>
      </c>
      <c r="EH402" s="46">
        <f t="shared" si="3052"/>
        <v>0</v>
      </c>
      <c r="EI402" s="47"/>
      <c r="EJ402" s="46">
        <f t="shared" si="3053"/>
        <v>0</v>
      </c>
      <c r="EK402" s="50"/>
      <c r="EL402" s="18"/>
      <c r="EM402" s="45">
        <v>341</v>
      </c>
      <c r="EN402" s="46">
        <f t="shared" si="3143"/>
        <v>0</v>
      </c>
      <c r="EO402" s="46">
        <f t="shared" si="3166"/>
        <v>0</v>
      </c>
      <c r="EP402" s="128">
        <f t="shared" si="2771"/>
        <v>0</v>
      </c>
      <c r="EQ402" s="46">
        <f t="shared" si="2886"/>
        <v>0</v>
      </c>
      <c r="ER402" s="46">
        <f t="shared" si="2887"/>
        <v>0</v>
      </c>
      <c r="ES402" s="51">
        <f t="shared" si="2888"/>
        <v>0</v>
      </c>
      <c r="ET402" s="153">
        <f t="shared" si="3054"/>
        <v>10000</v>
      </c>
      <c r="EU402" s="45">
        <v>341</v>
      </c>
      <c r="EV402" s="46">
        <f t="shared" si="2772"/>
        <v>0</v>
      </c>
      <c r="EW402" s="46">
        <f t="shared" si="3167"/>
        <v>0</v>
      </c>
      <c r="EX402" s="128">
        <f t="shared" si="2889"/>
        <v>0</v>
      </c>
      <c r="EY402" s="46">
        <f t="shared" si="2890"/>
        <v>0</v>
      </c>
      <c r="EZ402" s="46">
        <f t="shared" si="2891"/>
        <v>0</v>
      </c>
      <c r="FA402" s="51">
        <f t="shared" si="2892"/>
        <v>0</v>
      </c>
      <c r="FB402" s="58">
        <f t="shared" si="2893"/>
        <v>0</v>
      </c>
      <c r="FC402" s="52">
        <f t="shared" si="3168"/>
        <v>0</v>
      </c>
      <c r="FD402" s="51">
        <f t="shared" si="3055"/>
        <v>0</v>
      </c>
      <c r="FE402" s="57">
        <f t="shared" si="2894"/>
        <v>0</v>
      </c>
      <c r="FF402" s="153">
        <f t="shared" si="3056"/>
        <v>10000</v>
      </c>
      <c r="FG402" s="469">
        <f t="shared" si="2895"/>
        <v>0</v>
      </c>
      <c r="FH402" s="46">
        <f t="shared" si="2896"/>
        <v>0</v>
      </c>
      <c r="FI402" s="46">
        <f t="shared" si="2897"/>
        <v>0</v>
      </c>
      <c r="FJ402" s="50"/>
      <c r="FL402" s="45">
        <v>341</v>
      </c>
      <c r="FM402" s="46">
        <f t="shared" si="3057"/>
        <v>0</v>
      </c>
      <c r="FN402" s="46">
        <f t="shared" si="3144"/>
        <v>0</v>
      </c>
      <c r="FO402" s="46">
        <f t="shared" si="3058"/>
        <v>0</v>
      </c>
      <c r="FP402" s="46">
        <f t="shared" si="2898"/>
        <v>0</v>
      </c>
      <c r="FQ402" s="46">
        <f t="shared" si="2899"/>
        <v>0</v>
      </c>
      <c r="FR402" s="51">
        <f t="shared" si="2900"/>
        <v>0</v>
      </c>
      <c r="FS402" s="57">
        <f t="shared" si="3169"/>
        <v>0</v>
      </c>
      <c r="FT402" s="58">
        <f t="shared" si="2773"/>
        <v>0</v>
      </c>
      <c r="FU402" s="241">
        <f t="shared" si="3145"/>
        <v>0</v>
      </c>
      <c r="FV402" s="51">
        <f t="shared" si="2901"/>
        <v>0</v>
      </c>
      <c r="FW402" s="51">
        <f t="shared" si="2902"/>
        <v>0</v>
      </c>
      <c r="FX402" s="153">
        <f t="shared" si="3170"/>
        <v>0</v>
      </c>
      <c r="FY402" s="468">
        <f t="shared" si="3059"/>
        <v>0</v>
      </c>
      <c r="FZ402" s="46">
        <f t="shared" si="3060"/>
        <v>0</v>
      </c>
      <c r="GA402" s="46">
        <f t="shared" si="2903"/>
        <v>0</v>
      </c>
      <c r="GB402" s="50"/>
      <c r="GD402" s="45">
        <v>341</v>
      </c>
      <c r="GE402" s="128">
        <f t="shared" si="3146"/>
        <v>0</v>
      </c>
      <c r="GF402" s="128">
        <f t="shared" si="3171"/>
        <v>0</v>
      </c>
      <c r="GG402" s="128">
        <f t="shared" si="2699"/>
        <v>0</v>
      </c>
      <c r="GH402" s="46">
        <f t="shared" si="2774"/>
        <v>0</v>
      </c>
      <c r="GI402" s="46">
        <f t="shared" si="2904"/>
        <v>0</v>
      </c>
      <c r="GJ402" s="51">
        <f t="shared" si="2905"/>
        <v>0</v>
      </c>
      <c r="GK402" s="51">
        <f t="shared" si="3172"/>
        <v>0</v>
      </c>
      <c r="GL402" s="153">
        <f t="shared" si="3061"/>
        <v>10000</v>
      </c>
      <c r="GM402" s="45">
        <v>341</v>
      </c>
      <c r="GN402" s="46">
        <f t="shared" si="2775"/>
        <v>0</v>
      </c>
      <c r="GO402" s="46">
        <f t="shared" si="3147"/>
        <v>0</v>
      </c>
      <c r="GP402" s="128">
        <f t="shared" si="2747"/>
        <v>0</v>
      </c>
      <c r="GQ402" s="46">
        <f t="shared" si="2906"/>
        <v>0</v>
      </c>
      <c r="GR402" s="46">
        <f t="shared" si="2748"/>
        <v>0</v>
      </c>
      <c r="GS402" s="51">
        <f t="shared" si="2907"/>
        <v>0</v>
      </c>
      <c r="GT402" s="57">
        <f t="shared" si="3173"/>
        <v>0</v>
      </c>
      <c r="GU402" s="58">
        <f t="shared" si="2908"/>
        <v>0</v>
      </c>
      <c r="GV402" s="52">
        <f t="shared" si="3148"/>
        <v>0</v>
      </c>
      <c r="GW402" s="51">
        <f t="shared" si="3062"/>
        <v>0</v>
      </c>
      <c r="GX402" s="57">
        <f t="shared" si="2909"/>
        <v>0</v>
      </c>
      <c r="GY402" s="57">
        <f t="shared" si="3174"/>
        <v>0</v>
      </c>
      <c r="GZ402" s="153">
        <f t="shared" si="3063"/>
        <v>10000</v>
      </c>
      <c r="HA402" s="469">
        <f t="shared" si="2910"/>
        <v>0</v>
      </c>
      <c r="HB402" s="46">
        <f t="shared" si="2911"/>
        <v>0</v>
      </c>
      <c r="HC402" s="46">
        <f t="shared" si="2912"/>
        <v>0</v>
      </c>
      <c r="HD402" s="50"/>
      <c r="HF402" s="45">
        <v>341</v>
      </c>
      <c r="HG402" s="46">
        <f t="shared" si="2913"/>
        <v>0</v>
      </c>
      <c r="HH402" s="46">
        <f t="shared" si="2914"/>
        <v>0</v>
      </c>
      <c r="HI402" s="46">
        <f t="shared" si="2915"/>
        <v>0</v>
      </c>
      <c r="HJ402" s="46">
        <f t="shared" si="2916"/>
        <v>0</v>
      </c>
      <c r="HK402" s="46">
        <f t="shared" si="2917"/>
        <v>0</v>
      </c>
      <c r="HL402" s="51">
        <f t="shared" si="2918"/>
        <v>0</v>
      </c>
      <c r="HM402" s="153">
        <f t="shared" si="3064"/>
        <v>10000</v>
      </c>
      <c r="HN402" s="58">
        <f t="shared" si="2919"/>
        <v>0</v>
      </c>
      <c r="HO402" s="52">
        <f t="shared" si="2920"/>
        <v>0</v>
      </c>
      <c r="HP402" s="51">
        <f t="shared" si="2921"/>
        <v>0</v>
      </c>
      <c r="HQ402" s="57">
        <f t="shared" si="2922"/>
        <v>0</v>
      </c>
      <c r="HR402" s="153">
        <f t="shared" si="3065"/>
        <v>10000</v>
      </c>
      <c r="HS402" s="468">
        <f t="shared" si="2749"/>
        <v>0</v>
      </c>
      <c r="HT402" s="46">
        <f t="shared" si="2750"/>
        <v>0</v>
      </c>
      <c r="HU402" s="46">
        <f t="shared" si="2751"/>
        <v>0</v>
      </c>
      <c r="HV402" s="50"/>
      <c r="HX402" s="45">
        <v>341</v>
      </c>
      <c r="HY402" s="128">
        <f t="shared" si="2923"/>
        <v>0</v>
      </c>
      <c r="HZ402" s="46">
        <f t="shared" si="2924"/>
        <v>0</v>
      </c>
      <c r="IA402" s="46">
        <f t="shared" si="2925"/>
        <v>0</v>
      </c>
      <c r="IB402" s="46">
        <f t="shared" si="2926"/>
        <v>0</v>
      </c>
      <c r="IC402" s="46">
        <f t="shared" si="2927"/>
        <v>0</v>
      </c>
      <c r="ID402" s="51">
        <f t="shared" si="2928"/>
        <v>0</v>
      </c>
      <c r="IE402" s="153">
        <f t="shared" si="3066"/>
        <v>10000</v>
      </c>
      <c r="IF402" s="58">
        <f t="shared" si="2929"/>
        <v>0</v>
      </c>
      <c r="IG402" s="52">
        <f t="shared" si="2930"/>
        <v>0</v>
      </c>
      <c r="IH402" s="51">
        <f t="shared" si="2931"/>
        <v>0</v>
      </c>
      <c r="II402" s="57">
        <f t="shared" si="3067"/>
        <v>0</v>
      </c>
      <c r="IJ402" s="153">
        <f t="shared" si="3068"/>
        <v>10000</v>
      </c>
      <c r="IK402" s="468">
        <f t="shared" si="2752"/>
        <v>0</v>
      </c>
      <c r="IL402" s="46">
        <f t="shared" si="2753"/>
        <v>0</v>
      </c>
      <c r="IM402" s="46">
        <f t="shared" si="2754"/>
        <v>0</v>
      </c>
      <c r="IN402" s="50"/>
      <c r="IO402" s="53">
        <f t="shared" si="2932"/>
        <v>0</v>
      </c>
      <c r="IQ402" s="45">
        <v>341</v>
      </c>
      <c r="IR402" s="128">
        <f t="shared" si="2933"/>
        <v>0</v>
      </c>
      <c r="IS402" s="128">
        <f t="shared" si="2934"/>
        <v>0</v>
      </c>
      <c r="IT402" s="128">
        <f t="shared" si="2935"/>
        <v>0</v>
      </c>
      <c r="IU402" s="46">
        <f t="shared" si="3142"/>
        <v>0</v>
      </c>
      <c r="IV402" s="46">
        <f t="shared" si="2936"/>
        <v>0</v>
      </c>
      <c r="IW402" s="51">
        <f t="shared" si="2937"/>
        <v>0</v>
      </c>
      <c r="IX402" s="199">
        <f t="shared" si="3069"/>
        <v>10000</v>
      </c>
      <c r="IY402" s="128">
        <f t="shared" si="2938"/>
        <v>0</v>
      </c>
      <c r="IZ402" s="408">
        <f t="shared" si="2939"/>
        <v>0</v>
      </c>
      <c r="JA402" s="58">
        <f t="shared" si="2940"/>
        <v>0</v>
      </c>
      <c r="JB402" s="52">
        <f t="shared" si="2941"/>
        <v>0</v>
      </c>
      <c r="JC402" s="51">
        <f t="shared" si="2942"/>
        <v>0</v>
      </c>
      <c r="JD402" s="57">
        <f t="shared" si="2943"/>
        <v>0</v>
      </c>
      <c r="JE402" s="280">
        <f t="shared" si="2944"/>
        <v>10000</v>
      </c>
      <c r="JF402" s="280">
        <f t="shared" si="2945"/>
        <v>0</v>
      </c>
      <c r="JG402" s="468">
        <f t="shared" si="2946"/>
        <v>0</v>
      </c>
      <c r="JH402" s="46">
        <f t="shared" si="2947"/>
        <v>0</v>
      </c>
      <c r="JI402" s="46">
        <f t="shared" si="2948"/>
        <v>0</v>
      </c>
      <c r="JJ402" s="50"/>
      <c r="JL402" s="45">
        <v>341</v>
      </c>
      <c r="JM402" s="46">
        <f t="shared" si="2949"/>
        <v>0</v>
      </c>
      <c r="JN402" s="46">
        <f t="shared" si="2950"/>
        <v>0</v>
      </c>
      <c r="JO402" s="128">
        <f t="shared" si="2951"/>
        <v>0</v>
      </c>
      <c r="JP402" s="46">
        <f t="shared" si="3070"/>
        <v>0</v>
      </c>
      <c r="JQ402" s="46">
        <f t="shared" si="2952"/>
        <v>0</v>
      </c>
      <c r="JR402" s="51">
        <f t="shared" si="2953"/>
        <v>0</v>
      </c>
      <c r="JS402" s="51">
        <f t="shared" si="3175"/>
        <v>0</v>
      </c>
      <c r="JT402" s="199">
        <f t="shared" si="3071"/>
        <v>10000</v>
      </c>
      <c r="JU402" s="128">
        <f t="shared" si="2954"/>
        <v>0</v>
      </c>
      <c r="JV402" s="408">
        <f t="shared" si="2955"/>
        <v>0</v>
      </c>
      <c r="JW402" s="58">
        <f t="shared" si="2956"/>
        <v>0</v>
      </c>
      <c r="JX402" s="52">
        <f t="shared" si="2957"/>
        <v>0</v>
      </c>
      <c r="JY402" s="51">
        <f t="shared" si="2958"/>
        <v>0</v>
      </c>
      <c r="JZ402" s="51">
        <f t="shared" si="2959"/>
        <v>0</v>
      </c>
      <c r="KA402" s="199">
        <f t="shared" si="3176"/>
        <v>0</v>
      </c>
      <c r="KB402" s="128">
        <f t="shared" si="3072"/>
        <v>10000</v>
      </c>
      <c r="KC402" s="204">
        <f t="shared" si="2960"/>
        <v>0</v>
      </c>
      <c r="KD402" s="468">
        <f t="shared" si="3073"/>
        <v>0</v>
      </c>
      <c r="KE402" s="46">
        <f t="shared" si="3074"/>
        <v>0</v>
      </c>
      <c r="KF402" s="46">
        <f t="shared" si="2961"/>
        <v>0</v>
      </c>
      <c r="KG402" s="50"/>
      <c r="KI402" s="45">
        <v>341</v>
      </c>
      <c r="KJ402" s="46">
        <f t="shared" si="2962"/>
        <v>0</v>
      </c>
      <c r="KK402" s="46">
        <f t="shared" si="2963"/>
        <v>0</v>
      </c>
      <c r="KL402" s="128">
        <f t="shared" si="2964"/>
        <v>0</v>
      </c>
      <c r="KM402" s="46">
        <f t="shared" si="2782"/>
        <v>0</v>
      </c>
      <c r="KN402" s="46">
        <f t="shared" si="2965"/>
        <v>0</v>
      </c>
      <c r="KO402" s="51">
        <f t="shared" si="2966"/>
        <v>0</v>
      </c>
      <c r="KP402" s="199">
        <f t="shared" si="3177"/>
        <v>0</v>
      </c>
      <c r="KQ402" s="199">
        <f t="shared" si="3075"/>
        <v>10000</v>
      </c>
      <c r="KR402" s="128">
        <f t="shared" si="2967"/>
        <v>0</v>
      </c>
      <c r="KS402" s="408">
        <f t="shared" si="2968"/>
        <v>0</v>
      </c>
      <c r="KT402" s="45">
        <v>341</v>
      </c>
      <c r="KU402" s="46">
        <f t="shared" si="3076"/>
        <v>0</v>
      </c>
      <c r="KV402" s="46">
        <f t="shared" si="2969"/>
        <v>0</v>
      </c>
      <c r="KW402" s="128">
        <f t="shared" si="2755"/>
        <v>0</v>
      </c>
      <c r="KX402" s="46">
        <f t="shared" si="2970"/>
        <v>0</v>
      </c>
      <c r="KY402" s="46">
        <f t="shared" si="2756"/>
        <v>0</v>
      </c>
      <c r="KZ402" s="51">
        <f t="shared" si="2971"/>
        <v>0</v>
      </c>
      <c r="LA402" s="153">
        <f t="shared" si="3178"/>
        <v>0</v>
      </c>
      <c r="LB402" s="58">
        <f t="shared" si="2652"/>
        <v>0</v>
      </c>
      <c r="LC402" s="52">
        <f t="shared" si="2972"/>
        <v>0</v>
      </c>
      <c r="LD402" s="51">
        <f t="shared" si="2973"/>
        <v>0</v>
      </c>
      <c r="LE402" s="51">
        <f t="shared" si="2757"/>
        <v>0</v>
      </c>
      <c r="LF402" s="51">
        <f t="shared" si="3179"/>
        <v>0</v>
      </c>
      <c r="LG402" s="128">
        <f t="shared" si="2758"/>
        <v>10000</v>
      </c>
      <c r="LH402" s="204">
        <f t="shared" si="2974"/>
        <v>0</v>
      </c>
      <c r="LI402" s="479">
        <f t="shared" si="2759"/>
        <v>0</v>
      </c>
      <c r="LJ402" s="46">
        <f t="shared" si="3077"/>
        <v>0</v>
      </c>
      <c r="LK402" s="46">
        <f t="shared" si="3078"/>
        <v>0</v>
      </c>
      <c r="LL402" s="50"/>
      <c r="LN402" s="45">
        <v>341</v>
      </c>
      <c r="LO402" s="46">
        <f t="shared" si="2975"/>
        <v>0</v>
      </c>
      <c r="LP402" s="46">
        <f t="shared" si="3149"/>
        <v>0</v>
      </c>
      <c r="LQ402" s="46">
        <f t="shared" si="2976"/>
        <v>0</v>
      </c>
      <c r="LR402" s="46">
        <f t="shared" si="2977"/>
        <v>0</v>
      </c>
      <c r="LS402" s="46">
        <f t="shared" si="2978"/>
        <v>0</v>
      </c>
      <c r="LT402" s="51">
        <f t="shared" si="2979"/>
        <v>0</v>
      </c>
      <c r="LU402" s="199">
        <f t="shared" si="3079"/>
        <v>10000</v>
      </c>
      <c r="LV402" s="58">
        <f t="shared" si="2980"/>
        <v>0</v>
      </c>
      <c r="LW402" s="241">
        <f t="shared" si="3150"/>
        <v>0</v>
      </c>
      <c r="LX402" s="51">
        <f t="shared" si="2981"/>
        <v>0</v>
      </c>
      <c r="LY402" s="51">
        <f t="shared" si="2982"/>
        <v>0</v>
      </c>
      <c r="LZ402" s="46">
        <f t="shared" si="3080"/>
        <v>0</v>
      </c>
      <c r="MA402" s="199">
        <f t="shared" si="3081"/>
        <v>10000</v>
      </c>
      <c r="MB402" s="468">
        <f t="shared" si="3082"/>
        <v>0</v>
      </c>
      <c r="MC402" s="46">
        <f t="shared" si="3083"/>
        <v>0</v>
      </c>
      <c r="MD402" s="46">
        <f t="shared" si="3084"/>
        <v>0</v>
      </c>
      <c r="ME402" s="50"/>
      <c r="MG402" s="45">
        <v>341</v>
      </c>
      <c r="MH402" s="46">
        <f t="shared" si="2983"/>
        <v>0</v>
      </c>
      <c r="MI402" s="46">
        <f t="shared" si="3151"/>
        <v>0</v>
      </c>
      <c r="MJ402" s="46">
        <f t="shared" si="2984"/>
        <v>0</v>
      </c>
      <c r="MK402" s="46">
        <f t="shared" si="2985"/>
        <v>0</v>
      </c>
      <c r="ML402" s="46">
        <f t="shared" si="2986"/>
        <v>0</v>
      </c>
      <c r="MM402" s="51">
        <f t="shared" si="2987"/>
        <v>0</v>
      </c>
      <c r="MN402" s="199">
        <f t="shared" si="3085"/>
        <v>10000</v>
      </c>
      <c r="MO402" s="58">
        <f t="shared" si="2988"/>
        <v>0</v>
      </c>
      <c r="MP402" s="52">
        <f t="shared" si="3152"/>
        <v>0</v>
      </c>
      <c r="MQ402" s="51">
        <f t="shared" si="2989"/>
        <v>0</v>
      </c>
      <c r="MR402" s="57">
        <f t="shared" si="2990"/>
        <v>0</v>
      </c>
      <c r="MS402" s="199">
        <f t="shared" si="3086"/>
        <v>10000</v>
      </c>
      <c r="MT402" s="468">
        <f t="shared" si="3087"/>
        <v>0</v>
      </c>
      <c r="MU402" s="46">
        <f t="shared" si="2991"/>
        <v>0</v>
      </c>
      <c r="MV402" s="46">
        <f t="shared" si="2992"/>
        <v>0</v>
      </c>
      <c r="MW402" s="50"/>
      <c r="MY402" s="45">
        <v>341</v>
      </c>
      <c r="MZ402" s="46">
        <f t="shared" si="2993"/>
        <v>0</v>
      </c>
      <c r="NA402" s="46">
        <f t="shared" si="3153"/>
        <v>0</v>
      </c>
      <c r="NB402" s="128">
        <f t="shared" si="2994"/>
        <v>0</v>
      </c>
      <c r="NC402" s="46">
        <f t="shared" si="2776"/>
        <v>0</v>
      </c>
      <c r="ND402" s="46">
        <f t="shared" si="2995"/>
        <v>0</v>
      </c>
      <c r="NE402" s="51">
        <f t="shared" si="2760"/>
        <v>0</v>
      </c>
      <c r="NF402" s="153">
        <f t="shared" si="2761"/>
        <v>10000</v>
      </c>
      <c r="NG402" s="45">
        <v>341</v>
      </c>
      <c r="NH402" s="46">
        <f t="shared" si="2777"/>
        <v>0</v>
      </c>
      <c r="NI402" s="46">
        <f t="shared" si="3180"/>
        <v>0</v>
      </c>
      <c r="NJ402" s="128">
        <f t="shared" si="2762"/>
        <v>0</v>
      </c>
      <c r="NK402" s="46">
        <f t="shared" si="3088"/>
        <v>0</v>
      </c>
      <c r="NL402" s="46">
        <f t="shared" si="2763"/>
        <v>0</v>
      </c>
      <c r="NM402" s="51">
        <f t="shared" si="2996"/>
        <v>0</v>
      </c>
      <c r="NN402" s="58">
        <f t="shared" si="2764"/>
        <v>0</v>
      </c>
      <c r="NO402" s="52">
        <f t="shared" si="3154"/>
        <v>0</v>
      </c>
      <c r="NP402" s="51">
        <f t="shared" si="2765"/>
        <v>0</v>
      </c>
      <c r="NQ402" s="57">
        <f t="shared" si="2997"/>
        <v>0</v>
      </c>
      <c r="NR402" s="153">
        <f t="shared" si="3089"/>
        <v>10000</v>
      </c>
      <c r="NS402" s="469">
        <f t="shared" si="2998"/>
        <v>0</v>
      </c>
      <c r="NT402" s="46">
        <f t="shared" si="2999"/>
        <v>0</v>
      </c>
      <c r="NU402" s="46">
        <f t="shared" si="3000"/>
        <v>0</v>
      </c>
      <c r="NV402" s="50"/>
      <c r="NX402" s="45">
        <v>341</v>
      </c>
      <c r="NY402" s="46">
        <f t="shared" si="3001"/>
        <v>0</v>
      </c>
      <c r="NZ402" s="46">
        <f t="shared" si="3155"/>
        <v>0</v>
      </c>
      <c r="OA402" s="46">
        <f t="shared" si="3002"/>
        <v>0</v>
      </c>
      <c r="OB402" s="46">
        <f t="shared" si="3003"/>
        <v>0</v>
      </c>
      <c r="OC402" s="46">
        <f t="shared" si="3004"/>
        <v>0</v>
      </c>
      <c r="OD402" s="51">
        <f t="shared" si="3005"/>
        <v>0</v>
      </c>
      <c r="OE402" s="57">
        <f t="shared" si="3181"/>
        <v>0</v>
      </c>
      <c r="OF402" s="153">
        <f t="shared" si="3090"/>
        <v>10000</v>
      </c>
      <c r="OG402" s="58">
        <f t="shared" si="3006"/>
        <v>0</v>
      </c>
      <c r="OH402" s="241">
        <f t="shared" si="3182"/>
        <v>0</v>
      </c>
      <c r="OI402" s="51">
        <f t="shared" si="3007"/>
        <v>0</v>
      </c>
      <c r="OJ402" s="51">
        <f t="shared" si="3008"/>
        <v>0</v>
      </c>
      <c r="OK402" s="153">
        <f t="shared" si="3183"/>
        <v>0</v>
      </c>
      <c r="OL402" s="153">
        <f t="shared" si="3091"/>
        <v>10000</v>
      </c>
      <c r="OM402" s="468">
        <f t="shared" si="3092"/>
        <v>0</v>
      </c>
      <c r="ON402" s="46">
        <f t="shared" si="3093"/>
        <v>0</v>
      </c>
      <c r="OO402" s="46">
        <f t="shared" si="3009"/>
        <v>0</v>
      </c>
      <c r="OP402" s="50"/>
      <c r="OR402" s="45">
        <v>341</v>
      </c>
      <c r="OS402" s="46">
        <f t="shared" si="3010"/>
        <v>0</v>
      </c>
      <c r="OT402" s="128">
        <f t="shared" si="3156"/>
        <v>0</v>
      </c>
      <c r="OU402" s="128">
        <f t="shared" si="3011"/>
        <v>0</v>
      </c>
      <c r="OV402" s="46">
        <f t="shared" si="2778"/>
        <v>0</v>
      </c>
      <c r="OW402" s="46">
        <f t="shared" si="2779"/>
        <v>0</v>
      </c>
      <c r="OX402" s="51">
        <f t="shared" si="3012"/>
        <v>0</v>
      </c>
      <c r="OY402" s="51">
        <f t="shared" si="3184"/>
        <v>0</v>
      </c>
      <c r="OZ402" s="153">
        <f t="shared" si="3094"/>
        <v>10000</v>
      </c>
      <c r="PA402" s="45">
        <v>341</v>
      </c>
      <c r="PB402" s="46">
        <f t="shared" si="3013"/>
        <v>0</v>
      </c>
      <c r="PC402" s="46">
        <f t="shared" si="3185"/>
        <v>0</v>
      </c>
      <c r="PD402" s="128">
        <f t="shared" si="3014"/>
        <v>0</v>
      </c>
      <c r="PE402" s="46">
        <f t="shared" si="3015"/>
        <v>0</v>
      </c>
      <c r="PF402" s="46">
        <f t="shared" si="3016"/>
        <v>0</v>
      </c>
      <c r="PG402" s="51">
        <f t="shared" si="3017"/>
        <v>0</v>
      </c>
      <c r="PH402" s="57">
        <f t="shared" si="3186"/>
        <v>0</v>
      </c>
      <c r="PI402" s="688">
        <f t="shared" si="3018"/>
        <v>0</v>
      </c>
      <c r="PJ402" s="52">
        <f t="shared" si="3187"/>
        <v>0</v>
      </c>
      <c r="PK402" s="51">
        <f t="shared" si="3019"/>
        <v>0</v>
      </c>
      <c r="PL402" s="57">
        <f t="shared" si="3020"/>
        <v>0</v>
      </c>
      <c r="PM402" s="57">
        <f t="shared" si="3188"/>
        <v>0</v>
      </c>
      <c r="PN402" s="153">
        <f t="shared" si="3095"/>
        <v>10000</v>
      </c>
      <c r="PO402" s="469">
        <f t="shared" si="3021"/>
        <v>0</v>
      </c>
      <c r="PP402" s="46">
        <f t="shared" si="3022"/>
        <v>0</v>
      </c>
      <c r="PQ402" s="46">
        <f t="shared" si="3023"/>
        <v>0</v>
      </c>
      <c r="PR402" s="50"/>
    </row>
    <row r="403" spans="2:434" hidden="1" x14ac:dyDescent="0.3">
      <c r="B403" s="45">
        <v>342</v>
      </c>
      <c r="C403" s="46">
        <f t="shared" si="2798"/>
        <v>0</v>
      </c>
      <c r="D403" s="46">
        <f t="shared" si="2830"/>
        <v>0</v>
      </c>
      <c r="E403" s="46">
        <f t="shared" si="2831"/>
        <v>0</v>
      </c>
      <c r="F403" s="46">
        <f t="shared" si="2832"/>
        <v>0</v>
      </c>
      <c r="G403" s="46">
        <f t="shared" si="2833"/>
        <v>0</v>
      </c>
      <c r="H403" s="51">
        <f t="shared" si="2834"/>
        <v>0</v>
      </c>
      <c r="I403" s="58">
        <f t="shared" si="2766"/>
        <v>0</v>
      </c>
      <c r="J403" s="52">
        <f t="shared" si="2835"/>
        <v>0</v>
      </c>
      <c r="K403" s="51">
        <f t="shared" si="2836"/>
        <v>0</v>
      </c>
      <c r="L403" s="57">
        <f t="shared" si="2837"/>
        <v>0</v>
      </c>
      <c r="M403" s="468">
        <f t="shared" si="3024"/>
        <v>0</v>
      </c>
      <c r="N403" s="46">
        <f t="shared" si="3025"/>
        <v>0</v>
      </c>
      <c r="O403" s="47"/>
      <c r="P403" s="46">
        <f t="shared" si="3026"/>
        <v>0</v>
      </c>
      <c r="Q403" s="50"/>
      <c r="T403" s="45">
        <v>342</v>
      </c>
      <c r="U403" s="46">
        <f t="shared" si="2838"/>
        <v>0</v>
      </c>
      <c r="V403" s="46">
        <f t="shared" si="2839"/>
        <v>0</v>
      </c>
      <c r="W403" s="46">
        <f t="shared" si="3027"/>
        <v>0</v>
      </c>
      <c r="X403" s="46">
        <f t="shared" si="2840"/>
        <v>0</v>
      </c>
      <c r="Y403" s="46">
        <f t="shared" si="2841"/>
        <v>0</v>
      </c>
      <c r="Z403" s="51">
        <f t="shared" si="2842"/>
        <v>0</v>
      </c>
      <c r="AA403" s="58">
        <f t="shared" si="2843"/>
        <v>0</v>
      </c>
      <c r="AB403" s="52">
        <f t="shared" si="2844"/>
        <v>0</v>
      </c>
      <c r="AC403" s="51">
        <f t="shared" si="2845"/>
        <v>0</v>
      </c>
      <c r="AD403" s="57">
        <f t="shared" si="2846"/>
        <v>0</v>
      </c>
      <c r="AE403" s="468">
        <f t="shared" si="3028"/>
        <v>0</v>
      </c>
      <c r="AF403" s="46">
        <f t="shared" si="2847"/>
        <v>0</v>
      </c>
      <c r="AG403" s="47"/>
      <c r="AH403" s="46">
        <f t="shared" si="3029"/>
        <v>0</v>
      </c>
      <c r="AI403" s="50"/>
      <c r="AK403" s="45">
        <v>342</v>
      </c>
      <c r="AL403" s="46">
        <f t="shared" si="2848"/>
        <v>0</v>
      </c>
      <c r="AM403" s="46"/>
      <c r="AN403" s="46"/>
      <c r="AO403" s="46">
        <f t="shared" si="2849"/>
        <v>0</v>
      </c>
      <c r="AP403" s="128">
        <f t="shared" si="2850"/>
        <v>0</v>
      </c>
      <c r="AQ403" s="128"/>
      <c r="AR403" s="128"/>
      <c r="AS403" s="46">
        <f t="shared" si="2851"/>
        <v>0</v>
      </c>
      <c r="AT403" s="46">
        <f t="shared" si="2852"/>
        <v>0</v>
      </c>
      <c r="AU403" s="51"/>
      <c r="AV403" s="51"/>
      <c r="AW403" s="51">
        <f t="shared" si="2853"/>
        <v>0</v>
      </c>
      <c r="AX403" s="58">
        <f t="shared" si="2854"/>
        <v>0</v>
      </c>
      <c r="AY403" s="52"/>
      <c r="AZ403" s="52"/>
      <c r="BA403" s="52">
        <f t="shared" si="2855"/>
        <v>0</v>
      </c>
      <c r="BB403" s="51">
        <f t="shared" si="2856"/>
        <v>0</v>
      </c>
      <c r="BC403" s="51"/>
      <c r="BD403" s="51"/>
      <c r="BE403" s="57">
        <f t="shared" si="2857"/>
        <v>0</v>
      </c>
      <c r="BF403" s="468">
        <f t="shared" si="2858"/>
        <v>0</v>
      </c>
      <c r="BG403" s="46">
        <f t="shared" si="2859"/>
        <v>0</v>
      </c>
      <c r="BH403" s="46">
        <f t="shared" si="2860"/>
        <v>0</v>
      </c>
      <c r="BI403" s="50"/>
      <c r="BK403" s="45">
        <v>342</v>
      </c>
      <c r="BL403" s="46">
        <f t="shared" si="3030"/>
        <v>0</v>
      </c>
      <c r="BM403" s="46">
        <f t="shared" si="3031"/>
        <v>0</v>
      </c>
      <c r="BN403" s="46">
        <f t="shared" si="3032"/>
        <v>0</v>
      </c>
      <c r="BO403" s="46">
        <f t="shared" si="2861"/>
        <v>0</v>
      </c>
      <c r="BP403" s="46">
        <f t="shared" si="2862"/>
        <v>0</v>
      </c>
      <c r="BQ403" s="51">
        <f t="shared" si="2863"/>
        <v>0</v>
      </c>
      <c r="BR403" s="57">
        <f t="shared" si="3157"/>
        <v>0</v>
      </c>
      <c r="BS403" s="58">
        <f t="shared" si="2767"/>
        <v>0</v>
      </c>
      <c r="BT403" s="52">
        <f t="shared" si="3033"/>
        <v>0</v>
      </c>
      <c r="BU403" s="51">
        <f t="shared" si="2864"/>
        <v>0</v>
      </c>
      <c r="BV403" s="51">
        <f t="shared" si="2865"/>
        <v>0</v>
      </c>
      <c r="BW403" s="153">
        <f t="shared" si="3158"/>
        <v>0</v>
      </c>
      <c r="BX403" s="468">
        <f t="shared" si="3034"/>
        <v>0</v>
      </c>
      <c r="BY403" s="46">
        <f t="shared" si="3035"/>
        <v>0</v>
      </c>
      <c r="BZ403" s="46">
        <f t="shared" si="2866"/>
        <v>0</v>
      </c>
      <c r="CA403" s="50"/>
      <c r="CB403" s="18"/>
      <c r="CC403" s="45">
        <v>342</v>
      </c>
      <c r="CD403" s="128">
        <f t="shared" si="2867"/>
        <v>0</v>
      </c>
      <c r="CE403" s="46">
        <f t="shared" si="3036"/>
        <v>0</v>
      </c>
      <c r="CF403" s="128">
        <f t="shared" si="2868"/>
        <v>0</v>
      </c>
      <c r="CG403" s="46">
        <f t="shared" si="3037"/>
        <v>0</v>
      </c>
      <c r="CH403" s="46">
        <f t="shared" si="2768"/>
        <v>0</v>
      </c>
      <c r="CI403" s="51">
        <f t="shared" si="2869"/>
        <v>0</v>
      </c>
      <c r="CJ403" s="199">
        <f t="shared" si="3159"/>
        <v>0</v>
      </c>
      <c r="CK403" s="153">
        <f t="shared" si="3038"/>
        <v>10000</v>
      </c>
      <c r="CL403" s="45">
        <v>342</v>
      </c>
      <c r="CM403" s="46">
        <f t="shared" si="3039"/>
        <v>0</v>
      </c>
      <c r="CN403" s="46">
        <f t="shared" si="3040"/>
        <v>0</v>
      </c>
      <c r="CO403" s="128">
        <f t="shared" si="2780"/>
        <v>0</v>
      </c>
      <c r="CP403" s="46">
        <f t="shared" si="2870"/>
        <v>0</v>
      </c>
      <c r="CQ403" s="46">
        <f t="shared" si="2781"/>
        <v>0</v>
      </c>
      <c r="CR403" s="51">
        <f t="shared" si="2871"/>
        <v>0</v>
      </c>
      <c r="CS403" s="153">
        <f t="shared" si="3160"/>
        <v>0</v>
      </c>
      <c r="CT403" s="58">
        <f t="shared" si="2872"/>
        <v>0</v>
      </c>
      <c r="CU403" s="52">
        <f t="shared" si="3041"/>
        <v>0</v>
      </c>
      <c r="CV403" s="51">
        <f t="shared" si="3042"/>
        <v>0</v>
      </c>
      <c r="CW403" s="51">
        <f t="shared" si="2873"/>
        <v>0</v>
      </c>
      <c r="CX403" s="57">
        <f t="shared" si="3161"/>
        <v>0</v>
      </c>
      <c r="CY403" s="153">
        <f t="shared" si="3043"/>
        <v>10000</v>
      </c>
      <c r="CZ403" s="479">
        <f t="shared" si="2746"/>
        <v>0</v>
      </c>
      <c r="DA403" s="46">
        <f t="shared" si="3044"/>
        <v>0</v>
      </c>
      <c r="DB403" s="46">
        <f t="shared" si="3045"/>
        <v>0</v>
      </c>
      <c r="DC403" s="50"/>
      <c r="DE403" s="45">
        <v>342</v>
      </c>
      <c r="DF403" s="46">
        <f t="shared" si="2874"/>
        <v>0</v>
      </c>
      <c r="DG403" s="46">
        <f t="shared" si="3162"/>
        <v>0</v>
      </c>
      <c r="DH403" s="46">
        <f t="shared" si="2875"/>
        <v>0</v>
      </c>
      <c r="DI403" s="46">
        <f t="shared" si="2876"/>
        <v>0</v>
      </c>
      <c r="DJ403" s="46">
        <f t="shared" si="2877"/>
        <v>0</v>
      </c>
      <c r="DK403" s="51">
        <f t="shared" si="2878"/>
        <v>0</v>
      </c>
      <c r="DL403" s="58">
        <f t="shared" si="2769"/>
        <v>0</v>
      </c>
      <c r="DM403" s="241">
        <f t="shared" si="3163"/>
        <v>0</v>
      </c>
      <c r="DN403" s="51">
        <f t="shared" si="2879"/>
        <v>0</v>
      </c>
      <c r="DO403" s="57">
        <f t="shared" si="2880"/>
        <v>0</v>
      </c>
      <c r="DP403" s="468">
        <f t="shared" si="3046"/>
        <v>0</v>
      </c>
      <c r="DQ403" s="46">
        <f t="shared" si="3047"/>
        <v>0</v>
      </c>
      <c r="DR403" s="47"/>
      <c r="DS403" s="46">
        <f t="shared" si="3048"/>
        <v>0</v>
      </c>
      <c r="DT403" s="50"/>
      <c r="DV403" s="45">
        <v>342</v>
      </c>
      <c r="DW403" s="46">
        <f t="shared" si="3049"/>
        <v>0</v>
      </c>
      <c r="DX403" s="46">
        <f t="shared" si="3164"/>
        <v>0</v>
      </c>
      <c r="DY403" s="46">
        <f t="shared" si="3050"/>
        <v>0</v>
      </c>
      <c r="DZ403" s="46">
        <f t="shared" si="2881"/>
        <v>0</v>
      </c>
      <c r="EA403" s="46">
        <f t="shared" si="2882"/>
        <v>0</v>
      </c>
      <c r="EB403" s="51">
        <f t="shared" si="2883"/>
        <v>0</v>
      </c>
      <c r="EC403" s="58">
        <f t="shared" si="2770"/>
        <v>0</v>
      </c>
      <c r="ED403" s="52">
        <f t="shared" si="3165"/>
        <v>0</v>
      </c>
      <c r="EE403" s="51">
        <f t="shared" si="2884"/>
        <v>0</v>
      </c>
      <c r="EF403" s="57">
        <f t="shared" si="2885"/>
        <v>0</v>
      </c>
      <c r="EG403" s="468">
        <f t="shared" si="3051"/>
        <v>0</v>
      </c>
      <c r="EH403" s="46">
        <f t="shared" si="3052"/>
        <v>0</v>
      </c>
      <c r="EI403" s="47"/>
      <c r="EJ403" s="46">
        <f t="shared" si="3053"/>
        <v>0</v>
      </c>
      <c r="EK403" s="50"/>
      <c r="EL403" s="18"/>
      <c r="EM403" s="45">
        <v>342</v>
      </c>
      <c r="EN403" s="46">
        <f t="shared" si="3143"/>
        <v>0</v>
      </c>
      <c r="EO403" s="46">
        <f t="shared" si="3166"/>
        <v>0</v>
      </c>
      <c r="EP403" s="128">
        <f t="shared" si="2771"/>
        <v>0</v>
      </c>
      <c r="EQ403" s="46">
        <f t="shared" si="2886"/>
        <v>0</v>
      </c>
      <c r="ER403" s="46">
        <f t="shared" si="2887"/>
        <v>0</v>
      </c>
      <c r="ES403" s="51">
        <f t="shared" si="2888"/>
        <v>0</v>
      </c>
      <c r="ET403" s="153">
        <f t="shared" si="3054"/>
        <v>10000</v>
      </c>
      <c r="EU403" s="45">
        <v>342</v>
      </c>
      <c r="EV403" s="46">
        <f t="shared" si="2772"/>
        <v>0</v>
      </c>
      <c r="EW403" s="46">
        <f t="shared" si="3167"/>
        <v>0</v>
      </c>
      <c r="EX403" s="128">
        <f t="shared" si="2889"/>
        <v>0</v>
      </c>
      <c r="EY403" s="46">
        <f t="shared" si="2890"/>
        <v>0</v>
      </c>
      <c r="EZ403" s="46">
        <f t="shared" si="2891"/>
        <v>0</v>
      </c>
      <c r="FA403" s="51">
        <f t="shared" si="2892"/>
        <v>0</v>
      </c>
      <c r="FB403" s="58">
        <f t="shared" si="2893"/>
        <v>0</v>
      </c>
      <c r="FC403" s="52">
        <f t="shared" si="3168"/>
        <v>0</v>
      </c>
      <c r="FD403" s="51">
        <f t="shared" si="3055"/>
        <v>0</v>
      </c>
      <c r="FE403" s="57">
        <f t="shared" si="2894"/>
        <v>0</v>
      </c>
      <c r="FF403" s="153">
        <f t="shared" si="3056"/>
        <v>10000</v>
      </c>
      <c r="FG403" s="469">
        <f t="shared" si="2895"/>
        <v>0</v>
      </c>
      <c r="FH403" s="46">
        <f t="shared" si="2896"/>
        <v>0</v>
      </c>
      <c r="FI403" s="46">
        <f t="shared" si="2897"/>
        <v>0</v>
      </c>
      <c r="FJ403" s="50"/>
      <c r="FL403" s="45">
        <v>342</v>
      </c>
      <c r="FM403" s="46">
        <f t="shared" si="3057"/>
        <v>0</v>
      </c>
      <c r="FN403" s="46">
        <f t="shared" si="3144"/>
        <v>0</v>
      </c>
      <c r="FO403" s="46">
        <f t="shared" si="3058"/>
        <v>0</v>
      </c>
      <c r="FP403" s="46">
        <f t="shared" si="2898"/>
        <v>0</v>
      </c>
      <c r="FQ403" s="46">
        <f t="shared" si="2899"/>
        <v>0</v>
      </c>
      <c r="FR403" s="51">
        <f t="shared" si="2900"/>
        <v>0</v>
      </c>
      <c r="FS403" s="57">
        <f t="shared" si="3169"/>
        <v>0</v>
      </c>
      <c r="FT403" s="58">
        <f t="shared" si="2773"/>
        <v>0</v>
      </c>
      <c r="FU403" s="241">
        <f t="shared" si="3145"/>
        <v>0</v>
      </c>
      <c r="FV403" s="51">
        <f t="shared" si="2901"/>
        <v>0</v>
      </c>
      <c r="FW403" s="51">
        <f t="shared" si="2902"/>
        <v>0</v>
      </c>
      <c r="FX403" s="153">
        <f t="shared" si="3170"/>
        <v>0</v>
      </c>
      <c r="FY403" s="468">
        <f t="shared" si="3059"/>
        <v>0</v>
      </c>
      <c r="FZ403" s="46">
        <f t="shared" si="3060"/>
        <v>0</v>
      </c>
      <c r="GA403" s="46">
        <f t="shared" si="2903"/>
        <v>0</v>
      </c>
      <c r="GB403" s="50"/>
      <c r="GD403" s="45">
        <v>342</v>
      </c>
      <c r="GE403" s="128">
        <f t="shared" si="3146"/>
        <v>0</v>
      </c>
      <c r="GF403" s="128">
        <f t="shared" si="3171"/>
        <v>0</v>
      </c>
      <c r="GG403" s="128">
        <f t="shared" si="2699"/>
        <v>0</v>
      </c>
      <c r="GH403" s="46">
        <f t="shared" si="2774"/>
        <v>0</v>
      </c>
      <c r="GI403" s="46">
        <f t="shared" si="2904"/>
        <v>0</v>
      </c>
      <c r="GJ403" s="51">
        <f t="shared" si="2905"/>
        <v>0</v>
      </c>
      <c r="GK403" s="51">
        <f t="shared" si="3172"/>
        <v>0</v>
      </c>
      <c r="GL403" s="153">
        <f t="shared" si="3061"/>
        <v>10000</v>
      </c>
      <c r="GM403" s="45">
        <v>342</v>
      </c>
      <c r="GN403" s="46">
        <f t="shared" si="2775"/>
        <v>0</v>
      </c>
      <c r="GO403" s="46">
        <f t="shared" si="3147"/>
        <v>0</v>
      </c>
      <c r="GP403" s="128">
        <f t="shared" si="2747"/>
        <v>0</v>
      </c>
      <c r="GQ403" s="46">
        <f t="shared" si="2906"/>
        <v>0</v>
      </c>
      <c r="GR403" s="46">
        <f t="shared" si="2748"/>
        <v>0</v>
      </c>
      <c r="GS403" s="51">
        <f t="shared" si="2907"/>
        <v>0</v>
      </c>
      <c r="GT403" s="57">
        <f t="shared" si="3173"/>
        <v>0</v>
      </c>
      <c r="GU403" s="58">
        <f t="shared" si="2908"/>
        <v>0</v>
      </c>
      <c r="GV403" s="52">
        <f t="shared" si="3148"/>
        <v>0</v>
      </c>
      <c r="GW403" s="51">
        <f t="shared" si="3062"/>
        <v>0</v>
      </c>
      <c r="GX403" s="57">
        <f t="shared" si="2909"/>
        <v>0</v>
      </c>
      <c r="GY403" s="57">
        <f t="shared" si="3174"/>
        <v>0</v>
      </c>
      <c r="GZ403" s="153">
        <f t="shared" si="3063"/>
        <v>10000</v>
      </c>
      <c r="HA403" s="469">
        <f t="shared" si="2910"/>
        <v>0</v>
      </c>
      <c r="HB403" s="46">
        <f t="shared" si="2911"/>
        <v>0</v>
      </c>
      <c r="HC403" s="46">
        <f t="shared" si="2912"/>
        <v>0</v>
      </c>
      <c r="HD403" s="50"/>
      <c r="HF403" s="45">
        <v>342</v>
      </c>
      <c r="HG403" s="46">
        <f t="shared" si="2913"/>
        <v>0</v>
      </c>
      <c r="HH403" s="46">
        <f t="shared" si="2914"/>
        <v>0</v>
      </c>
      <c r="HI403" s="46">
        <f t="shared" si="2915"/>
        <v>0</v>
      </c>
      <c r="HJ403" s="46">
        <f t="shared" si="2916"/>
        <v>0</v>
      </c>
      <c r="HK403" s="46">
        <f t="shared" si="2917"/>
        <v>0</v>
      </c>
      <c r="HL403" s="51">
        <f t="shared" si="2918"/>
        <v>0</v>
      </c>
      <c r="HM403" s="153">
        <f t="shared" si="3064"/>
        <v>10000</v>
      </c>
      <c r="HN403" s="58">
        <f t="shared" si="2919"/>
        <v>0</v>
      </c>
      <c r="HO403" s="52">
        <f t="shared" si="2920"/>
        <v>0</v>
      </c>
      <c r="HP403" s="51">
        <f t="shared" si="2921"/>
        <v>0</v>
      </c>
      <c r="HQ403" s="57">
        <f t="shared" si="2922"/>
        <v>0</v>
      </c>
      <c r="HR403" s="153">
        <f t="shared" si="3065"/>
        <v>10000</v>
      </c>
      <c r="HS403" s="468">
        <f t="shared" si="2749"/>
        <v>0</v>
      </c>
      <c r="HT403" s="46">
        <f t="shared" si="2750"/>
        <v>0</v>
      </c>
      <c r="HU403" s="46">
        <f t="shared" si="2751"/>
        <v>0</v>
      </c>
      <c r="HV403" s="50"/>
      <c r="HX403" s="45">
        <v>342</v>
      </c>
      <c r="HY403" s="128">
        <f t="shared" si="2923"/>
        <v>0</v>
      </c>
      <c r="HZ403" s="46">
        <f t="shared" si="2924"/>
        <v>0</v>
      </c>
      <c r="IA403" s="46">
        <f t="shared" si="2925"/>
        <v>0</v>
      </c>
      <c r="IB403" s="46">
        <f t="shared" si="2926"/>
        <v>0</v>
      </c>
      <c r="IC403" s="46">
        <f t="shared" si="2927"/>
        <v>0</v>
      </c>
      <c r="ID403" s="51">
        <f t="shared" si="2928"/>
        <v>0</v>
      </c>
      <c r="IE403" s="153">
        <f t="shared" si="3066"/>
        <v>10000</v>
      </c>
      <c r="IF403" s="58">
        <f t="shared" si="2929"/>
        <v>0</v>
      </c>
      <c r="IG403" s="52">
        <f t="shared" si="2930"/>
        <v>0</v>
      </c>
      <c r="IH403" s="51">
        <f t="shared" si="2931"/>
        <v>0</v>
      </c>
      <c r="II403" s="57">
        <f t="shared" si="3067"/>
        <v>0</v>
      </c>
      <c r="IJ403" s="153">
        <f t="shared" si="3068"/>
        <v>10000</v>
      </c>
      <c r="IK403" s="468">
        <f t="shared" si="2752"/>
        <v>0</v>
      </c>
      <c r="IL403" s="46">
        <f t="shared" si="2753"/>
        <v>0</v>
      </c>
      <c r="IM403" s="46">
        <f t="shared" si="2754"/>
        <v>0</v>
      </c>
      <c r="IN403" s="50"/>
      <c r="IO403" s="53">
        <f t="shared" si="2932"/>
        <v>0</v>
      </c>
      <c r="IQ403" s="45">
        <v>342</v>
      </c>
      <c r="IR403" s="128">
        <f t="shared" si="2933"/>
        <v>0</v>
      </c>
      <c r="IS403" s="128">
        <f t="shared" si="2934"/>
        <v>0</v>
      </c>
      <c r="IT403" s="128">
        <f t="shared" si="2935"/>
        <v>0</v>
      </c>
      <c r="IU403" s="46">
        <f t="shared" si="3142"/>
        <v>0</v>
      </c>
      <c r="IV403" s="46">
        <f t="shared" si="2936"/>
        <v>0</v>
      </c>
      <c r="IW403" s="51">
        <f t="shared" si="2937"/>
        <v>0</v>
      </c>
      <c r="IX403" s="199">
        <f t="shared" si="3069"/>
        <v>10000</v>
      </c>
      <c r="IY403" s="128">
        <f t="shared" si="2938"/>
        <v>0</v>
      </c>
      <c r="IZ403" s="408">
        <f t="shared" si="2939"/>
        <v>0</v>
      </c>
      <c r="JA403" s="58">
        <f t="shared" si="2940"/>
        <v>0</v>
      </c>
      <c r="JB403" s="52">
        <f t="shared" si="2941"/>
        <v>0</v>
      </c>
      <c r="JC403" s="51">
        <f t="shared" si="2942"/>
        <v>0</v>
      </c>
      <c r="JD403" s="57">
        <f t="shared" si="2943"/>
        <v>0</v>
      </c>
      <c r="JE403" s="280">
        <f t="shared" si="2944"/>
        <v>10000</v>
      </c>
      <c r="JF403" s="280">
        <f t="shared" si="2945"/>
        <v>0</v>
      </c>
      <c r="JG403" s="468">
        <f t="shared" si="2946"/>
        <v>0</v>
      </c>
      <c r="JH403" s="46">
        <f t="shared" si="2947"/>
        <v>0</v>
      </c>
      <c r="JI403" s="46">
        <f t="shared" si="2948"/>
        <v>0</v>
      </c>
      <c r="JJ403" s="50"/>
      <c r="JL403" s="45">
        <v>342</v>
      </c>
      <c r="JM403" s="46">
        <f t="shared" si="2949"/>
        <v>0</v>
      </c>
      <c r="JN403" s="46">
        <f t="shared" si="2950"/>
        <v>0</v>
      </c>
      <c r="JO403" s="128">
        <f t="shared" si="2951"/>
        <v>0</v>
      </c>
      <c r="JP403" s="46">
        <f t="shared" si="3070"/>
        <v>0</v>
      </c>
      <c r="JQ403" s="46">
        <f t="shared" si="2952"/>
        <v>0</v>
      </c>
      <c r="JR403" s="51">
        <f t="shared" si="2953"/>
        <v>0</v>
      </c>
      <c r="JS403" s="51">
        <f t="shared" si="3175"/>
        <v>0</v>
      </c>
      <c r="JT403" s="199">
        <f t="shared" si="3071"/>
        <v>10000</v>
      </c>
      <c r="JU403" s="128">
        <f t="shared" si="2954"/>
        <v>0</v>
      </c>
      <c r="JV403" s="408">
        <f t="shared" si="2955"/>
        <v>0</v>
      </c>
      <c r="JW403" s="58">
        <f t="shared" si="2956"/>
        <v>0</v>
      </c>
      <c r="JX403" s="52">
        <f t="shared" si="2957"/>
        <v>0</v>
      </c>
      <c r="JY403" s="51">
        <f t="shared" si="2958"/>
        <v>0</v>
      </c>
      <c r="JZ403" s="51">
        <f t="shared" si="2959"/>
        <v>0</v>
      </c>
      <c r="KA403" s="199">
        <f t="shared" si="3176"/>
        <v>0</v>
      </c>
      <c r="KB403" s="128">
        <f t="shared" si="3072"/>
        <v>10000</v>
      </c>
      <c r="KC403" s="204">
        <f t="shared" si="2960"/>
        <v>0</v>
      </c>
      <c r="KD403" s="468">
        <f t="shared" si="3073"/>
        <v>0</v>
      </c>
      <c r="KE403" s="46">
        <f t="shared" si="3074"/>
        <v>0</v>
      </c>
      <c r="KF403" s="46">
        <f t="shared" si="2961"/>
        <v>0</v>
      </c>
      <c r="KG403" s="50"/>
      <c r="KI403" s="45">
        <v>342</v>
      </c>
      <c r="KJ403" s="46">
        <f t="shared" si="2962"/>
        <v>0</v>
      </c>
      <c r="KK403" s="46">
        <f t="shared" si="2963"/>
        <v>0</v>
      </c>
      <c r="KL403" s="128">
        <f t="shared" si="2964"/>
        <v>0</v>
      </c>
      <c r="KM403" s="46">
        <f t="shared" si="2782"/>
        <v>0</v>
      </c>
      <c r="KN403" s="46">
        <f t="shared" si="2965"/>
        <v>0</v>
      </c>
      <c r="KO403" s="51">
        <f t="shared" si="2966"/>
        <v>0</v>
      </c>
      <c r="KP403" s="199">
        <f t="shared" si="3177"/>
        <v>0</v>
      </c>
      <c r="KQ403" s="199">
        <f t="shared" si="3075"/>
        <v>10000</v>
      </c>
      <c r="KR403" s="128">
        <f t="shared" si="2967"/>
        <v>0</v>
      </c>
      <c r="KS403" s="408">
        <f t="shared" si="2968"/>
        <v>0</v>
      </c>
      <c r="KT403" s="45">
        <v>342</v>
      </c>
      <c r="KU403" s="46">
        <f t="shared" si="3076"/>
        <v>0</v>
      </c>
      <c r="KV403" s="46">
        <f t="shared" si="2969"/>
        <v>0</v>
      </c>
      <c r="KW403" s="128">
        <f t="shared" si="2755"/>
        <v>0</v>
      </c>
      <c r="KX403" s="46">
        <f t="shared" si="2970"/>
        <v>0</v>
      </c>
      <c r="KY403" s="46">
        <f t="shared" si="2756"/>
        <v>0</v>
      </c>
      <c r="KZ403" s="51">
        <f t="shared" si="2971"/>
        <v>0</v>
      </c>
      <c r="LA403" s="153">
        <f t="shared" si="3178"/>
        <v>0</v>
      </c>
      <c r="LB403" s="58">
        <f t="shared" si="2652"/>
        <v>0</v>
      </c>
      <c r="LC403" s="52">
        <f t="shared" si="2972"/>
        <v>0</v>
      </c>
      <c r="LD403" s="51">
        <f t="shared" si="2973"/>
        <v>0</v>
      </c>
      <c r="LE403" s="51">
        <f t="shared" si="2757"/>
        <v>0</v>
      </c>
      <c r="LF403" s="51">
        <f t="shared" si="3179"/>
        <v>0</v>
      </c>
      <c r="LG403" s="128">
        <f t="shared" si="2758"/>
        <v>10000</v>
      </c>
      <c r="LH403" s="204">
        <f t="shared" si="2974"/>
        <v>0</v>
      </c>
      <c r="LI403" s="479">
        <f t="shared" si="2759"/>
        <v>0</v>
      </c>
      <c r="LJ403" s="46">
        <f t="shared" si="3077"/>
        <v>0</v>
      </c>
      <c r="LK403" s="46">
        <f t="shared" si="3078"/>
        <v>0</v>
      </c>
      <c r="LL403" s="50"/>
      <c r="LN403" s="45">
        <v>342</v>
      </c>
      <c r="LO403" s="46">
        <f t="shared" si="2975"/>
        <v>0</v>
      </c>
      <c r="LP403" s="46">
        <f t="shared" si="3149"/>
        <v>0</v>
      </c>
      <c r="LQ403" s="46">
        <f t="shared" si="2976"/>
        <v>0</v>
      </c>
      <c r="LR403" s="46">
        <f t="shared" si="2977"/>
        <v>0</v>
      </c>
      <c r="LS403" s="46">
        <f t="shared" si="2978"/>
        <v>0</v>
      </c>
      <c r="LT403" s="51">
        <f t="shared" si="2979"/>
        <v>0</v>
      </c>
      <c r="LU403" s="199">
        <f t="shared" si="3079"/>
        <v>10000</v>
      </c>
      <c r="LV403" s="58">
        <f t="shared" si="2980"/>
        <v>0</v>
      </c>
      <c r="LW403" s="241">
        <f t="shared" si="3150"/>
        <v>0</v>
      </c>
      <c r="LX403" s="51">
        <f t="shared" si="2981"/>
        <v>0</v>
      </c>
      <c r="LY403" s="51">
        <f t="shared" si="2982"/>
        <v>0</v>
      </c>
      <c r="LZ403" s="46">
        <f t="shared" si="3080"/>
        <v>0</v>
      </c>
      <c r="MA403" s="199">
        <f t="shared" si="3081"/>
        <v>10000</v>
      </c>
      <c r="MB403" s="468">
        <f t="shared" si="3082"/>
        <v>0</v>
      </c>
      <c r="MC403" s="46">
        <f t="shared" si="3083"/>
        <v>0</v>
      </c>
      <c r="MD403" s="46">
        <f t="shared" si="3084"/>
        <v>0</v>
      </c>
      <c r="ME403" s="50"/>
      <c r="MG403" s="45">
        <v>342</v>
      </c>
      <c r="MH403" s="46">
        <f t="shared" si="2983"/>
        <v>0</v>
      </c>
      <c r="MI403" s="46">
        <f t="shared" si="3151"/>
        <v>0</v>
      </c>
      <c r="MJ403" s="46">
        <f t="shared" si="2984"/>
        <v>0</v>
      </c>
      <c r="MK403" s="46">
        <f t="shared" si="2985"/>
        <v>0</v>
      </c>
      <c r="ML403" s="46">
        <f t="shared" si="2986"/>
        <v>0</v>
      </c>
      <c r="MM403" s="51">
        <f t="shared" si="2987"/>
        <v>0</v>
      </c>
      <c r="MN403" s="199">
        <f t="shared" si="3085"/>
        <v>10000</v>
      </c>
      <c r="MO403" s="58">
        <f t="shared" si="2988"/>
        <v>0</v>
      </c>
      <c r="MP403" s="52">
        <f t="shared" si="3152"/>
        <v>0</v>
      </c>
      <c r="MQ403" s="51">
        <f t="shared" si="2989"/>
        <v>0</v>
      </c>
      <c r="MR403" s="57">
        <f t="shared" si="2990"/>
        <v>0</v>
      </c>
      <c r="MS403" s="199">
        <f t="shared" si="3086"/>
        <v>10000</v>
      </c>
      <c r="MT403" s="468">
        <f t="shared" si="3087"/>
        <v>0</v>
      </c>
      <c r="MU403" s="46">
        <f t="shared" si="2991"/>
        <v>0</v>
      </c>
      <c r="MV403" s="46">
        <f t="shared" si="2992"/>
        <v>0</v>
      </c>
      <c r="MW403" s="50"/>
      <c r="MY403" s="45">
        <v>342</v>
      </c>
      <c r="MZ403" s="46">
        <f t="shared" si="2993"/>
        <v>0</v>
      </c>
      <c r="NA403" s="46">
        <f t="shared" si="3153"/>
        <v>0</v>
      </c>
      <c r="NB403" s="128">
        <f t="shared" si="2994"/>
        <v>0</v>
      </c>
      <c r="NC403" s="46">
        <f t="shared" si="2776"/>
        <v>0</v>
      </c>
      <c r="ND403" s="46">
        <f t="shared" si="2995"/>
        <v>0</v>
      </c>
      <c r="NE403" s="51">
        <f t="shared" si="2760"/>
        <v>0</v>
      </c>
      <c r="NF403" s="153">
        <f t="shared" si="2761"/>
        <v>10000</v>
      </c>
      <c r="NG403" s="45">
        <v>342</v>
      </c>
      <c r="NH403" s="46">
        <f t="shared" si="2777"/>
        <v>0</v>
      </c>
      <c r="NI403" s="46">
        <f t="shared" si="3180"/>
        <v>0</v>
      </c>
      <c r="NJ403" s="128">
        <f t="shared" si="2762"/>
        <v>0</v>
      </c>
      <c r="NK403" s="46">
        <f t="shared" si="3088"/>
        <v>0</v>
      </c>
      <c r="NL403" s="46">
        <f t="shared" si="2763"/>
        <v>0</v>
      </c>
      <c r="NM403" s="51">
        <f t="shared" si="2996"/>
        <v>0</v>
      </c>
      <c r="NN403" s="58">
        <f t="shared" si="2764"/>
        <v>0</v>
      </c>
      <c r="NO403" s="52">
        <f t="shared" si="3154"/>
        <v>0</v>
      </c>
      <c r="NP403" s="51">
        <f t="shared" si="2765"/>
        <v>0</v>
      </c>
      <c r="NQ403" s="57">
        <f t="shared" si="2997"/>
        <v>0</v>
      </c>
      <c r="NR403" s="153">
        <f t="shared" si="3089"/>
        <v>10000</v>
      </c>
      <c r="NS403" s="469">
        <f t="shared" si="2998"/>
        <v>0</v>
      </c>
      <c r="NT403" s="46">
        <f t="shared" si="2999"/>
        <v>0</v>
      </c>
      <c r="NU403" s="46">
        <f t="shared" si="3000"/>
        <v>0</v>
      </c>
      <c r="NV403" s="50"/>
      <c r="NX403" s="45">
        <v>342</v>
      </c>
      <c r="NY403" s="46">
        <f t="shared" si="3001"/>
        <v>0</v>
      </c>
      <c r="NZ403" s="46">
        <f t="shared" si="3155"/>
        <v>0</v>
      </c>
      <c r="OA403" s="46">
        <f t="shared" si="3002"/>
        <v>0</v>
      </c>
      <c r="OB403" s="46">
        <f t="shared" si="3003"/>
        <v>0</v>
      </c>
      <c r="OC403" s="46">
        <f t="shared" si="3004"/>
        <v>0</v>
      </c>
      <c r="OD403" s="51">
        <f t="shared" si="3005"/>
        <v>0</v>
      </c>
      <c r="OE403" s="57">
        <f t="shared" si="3181"/>
        <v>0</v>
      </c>
      <c r="OF403" s="153">
        <f t="shared" si="3090"/>
        <v>10000</v>
      </c>
      <c r="OG403" s="58">
        <f t="shared" si="3006"/>
        <v>0</v>
      </c>
      <c r="OH403" s="241">
        <f t="shared" si="3182"/>
        <v>0</v>
      </c>
      <c r="OI403" s="51">
        <f t="shared" si="3007"/>
        <v>0</v>
      </c>
      <c r="OJ403" s="51">
        <f t="shared" si="3008"/>
        <v>0</v>
      </c>
      <c r="OK403" s="153">
        <f t="shared" si="3183"/>
        <v>0</v>
      </c>
      <c r="OL403" s="153">
        <f t="shared" si="3091"/>
        <v>10000</v>
      </c>
      <c r="OM403" s="468">
        <f t="shared" si="3092"/>
        <v>0</v>
      </c>
      <c r="ON403" s="46">
        <f t="shared" si="3093"/>
        <v>0</v>
      </c>
      <c r="OO403" s="46">
        <f t="shared" si="3009"/>
        <v>0</v>
      </c>
      <c r="OP403" s="50"/>
      <c r="OR403" s="45">
        <v>342</v>
      </c>
      <c r="OS403" s="46">
        <f t="shared" si="3010"/>
        <v>0</v>
      </c>
      <c r="OT403" s="128">
        <f t="shared" si="3156"/>
        <v>0</v>
      </c>
      <c r="OU403" s="128">
        <f t="shared" si="3011"/>
        <v>0</v>
      </c>
      <c r="OV403" s="46">
        <f t="shared" si="2778"/>
        <v>0</v>
      </c>
      <c r="OW403" s="46">
        <f t="shared" si="2779"/>
        <v>0</v>
      </c>
      <c r="OX403" s="51">
        <f t="shared" si="3012"/>
        <v>0</v>
      </c>
      <c r="OY403" s="51">
        <f t="shared" si="3184"/>
        <v>0</v>
      </c>
      <c r="OZ403" s="153">
        <f t="shared" si="3094"/>
        <v>10000</v>
      </c>
      <c r="PA403" s="45">
        <v>342</v>
      </c>
      <c r="PB403" s="46">
        <f t="shared" si="3013"/>
        <v>0</v>
      </c>
      <c r="PC403" s="46">
        <f t="shared" si="3185"/>
        <v>0</v>
      </c>
      <c r="PD403" s="128">
        <f t="shared" si="3014"/>
        <v>0</v>
      </c>
      <c r="PE403" s="46">
        <f t="shared" si="3015"/>
        <v>0</v>
      </c>
      <c r="PF403" s="46">
        <f t="shared" si="3016"/>
        <v>0</v>
      </c>
      <c r="PG403" s="51">
        <f t="shared" si="3017"/>
        <v>0</v>
      </c>
      <c r="PH403" s="57">
        <f t="shared" si="3186"/>
        <v>0</v>
      </c>
      <c r="PI403" s="688">
        <f t="shared" si="3018"/>
        <v>0</v>
      </c>
      <c r="PJ403" s="52">
        <f t="shared" si="3187"/>
        <v>0</v>
      </c>
      <c r="PK403" s="51">
        <f t="shared" si="3019"/>
        <v>0</v>
      </c>
      <c r="PL403" s="57">
        <f t="shared" si="3020"/>
        <v>0</v>
      </c>
      <c r="PM403" s="57">
        <f t="shared" si="3188"/>
        <v>0</v>
      </c>
      <c r="PN403" s="153">
        <f t="shared" si="3095"/>
        <v>10000</v>
      </c>
      <c r="PO403" s="469">
        <f t="shared" si="3021"/>
        <v>0</v>
      </c>
      <c r="PP403" s="46">
        <f t="shared" si="3022"/>
        <v>0</v>
      </c>
      <c r="PQ403" s="46">
        <f t="shared" si="3023"/>
        <v>0</v>
      </c>
      <c r="PR403" s="50"/>
    </row>
    <row r="404" spans="2:434" hidden="1" x14ac:dyDescent="0.3">
      <c r="B404" s="45">
        <v>343</v>
      </c>
      <c r="C404" s="46">
        <f t="shared" si="2798"/>
        <v>0</v>
      </c>
      <c r="D404" s="46">
        <f t="shared" si="2830"/>
        <v>0</v>
      </c>
      <c r="E404" s="46">
        <f t="shared" si="2831"/>
        <v>0</v>
      </c>
      <c r="F404" s="46">
        <f t="shared" si="2832"/>
        <v>0</v>
      </c>
      <c r="G404" s="46">
        <f t="shared" si="2833"/>
        <v>0</v>
      </c>
      <c r="H404" s="51">
        <f t="shared" si="2834"/>
        <v>0</v>
      </c>
      <c r="I404" s="58">
        <f t="shared" si="2766"/>
        <v>0</v>
      </c>
      <c r="J404" s="52">
        <f t="shared" si="2835"/>
        <v>0</v>
      </c>
      <c r="K404" s="51">
        <f t="shared" si="2836"/>
        <v>0</v>
      </c>
      <c r="L404" s="57">
        <f t="shared" si="2837"/>
        <v>0</v>
      </c>
      <c r="M404" s="468">
        <f t="shared" si="3024"/>
        <v>0</v>
      </c>
      <c r="N404" s="46">
        <f t="shared" si="3025"/>
        <v>0</v>
      </c>
      <c r="O404" s="47"/>
      <c r="P404" s="46">
        <f t="shared" si="3026"/>
        <v>0</v>
      </c>
      <c r="Q404" s="50"/>
      <c r="T404" s="45">
        <v>343</v>
      </c>
      <c r="U404" s="46">
        <f t="shared" si="2838"/>
        <v>0</v>
      </c>
      <c r="V404" s="46">
        <f t="shared" si="2839"/>
        <v>0</v>
      </c>
      <c r="W404" s="46">
        <f t="shared" si="3027"/>
        <v>0</v>
      </c>
      <c r="X404" s="46">
        <f t="shared" si="2840"/>
        <v>0</v>
      </c>
      <c r="Y404" s="46">
        <f t="shared" si="2841"/>
        <v>0</v>
      </c>
      <c r="Z404" s="51">
        <f t="shared" si="2842"/>
        <v>0</v>
      </c>
      <c r="AA404" s="58">
        <f t="shared" si="2843"/>
        <v>0</v>
      </c>
      <c r="AB404" s="52">
        <f t="shared" si="2844"/>
        <v>0</v>
      </c>
      <c r="AC404" s="51">
        <f t="shared" si="2845"/>
        <v>0</v>
      </c>
      <c r="AD404" s="57">
        <f t="shared" si="2846"/>
        <v>0</v>
      </c>
      <c r="AE404" s="468">
        <f t="shared" si="3028"/>
        <v>0</v>
      </c>
      <c r="AF404" s="46">
        <f t="shared" si="2847"/>
        <v>0</v>
      </c>
      <c r="AG404" s="47"/>
      <c r="AH404" s="46">
        <f t="shared" si="3029"/>
        <v>0</v>
      </c>
      <c r="AI404" s="50"/>
      <c r="AK404" s="45">
        <v>343</v>
      </c>
      <c r="AL404" s="46">
        <f t="shared" si="2848"/>
        <v>0</v>
      </c>
      <c r="AM404" s="46"/>
      <c r="AN404" s="46"/>
      <c r="AO404" s="46">
        <f t="shared" si="2849"/>
        <v>0</v>
      </c>
      <c r="AP404" s="128">
        <f t="shared" si="2850"/>
        <v>0</v>
      </c>
      <c r="AQ404" s="128"/>
      <c r="AR404" s="128"/>
      <c r="AS404" s="46">
        <f t="shared" si="2851"/>
        <v>0</v>
      </c>
      <c r="AT404" s="46">
        <f t="shared" si="2852"/>
        <v>0</v>
      </c>
      <c r="AU404" s="51"/>
      <c r="AV404" s="51"/>
      <c r="AW404" s="51">
        <f t="shared" si="2853"/>
        <v>0</v>
      </c>
      <c r="AX404" s="58">
        <f t="shared" si="2854"/>
        <v>0</v>
      </c>
      <c r="AY404" s="52"/>
      <c r="AZ404" s="52"/>
      <c r="BA404" s="52">
        <f t="shared" si="2855"/>
        <v>0</v>
      </c>
      <c r="BB404" s="51">
        <f t="shared" si="2856"/>
        <v>0</v>
      </c>
      <c r="BC404" s="51"/>
      <c r="BD404" s="51"/>
      <c r="BE404" s="57">
        <f t="shared" si="2857"/>
        <v>0</v>
      </c>
      <c r="BF404" s="468">
        <f t="shared" si="2858"/>
        <v>0</v>
      </c>
      <c r="BG404" s="46">
        <f t="shared" si="2859"/>
        <v>0</v>
      </c>
      <c r="BH404" s="46">
        <f t="shared" si="2860"/>
        <v>0</v>
      </c>
      <c r="BI404" s="50"/>
      <c r="BK404" s="45">
        <v>343</v>
      </c>
      <c r="BL404" s="46">
        <f t="shared" si="3030"/>
        <v>0</v>
      </c>
      <c r="BM404" s="46">
        <f t="shared" si="3031"/>
        <v>0</v>
      </c>
      <c r="BN404" s="46">
        <f t="shared" si="3032"/>
        <v>0</v>
      </c>
      <c r="BO404" s="46">
        <f t="shared" si="2861"/>
        <v>0</v>
      </c>
      <c r="BP404" s="46">
        <f t="shared" si="2862"/>
        <v>0</v>
      </c>
      <c r="BQ404" s="51">
        <f t="shared" si="2863"/>
        <v>0</v>
      </c>
      <c r="BR404" s="57">
        <f t="shared" si="3157"/>
        <v>0</v>
      </c>
      <c r="BS404" s="58">
        <f t="shared" si="2767"/>
        <v>0</v>
      </c>
      <c r="BT404" s="52">
        <f t="shared" si="3033"/>
        <v>0</v>
      </c>
      <c r="BU404" s="51">
        <f t="shared" si="2864"/>
        <v>0</v>
      </c>
      <c r="BV404" s="51">
        <f t="shared" si="2865"/>
        <v>0</v>
      </c>
      <c r="BW404" s="153">
        <f t="shared" si="3158"/>
        <v>0</v>
      </c>
      <c r="BX404" s="468">
        <f t="shared" si="3034"/>
        <v>0</v>
      </c>
      <c r="BY404" s="46">
        <f t="shared" si="3035"/>
        <v>0</v>
      </c>
      <c r="BZ404" s="46">
        <f t="shared" si="2866"/>
        <v>0</v>
      </c>
      <c r="CA404" s="50"/>
      <c r="CB404" s="18"/>
      <c r="CC404" s="45">
        <v>343</v>
      </c>
      <c r="CD404" s="128">
        <f t="shared" si="2867"/>
        <v>0</v>
      </c>
      <c r="CE404" s="46">
        <f t="shared" si="3036"/>
        <v>0</v>
      </c>
      <c r="CF404" s="128">
        <f t="shared" si="2868"/>
        <v>0</v>
      </c>
      <c r="CG404" s="46">
        <f t="shared" si="3037"/>
        <v>0</v>
      </c>
      <c r="CH404" s="46">
        <f t="shared" si="2768"/>
        <v>0</v>
      </c>
      <c r="CI404" s="51">
        <f t="shared" si="2869"/>
        <v>0</v>
      </c>
      <c r="CJ404" s="199">
        <f t="shared" si="3159"/>
        <v>0</v>
      </c>
      <c r="CK404" s="153">
        <f t="shared" si="3038"/>
        <v>10000</v>
      </c>
      <c r="CL404" s="45">
        <v>343</v>
      </c>
      <c r="CM404" s="46">
        <f t="shared" si="3039"/>
        <v>0</v>
      </c>
      <c r="CN404" s="46">
        <f t="shared" si="3040"/>
        <v>0</v>
      </c>
      <c r="CO404" s="128">
        <f t="shared" si="2780"/>
        <v>0</v>
      </c>
      <c r="CP404" s="46">
        <f t="shared" si="2870"/>
        <v>0</v>
      </c>
      <c r="CQ404" s="46">
        <f t="shared" si="2781"/>
        <v>0</v>
      </c>
      <c r="CR404" s="51">
        <f t="shared" si="2871"/>
        <v>0</v>
      </c>
      <c r="CS404" s="153">
        <f t="shared" si="3160"/>
        <v>0</v>
      </c>
      <c r="CT404" s="58">
        <f t="shared" si="2872"/>
        <v>0</v>
      </c>
      <c r="CU404" s="52">
        <f t="shared" si="3041"/>
        <v>0</v>
      </c>
      <c r="CV404" s="51">
        <f t="shared" si="3042"/>
        <v>0</v>
      </c>
      <c r="CW404" s="51">
        <f t="shared" si="2873"/>
        <v>0</v>
      </c>
      <c r="CX404" s="57">
        <f t="shared" si="3161"/>
        <v>0</v>
      </c>
      <c r="CY404" s="153">
        <f t="shared" si="3043"/>
        <v>10000</v>
      </c>
      <c r="CZ404" s="479">
        <f t="shared" si="2746"/>
        <v>0</v>
      </c>
      <c r="DA404" s="46">
        <f t="shared" si="3044"/>
        <v>0</v>
      </c>
      <c r="DB404" s="46">
        <f t="shared" si="3045"/>
        <v>0</v>
      </c>
      <c r="DC404" s="50"/>
      <c r="DE404" s="45">
        <v>343</v>
      </c>
      <c r="DF404" s="46">
        <f t="shared" si="2874"/>
        <v>0</v>
      </c>
      <c r="DG404" s="46">
        <f t="shared" si="3162"/>
        <v>0</v>
      </c>
      <c r="DH404" s="46">
        <f t="shared" si="2875"/>
        <v>0</v>
      </c>
      <c r="DI404" s="46">
        <f t="shared" si="2876"/>
        <v>0</v>
      </c>
      <c r="DJ404" s="46">
        <f t="shared" si="2877"/>
        <v>0</v>
      </c>
      <c r="DK404" s="51">
        <f t="shared" si="2878"/>
        <v>0</v>
      </c>
      <c r="DL404" s="58">
        <f t="shared" si="2769"/>
        <v>0</v>
      </c>
      <c r="DM404" s="241">
        <f t="shared" si="3163"/>
        <v>0</v>
      </c>
      <c r="DN404" s="51">
        <f t="shared" si="2879"/>
        <v>0</v>
      </c>
      <c r="DO404" s="57">
        <f t="shared" si="2880"/>
        <v>0</v>
      </c>
      <c r="DP404" s="468">
        <f t="shared" si="3046"/>
        <v>0</v>
      </c>
      <c r="DQ404" s="46">
        <f t="shared" si="3047"/>
        <v>0</v>
      </c>
      <c r="DR404" s="47"/>
      <c r="DS404" s="46">
        <f t="shared" si="3048"/>
        <v>0</v>
      </c>
      <c r="DT404" s="50"/>
      <c r="DV404" s="45">
        <v>343</v>
      </c>
      <c r="DW404" s="46">
        <f t="shared" si="3049"/>
        <v>0</v>
      </c>
      <c r="DX404" s="46">
        <f t="shared" si="3164"/>
        <v>0</v>
      </c>
      <c r="DY404" s="46">
        <f t="shared" si="3050"/>
        <v>0</v>
      </c>
      <c r="DZ404" s="46">
        <f t="shared" si="2881"/>
        <v>0</v>
      </c>
      <c r="EA404" s="46">
        <f t="shared" si="2882"/>
        <v>0</v>
      </c>
      <c r="EB404" s="51">
        <f t="shared" si="2883"/>
        <v>0</v>
      </c>
      <c r="EC404" s="58">
        <f t="shared" si="2770"/>
        <v>0</v>
      </c>
      <c r="ED404" s="52">
        <f t="shared" si="3165"/>
        <v>0</v>
      </c>
      <c r="EE404" s="51">
        <f t="shared" si="2884"/>
        <v>0</v>
      </c>
      <c r="EF404" s="57">
        <f t="shared" si="2885"/>
        <v>0</v>
      </c>
      <c r="EG404" s="468">
        <f t="shared" si="3051"/>
        <v>0</v>
      </c>
      <c r="EH404" s="46">
        <f t="shared" si="3052"/>
        <v>0</v>
      </c>
      <c r="EI404" s="47"/>
      <c r="EJ404" s="46">
        <f t="shared" si="3053"/>
        <v>0</v>
      </c>
      <c r="EK404" s="50"/>
      <c r="EL404" s="18"/>
      <c r="EM404" s="45">
        <v>343</v>
      </c>
      <c r="EN404" s="46">
        <f t="shared" si="3143"/>
        <v>0</v>
      </c>
      <c r="EO404" s="46">
        <f t="shared" si="3166"/>
        <v>0</v>
      </c>
      <c r="EP404" s="128">
        <f t="shared" si="2771"/>
        <v>0</v>
      </c>
      <c r="EQ404" s="46">
        <f t="shared" si="2886"/>
        <v>0</v>
      </c>
      <c r="ER404" s="46">
        <f t="shared" si="2887"/>
        <v>0</v>
      </c>
      <c r="ES404" s="51">
        <f t="shared" si="2888"/>
        <v>0</v>
      </c>
      <c r="ET404" s="153">
        <f t="shared" si="3054"/>
        <v>10000</v>
      </c>
      <c r="EU404" s="45">
        <v>343</v>
      </c>
      <c r="EV404" s="46">
        <f t="shared" si="2772"/>
        <v>0</v>
      </c>
      <c r="EW404" s="46">
        <f t="shared" si="3167"/>
        <v>0</v>
      </c>
      <c r="EX404" s="128">
        <f t="shared" si="2889"/>
        <v>0</v>
      </c>
      <c r="EY404" s="46">
        <f t="shared" si="2890"/>
        <v>0</v>
      </c>
      <c r="EZ404" s="46">
        <f t="shared" si="2891"/>
        <v>0</v>
      </c>
      <c r="FA404" s="51">
        <f t="shared" si="2892"/>
        <v>0</v>
      </c>
      <c r="FB404" s="58">
        <f t="shared" si="2893"/>
        <v>0</v>
      </c>
      <c r="FC404" s="52">
        <f t="shared" si="3168"/>
        <v>0</v>
      </c>
      <c r="FD404" s="51">
        <f t="shared" si="3055"/>
        <v>0</v>
      </c>
      <c r="FE404" s="57">
        <f t="shared" si="2894"/>
        <v>0</v>
      </c>
      <c r="FF404" s="153">
        <f t="shared" si="3056"/>
        <v>10000</v>
      </c>
      <c r="FG404" s="469">
        <f t="shared" si="2895"/>
        <v>0</v>
      </c>
      <c r="FH404" s="46">
        <f t="shared" si="2896"/>
        <v>0</v>
      </c>
      <c r="FI404" s="46">
        <f t="shared" si="2897"/>
        <v>0</v>
      </c>
      <c r="FJ404" s="50"/>
      <c r="FL404" s="45">
        <v>343</v>
      </c>
      <c r="FM404" s="46">
        <f t="shared" si="3057"/>
        <v>0</v>
      </c>
      <c r="FN404" s="46">
        <f t="shared" si="3144"/>
        <v>0</v>
      </c>
      <c r="FO404" s="46">
        <f t="shared" si="3058"/>
        <v>0</v>
      </c>
      <c r="FP404" s="46">
        <f t="shared" si="2898"/>
        <v>0</v>
      </c>
      <c r="FQ404" s="46">
        <f t="shared" si="2899"/>
        <v>0</v>
      </c>
      <c r="FR404" s="51">
        <f t="shared" si="2900"/>
        <v>0</v>
      </c>
      <c r="FS404" s="57">
        <f t="shared" si="3169"/>
        <v>0</v>
      </c>
      <c r="FT404" s="58">
        <f t="shared" si="2773"/>
        <v>0</v>
      </c>
      <c r="FU404" s="241">
        <f t="shared" si="3145"/>
        <v>0</v>
      </c>
      <c r="FV404" s="51">
        <f t="shared" si="2901"/>
        <v>0</v>
      </c>
      <c r="FW404" s="51">
        <f t="shared" si="2902"/>
        <v>0</v>
      </c>
      <c r="FX404" s="153">
        <f t="shared" si="3170"/>
        <v>0</v>
      </c>
      <c r="FY404" s="468">
        <f t="shared" si="3059"/>
        <v>0</v>
      </c>
      <c r="FZ404" s="46">
        <f t="shared" si="3060"/>
        <v>0</v>
      </c>
      <c r="GA404" s="46">
        <f t="shared" si="2903"/>
        <v>0</v>
      </c>
      <c r="GB404" s="50"/>
      <c r="GD404" s="45">
        <v>343</v>
      </c>
      <c r="GE404" s="128">
        <f t="shared" si="3146"/>
        <v>0</v>
      </c>
      <c r="GF404" s="128">
        <f t="shared" si="3171"/>
        <v>0</v>
      </c>
      <c r="GG404" s="128">
        <f t="shared" si="2699"/>
        <v>0</v>
      </c>
      <c r="GH404" s="46">
        <f t="shared" si="2774"/>
        <v>0</v>
      </c>
      <c r="GI404" s="46">
        <f t="shared" si="2904"/>
        <v>0</v>
      </c>
      <c r="GJ404" s="51">
        <f t="shared" si="2905"/>
        <v>0</v>
      </c>
      <c r="GK404" s="51">
        <f t="shared" si="3172"/>
        <v>0</v>
      </c>
      <c r="GL404" s="153">
        <f t="shared" si="3061"/>
        <v>10000</v>
      </c>
      <c r="GM404" s="45">
        <v>343</v>
      </c>
      <c r="GN404" s="46">
        <f t="shared" si="2775"/>
        <v>0</v>
      </c>
      <c r="GO404" s="46">
        <f t="shared" si="3147"/>
        <v>0</v>
      </c>
      <c r="GP404" s="128">
        <f t="shared" si="2747"/>
        <v>0</v>
      </c>
      <c r="GQ404" s="46">
        <f t="shared" si="2906"/>
        <v>0</v>
      </c>
      <c r="GR404" s="46">
        <f t="shared" si="2748"/>
        <v>0</v>
      </c>
      <c r="GS404" s="51">
        <f t="shared" si="2907"/>
        <v>0</v>
      </c>
      <c r="GT404" s="57">
        <f t="shared" si="3173"/>
        <v>0</v>
      </c>
      <c r="GU404" s="58">
        <f t="shared" si="2908"/>
        <v>0</v>
      </c>
      <c r="GV404" s="52">
        <f t="shared" si="3148"/>
        <v>0</v>
      </c>
      <c r="GW404" s="51">
        <f t="shared" si="3062"/>
        <v>0</v>
      </c>
      <c r="GX404" s="57">
        <f t="shared" si="2909"/>
        <v>0</v>
      </c>
      <c r="GY404" s="57">
        <f t="shared" si="3174"/>
        <v>0</v>
      </c>
      <c r="GZ404" s="153">
        <f t="shared" si="3063"/>
        <v>10000</v>
      </c>
      <c r="HA404" s="469">
        <f t="shared" si="2910"/>
        <v>0</v>
      </c>
      <c r="HB404" s="46">
        <f t="shared" si="2911"/>
        <v>0</v>
      </c>
      <c r="HC404" s="46">
        <f t="shared" si="2912"/>
        <v>0</v>
      </c>
      <c r="HD404" s="50"/>
      <c r="HF404" s="45">
        <v>343</v>
      </c>
      <c r="HG404" s="46">
        <f t="shared" si="2913"/>
        <v>0</v>
      </c>
      <c r="HH404" s="46">
        <f t="shared" si="2914"/>
        <v>0</v>
      </c>
      <c r="HI404" s="46">
        <f t="shared" si="2915"/>
        <v>0</v>
      </c>
      <c r="HJ404" s="46">
        <f t="shared" si="2916"/>
        <v>0</v>
      </c>
      <c r="HK404" s="46">
        <f t="shared" si="2917"/>
        <v>0</v>
      </c>
      <c r="HL404" s="51">
        <f t="shared" si="2918"/>
        <v>0</v>
      </c>
      <c r="HM404" s="153">
        <f t="shared" si="3064"/>
        <v>10000</v>
      </c>
      <c r="HN404" s="58">
        <f t="shared" si="2919"/>
        <v>0</v>
      </c>
      <c r="HO404" s="52">
        <f t="shared" si="2920"/>
        <v>0</v>
      </c>
      <c r="HP404" s="51">
        <f t="shared" si="2921"/>
        <v>0</v>
      </c>
      <c r="HQ404" s="57">
        <f t="shared" si="2922"/>
        <v>0</v>
      </c>
      <c r="HR404" s="153">
        <f t="shared" si="3065"/>
        <v>10000</v>
      </c>
      <c r="HS404" s="468">
        <f t="shared" si="2749"/>
        <v>0</v>
      </c>
      <c r="HT404" s="46">
        <f t="shared" si="2750"/>
        <v>0</v>
      </c>
      <c r="HU404" s="46">
        <f t="shared" si="2751"/>
        <v>0</v>
      </c>
      <c r="HV404" s="50"/>
      <c r="HX404" s="45">
        <v>343</v>
      </c>
      <c r="HY404" s="128">
        <f t="shared" si="2923"/>
        <v>0</v>
      </c>
      <c r="HZ404" s="46">
        <f t="shared" si="2924"/>
        <v>0</v>
      </c>
      <c r="IA404" s="46">
        <f t="shared" si="2925"/>
        <v>0</v>
      </c>
      <c r="IB404" s="46">
        <f t="shared" si="2926"/>
        <v>0</v>
      </c>
      <c r="IC404" s="46">
        <f t="shared" si="2927"/>
        <v>0</v>
      </c>
      <c r="ID404" s="51">
        <f t="shared" si="2928"/>
        <v>0</v>
      </c>
      <c r="IE404" s="153">
        <f t="shared" si="3066"/>
        <v>10000</v>
      </c>
      <c r="IF404" s="58">
        <f t="shared" si="2929"/>
        <v>0</v>
      </c>
      <c r="IG404" s="52">
        <f t="shared" si="2930"/>
        <v>0</v>
      </c>
      <c r="IH404" s="51">
        <f t="shared" si="2931"/>
        <v>0</v>
      </c>
      <c r="II404" s="57">
        <f t="shared" si="3067"/>
        <v>0</v>
      </c>
      <c r="IJ404" s="153">
        <f t="shared" si="3068"/>
        <v>10000</v>
      </c>
      <c r="IK404" s="468">
        <f t="shared" si="2752"/>
        <v>0</v>
      </c>
      <c r="IL404" s="46">
        <f t="shared" si="2753"/>
        <v>0</v>
      </c>
      <c r="IM404" s="46">
        <f t="shared" si="2754"/>
        <v>0</v>
      </c>
      <c r="IN404" s="50"/>
      <c r="IO404" s="53">
        <f t="shared" si="2932"/>
        <v>0</v>
      </c>
      <c r="IQ404" s="45">
        <v>343</v>
      </c>
      <c r="IR404" s="128">
        <f t="shared" si="2933"/>
        <v>0</v>
      </c>
      <c r="IS404" s="128">
        <f t="shared" si="2934"/>
        <v>0</v>
      </c>
      <c r="IT404" s="128">
        <f t="shared" si="2935"/>
        <v>0</v>
      </c>
      <c r="IU404" s="46">
        <f t="shared" si="3142"/>
        <v>0</v>
      </c>
      <c r="IV404" s="46">
        <f t="shared" si="2936"/>
        <v>0</v>
      </c>
      <c r="IW404" s="51">
        <f t="shared" si="2937"/>
        <v>0</v>
      </c>
      <c r="IX404" s="199">
        <f t="shared" si="3069"/>
        <v>10000</v>
      </c>
      <c r="IY404" s="128">
        <f t="shared" si="2938"/>
        <v>0</v>
      </c>
      <c r="IZ404" s="408">
        <f t="shared" si="2939"/>
        <v>0</v>
      </c>
      <c r="JA404" s="58">
        <f t="shared" si="2940"/>
        <v>0</v>
      </c>
      <c r="JB404" s="52">
        <f t="shared" si="2941"/>
        <v>0</v>
      </c>
      <c r="JC404" s="51">
        <f t="shared" si="2942"/>
        <v>0</v>
      </c>
      <c r="JD404" s="57">
        <f t="shared" si="2943"/>
        <v>0</v>
      </c>
      <c r="JE404" s="280">
        <f t="shared" si="2944"/>
        <v>10000</v>
      </c>
      <c r="JF404" s="280">
        <f t="shared" si="2945"/>
        <v>0</v>
      </c>
      <c r="JG404" s="468">
        <f t="shared" si="2946"/>
        <v>0</v>
      </c>
      <c r="JH404" s="46">
        <f t="shared" si="2947"/>
        <v>0</v>
      </c>
      <c r="JI404" s="46">
        <f t="shared" si="2948"/>
        <v>0</v>
      </c>
      <c r="JJ404" s="50"/>
      <c r="JL404" s="45">
        <v>343</v>
      </c>
      <c r="JM404" s="46">
        <f t="shared" si="2949"/>
        <v>0</v>
      </c>
      <c r="JN404" s="46">
        <f t="shared" si="2950"/>
        <v>0</v>
      </c>
      <c r="JO404" s="128">
        <f t="shared" si="2951"/>
        <v>0</v>
      </c>
      <c r="JP404" s="46">
        <f t="shared" si="3070"/>
        <v>0</v>
      </c>
      <c r="JQ404" s="46">
        <f t="shared" si="2952"/>
        <v>0</v>
      </c>
      <c r="JR404" s="51">
        <f t="shared" si="2953"/>
        <v>0</v>
      </c>
      <c r="JS404" s="51">
        <f t="shared" si="3175"/>
        <v>0</v>
      </c>
      <c r="JT404" s="199">
        <f t="shared" si="3071"/>
        <v>10000</v>
      </c>
      <c r="JU404" s="128">
        <f t="shared" si="2954"/>
        <v>0</v>
      </c>
      <c r="JV404" s="408">
        <f t="shared" si="2955"/>
        <v>0</v>
      </c>
      <c r="JW404" s="58">
        <f t="shared" si="2956"/>
        <v>0</v>
      </c>
      <c r="JX404" s="52">
        <f t="shared" si="2957"/>
        <v>0</v>
      </c>
      <c r="JY404" s="51">
        <f t="shared" si="2958"/>
        <v>0</v>
      </c>
      <c r="JZ404" s="51">
        <f t="shared" si="2959"/>
        <v>0</v>
      </c>
      <c r="KA404" s="199">
        <f t="shared" si="3176"/>
        <v>0</v>
      </c>
      <c r="KB404" s="128">
        <f t="shared" si="3072"/>
        <v>10000</v>
      </c>
      <c r="KC404" s="204">
        <f t="shared" si="2960"/>
        <v>0</v>
      </c>
      <c r="KD404" s="468">
        <f t="shared" si="3073"/>
        <v>0</v>
      </c>
      <c r="KE404" s="46">
        <f t="shared" si="3074"/>
        <v>0</v>
      </c>
      <c r="KF404" s="46">
        <f t="shared" si="2961"/>
        <v>0</v>
      </c>
      <c r="KG404" s="50"/>
      <c r="KI404" s="45">
        <v>343</v>
      </c>
      <c r="KJ404" s="46">
        <f t="shared" si="2962"/>
        <v>0</v>
      </c>
      <c r="KK404" s="46">
        <f t="shared" si="2963"/>
        <v>0</v>
      </c>
      <c r="KL404" s="128">
        <f t="shared" si="2964"/>
        <v>0</v>
      </c>
      <c r="KM404" s="46">
        <f t="shared" si="2782"/>
        <v>0</v>
      </c>
      <c r="KN404" s="46">
        <f t="shared" si="2965"/>
        <v>0</v>
      </c>
      <c r="KO404" s="51">
        <f t="shared" si="2966"/>
        <v>0</v>
      </c>
      <c r="KP404" s="199">
        <f t="shared" si="3177"/>
        <v>0</v>
      </c>
      <c r="KQ404" s="199">
        <f t="shared" si="3075"/>
        <v>10000</v>
      </c>
      <c r="KR404" s="128">
        <f t="shared" si="2967"/>
        <v>0</v>
      </c>
      <c r="KS404" s="408">
        <f t="shared" si="2968"/>
        <v>0</v>
      </c>
      <c r="KT404" s="45">
        <v>343</v>
      </c>
      <c r="KU404" s="46">
        <f t="shared" si="3076"/>
        <v>0</v>
      </c>
      <c r="KV404" s="46">
        <f t="shared" si="2969"/>
        <v>0</v>
      </c>
      <c r="KW404" s="128">
        <f t="shared" si="2755"/>
        <v>0</v>
      </c>
      <c r="KX404" s="46">
        <f t="shared" si="2970"/>
        <v>0</v>
      </c>
      <c r="KY404" s="46">
        <f t="shared" si="2756"/>
        <v>0</v>
      </c>
      <c r="KZ404" s="51">
        <f t="shared" si="2971"/>
        <v>0</v>
      </c>
      <c r="LA404" s="153">
        <f t="shared" si="3178"/>
        <v>0</v>
      </c>
      <c r="LB404" s="58">
        <f t="shared" ref="LB404:LB421" si="3189">IF(AND($H$7="Oui",KT404&gt;$I$7),0,IF(AND($H$7="Oui",KT404=$I$7),LD404+LC404,IF(KT404&gt;$B$7,0,IF($F$10="Lissage",$LB$60,IF(KT404&gt;$B$7,0,IF(KT404&gt;$BD$10,$LH$422/($B$7-$BD$10),IF(KT404&gt;$BD$10,LH681/($B$7-$BD$10),IF(AND($H$7="Oui",KT404=$I$7),LD404+LC404,IF(KI404&gt;$B$7,0,IF(AND($H$7="Oui",KT404&gt;$I$7),0,$LB$60))))))))))</f>
        <v>0</v>
      </c>
      <c r="LC404" s="52">
        <f t="shared" si="2972"/>
        <v>0</v>
      </c>
      <c r="LD404" s="51">
        <f t="shared" si="2973"/>
        <v>0</v>
      </c>
      <c r="LE404" s="51">
        <f t="shared" si="2757"/>
        <v>0</v>
      </c>
      <c r="LF404" s="51">
        <f t="shared" si="3179"/>
        <v>0</v>
      </c>
      <c r="LG404" s="128">
        <f t="shared" si="2758"/>
        <v>10000</v>
      </c>
      <c r="LH404" s="204">
        <f t="shared" si="2974"/>
        <v>0</v>
      </c>
      <c r="LI404" s="479">
        <f t="shared" si="2759"/>
        <v>0</v>
      </c>
      <c r="LJ404" s="46">
        <f t="shared" si="3077"/>
        <v>0</v>
      </c>
      <c r="LK404" s="46">
        <f t="shared" si="3078"/>
        <v>0</v>
      </c>
      <c r="LL404" s="50"/>
      <c r="LN404" s="45">
        <v>343</v>
      </c>
      <c r="LO404" s="46">
        <f t="shared" si="2975"/>
        <v>0</v>
      </c>
      <c r="LP404" s="46">
        <f t="shared" si="3149"/>
        <v>0</v>
      </c>
      <c r="LQ404" s="46">
        <f t="shared" si="2976"/>
        <v>0</v>
      </c>
      <c r="LR404" s="46">
        <f t="shared" si="2977"/>
        <v>0</v>
      </c>
      <c r="LS404" s="46">
        <f t="shared" si="2978"/>
        <v>0</v>
      </c>
      <c r="LT404" s="51">
        <f t="shared" si="2979"/>
        <v>0</v>
      </c>
      <c r="LU404" s="199">
        <f t="shared" si="3079"/>
        <v>10000</v>
      </c>
      <c r="LV404" s="58">
        <f t="shared" si="2980"/>
        <v>0</v>
      </c>
      <c r="LW404" s="241">
        <f t="shared" si="3150"/>
        <v>0</v>
      </c>
      <c r="LX404" s="51">
        <f t="shared" si="2981"/>
        <v>0</v>
      </c>
      <c r="LY404" s="51">
        <f t="shared" si="2982"/>
        <v>0</v>
      </c>
      <c r="LZ404" s="46">
        <f t="shared" si="3080"/>
        <v>0</v>
      </c>
      <c r="MA404" s="199">
        <f t="shared" si="3081"/>
        <v>10000</v>
      </c>
      <c r="MB404" s="468">
        <f t="shared" si="3082"/>
        <v>0</v>
      </c>
      <c r="MC404" s="46">
        <f t="shared" si="3083"/>
        <v>0</v>
      </c>
      <c r="MD404" s="46">
        <f t="shared" si="3084"/>
        <v>0</v>
      </c>
      <c r="ME404" s="50"/>
      <c r="MG404" s="45">
        <v>343</v>
      </c>
      <c r="MH404" s="46">
        <f t="shared" si="2983"/>
        <v>0</v>
      </c>
      <c r="MI404" s="46">
        <f t="shared" si="3151"/>
        <v>0</v>
      </c>
      <c r="MJ404" s="46">
        <f t="shared" si="2984"/>
        <v>0</v>
      </c>
      <c r="MK404" s="46">
        <f t="shared" si="2985"/>
        <v>0</v>
      </c>
      <c r="ML404" s="46">
        <f t="shared" si="2986"/>
        <v>0</v>
      </c>
      <c r="MM404" s="51">
        <f t="shared" si="2987"/>
        <v>0</v>
      </c>
      <c r="MN404" s="199">
        <f t="shared" si="3085"/>
        <v>10000</v>
      </c>
      <c r="MO404" s="58">
        <f t="shared" si="2988"/>
        <v>0</v>
      </c>
      <c r="MP404" s="52">
        <f t="shared" si="3152"/>
        <v>0</v>
      </c>
      <c r="MQ404" s="51">
        <f t="shared" si="2989"/>
        <v>0</v>
      </c>
      <c r="MR404" s="57">
        <f t="shared" si="2990"/>
        <v>0</v>
      </c>
      <c r="MS404" s="199">
        <f t="shared" si="3086"/>
        <v>10000</v>
      </c>
      <c r="MT404" s="468">
        <f t="shared" si="3087"/>
        <v>0</v>
      </c>
      <c r="MU404" s="46">
        <f t="shared" si="2991"/>
        <v>0</v>
      </c>
      <c r="MV404" s="46">
        <f t="shared" si="2992"/>
        <v>0</v>
      </c>
      <c r="MW404" s="50"/>
      <c r="MY404" s="45">
        <v>343</v>
      </c>
      <c r="MZ404" s="46">
        <f t="shared" si="2993"/>
        <v>0</v>
      </c>
      <c r="NA404" s="46">
        <f t="shared" si="3153"/>
        <v>0</v>
      </c>
      <c r="NB404" s="128">
        <f t="shared" si="2994"/>
        <v>0</v>
      </c>
      <c r="NC404" s="46">
        <f t="shared" si="2776"/>
        <v>0</v>
      </c>
      <c r="ND404" s="46">
        <f t="shared" si="2995"/>
        <v>0</v>
      </c>
      <c r="NE404" s="51">
        <f t="shared" si="2760"/>
        <v>0</v>
      </c>
      <c r="NF404" s="153">
        <f t="shared" si="2761"/>
        <v>10000</v>
      </c>
      <c r="NG404" s="45">
        <v>343</v>
      </c>
      <c r="NH404" s="46">
        <f t="shared" si="2777"/>
        <v>0</v>
      </c>
      <c r="NI404" s="46">
        <f t="shared" si="3180"/>
        <v>0</v>
      </c>
      <c r="NJ404" s="128">
        <f t="shared" si="2762"/>
        <v>0</v>
      </c>
      <c r="NK404" s="46">
        <f t="shared" si="3088"/>
        <v>0</v>
      </c>
      <c r="NL404" s="46">
        <f t="shared" si="2763"/>
        <v>0</v>
      </c>
      <c r="NM404" s="51">
        <f t="shared" si="2996"/>
        <v>0</v>
      </c>
      <c r="NN404" s="58">
        <f t="shared" si="2764"/>
        <v>0</v>
      </c>
      <c r="NO404" s="52">
        <f t="shared" si="3154"/>
        <v>0</v>
      </c>
      <c r="NP404" s="51">
        <f t="shared" si="2765"/>
        <v>0</v>
      </c>
      <c r="NQ404" s="57">
        <f t="shared" si="2997"/>
        <v>0</v>
      </c>
      <c r="NR404" s="153">
        <f t="shared" si="3089"/>
        <v>10000</v>
      </c>
      <c r="NS404" s="469">
        <f t="shared" si="2998"/>
        <v>0</v>
      </c>
      <c r="NT404" s="46">
        <f t="shared" si="2999"/>
        <v>0</v>
      </c>
      <c r="NU404" s="46">
        <f t="shared" si="3000"/>
        <v>0</v>
      </c>
      <c r="NV404" s="50"/>
      <c r="NX404" s="45">
        <v>343</v>
      </c>
      <c r="NY404" s="46">
        <f t="shared" si="3001"/>
        <v>0</v>
      </c>
      <c r="NZ404" s="46">
        <f t="shared" si="3155"/>
        <v>0</v>
      </c>
      <c r="OA404" s="46">
        <f t="shared" si="3002"/>
        <v>0</v>
      </c>
      <c r="OB404" s="46">
        <f t="shared" si="3003"/>
        <v>0</v>
      </c>
      <c r="OC404" s="46">
        <f t="shared" si="3004"/>
        <v>0</v>
      </c>
      <c r="OD404" s="51">
        <f t="shared" si="3005"/>
        <v>0</v>
      </c>
      <c r="OE404" s="57">
        <f t="shared" si="3181"/>
        <v>0</v>
      </c>
      <c r="OF404" s="153">
        <f t="shared" si="3090"/>
        <v>10000</v>
      </c>
      <c r="OG404" s="58">
        <f t="shared" si="3006"/>
        <v>0</v>
      </c>
      <c r="OH404" s="241">
        <f t="shared" si="3182"/>
        <v>0</v>
      </c>
      <c r="OI404" s="51">
        <f t="shared" si="3007"/>
        <v>0</v>
      </c>
      <c r="OJ404" s="51">
        <f t="shared" si="3008"/>
        <v>0</v>
      </c>
      <c r="OK404" s="153">
        <f t="shared" si="3183"/>
        <v>0</v>
      </c>
      <c r="OL404" s="153">
        <f t="shared" si="3091"/>
        <v>10000</v>
      </c>
      <c r="OM404" s="468">
        <f t="shared" si="3092"/>
        <v>0</v>
      </c>
      <c r="ON404" s="46">
        <f t="shared" si="3093"/>
        <v>0</v>
      </c>
      <c r="OO404" s="46">
        <f t="shared" si="3009"/>
        <v>0</v>
      </c>
      <c r="OP404" s="50"/>
      <c r="OR404" s="45">
        <v>343</v>
      </c>
      <c r="OS404" s="46">
        <f t="shared" si="3010"/>
        <v>0</v>
      </c>
      <c r="OT404" s="128">
        <f t="shared" si="3156"/>
        <v>0</v>
      </c>
      <c r="OU404" s="128">
        <f t="shared" si="3011"/>
        <v>0</v>
      </c>
      <c r="OV404" s="46">
        <f t="shared" si="2778"/>
        <v>0</v>
      </c>
      <c r="OW404" s="46">
        <f t="shared" si="2779"/>
        <v>0</v>
      </c>
      <c r="OX404" s="51">
        <f t="shared" si="3012"/>
        <v>0</v>
      </c>
      <c r="OY404" s="51">
        <f t="shared" si="3184"/>
        <v>0</v>
      </c>
      <c r="OZ404" s="153">
        <f t="shared" si="3094"/>
        <v>10000</v>
      </c>
      <c r="PA404" s="45">
        <v>343</v>
      </c>
      <c r="PB404" s="46">
        <f t="shared" si="3013"/>
        <v>0</v>
      </c>
      <c r="PC404" s="46">
        <f t="shared" si="3185"/>
        <v>0</v>
      </c>
      <c r="PD404" s="128">
        <f t="shared" si="3014"/>
        <v>0</v>
      </c>
      <c r="PE404" s="46">
        <f t="shared" si="3015"/>
        <v>0</v>
      </c>
      <c r="PF404" s="46">
        <f t="shared" si="3016"/>
        <v>0</v>
      </c>
      <c r="PG404" s="51">
        <f t="shared" si="3017"/>
        <v>0</v>
      </c>
      <c r="PH404" s="57">
        <f t="shared" si="3186"/>
        <v>0</v>
      </c>
      <c r="PI404" s="688">
        <f t="shared" si="3018"/>
        <v>0</v>
      </c>
      <c r="PJ404" s="52">
        <f t="shared" si="3187"/>
        <v>0</v>
      </c>
      <c r="PK404" s="51">
        <f t="shared" si="3019"/>
        <v>0</v>
      </c>
      <c r="PL404" s="57">
        <f t="shared" si="3020"/>
        <v>0</v>
      </c>
      <c r="PM404" s="57">
        <f t="shared" si="3188"/>
        <v>0</v>
      </c>
      <c r="PN404" s="153">
        <f t="shared" si="3095"/>
        <v>10000</v>
      </c>
      <c r="PO404" s="469">
        <f t="shared" si="3021"/>
        <v>0</v>
      </c>
      <c r="PP404" s="46">
        <f t="shared" si="3022"/>
        <v>0</v>
      </c>
      <c r="PQ404" s="46">
        <f t="shared" si="3023"/>
        <v>0</v>
      </c>
      <c r="PR404" s="50"/>
    </row>
    <row r="405" spans="2:434" hidden="1" x14ac:dyDescent="0.3">
      <c r="B405" s="45">
        <v>344</v>
      </c>
      <c r="C405" s="46">
        <f t="shared" si="2798"/>
        <v>0</v>
      </c>
      <c r="D405" s="46">
        <f t="shared" si="2830"/>
        <v>0</v>
      </c>
      <c r="E405" s="46">
        <f t="shared" si="2831"/>
        <v>0</v>
      </c>
      <c r="F405" s="46">
        <f t="shared" si="2832"/>
        <v>0</v>
      </c>
      <c r="G405" s="46">
        <f t="shared" si="2833"/>
        <v>0</v>
      </c>
      <c r="H405" s="51">
        <f t="shared" si="2834"/>
        <v>0</v>
      </c>
      <c r="I405" s="58">
        <f t="shared" si="2766"/>
        <v>0</v>
      </c>
      <c r="J405" s="52">
        <f t="shared" si="2835"/>
        <v>0</v>
      </c>
      <c r="K405" s="51">
        <f t="shared" si="2836"/>
        <v>0</v>
      </c>
      <c r="L405" s="57">
        <f t="shared" si="2837"/>
        <v>0</v>
      </c>
      <c r="M405" s="468">
        <f t="shared" si="3024"/>
        <v>0</v>
      </c>
      <c r="N405" s="46">
        <f t="shared" si="3025"/>
        <v>0</v>
      </c>
      <c r="O405" s="47"/>
      <c r="P405" s="46">
        <f t="shared" si="3026"/>
        <v>0</v>
      </c>
      <c r="Q405" s="50"/>
      <c r="T405" s="45">
        <v>344</v>
      </c>
      <c r="U405" s="46">
        <f t="shared" si="2838"/>
        <v>0</v>
      </c>
      <c r="V405" s="46">
        <f t="shared" si="2839"/>
        <v>0</v>
      </c>
      <c r="W405" s="46">
        <f t="shared" si="3027"/>
        <v>0</v>
      </c>
      <c r="X405" s="46">
        <f t="shared" si="2840"/>
        <v>0</v>
      </c>
      <c r="Y405" s="46">
        <f t="shared" si="2841"/>
        <v>0</v>
      </c>
      <c r="Z405" s="51">
        <f t="shared" si="2842"/>
        <v>0</v>
      </c>
      <c r="AA405" s="58">
        <f t="shared" si="2843"/>
        <v>0</v>
      </c>
      <c r="AB405" s="52">
        <f t="shared" si="2844"/>
        <v>0</v>
      </c>
      <c r="AC405" s="51">
        <f t="shared" si="2845"/>
        <v>0</v>
      </c>
      <c r="AD405" s="57">
        <f t="shared" si="2846"/>
        <v>0</v>
      </c>
      <c r="AE405" s="468">
        <f t="shared" si="3028"/>
        <v>0</v>
      </c>
      <c r="AF405" s="46">
        <f t="shared" si="2847"/>
        <v>0</v>
      </c>
      <c r="AG405" s="47"/>
      <c r="AH405" s="46">
        <f t="shared" si="3029"/>
        <v>0</v>
      </c>
      <c r="AI405" s="50"/>
      <c r="AK405" s="45">
        <v>344</v>
      </c>
      <c r="AL405" s="46">
        <f t="shared" si="2848"/>
        <v>0</v>
      </c>
      <c r="AM405" s="46"/>
      <c r="AN405" s="46"/>
      <c r="AO405" s="46">
        <f t="shared" si="2849"/>
        <v>0</v>
      </c>
      <c r="AP405" s="128">
        <f t="shared" si="2850"/>
        <v>0</v>
      </c>
      <c r="AQ405" s="128"/>
      <c r="AR405" s="128"/>
      <c r="AS405" s="46">
        <f t="shared" si="2851"/>
        <v>0</v>
      </c>
      <c r="AT405" s="46">
        <f t="shared" si="2852"/>
        <v>0</v>
      </c>
      <c r="AU405" s="51"/>
      <c r="AV405" s="51"/>
      <c r="AW405" s="51">
        <f t="shared" si="2853"/>
        <v>0</v>
      </c>
      <c r="AX405" s="58">
        <f t="shared" si="2854"/>
        <v>0</v>
      </c>
      <c r="AY405" s="52"/>
      <c r="AZ405" s="52"/>
      <c r="BA405" s="52">
        <f t="shared" si="2855"/>
        <v>0</v>
      </c>
      <c r="BB405" s="51">
        <f t="shared" si="2856"/>
        <v>0</v>
      </c>
      <c r="BC405" s="51"/>
      <c r="BD405" s="51"/>
      <c r="BE405" s="57">
        <f t="shared" si="2857"/>
        <v>0</v>
      </c>
      <c r="BF405" s="468">
        <f t="shared" si="2858"/>
        <v>0</v>
      </c>
      <c r="BG405" s="46">
        <f t="shared" si="2859"/>
        <v>0</v>
      </c>
      <c r="BH405" s="46">
        <f t="shared" si="2860"/>
        <v>0</v>
      </c>
      <c r="BI405" s="50"/>
      <c r="BK405" s="45">
        <v>344</v>
      </c>
      <c r="BL405" s="46">
        <f t="shared" si="3030"/>
        <v>0</v>
      </c>
      <c r="BM405" s="46">
        <f t="shared" si="3031"/>
        <v>0</v>
      </c>
      <c r="BN405" s="46">
        <f t="shared" si="3032"/>
        <v>0</v>
      </c>
      <c r="BO405" s="46">
        <f t="shared" si="2861"/>
        <v>0</v>
      </c>
      <c r="BP405" s="46">
        <f t="shared" si="2862"/>
        <v>0</v>
      </c>
      <c r="BQ405" s="51">
        <f t="shared" si="2863"/>
        <v>0</v>
      </c>
      <c r="BR405" s="57">
        <f t="shared" si="3157"/>
        <v>0</v>
      </c>
      <c r="BS405" s="58">
        <f t="shared" si="2767"/>
        <v>0</v>
      </c>
      <c r="BT405" s="52">
        <f t="shared" si="3033"/>
        <v>0</v>
      </c>
      <c r="BU405" s="51">
        <f t="shared" si="2864"/>
        <v>0</v>
      </c>
      <c r="BV405" s="51">
        <f t="shared" si="2865"/>
        <v>0</v>
      </c>
      <c r="BW405" s="153">
        <f t="shared" si="3158"/>
        <v>0</v>
      </c>
      <c r="BX405" s="468">
        <f t="shared" si="3034"/>
        <v>0</v>
      </c>
      <c r="BY405" s="46">
        <f t="shared" si="3035"/>
        <v>0</v>
      </c>
      <c r="BZ405" s="46">
        <f t="shared" si="2866"/>
        <v>0</v>
      </c>
      <c r="CA405" s="50"/>
      <c r="CB405" s="18"/>
      <c r="CC405" s="45">
        <v>344</v>
      </c>
      <c r="CD405" s="128">
        <f t="shared" si="2867"/>
        <v>0</v>
      </c>
      <c r="CE405" s="46">
        <f t="shared" si="3036"/>
        <v>0</v>
      </c>
      <c r="CF405" s="128">
        <f t="shared" si="2868"/>
        <v>0</v>
      </c>
      <c r="CG405" s="46">
        <f t="shared" si="3037"/>
        <v>0</v>
      </c>
      <c r="CH405" s="46">
        <f t="shared" si="2768"/>
        <v>0</v>
      </c>
      <c r="CI405" s="51">
        <f t="shared" si="2869"/>
        <v>0</v>
      </c>
      <c r="CJ405" s="199">
        <f t="shared" si="3159"/>
        <v>0</v>
      </c>
      <c r="CK405" s="153">
        <f t="shared" si="3038"/>
        <v>10000</v>
      </c>
      <c r="CL405" s="45">
        <v>344</v>
      </c>
      <c r="CM405" s="46">
        <f t="shared" si="3039"/>
        <v>0</v>
      </c>
      <c r="CN405" s="46">
        <f t="shared" si="3040"/>
        <v>0</v>
      </c>
      <c r="CO405" s="128">
        <f t="shared" si="2780"/>
        <v>0</v>
      </c>
      <c r="CP405" s="46">
        <f t="shared" si="2870"/>
        <v>0</v>
      </c>
      <c r="CQ405" s="46">
        <f t="shared" si="2781"/>
        <v>0</v>
      </c>
      <c r="CR405" s="51">
        <f t="shared" si="2871"/>
        <v>0</v>
      </c>
      <c r="CS405" s="153">
        <f t="shared" si="3160"/>
        <v>0</v>
      </c>
      <c r="CT405" s="58">
        <f t="shared" si="2872"/>
        <v>0</v>
      </c>
      <c r="CU405" s="52">
        <f t="shared" si="3041"/>
        <v>0</v>
      </c>
      <c r="CV405" s="51">
        <f t="shared" si="3042"/>
        <v>0</v>
      </c>
      <c r="CW405" s="51">
        <f t="shared" si="2873"/>
        <v>0</v>
      </c>
      <c r="CX405" s="57">
        <f t="shared" si="3161"/>
        <v>0</v>
      </c>
      <c r="CY405" s="153">
        <f t="shared" si="3043"/>
        <v>10000</v>
      </c>
      <c r="CZ405" s="479">
        <f t="shared" si="2746"/>
        <v>0</v>
      </c>
      <c r="DA405" s="46">
        <f t="shared" si="3044"/>
        <v>0</v>
      </c>
      <c r="DB405" s="46">
        <f t="shared" si="3045"/>
        <v>0</v>
      </c>
      <c r="DC405" s="50"/>
      <c r="DE405" s="45">
        <v>344</v>
      </c>
      <c r="DF405" s="46">
        <f t="shared" si="2874"/>
        <v>0</v>
      </c>
      <c r="DG405" s="46">
        <f t="shared" si="3162"/>
        <v>0</v>
      </c>
      <c r="DH405" s="46">
        <f t="shared" si="2875"/>
        <v>0</v>
      </c>
      <c r="DI405" s="46">
        <f t="shared" si="2876"/>
        <v>0</v>
      </c>
      <c r="DJ405" s="46">
        <f t="shared" si="2877"/>
        <v>0</v>
      </c>
      <c r="DK405" s="51">
        <f t="shared" si="2878"/>
        <v>0</v>
      </c>
      <c r="DL405" s="58">
        <f t="shared" si="2769"/>
        <v>0</v>
      </c>
      <c r="DM405" s="241">
        <f t="shared" si="3163"/>
        <v>0</v>
      </c>
      <c r="DN405" s="51">
        <f t="shared" si="2879"/>
        <v>0</v>
      </c>
      <c r="DO405" s="57">
        <f t="shared" si="2880"/>
        <v>0</v>
      </c>
      <c r="DP405" s="468">
        <f t="shared" si="3046"/>
        <v>0</v>
      </c>
      <c r="DQ405" s="46">
        <f t="shared" si="3047"/>
        <v>0</v>
      </c>
      <c r="DR405" s="47"/>
      <c r="DS405" s="46">
        <f t="shared" si="3048"/>
        <v>0</v>
      </c>
      <c r="DT405" s="50"/>
      <c r="DV405" s="45">
        <v>344</v>
      </c>
      <c r="DW405" s="46">
        <f t="shared" si="3049"/>
        <v>0</v>
      </c>
      <c r="DX405" s="46">
        <f t="shared" si="3164"/>
        <v>0</v>
      </c>
      <c r="DY405" s="46">
        <f t="shared" si="3050"/>
        <v>0</v>
      </c>
      <c r="DZ405" s="46">
        <f t="shared" si="2881"/>
        <v>0</v>
      </c>
      <c r="EA405" s="46">
        <f t="shared" si="2882"/>
        <v>0</v>
      </c>
      <c r="EB405" s="51">
        <f t="shared" si="2883"/>
        <v>0</v>
      </c>
      <c r="EC405" s="58">
        <f t="shared" si="2770"/>
        <v>0</v>
      </c>
      <c r="ED405" s="52">
        <f t="shared" si="3165"/>
        <v>0</v>
      </c>
      <c r="EE405" s="51">
        <f t="shared" si="2884"/>
        <v>0</v>
      </c>
      <c r="EF405" s="57">
        <f t="shared" si="2885"/>
        <v>0</v>
      </c>
      <c r="EG405" s="468">
        <f t="shared" si="3051"/>
        <v>0</v>
      </c>
      <c r="EH405" s="46">
        <f t="shared" si="3052"/>
        <v>0</v>
      </c>
      <c r="EI405" s="47"/>
      <c r="EJ405" s="46">
        <f t="shared" si="3053"/>
        <v>0</v>
      </c>
      <c r="EK405" s="50"/>
      <c r="EL405" s="18"/>
      <c r="EM405" s="45">
        <v>344</v>
      </c>
      <c r="EN405" s="46">
        <f t="shared" si="3143"/>
        <v>0</v>
      </c>
      <c r="EO405" s="46">
        <f t="shared" si="3166"/>
        <v>0</v>
      </c>
      <c r="EP405" s="128">
        <f t="shared" si="2771"/>
        <v>0</v>
      </c>
      <c r="EQ405" s="46">
        <f t="shared" si="2886"/>
        <v>0</v>
      </c>
      <c r="ER405" s="46">
        <f t="shared" si="2887"/>
        <v>0</v>
      </c>
      <c r="ES405" s="51">
        <f t="shared" si="2888"/>
        <v>0</v>
      </c>
      <c r="ET405" s="153">
        <f t="shared" si="3054"/>
        <v>10000</v>
      </c>
      <c r="EU405" s="45">
        <v>344</v>
      </c>
      <c r="EV405" s="46">
        <f t="shared" si="2772"/>
        <v>0</v>
      </c>
      <c r="EW405" s="46">
        <f t="shared" si="3167"/>
        <v>0</v>
      </c>
      <c r="EX405" s="128">
        <f t="shared" si="2889"/>
        <v>0</v>
      </c>
      <c r="EY405" s="46">
        <f t="shared" si="2890"/>
        <v>0</v>
      </c>
      <c r="EZ405" s="46">
        <f t="shared" si="2891"/>
        <v>0</v>
      </c>
      <c r="FA405" s="51">
        <f t="shared" si="2892"/>
        <v>0</v>
      </c>
      <c r="FB405" s="58">
        <f t="shared" si="2893"/>
        <v>0</v>
      </c>
      <c r="FC405" s="52">
        <f t="shared" si="3168"/>
        <v>0</v>
      </c>
      <c r="FD405" s="51">
        <f t="shared" si="3055"/>
        <v>0</v>
      </c>
      <c r="FE405" s="57">
        <f t="shared" si="2894"/>
        <v>0</v>
      </c>
      <c r="FF405" s="153">
        <f t="shared" si="3056"/>
        <v>10000</v>
      </c>
      <c r="FG405" s="469">
        <f t="shared" si="2895"/>
        <v>0</v>
      </c>
      <c r="FH405" s="46">
        <f t="shared" si="2896"/>
        <v>0</v>
      </c>
      <c r="FI405" s="46">
        <f t="shared" si="2897"/>
        <v>0</v>
      </c>
      <c r="FJ405" s="50"/>
      <c r="FL405" s="45">
        <v>344</v>
      </c>
      <c r="FM405" s="46">
        <f t="shared" si="3057"/>
        <v>0</v>
      </c>
      <c r="FN405" s="46">
        <f t="shared" si="3144"/>
        <v>0</v>
      </c>
      <c r="FO405" s="46">
        <f t="shared" si="3058"/>
        <v>0</v>
      </c>
      <c r="FP405" s="46">
        <f t="shared" si="2898"/>
        <v>0</v>
      </c>
      <c r="FQ405" s="46">
        <f t="shared" si="2899"/>
        <v>0</v>
      </c>
      <c r="FR405" s="51">
        <f t="shared" si="2900"/>
        <v>0</v>
      </c>
      <c r="FS405" s="57">
        <f t="shared" si="3169"/>
        <v>0</v>
      </c>
      <c r="FT405" s="58">
        <f t="shared" si="2773"/>
        <v>0</v>
      </c>
      <c r="FU405" s="241">
        <f t="shared" si="3145"/>
        <v>0</v>
      </c>
      <c r="FV405" s="51">
        <f t="shared" si="2901"/>
        <v>0</v>
      </c>
      <c r="FW405" s="51">
        <f t="shared" si="2902"/>
        <v>0</v>
      </c>
      <c r="FX405" s="153">
        <f t="shared" si="3170"/>
        <v>0</v>
      </c>
      <c r="FY405" s="468">
        <f t="shared" si="3059"/>
        <v>0</v>
      </c>
      <c r="FZ405" s="46">
        <f t="shared" si="3060"/>
        <v>0</v>
      </c>
      <c r="GA405" s="46">
        <f t="shared" si="2903"/>
        <v>0</v>
      </c>
      <c r="GB405" s="50"/>
      <c r="GD405" s="45">
        <v>344</v>
      </c>
      <c r="GE405" s="128">
        <f t="shared" si="3146"/>
        <v>0</v>
      </c>
      <c r="GF405" s="128">
        <f t="shared" si="3171"/>
        <v>0</v>
      </c>
      <c r="GG405" s="128">
        <f t="shared" si="2699"/>
        <v>0</v>
      </c>
      <c r="GH405" s="46">
        <f t="shared" si="2774"/>
        <v>0</v>
      </c>
      <c r="GI405" s="46">
        <f t="shared" si="2904"/>
        <v>0</v>
      </c>
      <c r="GJ405" s="51">
        <f t="shared" si="2905"/>
        <v>0</v>
      </c>
      <c r="GK405" s="51">
        <f t="shared" si="3172"/>
        <v>0</v>
      </c>
      <c r="GL405" s="153">
        <f t="shared" si="3061"/>
        <v>10000</v>
      </c>
      <c r="GM405" s="45">
        <v>344</v>
      </c>
      <c r="GN405" s="46">
        <f t="shared" si="2775"/>
        <v>0</v>
      </c>
      <c r="GO405" s="46">
        <f t="shared" si="3147"/>
        <v>0</v>
      </c>
      <c r="GP405" s="128">
        <f t="shared" si="2747"/>
        <v>0</v>
      </c>
      <c r="GQ405" s="46">
        <f t="shared" si="2906"/>
        <v>0</v>
      </c>
      <c r="GR405" s="46">
        <f t="shared" si="2748"/>
        <v>0</v>
      </c>
      <c r="GS405" s="51">
        <f t="shared" si="2907"/>
        <v>0</v>
      </c>
      <c r="GT405" s="57">
        <f t="shared" si="3173"/>
        <v>0</v>
      </c>
      <c r="GU405" s="58">
        <f t="shared" si="2908"/>
        <v>0</v>
      </c>
      <c r="GV405" s="52">
        <f t="shared" si="3148"/>
        <v>0</v>
      </c>
      <c r="GW405" s="51">
        <f t="shared" si="3062"/>
        <v>0</v>
      </c>
      <c r="GX405" s="57">
        <f t="shared" si="2909"/>
        <v>0</v>
      </c>
      <c r="GY405" s="57">
        <f t="shared" si="3174"/>
        <v>0</v>
      </c>
      <c r="GZ405" s="153">
        <f t="shared" si="3063"/>
        <v>10000</v>
      </c>
      <c r="HA405" s="469">
        <f t="shared" si="2910"/>
        <v>0</v>
      </c>
      <c r="HB405" s="46">
        <f t="shared" si="2911"/>
        <v>0</v>
      </c>
      <c r="HC405" s="46">
        <f t="shared" si="2912"/>
        <v>0</v>
      </c>
      <c r="HD405" s="50"/>
      <c r="HF405" s="45">
        <v>344</v>
      </c>
      <c r="HG405" s="46">
        <f t="shared" si="2913"/>
        <v>0</v>
      </c>
      <c r="HH405" s="46">
        <f t="shared" si="2914"/>
        <v>0</v>
      </c>
      <c r="HI405" s="46">
        <f t="shared" si="2915"/>
        <v>0</v>
      </c>
      <c r="HJ405" s="46">
        <f t="shared" si="2916"/>
        <v>0</v>
      </c>
      <c r="HK405" s="46">
        <f t="shared" si="2917"/>
        <v>0</v>
      </c>
      <c r="HL405" s="51">
        <f t="shared" si="2918"/>
        <v>0</v>
      </c>
      <c r="HM405" s="153">
        <f t="shared" si="3064"/>
        <v>10000</v>
      </c>
      <c r="HN405" s="58">
        <f t="shared" si="2919"/>
        <v>0</v>
      </c>
      <c r="HO405" s="52">
        <f t="shared" si="2920"/>
        <v>0</v>
      </c>
      <c r="HP405" s="51">
        <f t="shared" si="2921"/>
        <v>0</v>
      </c>
      <c r="HQ405" s="57">
        <f t="shared" si="2922"/>
        <v>0</v>
      </c>
      <c r="HR405" s="153">
        <f t="shared" si="3065"/>
        <v>10000</v>
      </c>
      <c r="HS405" s="468">
        <f t="shared" si="2749"/>
        <v>0</v>
      </c>
      <c r="HT405" s="46">
        <f t="shared" si="2750"/>
        <v>0</v>
      </c>
      <c r="HU405" s="46">
        <f t="shared" si="2751"/>
        <v>0</v>
      </c>
      <c r="HV405" s="50"/>
      <c r="HX405" s="45">
        <v>344</v>
      </c>
      <c r="HY405" s="128">
        <f t="shared" si="2923"/>
        <v>0</v>
      </c>
      <c r="HZ405" s="46">
        <f t="shared" si="2924"/>
        <v>0</v>
      </c>
      <c r="IA405" s="46">
        <f t="shared" si="2925"/>
        <v>0</v>
      </c>
      <c r="IB405" s="46">
        <f t="shared" si="2926"/>
        <v>0</v>
      </c>
      <c r="IC405" s="46">
        <f t="shared" si="2927"/>
        <v>0</v>
      </c>
      <c r="ID405" s="51">
        <f t="shared" si="2928"/>
        <v>0</v>
      </c>
      <c r="IE405" s="153">
        <f t="shared" si="3066"/>
        <v>10000</v>
      </c>
      <c r="IF405" s="58">
        <f t="shared" si="2929"/>
        <v>0</v>
      </c>
      <c r="IG405" s="52">
        <f t="shared" si="2930"/>
        <v>0</v>
      </c>
      <c r="IH405" s="51">
        <f t="shared" si="2931"/>
        <v>0</v>
      </c>
      <c r="II405" s="57">
        <f t="shared" si="3067"/>
        <v>0</v>
      </c>
      <c r="IJ405" s="153">
        <f t="shared" si="3068"/>
        <v>10000</v>
      </c>
      <c r="IK405" s="468">
        <f t="shared" si="2752"/>
        <v>0</v>
      </c>
      <c r="IL405" s="46">
        <f t="shared" si="2753"/>
        <v>0</v>
      </c>
      <c r="IM405" s="46">
        <f t="shared" si="2754"/>
        <v>0</v>
      </c>
      <c r="IN405" s="50"/>
      <c r="IO405" s="53">
        <f t="shared" si="2932"/>
        <v>0</v>
      </c>
      <c r="IQ405" s="45">
        <v>344</v>
      </c>
      <c r="IR405" s="128">
        <f t="shared" si="2933"/>
        <v>0</v>
      </c>
      <c r="IS405" s="128">
        <f t="shared" si="2934"/>
        <v>0</v>
      </c>
      <c r="IT405" s="128">
        <f t="shared" si="2935"/>
        <v>0</v>
      </c>
      <c r="IU405" s="46">
        <f t="shared" si="3142"/>
        <v>0</v>
      </c>
      <c r="IV405" s="46">
        <f t="shared" si="2936"/>
        <v>0</v>
      </c>
      <c r="IW405" s="51">
        <f t="shared" si="2937"/>
        <v>0</v>
      </c>
      <c r="IX405" s="199">
        <f t="shared" si="3069"/>
        <v>10000</v>
      </c>
      <c r="IY405" s="128">
        <f t="shared" si="2938"/>
        <v>0</v>
      </c>
      <c r="IZ405" s="408">
        <f t="shared" si="2939"/>
        <v>0</v>
      </c>
      <c r="JA405" s="58">
        <f t="shared" si="2940"/>
        <v>0</v>
      </c>
      <c r="JB405" s="52">
        <f t="shared" si="2941"/>
        <v>0</v>
      </c>
      <c r="JC405" s="51">
        <f t="shared" si="2942"/>
        <v>0</v>
      </c>
      <c r="JD405" s="57">
        <f t="shared" si="2943"/>
        <v>0</v>
      </c>
      <c r="JE405" s="280">
        <f t="shared" si="2944"/>
        <v>10000</v>
      </c>
      <c r="JF405" s="280">
        <f t="shared" si="2945"/>
        <v>0</v>
      </c>
      <c r="JG405" s="468">
        <f t="shared" si="2946"/>
        <v>0</v>
      </c>
      <c r="JH405" s="46">
        <f t="shared" si="2947"/>
        <v>0</v>
      </c>
      <c r="JI405" s="46">
        <f t="shared" si="2948"/>
        <v>0</v>
      </c>
      <c r="JJ405" s="50"/>
      <c r="JL405" s="45">
        <v>344</v>
      </c>
      <c r="JM405" s="46">
        <f t="shared" si="2949"/>
        <v>0</v>
      </c>
      <c r="JN405" s="46">
        <f t="shared" si="2950"/>
        <v>0</v>
      </c>
      <c r="JO405" s="128">
        <f t="shared" si="2951"/>
        <v>0</v>
      </c>
      <c r="JP405" s="46">
        <f t="shared" si="3070"/>
        <v>0</v>
      </c>
      <c r="JQ405" s="46">
        <f t="shared" si="2952"/>
        <v>0</v>
      </c>
      <c r="JR405" s="51">
        <f t="shared" si="2953"/>
        <v>0</v>
      </c>
      <c r="JS405" s="51">
        <f t="shared" si="3175"/>
        <v>0</v>
      </c>
      <c r="JT405" s="199">
        <f t="shared" si="3071"/>
        <v>10000</v>
      </c>
      <c r="JU405" s="128">
        <f t="shared" si="2954"/>
        <v>0</v>
      </c>
      <c r="JV405" s="408">
        <f t="shared" si="2955"/>
        <v>0</v>
      </c>
      <c r="JW405" s="58">
        <f t="shared" si="2956"/>
        <v>0</v>
      </c>
      <c r="JX405" s="52">
        <f t="shared" si="2957"/>
        <v>0</v>
      </c>
      <c r="JY405" s="51">
        <f t="shared" si="2958"/>
        <v>0</v>
      </c>
      <c r="JZ405" s="51">
        <f t="shared" si="2959"/>
        <v>0</v>
      </c>
      <c r="KA405" s="199">
        <f t="shared" si="3176"/>
        <v>0</v>
      </c>
      <c r="KB405" s="128">
        <f t="shared" si="3072"/>
        <v>10000</v>
      </c>
      <c r="KC405" s="204">
        <f t="shared" si="2960"/>
        <v>0</v>
      </c>
      <c r="KD405" s="468">
        <f t="shared" si="3073"/>
        <v>0</v>
      </c>
      <c r="KE405" s="46">
        <f t="shared" si="3074"/>
        <v>0</v>
      </c>
      <c r="KF405" s="46">
        <f t="shared" si="2961"/>
        <v>0</v>
      </c>
      <c r="KG405" s="50"/>
      <c r="KI405" s="45">
        <v>344</v>
      </c>
      <c r="KJ405" s="46">
        <f t="shared" si="2962"/>
        <v>0</v>
      </c>
      <c r="KK405" s="46">
        <f t="shared" si="2963"/>
        <v>0</v>
      </c>
      <c r="KL405" s="128">
        <f t="shared" si="2964"/>
        <v>0</v>
      </c>
      <c r="KM405" s="46">
        <f t="shared" si="2782"/>
        <v>0</v>
      </c>
      <c r="KN405" s="46">
        <f t="shared" si="2965"/>
        <v>0</v>
      </c>
      <c r="KO405" s="51">
        <f t="shared" si="2966"/>
        <v>0</v>
      </c>
      <c r="KP405" s="199">
        <f t="shared" si="3177"/>
        <v>0</v>
      </c>
      <c r="KQ405" s="199">
        <f t="shared" si="3075"/>
        <v>10000</v>
      </c>
      <c r="KR405" s="128">
        <f t="shared" si="2967"/>
        <v>0</v>
      </c>
      <c r="KS405" s="408">
        <f t="shared" si="2968"/>
        <v>0</v>
      </c>
      <c r="KT405" s="45">
        <v>344</v>
      </c>
      <c r="KU405" s="46">
        <f t="shared" si="3076"/>
        <v>0</v>
      </c>
      <c r="KV405" s="46">
        <f t="shared" si="2969"/>
        <v>0</v>
      </c>
      <c r="KW405" s="128">
        <f t="shared" si="2755"/>
        <v>0</v>
      </c>
      <c r="KX405" s="46">
        <f t="shared" si="2970"/>
        <v>0</v>
      </c>
      <c r="KY405" s="46">
        <f t="shared" si="2756"/>
        <v>0</v>
      </c>
      <c r="KZ405" s="51">
        <f t="shared" si="2971"/>
        <v>0</v>
      </c>
      <c r="LA405" s="153">
        <f t="shared" si="3178"/>
        <v>0</v>
      </c>
      <c r="LB405" s="58">
        <f t="shared" si="3189"/>
        <v>0</v>
      </c>
      <c r="LC405" s="52">
        <f t="shared" si="2972"/>
        <v>0</v>
      </c>
      <c r="LD405" s="51">
        <f t="shared" si="2973"/>
        <v>0</v>
      </c>
      <c r="LE405" s="51">
        <f t="shared" si="2757"/>
        <v>0</v>
      </c>
      <c r="LF405" s="51">
        <f t="shared" si="3179"/>
        <v>0</v>
      </c>
      <c r="LG405" s="128">
        <f t="shared" si="2758"/>
        <v>10000</v>
      </c>
      <c r="LH405" s="204">
        <f t="shared" si="2974"/>
        <v>0</v>
      </c>
      <c r="LI405" s="479">
        <f t="shared" si="2759"/>
        <v>0</v>
      </c>
      <c r="LJ405" s="46">
        <f t="shared" si="3077"/>
        <v>0</v>
      </c>
      <c r="LK405" s="46">
        <f t="shared" si="3078"/>
        <v>0</v>
      </c>
      <c r="LL405" s="50"/>
      <c r="LN405" s="45">
        <v>344</v>
      </c>
      <c r="LO405" s="46">
        <f t="shared" si="2975"/>
        <v>0</v>
      </c>
      <c r="LP405" s="46">
        <f t="shared" si="3149"/>
        <v>0</v>
      </c>
      <c r="LQ405" s="46">
        <f t="shared" si="2976"/>
        <v>0</v>
      </c>
      <c r="LR405" s="46">
        <f t="shared" si="2977"/>
        <v>0</v>
      </c>
      <c r="LS405" s="46">
        <f t="shared" si="2978"/>
        <v>0</v>
      </c>
      <c r="LT405" s="51">
        <f t="shared" si="2979"/>
        <v>0</v>
      </c>
      <c r="LU405" s="199">
        <f t="shared" si="3079"/>
        <v>10000</v>
      </c>
      <c r="LV405" s="58">
        <f t="shared" si="2980"/>
        <v>0</v>
      </c>
      <c r="LW405" s="241">
        <f t="shared" si="3150"/>
        <v>0</v>
      </c>
      <c r="LX405" s="51">
        <f t="shared" si="2981"/>
        <v>0</v>
      </c>
      <c r="LY405" s="51">
        <f t="shared" si="2982"/>
        <v>0</v>
      </c>
      <c r="LZ405" s="46">
        <f t="shared" si="3080"/>
        <v>0</v>
      </c>
      <c r="MA405" s="199">
        <f t="shared" si="3081"/>
        <v>10000</v>
      </c>
      <c r="MB405" s="468">
        <f t="shared" si="3082"/>
        <v>0</v>
      </c>
      <c r="MC405" s="46">
        <f t="shared" si="3083"/>
        <v>0</v>
      </c>
      <c r="MD405" s="46">
        <f t="shared" si="3084"/>
        <v>0</v>
      </c>
      <c r="ME405" s="50"/>
      <c r="MG405" s="45">
        <v>344</v>
      </c>
      <c r="MH405" s="46">
        <f t="shared" si="2983"/>
        <v>0</v>
      </c>
      <c r="MI405" s="46">
        <f t="shared" si="3151"/>
        <v>0</v>
      </c>
      <c r="MJ405" s="46">
        <f t="shared" si="2984"/>
        <v>0</v>
      </c>
      <c r="MK405" s="46">
        <f t="shared" si="2985"/>
        <v>0</v>
      </c>
      <c r="ML405" s="46">
        <f t="shared" si="2986"/>
        <v>0</v>
      </c>
      <c r="MM405" s="51">
        <f t="shared" si="2987"/>
        <v>0</v>
      </c>
      <c r="MN405" s="199">
        <f t="shared" si="3085"/>
        <v>10000</v>
      </c>
      <c r="MO405" s="58">
        <f t="shared" si="2988"/>
        <v>0</v>
      </c>
      <c r="MP405" s="52">
        <f t="shared" si="3152"/>
        <v>0</v>
      </c>
      <c r="MQ405" s="51">
        <f t="shared" si="2989"/>
        <v>0</v>
      </c>
      <c r="MR405" s="57">
        <f t="shared" si="2990"/>
        <v>0</v>
      </c>
      <c r="MS405" s="199">
        <f t="shared" si="3086"/>
        <v>10000</v>
      </c>
      <c r="MT405" s="468">
        <f t="shared" si="3087"/>
        <v>0</v>
      </c>
      <c r="MU405" s="46">
        <f t="shared" si="2991"/>
        <v>0</v>
      </c>
      <c r="MV405" s="46">
        <f t="shared" si="2992"/>
        <v>0</v>
      </c>
      <c r="MW405" s="50"/>
      <c r="MY405" s="45">
        <v>344</v>
      </c>
      <c r="MZ405" s="46">
        <f t="shared" si="2993"/>
        <v>0</v>
      </c>
      <c r="NA405" s="46">
        <f t="shared" si="3153"/>
        <v>0</v>
      </c>
      <c r="NB405" s="128">
        <f t="shared" si="2994"/>
        <v>0</v>
      </c>
      <c r="NC405" s="46">
        <f t="shared" si="2776"/>
        <v>0</v>
      </c>
      <c r="ND405" s="46">
        <f t="shared" si="2995"/>
        <v>0</v>
      </c>
      <c r="NE405" s="51">
        <f t="shared" si="2760"/>
        <v>0</v>
      </c>
      <c r="NF405" s="153">
        <f t="shared" si="2761"/>
        <v>10000</v>
      </c>
      <c r="NG405" s="45">
        <v>344</v>
      </c>
      <c r="NH405" s="46">
        <f t="shared" si="2777"/>
        <v>0</v>
      </c>
      <c r="NI405" s="46">
        <f t="shared" si="3180"/>
        <v>0</v>
      </c>
      <c r="NJ405" s="128">
        <f t="shared" si="2762"/>
        <v>0</v>
      </c>
      <c r="NK405" s="46">
        <f t="shared" si="3088"/>
        <v>0</v>
      </c>
      <c r="NL405" s="46">
        <f t="shared" si="2763"/>
        <v>0</v>
      </c>
      <c r="NM405" s="51">
        <f t="shared" si="2996"/>
        <v>0</v>
      </c>
      <c r="NN405" s="58">
        <f t="shared" si="2764"/>
        <v>0</v>
      </c>
      <c r="NO405" s="52">
        <f t="shared" si="3154"/>
        <v>0</v>
      </c>
      <c r="NP405" s="51">
        <f t="shared" si="2765"/>
        <v>0</v>
      </c>
      <c r="NQ405" s="57">
        <f t="shared" si="2997"/>
        <v>0</v>
      </c>
      <c r="NR405" s="153">
        <f t="shared" si="3089"/>
        <v>10000</v>
      </c>
      <c r="NS405" s="469">
        <f t="shared" si="2998"/>
        <v>0</v>
      </c>
      <c r="NT405" s="46">
        <f t="shared" si="2999"/>
        <v>0</v>
      </c>
      <c r="NU405" s="46">
        <f t="shared" si="3000"/>
        <v>0</v>
      </c>
      <c r="NV405" s="50"/>
      <c r="NX405" s="45">
        <v>344</v>
      </c>
      <c r="NY405" s="46">
        <f t="shared" si="3001"/>
        <v>0</v>
      </c>
      <c r="NZ405" s="46">
        <f t="shared" si="3155"/>
        <v>0</v>
      </c>
      <c r="OA405" s="46">
        <f t="shared" si="3002"/>
        <v>0</v>
      </c>
      <c r="OB405" s="46">
        <f t="shared" si="3003"/>
        <v>0</v>
      </c>
      <c r="OC405" s="46">
        <f t="shared" si="3004"/>
        <v>0</v>
      </c>
      <c r="OD405" s="51">
        <f t="shared" si="3005"/>
        <v>0</v>
      </c>
      <c r="OE405" s="57">
        <f t="shared" si="3181"/>
        <v>0</v>
      </c>
      <c r="OF405" s="153">
        <f t="shared" si="3090"/>
        <v>10000</v>
      </c>
      <c r="OG405" s="58">
        <f t="shared" si="3006"/>
        <v>0</v>
      </c>
      <c r="OH405" s="241">
        <f t="shared" si="3182"/>
        <v>0</v>
      </c>
      <c r="OI405" s="51">
        <f t="shared" si="3007"/>
        <v>0</v>
      </c>
      <c r="OJ405" s="51">
        <f t="shared" si="3008"/>
        <v>0</v>
      </c>
      <c r="OK405" s="153">
        <f t="shared" si="3183"/>
        <v>0</v>
      </c>
      <c r="OL405" s="153">
        <f t="shared" si="3091"/>
        <v>10000</v>
      </c>
      <c r="OM405" s="468">
        <f t="shared" si="3092"/>
        <v>0</v>
      </c>
      <c r="ON405" s="46">
        <f t="shared" si="3093"/>
        <v>0</v>
      </c>
      <c r="OO405" s="46">
        <f t="shared" si="3009"/>
        <v>0</v>
      </c>
      <c r="OP405" s="50"/>
      <c r="OR405" s="45">
        <v>344</v>
      </c>
      <c r="OS405" s="46">
        <f t="shared" si="3010"/>
        <v>0</v>
      </c>
      <c r="OT405" s="128">
        <f t="shared" si="3156"/>
        <v>0</v>
      </c>
      <c r="OU405" s="128">
        <f t="shared" si="3011"/>
        <v>0</v>
      </c>
      <c r="OV405" s="46">
        <f t="shared" si="2778"/>
        <v>0</v>
      </c>
      <c r="OW405" s="46">
        <f t="shared" si="2779"/>
        <v>0</v>
      </c>
      <c r="OX405" s="51">
        <f t="shared" si="3012"/>
        <v>0</v>
      </c>
      <c r="OY405" s="51">
        <f t="shared" si="3184"/>
        <v>0</v>
      </c>
      <c r="OZ405" s="153">
        <f t="shared" si="3094"/>
        <v>10000</v>
      </c>
      <c r="PA405" s="45">
        <v>344</v>
      </c>
      <c r="PB405" s="46">
        <f t="shared" si="3013"/>
        <v>0</v>
      </c>
      <c r="PC405" s="46">
        <f t="shared" si="3185"/>
        <v>0</v>
      </c>
      <c r="PD405" s="128">
        <f t="shared" si="3014"/>
        <v>0</v>
      </c>
      <c r="PE405" s="46">
        <f t="shared" si="3015"/>
        <v>0</v>
      </c>
      <c r="PF405" s="46">
        <f t="shared" si="3016"/>
        <v>0</v>
      </c>
      <c r="PG405" s="51">
        <f t="shared" si="3017"/>
        <v>0</v>
      </c>
      <c r="PH405" s="57">
        <f t="shared" si="3186"/>
        <v>0</v>
      </c>
      <c r="PI405" s="688">
        <f t="shared" si="3018"/>
        <v>0</v>
      </c>
      <c r="PJ405" s="52">
        <f t="shared" si="3187"/>
        <v>0</v>
      </c>
      <c r="PK405" s="51">
        <f t="shared" si="3019"/>
        <v>0</v>
      </c>
      <c r="PL405" s="57">
        <f t="shared" si="3020"/>
        <v>0</v>
      </c>
      <c r="PM405" s="57">
        <f t="shared" si="3188"/>
        <v>0</v>
      </c>
      <c r="PN405" s="153">
        <f t="shared" si="3095"/>
        <v>10000</v>
      </c>
      <c r="PO405" s="469">
        <f t="shared" si="3021"/>
        <v>0</v>
      </c>
      <c r="PP405" s="46">
        <f t="shared" si="3022"/>
        <v>0</v>
      </c>
      <c r="PQ405" s="46">
        <f t="shared" si="3023"/>
        <v>0</v>
      </c>
      <c r="PR405" s="50"/>
    </row>
    <row r="406" spans="2:434" hidden="1" x14ac:dyDescent="0.3">
      <c r="B406" s="45">
        <v>345</v>
      </c>
      <c r="C406" s="46">
        <f t="shared" si="2798"/>
        <v>0</v>
      </c>
      <c r="D406" s="46">
        <f t="shared" si="2830"/>
        <v>0</v>
      </c>
      <c r="E406" s="46">
        <f t="shared" si="2831"/>
        <v>0</v>
      </c>
      <c r="F406" s="46">
        <f t="shared" si="2832"/>
        <v>0</v>
      </c>
      <c r="G406" s="46">
        <f t="shared" si="2833"/>
        <v>0</v>
      </c>
      <c r="H406" s="51">
        <f t="shared" si="2834"/>
        <v>0</v>
      </c>
      <c r="I406" s="58">
        <f t="shared" si="2766"/>
        <v>0</v>
      </c>
      <c r="J406" s="52">
        <f t="shared" si="2835"/>
        <v>0</v>
      </c>
      <c r="K406" s="51">
        <f t="shared" si="2836"/>
        <v>0</v>
      </c>
      <c r="L406" s="57">
        <f t="shared" si="2837"/>
        <v>0</v>
      </c>
      <c r="M406" s="468">
        <f t="shared" si="3024"/>
        <v>0</v>
      </c>
      <c r="N406" s="46">
        <f t="shared" si="3025"/>
        <v>0</v>
      </c>
      <c r="O406" s="47"/>
      <c r="P406" s="46">
        <f t="shared" si="3026"/>
        <v>0</v>
      </c>
      <c r="Q406" s="50"/>
      <c r="T406" s="45">
        <v>345</v>
      </c>
      <c r="U406" s="46">
        <f t="shared" si="2838"/>
        <v>0</v>
      </c>
      <c r="V406" s="46">
        <f t="shared" si="2839"/>
        <v>0</v>
      </c>
      <c r="W406" s="46">
        <f t="shared" si="3027"/>
        <v>0</v>
      </c>
      <c r="X406" s="46">
        <f t="shared" si="2840"/>
        <v>0</v>
      </c>
      <c r="Y406" s="46">
        <f t="shared" si="2841"/>
        <v>0</v>
      </c>
      <c r="Z406" s="51">
        <f t="shared" si="2842"/>
        <v>0</v>
      </c>
      <c r="AA406" s="58">
        <f t="shared" si="2843"/>
        <v>0</v>
      </c>
      <c r="AB406" s="52">
        <f t="shared" si="2844"/>
        <v>0</v>
      </c>
      <c r="AC406" s="51">
        <f t="shared" si="2845"/>
        <v>0</v>
      </c>
      <c r="AD406" s="57">
        <f t="shared" si="2846"/>
        <v>0</v>
      </c>
      <c r="AE406" s="468">
        <f t="shared" si="3028"/>
        <v>0</v>
      </c>
      <c r="AF406" s="46">
        <f t="shared" si="2847"/>
        <v>0</v>
      </c>
      <c r="AG406" s="47"/>
      <c r="AH406" s="46">
        <f t="shared" si="3029"/>
        <v>0</v>
      </c>
      <c r="AI406" s="50"/>
      <c r="AK406" s="45">
        <v>345</v>
      </c>
      <c r="AL406" s="46">
        <f t="shared" si="2848"/>
        <v>0</v>
      </c>
      <c r="AM406" s="46"/>
      <c r="AN406" s="46"/>
      <c r="AO406" s="46">
        <f t="shared" si="2849"/>
        <v>0</v>
      </c>
      <c r="AP406" s="128">
        <f t="shared" si="2850"/>
        <v>0</v>
      </c>
      <c r="AQ406" s="128"/>
      <c r="AR406" s="128"/>
      <c r="AS406" s="46">
        <f t="shared" si="2851"/>
        <v>0</v>
      </c>
      <c r="AT406" s="46">
        <f t="shared" si="2852"/>
        <v>0</v>
      </c>
      <c r="AU406" s="51"/>
      <c r="AV406" s="51"/>
      <c r="AW406" s="51">
        <f t="shared" si="2853"/>
        <v>0</v>
      </c>
      <c r="AX406" s="58">
        <f t="shared" si="2854"/>
        <v>0</v>
      </c>
      <c r="AY406" s="52"/>
      <c r="AZ406" s="52"/>
      <c r="BA406" s="52">
        <f t="shared" si="2855"/>
        <v>0</v>
      </c>
      <c r="BB406" s="51">
        <f t="shared" si="2856"/>
        <v>0</v>
      </c>
      <c r="BC406" s="51"/>
      <c r="BD406" s="51"/>
      <c r="BE406" s="57">
        <f t="shared" si="2857"/>
        <v>0</v>
      </c>
      <c r="BF406" s="468">
        <f t="shared" si="2858"/>
        <v>0</v>
      </c>
      <c r="BG406" s="46">
        <f t="shared" si="2859"/>
        <v>0</v>
      </c>
      <c r="BH406" s="46">
        <f t="shared" si="2860"/>
        <v>0</v>
      </c>
      <c r="BI406" s="50"/>
      <c r="BK406" s="45">
        <v>345</v>
      </c>
      <c r="BL406" s="46">
        <f t="shared" si="3030"/>
        <v>0</v>
      </c>
      <c r="BM406" s="46">
        <f t="shared" si="3031"/>
        <v>0</v>
      </c>
      <c r="BN406" s="46">
        <f t="shared" si="3032"/>
        <v>0</v>
      </c>
      <c r="BO406" s="46">
        <f t="shared" si="2861"/>
        <v>0</v>
      </c>
      <c r="BP406" s="46">
        <f t="shared" si="2862"/>
        <v>0</v>
      </c>
      <c r="BQ406" s="51">
        <f t="shared" si="2863"/>
        <v>0</v>
      </c>
      <c r="BR406" s="57">
        <f t="shared" si="3157"/>
        <v>0</v>
      </c>
      <c r="BS406" s="58">
        <f t="shared" si="2767"/>
        <v>0</v>
      </c>
      <c r="BT406" s="52">
        <f t="shared" si="3033"/>
        <v>0</v>
      </c>
      <c r="BU406" s="51">
        <f t="shared" si="2864"/>
        <v>0</v>
      </c>
      <c r="BV406" s="51">
        <f t="shared" si="2865"/>
        <v>0</v>
      </c>
      <c r="BW406" s="153">
        <f t="shared" si="3158"/>
        <v>0</v>
      </c>
      <c r="BX406" s="468">
        <f t="shared" si="3034"/>
        <v>0</v>
      </c>
      <c r="BY406" s="46">
        <f t="shared" si="3035"/>
        <v>0</v>
      </c>
      <c r="BZ406" s="46">
        <f t="shared" si="2866"/>
        <v>0</v>
      </c>
      <c r="CA406" s="50"/>
      <c r="CB406" s="18"/>
      <c r="CC406" s="45">
        <v>345</v>
      </c>
      <c r="CD406" s="128">
        <f t="shared" si="2867"/>
        <v>0</v>
      </c>
      <c r="CE406" s="46">
        <f t="shared" si="3036"/>
        <v>0</v>
      </c>
      <c r="CF406" s="128">
        <f t="shared" si="2868"/>
        <v>0</v>
      </c>
      <c r="CG406" s="46">
        <f t="shared" si="3037"/>
        <v>0</v>
      </c>
      <c r="CH406" s="46">
        <f t="shared" si="2768"/>
        <v>0</v>
      </c>
      <c r="CI406" s="51">
        <f t="shared" si="2869"/>
        <v>0</v>
      </c>
      <c r="CJ406" s="199">
        <f t="shared" si="3159"/>
        <v>0</v>
      </c>
      <c r="CK406" s="153">
        <f t="shared" si="3038"/>
        <v>10000</v>
      </c>
      <c r="CL406" s="45">
        <v>345</v>
      </c>
      <c r="CM406" s="46">
        <f t="shared" si="3039"/>
        <v>0</v>
      </c>
      <c r="CN406" s="46">
        <f t="shared" si="3040"/>
        <v>0</v>
      </c>
      <c r="CO406" s="128">
        <f t="shared" si="2780"/>
        <v>0</v>
      </c>
      <c r="CP406" s="46">
        <f t="shared" si="2870"/>
        <v>0</v>
      </c>
      <c r="CQ406" s="46">
        <f t="shared" si="2781"/>
        <v>0</v>
      </c>
      <c r="CR406" s="51">
        <f t="shared" si="2871"/>
        <v>0</v>
      </c>
      <c r="CS406" s="153">
        <f t="shared" si="3160"/>
        <v>0</v>
      </c>
      <c r="CT406" s="58">
        <f t="shared" si="2872"/>
        <v>0</v>
      </c>
      <c r="CU406" s="52">
        <f t="shared" si="3041"/>
        <v>0</v>
      </c>
      <c r="CV406" s="51">
        <f t="shared" si="3042"/>
        <v>0</v>
      </c>
      <c r="CW406" s="51">
        <f t="shared" si="2873"/>
        <v>0</v>
      </c>
      <c r="CX406" s="57">
        <f t="shared" si="3161"/>
        <v>0</v>
      </c>
      <c r="CY406" s="153">
        <f t="shared" si="3043"/>
        <v>10000</v>
      </c>
      <c r="CZ406" s="479">
        <f t="shared" si="2746"/>
        <v>0</v>
      </c>
      <c r="DA406" s="46">
        <f t="shared" si="3044"/>
        <v>0</v>
      </c>
      <c r="DB406" s="46">
        <f t="shared" si="3045"/>
        <v>0</v>
      </c>
      <c r="DC406" s="50"/>
      <c r="DE406" s="45">
        <v>345</v>
      </c>
      <c r="DF406" s="46">
        <f t="shared" si="2874"/>
        <v>0</v>
      </c>
      <c r="DG406" s="46">
        <f t="shared" si="3162"/>
        <v>0</v>
      </c>
      <c r="DH406" s="46">
        <f t="shared" si="2875"/>
        <v>0</v>
      </c>
      <c r="DI406" s="46">
        <f t="shared" si="2876"/>
        <v>0</v>
      </c>
      <c r="DJ406" s="46">
        <f t="shared" si="2877"/>
        <v>0</v>
      </c>
      <c r="DK406" s="51">
        <f t="shared" si="2878"/>
        <v>0</v>
      </c>
      <c r="DL406" s="58">
        <f t="shared" si="2769"/>
        <v>0</v>
      </c>
      <c r="DM406" s="241">
        <f t="shared" si="3163"/>
        <v>0</v>
      </c>
      <c r="DN406" s="51">
        <f t="shared" si="2879"/>
        <v>0</v>
      </c>
      <c r="DO406" s="57">
        <f t="shared" si="2880"/>
        <v>0</v>
      </c>
      <c r="DP406" s="468">
        <f t="shared" si="3046"/>
        <v>0</v>
      </c>
      <c r="DQ406" s="46">
        <f t="shared" si="3047"/>
        <v>0</v>
      </c>
      <c r="DR406" s="47"/>
      <c r="DS406" s="46">
        <f t="shared" si="3048"/>
        <v>0</v>
      </c>
      <c r="DT406" s="50"/>
      <c r="DV406" s="45">
        <v>345</v>
      </c>
      <c r="DW406" s="46">
        <f t="shared" si="3049"/>
        <v>0</v>
      </c>
      <c r="DX406" s="46">
        <f t="shared" si="3164"/>
        <v>0</v>
      </c>
      <c r="DY406" s="46">
        <f t="shared" si="3050"/>
        <v>0</v>
      </c>
      <c r="DZ406" s="46">
        <f t="shared" si="2881"/>
        <v>0</v>
      </c>
      <c r="EA406" s="46">
        <f t="shared" si="2882"/>
        <v>0</v>
      </c>
      <c r="EB406" s="51">
        <f t="shared" si="2883"/>
        <v>0</v>
      </c>
      <c r="EC406" s="58">
        <f t="shared" si="2770"/>
        <v>0</v>
      </c>
      <c r="ED406" s="52">
        <f t="shared" si="3165"/>
        <v>0</v>
      </c>
      <c r="EE406" s="51">
        <f t="shared" si="2884"/>
        <v>0</v>
      </c>
      <c r="EF406" s="57">
        <f t="shared" si="2885"/>
        <v>0</v>
      </c>
      <c r="EG406" s="468">
        <f t="shared" si="3051"/>
        <v>0</v>
      </c>
      <c r="EH406" s="46">
        <f t="shared" si="3052"/>
        <v>0</v>
      </c>
      <c r="EI406" s="47"/>
      <c r="EJ406" s="46">
        <f t="shared" si="3053"/>
        <v>0</v>
      </c>
      <c r="EK406" s="50"/>
      <c r="EL406" s="18"/>
      <c r="EM406" s="45">
        <v>345</v>
      </c>
      <c r="EN406" s="46">
        <f t="shared" si="3143"/>
        <v>0</v>
      </c>
      <c r="EO406" s="46">
        <f t="shared" si="3166"/>
        <v>0</v>
      </c>
      <c r="EP406" s="128">
        <f t="shared" si="2771"/>
        <v>0</v>
      </c>
      <c r="EQ406" s="46">
        <f t="shared" si="2886"/>
        <v>0</v>
      </c>
      <c r="ER406" s="46">
        <f t="shared" si="2887"/>
        <v>0</v>
      </c>
      <c r="ES406" s="51">
        <f t="shared" si="2888"/>
        <v>0</v>
      </c>
      <c r="ET406" s="153">
        <f t="shared" si="3054"/>
        <v>10000</v>
      </c>
      <c r="EU406" s="45">
        <v>345</v>
      </c>
      <c r="EV406" s="46">
        <f t="shared" si="2772"/>
        <v>0</v>
      </c>
      <c r="EW406" s="46">
        <f t="shared" si="3167"/>
        <v>0</v>
      </c>
      <c r="EX406" s="128">
        <f t="shared" si="2889"/>
        <v>0</v>
      </c>
      <c r="EY406" s="46">
        <f t="shared" si="2890"/>
        <v>0</v>
      </c>
      <c r="EZ406" s="46">
        <f t="shared" si="2891"/>
        <v>0</v>
      </c>
      <c r="FA406" s="51">
        <f t="shared" si="2892"/>
        <v>0</v>
      </c>
      <c r="FB406" s="58">
        <f t="shared" si="2893"/>
        <v>0</v>
      </c>
      <c r="FC406" s="52">
        <f t="shared" si="3168"/>
        <v>0</v>
      </c>
      <c r="FD406" s="51">
        <f t="shared" si="3055"/>
        <v>0</v>
      </c>
      <c r="FE406" s="57">
        <f t="shared" si="2894"/>
        <v>0</v>
      </c>
      <c r="FF406" s="153">
        <f t="shared" si="3056"/>
        <v>10000</v>
      </c>
      <c r="FG406" s="469">
        <f t="shared" si="2895"/>
        <v>0</v>
      </c>
      <c r="FH406" s="46">
        <f t="shared" si="2896"/>
        <v>0</v>
      </c>
      <c r="FI406" s="46">
        <f t="shared" si="2897"/>
        <v>0</v>
      </c>
      <c r="FJ406" s="50"/>
      <c r="FL406" s="45">
        <v>345</v>
      </c>
      <c r="FM406" s="46">
        <f t="shared" si="3057"/>
        <v>0</v>
      </c>
      <c r="FN406" s="46">
        <f t="shared" si="3144"/>
        <v>0</v>
      </c>
      <c r="FO406" s="46">
        <f t="shared" si="3058"/>
        <v>0</v>
      </c>
      <c r="FP406" s="46">
        <f t="shared" si="2898"/>
        <v>0</v>
      </c>
      <c r="FQ406" s="46">
        <f t="shared" si="2899"/>
        <v>0</v>
      </c>
      <c r="FR406" s="51">
        <f t="shared" si="2900"/>
        <v>0</v>
      </c>
      <c r="FS406" s="57">
        <f t="shared" si="3169"/>
        <v>0</v>
      </c>
      <c r="FT406" s="58">
        <f t="shared" si="2773"/>
        <v>0</v>
      </c>
      <c r="FU406" s="241">
        <f t="shared" si="3145"/>
        <v>0</v>
      </c>
      <c r="FV406" s="51">
        <f t="shared" si="2901"/>
        <v>0</v>
      </c>
      <c r="FW406" s="51">
        <f t="shared" si="2902"/>
        <v>0</v>
      </c>
      <c r="FX406" s="153">
        <f t="shared" si="3170"/>
        <v>0</v>
      </c>
      <c r="FY406" s="468">
        <f t="shared" si="3059"/>
        <v>0</v>
      </c>
      <c r="FZ406" s="46">
        <f t="shared" si="3060"/>
        <v>0</v>
      </c>
      <c r="GA406" s="46">
        <f t="shared" si="2903"/>
        <v>0</v>
      </c>
      <c r="GB406" s="50"/>
      <c r="GD406" s="45">
        <v>345</v>
      </c>
      <c r="GE406" s="128">
        <f t="shared" si="3146"/>
        <v>0</v>
      </c>
      <c r="GF406" s="128">
        <f t="shared" si="3171"/>
        <v>0</v>
      </c>
      <c r="GG406" s="128">
        <f t="shared" si="2699"/>
        <v>0</v>
      </c>
      <c r="GH406" s="46">
        <f t="shared" si="2774"/>
        <v>0</v>
      </c>
      <c r="GI406" s="46">
        <f t="shared" si="2904"/>
        <v>0</v>
      </c>
      <c r="GJ406" s="51">
        <f t="shared" si="2905"/>
        <v>0</v>
      </c>
      <c r="GK406" s="51">
        <f t="shared" si="3172"/>
        <v>0</v>
      </c>
      <c r="GL406" s="153">
        <f t="shared" si="3061"/>
        <v>10000</v>
      </c>
      <c r="GM406" s="45">
        <v>345</v>
      </c>
      <c r="GN406" s="46">
        <f t="shared" si="2775"/>
        <v>0</v>
      </c>
      <c r="GO406" s="46">
        <f t="shared" si="3147"/>
        <v>0</v>
      </c>
      <c r="GP406" s="128">
        <f t="shared" si="2747"/>
        <v>0</v>
      </c>
      <c r="GQ406" s="46">
        <f t="shared" si="2906"/>
        <v>0</v>
      </c>
      <c r="GR406" s="46">
        <f t="shared" si="2748"/>
        <v>0</v>
      </c>
      <c r="GS406" s="51">
        <f t="shared" si="2907"/>
        <v>0</v>
      </c>
      <c r="GT406" s="57">
        <f t="shared" si="3173"/>
        <v>0</v>
      </c>
      <c r="GU406" s="58">
        <f t="shared" si="2908"/>
        <v>0</v>
      </c>
      <c r="GV406" s="52">
        <f t="shared" si="3148"/>
        <v>0</v>
      </c>
      <c r="GW406" s="51">
        <f t="shared" si="3062"/>
        <v>0</v>
      </c>
      <c r="GX406" s="57">
        <f t="shared" si="2909"/>
        <v>0</v>
      </c>
      <c r="GY406" s="57">
        <f t="shared" si="3174"/>
        <v>0</v>
      </c>
      <c r="GZ406" s="153">
        <f t="shared" si="3063"/>
        <v>10000</v>
      </c>
      <c r="HA406" s="469">
        <f t="shared" si="2910"/>
        <v>0</v>
      </c>
      <c r="HB406" s="46">
        <f t="shared" si="2911"/>
        <v>0</v>
      </c>
      <c r="HC406" s="46">
        <f t="shared" si="2912"/>
        <v>0</v>
      </c>
      <c r="HD406" s="50"/>
      <c r="HF406" s="45">
        <v>345</v>
      </c>
      <c r="HG406" s="46">
        <f t="shared" si="2913"/>
        <v>0</v>
      </c>
      <c r="HH406" s="46">
        <f t="shared" si="2914"/>
        <v>0</v>
      </c>
      <c r="HI406" s="46">
        <f t="shared" si="2915"/>
        <v>0</v>
      </c>
      <c r="HJ406" s="46">
        <f t="shared" si="2916"/>
        <v>0</v>
      </c>
      <c r="HK406" s="46">
        <f t="shared" si="2917"/>
        <v>0</v>
      </c>
      <c r="HL406" s="51">
        <f t="shared" si="2918"/>
        <v>0</v>
      </c>
      <c r="HM406" s="153">
        <f t="shared" si="3064"/>
        <v>10000</v>
      </c>
      <c r="HN406" s="58">
        <f t="shared" si="2919"/>
        <v>0</v>
      </c>
      <c r="HO406" s="52">
        <f t="shared" si="2920"/>
        <v>0</v>
      </c>
      <c r="HP406" s="51">
        <f t="shared" si="2921"/>
        <v>0</v>
      </c>
      <c r="HQ406" s="57">
        <f t="shared" si="2922"/>
        <v>0</v>
      </c>
      <c r="HR406" s="153">
        <f t="shared" si="3065"/>
        <v>10000</v>
      </c>
      <c r="HS406" s="468">
        <f t="shared" si="2749"/>
        <v>0</v>
      </c>
      <c r="HT406" s="46">
        <f t="shared" si="2750"/>
        <v>0</v>
      </c>
      <c r="HU406" s="46">
        <f t="shared" si="2751"/>
        <v>0</v>
      </c>
      <c r="HV406" s="50"/>
      <c r="HX406" s="45">
        <v>345</v>
      </c>
      <c r="HY406" s="128">
        <f t="shared" si="2923"/>
        <v>0</v>
      </c>
      <c r="HZ406" s="46">
        <f t="shared" si="2924"/>
        <v>0</v>
      </c>
      <c r="IA406" s="46">
        <f t="shared" si="2925"/>
        <v>0</v>
      </c>
      <c r="IB406" s="46">
        <f t="shared" si="2926"/>
        <v>0</v>
      </c>
      <c r="IC406" s="46">
        <f t="shared" si="2927"/>
        <v>0</v>
      </c>
      <c r="ID406" s="51">
        <f t="shared" si="2928"/>
        <v>0</v>
      </c>
      <c r="IE406" s="153">
        <f t="shared" si="3066"/>
        <v>10000</v>
      </c>
      <c r="IF406" s="58">
        <f t="shared" si="2929"/>
        <v>0</v>
      </c>
      <c r="IG406" s="52">
        <f t="shared" si="2930"/>
        <v>0</v>
      </c>
      <c r="IH406" s="51">
        <f t="shared" si="2931"/>
        <v>0</v>
      </c>
      <c r="II406" s="57">
        <f t="shared" si="3067"/>
        <v>0</v>
      </c>
      <c r="IJ406" s="153">
        <f t="shared" si="3068"/>
        <v>10000</v>
      </c>
      <c r="IK406" s="468">
        <f t="shared" si="2752"/>
        <v>0</v>
      </c>
      <c r="IL406" s="46">
        <f t="shared" si="2753"/>
        <v>0</v>
      </c>
      <c r="IM406" s="46">
        <f t="shared" si="2754"/>
        <v>0</v>
      </c>
      <c r="IN406" s="50"/>
      <c r="IO406" s="53">
        <f t="shared" si="2932"/>
        <v>0</v>
      </c>
      <c r="IQ406" s="45">
        <v>345</v>
      </c>
      <c r="IR406" s="128">
        <f t="shared" si="2933"/>
        <v>0</v>
      </c>
      <c r="IS406" s="128">
        <f t="shared" si="2934"/>
        <v>0</v>
      </c>
      <c r="IT406" s="128">
        <f t="shared" si="2935"/>
        <v>0</v>
      </c>
      <c r="IU406" s="46">
        <f t="shared" si="3142"/>
        <v>0</v>
      </c>
      <c r="IV406" s="46">
        <f t="shared" si="2936"/>
        <v>0</v>
      </c>
      <c r="IW406" s="51">
        <f t="shared" si="2937"/>
        <v>0</v>
      </c>
      <c r="IX406" s="199">
        <f t="shared" si="3069"/>
        <v>10000</v>
      </c>
      <c r="IY406" s="128">
        <f t="shared" si="2938"/>
        <v>0</v>
      </c>
      <c r="IZ406" s="408">
        <f t="shared" si="2939"/>
        <v>0</v>
      </c>
      <c r="JA406" s="58">
        <f t="shared" si="2940"/>
        <v>0</v>
      </c>
      <c r="JB406" s="52">
        <f t="shared" si="2941"/>
        <v>0</v>
      </c>
      <c r="JC406" s="51">
        <f t="shared" si="2942"/>
        <v>0</v>
      </c>
      <c r="JD406" s="57">
        <f t="shared" si="2943"/>
        <v>0</v>
      </c>
      <c r="JE406" s="280">
        <f t="shared" si="2944"/>
        <v>10000</v>
      </c>
      <c r="JF406" s="280">
        <f t="shared" si="2945"/>
        <v>0</v>
      </c>
      <c r="JG406" s="468">
        <f t="shared" si="2946"/>
        <v>0</v>
      </c>
      <c r="JH406" s="46">
        <f t="shared" si="2947"/>
        <v>0</v>
      </c>
      <c r="JI406" s="46">
        <f t="shared" si="2948"/>
        <v>0</v>
      </c>
      <c r="JJ406" s="50"/>
      <c r="JL406" s="45">
        <v>345</v>
      </c>
      <c r="JM406" s="46">
        <f t="shared" si="2949"/>
        <v>0</v>
      </c>
      <c r="JN406" s="46">
        <f t="shared" si="2950"/>
        <v>0</v>
      </c>
      <c r="JO406" s="128">
        <f t="shared" si="2951"/>
        <v>0</v>
      </c>
      <c r="JP406" s="46">
        <f t="shared" si="3070"/>
        <v>0</v>
      </c>
      <c r="JQ406" s="46">
        <f t="shared" si="2952"/>
        <v>0</v>
      </c>
      <c r="JR406" s="51">
        <f t="shared" si="2953"/>
        <v>0</v>
      </c>
      <c r="JS406" s="51">
        <f t="shared" si="3175"/>
        <v>0</v>
      </c>
      <c r="JT406" s="199">
        <f t="shared" si="3071"/>
        <v>10000</v>
      </c>
      <c r="JU406" s="128">
        <f t="shared" si="2954"/>
        <v>0</v>
      </c>
      <c r="JV406" s="408">
        <f t="shared" si="2955"/>
        <v>0</v>
      </c>
      <c r="JW406" s="58">
        <f t="shared" si="2956"/>
        <v>0</v>
      </c>
      <c r="JX406" s="52">
        <f t="shared" si="2957"/>
        <v>0</v>
      </c>
      <c r="JY406" s="51">
        <f t="shared" si="2958"/>
        <v>0</v>
      </c>
      <c r="JZ406" s="51">
        <f t="shared" si="2959"/>
        <v>0</v>
      </c>
      <c r="KA406" s="199">
        <f t="shared" si="3176"/>
        <v>0</v>
      </c>
      <c r="KB406" s="128">
        <f t="shared" si="3072"/>
        <v>10000</v>
      </c>
      <c r="KC406" s="204">
        <f t="shared" si="2960"/>
        <v>0</v>
      </c>
      <c r="KD406" s="468">
        <f t="shared" si="3073"/>
        <v>0</v>
      </c>
      <c r="KE406" s="46">
        <f t="shared" si="3074"/>
        <v>0</v>
      </c>
      <c r="KF406" s="46">
        <f t="shared" si="2961"/>
        <v>0</v>
      </c>
      <c r="KG406" s="50"/>
      <c r="KI406" s="45">
        <v>345</v>
      </c>
      <c r="KJ406" s="46">
        <f t="shared" si="2962"/>
        <v>0</v>
      </c>
      <c r="KK406" s="46">
        <f t="shared" si="2963"/>
        <v>0</v>
      </c>
      <c r="KL406" s="128">
        <f t="shared" si="2964"/>
        <v>0</v>
      </c>
      <c r="KM406" s="46">
        <f t="shared" si="2782"/>
        <v>0</v>
      </c>
      <c r="KN406" s="46">
        <f t="shared" si="2965"/>
        <v>0</v>
      </c>
      <c r="KO406" s="51">
        <f t="shared" si="2966"/>
        <v>0</v>
      </c>
      <c r="KP406" s="199">
        <f t="shared" si="3177"/>
        <v>0</v>
      </c>
      <c r="KQ406" s="199">
        <f t="shared" si="3075"/>
        <v>10000</v>
      </c>
      <c r="KR406" s="128">
        <f t="shared" si="2967"/>
        <v>0</v>
      </c>
      <c r="KS406" s="408">
        <f t="shared" si="2968"/>
        <v>0</v>
      </c>
      <c r="KT406" s="45">
        <v>345</v>
      </c>
      <c r="KU406" s="46">
        <f t="shared" si="3076"/>
        <v>0</v>
      </c>
      <c r="KV406" s="46">
        <f t="shared" si="2969"/>
        <v>0</v>
      </c>
      <c r="KW406" s="128">
        <f t="shared" si="2755"/>
        <v>0</v>
      </c>
      <c r="KX406" s="46">
        <f t="shared" si="2970"/>
        <v>0</v>
      </c>
      <c r="KY406" s="46">
        <f t="shared" si="2756"/>
        <v>0</v>
      </c>
      <c r="KZ406" s="51">
        <f t="shared" si="2971"/>
        <v>0</v>
      </c>
      <c r="LA406" s="153">
        <f t="shared" si="3178"/>
        <v>0</v>
      </c>
      <c r="LB406" s="58">
        <f t="shared" si="3189"/>
        <v>0</v>
      </c>
      <c r="LC406" s="52">
        <f t="shared" si="2972"/>
        <v>0</v>
      </c>
      <c r="LD406" s="51">
        <f t="shared" si="2973"/>
        <v>0</v>
      </c>
      <c r="LE406" s="51">
        <f t="shared" si="2757"/>
        <v>0</v>
      </c>
      <c r="LF406" s="51">
        <f t="shared" si="3179"/>
        <v>0</v>
      </c>
      <c r="LG406" s="128">
        <f t="shared" si="2758"/>
        <v>10000</v>
      </c>
      <c r="LH406" s="204">
        <f t="shared" si="2974"/>
        <v>0</v>
      </c>
      <c r="LI406" s="479">
        <f t="shared" si="2759"/>
        <v>0</v>
      </c>
      <c r="LJ406" s="46">
        <f t="shared" si="3077"/>
        <v>0</v>
      </c>
      <c r="LK406" s="46">
        <f t="shared" si="3078"/>
        <v>0</v>
      </c>
      <c r="LL406" s="50"/>
      <c r="LN406" s="45">
        <v>345</v>
      </c>
      <c r="LO406" s="46">
        <f t="shared" si="2975"/>
        <v>0</v>
      </c>
      <c r="LP406" s="46">
        <f t="shared" si="3149"/>
        <v>0</v>
      </c>
      <c r="LQ406" s="46">
        <f t="shared" si="2976"/>
        <v>0</v>
      </c>
      <c r="LR406" s="46">
        <f t="shared" si="2977"/>
        <v>0</v>
      </c>
      <c r="LS406" s="46">
        <f t="shared" si="2978"/>
        <v>0</v>
      </c>
      <c r="LT406" s="51">
        <f t="shared" si="2979"/>
        <v>0</v>
      </c>
      <c r="LU406" s="199">
        <f t="shared" si="3079"/>
        <v>10000</v>
      </c>
      <c r="LV406" s="58">
        <f t="shared" si="2980"/>
        <v>0</v>
      </c>
      <c r="LW406" s="241">
        <f t="shared" si="3150"/>
        <v>0</v>
      </c>
      <c r="LX406" s="51">
        <f t="shared" si="2981"/>
        <v>0</v>
      </c>
      <c r="LY406" s="51">
        <f t="shared" si="2982"/>
        <v>0</v>
      </c>
      <c r="LZ406" s="46">
        <f t="shared" si="3080"/>
        <v>0</v>
      </c>
      <c r="MA406" s="199">
        <f t="shared" si="3081"/>
        <v>10000</v>
      </c>
      <c r="MB406" s="468">
        <f t="shared" si="3082"/>
        <v>0</v>
      </c>
      <c r="MC406" s="46">
        <f t="shared" si="3083"/>
        <v>0</v>
      </c>
      <c r="MD406" s="46">
        <f t="shared" si="3084"/>
        <v>0</v>
      </c>
      <c r="ME406" s="50"/>
      <c r="MG406" s="45">
        <v>345</v>
      </c>
      <c r="MH406" s="46">
        <f t="shared" si="2983"/>
        <v>0</v>
      </c>
      <c r="MI406" s="46">
        <f t="shared" si="3151"/>
        <v>0</v>
      </c>
      <c r="MJ406" s="46">
        <f t="shared" si="2984"/>
        <v>0</v>
      </c>
      <c r="MK406" s="46">
        <f t="shared" si="2985"/>
        <v>0</v>
      </c>
      <c r="ML406" s="46">
        <f t="shared" si="2986"/>
        <v>0</v>
      </c>
      <c r="MM406" s="51">
        <f t="shared" si="2987"/>
        <v>0</v>
      </c>
      <c r="MN406" s="199">
        <f t="shared" si="3085"/>
        <v>10000</v>
      </c>
      <c r="MO406" s="58">
        <f t="shared" si="2988"/>
        <v>0</v>
      </c>
      <c r="MP406" s="52">
        <f t="shared" si="3152"/>
        <v>0</v>
      </c>
      <c r="MQ406" s="51">
        <f t="shared" si="2989"/>
        <v>0</v>
      </c>
      <c r="MR406" s="57">
        <f t="shared" si="2990"/>
        <v>0</v>
      </c>
      <c r="MS406" s="199">
        <f t="shared" si="3086"/>
        <v>10000</v>
      </c>
      <c r="MT406" s="468">
        <f t="shared" si="3087"/>
        <v>0</v>
      </c>
      <c r="MU406" s="46">
        <f t="shared" si="2991"/>
        <v>0</v>
      </c>
      <c r="MV406" s="46">
        <f t="shared" si="2992"/>
        <v>0</v>
      </c>
      <c r="MW406" s="50"/>
      <c r="MY406" s="45">
        <v>345</v>
      </c>
      <c r="MZ406" s="46">
        <f t="shared" si="2993"/>
        <v>0</v>
      </c>
      <c r="NA406" s="46">
        <f t="shared" si="3153"/>
        <v>0</v>
      </c>
      <c r="NB406" s="128">
        <f t="shared" si="2994"/>
        <v>0</v>
      </c>
      <c r="NC406" s="46">
        <f t="shared" si="2776"/>
        <v>0</v>
      </c>
      <c r="ND406" s="46">
        <f t="shared" si="2995"/>
        <v>0</v>
      </c>
      <c r="NE406" s="51">
        <f t="shared" si="2760"/>
        <v>0</v>
      </c>
      <c r="NF406" s="153">
        <f t="shared" si="2761"/>
        <v>10000</v>
      </c>
      <c r="NG406" s="45">
        <v>345</v>
      </c>
      <c r="NH406" s="46">
        <f t="shared" si="2777"/>
        <v>0</v>
      </c>
      <c r="NI406" s="46">
        <f t="shared" si="3180"/>
        <v>0</v>
      </c>
      <c r="NJ406" s="128">
        <f t="shared" si="2762"/>
        <v>0</v>
      </c>
      <c r="NK406" s="46">
        <f t="shared" si="3088"/>
        <v>0</v>
      </c>
      <c r="NL406" s="46">
        <f t="shared" si="2763"/>
        <v>0</v>
      </c>
      <c r="NM406" s="51">
        <f t="shared" si="2996"/>
        <v>0</v>
      </c>
      <c r="NN406" s="58">
        <f t="shared" si="2764"/>
        <v>0</v>
      </c>
      <c r="NO406" s="52">
        <f t="shared" si="3154"/>
        <v>0</v>
      </c>
      <c r="NP406" s="51">
        <f t="shared" si="2765"/>
        <v>0</v>
      </c>
      <c r="NQ406" s="57">
        <f t="shared" si="2997"/>
        <v>0</v>
      </c>
      <c r="NR406" s="153">
        <f t="shared" si="3089"/>
        <v>10000</v>
      </c>
      <c r="NS406" s="469">
        <f t="shared" si="2998"/>
        <v>0</v>
      </c>
      <c r="NT406" s="46">
        <f t="shared" si="2999"/>
        <v>0</v>
      </c>
      <c r="NU406" s="46">
        <f t="shared" si="3000"/>
        <v>0</v>
      </c>
      <c r="NV406" s="50"/>
      <c r="NX406" s="45">
        <v>345</v>
      </c>
      <c r="NY406" s="46">
        <f t="shared" si="3001"/>
        <v>0</v>
      </c>
      <c r="NZ406" s="46">
        <f t="shared" si="3155"/>
        <v>0</v>
      </c>
      <c r="OA406" s="46">
        <f t="shared" si="3002"/>
        <v>0</v>
      </c>
      <c r="OB406" s="46">
        <f t="shared" si="3003"/>
        <v>0</v>
      </c>
      <c r="OC406" s="46">
        <f t="shared" si="3004"/>
        <v>0</v>
      </c>
      <c r="OD406" s="51">
        <f t="shared" si="3005"/>
        <v>0</v>
      </c>
      <c r="OE406" s="57">
        <f t="shared" si="3181"/>
        <v>0</v>
      </c>
      <c r="OF406" s="153">
        <f t="shared" si="3090"/>
        <v>10000</v>
      </c>
      <c r="OG406" s="58">
        <f t="shared" si="3006"/>
        <v>0</v>
      </c>
      <c r="OH406" s="241">
        <f t="shared" si="3182"/>
        <v>0</v>
      </c>
      <c r="OI406" s="51">
        <f t="shared" si="3007"/>
        <v>0</v>
      </c>
      <c r="OJ406" s="51">
        <f t="shared" si="3008"/>
        <v>0</v>
      </c>
      <c r="OK406" s="153">
        <f t="shared" si="3183"/>
        <v>0</v>
      </c>
      <c r="OL406" s="153">
        <f t="shared" si="3091"/>
        <v>10000</v>
      </c>
      <c r="OM406" s="468">
        <f t="shared" si="3092"/>
        <v>0</v>
      </c>
      <c r="ON406" s="46">
        <f t="shared" si="3093"/>
        <v>0</v>
      </c>
      <c r="OO406" s="46">
        <f t="shared" si="3009"/>
        <v>0</v>
      </c>
      <c r="OP406" s="50"/>
      <c r="OR406" s="45">
        <v>345</v>
      </c>
      <c r="OS406" s="46">
        <f t="shared" si="3010"/>
        <v>0</v>
      </c>
      <c r="OT406" s="128">
        <f t="shared" si="3156"/>
        <v>0</v>
      </c>
      <c r="OU406" s="128">
        <f t="shared" si="3011"/>
        <v>0</v>
      </c>
      <c r="OV406" s="46">
        <f t="shared" si="2778"/>
        <v>0</v>
      </c>
      <c r="OW406" s="46">
        <f t="shared" si="2779"/>
        <v>0</v>
      </c>
      <c r="OX406" s="51">
        <f t="shared" si="3012"/>
        <v>0</v>
      </c>
      <c r="OY406" s="51">
        <f t="shared" si="3184"/>
        <v>0</v>
      </c>
      <c r="OZ406" s="153">
        <f t="shared" si="3094"/>
        <v>10000</v>
      </c>
      <c r="PA406" s="45">
        <v>345</v>
      </c>
      <c r="PB406" s="46">
        <f t="shared" si="3013"/>
        <v>0</v>
      </c>
      <c r="PC406" s="46">
        <f t="shared" si="3185"/>
        <v>0</v>
      </c>
      <c r="PD406" s="128">
        <f t="shared" si="3014"/>
        <v>0</v>
      </c>
      <c r="PE406" s="46">
        <f t="shared" si="3015"/>
        <v>0</v>
      </c>
      <c r="PF406" s="46">
        <f t="shared" si="3016"/>
        <v>0</v>
      </c>
      <c r="PG406" s="51">
        <f t="shared" si="3017"/>
        <v>0</v>
      </c>
      <c r="PH406" s="57">
        <f t="shared" si="3186"/>
        <v>0</v>
      </c>
      <c r="PI406" s="688">
        <f t="shared" si="3018"/>
        <v>0</v>
      </c>
      <c r="PJ406" s="52">
        <f t="shared" si="3187"/>
        <v>0</v>
      </c>
      <c r="PK406" s="51">
        <f t="shared" si="3019"/>
        <v>0</v>
      </c>
      <c r="PL406" s="57">
        <f t="shared" si="3020"/>
        <v>0</v>
      </c>
      <c r="PM406" s="57">
        <f t="shared" si="3188"/>
        <v>0</v>
      </c>
      <c r="PN406" s="153">
        <f t="shared" si="3095"/>
        <v>10000</v>
      </c>
      <c r="PO406" s="469">
        <f t="shared" si="3021"/>
        <v>0</v>
      </c>
      <c r="PP406" s="46">
        <f t="shared" si="3022"/>
        <v>0</v>
      </c>
      <c r="PQ406" s="46">
        <f t="shared" si="3023"/>
        <v>0</v>
      </c>
      <c r="PR406" s="50"/>
    </row>
    <row r="407" spans="2:434" hidden="1" x14ac:dyDescent="0.3">
      <c r="B407" s="45">
        <v>346</v>
      </c>
      <c r="C407" s="46">
        <f t="shared" si="2798"/>
        <v>0</v>
      </c>
      <c r="D407" s="46">
        <f t="shared" si="2830"/>
        <v>0</v>
      </c>
      <c r="E407" s="46">
        <f t="shared" si="2831"/>
        <v>0</v>
      </c>
      <c r="F407" s="46">
        <f t="shared" si="2832"/>
        <v>0</v>
      </c>
      <c r="G407" s="46">
        <f t="shared" si="2833"/>
        <v>0</v>
      </c>
      <c r="H407" s="51">
        <f t="shared" si="2834"/>
        <v>0</v>
      </c>
      <c r="I407" s="58">
        <f t="shared" si="2766"/>
        <v>0</v>
      </c>
      <c r="J407" s="52">
        <f t="shared" si="2835"/>
        <v>0</v>
      </c>
      <c r="K407" s="51">
        <f t="shared" si="2836"/>
        <v>0</v>
      </c>
      <c r="L407" s="57">
        <f t="shared" si="2837"/>
        <v>0</v>
      </c>
      <c r="M407" s="468">
        <f t="shared" si="3024"/>
        <v>0</v>
      </c>
      <c r="N407" s="46">
        <f t="shared" si="3025"/>
        <v>0</v>
      </c>
      <c r="O407" s="47"/>
      <c r="P407" s="46">
        <f t="shared" si="3026"/>
        <v>0</v>
      </c>
      <c r="Q407" s="50"/>
      <c r="T407" s="45">
        <v>346</v>
      </c>
      <c r="U407" s="46">
        <f t="shared" si="2838"/>
        <v>0</v>
      </c>
      <c r="V407" s="46">
        <f t="shared" si="2839"/>
        <v>0</v>
      </c>
      <c r="W407" s="46">
        <f t="shared" si="3027"/>
        <v>0</v>
      </c>
      <c r="X407" s="46">
        <f t="shared" si="2840"/>
        <v>0</v>
      </c>
      <c r="Y407" s="46">
        <f t="shared" si="2841"/>
        <v>0</v>
      </c>
      <c r="Z407" s="51">
        <f t="shared" si="2842"/>
        <v>0</v>
      </c>
      <c r="AA407" s="58">
        <f t="shared" si="2843"/>
        <v>0</v>
      </c>
      <c r="AB407" s="52">
        <f t="shared" si="2844"/>
        <v>0</v>
      </c>
      <c r="AC407" s="51">
        <f t="shared" si="2845"/>
        <v>0</v>
      </c>
      <c r="AD407" s="57">
        <f t="shared" si="2846"/>
        <v>0</v>
      </c>
      <c r="AE407" s="468">
        <f t="shared" si="3028"/>
        <v>0</v>
      </c>
      <c r="AF407" s="46">
        <f t="shared" si="2847"/>
        <v>0</v>
      </c>
      <c r="AG407" s="47"/>
      <c r="AH407" s="46">
        <f t="shared" si="3029"/>
        <v>0</v>
      </c>
      <c r="AI407" s="50"/>
      <c r="AK407" s="45">
        <v>346</v>
      </c>
      <c r="AL407" s="46">
        <f t="shared" si="2848"/>
        <v>0</v>
      </c>
      <c r="AM407" s="46"/>
      <c r="AN407" s="46"/>
      <c r="AO407" s="46">
        <f t="shared" si="2849"/>
        <v>0</v>
      </c>
      <c r="AP407" s="128">
        <f t="shared" si="2850"/>
        <v>0</v>
      </c>
      <c r="AQ407" s="128"/>
      <c r="AR407" s="128"/>
      <c r="AS407" s="46">
        <f t="shared" si="2851"/>
        <v>0</v>
      </c>
      <c r="AT407" s="46">
        <f t="shared" si="2852"/>
        <v>0</v>
      </c>
      <c r="AU407" s="51"/>
      <c r="AV407" s="51"/>
      <c r="AW407" s="51">
        <f t="shared" si="2853"/>
        <v>0</v>
      </c>
      <c r="AX407" s="58">
        <f t="shared" si="2854"/>
        <v>0</v>
      </c>
      <c r="AY407" s="52"/>
      <c r="AZ407" s="52"/>
      <c r="BA407" s="52">
        <f t="shared" si="2855"/>
        <v>0</v>
      </c>
      <c r="BB407" s="51">
        <f t="shared" si="2856"/>
        <v>0</v>
      </c>
      <c r="BC407" s="51"/>
      <c r="BD407" s="51"/>
      <c r="BE407" s="57">
        <f t="shared" si="2857"/>
        <v>0</v>
      </c>
      <c r="BF407" s="468">
        <f t="shared" si="2858"/>
        <v>0</v>
      </c>
      <c r="BG407" s="46">
        <f t="shared" si="2859"/>
        <v>0</v>
      </c>
      <c r="BH407" s="46">
        <f t="shared" si="2860"/>
        <v>0</v>
      </c>
      <c r="BI407" s="50"/>
      <c r="BK407" s="45">
        <v>346</v>
      </c>
      <c r="BL407" s="46">
        <f t="shared" si="3030"/>
        <v>0</v>
      </c>
      <c r="BM407" s="46">
        <f t="shared" si="3031"/>
        <v>0</v>
      </c>
      <c r="BN407" s="46">
        <f t="shared" si="3032"/>
        <v>0</v>
      </c>
      <c r="BO407" s="46">
        <f t="shared" si="2861"/>
        <v>0</v>
      </c>
      <c r="BP407" s="46">
        <f t="shared" si="2862"/>
        <v>0</v>
      </c>
      <c r="BQ407" s="51">
        <f t="shared" si="2863"/>
        <v>0</v>
      </c>
      <c r="BR407" s="57">
        <f t="shared" si="3157"/>
        <v>0</v>
      </c>
      <c r="BS407" s="58">
        <f t="shared" si="2767"/>
        <v>0</v>
      </c>
      <c r="BT407" s="52">
        <f t="shared" si="3033"/>
        <v>0</v>
      </c>
      <c r="BU407" s="51">
        <f t="shared" si="2864"/>
        <v>0</v>
      </c>
      <c r="BV407" s="51">
        <f t="shared" si="2865"/>
        <v>0</v>
      </c>
      <c r="BW407" s="153">
        <f t="shared" si="3158"/>
        <v>0</v>
      </c>
      <c r="BX407" s="468">
        <f t="shared" si="3034"/>
        <v>0</v>
      </c>
      <c r="BY407" s="46">
        <f t="shared" si="3035"/>
        <v>0</v>
      </c>
      <c r="BZ407" s="46">
        <f t="shared" si="2866"/>
        <v>0</v>
      </c>
      <c r="CA407" s="50"/>
      <c r="CB407" s="18"/>
      <c r="CC407" s="45">
        <v>346</v>
      </c>
      <c r="CD407" s="128">
        <f t="shared" si="2867"/>
        <v>0</v>
      </c>
      <c r="CE407" s="46">
        <f t="shared" si="3036"/>
        <v>0</v>
      </c>
      <c r="CF407" s="128">
        <f t="shared" si="2868"/>
        <v>0</v>
      </c>
      <c r="CG407" s="46">
        <f t="shared" si="3037"/>
        <v>0</v>
      </c>
      <c r="CH407" s="46">
        <f t="shared" si="2768"/>
        <v>0</v>
      </c>
      <c r="CI407" s="51">
        <f t="shared" si="2869"/>
        <v>0</v>
      </c>
      <c r="CJ407" s="199">
        <f t="shared" si="3159"/>
        <v>0</v>
      </c>
      <c r="CK407" s="153">
        <f t="shared" si="3038"/>
        <v>10000</v>
      </c>
      <c r="CL407" s="45">
        <v>346</v>
      </c>
      <c r="CM407" s="46">
        <f t="shared" si="3039"/>
        <v>0</v>
      </c>
      <c r="CN407" s="46">
        <f t="shared" si="3040"/>
        <v>0</v>
      </c>
      <c r="CO407" s="128">
        <f t="shared" si="2780"/>
        <v>0</v>
      </c>
      <c r="CP407" s="46">
        <f t="shared" si="2870"/>
        <v>0</v>
      </c>
      <c r="CQ407" s="46">
        <f t="shared" si="2781"/>
        <v>0</v>
      </c>
      <c r="CR407" s="51">
        <f t="shared" si="2871"/>
        <v>0</v>
      </c>
      <c r="CS407" s="153">
        <f t="shared" si="3160"/>
        <v>0</v>
      </c>
      <c r="CT407" s="58">
        <f t="shared" si="2872"/>
        <v>0</v>
      </c>
      <c r="CU407" s="52">
        <f t="shared" si="3041"/>
        <v>0</v>
      </c>
      <c r="CV407" s="51">
        <f t="shared" si="3042"/>
        <v>0</v>
      </c>
      <c r="CW407" s="51">
        <f t="shared" si="2873"/>
        <v>0</v>
      </c>
      <c r="CX407" s="57">
        <f t="shared" si="3161"/>
        <v>0</v>
      </c>
      <c r="CY407" s="153">
        <f t="shared" si="3043"/>
        <v>10000</v>
      </c>
      <c r="CZ407" s="479">
        <f t="shared" si="2746"/>
        <v>0</v>
      </c>
      <c r="DA407" s="46">
        <f t="shared" si="3044"/>
        <v>0</v>
      </c>
      <c r="DB407" s="46">
        <f t="shared" si="3045"/>
        <v>0</v>
      </c>
      <c r="DC407" s="50"/>
      <c r="DE407" s="45">
        <v>346</v>
      </c>
      <c r="DF407" s="46">
        <f t="shared" si="2874"/>
        <v>0</v>
      </c>
      <c r="DG407" s="46">
        <f t="shared" si="3162"/>
        <v>0</v>
      </c>
      <c r="DH407" s="46">
        <f t="shared" si="2875"/>
        <v>0</v>
      </c>
      <c r="DI407" s="46">
        <f t="shared" si="2876"/>
        <v>0</v>
      </c>
      <c r="DJ407" s="46">
        <f t="shared" si="2877"/>
        <v>0</v>
      </c>
      <c r="DK407" s="51">
        <f t="shared" si="2878"/>
        <v>0</v>
      </c>
      <c r="DL407" s="58">
        <f t="shared" si="2769"/>
        <v>0</v>
      </c>
      <c r="DM407" s="241">
        <f t="shared" si="3163"/>
        <v>0</v>
      </c>
      <c r="DN407" s="51">
        <f t="shared" si="2879"/>
        <v>0</v>
      </c>
      <c r="DO407" s="57">
        <f t="shared" si="2880"/>
        <v>0</v>
      </c>
      <c r="DP407" s="468">
        <f t="shared" si="3046"/>
        <v>0</v>
      </c>
      <c r="DQ407" s="46">
        <f t="shared" si="3047"/>
        <v>0</v>
      </c>
      <c r="DR407" s="47"/>
      <c r="DS407" s="46">
        <f t="shared" si="3048"/>
        <v>0</v>
      </c>
      <c r="DT407" s="50"/>
      <c r="DV407" s="45">
        <v>346</v>
      </c>
      <c r="DW407" s="46">
        <f t="shared" si="3049"/>
        <v>0</v>
      </c>
      <c r="DX407" s="46">
        <f t="shared" si="3164"/>
        <v>0</v>
      </c>
      <c r="DY407" s="46">
        <f t="shared" si="3050"/>
        <v>0</v>
      </c>
      <c r="DZ407" s="46">
        <f t="shared" si="2881"/>
        <v>0</v>
      </c>
      <c r="EA407" s="46">
        <f t="shared" si="2882"/>
        <v>0</v>
      </c>
      <c r="EB407" s="51">
        <f t="shared" si="2883"/>
        <v>0</v>
      </c>
      <c r="EC407" s="58">
        <f t="shared" si="2770"/>
        <v>0</v>
      </c>
      <c r="ED407" s="52">
        <f t="shared" si="3165"/>
        <v>0</v>
      </c>
      <c r="EE407" s="51">
        <f t="shared" si="2884"/>
        <v>0</v>
      </c>
      <c r="EF407" s="57">
        <f t="shared" si="2885"/>
        <v>0</v>
      </c>
      <c r="EG407" s="468">
        <f t="shared" si="3051"/>
        <v>0</v>
      </c>
      <c r="EH407" s="46">
        <f t="shared" si="3052"/>
        <v>0</v>
      </c>
      <c r="EI407" s="47"/>
      <c r="EJ407" s="46">
        <f t="shared" si="3053"/>
        <v>0</v>
      </c>
      <c r="EK407" s="50"/>
      <c r="EL407" s="18"/>
      <c r="EM407" s="45">
        <v>346</v>
      </c>
      <c r="EN407" s="46">
        <f t="shared" si="3143"/>
        <v>0</v>
      </c>
      <c r="EO407" s="46">
        <f t="shared" si="3166"/>
        <v>0</v>
      </c>
      <c r="EP407" s="128">
        <f t="shared" si="2771"/>
        <v>0</v>
      </c>
      <c r="EQ407" s="46">
        <f t="shared" si="2886"/>
        <v>0</v>
      </c>
      <c r="ER407" s="46">
        <f t="shared" si="2887"/>
        <v>0</v>
      </c>
      <c r="ES407" s="51">
        <f t="shared" si="2888"/>
        <v>0</v>
      </c>
      <c r="ET407" s="153">
        <f t="shared" si="3054"/>
        <v>10000</v>
      </c>
      <c r="EU407" s="45">
        <v>346</v>
      </c>
      <c r="EV407" s="46">
        <f t="shared" si="2772"/>
        <v>0</v>
      </c>
      <c r="EW407" s="46">
        <f t="shared" si="3167"/>
        <v>0</v>
      </c>
      <c r="EX407" s="128">
        <f t="shared" si="2889"/>
        <v>0</v>
      </c>
      <c r="EY407" s="46">
        <f t="shared" si="2890"/>
        <v>0</v>
      </c>
      <c r="EZ407" s="46">
        <f t="shared" si="2891"/>
        <v>0</v>
      </c>
      <c r="FA407" s="51">
        <f t="shared" si="2892"/>
        <v>0</v>
      </c>
      <c r="FB407" s="58">
        <f t="shared" si="2893"/>
        <v>0</v>
      </c>
      <c r="FC407" s="52">
        <f t="shared" si="3168"/>
        <v>0</v>
      </c>
      <c r="FD407" s="51">
        <f t="shared" si="3055"/>
        <v>0</v>
      </c>
      <c r="FE407" s="57">
        <f t="shared" si="2894"/>
        <v>0</v>
      </c>
      <c r="FF407" s="153">
        <f t="shared" si="3056"/>
        <v>10000</v>
      </c>
      <c r="FG407" s="469">
        <f t="shared" si="2895"/>
        <v>0</v>
      </c>
      <c r="FH407" s="46">
        <f t="shared" si="2896"/>
        <v>0</v>
      </c>
      <c r="FI407" s="46">
        <f t="shared" si="2897"/>
        <v>0</v>
      </c>
      <c r="FJ407" s="50"/>
      <c r="FL407" s="45">
        <v>346</v>
      </c>
      <c r="FM407" s="46">
        <f t="shared" si="3057"/>
        <v>0</v>
      </c>
      <c r="FN407" s="46">
        <f t="shared" si="3144"/>
        <v>0</v>
      </c>
      <c r="FO407" s="46">
        <f t="shared" si="3058"/>
        <v>0</v>
      </c>
      <c r="FP407" s="46">
        <f t="shared" si="2898"/>
        <v>0</v>
      </c>
      <c r="FQ407" s="46">
        <f t="shared" si="2899"/>
        <v>0</v>
      </c>
      <c r="FR407" s="51">
        <f t="shared" si="2900"/>
        <v>0</v>
      </c>
      <c r="FS407" s="57">
        <f t="shared" si="3169"/>
        <v>0</v>
      </c>
      <c r="FT407" s="58">
        <f t="shared" si="2773"/>
        <v>0</v>
      </c>
      <c r="FU407" s="241">
        <f t="shared" si="3145"/>
        <v>0</v>
      </c>
      <c r="FV407" s="51">
        <f t="shared" si="2901"/>
        <v>0</v>
      </c>
      <c r="FW407" s="51">
        <f t="shared" si="2902"/>
        <v>0</v>
      </c>
      <c r="FX407" s="153">
        <f t="shared" si="3170"/>
        <v>0</v>
      </c>
      <c r="FY407" s="468">
        <f t="shared" si="3059"/>
        <v>0</v>
      </c>
      <c r="FZ407" s="46">
        <f t="shared" si="3060"/>
        <v>0</v>
      </c>
      <c r="GA407" s="46">
        <f t="shared" si="2903"/>
        <v>0</v>
      </c>
      <c r="GB407" s="50"/>
      <c r="GD407" s="45">
        <v>346</v>
      </c>
      <c r="GE407" s="128">
        <f t="shared" si="3146"/>
        <v>0</v>
      </c>
      <c r="GF407" s="128">
        <f t="shared" si="3171"/>
        <v>0</v>
      </c>
      <c r="GG407" s="128">
        <f t="shared" si="2699"/>
        <v>0</v>
      </c>
      <c r="GH407" s="46">
        <f t="shared" si="2774"/>
        <v>0</v>
      </c>
      <c r="GI407" s="46">
        <f t="shared" si="2904"/>
        <v>0</v>
      </c>
      <c r="GJ407" s="51">
        <f t="shared" si="2905"/>
        <v>0</v>
      </c>
      <c r="GK407" s="51">
        <f t="shared" si="3172"/>
        <v>0</v>
      </c>
      <c r="GL407" s="153">
        <f t="shared" si="3061"/>
        <v>10000</v>
      </c>
      <c r="GM407" s="45">
        <v>346</v>
      </c>
      <c r="GN407" s="46">
        <f t="shared" si="2775"/>
        <v>0</v>
      </c>
      <c r="GO407" s="46">
        <f t="shared" si="3147"/>
        <v>0</v>
      </c>
      <c r="GP407" s="128">
        <f t="shared" si="2747"/>
        <v>0</v>
      </c>
      <c r="GQ407" s="46">
        <f t="shared" si="2906"/>
        <v>0</v>
      </c>
      <c r="GR407" s="46">
        <f t="shared" si="2748"/>
        <v>0</v>
      </c>
      <c r="GS407" s="51">
        <f t="shared" si="2907"/>
        <v>0</v>
      </c>
      <c r="GT407" s="57">
        <f t="shared" si="3173"/>
        <v>0</v>
      </c>
      <c r="GU407" s="58">
        <f t="shared" si="2908"/>
        <v>0</v>
      </c>
      <c r="GV407" s="52">
        <f t="shared" si="3148"/>
        <v>0</v>
      </c>
      <c r="GW407" s="51">
        <f t="shared" si="3062"/>
        <v>0</v>
      </c>
      <c r="GX407" s="57">
        <f t="shared" si="2909"/>
        <v>0</v>
      </c>
      <c r="GY407" s="57">
        <f t="shared" si="3174"/>
        <v>0</v>
      </c>
      <c r="GZ407" s="153">
        <f t="shared" si="3063"/>
        <v>10000</v>
      </c>
      <c r="HA407" s="469">
        <f t="shared" si="2910"/>
        <v>0</v>
      </c>
      <c r="HB407" s="46">
        <f t="shared" si="2911"/>
        <v>0</v>
      </c>
      <c r="HC407" s="46">
        <f t="shared" si="2912"/>
        <v>0</v>
      </c>
      <c r="HD407" s="50"/>
      <c r="HF407" s="45">
        <v>346</v>
      </c>
      <c r="HG407" s="46">
        <f t="shared" si="2913"/>
        <v>0</v>
      </c>
      <c r="HH407" s="46">
        <f t="shared" si="2914"/>
        <v>0</v>
      </c>
      <c r="HI407" s="46">
        <f t="shared" si="2915"/>
        <v>0</v>
      </c>
      <c r="HJ407" s="46">
        <f t="shared" si="2916"/>
        <v>0</v>
      </c>
      <c r="HK407" s="46">
        <f t="shared" si="2917"/>
        <v>0</v>
      </c>
      <c r="HL407" s="51">
        <f t="shared" si="2918"/>
        <v>0</v>
      </c>
      <c r="HM407" s="153">
        <f t="shared" si="3064"/>
        <v>10000</v>
      </c>
      <c r="HN407" s="58">
        <f t="shared" si="2919"/>
        <v>0</v>
      </c>
      <c r="HO407" s="52">
        <f t="shared" si="2920"/>
        <v>0</v>
      </c>
      <c r="HP407" s="51">
        <f t="shared" si="2921"/>
        <v>0</v>
      </c>
      <c r="HQ407" s="57">
        <f t="shared" si="2922"/>
        <v>0</v>
      </c>
      <c r="HR407" s="153">
        <f t="shared" si="3065"/>
        <v>10000</v>
      </c>
      <c r="HS407" s="468">
        <f t="shared" si="2749"/>
        <v>0</v>
      </c>
      <c r="HT407" s="46">
        <f t="shared" si="2750"/>
        <v>0</v>
      </c>
      <c r="HU407" s="46">
        <f t="shared" si="2751"/>
        <v>0</v>
      </c>
      <c r="HV407" s="50"/>
      <c r="HX407" s="45">
        <v>346</v>
      </c>
      <c r="HY407" s="128">
        <f t="shared" si="2923"/>
        <v>0</v>
      </c>
      <c r="HZ407" s="46">
        <f t="shared" si="2924"/>
        <v>0</v>
      </c>
      <c r="IA407" s="46">
        <f t="shared" si="2925"/>
        <v>0</v>
      </c>
      <c r="IB407" s="46">
        <f t="shared" si="2926"/>
        <v>0</v>
      </c>
      <c r="IC407" s="46">
        <f t="shared" si="2927"/>
        <v>0</v>
      </c>
      <c r="ID407" s="51">
        <f t="shared" si="2928"/>
        <v>0</v>
      </c>
      <c r="IE407" s="153">
        <f t="shared" si="3066"/>
        <v>10000</v>
      </c>
      <c r="IF407" s="58">
        <f t="shared" si="2929"/>
        <v>0</v>
      </c>
      <c r="IG407" s="52">
        <f t="shared" si="2930"/>
        <v>0</v>
      </c>
      <c r="IH407" s="51">
        <f t="shared" si="2931"/>
        <v>0</v>
      </c>
      <c r="II407" s="57">
        <f t="shared" si="3067"/>
        <v>0</v>
      </c>
      <c r="IJ407" s="153">
        <f t="shared" si="3068"/>
        <v>10000</v>
      </c>
      <c r="IK407" s="468">
        <f t="shared" si="2752"/>
        <v>0</v>
      </c>
      <c r="IL407" s="46">
        <f t="shared" si="2753"/>
        <v>0</v>
      </c>
      <c r="IM407" s="46">
        <f t="shared" si="2754"/>
        <v>0</v>
      </c>
      <c r="IN407" s="50"/>
      <c r="IO407" s="53">
        <f t="shared" si="2932"/>
        <v>0</v>
      </c>
      <c r="IQ407" s="45">
        <v>346</v>
      </c>
      <c r="IR407" s="128">
        <f t="shared" si="2933"/>
        <v>0</v>
      </c>
      <c r="IS407" s="128">
        <f t="shared" si="2934"/>
        <v>0</v>
      </c>
      <c r="IT407" s="128">
        <f t="shared" si="2935"/>
        <v>0</v>
      </c>
      <c r="IU407" s="46">
        <f t="shared" si="3142"/>
        <v>0</v>
      </c>
      <c r="IV407" s="46">
        <f t="shared" si="2936"/>
        <v>0</v>
      </c>
      <c r="IW407" s="51">
        <f t="shared" si="2937"/>
        <v>0</v>
      </c>
      <c r="IX407" s="199">
        <f t="shared" si="3069"/>
        <v>10000</v>
      </c>
      <c r="IY407" s="128">
        <f t="shared" si="2938"/>
        <v>0</v>
      </c>
      <c r="IZ407" s="408">
        <f t="shared" si="2939"/>
        <v>0</v>
      </c>
      <c r="JA407" s="58">
        <f t="shared" si="2940"/>
        <v>0</v>
      </c>
      <c r="JB407" s="52">
        <f t="shared" si="2941"/>
        <v>0</v>
      </c>
      <c r="JC407" s="51">
        <f t="shared" si="2942"/>
        <v>0</v>
      </c>
      <c r="JD407" s="57">
        <f t="shared" si="2943"/>
        <v>0</v>
      </c>
      <c r="JE407" s="280">
        <f t="shared" si="2944"/>
        <v>10000</v>
      </c>
      <c r="JF407" s="280">
        <f t="shared" si="2945"/>
        <v>0</v>
      </c>
      <c r="JG407" s="468">
        <f t="shared" si="2946"/>
        <v>0</v>
      </c>
      <c r="JH407" s="46">
        <f t="shared" si="2947"/>
        <v>0</v>
      </c>
      <c r="JI407" s="46">
        <f t="shared" si="2948"/>
        <v>0</v>
      </c>
      <c r="JJ407" s="50"/>
      <c r="JL407" s="45">
        <v>346</v>
      </c>
      <c r="JM407" s="46">
        <f t="shared" si="2949"/>
        <v>0</v>
      </c>
      <c r="JN407" s="46">
        <f t="shared" si="2950"/>
        <v>0</v>
      </c>
      <c r="JO407" s="128">
        <f t="shared" si="2951"/>
        <v>0</v>
      </c>
      <c r="JP407" s="46">
        <f t="shared" si="3070"/>
        <v>0</v>
      </c>
      <c r="JQ407" s="46">
        <f t="shared" si="2952"/>
        <v>0</v>
      </c>
      <c r="JR407" s="51">
        <f t="shared" si="2953"/>
        <v>0</v>
      </c>
      <c r="JS407" s="51">
        <f t="shared" si="3175"/>
        <v>0</v>
      </c>
      <c r="JT407" s="199">
        <f t="shared" si="3071"/>
        <v>10000</v>
      </c>
      <c r="JU407" s="128">
        <f t="shared" si="2954"/>
        <v>0</v>
      </c>
      <c r="JV407" s="408">
        <f t="shared" si="2955"/>
        <v>0</v>
      </c>
      <c r="JW407" s="58">
        <f t="shared" si="2956"/>
        <v>0</v>
      </c>
      <c r="JX407" s="52">
        <f t="shared" si="2957"/>
        <v>0</v>
      </c>
      <c r="JY407" s="51">
        <f t="shared" si="2958"/>
        <v>0</v>
      </c>
      <c r="JZ407" s="51">
        <f t="shared" si="2959"/>
        <v>0</v>
      </c>
      <c r="KA407" s="199">
        <f t="shared" si="3176"/>
        <v>0</v>
      </c>
      <c r="KB407" s="128">
        <f t="shared" si="3072"/>
        <v>10000</v>
      </c>
      <c r="KC407" s="204">
        <f t="shared" si="2960"/>
        <v>0</v>
      </c>
      <c r="KD407" s="468">
        <f t="shared" si="3073"/>
        <v>0</v>
      </c>
      <c r="KE407" s="46">
        <f t="shared" si="3074"/>
        <v>0</v>
      </c>
      <c r="KF407" s="46">
        <f t="shared" si="2961"/>
        <v>0</v>
      </c>
      <c r="KG407" s="50"/>
      <c r="KI407" s="45">
        <v>346</v>
      </c>
      <c r="KJ407" s="46">
        <f t="shared" si="2962"/>
        <v>0</v>
      </c>
      <c r="KK407" s="46">
        <f t="shared" si="2963"/>
        <v>0</v>
      </c>
      <c r="KL407" s="128">
        <f t="shared" si="2964"/>
        <v>0</v>
      </c>
      <c r="KM407" s="46">
        <f t="shared" si="2782"/>
        <v>0</v>
      </c>
      <c r="KN407" s="46">
        <f t="shared" si="2965"/>
        <v>0</v>
      </c>
      <c r="KO407" s="51">
        <f t="shared" si="2966"/>
        <v>0</v>
      </c>
      <c r="KP407" s="199">
        <f t="shared" si="3177"/>
        <v>0</v>
      </c>
      <c r="KQ407" s="199">
        <f t="shared" si="3075"/>
        <v>10000</v>
      </c>
      <c r="KR407" s="128">
        <f t="shared" si="2967"/>
        <v>0</v>
      </c>
      <c r="KS407" s="408">
        <f t="shared" si="2968"/>
        <v>0</v>
      </c>
      <c r="KT407" s="45">
        <v>346</v>
      </c>
      <c r="KU407" s="46">
        <f t="shared" si="3076"/>
        <v>0</v>
      </c>
      <c r="KV407" s="46">
        <f t="shared" si="2969"/>
        <v>0</v>
      </c>
      <c r="KW407" s="128">
        <f t="shared" si="2755"/>
        <v>0</v>
      </c>
      <c r="KX407" s="46">
        <f t="shared" si="2970"/>
        <v>0</v>
      </c>
      <c r="KY407" s="46">
        <f t="shared" si="2756"/>
        <v>0</v>
      </c>
      <c r="KZ407" s="51">
        <f t="shared" si="2971"/>
        <v>0</v>
      </c>
      <c r="LA407" s="153">
        <f t="shared" si="3178"/>
        <v>0</v>
      </c>
      <c r="LB407" s="58">
        <f t="shared" si="3189"/>
        <v>0</v>
      </c>
      <c r="LC407" s="52">
        <f t="shared" si="2972"/>
        <v>0</v>
      </c>
      <c r="LD407" s="51">
        <f t="shared" si="2973"/>
        <v>0</v>
      </c>
      <c r="LE407" s="51">
        <f t="shared" si="2757"/>
        <v>0</v>
      </c>
      <c r="LF407" s="51">
        <f t="shared" si="3179"/>
        <v>0</v>
      </c>
      <c r="LG407" s="128">
        <f t="shared" si="2758"/>
        <v>10000</v>
      </c>
      <c r="LH407" s="204">
        <f t="shared" si="2974"/>
        <v>0</v>
      </c>
      <c r="LI407" s="479">
        <f t="shared" si="2759"/>
        <v>0</v>
      </c>
      <c r="LJ407" s="46">
        <f t="shared" si="3077"/>
        <v>0</v>
      </c>
      <c r="LK407" s="46">
        <f t="shared" si="3078"/>
        <v>0</v>
      </c>
      <c r="LL407" s="50"/>
      <c r="LN407" s="45">
        <v>346</v>
      </c>
      <c r="LO407" s="46">
        <f t="shared" si="2975"/>
        <v>0</v>
      </c>
      <c r="LP407" s="46">
        <f t="shared" si="3149"/>
        <v>0</v>
      </c>
      <c r="LQ407" s="46">
        <f t="shared" si="2976"/>
        <v>0</v>
      </c>
      <c r="LR407" s="46">
        <f t="shared" si="2977"/>
        <v>0</v>
      </c>
      <c r="LS407" s="46">
        <f t="shared" si="2978"/>
        <v>0</v>
      </c>
      <c r="LT407" s="51">
        <f t="shared" si="2979"/>
        <v>0</v>
      </c>
      <c r="LU407" s="199">
        <f t="shared" si="3079"/>
        <v>10000</v>
      </c>
      <c r="LV407" s="58">
        <f t="shared" si="2980"/>
        <v>0</v>
      </c>
      <c r="LW407" s="241">
        <f t="shared" si="3150"/>
        <v>0</v>
      </c>
      <c r="LX407" s="51">
        <f t="shared" si="2981"/>
        <v>0</v>
      </c>
      <c r="LY407" s="51">
        <f t="shared" si="2982"/>
        <v>0</v>
      </c>
      <c r="LZ407" s="46">
        <f t="shared" si="3080"/>
        <v>0</v>
      </c>
      <c r="MA407" s="199">
        <f t="shared" si="3081"/>
        <v>10000</v>
      </c>
      <c r="MB407" s="468">
        <f t="shared" si="3082"/>
        <v>0</v>
      </c>
      <c r="MC407" s="46">
        <f t="shared" si="3083"/>
        <v>0</v>
      </c>
      <c r="MD407" s="46">
        <f t="shared" si="3084"/>
        <v>0</v>
      </c>
      <c r="ME407" s="50"/>
      <c r="MG407" s="45">
        <v>346</v>
      </c>
      <c r="MH407" s="46">
        <f t="shared" si="2983"/>
        <v>0</v>
      </c>
      <c r="MI407" s="46">
        <f t="shared" si="3151"/>
        <v>0</v>
      </c>
      <c r="MJ407" s="46">
        <f t="shared" si="2984"/>
        <v>0</v>
      </c>
      <c r="MK407" s="46">
        <f t="shared" si="2985"/>
        <v>0</v>
      </c>
      <c r="ML407" s="46">
        <f t="shared" si="2986"/>
        <v>0</v>
      </c>
      <c r="MM407" s="51">
        <f t="shared" si="2987"/>
        <v>0</v>
      </c>
      <c r="MN407" s="199">
        <f t="shared" si="3085"/>
        <v>10000</v>
      </c>
      <c r="MO407" s="58">
        <f t="shared" si="2988"/>
        <v>0</v>
      </c>
      <c r="MP407" s="52">
        <f t="shared" si="3152"/>
        <v>0</v>
      </c>
      <c r="MQ407" s="51">
        <f t="shared" si="2989"/>
        <v>0</v>
      </c>
      <c r="MR407" s="57">
        <f t="shared" si="2990"/>
        <v>0</v>
      </c>
      <c r="MS407" s="199">
        <f t="shared" si="3086"/>
        <v>10000</v>
      </c>
      <c r="MT407" s="468">
        <f t="shared" si="3087"/>
        <v>0</v>
      </c>
      <c r="MU407" s="46">
        <f t="shared" si="2991"/>
        <v>0</v>
      </c>
      <c r="MV407" s="46">
        <f t="shared" si="2992"/>
        <v>0</v>
      </c>
      <c r="MW407" s="50"/>
      <c r="MY407" s="45">
        <v>346</v>
      </c>
      <c r="MZ407" s="46">
        <f t="shared" si="2993"/>
        <v>0</v>
      </c>
      <c r="NA407" s="46">
        <f t="shared" si="3153"/>
        <v>0</v>
      </c>
      <c r="NB407" s="128">
        <f t="shared" si="2994"/>
        <v>0</v>
      </c>
      <c r="NC407" s="46">
        <f t="shared" si="2776"/>
        <v>0</v>
      </c>
      <c r="ND407" s="46">
        <f t="shared" si="2995"/>
        <v>0</v>
      </c>
      <c r="NE407" s="51">
        <f t="shared" si="2760"/>
        <v>0</v>
      </c>
      <c r="NF407" s="153">
        <f t="shared" si="2761"/>
        <v>10000</v>
      </c>
      <c r="NG407" s="45">
        <v>346</v>
      </c>
      <c r="NH407" s="46">
        <f t="shared" si="2777"/>
        <v>0</v>
      </c>
      <c r="NI407" s="46">
        <f t="shared" si="3180"/>
        <v>0</v>
      </c>
      <c r="NJ407" s="128">
        <f t="shared" si="2762"/>
        <v>0</v>
      </c>
      <c r="NK407" s="46">
        <f t="shared" si="3088"/>
        <v>0</v>
      </c>
      <c r="NL407" s="46">
        <f t="shared" si="2763"/>
        <v>0</v>
      </c>
      <c r="NM407" s="51">
        <f t="shared" si="2996"/>
        <v>0</v>
      </c>
      <c r="NN407" s="58">
        <f t="shared" si="2764"/>
        <v>0</v>
      </c>
      <c r="NO407" s="52">
        <f t="shared" si="3154"/>
        <v>0</v>
      </c>
      <c r="NP407" s="51">
        <f t="shared" si="2765"/>
        <v>0</v>
      </c>
      <c r="NQ407" s="57">
        <f t="shared" si="2997"/>
        <v>0</v>
      </c>
      <c r="NR407" s="153">
        <f t="shared" si="3089"/>
        <v>10000</v>
      </c>
      <c r="NS407" s="469">
        <f t="shared" si="2998"/>
        <v>0</v>
      </c>
      <c r="NT407" s="46">
        <f t="shared" si="2999"/>
        <v>0</v>
      </c>
      <c r="NU407" s="46">
        <f t="shared" si="3000"/>
        <v>0</v>
      </c>
      <c r="NV407" s="50"/>
      <c r="NX407" s="45">
        <v>346</v>
      </c>
      <c r="NY407" s="46">
        <f t="shared" si="3001"/>
        <v>0</v>
      </c>
      <c r="NZ407" s="46">
        <f t="shared" si="3155"/>
        <v>0</v>
      </c>
      <c r="OA407" s="46">
        <f t="shared" si="3002"/>
        <v>0</v>
      </c>
      <c r="OB407" s="46">
        <f t="shared" si="3003"/>
        <v>0</v>
      </c>
      <c r="OC407" s="46">
        <f t="shared" si="3004"/>
        <v>0</v>
      </c>
      <c r="OD407" s="51">
        <f t="shared" si="3005"/>
        <v>0</v>
      </c>
      <c r="OE407" s="57">
        <f t="shared" si="3181"/>
        <v>0</v>
      </c>
      <c r="OF407" s="153">
        <f t="shared" si="3090"/>
        <v>10000</v>
      </c>
      <c r="OG407" s="58">
        <f t="shared" si="3006"/>
        <v>0</v>
      </c>
      <c r="OH407" s="241">
        <f t="shared" si="3182"/>
        <v>0</v>
      </c>
      <c r="OI407" s="51">
        <f t="shared" si="3007"/>
        <v>0</v>
      </c>
      <c r="OJ407" s="51">
        <f t="shared" si="3008"/>
        <v>0</v>
      </c>
      <c r="OK407" s="153">
        <f t="shared" si="3183"/>
        <v>0</v>
      </c>
      <c r="OL407" s="153">
        <f t="shared" si="3091"/>
        <v>10000</v>
      </c>
      <c r="OM407" s="468">
        <f t="shared" si="3092"/>
        <v>0</v>
      </c>
      <c r="ON407" s="46">
        <f t="shared" si="3093"/>
        <v>0</v>
      </c>
      <c r="OO407" s="46">
        <f t="shared" si="3009"/>
        <v>0</v>
      </c>
      <c r="OP407" s="50"/>
      <c r="OR407" s="45">
        <v>346</v>
      </c>
      <c r="OS407" s="46">
        <f t="shared" si="3010"/>
        <v>0</v>
      </c>
      <c r="OT407" s="128">
        <f t="shared" si="3156"/>
        <v>0</v>
      </c>
      <c r="OU407" s="128">
        <f t="shared" si="3011"/>
        <v>0</v>
      </c>
      <c r="OV407" s="46">
        <f t="shared" si="2778"/>
        <v>0</v>
      </c>
      <c r="OW407" s="46">
        <f t="shared" si="2779"/>
        <v>0</v>
      </c>
      <c r="OX407" s="51">
        <f t="shared" si="3012"/>
        <v>0</v>
      </c>
      <c r="OY407" s="51">
        <f t="shared" si="3184"/>
        <v>0</v>
      </c>
      <c r="OZ407" s="153">
        <f t="shared" si="3094"/>
        <v>10000</v>
      </c>
      <c r="PA407" s="45">
        <v>346</v>
      </c>
      <c r="PB407" s="46">
        <f t="shared" si="3013"/>
        <v>0</v>
      </c>
      <c r="PC407" s="46">
        <f t="shared" si="3185"/>
        <v>0</v>
      </c>
      <c r="PD407" s="128">
        <f t="shared" si="3014"/>
        <v>0</v>
      </c>
      <c r="PE407" s="46">
        <f t="shared" si="3015"/>
        <v>0</v>
      </c>
      <c r="PF407" s="46">
        <f t="shared" si="3016"/>
        <v>0</v>
      </c>
      <c r="PG407" s="51">
        <f t="shared" si="3017"/>
        <v>0</v>
      </c>
      <c r="PH407" s="57">
        <f t="shared" si="3186"/>
        <v>0</v>
      </c>
      <c r="PI407" s="688">
        <f t="shared" si="3018"/>
        <v>0</v>
      </c>
      <c r="PJ407" s="52">
        <f t="shared" si="3187"/>
        <v>0</v>
      </c>
      <c r="PK407" s="51">
        <f t="shared" si="3019"/>
        <v>0</v>
      </c>
      <c r="PL407" s="57">
        <f t="shared" si="3020"/>
        <v>0</v>
      </c>
      <c r="PM407" s="57">
        <f t="shared" si="3188"/>
        <v>0</v>
      </c>
      <c r="PN407" s="153">
        <f t="shared" si="3095"/>
        <v>10000</v>
      </c>
      <c r="PO407" s="469">
        <f t="shared" si="3021"/>
        <v>0</v>
      </c>
      <c r="PP407" s="46">
        <f t="shared" si="3022"/>
        <v>0</v>
      </c>
      <c r="PQ407" s="46">
        <f t="shared" si="3023"/>
        <v>0</v>
      </c>
      <c r="PR407" s="50"/>
    </row>
    <row r="408" spans="2:434" hidden="1" x14ac:dyDescent="0.3">
      <c r="B408" s="45">
        <v>347</v>
      </c>
      <c r="C408" s="46">
        <f t="shared" si="2798"/>
        <v>0</v>
      </c>
      <c r="D408" s="46">
        <f t="shared" si="2830"/>
        <v>0</v>
      </c>
      <c r="E408" s="46">
        <f t="shared" si="2831"/>
        <v>0</v>
      </c>
      <c r="F408" s="46">
        <f t="shared" si="2832"/>
        <v>0</v>
      </c>
      <c r="G408" s="46">
        <f t="shared" si="2833"/>
        <v>0</v>
      </c>
      <c r="H408" s="51">
        <f t="shared" si="2834"/>
        <v>0</v>
      </c>
      <c r="I408" s="58">
        <f t="shared" si="2766"/>
        <v>0</v>
      </c>
      <c r="J408" s="52">
        <f t="shared" si="2835"/>
        <v>0</v>
      </c>
      <c r="K408" s="51">
        <f t="shared" si="2836"/>
        <v>0</v>
      </c>
      <c r="L408" s="57">
        <f t="shared" si="2837"/>
        <v>0</v>
      </c>
      <c r="M408" s="468">
        <f t="shared" si="3024"/>
        <v>0</v>
      </c>
      <c r="N408" s="46">
        <f t="shared" si="3025"/>
        <v>0</v>
      </c>
      <c r="O408" s="47"/>
      <c r="P408" s="46">
        <f t="shared" si="3026"/>
        <v>0</v>
      </c>
      <c r="Q408" s="50"/>
      <c r="T408" s="45">
        <v>347</v>
      </c>
      <c r="U408" s="46">
        <f t="shared" si="2838"/>
        <v>0</v>
      </c>
      <c r="V408" s="46">
        <f t="shared" si="2839"/>
        <v>0</v>
      </c>
      <c r="W408" s="46">
        <f t="shared" si="3027"/>
        <v>0</v>
      </c>
      <c r="X408" s="46">
        <f t="shared" si="2840"/>
        <v>0</v>
      </c>
      <c r="Y408" s="46">
        <f t="shared" si="2841"/>
        <v>0</v>
      </c>
      <c r="Z408" s="51">
        <f t="shared" si="2842"/>
        <v>0</v>
      </c>
      <c r="AA408" s="58">
        <f t="shared" si="2843"/>
        <v>0</v>
      </c>
      <c r="AB408" s="52">
        <f t="shared" si="2844"/>
        <v>0</v>
      </c>
      <c r="AC408" s="51">
        <f t="shared" si="2845"/>
        <v>0</v>
      </c>
      <c r="AD408" s="57">
        <f t="shared" si="2846"/>
        <v>0</v>
      </c>
      <c r="AE408" s="468">
        <f t="shared" si="3028"/>
        <v>0</v>
      </c>
      <c r="AF408" s="46">
        <f t="shared" si="2847"/>
        <v>0</v>
      </c>
      <c r="AG408" s="47"/>
      <c r="AH408" s="46">
        <f t="shared" si="3029"/>
        <v>0</v>
      </c>
      <c r="AI408" s="50"/>
      <c r="AK408" s="45">
        <v>347</v>
      </c>
      <c r="AL408" s="46">
        <f t="shared" si="2848"/>
        <v>0</v>
      </c>
      <c r="AM408" s="46"/>
      <c r="AN408" s="46"/>
      <c r="AO408" s="46">
        <f t="shared" si="2849"/>
        <v>0</v>
      </c>
      <c r="AP408" s="128">
        <f t="shared" si="2850"/>
        <v>0</v>
      </c>
      <c r="AQ408" s="128"/>
      <c r="AR408" s="128"/>
      <c r="AS408" s="46">
        <f t="shared" si="2851"/>
        <v>0</v>
      </c>
      <c r="AT408" s="46">
        <f t="shared" si="2852"/>
        <v>0</v>
      </c>
      <c r="AU408" s="51"/>
      <c r="AV408" s="51"/>
      <c r="AW408" s="51">
        <f t="shared" si="2853"/>
        <v>0</v>
      </c>
      <c r="AX408" s="58">
        <f t="shared" si="2854"/>
        <v>0</v>
      </c>
      <c r="AY408" s="52"/>
      <c r="AZ408" s="52"/>
      <c r="BA408" s="52">
        <f t="shared" si="2855"/>
        <v>0</v>
      </c>
      <c r="BB408" s="51">
        <f t="shared" si="2856"/>
        <v>0</v>
      </c>
      <c r="BC408" s="51"/>
      <c r="BD408" s="51"/>
      <c r="BE408" s="57">
        <f t="shared" si="2857"/>
        <v>0</v>
      </c>
      <c r="BF408" s="468">
        <f t="shared" si="2858"/>
        <v>0</v>
      </c>
      <c r="BG408" s="46">
        <f t="shared" si="2859"/>
        <v>0</v>
      </c>
      <c r="BH408" s="46">
        <f t="shared" si="2860"/>
        <v>0</v>
      </c>
      <c r="BI408" s="50"/>
      <c r="BK408" s="45">
        <v>347</v>
      </c>
      <c r="BL408" s="46">
        <f t="shared" si="3030"/>
        <v>0</v>
      </c>
      <c r="BM408" s="46">
        <f t="shared" si="3031"/>
        <v>0</v>
      </c>
      <c r="BN408" s="46">
        <f t="shared" si="3032"/>
        <v>0</v>
      </c>
      <c r="BO408" s="46">
        <f t="shared" si="2861"/>
        <v>0</v>
      </c>
      <c r="BP408" s="46">
        <f t="shared" si="2862"/>
        <v>0</v>
      </c>
      <c r="BQ408" s="51">
        <f t="shared" si="2863"/>
        <v>0</v>
      </c>
      <c r="BR408" s="57">
        <f t="shared" si="3157"/>
        <v>0</v>
      </c>
      <c r="BS408" s="58">
        <f t="shared" si="2767"/>
        <v>0</v>
      </c>
      <c r="BT408" s="52">
        <f t="shared" si="3033"/>
        <v>0</v>
      </c>
      <c r="BU408" s="51">
        <f t="shared" si="2864"/>
        <v>0</v>
      </c>
      <c r="BV408" s="51">
        <f t="shared" si="2865"/>
        <v>0</v>
      </c>
      <c r="BW408" s="153">
        <f t="shared" si="3158"/>
        <v>0</v>
      </c>
      <c r="BX408" s="468">
        <f t="shared" si="3034"/>
        <v>0</v>
      </c>
      <c r="BY408" s="46">
        <f t="shared" si="3035"/>
        <v>0</v>
      </c>
      <c r="BZ408" s="46">
        <f t="shared" si="2866"/>
        <v>0</v>
      </c>
      <c r="CA408" s="50"/>
      <c r="CB408" s="18"/>
      <c r="CC408" s="45">
        <v>347</v>
      </c>
      <c r="CD408" s="128">
        <f t="shared" si="2867"/>
        <v>0</v>
      </c>
      <c r="CE408" s="46">
        <f t="shared" si="3036"/>
        <v>0</v>
      </c>
      <c r="CF408" s="128">
        <f t="shared" si="2868"/>
        <v>0</v>
      </c>
      <c r="CG408" s="46">
        <f t="shared" si="3037"/>
        <v>0</v>
      </c>
      <c r="CH408" s="46">
        <f t="shared" si="2768"/>
        <v>0</v>
      </c>
      <c r="CI408" s="51">
        <f t="shared" si="2869"/>
        <v>0</v>
      </c>
      <c r="CJ408" s="199">
        <f t="shared" si="3159"/>
        <v>0</v>
      </c>
      <c r="CK408" s="153">
        <f t="shared" si="3038"/>
        <v>10000</v>
      </c>
      <c r="CL408" s="45">
        <v>347</v>
      </c>
      <c r="CM408" s="46">
        <f t="shared" si="3039"/>
        <v>0</v>
      </c>
      <c r="CN408" s="46">
        <f t="shared" si="3040"/>
        <v>0</v>
      </c>
      <c r="CO408" s="128">
        <f t="shared" si="2780"/>
        <v>0</v>
      </c>
      <c r="CP408" s="46">
        <f t="shared" si="2870"/>
        <v>0</v>
      </c>
      <c r="CQ408" s="46">
        <f t="shared" si="2781"/>
        <v>0</v>
      </c>
      <c r="CR408" s="51">
        <f t="shared" si="2871"/>
        <v>0</v>
      </c>
      <c r="CS408" s="153">
        <f t="shared" si="3160"/>
        <v>0</v>
      </c>
      <c r="CT408" s="58">
        <f t="shared" si="2872"/>
        <v>0</v>
      </c>
      <c r="CU408" s="52">
        <f t="shared" si="3041"/>
        <v>0</v>
      </c>
      <c r="CV408" s="51">
        <f t="shared" si="3042"/>
        <v>0</v>
      </c>
      <c r="CW408" s="51">
        <f t="shared" si="2873"/>
        <v>0</v>
      </c>
      <c r="CX408" s="57">
        <f t="shared" si="3161"/>
        <v>0</v>
      </c>
      <c r="CY408" s="153">
        <f t="shared" si="3043"/>
        <v>10000</v>
      </c>
      <c r="CZ408" s="479">
        <f t="shared" si="2746"/>
        <v>0</v>
      </c>
      <c r="DA408" s="46">
        <f t="shared" si="3044"/>
        <v>0</v>
      </c>
      <c r="DB408" s="46">
        <f t="shared" si="3045"/>
        <v>0</v>
      </c>
      <c r="DC408" s="50"/>
      <c r="DE408" s="45">
        <v>347</v>
      </c>
      <c r="DF408" s="46">
        <f t="shared" si="2874"/>
        <v>0</v>
      </c>
      <c r="DG408" s="46">
        <f t="shared" si="3162"/>
        <v>0</v>
      </c>
      <c r="DH408" s="46">
        <f t="shared" si="2875"/>
        <v>0</v>
      </c>
      <c r="DI408" s="46">
        <f t="shared" si="2876"/>
        <v>0</v>
      </c>
      <c r="DJ408" s="46">
        <f t="shared" si="2877"/>
        <v>0</v>
      </c>
      <c r="DK408" s="51">
        <f t="shared" si="2878"/>
        <v>0</v>
      </c>
      <c r="DL408" s="58">
        <f t="shared" si="2769"/>
        <v>0</v>
      </c>
      <c r="DM408" s="241">
        <f t="shared" si="3163"/>
        <v>0</v>
      </c>
      <c r="DN408" s="51">
        <f t="shared" si="2879"/>
        <v>0</v>
      </c>
      <c r="DO408" s="57">
        <f t="shared" si="2880"/>
        <v>0</v>
      </c>
      <c r="DP408" s="468">
        <f t="shared" si="3046"/>
        <v>0</v>
      </c>
      <c r="DQ408" s="46">
        <f t="shared" si="3047"/>
        <v>0</v>
      </c>
      <c r="DR408" s="47"/>
      <c r="DS408" s="46">
        <f t="shared" si="3048"/>
        <v>0</v>
      </c>
      <c r="DT408" s="50"/>
      <c r="DV408" s="45">
        <v>347</v>
      </c>
      <c r="DW408" s="46">
        <f t="shared" si="3049"/>
        <v>0</v>
      </c>
      <c r="DX408" s="46">
        <f t="shared" si="3164"/>
        <v>0</v>
      </c>
      <c r="DY408" s="46">
        <f t="shared" si="3050"/>
        <v>0</v>
      </c>
      <c r="DZ408" s="46">
        <f t="shared" si="2881"/>
        <v>0</v>
      </c>
      <c r="EA408" s="46">
        <f t="shared" si="2882"/>
        <v>0</v>
      </c>
      <c r="EB408" s="51">
        <f t="shared" si="2883"/>
        <v>0</v>
      </c>
      <c r="EC408" s="58">
        <f t="shared" si="2770"/>
        <v>0</v>
      </c>
      <c r="ED408" s="52">
        <f t="shared" si="3165"/>
        <v>0</v>
      </c>
      <c r="EE408" s="51">
        <f t="shared" si="2884"/>
        <v>0</v>
      </c>
      <c r="EF408" s="57">
        <f t="shared" si="2885"/>
        <v>0</v>
      </c>
      <c r="EG408" s="468">
        <f t="shared" si="3051"/>
        <v>0</v>
      </c>
      <c r="EH408" s="46">
        <f t="shared" si="3052"/>
        <v>0</v>
      </c>
      <c r="EI408" s="47"/>
      <c r="EJ408" s="46">
        <f t="shared" si="3053"/>
        <v>0</v>
      </c>
      <c r="EK408" s="50"/>
      <c r="EL408" s="18"/>
      <c r="EM408" s="45">
        <v>347</v>
      </c>
      <c r="EN408" s="46">
        <f t="shared" si="3143"/>
        <v>0</v>
      </c>
      <c r="EO408" s="46">
        <f t="shared" si="3166"/>
        <v>0</v>
      </c>
      <c r="EP408" s="128">
        <f t="shared" si="2771"/>
        <v>0</v>
      </c>
      <c r="EQ408" s="46">
        <f t="shared" si="2886"/>
        <v>0</v>
      </c>
      <c r="ER408" s="46">
        <f t="shared" si="2887"/>
        <v>0</v>
      </c>
      <c r="ES408" s="51">
        <f t="shared" si="2888"/>
        <v>0</v>
      </c>
      <c r="ET408" s="153">
        <f t="shared" si="3054"/>
        <v>10000</v>
      </c>
      <c r="EU408" s="45">
        <v>347</v>
      </c>
      <c r="EV408" s="46">
        <f t="shared" si="2772"/>
        <v>0</v>
      </c>
      <c r="EW408" s="46">
        <f t="shared" si="3167"/>
        <v>0</v>
      </c>
      <c r="EX408" s="128">
        <f t="shared" si="2889"/>
        <v>0</v>
      </c>
      <c r="EY408" s="46">
        <f t="shared" si="2890"/>
        <v>0</v>
      </c>
      <c r="EZ408" s="46">
        <f t="shared" si="2891"/>
        <v>0</v>
      </c>
      <c r="FA408" s="51">
        <f t="shared" si="2892"/>
        <v>0</v>
      </c>
      <c r="FB408" s="58">
        <f t="shared" si="2893"/>
        <v>0</v>
      </c>
      <c r="FC408" s="52">
        <f t="shared" si="3168"/>
        <v>0</v>
      </c>
      <c r="FD408" s="51">
        <f t="shared" si="3055"/>
        <v>0</v>
      </c>
      <c r="FE408" s="57">
        <f t="shared" si="2894"/>
        <v>0</v>
      </c>
      <c r="FF408" s="153">
        <f t="shared" si="3056"/>
        <v>10000</v>
      </c>
      <c r="FG408" s="469">
        <f t="shared" si="2895"/>
        <v>0</v>
      </c>
      <c r="FH408" s="46">
        <f t="shared" si="2896"/>
        <v>0</v>
      </c>
      <c r="FI408" s="46">
        <f t="shared" si="2897"/>
        <v>0</v>
      </c>
      <c r="FJ408" s="50"/>
      <c r="FL408" s="45">
        <v>347</v>
      </c>
      <c r="FM408" s="46">
        <f t="shared" si="3057"/>
        <v>0</v>
      </c>
      <c r="FN408" s="46">
        <f t="shared" si="3144"/>
        <v>0</v>
      </c>
      <c r="FO408" s="46">
        <f t="shared" si="3058"/>
        <v>0</v>
      </c>
      <c r="FP408" s="46">
        <f t="shared" si="2898"/>
        <v>0</v>
      </c>
      <c r="FQ408" s="46">
        <f t="shared" si="2899"/>
        <v>0</v>
      </c>
      <c r="FR408" s="51">
        <f t="shared" si="2900"/>
        <v>0</v>
      </c>
      <c r="FS408" s="57">
        <f t="shared" si="3169"/>
        <v>0</v>
      </c>
      <c r="FT408" s="58">
        <f t="shared" si="2773"/>
        <v>0</v>
      </c>
      <c r="FU408" s="241">
        <f t="shared" si="3145"/>
        <v>0</v>
      </c>
      <c r="FV408" s="51">
        <f t="shared" si="2901"/>
        <v>0</v>
      </c>
      <c r="FW408" s="51">
        <f t="shared" si="2902"/>
        <v>0</v>
      </c>
      <c r="FX408" s="153">
        <f t="shared" si="3170"/>
        <v>0</v>
      </c>
      <c r="FY408" s="468">
        <f t="shared" si="3059"/>
        <v>0</v>
      </c>
      <c r="FZ408" s="46">
        <f t="shared" si="3060"/>
        <v>0</v>
      </c>
      <c r="GA408" s="46">
        <f t="shared" si="2903"/>
        <v>0</v>
      </c>
      <c r="GB408" s="50"/>
      <c r="GD408" s="45">
        <v>347</v>
      </c>
      <c r="GE408" s="128">
        <f t="shared" si="3146"/>
        <v>0</v>
      </c>
      <c r="GF408" s="128">
        <f t="shared" si="3171"/>
        <v>0</v>
      </c>
      <c r="GG408" s="128">
        <f t="shared" si="2699"/>
        <v>0</v>
      </c>
      <c r="GH408" s="46">
        <f t="shared" si="2774"/>
        <v>0</v>
      </c>
      <c r="GI408" s="46">
        <f t="shared" si="2904"/>
        <v>0</v>
      </c>
      <c r="GJ408" s="199">
        <f t="shared" si="2905"/>
        <v>0</v>
      </c>
      <c r="GK408" s="51">
        <f t="shared" si="3172"/>
        <v>0</v>
      </c>
      <c r="GL408" s="153">
        <f t="shared" si="3061"/>
        <v>10000</v>
      </c>
      <c r="GM408" s="45">
        <v>347</v>
      </c>
      <c r="GN408" s="46">
        <f t="shared" si="2775"/>
        <v>0</v>
      </c>
      <c r="GO408" s="46">
        <f t="shared" si="3147"/>
        <v>0</v>
      </c>
      <c r="GP408" s="128">
        <f t="shared" si="2747"/>
        <v>0</v>
      </c>
      <c r="GQ408" s="46">
        <f t="shared" si="2906"/>
        <v>0</v>
      </c>
      <c r="GR408" s="46">
        <f t="shared" si="2748"/>
        <v>0</v>
      </c>
      <c r="GS408" s="51">
        <f t="shared" si="2907"/>
        <v>0</v>
      </c>
      <c r="GT408" s="57">
        <f t="shared" si="3173"/>
        <v>0</v>
      </c>
      <c r="GU408" s="58">
        <f t="shared" si="2908"/>
        <v>0</v>
      </c>
      <c r="GV408" s="52">
        <f t="shared" si="3148"/>
        <v>0</v>
      </c>
      <c r="GW408" s="51">
        <f t="shared" si="3062"/>
        <v>0</v>
      </c>
      <c r="GX408" s="57">
        <f t="shared" si="2909"/>
        <v>0</v>
      </c>
      <c r="GY408" s="57">
        <f t="shared" si="3174"/>
        <v>0</v>
      </c>
      <c r="GZ408" s="153">
        <f t="shared" si="3063"/>
        <v>10000</v>
      </c>
      <c r="HA408" s="469">
        <f t="shared" si="2910"/>
        <v>0</v>
      </c>
      <c r="HB408" s="46">
        <f t="shared" si="2911"/>
        <v>0</v>
      </c>
      <c r="HC408" s="46">
        <f t="shared" si="2912"/>
        <v>0</v>
      </c>
      <c r="HD408" s="50"/>
      <c r="HF408" s="45">
        <v>347</v>
      </c>
      <c r="HG408" s="46">
        <f t="shared" si="2913"/>
        <v>0</v>
      </c>
      <c r="HH408" s="46">
        <f t="shared" si="2914"/>
        <v>0</v>
      </c>
      <c r="HI408" s="46">
        <f t="shared" si="2915"/>
        <v>0</v>
      </c>
      <c r="HJ408" s="46">
        <f t="shared" si="2916"/>
        <v>0</v>
      </c>
      <c r="HK408" s="46">
        <f t="shared" si="2917"/>
        <v>0</v>
      </c>
      <c r="HL408" s="51">
        <f t="shared" si="2918"/>
        <v>0</v>
      </c>
      <c r="HM408" s="153">
        <f t="shared" si="3064"/>
        <v>10000</v>
      </c>
      <c r="HN408" s="58">
        <f t="shared" si="2919"/>
        <v>0</v>
      </c>
      <c r="HO408" s="52">
        <f t="shared" si="2920"/>
        <v>0</v>
      </c>
      <c r="HP408" s="51">
        <f t="shared" si="2921"/>
        <v>0</v>
      </c>
      <c r="HQ408" s="57">
        <f t="shared" si="2922"/>
        <v>0</v>
      </c>
      <c r="HR408" s="153">
        <f t="shared" si="3065"/>
        <v>10000</v>
      </c>
      <c r="HS408" s="468">
        <f t="shared" si="2749"/>
        <v>0</v>
      </c>
      <c r="HT408" s="46">
        <f t="shared" si="2750"/>
        <v>0</v>
      </c>
      <c r="HU408" s="46">
        <f t="shared" si="2751"/>
        <v>0</v>
      </c>
      <c r="HV408" s="50"/>
      <c r="HX408" s="45">
        <v>347</v>
      </c>
      <c r="HY408" s="128">
        <f t="shared" si="2923"/>
        <v>0</v>
      </c>
      <c r="HZ408" s="46">
        <f t="shared" si="2924"/>
        <v>0</v>
      </c>
      <c r="IA408" s="46">
        <f t="shared" si="2925"/>
        <v>0</v>
      </c>
      <c r="IB408" s="46">
        <f t="shared" si="2926"/>
        <v>0</v>
      </c>
      <c r="IC408" s="46">
        <f t="shared" si="2927"/>
        <v>0</v>
      </c>
      <c r="ID408" s="51">
        <f t="shared" si="2928"/>
        <v>0</v>
      </c>
      <c r="IE408" s="153">
        <f t="shared" si="3066"/>
        <v>10000</v>
      </c>
      <c r="IF408" s="58">
        <f t="shared" si="2929"/>
        <v>0</v>
      </c>
      <c r="IG408" s="52">
        <f t="shared" si="2930"/>
        <v>0</v>
      </c>
      <c r="IH408" s="51">
        <f t="shared" si="2931"/>
        <v>0</v>
      </c>
      <c r="II408" s="57">
        <f t="shared" si="3067"/>
        <v>0</v>
      </c>
      <c r="IJ408" s="153">
        <f t="shared" si="3068"/>
        <v>10000</v>
      </c>
      <c r="IK408" s="468">
        <f t="shared" si="2752"/>
        <v>0</v>
      </c>
      <c r="IL408" s="46">
        <f t="shared" si="2753"/>
        <v>0</v>
      </c>
      <c r="IM408" s="46">
        <f t="shared" si="2754"/>
        <v>0</v>
      </c>
      <c r="IN408" s="50"/>
      <c r="IO408" s="53">
        <f t="shared" si="2932"/>
        <v>0</v>
      </c>
      <c r="IQ408" s="45">
        <v>347</v>
      </c>
      <c r="IR408" s="128">
        <f t="shared" si="2933"/>
        <v>0</v>
      </c>
      <c r="IS408" s="128">
        <f t="shared" si="2934"/>
        <v>0</v>
      </c>
      <c r="IT408" s="128">
        <f t="shared" si="2935"/>
        <v>0</v>
      </c>
      <c r="IU408" s="46">
        <f t="shared" si="3142"/>
        <v>0</v>
      </c>
      <c r="IV408" s="46">
        <f t="shared" si="2936"/>
        <v>0</v>
      </c>
      <c r="IW408" s="51">
        <f t="shared" si="2937"/>
        <v>0</v>
      </c>
      <c r="IX408" s="199">
        <f t="shared" si="3069"/>
        <v>10000</v>
      </c>
      <c r="IY408" s="128">
        <f t="shared" si="2938"/>
        <v>0</v>
      </c>
      <c r="IZ408" s="408">
        <f t="shared" si="2939"/>
        <v>0</v>
      </c>
      <c r="JA408" s="58">
        <f t="shared" si="2940"/>
        <v>0</v>
      </c>
      <c r="JB408" s="52">
        <f t="shared" si="2941"/>
        <v>0</v>
      </c>
      <c r="JC408" s="51">
        <f t="shared" si="2942"/>
        <v>0</v>
      </c>
      <c r="JD408" s="57">
        <f t="shared" si="2943"/>
        <v>0</v>
      </c>
      <c r="JE408" s="280">
        <f t="shared" si="2944"/>
        <v>10000</v>
      </c>
      <c r="JF408" s="280">
        <f t="shared" si="2945"/>
        <v>0</v>
      </c>
      <c r="JG408" s="468">
        <f t="shared" si="2946"/>
        <v>0</v>
      </c>
      <c r="JH408" s="46">
        <f t="shared" si="2947"/>
        <v>0</v>
      </c>
      <c r="JI408" s="46">
        <f t="shared" si="2948"/>
        <v>0</v>
      </c>
      <c r="JJ408" s="50"/>
      <c r="JL408" s="45">
        <v>347</v>
      </c>
      <c r="JM408" s="46">
        <f t="shared" si="2949"/>
        <v>0</v>
      </c>
      <c r="JN408" s="46">
        <f t="shared" si="2950"/>
        <v>0</v>
      </c>
      <c r="JO408" s="128">
        <f t="shared" si="2951"/>
        <v>0</v>
      </c>
      <c r="JP408" s="46">
        <f t="shared" si="3070"/>
        <v>0</v>
      </c>
      <c r="JQ408" s="46">
        <f t="shared" si="2952"/>
        <v>0</v>
      </c>
      <c r="JR408" s="51">
        <f t="shared" si="2953"/>
        <v>0</v>
      </c>
      <c r="JS408" s="51">
        <f t="shared" si="3175"/>
        <v>0</v>
      </c>
      <c r="JT408" s="199">
        <f t="shared" si="3071"/>
        <v>10000</v>
      </c>
      <c r="JU408" s="128">
        <f t="shared" si="2954"/>
        <v>0</v>
      </c>
      <c r="JV408" s="408">
        <f t="shared" si="2955"/>
        <v>0</v>
      </c>
      <c r="JW408" s="58">
        <f t="shared" si="2956"/>
        <v>0</v>
      </c>
      <c r="JX408" s="52">
        <f t="shared" si="2957"/>
        <v>0</v>
      </c>
      <c r="JY408" s="51">
        <f t="shared" si="2958"/>
        <v>0</v>
      </c>
      <c r="JZ408" s="51">
        <f t="shared" si="2959"/>
        <v>0</v>
      </c>
      <c r="KA408" s="199">
        <f t="shared" si="3176"/>
        <v>0</v>
      </c>
      <c r="KB408" s="128">
        <f t="shared" si="3072"/>
        <v>10000</v>
      </c>
      <c r="KC408" s="204">
        <f t="shared" si="2960"/>
        <v>0</v>
      </c>
      <c r="KD408" s="468">
        <f t="shared" si="3073"/>
        <v>0</v>
      </c>
      <c r="KE408" s="46">
        <f t="shared" si="3074"/>
        <v>0</v>
      </c>
      <c r="KF408" s="46">
        <f t="shared" si="2961"/>
        <v>0</v>
      </c>
      <c r="KG408" s="50"/>
      <c r="KI408" s="45">
        <v>347</v>
      </c>
      <c r="KJ408" s="46">
        <f t="shared" si="2962"/>
        <v>0</v>
      </c>
      <c r="KK408" s="46">
        <f t="shared" si="2963"/>
        <v>0</v>
      </c>
      <c r="KL408" s="128">
        <f t="shared" si="2964"/>
        <v>0</v>
      </c>
      <c r="KM408" s="46">
        <f t="shared" si="2782"/>
        <v>0</v>
      </c>
      <c r="KN408" s="46">
        <f t="shared" si="2965"/>
        <v>0</v>
      </c>
      <c r="KO408" s="51">
        <f t="shared" si="2966"/>
        <v>0</v>
      </c>
      <c r="KP408" s="199">
        <f t="shared" si="3177"/>
        <v>0</v>
      </c>
      <c r="KQ408" s="199">
        <f t="shared" si="3075"/>
        <v>10000</v>
      </c>
      <c r="KR408" s="128">
        <f t="shared" si="2967"/>
        <v>0</v>
      </c>
      <c r="KS408" s="408">
        <f t="shared" si="2968"/>
        <v>0</v>
      </c>
      <c r="KT408" s="45">
        <v>347</v>
      </c>
      <c r="KU408" s="46">
        <f t="shared" si="3076"/>
        <v>0</v>
      </c>
      <c r="KV408" s="46">
        <f t="shared" si="2969"/>
        <v>0</v>
      </c>
      <c r="KW408" s="128">
        <f t="shared" si="2755"/>
        <v>0</v>
      </c>
      <c r="KX408" s="46">
        <f t="shared" si="2970"/>
        <v>0</v>
      </c>
      <c r="KY408" s="46">
        <f t="shared" si="2756"/>
        <v>0</v>
      </c>
      <c r="KZ408" s="51">
        <f t="shared" si="2971"/>
        <v>0</v>
      </c>
      <c r="LA408" s="153">
        <f t="shared" si="3178"/>
        <v>0</v>
      </c>
      <c r="LB408" s="58">
        <f t="shared" si="3189"/>
        <v>0</v>
      </c>
      <c r="LC408" s="52">
        <f t="shared" si="2972"/>
        <v>0</v>
      </c>
      <c r="LD408" s="51">
        <f t="shared" si="2973"/>
        <v>0</v>
      </c>
      <c r="LE408" s="51">
        <f t="shared" si="2757"/>
        <v>0</v>
      </c>
      <c r="LF408" s="51">
        <f t="shared" si="3179"/>
        <v>0</v>
      </c>
      <c r="LG408" s="128">
        <f t="shared" si="2758"/>
        <v>10000</v>
      </c>
      <c r="LH408" s="204">
        <f t="shared" si="2974"/>
        <v>0</v>
      </c>
      <c r="LI408" s="479">
        <f t="shared" si="2759"/>
        <v>0</v>
      </c>
      <c r="LJ408" s="46">
        <f t="shared" si="3077"/>
        <v>0</v>
      </c>
      <c r="LK408" s="46">
        <f t="shared" si="3078"/>
        <v>0</v>
      </c>
      <c r="LL408" s="50"/>
      <c r="LN408" s="45">
        <v>347</v>
      </c>
      <c r="LO408" s="46">
        <f t="shared" si="2975"/>
        <v>0</v>
      </c>
      <c r="LP408" s="46">
        <f t="shared" si="3149"/>
        <v>0</v>
      </c>
      <c r="LQ408" s="46">
        <f t="shared" si="2976"/>
        <v>0</v>
      </c>
      <c r="LR408" s="46">
        <f t="shared" si="2977"/>
        <v>0</v>
      </c>
      <c r="LS408" s="46">
        <f t="shared" si="2978"/>
        <v>0</v>
      </c>
      <c r="LT408" s="51">
        <f t="shared" si="2979"/>
        <v>0</v>
      </c>
      <c r="LU408" s="199">
        <f t="shared" si="3079"/>
        <v>10000</v>
      </c>
      <c r="LV408" s="58">
        <f t="shared" si="2980"/>
        <v>0</v>
      </c>
      <c r="LW408" s="241">
        <f t="shared" si="3150"/>
        <v>0</v>
      </c>
      <c r="LX408" s="51">
        <f t="shared" si="2981"/>
        <v>0</v>
      </c>
      <c r="LY408" s="51">
        <f t="shared" si="2982"/>
        <v>0</v>
      </c>
      <c r="LZ408" s="46">
        <f t="shared" si="3080"/>
        <v>0</v>
      </c>
      <c r="MA408" s="199">
        <f t="shared" si="3081"/>
        <v>10000</v>
      </c>
      <c r="MB408" s="468">
        <f t="shared" si="3082"/>
        <v>0</v>
      </c>
      <c r="MC408" s="46">
        <f t="shared" si="3083"/>
        <v>0</v>
      </c>
      <c r="MD408" s="46">
        <f t="shared" si="3084"/>
        <v>0</v>
      </c>
      <c r="ME408" s="50"/>
      <c r="MG408" s="45">
        <v>347</v>
      </c>
      <c r="MH408" s="46">
        <f t="shared" si="2983"/>
        <v>0</v>
      </c>
      <c r="MI408" s="46">
        <f t="shared" si="3151"/>
        <v>0</v>
      </c>
      <c r="MJ408" s="46">
        <f t="shared" si="2984"/>
        <v>0</v>
      </c>
      <c r="MK408" s="46">
        <f t="shared" si="2985"/>
        <v>0</v>
      </c>
      <c r="ML408" s="46">
        <f t="shared" si="2986"/>
        <v>0</v>
      </c>
      <c r="MM408" s="51">
        <f t="shared" si="2987"/>
        <v>0</v>
      </c>
      <c r="MN408" s="199">
        <f t="shared" si="3085"/>
        <v>10000</v>
      </c>
      <c r="MO408" s="58">
        <f t="shared" si="2988"/>
        <v>0</v>
      </c>
      <c r="MP408" s="52">
        <f t="shared" si="3152"/>
        <v>0</v>
      </c>
      <c r="MQ408" s="51">
        <f t="shared" si="2989"/>
        <v>0</v>
      </c>
      <c r="MR408" s="57">
        <f t="shared" si="2990"/>
        <v>0</v>
      </c>
      <c r="MS408" s="199">
        <f t="shared" si="3086"/>
        <v>10000</v>
      </c>
      <c r="MT408" s="468">
        <f t="shared" si="3087"/>
        <v>0</v>
      </c>
      <c r="MU408" s="46">
        <f t="shared" si="2991"/>
        <v>0</v>
      </c>
      <c r="MV408" s="46">
        <f t="shared" si="2992"/>
        <v>0</v>
      </c>
      <c r="MW408" s="50"/>
      <c r="MY408" s="45">
        <v>347</v>
      </c>
      <c r="MZ408" s="46">
        <f t="shared" si="2993"/>
        <v>0</v>
      </c>
      <c r="NA408" s="46">
        <f t="shared" si="3153"/>
        <v>0</v>
      </c>
      <c r="NB408" s="128">
        <f t="shared" si="2994"/>
        <v>0</v>
      </c>
      <c r="NC408" s="46">
        <f t="shared" si="2776"/>
        <v>0</v>
      </c>
      <c r="ND408" s="46">
        <f t="shared" si="2995"/>
        <v>0</v>
      </c>
      <c r="NE408" s="51">
        <f t="shared" si="2760"/>
        <v>0</v>
      </c>
      <c r="NF408" s="153">
        <f t="shared" si="2761"/>
        <v>10000</v>
      </c>
      <c r="NG408" s="45">
        <v>347</v>
      </c>
      <c r="NH408" s="46">
        <f t="shared" si="2777"/>
        <v>0</v>
      </c>
      <c r="NI408" s="46">
        <f t="shared" si="3180"/>
        <v>0</v>
      </c>
      <c r="NJ408" s="128">
        <f t="shared" si="2762"/>
        <v>0</v>
      </c>
      <c r="NK408" s="46">
        <f t="shared" si="3088"/>
        <v>0</v>
      </c>
      <c r="NL408" s="46">
        <f t="shared" si="2763"/>
        <v>0</v>
      </c>
      <c r="NM408" s="51">
        <f t="shared" si="2996"/>
        <v>0</v>
      </c>
      <c r="NN408" s="58">
        <f t="shared" si="2764"/>
        <v>0</v>
      </c>
      <c r="NO408" s="52">
        <f t="shared" si="3154"/>
        <v>0</v>
      </c>
      <c r="NP408" s="51">
        <f t="shared" si="2765"/>
        <v>0</v>
      </c>
      <c r="NQ408" s="57">
        <f t="shared" si="2997"/>
        <v>0</v>
      </c>
      <c r="NR408" s="153">
        <f t="shared" si="3089"/>
        <v>10000</v>
      </c>
      <c r="NS408" s="469">
        <f t="shared" si="2998"/>
        <v>0</v>
      </c>
      <c r="NT408" s="46">
        <f t="shared" si="2999"/>
        <v>0</v>
      </c>
      <c r="NU408" s="46">
        <f t="shared" si="3000"/>
        <v>0</v>
      </c>
      <c r="NV408" s="50"/>
      <c r="NX408" s="45">
        <v>347</v>
      </c>
      <c r="NY408" s="46">
        <f t="shared" si="3001"/>
        <v>0</v>
      </c>
      <c r="NZ408" s="46">
        <f t="shared" si="3155"/>
        <v>0</v>
      </c>
      <c r="OA408" s="46">
        <f t="shared" si="3002"/>
        <v>0</v>
      </c>
      <c r="OB408" s="46">
        <f t="shared" si="3003"/>
        <v>0</v>
      </c>
      <c r="OC408" s="46">
        <f t="shared" si="3004"/>
        <v>0</v>
      </c>
      <c r="OD408" s="51">
        <f t="shared" si="3005"/>
        <v>0</v>
      </c>
      <c r="OE408" s="57">
        <f t="shared" si="3181"/>
        <v>0</v>
      </c>
      <c r="OF408" s="153">
        <f t="shared" si="3090"/>
        <v>10000</v>
      </c>
      <c r="OG408" s="58">
        <f t="shared" si="3006"/>
        <v>0</v>
      </c>
      <c r="OH408" s="241">
        <f t="shared" si="3182"/>
        <v>0</v>
      </c>
      <c r="OI408" s="51">
        <f t="shared" si="3007"/>
        <v>0</v>
      </c>
      <c r="OJ408" s="51">
        <f t="shared" si="3008"/>
        <v>0</v>
      </c>
      <c r="OK408" s="153">
        <f t="shared" si="3183"/>
        <v>0</v>
      </c>
      <c r="OL408" s="153">
        <f t="shared" si="3091"/>
        <v>10000</v>
      </c>
      <c r="OM408" s="468">
        <f t="shared" si="3092"/>
        <v>0</v>
      </c>
      <c r="ON408" s="46">
        <f t="shared" si="3093"/>
        <v>0</v>
      </c>
      <c r="OO408" s="46">
        <f t="shared" si="3009"/>
        <v>0</v>
      </c>
      <c r="OP408" s="50"/>
      <c r="OR408" s="45">
        <v>347</v>
      </c>
      <c r="OS408" s="46">
        <f t="shared" si="3010"/>
        <v>0</v>
      </c>
      <c r="OT408" s="128">
        <f t="shared" si="3156"/>
        <v>0</v>
      </c>
      <c r="OU408" s="128">
        <f t="shared" si="3011"/>
        <v>0</v>
      </c>
      <c r="OV408" s="46">
        <f t="shared" si="2778"/>
        <v>0</v>
      </c>
      <c r="OW408" s="46">
        <f t="shared" si="2779"/>
        <v>0</v>
      </c>
      <c r="OX408" s="199">
        <f t="shared" si="3012"/>
        <v>0</v>
      </c>
      <c r="OY408" s="51">
        <f t="shared" si="3184"/>
        <v>0</v>
      </c>
      <c r="OZ408" s="153">
        <f t="shared" si="3094"/>
        <v>10000</v>
      </c>
      <c r="PA408" s="45">
        <v>347</v>
      </c>
      <c r="PB408" s="46">
        <f t="shared" si="3013"/>
        <v>0</v>
      </c>
      <c r="PC408" s="46">
        <f t="shared" si="3185"/>
        <v>0</v>
      </c>
      <c r="PD408" s="128">
        <f t="shared" si="3014"/>
        <v>0</v>
      </c>
      <c r="PE408" s="46">
        <f t="shared" si="3015"/>
        <v>0</v>
      </c>
      <c r="PF408" s="46">
        <f t="shared" si="3016"/>
        <v>0</v>
      </c>
      <c r="PG408" s="51">
        <f t="shared" si="3017"/>
        <v>0</v>
      </c>
      <c r="PH408" s="57">
        <f t="shared" si="3186"/>
        <v>0</v>
      </c>
      <c r="PI408" s="688">
        <f t="shared" si="3018"/>
        <v>0</v>
      </c>
      <c r="PJ408" s="52">
        <f t="shared" si="3187"/>
        <v>0</v>
      </c>
      <c r="PK408" s="51">
        <f t="shared" si="3019"/>
        <v>0</v>
      </c>
      <c r="PL408" s="57">
        <f t="shared" si="3020"/>
        <v>0</v>
      </c>
      <c r="PM408" s="57">
        <f t="shared" si="3188"/>
        <v>0</v>
      </c>
      <c r="PN408" s="153">
        <f t="shared" si="3095"/>
        <v>10000</v>
      </c>
      <c r="PO408" s="469">
        <f t="shared" si="3021"/>
        <v>0</v>
      </c>
      <c r="PP408" s="46">
        <f t="shared" si="3022"/>
        <v>0</v>
      </c>
      <c r="PQ408" s="46">
        <f t="shared" si="3023"/>
        <v>0</v>
      </c>
      <c r="PR408" s="50"/>
    </row>
    <row r="409" spans="2:434" hidden="1" x14ac:dyDescent="0.3">
      <c r="B409" s="45">
        <v>348</v>
      </c>
      <c r="C409" s="46">
        <f t="shared" si="2798"/>
        <v>0</v>
      </c>
      <c r="D409" s="46">
        <f t="shared" si="2830"/>
        <v>0</v>
      </c>
      <c r="E409" s="46">
        <f t="shared" si="2831"/>
        <v>0</v>
      </c>
      <c r="F409" s="46">
        <f t="shared" si="2832"/>
        <v>0</v>
      </c>
      <c r="G409" s="46">
        <f t="shared" si="2833"/>
        <v>0</v>
      </c>
      <c r="H409" s="51">
        <f t="shared" si="2834"/>
        <v>0</v>
      </c>
      <c r="I409" s="58">
        <f t="shared" si="2766"/>
        <v>0</v>
      </c>
      <c r="J409" s="52">
        <f t="shared" si="2835"/>
        <v>0</v>
      </c>
      <c r="K409" s="51">
        <f t="shared" si="2836"/>
        <v>0</v>
      </c>
      <c r="L409" s="57">
        <f t="shared" si="2837"/>
        <v>0</v>
      </c>
      <c r="M409" s="468">
        <f t="shared" si="3024"/>
        <v>0</v>
      </c>
      <c r="N409" s="46">
        <f t="shared" si="3025"/>
        <v>0</v>
      </c>
      <c r="O409" s="47"/>
      <c r="P409" s="46">
        <f t="shared" si="3026"/>
        <v>0</v>
      </c>
      <c r="Q409" s="50"/>
      <c r="T409" s="45">
        <v>348</v>
      </c>
      <c r="U409" s="46">
        <f t="shared" si="2838"/>
        <v>0</v>
      </c>
      <c r="V409" s="46">
        <f t="shared" si="2839"/>
        <v>0</v>
      </c>
      <c r="W409" s="46">
        <f t="shared" si="3027"/>
        <v>0</v>
      </c>
      <c r="X409" s="46">
        <f t="shared" si="2840"/>
        <v>0</v>
      </c>
      <c r="Y409" s="46">
        <f t="shared" si="2841"/>
        <v>0</v>
      </c>
      <c r="Z409" s="51">
        <f t="shared" si="2842"/>
        <v>0</v>
      </c>
      <c r="AA409" s="58">
        <f t="shared" si="2843"/>
        <v>0</v>
      </c>
      <c r="AB409" s="52">
        <f t="shared" si="2844"/>
        <v>0</v>
      </c>
      <c r="AC409" s="51">
        <f t="shared" si="2845"/>
        <v>0</v>
      </c>
      <c r="AD409" s="57">
        <f t="shared" si="2846"/>
        <v>0</v>
      </c>
      <c r="AE409" s="468">
        <f t="shared" si="3028"/>
        <v>0</v>
      </c>
      <c r="AF409" s="46">
        <f t="shared" si="2847"/>
        <v>0</v>
      </c>
      <c r="AG409" s="47"/>
      <c r="AH409" s="46">
        <f t="shared" si="3029"/>
        <v>0</v>
      </c>
      <c r="AI409" s="50"/>
      <c r="AK409" s="45">
        <v>348</v>
      </c>
      <c r="AL409" s="46">
        <f t="shared" si="2848"/>
        <v>0</v>
      </c>
      <c r="AM409" s="46"/>
      <c r="AN409" s="46"/>
      <c r="AO409" s="46">
        <f t="shared" si="2849"/>
        <v>0</v>
      </c>
      <c r="AP409" s="128">
        <f t="shared" si="2850"/>
        <v>0</v>
      </c>
      <c r="AQ409" s="128"/>
      <c r="AR409" s="128"/>
      <c r="AS409" s="46">
        <f t="shared" si="2851"/>
        <v>0</v>
      </c>
      <c r="AT409" s="46">
        <f t="shared" si="2852"/>
        <v>0</v>
      </c>
      <c r="AU409" s="51"/>
      <c r="AV409" s="51"/>
      <c r="AW409" s="51">
        <f t="shared" si="2853"/>
        <v>0</v>
      </c>
      <c r="AX409" s="58">
        <f t="shared" si="2854"/>
        <v>0</v>
      </c>
      <c r="AY409" s="52"/>
      <c r="AZ409" s="52"/>
      <c r="BA409" s="52">
        <f t="shared" si="2855"/>
        <v>0</v>
      </c>
      <c r="BB409" s="51">
        <f t="shared" si="2856"/>
        <v>0</v>
      </c>
      <c r="BC409" s="51"/>
      <c r="BD409" s="51"/>
      <c r="BE409" s="57">
        <f t="shared" si="2857"/>
        <v>0</v>
      </c>
      <c r="BF409" s="468">
        <f t="shared" si="2858"/>
        <v>0</v>
      </c>
      <c r="BG409" s="46">
        <f t="shared" si="2859"/>
        <v>0</v>
      </c>
      <c r="BH409" s="46">
        <f t="shared" si="2860"/>
        <v>0</v>
      </c>
      <c r="BI409" s="50"/>
      <c r="BK409" s="45">
        <v>348</v>
      </c>
      <c r="BL409" s="46">
        <f t="shared" si="3030"/>
        <v>0</v>
      </c>
      <c r="BM409" s="46">
        <f t="shared" si="3031"/>
        <v>0</v>
      </c>
      <c r="BN409" s="46">
        <f t="shared" si="3032"/>
        <v>0</v>
      </c>
      <c r="BO409" s="46">
        <f t="shared" si="2861"/>
        <v>0</v>
      </c>
      <c r="BP409" s="46">
        <f t="shared" si="2862"/>
        <v>0</v>
      </c>
      <c r="BQ409" s="149">
        <f t="shared" si="2863"/>
        <v>0</v>
      </c>
      <c r="BR409" s="57">
        <f t="shared" si="3157"/>
        <v>0</v>
      </c>
      <c r="BS409" s="58">
        <f t="shared" si="2767"/>
        <v>0</v>
      </c>
      <c r="BT409" s="52">
        <f t="shared" si="3033"/>
        <v>0</v>
      </c>
      <c r="BU409" s="51">
        <f t="shared" si="2864"/>
        <v>0</v>
      </c>
      <c r="BV409" s="149">
        <f t="shared" si="2865"/>
        <v>0</v>
      </c>
      <c r="BW409" s="153">
        <f t="shared" si="3158"/>
        <v>0</v>
      </c>
      <c r="BX409" s="468">
        <f t="shared" si="3034"/>
        <v>0</v>
      </c>
      <c r="BY409" s="46">
        <f t="shared" si="3035"/>
        <v>0</v>
      </c>
      <c r="BZ409" s="46">
        <f t="shared" si="2866"/>
        <v>0</v>
      </c>
      <c r="CA409" s="50"/>
      <c r="CB409" s="18"/>
      <c r="CC409" s="45">
        <v>348</v>
      </c>
      <c r="CD409" s="239">
        <f t="shared" si="2867"/>
        <v>0</v>
      </c>
      <c r="CE409" s="239">
        <f t="shared" si="3036"/>
        <v>0</v>
      </c>
      <c r="CF409" s="128">
        <f t="shared" si="2868"/>
        <v>0</v>
      </c>
      <c r="CG409" s="46">
        <f t="shared" si="3037"/>
        <v>0</v>
      </c>
      <c r="CH409" s="46">
        <f t="shared" si="2768"/>
        <v>0</v>
      </c>
      <c r="CI409" s="149">
        <f t="shared" si="2869"/>
        <v>0</v>
      </c>
      <c r="CJ409" s="199">
        <f t="shared" si="3159"/>
        <v>0</v>
      </c>
      <c r="CK409" s="153">
        <f t="shared" si="3038"/>
        <v>10000</v>
      </c>
      <c r="CL409" s="45">
        <v>348</v>
      </c>
      <c r="CM409" s="46">
        <f t="shared" si="3039"/>
        <v>0</v>
      </c>
      <c r="CN409" s="239">
        <f t="shared" si="3040"/>
        <v>0</v>
      </c>
      <c r="CO409" s="128">
        <f t="shared" si="2780"/>
        <v>0</v>
      </c>
      <c r="CP409" s="46">
        <f t="shared" si="2870"/>
        <v>0</v>
      </c>
      <c r="CQ409" s="46">
        <f t="shared" si="2781"/>
        <v>0</v>
      </c>
      <c r="CR409" s="149">
        <f t="shared" si="2871"/>
        <v>0</v>
      </c>
      <c r="CS409" s="153">
        <f t="shared" si="3160"/>
        <v>0</v>
      </c>
      <c r="CT409" s="58">
        <f t="shared" si="2872"/>
        <v>0</v>
      </c>
      <c r="CU409" s="52">
        <f t="shared" si="3041"/>
        <v>0</v>
      </c>
      <c r="CV409" s="51">
        <f t="shared" si="3042"/>
        <v>0</v>
      </c>
      <c r="CW409" s="149">
        <f t="shared" si="2873"/>
        <v>0</v>
      </c>
      <c r="CX409" s="57">
        <f t="shared" si="3161"/>
        <v>0</v>
      </c>
      <c r="CY409" s="153">
        <f t="shared" si="3043"/>
        <v>10000</v>
      </c>
      <c r="CZ409" s="479">
        <f t="shared" si="2746"/>
        <v>0</v>
      </c>
      <c r="DA409" s="46">
        <f t="shared" si="3044"/>
        <v>0</v>
      </c>
      <c r="DB409" s="46">
        <f t="shared" si="3045"/>
        <v>0</v>
      </c>
      <c r="DC409" s="50"/>
      <c r="DE409" s="237">
        <v>348</v>
      </c>
      <c r="DF409" s="46">
        <f t="shared" si="2874"/>
        <v>0</v>
      </c>
      <c r="DG409" s="239">
        <f t="shared" si="3162"/>
        <v>0</v>
      </c>
      <c r="DH409" s="46">
        <f t="shared" si="2875"/>
        <v>0</v>
      </c>
      <c r="DI409" s="46">
        <f t="shared" si="2876"/>
        <v>0</v>
      </c>
      <c r="DJ409" s="46">
        <f t="shared" si="2877"/>
        <v>0</v>
      </c>
      <c r="DK409" s="51">
        <f t="shared" si="2878"/>
        <v>0</v>
      </c>
      <c r="DL409" s="58">
        <f t="shared" si="2769"/>
        <v>0</v>
      </c>
      <c r="DM409" s="240">
        <f t="shared" si="3163"/>
        <v>0</v>
      </c>
      <c r="DN409" s="51">
        <f t="shared" si="2879"/>
        <v>0</v>
      </c>
      <c r="DO409" s="57">
        <f t="shared" si="2880"/>
        <v>0</v>
      </c>
      <c r="DP409" s="468">
        <f t="shared" si="3046"/>
        <v>0</v>
      </c>
      <c r="DQ409" s="46">
        <f t="shared" si="3047"/>
        <v>0</v>
      </c>
      <c r="DR409" s="47"/>
      <c r="DS409" s="46">
        <f t="shared" si="3048"/>
        <v>0</v>
      </c>
      <c r="DT409" s="50"/>
      <c r="DV409" s="237">
        <v>348</v>
      </c>
      <c r="DW409" s="46">
        <f t="shared" si="3049"/>
        <v>0</v>
      </c>
      <c r="DX409" s="239">
        <f t="shared" si="3164"/>
        <v>0</v>
      </c>
      <c r="DY409" s="46">
        <f t="shared" si="3050"/>
        <v>0</v>
      </c>
      <c r="DZ409" s="46">
        <f t="shared" si="2881"/>
        <v>0</v>
      </c>
      <c r="EA409" s="46">
        <f t="shared" si="2882"/>
        <v>0</v>
      </c>
      <c r="EB409" s="51">
        <f t="shared" si="2883"/>
        <v>0</v>
      </c>
      <c r="EC409" s="58">
        <f t="shared" si="2770"/>
        <v>0</v>
      </c>
      <c r="ED409" s="240">
        <f t="shared" si="3165"/>
        <v>0</v>
      </c>
      <c r="EE409" s="51">
        <f t="shared" si="2884"/>
        <v>0</v>
      </c>
      <c r="EF409" s="57">
        <f t="shared" si="2885"/>
        <v>0</v>
      </c>
      <c r="EG409" s="468">
        <f t="shared" si="3051"/>
        <v>0</v>
      </c>
      <c r="EH409" s="46">
        <f t="shared" si="3052"/>
        <v>0</v>
      </c>
      <c r="EI409" s="47"/>
      <c r="EJ409" s="46">
        <f t="shared" si="3053"/>
        <v>0</v>
      </c>
      <c r="EK409" s="50"/>
      <c r="EL409" s="18"/>
      <c r="EM409" s="237">
        <v>348</v>
      </c>
      <c r="EN409" s="239">
        <f t="shared" si="3143"/>
        <v>0</v>
      </c>
      <c r="EO409" s="239">
        <f t="shared" si="3166"/>
        <v>0</v>
      </c>
      <c r="EP409" s="128">
        <f t="shared" si="2771"/>
        <v>0</v>
      </c>
      <c r="EQ409" s="46">
        <f t="shared" si="2886"/>
        <v>0</v>
      </c>
      <c r="ER409" s="46">
        <f t="shared" si="2887"/>
        <v>0</v>
      </c>
      <c r="ES409" s="51">
        <f t="shared" si="2888"/>
        <v>0</v>
      </c>
      <c r="ET409" s="153">
        <f t="shared" si="3054"/>
        <v>10000</v>
      </c>
      <c r="EU409" s="237">
        <v>348</v>
      </c>
      <c r="EV409" s="46">
        <f t="shared" si="2772"/>
        <v>0</v>
      </c>
      <c r="EW409" s="239">
        <f t="shared" si="3167"/>
        <v>0</v>
      </c>
      <c r="EX409" s="128">
        <f t="shared" si="2889"/>
        <v>0</v>
      </c>
      <c r="EY409" s="46">
        <f t="shared" si="2890"/>
        <v>0</v>
      </c>
      <c r="EZ409" s="46">
        <f t="shared" si="2891"/>
        <v>0</v>
      </c>
      <c r="FA409" s="51">
        <f t="shared" si="2892"/>
        <v>0</v>
      </c>
      <c r="FB409" s="58">
        <f t="shared" si="2893"/>
        <v>0</v>
      </c>
      <c r="FC409" s="240">
        <f t="shared" si="3168"/>
        <v>0</v>
      </c>
      <c r="FD409" s="51">
        <f t="shared" si="3055"/>
        <v>0</v>
      </c>
      <c r="FE409" s="57">
        <f t="shared" si="2894"/>
        <v>0</v>
      </c>
      <c r="FF409" s="153">
        <f t="shared" si="3056"/>
        <v>10000</v>
      </c>
      <c r="FG409" s="469">
        <f t="shared" si="2895"/>
        <v>0</v>
      </c>
      <c r="FH409" s="46">
        <f t="shared" si="2896"/>
        <v>0</v>
      </c>
      <c r="FI409" s="46">
        <f t="shared" si="2897"/>
        <v>0</v>
      </c>
      <c r="FJ409" s="50"/>
      <c r="FL409" s="237">
        <v>348</v>
      </c>
      <c r="FM409" s="46">
        <f t="shared" si="3057"/>
        <v>0</v>
      </c>
      <c r="FN409" s="239">
        <f t="shared" si="3144"/>
        <v>0</v>
      </c>
      <c r="FO409" s="46">
        <f t="shared" si="3058"/>
        <v>0</v>
      </c>
      <c r="FP409" s="46">
        <f t="shared" si="2898"/>
        <v>0</v>
      </c>
      <c r="FQ409" s="46">
        <f t="shared" si="2899"/>
        <v>0</v>
      </c>
      <c r="FR409" s="149">
        <f t="shared" si="2900"/>
        <v>0</v>
      </c>
      <c r="FS409" s="57">
        <f t="shared" si="3169"/>
        <v>0</v>
      </c>
      <c r="FT409" s="58">
        <f t="shared" si="2773"/>
        <v>0</v>
      </c>
      <c r="FU409" s="240">
        <f t="shared" si="3145"/>
        <v>0</v>
      </c>
      <c r="FV409" s="51">
        <f t="shared" si="2901"/>
        <v>0</v>
      </c>
      <c r="FW409" s="149">
        <f t="shared" si="2902"/>
        <v>0</v>
      </c>
      <c r="FX409" s="153">
        <f t="shared" si="3170"/>
        <v>0</v>
      </c>
      <c r="FY409" s="468">
        <f t="shared" si="3059"/>
        <v>0</v>
      </c>
      <c r="FZ409" s="46">
        <f t="shared" si="3060"/>
        <v>0</v>
      </c>
      <c r="GA409" s="46">
        <f t="shared" si="2903"/>
        <v>0</v>
      </c>
      <c r="GB409" s="50"/>
      <c r="GD409" s="237">
        <v>348</v>
      </c>
      <c r="GE409" s="239">
        <f t="shared" si="3146"/>
        <v>0</v>
      </c>
      <c r="GF409" s="239">
        <f t="shared" si="3171"/>
        <v>0</v>
      </c>
      <c r="GG409" s="128">
        <f t="shared" si="2699"/>
        <v>0</v>
      </c>
      <c r="GH409" s="46">
        <f t="shared" si="2774"/>
        <v>0</v>
      </c>
      <c r="GI409" s="46">
        <f t="shared" si="2904"/>
        <v>0</v>
      </c>
      <c r="GJ409" s="149">
        <f t="shared" si="2905"/>
        <v>0</v>
      </c>
      <c r="GK409" s="51">
        <f t="shared" si="3172"/>
        <v>0</v>
      </c>
      <c r="GL409" s="153">
        <f t="shared" si="3061"/>
        <v>10000</v>
      </c>
      <c r="GM409" s="237">
        <v>348</v>
      </c>
      <c r="GN409" s="46">
        <f t="shared" si="2775"/>
        <v>0</v>
      </c>
      <c r="GO409" s="239">
        <f t="shared" si="3147"/>
        <v>0</v>
      </c>
      <c r="GP409" s="128">
        <f t="shared" si="2747"/>
        <v>0</v>
      </c>
      <c r="GQ409" s="46">
        <f t="shared" si="2906"/>
        <v>0</v>
      </c>
      <c r="GR409" s="46">
        <f t="shared" si="2748"/>
        <v>0</v>
      </c>
      <c r="GS409" s="149">
        <f t="shared" si="2907"/>
        <v>0</v>
      </c>
      <c r="GT409" s="57">
        <f t="shared" si="3173"/>
        <v>0</v>
      </c>
      <c r="GU409" s="58">
        <f t="shared" si="2908"/>
        <v>0</v>
      </c>
      <c r="GV409" s="325">
        <f t="shared" si="3148"/>
        <v>0</v>
      </c>
      <c r="GW409" s="51">
        <f t="shared" si="3062"/>
        <v>0</v>
      </c>
      <c r="GX409" s="150">
        <f t="shared" si="2909"/>
        <v>0</v>
      </c>
      <c r="GY409" s="57">
        <f t="shared" si="3174"/>
        <v>0</v>
      </c>
      <c r="GZ409" s="153">
        <f t="shared" si="3063"/>
        <v>10000</v>
      </c>
      <c r="HA409" s="469">
        <f t="shared" si="2910"/>
        <v>0</v>
      </c>
      <c r="HB409" s="46">
        <f t="shared" si="2911"/>
        <v>0</v>
      </c>
      <c r="HC409" s="46">
        <f t="shared" si="2912"/>
        <v>0</v>
      </c>
      <c r="HD409" s="50"/>
      <c r="HF409" s="45">
        <v>348</v>
      </c>
      <c r="HG409" s="46">
        <f t="shared" si="2913"/>
        <v>0</v>
      </c>
      <c r="HH409" s="46">
        <f t="shared" si="2914"/>
        <v>0</v>
      </c>
      <c r="HI409" s="46">
        <f t="shared" si="2915"/>
        <v>0</v>
      </c>
      <c r="HJ409" s="46">
        <f t="shared" si="2916"/>
        <v>0</v>
      </c>
      <c r="HK409" s="46">
        <f t="shared" si="2917"/>
        <v>0</v>
      </c>
      <c r="HL409" s="51">
        <f t="shared" si="2918"/>
        <v>0</v>
      </c>
      <c r="HM409" s="153">
        <f t="shared" si="3064"/>
        <v>10000</v>
      </c>
      <c r="HN409" s="58">
        <f t="shared" si="2919"/>
        <v>0</v>
      </c>
      <c r="HO409" s="52">
        <f t="shared" si="2920"/>
        <v>0</v>
      </c>
      <c r="HP409" s="51">
        <f t="shared" si="2921"/>
        <v>0</v>
      </c>
      <c r="HQ409" s="57">
        <f t="shared" si="2922"/>
        <v>0</v>
      </c>
      <c r="HR409" s="153">
        <f t="shared" si="3065"/>
        <v>10000</v>
      </c>
      <c r="HS409" s="468">
        <f t="shared" si="2749"/>
        <v>0</v>
      </c>
      <c r="HT409" s="46">
        <f t="shared" si="2750"/>
        <v>0</v>
      </c>
      <c r="HU409" s="46">
        <f t="shared" si="2751"/>
        <v>0</v>
      </c>
      <c r="HV409" s="50"/>
      <c r="HX409" s="45">
        <v>348</v>
      </c>
      <c r="HY409" s="128">
        <f t="shared" si="2923"/>
        <v>0</v>
      </c>
      <c r="HZ409" s="46">
        <f t="shared" si="2924"/>
        <v>0</v>
      </c>
      <c r="IA409" s="46">
        <f t="shared" si="2925"/>
        <v>0</v>
      </c>
      <c r="IB409" s="46">
        <f t="shared" si="2926"/>
        <v>0</v>
      </c>
      <c r="IC409" s="46">
        <f t="shared" si="2927"/>
        <v>0</v>
      </c>
      <c r="ID409" s="51">
        <f t="shared" si="2928"/>
        <v>0</v>
      </c>
      <c r="IE409" s="153">
        <f t="shared" si="3066"/>
        <v>10000</v>
      </c>
      <c r="IF409" s="58">
        <f t="shared" si="2929"/>
        <v>0</v>
      </c>
      <c r="IG409" s="52">
        <f t="shared" si="2930"/>
        <v>0</v>
      </c>
      <c r="IH409" s="51">
        <f t="shared" si="2931"/>
        <v>0</v>
      </c>
      <c r="II409" s="57">
        <f t="shared" si="3067"/>
        <v>0</v>
      </c>
      <c r="IJ409" s="153">
        <f t="shared" si="3068"/>
        <v>10000</v>
      </c>
      <c r="IK409" s="468">
        <f t="shared" si="2752"/>
        <v>0</v>
      </c>
      <c r="IL409" s="46">
        <f t="shared" si="2753"/>
        <v>0</v>
      </c>
      <c r="IM409" s="46">
        <f t="shared" si="2754"/>
        <v>0</v>
      </c>
      <c r="IN409" s="50"/>
      <c r="IO409" s="53">
        <f t="shared" si="2932"/>
        <v>0</v>
      </c>
      <c r="IQ409" s="45">
        <v>348</v>
      </c>
      <c r="IR409" s="128">
        <f t="shared" si="2933"/>
        <v>0</v>
      </c>
      <c r="IS409" s="128">
        <f t="shared" si="2934"/>
        <v>0</v>
      </c>
      <c r="IT409" s="128">
        <f t="shared" si="2935"/>
        <v>0</v>
      </c>
      <c r="IU409" s="46">
        <f t="shared" si="3142"/>
        <v>0</v>
      </c>
      <c r="IV409" s="46">
        <f t="shared" si="2936"/>
        <v>0</v>
      </c>
      <c r="IW409" s="51">
        <f t="shared" si="2937"/>
        <v>0</v>
      </c>
      <c r="IX409" s="199">
        <f t="shared" si="3069"/>
        <v>10000</v>
      </c>
      <c r="IY409" s="128">
        <f t="shared" si="2938"/>
        <v>0</v>
      </c>
      <c r="IZ409" s="408">
        <f t="shared" si="2939"/>
        <v>0</v>
      </c>
      <c r="JA409" s="58">
        <f t="shared" si="2940"/>
        <v>0</v>
      </c>
      <c r="JB409" s="52">
        <f t="shared" si="2941"/>
        <v>0</v>
      </c>
      <c r="JC409" s="51">
        <f t="shared" si="2942"/>
        <v>0</v>
      </c>
      <c r="JD409" s="57">
        <f t="shared" si="2943"/>
        <v>0</v>
      </c>
      <c r="JE409" s="280">
        <f t="shared" si="2944"/>
        <v>10000</v>
      </c>
      <c r="JF409" s="280">
        <f t="shared" si="2945"/>
        <v>0</v>
      </c>
      <c r="JG409" s="468">
        <f t="shared" si="2946"/>
        <v>0</v>
      </c>
      <c r="JH409" s="46">
        <f t="shared" si="2947"/>
        <v>0</v>
      </c>
      <c r="JI409" s="46">
        <f t="shared" si="2948"/>
        <v>0</v>
      </c>
      <c r="JJ409" s="50"/>
      <c r="JL409" s="45">
        <v>348</v>
      </c>
      <c r="JM409" s="46">
        <f t="shared" si="2949"/>
        <v>0</v>
      </c>
      <c r="JN409" s="46">
        <f t="shared" si="2950"/>
        <v>0</v>
      </c>
      <c r="JO409" s="128">
        <f t="shared" si="2951"/>
        <v>0</v>
      </c>
      <c r="JP409" s="46">
        <f t="shared" si="3070"/>
        <v>0</v>
      </c>
      <c r="JQ409" s="46">
        <f t="shared" si="2952"/>
        <v>0</v>
      </c>
      <c r="JR409" s="149">
        <f t="shared" si="2953"/>
        <v>0</v>
      </c>
      <c r="JS409" s="51">
        <f t="shared" si="3175"/>
        <v>0</v>
      </c>
      <c r="JT409" s="199">
        <f t="shared" si="3071"/>
        <v>10000</v>
      </c>
      <c r="JU409" s="128">
        <f t="shared" si="2954"/>
        <v>0</v>
      </c>
      <c r="JV409" s="408">
        <f t="shared" si="2955"/>
        <v>0</v>
      </c>
      <c r="JW409" s="58">
        <f t="shared" si="2956"/>
        <v>0</v>
      </c>
      <c r="JX409" s="52">
        <f t="shared" si="2957"/>
        <v>0</v>
      </c>
      <c r="JY409" s="51">
        <f t="shared" si="2958"/>
        <v>0</v>
      </c>
      <c r="JZ409" s="149">
        <f t="shared" si="2959"/>
        <v>0</v>
      </c>
      <c r="KA409" s="199">
        <f t="shared" si="3176"/>
        <v>0</v>
      </c>
      <c r="KB409" s="128">
        <f t="shared" si="3072"/>
        <v>10000</v>
      </c>
      <c r="KC409" s="204">
        <f t="shared" si="2960"/>
        <v>0</v>
      </c>
      <c r="KD409" s="468">
        <f t="shared" si="3073"/>
        <v>0</v>
      </c>
      <c r="KE409" s="46">
        <f t="shared" si="3074"/>
        <v>0</v>
      </c>
      <c r="KF409" s="46">
        <f t="shared" si="2961"/>
        <v>0</v>
      </c>
      <c r="KG409" s="50"/>
      <c r="KI409" s="45">
        <v>348</v>
      </c>
      <c r="KJ409" s="46">
        <f t="shared" si="2962"/>
        <v>0</v>
      </c>
      <c r="KK409" s="46">
        <f t="shared" si="2963"/>
        <v>0</v>
      </c>
      <c r="KL409" s="128">
        <f t="shared" si="2964"/>
        <v>0</v>
      </c>
      <c r="KM409" s="46">
        <f t="shared" si="2782"/>
        <v>0</v>
      </c>
      <c r="KN409" s="46">
        <f t="shared" si="2965"/>
        <v>0</v>
      </c>
      <c r="KO409" s="149">
        <f t="shared" si="2966"/>
        <v>0</v>
      </c>
      <c r="KP409" s="199">
        <f t="shared" si="3177"/>
        <v>0</v>
      </c>
      <c r="KQ409" s="199">
        <f t="shared" si="3075"/>
        <v>10000</v>
      </c>
      <c r="KR409" s="128">
        <f t="shared" si="2967"/>
        <v>0</v>
      </c>
      <c r="KS409" s="408">
        <f t="shared" si="2968"/>
        <v>0</v>
      </c>
      <c r="KT409" s="45">
        <v>348</v>
      </c>
      <c r="KU409" s="46">
        <f t="shared" si="3076"/>
        <v>0</v>
      </c>
      <c r="KV409" s="46">
        <f t="shared" si="2969"/>
        <v>0</v>
      </c>
      <c r="KW409" s="128">
        <f t="shared" si="2755"/>
        <v>0</v>
      </c>
      <c r="KX409" s="46">
        <f t="shared" si="2970"/>
        <v>0</v>
      </c>
      <c r="KY409" s="46">
        <f t="shared" si="2756"/>
        <v>0</v>
      </c>
      <c r="KZ409" s="149">
        <f t="shared" si="2971"/>
        <v>0</v>
      </c>
      <c r="LA409" s="153">
        <f t="shared" si="3178"/>
        <v>0</v>
      </c>
      <c r="LB409" s="58">
        <f t="shared" si="3189"/>
        <v>0</v>
      </c>
      <c r="LC409" s="52">
        <f t="shared" si="2972"/>
        <v>0</v>
      </c>
      <c r="LD409" s="51">
        <f t="shared" si="2973"/>
        <v>0</v>
      </c>
      <c r="LE409" s="149">
        <f t="shared" si="2757"/>
        <v>0</v>
      </c>
      <c r="LF409" s="51">
        <f t="shared" si="3179"/>
        <v>0</v>
      </c>
      <c r="LG409" s="128">
        <f t="shared" si="2758"/>
        <v>10000</v>
      </c>
      <c r="LH409" s="204">
        <f t="shared" si="2974"/>
        <v>0</v>
      </c>
      <c r="LI409" s="479">
        <f t="shared" si="2759"/>
        <v>0</v>
      </c>
      <c r="LJ409" s="46">
        <f t="shared" si="3077"/>
        <v>0</v>
      </c>
      <c r="LK409" s="46">
        <f t="shared" si="3078"/>
        <v>0</v>
      </c>
      <c r="LL409" s="50"/>
      <c r="LN409" s="237">
        <v>348</v>
      </c>
      <c r="LO409" s="46">
        <f t="shared" si="2975"/>
        <v>0</v>
      </c>
      <c r="LP409" s="239">
        <f t="shared" si="3149"/>
        <v>0</v>
      </c>
      <c r="LQ409" s="46">
        <f t="shared" si="2976"/>
        <v>0</v>
      </c>
      <c r="LR409" s="46">
        <f t="shared" si="2977"/>
        <v>0</v>
      </c>
      <c r="LS409" s="46">
        <f t="shared" si="2978"/>
        <v>0</v>
      </c>
      <c r="LT409" s="51">
        <f t="shared" si="2979"/>
        <v>0</v>
      </c>
      <c r="LU409" s="199">
        <f t="shared" si="3079"/>
        <v>10000</v>
      </c>
      <c r="LV409" s="58">
        <f t="shared" si="2980"/>
        <v>0</v>
      </c>
      <c r="LW409" s="240">
        <f t="shared" si="3150"/>
        <v>0</v>
      </c>
      <c r="LX409" s="51">
        <f t="shared" si="2981"/>
        <v>0</v>
      </c>
      <c r="LY409" s="51">
        <f t="shared" si="2982"/>
        <v>0</v>
      </c>
      <c r="LZ409" s="46">
        <f t="shared" si="3080"/>
        <v>0</v>
      </c>
      <c r="MA409" s="199">
        <f t="shared" si="3081"/>
        <v>10000</v>
      </c>
      <c r="MB409" s="468">
        <f t="shared" si="3082"/>
        <v>0</v>
      </c>
      <c r="MC409" s="46">
        <f t="shared" si="3083"/>
        <v>0</v>
      </c>
      <c r="MD409" s="46">
        <f t="shared" si="3084"/>
        <v>0</v>
      </c>
      <c r="ME409" s="50"/>
      <c r="MG409" s="237">
        <v>348</v>
      </c>
      <c r="MH409" s="46">
        <f t="shared" si="2983"/>
        <v>0</v>
      </c>
      <c r="MI409" s="239">
        <f>IF(MG409&gt;$BD$10,0,IF(AND($H$7="Oui",MG409&gt;$I$7),0,IF(MG409&gt;$B$7,0,(TRUNC(MM408*$AP$55*$L$7/12,2))+(TRUNC(MM408*$AR$55*$M$7/12,2)))))</f>
        <v>0</v>
      </c>
      <c r="MJ409" s="46">
        <f t="shared" si="2984"/>
        <v>0</v>
      </c>
      <c r="MK409" s="46">
        <f t="shared" si="2985"/>
        <v>0</v>
      </c>
      <c r="ML409" s="46">
        <f t="shared" si="2986"/>
        <v>0</v>
      </c>
      <c r="MM409" s="51">
        <f t="shared" si="2987"/>
        <v>0</v>
      </c>
      <c r="MN409" s="199">
        <f t="shared" si="3085"/>
        <v>10000</v>
      </c>
      <c r="MO409" s="58">
        <f t="shared" si="2988"/>
        <v>0</v>
      </c>
      <c r="MP409" s="240">
        <f t="shared" si="3152"/>
        <v>0</v>
      </c>
      <c r="MQ409" s="51">
        <f t="shared" si="2989"/>
        <v>0</v>
      </c>
      <c r="MR409" s="57">
        <f t="shared" si="2990"/>
        <v>0</v>
      </c>
      <c r="MS409" s="199">
        <f t="shared" si="3086"/>
        <v>10000</v>
      </c>
      <c r="MT409" s="468">
        <f t="shared" si="3087"/>
        <v>0</v>
      </c>
      <c r="MU409" s="46">
        <f t="shared" si="2991"/>
        <v>0</v>
      </c>
      <c r="MV409" s="46">
        <f t="shared" si="2992"/>
        <v>0</v>
      </c>
      <c r="MW409" s="50"/>
      <c r="MY409" s="237">
        <v>348</v>
      </c>
      <c r="MZ409" s="46">
        <f t="shared" si="2993"/>
        <v>0</v>
      </c>
      <c r="NA409" s="239">
        <f t="shared" si="3153"/>
        <v>0</v>
      </c>
      <c r="NB409" s="128">
        <f t="shared" si="2994"/>
        <v>0</v>
      </c>
      <c r="NC409" s="46">
        <f t="shared" si="2776"/>
        <v>0</v>
      </c>
      <c r="ND409" s="46">
        <f t="shared" si="2995"/>
        <v>0</v>
      </c>
      <c r="NE409" s="51">
        <f t="shared" si="2760"/>
        <v>0</v>
      </c>
      <c r="NF409" s="153">
        <f t="shared" si="2761"/>
        <v>10000</v>
      </c>
      <c r="NG409" s="237">
        <v>348</v>
      </c>
      <c r="NH409" s="46">
        <f t="shared" si="2777"/>
        <v>0</v>
      </c>
      <c r="NI409" s="239">
        <f t="shared" si="3180"/>
        <v>0</v>
      </c>
      <c r="NJ409" s="128">
        <f t="shared" si="2762"/>
        <v>0</v>
      </c>
      <c r="NK409" s="46">
        <f t="shared" si="3088"/>
        <v>0</v>
      </c>
      <c r="NL409" s="46">
        <f t="shared" si="2763"/>
        <v>0</v>
      </c>
      <c r="NM409" s="51">
        <f t="shared" si="2996"/>
        <v>0</v>
      </c>
      <c r="NN409" s="58">
        <f t="shared" si="2764"/>
        <v>0</v>
      </c>
      <c r="NO409" s="240">
        <f t="shared" si="3154"/>
        <v>0</v>
      </c>
      <c r="NP409" s="51">
        <f t="shared" si="2765"/>
        <v>0</v>
      </c>
      <c r="NQ409" s="57">
        <f t="shared" si="2997"/>
        <v>0</v>
      </c>
      <c r="NR409" s="153">
        <f t="shared" si="3089"/>
        <v>10000</v>
      </c>
      <c r="NS409" s="469">
        <f t="shared" si="2998"/>
        <v>0</v>
      </c>
      <c r="NT409" s="46">
        <f t="shared" si="2999"/>
        <v>0</v>
      </c>
      <c r="NU409" s="46">
        <f t="shared" si="3000"/>
        <v>0</v>
      </c>
      <c r="NV409" s="50"/>
      <c r="NX409" s="237">
        <v>348</v>
      </c>
      <c r="NY409" s="46">
        <f t="shared" si="3001"/>
        <v>0</v>
      </c>
      <c r="NZ409" s="239">
        <f t="shared" si="3155"/>
        <v>0</v>
      </c>
      <c r="OA409" s="46">
        <f t="shared" si="3002"/>
        <v>0</v>
      </c>
      <c r="OB409" s="46">
        <f t="shared" si="3003"/>
        <v>0</v>
      </c>
      <c r="OC409" s="46">
        <f t="shared" si="3004"/>
        <v>0</v>
      </c>
      <c r="OD409" s="149">
        <f t="shared" si="3005"/>
        <v>0</v>
      </c>
      <c r="OE409" s="57">
        <f t="shared" si="3181"/>
        <v>0</v>
      </c>
      <c r="OF409" s="153">
        <f t="shared" si="3090"/>
        <v>10000</v>
      </c>
      <c r="OG409" s="58">
        <f t="shared" si="3006"/>
        <v>0</v>
      </c>
      <c r="OH409" s="240">
        <f t="shared" si="3182"/>
        <v>0</v>
      </c>
      <c r="OI409" s="51">
        <f t="shared" si="3007"/>
        <v>0</v>
      </c>
      <c r="OJ409" s="149">
        <f t="shared" si="3008"/>
        <v>0</v>
      </c>
      <c r="OK409" s="153">
        <f t="shared" si="3183"/>
        <v>0</v>
      </c>
      <c r="OL409" s="153">
        <f t="shared" si="3091"/>
        <v>10000</v>
      </c>
      <c r="OM409" s="468">
        <f t="shared" si="3092"/>
        <v>0</v>
      </c>
      <c r="ON409" s="46">
        <f t="shared" si="3093"/>
        <v>0</v>
      </c>
      <c r="OO409" s="46">
        <f t="shared" si="3009"/>
        <v>0</v>
      </c>
      <c r="OP409" s="50"/>
      <c r="OR409" s="237">
        <v>348</v>
      </c>
      <c r="OS409" s="46">
        <f t="shared" si="3010"/>
        <v>0</v>
      </c>
      <c r="OT409" s="239">
        <f t="shared" si="3156"/>
        <v>0</v>
      </c>
      <c r="OU409" s="128">
        <f t="shared" si="3011"/>
        <v>0</v>
      </c>
      <c r="OV409" s="46">
        <f t="shared" si="2778"/>
        <v>0</v>
      </c>
      <c r="OW409" s="46">
        <f t="shared" si="2779"/>
        <v>0</v>
      </c>
      <c r="OX409" s="149">
        <f t="shared" si="3012"/>
        <v>0</v>
      </c>
      <c r="OY409" s="51">
        <f t="shared" si="3184"/>
        <v>0</v>
      </c>
      <c r="OZ409" s="153">
        <f t="shared" si="3094"/>
        <v>10000</v>
      </c>
      <c r="PA409" s="237">
        <v>348</v>
      </c>
      <c r="PB409" s="46">
        <f t="shared" si="3013"/>
        <v>0</v>
      </c>
      <c r="PC409" s="239">
        <f t="shared" si="3185"/>
        <v>0</v>
      </c>
      <c r="PD409" s="128">
        <f t="shared" si="3014"/>
        <v>0</v>
      </c>
      <c r="PE409" s="46">
        <f t="shared" si="3015"/>
        <v>0</v>
      </c>
      <c r="PF409" s="46">
        <f t="shared" si="3016"/>
        <v>0</v>
      </c>
      <c r="PG409" s="149">
        <f t="shared" si="3017"/>
        <v>0</v>
      </c>
      <c r="PH409" s="57">
        <f t="shared" si="3186"/>
        <v>0</v>
      </c>
      <c r="PI409" s="688">
        <f t="shared" si="3018"/>
        <v>0</v>
      </c>
      <c r="PJ409" s="240">
        <f t="shared" si="3187"/>
        <v>0</v>
      </c>
      <c r="PK409" s="51">
        <f t="shared" si="3019"/>
        <v>0</v>
      </c>
      <c r="PL409" s="150">
        <f t="shared" si="3020"/>
        <v>0</v>
      </c>
      <c r="PM409" s="57">
        <f t="shared" si="3188"/>
        <v>0</v>
      </c>
      <c r="PN409" s="153">
        <f t="shared" si="3095"/>
        <v>10000</v>
      </c>
      <c r="PO409" s="469">
        <f t="shared" si="3021"/>
        <v>0</v>
      </c>
      <c r="PP409" s="46">
        <f t="shared" si="3022"/>
        <v>0</v>
      </c>
      <c r="PQ409" s="46">
        <f t="shared" si="3023"/>
        <v>0</v>
      </c>
      <c r="PR409" s="50"/>
    </row>
    <row r="410" spans="2:434" hidden="1" x14ac:dyDescent="0.3">
      <c r="B410" s="45">
        <v>349</v>
      </c>
      <c r="C410" s="46">
        <f t="shared" si="2798"/>
        <v>0</v>
      </c>
      <c r="D410" s="46">
        <f t="shared" si="2830"/>
        <v>0</v>
      </c>
      <c r="E410" s="46">
        <f t="shared" si="2831"/>
        <v>0</v>
      </c>
      <c r="F410" s="46">
        <f t="shared" si="2832"/>
        <v>0</v>
      </c>
      <c r="G410" s="46">
        <f t="shared" si="2833"/>
        <v>0</v>
      </c>
      <c r="H410" s="51">
        <f t="shared" si="2834"/>
        <v>0</v>
      </c>
      <c r="I410" s="58">
        <f t="shared" si="2766"/>
        <v>0</v>
      </c>
      <c r="J410" s="52">
        <f t="shared" si="2835"/>
        <v>0</v>
      </c>
      <c r="K410" s="51">
        <f t="shared" si="2836"/>
        <v>0</v>
      </c>
      <c r="L410" s="57">
        <f t="shared" si="2837"/>
        <v>0</v>
      </c>
      <c r="M410" s="468">
        <f t="shared" si="3024"/>
        <v>0</v>
      </c>
      <c r="N410" s="46">
        <f t="shared" si="3025"/>
        <v>0</v>
      </c>
      <c r="O410" s="47"/>
      <c r="P410" s="46">
        <f t="shared" si="3026"/>
        <v>0</v>
      </c>
      <c r="Q410" s="50"/>
      <c r="T410" s="45">
        <v>349</v>
      </c>
      <c r="U410" s="46">
        <f t="shared" si="2838"/>
        <v>0</v>
      </c>
      <c r="V410" s="46">
        <f t="shared" si="2839"/>
        <v>0</v>
      </c>
      <c r="W410" s="46">
        <f t="shared" si="3027"/>
        <v>0</v>
      </c>
      <c r="X410" s="46">
        <f t="shared" si="2840"/>
        <v>0</v>
      </c>
      <c r="Y410" s="46">
        <f t="shared" si="2841"/>
        <v>0</v>
      </c>
      <c r="Z410" s="51">
        <f t="shared" si="2842"/>
        <v>0</v>
      </c>
      <c r="AA410" s="58">
        <f t="shared" si="2843"/>
        <v>0</v>
      </c>
      <c r="AB410" s="52">
        <f t="shared" si="2844"/>
        <v>0</v>
      </c>
      <c r="AC410" s="51">
        <f t="shared" si="2845"/>
        <v>0</v>
      </c>
      <c r="AD410" s="57">
        <f t="shared" si="2846"/>
        <v>0</v>
      </c>
      <c r="AE410" s="468">
        <f t="shared" si="3028"/>
        <v>0</v>
      </c>
      <c r="AF410" s="46">
        <f t="shared" si="2847"/>
        <v>0</v>
      </c>
      <c r="AG410" s="47"/>
      <c r="AH410" s="46">
        <f t="shared" si="3029"/>
        <v>0</v>
      </c>
      <c r="AI410" s="50"/>
      <c r="AK410" s="45">
        <v>349</v>
      </c>
      <c r="AL410" s="46">
        <f t="shared" si="2848"/>
        <v>0</v>
      </c>
      <c r="AM410" s="46"/>
      <c r="AN410" s="46"/>
      <c r="AO410" s="46">
        <f t="shared" si="2849"/>
        <v>0</v>
      </c>
      <c r="AP410" s="128">
        <f t="shared" si="2850"/>
        <v>0</v>
      </c>
      <c r="AQ410" s="128"/>
      <c r="AR410" s="128"/>
      <c r="AS410" s="46">
        <f t="shared" si="2851"/>
        <v>0</v>
      </c>
      <c r="AT410" s="46">
        <f t="shared" si="2852"/>
        <v>0</v>
      </c>
      <c r="AU410" s="51"/>
      <c r="AV410" s="51"/>
      <c r="AW410" s="51">
        <f t="shared" si="2853"/>
        <v>0</v>
      </c>
      <c r="AX410" s="58">
        <f t="shared" si="2854"/>
        <v>0</v>
      </c>
      <c r="AY410" s="52"/>
      <c r="AZ410" s="52"/>
      <c r="BA410" s="52">
        <f t="shared" si="2855"/>
        <v>0</v>
      </c>
      <c r="BB410" s="51">
        <f t="shared" si="2856"/>
        <v>0</v>
      </c>
      <c r="BC410" s="51"/>
      <c r="BD410" s="51"/>
      <c r="BE410" s="57">
        <f t="shared" si="2857"/>
        <v>0</v>
      </c>
      <c r="BF410" s="468">
        <f t="shared" si="2858"/>
        <v>0</v>
      </c>
      <c r="BG410" s="46">
        <f t="shared" si="2859"/>
        <v>0</v>
      </c>
      <c r="BH410" s="46">
        <f t="shared" si="2860"/>
        <v>0</v>
      </c>
      <c r="BI410" s="50"/>
      <c r="BK410" s="45">
        <v>349</v>
      </c>
      <c r="BL410" s="46">
        <f t="shared" si="3030"/>
        <v>0</v>
      </c>
      <c r="BM410" s="46">
        <f t="shared" si="3031"/>
        <v>0</v>
      </c>
      <c r="BN410" s="46">
        <f t="shared" si="3032"/>
        <v>0</v>
      </c>
      <c r="BO410" s="46">
        <f t="shared" si="2861"/>
        <v>0</v>
      </c>
      <c r="BP410" s="46">
        <f t="shared" si="2862"/>
        <v>0</v>
      </c>
      <c r="BQ410" s="51">
        <f t="shared" si="2863"/>
        <v>0</v>
      </c>
      <c r="BR410" s="150">
        <f>$BQ$409</f>
        <v>0</v>
      </c>
      <c r="BS410" s="58">
        <f t="shared" si="2767"/>
        <v>0</v>
      </c>
      <c r="BT410" s="52">
        <f t="shared" si="3033"/>
        <v>0</v>
      </c>
      <c r="BU410" s="51">
        <f t="shared" si="2864"/>
        <v>0</v>
      </c>
      <c r="BV410" s="51">
        <f t="shared" si="2865"/>
        <v>0</v>
      </c>
      <c r="BW410" s="150">
        <f>$BV$409</f>
        <v>0</v>
      </c>
      <c r="BX410" s="468">
        <f t="shared" si="3034"/>
        <v>0</v>
      </c>
      <c r="BY410" s="46">
        <f t="shared" si="3035"/>
        <v>0</v>
      </c>
      <c r="BZ410" s="46">
        <f t="shared" si="2866"/>
        <v>0</v>
      </c>
      <c r="CA410" s="50"/>
      <c r="CB410" s="18"/>
      <c r="CC410" s="45">
        <v>349</v>
      </c>
      <c r="CD410" s="128">
        <f t="shared" si="2867"/>
        <v>0</v>
      </c>
      <c r="CE410" s="46">
        <f t="shared" si="3036"/>
        <v>0</v>
      </c>
      <c r="CF410" s="128">
        <f t="shared" si="2868"/>
        <v>0</v>
      </c>
      <c r="CG410" s="46">
        <f t="shared" si="3037"/>
        <v>0</v>
      </c>
      <c r="CH410" s="46">
        <f t="shared" si="2768"/>
        <v>0</v>
      </c>
      <c r="CI410" s="51">
        <f t="shared" si="2869"/>
        <v>0</v>
      </c>
      <c r="CJ410" s="149">
        <f>$CR$409</f>
        <v>0</v>
      </c>
      <c r="CK410" s="153">
        <f t="shared" si="3038"/>
        <v>10000</v>
      </c>
      <c r="CL410" s="45">
        <v>349</v>
      </c>
      <c r="CM410" s="46">
        <f t="shared" si="3039"/>
        <v>0</v>
      </c>
      <c r="CN410" s="46">
        <f t="shared" si="3040"/>
        <v>0</v>
      </c>
      <c r="CO410" s="128">
        <f t="shared" si="2780"/>
        <v>0</v>
      </c>
      <c r="CP410" s="46">
        <f t="shared" si="2870"/>
        <v>0</v>
      </c>
      <c r="CQ410" s="46">
        <f t="shared" si="2781"/>
        <v>0</v>
      </c>
      <c r="CR410" s="51">
        <f t="shared" si="2871"/>
        <v>0</v>
      </c>
      <c r="CS410" s="150">
        <f>$CR$409</f>
        <v>0</v>
      </c>
      <c r="CT410" s="58">
        <f t="shared" si="2872"/>
        <v>0</v>
      </c>
      <c r="CU410" s="52">
        <f t="shared" si="3041"/>
        <v>0</v>
      </c>
      <c r="CV410" s="51">
        <f t="shared" si="3042"/>
        <v>0</v>
      </c>
      <c r="CW410" s="51">
        <f t="shared" si="2873"/>
        <v>0</v>
      </c>
      <c r="CX410" s="150">
        <f>$CW$409</f>
        <v>0</v>
      </c>
      <c r="CY410" s="153">
        <f t="shared" si="3043"/>
        <v>10000</v>
      </c>
      <c r="CZ410" s="479">
        <f t="shared" si="2746"/>
        <v>0</v>
      </c>
      <c r="DA410" s="46">
        <f t="shared" si="3044"/>
        <v>0</v>
      </c>
      <c r="DB410" s="46">
        <f t="shared" si="3045"/>
        <v>0</v>
      </c>
      <c r="DC410" s="50"/>
      <c r="DE410" s="45">
        <v>349</v>
      </c>
      <c r="DF410" s="46">
        <f t="shared" si="2874"/>
        <v>0</v>
      </c>
      <c r="DG410" s="46">
        <f>IF(AND($H$7="Oui",DE410&gt;$I$7),0,IF(DE410&gt;$B$7,0,(TRUNC($C$7*$P$56*$L$7/12,2))+(TRUNC($C$7*$Q$56*$M$7/12,2))))</f>
        <v>0</v>
      </c>
      <c r="DH410" s="46">
        <f t="shared" si="2875"/>
        <v>0</v>
      </c>
      <c r="DI410" s="46">
        <f t="shared" si="2876"/>
        <v>0</v>
      </c>
      <c r="DJ410" s="46">
        <f t="shared" si="2877"/>
        <v>0</v>
      </c>
      <c r="DK410" s="51">
        <f t="shared" si="2878"/>
        <v>0</v>
      </c>
      <c r="DL410" s="58">
        <f t="shared" si="2769"/>
        <v>0</v>
      </c>
      <c r="DM410" s="241">
        <f>IF(AND($H$7="Oui",DE410&gt;$I$7),0,IF(DE410&gt;$B$7,0,(TRUNC($C$7*$P$56/12,2))+(TRUNC($C$7*$Q$56/12,2))))</f>
        <v>0</v>
      </c>
      <c r="DN410" s="51">
        <f t="shared" si="2879"/>
        <v>0</v>
      </c>
      <c r="DO410" s="57">
        <f t="shared" si="2880"/>
        <v>0</v>
      </c>
      <c r="DP410" s="468">
        <f t="shared" si="3046"/>
        <v>0</v>
      </c>
      <c r="DQ410" s="46">
        <f t="shared" si="3047"/>
        <v>0</v>
      </c>
      <c r="DR410" s="47"/>
      <c r="DS410" s="46">
        <f t="shared" si="3048"/>
        <v>0</v>
      </c>
      <c r="DT410" s="50"/>
      <c r="DV410" s="45">
        <v>349</v>
      </c>
      <c r="DW410" s="46">
        <f t="shared" si="3049"/>
        <v>0</v>
      </c>
      <c r="DX410" s="46">
        <f>IF(AND($H$7="Oui",DV410&gt;$I$7),0,IF(DV410&gt;$B$7,0,(TRUNC(EB409*$R$56*$L$7/12,2))+(TRUNC(EB409*$S$56*$M$7/12,2))))</f>
        <v>0</v>
      </c>
      <c r="DY410" s="46">
        <f t="shared" si="3050"/>
        <v>0</v>
      </c>
      <c r="DZ410" s="46">
        <f t="shared" si="2881"/>
        <v>0</v>
      </c>
      <c r="EA410" s="46">
        <f t="shared" si="2882"/>
        <v>0</v>
      </c>
      <c r="EB410" s="51">
        <f t="shared" si="2883"/>
        <v>0</v>
      </c>
      <c r="EC410" s="58">
        <f t="shared" si="2770"/>
        <v>0</v>
      </c>
      <c r="ED410" s="52">
        <f>IF(AND($H$7="Oui",DV410&gt;$I$7),0,IF(DV410&gt;$B$7,0,(TRUNC(EF409*$R$56/12,2))+(TRUNC(EF409*$S$56/12,2))))</f>
        <v>0</v>
      </c>
      <c r="EE410" s="51">
        <f t="shared" si="2884"/>
        <v>0</v>
      </c>
      <c r="EF410" s="57">
        <f t="shared" si="2885"/>
        <v>0</v>
      </c>
      <c r="EG410" s="468">
        <f t="shared" si="3051"/>
        <v>0</v>
      </c>
      <c r="EH410" s="46">
        <f t="shared" si="3052"/>
        <v>0</v>
      </c>
      <c r="EI410" s="47"/>
      <c r="EJ410" s="46">
        <f t="shared" si="3053"/>
        <v>0</v>
      </c>
      <c r="EK410" s="50"/>
      <c r="EL410" s="18"/>
      <c r="EM410" s="45">
        <v>349</v>
      </c>
      <c r="EN410" s="46">
        <f t="shared" ref="EN410:EN421" si="3190">IF(AND($H$7="Oui",EM410=$I$7),EP410+EO410,IF(EM410&gt;$B$7,0,IF($F$10="Paliers",ROUND(-PMT(($D$7+($T$56*$L$7)+($U$56*$M$7))/12,$B$7-EM409,ES409,0,0),2),IF(AND($H$7="Oui",EM410=$I$7),EP410+EO410,IF(AND($H$7="Oui",EM410&gt;$I$7),0,IF(EM410&gt;$B$7,0,$EN$60))))))</f>
        <v>0</v>
      </c>
      <c r="EO410" s="46">
        <f>IF(EM410&gt;$B$7,0,(TRUNC(ES409*$T$56*$L$7/12,2))+(TRUNC(ES409*$U$56*$M$7/12,2)))</f>
        <v>0</v>
      </c>
      <c r="EP410" s="128">
        <f t="shared" si="2771"/>
        <v>0</v>
      </c>
      <c r="EQ410" s="46">
        <f t="shared" si="2886"/>
        <v>0</v>
      </c>
      <c r="ER410" s="46">
        <f t="shared" si="2887"/>
        <v>0</v>
      </c>
      <c r="ES410" s="51">
        <f t="shared" si="2888"/>
        <v>0</v>
      </c>
      <c r="ET410" s="153">
        <f t="shared" si="3054"/>
        <v>10000</v>
      </c>
      <c r="EU410" s="45">
        <v>349</v>
      </c>
      <c r="EV410" s="46">
        <f t="shared" si="2772"/>
        <v>0</v>
      </c>
      <c r="EW410" s="46">
        <f>IF(EU410&gt;$B$7,0,(TRUNC(FA409*$T$56*$L$7/12,2))+(TRUNC(FA409*$U$56*$M$7/12,2)))</f>
        <v>0</v>
      </c>
      <c r="EX410" s="128">
        <f t="shared" si="2889"/>
        <v>0</v>
      </c>
      <c r="EY410" s="46">
        <f t="shared" si="2890"/>
        <v>0</v>
      </c>
      <c r="EZ410" s="46">
        <f t="shared" si="2891"/>
        <v>0</v>
      </c>
      <c r="FA410" s="51">
        <f t="shared" si="2892"/>
        <v>0</v>
      </c>
      <c r="FB410" s="58">
        <f t="shared" si="2893"/>
        <v>0</v>
      </c>
      <c r="FC410" s="52">
        <f>IF(AND($H$7="Oui",EU410&gt;$I$7),0,IF(EU410&gt;$B$7,0,(TRUNC(FE409*$T$56/12,2))+(TRUNC(FE409*$U$56/12,2))))</f>
        <v>0</v>
      </c>
      <c r="FD410" s="51">
        <f t="shared" si="3055"/>
        <v>0</v>
      </c>
      <c r="FE410" s="57">
        <f t="shared" si="2894"/>
        <v>0</v>
      </c>
      <c r="FF410" s="153">
        <f t="shared" si="3056"/>
        <v>10000</v>
      </c>
      <c r="FG410" s="469">
        <f t="shared" si="2895"/>
        <v>0</v>
      </c>
      <c r="FH410" s="46">
        <f t="shared" si="2896"/>
        <v>0</v>
      </c>
      <c r="FI410" s="46">
        <f t="shared" si="2897"/>
        <v>0</v>
      </c>
      <c r="FJ410" s="50"/>
      <c r="FL410" s="45">
        <v>349</v>
      </c>
      <c r="FM410" s="46">
        <f t="shared" si="3057"/>
        <v>0</v>
      </c>
      <c r="FN410" s="46">
        <f t="shared" ref="FN410:FN421" si="3191">IF(AND($H$7="Oui",FL410&gt;$I$7),0,IF(FL410&gt;$B$7,0,(TRUNC(FS410*$V$56*$L$7/12,2))+(TRUNC(FS410*$W$56*$M$7/12,2))))</f>
        <v>0</v>
      </c>
      <c r="FO410" s="46">
        <f t="shared" si="3058"/>
        <v>0</v>
      </c>
      <c r="FP410" s="46">
        <f t="shared" si="2898"/>
        <v>0</v>
      </c>
      <c r="FQ410" s="46">
        <f t="shared" si="2899"/>
        <v>0</v>
      </c>
      <c r="FR410" s="51">
        <f t="shared" si="2900"/>
        <v>0</v>
      </c>
      <c r="FS410" s="150">
        <f>$BQ$409</f>
        <v>0</v>
      </c>
      <c r="FT410" s="58">
        <f t="shared" si="2773"/>
        <v>0</v>
      </c>
      <c r="FU410" s="241">
        <f t="shared" ref="FU410:FU421" si="3192">IF(AND($H$7="Oui",FL410&gt;$I$7),0,IF(FL410&gt;$B$7,0,(TRUNC(FX410*$V$56/12,2))+(TRUNC(FX410*$W$56/12,2))))</f>
        <v>0</v>
      </c>
      <c r="FV410" s="51">
        <f t="shared" si="2901"/>
        <v>0</v>
      </c>
      <c r="FW410" s="51">
        <f t="shared" si="2902"/>
        <v>0</v>
      </c>
      <c r="FX410" s="150">
        <f>$BV$409</f>
        <v>0</v>
      </c>
      <c r="FY410" s="468">
        <f t="shared" si="3059"/>
        <v>0</v>
      </c>
      <c r="FZ410" s="46">
        <f t="shared" si="3060"/>
        <v>0</v>
      </c>
      <c r="GA410" s="46">
        <f t="shared" si="2903"/>
        <v>0</v>
      </c>
      <c r="GB410" s="50"/>
      <c r="GD410" s="45">
        <v>349</v>
      </c>
      <c r="GE410" s="128">
        <f t="shared" ref="GE410:GE421" si="3193">IF(AND($H$7="Oui",GD410=$I$7),GG410+GF410,IF(GD410&gt;$B$7,0,IF($F$10="Paliers",ROUND(-PMT(($D$7+($X$55*$L$7)+($Y$55*$M$7))/12,$B$7-GD409,GJ409,0,0),2),IF(AND($H$7="Oui",GD410=$I$7),GG410+GF410,IF(AND($H$7="Oui",GD410&gt;$I$7),0,IF(GD410&gt;$B$7,0,$GE$60))))))</f>
        <v>0</v>
      </c>
      <c r="GF410" s="128">
        <f>IF(AND($H$7="Oui",GD410&gt;$I$7),0,IF(GD410&gt;$B$7,0,(TRUNC(GK410*$X$56*$L$7/12,2))+(TRUNC(GK410*$Y$56*$M$7/12,2))))</f>
        <v>0</v>
      </c>
      <c r="GG410" s="128">
        <f t="shared" si="2699"/>
        <v>0</v>
      </c>
      <c r="GH410" s="46">
        <f t="shared" si="2774"/>
        <v>0</v>
      </c>
      <c r="GI410" s="46">
        <f t="shared" si="2904"/>
        <v>0</v>
      </c>
      <c r="GJ410" s="51">
        <f t="shared" si="2905"/>
        <v>0</v>
      </c>
      <c r="GK410" s="149">
        <f>$GJ$409</f>
        <v>0</v>
      </c>
      <c r="GL410" s="153">
        <f t="shared" si="3061"/>
        <v>10000</v>
      </c>
      <c r="GM410" s="45">
        <v>349</v>
      </c>
      <c r="GN410" s="46">
        <f t="shared" si="2775"/>
        <v>0</v>
      </c>
      <c r="GO410" s="46">
        <f t="shared" ref="GO410:GO421" si="3194">IF(GM410&gt;$B$7,0,(TRUNC(GT410*$X$56*$L$7/12,2))+(TRUNC(GT410*$Y$56*$M$7/12,2)))</f>
        <v>0</v>
      </c>
      <c r="GP410" s="128">
        <f t="shared" si="2747"/>
        <v>0</v>
      </c>
      <c r="GQ410" s="46">
        <f t="shared" si="2906"/>
        <v>0</v>
      </c>
      <c r="GR410" s="46">
        <f t="shared" si="2748"/>
        <v>0</v>
      </c>
      <c r="GS410" s="51">
        <f t="shared" si="2907"/>
        <v>0</v>
      </c>
      <c r="GT410" s="150">
        <f>$GS$409</f>
        <v>0</v>
      </c>
      <c r="GU410" s="58">
        <f t="shared" si="2908"/>
        <v>0</v>
      </c>
      <c r="GV410" s="52">
        <f t="shared" ref="GV410:GV421" si="3195">IF(AND($H$7="Oui",GM410&gt;$I$7),0,IF(GM410&gt;$B$7,0,(TRUNC(GY410*$X$56/12,2))+(TRUNC(GY410*$Y$56/12,2))))</f>
        <v>0</v>
      </c>
      <c r="GW410" s="51">
        <f t="shared" si="3062"/>
        <v>0</v>
      </c>
      <c r="GX410" s="57">
        <f t="shared" si="2909"/>
        <v>0</v>
      </c>
      <c r="GY410" s="150">
        <f>$GX$409</f>
        <v>0</v>
      </c>
      <c r="GZ410" s="153">
        <f t="shared" si="3063"/>
        <v>10000</v>
      </c>
      <c r="HA410" s="469">
        <f t="shared" si="2910"/>
        <v>0</v>
      </c>
      <c r="HB410" s="46">
        <f t="shared" si="2911"/>
        <v>0</v>
      </c>
      <c r="HC410" s="46">
        <f t="shared" si="2912"/>
        <v>0</v>
      </c>
      <c r="HD410" s="50"/>
      <c r="HF410" s="45">
        <v>349</v>
      </c>
      <c r="HG410" s="46">
        <f t="shared" si="2913"/>
        <v>0</v>
      </c>
      <c r="HH410" s="46">
        <f t="shared" si="2914"/>
        <v>0</v>
      </c>
      <c r="HI410" s="46">
        <f t="shared" si="2915"/>
        <v>0</v>
      </c>
      <c r="HJ410" s="46">
        <f t="shared" si="2916"/>
        <v>0</v>
      </c>
      <c r="HK410" s="46">
        <f t="shared" si="2917"/>
        <v>0</v>
      </c>
      <c r="HL410" s="51">
        <f t="shared" si="2918"/>
        <v>0</v>
      </c>
      <c r="HM410" s="153">
        <f t="shared" si="3064"/>
        <v>10000</v>
      </c>
      <c r="HN410" s="58">
        <f t="shared" si="2919"/>
        <v>0</v>
      </c>
      <c r="HO410" s="52">
        <f t="shared" si="2920"/>
        <v>0</v>
      </c>
      <c r="HP410" s="51">
        <f t="shared" si="2921"/>
        <v>0</v>
      </c>
      <c r="HQ410" s="57">
        <f t="shared" si="2922"/>
        <v>0</v>
      </c>
      <c r="HR410" s="153">
        <f t="shared" si="3065"/>
        <v>10000</v>
      </c>
      <c r="HS410" s="468">
        <f t="shared" si="2749"/>
        <v>0</v>
      </c>
      <c r="HT410" s="46">
        <f t="shared" si="2750"/>
        <v>0</v>
      </c>
      <c r="HU410" s="46">
        <f t="shared" si="2751"/>
        <v>0</v>
      </c>
      <c r="HV410" s="50"/>
      <c r="HX410" s="45">
        <v>349</v>
      </c>
      <c r="HY410" s="128">
        <f t="shared" si="2923"/>
        <v>0</v>
      </c>
      <c r="HZ410" s="46">
        <f t="shared" si="2924"/>
        <v>0</v>
      </c>
      <c r="IA410" s="46">
        <f t="shared" si="2925"/>
        <v>0</v>
      </c>
      <c r="IB410" s="46">
        <f t="shared" si="2926"/>
        <v>0</v>
      </c>
      <c r="IC410" s="46">
        <f t="shared" si="2927"/>
        <v>0</v>
      </c>
      <c r="ID410" s="51">
        <f t="shared" si="2928"/>
        <v>0</v>
      </c>
      <c r="IE410" s="153">
        <f t="shared" si="3066"/>
        <v>10000</v>
      </c>
      <c r="IF410" s="58">
        <f t="shared" si="2929"/>
        <v>0</v>
      </c>
      <c r="IG410" s="52">
        <f t="shared" si="2930"/>
        <v>0</v>
      </c>
      <c r="IH410" s="51">
        <f t="shared" si="2931"/>
        <v>0</v>
      </c>
      <c r="II410" s="57">
        <f t="shared" si="3067"/>
        <v>0</v>
      </c>
      <c r="IJ410" s="153">
        <f t="shared" si="3068"/>
        <v>10000</v>
      </c>
      <c r="IK410" s="468">
        <f t="shared" si="2752"/>
        <v>0</v>
      </c>
      <c r="IL410" s="46">
        <f t="shared" si="2753"/>
        <v>0</v>
      </c>
      <c r="IM410" s="46">
        <f t="shared" si="2754"/>
        <v>0</v>
      </c>
      <c r="IN410" s="50"/>
      <c r="IO410" s="53">
        <f t="shared" si="2932"/>
        <v>0</v>
      </c>
      <c r="IQ410" s="45">
        <v>349</v>
      </c>
      <c r="IR410" s="128">
        <f t="shared" si="2933"/>
        <v>0</v>
      </c>
      <c r="IS410" s="128">
        <f t="shared" si="2934"/>
        <v>0</v>
      </c>
      <c r="IT410" s="128">
        <f t="shared" si="2935"/>
        <v>0</v>
      </c>
      <c r="IU410" s="46">
        <f t="shared" si="3142"/>
        <v>0</v>
      </c>
      <c r="IV410" s="46">
        <f t="shared" si="2936"/>
        <v>0</v>
      </c>
      <c r="IW410" s="51">
        <f t="shared" si="2937"/>
        <v>0</v>
      </c>
      <c r="IX410" s="199">
        <f t="shared" si="3069"/>
        <v>10000</v>
      </c>
      <c r="IY410" s="128">
        <f t="shared" si="2938"/>
        <v>0</v>
      </c>
      <c r="IZ410" s="408">
        <f t="shared" si="2939"/>
        <v>0</v>
      </c>
      <c r="JA410" s="58">
        <f t="shared" si="2940"/>
        <v>0</v>
      </c>
      <c r="JB410" s="52">
        <f t="shared" si="2941"/>
        <v>0</v>
      </c>
      <c r="JC410" s="51">
        <f t="shared" si="2942"/>
        <v>0</v>
      </c>
      <c r="JD410" s="57">
        <f t="shared" si="2943"/>
        <v>0</v>
      </c>
      <c r="JE410" s="280">
        <f t="shared" si="2944"/>
        <v>10000</v>
      </c>
      <c r="JF410" s="280">
        <f t="shared" si="2945"/>
        <v>0</v>
      </c>
      <c r="JG410" s="468">
        <f t="shared" si="2946"/>
        <v>0</v>
      </c>
      <c r="JH410" s="46">
        <f t="shared" si="2947"/>
        <v>0</v>
      </c>
      <c r="JI410" s="46">
        <f t="shared" si="2948"/>
        <v>0</v>
      </c>
      <c r="JJ410" s="50"/>
      <c r="JL410" s="45">
        <v>349</v>
      </c>
      <c r="JM410" s="46">
        <f t="shared" si="2949"/>
        <v>0</v>
      </c>
      <c r="JN410" s="46">
        <f t="shared" si="2950"/>
        <v>0</v>
      </c>
      <c r="JO410" s="128">
        <f t="shared" si="2951"/>
        <v>0</v>
      </c>
      <c r="JP410" s="46">
        <f t="shared" si="3070"/>
        <v>0</v>
      </c>
      <c r="JQ410" s="46">
        <f t="shared" si="2952"/>
        <v>0</v>
      </c>
      <c r="JR410" s="51">
        <f t="shared" si="2953"/>
        <v>0</v>
      </c>
      <c r="JS410" s="149">
        <f>$BQ$409</f>
        <v>0</v>
      </c>
      <c r="JT410" s="199">
        <f t="shared" si="3071"/>
        <v>10000</v>
      </c>
      <c r="JU410" s="128">
        <f t="shared" si="2954"/>
        <v>0</v>
      </c>
      <c r="JV410" s="408">
        <f t="shared" si="2955"/>
        <v>0</v>
      </c>
      <c r="JW410" s="58">
        <f t="shared" si="2956"/>
        <v>0</v>
      </c>
      <c r="JX410" s="52">
        <f t="shared" si="2957"/>
        <v>0</v>
      </c>
      <c r="JY410" s="51">
        <f t="shared" si="2958"/>
        <v>0</v>
      </c>
      <c r="JZ410" s="51">
        <f t="shared" si="2959"/>
        <v>0</v>
      </c>
      <c r="KA410" s="149">
        <f>$BV$409</f>
        <v>0</v>
      </c>
      <c r="KB410" s="128">
        <f t="shared" si="3072"/>
        <v>10000</v>
      </c>
      <c r="KC410" s="204">
        <f t="shared" si="2960"/>
        <v>0</v>
      </c>
      <c r="KD410" s="468">
        <f t="shared" si="3073"/>
        <v>0</v>
      </c>
      <c r="KE410" s="46">
        <f t="shared" si="3074"/>
        <v>0</v>
      </c>
      <c r="KF410" s="46">
        <f t="shared" si="2961"/>
        <v>0</v>
      </c>
      <c r="KG410" s="50"/>
      <c r="KI410" s="45">
        <v>349</v>
      </c>
      <c r="KJ410" s="46">
        <f t="shared" si="2962"/>
        <v>0</v>
      </c>
      <c r="KK410" s="46">
        <f t="shared" si="2963"/>
        <v>0</v>
      </c>
      <c r="KL410" s="128">
        <f t="shared" si="2964"/>
        <v>0</v>
      </c>
      <c r="KM410" s="46">
        <f t="shared" si="2782"/>
        <v>0</v>
      </c>
      <c r="KN410" s="46">
        <f t="shared" si="2965"/>
        <v>0</v>
      </c>
      <c r="KO410" s="51">
        <f t="shared" si="2966"/>
        <v>0</v>
      </c>
      <c r="KP410" s="149">
        <f>$CR$409</f>
        <v>0</v>
      </c>
      <c r="KQ410" s="199">
        <f t="shared" si="3075"/>
        <v>10000</v>
      </c>
      <c r="KR410" s="128">
        <f t="shared" si="2967"/>
        <v>0</v>
      </c>
      <c r="KS410" s="408">
        <f t="shared" si="2968"/>
        <v>0</v>
      </c>
      <c r="KT410" s="45">
        <v>349</v>
      </c>
      <c r="KU410" s="46">
        <f t="shared" si="3076"/>
        <v>0</v>
      </c>
      <c r="KV410" s="46">
        <f t="shared" si="2969"/>
        <v>0</v>
      </c>
      <c r="KW410" s="128">
        <f t="shared" si="2755"/>
        <v>0</v>
      </c>
      <c r="KX410" s="46">
        <f t="shared" si="2970"/>
        <v>0</v>
      </c>
      <c r="KY410" s="46">
        <f t="shared" si="2756"/>
        <v>0</v>
      </c>
      <c r="KZ410" s="51">
        <f t="shared" si="2971"/>
        <v>0</v>
      </c>
      <c r="LA410" s="150">
        <f>$CR$409</f>
        <v>0</v>
      </c>
      <c r="LB410" s="58">
        <f t="shared" si="3189"/>
        <v>0</v>
      </c>
      <c r="LC410" s="52">
        <f t="shared" si="2972"/>
        <v>0</v>
      </c>
      <c r="LD410" s="51">
        <f t="shared" si="2973"/>
        <v>0</v>
      </c>
      <c r="LE410" s="51">
        <f t="shared" si="2757"/>
        <v>0</v>
      </c>
      <c r="LF410" s="149">
        <f>$CW$409</f>
        <v>0</v>
      </c>
      <c r="LG410" s="128">
        <f t="shared" si="2758"/>
        <v>10000</v>
      </c>
      <c r="LH410" s="204">
        <f t="shared" si="2974"/>
        <v>0</v>
      </c>
      <c r="LI410" s="479">
        <f t="shared" si="2759"/>
        <v>0</v>
      </c>
      <c r="LJ410" s="46">
        <f t="shared" si="3077"/>
        <v>0</v>
      </c>
      <c r="LK410" s="46">
        <f t="shared" si="3078"/>
        <v>0</v>
      </c>
      <c r="LL410" s="50"/>
      <c r="LN410" s="45">
        <v>349</v>
      </c>
      <c r="LO410" s="46">
        <f t="shared" si="2975"/>
        <v>0</v>
      </c>
      <c r="LP410" s="46">
        <f t="shared" ref="LP410:LP421" si="3196">IF(LN410&gt;$BD$10,0,IF(AND($H$7="Oui",LN410&gt;$I$7),0,IF(LN410&gt;$B$7,0,(TRUNC($C$7*$AL$56*$L$7/12,2))+(TRUNC($C$7*$AN$56*$M$7/12,2)))))</f>
        <v>0</v>
      </c>
      <c r="LQ410" s="46">
        <f t="shared" si="2976"/>
        <v>0</v>
      </c>
      <c r="LR410" s="46">
        <f t="shared" si="2977"/>
        <v>0</v>
      </c>
      <c r="LS410" s="46">
        <f t="shared" si="2978"/>
        <v>0</v>
      </c>
      <c r="LT410" s="51">
        <f t="shared" si="2979"/>
        <v>0</v>
      </c>
      <c r="LU410" s="199">
        <f t="shared" si="3079"/>
        <v>10000</v>
      </c>
      <c r="LV410" s="58">
        <f t="shared" si="2980"/>
        <v>0</v>
      </c>
      <c r="LW410" s="241">
        <f t="shared" ref="LW410:LW421" si="3197">IF(LN410&gt;$BD$10,0,IF(AND($H$7="Oui",LN410&gt;$I$7),0,IF(LN410&gt;$B$7,0,(TRUNC($C$7*$AL$56/12,2))+(TRUNC($C$7*$AN$56/12,2)))))</f>
        <v>0</v>
      </c>
      <c r="LX410" s="51">
        <f t="shared" si="2981"/>
        <v>0</v>
      </c>
      <c r="LY410" s="51">
        <f t="shared" si="2982"/>
        <v>0</v>
      </c>
      <c r="LZ410" s="46">
        <f t="shared" si="3080"/>
        <v>0</v>
      </c>
      <c r="MA410" s="199">
        <f t="shared" si="3081"/>
        <v>10000</v>
      </c>
      <c r="MB410" s="468">
        <f t="shared" si="3082"/>
        <v>0</v>
      </c>
      <c r="MC410" s="46">
        <f t="shared" si="3083"/>
        <v>0</v>
      </c>
      <c r="MD410" s="46">
        <f t="shared" si="3084"/>
        <v>0</v>
      </c>
      <c r="ME410" s="50"/>
      <c r="MG410" s="45">
        <v>349</v>
      </c>
      <c r="MH410" s="46">
        <f t="shared" si="2983"/>
        <v>0</v>
      </c>
      <c r="MI410" s="46">
        <f t="shared" ref="MI410:MI420" si="3198">IF(MG410&gt;$BD$10,0,IF(AND($H$7="Oui",MG410&gt;$I$7),0,IF(MG410&gt;$B$7,0,(TRUNC(MM409*$AP$57*$L$7/12,2))+(TRUNC(MM409*$AR$57*$M$7/12,2)))))</f>
        <v>0</v>
      </c>
      <c r="MJ410" s="46">
        <f t="shared" si="2984"/>
        <v>0</v>
      </c>
      <c r="MK410" s="46">
        <f t="shared" si="2985"/>
        <v>0</v>
      </c>
      <c r="ML410" s="46">
        <f t="shared" si="2986"/>
        <v>0</v>
      </c>
      <c r="MM410" s="51">
        <f t="shared" si="2987"/>
        <v>0</v>
      </c>
      <c r="MN410" s="199">
        <f t="shared" si="3085"/>
        <v>10000</v>
      </c>
      <c r="MO410" s="58">
        <f t="shared" si="2988"/>
        <v>0</v>
      </c>
      <c r="MP410" s="52">
        <f t="shared" ref="MP410:MP421" si="3199">IF(MG410&gt;$BD$10,0,IF(AND($H$7="Oui",MG410&gt;$I$7),0,IF(MG410&gt;$B$7,0,(TRUNC(MR409*$AP$56/12,2))+(TRUNC(MR409*$AR$56/12,2)))))</f>
        <v>0</v>
      </c>
      <c r="MQ410" s="51">
        <f t="shared" si="2989"/>
        <v>0</v>
      </c>
      <c r="MR410" s="57">
        <f t="shared" si="2990"/>
        <v>0</v>
      </c>
      <c r="MS410" s="199">
        <f t="shared" si="3086"/>
        <v>10000</v>
      </c>
      <c r="MT410" s="468">
        <f t="shared" si="3087"/>
        <v>0</v>
      </c>
      <c r="MU410" s="46">
        <f t="shared" si="2991"/>
        <v>0</v>
      </c>
      <c r="MV410" s="46">
        <f t="shared" si="2992"/>
        <v>0</v>
      </c>
      <c r="MW410" s="50"/>
      <c r="MY410" s="45">
        <v>349</v>
      </c>
      <c r="MZ410" s="46">
        <f t="shared" si="2993"/>
        <v>0</v>
      </c>
      <c r="NA410" s="46">
        <f t="shared" ref="NA410:NA421" si="3200">IF(MY410&gt;$BD$10,0,IF(MY410&gt;$B$7,0,(TRUNC(NE409*$AT$56*$L$7/12,2))+(TRUNC(NE409*$AV$56*$M$7/12,2))))</f>
        <v>0</v>
      </c>
      <c r="NB410" s="128">
        <f t="shared" si="2994"/>
        <v>0</v>
      </c>
      <c r="NC410" s="46">
        <f t="shared" si="2776"/>
        <v>0</v>
      </c>
      <c r="ND410" s="46">
        <f t="shared" si="2995"/>
        <v>0</v>
      </c>
      <c r="NE410" s="51">
        <f t="shared" si="2760"/>
        <v>0</v>
      </c>
      <c r="NF410" s="153">
        <f t="shared" si="2761"/>
        <v>10000</v>
      </c>
      <c r="NG410" s="45">
        <v>349</v>
      </c>
      <c r="NH410" s="46">
        <f t="shared" si="2777"/>
        <v>0</v>
      </c>
      <c r="NI410" s="46">
        <f t="shared" ref="NI410:NI421" si="3201">IF(NG410&gt;$BD$10,0,IF(NG410&gt;$B$7,0,(TRUNC(NM409*$AT$56*$L$7/12,2))+(TRUNC(NM409*$AV$56*$M$7/12,2))))</f>
        <v>0</v>
      </c>
      <c r="NJ410" s="128">
        <f t="shared" si="2762"/>
        <v>0</v>
      </c>
      <c r="NK410" s="46">
        <f t="shared" si="3088"/>
        <v>0</v>
      </c>
      <c r="NL410" s="46">
        <f t="shared" si="2763"/>
        <v>0</v>
      </c>
      <c r="NM410" s="51">
        <f t="shared" si="2996"/>
        <v>0</v>
      </c>
      <c r="NN410" s="58">
        <f t="shared" si="2764"/>
        <v>0</v>
      </c>
      <c r="NO410" s="52">
        <f>IF(NG410,0,IF(AND($H$7="Oui",NG410&gt;$I$7),0,IF(NG410&gt;$B$7,0,(TRUNC(NQ409*$AT$56/12,2))+(TRUNC(NQ409*$AV$56/12,2)))))</f>
        <v>0</v>
      </c>
      <c r="NP410" s="51">
        <f t="shared" si="2765"/>
        <v>0</v>
      </c>
      <c r="NQ410" s="57">
        <f t="shared" si="2997"/>
        <v>0</v>
      </c>
      <c r="NR410" s="153">
        <f t="shared" si="3089"/>
        <v>10000</v>
      </c>
      <c r="NS410" s="469">
        <f t="shared" si="2998"/>
        <v>0</v>
      </c>
      <c r="NT410" s="46">
        <f t="shared" si="2999"/>
        <v>0</v>
      </c>
      <c r="NU410" s="46">
        <f t="shared" si="3000"/>
        <v>0</v>
      </c>
      <c r="NV410" s="50"/>
      <c r="NX410" s="45">
        <v>349</v>
      </c>
      <c r="NY410" s="46">
        <f t="shared" si="3001"/>
        <v>0</v>
      </c>
      <c r="NZ410" s="46">
        <f t="shared" ref="NZ410:NZ421" si="3202">IF(NX410&gt;$BD$10,0,IF(AND($H$7="Oui",NX410&gt;$I$7),0,IF(NX410&gt;$B$7,0,(TRUNC(OE410*$AX$56*$L$7/12,2))+(TRUNC(OE410*$AZ$56*$M$7/12,2)))))</f>
        <v>0</v>
      </c>
      <c r="OA410" s="46">
        <f t="shared" si="3002"/>
        <v>0</v>
      </c>
      <c r="OB410" s="46">
        <f t="shared" si="3003"/>
        <v>0</v>
      </c>
      <c r="OC410" s="46">
        <f t="shared" si="3004"/>
        <v>0</v>
      </c>
      <c r="OD410" s="51">
        <f t="shared" si="3005"/>
        <v>0</v>
      </c>
      <c r="OE410" s="150">
        <f>$BQ$409</f>
        <v>0</v>
      </c>
      <c r="OF410" s="153">
        <f t="shared" si="3090"/>
        <v>10000</v>
      </c>
      <c r="OG410" s="58">
        <f t="shared" si="3006"/>
        <v>0</v>
      </c>
      <c r="OH410" s="241">
        <f>IF(AND($H$7="Oui",NX410&gt;$I$7),0,IF(NX410&gt;$B$7,0,(TRUNC(OK410*$AX$56/12,2))+(TRUNC(OK410*$AZ$56/12,2))))</f>
        <v>0</v>
      </c>
      <c r="OI410" s="51">
        <f t="shared" si="3007"/>
        <v>0</v>
      </c>
      <c r="OJ410" s="51">
        <f t="shared" si="3008"/>
        <v>0</v>
      </c>
      <c r="OK410" s="150">
        <f>$BV$409</f>
        <v>0</v>
      </c>
      <c r="OL410" s="153">
        <f t="shared" si="3091"/>
        <v>10000</v>
      </c>
      <c r="OM410" s="468">
        <f t="shared" si="3092"/>
        <v>0</v>
      </c>
      <c r="ON410" s="46">
        <f t="shared" si="3093"/>
        <v>0</v>
      </c>
      <c r="OO410" s="46">
        <f t="shared" si="3009"/>
        <v>0</v>
      </c>
      <c r="OP410" s="50"/>
      <c r="OR410" s="45">
        <v>349</v>
      </c>
      <c r="OS410" s="46">
        <f t="shared" si="3010"/>
        <v>0</v>
      </c>
      <c r="OT410" s="128">
        <f t="shared" ref="OT410:OT421" si="3203">IF(OR410&gt;$BD$10,0,IF(OR410&gt;$B$7,0,(TRUNC(OY410*$BB$56*$L$7/12,2))+(TRUNC(OY410*$BD$56*$M$7/12,2))))</f>
        <v>0</v>
      </c>
      <c r="OU410" s="128">
        <f t="shared" si="3011"/>
        <v>0</v>
      </c>
      <c r="OV410" s="46">
        <f t="shared" si="2778"/>
        <v>0</v>
      </c>
      <c r="OW410" s="46">
        <f t="shared" si="2779"/>
        <v>0</v>
      </c>
      <c r="OX410" s="51">
        <f t="shared" si="3012"/>
        <v>0</v>
      </c>
      <c r="OY410" s="149">
        <f>$GJ$409</f>
        <v>0</v>
      </c>
      <c r="OZ410" s="153">
        <f t="shared" si="3094"/>
        <v>10000</v>
      </c>
      <c r="PA410" s="45">
        <v>349</v>
      </c>
      <c r="PB410" s="46">
        <f t="shared" si="3013"/>
        <v>0</v>
      </c>
      <c r="PC410" s="46">
        <f>IF(PA410&gt;$B$7,0,(TRUNC(PH410*$BB$56*$L$7/12,2))+(TRUNC(PH410*$BD$56*$M$7/12,2)))</f>
        <v>0</v>
      </c>
      <c r="PD410" s="128">
        <f t="shared" si="3014"/>
        <v>0</v>
      </c>
      <c r="PE410" s="46">
        <f t="shared" si="3015"/>
        <v>0</v>
      </c>
      <c r="PF410" s="46">
        <f t="shared" si="3016"/>
        <v>0</v>
      </c>
      <c r="PG410" s="51">
        <f t="shared" si="3017"/>
        <v>0</v>
      </c>
      <c r="PH410" s="150">
        <f>$GS$409</f>
        <v>0</v>
      </c>
      <c r="PI410" s="688">
        <f t="shared" si="3018"/>
        <v>0</v>
      </c>
      <c r="PJ410" s="52">
        <f>IF(AND($H$7="Oui",PA410&gt;$I$7),0,IF(PA410&gt;$B$7,0,(TRUNC(PM410*$BB$56/12,2))+(TRUNC(PM410*$BD$56/12,2))))</f>
        <v>0</v>
      </c>
      <c r="PK410" s="51">
        <f t="shared" si="3019"/>
        <v>0</v>
      </c>
      <c r="PL410" s="57">
        <f t="shared" si="3020"/>
        <v>0</v>
      </c>
      <c r="PM410" s="150">
        <f>$GX$409</f>
        <v>0</v>
      </c>
      <c r="PN410" s="153">
        <f t="shared" si="3095"/>
        <v>10000</v>
      </c>
      <c r="PO410" s="469">
        <f t="shared" si="3021"/>
        <v>0</v>
      </c>
      <c r="PP410" s="46">
        <f t="shared" si="3022"/>
        <v>0</v>
      </c>
      <c r="PQ410" s="46">
        <f t="shared" si="3023"/>
        <v>0</v>
      </c>
      <c r="PR410" s="50"/>
    </row>
    <row r="411" spans="2:434" hidden="1" x14ac:dyDescent="0.3">
      <c r="B411" s="45">
        <v>350</v>
      </c>
      <c r="C411" s="46">
        <f t="shared" si="2798"/>
        <v>0</v>
      </c>
      <c r="D411" s="46">
        <f t="shared" si="2830"/>
        <v>0</v>
      </c>
      <c r="E411" s="46">
        <f t="shared" si="2831"/>
        <v>0</v>
      </c>
      <c r="F411" s="46">
        <f t="shared" si="2832"/>
        <v>0</v>
      </c>
      <c r="G411" s="46">
        <f t="shared" si="2833"/>
        <v>0</v>
      </c>
      <c r="H411" s="51">
        <f t="shared" si="2834"/>
        <v>0</v>
      </c>
      <c r="I411" s="58">
        <f t="shared" si="2766"/>
        <v>0</v>
      </c>
      <c r="J411" s="52">
        <f t="shared" si="2835"/>
        <v>0</v>
      </c>
      <c r="K411" s="51">
        <f t="shared" si="2836"/>
        <v>0</v>
      </c>
      <c r="L411" s="57">
        <f t="shared" si="2837"/>
        <v>0</v>
      </c>
      <c r="M411" s="468">
        <f t="shared" si="3024"/>
        <v>0</v>
      </c>
      <c r="N411" s="46">
        <f t="shared" si="3025"/>
        <v>0</v>
      </c>
      <c r="O411" s="47"/>
      <c r="P411" s="46">
        <f t="shared" si="3026"/>
        <v>0</v>
      </c>
      <c r="Q411" s="50"/>
      <c r="T411" s="45">
        <v>350</v>
      </c>
      <c r="U411" s="46">
        <f t="shared" si="2838"/>
        <v>0</v>
      </c>
      <c r="V411" s="46">
        <f t="shared" si="2839"/>
        <v>0</v>
      </c>
      <c r="W411" s="46">
        <f t="shared" si="3027"/>
        <v>0</v>
      </c>
      <c r="X411" s="46">
        <f t="shared" si="2840"/>
        <v>0</v>
      </c>
      <c r="Y411" s="46">
        <f t="shared" si="2841"/>
        <v>0</v>
      </c>
      <c r="Z411" s="51">
        <f t="shared" si="2842"/>
        <v>0</v>
      </c>
      <c r="AA411" s="58">
        <f t="shared" si="2843"/>
        <v>0</v>
      </c>
      <c r="AB411" s="52">
        <f t="shared" si="2844"/>
        <v>0</v>
      </c>
      <c r="AC411" s="51">
        <f t="shared" si="2845"/>
        <v>0</v>
      </c>
      <c r="AD411" s="57">
        <f t="shared" si="2846"/>
        <v>0</v>
      </c>
      <c r="AE411" s="468">
        <f t="shared" si="3028"/>
        <v>0</v>
      </c>
      <c r="AF411" s="46">
        <f t="shared" si="2847"/>
        <v>0</v>
      </c>
      <c r="AG411" s="47"/>
      <c r="AH411" s="46">
        <f t="shared" si="3029"/>
        <v>0</v>
      </c>
      <c r="AI411" s="50"/>
      <c r="AK411" s="45">
        <v>350</v>
      </c>
      <c r="AL411" s="46">
        <f t="shared" si="2848"/>
        <v>0</v>
      </c>
      <c r="AM411" s="46"/>
      <c r="AN411" s="46"/>
      <c r="AO411" s="46">
        <f t="shared" si="2849"/>
        <v>0</v>
      </c>
      <c r="AP411" s="128">
        <f t="shared" si="2850"/>
        <v>0</v>
      </c>
      <c r="AQ411" s="128"/>
      <c r="AR411" s="128"/>
      <c r="AS411" s="46">
        <f t="shared" si="2851"/>
        <v>0</v>
      </c>
      <c r="AT411" s="46">
        <f t="shared" si="2852"/>
        <v>0</v>
      </c>
      <c r="AU411" s="51"/>
      <c r="AV411" s="51"/>
      <c r="AW411" s="51">
        <f t="shared" si="2853"/>
        <v>0</v>
      </c>
      <c r="AX411" s="58">
        <f t="shared" si="2854"/>
        <v>0</v>
      </c>
      <c r="AY411" s="52"/>
      <c r="AZ411" s="52"/>
      <c r="BA411" s="52">
        <f t="shared" si="2855"/>
        <v>0</v>
      </c>
      <c r="BB411" s="51">
        <f t="shared" si="2856"/>
        <v>0</v>
      </c>
      <c r="BC411" s="51"/>
      <c r="BD411" s="51"/>
      <c r="BE411" s="57">
        <f t="shared" si="2857"/>
        <v>0</v>
      </c>
      <c r="BF411" s="468">
        <f t="shared" si="2858"/>
        <v>0</v>
      </c>
      <c r="BG411" s="46">
        <f t="shared" si="2859"/>
        <v>0</v>
      </c>
      <c r="BH411" s="46">
        <f t="shared" si="2860"/>
        <v>0</v>
      </c>
      <c r="BI411" s="50"/>
      <c r="BK411" s="45">
        <v>350</v>
      </c>
      <c r="BL411" s="46">
        <f t="shared" si="3030"/>
        <v>0</v>
      </c>
      <c r="BM411" s="46">
        <f t="shared" si="3031"/>
        <v>0</v>
      </c>
      <c r="BN411" s="46">
        <f t="shared" si="3032"/>
        <v>0</v>
      </c>
      <c r="BO411" s="46">
        <f t="shared" si="2861"/>
        <v>0</v>
      </c>
      <c r="BP411" s="46">
        <f t="shared" si="2862"/>
        <v>0</v>
      </c>
      <c r="BQ411" s="51">
        <f t="shared" si="2863"/>
        <v>0</v>
      </c>
      <c r="BR411" s="57">
        <f t="shared" ref="BR411:BR421" si="3204">$BQ$409</f>
        <v>0</v>
      </c>
      <c r="BS411" s="58">
        <f t="shared" si="2767"/>
        <v>0</v>
      </c>
      <c r="BT411" s="52">
        <f t="shared" si="3033"/>
        <v>0</v>
      </c>
      <c r="BU411" s="51">
        <f t="shared" si="2864"/>
        <v>0</v>
      </c>
      <c r="BV411" s="51">
        <f t="shared" si="2865"/>
        <v>0</v>
      </c>
      <c r="BW411" s="153">
        <f t="shared" ref="BW411:BW421" si="3205">$BV$409</f>
        <v>0</v>
      </c>
      <c r="BX411" s="468">
        <f t="shared" si="3034"/>
        <v>0</v>
      </c>
      <c r="BY411" s="46">
        <f t="shared" si="3035"/>
        <v>0</v>
      </c>
      <c r="BZ411" s="46">
        <f t="shared" si="2866"/>
        <v>0</v>
      </c>
      <c r="CA411" s="50"/>
      <c r="CB411" s="18"/>
      <c r="CC411" s="45">
        <v>350</v>
      </c>
      <c r="CD411" s="128">
        <f t="shared" si="2867"/>
        <v>0</v>
      </c>
      <c r="CE411" s="46">
        <f t="shared" si="3036"/>
        <v>0</v>
      </c>
      <c r="CF411" s="128">
        <f t="shared" si="2868"/>
        <v>0</v>
      </c>
      <c r="CG411" s="46">
        <f t="shared" si="3037"/>
        <v>0</v>
      </c>
      <c r="CH411" s="46">
        <f t="shared" si="2768"/>
        <v>0</v>
      </c>
      <c r="CI411" s="51">
        <f t="shared" si="2869"/>
        <v>0</v>
      </c>
      <c r="CJ411" s="199">
        <f t="shared" ref="CJ411:CJ421" si="3206">$CR$409</f>
        <v>0</v>
      </c>
      <c r="CK411" s="153">
        <f t="shared" si="3038"/>
        <v>10000</v>
      </c>
      <c r="CL411" s="45">
        <v>350</v>
      </c>
      <c r="CM411" s="46">
        <f t="shared" si="3039"/>
        <v>0</v>
      </c>
      <c r="CN411" s="46">
        <f t="shared" si="3040"/>
        <v>0</v>
      </c>
      <c r="CO411" s="128">
        <f t="shared" si="2780"/>
        <v>0</v>
      </c>
      <c r="CP411" s="46">
        <f t="shared" si="2870"/>
        <v>0</v>
      </c>
      <c r="CQ411" s="46">
        <f t="shared" si="2781"/>
        <v>0</v>
      </c>
      <c r="CR411" s="51">
        <f t="shared" si="2871"/>
        <v>0</v>
      </c>
      <c r="CS411" s="153">
        <f t="shared" ref="CS411:CS421" si="3207">$CR$409</f>
        <v>0</v>
      </c>
      <c r="CT411" s="58">
        <f t="shared" si="2872"/>
        <v>0</v>
      </c>
      <c r="CU411" s="52">
        <f t="shared" si="3041"/>
        <v>0</v>
      </c>
      <c r="CV411" s="51">
        <f t="shared" si="3042"/>
        <v>0</v>
      </c>
      <c r="CW411" s="51">
        <f t="shared" si="2873"/>
        <v>0</v>
      </c>
      <c r="CX411" s="57">
        <f t="shared" ref="CX411:CX421" si="3208">$CW$409</f>
        <v>0</v>
      </c>
      <c r="CY411" s="153">
        <f t="shared" si="3043"/>
        <v>10000</v>
      </c>
      <c r="CZ411" s="479">
        <f t="shared" si="2746"/>
        <v>0</v>
      </c>
      <c r="DA411" s="46">
        <f t="shared" si="3044"/>
        <v>0</v>
      </c>
      <c r="DB411" s="46">
        <f t="shared" si="3045"/>
        <v>0</v>
      </c>
      <c r="DC411" s="50"/>
      <c r="DE411" s="45">
        <v>350</v>
      </c>
      <c r="DF411" s="46">
        <f t="shared" si="2874"/>
        <v>0</v>
      </c>
      <c r="DG411" s="46">
        <f t="shared" ref="DG411:DG421" si="3209">IF(AND($H$7="Oui",DE411&gt;$I$7),0,IF(DE411&gt;$B$7,0,(TRUNC($C$7*$P$56*$L$7/12,2))+(TRUNC($C$7*$Q$56*$M$7/12,2))))</f>
        <v>0</v>
      </c>
      <c r="DH411" s="46">
        <f t="shared" si="2875"/>
        <v>0</v>
      </c>
      <c r="DI411" s="46">
        <f t="shared" si="2876"/>
        <v>0</v>
      </c>
      <c r="DJ411" s="46">
        <f t="shared" si="2877"/>
        <v>0</v>
      </c>
      <c r="DK411" s="51">
        <f t="shared" si="2878"/>
        <v>0</v>
      </c>
      <c r="DL411" s="58">
        <f t="shared" si="2769"/>
        <v>0</v>
      </c>
      <c r="DM411" s="241">
        <f t="shared" ref="DM411:DM421" si="3210">IF(AND($H$7="Oui",DE411&gt;$I$7),0,IF(DE411&gt;$B$7,0,(TRUNC($C$7*$P$56/12,2))+(TRUNC($C$7*$Q$56/12,2))))</f>
        <v>0</v>
      </c>
      <c r="DN411" s="51">
        <f t="shared" si="2879"/>
        <v>0</v>
      </c>
      <c r="DO411" s="57">
        <f t="shared" si="2880"/>
        <v>0</v>
      </c>
      <c r="DP411" s="468">
        <f t="shared" si="3046"/>
        <v>0</v>
      </c>
      <c r="DQ411" s="46">
        <f t="shared" si="3047"/>
        <v>0</v>
      </c>
      <c r="DR411" s="47"/>
      <c r="DS411" s="46">
        <f t="shared" si="3048"/>
        <v>0</v>
      </c>
      <c r="DT411" s="50"/>
      <c r="DV411" s="45">
        <v>350</v>
      </c>
      <c r="DW411" s="46">
        <f t="shared" si="3049"/>
        <v>0</v>
      </c>
      <c r="DX411" s="46">
        <f t="shared" ref="DX411:DX421" si="3211">IF(AND($H$7="Oui",DV411&gt;$I$7),0,IF(DV411&gt;$B$7,0,(TRUNC(EB410*$R$56*$L$7/12,2))+(TRUNC(EB410*$S$56*$M$7/12,2))))</f>
        <v>0</v>
      </c>
      <c r="DY411" s="46">
        <f t="shared" si="3050"/>
        <v>0</v>
      </c>
      <c r="DZ411" s="46">
        <f t="shared" si="2881"/>
        <v>0</v>
      </c>
      <c r="EA411" s="46">
        <f t="shared" si="2882"/>
        <v>0</v>
      </c>
      <c r="EB411" s="51">
        <f t="shared" si="2883"/>
        <v>0</v>
      </c>
      <c r="EC411" s="58">
        <f t="shared" si="2770"/>
        <v>0</v>
      </c>
      <c r="ED411" s="52">
        <f t="shared" ref="ED411:ED421" si="3212">IF(AND($H$7="Oui",DV411&gt;$I$7),0,IF(DV411&gt;$B$7,0,(TRUNC(EF410*$R$56/12,2))+(TRUNC(EF410*$S$56/12,2))))</f>
        <v>0</v>
      </c>
      <c r="EE411" s="51">
        <f t="shared" si="2884"/>
        <v>0</v>
      </c>
      <c r="EF411" s="57">
        <f t="shared" si="2885"/>
        <v>0</v>
      </c>
      <c r="EG411" s="468">
        <f t="shared" si="3051"/>
        <v>0</v>
      </c>
      <c r="EH411" s="46">
        <f t="shared" si="3052"/>
        <v>0</v>
      </c>
      <c r="EI411" s="47"/>
      <c r="EJ411" s="46">
        <f t="shared" si="3053"/>
        <v>0</v>
      </c>
      <c r="EK411" s="50"/>
      <c r="EL411" s="18"/>
      <c r="EM411" s="45">
        <v>350</v>
      </c>
      <c r="EN411" s="46">
        <f t="shared" si="3190"/>
        <v>0</v>
      </c>
      <c r="EO411" s="46">
        <f t="shared" ref="EO411:EO420" si="3213">IF(EM411&gt;$B$7,0,(TRUNC(ES410*$T$56*$L$7/12,2))+(TRUNC(ES410*$U$56*$M$7/12,2)))</f>
        <v>0</v>
      </c>
      <c r="EP411" s="128">
        <f t="shared" si="2771"/>
        <v>0</v>
      </c>
      <c r="EQ411" s="46">
        <f t="shared" si="2886"/>
        <v>0</v>
      </c>
      <c r="ER411" s="46">
        <f t="shared" si="2887"/>
        <v>0</v>
      </c>
      <c r="ES411" s="51">
        <f t="shared" si="2888"/>
        <v>0</v>
      </c>
      <c r="ET411" s="153">
        <f t="shared" si="3054"/>
        <v>10000</v>
      </c>
      <c r="EU411" s="45">
        <v>350</v>
      </c>
      <c r="EV411" s="46">
        <f t="shared" si="2772"/>
        <v>0</v>
      </c>
      <c r="EW411" s="46">
        <f t="shared" ref="EW411:EW420" si="3214">IF(EU411&gt;$B$7,0,(TRUNC(FA410*$T$56*$L$7/12,2))+(TRUNC(FA410*$U$56*$M$7/12,2)))</f>
        <v>0</v>
      </c>
      <c r="EX411" s="128">
        <f t="shared" si="2889"/>
        <v>0</v>
      </c>
      <c r="EY411" s="46">
        <f t="shared" si="2890"/>
        <v>0</v>
      </c>
      <c r="EZ411" s="46">
        <f t="shared" si="2891"/>
        <v>0</v>
      </c>
      <c r="FA411" s="51">
        <f t="shared" si="2892"/>
        <v>0</v>
      </c>
      <c r="FB411" s="58">
        <f t="shared" si="2893"/>
        <v>0</v>
      </c>
      <c r="FC411" s="52">
        <f t="shared" ref="FC411:FC421" si="3215">IF(AND($H$7="Oui",EU411&gt;$I$7),0,IF(EU411&gt;$B$7,0,(TRUNC(FE410*$T$56/12,2))+(TRUNC(FE410*$U$56/12,2))))</f>
        <v>0</v>
      </c>
      <c r="FD411" s="51">
        <f t="shared" si="3055"/>
        <v>0</v>
      </c>
      <c r="FE411" s="57">
        <f t="shared" si="2894"/>
        <v>0</v>
      </c>
      <c r="FF411" s="153">
        <f t="shared" si="3056"/>
        <v>10000</v>
      </c>
      <c r="FG411" s="469">
        <f t="shared" si="2895"/>
        <v>0</v>
      </c>
      <c r="FH411" s="46">
        <f t="shared" si="2896"/>
        <v>0</v>
      </c>
      <c r="FI411" s="46">
        <f t="shared" si="2897"/>
        <v>0</v>
      </c>
      <c r="FJ411" s="50"/>
      <c r="FL411" s="45">
        <v>350</v>
      </c>
      <c r="FM411" s="46">
        <f t="shared" si="3057"/>
        <v>0</v>
      </c>
      <c r="FN411" s="46">
        <f t="shared" si="3191"/>
        <v>0</v>
      </c>
      <c r="FO411" s="46">
        <f t="shared" si="3058"/>
        <v>0</v>
      </c>
      <c r="FP411" s="46">
        <f t="shared" si="2898"/>
        <v>0</v>
      </c>
      <c r="FQ411" s="46">
        <f t="shared" si="2899"/>
        <v>0</v>
      </c>
      <c r="FR411" s="51">
        <f t="shared" si="2900"/>
        <v>0</v>
      </c>
      <c r="FS411" s="57">
        <f t="shared" ref="FS411:FS421" si="3216">$BQ$409</f>
        <v>0</v>
      </c>
      <c r="FT411" s="58">
        <f t="shared" si="2773"/>
        <v>0</v>
      </c>
      <c r="FU411" s="241">
        <f t="shared" si="3192"/>
        <v>0</v>
      </c>
      <c r="FV411" s="51">
        <f t="shared" si="2901"/>
        <v>0</v>
      </c>
      <c r="FW411" s="51">
        <f t="shared" si="2902"/>
        <v>0</v>
      </c>
      <c r="FX411" s="153">
        <f t="shared" ref="FX411:FX421" si="3217">$BV$409</f>
        <v>0</v>
      </c>
      <c r="FY411" s="468">
        <f t="shared" si="3059"/>
        <v>0</v>
      </c>
      <c r="FZ411" s="46">
        <f t="shared" si="3060"/>
        <v>0</v>
      </c>
      <c r="GA411" s="46">
        <f t="shared" si="2903"/>
        <v>0</v>
      </c>
      <c r="GB411" s="50"/>
      <c r="GD411" s="45">
        <v>350</v>
      </c>
      <c r="GE411" s="128">
        <f t="shared" si="3193"/>
        <v>0</v>
      </c>
      <c r="GF411" s="128">
        <f t="shared" ref="GF411:GF421" si="3218">IF(AND($H$7="Oui",GD411&gt;$I$7),0,IF(GD411&gt;$B$7,0,(TRUNC(GK411*$X$56*$L$7/12,2))+(TRUNC(GK411*$Y$56*$M$7/12,2))))</f>
        <v>0</v>
      </c>
      <c r="GG411" s="128">
        <f t="shared" si="2699"/>
        <v>0</v>
      </c>
      <c r="GH411" s="46">
        <f t="shared" si="2774"/>
        <v>0</v>
      </c>
      <c r="GI411" s="46">
        <f t="shared" si="2904"/>
        <v>0</v>
      </c>
      <c r="GJ411" s="51">
        <f t="shared" si="2905"/>
        <v>0</v>
      </c>
      <c r="GK411" s="51">
        <f t="shared" ref="GK411:GK421" si="3219">$GJ$409</f>
        <v>0</v>
      </c>
      <c r="GL411" s="153">
        <f t="shared" si="3061"/>
        <v>10000</v>
      </c>
      <c r="GM411" s="45">
        <v>350</v>
      </c>
      <c r="GN411" s="46">
        <f t="shared" si="2775"/>
        <v>0</v>
      </c>
      <c r="GO411" s="46">
        <f t="shared" si="3194"/>
        <v>0</v>
      </c>
      <c r="GP411" s="128">
        <f t="shared" si="2747"/>
        <v>0</v>
      </c>
      <c r="GQ411" s="46">
        <f t="shared" si="2906"/>
        <v>0</v>
      </c>
      <c r="GR411" s="46">
        <f t="shared" si="2748"/>
        <v>0</v>
      </c>
      <c r="GS411" s="51">
        <f t="shared" si="2907"/>
        <v>0</v>
      </c>
      <c r="GT411" s="57">
        <f t="shared" ref="GT411:GT421" si="3220">$GS$409</f>
        <v>0</v>
      </c>
      <c r="GU411" s="58">
        <f t="shared" si="2908"/>
        <v>0</v>
      </c>
      <c r="GV411" s="52">
        <f t="shared" si="3195"/>
        <v>0</v>
      </c>
      <c r="GW411" s="51">
        <f t="shared" si="3062"/>
        <v>0</v>
      </c>
      <c r="GX411" s="57">
        <f t="shared" si="2909"/>
        <v>0</v>
      </c>
      <c r="GY411" s="57">
        <f t="shared" ref="GY411:GY421" si="3221">$GX$409</f>
        <v>0</v>
      </c>
      <c r="GZ411" s="153">
        <f t="shared" si="3063"/>
        <v>10000</v>
      </c>
      <c r="HA411" s="469">
        <f t="shared" si="2910"/>
        <v>0</v>
      </c>
      <c r="HB411" s="46">
        <f t="shared" si="2911"/>
        <v>0</v>
      </c>
      <c r="HC411" s="46">
        <f t="shared" si="2912"/>
        <v>0</v>
      </c>
      <c r="HD411" s="50"/>
      <c r="HF411" s="45">
        <v>350</v>
      </c>
      <c r="HG411" s="46">
        <f t="shared" si="2913"/>
        <v>0</v>
      </c>
      <c r="HH411" s="46">
        <f t="shared" si="2914"/>
        <v>0</v>
      </c>
      <c r="HI411" s="46">
        <f t="shared" si="2915"/>
        <v>0</v>
      </c>
      <c r="HJ411" s="46">
        <f t="shared" si="2916"/>
        <v>0</v>
      </c>
      <c r="HK411" s="46">
        <f t="shared" si="2917"/>
        <v>0</v>
      </c>
      <c r="HL411" s="51">
        <f t="shared" si="2918"/>
        <v>0</v>
      </c>
      <c r="HM411" s="153">
        <f t="shared" si="3064"/>
        <v>10000</v>
      </c>
      <c r="HN411" s="58">
        <f t="shared" si="2919"/>
        <v>0</v>
      </c>
      <c r="HO411" s="52">
        <f t="shared" si="2920"/>
        <v>0</v>
      </c>
      <c r="HP411" s="51">
        <f t="shared" si="2921"/>
        <v>0</v>
      </c>
      <c r="HQ411" s="57">
        <f t="shared" si="2922"/>
        <v>0</v>
      </c>
      <c r="HR411" s="153">
        <f t="shared" si="3065"/>
        <v>10000</v>
      </c>
      <c r="HS411" s="468">
        <f t="shared" si="2749"/>
        <v>0</v>
      </c>
      <c r="HT411" s="46">
        <f t="shared" si="2750"/>
        <v>0</v>
      </c>
      <c r="HU411" s="46">
        <f t="shared" si="2751"/>
        <v>0</v>
      </c>
      <c r="HV411" s="50"/>
      <c r="HX411" s="45">
        <v>350</v>
      </c>
      <c r="HY411" s="128">
        <f t="shared" si="2923"/>
        <v>0</v>
      </c>
      <c r="HZ411" s="46">
        <f t="shared" si="2924"/>
        <v>0</v>
      </c>
      <c r="IA411" s="46">
        <f t="shared" si="2925"/>
        <v>0</v>
      </c>
      <c r="IB411" s="46">
        <f t="shared" si="2926"/>
        <v>0</v>
      </c>
      <c r="IC411" s="46">
        <f t="shared" si="2927"/>
        <v>0</v>
      </c>
      <c r="ID411" s="51">
        <f t="shared" si="2928"/>
        <v>0</v>
      </c>
      <c r="IE411" s="153">
        <f t="shared" si="3066"/>
        <v>10000</v>
      </c>
      <c r="IF411" s="58">
        <f t="shared" si="2929"/>
        <v>0</v>
      </c>
      <c r="IG411" s="52">
        <f t="shared" si="2930"/>
        <v>0</v>
      </c>
      <c r="IH411" s="51">
        <f t="shared" si="2931"/>
        <v>0</v>
      </c>
      <c r="II411" s="57">
        <f t="shared" si="3067"/>
        <v>0</v>
      </c>
      <c r="IJ411" s="153">
        <f t="shared" si="3068"/>
        <v>10000</v>
      </c>
      <c r="IK411" s="468">
        <f t="shared" si="2752"/>
        <v>0</v>
      </c>
      <c r="IL411" s="46">
        <f t="shared" si="2753"/>
        <v>0</v>
      </c>
      <c r="IM411" s="46">
        <f t="shared" si="2754"/>
        <v>0</v>
      </c>
      <c r="IN411" s="50"/>
      <c r="IO411" s="53">
        <f t="shared" si="2932"/>
        <v>0</v>
      </c>
      <c r="IQ411" s="45">
        <v>350</v>
      </c>
      <c r="IR411" s="128">
        <f t="shared" si="2933"/>
        <v>0</v>
      </c>
      <c r="IS411" s="128">
        <f t="shared" si="2934"/>
        <v>0</v>
      </c>
      <c r="IT411" s="128">
        <f t="shared" si="2935"/>
        <v>0</v>
      </c>
      <c r="IU411" s="46">
        <f t="shared" si="3142"/>
        <v>0</v>
      </c>
      <c r="IV411" s="46">
        <f t="shared" si="2936"/>
        <v>0</v>
      </c>
      <c r="IW411" s="51">
        <f t="shared" si="2937"/>
        <v>0</v>
      </c>
      <c r="IX411" s="199">
        <f t="shared" si="3069"/>
        <v>10000</v>
      </c>
      <c r="IY411" s="128">
        <f t="shared" si="2938"/>
        <v>0</v>
      </c>
      <c r="IZ411" s="408">
        <f t="shared" si="2939"/>
        <v>0</v>
      </c>
      <c r="JA411" s="58">
        <f t="shared" si="2940"/>
        <v>0</v>
      </c>
      <c r="JB411" s="52">
        <f t="shared" si="2941"/>
        <v>0</v>
      </c>
      <c r="JC411" s="51">
        <f t="shared" si="2942"/>
        <v>0</v>
      </c>
      <c r="JD411" s="57">
        <f t="shared" si="2943"/>
        <v>0</v>
      </c>
      <c r="JE411" s="280">
        <f t="shared" si="2944"/>
        <v>10000</v>
      </c>
      <c r="JF411" s="280">
        <f t="shared" si="2945"/>
        <v>0</v>
      </c>
      <c r="JG411" s="468">
        <f t="shared" si="2946"/>
        <v>0</v>
      </c>
      <c r="JH411" s="46">
        <f t="shared" si="2947"/>
        <v>0</v>
      </c>
      <c r="JI411" s="46">
        <f t="shared" si="2948"/>
        <v>0</v>
      </c>
      <c r="JJ411" s="50"/>
      <c r="JL411" s="45">
        <v>350</v>
      </c>
      <c r="JM411" s="46">
        <f t="shared" si="2949"/>
        <v>0</v>
      </c>
      <c r="JN411" s="46">
        <f t="shared" si="2950"/>
        <v>0</v>
      </c>
      <c r="JO411" s="128">
        <f t="shared" si="2951"/>
        <v>0</v>
      </c>
      <c r="JP411" s="46">
        <f t="shared" si="3070"/>
        <v>0</v>
      </c>
      <c r="JQ411" s="46">
        <f t="shared" si="2952"/>
        <v>0</v>
      </c>
      <c r="JR411" s="51">
        <f t="shared" si="2953"/>
        <v>0</v>
      </c>
      <c r="JS411" s="51">
        <f t="shared" ref="JS411:JS421" si="3222">$BQ$409</f>
        <v>0</v>
      </c>
      <c r="JT411" s="199">
        <f t="shared" si="3071"/>
        <v>10000</v>
      </c>
      <c r="JU411" s="128">
        <f t="shared" si="2954"/>
        <v>0</v>
      </c>
      <c r="JV411" s="408">
        <f t="shared" si="2955"/>
        <v>0</v>
      </c>
      <c r="JW411" s="58">
        <f t="shared" si="2956"/>
        <v>0</v>
      </c>
      <c r="JX411" s="52">
        <f t="shared" si="2957"/>
        <v>0</v>
      </c>
      <c r="JY411" s="51">
        <f t="shared" si="2958"/>
        <v>0</v>
      </c>
      <c r="JZ411" s="51">
        <f t="shared" si="2959"/>
        <v>0</v>
      </c>
      <c r="KA411" s="199">
        <f t="shared" ref="KA411:KA421" si="3223">$BV$409</f>
        <v>0</v>
      </c>
      <c r="KB411" s="128">
        <f t="shared" si="3072"/>
        <v>10000</v>
      </c>
      <c r="KC411" s="204">
        <f t="shared" si="2960"/>
        <v>0</v>
      </c>
      <c r="KD411" s="468">
        <f t="shared" si="3073"/>
        <v>0</v>
      </c>
      <c r="KE411" s="46">
        <f t="shared" si="3074"/>
        <v>0</v>
      </c>
      <c r="KF411" s="46">
        <f t="shared" si="2961"/>
        <v>0</v>
      </c>
      <c r="KG411" s="50"/>
      <c r="KI411" s="45">
        <v>350</v>
      </c>
      <c r="KJ411" s="46">
        <f t="shared" si="2962"/>
        <v>0</v>
      </c>
      <c r="KK411" s="46">
        <f t="shared" si="2963"/>
        <v>0</v>
      </c>
      <c r="KL411" s="128">
        <f t="shared" si="2964"/>
        <v>0</v>
      </c>
      <c r="KM411" s="46">
        <f t="shared" si="2782"/>
        <v>0</v>
      </c>
      <c r="KN411" s="46">
        <f t="shared" si="2965"/>
        <v>0</v>
      </c>
      <c r="KO411" s="51">
        <f t="shared" si="2966"/>
        <v>0</v>
      </c>
      <c r="KP411" s="199">
        <f t="shared" ref="KP411:KP421" si="3224">$CR$409</f>
        <v>0</v>
      </c>
      <c r="KQ411" s="199">
        <f t="shared" si="3075"/>
        <v>10000</v>
      </c>
      <c r="KR411" s="128">
        <f t="shared" si="2967"/>
        <v>0</v>
      </c>
      <c r="KS411" s="408">
        <f t="shared" si="2968"/>
        <v>0</v>
      </c>
      <c r="KT411" s="45">
        <v>350</v>
      </c>
      <c r="KU411" s="46">
        <f t="shared" si="3076"/>
        <v>0</v>
      </c>
      <c r="KV411" s="46">
        <f t="shared" si="2969"/>
        <v>0</v>
      </c>
      <c r="KW411" s="128">
        <f t="shared" si="2755"/>
        <v>0</v>
      </c>
      <c r="KX411" s="46">
        <f t="shared" si="2970"/>
        <v>0</v>
      </c>
      <c r="KY411" s="46">
        <f t="shared" si="2756"/>
        <v>0</v>
      </c>
      <c r="KZ411" s="51">
        <f t="shared" si="2971"/>
        <v>0</v>
      </c>
      <c r="LA411" s="153">
        <f t="shared" ref="LA411:LA421" si="3225">$CR$409</f>
        <v>0</v>
      </c>
      <c r="LB411" s="58">
        <f t="shared" si="3189"/>
        <v>0</v>
      </c>
      <c r="LC411" s="52">
        <f t="shared" si="2972"/>
        <v>0</v>
      </c>
      <c r="LD411" s="51">
        <f t="shared" si="2973"/>
        <v>0</v>
      </c>
      <c r="LE411" s="51">
        <f t="shared" si="2757"/>
        <v>0</v>
      </c>
      <c r="LF411" s="51">
        <f t="shared" ref="LF411:LF421" si="3226">$CW$409</f>
        <v>0</v>
      </c>
      <c r="LG411" s="128">
        <f t="shared" si="2758"/>
        <v>10000</v>
      </c>
      <c r="LH411" s="204">
        <f t="shared" si="2974"/>
        <v>0</v>
      </c>
      <c r="LI411" s="479">
        <f t="shared" si="2759"/>
        <v>0</v>
      </c>
      <c r="LJ411" s="46">
        <f t="shared" si="3077"/>
        <v>0</v>
      </c>
      <c r="LK411" s="46">
        <f t="shared" si="3078"/>
        <v>0</v>
      </c>
      <c r="LL411" s="50"/>
      <c r="LN411" s="45">
        <v>350</v>
      </c>
      <c r="LO411" s="46">
        <f t="shared" si="2975"/>
        <v>0</v>
      </c>
      <c r="LP411" s="46">
        <f t="shared" si="3196"/>
        <v>0</v>
      </c>
      <c r="LQ411" s="46">
        <f t="shared" si="2976"/>
        <v>0</v>
      </c>
      <c r="LR411" s="46">
        <f t="shared" si="2977"/>
        <v>0</v>
      </c>
      <c r="LS411" s="46">
        <f t="shared" si="2978"/>
        <v>0</v>
      </c>
      <c r="LT411" s="51">
        <f t="shared" si="2979"/>
        <v>0</v>
      </c>
      <c r="LU411" s="199">
        <f t="shared" si="3079"/>
        <v>10000</v>
      </c>
      <c r="LV411" s="58">
        <f t="shared" si="2980"/>
        <v>0</v>
      </c>
      <c r="LW411" s="241">
        <f t="shared" si="3197"/>
        <v>0</v>
      </c>
      <c r="LX411" s="51">
        <f t="shared" si="2981"/>
        <v>0</v>
      </c>
      <c r="LY411" s="51">
        <f t="shared" si="2982"/>
        <v>0</v>
      </c>
      <c r="LZ411" s="46">
        <f t="shared" si="3080"/>
        <v>0</v>
      </c>
      <c r="MA411" s="199">
        <f t="shared" si="3081"/>
        <v>10000</v>
      </c>
      <c r="MB411" s="468">
        <f t="shared" si="3082"/>
        <v>0</v>
      </c>
      <c r="MC411" s="46">
        <f t="shared" si="3083"/>
        <v>0</v>
      </c>
      <c r="MD411" s="46">
        <f t="shared" si="3084"/>
        <v>0</v>
      </c>
      <c r="ME411" s="50"/>
      <c r="MG411" s="45">
        <v>350</v>
      </c>
      <c r="MH411" s="46">
        <f t="shared" si="2983"/>
        <v>0</v>
      </c>
      <c r="MI411" s="46">
        <f t="shared" si="3198"/>
        <v>0</v>
      </c>
      <c r="MJ411" s="46">
        <f t="shared" si="2984"/>
        <v>0</v>
      </c>
      <c r="MK411" s="46">
        <f t="shared" si="2985"/>
        <v>0</v>
      </c>
      <c r="ML411" s="46">
        <f t="shared" si="2986"/>
        <v>0</v>
      </c>
      <c r="MM411" s="51">
        <f t="shared" si="2987"/>
        <v>0</v>
      </c>
      <c r="MN411" s="199">
        <f t="shared" si="3085"/>
        <v>10000</v>
      </c>
      <c r="MO411" s="58">
        <f t="shared" si="2988"/>
        <v>0</v>
      </c>
      <c r="MP411" s="52">
        <f t="shared" si="3199"/>
        <v>0</v>
      </c>
      <c r="MQ411" s="51">
        <f t="shared" si="2989"/>
        <v>0</v>
      </c>
      <c r="MR411" s="57">
        <f t="shared" si="2990"/>
        <v>0</v>
      </c>
      <c r="MS411" s="199">
        <f t="shared" si="3086"/>
        <v>10000</v>
      </c>
      <c r="MT411" s="468">
        <f t="shared" si="3087"/>
        <v>0</v>
      </c>
      <c r="MU411" s="46">
        <f t="shared" si="2991"/>
        <v>0</v>
      </c>
      <c r="MV411" s="46">
        <f t="shared" si="2992"/>
        <v>0</v>
      </c>
      <c r="MW411" s="50"/>
      <c r="MY411" s="45">
        <v>350</v>
      </c>
      <c r="MZ411" s="46">
        <f t="shared" si="2993"/>
        <v>0</v>
      </c>
      <c r="NA411" s="46">
        <f t="shared" si="3200"/>
        <v>0</v>
      </c>
      <c r="NB411" s="128">
        <f t="shared" si="2994"/>
        <v>0</v>
      </c>
      <c r="NC411" s="46">
        <f t="shared" si="2776"/>
        <v>0</v>
      </c>
      <c r="ND411" s="46">
        <f t="shared" si="2995"/>
        <v>0</v>
      </c>
      <c r="NE411" s="51">
        <f t="shared" si="2760"/>
        <v>0</v>
      </c>
      <c r="NF411" s="153">
        <f t="shared" si="2761"/>
        <v>10000</v>
      </c>
      <c r="NG411" s="45">
        <v>350</v>
      </c>
      <c r="NH411" s="46">
        <f t="shared" si="2777"/>
        <v>0</v>
      </c>
      <c r="NI411" s="46">
        <f t="shared" si="3201"/>
        <v>0</v>
      </c>
      <c r="NJ411" s="128">
        <f t="shared" si="2762"/>
        <v>0</v>
      </c>
      <c r="NK411" s="46">
        <f t="shared" si="3088"/>
        <v>0</v>
      </c>
      <c r="NL411" s="46">
        <f t="shared" si="2763"/>
        <v>0</v>
      </c>
      <c r="NM411" s="51">
        <f t="shared" si="2996"/>
        <v>0</v>
      </c>
      <c r="NN411" s="58">
        <f t="shared" si="2764"/>
        <v>0</v>
      </c>
      <c r="NO411" s="52">
        <f t="shared" ref="NO411:NO421" si="3227">IF(NG411,0,IF(AND($H$7="Oui",NG411&gt;$I$7),0,IF(NG411&gt;$B$7,0,(TRUNC(NQ410*$AT$56/12,2))+(TRUNC(NQ410*$AV$56/12,2)))))</f>
        <v>0</v>
      </c>
      <c r="NP411" s="51">
        <f t="shared" si="2765"/>
        <v>0</v>
      </c>
      <c r="NQ411" s="57">
        <f t="shared" si="2997"/>
        <v>0</v>
      </c>
      <c r="NR411" s="153">
        <f t="shared" si="3089"/>
        <v>10000</v>
      </c>
      <c r="NS411" s="469">
        <f t="shared" si="2998"/>
        <v>0</v>
      </c>
      <c r="NT411" s="46">
        <f t="shared" si="2999"/>
        <v>0</v>
      </c>
      <c r="NU411" s="46">
        <f t="shared" si="3000"/>
        <v>0</v>
      </c>
      <c r="NV411" s="50"/>
      <c r="NX411" s="45">
        <v>350</v>
      </c>
      <c r="NY411" s="46">
        <f t="shared" si="3001"/>
        <v>0</v>
      </c>
      <c r="NZ411" s="46">
        <f t="shared" si="3202"/>
        <v>0</v>
      </c>
      <c r="OA411" s="46">
        <f t="shared" si="3002"/>
        <v>0</v>
      </c>
      <c r="OB411" s="46">
        <f t="shared" si="3003"/>
        <v>0</v>
      </c>
      <c r="OC411" s="46">
        <f t="shared" si="3004"/>
        <v>0</v>
      </c>
      <c r="OD411" s="51">
        <f t="shared" si="3005"/>
        <v>0</v>
      </c>
      <c r="OE411" s="57">
        <f t="shared" ref="OE411:OE421" si="3228">$BQ$409</f>
        <v>0</v>
      </c>
      <c r="OF411" s="153">
        <f t="shared" si="3090"/>
        <v>10000</v>
      </c>
      <c r="OG411" s="58">
        <f t="shared" si="3006"/>
        <v>0</v>
      </c>
      <c r="OH411" s="241">
        <f t="shared" ref="OH411:OH421" si="3229">IF(AND($H$7="Oui",NX411&gt;$I$7),0,IF(NX411&gt;$B$7,0,(TRUNC(OK411*$AX$56/12,2))+(TRUNC(OK411*$AZ$56/12,2))))</f>
        <v>0</v>
      </c>
      <c r="OI411" s="51">
        <f t="shared" si="3007"/>
        <v>0</v>
      </c>
      <c r="OJ411" s="51">
        <f t="shared" si="3008"/>
        <v>0</v>
      </c>
      <c r="OK411" s="153">
        <f t="shared" ref="OK411:OK421" si="3230">$BV$409</f>
        <v>0</v>
      </c>
      <c r="OL411" s="153">
        <f t="shared" si="3091"/>
        <v>10000</v>
      </c>
      <c r="OM411" s="468">
        <f t="shared" si="3092"/>
        <v>0</v>
      </c>
      <c r="ON411" s="46">
        <f t="shared" si="3093"/>
        <v>0</v>
      </c>
      <c r="OO411" s="46">
        <f t="shared" si="3009"/>
        <v>0</v>
      </c>
      <c r="OP411" s="50"/>
      <c r="OR411" s="45">
        <v>350</v>
      </c>
      <c r="OS411" s="46">
        <f t="shared" si="3010"/>
        <v>0</v>
      </c>
      <c r="OT411" s="128">
        <f t="shared" si="3203"/>
        <v>0</v>
      </c>
      <c r="OU411" s="128">
        <f t="shared" si="3011"/>
        <v>0</v>
      </c>
      <c r="OV411" s="46">
        <f t="shared" si="2778"/>
        <v>0</v>
      </c>
      <c r="OW411" s="46">
        <f t="shared" si="2779"/>
        <v>0</v>
      </c>
      <c r="OX411" s="51">
        <f t="shared" si="3012"/>
        <v>0</v>
      </c>
      <c r="OY411" s="51">
        <f t="shared" ref="OY411:OY421" si="3231">$GJ$409</f>
        <v>0</v>
      </c>
      <c r="OZ411" s="153">
        <f t="shared" si="3094"/>
        <v>10000</v>
      </c>
      <c r="PA411" s="45">
        <v>350</v>
      </c>
      <c r="PB411" s="46">
        <f t="shared" si="3013"/>
        <v>0</v>
      </c>
      <c r="PC411" s="46">
        <f t="shared" ref="PC411:PC421" si="3232">IF(PA411&gt;$B$7,0,(TRUNC(PH411*$BB$56*$L$7/12,2))+(TRUNC(PH411*$BD$56*$M$7/12,2)))</f>
        <v>0</v>
      </c>
      <c r="PD411" s="128">
        <f t="shared" si="3014"/>
        <v>0</v>
      </c>
      <c r="PE411" s="46">
        <f t="shared" si="3015"/>
        <v>0</v>
      </c>
      <c r="PF411" s="46">
        <f t="shared" si="3016"/>
        <v>0</v>
      </c>
      <c r="PG411" s="51">
        <f t="shared" si="3017"/>
        <v>0</v>
      </c>
      <c r="PH411" s="57">
        <f t="shared" ref="PH411:PH421" si="3233">$GS$409</f>
        <v>0</v>
      </c>
      <c r="PI411" s="688">
        <f t="shared" si="3018"/>
        <v>0</v>
      </c>
      <c r="PJ411" s="52">
        <f t="shared" ref="PJ411:PJ421" si="3234">IF(AND($H$7="Oui",PA411&gt;$I$7),0,IF(PA411&gt;$B$7,0,(TRUNC(PM411*$BB$56/12,2))+(TRUNC(PM411*$BD$56/12,2))))</f>
        <v>0</v>
      </c>
      <c r="PK411" s="51">
        <f t="shared" si="3019"/>
        <v>0</v>
      </c>
      <c r="PL411" s="57">
        <f t="shared" si="3020"/>
        <v>0</v>
      </c>
      <c r="PM411" s="57">
        <f t="shared" ref="PM411:PM421" si="3235">$GX$409</f>
        <v>0</v>
      </c>
      <c r="PN411" s="153">
        <f t="shared" si="3095"/>
        <v>10000</v>
      </c>
      <c r="PO411" s="469">
        <f t="shared" si="3021"/>
        <v>0</v>
      </c>
      <c r="PP411" s="46">
        <f t="shared" si="3022"/>
        <v>0</v>
      </c>
      <c r="PQ411" s="46">
        <f t="shared" si="3023"/>
        <v>0</v>
      </c>
      <c r="PR411" s="50"/>
    </row>
    <row r="412" spans="2:434" hidden="1" x14ac:dyDescent="0.3">
      <c r="B412" s="45">
        <v>351</v>
      </c>
      <c r="C412" s="46">
        <f t="shared" si="2798"/>
        <v>0</v>
      </c>
      <c r="D412" s="46">
        <f t="shared" si="2830"/>
        <v>0</v>
      </c>
      <c r="E412" s="46">
        <f t="shared" si="2831"/>
        <v>0</v>
      </c>
      <c r="F412" s="46">
        <f t="shared" si="2832"/>
        <v>0</v>
      </c>
      <c r="G412" s="46">
        <f t="shared" si="2833"/>
        <v>0</v>
      </c>
      <c r="H412" s="51">
        <f t="shared" si="2834"/>
        <v>0</v>
      </c>
      <c r="I412" s="58">
        <f t="shared" si="2766"/>
        <v>0</v>
      </c>
      <c r="J412" s="52">
        <f t="shared" si="2835"/>
        <v>0</v>
      </c>
      <c r="K412" s="51">
        <f t="shared" si="2836"/>
        <v>0</v>
      </c>
      <c r="L412" s="57">
        <f t="shared" si="2837"/>
        <v>0</v>
      </c>
      <c r="M412" s="468">
        <f t="shared" si="3024"/>
        <v>0</v>
      </c>
      <c r="N412" s="46">
        <f t="shared" si="3025"/>
        <v>0</v>
      </c>
      <c r="O412" s="47"/>
      <c r="P412" s="46">
        <f t="shared" si="3026"/>
        <v>0</v>
      </c>
      <c r="Q412" s="50"/>
      <c r="T412" s="45">
        <v>351</v>
      </c>
      <c r="U412" s="46">
        <f t="shared" si="2838"/>
        <v>0</v>
      </c>
      <c r="V412" s="46">
        <f t="shared" si="2839"/>
        <v>0</v>
      </c>
      <c r="W412" s="46">
        <f t="shared" si="3027"/>
        <v>0</v>
      </c>
      <c r="X412" s="46">
        <f t="shared" si="2840"/>
        <v>0</v>
      </c>
      <c r="Y412" s="46">
        <f t="shared" si="2841"/>
        <v>0</v>
      </c>
      <c r="Z412" s="51">
        <f t="shared" si="2842"/>
        <v>0</v>
      </c>
      <c r="AA412" s="58">
        <f t="shared" si="2843"/>
        <v>0</v>
      </c>
      <c r="AB412" s="52">
        <f t="shared" si="2844"/>
        <v>0</v>
      </c>
      <c r="AC412" s="51">
        <f t="shared" si="2845"/>
        <v>0</v>
      </c>
      <c r="AD412" s="57">
        <f t="shared" si="2846"/>
        <v>0</v>
      </c>
      <c r="AE412" s="468">
        <f t="shared" si="3028"/>
        <v>0</v>
      </c>
      <c r="AF412" s="46">
        <f t="shared" si="2847"/>
        <v>0</v>
      </c>
      <c r="AG412" s="47"/>
      <c r="AH412" s="46">
        <f t="shared" si="3029"/>
        <v>0</v>
      </c>
      <c r="AI412" s="50"/>
      <c r="AK412" s="45">
        <v>351</v>
      </c>
      <c r="AL412" s="46">
        <f t="shared" si="2848"/>
        <v>0</v>
      </c>
      <c r="AM412" s="46"/>
      <c r="AN412" s="46"/>
      <c r="AO412" s="46">
        <f t="shared" si="2849"/>
        <v>0</v>
      </c>
      <c r="AP412" s="128">
        <f t="shared" si="2850"/>
        <v>0</v>
      </c>
      <c r="AQ412" s="128"/>
      <c r="AR412" s="128"/>
      <c r="AS412" s="46">
        <f t="shared" si="2851"/>
        <v>0</v>
      </c>
      <c r="AT412" s="46">
        <f t="shared" si="2852"/>
        <v>0</v>
      </c>
      <c r="AU412" s="51"/>
      <c r="AV412" s="51"/>
      <c r="AW412" s="51">
        <f t="shared" si="2853"/>
        <v>0</v>
      </c>
      <c r="AX412" s="58">
        <f t="shared" si="2854"/>
        <v>0</v>
      </c>
      <c r="AY412" s="52"/>
      <c r="AZ412" s="52"/>
      <c r="BA412" s="52">
        <f t="shared" si="2855"/>
        <v>0</v>
      </c>
      <c r="BB412" s="51">
        <f t="shared" si="2856"/>
        <v>0</v>
      </c>
      <c r="BC412" s="51"/>
      <c r="BD412" s="51"/>
      <c r="BE412" s="57">
        <f t="shared" si="2857"/>
        <v>0</v>
      </c>
      <c r="BF412" s="468">
        <f t="shared" si="2858"/>
        <v>0</v>
      </c>
      <c r="BG412" s="46">
        <f t="shared" si="2859"/>
        <v>0</v>
      </c>
      <c r="BH412" s="46">
        <f t="shared" si="2860"/>
        <v>0</v>
      </c>
      <c r="BI412" s="50"/>
      <c r="BK412" s="45">
        <v>351</v>
      </c>
      <c r="BL412" s="46">
        <f t="shared" si="3030"/>
        <v>0</v>
      </c>
      <c r="BM412" s="46">
        <f t="shared" si="3031"/>
        <v>0</v>
      </c>
      <c r="BN412" s="46">
        <f t="shared" si="3032"/>
        <v>0</v>
      </c>
      <c r="BO412" s="46">
        <f t="shared" si="2861"/>
        <v>0</v>
      </c>
      <c r="BP412" s="46">
        <f t="shared" si="2862"/>
        <v>0</v>
      </c>
      <c r="BQ412" s="51">
        <f t="shared" si="2863"/>
        <v>0</v>
      </c>
      <c r="BR412" s="57">
        <f t="shared" si="3204"/>
        <v>0</v>
      </c>
      <c r="BS412" s="58">
        <f t="shared" si="2767"/>
        <v>0</v>
      </c>
      <c r="BT412" s="52">
        <f t="shared" si="3033"/>
        <v>0</v>
      </c>
      <c r="BU412" s="51">
        <f t="shared" si="2864"/>
        <v>0</v>
      </c>
      <c r="BV412" s="51">
        <f t="shared" si="2865"/>
        <v>0</v>
      </c>
      <c r="BW412" s="153">
        <f t="shared" si="3205"/>
        <v>0</v>
      </c>
      <c r="BX412" s="468">
        <f t="shared" si="3034"/>
        <v>0</v>
      </c>
      <c r="BY412" s="46">
        <f t="shared" si="3035"/>
        <v>0</v>
      </c>
      <c r="BZ412" s="46">
        <f t="shared" si="2866"/>
        <v>0</v>
      </c>
      <c r="CA412" s="50"/>
      <c r="CB412" s="18"/>
      <c r="CC412" s="45">
        <v>351</v>
      </c>
      <c r="CD412" s="128">
        <f t="shared" si="2867"/>
        <v>0</v>
      </c>
      <c r="CE412" s="46">
        <f t="shared" si="3036"/>
        <v>0</v>
      </c>
      <c r="CF412" s="128">
        <f t="shared" si="2868"/>
        <v>0</v>
      </c>
      <c r="CG412" s="46">
        <f t="shared" si="3037"/>
        <v>0</v>
      </c>
      <c r="CH412" s="46">
        <f t="shared" si="2768"/>
        <v>0</v>
      </c>
      <c r="CI412" s="51">
        <f t="shared" si="2869"/>
        <v>0</v>
      </c>
      <c r="CJ412" s="199">
        <f t="shared" si="3206"/>
        <v>0</v>
      </c>
      <c r="CK412" s="153">
        <f t="shared" si="3038"/>
        <v>10000</v>
      </c>
      <c r="CL412" s="45">
        <v>351</v>
      </c>
      <c r="CM412" s="46">
        <f t="shared" si="3039"/>
        <v>0</v>
      </c>
      <c r="CN412" s="46">
        <f t="shared" si="3040"/>
        <v>0</v>
      </c>
      <c r="CO412" s="128">
        <f t="shared" si="2780"/>
        <v>0</v>
      </c>
      <c r="CP412" s="46">
        <f t="shared" si="2870"/>
        <v>0</v>
      </c>
      <c r="CQ412" s="46">
        <f t="shared" si="2781"/>
        <v>0</v>
      </c>
      <c r="CR412" s="51">
        <f t="shared" si="2871"/>
        <v>0</v>
      </c>
      <c r="CS412" s="153">
        <f t="shared" si="3207"/>
        <v>0</v>
      </c>
      <c r="CT412" s="58">
        <f t="shared" si="2872"/>
        <v>0</v>
      </c>
      <c r="CU412" s="52">
        <f t="shared" si="3041"/>
        <v>0</v>
      </c>
      <c r="CV412" s="51">
        <f t="shared" si="3042"/>
        <v>0</v>
      </c>
      <c r="CW412" s="51">
        <f t="shared" si="2873"/>
        <v>0</v>
      </c>
      <c r="CX412" s="57">
        <f t="shared" si="3208"/>
        <v>0</v>
      </c>
      <c r="CY412" s="153">
        <f t="shared" si="3043"/>
        <v>10000</v>
      </c>
      <c r="CZ412" s="479">
        <f t="shared" si="2746"/>
        <v>0</v>
      </c>
      <c r="DA412" s="46">
        <f t="shared" si="3044"/>
        <v>0</v>
      </c>
      <c r="DB412" s="46">
        <f t="shared" si="3045"/>
        <v>0</v>
      </c>
      <c r="DC412" s="50"/>
      <c r="DE412" s="45">
        <v>351</v>
      </c>
      <c r="DF412" s="46">
        <f t="shared" si="2874"/>
        <v>0</v>
      </c>
      <c r="DG412" s="46">
        <f t="shared" si="3209"/>
        <v>0</v>
      </c>
      <c r="DH412" s="46">
        <f t="shared" si="2875"/>
        <v>0</v>
      </c>
      <c r="DI412" s="46">
        <f t="shared" si="2876"/>
        <v>0</v>
      </c>
      <c r="DJ412" s="46">
        <f t="shared" si="2877"/>
        <v>0</v>
      </c>
      <c r="DK412" s="51">
        <f t="shared" si="2878"/>
        <v>0</v>
      </c>
      <c r="DL412" s="58">
        <f t="shared" si="2769"/>
        <v>0</v>
      </c>
      <c r="DM412" s="241">
        <f t="shared" si="3210"/>
        <v>0</v>
      </c>
      <c r="DN412" s="51">
        <f t="shared" si="2879"/>
        <v>0</v>
      </c>
      <c r="DO412" s="57">
        <f t="shared" si="2880"/>
        <v>0</v>
      </c>
      <c r="DP412" s="468">
        <f t="shared" si="3046"/>
        <v>0</v>
      </c>
      <c r="DQ412" s="46">
        <f t="shared" si="3047"/>
        <v>0</v>
      </c>
      <c r="DR412" s="47"/>
      <c r="DS412" s="46">
        <f t="shared" si="3048"/>
        <v>0</v>
      </c>
      <c r="DT412" s="50"/>
      <c r="DV412" s="45">
        <v>351</v>
      </c>
      <c r="DW412" s="46">
        <f t="shared" si="3049"/>
        <v>0</v>
      </c>
      <c r="DX412" s="46">
        <f t="shared" si="3211"/>
        <v>0</v>
      </c>
      <c r="DY412" s="46">
        <f t="shared" si="3050"/>
        <v>0</v>
      </c>
      <c r="DZ412" s="46">
        <f t="shared" si="2881"/>
        <v>0</v>
      </c>
      <c r="EA412" s="46">
        <f t="shared" si="2882"/>
        <v>0</v>
      </c>
      <c r="EB412" s="51">
        <f t="shared" si="2883"/>
        <v>0</v>
      </c>
      <c r="EC412" s="58">
        <f t="shared" si="2770"/>
        <v>0</v>
      </c>
      <c r="ED412" s="52">
        <f t="shared" si="3212"/>
        <v>0</v>
      </c>
      <c r="EE412" s="51">
        <f t="shared" si="2884"/>
        <v>0</v>
      </c>
      <c r="EF412" s="57">
        <f t="shared" si="2885"/>
        <v>0</v>
      </c>
      <c r="EG412" s="468">
        <f t="shared" si="3051"/>
        <v>0</v>
      </c>
      <c r="EH412" s="46">
        <f t="shared" si="3052"/>
        <v>0</v>
      </c>
      <c r="EI412" s="47"/>
      <c r="EJ412" s="46">
        <f t="shared" si="3053"/>
        <v>0</v>
      </c>
      <c r="EK412" s="50"/>
      <c r="EL412" s="18"/>
      <c r="EM412" s="45">
        <v>351</v>
      </c>
      <c r="EN412" s="46">
        <f t="shared" si="3190"/>
        <v>0</v>
      </c>
      <c r="EO412" s="46">
        <f t="shared" si="3213"/>
        <v>0</v>
      </c>
      <c r="EP412" s="128">
        <f t="shared" si="2771"/>
        <v>0</v>
      </c>
      <c r="EQ412" s="46">
        <f t="shared" si="2886"/>
        <v>0</v>
      </c>
      <c r="ER412" s="46">
        <f t="shared" si="2887"/>
        <v>0</v>
      </c>
      <c r="ES412" s="51">
        <f t="shared" si="2888"/>
        <v>0</v>
      </c>
      <c r="ET412" s="153">
        <f t="shared" si="3054"/>
        <v>10000</v>
      </c>
      <c r="EU412" s="45">
        <v>351</v>
      </c>
      <c r="EV412" s="46">
        <f t="shared" si="2772"/>
        <v>0</v>
      </c>
      <c r="EW412" s="46">
        <f t="shared" si="3214"/>
        <v>0</v>
      </c>
      <c r="EX412" s="128">
        <f t="shared" si="2889"/>
        <v>0</v>
      </c>
      <c r="EY412" s="46">
        <f t="shared" si="2890"/>
        <v>0</v>
      </c>
      <c r="EZ412" s="46">
        <f t="shared" si="2891"/>
        <v>0</v>
      </c>
      <c r="FA412" s="51">
        <f t="shared" si="2892"/>
        <v>0</v>
      </c>
      <c r="FB412" s="58">
        <f t="shared" si="2893"/>
        <v>0</v>
      </c>
      <c r="FC412" s="52">
        <f t="shared" si="3215"/>
        <v>0</v>
      </c>
      <c r="FD412" s="51">
        <f t="shared" si="3055"/>
        <v>0</v>
      </c>
      <c r="FE412" s="57">
        <f t="shared" si="2894"/>
        <v>0</v>
      </c>
      <c r="FF412" s="153">
        <f t="shared" si="3056"/>
        <v>10000</v>
      </c>
      <c r="FG412" s="469">
        <f t="shared" si="2895"/>
        <v>0</v>
      </c>
      <c r="FH412" s="46">
        <f t="shared" si="2896"/>
        <v>0</v>
      </c>
      <c r="FI412" s="46">
        <f t="shared" si="2897"/>
        <v>0</v>
      </c>
      <c r="FJ412" s="50"/>
      <c r="FL412" s="45">
        <v>351</v>
      </c>
      <c r="FM412" s="46">
        <f t="shared" si="3057"/>
        <v>0</v>
      </c>
      <c r="FN412" s="46">
        <f t="shared" si="3191"/>
        <v>0</v>
      </c>
      <c r="FO412" s="46">
        <f t="shared" si="3058"/>
        <v>0</v>
      </c>
      <c r="FP412" s="46">
        <f t="shared" si="2898"/>
        <v>0</v>
      </c>
      <c r="FQ412" s="46">
        <f t="shared" si="2899"/>
        <v>0</v>
      </c>
      <c r="FR412" s="51">
        <f t="shared" si="2900"/>
        <v>0</v>
      </c>
      <c r="FS412" s="57">
        <f t="shared" si="3216"/>
        <v>0</v>
      </c>
      <c r="FT412" s="58">
        <f t="shared" si="2773"/>
        <v>0</v>
      </c>
      <c r="FU412" s="241">
        <f t="shared" si="3192"/>
        <v>0</v>
      </c>
      <c r="FV412" s="51">
        <f t="shared" si="2901"/>
        <v>0</v>
      </c>
      <c r="FW412" s="51">
        <f t="shared" si="2902"/>
        <v>0</v>
      </c>
      <c r="FX412" s="153">
        <f t="shared" si="3217"/>
        <v>0</v>
      </c>
      <c r="FY412" s="468">
        <f t="shared" si="3059"/>
        <v>0</v>
      </c>
      <c r="FZ412" s="46">
        <f t="shared" si="3060"/>
        <v>0</v>
      </c>
      <c r="GA412" s="46">
        <f t="shared" si="2903"/>
        <v>0</v>
      </c>
      <c r="GB412" s="50"/>
      <c r="GD412" s="45">
        <v>351</v>
      </c>
      <c r="GE412" s="128">
        <f t="shared" si="3193"/>
        <v>0</v>
      </c>
      <c r="GF412" s="128">
        <f t="shared" si="3218"/>
        <v>0</v>
      </c>
      <c r="GG412" s="128">
        <f t="shared" si="2699"/>
        <v>0</v>
      </c>
      <c r="GH412" s="46">
        <f t="shared" si="2774"/>
        <v>0</v>
      </c>
      <c r="GI412" s="46">
        <f t="shared" si="2904"/>
        <v>0</v>
      </c>
      <c r="GJ412" s="51">
        <f t="shared" si="2905"/>
        <v>0</v>
      </c>
      <c r="GK412" s="51">
        <f t="shared" si="3219"/>
        <v>0</v>
      </c>
      <c r="GL412" s="153">
        <f t="shared" si="3061"/>
        <v>10000</v>
      </c>
      <c r="GM412" s="45">
        <v>351</v>
      </c>
      <c r="GN412" s="46">
        <f t="shared" si="2775"/>
        <v>0</v>
      </c>
      <c r="GO412" s="46">
        <f t="shared" si="3194"/>
        <v>0</v>
      </c>
      <c r="GP412" s="128">
        <f t="shared" si="2747"/>
        <v>0</v>
      </c>
      <c r="GQ412" s="46">
        <f t="shared" si="2906"/>
        <v>0</v>
      </c>
      <c r="GR412" s="46">
        <f t="shared" si="2748"/>
        <v>0</v>
      </c>
      <c r="GS412" s="51">
        <f t="shared" si="2907"/>
        <v>0</v>
      </c>
      <c r="GT412" s="57">
        <f t="shared" si="3220"/>
        <v>0</v>
      </c>
      <c r="GU412" s="58">
        <f t="shared" si="2908"/>
        <v>0</v>
      </c>
      <c r="GV412" s="52">
        <f t="shared" si="3195"/>
        <v>0</v>
      </c>
      <c r="GW412" s="51">
        <f t="shared" si="3062"/>
        <v>0</v>
      </c>
      <c r="GX412" s="57">
        <f t="shared" si="2909"/>
        <v>0</v>
      </c>
      <c r="GY412" s="57">
        <f t="shared" si="3221"/>
        <v>0</v>
      </c>
      <c r="GZ412" s="153">
        <f t="shared" si="3063"/>
        <v>10000</v>
      </c>
      <c r="HA412" s="469">
        <f t="shared" si="2910"/>
        <v>0</v>
      </c>
      <c r="HB412" s="46">
        <f t="shared" si="2911"/>
        <v>0</v>
      </c>
      <c r="HC412" s="46">
        <f t="shared" si="2912"/>
        <v>0</v>
      </c>
      <c r="HD412" s="50"/>
      <c r="HF412" s="45">
        <v>351</v>
      </c>
      <c r="HG412" s="46">
        <f t="shared" si="2913"/>
        <v>0</v>
      </c>
      <c r="HH412" s="46">
        <f t="shared" si="2914"/>
        <v>0</v>
      </c>
      <c r="HI412" s="46">
        <f t="shared" si="2915"/>
        <v>0</v>
      </c>
      <c r="HJ412" s="46">
        <f t="shared" si="2916"/>
        <v>0</v>
      </c>
      <c r="HK412" s="46">
        <f t="shared" si="2917"/>
        <v>0</v>
      </c>
      <c r="HL412" s="51">
        <f t="shared" si="2918"/>
        <v>0</v>
      </c>
      <c r="HM412" s="153">
        <f t="shared" si="3064"/>
        <v>10000</v>
      </c>
      <c r="HN412" s="58">
        <f t="shared" si="2919"/>
        <v>0</v>
      </c>
      <c r="HO412" s="52">
        <f t="shared" si="2920"/>
        <v>0</v>
      </c>
      <c r="HP412" s="51">
        <f t="shared" si="2921"/>
        <v>0</v>
      </c>
      <c r="HQ412" s="57">
        <f t="shared" si="2922"/>
        <v>0</v>
      </c>
      <c r="HR412" s="153">
        <f t="shared" si="3065"/>
        <v>10000</v>
      </c>
      <c r="HS412" s="468">
        <f t="shared" si="2749"/>
        <v>0</v>
      </c>
      <c r="HT412" s="46">
        <f t="shared" si="2750"/>
        <v>0</v>
      </c>
      <c r="HU412" s="46">
        <f t="shared" si="2751"/>
        <v>0</v>
      </c>
      <c r="HV412" s="50"/>
      <c r="HX412" s="45">
        <v>351</v>
      </c>
      <c r="HY412" s="128">
        <f t="shared" si="2923"/>
        <v>0</v>
      </c>
      <c r="HZ412" s="46">
        <f t="shared" si="2924"/>
        <v>0</v>
      </c>
      <c r="IA412" s="46">
        <f t="shared" si="2925"/>
        <v>0</v>
      </c>
      <c r="IB412" s="46">
        <f t="shared" si="2926"/>
        <v>0</v>
      </c>
      <c r="IC412" s="46">
        <f t="shared" si="2927"/>
        <v>0</v>
      </c>
      <c r="ID412" s="51">
        <f t="shared" si="2928"/>
        <v>0</v>
      </c>
      <c r="IE412" s="153">
        <f t="shared" si="3066"/>
        <v>10000</v>
      </c>
      <c r="IF412" s="58">
        <f t="shared" si="2929"/>
        <v>0</v>
      </c>
      <c r="IG412" s="52">
        <f t="shared" si="2930"/>
        <v>0</v>
      </c>
      <c r="IH412" s="51">
        <f t="shared" si="2931"/>
        <v>0</v>
      </c>
      <c r="II412" s="57">
        <f t="shared" si="3067"/>
        <v>0</v>
      </c>
      <c r="IJ412" s="153">
        <f t="shared" si="3068"/>
        <v>10000</v>
      </c>
      <c r="IK412" s="468">
        <f t="shared" si="2752"/>
        <v>0</v>
      </c>
      <c r="IL412" s="46">
        <f t="shared" si="2753"/>
        <v>0</v>
      </c>
      <c r="IM412" s="46">
        <f t="shared" si="2754"/>
        <v>0</v>
      </c>
      <c r="IN412" s="50"/>
      <c r="IO412" s="53">
        <f t="shared" si="2932"/>
        <v>0</v>
      </c>
      <c r="IQ412" s="45">
        <v>351</v>
      </c>
      <c r="IR412" s="128">
        <f t="shared" si="2933"/>
        <v>0</v>
      </c>
      <c r="IS412" s="128">
        <f t="shared" si="2934"/>
        <v>0</v>
      </c>
      <c r="IT412" s="128">
        <f t="shared" si="2935"/>
        <v>0</v>
      </c>
      <c r="IU412" s="46">
        <f t="shared" si="3142"/>
        <v>0</v>
      </c>
      <c r="IV412" s="46">
        <f t="shared" si="2936"/>
        <v>0</v>
      </c>
      <c r="IW412" s="51">
        <f t="shared" si="2937"/>
        <v>0</v>
      </c>
      <c r="IX412" s="199">
        <f t="shared" si="3069"/>
        <v>10000</v>
      </c>
      <c r="IY412" s="128">
        <f t="shared" si="2938"/>
        <v>0</v>
      </c>
      <c r="IZ412" s="408">
        <f t="shared" si="2939"/>
        <v>0</v>
      </c>
      <c r="JA412" s="58">
        <f t="shared" si="2940"/>
        <v>0</v>
      </c>
      <c r="JB412" s="52">
        <f t="shared" si="2941"/>
        <v>0</v>
      </c>
      <c r="JC412" s="51">
        <f t="shared" si="2942"/>
        <v>0</v>
      </c>
      <c r="JD412" s="57">
        <f t="shared" si="2943"/>
        <v>0</v>
      </c>
      <c r="JE412" s="280">
        <f t="shared" si="2944"/>
        <v>10000</v>
      </c>
      <c r="JF412" s="280">
        <f t="shared" si="2945"/>
        <v>0</v>
      </c>
      <c r="JG412" s="468">
        <f t="shared" si="2946"/>
        <v>0</v>
      </c>
      <c r="JH412" s="46">
        <f t="shared" si="2947"/>
        <v>0</v>
      </c>
      <c r="JI412" s="46">
        <f t="shared" si="2948"/>
        <v>0</v>
      </c>
      <c r="JJ412" s="50"/>
      <c r="JL412" s="45">
        <v>351</v>
      </c>
      <c r="JM412" s="46">
        <f t="shared" si="2949"/>
        <v>0</v>
      </c>
      <c r="JN412" s="46">
        <f t="shared" si="2950"/>
        <v>0</v>
      </c>
      <c r="JO412" s="128">
        <f t="shared" si="2951"/>
        <v>0</v>
      </c>
      <c r="JP412" s="46">
        <f t="shared" si="3070"/>
        <v>0</v>
      </c>
      <c r="JQ412" s="46">
        <f t="shared" si="2952"/>
        <v>0</v>
      </c>
      <c r="JR412" s="51">
        <f t="shared" si="2953"/>
        <v>0</v>
      </c>
      <c r="JS412" s="51">
        <f t="shared" si="3222"/>
        <v>0</v>
      </c>
      <c r="JT412" s="199">
        <f t="shared" si="3071"/>
        <v>10000</v>
      </c>
      <c r="JU412" s="128">
        <f t="shared" si="2954"/>
        <v>0</v>
      </c>
      <c r="JV412" s="408">
        <f t="shared" si="2955"/>
        <v>0</v>
      </c>
      <c r="JW412" s="58">
        <f t="shared" si="2956"/>
        <v>0</v>
      </c>
      <c r="JX412" s="52">
        <f t="shared" si="2957"/>
        <v>0</v>
      </c>
      <c r="JY412" s="51">
        <f t="shared" si="2958"/>
        <v>0</v>
      </c>
      <c r="JZ412" s="51">
        <f t="shared" si="2959"/>
        <v>0</v>
      </c>
      <c r="KA412" s="199">
        <f t="shared" si="3223"/>
        <v>0</v>
      </c>
      <c r="KB412" s="128">
        <f t="shared" si="3072"/>
        <v>10000</v>
      </c>
      <c r="KC412" s="204">
        <f t="shared" si="2960"/>
        <v>0</v>
      </c>
      <c r="KD412" s="468">
        <f t="shared" si="3073"/>
        <v>0</v>
      </c>
      <c r="KE412" s="46">
        <f t="shared" si="3074"/>
        <v>0</v>
      </c>
      <c r="KF412" s="46">
        <f t="shared" si="2961"/>
        <v>0</v>
      </c>
      <c r="KG412" s="50"/>
      <c r="KI412" s="45">
        <v>351</v>
      </c>
      <c r="KJ412" s="46">
        <f t="shared" si="2962"/>
        <v>0</v>
      </c>
      <c r="KK412" s="46">
        <f t="shared" si="2963"/>
        <v>0</v>
      </c>
      <c r="KL412" s="128">
        <f t="shared" si="2964"/>
        <v>0</v>
      </c>
      <c r="KM412" s="46">
        <f t="shared" si="2782"/>
        <v>0</v>
      </c>
      <c r="KN412" s="46">
        <f t="shared" si="2965"/>
        <v>0</v>
      </c>
      <c r="KO412" s="51">
        <f t="shared" si="2966"/>
        <v>0</v>
      </c>
      <c r="KP412" s="199">
        <f t="shared" si="3224"/>
        <v>0</v>
      </c>
      <c r="KQ412" s="199">
        <f t="shared" si="3075"/>
        <v>10000</v>
      </c>
      <c r="KR412" s="128">
        <f t="shared" si="2967"/>
        <v>0</v>
      </c>
      <c r="KS412" s="408">
        <f t="shared" si="2968"/>
        <v>0</v>
      </c>
      <c r="KT412" s="45">
        <v>351</v>
      </c>
      <c r="KU412" s="46">
        <f t="shared" si="3076"/>
        <v>0</v>
      </c>
      <c r="KV412" s="46">
        <f t="shared" si="2969"/>
        <v>0</v>
      </c>
      <c r="KW412" s="128">
        <f t="shared" si="2755"/>
        <v>0</v>
      </c>
      <c r="KX412" s="46">
        <f t="shared" si="2970"/>
        <v>0</v>
      </c>
      <c r="KY412" s="46">
        <f t="shared" si="2756"/>
        <v>0</v>
      </c>
      <c r="KZ412" s="51">
        <f t="shared" si="2971"/>
        <v>0</v>
      </c>
      <c r="LA412" s="153">
        <f t="shared" si="3225"/>
        <v>0</v>
      </c>
      <c r="LB412" s="58">
        <f t="shared" si="3189"/>
        <v>0</v>
      </c>
      <c r="LC412" s="52">
        <f t="shared" si="2972"/>
        <v>0</v>
      </c>
      <c r="LD412" s="51">
        <f t="shared" si="2973"/>
        <v>0</v>
      </c>
      <c r="LE412" s="51">
        <f t="shared" si="2757"/>
        <v>0</v>
      </c>
      <c r="LF412" s="51">
        <f t="shared" si="3226"/>
        <v>0</v>
      </c>
      <c r="LG412" s="128">
        <f t="shared" si="2758"/>
        <v>10000</v>
      </c>
      <c r="LH412" s="204">
        <f t="shared" si="2974"/>
        <v>0</v>
      </c>
      <c r="LI412" s="479">
        <f t="shared" si="2759"/>
        <v>0</v>
      </c>
      <c r="LJ412" s="46">
        <f t="shared" si="3077"/>
        <v>0</v>
      </c>
      <c r="LK412" s="46">
        <f t="shared" si="3078"/>
        <v>0</v>
      </c>
      <c r="LL412" s="50"/>
      <c r="LN412" s="45">
        <v>351</v>
      </c>
      <c r="LO412" s="46">
        <f t="shared" si="2975"/>
        <v>0</v>
      </c>
      <c r="LP412" s="46">
        <f t="shared" si="3196"/>
        <v>0</v>
      </c>
      <c r="LQ412" s="46">
        <f t="shared" si="2976"/>
        <v>0</v>
      </c>
      <c r="LR412" s="46">
        <f t="shared" si="2977"/>
        <v>0</v>
      </c>
      <c r="LS412" s="46">
        <f t="shared" si="2978"/>
        <v>0</v>
      </c>
      <c r="LT412" s="51">
        <f t="shared" si="2979"/>
        <v>0</v>
      </c>
      <c r="LU412" s="199">
        <f t="shared" si="3079"/>
        <v>10000</v>
      </c>
      <c r="LV412" s="58">
        <f t="shared" si="2980"/>
        <v>0</v>
      </c>
      <c r="LW412" s="241">
        <f t="shared" si="3197"/>
        <v>0</v>
      </c>
      <c r="LX412" s="51">
        <f t="shared" si="2981"/>
        <v>0</v>
      </c>
      <c r="LY412" s="51">
        <f t="shared" si="2982"/>
        <v>0</v>
      </c>
      <c r="LZ412" s="46">
        <f t="shared" si="3080"/>
        <v>0</v>
      </c>
      <c r="MA412" s="199">
        <f t="shared" si="3081"/>
        <v>10000</v>
      </c>
      <c r="MB412" s="468">
        <f t="shared" si="3082"/>
        <v>0</v>
      </c>
      <c r="MC412" s="46">
        <f t="shared" si="3083"/>
        <v>0</v>
      </c>
      <c r="MD412" s="46">
        <f t="shared" si="3084"/>
        <v>0</v>
      </c>
      <c r="ME412" s="50"/>
      <c r="MG412" s="45">
        <v>351</v>
      </c>
      <c r="MH412" s="46">
        <f t="shared" si="2983"/>
        <v>0</v>
      </c>
      <c r="MI412" s="46">
        <f t="shared" si="3198"/>
        <v>0</v>
      </c>
      <c r="MJ412" s="46">
        <f t="shared" si="2984"/>
        <v>0</v>
      </c>
      <c r="MK412" s="46">
        <f t="shared" si="2985"/>
        <v>0</v>
      </c>
      <c r="ML412" s="46">
        <f t="shared" si="2986"/>
        <v>0</v>
      </c>
      <c r="MM412" s="51">
        <f t="shared" si="2987"/>
        <v>0</v>
      </c>
      <c r="MN412" s="199">
        <f t="shared" si="3085"/>
        <v>10000</v>
      </c>
      <c r="MO412" s="58">
        <f t="shared" si="2988"/>
        <v>0</v>
      </c>
      <c r="MP412" s="52">
        <f t="shared" si="3199"/>
        <v>0</v>
      </c>
      <c r="MQ412" s="51">
        <f t="shared" si="2989"/>
        <v>0</v>
      </c>
      <c r="MR412" s="57">
        <f t="shared" si="2990"/>
        <v>0</v>
      </c>
      <c r="MS412" s="199">
        <f t="shared" si="3086"/>
        <v>10000</v>
      </c>
      <c r="MT412" s="468">
        <f t="shared" si="3087"/>
        <v>0</v>
      </c>
      <c r="MU412" s="46">
        <f t="shared" si="2991"/>
        <v>0</v>
      </c>
      <c r="MV412" s="46">
        <f t="shared" si="2992"/>
        <v>0</v>
      </c>
      <c r="MW412" s="50"/>
      <c r="MY412" s="45">
        <v>351</v>
      </c>
      <c r="MZ412" s="46">
        <f t="shared" si="2993"/>
        <v>0</v>
      </c>
      <c r="NA412" s="46">
        <f t="shared" si="3200"/>
        <v>0</v>
      </c>
      <c r="NB412" s="128">
        <f t="shared" si="2994"/>
        <v>0</v>
      </c>
      <c r="NC412" s="46">
        <f t="shared" si="2776"/>
        <v>0</v>
      </c>
      <c r="ND412" s="46">
        <f t="shared" si="2995"/>
        <v>0</v>
      </c>
      <c r="NE412" s="51">
        <f t="shared" si="2760"/>
        <v>0</v>
      </c>
      <c r="NF412" s="153">
        <f t="shared" si="2761"/>
        <v>10000</v>
      </c>
      <c r="NG412" s="45">
        <v>351</v>
      </c>
      <c r="NH412" s="46">
        <f t="shared" si="2777"/>
        <v>0</v>
      </c>
      <c r="NI412" s="46">
        <f t="shared" si="3201"/>
        <v>0</v>
      </c>
      <c r="NJ412" s="128">
        <f t="shared" si="2762"/>
        <v>0</v>
      </c>
      <c r="NK412" s="46">
        <f t="shared" si="3088"/>
        <v>0</v>
      </c>
      <c r="NL412" s="46">
        <f t="shared" si="2763"/>
        <v>0</v>
      </c>
      <c r="NM412" s="51">
        <f t="shared" si="2996"/>
        <v>0</v>
      </c>
      <c r="NN412" s="58">
        <f t="shared" si="2764"/>
        <v>0</v>
      </c>
      <c r="NO412" s="52">
        <f t="shared" si="3227"/>
        <v>0</v>
      </c>
      <c r="NP412" s="51">
        <f t="shared" si="2765"/>
        <v>0</v>
      </c>
      <c r="NQ412" s="57">
        <f t="shared" si="2997"/>
        <v>0</v>
      </c>
      <c r="NR412" s="153">
        <f t="shared" si="3089"/>
        <v>10000</v>
      </c>
      <c r="NS412" s="469">
        <f t="shared" si="2998"/>
        <v>0</v>
      </c>
      <c r="NT412" s="46">
        <f t="shared" si="2999"/>
        <v>0</v>
      </c>
      <c r="NU412" s="46">
        <f t="shared" si="3000"/>
        <v>0</v>
      </c>
      <c r="NV412" s="50"/>
      <c r="NX412" s="45">
        <v>351</v>
      </c>
      <c r="NY412" s="46">
        <f t="shared" si="3001"/>
        <v>0</v>
      </c>
      <c r="NZ412" s="46">
        <f t="shared" si="3202"/>
        <v>0</v>
      </c>
      <c r="OA412" s="46">
        <f t="shared" si="3002"/>
        <v>0</v>
      </c>
      <c r="OB412" s="46">
        <f t="shared" si="3003"/>
        <v>0</v>
      </c>
      <c r="OC412" s="46">
        <f t="shared" si="3004"/>
        <v>0</v>
      </c>
      <c r="OD412" s="51">
        <f t="shared" si="3005"/>
        <v>0</v>
      </c>
      <c r="OE412" s="57">
        <f t="shared" si="3228"/>
        <v>0</v>
      </c>
      <c r="OF412" s="153">
        <f t="shared" si="3090"/>
        <v>10000</v>
      </c>
      <c r="OG412" s="58">
        <f t="shared" si="3006"/>
        <v>0</v>
      </c>
      <c r="OH412" s="241">
        <f t="shared" si="3229"/>
        <v>0</v>
      </c>
      <c r="OI412" s="51">
        <f t="shared" si="3007"/>
        <v>0</v>
      </c>
      <c r="OJ412" s="51">
        <f t="shared" si="3008"/>
        <v>0</v>
      </c>
      <c r="OK412" s="153">
        <f t="shared" si="3230"/>
        <v>0</v>
      </c>
      <c r="OL412" s="153">
        <f t="shared" si="3091"/>
        <v>10000</v>
      </c>
      <c r="OM412" s="468">
        <f t="shared" si="3092"/>
        <v>0</v>
      </c>
      <c r="ON412" s="46">
        <f t="shared" si="3093"/>
        <v>0</v>
      </c>
      <c r="OO412" s="46">
        <f t="shared" si="3009"/>
        <v>0</v>
      </c>
      <c r="OP412" s="50"/>
      <c r="OR412" s="45">
        <v>351</v>
      </c>
      <c r="OS412" s="46">
        <f t="shared" si="3010"/>
        <v>0</v>
      </c>
      <c r="OT412" s="128">
        <f t="shared" si="3203"/>
        <v>0</v>
      </c>
      <c r="OU412" s="128">
        <f t="shared" si="3011"/>
        <v>0</v>
      </c>
      <c r="OV412" s="46">
        <f t="shared" si="2778"/>
        <v>0</v>
      </c>
      <c r="OW412" s="46">
        <f t="shared" si="2779"/>
        <v>0</v>
      </c>
      <c r="OX412" s="51">
        <f t="shared" si="3012"/>
        <v>0</v>
      </c>
      <c r="OY412" s="51">
        <f t="shared" si="3231"/>
        <v>0</v>
      </c>
      <c r="OZ412" s="153">
        <f t="shared" si="3094"/>
        <v>10000</v>
      </c>
      <c r="PA412" s="45">
        <v>351</v>
      </c>
      <c r="PB412" s="46">
        <f t="shared" si="3013"/>
        <v>0</v>
      </c>
      <c r="PC412" s="46">
        <f t="shared" si="3232"/>
        <v>0</v>
      </c>
      <c r="PD412" s="128">
        <f t="shared" si="3014"/>
        <v>0</v>
      </c>
      <c r="PE412" s="46">
        <f t="shared" si="3015"/>
        <v>0</v>
      </c>
      <c r="PF412" s="46">
        <f t="shared" si="3016"/>
        <v>0</v>
      </c>
      <c r="PG412" s="51">
        <f t="shared" si="3017"/>
        <v>0</v>
      </c>
      <c r="PH412" s="57">
        <f t="shared" si="3233"/>
        <v>0</v>
      </c>
      <c r="PI412" s="688">
        <f t="shared" si="3018"/>
        <v>0</v>
      </c>
      <c r="PJ412" s="52">
        <f t="shared" si="3234"/>
        <v>0</v>
      </c>
      <c r="PK412" s="51">
        <f t="shared" si="3019"/>
        <v>0</v>
      </c>
      <c r="PL412" s="57">
        <f t="shared" si="3020"/>
        <v>0</v>
      </c>
      <c r="PM412" s="57">
        <f t="shared" si="3235"/>
        <v>0</v>
      </c>
      <c r="PN412" s="153">
        <f t="shared" si="3095"/>
        <v>10000</v>
      </c>
      <c r="PO412" s="469">
        <f t="shared" si="3021"/>
        <v>0</v>
      </c>
      <c r="PP412" s="46">
        <f t="shared" si="3022"/>
        <v>0</v>
      </c>
      <c r="PQ412" s="46">
        <f t="shared" si="3023"/>
        <v>0</v>
      </c>
      <c r="PR412" s="50"/>
    </row>
    <row r="413" spans="2:434" hidden="1" x14ac:dyDescent="0.3">
      <c r="B413" s="45">
        <v>352</v>
      </c>
      <c r="C413" s="46">
        <f t="shared" si="2798"/>
        <v>0</v>
      </c>
      <c r="D413" s="46">
        <f t="shared" si="2830"/>
        <v>0</v>
      </c>
      <c r="E413" s="46">
        <f t="shared" si="2831"/>
        <v>0</v>
      </c>
      <c r="F413" s="46">
        <f t="shared" si="2832"/>
        <v>0</v>
      </c>
      <c r="G413" s="46">
        <f t="shared" si="2833"/>
        <v>0</v>
      </c>
      <c r="H413" s="51">
        <f t="shared" si="2834"/>
        <v>0</v>
      </c>
      <c r="I413" s="58">
        <f t="shared" si="2766"/>
        <v>0</v>
      </c>
      <c r="J413" s="52">
        <f t="shared" si="2835"/>
        <v>0</v>
      </c>
      <c r="K413" s="51">
        <f t="shared" si="2836"/>
        <v>0</v>
      </c>
      <c r="L413" s="57">
        <f t="shared" si="2837"/>
        <v>0</v>
      </c>
      <c r="M413" s="468">
        <f t="shared" si="3024"/>
        <v>0</v>
      </c>
      <c r="N413" s="46">
        <f t="shared" si="3025"/>
        <v>0</v>
      </c>
      <c r="O413" s="47"/>
      <c r="P413" s="46">
        <f t="shared" si="3026"/>
        <v>0</v>
      </c>
      <c r="Q413" s="50"/>
      <c r="T413" s="45">
        <v>352</v>
      </c>
      <c r="U413" s="46">
        <f t="shared" si="2838"/>
        <v>0</v>
      </c>
      <c r="V413" s="46">
        <f t="shared" si="2839"/>
        <v>0</v>
      </c>
      <c r="W413" s="46">
        <f t="shared" si="3027"/>
        <v>0</v>
      </c>
      <c r="X413" s="46">
        <f t="shared" si="2840"/>
        <v>0</v>
      </c>
      <c r="Y413" s="46">
        <f t="shared" si="2841"/>
        <v>0</v>
      </c>
      <c r="Z413" s="51">
        <f t="shared" si="2842"/>
        <v>0</v>
      </c>
      <c r="AA413" s="58">
        <f t="shared" si="2843"/>
        <v>0</v>
      </c>
      <c r="AB413" s="52">
        <f t="shared" si="2844"/>
        <v>0</v>
      </c>
      <c r="AC413" s="51">
        <f t="shared" si="2845"/>
        <v>0</v>
      </c>
      <c r="AD413" s="57">
        <f t="shared" si="2846"/>
        <v>0</v>
      </c>
      <c r="AE413" s="468">
        <f t="shared" si="3028"/>
        <v>0</v>
      </c>
      <c r="AF413" s="46">
        <f t="shared" si="2847"/>
        <v>0</v>
      </c>
      <c r="AG413" s="47"/>
      <c r="AH413" s="46">
        <f t="shared" si="3029"/>
        <v>0</v>
      </c>
      <c r="AI413" s="50"/>
      <c r="AK413" s="45">
        <v>352</v>
      </c>
      <c r="AL413" s="46">
        <f t="shared" si="2848"/>
        <v>0</v>
      </c>
      <c r="AM413" s="46"/>
      <c r="AN413" s="46"/>
      <c r="AO413" s="46">
        <f t="shared" si="2849"/>
        <v>0</v>
      </c>
      <c r="AP413" s="128">
        <f t="shared" si="2850"/>
        <v>0</v>
      </c>
      <c r="AQ413" s="128"/>
      <c r="AR413" s="128"/>
      <c r="AS413" s="46">
        <f t="shared" si="2851"/>
        <v>0</v>
      </c>
      <c r="AT413" s="46">
        <f t="shared" si="2852"/>
        <v>0</v>
      </c>
      <c r="AU413" s="51"/>
      <c r="AV413" s="51"/>
      <c r="AW413" s="51">
        <f t="shared" si="2853"/>
        <v>0</v>
      </c>
      <c r="AX413" s="58">
        <f t="shared" si="2854"/>
        <v>0</v>
      </c>
      <c r="AY413" s="52"/>
      <c r="AZ413" s="52"/>
      <c r="BA413" s="52">
        <f t="shared" si="2855"/>
        <v>0</v>
      </c>
      <c r="BB413" s="51">
        <f t="shared" si="2856"/>
        <v>0</v>
      </c>
      <c r="BC413" s="51"/>
      <c r="BD413" s="51"/>
      <c r="BE413" s="57">
        <f t="shared" si="2857"/>
        <v>0</v>
      </c>
      <c r="BF413" s="468">
        <f t="shared" si="2858"/>
        <v>0</v>
      </c>
      <c r="BG413" s="46">
        <f t="shared" si="2859"/>
        <v>0</v>
      </c>
      <c r="BH413" s="46">
        <f t="shared" si="2860"/>
        <v>0</v>
      </c>
      <c r="BI413" s="50"/>
      <c r="BK413" s="45">
        <v>352</v>
      </c>
      <c r="BL413" s="46">
        <f t="shared" si="3030"/>
        <v>0</v>
      </c>
      <c r="BM413" s="46">
        <f t="shared" si="3031"/>
        <v>0</v>
      </c>
      <c r="BN413" s="46">
        <f t="shared" si="3032"/>
        <v>0</v>
      </c>
      <c r="BO413" s="46">
        <f t="shared" si="2861"/>
        <v>0</v>
      </c>
      <c r="BP413" s="46">
        <f t="shared" si="2862"/>
        <v>0</v>
      </c>
      <c r="BQ413" s="51">
        <f t="shared" si="2863"/>
        <v>0</v>
      </c>
      <c r="BR413" s="57">
        <f t="shared" si="3204"/>
        <v>0</v>
      </c>
      <c r="BS413" s="58">
        <f t="shared" si="2767"/>
        <v>0</v>
      </c>
      <c r="BT413" s="52">
        <f t="shared" si="3033"/>
        <v>0</v>
      </c>
      <c r="BU413" s="51">
        <f t="shared" si="2864"/>
        <v>0</v>
      </c>
      <c r="BV413" s="51">
        <f t="shared" si="2865"/>
        <v>0</v>
      </c>
      <c r="BW413" s="153">
        <f t="shared" si="3205"/>
        <v>0</v>
      </c>
      <c r="BX413" s="468">
        <f t="shared" si="3034"/>
        <v>0</v>
      </c>
      <c r="BY413" s="46">
        <f t="shared" si="3035"/>
        <v>0</v>
      </c>
      <c r="BZ413" s="46">
        <f t="shared" si="2866"/>
        <v>0</v>
      </c>
      <c r="CA413" s="50"/>
      <c r="CB413" s="18"/>
      <c r="CC413" s="45">
        <v>352</v>
      </c>
      <c r="CD413" s="128">
        <f t="shared" si="2867"/>
        <v>0</v>
      </c>
      <c r="CE413" s="46">
        <f t="shared" si="3036"/>
        <v>0</v>
      </c>
      <c r="CF413" s="128">
        <f t="shared" si="2868"/>
        <v>0</v>
      </c>
      <c r="CG413" s="46">
        <f t="shared" si="3037"/>
        <v>0</v>
      </c>
      <c r="CH413" s="46">
        <f t="shared" si="2768"/>
        <v>0</v>
      </c>
      <c r="CI413" s="51">
        <f t="shared" si="2869"/>
        <v>0</v>
      </c>
      <c r="CJ413" s="199">
        <f t="shared" si="3206"/>
        <v>0</v>
      </c>
      <c r="CK413" s="153">
        <f t="shared" si="3038"/>
        <v>10000</v>
      </c>
      <c r="CL413" s="45">
        <v>352</v>
      </c>
      <c r="CM413" s="46">
        <f t="shared" si="3039"/>
        <v>0</v>
      </c>
      <c r="CN413" s="46">
        <f t="shared" si="3040"/>
        <v>0</v>
      </c>
      <c r="CO413" s="128">
        <f t="shared" si="2780"/>
        <v>0</v>
      </c>
      <c r="CP413" s="46">
        <f t="shared" si="2870"/>
        <v>0</v>
      </c>
      <c r="CQ413" s="46">
        <f t="shared" si="2781"/>
        <v>0</v>
      </c>
      <c r="CR413" s="51">
        <f t="shared" si="2871"/>
        <v>0</v>
      </c>
      <c r="CS413" s="153">
        <f t="shared" si="3207"/>
        <v>0</v>
      </c>
      <c r="CT413" s="58">
        <f t="shared" si="2872"/>
        <v>0</v>
      </c>
      <c r="CU413" s="52">
        <f t="shared" si="3041"/>
        <v>0</v>
      </c>
      <c r="CV413" s="51">
        <f t="shared" si="3042"/>
        <v>0</v>
      </c>
      <c r="CW413" s="51">
        <f t="shared" si="2873"/>
        <v>0</v>
      </c>
      <c r="CX413" s="57">
        <f t="shared" si="3208"/>
        <v>0</v>
      </c>
      <c r="CY413" s="153">
        <f t="shared" si="3043"/>
        <v>10000</v>
      </c>
      <c r="CZ413" s="479">
        <f t="shared" si="2746"/>
        <v>0</v>
      </c>
      <c r="DA413" s="46">
        <f t="shared" si="3044"/>
        <v>0</v>
      </c>
      <c r="DB413" s="46">
        <f t="shared" si="3045"/>
        <v>0</v>
      </c>
      <c r="DC413" s="50"/>
      <c r="DE413" s="45">
        <v>352</v>
      </c>
      <c r="DF413" s="46">
        <f t="shared" si="2874"/>
        <v>0</v>
      </c>
      <c r="DG413" s="46">
        <f t="shared" si="3209"/>
        <v>0</v>
      </c>
      <c r="DH413" s="46">
        <f t="shared" si="2875"/>
        <v>0</v>
      </c>
      <c r="DI413" s="46">
        <f t="shared" si="2876"/>
        <v>0</v>
      </c>
      <c r="DJ413" s="46">
        <f t="shared" si="2877"/>
        <v>0</v>
      </c>
      <c r="DK413" s="51">
        <f t="shared" si="2878"/>
        <v>0</v>
      </c>
      <c r="DL413" s="58">
        <f t="shared" si="2769"/>
        <v>0</v>
      </c>
      <c r="DM413" s="241">
        <f t="shared" si="3210"/>
        <v>0</v>
      </c>
      <c r="DN413" s="51">
        <f t="shared" si="2879"/>
        <v>0</v>
      </c>
      <c r="DO413" s="57">
        <f t="shared" si="2880"/>
        <v>0</v>
      </c>
      <c r="DP413" s="468">
        <f t="shared" si="3046"/>
        <v>0</v>
      </c>
      <c r="DQ413" s="46">
        <f t="shared" si="3047"/>
        <v>0</v>
      </c>
      <c r="DR413" s="47"/>
      <c r="DS413" s="46">
        <f t="shared" si="3048"/>
        <v>0</v>
      </c>
      <c r="DT413" s="50"/>
      <c r="DV413" s="45">
        <v>352</v>
      </c>
      <c r="DW413" s="46">
        <f t="shared" si="3049"/>
        <v>0</v>
      </c>
      <c r="DX413" s="46">
        <f t="shared" si="3211"/>
        <v>0</v>
      </c>
      <c r="DY413" s="46">
        <f t="shared" si="3050"/>
        <v>0</v>
      </c>
      <c r="DZ413" s="46">
        <f t="shared" si="2881"/>
        <v>0</v>
      </c>
      <c r="EA413" s="46">
        <f t="shared" si="2882"/>
        <v>0</v>
      </c>
      <c r="EB413" s="51">
        <f t="shared" si="2883"/>
        <v>0</v>
      </c>
      <c r="EC413" s="58">
        <f t="shared" si="2770"/>
        <v>0</v>
      </c>
      <c r="ED413" s="52">
        <f t="shared" si="3212"/>
        <v>0</v>
      </c>
      <c r="EE413" s="51">
        <f t="shared" si="2884"/>
        <v>0</v>
      </c>
      <c r="EF413" s="57">
        <f t="shared" si="2885"/>
        <v>0</v>
      </c>
      <c r="EG413" s="468">
        <f t="shared" si="3051"/>
        <v>0</v>
      </c>
      <c r="EH413" s="46">
        <f t="shared" si="3052"/>
        <v>0</v>
      </c>
      <c r="EI413" s="47"/>
      <c r="EJ413" s="46">
        <f t="shared" si="3053"/>
        <v>0</v>
      </c>
      <c r="EK413" s="50"/>
      <c r="EL413" s="18"/>
      <c r="EM413" s="45">
        <v>352</v>
      </c>
      <c r="EN413" s="46">
        <f t="shared" si="3190"/>
        <v>0</v>
      </c>
      <c r="EO413" s="46">
        <f t="shared" si="3213"/>
        <v>0</v>
      </c>
      <c r="EP413" s="128">
        <f t="shared" si="2771"/>
        <v>0</v>
      </c>
      <c r="EQ413" s="46">
        <f t="shared" si="2886"/>
        <v>0</v>
      </c>
      <c r="ER413" s="46">
        <f t="shared" si="2887"/>
        <v>0</v>
      </c>
      <c r="ES413" s="51">
        <f t="shared" si="2888"/>
        <v>0</v>
      </c>
      <c r="ET413" s="153">
        <f t="shared" si="3054"/>
        <v>10000</v>
      </c>
      <c r="EU413" s="45">
        <v>352</v>
      </c>
      <c r="EV413" s="46">
        <f t="shared" si="2772"/>
        <v>0</v>
      </c>
      <c r="EW413" s="46">
        <f t="shared" si="3214"/>
        <v>0</v>
      </c>
      <c r="EX413" s="128">
        <f t="shared" si="2889"/>
        <v>0</v>
      </c>
      <c r="EY413" s="46">
        <f t="shared" si="2890"/>
        <v>0</v>
      </c>
      <c r="EZ413" s="46">
        <f t="shared" si="2891"/>
        <v>0</v>
      </c>
      <c r="FA413" s="51">
        <f t="shared" si="2892"/>
        <v>0</v>
      </c>
      <c r="FB413" s="58">
        <f t="shared" si="2893"/>
        <v>0</v>
      </c>
      <c r="FC413" s="52">
        <f t="shared" si="3215"/>
        <v>0</v>
      </c>
      <c r="FD413" s="51">
        <f t="shared" si="3055"/>
        <v>0</v>
      </c>
      <c r="FE413" s="57">
        <f t="shared" si="2894"/>
        <v>0</v>
      </c>
      <c r="FF413" s="153">
        <f t="shared" si="3056"/>
        <v>10000</v>
      </c>
      <c r="FG413" s="469">
        <f t="shared" si="2895"/>
        <v>0</v>
      </c>
      <c r="FH413" s="46">
        <f t="shared" si="2896"/>
        <v>0</v>
      </c>
      <c r="FI413" s="46">
        <f t="shared" si="2897"/>
        <v>0</v>
      </c>
      <c r="FJ413" s="50"/>
      <c r="FL413" s="45">
        <v>352</v>
      </c>
      <c r="FM413" s="46">
        <f t="shared" si="3057"/>
        <v>0</v>
      </c>
      <c r="FN413" s="46">
        <f t="shared" si="3191"/>
        <v>0</v>
      </c>
      <c r="FO413" s="46">
        <f t="shared" si="3058"/>
        <v>0</v>
      </c>
      <c r="FP413" s="46">
        <f t="shared" si="2898"/>
        <v>0</v>
      </c>
      <c r="FQ413" s="46">
        <f t="shared" si="2899"/>
        <v>0</v>
      </c>
      <c r="FR413" s="51">
        <f t="shared" si="2900"/>
        <v>0</v>
      </c>
      <c r="FS413" s="57">
        <f t="shared" si="3216"/>
        <v>0</v>
      </c>
      <c r="FT413" s="58">
        <f t="shared" si="2773"/>
        <v>0</v>
      </c>
      <c r="FU413" s="241">
        <f t="shared" si="3192"/>
        <v>0</v>
      </c>
      <c r="FV413" s="51">
        <f t="shared" si="2901"/>
        <v>0</v>
      </c>
      <c r="FW413" s="51">
        <f t="shared" si="2902"/>
        <v>0</v>
      </c>
      <c r="FX413" s="153">
        <f t="shared" si="3217"/>
        <v>0</v>
      </c>
      <c r="FY413" s="468">
        <f t="shared" si="3059"/>
        <v>0</v>
      </c>
      <c r="FZ413" s="46">
        <f t="shared" si="3060"/>
        <v>0</v>
      </c>
      <c r="GA413" s="46">
        <f t="shared" si="2903"/>
        <v>0</v>
      </c>
      <c r="GB413" s="50"/>
      <c r="GD413" s="45">
        <v>352</v>
      </c>
      <c r="GE413" s="128">
        <f t="shared" si="3193"/>
        <v>0</v>
      </c>
      <c r="GF413" s="128">
        <f t="shared" si="3218"/>
        <v>0</v>
      </c>
      <c r="GG413" s="128">
        <f t="shared" si="2699"/>
        <v>0</v>
      </c>
      <c r="GH413" s="46">
        <f t="shared" si="2774"/>
        <v>0</v>
      </c>
      <c r="GI413" s="46">
        <f t="shared" si="2904"/>
        <v>0</v>
      </c>
      <c r="GJ413" s="51">
        <f t="shared" si="2905"/>
        <v>0</v>
      </c>
      <c r="GK413" s="51">
        <f t="shared" si="3219"/>
        <v>0</v>
      </c>
      <c r="GL413" s="153">
        <f t="shared" si="3061"/>
        <v>10000</v>
      </c>
      <c r="GM413" s="45">
        <v>352</v>
      </c>
      <c r="GN413" s="46">
        <f t="shared" si="2775"/>
        <v>0</v>
      </c>
      <c r="GO413" s="46">
        <f t="shared" si="3194"/>
        <v>0</v>
      </c>
      <c r="GP413" s="128">
        <f t="shared" si="2747"/>
        <v>0</v>
      </c>
      <c r="GQ413" s="46">
        <f t="shared" si="2906"/>
        <v>0</v>
      </c>
      <c r="GR413" s="46">
        <f t="shared" si="2748"/>
        <v>0</v>
      </c>
      <c r="GS413" s="51">
        <f t="shared" si="2907"/>
        <v>0</v>
      </c>
      <c r="GT413" s="57">
        <f t="shared" si="3220"/>
        <v>0</v>
      </c>
      <c r="GU413" s="58">
        <f t="shared" si="2908"/>
        <v>0</v>
      </c>
      <c r="GV413" s="52">
        <f t="shared" si="3195"/>
        <v>0</v>
      </c>
      <c r="GW413" s="51">
        <f t="shared" si="3062"/>
        <v>0</v>
      </c>
      <c r="GX413" s="57">
        <f t="shared" si="2909"/>
        <v>0</v>
      </c>
      <c r="GY413" s="57">
        <f t="shared" si="3221"/>
        <v>0</v>
      </c>
      <c r="GZ413" s="153">
        <f t="shared" si="3063"/>
        <v>10000</v>
      </c>
      <c r="HA413" s="469">
        <f t="shared" si="2910"/>
        <v>0</v>
      </c>
      <c r="HB413" s="46">
        <f t="shared" si="2911"/>
        <v>0</v>
      </c>
      <c r="HC413" s="46">
        <f t="shared" si="2912"/>
        <v>0</v>
      </c>
      <c r="HD413" s="50"/>
      <c r="HF413" s="45">
        <v>352</v>
      </c>
      <c r="HG413" s="46">
        <f t="shared" si="2913"/>
        <v>0</v>
      </c>
      <c r="HH413" s="46">
        <f t="shared" si="2914"/>
        <v>0</v>
      </c>
      <c r="HI413" s="46">
        <f t="shared" si="2915"/>
        <v>0</v>
      </c>
      <c r="HJ413" s="46">
        <f t="shared" si="2916"/>
        <v>0</v>
      </c>
      <c r="HK413" s="46">
        <f t="shared" si="2917"/>
        <v>0</v>
      </c>
      <c r="HL413" s="51">
        <f t="shared" si="2918"/>
        <v>0</v>
      </c>
      <c r="HM413" s="153">
        <f t="shared" si="3064"/>
        <v>10000</v>
      </c>
      <c r="HN413" s="58">
        <f t="shared" si="2919"/>
        <v>0</v>
      </c>
      <c r="HO413" s="52">
        <f t="shared" si="2920"/>
        <v>0</v>
      </c>
      <c r="HP413" s="51">
        <f t="shared" si="2921"/>
        <v>0</v>
      </c>
      <c r="HQ413" s="57">
        <f t="shared" si="2922"/>
        <v>0</v>
      </c>
      <c r="HR413" s="153">
        <f t="shared" si="3065"/>
        <v>10000</v>
      </c>
      <c r="HS413" s="468">
        <f t="shared" si="2749"/>
        <v>0</v>
      </c>
      <c r="HT413" s="46">
        <f t="shared" si="2750"/>
        <v>0</v>
      </c>
      <c r="HU413" s="46">
        <f t="shared" si="2751"/>
        <v>0</v>
      </c>
      <c r="HV413" s="50"/>
      <c r="HX413" s="45">
        <v>352</v>
      </c>
      <c r="HY413" s="128">
        <f t="shared" si="2923"/>
        <v>0</v>
      </c>
      <c r="HZ413" s="46">
        <f t="shared" si="2924"/>
        <v>0</v>
      </c>
      <c r="IA413" s="46">
        <f t="shared" si="2925"/>
        <v>0</v>
      </c>
      <c r="IB413" s="46">
        <f t="shared" si="2926"/>
        <v>0</v>
      </c>
      <c r="IC413" s="46">
        <f t="shared" si="2927"/>
        <v>0</v>
      </c>
      <c r="ID413" s="51">
        <f t="shared" si="2928"/>
        <v>0</v>
      </c>
      <c r="IE413" s="153">
        <f t="shared" si="3066"/>
        <v>10000</v>
      </c>
      <c r="IF413" s="58">
        <f t="shared" si="2929"/>
        <v>0</v>
      </c>
      <c r="IG413" s="52">
        <f t="shared" si="2930"/>
        <v>0</v>
      </c>
      <c r="IH413" s="51">
        <f t="shared" si="2931"/>
        <v>0</v>
      </c>
      <c r="II413" s="57">
        <f t="shared" si="3067"/>
        <v>0</v>
      </c>
      <c r="IJ413" s="153">
        <f t="shared" si="3068"/>
        <v>10000</v>
      </c>
      <c r="IK413" s="468">
        <f t="shared" si="2752"/>
        <v>0</v>
      </c>
      <c r="IL413" s="46">
        <f t="shared" si="2753"/>
        <v>0</v>
      </c>
      <c r="IM413" s="46">
        <f t="shared" si="2754"/>
        <v>0</v>
      </c>
      <c r="IN413" s="50"/>
      <c r="IO413" s="53">
        <f t="shared" si="2932"/>
        <v>0</v>
      </c>
      <c r="IQ413" s="45">
        <v>352</v>
      </c>
      <c r="IR413" s="128">
        <f t="shared" si="2933"/>
        <v>0</v>
      </c>
      <c r="IS413" s="128">
        <f t="shared" si="2934"/>
        <v>0</v>
      </c>
      <c r="IT413" s="128">
        <f t="shared" si="2935"/>
        <v>0</v>
      </c>
      <c r="IU413" s="46">
        <f t="shared" si="3142"/>
        <v>0</v>
      </c>
      <c r="IV413" s="46">
        <f t="shared" si="2936"/>
        <v>0</v>
      </c>
      <c r="IW413" s="51">
        <f t="shared" si="2937"/>
        <v>0</v>
      </c>
      <c r="IX413" s="199">
        <f t="shared" si="3069"/>
        <v>10000</v>
      </c>
      <c r="IY413" s="128">
        <f t="shared" si="2938"/>
        <v>0</v>
      </c>
      <c r="IZ413" s="408">
        <f t="shared" si="2939"/>
        <v>0</v>
      </c>
      <c r="JA413" s="58">
        <f t="shared" si="2940"/>
        <v>0</v>
      </c>
      <c r="JB413" s="52">
        <f t="shared" si="2941"/>
        <v>0</v>
      </c>
      <c r="JC413" s="51">
        <f t="shared" si="2942"/>
        <v>0</v>
      </c>
      <c r="JD413" s="57">
        <f t="shared" si="2943"/>
        <v>0</v>
      </c>
      <c r="JE413" s="280">
        <f t="shared" si="2944"/>
        <v>10000</v>
      </c>
      <c r="JF413" s="280">
        <f t="shared" si="2945"/>
        <v>0</v>
      </c>
      <c r="JG413" s="468">
        <f t="shared" si="2946"/>
        <v>0</v>
      </c>
      <c r="JH413" s="46">
        <f t="shared" si="2947"/>
        <v>0</v>
      </c>
      <c r="JI413" s="46">
        <f t="shared" si="2948"/>
        <v>0</v>
      </c>
      <c r="JJ413" s="50"/>
      <c r="JL413" s="45">
        <v>352</v>
      </c>
      <c r="JM413" s="46">
        <f t="shared" si="2949"/>
        <v>0</v>
      </c>
      <c r="JN413" s="46">
        <f t="shared" si="2950"/>
        <v>0</v>
      </c>
      <c r="JO413" s="128">
        <f t="shared" si="2951"/>
        <v>0</v>
      </c>
      <c r="JP413" s="46">
        <f t="shared" si="3070"/>
        <v>0</v>
      </c>
      <c r="JQ413" s="46">
        <f t="shared" si="2952"/>
        <v>0</v>
      </c>
      <c r="JR413" s="51">
        <f t="shared" si="2953"/>
        <v>0</v>
      </c>
      <c r="JS413" s="51">
        <f t="shared" si="3222"/>
        <v>0</v>
      </c>
      <c r="JT413" s="199">
        <f t="shared" si="3071"/>
        <v>10000</v>
      </c>
      <c r="JU413" s="128">
        <f t="shared" si="2954"/>
        <v>0</v>
      </c>
      <c r="JV413" s="408">
        <f t="shared" si="2955"/>
        <v>0</v>
      </c>
      <c r="JW413" s="58">
        <f t="shared" si="2956"/>
        <v>0</v>
      </c>
      <c r="JX413" s="52">
        <f t="shared" si="2957"/>
        <v>0</v>
      </c>
      <c r="JY413" s="51">
        <f t="shared" si="2958"/>
        <v>0</v>
      </c>
      <c r="JZ413" s="51">
        <f t="shared" si="2959"/>
        <v>0</v>
      </c>
      <c r="KA413" s="199">
        <f t="shared" si="3223"/>
        <v>0</v>
      </c>
      <c r="KB413" s="128">
        <f t="shared" si="3072"/>
        <v>10000</v>
      </c>
      <c r="KC413" s="204">
        <f t="shared" si="2960"/>
        <v>0</v>
      </c>
      <c r="KD413" s="468">
        <f t="shared" si="3073"/>
        <v>0</v>
      </c>
      <c r="KE413" s="46">
        <f t="shared" si="3074"/>
        <v>0</v>
      </c>
      <c r="KF413" s="46">
        <f t="shared" si="2961"/>
        <v>0</v>
      </c>
      <c r="KG413" s="50"/>
      <c r="KI413" s="45">
        <v>352</v>
      </c>
      <c r="KJ413" s="46">
        <f t="shared" si="2962"/>
        <v>0</v>
      </c>
      <c r="KK413" s="46">
        <f t="shared" si="2963"/>
        <v>0</v>
      </c>
      <c r="KL413" s="128">
        <f t="shared" si="2964"/>
        <v>0</v>
      </c>
      <c r="KM413" s="46">
        <f t="shared" si="2782"/>
        <v>0</v>
      </c>
      <c r="KN413" s="46">
        <f t="shared" si="2965"/>
        <v>0</v>
      </c>
      <c r="KO413" s="51">
        <f t="shared" si="2966"/>
        <v>0</v>
      </c>
      <c r="KP413" s="199">
        <f t="shared" si="3224"/>
        <v>0</v>
      </c>
      <c r="KQ413" s="199">
        <f t="shared" si="3075"/>
        <v>10000</v>
      </c>
      <c r="KR413" s="128">
        <f t="shared" si="2967"/>
        <v>0</v>
      </c>
      <c r="KS413" s="408">
        <f t="shared" si="2968"/>
        <v>0</v>
      </c>
      <c r="KT413" s="45">
        <v>352</v>
      </c>
      <c r="KU413" s="46">
        <f t="shared" si="3076"/>
        <v>0</v>
      </c>
      <c r="KV413" s="46">
        <f t="shared" si="2969"/>
        <v>0</v>
      </c>
      <c r="KW413" s="128">
        <f t="shared" si="2755"/>
        <v>0</v>
      </c>
      <c r="KX413" s="46">
        <f t="shared" si="2970"/>
        <v>0</v>
      </c>
      <c r="KY413" s="46">
        <f t="shared" si="2756"/>
        <v>0</v>
      </c>
      <c r="KZ413" s="51">
        <f t="shared" si="2971"/>
        <v>0</v>
      </c>
      <c r="LA413" s="153">
        <f t="shared" si="3225"/>
        <v>0</v>
      </c>
      <c r="LB413" s="58">
        <f t="shared" si="3189"/>
        <v>0</v>
      </c>
      <c r="LC413" s="52">
        <f t="shared" si="2972"/>
        <v>0</v>
      </c>
      <c r="LD413" s="51">
        <f t="shared" si="2973"/>
        <v>0</v>
      </c>
      <c r="LE413" s="51">
        <f t="shared" si="2757"/>
        <v>0</v>
      </c>
      <c r="LF413" s="51">
        <f t="shared" si="3226"/>
        <v>0</v>
      </c>
      <c r="LG413" s="128">
        <f t="shared" si="2758"/>
        <v>10000</v>
      </c>
      <c r="LH413" s="204">
        <f t="shared" si="2974"/>
        <v>0</v>
      </c>
      <c r="LI413" s="479">
        <f t="shared" si="2759"/>
        <v>0</v>
      </c>
      <c r="LJ413" s="46">
        <f t="shared" si="3077"/>
        <v>0</v>
      </c>
      <c r="LK413" s="46">
        <f t="shared" si="3078"/>
        <v>0</v>
      </c>
      <c r="LL413" s="50"/>
      <c r="LN413" s="45">
        <v>352</v>
      </c>
      <c r="LO413" s="46">
        <f t="shared" si="2975"/>
        <v>0</v>
      </c>
      <c r="LP413" s="46">
        <f t="shared" si="3196"/>
        <v>0</v>
      </c>
      <c r="LQ413" s="46">
        <f t="shared" si="2976"/>
        <v>0</v>
      </c>
      <c r="LR413" s="46">
        <f t="shared" si="2977"/>
        <v>0</v>
      </c>
      <c r="LS413" s="46">
        <f t="shared" si="2978"/>
        <v>0</v>
      </c>
      <c r="LT413" s="51">
        <f t="shared" si="2979"/>
        <v>0</v>
      </c>
      <c r="LU413" s="199">
        <f t="shared" si="3079"/>
        <v>10000</v>
      </c>
      <c r="LV413" s="58">
        <f t="shared" si="2980"/>
        <v>0</v>
      </c>
      <c r="LW413" s="241">
        <f t="shared" si="3197"/>
        <v>0</v>
      </c>
      <c r="LX413" s="51">
        <f t="shared" si="2981"/>
        <v>0</v>
      </c>
      <c r="LY413" s="51">
        <f t="shared" si="2982"/>
        <v>0</v>
      </c>
      <c r="LZ413" s="46">
        <f t="shared" si="3080"/>
        <v>0</v>
      </c>
      <c r="MA413" s="199">
        <f t="shared" si="3081"/>
        <v>10000</v>
      </c>
      <c r="MB413" s="468">
        <f t="shared" si="3082"/>
        <v>0</v>
      </c>
      <c r="MC413" s="46">
        <f t="shared" si="3083"/>
        <v>0</v>
      </c>
      <c r="MD413" s="46">
        <f t="shared" si="3084"/>
        <v>0</v>
      </c>
      <c r="ME413" s="50"/>
      <c r="MG413" s="45">
        <v>352</v>
      </c>
      <c r="MH413" s="46">
        <f t="shared" si="2983"/>
        <v>0</v>
      </c>
      <c r="MI413" s="46">
        <f t="shared" si="3198"/>
        <v>0</v>
      </c>
      <c r="MJ413" s="46">
        <f t="shared" si="2984"/>
        <v>0</v>
      </c>
      <c r="MK413" s="46">
        <f t="shared" si="2985"/>
        <v>0</v>
      </c>
      <c r="ML413" s="46">
        <f t="shared" si="2986"/>
        <v>0</v>
      </c>
      <c r="MM413" s="51">
        <f t="shared" si="2987"/>
        <v>0</v>
      </c>
      <c r="MN413" s="199">
        <f t="shared" si="3085"/>
        <v>10000</v>
      </c>
      <c r="MO413" s="58">
        <f t="shared" si="2988"/>
        <v>0</v>
      </c>
      <c r="MP413" s="52">
        <f t="shared" si="3199"/>
        <v>0</v>
      </c>
      <c r="MQ413" s="51">
        <f t="shared" si="2989"/>
        <v>0</v>
      </c>
      <c r="MR413" s="57">
        <f t="shared" si="2990"/>
        <v>0</v>
      </c>
      <c r="MS413" s="199">
        <f t="shared" si="3086"/>
        <v>10000</v>
      </c>
      <c r="MT413" s="468">
        <f t="shared" si="3087"/>
        <v>0</v>
      </c>
      <c r="MU413" s="46">
        <f t="shared" si="2991"/>
        <v>0</v>
      </c>
      <c r="MV413" s="46">
        <f t="shared" si="2992"/>
        <v>0</v>
      </c>
      <c r="MW413" s="50"/>
      <c r="MY413" s="45">
        <v>352</v>
      </c>
      <c r="MZ413" s="46">
        <f t="shared" si="2993"/>
        <v>0</v>
      </c>
      <c r="NA413" s="46">
        <f t="shared" si="3200"/>
        <v>0</v>
      </c>
      <c r="NB413" s="128">
        <f t="shared" si="2994"/>
        <v>0</v>
      </c>
      <c r="NC413" s="46">
        <f t="shared" si="2776"/>
        <v>0</v>
      </c>
      <c r="ND413" s="46">
        <f t="shared" si="2995"/>
        <v>0</v>
      </c>
      <c r="NE413" s="51">
        <f t="shared" si="2760"/>
        <v>0</v>
      </c>
      <c r="NF413" s="153">
        <f t="shared" si="2761"/>
        <v>10000</v>
      </c>
      <c r="NG413" s="45">
        <v>352</v>
      </c>
      <c r="NH413" s="46">
        <f t="shared" si="2777"/>
        <v>0</v>
      </c>
      <c r="NI413" s="46">
        <f t="shared" si="3201"/>
        <v>0</v>
      </c>
      <c r="NJ413" s="128">
        <f t="shared" si="2762"/>
        <v>0</v>
      </c>
      <c r="NK413" s="46">
        <f t="shared" si="3088"/>
        <v>0</v>
      </c>
      <c r="NL413" s="46">
        <f t="shared" si="2763"/>
        <v>0</v>
      </c>
      <c r="NM413" s="51">
        <f t="shared" si="2996"/>
        <v>0</v>
      </c>
      <c r="NN413" s="58">
        <f t="shared" si="2764"/>
        <v>0</v>
      </c>
      <c r="NO413" s="52">
        <f t="shared" si="3227"/>
        <v>0</v>
      </c>
      <c r="NP413" s="51">
        <f t="shared" si="2765"/>
        <v>0</v>
      </c>
      <c r="NQ413" s="57">
        <f t="shared" si="2997"/>
        <v>0</v>
      </c>
      <c r="NR413" s="153">
        <f t="shared" si="3089"/>
        <v>10000</v>
      </c>
      <c r="NS413" s="469">
        <f t="shared" si="2998"/>
        <v>0</v>
      </c>
      <c r="NT413" s="46">
        <f t="shared" si="2999"/>
        <v>0</v>
      </c>
      <c r="NU413" s="46">
        <f t="shared" si="3000"/>
        <v>0</v>
      </c>
      <c r="NV413" s="50"/>
      <c r="NX413" s="45">
        <v>352</v>
      </c>
      <c r="NY413" s="46">
        <f t="shared" si="3001"/>
        <v>0</v>
      </c>
      <c r="NZ413" s="46">
        <f t="shared" si="3202"/>
        <v>0</v>
      </c>
      <c r="OA413" s="46">
        <f t="shared" si="3002"/>
        <v>0</v>
      </c>
      <c r="OB413" s="46">
        <f t="shared" si="3003"/>
        <v>0</v>
      </c>
      <c r="OC413" s="46">
        <f t="shared" si="3004"/>
        <v>0</v>
      </c>
      <c r="OD413" s="51">
        <f t="shared" si="3005"/>
        <v>0</v>
      </c>
      <c r="OE413" s="57">
        <f t="shared" si="3228"/>
        <v>0</v>
      </c>
      <c r="OF413" s="153">
        <f t="shared" si="3090"/>
        <v>10000</v>
      </c>
      <c r="OG413" s="58">
        <f t="shared" si="3006"/>
        <v>0</v>
      </c>
      <c r="OH413" s="241">
        <f t="shared" si="3229"/>
        <v>0</v>
      </c>
      <c r="OI413" s="51">
        <f t="shared" si="3007"/>
        <v>0</v>
      </c>
      <c r="OJ413" s="51">
        <f t="shared" si="3008"/>
        <v>0</v>
      </c>
      <c r="OK413" s="153">
        <f t="shared" si="3230"/>
        <v>0</v>
      </c>
      <c r="OL413" s="153">
        <f t="shared" si="3091"/>
        <v>10000</v>
      </c>
      <c r="OM413" s="468">
        <f t="shared" si="3092"/>
        <v>0</v>
      </c>
      <c r="ON413" s="46">
        <f t="shared" si="3093"/>
        <v>0</v>
      </c>
      <c r="OO413" s="46">
        <f t="shared" si="3009"/>
        <v>0</v>
      </c>
      <c r="OP413" s="50"/>
      <c r="OR413" s="45">
        <v>352</v>
      </c>
      <c r="OS413" s="46">
        <f t="shared" si="3010"/>
        <v>0</v>
      </c>
      <c r="OT413" s="128">
        <f t="shared" si="3203"/>
        <v>0</v>
      </c>
      <c r="OU413" s="128">
        <f t="shared" si="3011"/>
        <v>0</v>
      </c>
      <c r="OV413" s="46">
        <f t="shared" si="2778"/>
        <v>0</v>
      </c>
      <c r="OW413" s="46">
        <f t="shared" si="2779"/>
        <v>0</v>
      </c>
      <c r="OX413" s="51">
        <f t="shared" si="3012"/>
        <v>0</v>
      </c>
      <c r="OY413" s="51">
        <f t="shared" si="3231"/>
        <v>0</v>
      </c>
      <c r="OZ413" s="153">
        <f t="shared" si="3094"/>
        <v>10000</v>
      </c>
      <c r="PA413" s="45">
        <v>352</v>
      </c>
      <c r="PB413" s="46">
        <f t="shared" si="3013"/>
        <v>0</v>
      </c>
      <c r="PC413" s="46">
        <f t="shared" si="3232"/>
        <v>0</v>
      </c>
      <c r="PD413" s="128">
        <f t="shared" si="3014"/>
        <v>0</v>
      </c>
      <c r="PE413" s="46">
        <f t="shared" si="3015"/>
        <v>0</v>
      </c>
      <c r="PF413" s="46">
        <f t="shared" si="3016"/>
        <v>0</v>
      </c>
      <c r="PG413" s="51">
        <f t="shared" si="3017"/>
        <v>0</v>
      </c>
      <c r="PH413" s="57">
        <f t="shared" si="3233"/>
        <v>0</v>
      </c>
      <c r="PI413" s="688">
        <f t="shared" si="3018"/>
        <v>0</v>
      </c>
      <c r="PJ413" s="52">
        <f t="shared" si="3234"/>
        <v>0</v>
      </c>
      <c r="PK413" s="51">
        <f t="shared" si="3019"/>
        <v>0</v>
      </c>
      <c r="PL413" s="57">
        <f t="shared" si="3020"/>
        <v>0</v>
      </c>
      <c r="PM413" s="57">
        <f t="shared" si="3235"/>
        <v>0</v>
      </c>
      <c r="PN413" s="153">
        <f t="shared" si="3095"/>
        <v>10000</v>
      </c>
      <c r="PO413" s="469">
        <f t="shared" si="3021"/>
        <v>0</v>
      </c>
      <c r="PP413" s="46">
        <f t="shared" si="3022"/>
        <v>0</v>
      </c>
      <c r="PQ413" s="46">
        <f t="shared" si="3023"/>
        <v>0</v>
      </c>
      <c r="PR413" s="50"/>
    </row>
    <row r="414" spans="2:434" hidden="1" x14ac:dyDescent="0.3">
      <c r="B414" s="45">
        <v>353</v>
      </c>
      <c r="C414" s="46">
        <f t="shared" si="2798"/>
        <v>0</v>
      </c>
      <c r="D414" s="46">
        <f t="shared" si="2830"/>
        <v>0</v>
      </c>
      <c r="E414" s="46">
        <f t="shared" si="2831"/>
        <v>0</v>
      </c>
      <c r="F414" s="46">
        <f t="shared" si="2832"/>
        <v>0</v>
      </c>
      <c r="G414" s="46">
        <f t="shared" si="2833"/>
        <v>0</v>
      </c>
      <c r="H414" s="51">
        <f t="shared" si="2834"/>
        <v>0</v>
      </c>
      <c r="I414" s="58">
        <f t="shared" si="2766"/>
        <v>0</v>
      </c>
      <c r="J414" s="52">
        <f t="shared" si="2835"/>
        <v>0</v>
      </c>
      <c r="K414" s="51">
        <f t="shared" si="2836"/>
        <v>0</v>
      </c>
      <c r="L414" s="57">
        <f t="shared" si="2837"/>
        <v>0</v>
      </c>
      <c r="M414" s="468">
        <f t="shared" si="3024"/>
        <v>0</v>
      </c>
      <c r="N414" s="46">
        <f t="shared" si="3025"/>
        <v>0</v>
      </c>
      <c r="O414" s="47"/>
      <c r="P414" s="46">
        <f t="shared" si="3026"/>
        <v>0</v>
      </c>
      <c r="Q414" s="50"/>
      <c r="T414" s="45">
        <v>353</v>
      </c>
      <c r="U414" s="46">
        <f t="shared" si="2838"/>
        <v>0</v>
      </c>
      <c r="V414" s="46">
        <f t="shared" si="2839"/>
        <v>0</v>
      </c>
      <c r="W414" s="46">
        <f t="shared" si="3027"/>
        <v>0</v>
      </c>
      <c r="X414" s="46">
        <f t="shared" si="2840"/>
        <v>0</v>
      </c>
      <c r="Y414" s="46">
        <f t="shared" si="2841"/>
        <v>0</v>
      </c>
      <c r="Z414" s="51">
        <f t="shared" si="2842"/>
        <v>0</v>
      </c>
      <c r="AA414" s="58">
        <f t="shared" si="2843"/>
        <v>0</v>
      </c>
      <c r="AB414" s="52">
        <f t="shared" si="2844"/>
        <v>0</v>
      </c>
      <c r="AC414" s="51">
        <f t="shared" si="2845"/>
        <v>0</v>
      </c>
      <c r="AD414" s="57">
        <f t="shared" si="2846"/>
        <v>0</v>
      </c>
      <c r="AE414" s="468">
        <f t="shared" si="3028"/>
        <v>0</v>
      </c>
      <c r="AF414" s="46">
        <f t="shared" si="2847"/>
        <v>0</v>
      </c>
      <c r="AG414" s="47"/>
      <c r="AH414" s="46">
        <f t="shared" si="3029"/>
        <v>0</v>
      </c>
      <c r="AI414" s="50"/>
      <c r="AK414" s="45">
        <v>353</v>
      </c>
      <c r="AL414" s="46">
        <f t="shared" si="2848"/>
        <v>0</v>
      </c>
      <c r="AM414" s="46"/>
      <c r="AN414" s="46"/>
      <c r="AO414" s="46">
        <f t="shared" si="2849"/>
        <v>0</v>
      </c>
      <c r="AP414" s="128">
        <f t="shared" si="2850"/>
        <v>0</v>
      </c>
      <c r="AQ414" s="128"/>
      <c r="AR414" s="128"/>
      <c r="AS414" s="46">
        <f t="shared" si="2851"/>
        <v>0</v>
      </c>
      <c r="AT414" s="46">
        <f t="shared" si="2852"/>
        <v>0</v>
      </c>
      <c r="AU414" s="51"/>
      <c r="AV414" s="51"/>
      <c r="AW414" s="51">
        <f t="shared" si="2853"/>
        <v>0</v>
      </c>
      <c r="AX414" s="58">
        <f t="shared" si="2854"/>
        <v>0</v>
      </c>
      <c r="AY414" s="52"/>
      <c r="AZ414" s="52"/>
      <c r="BA414" s="52">
        <f t="shared" si="2855"/>
        <v>0</v>
      </c>
      <c r="BB414" s="51">
        <f t="shared" si="2856"/>
        <v>0</v>
      </c>
      <c r="BC414" s="51"/>
      <c r="BD414" s="51"/>
      <c r="BE414" s="57">
        <f t="shared" si="2857"/>
        <v>0</v>
      </c>
      <c r="BF414" s="468">
        <f t="shared" si="2858"/>
        <v>0</v>
      </c>
      <c r="BG414" s="46">
        <f t="shared" si="2859"/>
        <v>0</v>
      </c>
      <c r="BH414" s="46">
        <f t="shared" si="2860"/>
        <v>0</v>
      </c>
      <c r="BI414" s="50"/>
      <c r="BK414" s="45">
        <v>353</v>
      </c>
      <c r="BL414" s="46">
        <f t="shared" si="3030"/>
        <v>0</v>
      </c>
      <c r="BM414" s="46">
        <f t="shared" si="3031"/>
        <v>0</v>
      </c>
      <c r="BN414" s="46">
        <f t="shared" si="3032"/>
        <v>0</v>
      </c>
      <c r="BO414" s="46">
        <f t="shared" si="2861"/>
        <v>0</v>
      </c>
      <c r="BP414" s="46">
        <f t="shared" si="2862"/>
        <v>0</v>
      </c>
      <c r="BQ414" s="51">
        <f t="shared" si="2863"/>
        <v>0</v>
      </c>
      <c r="BR414" s="57">
        <f t="shared" si="3204"/>
        <v>0</v>
      </c>
      <c r="BS414" s="58">
        <f t="shared" si="2767"/>
        <v>0</v>
      </c>
      <c r="BT414" s="52">
        <f t="shared" si="3033"/>
        <v>0</v>
      </c>
      <c r="BU414" s="51">
        <f t="shared" si="2864"/>
        <v>0</v>
      </c>
      <c r="BV414" s="51">
        <f t="shared" si="2865"/>
        <v>0</v>
      </c>
      <c r="BW414" s="153">
        <f t="shared" si="3205"/>
        <v>0</v>
      </c>
      <c r="BX414" s="468">
        <f t="shared" si="3034"/>
        <v>0</v>
      </c>
      <c r="BY414" s="46">
        <f t="shared" si="3035"/>
        <v>0</v>
      </c>
      <c r="BZ414" s="46">
        <f t="shared" si="2866"/>
        <v>0</v>
      </c>
      <c r="CA414" s="50"/>
      <c r="CB414" s="18"/>
      <c r="CC414" s="45">
        <v>353</v>
      </c>
      <c r="CD414" s="128">
        <f t="shared" si="2867"/>
        <v>0</v>
      </c>
      <c r="CE414" s="46">
        <f t="shared" si="3036"/>
        <v>0</v>
      </c>
      <c r="CF414" s="128">
        <f t="shared" si="2868"/>
        <v>0</v>
      </c>
      <c r="CG414" s="46">
        <f t="shared" si="3037"/>
        <v>0</v>
      </c>
      <c r="CH414" s="46">
        <f t="shared" si="2768"/>
        <v>0</v>
      </c>
      <c r="CI414" s="51">
        <f t="shared" si="2869"/>
        <v>0</v>
      </c>
      <c r="CJ414" s="199">
        <f t="shared" si="3206"/>
        <v>0</v>
      </c>
      <c r="CK414" s="153">
        <f t="shared" si="3038"/>
        <v>10000</v>
      </c>
      <c r="CL414" s="45">
        <v>353</v>
      </c>
      <c r="CM414" s="46">
        <f t="shared" si="3039"/>
        <v>0</v>
      </c>
      <c r="CN414" s="46">
        <f t="shared" si="3040"/>
        <v>0</v>
      </c>
      <c r="CO414" s="128">
        <f t="shared" si="2780"/>
        <v>0</v>
      </c>
      <c r="CP414" s="46">
        <f t="shared" si="2870"/>
        <v>0</v>
      </c>
      <c r="CQ414" s="46">
        <f t="shared" si="2781"/>
        <v>0</v>
      </c>
      <c r="CR414" s="51">
        <f t="shared" si="2871"/>
        <v>0</v>
      </c>
      <c r="CS414" s="153">
        <f t="shared" si="3207"/>
        <v>0</v>
      </c>
      <c r="CT414" s="58">
        <f t="shared" si="2872"/>
        <v>0</v>
      </c>
      <c r="CU414" s="52">
        <f t="shared" si="3041"/>
        <v>0</v>
      </c>
      <c r="CV414" s="51">
        <f t="shared" si="3042"/>
        <v>0</v>
      </c>
      <c r="CW414" s="51">
        <f t="shared" si="2873"/>
        <v>0</v>
      </c>
      <c r="CX414" s="57">
        <f t="shared" si="3208"/>
        <v>0</v>
      </c>
      <c r="CY414" s="153">
        <f t="shared" si="3043"/>
        <v>10000</v>
      </c>
      <c r="CZ414" s="479">
        <f t="shared" si="2746"/>
        <v>0</v>
      </c>
      <c r="DA414" s="46">
        <f t="shared" si="3044"/>
        <v>0</v>
      </c>
      <c r="DB414" s="46">
        <f t="shared" si="3045"/>
        <v>0</v>
      </c>
      <c r="DC414" s="50"/>
      <c r="DE414" s="45">
        <v>353</v>
      </c>
      <c r="DF414" s="46">
        <f t="shared" si="2874"/>
        <v>0</v>
      </c>
      <c r="DG414" s="46">
        <f t="shared" si="3209"/>
        <v>0</v>
      </c>
      <c r="DH414" s="46">
        <f t="shared" si="2875"/>
        <v>0</v>
      </c>
      <c r="DI414" s="46">
        <f t="shared" si="2876"/>
        <v>0</v>
      </c>
      <c r="DJ414" s="46">
        <f t="shared" si="2877"/>
        <v>0</v>
      </c>
      <c r="DK414" s="51">
        <f t="shared" si="2878"/>
        <v>0</v>
      </c>
      <c r="DL414" s="58">
        <f t="shared" si="2769"/>
        <v>0</v>
      </c>
      <c r="DM414" s="241">
        <f t="shared" si="3210"/>
        <v>0</v>
      </c>
      <c r="DN414" s="51">
        <f t="shared" si="2879"/>
        <v>0</v>
      </c>
      <c r="DO414" s="57">
        <f t="shared" si="2880"/>
        <v>0</v>
      </c>
      <c r="DP414" s="468">
        <f t="shared" si="3046"/>
        <v>0</v>
      </c>
      <c r="DQ414" s="46">
        <f t="shared" si="3047"/>
        <v>0</v>
      </c>
      <c r="DR414" s="47"/>
      <c r="DS414" s="46">
        <f t="shared" si="3048"/>
        <v>0</v>
      </c>
      <c r="DT414" s="50"/>
      <c r="DV414" s="45">
        <v>353</v>
      </c>
      <c r="DW414" s="46">
        <f t="shared" si="3049"/>
        <v>0</v>
      </c>
      <c r="DX414" s="46">
        <f t="shared" si="3211"/>
        <v>0</v>
      </c>
      <c r="DY414" s="46">
        <f t="shared" si="3050"/>
        <v>0</v>
      </c>
      <c r="DZ414" s="46">
        <f t="shared" si="2881"/>
        <v>0</v>
      </c>
      <c r="EA414" s="46">
        <f t="shared" si="2882"/>
        <v>0</v>
      </c>
      <c r="EB414" s="51">
        <f t="shared" si="2883"/>
        <v>0</v>
      </c>
      <c r="EC414" s="58">
        <f t="shared" si="2770"/>
        <v>0</v>
      </c>
      <c r="ED414" s="52">
        <f t="shared" si="3212"/>
        <v>0</v>
      </c>
      <c r="EE414" s="51">
        <f t="shared" si="2884"/>
        <v>0</v>
      </c>
      <c r="EF414" s="57">
        <f t="shared" si="2885"/>
        <v>0</v>
      </c>
      <c r="EG414" s="468">
        <f t="shared" si="3051"/>
        <v>0</v>
      </c>
      <c r="EH414" s="46">
        <f t="shared" si="3052"/>
        <v>0</v>
      </c>
      <c r="EI414" s="47"/>
      <c r="EJ414" s="46">
        <f t="shared" si="3053"/>
        <v>0</v>
      </c>
      <c r="EK414" s="50"/>
      <c r="EL414" s="18"/>
      <c r="EM414" s="45">
        <v>353</v>
      </c>
      <c r="EN414" s="46">
        <f t="shared" si="3190"/>
        <v>0</v>
      </c>
      <c r="EO414" s="46">
        <f t="shared" si="3213"/>
        <v>0</v>
      </c>
      <c r="EP414" s="128">
        <f t="shared" si="2771"/>
        <v>0</v>
      </c>
      <c r="EQ414" s="46">
        <f t="shared" si="2886"/>
        <v>0</v>
      </c>
      <c r="ER414" s="46">
        <f t="shared" si="2887"/>
        <v>0</v>
      </c>
      <c r="ES414" s="51">
        <f t="shared" si="2888"/>
        <v>0</v>
      </c>
      <c r="ET414" s="153">
        <f t="shared" si="3054"/>
        <v>10000</v>
      </c>
      <c r="EU414" s="45">
        <v>353</v>
      </c>
      <c r="EV414" s="46">
        <f t="shared" si="2772"/>
        <v>0</v>
      </c>
      <c r="EW414" s="46">
        <f t="shared" si="3214"/>
        <v>0</v>
      </c>
      <c r="EX414" s="128">
        <f t="shared" si="2889"/>
        <v>0</v>
      </c>
      <c r="EY414" s="46">
        <f t="shared" si="2890"/>
        <v>0</v>
      </c>
      <c r="EZ414" s="46">
        <f t="shared" si="2891"/>
        <v>0</v>
      </c>
      <c r="FA414" s="51">
        <f t="shared" si="2892"/>
        <v>0</v>
      </c>
      <c r="FB414" s="58">
        <f t="shared" si="2893"/>
        <v>0</v>
      </c>
      <c r="FC414" s="52">
        <f t="shared" si="3215"/>
        <v>0</v>
      </c>
      <c r="FD414" s="51">
        <f t="shared" si="3055"/>
        <v>0</v>
      </c>
      <c r="FE414" s="57">
        <f t="shared" si="2894"/>
        <v>0</v>
      </c>
      <c r="FF414" s="153">
        <f t="shared" si="3056"/>
        <v>10000</v>
      </c>
      <c r="FG414" s="469">
        <f t="shared" si="2895"/>
        <v>0</v>
      </c>
      <c r="FH414" s="46">
        <f t="shared" si="2896"/>
        <v>0</v>
      </c>
      <c r="FI414" s="46">
        <f t="shared" si="2897"/>
        <v>0</v>
      </c>
      <c r="FJ414" s="50"/>
      <c r="FL414" s="45">
        <v>353</v>
      </c>
      <c r="FM414" s="46">
        <f t="shared" si="3057"/>
        <v>0</v>
      </c>
      <c r="FN414" s="46">
        <f t="shared" si="3191"/>
        <v>0</v>
      </c>
      <c r="FO414" s="46">
        <f t="shared" si="3058"/>
        <v>0</v>
      </c>
      <c r="FP414" s="46">
        <f t="shared" si="2898"/>
        <v>0</v>
      </c>
      <c r="FQ414" s="46">
        <f t="shared" si="2899"/>
        <v>0</v>
      </c>
      <c r="FR414" s="51">
        <f t="shared" si="2900"/>
        <v>0</v>
      </c>
      <c r="FS414" s="57">
        <f t="shared" si="3216"/>
        <v>0</v>
      </c>
      <c r="FT414" s="58">
        <f t="shared" si="2773"/>
        <v>0</v>
      </c>
      <c r="FU414" s="241">
        <f t="shared" si="3192"/>
        <v>0</v>
      </c>
      <c r="FV414" s="51">
        <f t="shared" si="2901"/>
        <v>0</v>
      </c>
      <c r="FW414" s="51">
        <f t="shared" si="2902"/>
        <v>0</v>
      </c>
      <c r="FX414" s="153">
        <f t="shared" si="3217"/>
        <v>0</v>
      </c>
      <c r="FY414" s="468">
        <f t="shared" si="3059"/>
        <v>0</v>
      </c>
      <c r="FZ414" s="46">
        <f t="shared" si="3060"/>
        <v>0</v>
      </c>
      <c r="GA414" s="46">
        <f t="shared" si="2903"/>
        <v>0</v>
      </c>
      <c r="GB414" s="50"/>
      <c r="GD414" s="45">
        <v>353</v>
      </c>
      <c r="GE414" s="128">
        <f t="shared" si="3193"/>
        <v>0</v>
      </c>
      <c r="GF414" s="128">
        <f t="shared" si="3218"/>
        <v>0</v>
      </c>
      <c r="GG414" s="128">
        <f t="shared" si="2699"/>
        <v>0</v>
      </c>
      <c r="GH414" s="46">
        <f t="shared" si="2774"/>
        <v>0</v>
      </c>
      <c r="GI414" s="46">
        <f t="shared" si="2904"/>
        <v>0</v>
      </c>
      <c r="GJ414" s="51">
        <f t="shared" si="2905"/>
        <v>0</v>
      </c>
      <c r="GK414" s="51">
        <f t="shared" si="3219"/>
        <v>0</v>
      </c>
      <c r="GL414" s="153">
        <f t="shared" si="3061"/>
        <v>10000</v>
      </c>
      <c r="GM414" s="45">
        <v>353</v>
      </c>
      <c r="GN414" s="46">
        <f t="shared" si="2775"/>
        <v>0</v>
      </c>
      <c r="GO414" s="46">
        <f t="shared" si="3194"/>
        <v>0</v>
      </c>
      <c r="GP414" s="128">
        <f t="shared" si="2747"/>
        <v>0</v>
      </c>
      <c r="GQ414" s="46">
        <f t="shared" si="2906"/>
        <v>0</v>
      </c>
      <c r="GR414" s="46">
        <f t="shared" si="2748"/>
        <v>0</v>
      </c>
      <c r="GS414" s="51">
        <f t="shared" si="2907"/>
        <v>0</v>
      </c>
      <c r="GT414" s="57">
        <f t="shared" si="3220"/>
        <v>0</v>
      </c>
      <c r="GU414" s="58">
        <f t="shared" si="2908"/>
        <v>0</v>
      </c>
      <c r="GV414" s="52">
        <f t="shared" si="3195"/>
        <v>0</v>
      </c>
      <c r="GW414" s="51">
        <f t="shared" si="3062"/>
        <v>0</v>
      </c>
      <c r="GX414" s="57">
        <f t="shared" si="2909"/>
        <v>0</v>
      </c>
      <c r="GY414" s="57">
        <f t="shared" si="3221"/>
        <v>0</v>
      </c>
      <c r="GZ414" s="153">
        <f t="shared" si="3063"/>
        <v>10000</v>
      </c>
      <c r="HA414" s="469">
        <f t="shared" si="2910"/>
        <v>0</v>
      </c>
      <c r="HB414" s="46">
        <f t="shared" si="2911"/>
        <v>0</v>
      </c>
      <c r="HC414" s="46">
        <f t="shared" si="2912"/>
        <v>0</v>
      </c>
      <c r="HD414" s="50"/>
      <c r="HF414" s="45">
        <v>353</v>
      </c>
      <c r="HG414" s="46">
        <f t="shared" si="2913"/>
        <v>0</v>
      </c>
      <c r="HH414" s="46">
        <f t="shared" si="2914"/>
        <v>0</v>
      </c>
      <c r="HI414" s="46">
        <f t="shared" si="2915"/>
        <v>0</v>
      </c>
      <c r="HJ414" s="46">
        <f t="shared" si="2916"/>
        <v>0</v>
      </c>
      <c r="HK414" s="46">
        <f t="shared" si="2917"/>
        <v>0</v>
      </c>
      <c r="HL414" s="51">
        <f t="shared" si="2918"/>
        <v>0</v>
      </c>
      <c r="HM414" s="153">
        <f t="shared" si="3064"/>
        <v>10000</v>
      </c>
      <c r="HN414" s="58">
        <f t="shared" si="2919"/>
        <v>0</v>
      </c>
      <c r="HO414" s="52">
        <f t="shared" si="2920"/>
        <v>0</v>
      </c>
      <c r="HP414" s="51">
        <f t="shared" si="2921"/>
        <v>0</v>
      </c>
      <c r="HQ414" s="57">
        <f t="shared" si="2922"/>
        <v>0</v>
      </c>
      <c r="HR414" s="153">
        <f t="shared" si="3065"/>
        <v>10000</v>
      </c>
      <c r="HS414" s="468">
        <f t="shared" si="2749"/>
        <v>0</v>
      </c>
      <c r="HT414" s="46">
        <f t="shared" si="2750"/>
        <v>0</v>
      </c>
      <c r="HU414" s="46">
        <f t="shared" si="2751"/>
        <v>0</v>
      </c>
      <c r="HV414" s="50"/>
      <c r="HX414" s="45">
        <v>353</v>
      </c>
      <c r="HY414" s="128">
        <f t="shared" si="2923"/>
        <v>0</v>
      </c>
      <c r="HZ414" s="46">
        <f t="shared" si="2924"/>
        <v>0</v>
      </c>
      <c r="IA414" s="46">
        <f t="shared" si="2925"/>
        <v>0</v>
      </c>
      <c r="IB414" s="46">
        <f t="shared" si="2926"/>
        <v>0</v>
      </c>
      <c r="IC414" s="46">
        <f t="shared" si="2927"/>
        <v>0</v>
      </c>
      <c r="ID414" s="51">
        <f t="shared" si="2928"/>
        <v>0</v>
      </c>
      <c r="IE414" s="153">
        <f t="shared" si="3066"/>
        <v>10000</v>
      </c>
      <c r="IF414" s="58">
        <f t="shared" si="2929"/>
        <v>0</v>
      </c>
      <c r="IG414" s="52">
        <f t="shared" si="2930"/>
        <v>0</v>
      </c>
      <c r="IH414" s="51">
        <f t="shared" si="2931"/>
        <v>0</v>
      </c>
      <c r="II414" s="57">
        <f t="shared" si="3067"/>
        <v>0</v>
      </c>
      <c r="IJ414" s="153">
        <f t="shared" si="3068"/>
        <v>10000</v>
      </c>
      <c r="IK414" s="468">
        <f t="shared" si="2752"/>
        <v>0</v>
      </c>
      <c r="IL414" s="46">
        <f t="shared" si="2753"/>
        <v>0</v>
      </c>
      <c r="IM414" s="46">
        <f t="shared" si="2754"/>
        <v>0</v>
      </c>
      <c r="IN414" s="50"/>
      <c r="IO414" s="53">
        <f t="shared" si="2932"/>
        <v>0</v>
      </c>
      <c r="IQ414" s="45">
        <v>353</v>
      </c>
      <c r="IR414" s="128">
        <f t="shared" si="2933"/>
        <v>0</v>
      </c>
      <c r="IS414" s="128">
        <f t="shared" si="2934"/>
        <v>0</v>
      </c>
      <c r="IT414" s="128">
        <f t="shared" si="2935"/>
        <v>0</v>
      </c>
      <c r="IU414" s="46">
        <f t="shared" si="3142"/>
        <v>0</v>
      </c>
      <c r="IV414" s="46">
        <f t="shared" si="2936"/>
        <v>0</v>
      </c>
      <c r="IW414" s="51">
        <f t="shared" si="2937"/>
        <v>0</v>
      </c>
      <c r="IX414" s="199">
        <f t="shared" si="3069"/>
        <v>10000</v>
      </c>
      <c r="IY414" s="128">
        <f t="shared" si="2938"/>
        <v>0</v>
      </c>
      <c r="IZ414" s="408">
        <f t="shared" si="2939"/>
        <v>0</v>
      </c>
      <c r="JA414" s="58">
        <f t="shared" si="2940"/>
        <v>0</v>
      </c>
      <c r="JB414" s="52">
        <f t="shared" si="2941"/>
        <v>0</v>
      </c>
      <c r="JC414" s="51">
        <f t="shared" si="2942"/>
        <v>0</v>
      </c>
      <c r="JD414" s="57">
        <f t="shared" si="2943"/>
        <v>0</v>
      </c>
      <c r="JE414" s="280">
        <f t="shared" si="2944"/>
        <v>10000</v>
      </c>
      <c r="JF414" s="280">
        <f t="shared" si="2945"/>
        <v>0</v>
      </c>
      <c r="JG414" s="468">
        <f t="shared" si="2946"/>
        <v>0</v>
      </c>
      <c r="JH414" s="46">
        <f t="shared" si="2947"/>
        <v>0</v>
      </c>
      <c r="JI414" s="46">
        <f t="shared" si="2948"/>
        <v>0</v>
      </c>
      <c r="JJ414" s="50"/>
      <c r="JL414" s="45">
        <v>353</v>
      </c>
      <c r="JM414" s="46">
        <f t="shared" si="2949"/>
        <v>0</v>
      </c>
      <c r="JN414" s="46">
        <f t="shared" si="2950"/>
        <v>0</v>
      </c>
      <c r="JO414" s="128">
        <f t="shared" si="2951"/>
        <v>0</v>
      </c>
      <c r="JP414" s="46">
        <f t="shared" si="3070"/>
        <v>0</v>
      </c>
      <c r="JQ414" s="46">
        <f t="shared" si="2952"/>
        <v>0</v>
      </c>
      <c r="JR414" s="51">
        <f t="shared" si="2953"/>
        <v>0</v>
      </c>
      <c r="JS414" s="51">
        <f t="shared" si="3222"/>
        <v>0</v>
      </c>
      <c r="JT414" s="199">
        <f t="shared" si="3071"/>
        <v>10000</v>
      </c>
      <c r="JU414" s="128">
        <f t="shared" si="2954"/>
        <v>0</v>
      </c>
      <c r="JV414" s="408">
        <f t="shared" si="2955"/>
        <v>0</v>
      </c>
      <c r="JW414" s="58">
        <f t="shared" si="2956"/>
        <v>0</v>
      </c>
      <c r="JX414" s="52">
        <f t="shared" si="2957"/>
        <v>0</v>
      </c>
      <c r="JY414" s="51">
        <f t="shared" si="2958"/>
        <v>0</v>
      </c>
      <c r="JZ414" s="51">
        <f t="shared" si="2959"/>
        <v>0</v>
      </c>
      <c r="KA414" s="199">
        <f t="shared" si="3223"/>
        <v>0</v>
      </c>
      <c r="KB414" s="128">
        <f t="shared" si="3072"/>
        <v>10000</v>
      </c>
      <c r="KC414" s="204">
        <f t="shared" si="2960"/>
        <v>0</v>
      </c>
      <c r="KD414" s="468">
        <f t="shared" si="3073"/>
        <v>0</v>
      </c>
      <c r="KE414" s="46">
        <f t="shared" si="3074"/>
        <v>0</v>
      </c>
      <c r="KF414" s="46">
        <f t="shared" si="2961"/>
        <v>0</v>
      </c>
      <c r="KG414" s="50"/>
      <c r="KI414" s="45">
        <v>353</v>
      </c>
      <c r="KJ414" s="46">
        <f t="shared" si="2962"/>
        <v>0</v>
      </c>
      <c r="KK414" s="46">
        <f t="shared" si="2963"/>
        <v>0</v>
      </c>
      <c r="KL414" s="128">
        <f t="shared" si="2964"/>
        <v>0</v>
      </c>
      <c r="KM414" s="46">
        <f t="shared" si="2782"/>
        <v>0</v>
      </c>
      <c r="KN414" s="46">
        <f t="shared" si="2965"/>
        <v>0</v>
      </c>
      <c r="KO414" s="51">
        <f t="shared" si="2966"/>
        <v>0</v>
      </c>
      <c r="KP414" s="199">
        <f t="shared" si="3224"/>
        <v>0</v>
      </c>
      <c r="KQ414" s="199">
        <f t="shared" si="3075"/>
        <v>10000</v>
      </c>
      <c r="KR414" s="128">
        <f t="shared" si="2967"/>
        <v>0</v>
      </c>
      <c r="KS414" s="408">
        <f t="shared" si="2968"/>
        <v>0</v>
      </c>
      <c r="KT414" s="45">
        <v>353</v>
      </c>
      <c r="KU414" s="46">
        <f t="shared" si="3076"/>
        <v>0</v>
      </c>
      <c r="KV414" s="46">
        <f t="shared" si="2969"/>
        <v>0</v>
      </c>
      <c r="KW414" s="128">
        <f t="shared" si="2755"/>
        <v>0</v>
      </c>
      <c r="KX414" s="46">
        <f t="shared" si="2970"/>
        <v>0</v>
      </c>
      <c r="KY414" s="46">
        <f t="shared" si="2756"/>
        <v>0</v>
      </c>
      <c r="KZ414" s="51">
        <f t="shared" si="2971"/>
        <v>0</v>
      </c>
      <c r="LA414" s="153">
        <f t="shared" si="3225"/>
        <v>0</v>
      </c>
      <c r="LB414" s="58">
        <f t="shared" si="3189"/>
        <v>0</v>
      </c>
      <c r="LC414" s="52">
        <f t="shared" si="2972"/>
        <v>0</v>
      </c>
      <c r="LD414" s="51">
        <f t="shared" si="2973"/>
        <v>0</v>
      </c>
      <c r="LE414" s="51">
        <f t="shared" si="2757"/>
        <v>0</v>
      </c>
      <c r="LF414" s="51">
        <f t="shared" si="3226"/>
        <v>0</v>
      </c>
      <c r="LG414" s="128">
        <f t="shared" si="2758"/>
        <v>10000</v>
      </c>
      <c r="LH414" s="204">
        <f t="shared" si="2974"/>
        <v>0</v>
      </c>
      <c r="LI414" s="479">
        <f t="shared" si="2759"/>
        <v>0</v>
      </c>
      <c r="LJ414" s="46">
        <f t="shared" si="3077"/>
        <v>0</v>
      </c>
      <c r="LK414" s="46">
        <f t="shared" si="3078"/>
        <v>0</v>
      </c>
      <c r="LL414" s="50"/>
      <c r="LN414" s="45">
        <v>353</v>
      </c>
      <c r="LO414" s="46">
        <f t="shared" si="2975"/>
        <v>0</v>
      </c>
      <c r="LP414" s="46">
        <f t="shared" si="3196"/>
        <v>0</v>
      </c>
      <c r="LQ414" s="46">
        <f t="shared" si="2976"/>
        <v>0</v>
      </c>
      <c r="LR414" s="46">
        <f t="shared" si="2977"/>
        <v>0</v>
      </c>
      <c r="LS414" s="46">
        <f t="shared" si="2978"/>
        <v>0</v>
      </c>
      <c r="LT414" s="51">
        <f t="shared" si="2979"/>
        <v>0</v>
      </c>
      <c r="LU414" s="199">
        <f t="shared" si="3079"/>
        <v>10000</v>
      </c>
      <c r="LV414" s="58">
        <f t="shared" si="2980"/>
        <v>0</v>
      </c>
      <c r="LW414" s="241">
        <f t="shared" si="3197"/>
        <v>0</v>
      </c>
      <c r="LX414" s="51">
        <f t="shared" si="2981"/>
        <v>0</v>
      </c>
      <c r="LY414" s="51">
        <f t="shared" si="2982"/>
        <v>0</v>
      </c>
      <c r="LZ414" s="46">
        <f t="shared" si="3080"/>
        <v>0</v>
      </c>
      <c r="MA414" s="199">
        <f t="shared" si="3081"/>
        <v>10000</v>
      </c>
      <c r="MB414" s="468">
        <f t="shared" si="3082"/>
        <v>0</v>
      </c>
      <c r="MC414" s="46">
        <f t="shared" si="3083"/>
        <v>0</v>
      </c>
      <c r="MD414" s="46">
        <f t="shared" si="3084"/>
        <v>0</v>
      </c>
      <c r="ME414" s="50"/>
      <c r="MG414" s="45">
        <v>353</v>
      </c>
      <c r="MH414" s="46">
        <f t="shared" si="2983"/>
        <v>0</v>
      </c>
      <c r="MI414" s="46">
        <f t="shared" si="3198"/>
        <v>0</v>
      </c>
      <c r="MJ414" s="46">
        <f t="shared" si="2984"/>
        <v>0</v>
      </c>
      <c r="MK414" s="46">
        <f t="shared" si="2985"/>
        <v>0</v>
      </c>
      <c r="ML414" s="46">
        <f t="shared" si="2986"/>
        <v>0</v>
      </c>
      <c r="MM414" s="51">
        <f t="shared" si="2987"/>
        <v>0</v>
      </c>
      <c r="MN414" s="199">
        <f t="shared" si="3085"/>
        <v>10000</v>
      </c>
      <c r="MO414" s="58">
        <f t="shared" si="2988"/>
        <v>0</v>
      </c>
      <c r="MP414" s="52">
        <f t="shared" si="3199"/>
        <v>0</v>
      </c>
      <c r="MQ414" s="51">
        <f t="shared" si="2989"/>
        <v>0</v>
      </c>
      <c r="MR414" s="57">
        <f t="shared" si="2990"/>
        <v>0</v>
      </c>
      <c r="MS414" s="199">
        <f t="shared" si="3086"/>
        <v>10000</v>
      </c>
      <c r="MT414" s="468">
        <f t="shared" si="3087"/>
        <v>0</v>
      </c>
      <c r="MU414" s="46">
        <f t="shared" si="2991"/>
        <v>0</v>
      </c>
      <c r="MV414" s="46">
        <f t="shared" si="2992"/>
        <v>0</v>
      </c>
      <c r="MW414" s="50"/>
      <c r="MY414" s="45">
        <v>353</v>
      </c>
      <c r="MZ414" s="46">
        <f t="shared" si="2993"/>
        <v>0</v>
      </c>
      <c r="NA414" s="46">
        <f t="shared" si="3200"/>
        <v>0</v>
      </c>
      <c r="NB414" s="128">
        <f t="shared" si="2994"/>
        <v>0</v>
      </c>
      <c r="NC414" s="46">
        <f t="shared" si="2776"/>
        <v>0</v>
      </c>
      <c r="ND414" s="46">
        <f t="shared" si="2995"/>
        <v>0</v>
      </c>
      <c r="NE414" s="51">
        <f t="shared" si="2760"/>
        <v>0</v>
      </c>
      <c r="NF414" s="153">
        <f t="shared" si="2761"/>
        <v>10000</v>
      </c>
      <c r="NG414" s="45">
        <v>353</v>
      </c>
      <c r="NH414" s="46">
        <f t="shared" si="2777"/>
        <v>0</v>
      </c>
      <c r="NI414" s="46">
        <f t="shared" si="3201"/>
        <v>0</v>
      </c>
      <c r="NJ414" s="128">
        <f t="shared" si="2762"/>
        <v>0</v>
      </c>
      <c r="NK414" s="46">
        <f t="shared" si="3088"/>
        <v>0</v>
      </c>
      <c r="NL414" s="46">
        <f t="shared" si="2763"/>
        <v>0</v>
      </c>
      <c r="NM414" s="51">
        <f t="shared" si="2996"/>
        <v>0</v>
      </c>
      <c r="NN414" s="58">
        <f t="shared" si="2764"/>
        <v>0</v>
      </c>
      <c r="NO414" s="52">
        <f t="shared" si="3227"/>
        <v>0</v>
      </c>
      <c r="NP414" s="51">
        <f t="shared" si="2765"/>
        <v>0</v>
      </c>
      <c r="NQ414" s="57">
        <f t="shared" si="2997"/>
        <v>0</v>
      </c>
      <c r="NR414" s="153">
        <f t="shared" si="3089"/>
        <v>10000</v>
      </c>
      <c r="NS414" s="469">
        <f t="shared" si="2998"/>
        <v>0</v>
      </c>
      <c r="NT414" s="46">
        <f t="shared" si="2999"/>
        <v>0</v>
      </c>
      <c r="NU414" s="46">
        <f t="shared" si="3000"/>
        <v>0</v>
      </c>
      <c r="NV414" s="50"/>
      <c r="NX414" s="45">
        <v>353</v>
      </c>
      <c r="NY414" s="46">
        <f t="shared" si="3001"/>
        <v>0</v>
      </c>
      <c r="NZ414" s="46">
        <f t="shared" si="3202"/>
        <v>0</v>
      </c>
      <c r="OA414" s="46">
        <f t="shared" si="3002"/>
        <v>0</v>
      </c>
      <c r="OB414" s="46">
        <f t="shared" si="3003"/>
        <v>0</v>
      </c>
      <c r="OC414" s="46">
        <f t="shared" si="3004"/>
        <v>0</v>
      </c>
      <c r="OD414" s="51">
        <f t="shared" si="3005"/>
        <v>0</v>
      </c>
      <c r="OE414" s="57">
        <f t="shared" si="3228"/>
        <v>0</v>
      </c>
      <c r="OF414" s="153">
        <f t="shared" si="3090"/>
        <v>10000</v>
      </c>
      <c r="OG414" s="58">
        <f t="shared" si="3006"/>
        <v>0</v>
      </c>
      <c r="OH414" s="241">
        <f t="shared" si="3229"/>
        <v>0</v>
      </c>
      <c r="OI414" s="51">
        <f t="shared" si="3007"/>
        <v>0</v>
      </c>
      <c r="OJ414" s="51">
        <f t="shared" si="3008"/>
        <v>0</v>
      </c>
      <c r="OK414" s="153">
        <f t="shared" si="3230"/>
        <v>0</v>
      </c>
      <c r="OL414" s="153">
        <f t="shared" si="3091"/>
        <v>10000</v>
      </c>
      <c r="OM414" s="468">
        <f t="shared" si="3092"/>
        <v>0</v>
      </c>
      <c r="ON414" s="46">
        <f t="shared" si="3093"/>
        <v>0</v>
      </c>
      <c r="OO414" s="46">
        <f t="shared" si="3009"/>
        <v>0</v>
      </c>
      <c r="OP414" s="50"/>
      <c r="OR414" s="45">
        <v>353</v>
      </c>
      <c r="OS414" s="46">
        <f t="shared" si="3010"/>
        <v>0</v>
      </c>
      <c r="OT414" s="128">
        <f t="shared" si="3203"/>
        <v>0</v>
      </c>
      <c r="OU414" s="128">
        <f t="shared" si="3011"/>
        <v>0</v>
      </c>
      <c r="OV414" s="46">
        <f t="shared" si="2778"/>
        <v>0</v>
      </c>
      <c r="OW414" s="46">
        <f t="shared" si="2779"/>
        <v>0</v>
      </c>
      <c r="OX414" s="51">
        <f t="shared" si="3012"/>
        <v>0</v>
      </c>
      <c r="OY414" s="51">
        <f t="shared" si="3231"/>
        <v>0</v>
      </c>
      <c r="OZ414" s="153">
        <f t="shared" si="3094"/>
        <v>10000</v>
      </c>
      <c r="PA414" s="45">
        <v>353</v>
      </c>
      <c r="PB414" s="46">
        <f t="shared" si="3013"/>
        <v>0</v>
      </c>
      <c r="PC414" s="46">
        <f t="shared" si="3232"/>
        <v>0</v>
      </c>
      <c r="PD414" s="128">
        <f t="shared" si="3014"/>
        <v>0</v>
      </c>
      <c r="PE414" s="46">
        <f t="shared" si="3015"/>
        <v>0</v>
      </c>
      <c r="PF414" s="46">
        <f t="shared" si="3016"/>
        <v>0</v>
      </c>
      <c r="PG414" s="51">
        <f t="shared" si="3017"/>
        <v>0</v>
      </c>
      <c r="PH414" s="57">
        <f t="shared" si="3233"/>
        <v>0</v>
      </c>
      <c r="PI414" s="688">
        <f t="shared" si="3018"/>
        <v>0</v>
      </c>
      <c r="PJ414" s="52">
        <f t="shared" si="3234"/>
        <v>0</v>
      </c>
      <c r="PK414" s="51">
        <f t="shared" si="3019"/>
        <v>0</v>
      </c>
      <c r="PL414" s="57">
        <f t="shared" si="3020"/>
        <v>0</v>
      </c>
      <c r="PM414" s="57">
        <f t="shared" si="3235"/>
        <v>0</v>
      </c>
      <c r="PN414" s="153">
        <f t="shared" si="3095"/>
        <v>10000</v>
      </c>
      <c r="PO414" s="469">
        <f t="shared" si="3021"/>
        <v>0</v>
      </c>
      <c r="PP414" s="46">
        <f t="shared" si="3022"/>
        <v>0</v>
      </c>
      <c r="PQ414" s="46">
        <f t="shared" si="3023"/>
        <v>0</v>
      </c>
      <c r="PR414" s="50"/>
    </row>
    <row r="415" spans="2:434" hidden="1" x14ac:dyDescent="0.3">
      <c r="B415" s="45">
        <v>354</v>
      </c>
      <c r="C415" s="46">
        <f t="shared" si="2798"/>
        <v>0</v>
      </c>
      <c r="D415" s="46">
        <f t="shared" si="2830"/>
        <v>0</v>
      </c>
      <c r="E415" s="46">
        <f t="shared" si="2831"/>
        <v>0</v>
      </c>
      <c r="F415" s="46">
        <f t="shared" si="2832"/>
        <v>0</v>
      </c>
      <c r="G415" s="46">
        <f t="shared" si="2833"/>
        <v>0</v>
      </c>
      <c r="H415" s="51">
        <f t="shared" si="2834"/>
        <v>0</v>
      </c>
      <c r="I415" s="58">
        <f t="shared" si="2766"/>
        <v>0</v>
      </c>
      <c r="J415" s="52">
        <f t="shared" si="2835"/>
        <v>0</v>
      </c>
      <c r="K415" s="51">
        <f t="shared" si="2836"/>
        <v>0</v>
      </c>
      <c r="L415" s="57">
        <f t="shared" si="2837"/>
        <v>0</v>
      </c>
      <c r="M415" s="468">
        <f t="shared" si="3024"/>
        <v>0</v>
      </c>
      <c r="N415" s="46">
        <f t="shared" si="3025"/>
        <v>0</v>
      </c>
      <c r="O415" s="47"/>
      <c r="P415" s="46">
        <f t="shared" si="3026"/>
        <v>0</v>
      </c>
      <c r="Q415" s="50"/>
      <c r="T415" s="45">
        <v>354</v>
      </c>
      <c r="U415" s="46">
        <f t="shared" si="2838"/>
        <v>0</v>
      </c>
      <c r="V415" s="46">
        <f t="shared" si="2839"/>
        <v>0</v>
      </c>
      <c r="W415" s="46">
        <f t="shared" si="3027"/>
        <v>0</v>
      </c>
      <c r="X415" s="46">
        <f t="shared" si="2840"/>
        <v>0</v>
      </c>
      <c r="Y415" s="46">
        <f t="shared" si="2841"/>
        <v>0</v>
      </c>
      <c r="Z415" s="51">
        <f t="shared" si="2842"/>
        <v>0</v>
      </c>
      <c r="AA415" s="58">
        <f t="shared" si="2843"/>
        <v>0</v>
      </c>
      <c r="AB415" s="52">
        <f t="shared" si="2844"/>
        <v>0</v>
      </c>
      <c r="AC415" s="51">
        <f t="shared" si="2845"/>
        <v>0</v>
      </c>
      <c r="AD415" s="57">
        <f t="shared" si="2846"/>
        <v>0</v>
      </c>
      <c r="AE415" s="468">
        <f t="shared" si="3028"/>
        <v>0</v>
      </c>
      <c r="AF415" s="46">
        <f t="shared" si="2847"/>
        <v>0</v>
      </c>
      <c r="AG415" s="47"/>
      <c r="AH415" s="46">
        <f t="shared" si="3029"/>
        <v>0</v>
      </c>
      <c r="AI415" s="50"/>
      <c r="AK415" s="45">
        <v>354</v>
      </c>
      <c r="AL415" s="46">
        <f t="shared" si="2848"/>
        <v>0</v>
      </c>
      <c r="AM415" s="46"/>
      <c r="AN415" s="46"/>
      <c r="AO415" s="46">
        <f t="shared" si="2849"/>
        <v>0</v>
      </c>
      <c r="AP415" s="128">
        <f t="shared" si="2850"/>
        <v>0</v>
      </c>
      <c r="AQ415" s="128"/>
      <c r="AR415" s="128"/>
      <c r="AS415" s="46">
        <f t="shared" si="2851"/>
        <v>0</v>
      </c>
      <c r="AT415" s="46">
        <f t="shared" si="2852"/>
        <v>0</v>
      </c>
      <c r="AU415" s="51"/>
      <c r="AV415" s="51"/>
      <c r="AW415" s="51">
        <f t="shared" si="2853"/>
        <v>0</v>
      </c>
      <c r="AX415" s="58">
        <f t="shared" si="2854"/>
        <v>0</v>
      </c>
      <c r="AY415" s="52"/>
      <c r="AZ415" s="52"/>
      <c r="BA415" s="52">
        <f t="shared" si="2855"/>
        <v>0</v>
      </c>
      <c r="BB415" s="51">
        <f t="shared" si="2856"/>
        <v>0</v>
      </c>
      <c r="BC415" s="51"/>
      <c r="BD415" s="51"/>
      <c r="BE415" s="57">
        <f t="shared" si="2857"/>
        <v>0</v>
      </c>
      <c r="BF415" s="468">
        <f t="shared" si="2858"/>
        <v>0</v>
      </c>
      <c r="BG415" s="46">
        <f t="shared" si="2859"/>
        <v>0</v>
      </c>
      <c r="BH415" s="46">
        <f t="shared" si="2860"/>
        <v>0</v>
      </c>
      <c r="BI415" s="50"/>
      <c r="BK415" s="45">
        <v>354</v>
      </c>
      <c r="BL415" s="46">
        <f t="shared" si="3030"/>
        <v>0</v>
      </c>
      <c r="BM415" s="46">
        <f t="shared" si="3031"/>
        <v>0</v>
      </c>
      <c r="BN415" s="46">
        <f t="shared" si="3032"/>
        <v>0</v>
      </c>
      <c r="BO415" s="46">
        <f t="shared" si="2861"/>
        <v>0</v>
      </c>
      <c r="BP415" s="46">
        <f t="shared" si="2862"/>
        <v>0</v>
      </c>
      <c r="BQ415" s="51">
        <f t="shared" si="2863"/>
        <v>0</v>
      </c>
      <c r="BR415" s="57">
        <f t="shared" si="3204"/>
        <v>0</v>
      </c>
      <c r="BS415" s="58">
        <f t="shared" si="2767"/>
        <v>0</v>
      </c>
      <c r="BT415" s="52">
        <f t="shared" si="3033"/>
        <v>0</v>
      </c>
      <c r="BU415" s="51">
        <f t="shared" si="2864"/>
        <v>0</v>
      </c>
      <c r="BV415" s="51">
        <f t="shared" si="2865"/>
        <v>0</v>
      </c>
      <c r="BW415" s="153">
        <f t="shared" si="3205"/>
        <v>0</v>
      </c>
      <c r="BX415" s="468">
        <f t="shared" si="3034"/>
        <v>0</v>
      </c>
      <c r="BY415" s="46">
        <f t="shared" si="3035"/>
        <v>0</v>
      </c>
      <c r="BZ415" s="46">
        <f t="shared" si="2866"/>
        <v>0</v>
      </c>
      <c r="CA415" s="50"/>
      <c r="CB415" s="18"/>
      <c r="CC415" s="45">
        <v>354</v>
      </c>
      <c r="CD415" s="128">
        <f t="shared" si="2867"/>
        <v>0</v>
      </c>
      <c r="CE415" s="46">
        <f t="shared" si="3036"/>
        <v>0</v>
      </c>
      <c r="CF415" s="128">
        <f t="shared" si="2868"/>
        <v>0</v>
      </c>
      <c r="CG415" s="46">
        <f t="shared" si="3037"/>
        <v>0</v>
      </c>
      <c r="CH415" s="46">
        <f t="shared" si="2768"/>
        <v>0</v>
      </c>
      <c r="CI415" s="51">
        <f t="shared" si="2869"/>
        <v>0</v>
      </c>
      <c r="CJ415" s="199">
        <f t="shared" si="3206"/>
        <v>0</v>
      </c>
      <c r="CK415" s="153">
        <f t="shared" si="3038"/>
        <v>10000</v>
      </c>
      <c r="CL415" s="45">
        <v>354</v>
      </c>
      <c r="CM415" s="46">
        <f t="shared" si="3039"/>
        <v>0</v>
      </c>
      <c r="CN415" s="46">
        <f t="shared" si="3040"/>
        <v>0</v>
      </c>
      <c r="CO415" s="128">
        <f t="shared" si="2780"/>
        <v>0</v>
      </c>
      <c r="CP415" s="46">
        <f t="shared" si="2870"/>
        <v>0</v>
      </c>
      <c r="CQ415" s="46">
        <f t="shared" si="2781"/>
        <v>0</v>
      </c>
      <c r="CR415" s="51">
        <f t="shared" si="2871"/>
        <v>0</v>
      </c>
      <c r="CS415" s="153">
        <f t="shared" si="3207"/>
        <v>0</v>
      </c>
      <c r="CT415" s="58">
        <f t="shared" si="2872"/>
        <v>0</v>
      </c>
      <c r="CU415" s="52">
        <f t="shared" si="3041"/>
        <v>0</v>
      </c>
      <c r="CV415" s="51">
        <f t="shared" si="3042"/>
        <v>0</v>
      </c>
      <c r="CW415" s="51">
        <f t="shared" si="2873"/>
        <v>0</v>
      </c>
      <c r="CX415" s="57">
        <f t="shared" si="3208"/>
        <v>0</v>
      </c>
      <c r="CY415" s="153">
        <f t="shared" si="3043"/>
        <v>10000</v>
      </c>
      <c r="CZ415" s="479">
        <f t="shared" si="2746"/>
        <v>0</v>
      </c>
      <c r="DA415" s="46">
        <f t="shared" si="3044"/>
        <v>0</v>
      </c>
      <c r="DB415" s="46">
        <f t="shared" si="3045"/>
        <v>0</v>
      </c>
      <c r="DC415" s="50"/>
      <c r="DE415" s="45">
        <v>354</v>
      </c>
      <c r="DF415" s="46">
        <f t="shared" si="2874"/>
        <v>0</v>
      </c>
      <c r="DG415" s="46">
        <f t="shared" si="3209"/>
        <v>0</v>
      </c>
      <c r="DH415" s="46">
        <f t="shared" si="2875"/>
        <v>0</v>
      </c>
      <c r="DI415" s="46">
        <f t="shared" si="2876"/>
        <v>0</v>
      </c>
      <c r="DJ415" s="46">
        <f t="shared" si="2877"/>
        <v>0</v>
      </c>
      <c r="DK415" s="51">
        <f t="shared" si="2878"/>
        <v>0</v>
      </c>
      <c r="DL415" s="58">
        <f t="shared" si="2769"/>
        <v>0</v>
      </c>
      <c r="DM415" s="241">
        <f t="shared" si="3210"/>
        <v>0</v>
      </c>
      <c r="DN415" s="51">
        <f t="shared" si="2879"/>
        <v>0</v>
      </c>
      <c r="DO415" s="57">
        <f t="shared" si="2880"/>
        <v>0</v>
      </c>
      <c r="DP415" s="468">
        <f t="shared" si="3046"/>
        <v>0</v>
      </c>
      <c r="DQ415" s="46">
        <f t="shared" si="3047"/>
        <v>0</v>
      </c>
      <c r="DR415" s="47"/>
      <c r="DS415" s="46">
        <f t="shared" si="3048"/>
        <v>0</v>
      </c>
      <c r="DT415" s="50"/>
      <c r="DV415" s="45">
        <v>354</v>
      </c>
      <c r="DW415" s="46">
        <f t="shared" si="3049"/>
        <v>0</v>
      </c>
      <c r="DX415" s="46">
        <f t="shared" si="3211"/>
        <v>0</v>
      </c>
      <c r="DY415" s="46">
        <f t="shared" si="3050"/>
        <v>0</v>
      </c>
      <c r="DZ415" s="46">
        <f t="shared" si="2881"/>
        <v>0</v>
      </c>
      <c r="EA415" s="46">
        <f t="shared" si="2882"/>
        <v>0</v>
      </c>
      <c r="EB415" s="51">
        <f t="shared" si="2883"/>
        <v>0</v>
      </c>
      <c r="EC415" s="58">
        <f t="shared" si="2770"/>
        <v>0</v>
      </c>
      <c r="ED415" s="52">
        <f t="shared" si="3212"/>
        <v>0</v>
      </c>
      <c r="EE415" s="51">
        <f t="shared" si="2884"/>
        <v>0</v>
      </c>
      <c r="EF415" s="57">
        <f t="shared" si="2885"/>
        <v>0</v>
      </c>
      <c r="EG415" s="468">
        <f t="shared" si="3051"/>
        <v>0</v>
      </c>
      <c r="EH415" s="46">
        <f t="shared" si="3052"/>
        <v>0</v>
      </c>
      <c r="EI415" s="47"/>
      <c r="EJ415" s="46">
        <f t="shared" si="3053"/>
        <v>0</v>
      </c>
      <c r="EK415" s="50"/>
      <c r="EL415" s="18"/>
      <c r="EM415" s="45">
        <v>354</v>
      </c>
      <c r="EN415" s="46">
        <f t="shared" si="3190"/>
        <v>0</v>
      </c>
      <c r="EO415" s="46">
        <f t="shared" si="3213"/>
        <v>0</v>
      </c>
      <c r="EP415" s="128">
        <f t="shared" si="2771"/>
        <v>0</v>
      </c>
      <c r="EQ415" s="46">
        <f t="shared" si="2886"/>
        <v>0</v>
      </c>
      <c r="ER415" s="46">
        <f t="shared" si="2887"/>
        <v>0</v>
      </c>
      <c r="ES415" s="51">
        <f t="shared" si="2888"/>
        <v>0</v>
      </c>
      <c r="ET415" s="153">
        <f t="shared" si="3054"/>
        <v>10000</v>
      </c>
      <c r="EU415" s="45">
        <v>354</v>
      </c>
      <c r="EV415" s="46">
        <f t="shared" si="2772"/>
        <v>0</v>
      </c>
      <c r="EW415" s="46">
        <f t="shared" si="3214"/>
        <v>0</v>
      </c>
      <c r="EX415" s="128">
        <f t="shared" si="2889"/>
        <v>0</v>
      </c>
      <c r="EY415" s="46">
        <f t="shared" si="2890"/>
        <v>0</v>
      </c>
      <c r="EZ415" s="46">
        <f t="shared" si="2891"/>
        <v>0</v>
      </c>
      <c r="FA415" s="51">
        <f t="shared" si="2892"/>
        <v>0</v>
      </c>
      <c r="FB415" s="58">
        <f t="shared" si="2893"/>
        <v>0</v>
      </c>
      <c r="FC415" s="52">
        <f t="shared" si="3215"/>
        <v>0</v>
      </c>
      <c r="FD415" s="51">
        <f t="shared" si="3055"/>
        <v>0</v>
      </c>
      <c r="FE415" s="57">
        <f t="shared" si="2894"/>
        <v>0</v>
      </c>
      <c r="FF415" s="153">
        <f t="shared" si="3056"/>
        <v>10000</v>
      </c>
      <c r="FG415" s="469">
        <f t="shared" si="2895"/>
        <v>0</v>
      </c>
      <c r="FH415" s="46">
        <f t="shared" si="2896"/>
        <v>0</v>
      </c>
      <c r="FI415" s="46">
        <f t="shared" si="2897"/>
        <v>0</v>
      </c>
      <c r="FJ415" s="50"/>
      <c r="FL415" s="45">
        <v>354</v>
      </c>
      <c r="FM415" s="46">
        <f t="shared" si="3057"/>
        <v>0</v>
      </c>
      <c r="FN415" s="46">
        <f t="shared" si="3191"/>
        <v>0</v>
      </c>
      <c r="FO415" s="46">
        <f t="shared" si="3058"/>
        <v>0</v>
      </c>
      <c r="FP415" s="46">
        <f t="shared" si="2898"/>
        <v>0</v>
      </c>
      <c r="FQ415" s="46">
        <f t="shared" si="2899"/>
        <v>0</v>
      </c>
      <c r="FR415" s="51">
        <f t="shared" si="2900"/>
        <v>0</v>
      </c>
      <c r="FS415" s="57">
        <f t="shared" si="3216"/>
        <v>0</v>
      </c>
      <c r="FT415" s="58">
        <f t="shared" si="2773"/>
        <v>0</v>
      </c>
      <c r="FU415" s="241">
        <f t="shared" si="3192"/>
        <v>0</v>
      </c>
      <c r="FV415" s="51">
        <f t="shared" si="2901"/>
        <v>0</v>
      </c>
      <c r="FW415" s="51">
        <f t="shared" si="2902"/>
        <v>0</v>
      </c>
      <c r="FX415" s="153">
        <f t="shared" si="3217"/>
        <v>0</v>
      </c>
      <c r="FY415" s="468">
        <f t="shared" si="3059"/>
        <v>0</v>
      </c>
      <c r="FZ415" s="46">
        <f t="shared" si="3060"/>
        <v>0</v>
      </c>
      <c r="GA415" s="46">
        <f t="shared" si="2903"/>
        <v>0</v>
      </c>
      <c r="GB415" s="50"/>
      <c r="GD415" s="45">
        <v>354</v>
      </c>
      <c r="GE415" s="128">
        <f t="shared" si="3193"/>
        <v>0</v>
      </c>
      <c r="GF415" s="128">
        <f t="shared" si="3218"/>
        <v>0</v>
      </c>
      <c r="GG415" s="128">
        <f t="shared" si="2699"/>
        <v>0</v>
      </c>
      <c r="GH415" s="46">
        <f t="shared" si="2774"/>
        <v>0</v>
      </c>
      <c r="GI415" s="46">
        <f t="shared" si="2904"/>
        <v>0</v>
      </c>
      <c r="GJ415" s="51">
        <f t="shared" si="2905"/>
        <v>0</v>
      </c>
      <c r="GK415" s="51">
        <f t="shared" si="3219"/>
        <v>0</v>
      </c>
      <c r="GL415" s="153">
        <f t="shared" si="3061"/>
        <v>10000</v>
      </c>
      <c r="GM415" s="45">
        <v>354</v>
      </c>
      <c r="GN415" s="46">
        <f t="shared" si="2775"/>
        <v>0</v>
      </c>
      <c r="GO415" s="46">
        <f t="shared" si="3194"/>
        <v>0</v>
      </c>
      <c r="GP415" s="128">
        <f t="shared" si="2747"/>
        <v>0</v>
      </c>
      <c r="GQ415" s="46">
        <f t="shared" si="2906"/>
        <v>0</v>
      </c>
      <c r="GR415" s="46">
        <f t="shared" si="2748"/>
        <v>0</v>
      </c>
      <c r="GS415" s="51">
        <f t="shared" si="2907"/>
        <v>0</v>
      </c>
      <c r="GT415" s="57">
        <f t="shared" si="3220"/>
        <v>0</v>
      </c>
      <c r="GU415" s="58">
        <f t="shared" si="2908"/>
        <v>0</v>
      </c>
      <c r="GV415" s="52">
        <f t="shared" si="3195"/>
        <v>0</v>
      </c>
      <c r="GW415" s="51">
        <f t="shared" si="3062"/>
        <v>0</v>
      </c>
      <c r="GX415" s="57">
        <f t="shared" si="2909"/>
        <v>0</v>
      </c>
      <c r="GY415" s="57">
        <f t="shared" si="3221"/>
        <v>0</v>
      </c>
      <c r="GZ415" s="153">
        <f t="shared" si="3063"/>
        <v>10000</v>
      </c>
      <c r="HA415" s="469">
        <f t="shared" si="2910"/>
        <v>0</v>
      </c>
      <c r="HB415" s="46">
        <f t="shared" si="2911"/>
        <v>0</v>
      </c>
      <c r="HC415" s="46">
        <f t="shared" si="2912"/>
        <v>0</v>
      </c>
      <c r="HD415" s="50"/>
      <c r="HF415" s="45">
        <v>354</v>
      </c>
      <c r="HG415" s="46">
        <f t="shared" si="2913"/>
        <v>0</v>
      </c>
      <c r="HH415" s="46">
        <f t="shared" si="2914"/>
        <v>0</v>
      </c>
      <c r="HI415" s="46">
        <f t="shared" si="2915"/>
        <v>0</v>
      </c>
      <c r="HJ415" s="46">
        <f t="shared" si="2916"/>
        <v>0</v>
      </c>
      <c r="HK415" s="46">
        <f t="shared" si="2917"/>
        <v>0</v>
      </c>
      <c r="HL415" s="51">
        <f t="shared" si="2918"/>
        <v>0</v>
      </c>
      <c r="HM415" s="153">
        <f t="shared" si="3064"/>
        <v>10000</v>
      </c>
      <c r="HN415" s="58">
        <f t="shared" si="2919"/>
        <v>0</v>
      </c>
      <c r="HO415" s="52">
        <f t="shared" si="2920"/>
        <v>0</v>
      </c>
      <c r="HP415" s="51">
        <f t="shared" si="2921"/>
        <v>0</v>
      </c>
      <c r="HQ415" s="57">
        <f t="shared" si="2922"/>
        <v>0</v>
      </c>
      <c r="HR415" s="153">
        <f t="shared" si="3065"/>
        <v>10000</v>
      </c>
      <c r="HS415" s="468">
        <f t="shared" si="2749"/>
        <v>0</v>
      </c>
      <c r="HT415" s="46">
        <f t="shared" si="2750"/>
        <v>0</v>
      </c>
      <c r="HU415" s="46">
        <f t="shared" si="2751"/>
        <v>0</v>
      </c>
      <c r="HV415" s="50"/>
      <c r="HX415" s="45">
        <v>354</v>
      </c>
      <c r="HY415" s="128">
        <f t="shared" si="2923"/>
        <v>0</v>
      </c>
      <c r="HZ415" s="46">
        <f t="shared" si="2924"/>
        <v>0</v>
      </c>
      <c r="IA415" s="46">
        <f t="shared" si="2925"/>
        <v>0</v>
      </c>
      <c r="IB415" s="46">
        <f t="shared" si="2926"/>
        <v>0</v>
      </c>
      <c r="IC415" s="46">
        <f t="shared" si="2927"/>
        <v>0</v>
      </c>
      <c r="ID415" s="51">
        <f t="shared" si="2928"/>
        <v>0</v>
      </c>
      <c r="IE415" s="153">
        <f t="shared" si="3066"/>
        <v>10000</v>
      </c>
      <c r="IF415" s="58">
        <f t="shared" si="2929"/>
        <v>0</v>
      </c>
      <c r="IG415" s="52">
        <f t="shared" si="2930"/>
        <v>0</v>
      </c>
      <c r="IH415" s="51">
        <f t="shared" si="2931"/>
        <v>0</v>
      </c>
      <c r="II415" s="57">
        <f t="shared" si="3067"/>
        <v>0</v>
      </c>
      <c r="IJ415" s="153">
        <f t="shared" si="3068"/>
        <v>10000</v>
      </c>
      <c r="IK415" s="468">
        <f t="shared" si="2752"/>
        <v>0</v>
      </c>
      <c r="IL415" s="46">
        <f t="shared" si="2753"/>
        <v>0</v>
      </c>
      <c r="IM415" s="46">
        <f t="shared" si="2754"/>
        <v>0</v>
      </c>
      <c r="IN415" s="50"/>
      <c r="IO415" s="53">
        <f t="shared" si="2932"/>
        <v>0</v>
      </c>
      <c r="IQ415" s="45">
        <v>354</v>
      </c>
      <c r="IR415" s="128">
        <f t="shared" si="2933"/>
        <v>0</v>
      </c>
      <c r="IS415" s="128">
        <f t="shared" si="2934"/>
        <v>0</v>
      </c>
      <c r="IT415" s="128">
        <f t="shared" si="2935"/>
        <v>0</v>
      </c>
      <c r="IU415" s="46">
        <f t="shared" si="3142"/>
        <v>0</v>
      </c>
      <c r="IV415" s="46">
        <f t="shared" si="2936"/>
        <v>0</v>
      </c>
      <c r="IW415" s="51">
        <f t="shared" si="2937"/>
        <v>0</v>
      </c>
      <c r="IX415" s="199">
        <f t="shared" si="3069"/>
        <v>10000</v>
      </c>
      <c r="IY415" s="128">
        <f t="shared" si="2938"/>
        <v>0</v>
      </c>
      <c r="IZ415" s="408">
        <f t="shared" si="2939"/>
        <v>0</v>
      </c>
      <c r="JA415" s="58">
        <f t="shared" si="2940"/>
        <v>0</v>
      </c>
      <c r="JB415" s="52">
        <f t="shared" si="2941"/>
        <v>0</v>
      </c>
      <c r="JC415" s="51">
        <f t="shared" si="2942"/>
        <v>0</v>
      </c>
      <c r="JD415" s="57">
        <f t="shared" si="2943"/>
        <v>0</v>
      </c>
      <c r="JE415" s="280">
        <f t="shared" si="2944"/>
        <v>10000</v>
      </c>
      <c r="JF415" s="280">
        <f t="shared" si="2945"/>
        <v>0</v>
      </c>
      <c r="JG415" s="468">
        <f t="shared" si="2946"/>
        <v>0</v>
      </c>
      <c r="JH415" s="46">
        <f t="shared" si="2947"/>
        <v>0</v>
      </c>
      <c r="JI415" s="46">
        <f t="shared" si="2948"/>
        <v>0</v>
      </c>
      <c r="JJ415" s="50"/>
      <c r="JL415" s="45">
        <v>354</v>
      </c>
      <c r="JM415" s="46">
        <f t="shared" si="2949"/>
        <v>0</v>
      </c>
      <c r="JN415" s="46">
        <f t="shared" si="2950"/>
        <v>0</v>
      </c>
      <c r="JO415" s="128">
        <f t="shared" si="2951"/>
        <v>0</v>
      </c>
      <c r="JP415" s="46">
        <f t="shared" si="3070"/>
        <v>0</v>
      </c>
      <c r="JQ415" s="46">
        <f t="shared" si="2952"/>
        <v>0</v>
      </c>
      <c r="JR415" s="51">
        <f t="shared" si="2953"/>
        <v>0</v>
      </c>
      <c r="JS415" s="51">
        <f t="shared" si="3222"/>
        <v>0</v>
      </c>
      <c r="JT415" s="199">
        <f t="shared" si="3071"/>
        <v>10000</v>
      </c>
      <c r="JU415" s="128">
        <f t="shared" si="2954"/>
        <v>0</v>
      </c>
      <c r="JV415" s="408">
        <f t="shared" si="2955"/>
        <v>0</v>
      </c>
      <c r="JW415" s="58">
        <f t="shared" si="2956"/>
        <v>0</v>
      </c>
      <c r="JX415" s="52">
        <f t="shared" si="2957"/>
        <v>0</v>
      </c>
      <c r="JY415" s="51">
        <f t="shared" si="2958"/>
        <v>0</v>
      </c>
      <c r="JZ415" s="51">
        <f t="shared" si="2959"/>
        <v>0</v>
      </c>
      <c r="KA415" s="199">
        <f t="shared" si="3223"/>
        <v>0</v>
      </c>
      <c r="KB415" s="128">
        <f t="shared" si="3072"/>
        <v>10000</v>
      </c>
      <c r="KC415" s="204">
        <f t="shared" si="2960"/>
        <v>0</v>
      </c>
      <c r="KD415" s="468">
        <f t="shared" si="3073"/>
        <v>0</v>
      </c>
      <c r="KE415" s="46">
        <f t="shared" si="3074"/>
        <v>0</v>
      </c>
      <c r="KF415" s="46">
        <f t="shared" si="2961"/>
        <v>0</v>
      </c>
      <c r="KG415" s="50"/>
      <c r="KI415" s="45">
        <v>354</v>
      </c>
      <c r="KJ415" s="46">
        <f t="shared" si="2962"/>
        <v>0</v>
      </c>
      <c r="KK415" s="46">
        <f t="shared" si="2963"/>
        <v>0</v>
      </c>
      <c r="KL415" s="128">
        <f t="shared" si="2964"/>
        <v>0</v>
      </c>
      <c r="KM415" s="46">
        <f t="shared" si="2782"/>
        <v>0</v>
      </c>
      <c r="KN415" s="46">
        <f t="shared" si="2965"/>
        <v>0</v>
      </c>
      <c r="KO415" s="51">
        <f t="shared" si="2966"/>
        <v>0</v>
      </c>
      <c r="KP415" s="199">
        <f t="shared" si="3224"/>
        <v>0</v>
      </c>
      <c r="KQ415" s="199">
        <f t="shared" si="3075"/>
        <v>10000</v>
      </c>
      <c r="KR415" s="128">
        <f t="shared" si="2967"/>
        <v>0</v>
      </c>
      <c r="KS415" s="408">
        <f t="shared" si="2968"/>
        <v>0</v>
      </c>
      <c r="KT415" s="45">
        <v>354</v>
      </c>
      <c r="KU415" s="46">
        <f t="shared" si="3076"/>
        <v>0</v>
      </c>
      <c r="KV415" s="46">
        <f t="shared" si="2969"/>
        <v>0</v>
      </c>
      <c r="KW415" s="128">
        <f t="shared" si="2755"/>
        <v>0</v>
      </c>
      <c r="KX415" s="46">
        <f t="shared" si="2970"/>
        <v>0</v>
      </c>
      <c r="KY415" s="46">
        <f t="shared" si="2756"/>
        <v>0</v>
      </c>
      <c r="KZ415" s="51">
        <f t="shared" si="2971"/>
        <v>0</v>
      </c>
      <c r="LA415" s="153">
        <f t="shared" si="3225"/>
        <v>0</v>
      </c>
      <c r="LB415" s="58">
        <f t="shared" si="3189"/>
        <v>0</v>
      </c>
      <c r="LC415" s="52">
        <f t="shared" si="2972"/>
        <v>0</v>
      </c>
      <c r="LD415" s="51">
        <f t="shared" si="2973"/>
        <v>0</v>
      </c>
      <c r="LE415" s="51">
        <f t="shared" si="2757"/>
        <v>0</v>
      </c>
      <c r="LF415" s="51">
        <f t="shared" si="3226"/>
        <v>0</v>
      </c>
      <c r="LG415" s="128">
        <f t="shared" si="2758"/>
        <v>10000</v>
      </c>
      <c r="LH415" s="204">
        <f t="shared" si="2974"/>
        <v>0</v>
      </c>
      <c r="LI415" s="479">
        <f t="shared" si="2759"/>
        <v>0</v>
      </c>
      <c r="LJ415" s="46">
        <f t="shared" si="3077"/>
        <v>0</v>
      </c>
      <c r="LK415" s="46">
        <f t="shared" si="3078"/>
        <v>0</v>
      </c>
      <c r="LL415" s="50"/>
      <c r="LN415" s="45">
        <v>354</v>
      </c>
      <c r="LO415" s="46">
        <f t="shared" si="2975"/>
        <v>0</v>
      </c>
      <c r="LP415" s="46">
        <f t="shared" si="3196"/>
        <v>0</v>
      </c>
      <c r="LQ415" s="46">
        <f t="shared" si="2976"/>
        <v>0</v>
      </c>
      <c r="LR415" s="46">
        <f t="shared" si="2977"/>
        <v>0</v>
      </c>
      <c r="LS415" s="46">
        <f t="shared" si="2978"/>
        <v>0</v>
      </c>
      <c r="LT415" s="51">
        <f t="shared" si="2979"/>
        <v>0</v>
      </c>
      <c r="LU415" s="199">
        <f t="shared" si="3079"/>
        <v>10000</v>
      </c>
      <c r="LV415" s="58">
        <f t="shared" si="2980"/>
        <v>0</v>
      </c>
      <c r="LW415" s="241">
        <f t="shared" si="3197"/>
        <v>0</v>
      </c>
      <c r="LX415" s="51">
        <f t="shared" si="2981"/>
        <v>0</v>
      </c>
      <c r="LY415" s="51">
        <f t="shared" si="2982"/>
        <v>0</v>
      </c>
      <c r="LZ415" s="46">
        <f t="shared" si="3080"/>
        <v>0</v>
      </c>
      <c r="MA415" s="199">
        <f t="shared" si="3081"/>
        <v>10000</v>
      </c>
      <c r="MB415" s="468">
        <f t="shared" si="3082"/>
        <v>0</v>
      </c>
      <c r="MC415" s="46">
        <f t="shared" si="3083"/>
        <v>0</v>
      </c>
      <c r="MD415" s="46">
        <f t="shared" si="3084"/>
        <v>0</v>
      </c>
      <c r="ME415" s="50"/>
      <c r="MG415" s="45">
        <v>354</v>
      </c>
      <c r="MH415" s="46">
        <f t="shared" si="2983"/>
        <v>0</v>
      </c>
      <c r="MI415" s="46">
        <f t="shared" si="3198"/>
        <v>0</v>
      </c>
      <c r="MJ415" s="46">
        <f t="shared" si="2984"/>
        <v>0</v>
      </c>
      <c r="MK415" s="46">
        <f t="shared" si="2985"/>
        <v>0</v>
      </c>
      <c r="ML415" s="46">
        <f t="shared" si="2986"/>
        <v>0</v>
      </c>
      <c r="MM415" s="51">
        <f t="shared" si="2987"/>
        <v>0</v>
      </c>
      <c r="MN415" s="199">
        <f t="shared" si="3085"/>
        <v>10000</v>
      </c>
      <c r="MO415" s="58">
        <f t="shared" si="2988"/>
        <v>0</v>
      </c>
      <c r="MP415" s="52">
        <f t="shared" si="3199"/>
        <v>0</v>
      </c>
      <c r="MQ415" s="51">
        <f t="shared" si="2989"/>
        <v>0</v>
      </c>
      <c r="MR415" s="57">
        <f t="shared" si="2990"/>
        <v>0</v>
      </c>
      <c r="MS415" s="199">
        <f t="shared" si="3086"/>
        <v>10000</v>
      </c>
      <c r="MT415" s="468">
        <f t="shared" si="3087"/>
        <v>0</v>
      </c>
      <c r="MU415" s="46">
        <f t="shared" si="2991"/>
        <v>0</v>
      </c>
      <c r="MV415" s="46">
        <f t="shared" si="2992"/>
        <v>0</v>
      </c>
      <c r="MW415" s="50"/>
      <c r="MY415" s="45">
        <v>354</v>
      </c>
      <c r="MZ415" s="46">
        <f t="shared" si="2993"/>
        <v>0</v>
      </c>
      <c r="NA415" s="46">
        <f t="shared" si="3200"/>
        <v>0</v>
      </c>
      <c r="NB415" s="128">
        <f t="shared" si="2994"/>
        <v>0</v>
      </c>
      <c r="NC415" s="46">
        <f t="shared" si="2776"/>
        <v>0</v>
      </c>
      <c r="ND415" s="46">
        <f t="shared" si="2995"/>
        <v>0</v>
      </c>
      <c r="NE415" s="51">
        <f t="shared" si="2760"/>
        <v>0</v>
      </c>
      <c r="NF415" s="153">
        <f t="shared" si="2761"/>
        <v>10000</v>
      </c>
      <c r="NG415" s="45">
        <v>354</v>
      </c>
      <c r="NH415" s="46">
        <f t="shared" si="2777"/>
        <v>0</v>
      </c>
      <c r="NI415" s="46">
        <f t="shared" si="3201"/>
        <v>0</v>
      </c>
      <c r="NJ415" s="128">
        <f t="shared" si="2762"/>
        <v>0</v>
      </c>
      <c r="NK415" s="46">
        <f t="shared" si="3088"/>
        <v>0</v>
      </c>
      <c r="NL415" s="46">
        <f t="shared" si="2763"/>
        <v>0</v>
      </c>
      <c r="NM415" s="51">
        <f t="shared" si="2996"/>
        <v>0</v>
      </c>
      <c r="NN415" s="58">
        <f t="shared" si="2764"/>
        <v>0</v>
      </c>
      <c r="NO415" s="52">
        <f t="shared" si="3227"/>
        <v>0</v>
      </c>
      <c r="NP415" s="51">
        <f t="shared" si="2765"/>
        <v>0</v>
      </c>
      <c r="NQ415" s="57">
        <f t="shared" si="2997"/>
        <v>0</v>
      </c>
      <c r="NR415" s="153">
        <f t="shared" si="3089"/>
        <v>10000</v>
      </c>
      <c r="NS415" s="469">
        <f t="shared" si="2998"/>
        <v>0</v>
      </c>
      <c r="NT415" s="46">
        <f t="shared" si="2999"/>
        <v>0</v>
      </c>
      <c r="NU415" s="46">
        <f t="shared" si="3000"/>
        <v>0</v>
      </c>
      <c r="NV415" s="50"/>
      <c r="NX415" s="45">
        <v>354</v>
      </c>
      <c r="NY415" s="46">
        <f t="shared" si="3001"/>
        <v>0</v>
      </c>
      <c r="NZ415" s="46">
        <f t="shared" si="3202"/>
        <v>0</v>
      </c>
      <c r="OA415" s="46">
        <f t="shared" si="3002"/>
        <v>0</v>
      </c>
      <c r="OB415" s="46">
        <f t="shared" si="3003"/>
        <v>0</v>
      </c>
      <c r="OC415" s="46">
        <f t="shared" si="3004"/>
        <v>0</v>
      </c>
      <c r="OD415" s="51">
        <f t="shared" si="3005"/>
        <v>0</v>
      </c>
      <c r="OE415" s="57">
        <f t="shared" si="3228"/>
        <v>0</v>
      </c>
      <c r="OF415" s="153">
        <f t="shared" si="3090"/>
        <v>10000</v>
      </c>
      <c r="OG415" s="58">
        <f t="shared" si="3006"/>
        <v>0</v>
      </c>
      <c r="OH415" s="241">
        <f t="shared" si="3229"/>
        <v>0</v>
      </c>
      <c r="OI415" s="51">
        <f t="shared" si="3007"/>
        <v>0</v>
      </c>
      <c r="OJ415" s="51">
        <f t="shared" si="3008"/>
        <v>0</v>
      </c>
      <c r="OK415" s="153">
        <f t="shared" si="3230"/>
        <v>0</v>
      </c>
      <c r="OL415" s="153">
        <f t="shared" si="3091"/>
        <v>10000</v>
      </c>
      <c r="OM415" s="468">
        <f t="shared" si="3092"/>
        <v>0</v>
      </c>
      <c r="ON415" s="46">
        <f t="shared" si="3093"/>
        <v>0</v>
      </c>
      <c r="OO415" s="46">
        <f t="shared" si="3009"/>
        <v>0</v>
      </c>
      <c r="OP415" s="50"/>
      <c r="OR415" s="45">
        <v>354</v>
      </c>
      <c r="OS415" s="46">
        <f t="shared" si="3010"/>
        <v>0</v>
      </c>
      <c r="OT415" s="128">
        <f t="shared" si="3203"/>
        <v>0</v>
      </c>
      <c r="OU415" s="128">
        <f t="shared" si="3011"/>
        <v>0</v>
      </c>
      <c r="OV415" s="46">
        <f t="shared" si="2778"/>
        <v>0</v>
      </c>
      <c r="OW415" s="46">
        <f t="shared" si="2779"/>
        <v>0</v>
      </c>
      <c r="OX415" s="51">
        <f t="shared" si="3012"/>
        <v>0</v>
      </c>
      <c r="OY415" s="51">
        <f t="shared" si="3231"/>
        <v>0</v>
      </c>
      <c r="OZ415" s="153">
        <f t="shared" si="3094"/>
        <v>10000</v>
      </c>
      <c r="PA415" s="45">
        <v>354</v>
      </c>
      <c r="PB415" s="46">
        <f t="shared" si="3013"/>
        <v>0</v>
      </c>
      <c r="PC415" s="46">
        <f t="shared" si="3232"/>
        <v>0</v>
      </c>
      <c r="PD415" s="128">
        <f t="shared" si="3014"/>
        <v>0</v>
      </c>
      <c r="PE415" s="46">
        <f t="shared" si="3015"/>
        <v>0</v>
      </c>
      <c r="PF415" s="46">
        <f t="shared" si="3016"/>
        <v>0</v>
      </c>
      <c r="PG415" s="51">
        <f t="shared" si="3017"/>
        <v>0</v>
      </c>
      <c r="PH415" s="57">
        <f t="shared" si="3233"/>
        <v>0</v>
      </c>
      <c r="PI415" s="688">
        <f t="shared" si="3018"/>
        <v>0</v>
      </c>
      <c r="PJ415" s="52">
        <f t="shared" si="3234"/>
        <v>0</v>
      </c>
      <c r="PK415" s="51">
        <f t="shared" si="3019"/>
        <v>0</v>
      </c>
      <c r="PL415" s="57">
        <f t="shared" si="3020"/>
        <v>0</v>
      </c>
      <c r="PM415" s="57">
        <f t="shared" si="3235"/>
        <v>0</v>
      </c>
      <c r="PN415" s="153">
        <f t="shared" si="3095"/>
        <v>10000</v>
      </c>
      <c r="PO415" s="469">
        <f t="shared" si="3021"/>
        <v>0</v>
      </c>
      <c r="PP415" s="46">
        <f t="shared" si="3022"/>
        <v>0</v>
      </c>
      <c r="PQ415" s="46">
        <f t="shared" si="3023"/>
        <v>0</v>
      </c>
      <c r="PR415" s="50"/>
    </row>
    <row r="416" spans="2:434" hidden="1" x14ac:dyDescent="0.3">
      <c r="B416" s="45">
        <v>355</v>
      </c>
      <c r="C416" s="46">
        <f t="shared" si="2798"/>
        <v>0</v>
      </c>
      <c r="D416" s="46">
        <f t="shared" si="2830"/>
        <v>0</v>
      </c>
      <c r="E416" s="46">
        <f t="shared" si="2831"/>
        <v>0</v>
      </c>
      <c r="F416" s="46">
        <f t="shared" si="2832"/>
        <v>0</v>
      </c>
      <c r="G416" s="46">
        <f t="shared" si="2833"/>
        <v>0</v>
      </c>
      <c r="H416" s="51">
        <f t="shared" si="2834"/>
        <v>0</v>
      </c>
      <c r="I416" s="58">
        <f t="shared" si="2766"/>
        <v>0</v>
      </c>
      <c r="J416" s="52">
        <f t="shared" si="2835"/>
        <v>0</v>
      </c>
      <c r="K416" s="51">
        <f t="shared" si="2836"/>
        <v>0</v>
      </c>
      <c r="L416" s="57">
        <f t="shared" si="2837"/>
        <v>0</v>
      </c>
      <c r="M416" s="468">
        <f t="shared" si="3024"/>
        <v>0</v>
      </c>
      <c r="N416" s="46">
        <f t="shared" si="3025"/>
        <v>0</v>
      </c>
      <c r="O416" s="47"/>
      <c r="P416" s="46">
        <f t="shared" si="3026"/>
        <v>0</v>
      </c>
      <c r="Q416" s="50"/>
      <c r="T416" s="45">
        <v>355</v>
      </c>
      <c r="U416" s="46">
        <f t="shared" si="2838"/>
        <v>0</v>
      </c>
      <c r="V416" s="46">
        <f t="shared" si="2839"/>
        <v>0</v>
      </c>
      <c r="W416" s="46">
        <f t="shared" si="3027"/>
        <v>0</v>
      </c>
      <c r="X416" s="46">
        <f t="shared" si="2840"/>
        <v>0</v>
      </c>
      <c r="Y416" s="46">
        <f t="shared" si="2841"/>
        <v>0</v>
      </c>
      <c r="Z416" s="51">
        <f t="shared" si="2842"/>
        <v>0</v>
      </c>
      <c r="AA416" s="58">
        <f t="shared" si="2843"/>
        <v>0</v>
      </c>
      <c r="AB416" s="52">
        <f t="shared" si="2844"/>
        <v>0</v>
      </c>
      <c r="AC416" s="51">
        <f t="shared" si="2845"/>
        <v>0</v>
      </c>
      <c r="AD416" s="57">
        <f t="shared" si="2846"/>
        <v>0</v>
      </c>
      <c r="AE416" s="468">
        <f t="shared" si="3028"/>
        <v>0</v>
      </c>
      <c r="AF416" s="46">
        <f t="shared" si="2847"/>
        <v>0</v>
      </c>
      <c r="AG416" s="47"/>
      <c r="AH416" s="46">
        <f t="shared" si="3029"/>
        <v>0</v>
      </c>
      <c r="AI416" s="50"/>
      <c r="AK416" s="45">
        <v>355</v>
      </c>
      <c r="AL416" s="46">
        <f t="shared" si="2848"/>
        <v>0</v>
      </c>
      <c r="AM416" s="46"/>
      <c r="AN416" s="46"/>
      <c r="AO416" s="46">
        <f t="shared" si="2849"/>
        <v>0</v>
      </c>
      <c r="AP416" s="128">
        <f t="shared" si="2850"/>
        <v>0</v>
      </c>
      <c r="AQ416" s="128"/>
      <c r="AR416" s="128"/>
      <c r="AS416" s="46">
        <f t="shared" si="2851"/>
        <v>0</v>
      </c>
      <c r="AT416" s="46">
        <f t="shared" si="2852"/>
        <v>0</v>
      </c>
      <c r="AU416" s="51"/>
      <c r="AV416" s="51"/>
      <c r="AW416" s="51">
        <f t="shared" si="2853"/>
        <v>0</v>
      </c>
      <c r="AX416" s="58">
        <f t="shared" si="2854"/>
        <v>0</v>
      </c>
      <c r="AY416" s="52"/>
      <c r="AZ416" s="52"/>
      <c r="BA416" s="52">
        <f t="shared" si="2855"/>
        <v>0</v>
      </c>
      <c r="BB416" s="51">
        <f t="shared" si="2856"/>
        <v>0</v>
      </c>
      <c r="BC416" s="51"/>
      <c r="BD416" s="51"/>
      <c r="BE416" s="57">
        <f t="shared" si="2857"/>
        <v>0</v>
      </c>
      <c r="BF416" s="468">
        <f t="shared" si="2858"/>
        <v>0</v>
      </c>
      <c r="BG416" s="46">
        <f t="shared" si="2859"/>
        <v>0</v>
      </c>
      <c r="BH416" s="46">
        <f t="shared" si="2860"/>
        <v>0</v>
      </c>
      <c r="BI416" s="50"/>
      <c r="BK416" s="45">
        <v>355</v>
      </c>
      <c r="BL416" s="46">
        <f t="shared" si="3030"/>
        <v>0</v>
      </c>
      <c r="BM416" s="46">
        <f t="shared" si="3031"/>
        <v>0</v>
      </c>
      <c r="BN416" s="46">
        <f t="shared" si="3032"/>
        <v>0</v>
      </c>
      <c r="BO416" s="46">
        <f t="shared" si="2861"/>
        <v>0</v>
      </c>
      <c r="BP416" s="46">
        <f t="shared" si="2862"/>
        <v>0</v>
      </c>
      <c r="BQ416" s="51">
        <f t="shared" si="2863"/>
        <v>0</v>
      </c>
      <c r="BR416" s="57">
        <f t="shared" si="3204"/>
        <v>0</v>
      </c>
      <c r="BS416" s="58">
        <f t="shared" si="2767"/>
        <v>0</v>
      </c>
      <c r="BT416" s="52">
        <f t="shared" si="3033"/>
        <v>0</v>
      </c>
      <c r="BU416" s="51">
        <f t="shared" si="2864"/>
        <v>0</v>
      </c>
      <c r="BV416" s="51">
        <f t="shared" si="2865"/>
        <v>0</v>
      </c>
      <c r="BW416" s="153">
        <f t="shared" si="3205"/>
        <v>0</v>
      </c>
      <c r="BX416" s="468">
        <f t="shared" si="3034"/>
        <v>0</v>
      </c>
      <c r="BY416" s="46">
        <f t="shared" si="3035"/>
        <v>0</v>
      </c>
      <c r="BZ416" s="46">
        <f t="shared" si="2866"/>
        <v>0</v>
      </c>
      <c r="CA416" s="50"/>
      <c r="CB416" s="18"/>
      <c r="CC416" s="45">
        <v>355</v>
      </c>
      <c r="CD416" s="128">
        <f t="shared" si="2867"/>
        <v>0</v>
      </c>
      <c r="CE416" s="46">
        <f t="shared" si="3036"/>
        <v>0</v>
      </c>
      <c r="CF416" s="128">
        <f t="shared" si="2868"/>
        <v>0</v>
      </c>
      <c r="CG416" s="46">
        <f t="shared" si="3037"/>
        <v>0</v>
      </c>
      <c r="CH416" s="46">
        <f t="shared" si="2768"/>
        <v>0</v>
      </c>
      <c r="CI416" s="51">
        <f t="shared" si="2869"/>
        <v>0</v>
      </c>
      <c r="CJ416" s="199">
        <f t="shared" si="3206"/>
        <v>0</v>
      </c>
      <c r="CK416" s="153">
        <f t="shared" si="3038"/>
        <v>10000</v>
      </c>
      <c r="CL416" s="45">
        <v>355</v>
      </c>
      <c r="CM416" s="46">
        <f t="shared" si="3039"/>
        <v>0</v>
      </c>
      <c r="CN416" s="46">
        <f t="shared" si="3040"/>
        <v>0</v>
      </c>
      <c r="CO416" s="128">
        <f t="shared" si="2780"/>
        <v>0</v>
      </c>
      <c r="CP416" s="46">
        <f t="shared" si="2870"/>
        <v>0</v>
      </c>
      <c r="CQ416" s="46">
        <f t="shared" si="2781"/>
        <v>0</v>
      </c>
      <c r="CR416" s="51">
        <f t="shared" si="2871"/>
        <v>0</v>
      </c>
      <c r="CS416" s="153">
        <f t="shared" si="3207"/>
        <v>0</v>
      </c>
      <c r="CT416" s="58">
        <f t="shared" si="2872"/>
        <v>0</v>
      </c>
      <c r="CU416" s="52">
        <f t="shared" si="3041"/>
        <v>0</v>
      </c>
      <c r="CV416" s="51">
        <f t="shared" si="3042"/>
        <v>0</v>
      </c>
      <c r="CW416" s="51">
        <f t="shared" si="2873"/>
        <v>0</v>
      </c>
      <c r="CX416" s="57">
        <f t="shared" si="3208"/>
        <v>0</v>
      </c>
      <c r="CY416" s="153">
        <f t="shared" si="3043"/>
        <v>10000</v>
      </c>
      <c r="CZ416" s="479">
        <f t="shared" si="2746"/>
        <v>0</v>
      </c>
      <c r="DA416" s="46">
        <f t="shared" si="3044"/>
        <v>0</v>
      </c>
      <c r="DB416" s="46">
        <f t="shared" si="3045"/>
        <v>0</v>
      </c>
      <c r="DC416" s="50"/>
      <c r="DE416" s="45">
        <v>355</v>
      </c>
      <c r="DF416" s="46">
        <f t="shared" si="2874"/>
        <v>0</v>
      </c>
      <c r="DG416" s="46">
        <f t="shared" si="3209"/>
        <v>0</v>
      </c>
      <c r="DH416" s="46">
        <f t="shared" si="2875"/>
        <v>0</v>
      </c>
      <c r="DI416" s="46">
        <f t="shared" si="2876"/>
        <v>0</v>
      </c>
      <c r="DJ416" s="46">
        <f t="shared" si="2877"/>
        <v>0</v>
      </c>
      <c r="DK416" s="51">
        <f t="shared" si="2878"/>
        <v>0</v>
      </c>
      <c r="DL416" s="58">
        <f t="shared" si="2769"/>
        <v>0</v>
      </c>
      <c r="DM416" s="241">
        <f t="shared" si="3210"/>
        <v>0</v>
      </c>
      <c r="DN416" s="51">
        <f t="shared" si="2879"/>
        <v>0</v>
      </c>
      <c r="DO416" s="57">
        <f t="shared" si="2880"/>
        <v>0</v>
      </c>
      <c r="DP416" s="468">
        <f t="shared" si="3046"/>
        <v>0</v>
      </c>
      <c r="DQ416" s="46">
        <f t="shared" si="3047"/>
        <v>0</v>
      </c>
      <c r="DR416" s="47"/>
      <c r="DS416" s="46">
        <f t="shared" si="3048"/>
        <v>0</v>
      </c>
      <c r="DT416" s="50"/>
      <c r="DV416" s="45">
        <v>355</v>
      </c>
      <c r="DW416" s="46">
        <f t="shared" si="3049"/>
        <v>0</v>
      </c>
      <c r="DX416" s="46">
        <f t="shared" si="3211"/>
        <v>0</v>
      </c>
      <c r="DY416" s="46">
        <f t="shared" si="3050"/>
        <v>0</v>
      </c>
      <c r="DZ416" s="46">
        <f t="shared" si="2881"/>
        <v>0</v>
      </c>
      <c r="EA416" s="46">
        <f t="shared" si="2882"/>
        <v>0</v>
      </c>
      <c r="EB416" s="51">
        <f t="shared" si="2883"/>
        <v>0</v>
      </c>
      <c r="EC416" s="58">
        <f t="shared" si="2770"/>
        <v>0</v>
      </c>
      <c r="ED416" s="52">
        <f t="shared" si="3212"/>
        <v>0</v>
      </c>
      <c r="EE416" s="51">
        <f t="shared" si="2884"/>
        <v>0</v>
      </c>
      <c r="EF416" s="57">
        <f t="shared" si="2885"/>
        <v>0</v>
      </c>
      <c r="EG416" s="468">
        <f t="shared" si="3051"/>
        <v>0</v>
      </c>
      <c r="EH416" s="46">
        <f t="shared" si="3052"/>
        <v>0</v>
      </c>
      <c r="EI416" s="47"/>
      <c r="EJ416" s="46">
        <f t="shared" si="3053"/>
        <v>0</v>
      </c>
      <c r="EK416" s="50"/>
      <c r="EL416" s="18"/>
      <c r="EM416" s="45">
        <v>355</v>
      </c>
      <c r="EN416" s="46">
        <f t="shared" si="3190"/>
        <v>0</v>
      </c>
      <c r="EO416" s="46">
        <f t="shared" si="3213"/>
        <v>0</v>
      </c>
      <c r="EP416" s="128">
        <f t="shared" si="2771"/>
        <v>0</v>
      </c>
      <c r="EQ416" s="46">
        <f t="shared" si="2886"/>
        <v>0</v>
      </c>
      <c r="ER416" s="46">
        <f t="shared" si="2887"/>
        <v>0</v>
      </c>
      <c r="ES416" s="51">
        <f t="shared" si="2888"/>
        <v>0</v>
      </c>
      <c r="ET416" s="153">
        <f t="shared" si="3054"/>
        <v>10000</v>
      </c>
      <c r="EU416" s="45">
        <v>355</v>
      </c>
      <c r="EV416" s="46">
        <f t="shared" si="2772"/>
        <v>0</v>
      </c>
      <c r="EW416" s="46">
        <f t="shared" si="3214"/>
        <v>0</v>
      </c>
      <c r="EX416" s="128">
        <f t="shared" si="2889"/>
        <v>0</v>
      </c>
      <c r="EY416" s="46">
        <f t="shared" si="2890"/>
        <v>0</v>
      </c>
      <c r="EZ416" s="46">
        <f t="shared" si="2891"/>
        <v>0</v>
      </c>
      <c r="FA416" s="51">
        <f t="shared" si="2892"/>
        <v>0</v>
      </c>
      <c r="FB416" s="58">
        <f t="shared" si="2893"/>
        <v>0</v>
      </c>
      <c r="FC416" s="52">
        <f t="shared" si="3215"/>
        <v>0</v>
      </c>
      <c r="FD416" s="51">
        <f t="shared" si="3055"/>
        <v>0</v>
      </c>
      <c r="FE416" s="57">
        <f t="shared" si="2894"/>
        <v>0</v>
      </c>
      <c r="FF416" s="153">
        <f t="shared" si="3056"/>
        <v>10000</v>
      </c>
      <c r="FG416" s="469">
        <f t="shared" si="2895"/>
        <v>0</v>
      </c>
      <c r="FH416" s="46">
        <f t="shared" si="2896"/>
        <v>0</v>
      </c>
      <c r="FI416" s="46">
        <f t="shared" si="2897"/>
        <v>0</v>
      </c>
      <c r="FJ416" s="50"/>
      <c r="FL416" s="45">
        <v>355</v>
      </c>
      <c r="FM416" s="46">
        <f t="shared" si="3057"/>
        <v>0</v>
      </c>
      <c r="FN416" s="46">
        <f t="shared" si="3191"/>
        <v>0</v>
      </c>
      <c r="FO416" s="46">
        <f t="shared" si="3058"/>
        <v>0</v>
      </c>
      <c r="FP416" s="46">
        <f t="shared" si="2898"/>
        <v>0</v>
      </c>
      <c r="FQ416" s="46">
        <f t="shared" si="2899"/>
        <v>0</v>
      </c>
      <c r="FR416" s="51">
        <f t="shared" si="2900"/>
        <v>0</v>
      </c>
      <c r="FS416" s="57">
        <f t="shared" si="3216"/>
        <v>0</v>
      </c>
      <c r="FT416" s="58">
        <f t="shared" si="2773"/>
        <v>0</v>
      </c>
      <c r="FU416" s="241">
        <f t="shared" si="3192"/>
        <v>0</v>
      </c>
      <c r="FV416" s="51">
        <f t="shared" si="2901"/>
        <v>0</v>
      </c>
      <c r="FW416" s="51">
        <f t="shared" si="2902"/>
        <v>0</v>
      </c>
      <c r="FX416" s="153">
        <f t="shared" si="3217"/>
        <v>0</v>
      </c>
      <c r="FY416" s="468">
        <f t="shared" si="3059"/>
        <v>0</v>
      </c>
      <c r="FZ416" s="46">
        <f t="shared" si="3060"/>
        <v>0</v>
      </c>
      <c r="GA416" s="46">
        <f t="shared" si="2903"/>
        <v>0</v>
      </c>
      <c r="GB416" s="50"/>
      <c r="GD416" s="45">
        <v>355</v>
      </c>
      <c r="GE416" s="128">
        <f t="shared" si="3193"/>
        <v>0</v>
      </c>
      <c r="GF416" s="128">
        <f t="shared" si="3218"/>
        <v>0</v>
      </c>
      <c r="GG416" s="128">
        <f t="shared" si="2699"/>
        <v>0</v>
      </c>
      <c r="GH416" s="46">
        <f t="shared" si="2774"/>
        <v>0</v>
      </c>
      <c r="GI416" s="46">
        <f t="shared" si="2904"/>
        <v>0</v>
      </c>
      <c r="GJ416" s="51">
        <f t="shared" si="2905"/>
        <v>0</v>
      </c>
      <c r="GK416" s="51">
        <f t="shared" si="3219"/>
        <v>0</v>
      </c>
      <c r="GL416" s="153">
        <f t="shared" si="3061"/>
        <v>10000</v>
      </c>
      <c r="GM416" s="45">
        <v>355</v>
      </c>
      <c r="GN416" s="46">
        <f t="shared" si="2775"/>
        <v>0</v>
      </c>
      <c r="GO416" s="46">
        <f t="shared" si="3194"/>
        <v>0</v>
      </c>
      <c r="GP416" s="128">
        <f t="shared" si="2747"/>
        <v>0</v>
      </c>
      <c r="GQ416" s="46">
        <f t="shared" si="2906"/>
        <v>0</v>
      </c>
      <c r="GR416" s="46">
        <f t="shared" si="2748"/>
        <v>0</v>
      </c>
      <c r="GS416" s="51">
        <f t="shared" si="2907"/>
        <v>0</v>
      </c>
      <c r="GT416" s="57">
        <f t="shared" si="3220"/>
        <v>0</v>
      </c>
      <c r="GU416" s="58">
        <f t="shared" si="2908"/>
        <v>0</v>
      </c>
      <c r="GV416" s="52">
        <f t="shared" si="3195"/>
        <v>0</v>
      </c>
      <c r="GW416" s="51">
        <f t="shared" si="3062"/>
        <v>0</v>
      </c>
      <c r="GX416" s="57">
        <f t="shared" si="2909"/>
        <v>0</v>
      </c>
      <c r="GY416" s="57">
        <f t="shared" si="3221"/>
        <v>0</v>
      </c>
      <c r="GZ416" s="153">
        <f t="shared" si="3063"/>
        <v>10000</v>
      </c>
      <c r="HA416" s="469">
        <f t="shared" si="2910"/>
        <v>0</v>
      </c>
      <c r="HB416" s="46">
        <f t="shared" si="2911"/>
        <v>0</v>
      </c>
      <c r="HC416" s="46">
        <f t="shared" si="2912"/>
        <v>0</v>
      </c>
      <c r="HD416" s="50"/>
      <c r="HF416" s="45">
        <v>355</v>
      </c>
      <c r="HG416" s="46">
        <f t="shared" si="2913"/>
        <v>0</v>
      </c>
      <c r="HH416" s="46">
        <f t="shared" si="2914"/>
        <v>0</v>
      </c>
      <c r="HI416" s="46">
        <f t="shared" si="2915"/>
        <v>0</v>
      </c>
      <c r="HJ416" s="46">
        <f t="shared" si="2916"/>
        <v>0</v>
      </c>
      <c r="HK416" s="46">
        <f t="shared" si="2917"/>
        <v>0</v>
      </c>
      <c r="HL416" s="51">
        <f t="shared" si="2918"/>
        <v>0</v>
      </c>
      <c r="HM416" s="153">
        <f t="shared" si="3064"/>
        <v>10000</v>
      </c>
      <c r="HN416" s="58">
        <f t="shared" si="2919"/>
        <v>0</v>
      </c>
      <c r="HO416" s="52">
        <f t="shared" si="2920"/>
        <v>0</v>
      </c>
      <c r="HP416" s="51">
        <f t="shared" si="2921"/>
        <v>0</v>
      </c>
      <c r="HQ416" s="57">
        <f t="shared" si="2922"/>
        <v>0</v>
      </c>
      <c r="HR416" s="153">
        <f t="shared" si="3065"/>
        <v>10000</v>
      </c>
      <c r="HS416" s="468">
        <f t="shared" si="2749"/>
        <v>0</v>
      </c>
      <c r="HT416" s="46">
        <f t="shared" si="2750"/>
        <v>0</v>
      </c>
      <c r="HU416" s="46">
        <f t="shared" si="2751"/>
        <v>0</v>
      </c>
      <c r="HV416" s="50"/>
      <c r="HX416" s="45">
        <v>355</v>
      </c>
      <c r="HY416" s="128">
        <f t="shared" si="2923"/>
        <v>0</v>
      </c>
      <c r="HZ416" s="46">
        <f t="shared" si="2924"/>
        <v>0</v>
      </c>
      <c r="IA416" s="46">
        <f t="shared" si="2925"/>
        <v>0</v>
      </c>
      <c r="IB416" s="46">
        <f t="shared" si="2926"/>
        <v>0</v>
      </c>
      <c r="IC416" s="46">
        <f t="shared" si="2927"/>
        <v>0</v>
      </c>
      <c r="ID416" s="51">
        <f t="shared" si="2928"/>
        <v>0</v>
      </c>
      <c r="IE416" s="153">
        <f t="shared" si="3066"/>
        <v>10000</v>
      </c>
      <c r="IF416" s="58">
        <f t="shared" si="2929"/>
        <v>0</v>
      </c>
      <c r="IG416" s="52">
        <f t="shared" si="2930"/>
        <v>0</v>
      </c>
      <c r="IH416" s="51">
        <f t="shared" si="2931"/>
        <v>0</v>
      </c>
      <c r="II416" s="57">
        <f t="shared" si="3067"/>
        <v>0</v>
      </c>
      <c r="IJ416" s="153">
        <f t="shared" si="3068"/>
        <v>10000</v>
      </c>
      <c r="IK416" s="468">
        <f t="shared" si="2752"/>
        <v>0</v>
      </c>
      <c r="IL416" s="46">
        <f t="shared" si="2753"/>
        <v>0</v>
      </c>
      <c r="IM416" s="46">
        <f t="shared" si="2754"/>
        <v>0</v>
      </c>
      <c r="IN416" s="50"/>
      <c r="IO416" s="53">
        <f t="shared" si="2932"/>
        <v>0</v>
      </c>
      <c r="IQ416" s="45">
        <v>355</v>
      </c>
      <c r="IR416" s="128">
        <f t="shared" si="2933"/>
        <v>0</v>
      </c>
      <c r="IS416" s="128">
        <f t="shared" si="2934"/>
        <v>0</v>
      </c>
      <c r="IT416" s="128">
        <f t="shared" si="2935"/>
        <v>0</v>
      </c>
      <c r="IU416" s="46">
        <f t="shared" si="3142"/>
        <v>0</v>
      </c>
      <c r="IV416" s="46">
        <f t="shared" si="2936"/>
        <v>0</v>
      </c>
      <c r="IW416" s="51">
        <f t="shared" si="2937"/>
        <v>0</v>
      </c>
      <c r="IX416" s="199">
        <f t="shared" si="3069"/>
        <v>10000</v>
      </c>
      <c r="IY416" s="128">
        <f t="shared" si="2938"/>
        <v>0</v>
      </c>
      <c r="IZ416" s="408">
        <f t="shared" si="2939"/>
        <v>0</v>
      </c>
      <c r="JA416" s="58">
        <f t="shared" si="2940"/>
        <v>0</v>
      </c>
      <c r="JB416" s="52">
        <f t="shared" si="2941"/>
        <v>0</v>
      </c>
      <c r="JC416" s="51">
        <f t="shared" si="2942"/>
        <v>0</v>
      </c>
      <c r="JD416" s="57">
        <f t="shared" si="2943"/>
        <v>0</v>
      </c>
      <c r="JE416" s="280">
        <f t="shared" si="2944"/>
        <v>10000</v>
      </c>
      <c r="JF416" s="280">
        <f t="shared" si="2945"/>
        <v>0</v>
      </c>
      <c r="JG416" s="468">
        <f t="shared" si="2946"/>
        <v>0</v>
      </c>
      <c r="JH416" s="46">
        <f t="shared" si="2947"/>
        <v>0</v>
      </c>
      <c r="JI416" s="46">
        <f t="shared" si="2948"/>
        <v>0</v>
      </c>
      <c r="JJ416" s="50"/>
      <c r="JL416" s="45">
        <v>355</v>
      </c>
      <c r="JM416" s="46">
        <f t="shared" si="2949"/>
        <v>0</v>
      </c>
      <c r="JN416" s="46">
        <f t="shared" si="2950"/>
        <v>0</v>
      </c>
      <c r="JO416" s="128">
        <f t="shared" si="2951"/>
        <v>0</v>
      </c>
      <c r="JP416" s="46">
        <f t="shared" si="3070"/>
        <v>0</v>
      </c>
      <c r="JQ416" s="46">
        <f t="shared" si="2952"/>
        <v>0</v>
      </c>
      <c r="JR416" s="51">
        <f t="shared" si="2953"/>
        <v>0</v>
      </c>
      <c r="JS416" s="51">
        <f t="shared" si="3222"/>
        <v>0</v>
      </c>
      <c r="JT416" s="199">
        <f t="shared" si="3071"/>
        <v>10000</v>
      </c>
      <c r="JU416" s="128">
        <f t="shared" si="2954"/>
        <v>0</v>
      </c>
      <c r="JV416" s="408">
        <f t="shared" si="2955"/>
        <v>0</v>
      </c>
      <c r="JW416" s="58">
        <f t="shared" si="2956"/>
        <v>0</v>
      </c>
      <c r="JX416" s="52">
        <f t="shared" si="2957"/>
        <v>0</v>
      </c>
      <c r="JY416" s="51">
        <f t="shared" si="2958"/>
        <v>0</v>
      </c>
      <c r="JZ416" s="51">
        <f t="shared" si="2959"/>
        <v>0</v>
      </c>
      <c r="KA416" s="199">
        <f t="shared" si="3223"/>
        <v>0</v>
      </c>
      <c r="KB416" s="128">
        <f t="shared" si="3072"/>
        <v>10000</v>
      </c>
      <c r="KC416" s="204">
        <f t="shared" si="2960"/>
        <v>0</v>
      </c>
      <c r="KD416" s="468">
        <f t="shared" si="3073"/>
        <v>0</v>
      </c>
      <c r="KE416" s="46">
        <f t="shared" si="3074"/>
        <v>0</v>
      </c>
      <c r="KF416" s="46">
        <f t="shared" si="2961"/>
        <v>0</v>
      </c>
      <c r="KG416" s="50"/>
      <c r="KI416" s="45">
        <v>355</v>
      </c>
      <c r="KJ416" s="46">
        <f t="shared" si="2962"/>
        <v>0</v>
      </c>
      <c r="KK416" s="46">
        <f t="shared" si="2963"/>
        <v>0</v>
      </c>
      <c r="KL416" s="128">
        <f t="shared" si="2964"/>
        <v>0</v>
      </c>
      <c r="KM416" s="46">
        <f t="shared" si="2782"/>
        <v>0</v>
      </c>
      <c r="KN416" s="46">
        <f t="shared" si="2965"/>
        <v>0</v>
      </c>
      <c r="KO416" s="51">
        <f t="shared" si="2966"/>
        <v>0</v>
      </c>
      <c r="KP416" s="199">
        <f t="shared" si="3224"/>
        <v>0</v>
      </c>
      <c r="KQ416" s="199">
        <f t="shared" si="3075"/>
        <v>10000</v>
      </c>
      <c r="KR416" s="128">
        <f t="shared" si="2967"/>
        <v>0</v>
      </c>
      <c r="KS416" s="408">
        <f t="shared" si="2968"/>
        <v>0</v>
      </c>
      <c r="KT416" s="45">
        <v>355</v>
      </c>
      <c r="KU416" s="46">
        <f t="shared" si="3076"/>
        <v>0</v>
      </c>
      <c r="KV416" s="46">
        <f t="shared" si="2969"/>
        <v>0</v>
      </c>
      <c r="KW416" s="128">
        <f t="shared" si="2755"/>
        <v>0</v>
      </c>
      <c r="KX416" s="46">
        <f t="shared" si="2970"/>
        <v>0</v>
      </c>
      <c r="KY416" s="46">
        <f t="shared" si="2756"/>
        <v>0</v>
      </c>
      <c r="KZ416" s="51">
        <f t="shared" si="2971"/>
        <v>0</v>
      </c>
      <c r="LA416" s="153">
        <f t="shared" si="3225"/>
        <v>0</v>
      </c>
      <c r="LB416" s="58">
        <f t="shared" si="3189"/>
        <v>0</v>
      </c>
      <c r="LC416" s="52">
        <f t="shared" si="2972"/>
        <v>0</v>
      </c>
      <c r="LD416" s="51">
        <f t="shared" si="2973"/>
        <v>0</v>
      </c>
      <c r="LE416" s="51">
        <f t="shared" si="2757"/>
        <v>0</v>
      </c>
      <c r="LF416" s="51">
        <f t="shared" si="3226"/>
        <v>0</v>
      </c>
      <c r="LG416" s="128">
        <f t="shared" si="2758"/>
        <v>10000</v>
      </c>
      <c r="LH416" s="204">
        <f t="shared" si="2974"/>
        <v>0</v>
      </c>
      <c r="LI416" s="479">
        <f t="shared" si="2759"/>
        <v>0</v>
      </c>
      <c r="LJ416" s="46">
        <f t="shared" si="3077"/>
        <v>0</v>
      </c>
      <c r="LK416" s="46">
        <f t="shared" si="3078"/>
        <v>0</v>
      </c>
      <c r="LL416" s="50"/>
      <c r="LN416" s="45">
        <v>355</v>
      </c>
      <c r="LO416" s="46">
        <f t="shared" si="2975"/>
        <v>0</v>
      </c>
      <c r="LP416" s="46">
        <f t="shared" si="3196"/>
        <v>0</v>
      </c>
      <c r="LQ416" s="46">
        <f t="shared" si="2976"/>
        <v>0</v>
      </c>
      <c r="LR416" s="46">
        <f t="shared" si="2977"/>
        <v>0</v>
      </c>
      <c r="LS416" s="46">
        <f t="shared" si="2978"/>
        <v>0</v>
      </c>
      <c r="LT416" s="51">
        <f t="shared" si="2979"/>
        <v>0</v>
      </c>
      <c r="LU416" s="199">
        <f t="shared" si="3079"/>
        <v>10000</v>
      </c>
      <c r="LV416" s="58">
        <f t="shared" si="2980"/>
        <v>0</v>
      </c>
      <c r="LW416" s="241">
        <f t="shared" si="3197"/>
        <v>0</v>
      </c>
      <c r="LX416" s="51">
        <f t="shared" si="2981"/>
        <v>0</v>
      </c>
      <c r="LY416" s="51">
        <f t="shared" si="2982"/>
        <v>0</v>
      </c>
      <c r="LZ416" s="46">
        <f t="shared" si="3080"/>
        <v>0</v>
      </c>
      <c r="MA416" s="199">
        <f t="shared" si="3081"/>
        <v>10000</v>
      </c>
      <c r="MB416" s="468">
        <f t="shared" si="3082"/>
        <v>0</v>
      </c>
      <c r="MC416" s="46">
        <f t="shared" si="3083"/>
        <v>0</v>
      </c>
      <c r="MD416" s="46">
        <f t="shared" si="3084"/>
        <v>0</v>
      </c>
      <c r="ME416" s="50"/>
      <c r="MG416" s="45">
        <v>355</v>
      </c>
      <c r="MH416" s="46">
        <f t="shared" si="2983"/>
        <v>0</v>
      </c>
      <c r="MI416" s="46">
        <f t="shared" si="3198"/>
        <v>0</v>
      </c>
      <c r="MJ416" s="46">
        <f t="shared" si="2984"/>
        <v>0</v>
      </c>
      <c r="MK416" s="46">
        <f t="shared" si="2985"/>
        <v>0</v>
      </c>
      <c r="ML416" s="46">
        <f t="shared" si="2986"/>
        <v>0</v>
      </c>
      <c r="MM416" s="51">
        <f t="shared" si="2987"/>
        <v>0</v>
      </c>
      <c r="MN416" s="199">
        <f t="shared" si="3085"/>
        <v>10000</v>
      </c>
      <c r="MO416" s="58">
        <f t="shared" si="2988"/>
        <v>0</v>
      </c>
      <c r="MP416" s="52">
        <f t="shared" si="3199"/>
        <v>0</v>
      </c>
      <c r="MQ416" s="51">
        <f t="shared" si="2989"/>
        <v>0</v>
      </c>
      <c r="MR416" s="57">
        <f t="shared" si="2990"/>
        <v>0</v>
      </c>
      <c r="MS416" s="199">
        <f t="shared" si="3086"/>
        <v>10000</v>
      </c>
      <c r="MT416" s="468">
        <f t="shared" si="3087"/>
        <v>0</v>
      </c>
      <c r="MU416" s="46">
        <f t="shared" si="2991"/>
        <v>0</v>
      </c>
      <c r="MV416" s="46">
        <f t="shared" si="2992"/>
        <v>0</v>
      </c>
      <c r="MW416" s="50"/>
      <c r="MY416" s="45">
        <v>355</v>
      </c>
      <c r="MZ416" s="46">
        <f t="shared" si="2993"/>
        <v>0</v>
      </c>
      <c r="NA416" s="46">
        <f t="shared" si="3200"/>
        <v>0</v>
      </c>
      <c r="NB416" s="128">
        <f t="shared" si="2994"/>
        <v>0</v>
      </c>
      <c r="NC416" s="46">
        <f t="shared" si="2776"/>
        <v>0</v>
      </c>
      <c r="ND416" s="46">
        <f t="shared" si="2995"/>
        <v>0</v>
      </c>
      <c r="NE416" s="51">
        <f t="shared" si="2760"/>
        <v>0</v>
      </c>
      <c r="NF416" s="153">
        <f t="shared" si="2761"/>
        <v>10000</v>
      </c>
      <c r="NG416" s="45">
        <v>355</v>
      </c>
      <c r="NH416" s="46">
        <f t="shared" si="2777"/>
        <v>0</v>
      </c>
      <c r="NI416" s="46">
        <f t="shared" si="3201"/>
        <v>0</v>
      </c>
      <c r="NJ416" s="128">
        <f t="shared" si="2762"/>
        <v>0</v>
      </c>
      <c r="NK416" s="46">
        <f t="shared" si="3088"/>
        <v>0</v>
      </c>
      <c r="NL416" s="46">
        <f t="shared" si="2763"/>
        <v>0</v>
      </c>
      <c r="NM416" s="51">
        <f t="shared" si="2996"/>
        <v>0</v>
      </c>
      <c r="NN416" s="58">
        <f t="shared" si="2764"/>
        <v>0</v>
      </c>
      <c r="NO416" s="52">
        <f t="shared" si="3227"/>
        <v>0</v>
      </c>
      <c r="NP416" s="51">
        <f t="shared" si="2765"/>
        <v>0</v>
      </c>
      <c r="NQ416" s="57">
        <f t="shared" si="2997"/>
        <v>0</v>
      </c>
      <c r="NR416" s="153">
        <f t="shared" si="3089"/>
        <v>10000</v>
      </c>
      <c r="NS416" s="469">
        <f t="shared" si="2998"/>
        <v>0</v>
      </c>
      <c r="NT416" s="46">
        <f t="shared" si="2999"/>
        <v>0</v>
      </c>
      <c r="NU416" s="46">
        <f t="shared" si="3000"/>
        <v>0</v>
      </c>
      <c r="NV416" s="50"/>
      <c r="NX416" s="45">
        <v>355</v>
      </c>
      <c r="NY416" s="46">
        <f t="shared" si="3001"/>
        <v>0</v>
      </c>
      <c r="NZ416" s="46">
        <f t="shared" si="3202"/>
        <v>0</v>
      </c>
      <c r="OA416" s="46">
        <f t="shared" si="3002"/>
        <v>0</v>
      </c>
      <c r="OB416" s="46">
        <f t="shared" si="3003"/>
        <v>0</v>
      </c>
      <c r="OC416" s="46">
        <f t="shared" si="3004"/>
        <v>0</v>
      </c>
      <c r="OD416" s="51">
        <f t="shared" si="3005"/>
        <v>0</v>
      </c>
      <c r="OE416" s="57">
        <f t="shared" si="3228"/>
        <v>0</v>
      </c>
      <c r="OF416" s="153">
        <f t="shared" si="3090"/>
        <v>10000</v>
      </c>
      <c r="OG416" s="58">
        <f t="shared" si="3006"/>
        <v>0</v>
      </c>
      <c r="OH416" s="241">
        <f t="shared" si="3229"/>
        <v>0</v>
      </c>
      <c r="OI416" s="51">
        <f t="shared" si="3007"/>
        <v>0</v>
      </c>
      <c r="OJ416" s="51">
        <f t="shared" si="3008"/>
        <v>0</v>
      </c>
      <c r="OK416" s="153">
        <f t="shared" si="3230"/>
        <v>0</v>
      </c>
      <c r="OL416" s="153">
        <f t="shared" si="3091"/>
        <v>10000</v>
      </c>
      <c r="OM416" s="468">
        <f t="shared" si="3092"/>
        <v>0</v>
      </c>
      <c r="ON416" s="46">
        <f t="shared" si="3093"/>
        <v>0</v>
      </c>
      <c r="OO416" s="46">
        <f t="shared" si="3009"/>
        <v>0</v>
      </c>
      <c r="OP416" s="50"/>
      <c r="OR416" s="45">
        <v>355</v>
      </c>
      <c r="OS416" s="46">
        <f t="shared" si="3010"/>
        <v>0</v>
      </c>
      <c r="OT416" s="128">
        <f t="shared" si="3203"/>
        <v>0</v>
      </c>
      <c r="OU416" s="128">
        <f t="shared" si="3011"/>
        <v>0</v>
      </c>
      <c r="OV416" s="46">
        <f t="shared" si="2778"/>
        <v>0</v>
      </c>
      <c r="OW416" s="46">
        <f t="shared" si="2779"/>
        <v>0</v>
      </c>
      <c r="OX416" s="51">
        <f t="shared" si="3012"/>
        <v>0</v>
      </c>
      <c r="OY416" s="51">
        <f t="shared" si="3231"/>
        <v>0</v>
      </c>
      <c r="OZ416" s="153">
        <f t="shared" si="3094"/>
        <v>10000</v>
      </c>
      <c r="PA416" s="45">
        <v>355</v>
      </c>
      <c r="PB416" s="46">
        <f t="shared" si="3013"/>
        <v>0</v>
      </c>
      <c r="PC416" s="46">
        <f t="shared" si="3232"/>
        <v>0</v>
      </c>
      <c r="PD416" s="128">
        <f t="shared" si="3014"/>
        <v>0</v>
      </c>
      <c r="PE416" s="46">
        <f t="shared" si="3015"/>
        <v>0</v>
      </c>
      <c r="PF416" s="46">
        <f t="shared" si="3016"/>
        <v>0</v>
      </c>
      <c r="PG416" s="51">
        <f t="shared" si="3017"/>
        <v>0</v>
      </c>
      <c r="PH416" s="57">
        <f t="shared" si="3233"/>
        <v>0</v>
      </c>
      <c r="PI416" s="688">
        <f t="shared" si="3018"/>
        <v>0</v>
      </c>
      <c r="PJ416" s="52">
        <f t="shared" si="3234"/>
        <v>0</v>
      </c>
      <c r="PK416" s="51">
        <f t="shared" si="3019"/>
        <v>0</v>
      </c>
      <c r="PL416" s="57">
        <f t="shared" si="3020"/>
        <v>0</v>
      </c>
      <c r="PM416" s="57">
        <f t="shared" si="3235"/>
        <v>0</v>
      </c>
      <c r="PN416" s="153">
        <f t="shared" si="3095"/>
        <v>10000</v>
      </c>
      <c r="PO416" s="469">
        <f t="shared" si="3021"/>
        <v>0</v>
      </c>
      <c r="PP416" s="46">
        <f t="shared" si="3022"/>
        <v>0</v>
      </c>
      <c r="PQ416" s="46">
        <f t="shared" si="3023"/>
        <v>0</v>
      </c>
      <c r="PR416" s="50"/>
    </row>
    <row r="417" spans="2:434" hidden="1" x14ac:dyDescent="0.3">
      <c r="B417" s="45">
        <v>356</v>
      </c>
      <c r="C417" s="46">
        <f t="shared" si="2798"/>
        <v>0</v>
      </c>
      <c r="D417" s="46">
        <f t="shared" si="2830"/>
        <v>0</v>
      </c>
      <c r="E417" s="46">
        <f t="shared" si="2831"/>
        <v>0</v>
      </c>
      <c r="F417" s="46">
        <f t="shared" si="2832"/>
        <v>0</v>
      </c>
      <c r="G417" s="46">
        <f t="shared" si="2833"/>
        <v>0</v>
      </c>
      <c r="H417" s="51">
        <f t="shared" si="2834"/>
        <v>0</v>
      </c>
      <c r="I417" s="58">
        <f t="shared" si="2766"/>
        <v>0</v>
      </c>
      <c r="J417" s="52">
        <f t="shared" si="2835"/>
        <v>0</v>
      </c>
      <c r="K417" s="51">
        <f t="shared" si="2836"/>
        <v>0</v>
      </c>
      <c r="L417" s="57">
        <f t="shared" si="2837"/>
        <v>0</v>
      </c>
      <c r="M417" s="468">
        <f t="shared" si="3024"/>
        <v>0</v>
      </c>
      <c r="N417" s="46">
        <f t="shared" si="3025"/>
        <v>0</v>
      </c>
      <c r="O417" s="47"/>
      <c r="P417" s="46">
        <f t="shared" si="3026"/>
        <v>0</v>
      </c>
      <c r="Q417" s="50"/>
      <c r="T417" s="45">
        <v>356</v>
      </c>
      <c r="U417" s="46">
        <f t="shared" si="2838"/>
        <v>0</v>
      </c>
      <c r="V417" s="46">
        <f t="shared" si="2839"/>
        <v>0</v>
      </c>
      <c r="W417" s="46">
        <f t="shared" si="3027"/>
        <v>0</v>
      </c>
      <c r="X417" s="46">
        <f t="shared" si="2840"/>
        <v>0</v>
      </c>
      <c r="Y417" s="46">
        <f t="shared" si="2841"/>
        <v>0</v>
      </c>
      <c r="Z417" s="51">
        <f t="shared" si="2842"/>
        <v>0</v>
      </c>
      <c r="AA417" s="58">
        <f t="shared" si="2843"/>
        <v>0</v>
      </c>
      <c r="AB417" s="52">
        <f t="shared" si="2844"/>
        <v>0</v>
      </c>
      <c r="AC417" s="51">
        <f t="shared" si="2845"/>
        <v>0</v>
      </c>
      <c r="AD417" s="57">
        <f t="shared" si="2846"/>
        <v>0</v>
      </c>
      <c r="AE417" s="468">
        <f t="shared" si="3028"/>
        <v>0</v>
      </c>
      <c r="AF417" s="46">
        <f t="shared" si="2847"/>
        <v>0</v>
      </c>
      <c r="AG417" s="47"/>
      <c r="AH417" s="46">
        <f t="shared" si="3029"/>
        <v>0</v>
      </c>
      <c r="AI417" s="50"/>
      <c r="AK417" s="45">
        <v>356</v>
      </c>
      <c r="AL417" s="46">
        <f t="shared" si="2848"/>
        <v>0</v>
      </c>
      <c r="AM417" s="46"/>
      <c r="AN417" s="46"/>
      <c r="AO417" s="46">
        <f t="shared" si="2849"/>
        <v>0</v>
      </c>
      <c r="AP417" s="128">
        <f t="shared" si="2850"/>
        <v>0</v>
      </c>
      <c r="AQ417" s="128"/>
      <c r="AR417" s="128"/>
      <c r="AS417" s="46">
        <f t="shared" si="2851"/>
        <v>0</v>
      </c>
      <c r="AT417" s="46">
        <f t="shared" si="2852"/>
        <v>0</v>
      </c>
      <c r="AU417" s="51"/>
      <c r="AV417" s="51"/>
      <c r="AW417" s="51">
        <f t="shared" si="2853"/>
        <v>0</v>
      </c>
      <c r="AX417" s="58">
        <f t="shared" si="2854"/>
        <v>0</v>
      </c>
      <c r="AY417" s="52"/>
      <c r="AZ417" s="52"/>
      <c r="BA417" s="52">
        <f t="shared" si="2855"/>
        <v>0</v>
      </c>
      <c r="BB417" s="51">
        <f t="shared" si="2856"/>
        <v>0</v>
      </c>
      <c r="BC417" s="51"/>
      <c r="BD417" s="51"/>
      <c r="BE417" s="57">
        <f t="shared" si="2857"/>
        <v>0</v>
      </c>
      <c r="BF417" s="468">
        <f t="shared" si="2858"/>
        <v>0</v>
      </c>
      <c r="BG417" s="46">
        <f t="shared" si="2859"/>
        <v>0</v>
      </c>
      <c r="BH417" s="46">
        <f t="shared" si="2860"/>
        <v>0</v>
      </c>
      <c r="BI417" s="50"/>
      <c r="BK417" s="45">
        <v>356</v>
      </c>
      <c r="BL417" s="46">
        <f t="shared" si="3030"/>
        <v>0</v>
      </c>
      <c r="BM417" s="46">
        <f t="shared" si="3031"/>
        <v>0</v>
      </c>
      <c r="BN417" s="46">
        <f t="shared" si="3032"/>
        <v>0</v>
      </c>
      <c r="BO417" s="46">
        <f t="shared" si="2861"/>
        <v>0</v>
      </c>
      <c r="BP417" s="46">
        <f t="shared" si="2862"/>
        <v>0</v>
      </c>
      <c r="BQ417" s="51">
        <f t="shared" si="2863"/>
        <v>0</v>
      </c>
      <c r="BR417" s="57">
        <f t="shared" si="3204"/>
        <v>0</v>
      </c>
      <c r="BS417" s="58">
        <f t="shared" si="2767"/>
        <v>0</v>
      </c>
      <c r="BT417" s="52">
        <f t="shared" si="3033"/>
        <v>0</v>
      </c>
      <c r="BU417" s="51">
        <f t="shared" si="2864"/>
        <v>0</v>
      </c>
      <c r="BV417" s="51">
        <f t="shared" si="2865"/>
        <v>0</v>
      </c>
      <c r="BW417" s="153">
        <f t="shared" si="3205"/>
        <v>0</v>
      </c>
      <c r="BX417" s="468">
        <f t="shared" si="3034"/>
        <v>0</v>
      </c>
      <c r="BY417" s="46">
        <f t="shared" si="3035"/>
        <v>0</v>
      </c>
      <c r="BZ417" s="46">
        <f t="shared" si="2866"/>
        <v>0</v>
      </c>
      <c r="CA417" s="50"/>
      <c r="CB417" s="18"/>
      <c r="CC417" s="45">
        <v>356</v>
      </c>
      <c r="CD417" s="128">
        <f t="shared" si="2867"/>
        <v>0</v>
      </c>
      <c r="CE417" s="46">
        <f t="shared" si="3036"/>
        <v>0</v>
      </c>
      <c r="CF417" s="128">
        <f t="shared" si="2868"/>
        <v>0</v>
      </c>
      <c r="CG417" s="46">
        <f t="shared" si="3037"/>
        <v>0</v>
      </c>
      <c r="CH417" s="46">
        <f t="shared" si="2768"/>
        <v>0</v>
      </c>
      <c r="CI417" s="51">
        <f t="shared" si="2869"/>
        <v>0</v>
      </c>
      <c r="CJ417" s="199">
        <f t="shared" si="3206"/>
        <v>0</v>
      </c>
      <c r="CK417" s="153">
        <f t="shared" si="3038"/>
        <v>10000</v>
      </c>
      <c r="CL417" s="45">
        <v>356</v>
      </c>
      <c r="CM417" s="46">
        <f t="shared" si="3039"/>
        <v>0</v>
      </c>
      <c r="CN417" s="46">
        <f t="shared" si="3040"/>
        <v>0</v>
      </c>
      <c r="CO417" s="128">
        <f t="shared" si="2780"/>
        <v>0</v>
      </c>
      <c r="CP417" s="46">
        <f t="shared" si="2870"/>
        <v>0</v>
      </c>
      <c r="CQ417" s="46">
        <f t="shared" si="2781"/>
        <v>0</v>
      </c>
      <c r="CR417" s="51">
        <f t="shared" si="2871"/>
        <v>0</v>
      </c>
      <c r="CS417" s="153">
        <f t="shared" si="3207"/>
        <v>0</v>
      </c>
      <c r="CT417" s="58">
        <f t="shared" si="2872"/>
        <v>0</v>
      </c>
      <c r="CU417" s="52">
        <f t="shared" si="3041"/>
        <v>0</v>
      </c>
      <c r="CV417" s="51">
        <f t="shared" si="3042"/>
        <v>0</v>
      </c>
      <c r="CW417" s="51">
        <f t="shared" si="2873"/>
        <v>0</v>
      </c>
      <c r="CX417" s="57">
        <f t="shared" si="3208"/>
        <v>0</v>
      </c>
      <c r="CY417" s="153">
        <f t="shared" si="3043"/>
        <v>10000</v>
      </c>
      <c r="CZ417" s="479">
        <f t="shared" si="2746"/>
        <v>0</v>
      </c>
      <c r="DA417" s="46">
        <f t="shared" si="3044"/>
        <v>0</v>
      </c>
      <c r="DB417" s="46">
        <f t="shared" si="3045"/>
        <v>0</v>
      </c>
      <c r="DC417" s="50"/>
      <c r="DE417" s="45">
        <v>356</v>
      </c>
      <c r="DF417" s="46">
        <f t="shared" si="2874"/>
        <v>0</v>
      </c>
      <c r="DG417" s="46">
        <f t="shared" si="3209"/>
        <v>0</v>
      </c>
      <c r="DH417" s="46">
        <f t="shared" si="2875"/>
        <v>0</v>
      </c>
      <c r="DI417" s="46">
        <f t="shared" si="2876"/>
        <v>0</v>
      </c>
      <c r="DJ417" s="46">
        <f t="shared" si="2877"/>
        <v>0</v>
      </c>
      <c r="DK417" s="51">
        <f t="shared" si="2878"/>
        <v>0</v>
      </c>
      <c r="DL417" s="58">
        <f t="shared" si="2769"/>
        <v>0</v>
      </c>
      <c r="DM417" s="241">
        <f t="shared" si="3210"/>
        <v>0</v>
      </c>
      <c r="DN417" s="51">
        <f t="shared" si="2879"/>
        <v>0</v>
      </c>
      <c r="DO417" s="57">
        <f t="shared" si="2880"/>
        <v>0</v>
      </c>
      <c r="DP417" s="468">
        <f t="shared" si="3046"/>
        <v>0</v>
      </c>
      <c r="DQ417" s="46">
        <f t="shared" si="3047"/>
        <v>0</v>
      </c>
      <c r="DR417" s="47"/>
      <c r="DS417" s="46">
        <f t="shared" si="3048"/>
        <v>0</v>
      </c>
      <c r="DT417" s="50"/>
      <c r="DV417" s="45">
        <v>356</v>
      </c>
      <c r="DW417" s="46">
        <f t="shared" si="3049"/>
        <v>0</v>
      </c>
      <c r="DX417" s="46">
        <f t="shared" si="3211"/>
        <v>0</v>
      </c>
      <c r="DY417" s="46">
        <f t="shared" si="3050"/>
        <v>0</v>
      </c>
      <c r="DZ417" s="46">
        <f t="shared" si="2881"/>
        <v>0</v>
      </c>
      <c r="EA417" s="46">
        <f t="shared" si="2882"/>
        <v>0</v>
      </c>
      <c r="EB417" s="51">
        <f t="shared" si="2883"/>
        <v>0</v>
      </c>
      <c r="EC417" s="58">
        <f t="shared" si="2770"/>
        <v>0</v>
      </c>
      <c r="ED417" s="52">
        <f t="shared" si="3212"/>
        <v>0</v>
      </c>
      <c r="EE417" s="51">
        <f t="shared" si="2884"/>
        <v>0</v>
      </c>
      <c r="EF417" s="57">
        <f t="shared" si="2885"/>
        <v>0</v>
      </c>
      <c r="EG417" s="468">
        <f t="shared" si="3051"/>
        <v>0</v>
      </c>
      <c r="EH417" s="46">
        <f t="shared" si="3052"/>
        <v>0</v>
      </c>
      <c r="EI417" s="47"/>
      <c r="EJ417" s="46">
        <f t="shared" si="3053"/>
        <v>0</v>
      </c>
      <c r="EK417" s="50"/>
      <c r="EL417" s="18"/>
      <c r="EM417" s="45">
        <v>356</v>
      </c>
      <c r="EN417" s="46">
        <f t="shared" si="3190"/>
        <v>0</v>
      </c>
      <c r="EO417" s="46">
        <f t="shared" si="3213"/>
        <v>0</v>
      </c>
      <c r="EP417" s="128">
        <f t="shared" si="2771"/>
        <v>0</v>
      </c>
      <c r="EQ417" s="46">
        <f t="shared" si="2886"/>
        <v>0</v>
      </c>
      <c r="ER417" s="46">
        <f t="shared" si="2887"/>
        <v>0</v>
      </c>
      <c r="ES417" s="51">
        <f t="shared" si="2888"/>
        <v>0</v>
      </c>
      <c r="ET417" s="153">
        <f t="shared" si="3054"/>
        <v>10000</v>
      </c>
      <c r="EU417" s="45">
        <v>356</v>
      </c>
      <c r="EV417" s="46">
        <f t="shared" si="2772"/>
        <v>0</v>
      </c>
      <c r="EW417" s="46">
        <f t="shared" si="3214"/>
        <v>0</v>
      </c>
      <c r="EX417" s="128">
        <f t="shared" si="2889"/>
        <v>0</v>
      </c>
      <c r="EY417" s="46">
        <f t="shared" si="2890"/>
        <v>0</v>
      </c>
      <c r="EZ417" s="46">
        <f t="shared" si="2891"/>
        <v>0</v>
      </c>
      <c r="FA417" s="51">
        <f t="shared" si="2892"/>
        <v>0</v>
      </c>
      <c r="FB417" s="58">
        <f t="shared" si="2893"/>
        <v>0</v>
      </c>
      <c r="FC417" s="52">
        <f t="shared" si="3215"/>
        <v>0</v>
      </c>
      <c r="FD417" s="51">
        <f t="shared" si="3055"/>
        <v>0</v>
      </c>
      <c r="FE417" s="57">
        <f t="shared" si="2894"/>
        <v>0</v>
      </c>
      <c r="FF417" s="153">
        <f t="shared" si="3056"/>
        <v>10000</v>
      </c>
      <c r="FG417" s="469">
        <f t="shared" si="2895"/>
        <v>0</v>
      </c>
      <c r="FH417" s="46">
        <f t="shared" si="2896"/>
        <v>0</v>
      </c>
      <c r="FI417" s="46">
        <f t="shared" si="2897"/>
        <v>0</v>
      </c>
      <c r="FJ417" s="50"/>
      <c r="FL417" s="45">
        <v>356</v>
      </c>
      <c r="FM417" s="46">
        <f t="shared" si="3057"/>
        <v>0</v>
      </c>
      <c r="FN417" s="46">
        <f t="shared" si="3191"/>
        <v>0</v>
      </c>
      <c r="FO417" s="46">
        <f t="shared" si="3058"/>
        <v>0</v>
      </c>
      <c r="FP417" s="46">
        <f t="shared" si="2898"/>
        <v>0</v>
      </c>
      <c r="FQ417" s="46">
        <f t="shared" si="2899"/>
        <v>0</v>
      </c>
      <c r="FR417" s="51">
        <f t="shared" si="2900"/>
        <v>0</v>
      </c>
      <c r="FS417" s="57">
        <f t="shared" si="3216"/>
        <v>0</v>
      </c>
      <c r="FT417" s="58">
        <f t="shared" si="2773"/>
        <v>0</v>
      </c>
      <c r="FU417" s="241">
        <f t="shared" si="3192"/>
        <v>0</v>
      </c>
      <c r="FV417" s="51">
        <f t="shared" si="2901"/>
        <v>0</v>
      </c>
      <c r="FW417" s="51">
        <f t="shared" si="2902"/>
        <v>0</v>
      </c>
      <c r="FX417" s="153">
        <f t="shared" si="3217"/>
        <v>0</v>
      </c>
      <c r="FY417" s="468">
        <f t="shared" si="3059"/>
        <v>0</v>
      </c>
      <c r="FZ417" s="46">
        <f t="shared" si="3060"/>
        <v>0</v>
      </c>
      <c r="GA417" s="46">
        <f t="shared" si="2903"/>
        <v>0</v>
      </c>
      <c r="GB417" s="50"/>
      <c r="GD417" s="45">
        <v>356</v>
      </c>
      <c r="GE417" s="128">
        <f t="shared" si="3193"/>
        <v>0</v>
      </c>
      <c r="GF417" s="128">
        <f t="shared" si="3218"/>
        <v>0</v>
      </c>
      <c r="GG417" s="128">
        <f t="shared" si="2699"/>
        <v>0</v>
      </c>
      <c r="GH417" s="46">
        <f t="shared" si="2774"/>
        <v>0</v>
      </c>
      <c r="GI417" s="46">
        <f t="shared" si="2904"/>
        <v>0</v>
      </c>
      <c r="GJ417" s="51">
        <f t="shared" si="2905"/>
        <v>0</v>
      </c>
      <c r="GK417" s="51">
        <f t="shared" si="3219"/>
        <v>0</v>
      </c>
      <c r="GL417" s="153">
        <f t="shared" si="3061"/>
        <v>10000</v>
      </c>
      <c r="GM417" s="45">
        <v>356</v>
      </c>
      <c r="GN417" s="46">
        <f t="shared" si="2775"/>
        <v>0</v>
      </c>
      <c r="GO417" s="46">
        <f t="shared" si="3194"/>
        <v>0</v>
      </c>
      <c r="GP417" s="128">
        <f t="shared" si="2747"/>
        <v>0</v>
      </c>
      <c r="GQ417" s="46">
        <f t="shared" si="2906"/>
        <v>0</v>
      </c>
      <c r="GR417" s="46">
        <f t="shared" si="2748"/>
        <v>0</v>
      </c>
      <c r="GS417" s="51">
        <f t="shared" si="2907"/>
        <v>0</v>
      </c>
      <c r="GT417" s="57">
        <f t="shared" si="3220"/>
        <v>0</v>
      </c>
      <c r="GU417" s="58">
        <f t="shared" si="2908"/>
        <v>0</v>
      </c>
      <c r="GV417" s="52">
        <f t="shared" si="3195"/>
        <v>0</v>
      </c>
      <c r="GW417" s="51">
        <f t="shared" si="3062"/>
        <v>0</v>
      </c>
      <c r="GX417" s="57">
        <f t="shared" si="2909"/>
        <v>0</v>
      </c>
      <c r="GY417" s="57">
        <f t="shared" si="3221"/>
        <v>0</v>
      </c>
      <c r="GZ417" s="153">
        <f t="shared" si="3063"/>
        <v>10000</v>
      </c>
      <c r="HA417" s="469">
        <f t="shared" si="2910"/>
        <v>0</v>
      </c>
      <c r="HB417" s="46">
        <f t="shared" si="2911"/>
        <v>0</v>
      </c>
      <c r="HC417" s="46">
        <f t="shared" si="2912"/>
        <v>0</v>
      </c>
      <c r="HD417" s="50"/>
      <c r="HF417" s="45">
        <v>356</v>
      </c>
      <c r="HG417" s="46">
        <f t="shared" si="2913"/>
        <v>0</v>
      </c>
      <c r="HH417" s="46">
        <f t="shared" si="2914"/>
        <v>0</v>
      </c>
      <c r="HI417" s="46">
        <f t="shared" si="2915"/>
        <v>0</v>
      </c>
      <c r="HJ417" s="46">
        <f t="shared" si="2916"/>
        <v>0</v>
      </c>
      <c r="HK417" s="46">
        <f t="shared" si="2917"/>
        <v>0</v>
      </c>
      <c r="HL417" s="51">
        <f t="shared" si="2918"/>
        <v>0</v>
      </c>
      <c r="HM417" s="153">
        <f t="shared" si="3064"/>
        <v>10000</v>
      </c>
      <c r="HN417" s="58">
        <f t="shared" si="2919"/>
        <v>0</v>
      </c>
      <c r="HO417" s="52">
        <f t="shared" si="2920"/>
        <v>0</v>
      </c>
      <c r="HP417" s="51">
        <f t="shared" si="2921"/>
        <v>0</v>
      </c>
      <c r="HQ417" s="57">
        <f t="shared" si="2922"/>
        <v>0</v>
      </c>
      <c r="HR417" s="153">
        <f t="shared" si="3065"/>
        <v>10000</v>
      </c>
      <c r="HS417" s="468">
        <f t="shared" si="2749"/>
        <v>0</v>
      </c>
      <c r="HT417" s="46">
        <f t="shared" si="2750"/>
        <v>0</v>
      </c>
      <c r="HU417" s="46">
        <f t="shared" si="2751"/>
        <v>0</v>
      </c>
      <c r="HV417" s="50"/>
      <c r="HX417" s="45">
        <v>356</v>
      </c>
      <c r="HY417" s="128">
        <f t="shared" si="2923"/>
        <v>0</v>
      </c>
      <c r="HZ417" s="46">
        <f t="shared" si="2924"/>
        <v>0</v>
      </c>
      <c r="IA417" s="46">
        <f t="shared" si="2925"/>
        <v>0</v>
      </c>
      <c r="IB417" s="46">
        <f t="shared" si="2926"/>
        <v>0</v>
      </c>
      <c r="IC417" s="46">
        <f t="shared" si="2927"/>
        <v>0</v>
      </c>
      <c r="ID417" s="51">
        <f t="shared" si="2928"/>
        <v>0</v>
      </c>
      <c r="IE417" s="153">
        <f t="shared" si="3066"/>
        <v>10000</v>
      </c>
      <c r="IF417" s="58">
        <f t="shared" si="2929"/>
        <v>0</v>
      </c>
      <c r="IG417" s="52">
        <f t="shared" si="2930"/>
        <v>0</v>
      </c>
      <c r="IH417" s="51">
        <f t="shared" si="2931"/>
        <v>0</v>
      </c>
      <c r="II417" s="57">
        <f t="shared" si="3067"/>
        <v>0</v>
      </c>
      <c r="IJ417" s="153">
        <f t="shared" si="3068"/>
        <v>10000</v>
      </c>
      <c r="IK417" s="468">
        <f t="shared" si="2752"/>
        <v>0</v>
      </c>
      <c r="IL417" s="46">
        <f t="shared" si="2753"/>
        <v>0</v>
      </c>
      <c r="IM417" s="46">
        <f t="shared" si="2754"/>
        <v>0</v>
      </c>
      <c r="IN417" s="50"/>
      <c r="IO417" s="53">
        <f t="shared" si="2932"/>
        <v>0</v>
      </c>
      <c r="IQ417" s="45">
        <v>356</v>
      </c>
      <c r="IR417" s="128">
        <f t="shared" si="2933"/>
        <v>0</v>
      </c>
      <c r="IS417" s="128">
        <f t="shared" si="2934"/>
        <v>0</v>
      </c>
      <c r="IT417" s="128">
        <f t="shared" si="2935"/>
        <v>0</v>
      </c>
      <c r="IU417" s="46">
        <f t="shared" si="3142"/>
        <v>0</v>
      </c>
      <c r="IV417" s="46">
        <f t="shared" si="2936"/>
        <v>0</v>
      </c>
      <c r="IW417" s="51">
        <f t="shared" si="2937"/>
        <v>0</v>
      </c>
      <c r="IX417" s="199">
        <f t="shared" si="3069"/>
        <v>10000</v>
      </c>
      <c r="IY417" s="128">
        <f t="shared" si="2938"/>
        <v>0</v>
      </c>
      <c r="IZ417" s="408">
        <f t="shared" si="2939"/>
        <v>0</v>
      </c>
      <c r="JA417" s="58">
        <f t="shared" si="2940"/>
        <v>0</v>
      </c>
      <c r="JB417" s="52">
        <f t="shared" si="2941"/>
        <v>0</v>
      </c>
      <c r="JC417" s="51">
        <f t="shared" si="2942"/>
        <v>0</v>
      </c>
      <c r="JD417" s="57">
        <f t="shared" si="2943"/>
        <v>0</v>
      </c>
      <c r="JE417" s="280">
        <f t="shared" si="2944"/>
        <v>10000</v>
      </c>
      <c r="JF417" s="280">
        <f t="shared" si="2945"/>
        <v>0</v>
      </c>
      <c r="JG417" s="468">
        <f t="shared" si="2946"/>
        <v>0</v>
      </c>
      <c r="JH417" s="46">
        <f t="shared" si="2947"/>
        <v>0</v>
      </c>
      <c r="JI417" s="46">
        <f t="shared" si="2948"/>
        <v>0</v>
      </c>
      <c r="JJ417" s="50"/>
      <c r="JL417" s="45">
        <v>356</v>
      </c>
      <c r="JM417" s="46">
        <f t="shared" si="2949"/>
        <v>0</v>
      </c>
      <c r="JN417" s="46">
        <f t="shared" si="2950"/>
        <v>0</v>
      </c>
      <c r="JO417" s="128">
        <f t="shared" si="2951"/>
        <v>0</v>
      </c>
      <c r="JP417" s="46">
        <f t="shared" si="3070"/>
        <v>0</v>
      </c>
      <c r="JQ417" s="46">
        <f t="shared" si="2952"/>
        <v>0</v>
      </c>
      <c r="JR417" s="51">
        <f t="shared" si="2953"/>
        <v>0</v>
      </c>
      <c r="JS417" s="51">
        <f t="shared" si="3222"/>
        <v>0</v>
      </c>
      <c r="JT417" s="199">
        <f t="shared" si="3071"/>
        <v>10000</v>
      </c>
      <c r="JU417" s="128">
        <f t="shared" si="2954"/>
        <v>0</v>
      </c>
      <c r="JV417" s="408">
        <f t="shared" si="2955"/>
        <v>0</v>
      </c>
      <c r="JW417" s="58">
        <f t="shared" si="2956"/>
        <v>0</v>
      </c>
      <c r="JX417" s="52">
        <f t="shared" si="2957"/>
        <v>0</v>
      </c>
      <c r="JY417" s="51">
        <f t="shared" si="2958"/>
        <v>0</v>
      </c>
      <c r="JZ417" s="51">
        <f t="shared" si="2959"/>
        <v>0</v>
      </c>
      <c r="KA417" s="199">
        <f t="shared" si="3223"/>
        <v>0</v>
      </c>
      <c r="KB417" s="128">
        <f t="shared" si="3072"/>
        <v>10000</v>
      </c>
      <c r="KC417" s="204">
        <f t="shared" si="2960"/>
        <v>0</v>
      </c>
      <c r="KD417" s="468">
        <f t="shared" si="3073"/>
        <v>0</v>
      </c>
      <c r="KE417" s="46">
        <f t="shared" si="3074"/>
        <v>0</v>
      </c>
      <c r="KF417" s="46">
        <f t="shared" si="2961"/>
        <v>0</v>
      </c>
      <c r="KG417" s="50"/>
      <c r="KI417" s="45">
        <v>356</v>
      </c>
      <c r="KJ417" s="46">
        <f t="shared" si="2962"/>
        <v>0</v>
      </c>
      <c r="KK417" s="46">
        <f t="shared" si="2963"/>
        <v>0</v>
      </c>
      <c r="KL417" s="128">
        <f t="shared" si="2964"/>
        <v>0</v>
      </c>
      <c r="KM417" s="46">
        <f t="shared" si="2782"/>
        <v>0</v>
      </c>
      <c r="KN417" s="46">
        <f t="shared" si="2965"/>
        <v>0</v>
      </c>
      <c r="KO417" s="51">
        <f t="shared" si="2966"/>
        <v>0</v>
      </c>
      <c r="KP417" s="199">
        <f t="shared" si="3224"/>
        <v>0</v>
      </c>
      <c r="KQ417" s="199">
        <f t="shared" si="3075"/>
        <v>10000</v>
      </c>
      <c r="KR417" s="128">
        <f t="shared" si="2967"/>
        <v>0</v>
      </c>
      <c r="KS417" s="408">
        <f t="shared" si="2968"/>
        <v>0</v>
      </c>
      <c r="KT417" s="45">
        <v>356</v>
      </c>
      <c r="KU417" s="46">
        <f t="shared" si="3076"/>
        <v>0</v>
      </c>
      <c r="KV417" s="46">
        <f t="shared" si="2969"/>
        <v>0</v>
      </c>
      <c r="KW417" s="128">
        <f t="shared" si="2755"/>
        <v>0</v>
      </c>
      <c r="KX417" s="46">
        <f t="shared" si="2970"/>
        <v>0</v>
      </c>
      <c r="KY417" s="46">
        <f t="shared" si="2756"/>
        <v>0</v>
      </c>
      <c r="KZ417" s="51">
        <f t="shared" si="2971"/>
        <v>0</v>
      </c>
      <c r="LA417" s="153">
        <f t="shared" si="3225"/>
        <v>0</v>
      </c>
      <c r="LB417" s="58">
        <f t="shared" si="3189"/>
        <v>0</v>
      </c>
      <c r="LC417" s="52">
        <f t="shared" si="2972"/>
        <v>0</v>
      </c>
      <c r="LD417" s="51">
        <f t="shared" si="2973"/>
        <v>0</v>
      </c>
      <c r="LE417" s="51">
        <f t="shared" si="2757"/>
        <v>0</v>
      </c>
      <c r="LF417" s="51">
        <f t="shared" si="3226"/>
        <v>0</v>
      </c>
      <c r="LG417" s="128">
        <f t="shared" si="2758"/>
        <v>10000</v>
      </c>
      <c r="LH417" s="204">
        <f t="shared" si="2974"/>
        <v>0</v>
      </c>
      <c r="LI417" s="479">
        <f t="shared" si="2759"/>
        <v>0</v>
      </c>
      <c r="LJ417" s="46">
        <f t="shared" si="3077"/>
        <v>0</v>
      </c>
      <c r="LK417" s="46">
        <f t="shared" si="3078"/>
        <v>0</v>
      </c>
      <c r="LL417" s="50"/>
      <c r="LN417" s="45">
        <v>356</v>
      </c>
      <c r="LO417" s="46">
        <f t="shared" si="2975"/>
        <v>0</v>
      </c>
      <c r="LP417" s="46">
        <f t="shared" si="3196"/>
        <v>0</v>
      </c>
      <c r="LQ417" s="46">
        <f t="shared" si="2976"/>
        <v>0</v>
      </c>
      <c r="LR417" s="46">
        <f t="shared" si="2977"/>
        <v>0</v>
      </c>
      <c r="LS417" s="46">
        <f t="shared" si="2978"/>
        <v>0</v>
      </c>
      <c r="LT417" s="51">
        <f t="shared" si="2979"/>
        <v>0</v>
      </c>
      <c r="LU417" s="199">
        <f t="shared" si="3079"/>
        <v>10000</v>
      </c>
      <c r="LV417" s="58">
        <f t="shared" si="2980"/>
        <v>0</v>
      </c>
      <c r="LW417" s="241">
        <f t="shared" si="3197"/>
        <v>0</v>
      </c>
      <c r="LX417" s="51">
        <f t="shared" si="2981"/>
        <v>0</v>
      </c>
      <c r="LY417" s="51">
        <f t="shared" si="2982"/>
        <v>0</v>
      </c>
      <c r="LZ417" s="46">
        <f t="shared" si="3080"/>
        <v>0</v>
      </c>
      <c r="MA417" s="199">
        <f t="shared" si="3081"/>
        <v>10000</v>
      </c>
      <c r="MB417" s="468">
        <f t="shared" si="3082"/>
        <v>0</v>
      </c>
      <c r="MC417" s="46">
        <f t="shared" si="3083"/>
        <v>0</v>
      </c>
      <c r="MD417" s="46">
        <f t="shared" si="3084"/>
        <v>0</v>
      </c>
      <c r="ME417" s="50"/>
      <c r="MG417" s="45">
        <v>356</v>
      </c>
      <c r="MH417" s="46">
        <f t="shared" si="2983"/>
        <v>0</v>
      </c>
      <c r="MI417" s="46">
        <f t="shared" si="3198"/>
        <v>0</v>
      </c>
      <c r="MJ417" s="46">
        <f t="shared" si="2984"/>
        <v>0</v>
      </c>
      <c r="MK417" s="46">
        <f t="shared" si="2985"/>
        <v>0</v>
      </c>
      <c r="ML417" s="46">
        <f t="shared" si="2986"/>
        <v>0</v>
      </c>
      <c r="MM417" s="51">
        <f t="shared" si="2987"/>
        <v>0</v>
      </c>
      <c r="MN417" s="199">
        <f t="shared" si="3085"/>
        <v>10000</v>
      </c>
      <c r="MO417" s="58">
        <f t="shared" si="2988"/>
        <v>0</v>
      </c>
      <c r="MP417" s="52">
        <f t="shared" si="3199"/>
        <v>0</v>
      </c>
      <c r="MQ417" s="51">
        <f t="shared" si="2989"/>
        <v>0</v>
      </c>
      <c r="MR417" s="57">
        <f t="shared" si="2990"/>
        <v>0</v>
      </c>
      <c r="MS417" s="199">
        <f t="shared" si="3086"/>
        <v>10000</v>
      </c>
      <c r="MT417" s="468">
        <f t="shared" si="3087"/>
        <v>0</v>
      </c>
      <c r="MU417" s="46">
        <f t="shared" si="2991"/>
        <v>0</v>
      </c>
      <c r="MV417" s="46">
        <f t="shared" si="2992"/>
        <v>0</v>
      </c>
      <c r="MW417" s="50"/>
      <c r="MY417" s="45">
        <v>356</v>
      </c>
      <c r="MZ417" s="46">
        <f t="shared" si="2993"/>
        <v>0</v>
      </c>
      <c r="NA417" s="46">
        <f t="shared" si="3200"/>
        <v>0</v>
      </c>
      <c r="NB417" s="128">
        <f t="shared" si="2994"/>
        <v>0</v>
      </c>
      <c r="NC417" s="46">
        <f t="shared" si="2776"/>
        <v>0</v>
      </c>
      <c r="ND417" s="46">
        <f t="shared" si="2995"/>
        <v>0</v>
      </c>
      <c r="NE417" s="51">
        <f t="shared" si="2760"/>
        <v>0</v>
      </c>
      <c r="NF417" s="153">
        <f t="shared" si="2761"/>
        <v>10000</v>
      </c>
      <c r="NG417" s="45">
        <v>356</v>
      </c>
      <c r="NH417" s="46">
        <f t="shared" si="2777"/>
        <v>0</v>
      </c>
      <c r="NI417" s="46">
        <f t="shared" si="3201"/>
        <v>0</v>
      </c>
      <c r="NJ417" s="128">
        <f t="shared" si="2762"/>
        <v>0</v>
      </c>
      <c r="NK417" s="46">
        <f t="shared" si="3088"/>
        <v>0</v>
      </c>
      <c r="NL417" s="46">
        <f t="shared" si="2763"/>
        <v>0</v>
      </c>
      <c r="NM417" s="51">
        <f t="shared" si="2996"/>
        <v>0</v>
      </c>
      <c r="NN417" s="58">
        <f t="shared" si="2764"/>
        <v>0</v>
      </c>
      <c r="NO417" s="52">
        <f t="shared" si="3227"/>
        <v>0</v>
      </c>
      <c r="NP417" s="51">
        <f t="shared" si="2765"/>
        <v>0</v>
      </c>
      <c r="NQ417" s="57">
        <f t="shared" si="2997"/>
        <v>0</v>
      </c>
      <c r="NR417" s="153">
        <f t="shared" si="3089"/>
        <v>10000</v>
      </c>
      <c r="NS417" s="469">
        <f t="shared" si="2998"/>
        <v>0</v>
      </c>
      <c r="NT417" s="46">
        <f t="shared" si="2999"/>
        <v>0</v>
      </c>
      <c r="NU417" s="46">
        <f t="shared" si="3000"/>
        <v>0</v>
      </c>
      <c r="NV417" s="50"/>
      <c r="NX417" s="45">
        <v>356</v>
      </c>
      <c r="NY417" s="46">
        <f t="shared" si="3001"/>
        <v>0</v>
      </c>
      <c r="NZ417" s="46">
        <f t="shared" si="3202"/>
        <v>0</v>
      </c>
      <c r="OA417" s="46">
        <f t="shared" si="3002"/>
        <v>0</v>
      </c>
      <c r="OB417" s="46">
        <f t="shared" si="3003"/>
        <v>0</v>
      </c>
      <c r="OC417" s="46">
        <f t="shared" si="3004"/>
        <v>0</v>
      </c>
      <c r="OD417" s="51">
        <f t="shared" si="3005"/>
        <v>0</v>
      </c>
      <c r="OE417" s="57">
        <f t="shared" si="3228"/>
        <v>0</v>
      </c>
      <c r="OF417" s="153">
        <f t="shared" si="3090"/>
        <v>10000</v>
      </c>
      <c r="OG417" s="58">
        <f t="shared" si="3006"/>
        <v>0</v>
      </c>
      <c r="OH417" s="241">
        <f t="shared" si="3229"/>
        <v>0</v>
      </c>
      <c r="OI417" s="51">
        <f t="shared" si="3007"/>
        <v>0</v>
      </c>
      <c r="OJ417" s="51">
        <f t="shared" si="3008"/>
        <v>0</v>
      </c>
      <c r="OK417" s="153">
        <f t="shared" si="3230"/>
        <v>0</v>
      </c>
      <c r="OL417" s="153">
        <f t="shared" si="3091"/>
        <v>10000</v>
      </c>
      <c r="OM417" s="468">
        <f t="shared" si="3092"/>
        <v>0</v>
      </c>
      <c r="ON417" s="46">
        <f t="shared" si="3093"/>
        <v>0</v>
      </c>
      <c r="OO417" s="46">
        <f t="shared" si="3009"/>
        <v>0</v>
      </c>
      <c r="OP417" s="50"/>
      <c r="OR417" s="45">
        <v>356</v>
      </c>
      <c r="OS417" s="46">
        <f t="shared" si="3010"/>
        <v>0</v>
      </c>
      <c r="OT417" s="128">
        <f t="shared" si="3203"/>
        <v>0</v>
      </c>
      <c r="OU417" s="128">
        <f t="shared" si="3011"/>
        <v>0</v>
      </c>
      <c r="OV417" s="46">
        <f t="shared" si="2778"/>
        <v>0</v>
      </c>
      <c r="OW417" s="46">
        <f t="shared" si="2779"/>
        <v>0</v>
      </c>
      <c r="OX417" s="51">
        <f t="shared" si="3012"/>
        <v>0</v>
      </c>
      <c r="OY417" s="51">
        <f t="shared" si="3231"/>
        <v>0</v>
      </c>
      <c r="OZ417" s="153">
        <f t="shared" si="3094"/>
        <v>10000</v>
      </c>
      <c r="PA417" s="45">
        <v>356</v>
      </c>
      <c r="PB417" s="46">
        <f t="shared" si="3013"/>
        <v>0</v>
      </c>
      <c r="PC417" s="46">
        <f t="shared" si="3232"/>
        <v>0</v>
      </c>
      <c r="PD417" s="128">
        <f t="shared" si="3014"/>
        <v>0</v>
      </c>
      <c r="PE417" s="46">
        <f t="shared" si="3015"/>
        <v>0</v>
      </c>
      <c r="PF417" s="46">
        <f t="shared" si="3016"/>
        <v>0</v>
      </c>
      <c r="PG417" s="51">
        <f t="shared" si="3017"/>
        <v>0</v>
      </c>
      <c r="PH417" s="57">
        <f t="shared" si="3233"/>
        <v>0</v>
      </c>
      <c r="PI417" s="688">
        <f t="shared" si="3018"/>
        <v>0</v>
      </c>
      <c r="PJ417" s="52">
        <f t="shared" si="3234"/>
        <v>0</v>
      </c>
      <c r="PK417" s="51">
        <f t="shared" si="3019"/>
        <v>0</v>
      </c>
      <c r="PL417" s="57">
        <f t="shared" si="3020"/>
        <v>0</v>
      </c>
      <c r="PM417" s="57">
        <f t="shared" si="3235"/>
        <v>0</v>
      </c>
      <c r="PN417" s="153">
        <f t="shared" si="3095"/>
        <v>10000</v>
      </c>
      <c r="PO417" s="469">
        <f t="shared" si="3021"/>
        <v>0</v>
      </c>
      <c r="PP417" s="46">
        <f t="shared" si="3022"/>
        <v>0</v>
      </c>
      <c r="PQ417" s="46">
        <f t="shared" si="3023"/>
        <v>0</v>
      </c>
      <c r="PR417" s="50"/>
    </row>
    <row r="418" spans="2:434" hidden="1" x14ac:dyDescent="0.3">
      <c r="B418" s="45">
        <v>357</v>
      </c>
      <c r="C418" s="46">
        <f t="shared" si="2798"/>
        <v>0</v>
      </c>
      <c r="D418" s="46">
        <f t="shared" si="2830"/>
        <v>0</v>
      </c>
      <c r="E418" s="46">
        <f t="shared" si="2831"/>
        <v>0</v>
      </c>
      <c r="F418" s="46">
        <f t="shared" si="2832"/>
        <v>0</v>
      </c>
      <c r="G418" s="46">
        <f t="shared" si="2833"/>
        <v>0</v>
      </c>
      <c r="H418" s="51">
        <f t="shared" si="2834"/>
        <v>0</v>
      </c>
      <c r="I418" s="58">
        <f t="shared" si="2766"/>
        <v>0</v>
      </c>
      <c r="J418" s="52">
        <f t="shared" si="2835"/>
        <v>0</v>
      </c>
      <c r="K418" s="51">
        <f t="shared" si="2836"/>
        <v>0</v>
      </c>
      <c r="L418" s="57">
        <f t="shared" si="2837"/>
        <v>0</v>
      </c>
      <c r="M418" s="468">
        <f t="shared" si="3024"/>
        <v>0</v>
      </c>
      <c r="N418" s="46">
        <f t="shared" si="3025"/>
        <v>0</v>
      </c>
      <c r="O418" s="47"/>
      <c r="P418" s="46">
        <f t="shared" si="3026"/>
        <v>0</v>
      </c>
      <c r="Q418" s="50"/>
      <c r="T418" s="45">
        <v>357</v>
      </c>
      <c r="U418" s="46">
        <f t="shared" si="2838"/>
        <v>0</v>
      </c>
      <c r="V418" s="46">
        <f t="shared" si="2839"/>
        <v>0</v>
      </c>
      <c r="W418" s="46">
        <f t="shared" si="3027"/>
        <v>0</v>
      </c>
      <c r="X418" s="46">
        <f t="shared" si="2840"/>
        <v>0</v>
      </c>
      <c r="Y418" s="46">
        <f t="shared" si="2841"/>
        <v>0</v>
      </c>
      <c r="Z418" s="51">
        <f t="shared" si="2842"/>
        <v>0</v>
      </c>
      <c r="AA418" s="58">
        <f t="shared" si="2843"/>
        <v>0</v>
      </c>
      <c r="AB418" s="52">
        <f t="shared" si="2844"/>
        <v>0</v>
      </c>
      <c r="AC418" s="51">
        <f t="shared" si="2845"/>
        <v>0</v>
      </c>
      <c r="AD418" s="57">
        <f t="shared" si="2846"/>
        <v>0</v>
      </c>
      <c r="AE418" s="468">
        <f t="shared" si="3028"/>
        <v>0</v>
      </c>
      <c r="AF418" s="46">
        <f t="shared" si="2847"/>
        <v>0</v>
      </c>
      <c r="AG418" s="47"/>
      <c r="AH418" s="46">
        <f t="shared" si="3029"/>
        <v>0</v>
      </c>
      <c r="AI418" s="50"/>
      <c r="AK418" s="45">
        <v>357</v>
      </c>
      <c r="AL418" s="46">
        <f t="shared" si="2848"/>
        <v>0</v>
      </c>
      <c r="AM418" s="46"/>
      <c r="AN418" s="46"/>
      <c r="AO418" s="46">
        <f t="shared" si="2849"/>
        <v>0</v>
      </c>
      <c r="AP418" s="128">
        <f t="shared" si="2850"/>
        <v>0</v>
      </c>
      <c r="AQ418" s="128"/>
      <c r="AR418" s="128"/>
      <c r="AS418" s="46">
        <f t="shared" si="2851"/>
        <v>0</v>
      </c>
      <c r="AT418" s="46">
        <f t="shared" si="2852"/>
        <v>0</v>
      </c>
      <c r="AU418" s="51"/>
      <c r="AV418" s="51"/>
      <c r="AW418" s="51">
        <f t="shared" si="2853"/>
        <v>0</v>
      </c>
      <c r="AX418" s="58">
        <f t="shared" si="2854"/>
        <v>0</v>
      </c>
      <c r="AY418" s="52"/>
      <c r="AZ418" s="52"/>
      <c r="BA418" s="52">
        <f t="shared" si="2855"/>
        <v>0</v>
      </c>
      <c r="BB418" s="51">
        <f t="shared" si="2856"/>
        <v>0</v>
      </c>
      <c r="BC418" s="51"/>
      <c r="BD418" s="51"/>
      <c r="BE418" s="57">
        <f t="shared" si="2857"/>
        <v>0</v>
      </c>
      <c r="BF418" s="468">
        <f t="shared" si="2858"/>
        <v>0</v>
      </c>
      <c r="BG418" s="46">
        <f t="shared" si="2859"/>
        <v>0</v>
      </c>
      <c r="BH418" s="46">
        <f t="shared" si="2860"/>
        <v>0</v>
      </c>
      <c r="BI418" s="50"/>
      <c r="BK418" s="45">
        <v>357</v>
      </c>
      <c r="BL418" s="46">
        <f t="shared" si="3030"/>
        <v>0</v>
      </c>
      <c r="BM418" s="46">
        <f t="shared" si="3031"/>
        <v>0</v>
      </c>
      <c r="BN418" s="46">
        <f t="shared" si="3032"/>
        <v>0</v>
      </c>
      <c r="BO418" s="46">
        <f t="shared" si="2861"/>
        <v>0</v>
      </c>
      <c r="BP418" s="46">
        <f t="shared" si="2862"/>
        <v>0</v>
      </c>
      <c r="BQ418" s="51">
        <f t="shared" si="2863"/>
        <v>0</v>
      </c>
      <c r="BR418" s="57">
        <f t="shared" si="3204"/>
        <v>0</v>
      </c>
      <c r="BS418" s="58">
        <f t="shared" si="2767"/>
        <v>0</v>
      </c>
      <c r="BT418" s="52">
        <f t="shared" si="3033"/>
        <v>0</v>
      </c>
      <c r="BU418" s="51">
        <f t="shared" si="2864"/>
        <v>0</v>
      </c>
      <c r="BV418" s="51">
        <f t="shared" si="2865"/>
        <v>0</v>
      </c>
      <c r="BW418" s="153">
        <f t="shared" si="3205"/>
        <v>0</v>
      </c>
      <c r="BX418" s="468">
        <f t="shared" si="3034"/>
        <v>0</v>
      </c>
      <c r="BY418" s="46">
        <f t="shared" si="3035"/>
        <v>0</v>
      </c>
      <c r="BZ418" s="46">
        <f t="shared" si="2866"/>
        <v>0</v>
      </c>
      <c r="CA418" s="50"/>
      <c r="CB418" s="18"/>
      <c r="CC418" s="45">
        <v>357</v>
      </c>
      <c r="CD418" s="128">
        <f t="shared" si="2867"/>
        <v>0</v>
      </c>
      <c r="CE418" s="46">
        <f t="shared" si="3036"/>
        <v>0</v>
      </c>
      <c r="CF418" s="128">
        <f t="shared" si="2868"/>
        <v>0</v>
      </c>
      <c r="CG418" s="46">
        <f t="shared" si="3037"/>
        <v>0</v>
      </c>
      <c r="CH418" s="46">
        <f t="shared" si="2768"/>
        <v>0</v>
      </c>
      <c r="CI418" s="51">
        <f t="shared" si="2869"/>
        <v>0</v>
      </c>
      <c r="CJ418" s="199">
        <f t="shared" si="3206"/>
        <v>0</v>
      </c>
      <c r="CK418" s="153">
        <f t="shared" si="3038"/>
        <v>10000</v>
      </c>
      <c r="CL418" s="45">
        <v>357</v>
      </c>
      <c r="CM418" s="46">
        <f t="shared" si="3039"/>
        <v>0</v>
      </c>
      <c r="CN418" s="46">
        <f t="shared" si="3040"/>
        <v>0</v>
      </c>
      <c r="CO418" s="128">
        <f t="shared" si="2780"/>
        <v>0</v>
      </c>
      <c r="CP418" s="46">
        <f t="shared" si="2870"/>
        <v>0</v>
      </c>
      <c r="CQ418" s="46">
        <f t="shared" si="2781"/>
        <v>0</v>
      </c>
      <c r="CR418" s="51">
        <f t="shared" si="2871"/>
        <v>0</v>
      </c>
      <c r="CS418" s="153">
        <f t="shared" si="3207"/>
        <v>0</v>
      </c>
      <c r="CT418" s="58">
        <f t="shared" si="2872"/>
        <v>0</v>
      </c>
      <c r="CU418" s="52">
        <f t="shared" si="3041"/>
        <v>0</v>
      </c>
      <c r="CV418" s="51">
        <f t="shared" si="3042"/>
        <v>0</v>
      </c>
      <c r="CW418" s="51">
        <f t="shared" si="2873"/>
        <v>0</v>
      </c>
      <c r="CX418" s="57">
        <f t="shared" si="3208"/>
        <v>0</v>
      </c>
      <c r="CY418" s="153">
        <f t="shared" si="3043"/>
        <v>10000</v>
      </c>
      <c r="CZ418" s="479">
        <f t="shared" si="2746"/>
        <v>0</v>
      </c>
      <c r="DA418" s="46">
        <f t="shared" si="3044"/>
        <v>0</v>
      </c>
      <c r="DB418" s="46">
        <f t="shared" si="3045"/>
        <v>0</v>
      </c>
      <c r="DC418" s="50"/>
      <c r="DE418" s="45">
        <v>357</v>
      </c>
      <c r="DF418" s="46">
        <f t="shared" si="2874"/>
        <v>0</v>
      </c>
      <c r="DG418" s="46">
        <f t="shared" si="3209"/>
        <v>0</v>
      </c>
      <c r="DH418" s="46">
        <f t="shared" si="2875"/>
        <v>0</v>
      </c>
      <c r="DI418" s="46">
        <f t="shared" si="2876"/>
        <v>0</v>
      </c>
      <c r="DJ418" s="46">
        <f t="shared" si="2877"/>
        <v>0</v>
      </c>
      <c r="DK418" s="51">
        <f t="shared" si="2878"/>
        <v>0</v>
      </c>
      <c r="DL418" s="58">
        <f t="shared" si="2769"/>
        <v>0</v>
      </c>
      <c r="DM418" s="241">
        <f t="shared" si="3210"/>
        <v>0</v>
      </c>
      <c r="DN418" s="51">
        <f t="shared" si="2879"/>
        <v>0</v>
      </c>
      <c r="DO418" s="57">
        <f t="shared" si="2880"/>
        <v>0</v>
      </c>
      <c r="DP418" s="468">
        <f t="shared" si="3046"/>
        <v>0</v>
      </c>
      <c r="DQ418" s="46">
        <f t="shared" si="3047"/>
        <v>0</v>
      </c>
      <c r="DR418" s="47"/>
      <c r="DS418" s="46">
        <f t="shared" si="3048"/>
        <v>0</v>
      </c>
      <c r="DT418" s="50"/>
      <c r="DV418" s="45">
        <v>357</v>
      </c>
      <c r="DW418" s="46">
        <f t="shared" si="3049"/>
        <v>0</v>
      </c>
      <c r="DX418" s="46">
        <f t="shared" si="3211"/>
        <v>0</v>
      </c>
      <c r="DY418" s="46">
        <f t="shared" si="3050"/>
        <v>0</v>
      </c>
      <c r="DZ418" s="46">
        <f t="shared" si="2881"/>
        <v>0</v>
      </c>
      <c r="EA418" s="46">
        <f t="shared" si="2882"/>
        <v>0</v>
      </c>
      <c r="EB418" s="51">
        <f t="shared" si="2883"/>
        <v>0</v>
      </c>
      <c r="EC418" s="58">
        <f t="shared" si="2770"/>
        <v>0</v>
      </c>
      <c r="ED418" s="52">
        <f t="shared" si="3212"/>
        <v>0</v>
      </c>
      <c r="EE418" s="51">
        <f t="shared" si="2884"/>
        <v>0</v>
      </c>
      <c r="EF418" s="57">
        <f t="shared" si="2885"/>
        <v>0</v>
      </c>
      <c r="EG418" s="468">
        <f t="shared" si="3051"/>
        <v>0</v>
      </c>
      <c r="EH418" s="46">
        <f t="shared" si="3052"/>
        <v>0</v>
      </c>
      <c r="EI418" s="47"/>
      <c r="EJ418" s="46">
        <f t="shared" si="3053"/>
        <v>0</v>
      </c>
      <c r="EK418" s="50"/>
      <c r="EL418" s="18"/>
      <c r="EM418" s="45">
        <v>357</v>
      </c>
      <c r="EN418" s="46">
        <f t="shared" si="3190"/>
        <v>0</v>
      </c>
      <c r="EO418" s="46">
        <f t="shared" si="3213"/>
        <v>0</v>
      </c>
      <c r="EP418" s="128">
        <f t="shared" si="2771"/>
        <v>0</v>
      </c>
      <c r="EQ418" s="46">
        <f t="shared" si="2886"/>
        <v>0</v>
      </c>
      <c r="ER418" s="46">
        <f t="shared" si="2887"/>
        <v>0</v>
      </c>
      <c r="ES418" s="51">
        <f t="shared" si="2888"/>
        <v>0</v>
      </c>
      <c r="ET418" s="153">
        <f t="shared" si="3054"/>
        <v>10000</v>
      </c>
      <c r="EU418" s="45">
        <v>357</v>
      </c>
      <c r="EV418" s="46">
        <f t="shared" si="2772"/>
        <v>0</v>
      </c>
      <c r="EW418" s="46">
        <f t="shared" si="3214"/>
        <v>0</v>
      </c>
      <c r="EX418" s="128">
        <f t="shared" si="2889"/>
        <v>0</v>
      </c>
      <c r="EY418" s="46">
        <f t="shared" si="2890"/>
        <v>0</v>
      </c>
      <c r="EZ418" s="46">
        <f t="shared" si="2891"/>
        <v>0</v>
      </c>
      <c r="FA418" s="51">
        <f t="shared" si="2892"/>
        <v>0</v>
      </c>
      <c r="FB418" s="58">
        <f t="shared" si="2893"/>
        <v>0</v>
      </c>
      <c r="FC418" s="52">
        <f t="shared" si="3215"/>
        <v>0</v>
      </c>
      <c r="FD418" s="51">
        <f t="shared" si="3055"/>
        <v>0</v>
      </c>
      <c r="FE418" s="57">
        <f t="shared" si="2894"/>
        <v>0</v>
      </c>
      <c r="FF418" s="153">
        <f t="shared" si="3056"/>
        <v>10000</v>
      </c>
      <c r="FG418" s="469">
        <f t="shared" si="2895"/>
        <v>0</v>
      </c>
      <c r="FH418" s="46">
        <f t="shared" si="2896"/>
        <v>0</v>
      </c>
      <c r="FI418" s="46">
        <f t="shared" si="2897"/>
        <v>0</v>
      </c>
      <c r="FJ418" s="50"/>
      <c r="FL418" s="45">
        <v>357</v>
      </c>
      <c r="FM418" s="46">
        <f t="shared" si="3057"/>
        <v>0</v>
      </c>
      <c r="FN418" s="46">
        <f t="shared" si="3191"/>
        <v>0</v>
      </c>
      <c r="FO418" s="46">
        <f t="shared" si="3058"/>
        <v>0</v>
      </c>
      <c r="FP418" s="46">
        <f t="shared" si="2898"/>
        <v>0</v>
      </c>
      <c r="FQ418" s="46">
        <f t="shared" si="2899"/>
        <v>0</v>
      </c>
      <c r="FR418" s="51">
        <f t="shared" si="2900"/>
        <v>0</v>
      </c>
      <c r="FS418" s="57">
        <f t="shared" si="3216"/>
        <v>0</v>
      </c>
      <c r="FT418" s="58">
        <f t="shared" si="2773"/>
        <v>0</v>
      </c>
      <c r="FU418" s="241">
        <f t="shared" si="3192"/>
        <v>0</v>
      </c>
      <c r="FV418" s="51">
        <f t="shared" si="2901"/>
        <v>0</v>
      </c>
      <c r="FW418" s="51">
        <f t="shared" si="2902"/>
        <v>0</v>
      </c>
      <c r="FX418" s="153">
        <f t="shared" si="3217"/>
        <v>0</v>
      </c>
      <c r="FY418" s="468">
        <f t="shared" si="3059"/>
        <v>0</v>
      </c>
      <c r="FZ418" s="46">
        <f t="shared" si="3060"/>
        <v>0</v>
      </c>
      <c r="GA418" s="46">
        <f t="shared" si="2903"/>
        <v>0</v>
      </c>
      <c r="GB418" s="50"/>
      <c r="GD418" s="45">
        <v>357</v>
      </c>
      <c r="GE418" s="128">
        <f t="shared" si="3193"/>
        <v>0</v>
      </c>
      <c r="GF418" s="128">
        <f t="shared" si="3218"/>
        <v>0</v>
      </c>
      <c r="GG418" s="128">
        <f t="shared" ref="GG418:GG421" si="3236">IF(AND($H$7="Oui",GD418=$I$7),GI418+GH418,GE418-GF418)</f>
        <v>0</v>
      </c>
      <c r="GH418" s="46">
        <f t="shared" si="2774"/>
        <v>0</v>
      </c>
      <c r="GI418" s="46">
        <f t="shared" si="2904"/>
        <v>0</v>
      </c>
      <c r="GJ418" s="51">
        <f t="shared" si="2905"/>
        <v>0</v>
      </c>
      <c r="GK418" s="51">
        <f t="shared" si="3219"/>
        <v>0</v>
      </c>
      <c r="GL418" s="153">
        <f t="shared" si="3061"/>
        <v>10000</v>
      </c>
      <c r="GM418" s="45">
        <v>357</v>
      </c>
      <c r="GN418" s="46">
        <f t="shared" si="2775"/>
        <v>0</v>
      </c>
      <c r="GO418" s="46">
        <f t="shared" si="3194"/>
        <v>0</v>
      </c>
      <c r="GP418" s="128">
        <f t="shared" si="2747"/>
        <v>0</v>
      </c>
      <c r="GQ418" s="46">
        <f t="shared" si="2906"/>
        <v>0</v>
      </c>
      <c r="GR418" s="46">
        <f t="shared" si="2748"/>
        <v>0</v>
      </c>
      <c r="GS418" s="51">
        <f t="shared" si="2907"/>
        <v>0</v>
      </c>
      <c r="GT418" s="57">
        <f t="shared" si="3220"/>
        <v>0</v>
      </c>
      <c r="GU418" s="58">
        <f t="shared" si="2908"/>
        <v>0</v>
      </c>
      <c r="GV418" s="52">
        <f t="shared" si="3195"/>
        <v>0</v>
      </c>
      <c r="GW418" s="51">
        <f t="shared" si="3062"/>
        <v>0</v>
      </c>
      <c r="GX418" s="57">
        <f t="shared" si="2909"/>
        <v>0</v>
      </c>
      <c r="GY418" s="57">
        <f t="shared" si="3221"/>
        <v>0</v>
      </c>
      <c r="GZ418" s="153">
        <f t="shared" si="3063"/>
        <v>10000</v>
      </c>
      <c r="HA418" s="469">
        <f t="shared" si="2910"/>
        <v>0</v>
      </c>
      <c r="HB418" s="46">
        <f t="shared" si="2911"/>
        <v>0</v>
      </c>
      <c r="HC418" s="46">
        <f t="shared" si="2912"/>
        <v>0</v>
      </c>
      <c r="HD418" s="50"/>
      <c r="HF418" s="45">
        <v>357</v>
      </c>
      <c r="HG418" s="46">
        <f t="shared" si="2913"/>
        <v>0</v>
      </c>
      <c r="HH418" s="46">
        <f t="shared" si="2914"/>
        <v>0</v>
      </c>
      <c r="HI418" s="46">
        <f t="shared" si="2915"/>
        <v>0</v>
      </c>
      <c r="HJ418" s="46">
        <f t="shared" si="2916"/>
        <v>0</v>
      </c>
      <c r="HK418" s="46">
        <f t="shared" si="2917"/>
        <v>0</v>
      </c>
      <c r="HL418" s="51">
        <f t="shared" si="2918"/>
        <v>0</v>
      </c>
      <c r="HM418" s="153">
        <f t="shared" si="3064"/>
        <v>10000</v>
      </c>
      <c r="HN418" s="58">
        <f t="shared" si="2919"/>
        <v>0</v>
      </c>
      <c r="HO418" s="52">
        <f t="shared" si="2920"/>
        <v>0</v>
      </c>
      <c r="HP418" s="51">
        <f t="shared" si="2921"/>
        <v>0</v>
      </c>
      <c r="HQ418" s="57">
        <f t="shared" si="2922"/>
        <v>0</v>
      </c>
      <c r="HR418" s="153">
        <f t="shared" si="3065"/>
        <v>10000</v>
      </c>
      <c r="HS418" s="468">
        <f t="shared" si="2749"/>
        <v>0</v>
      </c>
      <c r="HT418" s="46">
        <f t="shared" si="2750"/>
        <v>0</v>
      </c>
      <c r="HU418" s="46">
        <f t="shared" si="2751"/>
        <v>0</v>
      </c>
      <c r="HV418" s="50"/>
      <c r="HX418" s="45">
        <v>357</v>
      </c>
      <c r="HY418" s="128">
        <f t="shared" si="2923"/>
        <v>0</v>
      </c>
      <c r="HZ418" s="46">
        <f t="shared" si="2924"/>
        <v>0</v>
      </c>
      <c r="IA418" s="46">
        <f t="shared" si="2925"/>
        <v>0</v>
      </c>
      <c r="IB418" s="46">
        <f t="shared" si="2926"/>
        <v>0</v>
      </c>
      <c r="IC418" s="46">
        <f t="shared" si="2927"/>
        <v>0</v>
      </c>
      <c r="ID418" s="51">
        <f t="shared" si="2928"/>
        <v>0</v>
      </c>
      <c r="IE418" s="153">
        <f t="shared" si="3066"/>
        <v>10000</v>
      </c>
      <c r="IF418" s="58">
        <f t="shared" si="2929"/>
        <v>0</v>
      </c>
      <c r="IG418" s="52">
        <f t="shared" si="2930"/>
        <v>0</v>
      </c>
      <c r="IH418" s="51">
        <f t="shared" si="2931"/>
        <v>0</v>
      </c>
      <c r="II418" s="57">
        <f t="shared" si="3067"/>
        <v>0</v>
      </c>
      <c r="IJ418" s="153">
        <f t="shared" si="3068"/>
        <v>10000</v>
      </c>
      <c r="IK418" s="468">
        <f t="shared" si="2752"/>
        <v>0</v>
      </c>
      <c r="IL418" s="46">
        <f t="shared" si="2753"/>
        <v>0</v>
      </c>
      <c r="IM418" s="46">
        <f t="shared" si="2754"/>
        <v>0</v>
      </c>
      <c r="IN418" s="50"/>
      <c r="IO418" s="53">
        <f t="shared" si="2932"/>
        <v>0</v>
      </c>
      <c r="IQ418" s="45">
        <v>357</v>
      </c>
      <c r="IR418" s="128">
        <f t="shared" si="2933"/>
        <v>0</v>
      </c>
      <c r="IS418" s="128">
        <f t="shared" si="2934"/>
        <v>0</v>
      </c>
      <c r="IT418" s="128">
        <f t="shared" si="2935"/>
        <v>0</v>
      </c>
      <c r="IU418" s="46">
        <f t="shared" si="3142"/>
        <v>0</v>
      </c>
      <c r="IV418" s="46">
        <f t="shared" si="2936"/>
        <v>0</v>
      </c>
      <c r="IW418" s="51">
        <f t="shared" si="2937"/>
        <v>0</v>
      </c>
      <c r="IX418" s="199">
        <f t="shared" si="3069"/>
        <v>10000</v>
      </c>
      <c r="IY418" s="128">
        <f t="shared" si="2938"/>
        <v>0</v>
      </c>
      <c r="IZ418" s="408">
        <f t="shared" si="2939"/>
        <v>0</v>
      </c>
      <c r="JA418" s="58">
        <f t="shared" si="2940"/>
        <v>0</v>
      </c>
      <c r="JB418" s="52">
        <f t="shared" si="2941"/>
        <v>0</v>
      </c>
      <c r="JC418" s="51">
        <f t="shared" si="2942"/>
        <v>0</v>
      </c>
      <c r="JD418" s="57">
        <f t="shared" si="2943"/>
        <v>0</v>
      </c>
      <c r="JE418" s="280">
        <f t="shared" si="2944"/>
        <v>10000</v>
      </c>
      <c r="JF418" s="280">
        <f t="shared" si="2945"/>
        <v>0</v>
      </c>
      <c r="JG418" s="468">
        <f t="shared" si="2946"/>
        <v>0</v>
      </c>
      <c r="JH418" s="46">
        <f t="shared" si="2947"/>
        <v>0</v>
      </c>
      <c r="JI418" s="46">
        <f t="shared" si="2948"/>
        <v>0</v>
      </c>
      <c r="JJ418" s="50"/>
      <c r="JL418" s="45">
        <v>357</v>
      </c>
      <c r="JM418" s="46">
        <f t="shared" si="2949"/>
        <v>0</v>
      </c>
      <c r="JN418" s="46">
        <f t="shared" si="2950"/>
        <v>0</v>
      </c>
      <c r="JO418" s="128">
        <f t="shared" si="2951"/>
        <v>0</v>
      </c>
      <c r="JP418" s="46">
        <f t="shared" si="3070"/>
        <v>0</v>
      </c>
      <c r="JQ418" s="46">
        <f t="shared" si="2952"/>
        <v>0</v>
      </c>
      <c r="JR418" s="51">
        <f t="shared" si="2953"/>
        <v>0</v>
      </c>
      <c r="JS418" s="51">
        <f t="shared" si="3222"/>
        <v>0</v>
      </c>
      <c r="JT418" s="199">
        <f t="shared" si="3071"/>
        <v>10000</v>
      </c>
      <c r="JU418" s="128">
        <f t="shared" si="2954"/>
        <v>0</v>
      </c>
      <c r="JV418" s="408">
        <f t="shared" si="2955"/>
        <v>0</v>
      </c>
      <c r="JW418" s="58">
        <f t="shared" si="2956"/>
        <v>0</v>
      </c>
      <c r="JX418" s="52">
        <f t="shared" si="2957"/>
        <v>0</v>
      </c>
      <c r="JY418" s="51">
        <f t="shared" si="2958"/>
        <v>0</v>
      </c>
      <c r="JZ418" s="51">
        <f t="shared" si="2959"/>
        <v>0</v>
      </c>
      <c r="KA418" s="199">
        <f t="shared" si="3223"/>
        <v>0</v>
      </c>
      <c r="KB418" s="128">
        <f t="shared" si="3072"/>
        <v>10000</v>
      </c>
      <c r="KC418" s="204">
        <f t="shared" si="2960"/>
        <v>0</v>
      </c>
      <c r="KD418" s="468">
        <f t="shared" si="3073"/>
        <v>0</v>
      </c>
      <c r="KE418" s="46">
        <f t="shared" si="3074"/>
        <v>0</v>
      </c>
      <c r="KF418" s="46">
        <f t="shared" si="2961"/>
        <v>0</v>
      </c>
      <c r="KG418" s="50"/>
      <c r="KI418" s="45">
        <v>357</v>
      </c>
      <c r="KJ418" s="46">
        <f t="shared" si="2962"/>
        <v>0</v>
      </c>
      <c r="KK418" s="46">
        <f t="shared" si="2963"/>
        <v>0</v>
      </c>
      <c r="KL418" s="128">
        <f t="shared" si="2964"/>
        <v>0</v>
      </c>
      <c r="KM418" s="46">
        <f t="shared" si="2782"/>
        <v>0</v>
      </c>
      <c r="KN418" s="46">
        <f t="shared" si="2965"/>
        <v>0</v>
      </c>
      <c r="KO418" s="51">
        <f t="shared" si="2966"/>
        <v>0</v>
      </c>
      <c r="KP418" s="199">
        <f t="shared" si="3224"/>
        <v>0</v>
      </c>
      <c r="KQ418" s="199">
        <f t="shared" si="3075"/>
        <v>10000</v>
      </c>
      <c r="KR418" s="128">
        <f t="shared" si="2967"/>
        <v>0</v>
      </c>
      <c r="KS418" s="408">
        <f t="shared" si="2968"/>
        <v>0</v>
      </c>
      <c r="KT418" s="45">
        <v>357</v>
      </c>
      <c r="KU418" s="46">
        <f t="shared" si="3076"/>
        <v>0</v>
      </c>
      <c r="KV418" s="46">
        <f t="shared" si="2969"/>
        <v>0</v>
      </c>
      <c r="KW418" s="128">
        <f t="shared" si="2755"/>
        <v>0</v>
      </c>
      <c r="KX418" s="46">
        <f t="shared" si="2970"/>
        <v>0</v>
      </c>
      <c r="KY418" s="46">
        <f t="shared" si="2756"/>
        <v>0</v>
      </c>
      <c r="KZ418" s="51">
        <f t="shared" si="2971"/>
        <v>0</v>
      </c>
      <c r="LA418" s="153">
        <f t="shared" si="3225"/>
        <v>0</v>
      </c>
      <c r="LB418" s="58">
        <f t="shared" si="3189"/>
        <v>0</v>
      </c>
      <c r="LC418" s="52">
        <f t="shared" si="2972"/>
        <v>0</v>
      </c>
      <c r="LD418" s="51">
        <f t="shared" si="2973"/>
        <v>0</v>
      </c>
      <c r="LE418" s="51">
        <f t="shared" si="2757"/>
        <v>0</v>
      </c>
      <c r="LF418" s="51">
        <f t="shared" si="3226"/>
        <v>0</v>
      </c>
      <c r="LG418" s="128">
        <f t="shared" si="2758"/>
        <v>10000</v>
      </c>
      <c r="LH418" s="204">
        <f t="shared" si="2974"/>
        <v>0</v>
      </c>
      <c r="LI418" s="479">
        <f t="shared" si="2759"/>
        <v>0</v>
      </c>
      <c r="LJ418" s="46">
        <f t="shared" si="3077"/>
        <v>0</v>
      </c>
      <c r="LK418" s="46">
        <f t="shared" si="3078"/>
        <v>0</v>
      </c>
      <c r="LL418" s="50"/>
      <c r="LN418" s="45">
        <v>357</v>
      </c>
      <c r="LO418" s="46">
        <f t="shared" si="2975"/>
        <v>0</v>
      </c>
      <c r="LP418" s="46">
        <f t="shared" si="3196"/>
        <v>0</v>
      </c>
      <c r="LQ418" s="46">
        <f t="shared" si="2976"/>
        <v>0</v>
      </c>
      <c r="LR418" s="46">
        <f t="shared" si="2977"/>
        <v>0</v>
      </c>
      <c r="LS418" s="46">
        <f t="shared" si="2978"/>
        <v>0</v>
      </c>
      <c r="LT418" s="51">
        <f t="shared" si="2979"/>
        <v>0</v>
      </c>
      <c r="LU418" s="199">
        <f t="shared" si="3079"/>
        <v>10000</v>
      </c>
      <c r="LV418" s="58">
        <f t="shared" si="2980"/>
        <v>0</v>
      </c>
      <c r="LW418" s="241">
        <f t="shared" si="3197"/>
        <v>0</v>
      </c>
      <c r="LX418" s="51">
        <f t="shared" si="2981"/>
        <v>0</v>
      </c>
      <c r="LY418" s="51">
        <f t="shared" si="2982"/>
        <v>0</v>
      </c>
      <c r="LZ418" s="46">
        <f t="shared" si="3080"/>
        <v>0</v>
      </c>
      <c r="MA418" s="199">
        <f t="shared" si="3081"/>
        <v>10000</v>
      </c>
      <c r="MB418" s="468">
        <f t="shared" si="3082"/>
        <v>0</v>
      </c>
      <c r="MC418" s="46">
        <f t="shared" si="3083"/>
        <v>0</v>
      </c>
      <c r="MD418" s="46">
        <f t="shared" si="3084"/>
        <v>0</v>
      </c>
      <c r="ME418" s="50"/>
      <c r="MG418" s="45">
        <v>357</v>
      </c>
      <c r="MH418" s="46">
        <f t="shared" si="2983"/>
        <v>0</v>
      </c>
      <c r="MI418" s="46">
        <f t="shared" si="3198"/>
        <v>0</v>
      </c>
      <c r="MJ418" s="46">
        <f t="shared" si="2984"/>
        <v>0</v>
      </c>
      <c r="MK418" s="46">
        <f t="shared" si="2985"/>
        <v>0</v>
      </c>
      <c r="ML418" s="46">
        <f t="shared" si="2986"/>
        <v>0</v>
      </c>
      <c r="MM418" s="51">
        <f t="shared" si="2987"/>
        <v>0</v>
      </c>
      <c r="MN418" s="199">
        <f t="shared" si="3085"/>
        <v>10000</v>
      </c>
      <c r="MO418" s="58">
        <f t="shared" si="2988"/>
        <v>0</v>
      </c>
      <c r="MP418" s="52">
        <f t="shared" si="3199"/>
        <v>0</v>
      </c>
      <c r="MQ418" s="51">
        <f t="shared" si="2989"/>
        <v>0</v>
      </c>
      <c r="MR418" s="57">
        <f t="shared" si="2990"/>
        <v>0</v>
      </c>
      <c r="MS418" s="199">
        <f t="shared" si="3086"/>
        <v>10000</v>
      </c>
      <c r="MT418" s="468">
        <f t="shared" si="3087"/>
        <v>0</v>
      </c>
      <c r="MU418" s="46">
        <f t="shared" si="2991"/>
        <v>0</v>
      </c>
      <c r="MV418" s="46">
        <f t="shared" si="2992"/>
        <v>0</v>
      </c>
      <c r="MW418" s="50"/>
      <c r="MY418" s="45">
        <v>357</v>
      </c>
      <c r="MZ418" s="46">
        <f t="shared" si="2993"/>
        <v>0</v>
      </c>
      <c r="NA418" s="46">
        <f t="shared" si="3200"/>
        <v>0</v>
      </c>
      <c r="NB418" s="128">
        <f t="shared" si="2994"/>
        <v>0</v>
      </c>
      <c r="NC418" s="46">
        <f t="shared" si="2776"/>
        <v>0</v>
      </c>
      <c r="ND418" s="46">
        <f t="shared" si="2995"/>
        <v>0</v>
      </c>
      <c r="NE418" s="51">
        <f t="shared" si="2760"/>
        <v>0</v>
      </c>
      <c r="NF418" s="153">
        <f t="shared" si="2761"/>
        <v>10000</v>
      </c>
      <c r="NG418" s="45">
        <v>357</v>
      </c>
      <c r="NH418" s="46">
        <f t="shared" si="2777"/>
        <v>0</v>
      </c>
      <c r="NI418" s="46">
        <f t="shared" si="3201"/>
        <v>0</v>
      </c>
      <c r="NJ418" s="128">
        <f t="shared" si="2762"/>
        <v>0</v>
      </c>
      <c r="NK418" s="46">
        <f t="shared" si="3088"/>
        <v>0</v>
      </c>
      <c r="NL418" s="46">
        <f t="shared" si="2763"/>
        <v>0</v>
      </c>
      <c r="NM418" s="51">
        <f t="shared" si="2996"/>
        <v>0</v>
      </c>
      <c r="NN418" s="58">
        <f t="shared" si="2764"/>
        <v>0</v>
      </c>
      <c r="NO418" s="52">
        <f t="shared" si="3227"/>
        <v>0</v>
      </c>
      <c r="NP418" s="51">
        <f t="shared" si="2765"/>
        <v>0</v>
      </c>
      <c r="NQ418" s="57">
        <f t="shared" si="2997"/>
        <v>0</v>
      </c>
      <c r="NR418" s="153">
        <f t="shared" si="3089"/>
        <v>10000</v>
      </c>
      <c r="NS418" s="469">
        <f t="shared" si="2998"/>
        <v>0</v>
      </c>
      <c r="NT418" s="46">
        <f t="shared" si="2999"/>
        <v>0</v>
      </c>
      <c r="NU418" s="46">
        <f t="shared" si="3000"/>
        <v>0</v>
      </c>
      <c r="NV418" s="50"/>
      <c r="NX418" s="45">
        <v>357</v>
      </c>
      <c r="NY418" s="46">
        <f t="shared" si="3001"/>
        <v>0</v>
      </c>
      <c r="NZ418" s="46">
        <f t="shared" si="3202"/>
        <v>0</v>
      </c>
      <c r="OA418" s="46">
        <f t="shared" si="3002"/>
        <v>0</v>
      </c>
      <c r="OB418" s="46">
        <f t="shared" si="3003"/>
        <v>0</v>
      </c>
      <c r="OC418" s="46">
        <f t="shared" si="3004"/>
        <v>0</v>
      </c>
      <c r="OD418" s="51">
        <f t="shared" si="3005"/>
        <v>0</v>
      </c>
      <c r="OE418" s="57">
        <f t="shared" si="3228"/>
        <v>0</v>
      </c>
      <c r="OF418" s="153">
        <f t="shared" si="3090"/>
        <v>10000</v>
      </c>
      <c r="OG418" s="58">
        <f t="shared" si="3006"/>
        <v>0</v>
      </c>
      <c r="OH418" s="241">
        <f t="shared" si="3229"/>
        <v>0</v>
      </c>
      <c r="OI418" s="51">
        <f t="shared" si="3007"/>
        <v>0</v>
      </c>
      <c r="OJ418" s="51">
        <f t="shared" si="3008"/>
        <v>0</v>
      </c>
      <c r="OK418" s="153">
        <f t="shared" si="3230"/>
        <v>0</v>
      </c>
      <c r="OL418" s="153">
        <f t="shared" si="3091"/>
        <v>10000</v>
      </c>
      <c r="OM418" s="468">
        <f t="shared" si="3092"/>
        <v>0</v>
      </c>
      <c r="ON418" s="46">
        <f t="shared" si="3093"/>
        <v>0</v>
      </c>
      <c r="OO418" s="46">
        <f t="shared" si="3009"/>
        <v>0</v>
      </c>
      <c r="OP418" s="50"/>
      <c r="OR418" s="45">
        <v>357</v>
      </c>
      <c r="OS418" s="46">
        <f t="shared" si="3010"/>
        <v>0</v>
      </c>
      <c r="OT418" s="128">
        <f t="shared" si="3203"/>
        <v>0</v>
      </c>
      <c r="OU418" s="128">
        <f t="shared" si="3011"/>
        <v>0</v>
      </c>
      <c r="OV418" s="46">
        <f t="shared" si="2778"/>
        <v>0</v>
      </c>
      <c r="OW418" s="46">
        <f t="shared" si="2779"/>
        <v>0</v>
      </c>
      <c r="OX418" s="51">
        <f t="shared" si="3012"/>
        <v>0</v>
      </c>
      <c r="OY418" s="51">
        <f t="shared" si="3231"/>
        <v>0</v>
      </c>
      <c r="OZ418" s="153">
        <f t="shared" si="3094"/>
        <v>10000</v>
      </c>
      <c r="PA418" s="45">
        <v>357</v>
      </c>
      <c r="PB418" s="46">
        <f t="shared" si="3013"/>
        <v>0</v>
      </c>
      <c r="PC418" s="46">
        <f t="shared" si="3232"/>
        <v>0</v>
      </c>
      <c r="PD418" s="128">
        <f t="shared" si="3014"/>
        <v>0</v>
      </c>
      <c r="PE418" s="46">
        <f t="shared" si="3015"/>
        <v>0</v>
      </c>
      <c r="PF418" s="46">
        <f t="shared" si="3016"/>
        <v>0</v>
      </c>
      <c r="PG418" s="51">
        <f t="shared" si="3017"/>
        <v>0</v>
      </c>
      <c r="PH418" s="57">
        <f t="shared" si="3233"/>
        <v>0</v>
      </c>
      <c r="PI418" s="688">
        <f t="shared" si="3018"/>
        <v>0</v>
      </c>
      <c r="PJ418" s="52">
        <f t="shared" si="3234"/>
        <v>0</v>
      </c>
      <c r="PK418" s="51">
        <f t="shared" si="3019"/>
        <v>0</v>
      </c>
      <c r="PL418" s="57">
        <f t="shared" si="3020"/>
        <v>0</v>
      </c>
      <c r="PM418" s="57">
        <f t="shared" si="3235"/>
        <v>0</v>
      </c>
      <c r="PN418" s="153">
        <f t="shared" si="3095"/>
        <v>10000</v>
      </c>
      <c r="PO418" s="469">
        <f t="shared" si="3021"/>
        <v>0</v>
      </c>
      <c r="PP418" s="46">
        <f t="shared" si="3022"/>
        <v>0</v>
      </c>
      <c r="PQ418" s="46">
        <f t="shared" si="3023"/>
        <v>0</v>
      </c>
      <c r="PR418" s="50"/>
    </row>
    <row r="419" spans="2:434" hidden="1" x14ac:dyDescent="0.3">
      <c r="B419" s="45">
        <v>358</v>
      </c>
      <c r="C419" s="46">
        <f t="shared" si="2798"/>
        <v>0</v>
      </c>
      <c r="D419" s="46">
        <f t="shared" si="2830"/>
        <v>0</v>
      </c>
      <c r="E419" s="46">
        <f t="shared" si="2831"/>
        <v>0</v>
      </c>
      <c r="F419" s="46">
        <f t="shared" si="2832"/>
        <v>0</v>
      </c>
      <c r="G419" s="46">
        <f t="shared" si="2833"/>
        <v>0</v>
      </c>
      <c r="H419" s="51">
        <f t="shared" si="2834"/>
        <v>0</v>
      </c>
      <c r="I419" s="58">
        <f t="shared" si="2766"/>
        <v>0</v>
      </c>
      <c r="J419" s="52">
        <f t="shared" si="2835"/>
        <v>0</v>
      </c>
      <c r="K419" s="51">
        <f t="shared" si="2836"/>
        <v>0</v>
      </c>
      <c r="L419" s="57">
        <f t="shared" si="2837"/>
        <v>0</v>
      </c>
      <c r="M419" s="468">
        <f t="shared" si="3024"/>
        <v>0</v>
      </c>
      <c r="N419" s="46">
        <f t="shared" si="3025"/>
        <v>0</v>
      </c>
      <c r="O419" s="47"/>
      <c r="P419" s="46">
        <f t="shared" si="3026"/>
        <v>0</v>
      </c>
      <c r="Q419" s="50"/>
      <c r="T419" s="45">
        <v>358</v>
      </c>
      <c r="U419" s="46">
        <f t="shared" si="2838"/>
        <v>0</v>
      </c>
      <c r="V419" s="46">
        <f t="shared" si="2839"/>
        <v>0</v>
      </c>
      <c r="W419" s="46">
        <f t="shared" si="3027"/>
        <v>0</v>
      </c>
      <c r="X419" s="46">
        <f t="shared" si="2840"/>
        <v>0</v>
      </c>
      <c r="Y419" s="46">
        <f t="shared" si="2841"/>
        <v>0</v>
      </c>
      <c r="Z419" s="51">
        <f t="shared" si="2842"/>
        <v>0</v>
      </c>
      <c r="AA419" s="58">
        <f t="shared" si="2843"/>
        <v>0</v>
      </c>
      <c r="AB419" s="52">
        <f t="shared" si="2844"/>
        <v>0</v>
      </c>
      <c r="AC419" s="51">
        <f t="shared" si="2845"/>
        <v>0</v>
      </c>
      <c r="AD419" s="57">
        <f t="shared" si="2846"/>
        <v>0</v>
      </c>
      <c r="AE419" s="468">
        <f t="shared" si="3028"/>
        <v>0</v>
      </c>
      <c r="AF419" s="46">
        <f t="shared" si="2847"/>
        <v>0</v>
      </c>
      <c r="AG419" s="47"/>
      <c r="AH419" s="46">
        <f t="shared" si="3029"/>
        <v>0</v>
      </c>
      <c r="AI419" s="50"/>
      <c r="AK419" s="45">
        <v>358</v>
      </c>
      <c r="AL419" s="46">
        <f t="shared" si="2848"/>
        <v>0</v>
      </c>
      <c r="AM419" s="46"/>
      <c r="AN419" s="46"/>
      <c r="AO419" s="46">
        <f t="shared" si="2849"/>
        <v>0</v>
      </c>
      <c r="AP419" s="128">
        <f t="shared" si="2850"/>
        <v>0</v>
      </c>
      <c r="AQ419" s="128"/>
      <c r="AR419" s="128"/>
      <c r="AS419" s="46">
        <f t="shared" si="2851"/>
        <v>0</v>
      </c>
      <c r="AT419" s="46">
        <f t="shared" si="2852"/>
        <v>0</v>
      </c>
      <c r="AU419" s="51"/>
      <c r="AV419" s="51"/>
      <c r="AW419" s="51">
        <f t="shared" si="2853"/>
        <v>0</v>
      </c>
      <c r="AX419" s="58">
        <f t="shared" si="2854"/>
        <v>0</v>
      </c>
      <c r="AY419" s="52"/>
      <c r="AZ419" s="52"/>
      <c r="BA419" s="52">
        <f t="shared" si="2855"/>
        <v>0</v>
      </c>
      <c r="BB419" s="51">
        <f t="shared" si="2856"/>
        <v>0</v>
      </c>
      <c r="BC419" s="51"/>
      <c r="BD419" s="51"/>
      <c r="BE419" s="57">
        <f t="shared" si="2857"/>
        <v>0</v>
      </c>
      <c r="BF419" s="468">
        <f t="shared" si="2858"/>
        <v>0</v>
      </c>
      <c r="BG419" s="46">
        <f t="shared" si="2859"/>
        <v>0</v>
      </c>
      <c r="BH419" s="46">
        <f t="shared" si="2860"/>
        <v>0</v>
      </c>
      <c r="BI419" s="50"/>
      <c r="BK419" s="45">
        <v>358</v>
      </c>
      <c r="BL419" s="46">
        <f t="shared" si="3030"/>
        <v>0</v>
      </c>
      <c r="BM419" s="46">
        <f t="shared" si="3031"/>
        <v>0</v>
      </c>
      <c r="BN419" s="46">
        <f t="shared" si="3032"/>
        <v>0</v>
      </c>
      <c r="BO419" s="46">
        <f t="shared" si="2861"/>
        <v>0</v>
      </c>
      <c r="BP419" s="46">
        <f t="shared" si="2862"/>
        <v>0</v>
      </c>
      <c r="BQ419" s="51">
        <f t="shared" si="2863"/>
        <v>0</v>
      </c>
      <c r="BR419" s="57">
        <f t="shared" si="3204"/>
        <v>0</v>
      </c>
      <c r="BS419" s="58">
        <f t="shared" si="2767"/>
        <v>0</v>
      </c>
      <c r="BT419" s="52">
        <f t="shared" si="3033"/>
        <v>0</v>
      </c>
      <c r="BU419" s="51">
        <f t="shared" si="2864"/>
        <v>0</v>
      </c>
      <c r="BV419" s="51">
        <f t="shared" si="2865"/>
        <v>0</v>
      </c>
      <c r="BW419" s="153">
        <f t="shared" si="3205"/>
        <v>0</v>
      </c>
      <c r="BX419" s="468">
        <f t="shared" si="3034"/>
        <v>0</v>
      </c>
      <c r="BY419" s="46">
        <f t="shared" si="3035"/>
        <v>0</v>
      </c>
      <c r="BZ419" s="46">
        <f t="shared" si="2866"/>
        <v>0</v>
      </c>
      <c r="CA419" s="50"/>
      <c r="CB419" s="18"/>
      <c r="CC419" s="45">
        <v>358</v>
      </c>
      <c r="CD419" s="128">
        <f t="shared" si="2867"/>
        <v>0</v>
      </c>
      <c r="CE419" s="46">
        <f t="shared" si="3036"/>
        <v>0</v>
      </c>
      <c r="CF419" s="128">
        <f t="shared" si="2868"/>
        <v>0</v>
      </c>
      <c r="CG419" s="46">
        <f t="shared" si="3037"/>
        <v>0</v>
      </c>
      <c r="CH419" s="46">
        <f t="shared" si="2768"/>
        <v>0</v>
      </c>
      <c r="CI419" s="51">
        <f t="shared" si="2869"/>
        <v>0</v>
      </c>
      <c r="CJ419" s="199">
        <f t="shared" si="3206"/>
        <v>0</v>
      </c>
      <c r="CK419" s="153">
        <f t="shared" si="3038"/>
        <v>10000</v>
      </c>
      <c r="CL419" s="45">
        <v>358</v>
      </c>
      <c r="CM419" s="46">
        <f t="shared" si="3039"/>
        <v>0</v>
      </c>
      <c r="CN419" s="46">
        <f t="shared" si="3040"/>
        <v>0</v>
      </c>
      <c r="CO419" s="128">
        <f t="shared" si="2780"/>
        <v>0</v>
      </c>
      <c r="CP419" s="46">
        <f t="shared" si="2870"/>
        <v>0</v>
      </c>
      <c r="CQ419" s="46">
        <f t="shared" si="2781"/>
        <v>0</v>
      </c>
      <c r="CR419" s="51">
        <f t="shared" si="2871"/>
        <v>0</v>
      </c>
      <c r="CS419" s="153">
        <f t="shared" si="3207"/>
        <v>0</v>
      </c>
      <c r="CT419" s="58">
        <f t="shared" si="2872"/>
        <v>0</v>
      </c>
      <c r="CU419" s="52">
        <f t="shared" si="3041"/>
        <v>0</v>
      </c>
      <c r="CV419" s="51">
        <f t="shared" si="3042"/>
        <v>0</v>
      </c>
      <c r="CW419" s="51">
        <f t="shared" si="2873"/>
        <v>0</v>
      </c>
      <c r="CX419" s="57">
        <f t="shared" si="3208"/>
        <v>0</v>
      </c>
      <c r="CY419" s="153">
        <f t="shared" si="3043"/>
        <v>10000</v>
      </c>
      <c r="CZ419" s="479">
        <f t="shared" si="2746"/>
        <v>0</v>
      </c>
      <c r="DA419" s="46">
        <f t="shared" si="3044"/>
        <v>0</v>
      </c>
      <c r="DB419" s="46">
        <f t="shared" si="3045"/>
        <v>0</v>
      </c>
      <c r="DC419" s="50"/>
      <c r="DE419" s="45">
        <v>358</v>
      </c>
      <c r="DF419" s="46">
        <f t="shared" si="2874"/>
        <v>0</v>
      </c>
      <c r="DG419" s="46">
        <f t="shared" si="3209"/>
        <v>0</v>
      </c>
      <c r="DH419" s="46">
        <f t="shared" si="2875"/>
        <v>0</v>
      </c>
      <c r="DI419" s="46">
        <f t="shared" si="2876"/>
        <v>0</v>
      </c>
      <c r="DJ419" s="46">
        <f t="shared" si="2877"/>
        <v>0</v>
      </c>
      <c r="DK419" s="51">
        <f t="shared" si="2878"/>
        <v>0</v>
      </c>
      <c r="DL419" s="58">
        <f t="shared" si="2769"/>
        <v>0</v>
      </c>
      <c r="DM419" s="241">
        <f t="shared" si="3210"/>
        <v>0</v>
      </c>
      <c r="DN419" s="51">
        <f t="shared" si="2879"/>
        <v>0</v>
      </c>
      <c r="DO419" s="57">
        <f t="shared" si="2880"/>
        <v>0</v>
      </c>
      <c r="DP419" s="468">
        <f t="shared" si="3046"/>
        <v>0</v>
      </c>
      <c r="DQ419" s="46">
        <f t="shared" si="3047"/>
        <v>0</v>
      </c>
      <c r="DR419" s="47"/>
      <c r="DS419" s="46">
        <f t="shared" si="3048"/>
        <v>0</v>
      </c>
      <c r="DT419" s="50"/>
      <c r="DV419" s="45">
        <v>358</v>
      </c>
      <c r="DW419" s="46">
        <f t="shared" si="3049"/>
        <v>0</v>
      </c>
      <c r="DX419" s="46">
        <f t="shared" si="3211"/>
        <v>0</v>
      </c>
      <c r="DY419" s="46">
        <f t="shared" si="3050"/>
        <v>0</v>
      </c>
      <c r="DZ419" s="46">
        <f t="shared" si="2881"/>
        <v>0</v>
      </c>
      <c r="EA419" s="46">
        <f t="shared" si="2882"/>
        <v>0</v>
      </c>
      <c r="EB419" s="51">
        <f t="shared" si="2883"/>
        <v>0</v>
      </c>
      <c r="EC419" s="58">
        <f t="shared" si="2770"/>
        <v>0</v>
      </c>
      <c r="ED419" s="52">
        <f t="shared" si="3212"/>
        <v>0</v>
      </c>
      <c r="EE419" s="51">
        <f t="shared" si="2884"/>
        <v>0</v>
      </c>
      <c r="EF419" s="57">
        <f t="shared" si="2885"/>
        <v>0</v>
      </c>
      <c r="EG419" s="468">
        <f t="shared" si="3051"/>
        <v>0</v>
      </c>
      <c r="EH419" s="46">
        <f t="shared" si="3052"/>
        <v>0</v>
      </c>
      <c r="EI419" s="47"/>
      <c r="EJ419" s="46">
        <f t="shared" si="3053"/>
        <v>0</v>
      </c>
      <c r="EK419" s="50"/>
      <c r="EL419" s="18"/>
      <c r="EM419" s="45">
        <v>358</v>
      </c>
      <c r="EN419" s="46">
        <f t="shared" si="3190"/>
        <v>0</v>
      </c>
      <c r="EO419" s="46">
        <f t="shared" si="3213"/>
        <v>0</v>
      </c>
      <c r="EP419" s="128">
        <f t="shared" si="2771"/>
        <v>0</v>
      </c>
      <c r="EQ419" s="46">
        <f t="shared" si="2886"/>
        <v>0</v>
      </c>
      <c r="ER419" s="46">
        <f t="shared" si="2887"/>
        <v>0</v>
      </c>
      <c r="ES419" s="51">
        <f t="shared" si="2888"/>
        <v>0</v>
      </c>
      <c r="ET419" s="153">
        <f t="shared" si="3054"/>
        <v>10000</v>
      </c>
      <c r="EU419" s="45">
        <v>358</v>
      </c>
      <c r="EV419" s="46">
        <f t="shared" si="2772"/>
        <v>0</v>
      </c>
      <c r="EW419" s="46">
        <f t="shared" si="3214"/>
        <v>0</v>
      </c>
      <c r="EX419" s="128">
        <f t="shared" si="2889"/>
        <v>0</v>
      </c>
      <c r="EY419" s="46">
        <f t="shared" si="2890"/>
        <v>0</v>
      </c>
      <c r="EZ419" s="46">
        <f t="shared" si="2891"/>
        <v>0</v>
      </c>
      <c r="FA419" s="51">
        <f t="shared" si="2892"/>
        <v>0</v>
      </c>
      <c r="FB419" s="58">
        <f t="shared" si="2893"/>
        <v>0</v>
      </c>
      <c r="FC419" s="52">
        <f t="shared" si="3215"/>
        <v>0</v>
      </c>
      <c r="FD419" s="51">
        <f t="shared" si="3055"/>
        <v>0</v>
      </c>
      <c r="FE419" s="57">
        <f t="shared" si="2894"/>
        <v>0</v>
      </c>
      <c r="FF419" s="153">
        <f t="shared" si="3056"/>
        <v>10000</v>
      </c>
      <c r="FG419" s="469">
        <f t="shared" si="2895"/>
        <v>0</v>
      </c>
      <c r="FH419" s="46">
        <f t="shared" si="2896"/>
        <v>0</v>
      </c>
      <c r="FI419" s="46">
        <f t="shared" si="2897"/>
        <v>0</v>
      </c>
      <c r="FJ419" s="50"/>
      <c r="FL419" s="45">
        <v>358</v>
      </c>
      <c r="FM419" s="46">
        <f t="shared" si="3057"/>
        <v>0</v>
      </c>
      <c r="FN419" s="46">
        <f t="shared" si="3191"/>
        <v>0</v>
      </c>
      <c r="FO419" s="46">
        <f t="shared" si="3058"/>
        <v>0</v>
      </c>
      <c r="FP419" s="46">
        <f t="shared" si="2898"/>
        <v>0</v>
      </c>
      <c r="FQ419" s="46">
        <f t="shared" si="2899"/>
        <v>0</v>
      </c>
      <c r="FR419" s="51">
        <f t="shared" si="2900"/>
        <v>0</v>
      </c>
      <c r="FS419" s="57">
        <f t="shared" si="3216"/>
        <v>0</v>
      </c>
      <c r="FT419" s="58">
        <f t="shared" si="2773"/>
        <v>0</v>
      </c>
      <c r="FU419" s="241">
        <f t="shared" si="3192"/>
        <v>0</v>
      </c>
      <c r="FV419" s="51">
        <f t="shared" si="2901"/>
        <v>0</v>
      </c>
      <c r="FW419" s="51">
        <f t="shared" si="2902"/>
        <v>0</v>
      </c>
      <c r="FX419" s="153">
        <f t="shared" si="3217"/>
        <v>0</v>
      </c>
      <c r="FY419" s="468">
        <f t="shared" si="3059"/>
        <v>0</v>
      </c>
      <c r="FZ419" s="46">
        <f t="shared" si="3060"/>
        <v>0</v>
      </c>
      <c r="GA419" s="46">
        <f t="shared" si="2903"/>
        <v>0</v>
      </c>
      <c r="GB419" s="50"/>
      <c r="GD419" s="45">
        <v>358</v>
      </c>
      <c r="GE419" s="128">
        <f t="shared" si="3193"/>
        <v>0</v>
      </c>
      <c r="GF419" s="128">
        <f t="shared" si="3218"/>
        <v>0</v>
      </c>
      <c r="GG419" s="128">
        <f t="shared" si="3236"/>
        <v>0</v>
      </c>
      <c r="GH419" s="46">
        <f t="shared" si="2774"/>
        <v>0</v>
      </c>
      <c r="GI419" s="46">
        <f t="shared" si="2904"/>
        <v>0</v>
      </c>
      <c r="GJ419" s="51">
        <f t="shared" si="2905"/>
        <v>0</v>
      </c>
      <c r="GK419" s="51">
        <f t="shared" si="3219"/>
        <v>0</v>
      </c>
      <c r="GL419" s="153">
        <f t="shared" si="3061"/>
        <v>10000</v>
      </c>
      <c r="GM419" s="45">
        <v>358</v>
      </c>
      <c r="GN419" s="46">
        <f t="shared" si="2775"/>
        <v>0</v>
      </c>
      <c r="GO419" s="46">
        <f t="shared" si="3194"/>
        <v>0</v>
      </c>
      <c r="GP419" s="128">
        <f t="shared" si="2747"/>
        <v>0</v>
      </c>
      <c r="GQ419" s="46">
        <f t="shared" si="2906"/>
        <v>0</v>
      </c>
      <c r="GR419" s="46">
        <f t="shared" si="2748"/>
        <v>0</v>
      </c>
      <c r="GS419" s="51">
        <f t="shared" si="2907"/>
        <v>0</v>
      </c>
      <c r="GT419" s="57">
        <f t="shared" si="3220"/>
        <v>0</v>
      </c>
      <c r="GU419" s="58">
        <f t="shared" si="2908"/>
        <v>0</v>
      </c>
      <c r="GV419" s="52">
        <f t="shared" si="3195"/>
        <v>0</v>
      </c>
      <c r="GW419" s="51">
        <f t="shared" si="3062"/>
        <v>0</v>
      </c>
      <c r="GX419" s="57">
        <f t="shared" si="2909"/>
        <v>0</v>
      </c>
      <c r="GY419" s="57">
        <f t="shared" si="3221"/>
        <v>0</v>
      </c>
      <c r="GZ419" s="153">
        <f t="shared" si="3063"/>
        <v>10000</v>
      </c>
      <c r="HA419" s="469">
        <f t="shared" si="2910"/>
        <v>0</v>
      </c>
      <c r="HB419" s="46">
        <f t="shared" si="2911"/>
        <v>0</v>
      </c>
      <c r="HC419" s="46">
        <f t="shared" si="2912"/>
        <v>0</v>
      </c>
      <c r="HD419" s="50"/>
      <c r="HF419" s="45">
        <v>358</v>
      </c>
      <c r="HG419" s="46">
        <f t="shared" si="2913"/>
        <v>0</v>
      </c>
      <c r="HH419" s="46">
        <f t="shared" si="2914"/>
        <v>0</v>
      </c>
      <c r="HI419" s="46">
        <f t="shared" si="2915"/>
        <v>0</v>
      </c>
      <c r="HJ419" s="46">
        <f t="shared" si="2916"/>
        <v>0</v>
      </c>
      <c r="HK419" s="46">
        <f t="shared" si="2917"/>
        <v>0</v>
      </c>
      <c r="HL419" s="51">
        <f t="shared" si="2918"/>
        <v>0</v>
      </c>
      <c r="HM419" s="153">
        <f t="shared" si="3064"/>
        <v>10000</v>
      </c>
      <c r="HN419" s="58">
        <f t="shared" si="2919"/>
        <v>0</v>
      </c>
      <c r="HO419" s="52">
        <f t="shared" si="2920"/>
        <v>0</v>
      </c>
      <c r="HP419" s="51">
        <f t="shared" si="2921"/>
        <v>0</v>
      </c>
      <c r="HQ419" s="57">
        <f t="shared" si="2922"/>
        <v>0</v>
      </c>
      <c r="HR419" s="153">
        <f t="shared" si="3065"/>
        <v>10000</v>
      </c>
      <c r="HS419" s="468">
        <f t="shared" si="2749"/>
        <v>0</v>
      </c>
      <c r="HT419" s="46">
        <f t="shared" si="2750"/>
        <v>0</v>
      </c>
      <c r="HU419" s="46">
        <f t="shared" si="2751"/>
        <v>0</v>
      </c>
      <c r="HV419" s="50"/>
      <c r="HX419" s="45">
        <v>358</v>
      </c>
      <c r="HY419" s="128">
        <f t="shared" si="2923"/>
        <v>0</v>
      </c>
      <c r="HZ419" s="46">
        <f t="shared" si="2924"/>
        <v>0</v>
      </c>
      <c r="IA419" s="46">
        <f t="shared" si="2925"/>
        <v>0</v>
      </c>
      <c r="IB419" s="46">
        <f t="shared" si="2926"/>
        <v>0</v>
      </c>
      <c r="IC419" s="46">
        <f t="shared" si="2927"/>
        <v>0</v>
      </c>
      <c r="ID419" s="51">
        <f t="shared" si="2928"/>
        <v>0</v>
      </c>
      <c r="IE419" s="153">
        <f t="shared" si="3066"/>
        <v>10000</v>
      </c>
      <c r="IF419" s="58">
        <f t="shared" si="2929"/>
        <v>0</v>
      </c>
      <c r="IG419" s="52">
        <f t="shared" si="2930"/>
        <v>0</v>
      </c>
      <c r="IH419" s="51">
        <f t="shared" si="2931"/>
        <v>0</v>
      </c>
      <c r="II419" s="57">
        <f t="shared" si="3067"/>
        <v>0</v>
      </c>
      <c r="IJ419" s="153">
        <f t="shared" si="3068"/>
        <v>10000</v>
      </c>
      <c r="IK419" s="468">
        <f t="shared" si="2752"/>
        <v>0</v>
      </c>
      <c r="IL419" s="46">
        <f t="shared" si="2753"/>
        <v>0</v>
      </c>
      <c r="IM419" s="46">
        <f t="shared" si="2754"/>
        <v>0</v>
      </c>
      <c r="IN419" s="50"/>
      <c r="IO419" s="53">
        <f t="shared" si="2932"/>
        <v>0</v>
      </c>
      <c r="IQ419" s="45">
        <v>358</v>
      </c>
      <c r="IR419" s="128">
        <f t="shared" si="2933"/>
        <v>0</v>
      </c>
      <c r="IS419" s="128">
        <f t="shared" si="2934"/>
        <v>0</v>
      </c>
      <c r="IT419" s="128">
        <f t="shared" si="2935"/>
        <v>0</v>
      </c>
      <c r="IU419" s="46">
        <f t="shared" si="3142"/>
        <v>0</v>
      </c>
      <c r="IV419" s="46">
        <f t="shared" si="2936"/>
        <v>0</v>
      </c>
      <c r="IW419" s="51">
        <f t="shared" si="2937"/>
        <v>0</v>
      </c>
      <c r="IX419" s="199">
        <f t="shared" si="3069"/>
        <v>10000</v>
      </c>
      <c r="IY419" s="128">
        <f t="shared" si="2938"/>
        <v>0</v>
      </c>
      <c r="IZ419" s="408">
        <f t="shared" si="2939"/>
        <v>0</v>
      </c>
      <c r="JA419" s="58">
        <f t="shared" si="2940"/>
        <v>0</v>
      </c>
      <c r="JB419" s="52">
        <f t="shared" si="2941"/>
        <v>0</v>
      </c>
      <c r="JC419" s="51">
        <f t="shared" si="2942"/>
        <v>0</v>
      </c>
      <c r="JD419" s="57">
        <f t="shared" si="2943"/>
        <v>0</v>
      </c>
      <c r="JE419" s="280">
        <f t="shared" si="2944"/>
        <v>10000</v>
      </c>
      <c r="JF419" s="280">
        <f t="shared" si="2945"/>
        <v>0</v>
      </c>
      <c r="JG419" s="468">
        <f t="shared" si="2946"/>
        <v>0</v>
      </c>
      <c r="JH419" s="46">
        <f t="shared" si="2947"/>
        <v>0</v>
      </c>
      <c r="JI419" s="46">
        <f t="shared" si="2948"/>
        <v>0</v>
      </c>
      <c r="JJ419" s="50"/>
      <c r="JL419" s="45">
        <v>358</v>
      </c>
      <c r="JM419" s="46">
        <f t="shared" si="2949"/>
        <v>0</v>
      </c>
      <c r="JN419" s="46">
        <f t="shared" si="2950"/>
        <v>0</v>
      </c>
      <c r="JO419" s="128">
        <f t="shared" si="2951"/>
        <v>0</v>
      </c>
      <c r="JP419" s="46">
        <f t="shared" si="3070"/>
        <v>0</v>
      </c>
      <c r="JQ419" s="46">
        <f t="shared" si="2952"/>
        <v>0</v>
      </c>
      <c r="JR419" s="51">
        <f t="shared" si="2953"/>
        <v>0</v>
      </c>
      <c r="JS419" s="51">
        <f t="shared" si="3222"/>
        <v>0</v>
      </c>
      <c r="JT419" s="199">
        <f t="shared" si="3071"/>
        <v>10000</v>
      </c>
      <c r="JU419" s="128">
        <f t="shared" si="2954"/>
        <v>0</v>
      </c>
      <c r="JV419" s="408">
        <f t="shared" si="2955"/>
        <v>0</v>
      </c>
      <c r="JW419" s="58">
        <f t="shared" si="2956"/>
        <v>0</v>
      </c>
      <c r="JX419" s="52">
        <f t="shared" si="2957"/>
        <v>0</v>
      </c>
      <c r="JY419" s="51">
        <f t="shared" si="2958"/>
        <v>0</v>
      </c>
      <c r="JZ419" s="51">
        <f t="shared" si="2959"/>
        <v>0</v>
      </c>
      <c r="KA419" s="199">
        <f t="shared" si="3223"/>
        <v>0</v>
      </c>
      <c r="KB419" s="128">
        <f t="shared" si="3072"/>
        <v>10000</v>
      </c>
      <c r="KC419" s="204">
        <f t="shared" si="2960"/>
        <v>0</v>
      </c>
      <c r="KD419" s="468">
        <f t="shared" si="3073"/>
        <v>0</v>
      </c>
      <c r="KE419" s="46">
        <f t="shared" si="3074"/>
        <v>0</v>
      </c>
      <c r="KF419" s="46">
        <f t="shared" si="2961"/>
        <v>0</v>
      </c>
      <c r="KG419" s="50"/>
      <c r="KI419" s="45">
        <v>358</v>
      </c>
      <c r="KJ419" s="46">
        <f t="shared" si="2962"/>
        <v>0</v>
      </c>
      <c r="KK419" s="46">
        <f t="shared" si="2963"/>
        <v>0</v>
      </c>
      <c r="KL419" s="128">
        <f t="shared" si="2964"/>
        <v>0</v>
      </c>
      <c r="KM419" s="46">
        <f t="shared" si="2782"/>
        <v>0</v>
      </c>
      <c r="KN419" s="46">
        <f t="shared" si="2965"/>
        <v>0</v>
      </c>
      <c r="KO419" s="51">
        <f t="shared" si="2966"/>
        <v>0</v>
      </c>
      <c r="KP419" s="199">
        <f t="shared" si="3224"/>
        <v>0</v>
      </c>
      <c r="KQ419" s="199">
        <f t="shared" si="3075"/>
        <v>10000</v>
      </c>
      <c r="KR419" s="128">
        <f t="shared" si="2967"/>
        <v>0</v>
      </c>
      <c r="KS419" s="408">
        <f t="shared" si="2968"/>
        <v>0</v>
      </c>
      <c r="KT419" s="45">
        <v>358</v>
      </c>
      <c r="KU419" s="46">
        <f t="shared" si="3076"/>
        <v>0</v>
      </c>
      <c r="KV419" s="46">
        <f t="shared" si="2969"/>
        <v>0</v>
      </c>
      <c r="KW419" s="128">
        <f t="shared" si="2755"/>
        <v>0</v>
      </c>
      <c r="KX419" s="46">
        <f t="shared" si="2970"/>
        <v>0</v>
      </c>
      <c r="KY419" s="46">
        <f t="shared" si="2756"/>
        <v>0</v>
      </c>
      <c r="KZ419" s="51">
        <f t="shared" si="2971"/>
        <v>0</v>
      </c>
      <c r="LA419" s="153">
        <f t="shared" si="3225"/>
        <v>0</v>
      </c>
      <c r="LB419" s="58">
        <f t="shared" si="3189"/>
        <v>0</v>
      </c>
      <c r="LC419" s="52">
        <f t="shared" si="2972"/>
        <v>0</v>
      </c>
      <c r="LD419" s="51">
        <f t="shared" si="2973"/>
        <v>0</v>
      </c>
      <c r="LE419" s="51">
        <f t="shared" si="2757"/>
        <v>0</v>
      </c>
      <c r="LF419" s="51">
        <f t="shared" si="3226"/>
        <v>0</v>
      </c>
      <c r="LG419" s="128">
        <f t="shared" si="2758"/>
        <v>10000</v>
      </c>
      <c r="LH419" s="204">
        <f t="shared" si="2974"/>
        <v>0</v>
      </c>
      <c r="LI419" s="479">
        <f t="shared" si="2759"/>
        <v>0</v>
      </c>
      <c r="LJ419" s="46">
        <f t="shared" si="3077"/>
        <v>0</v>
      </c>
      <c r="LK419" s="46">
        <f t="shared" si="3078"/>
        <v>0</v>
      </c>
      <c r="LL419" s="50"/>
      <c r="LN419" s="45">
        <v>358</v>
      </c>
      <c r="LO419" s="46">
        <f t="shared" si="2975"/>
        <v>0</v>
      </c>
      <c r="LP419" s="46">
        <f t="shared" si="3196"/>
        <v>0</v>
      </c>
      <c r="LQ419" s="46">
        <f t="shared" si="2976"/>
        <v>0</v>
      </c>
      <c r="LR419" s="46">
        <f t="shared" si="2977"/>
        <v>0</v>
      </c>
      <c r="LS419" s="46">
        <f t="shared" si="2978"/>
        <v>0</v>
      </c>
      <c r="LT419" s="51">
        <f t="shared" si="2979"/>
        <v>0</v>
      </c>
      <c r="LU419" s="199">
        <f t="shared" si="3079"/>
        <v>10000</v>
      </c>
      <c r="LV419" s="58">
        <f t="shared" si="2980"/>
        <v>0</v>
      </c>
      <c r="LW419" s="241">
        <f t="shared" si="3197"/>
        <v>0</v>
      </c>
      <c r="LX419" s="51">
        <f t="shared" si="2981"/>
        <v>0</v>
      </c>
      <c r="LY419" s="51">
        <f t="shared" si="2982"/>
        <v>0</v>
      </c>
      <c r="LZ419" s="46">
        <f t="shared" si="3080"/>
        <v>0</v>
      </c>
      <c r="MA419" s="199">
        <f t="shared" si="3081"/>
        <v>10000</v>
      </c>
      <c r="MB419" s="468">
        <f t="shared" si="3082"/>
        <v>0</v>
      </c>
      <c r="MC419" s="46">
        <f t="shared" si="3083"/>
        <v>0</v>
      </c>
      <c r="MD419" s="46">
        <f t="shared" si="3084"/>
        <v>0</v>
      </c>
      <c r="ME419" s="50"/>
      <c r="MG419" s="45">
        <v>358</v>
      </c>
      <c r="MH419" s="46">
        <f t="shared" si="2983"/>
        <v>0</v>
      </c>
      <c r="MI419" s="46">
        <f t="shared" si="3198"/>
        <v>0</v>
      </c>
      <c r="MJ419" s="46">
        <f t="shared" si="2984"/>
        <v>0</v>
      </c>
      <c r="MK419" s="46">
        <f t="shared" si="2985"/>
        <v>0</v>
      </c>
      <c r="ML419" s="46">
        <f t="shared" si="2986"/>
        <v>0</v>
      </c>
      <c r="MM419" s="51">
        <f t="shared" si="2987"/>
        <v>0</v>
      </c>
      <c r="MN419" s="199">
        <f t="shared" si="3085"/>
        <v>10000</v>
      </c>
      <c r="MO419" s="58">
        <f t="shared" si="2988"/>
        <v>0</v>
      </c>
      <c r="MP419" s="52">
        <f t="shared" si="3199"/>
        <v>0</v>
      </c>
      <c r="MQ419" s="51">
        <f t="shared" si="2989"/>
        <v>0</v>
      </c>
      <c r="MR419" s="57">
        <f t="shared" si="2990"/>
        <v>0</v>
      </c>
      <c r="MS419" s="199">
        <f t="shared" si="3086"/>
        <v>10000</v>
      </c>
      <c r="MT419" s="468">
        <f t="shared" si="3087"/>
        <v>0</v>
      </c>
      <c r="MU419" s="46">
        <f t="shared" si="2991"/>
        <v>0</v>
      </c>
      <c r="MV419" s="46">
        <f t="shared" si="2992"/>
        <v>0</v>
      </c>
      <c r="MW419" s="50"/>
      <c r="MY419" s="45">
        <v>358</v>
      </c>
      <c r="MZ419" s="46">
        <f t="shared" si="2993"/>
        <v>0</v>
      </c>
      <c r="NA419" s="46">
        <f t="shared" si="3200"/>
        <v>0</v>
      </c>
      <c r="NB419" s="128">
        <f t="shared" si="2994"/>
        <v>0</v>
      </c>
      <c r="NC419" s="46">
        <f t="shared" si="2776"/>
        <v>0</v>
      </c>
      <c r="ND419" s="46">
        <f t="shared" si="2995"/>
        <v>0</v>
      </c>
      <c r="NE419" s="51">
        <f t="shared" si="2760"/>
        <v>0</v>
      </c>
      <c r="NF419" s="153">
        <f t="shared" si="2761"/>
        <v>10000</v>
      </c>
      <c r="NG419" s="45">
        <v>358</v>
      </c>
      <c r="NH419" s="46">
        <f t="shared" si="2777"/>
        <v>0</v>
      </c>
      <c r="NI419" s="46">
        <f t="shared" si="3201"/>
        <v>0</v>
      </c>
      <c r="NJ419" s="128">
        <f t="shared" si="2762"/>
        <v>0</v>
      </c>
      <c r="NK419" s="46">
        <f t="shared" si="3088"/>
        <v>0</v>
      </c>
      <c r="NL419" s="46">
        <f t="shared" si="2763"/>
        <v>0</v>
      </c>
      <c r="NM419" s="51">
        <f t="shared" si="2996"/>
        <v>0</v>
      </c>
      <c r="NN419" s="58">
        <f t="shared" si="2764"/>
        <v>0</v>
      </c>
      <c r="NO419" s="52">
        <f t="shared" si="3227"/>
        <v>0</v>
      </c>
      <c r="NP419" s="51">
        <f t="shared" si="2765"/>
        <v>0</v>
      </c>
      <c r="NQ419" s="57">
        <f t="shared" si="2997"/>
        <v>0</v>
      </c>
      <c r="NR419" s="153">
        <f t="shared" si="3089"/>
        <v>10000</v>
      </c>
      <c r="NS419" s="469">
        <f t="shared" si="2998"/>
        <v>0</v>
      </c>
      <c r="NT419" s="46">
        <f t="shared" si="2999"/>
        <v>0</v>
      </c>
      <c r="NU419" s="46">
        <f t="shared" si="3000"/>
        <v>0</v>
      </c>
      <c r="NV419" s="50"/>
      <c r="NX419" s="45">
        <v>358</v>
      </c>
      <c r="NY419" s="46">
        <f t="shared" si="3001"/>
        <v>0</v>
      </c>
      <c r="NZ419" s="46">
        <f t="shared" si="3202"/>
        <v>0</v>
      </c>
      <c r="OA419" s="46">
        <f t="shared" si="3002"/>
        <v>0</v>
      </c>
      <c r="OB419" s="46">
        <f t="shared" si="3003"/>
        <v>0</v>
      </c>
      <c r="OC419" s="46">
        <f t="shared" si="3004"/>
        <v>0</v>
      </c>
      <c r="OD419" s="51">
        <f t="shared" si="3005"/>
        <v>0</v>
      </c>
      <c r="OE419" s="57">
        <f t="shared" si="3228"/>
        <v>0</v>
      </c>
      <c r="OF419" s="153">
        <f t="shared" si="3090"/>
        <v>10000</v>
      </c>
      <c r="OG419" s="58">
        <f t="shared" si="3006"/>
        <v>0</v>
      </c>
      <c r="OH419" s="241">
        <f t="shared" si="3229"/>
        <v>0</v>
      </c>
      <c r="OI419" s="51">
        <f t="shared" si="3007"/>
        <v>0</v>
      </c>
      <c r="OJ419" s="51">
        <f t="shared" si="3008"/>
        <v>0</v>
      </c>
      <c r="OK419" s="153">
        <f t="shared" si="3230"/>
        <v>0</v>
      </c>
      <c r="OL419" s="153">
        <f t="shared" si="3091"/>
        <v>10000</v>
      </c>
      <c r="OM419" s="468">
        <f t="shared" si="3092"/>
        <v>0</v>
      </c>
      <c r="ON419" s="46">
        <f t="shared" si="3093"/>
        <v>0</v>
      </c>
      <c r="OO419" s="46">
        <f t="shared" si="3009"/>
        <v>0</v>
      </c>
      <c r="OP419" s="50"/>
      <c r="OR419" s="45">
        <v>358</v>
      </c>
      <c r="OS419" s="46">
        <f t="shared" si="3010"/>
        <v>0</v>
      </c>
      <c r="OT419" s="128">
        <f t="shared" si="3203"/>
        <v>0</v>
      </c>
      <c r="OU419" s="128">
        <f t="shared" si="3011"/>
        <v>0</v>
      </c>
      <c r="OV419" s="46">
        <f t="shared" si="2778"/>
        <v>0</v>
      </c>
      <c r="OW419" s="46">
        <f t="shared" si="2779"/>
        <v>0</v>
      </c>
      <c r="OX419" s="51">
        <f t="shared" si="3012"/>
        <v>0</v>
      </c>
      <c r="OY419" s="51">
        <f t="shared" si="3231"/>
        <v>0</v>
      </c>
      <c r="OZ419" s="153">
        <f t="shared" si="3094"/>
        <v>10000</v>
      </c>
      <c r="PA419" s="45">
        <v>358</v>
      </c>
      <c r="PB419" s="46">
        <f t="shared" si="3013"/>
        <v>0</v>
      </c>
      <c r="PC419" s="46">
        <f t="shared" si="3232"/>
        <v>0</v>
      </c>
      <c r="PD419" s="128">
        <f t="shared" si="3014"/>
        <v>0</v>
      </c>
      <c r="PE419" s="46">
        <f t="shared" si="3015"/>
        <v>0</v>
      </c>
      <c r="PF419" s="46">
        <f t="shared" si="3016"/>
        <v>0</v>
      </c>
      <c r="PG419" s="51">
        <f t="shared" si="3017"/>
        <v>0</v>
      </c>
      <c r="PH419" s="57">
        <f t="shared" si="3233"/>
        <v>0</v>
      </c>
      <c r="PI419" s="688">
        <f t="shared" si="3018"/>
        <v>0</v>
      </c>
      <c r="PJ419" s="52">
        <f t="shared" si="3234"/>
        <v>0</v>
      </c>
      <c r="PK419" s="51">
        <f t="shared" si="3019"/>
        <v>0</v>
      </c>
      <c r="PL419" s="57">
        <f t="shared" si="3020"/>
        <v>0</v>
      </c>
      <c r="PM419" s="57">
        <f t="shared" si="3235"/>
        <v>0</v>
      </c>
      <c r="PN419" s="153">
        <f t="shared" si="3095"/>
        <v>10000</v>
      </c>
      <c r="PO419" s="469">
        <f t="shared" si="3021"/>
        <v>0</v>
      </c>
      <c r="PP419" s="46">
        <f t="shared" si="3022"/>
        <v>0</v>
      </c>
      <c r="PQ419" s="46">
        <f t="shared" si="3023"/>
        <v>0</v>
      </c>
      <c r="PR419" s="50"/>
    </row>
    <row r="420" spans="2:434" hidden="1" x14ac:dyDescent="0.3">
      <c r="B420" s="45">
        <v>359</v>
      </c>
      <c r="C420" s="46">
        <f t="shared" si="2798"/>
        <v>0</v>
      </c>
      <c r="D420" s="46">
        <f t="shared" si="2830"/>
        <v>0</v>
      </c>
      <c r="E420" s="46">
        <f t="shared" si="2831"/>
        <v>0</v>
      </c>
      <c r="F420" s="46">
        <f t="shared" si="2832"/>
        <v>0</v>
      </c>
      <c r="G420" s="46">
        <f t="shared" si="2833"/>
        <v>0</v>
      </c>
      <c r="H420" s="51">
        <f t="shared" si="2834"/>
        <v>0</v>
      </c>
      <c r="I420" s="58">
        <f t="shared" si="2766"/>
        <v>0</v>
      </c>
      <c r="J420" s="52">
        <f t="shared" si="2835"/>
        <v>0</v>
      </c>
      <c r="K420" s="51">
        <f t="shared" si="2836"/>
        <v>0</v>
      </c>
      <c r="L420" s="57">
        <f t="shared" si="2837"/>
        <v>0</v>
      </c>
      <c r="M420" s="468">
        <f t="shared" si="3024"/>
        <v>0</v>
      </c>
      <c r="N420" s="46">
        <f t="shared" si="3025"/>
        <v>0</v>
      </c>
      <c r="O420" s="47"/>
      <c r="P420" s="46">
        <f t="shared" si="3026"/>
        <v>0</v>
      </c>
      <c r="Q420" s="50"/>
      <c r="T420" s="45">
        <v>359</v>
      </c>
      <c r="U420" s="46">
        <f t="shared" si="2838"/>
        <v>0</v>
      </c>
      <c r="V420" s="46">
        <f t="shared" si="2839"/>
        <v>0</v>
      </c>
      <c r="W420" s="46">
        <f t="shared" si="3027"/>
        <v>0</v>
      </c>
      <c r="X420" s="46">
        <f>Z419*$D$7/12</f>
        <v>0</v>
      </c>
      <c r="Y420" s="46">
        <f t="shared" si="2841"/>
        <v>0</v>
      </c>
      <c r="Z420" s="51">
        <f t="shared" si="2842"/>
        <v>0</v>
      </c>
      <c r="AA420" s="58">
        <f t="shared" si="2843"/>
        <v>0</v>
      </c>
      <c r="AB420" s="52">
        <f t="shared" si="2844"/>
        <v>0</v>
      </c>
      <c r="AC420" s="51">
        <f t="shared" si="2845"/>
        <v>0</v>
      </c>
      <c r="AD420" s="57">
        <f t="shared" si="2846"/>
        <v>0</v>
      </c>
      <c r="AE420" s="468">
        <f t="shared" si="3028"/>
        <v>0</v>
      </c>
      <c r="AF420" s="46">
        <f t="shared" si="2847"/>
        <v>0</v>
      </c>
      <c r="AG420" s="47"/>
      <c r="AH420" s="46">
        <f t="shared" si="3029"/>
        <v>0</v>
      </c>
      <c r="AI420" s="50"/>
      <c r="AK420" s="45">
        <v>359</v>
      </c>
      <c r="AL420" s="46">
        <f t="shared" si="2848"/>
        <v>0</v>
      </c>
      <c r="AM420" s="46"/>
      <c r="AN420" s="46"/>
      <c r="AO420" s="46">
        <f t="shared" si="2849"/>
        <v>0</v>
      </c>
      <c r="AP420" s="128">
        <f t="shared" si="2850"/>
        <v>0</v>
      </c>
      <c r="AQ420" s="128"/>
      <c r="AR420" s="128"/>
      <c r="AS420" s="46">
        <f t="shared" si="2851"/>
        <v>0</v>
      </c>
      <c r="AT420" s="46">
        <f t="shared" si="2852"/>
        <v>0</v>
      </c>
      <c r="AU420" s="51"/>
      <c r="AV420" s="51"/>
      <c r="AW420" s="51">
        <f t="shared" si="2853"/>
        <v>0</v>
      </c>
      <c r="AX420" s="58">
        <f t="shared" si="2854"/>
        <v>0</v>
      </c>
      <c r="AY420" s="52"/>
      <c r="AZ420" s="52"/>
      <c r="BA420" s="52">
        <f t="shared" si="2855"/>
        <v>0</v>
      </c>
      <c r="BB420" s="51">
        <f t="shared" si="2856"/>
        <v>0</v>
      </c>
      <c r="BC420" s="51"/>
      <c r="BD420" s="51"/>
      <c r="BE420" s="57">
        <f t="shared" si="2857"/>
        <v>0</v>
      </c>
      <c r="BF420" s="468">
        <f t="shared" si="2858"/>
        <v>0</v>
      </c>
      <c r="BG420" s="46">
        <f t="shared" si="2859"/>
        <v>0</v>
      </c>
      <c r="BH420" s="46">
        <f t="shared" si="2860"/>
        <v>0</v>
      </c>
      <c r="BI420" s="50"/>
      <c r="BK420" s="45">
        <v>359</v>
      </c>
      <c r="BL420" s="46">
        <f t="shared" si="3030"/>
        <v>0</v>
      </c>
      <c r="BM420" s="46">
        <f t="shared" si="3031"/>
        <v>0</v>
      </c>
      <c r="BN420" s="46">
        <f t="shared" si="3032"/>
        <v>0</v>
      </c>
      <c r="BO420" s="46">
        <f t="shared" si="2861"/>
        <v>0</v>
      </c>
      <c r="BP420" s="46">
        <f t="shared" si="2862"/>
        <v>0</v>
      </c>
      <c r="BQ420" s="51">
        <f t="shared" si="2863"/>
        <v>0</v>
      </c>
      <c r="BR420" s="57">
        <f t="shared" si="3204"/>
        <v>0</v>
      </c>
      <c r="BS420" s="58">
        <f t="shared" si="2767"/>
        <v>0</v>
      </c>
      <c r="BT420" s="52">
        <f t="shared" si="3033"/>
        <v>0</v>
      </c>
      <c r="BU420" s="51">
        <f t="shared" si="2864"/>
        <v>0</v>
      </c>
      <c r="BV420" s="51">
        <f t="shared" si="2865"/>
        <v>0</v>
      </c>
      <c r="BW420" s="153">
        <f t="shared" si="3205"/>
        <v>0</v>
      </c>
      <c r="BX420" s="468">
        <f t="shared" si="3034"/>
        <v>0</v>
      </c>
      <c r="BY420" s="46">
        <f t="shared" si="3035"/>
        <v>0</v>
      </c>
      <c r="BZ420" s="46">
        <f t="shared" si="2866"/>
        <v>0</v>
      </c>
      <c r="CA420" s="50"/>
      <c r="CB420" s="18"/>
      <c r="CC420" s="45">
        <v>359</v>
      </c>
      <c r="CD420" s="128">
        <f t="shared" si="2867"/>
        <v>0</v>
      </c>
      <c r="CE420" s="46">
        <f t="shared" si="3036"/>
        <v>0</v>
      </c>
      <c r="CF420" s="128">
        <f t="shared" si="2868"/>
        <v>0</v>
      </c>
      <c r="CG420" s="46">
        <f t="shared" si="3037"/>
        <v>0</v>
      </c>
      <c r="CH420" s="46">
        <f t="shared" si="2768"/>
        <v>0</v>
      </c>
      <c r="CI420" s="51">
        <f t="shared" si="2869"/>
        <v>0</v>
      </c>
      <c r="CJ420" s="199">
        <f t="shared" si="3206"/>
        <v>0</v>
      </c>
      <c r="CK420" s="153">
        <f t="shared" si="3038"/>
        <v>10000</v>
      </c>
      <c r="CL420" s="45">
        <v>359</v>
      </c>
      <c r="CM420" s="46">
        <f t="shared" si="3039"/>
        <v>0</v>
      </c>
      <c r="CN420" s="46">
        <f t="shared" si="3040"/>
        <v>0</v>
      </c>
      <c r="CO420" s="128">
        <f t="shared" si="2780"/>
        <v>0</v>
      </c>
      <c r="CP420" s="46">
        <f t="shared" si="2870"/>
        <v>0</v>
      </c>
      <c r="CQ420" s="46">
        <f t="shared" si="2781"/>
        <v>0</v>
      </c>
      <c r="CR420" s="51">
        <f t="shared" si="2871"/>
        <v>0</v>
      </c>
      <c r="CS420" s="153">
        <f t="shared" si="3207"/>
        <v>0</v>
      </c>
      <c r="CT420" s="58">
        <f t="shared" si="2872"/>
        <v>0</v>
      </c>
      <c r="CU420" s="52">
        <f t="shared" si="3041"/>
        <v>0</v>
      </c>
      <c r="CV420" s="51">
        <f t="shared" si="3042"/>
        <v>0</v>
      </c>
      <c r="CW420" s="51">
        <f t="shared" si="2873"/>
        <v>0</v>
      </c>
      <c r="CX420" s="57">
        <f t="shared" si="3208"/>
        <v>0</v>
      </c>
      <c r="CY420" s="153">
        <f t="shared" si="3043"/>
        <v>10000</v>
      </c>
      <c r="CZ420" s="479">
        <f t="shared" si="2746"/>
        <v>0</v>
      </c>
      <c r="DA420" s="46">
        <f t="shared" si="3044"/>
        <v>0</v>
      </c>
      <c r="DB420" s="46">
        <f t="shared" si="3045"/>
        <v>0</v>
      </c>
      <c r="DC420" s="50"/>
      <c r="DE420" s="45">
        <v>359</v>
      </c>
      <c r="DF420" s="46">
        <f t="shared" si="2874"/>
        <v>0</v>
      </c>
      <c r="DG420" s="46">
        <f t="shared" si="3209"/>
        <v>0</v>
      </c>
      <c r="DH420" s="46">
        <f t="shared" si="2875"/>
        <v>0</v>
      </c>
      <c r="DI420" s="46">
        <f t="shared" si="2876"/>
        <v>0</v>
      </c>
      <c r="DJ420" s="46">
        <f t="shared" si="2877"/>
        <v>0</v>
      </c>
      <c r="DK420" s="51">
        <f t="shared" si="2878"/>
        <v>0</v>
      </c>
      <c r="DL420" s="58">
        <f t="shared" si="2769"/>
        <v>0</v>
      </c>
      <c r="DM420" s="241">
        <f t="shared" si="3210"/>
        <v>0</v>
      </c>
      <c r="DN420" s="51">
        <f t="shared" si="2879"/>
        <v>0</v>
      </c>
      <c r="DO420" s="57">
        <f t="shared" si="2880"/>
        <v>0</v>
      </c>
      <c r="DP420" s="468">
        <f t="shared" si="3046"/>
        <v>0</v>
      </c>
      <c r="DQ420" s="46">
        <f t="shared" si="3047"/>
        <v>0</v>
      </c>
      <c r="DR420" s="47"/>
      <c r="DS420" s="46">
        <f t="shared" si="3048"/>
        <v>0</v>
      </c>
      <c r="DT420" s="50"/>
      <c r="DV420" s="45">
        <v>359</v>
      </c>
      <c r="DW420" s="46">
        <f t="shared" si="3049"/>
        <v>0</v>
      </c>
      <c r="DX420" s="46">
        <f t="shared" si="3211"/>
        <v>0</v>
      </c>
      <c r="DY420" s="46">
        <f t="shared" si="3050"/>
        <v>0</v>
      </c>
      <c r="DZ420" s="46">
        <f t="shared" si="2881"/>
        <v>0</v>
      </c>
      <c r="EA420" s="46">
        <f t="shared" si="2882"/>
        <v>0</v>
      </c>
      <c r="EB420" s="51">
        <f t="shared" si="2883"/>
        <v>0</v>
      </c>
      <c r="EC420" s="58">
        <f t="shared" si="2770"/>
        <v>0</v>
      </c>
      <c r="ED420" s="52">
        <f t="shared" si="3212"/>
        <v>0</v>
      </c>
      <c r="EE420" s="51">
        <f t="shared" si="2884"/>
        <v>0</v>
      </c>
      <c r="EF420" s="57">
        <f t="shared" si="2885"/>
        <v>0</v>
      </c>
      <c r="EG420" s="468">
        <f t="shared" si="3051"/>
        <v>0</v>
      </c>
      <c r="EH420" s="46">
        <f t="shared" si="3052"/>
        <v>0</v>
      </c>
      <c r="EI420" s="47"/>
      <c r="EJ420" s="46">
        <f t="shared" si="3053"/>
        <v>0</v>
      </c>
      <c r="EK420" s="50"/>
      <c r="EL420" s="18"/>
      <c r="EM420" s="45">
        <v>359</v>
      </c>
      <c r="EN420" s="46">
        <f t="shared" si="3190"/>
        <v>0</v>
      </c>
      <c r="EO420" s="46">
        <f t="shared" si="3213"/>
        <v>0</v>
      </c>
      <c r="EP420" s="128">
        <f t="shared" si="2771"/>
        <v>0</v>
      </c>
      <c r="EQ420" s="46">
        <f t="shared" si="2886"/>
        <v>0</v>
      </c>
      <c r="ER420" s="46">
        <f t="shared" si="2887"/>
        <v>0</v>
      </c>
      <c r="ES420" s="51">
        <f t="shared" si="2888"/>
        <v>0</v>
      </c>
      <c r="ET420" s="153">
        <f t="shared" si="3054"/>
        <v>10000</v>
      </c>
      <c r="EU420" s="45">
        <v>359</v>
      </c>
      <c r="EV420" s="46">
        <f t="shared" si="2772"/>
        <v>0</v>
      </c>
      <c r="EW420" s="46">
        <f t="shared" si="3214"/>
        <v>0</v>
      </c>
      <c r="EX420" s="128">
        <f t="shared" si="2889"/>
        <v>0</v>
      </c>
      <c r="EY420" s="46">
        <f t="shared" si="2890"/>
        <v>0</v>
      </c>
      <c r="EZ420" s="46">
        <f t="shared" si="2891"/>
        <v>0</v>
      </c>
      <c r="FA420" s="51">
        <f t="shared" si="2892"/>
        <v>0</v>
      </c>
      <c r="FB420" s="58">
        <f t="shared" si="2893"/>
        <v>0</v>
      </c>
      <c r="FC420" s="52">
        <f t="shared" si="3215"/>
        <v>0</v>
      </c>
      <c r="FD420" s="51">
        <f t="shared" si="3055"/>
        <v>0</v>
      </c>
      <c r="FE420" s="57">
        <f t="shared" si="2894"/>
        <v>0</v>
      </c>
      <c r="FF420" s="153">
        <f t="shared" si="3056"/>
        <v>10000</v>
      </c>
      <c r="FG420" s="469">
        <f t="shared" si="2895"/>
        <v>0</v>
      </c>
      <c r="FH420" s="46">
        <f t="shared" si="2896"/>
        <v>0</v>
      </c>
      <c r="FI420" s="46">
        <f t="shared" si="2897"/>
        <v>0</v>
      </c>
      <c r="FJ420" s="50"/>
      <c r="FL420" s="45">
        <v>359</v>
      </c>
      <c r="FM420" s="46">
        <f t="shared" si="3057"/>
        <v>0</v>
      </c>
      <c r="FN420" s="46">
        <f t="shared" si="3191"/>
        <v>0</v>
      </c>
      <c r="FO420" s="46">
        <f t="shared" si="3058"/>
        <v>0</v>
      </c>
      <c r="FP420" s="46">
        <f t="shared" si="2898"/>
        <v>0</v>
      </c>
      <c r="FQ420" s="46">
        <f t="shared" si="2899"/>
        <v>0</v>
      </c>
      <c r="FR420" s="51">
        <f t="shared" si="2900"/>
        <v>0</v>
      </c>
      <c r="FS420" s="57">
        <f t="shared" si="3216"/>
        <v>0</v>
      </c>
      <c r="FT420" s="58">
        <f t="shared" si="2773"/>
        <v>0</v>
      </c>
      <c r="FU420" s="241">
        <f t="shared" si="3192"/>
        <v>0</v>
      </c>
      <c r="FV420" s="51">
        <f t="shared" si="2901"/>
        <v>0</v>
      </c>
      <c r="FW420" s="51">
        <f t="shared" si="2902"/>
        <v>0</v>
      </c>
      <c r="FX420" s="153">
        <f t="shared" si="3217"/>
        <v>0</v>
      </c>
      <c r="FY420" s="468">
        <f t="shared" si="3059"/>
        <v>0</v>
      </c>
      <c r="FZ420" s="46">
        <f t="shared" si="3060"/>
        <v>0</v>
      </c>
      <c r="GA420" s="46">
        <f t="shared" si="2903"/>
        <v>0</v>
      </c>
      <c r="GB420" s="50"/>
      <c r="GD420" s="45">
        <v>359</v>
      </c>
      <c r="GE420" s="128">
        <f t="shared" si="3193"/>
        <v>0</v>
      </c>
      <c r="GF420" s="128">
        <f t="shared" si="3218"/>
        <v>0</v>
      </c>
      <c r="GG420" s="128">
        <f t="shared" si="3236"/>
        <v>0</v>
      </c>
      <c r="GH420" s="46">
        <f t="shared" si="2774"/>
        <v>0</v>
      </c>
      <c r="GI420" s="46">
        <f t="shared" si="2904"/>
        <v>0</v>
      </c>
      <c r="GJ420" s="51">
        <f t="shared" si="2905"/>
        <v>0</v>
      </c>
      <c r="GK420" s="51">
        <f t="shared" si="3219"/>
        <v>0</v>
      </c>
      <c r="GL420" s="153">
        <f t="shared" si="3061"/>
        <v>10000</v>
      </c>
      <c r="GM420" s="45">
        <v>359</v>
      </c>
      <c r="GN420" s="46">
        <f t="shared" si="2775"/>
        <v>0</v>
      </c>
      <c r="GO420" s="46">
        <f t="shared" si="3194"/>
        <v>0</v>
      </c>
      <c r="GP420" s="128">
        <f t="shared" si="2747"/>
        <v>0</v>
      </c>
      <c r="GQ420" s="46">
        <f t="shared" si="2906"/>
        <v>0</v>
      </c>
      <c r="GR420" s="46">
        <f t="shared" si="2748"/>
        <v>0</v>
      </c>
      <c r="GS420" s="51">
        <f t="shared" si="2907"/>
        <v>0</v>
      </c>
      <c r="GT420" s="57">
        <f t="shared" si="3220"/>
        <v>0</v>
      </c>
      <c r="GU420" s="58">
        <f t="shared" si="2908"/>
        <v>0</v>
      </c>
      <c r="GV420" s="52">
        <f t="shared" si="3195"/>
        <v>0</v>
      </c>
      <c r="GW420" s="51">
        <f t="shared" si="3062"/>
        <v>0</v>
      </c>
      <c r="GX420" s="57">
        <f t="shared" si="2909"/>
        <v>0</v>
      </c>
      <c r="GY420" s="57">
        <f t="shared" si="3221"/>
        <v>0</v>
      </c>
      <c r="GZ420" s="153">
        <f t="shared" si="3063"/>
        <v>10000</v>
      </c>
      <c r="HA420" s="469">
        <f t="shared" si="2910"/>
        <v>0</v>
      </c>
      <c r="HB420" s="46">
        <f t="shared" si="2911"/>
        <v>0</v>
      </c>
      <c r="HC420" s="46">
        <f t="shared" si="2912"/>
        <v>0</v>
      </c>
      <c r="HD420" s="50"/>
      <c r="HF420" s="45">
        <v>359</v>
      </c>
      <c r="HG420" s="46">
        <f t="shared" si="2913"/>
        <v>0</v>
      </c>
      <c r="HH420" s="46">
        <f t="shared" si="2914"/>
        <v>0</v>
      </c>
      <c r="HI420" s="46">
        <f t="shared" si="2915"/>
        <v>0</v>
      </c>
      <c r="HJ420" s="46">
        <f t="shared" si="2916"/>
        <v>0</v>
      </c>
      <c r="HK420" s="46">
        <f t="shared" si="2917"/>
        <v>0</v>
      </c>
      <c r="HL420" s="51">
        <f t="shared" si="2918"/>
        <v>0</v>
      </c>
      <c r="HM420" s="153">
        <f t="shared" si="3064"/>
        <v>10000</v>
      </c>
      <c r="HN420" s="58">
        <f t="shared" si="2919"/>
        <v>0</v>
      </c>
      <c r="HO420" s="52">
        <f t="shared" si="2920"/>
        <v>0</v>
      </c>
      <c r="HP420" s="51">
        <f t="shared" si="2921"/>
        <v>0</v>
      </c>
      <c r="HQ420" s="57">
        <f t="shared" si="2922"/>
        <v>0</v>
      </c>
      <c r="HR420" s="153">
        <f t="shared" si="3065"/>
        <v>10000</v>
      </c>
      <c r="HS420" s="468">
        <f t="shared" si="2749"/>
        <v>0</v>
      </c>
      <c r="HT420" s="46">
        <f t="shared" si="2750"/>
        <v>0</v>
      </c>
      <c r="HU420" s="46">
        <f t="shared" si="2751"/>
        <v>0</v>
      </c>
      <c r="HV420" s="50"/>
      <c r="HX420" s="45">
        <v>359</v>
      </c>
      <c r="HY420" s="128">
        <f t="shared" si="2923"/>
        <v>0</v>
      </c>
      <c r="HZ420" s="46">
        <f t="shared" si="2924"/>
        <v>0</v>
      </c>
      <c r="IA420" s="46">
        <f t="shared" si="2925"/>
        <v>0</v>
      </c>
      <c r="IB420" s="46">
        <f>ID419*$D$7/12</f>
        <v>0</v>
      </c>
      <c r="IC420" s="46">
        <f t="shared" si="2927"/>
        <v>0</v>
      </c>
      <c r="ID420" s="51">
        <f>IF(HX420&gt;$B$7,0,IF(AND($H$7="Oui",HX420&gt;$I$7),0,ID419-IC420))</f>
        <v>0</v>
      </c>
      <c r="IE420" s="153">
        <f t="shared" si="3066"/>
        <v>10000</v>
      </c>
      <c r="IF420" s="58">
        <f t="shared" si="2929"/>
        <v>0</v>
      </c>
      <c r="IG420" s="52">
        <f t="shared" si="2930"/>
        <v>0</v>
      </c>
      <c r="IH420" s="51">
        <f t="shared" si="2931"/>
        <v>0</v>
      </c>
      <c r="II420" s="57">
        <f t="shared" si="3067"/>
        <v>0</v>
      </c>
      <c r="IJ420" s="153">
        <f t="shared" si="3068"/>
        <v>10000</v>
      </c>
      <c r="IK420" s="468">
        <f t="shared" si="2752"/>
        <v>0</v>
      </c>
      <c r="IL420" s="46">
        <f t="shared" si="2753"/>
        <v>0</v>
      </c>
      <c r="IM420" s="46">
        <f t="shared" si="2754"/>
        <v>0</v>
      </c>
      <c r="IN420" s="50"/>
      <c r="IO420" s="53">
        <f t="shared" si="2932"/>
        <v>0</v>
      </c>
      <c r="IQ420" s="45">
        <v>359</v>
      </c>
      <c r="IR420" s="128">
        <f t="shared" si="2933"/>
        <v>0</v>
      </c>
      <c r="IS420" s="128">
        <f t="shared" si="2934"/>
        <v>0</v>
      </c>
      <c r="IT420" s="128">
        <f t="shared" si="2935"/>
        <v>0</v>
      </c>
      <c r="IU420" s="46">
        <f t="shared" si="3142"/>
        <v>0</v>
      </c>
      <c r="IV420" s="46">
        <f t="shared" si="2936"/>
        <v>0</v>
      </c>
      <c r="IW420" s="51">
        <f t="shared" si="2937"/>
        <v>0</v>
      </c>
      <c r="IX420" s="199">
        <f t="shared" si="3069"/>
        <v>10000</v>
      </c>
      <c r="IY420" s="128">
        <f t="shared" si="2938"/>
        <v>0</v>
      </c>
      <c r="IZ420" s="408">
        <f t="shared" si="2939"/>
        <v>0</v>
      </c>
      <c r="JA420" s="58">
        <f t="shared" si="2940"/>
        <v>0</v>
      </c>
      <c r="JB420" s="52">
        <f t="shared" si="2941"/>
        <v>0</v>
      </c>
      <c r="JC420" s="51">
        <f t="shared" si="2942"/>
        <v>0</v>
      </c>
      <c r="JD420" s="57">
        <f t="shared" si="2943"/>
        <v>0</v>
      </c>
      <c r="JE420" s="280">
        <f t="shared" si="2944"/>
        <v>10000</v>
      </c>
      <c r="JF420" s="280">
        <f t="shared" si="2945"/>
        <v>0</v>
      </c>
      <c r="JG420" s="468">
        <f t="shared" si="2946"/>
        <v>0</v>
      </c>
      <c r="JH420" s="46">
        <f t="shared" si="2947"/>
        <v>0</v>
      </c>
      <c r="JI420" s="46">
        <f t="shared" si="2948"/>
        <v>0</v>
      </c>
      <c r="JJ420" s="50"/>
      <c r="JL420" s="45">
        <v>359</v>
      </c>
      <c r="JM420" s="46">
        <f t="shared" si="2949"/>
        <v>0</v>
      </c>
      <c r="JN420" s="46">
        <f t="shared" si="2950"/>
        <v>0</v>
      </c>
      <c r="JO420" s="128">
        <f t="shared" si="2951"/>
        <v>0</v>
      </c>
      <c r="JP420" s="46">
        <f t="shared" si="3070"/>
        <v>0</v>
      </c>
      <c r="JQ420" s="46">
        <f t="shared" si="2952"/>
        <v>0</v>
      </c>
      <c r="JR420" s="51">
        <f t="shared" si="2953"/>
        <v>0</v>
      </c>
      <c r="JS420" s="51">
        <f t="shared" si="3222"/>
        <v>0</v>
      </c>
      <c r="JT420" s="199">
        <f t="shared" si="3071"/>
        <v>10000</v>
      </c>
      <c r="JU420" s="128">
        <f t="shared" si="2954"/>
        <v>0</v>
      </c>
      <c r="JV420" s="408">
        <f t="shared" si="2955"/>
        <v>0</v>
      </c>
      <c r="JW420" s="58">
        <f t="shared" si="2956"/>
        <v>0</v>
      </c>
      <c r="JX420" s="52">
        <f t="shared" si="2957"/>
        <v>0</v>
      </c>
      <c r="JY420" s="51">
        <f t="shared" si="2958"/>
        <v>0</v>
      </c>
      <c r="JZ420" s="51">
        <f t="shared" si="2959"/>
        <v>0</v>
      </c>
      <c r="KA420" s="199">
        <f t="shared" si="3223"/>
        <v>0</v>
      </c>
      <c r="KB420" s="128">
        <f t="shared" si="3072"/>
        <v>10000</v>
      </c>
      <c r="KC420" s="204">
        <f t="shared" si="2960"/>
        <v>0</v>
      </c>
      <c r="KD420" s="468">
        <f t="shared" si="3073"/>
        <v>0</v>
      </c>
      <c r="KE420" s="46">
        <f t="shared" si="3074"/>
        <v>0</v>
      </c>
      <c r="KF420" s="46">
        <f t="shared" si="2961"/>
        <v>0</v>
      </c>
      <c r="KG420" s="50"/>
      <c r="KI420" s="45">
        <v>359</v>
      </c>
      <c r="KJ420" s="46">
        <f t="shared" si="2962"/>
        <v>0</v>
      </c>
      <c r="KK420" s="46">
        <f t="shared" si="2963"/>
        <v>0</v>
      </c>
      <c r="KL420" s="128">
        <f t="shared" si="2964"/>
        <v>0</v>
      </c>
      <c r="KM420" s="46">
        <f t="shared" si="2782"/>
        <v>0</v>
      </c>
      <c r="KN420" s="46">
        <f t="shared" si="2965"/>
        <v>0</v>
      </c>
      <c r="KO420" s="51">
        <f t="shared" si="2966"/>
        <v>0</v>
      </c>
      <c r="KP420" s="199">
        <f t="shared" si="3224"/>
        <v>0</v>
      </c>
      <c r="KQ420" s="199">
        <f t="shared" si="3075"/>
        <v>10000</v>
      </c>
      <c r="KR420" s="128">
        <f t="shared" si="2967"/>
        <v>0</v>
      </c>
      <c r="KS420" s="408">
        <f t="shared" si="2968"/>
        <v>0</v>
      </c>
      <c r="KT420" s="45">
        <v>359</v>
      </c>
      <c r="KU420" s="46">
        <f t="shared" si="3076"/>
        <v>0</v>
      </c>
      <c r="KV420" s="46">
        <f t="shared" si="2969"/>
        <v>0</v>
      </c>
      <c r="KW420" s="128">
        <f t="shared" si="2755"/>
        <v>0</v>
      </c>
      <c r="KX420" s="46">
        <f t="shared" si="2970"/>
        <v>0</v>
      </c>
      <c r="KY420" s="46">
        <f t="shared" si="2756"/>
        <v>0</v>
      </c>
      <c r="KZ420" s="51">
        <f t="shared" si="2971"/>
        <v>0</v>
      </c>
      <c r="LA420" s="153">
        <f t="shared" si="3225"/>
        <v>0</v>
      </c>
      <c r="LB420" s="58">
        <f t="shared" si="3189"/>
        <v>0</v>
      </c>
      <c r="LC420" s="52">
        <f t="shared" si="2972"/>
        <v>0</v>
      </c>
      <c r="LD420" s="51">
        <f t="shared" si="2973"/>
        <v>0</v>
      </c>
      <c r="LE420" s="51">
        <f t="shared" si="2757"/>
        <v>0</v>
      </c>
      <c r="LF420" s="51">
        <f t="shared" si="3226"/>
        <v>0</v>
      </c>
      <c r="LG420" s="128">
        <f t="shared" si="2758"/>
        <v>10000</v>
      </c>
      <c r="LH420" s="204">
        <f t="shared" si="2974"/>
        <v>0</v>
      </c>
      <c r="LI420" s="479">
        <f t="shared" si="2759"/>
        <v>0</v>
      </c>
      <c r="LJ420" s="46">
        <f t="shared" si="3077"/>
        <v>0</v>
      </c>
      <c r="LK420" s="46">
        <f t="shared" si="3078"/>
        <v>0</v>
      </c>
      <c r="LL420" s="50"/>
      <c r="LN420" s="45">
        <v>359</v>
      </c>
      <c r="LO420" s="46">
        <f t="shared" si="2975"/>
        <v>0</v>
      </c>
      <c r="LP420" s="46">
        <f t="shared" si="3196"/>
        <v>0</v>
      </c>
      <c r="LQ420" s="46">
        <f t="shared" si="2976"/>
        <v>0</v>
      </c>
      <c r="LR420" s="46">
        <f t="shared" si="2977"/>
        <v>0</v>
      </c>
      <c r="LS420" s="46">
        <f t="shared" si="2978"/>
        <v>0</v>
      </c>
      <c r="LT420" s="51">
        <f t="shared" si="2979"/>
        <v>0</v>
      </c>
      <c r="LU420" s="199">
        <f t="shared" si="3079"/>
        <v>10000</v>
      </c>
      <c r="LV420" s="58">
        <f t="shared" si="2980"/>
        <v>0</v>
      </c>
      <c r="LW420" s="241">
        <f t="shared" si="3197"/>
        <v>0</v>
      </c>
      <c r="LX420" s="51">
        <f t="shared" si="2981"/>
        <v>0</v>
      </c>
      <c r="LY420" s="51">
        <f t="shared" si="2982"/>
        <v>0</v>
      </c>
      <c r="LZ420" s="46">
        <f t="shared" si="3080"/>
        <v>0</v>
      </c>
      <c r="MA420" s="199">
        <f t="shared" si="3081"/>
        <v>10000</v>
      </c>
      <c r="MB420" s="468">
        <f t="shared" si="3082"/>
        <v>0</v>
      </c>
      <c r="MC420" s="46">
        <f t="shared" si="3083"/>
        <v>0</v>
      </c>
      <c r="MD420" s="46">
        <f t="shared" si="3084"/>
        <v>0</v>
      </c>
      <c r="ME420" s="50"/>
      <c r="MG420" s="45">
        <v>359</v>
      </c>
      <c r="MH420" s="46">
        <f t="shared" si="2983"/>
        <v>0</v>
      </c>
      <c r="MI420" s="46">
        <f t="shared" si="3198"/>
        <v>0</v>
      </c>
      <c r="MJ420" s="46">
        <f t="shared" si="2984"/>
        <v>0</v>
      </c>
      <c r="MK420" s="46">
        <f t="shared" si="2985"/>
        <v>0</v>
      </c>
      <c r="ML420" s="46">
        <f t="shared" si="2986"/>
        <v>0</v>
      </c>
      <c r="MM420" s="51">
        <f t="shared" si="2987"/>
        <v>0</v>
      </c>
      <c r="MN420" s="199">
        <f t="shared" si="3085"/>
        <v>10000</v>
      </c>
      <c r="MO420" s="58">
        <f t="shared" si="2988"/>
        <v>0</v>
      </c>
      <c r="MP420" s="52">
        <f t="shared" si="3199"/>
        <v>0</v>
      </c>
      <c r="MQ420" s="51">
        <f t="shared" si="2989"/>
        <v>0</v>
      </c>
      <c r="MR420" s="57">
        <f t="shared" si="2990"/>
        <v>0</v>
      </c>
      <c r="MS420" s="199">
        <f t="shared" si="3086"/>
        <v>10000</v>
      </c>
      <c r="MT420" s="468">
        <f t="shared" si="3087"/>
        <v>0</v>
      </c>
      <c r="MU420" s="46">
        <f t="shared" si="2991"/>
        <v>0</v>
      </c>
      <c r="MV420" s="46">
        <f t="shared" si="2992"/>
        <v>0</v>
      </c>
      <c r="MW420" s="50"/>
      <c r="MY420" s="45">
        <v>359</v>
      </c>
      <c r="MZ420" s="46">
        <f t="shared" si="2993"/>
        <v>0</v>
      </c>
      <c r="NA420" s="46">
        <f t="shared" si="3200"/>
        <v>0</v>
      </c>
      <c r="NB420" s="128">
        <f t="shared" si="2994"/>
        <v>0</v>
      </c>
      <c r="NC420" s="46">
        <f t="shared" si="2776"/>
        <v>0</v>
      </c>
      <c r="ND420" s="46">
        <f t="shared" si="2995"/>
        <v>0</v>
      </c>
      <c r="NE420" s="51">
        <f t="shared" si="2760"/>
        <v>0</v>
      </c>
      <c r="NF420" s="153">
        <f t="shared" si="2761"/>
        <v>10000</v>
      </c>
      <c r="NG420" s="45">
        <v>359</v>
      </c>
      <c r="NH420" s="46">
        <f t="shared" si="2777"/>
        <v>0</v>
      </c>
      <c r="NI420" s="46">
        <f t="shared" si="3201"/>
        <v>0</v>
      </c>
      <c r="NJ420" s="128">
        <f t="shared" si="2762"/>
        <v>0</v>
      </c>
      <c r="NK420" s="46">
        <f t="shared" si="3088"/>
        <v>0</v>
      </c>
      <c r="NL420" s="46">
        <f t="shared" si="2763"/>
        <v>0</v>
      </c>
      <c r="NM420" s="51">
        <f t="shared" si="2996"/>
        <v>0</v>
      </c>
      <c r="NN420" s="58">
        <f t="shared" si="2764"/>
        <v>0</v>
      </c>
      <c r="NO420" s="52">
        <f t="shared" si="3227"/>
        <v>0</v>
      </c>
      <c r="NP420" s="51">
        <f t="shared" si="2765"/>
        <v>0</v>
      </c>
      <c r="NQ420" s="57">
        <f t="shared" si="2997"/>
        <v>0</v>
      </c>
      <c r="NR420" s="153">
        <f t="shared" si="3089"/>
        <v>10000</v>
      </c>
      <c r="NS420" s="469">
        <f t="shared" si="2998"/>
        <v>0</v>
      </c>
      <c r="NT420" s="46">
        <f t="shared" si="2999"/>
        <v>0</v>
      </c>
      <c r="NU420" s="46">
        <f t="shared" si="3000"/>
        <v>0</v>
      </c>
      <c r="NV420" s="50"/>
      <c r="NX420" s="45">
        <v>359</v>
      </c>
      <c r="NY420" s="46">
        <f t="shared" si="3001"/>
        <v>0</v>
      </c>
      <c r="NZ420" s="46">
        <f t="shared" si="3202"/>
        <v>0</v>
      </c>
      <c r="OA420" s="46">
        <f t="shared" si="3002"/>
        <v>0</v>
      </c>
      <c r="OB420" s="46">
        <f t="shared" si="3003"/>
        <v>0</v>
      </c>
      <c r="OC420" s="46">
        <f t="shared" si="3004"/>
        <v>0</v>
      </c>
      <c r="OD420" s="51">
        <f t="shared" si="3005"/>
        <v>0</v>
      </c>
      <c r="OE420" s="57">
        <f t="shared" si="3228"/>
        <v>0</v>
      </c>
      <c r="OF420" s="153">
        <f t="shared" si="3090"/>
        <v>10000</v>
      </c>
      <c r="OG420" s="58">
        <f t="shared" si="3006"/>
        <v>0</v>
      </c>
      <c r="OH420" s="241">
        <f t="shared" si="3229"/>
        <v>0</v>
      </c>
      <c r="OI420" s="51">
        <f t="shared" si="3007"/>
        <v>0</v>
      </c>
      <c r="OJ420" s="51">
        <f t="shared" si="3008"/>
        <v>0</v>
      </c>
      <c r="OK420" s="153">
        <f t="shared" si="3230"/>
        <v>0</v>
      </c>
      <c r="OL420" s="153">
        <f t="shared" si="3091"/>
        <v>10000</v>
      </c>
      <c r="OM420" s="468">
        <f t="shared" si="3092"/>
        <v>0</v>
      </c>
      <c r="ON420" s="46">
        <f t="shared" si="3093"/>
        <v>0</v>
      </c>
      <c r="OO420" s="46">
        <f t="shared" si="3009"/>
        <v>0</v>
      </c>
      <c r="OP420" s="50"/>
      <c r="OR420" s="45">
        <v>359</v>
      </c>
      <c r="OS420" s="46">
        <f t="shared" si="3010"/>
        <v>0</v>
      </c>
      <c r="OT420" s="128">
        <f t="shared" si="3203"/>
        <v>0</v>
      </c>
      <c r="OU420" s="128">
        <f t="shared" si="3011"/>
        <v>0</v>
      </c>
      <c r="OV420" s="46">
        <f t="shared" si="2778"/>
        <v>0</v>
      </c>
      <c r="OW420" s="46">
        <f t="shared" si="2779"/>
        <v>0</v>
      </c>
      <c r="OX420" s="51">
        <f t="shared" si="3012"/>
        <v>0</v>
      </c>
      <c r="OY420" s="51">
        <f t="shared" si="3231"/>
        <v>0</v>
      </c>
      <c r="OZ420" s="153">
        <f t="shared" si="3094"/>
        <v>10000</v>
      </c>
      <c r="PA420" s="45">
        <v>359</v>
      </c>
      <c r="PB420" s="46">
        <f t="shared" si="3013"/>
        <v>0</v>
      </c>
      <c r="PC420" s="46">
        <f t="shared" si="3232"/>
        <v>0</v>
      </c>
      <c r="PD420" s="128">
        <f t="shared" si="3014"/>
        <v>0</v>
      </c>
      <c r="PE420" s="46">
        <f t="shared" si="3015"/>
        <v>0</v>
      </c>
      <c r="PF420" s="46">
        <f t="shared" si="3016"/>
        <v>0</v>
      </c>
      <c r="PG420" s="51">
        <f t="shared" si="3017"/>
        <v>0</v>
      </c>
      <c r="PH420" s="57">
        <f t="shared" si="3233"/>
        <v>0</v>
      </c>
      <c r="PI420" s="688">
        <f t="shared" si="3018"/>
        <v>0</v>
      </c>
      <c r="PJ420" s="52">
        <f t="shared" si="3234"/>
        <v>0</v>
      </c>
      <c r="PK420" s="51">
        <f t="shared" si="3019"/>
        <v>0</v>
      </c>
      <c r="PL420" s="57">
        <f t="shared" si="3020"/>
        <v>0</v>
      </c>
      <c r="PM420" s="57">
        <f t="shared" si="3235"/>
        <v>0</v>
      </c>
      <c r="PN420" s="153">
        <f t="shared" si="3095"/>
        <v>10000</v>
      </c>
      <c r="PO420" s="469">
        <f t="shared" si="3021"/>
        <v>0</v>
      </c>
      <c r="PP420" s="46">
        <f t="shared" si="3022"/>
        <v>0</v>
      </c>
      <c r="PQ420" s="46">
        <f t="shared" si="3023"/>
        <v>0</v>
      </c>
      <c r="PR420" s="50"/>
    </row>
    <row r="421" spans="2:434" ht="16.2" hidden="1" thickBot="1" x14ac:dyDescent="0.35">
      <c r="B421" s="63">
        <v>360</v>
      </c>
      <c r="C421" s="64">
        <f>IF(B421&gt;$B$7,0,ROUND(E421+D421,2))</f>
        <v>0</v>
      </c>
      <c r="D421" s="64">
        <f>IF(B421&gt;$B$7,0,(TRUNC($C$7*$E$27*$L$7/12,2))+(TRUNC($C$7*$F$27*$M$7/12,2)))</f>
        <v>0</v>
      </c>
      <c r="E421" s="64">
        <f t="shared" si="2831"/>
        <v>0</v>
      </c>
      <c r="F421" s="64">
        <f t="shared" si="2832"/>
        <v>0</v>
      </c>
      <c r="G421" s="64">
        <f>IF(B421&gt;$B$7,0,IF(B421=$B$7,H420,E421-F421))</f>
        <v>0</v>
      </c>
      <c r="H421" s="65">
        <f t="shared" si="2834"/>
        <v>0</v>
      </c>
      <c r="I421" s="66">
        <f t="shared" si="2766"/>
        <v>0</v>
      </c>
      <c r="J421" s="67">
        <f t="shared" si="2835"/>
        <v>0</v>
      </c>
      <c r="K421" s="65">
        <f t="shared" si="2836"/>
        <v>0</v>
      </c>
      <c r="L421" s="68">
        <f t="shared" si="2837"/>
        <v>0</v>
      </c>
      <c r="M421" s="469">
        <f t="shared" si="3024"/>
        <v>0</v>
      </c>
      <c r="N421" s="64">
        <f t="shared" si="3025"/>
        <v>0</v>
      </c>
      <c r="O421" s="71"/>
      <c r="P421" s="64">
        <f t="shared" si="3026"/>
        <v>0</v>
      </c>
      <c r="Q421" s="72"/>
      <c r="T421" s="63">
        <v>360</v>
      </c>
      <c r="U421" s="46">
        <f t="shared" si="2838"/>
        <v>0</v>
      </c>
      <c r="V421" s="46">
        <f t="shared" si="2839"/>
        <v>0</v>
      </c>
      <c r="W421" s="46">
        <f t="shared" si="3027"/>
        <v>0</v>
      </c>
      <c r="X421" s="46">
        <f>Z420*$D$7/12</f>
        <v>0</v>
      </c>
      <c r="Y421" s="46">
        <f t="shared" si="2841"/>
        <v>0</v>
      </c>
      <c r="Z421" s="51">
        <f t="shared" si="2842"/>
        <v>0</v>
      </c>
      <c r="AA421" s="66">
        <f t="shared" si="2843"/>
        <v>0</v>
      </c>
      <c r="AB421" s="52">
        <f t="shared" si="2844"/>
        <v>0</v>
      </c>
      <c r="AC421" s="65">
        <f t="shared" si="2845"/>
        <v>0</v>
      </c>
      <c r="AD421" s="68">
        <f t="shared" si="2846"/>
        <v>0</v>
      </c>
      <c r="AE421" s="469">
        <f t="shared" si="3028"/>
        <v>0</v>
      </c>
      <c r="AF421" s="64">
        <f t="shared" si="2847"/>
        <v>0</v>
      </c>
      <c r="AG421" s="71"/>
      <c r="AH421" s="64">
        <f t="shared" si="3029"/>
        <v>0</v>
      </c>
      <c r="AI421" s="72"/>
      <c r="AK421" s="63">
        <v>360</v>
      </c>
      <c r="AL421" s="46">
        <f t="shared" si="2848"/>
        <v>0</v>
      </c>
      <c r="AM421" s="46"/>
      <c r="AN421" s="46"/>
      <c r="AO421" s="46">
        <f t="shared" si="2849"/>
        <v>0</v>
      </c>
      <c r="AP421" s="128">
        <f t="shared" si="2850"/>
        <v>0</v>
      </c>
      <c r="AQ421" s="128"/>
      <c r="AR421" s="128"/>
      <c r="AS421" s="46">
        <f t="shared" si="2851"/>
        <v>0</v>
      </c>
      <c r="AT421" s="46">
        <f t="shared" si="2852"/>
        <v>0</v>
      </c>
      <c r="AU421" s="51"/>
      <c r="AV421" s="51"/>
      <c r="AW421" s="51">
        <f t="shared" si="2853"/>
        <v>0</v>
      </c>
      <c r="AX421" s="58">
        <f t="shared" si="2854"/>
        <v>0</v>
      </c>
      <c r="AY421" s="52"/>
      <c r="AZ421" s="52"/>
      <c r="BA421" s="52">
        <f t="shared" si="2855"/>
        <v>0</v>
      </c>
      <c r="BB421" s="51">
        <f t="shared" si="2856"/>
        <v>0</v>
      </c>
      <c r="BC421" s="65"/>
      <c r="BD421" s="65"/>
      <c r="BE421" s="68">
        <f t="shared" si="2857"/>
        <v>0</v>
      </c>
      <c r="BF421" s="468">
        <f t="shared" si="2858"/>
        <v>0</v>
      </c>
      <c r="BG421" s="64">
        <f t="shared" si="2859"/>
        <v>0</v>
      </c>
      <c r="BH421" s="64">
        <f t="shared" si="2860"/>
        <v>0</v>
      </c>
      <c r="BI421" s="72"/>
      <c r="BK421" s="63">
        <v>360</v>
      </c>
      <c r="BL421" s="46">
        <f t="shared" si="3030"/>
        <v>0</v>
      </c>
      <c r="BM421" s="46">
        <f t="shared" si="3031"/>
        <v>0</v>
      </c>
      <c r="BN421" s="46">
        <f t="shared" si="3032"/>
        <v>0</v>
      </c>
      <c r="BO421" s="46">
        <f t="shared" si="2861"/>
        <v>0</v>
      </c>
      <c r="BP421" s="46">
        <f t="shared" si="2862"/>
        <v>0</v>
      </c>
      <c r="BQ421" s="149">
        <f t="shared" si="2863"/>
        <v>0</v>
      </c>
      <c r="BR421" s="151">
        <f t="shared" si="3204"/>
        <v>0</v>
      </c>
      <c r="BS421" s="66">
        <f t="shared" si="2767"/>
        <v>0</v>
      </c>
      <c r="BT421" s="52">
        <f t="shared" si="3033"/>
        <v>0</v>
      </c>
      <c r="BU421" s="65">
        <f t="shared" si="2864"/>
        <v>0</v>
      </c>
      <c r="BV421" s="259">
        <f t="shared" si="2865"/>
        <v>0</v>
      </c>
      <c r="BW421" s="153">
        <f t="shared" si="3205"/>
        <v>0</v>
      </c>
      <c r="BX421" s="469">
        <f t="shared" si="3034"/>
        <v>0</v>
      </c>
      <c r="BY421" s="64">
        <f t="shared" si="3035"/>
        <v>0</v>
      </c>
      <c r="BZ421" s="64">
        <f t="shared" si="2866"/>
        <v>0</v>
      </c>
      <c r="CA421" s="72"/>
      <c r="CB421" s="18"/>
      <c r="CC421" s="63">
        <v>360</v>
      </c>
      <c r="CD421" s="239">
        <f t="shared" si="2867"/>
        <v>0</v>
      </c>
      <c r="CE421" s="239">
        <f t="shared" si="3036"/>
        <v>0</v>
      </c>
      <c r="CF421" s="128">
        <f t="shared" si="2868"/>
        <v>0</v>
      </c>
      <c r="CG421" s="46">
        <f t="shared" si="3037"/>
        <v>0</v>
      </c>
      <c r="CH421" s="46">
        <f t="shared" si="2768"/>
        <v>0</v>
      </c>
      <c r="CI421" s="149">
        <f t="shared" si="2869"/>
        <v>0</v>
      </c>
      <c r="CJ421" s="199">
        <f t="shared" si="3206"/>
        <v>0</v>
      </c>
      <c r="CK421" s="153">
        <f t="shared" si="3038"/>
        <v>10000</v>
      </c>
      <c r="CL421" s="63">
        <v>360</v>
      </c>
      <c r="CM421" s="46">
        <f t="shared" si="3039"/>
        <v>0</v>
      </c>
      <c r="CN421" s="239">
        <f t="shared" si="3040"/>
        <v>0</v>
      </c>
      <c r="CO421" s="128">
        <f t="shared" si="2780"/>
        <v>0</v>
      </c>
      <c r="CP421" s="46">
        <f t="shared" si="2870"/>
        <v>0</v>
      </c>
      <c r="CQ421" s="46">
        <f t="shared" si="2781"/>
        <v>0</v>
      </c>
      <c r="CR421" s="149">
        <f t="shared" si="2871"/>
        <v>0</v>
      </c>
      <c r="CS421" s="153">
        <f t="shared" si="3207"/>
        <v>0</v>
      </c>
      <c r="CT421" s="58">
        <f t="shared" si="2872"/>
        <v>0</v>
      </c>
      <c r="CU421" s="52">
        <f t="shared" si="3041"/>
        <v>0</v>
      </c>
      <c r="CV421" s="51">
        <f t="shared" si="3042"/>
        <v>0</v>
      </c>
      <c r="CW421" s="259">
        <f t="shared" si="2873"/>
        <v>0</v>
      </c>
      <c r="CX421" s="68">
        <f t="shared" si="3208"/>
        <v>0</v>
      </c>
      <c r="CY421" s="153">
        <f t="shared" si="3043"/>
        <v>10000</v>
      </c>
      <c r="CZ421" s="479">
        <f t="shared" si="2746"/>
        <v>0</v>
      </c>
      <c r="DA421" s="64">
        <f t="shared" si="3044"/>
        <v>0</v>
      </c>
      <c r="DB421" s="64">
        <f t="shared" si="3045"/>
        <v>0</v>
      </c>
      <c r="DC421" s="72"/>
      <c r="DE421" s="238">
        <v>360</v>
      </c>
      <c r="DF421" s="64">
        <f t="shared" si="2874"/>
        <v>0</v>
      </c>
      <c r="DG421" s="239">
        <f t="shared" si="3209"/>
        <v>0</v>
      </c>
      <c r="DH421" s="64">
        <f t="shared" si="2875"/>
        <v>0</v>
      </c>
      <c r="DI421" s="64">
        <f t="shared" si="2876"/>
        <v>0</v>
      </c>
      <c r="DJ421" s="64">
        <f>IF(DE421&gt;$B$7,0,IF(DE421=$B$7,DK420,DH421-DI421))</f>
        <v>0</v>
      </c>
      <c r="DK421" s="65">
        <f t="shared" si="2878"/>
        <v>0</v>
      </c>
      <c r="DL421" s="66">
        <f t="shared" si="2769"/>
        <v>0</v>
      </c>
      <c r="DM421" s="240">
        <f t="shared" si="3210"/>
        <v>0</v>
      </c>
      <c r="DN421" s="65">
        <f t="shared" si="2879"/>
        <v>0</v>
      </c>
      <c r="DO421" s="68">
        <f t="shared" si="2880"/>
        <v>0</v>
      </c>
      <c r="DP421" s="469">
        <f t="shared" si="3046"/>
        <v>0</v>
      </c>
      <c r="DQ421" s="64">
        <f t="shared" si="3047"/>
        <v>0</v>
      </c>
      <c r="DR421" s="71"/>
      <c r="DS421" s="64">
        <f t="shared" si="3048"/>
        <v>0</v>
      </c>
      <c r="DT421" s="72"/>
      <c r="DV421" s="238">
        <v>360</v>
      </c>
      <c r="DW421" s="46">
        <f t="shared" si="3049"/>
        <v>0</v>
      </c>
      <c r="DX421" s="239">
        <f t="shared" si="3211"/>
        <v>0</v>
      </c>
      <c r="DY421" s="46">
        <f t="shared" si="3050"/>
        <v>0</v>
      </c>
      <c r="DZ421" s="46">
        <f t="shared" si="2881"/>
        <v>0</v>
      </c>
      <c r="EA421" s="46">
        <f t="shared" si="2882"/>
        <v>0</v>
      </c>
      <c r="EB421" s="51">
        <f t="shared" si="2883"/>
        <v>0</v>
      </c>
      <c r="EC421" s="66">
        <f t="shared" si="2770"/>
        <v>0</v>
      </c>
      <c r="ED421" s="240">
        <f t="shared" si="3212"/>
        <v>0</v>
      </c>
      <c r="EE421" s="65">
        <f t="shared" si="2884"/>
        <v>0</v>
      </c>
      <c r="EF421" s="68">
        <f t="shared" si="2885"/>
        <v>0</v>
      </c>
      <c r="EG421" s="469">
        <f t="shared" si="3051"/>
        <v>0</v>
      </c>
      <c r="EH421" s="64">
        <f t="shared" si="3052"/>
        <v>0</v>
      </c>
      <c r="EI421" s="71"/>
      <c r="EJ421" s="64">
        <f t="shared" si="3053"/>
        <v>0</v>
      </c>
      <c r="EK421" s="72"/>
      <c r="EL421" s="74"/>
      <c r="EM421" s="238">
        <v>360</v>
      </c>
      <c r="EN421" s="239">
        <f t="shared" si="3190"/>
        <v>0</v>
      </c>
      <c r="EO421" s="239">
        <f>IF(EM421&gt;$B$7,0,(TRUNC(ES420*$T$56*$L$7/12,2))+(TRUNC(ES420*$U$56*$M$7/12,2)))</f>
        <v>0</v>
      </c>
      <c r="EP421" s="128">
        <f t="shared" si="2771"/>
        <v>0</v>
      </c>
      <c r="EQ421" s="46">
        <f t="shared" si="2886"/>
        <v>0</v>
      </c>
      <c r="ER421" s="46">
        <f>EP421-EQ421</f>
        <v>0</v>
      </c>
      <c r="ES421" s="51">
        <f t="shared" si="2888"/>
        <v>0</v>
      </c>
      <c r="ET421" s="153">
        <f t="shared" si="3054"/>
        <v>10000</v>
      </c>
      <c r="EU421" s="238">
        <v>360</v>
      </c>
      <c r="EV421" s="46">
        <f t="shared" si="2772"/>
        <v>0</v>
      </c>
      <c r="EW421" s="239">
        <f>IF(EU421&gt;$B$7,0,(TRUNC(FA420*$T$56*$L$7/12,2))+(TRUNC(FA420*$U$56*$M$7/12,2)))</f>
        <v>0</v>
      </c>
      <c r="EX421" s="128">
        <f t="shared" si="2889"/>
        <v>0</v>
      </c>
      <c r="EY421" s="46">
        <f t="shared" si="2890"/>
        <v>0</v>
      </c>
      <c r="EZ421" s="46">
        <f t="shared" si="2891"/>
        <v>0</v>
      </c>
      <c r="FA421" s="51">
        <f t="shared" si="2892"/>
        <v>0</v>
      </c>
      <c r="FB421" s="58">
        <f t="shared" si="2893"/>
        <v>0</v>
      </c>
      <c r="FC421" s="240">
        <f t="shared" si="3215"/>
        <v>0</v>
      </c>
      <c r="FD421" s="51">
        <f t="shared" si="3055"/>
        <v>0</v>
      </c>
      <c r="FE421" s="68">
        <f t="shared" si="2894"/>
        <v>0</v>
      </c>
      <c r="FF421" s="153">
        <f t="shared" si="3056"/>
        <v>10000</v>
      </c>
      <c r="FG421" s="469">
        <f>IF(EU421&lt;&gt;$B$7,-FB421,IF(FF421&gt;0,-(FB421+FF421),-(FB421+FF421)))</f>
        <v>0</v>
      </c>
      <c r="FH421" s="64">
        <f t="shared" si="2896"/>
        <v>0</v>
      </c>
      <c r="FI421" s="64">
        <f t="shared" si="2897"/>
        <v>0</v>
      </c>
      <c r="FJ421" s="72"/>
      <c r="FL421" s="238">
        <v>360</v>
      </c>
      <c r="FM421" s="46">
        <f t="shared" si="3057"/>
        <v>0</v>
      </c>
      <c r="FN421" s="239">
        <f t="shared" si="3191"/>
        <v>0</v>
      </c>
      <c r="FO421" s="46">
        <f t="shared" si="3058"/>
        <v>0</v>
      </c>
      <c r="FP421" s="46">
        <f t="shared" si="2898"/>
        <v>0</v>
      </c>
      <c r="FQ421" s="46">
        <f t="shared" si="2899"/>
        <v>0</v>
      </c>
      <c r="FR421" s="149">
        <f t="shared" si="2900"/>
        <v>0</v>
      </c>
      <c r="FS421" s="151">
        <f t="shared" si="3216"/>
        <v>0</v>
      </c>
      <c r="FT421" s="66">
        <f t="shared" si="2773"/>
        <v>0</v>
      </c>
      <c r="FU421" s="240">
        <f t="shared" si="3192"/>
        <v>0</v>
      </c>
      <c r="FV421" s="65">
        <f t="shared" si="2901"/>
        <v>0</v>
      </c>
      <c r="FW421" s="259">
        <f t="shared" si="2902"/>
        <v>0</v>
      </c>
      <c r="FX421" s="153">
        <f t="shared" si="3217"/>
        <v>0</v>
      </c>
      <c r="FY421" s="469">
        <f t="shared" si="3059"/>
        <v>0</v>
      </c>
      <c r="FZ421" s="64">
        <f t="shared" si="3060"/>
        <v>0</v>
      </c>
      <c r="GA421" s="64">
        <f t="shared" si="2903"/>
        <v>0</v>
      </c>
      <c r="GB421" s="72"/>
      <c r="GD421" s="238">
        <v>360</v>
      </c>
      <c r="GE421" s="239">
        <f t="shared" si="3193"/>
        <v>0</v>
      </c>
      <c r="GF421" s="239">
        <f t="shared" si="3218"/>
        <v>0</v>
      </c>
      <c r="GG421" s="128">
        <f t="shared" si="3236"/>
        <v>0</v>
      </c>
      <c r="GH421" s="46">
        <f t="shared" si="2774"/>
        <v>0</v>
      </c>
      <c r="GI421" s="46">
        <f t="shared" si="2904"/>
        <v>0</v>
      </c>
      <c r="GJ421" s="149">
        <f t="shared" si="2905"/>
        <v>0</v>
      </c>
      <c r="GK421" s="51">
        <f t="shared" si="3219"/>
        <v>0</v>
      </c>
      <c r="GL421" s="153">
        <f t="shared" si="3061"/>
        <v>10000</v>
      </c>
      <c r="GM421" s="238">
        <v>360</v>
      </c>
      <c r="GN421" s="46">
        <f t="shared" si="2775"/>
        <v>0</v>
      </c>
      <c r="GO421" s="239">
        <f t="shared" si="3194"/>
        <v>0</v>
      </c>
      <c r="GP421" s="128">
        <f t="shared" si="2747"/>
        <v>0</v>
      </c>
      <c r="GQ421" s="46">
        <f t="shared" si="2906"/>
        <v>0</v>
      </c>
      <c r="GR421" s="46">
        <f t="shared" si="2748"/>
        <v>0</v>
      </c>
      <c r="GS421" s="149">
        <f t="shared" si="2907"/>
        <v>0</v>
      </c>
      <c r="GT421" s="68">
        <f t="shared" si="3220"/>
        <v>0</v>
      </c>
      <c r="GU421" s="58">
        <f t="shared" si="2908"/>
        <v>0</v>
      </c>
      <c r="GV421" s="325">
        <f t="shared" si="3195"/>
        <v>0</v>
      </c>
      <c r="GW421" s="51">
        <f t="shared" si="3062"/>
        <v>0</v>
      </c>
      <c r="GX421" s="321">
        <f t="shared" si="2909"/>
        <v>0</v>
      </c>
      <c r="GY421" s="57">
        <f t="shared" si="3221"/>
        <v>0</v>
      </c>
      <c r="GZ421" s="153">
        <f t="shared" si="3063"/>
        <v>10000</v>
      </c>
      <c r="HA421" s="469">
        <f>IF(GM421&lt;&gt;$B$7,-GU421,IF(GZ421&gt;0,-(GU421+GZ421),-(GU421+GZ421)))</f>
        <v>0</v>
      </c>
      <c r="HB421" s="64">
        <f t="shared" si="2911"/>
        <v>0</v>
      </c>
      <c r="HC421" s="64">
        <f t="shared" si="2912"/>
        <v>0</v>
      </c>
      <c r="HD421" s="72"/>
      <c r="HF421" s="63">
        <v>360</v>
      </c>
      <c r="HG421" s="46">
        <f t="shared" si="2913"/>
        <v>0</v>
      </c>
      <c r="HH421" s="46">
        <f t="shared" si="2914"/>
        <v>0</v>
      </c>
      <c r="HI421" s="46">
        <f t="shared" si="2915"/>
        <v>0</v>
      </c>
      <c r="HJ421" s="64">
        <f t="shared" si="2916"/>
        <v>0</v>
      </c>
      <c r="HK421" s="46">
        <f t="shared" si="2917"/>
        <v>0</v>
      </c>
      <c r="HL421" s="65">
        <f t="shared" si="2918"/>
        <v>0</v>
      </c>
      <c r="HM421" s="153">
        <f t="shared" si="3064"/>
        <v>10000</v>
      </c>
      <c r="HN421" s="58">
        <f t="shared" si="2919"/>
        <v>0</v>
      </c>
      <c r="HO421" s="52">
        <f t="shared" si="2920"/>
        <v>0</v>
      </c>
      <c r="HP421" s="51">
        <f t="shared" si="2921"/>
        <v>0</v>
      </c>
      <c r="HQ421" s="68">
        <f t="shared" si="2922"/>
        <v>0</v>
      </c>
      <c r="HR421" s="153">
        <f t="shared" si="3065"/>
        <v>10000</v>
      </c>
      <c r="HS421" s="468">
        <f t="shared" si="2749"/>
        <v>0</v>
      </c>
      <c r="HT421" s="46">
        <f t="shared" si="2750"/>
        <v>0</v>
      </c>
      <c r="HU421" s="46">
        <f t="shared" si="2751"/>
        <v>0</v>
      </c>
      <c r="HV421" s="72"/>
      <c r="HX421" s="63">
        <v>360</v>
      </c>
      <c r="HY421" s="128">
        <f t="shared" si="2923"/>
        <v>0</v>
      </c>
      <c r="HZ421" s="46">
        <f t="shared" si="2924"/>
        <v>0</v>
      </c>
      <c r="IA421" s="46">
        <f t="shared" si="2925"/>
        <v>0</v>
      </c>
      <c r="IB421" s="46">
        <f>ID420*$D$7/12</f>
        <v>0</v>
      </c>
      <c r="IC421" s="46">
        <f t="shared" si="2927"/>
        <v>0</v>
      </c>
      <c r="ID421" s="51">
        <f>IF(HX421&gt;$B$7,0,IF(AND($H$7="Oui",HX421&gt;$I$7),0,ID420-IC421))</f>
        <v>0</v>
      </c>
      <c r="IE421" s="396">
        <f t="shared" si="3066"/>
        <v>10000</v>
      </c>
      <c r="IF421" s="58">
        <f t="shared" si="2929"/>
        <v>0</v>
      </c>
      <c r="IG421" s="52">
        <f t="shared" si="2930"/>
        <v>0</v>
      </c>
      <c r="IH421" s="51">
        <f t="shared" si="2931"/>
        <v>0</v>
      </c>
      <c r="II421" s="57">
        <f t="shared" si="3067"/>
        <v>0</v>
      </c>
      <c r="IJ421" s="153">
        <f t="shared" si="3068"/>
        <v>10000</v>
      </c>
      <c r="IK421" s="468">
        <f t="shared" si="2752"/>
        <v>0</v>
      </c>
      <c r="IL421" s="46">
        <f t="shared" si="2753"/>
        <v>0</v>
      </c>
      <c r="IM421" s="46">
        <f t="shared" si="2754"/>
        <v>0</v>
      </c>
      <c r="IN421" s="72"/>
      <c r="IO421" s="375">
        <f t="shared" si="2932"/>
        <v>0</v>
      </c>
      <c r="IQ421" s="63">
        <v>360</v>
      </c>
      <c r="IR421" s="128">
        <f t="shared" si="2933"/>
        <v>0</v>
      </c>
      <c r="IS421" s="128">
        <f t="shared" si="2934"/>
        <v>0</v>
      </c>
      <c r="IT421" s="128">
        <f t="shared" si="2935"/>
        <v>0</v>
      </c>
      <c r="IU421" s="46">
        <f t="shared" si="3142"/>
        <v>0</v>
      </c>
      <c r="IV421" s="46">
        <f t="shared" si="2936"/>
        <v>0</v>
      </c>
      <c r="IW421" s="51">
        <f t="shared" si="2937"/>
        <v>0</v>
      </c>
      <c r="IX421" s="199">
        <f t="shared" si="3069"/>
        <v>10000</v>
      </c>
      <c r="IY421" s="128">
        <f t="shared" si="2938"/>
        <v>0</v>
      </c>
      <c r="IZ421" s="408">
        <f t="shared" si="2939"/>
        <v>0</v>
      </c>
      <c r="JA421" s="58">
        <f t="shared" si="2940"/>
        <v>0</v>
      </c>
      <c r="JB421" s="52">
        <f t="shared" si="2941"/>
        <v>0</v>
      </c>
      <c r="JC421" s="51">
        <f t="shared" si="2942"/>
        <v>0</v>
      </c>
      <c r="JD421" s="68">
        <f t="shared" si="2943"/>
        <v>0</v>
      </c>
      <c r="JE421" s="393">
        <f t="shared" si="2944"/>
        <v>10000</v>
      </c>
      <c r="JF421" s="280">
        <f t="shared" si="2945"/>
        <v>0</v>
      </c>
      <c r="JG421" s="468">
        <f t="shared" si="2946"/>
        <v>0</v>
      </c>
      <c r="JH421" s="64">
        <f t="shared" si="2947"/>
        <v>0</v>
      </c>
      <c r="JI421" s="64">
        <f t="shared" si="2948"/>
        <v>0</v>
      </c>
      <c r="JJ421" s="72"/>
      <c r="JL421" s="63">
        <v>360</v>
      </c>
      <c r="JM421" s="46">
        <f t="shared" si="2949"/>
        <v>0</v>
      </c>
      <c r="JN421" s="46">
        <f t="shared" si="2950"/>
        <v>0</v>
      </c>
      <c r="JO421" s="128">
        <f t="shared" si="2951"/>
        <v>0</v>
      </c>
      <c r="JP421" s="46">
        <f t="shared" si="3070"/>
        <v>0</v>
      </c>
      <c r="JQ421" s="46">
        <f t="shared" si="2952"/>
        <v>0</v>
      </c>
      <c r="JR421" s="149">
        <f t="shared" si="2953"/>
        <v>0</v>
      </c>
      <c r="JS421" s="446">
        <f t="shared" si="3222"/>
        <v>0</v>
      </c>
      <c r="JT421" s="465">
        <f t="shared" si="3071"/>
        <v>10000</v>
      </c>
      <c r="JU421" s="463">
        <f t="shared" si="2954"/>
        <v>0</v>
      </c>
      <c r="JV421" s="408">
        <f t="shared" si="2955"/>
        <v>0</v>
      </c>
      <c r="JW421" s="58">
        <f t="shared" si="2956"/>
        <v>0</v>
      </c>
      <c r="JX421" s="52">
        <f t="shared" si="2957"/>
        <v>0</v>
      </c>
      <c r="JY421" s="51">
        <f t="shared" si="2958"/>
        <v>0</v>
      </c>
      <c r="JZ421" s="259">
        <f t="shared" si="2959"/>
        <v>0</v>
      </c>
      <c r="KA421" s="199">
        <f t="shared" si="3223"/>
        <v>0</v>
      </c>
      <c r="KB421" s="463">
        <f t="shared" si="3072"/>
        <v>10000</v>
      </c>
      <c r="KC421" s="204">
        <f t="shared" si="2960"/>
        <v>0</v>
      </c>
      <c r="KD421" s="469">
        <f t="shared" si="3073"/>
        <v>0</v>
      </c>
      <c r="KE421" s="64">
        <f t="shared" si="3074"/>
        <v>0</v>
      </c>
      <c r="KF421" s="64">
        <f t="shared" si="2961"/>
        <v>0</v>
      </c>
      <c r="KG421" s="72"/>
      <c r="KI421" s="63">
        <v>360</v>
      </c>
      <c r="KJ421" s="46">
        <f t="shared" si="2962"/>
        <v>0</v>
      </c>
      <c r="KK421" s="46">
        <f t="shared" si="2963"/>
        <v>0</v>
      </c>
      <c r="KL421" s="128">
        <f t="shared" si="2964"/>
        <v>0</v>
      </c>
      <c r="KM421" s="46">
        <f t="shared" si="2782"/>
        <v>0</v>
      </c>
      <c r="KN421" s="46">
        <f t="shared" si="2965"/>
        <v>0</v>
      </c>
      <c r="KO421" s="149">
        <f t="shared" si="2966"/>
        <v>0</v>
      </c>
      <c r="KP421" s="199">
        <f t="shared" si="3224"/>
        <v>0</v>
      </c>
      <c r="KQ421" s="199">
        <f t="shared" si="3075"/>
        <v>10000</v>
      </c>
      <c r="KR421" s="128">
        <f t="shared" si="2967"/>
        <v>0</v>
      </c>
      <c r="KS421" s="408">
        <f t="shared" si="2968"/>
        <v>0</v>
      </c>
      <c r="KT421" s="63">
        <v>360</v>
      </c>
      <c r="KU421" s="46">
        <f t="shared" si="3076"/>
        <v>0</v>
      </c>
      <c r="KV421" s="46">
        <f t="shared" si="2969"/>
        <v>0</v>
      </c>
      <c r="KW421" s="128">
        <f t="shared" si="2755"/>
        <v>0</v>
      </c>
      <c r="KX421" s="46">
        <f t="shared" si="2970"/>
        <v>0</v>
      </c>
      <c r="KY421" s="46">
        <f t="shared" si="2756"/>
        <v>0</v>
      </c>
      <c r="KZ421" s="149">
        <f t="shared" si="2971"/>
        <v>0</v>
      </c>
      <c r="LA421" s="153">
        <f t="shared" si="3225"/>
        <v>0</v>
      </c>
      <c r="LB421" s="58">
        <f t="shared" si="3189"/>
        <v>0</v>
      </c>
      <c r="LC421" s="52">
        <f t="shared" si="2972"/>
        <v>0</v>
      </c>
      <c r="LD421" s="51">
        <f t="shared" si="2973"/>
        <v>0</v>
      </c>
      <c r="LE421" s="259">
        <f t="shared" si="2757"/>
        <v>0</v>
      </c>
      <c r="LF421" s="65">
        <f t="shared" si="3226"/>
        <v>0</v>
      </c>
      <c r="LG421" s="128">
        <f t="shared" si="2758"/>
        <v>10000</v>
      </c>
      <c r="LH421" s="204">
        <f t="shared" si="2974"/>
        <v>0</v>
      </c>
      <c r="LI421" s="479">
        <f t="shared" si="2759"/>
        <v>0</v>
      </c>
      <c r="LJ421" s="64">
        <f t="shared" si="3077"/>
        <v>0</v>
      </c>
      <c r="LK421" s="64">
        <f t="shared" si="3078"/>
        <v>0</v>
      </c>
      <c r="LL421" s="72"/>
      <c r="LN421" s="238">
        <v>360</v>
      </c>
      <c r="LO421" s="46">
        <f t="shared" si="2975"/>
        <v>0</v>
      </c>
      <c r="LP421" s="239">
        <f t="shared" si="3196"/>
        <v>0</v>
      </c>
      <c r="LQ421" s="46">
        <f t="shared" si="2976"/>
        <v>0</v>
      </c>
      <c r="LR421" s="64">
        <f t="shared" si="2977"/>
        <v>0</v>
      </c>
      <c r="LS421" s="46">
        <f t="shared" si="2978"/>
        <v>0</v>
      </c>
      <c r="LT421" s="65">
        <f t="shared" si="2979"/>
        <v>0</v>
      </c>
      <c r="LU421" s="199">
        <f t="shared" si="3079"/>
        <v>10000</v>
      </c>
      <c r="LV421" s="58">
        <f t="shared" si="2980"/>
        <v>0</v>
      </c>
      <c r="LW421" s="240">
        <f t="shared" si="3197"/>
        <v>0</v>
      </c>
      <c r="LX421" s="51">
        <f t="shared" si="2981"/>
        <v>0</v>
      </c>
      <c r="LY421" s="65">
        <f t="shared" si="2982"/>
        <v>0</v>
      </c>
      <c r="LZ421" s="46">
        <f t="shared" si="3080"/>
        <v>0</v>
      </c>
      <c r="MA421" s="199">
        <f t="shared" si="3081"/>
        <v>10000</v>
      </c>
      <c r="MB421" s="469">
        <f t="shared" si="3082"/>
        <v>0</v>
      </c>
      <c r="MC421" s="64">
        <f t="shared" si="3083"/>
        <v>0</v>
      </c>
      <c r="MD421" s="64">
        <f t="shared" si="3084"/>
        <v>0</v>
      </c>
      <c r="ME421" s="72"/>
      <c r="MG421" s="238">
        <v>360</v>
      </c>
      <c r="MH421" s="46">
        <f t="shared" si="2983"/>
        <v>0</v>
      </c>
      <c r="MI421" s="239">
        <f>IF(MG421&gt;$BD$10,0,IF(AND($H$7="Oui",MG421&gt;$I$7),0,IF(MG421&gt;$B$7,0,(TRUNC(MM420*$AP$56*$L$7/12,2))+(TRUNC(MM420*$AR$56*$M$7/12,2)))))</f>
        <v>0</v>
      </c>
      <c r="MJ421" s="46">
        <f t="shared" si="2984"/>
        <v>0</v>
      </c>
      <c r="MK421" s="46">
        <f t="shared" si="2985"/>
        <v>0</v>
      </c>
      <c r="ML421" s="46">
        <f t="shared" si="2986"/>
        <v>0</v>
      </c>
      <c r="MM421" s="51">
        <f t="shared" si="2987"/>
        <v>0</v>
      </c>
      <c r="MN421" s="199">
        <f t="shared" si="3085"/>
        <v>10000</v>
      </c>
      <c r="MO421" s="58">
        <f t="shared" si="2988"/>
        <v>0</v>
      </c>
      <c r="MP421" s="240">
        <f t="shared" si="3199"/>
        <v>0</v>
      </c>
      <c r="MQ421" s="51">
        <f t="shared" si="2989"/>
        <v>0</v>
      </c>
      <c r="MR421" s="68">
        <f t="shared" si="2990"/>
        <v>0</v>
      </c>
      <c r="MS421" s="199">
        <f t="shared" si="3086"/>
        <v>10000</v>
      </c>
      <c r="MT421" s="469">
        <f t="shared" si="3087"/>
        <v>0</v>
      </c>
      <c r="MU421" s="64">
        <f t="shared" si="2991"/>
        <v>0</v>
      </c>
      <c r="MV421" s="64">
        <f t="shared" si="2992"/>
        <v>0</v>
      </c>
      <c r="MW421" s="72"/>
      <c r="MY421" s="238">
        <v>360</v>
      </c>
      <c r="MZ421" s="46">
        <f t="shared" si="2993"/>
        <v>0</v>
      </c>
      <c r="NA421" s="239">
        <f t="shared" si="3200"/>
        <v>0</v>
      </c>
      <c r="NB421" s="128">
        <f t="shared" si="2994"/>
        <v>0</v>
      </c>
      <c r="NC421" s="46">
        <f t="shared" si="2776"/>
        <v>0</v>
      </c>
      <c r="ND421" s="46">
        <f t="shared" si="2995"/>
        <v>0</v>
      </c>
      <c r="NE421" s="51">
        <f t="shared" si="2760"/>
        <v>0</v>
      </c>
      <c r="NF421" s="153">
        <f t="shared" si="2761"/>
        <v>10000</v>
      </c>
      <c r="NG421" s="238">
        <v>360</v>
      </c>
      <c r="NH421" s="46">
        <f t="shared" si="2777"/>
        <v>0</v>
      </c>
      <c r="NI421" s="239">
        <f t="shared" si="3201"/>
        <v>0</v>
      </c>
      <c r="NJ421" s="128">
        <f t="shared" si="2762"/>
        <v>0</v>
      </c>
      <c r="NK421" s="46">
        <f t="shared" si="3088"/>
        <v>0</v>
      </c>
      <c r="NL421" s="46">
        <f t="shared" si="2763"/>
        <v>0</v>
      </c>
      <c r="NM421" s="51">
        <f t="shared" si="2996"/>
        <v>0</v>
      </c>
      <c r="NN421" s="58">
        <f t="shared" si="2764"/>
        <v>0</v>
      </c>
      <c r="NO421" s="240">
        <f t="shared" si="3227"/>
        <v>0</v>
      </c>
      <c r="NP421" s="51">
        <f t="shared" si="2765"/>
        <v>0</v>
      </c>
      <c r="NQ421" s="68">
        <f t="shared" si="2997"/>
        <v>0</v>
      </c>
      <c r="NR421" s="153">
        <f t="shared" si="3089"/>
        <v>10000</v>
      </c>
      <c r="NS421" s="469">
        <f>IF(NG421&lt;&gt;$B$7,-NN421,IF(NR421&gt;0,-(NN421+NR421),-(NN421+NR421)))</f>
        <v>0</v>
      </c>
      <c r="NT421" s="64">
        <f t="shared" si="2999"/>
        <v>0</v>
      </c>
      <c r="NU421" s="64">
        <f t="shared" si="3000"/>
        <v>0</v>
      </c>
      <c r="NV421" s="72"/>
      <c r="NX421" s="238">
        <v>360</v>
      </c>
      <c r="NY421" s="46">
        <f t="shared" si="3001"/>
        <v>0</v>
      </c>
      <c r="NZ421" s="239">
        <f t="shared" si="3202"/>
        <v>0</v>
      </c>
      <c r="OA421" s="46">
        <f t="shared" si="3002"/>
        <v>0</v>
      </c>
      <c r="OB421" s="46">
        <f t="shared" si="3003"/>
        <v>0</v>
      </c>
      <c r="OC421" s="46">
        <f t="shared" si="3004"/>
        <v>0</v>
      </c>
      <c r="OD421" s="149">
        <f t="shared" si="3005"/>
        <v>0</v>
      </c>
      <c r="OE421" s="151">
        <f t="shared" si="3228"/>
        <v>0</v>
      </c>
      <c r="OF421" s="153">
        <f t="shared" si="3090"/>
        <v>10000</v>
      </c>
      <c r="OG421" s="58">
        <f t="shared" si="3006"/>
        <v>0</v>
      </c>
      <c r="OH421" s="240">
        <f t="shared" si="3229"/>
        <v>0</v>
      </c>
      <c r="OI421" s="51">
        <f t="shared" si="3007"/>
        <v>0</v>
      </c>
      <c r="OJ421" s="259">
        <f t="shared" si="3008"/>
        <v>0</v>
      </c>
      <c r="OK421" s="153">
        <f t="shared" si="3230"/>
        <v>0</v>
      </c>
      <c r="OL421" s="153">
        <f t="shared" si="3091"/>
        <v>10000</v>
      </c>
      <c r="OM421" s="469">
        <f t="shared" si="3092"/>
        <v>0</v>
      </c>
      <c r="ON421" s="64">
        <f t="shared" si="3093"/>
        <v>0</v>
      </c>
      <c r="OO421" s="64">
        <f t="shared" si="3009"/>
        <v>0</v>
      </c>
      <c r="OP421" s="72"/>
      <c r="OR421" s="238">
        <v>360</v>
      </c>
      <c r="OS421" s="46">
        <f t="shared" si="3010"/>
        <v>0</v>
      </c>
      <c r="OT421" s="239">
        <f t="shared" si="3203"/>
        <v>0</v>
      </c>
      <c r="OU421" s="128">
        <f t="shared" si="3011"/>
        <v>0</v>
      </c>
      <c r="OV421" s="46">
        <f t="shared" si="2778"/>
        <v>0</v>
      </c>
      <c r="OW421" s="46">
        <f t="shared" si="2779"/>
        <v>0</v>
      </c>
      <c r="OX421" s="149">
        <f t="shared" si="3012"/>
        <v>0</v>
      </c>
      <c r="OY421" s="51">
        <f t="shared" si="3231"/>
        <v>0</v>
      </c>
      <c r="OZ421" s="153">
        <f t="shared" si="3094"/>
        <v>10000</v>
      </c>
      <c r="PA421" s="238">
        <v>360</v>
      </c>
      <c r="PB421" s="46">
        <f t="shared" si="3013"/>
        <v>0</v>
      </c>
      <c r="PC421" s="239">
        <f t="shared" si="3232"/>
        <v>0</v>
      </c>
      <c r="PD421" s="128">
        <f t="shared" si="3014"/>
        <v>0</v>
      </c>
      <c r="PE421" s="46">
        <f t="shared" si="3015"/>
        <v>0</v>
      </c>
      <c r="PF421" s="46">
        <f t="shared" si="3016"/>
        <v>0</v>
      </c>
      <c r="PG421" s="149">
        <f t="shared" si="3017"/>
        <v>0</v>
      </c>
      <c r="PH421" s="68">
        <f t="shared" si="3233"/>
        <v>0</v>
      </c>
      <c r="PI421" s="688">
        <f t="shared" si="3018"/>
        <v>0</v>
      </c>
      <c r="PJ421" s="240">
        <f t="shared" si="3234"/>
        <v>0</v>
      </c>
      <c r="PK421" s="51">
        <f t="shared" si="3019"/>
        <v>0</v>
      </c>
      <c r="PL421" s="321">
        <f t="shared" si="3020"/>
        <v>0</v>
      </c>
      <c r="PM421" s="57">
        <f t="shared" si="3235"/>
        <v>0</v>
      </c>
      <c r="PN421" s="153">
        <f t="shared" si="3095"/>
        <v>10000</v>
      </c>
      <c r="PO421" s="469">
        <f>IF(PA421&lt;&gt;$B$7,-PI421,IF(PN421&gt;0,-(PI421+PN421),-(PI421+PN421)))</f>
        <v>0</v>
      </c>
      <c r="PP421" s="64">
        <f t="shared" si="3022"/>
        <v>0</v>
      </c>
      <c r="PQ421" s="64">
        <f t="shared" si="3023"/>
        <v>0</v>
      </c>
      <c r="PR421" s="72"/>
    </row>
    <row r="422" spans="2:434" ht="16.2" hidden="1" thickTop="1" x14ac:dyDescent="0.3">
      <c r="B422" s="75"/>
      <c r="C422" s="76">
        <f>SUM(C62:C421)</f>
        <v>266823.81999999896</v>
      </c>
      <c r="D422" s="76">
        <f>SUM(D62:D421)</f>
        <v>24000</v>
      </c>
      <c r="E422" s="76">
        <f>SUM(E62:E421)</f>
        <v>242823.81999999905</v>
      </c>
      <c r="F422" s="76">
        <f>SUM(F62:F421)</f>
        <v>42823.81835314232</v>
      </c>
      <c r="G422" s="76">
        <f>SUM(G62:G421)</f>
        <v>199999.99999999991</v>
      </c>
      <c r="H422" s="77"/>
      <c r="I422" s="78">
        <f>SUM(I62:I421)</f>
        <v>224000.0000000007</v>
      </c>
      <c r="J422" s="79">
        <f>SUM(J62:J421)</f>
        <v>24000</v>
      </c>
      <c r="K422" s="80">
        <f>SUM(K62:K421)</f>
        <v>200000.00000000049</v>
      </c>
      <c r="L422" s="81"/>
      <c r="M422" s="470">
        <f>IRR(M61:M421,1/100)</f>
        <v>9.5924760222865224E-4</v>
      </c>
      <c r="N422" s="83">
        <f>IRR(N61:N421,1/100)</f>
        <v>2.6614927761823282E-3</v>
      </c>
      <c r="O422" s="82"/>
      <c r="P422" s="83">
        <f>IRR(P61:P421,1/100)</f>
        <v>1.8015945123970312E-3</v>
      </c>
      <c r="Q422" s="81"/>
      <c r="T422" s="92"/>
      <c r="U422" s="93">
        <f>SUM(U62:U421)</f>
        <v>266824.18</v>
      </c>
      <c r="V422" s="93">
        <f>SUM(V62:V421)</f>
        <v>24000.36</v>
      </c>
      <c r="W422" s="93">
        <f>SUM(W62:W421)</f>
        <v>242823.81999999905</v>
      </c>
      <c r="X422" s="93">
        <f>SUM(X62:X421)</f>
        <v>42823.81835314232</v>
      </c>
      <c r="Y422" s="93">
        <f>SUM(Y62:Y421)</f>
        <v>199999.99999999991</v>
      </c>
      <c r="Z422" s="107"/>
      <c r="AA422" s="94">
        <f>SUM(AA62:AA421)</f>
        <v>222511.00000000015</v>
      </c>
      <c r="AB422" s="95">
        <f>SUM(AB62:AB421)</f>
        <v>22511.000000000007</v>
      </c>
      <c r="AC422" s="96">
        <f>SUM(AC62:AC421)</f>
        <v>200000.00000000049</v>
      </c>
      <c r="AD422" s="97"/>
      <c r="AE422" s="472">
        <f>IRR(AE61:AE421,1/100)</f>
        <v>9.34069964282358E-4</v>
      </c>
      <c r="AF422" s="99">
        <f>IRR(AF61:AF421,1/100)</f>
        <v>2.7456973219126546E-3</v>
      </c>
      <c r="AG422" s="98"/>
      <c r="AH422" s="99">
        <f>IRR(AH61:AH421,1/100)</f>
        <v>1.8015945123970312E-3</v>
      </c>
      <c r="AI422" s="97"/>
      <c r="AK422" s="111"/>
      <c r="AL422" s="112">
        <f>SUM(AL62:AL421)</f>
        <v>268251.0855283225</v>
      </c>
      <c r="AM422" s="112"/>
      <c r="AN422" s="112"/>
      <c r="AO422" s="112">
        <f t="shared" ref="AO422:AT422" si="3237">SUM(AO62:AO421)</f>
        <v>24002.51999999999</v>
      </c>
      <c r="AP422" s="112">
        <f t="shared" si="3237"/>
        <v>244248.56552832233</v>
      </c>
      <c r="AQ422" s="112"/>
      <c r="AR422" s="112"/>
      <c r="AS422" s="112">
        <f t="shared" si="3237"/>
        <v>44248.565528322521</v>
      </c>
      <c r="AT422" s="112">
        <f t="shared" si="3237"/>
        <v>199999.99999999983</v>
      </c>
      <c r="AU422" s="116"/>
      <c r="AV422" s="116"/>
      <c r="AW422" s="113"/>
      <c r="AX422" s="114">
        <f>SUM(AX62:AX421)</f>
        <v>222571.71766695619</v>
      </c>
      <c r="AY422" s="115"/>
      <c r="AZ422" s="115"/>
      <c r="BA422" s="115">
        <f>SUM(BA62:BA421)</f>
        <v>22571.69999999999</v>
      </c>
      <c r="BB422" s="116">
        <f>SUM(BB62:BB421)</f>
        <v>200000.0176669574</v>
      </c>
      <c r="BC422" s="116"/>
      <c r="BD422" s="116"/>
      <c r="BE422" s="117"/>
      <c r="BF422" s="474">
        <f>IRR(BF61:BF421,1/100)</f>
        <v>9.0406799552233963E-4</v>
      </c>
      <c r="BG422" s="118">
        <f>IRR(BG61:BG421,1/100)</f>
        <v>2.7111623689481945E-3</v>
      </c>
      <c r="BH422" s="118">
        <f>IRR(BH61:BH421,1/100)</f>
        <v>1.7975156491811806E-3</v>
      </c>
      <c r="BI422" s="117"/>
      <c r="BK422" s="133"/>
      <c r="BL422" s="134">
        <f>SUM(BL62:BL421)</f>
        <v>266825.50000000012</v>
      </c>
      <c r="BM422" s="134">
        <f>SUM(BM62:BM421)</f>
        <v>24001.679999999946</v>
      </c>
      <c r="BN422" s="134">
        <f>SUM(BN62:BN421)</f>
        <v>242823.81999999905</v>
      </c>
      <c r="BO422" s="134">
        <f>SUM(BO62:BO421)</f>
        <v>42823.81835314232</v>
      </c>
      <c r="BP422" s="134">
        <f>SUM(BP62:BP421)</f>
        <v>199999.99999999991</v>
      </c>
      <c r="BQ422" s="138"/>
      <c r="BR422" s="135"/>
      <c r="BS422" s="136">
        <f>SUM(BS62:BS421)</f>
        <v>222574.64000000007</v>
      </c>
      <c r="BT422" s="137">
        <f>SUM(BT62:BT421)</f>
        <v>22574.640000000021</v>
      </c>
      <c r="BU422" s="138">
        <f>SUM(BU62:BU421)</f>
        <v>200000.00000000049</v>
      </c>
      <c r="BV422" s="156"/>
      <c r="BW422" s="139"/>
      <c r="BX422" s="476">
        <f>IRR(BX61:BX421,1/100)</f>
        <v>9.3516818051520012E-4</v>
      </c>
      <c r="BY422" s="140">
        <f>IRR(BY61:BY421,1/100)</f>
        <v>2.7412524529473181E-3</v>
      </c>
      <c r="BZ422" s="140">
        <f>IRR(BZ61:BZ421,1/100)</f>
        <v>1.8015945123970312E-3</v>
      </c>
      <c r="CA422" s="139"/>
      <c r="CB422" s="178"/>
      <c r="CC422" s="157"/>
      <c r="CD422" s="158">
        <f>SUM(CD62:CD421)</f>
        <v>268231.20000000077</v>
      </c>
      <c r="CE422" s="158">
        <f>SUM(CE62:CE421)</f>
        <v>24057.11999999997</v>
      </c>
      <c r="CF422" s="158">
        <f>SUM(CF62:CF421)</f>
        <v>244174.07999999981</v>
      </c>
      <c r="CG422" s="158">
        <f>SUM(CG62:CG421)</f>
        <v>44176.085116627088</v>
      </c>
      <c r="CH422" s="158">
        <f>SUM(CH62:CH421)</f>
        <v>199997.99488337303</v>
      </c>
      <c r="CI422" s="158"/>
      <c r="CJ422" s="200"/>
      <c r="CK422" s="191">
        <f>MIN(CK62:CK421)</f>
        <v>2.0051166270293379</v>
      </c>
      <c r="CL422" s="157"/>
      <c r="CM422" s="158">
        <f>SUM(CM62:CM421)</f>
        <v>268233.2051166278</v>
      </c>
      <c r="CN422" s="158">
        <f>SUM(CN62:CN421)</f>
        <v>24057.11999999997</v>
      </c>
      <c r="CO422" s="158">
        <f>SUM(CO62:CO421)</f>
        <v>244176.08511662684</v>
      </c>
      <c r="CP422" s="158">
        <f>SUM(CP62:CP421)</f>
        <v>44176.085116627088</v>
      </c>
      <c r="CQ422" s="158">
        <f>SUM(CQ62:CQ421)</f>
        <v>200000.00000000006</v>
      </c>
      <c r="CR422" s="162"/>
      <c r="CS422" s="159"/>
      <c r="CT422" s="160">
        <f>SUM(CT62:CT421)</f>
        <v>222686.48000000085</v>
      </c>
      <c r="CU422" s="161">
        <f>SUM(CU62:CU421)</f>
        <v>22686.479999999923</v>
      </c>
      <c r="CV422" s="162">
        <f>SUM(CV62:CV421)</f>
        <v>200000.00000000055</v>
      </c>
      <c r="CW422" s="195"/>
      <c r="CX422" s="163"/>
      <c r="CY422" s="191">
        <f>MIN(CY62:CY421)</f>
        <v>-4.2405190470162779E-10</v>
      </c>
      <c r="CZ422" s="480">
        <f>IRR(CZ61:CZ421,1/100)</f>
        <v>9.0851054040297363E-4</v>
      </c>
      <c r="DA422" s="164">
        <f>IRR(DA61:DA421,1/100)</f>
        <v>2.7105038316592722E-3</v>
      </c>
      <c r="DB422" s="164">
        <f>IRR(DB61:DB421,1/100)</f>
        <v>1.797716958326312E-3</v>
      </c>
      <c r="DC422" s="163"/>
      <c r="DE422" s="220"/>
      <c r="DF422" s="221">
        <f>SUM(DF62:DF421)</f>
        <v>264462.22000000026</v>
      </c>
      <c r="DG422" s="221">
        <f>SUM(DG62:DG421)</f>
        <v>21638.400000000049</v>
      </c>
      <c r="DH422" s="221">
        <f>SUM(DH62:DH421)</f>
        <v>242823.81999999905</v>
      </c>
      <c r="DI422" s="221">
        <f>SUM(DI62:DI421)</f>
        <v>42823.81835314232</v>
      </c>
      <c r="DJ422" s="221">
        <f>SUM(DJ62:DJ421)</f>
        <v>199999.99999999991</v>
      </c>
      <c r="DK422" s="222"/>
      <c r="DL422" s="223">
        <f>SUM(DL62:DL421)</f>
        <v>221638.40000000026</v>
      </c>
      <c r="DM422" s="224">
        <f>SUM(DM62:DM421)</f>
        <v>21638.400000000049</v>
      </c>
      <c r="DN422" s="225">
        <f>SUM(DN62:DN421)</f>
        <v>200000.00000000049</v>
      </c>
      <c r="DO422" s="226"/>
      <c r="DP422" s="482">
        <f>IRR(DP61:DP421,1/100)</f>
        <v>8.5952651910270461E-4</v>
      </c>
      <c r="DQ422" s="228">
        <f>IRR(DQ61:DQ421,1/100)</f>
        <v>2.5556594113007591E-3</v>
      </c>
      <c r="DR422" s="227"/>
      <c r="DS422" s="228">
        <f>IRR(DS61:DS421,1/100)</f>
        <v>1.8015945123970312E-3</v>
      </c>
      <c r="DT422" s="226"/>
      <c r="DV422" s="242"/>
      <c r="DW422" s="243">
        <f>SUM(DW62:DW421)</f>
        <v>253435.34000000005</v>
      </c>
      <c r="DX422" s="243">
        <f>SUM(DX62:DX421)</f>
        <v>10611.52</v>
      </c>
      <c r="DY422" s="243">
        <f>SUM(DY62:DY421)</f>
        <v>242823.81999999905</v>
      </c>
      <c r="DZ422" s="243">
        <f>SUM(DZ62:DZ421)</f>
        <v>42823.81835314232</v>
      </c>
      <c r="EA422" s="243">
        <f>SUM(EA62:EA421)</f>
        <v>199999.99999999991</v>
      </c>
      <c r="EB422" s="244"/>
      <c r="EC422" s="245">
        <f>SUM(EC62:EC421)</f>
        <v>209841.44999999998</v>
      </c>
      <c r="ED422" s="246">
        <f>SUM(ED62:ED421)</f>
        <v>9841.4499999999971</v>
      </c>
      <c r="EE422" s="247">
        <f>SUM(EE62:EE421)</f>
        <v>200000.00000000049</v>
      </c>
      <c r="EF422" s="248"/>
      <c r="EG422" s="484">
        <f>IRR(EG61:EG421,1/100)</f>
        <v>4.0601932063100143E-4</v>
      </c>
      <c r="EH422" s="250">
        <f>IRR(EH61:EH421,1/100)</f>
        <v>2.2061534540016581E-3</v>
      </c>
      <c r="EI422" s="249"/>
      <c r="EJ422" s="250">
        <f>IRR(EJ61:EJ421,1/100)</f>
        <v>1.8015945123970312E-3</v>
      </c>
      <c r="EK422" s="248"/>
      <c r="EL422" s="74"/>
      <c r="EM422" s="260"/>
      <c r="EN422" s="261">
        <f>SUM(EN62:EN421)</f>
        <v>253940.84853635399</v>
      </c>
      <c r="EO422" s="261">
        <f>SUM(EO62:EO421)</f>
        <v>10730.890000000001</v>
      </c>
      <c r="EP422" s="261">
        <f>SUM(EP62:EP421)</f>
        <v>243209.95853635389</v>
      </c>
      <c r="EQ422" s="261">
        <f>SUM(EQ62:EQ421)</f>
        <v>43209.957956029393</v>
      </c>
      <c r="ER422" s="261">
        <f>SUM(ER62:ER421)</f>
        <v>200000.00058032453</v>
      </c>
      <c r="ES422" s="262"/>
      <c r="ET422" s="191">
        <f>MIN(ET62:ET421)</f>
        <v>-5.803245946935931E-4</v>
      </c>
      <c r="EU422" s="260"/>
      <c r="EV422" s="261">
        <f>SUM(EV62:EV421)</f>
        <v>253940.63999999929</v>
      </c>
      <c r="EW422" s="261">
        <f>SUM(EW62:EW421)</f>
        <v>10730.860000000002</v>
      </c>
      <c r="EX422" s="261">
        <f>SUM(EX62:EX421)</f>
        <v>243209.78080303883</v>
      </c>
      <c r="EY422" s="261">
        <f>SUM(EY62:EY421)</f>
        <v>43209.780803038928</v>
      </c>
      <c r="EZ422" s="261">
        <f>SUM(EZ62:EZ421)</f>
        <v>200000</v>
      </c>
      <c r="FA422" s="262"/>
      <c r="FB422" s="263">
        <f>SUM(FB62:FB421)</f>
        <v>209968.61000000089</v>
      </c>
      <c r="FC422" s="264">
        <f>SUM(FC62:FC421)</f>
        <v>9968.610000000006</v>
      </c>
      <c r="FD422" s="265">
        <f>SUM(FD62:FD421)</f>
        <v>200000.00000000017</v>
      </c>
      <c r="FE422" s="266"/>
      <c r="FF422" s="191">
        <f>MIN(FF62:FF421)</f>
        <v>-1.8974333215737715E-10</v>
      </c>
      <c r="FG422" s="486">
        <f>IRR(FG61:FG421,1/100)</f>
        <v>4.070380748655289E-4</v>
      </c>
      <c r="FH422" s="267">
        <f>IRR(FH61:FH421,1/100)</f>
        <v>2.2059451425908705E-3</v>
      </c>
      <c r="FI422" s="267">
        <f>IRR(FI61:FI421,1/100)</f>
        <v>1.800511985606601E-3</v>
      </c>
      <c r="FJ422" s="266"/>
      <c r="FL422" s="282"/>
      <c r="FM422" s="283">
        <f>SUM(FM62:FM421)</f>
        <v>253938.45999999938</v>
      </c>
      <c r="FN422" s="283">
        <f>SUM(FN62:FN421)</f>
        <v>11114.64000000001</v>
      </c>
      <c r="FO422" s="283">
        <f>SUM(FO62:FO421)</f>
        <v>242823.81999999905</v>
      </c>
      <c r="FP422" s="283">
        <f>SUM(FP62:FP421)</f>
        <v>42823.81835314232</v>
      </c>
      <c r="FQ422" s="283">
        <f>SUM(FQ62:FQ421)</f>
        <v>199999.99999999991</v>
      </c>
      <c r="FR422" s="284"/>
      <c r="FS422" s="285"/>
      <c r="FT422" s="286">
        <f>SUM(FT62:FT421)</f>
        <v>210336.55999999991</v>
      </c>
      <c r="FU422" s="287">
        <f>SUM(FU62:FU421)</f>
        <v>10336.559999999947</v>
      </c>
      <c r="FV422" s="284">
        <f>SUM(FV62:FV421)</f>
        <v>200000.00000000049</v>
      </c>
      <c r="FW422" s="288"/>
      <c r="FX422" s="289"/>
      <c r="FY422" s="488">
        <f>IRR(FY61:FY421,1/100)</f>
        <v>4.2598894051737446E-4</v>
      </c>
      <c r="FZ422" s="290">
        <f>IRR(FZ61:FZ421,1/100)</f>
        <v>2.2235094095810481E-3</v>
      </c>
      <c r="GA422" s="290">
        <f>IRR(GA61:GA421,1/100)</f>
        <v>1.8015945123970312E-3</v>
      </c>
      <c r="GB422" s="289"/>
      <c r="GD422" s="300"/>
      <c r="GE422" s="301">
        <f>SUM(GE62:GE421)</f>
        <v>254421.02254045365</v>
      </c>
      <c r="GF422" s="301">
        <f>SUM(GF62:GF421)</f>
        <v>11228.999999999987</v>
      </c>
      <c r="GG422" s="301">
        <f>SUM(GG62:GG421)</f>
        <v>243192.0225404542</v>
      </c>
      <c r="GH422" s="301">
        <f>SUM(GH62:GH421)</f>
        <v>43192.022540454673</v>
      </c>
      <c r="GI422" s="301">
        <f>SUM(GI62:GI421)</f>
        <v>200000.00000000009</v>
      </c>
      <c r="GJ422" s="305"/>
      <c r="GK422" s="301"/>
      <c r="GL422" s="329">
        <f>MIN(GL62:GL421)</f>
        <v>5.0476955948397517E-11</v>
      </c>
      <c r="GM422" s="300"/>
      <c r="GN422" s="301">
        <f>SUM(GN62:GN421)</f>
        <v>254420.88999999929</v>
      </c>
      <c r="GO422" s="301">
        <f>SUM(GO62:GO421)</f>
        <v>11228.999999999987</v>
      </c>
      <c r="GP422" s="301">
        <f>SUM(GP62:GP421)</f>
        <v>243191.89069480888</v>
      </c>
      <c r="GQ422" s="301">
        <f>SUM(GQ62:GQ421)</f>
        <v>43191.890694808644</v>
      </c>
      <c r="GR422" s="301">
        <f>SUM(GR62:GR421)</f>
        <v>200000.00000000009</v>
      </c>
      <c r="GS422" s="305"/>
      <c r="GT422" s="533"/>
      <c r="GU422" s="303">
        <f>SUM(GU62:GU421)</f>
        <v>210462.32000000033</v>
      </c>
      <c r="GV422" s="304">
        <f>SUM(GV62:GV421)</f>
        <v>10462.320000000016</v>
      </c>
      <c r="GW422" s="305">
        <f>SUM(GW62:GW421)</f>
        <v>199999.99999999956</v>
      </c>
      <c r="GX422" s="306"/>
      <c r="GY422" s="306"/>
      <c r="GZ422" s="302">
        <f>MIN(GZ62:GZ421)</f>
        <v>3.035438567167148E-10</v>
      </c>
      <c r="HA422" s="490">
        <f>IRR(HA61:HA421,1/100)</f>
        <v>4.2686577261674685E-4</v>
      </c>
      <c r="HB422" s="307">
        <f>IRR(HB61:HB421,1/100)</f>
        <v>2.2231681630116018E-3</v>
      </c>
      <c r="HC422" s="307">
        <f>IRR(HC61:HC421,1/100)</f>
        <v>1.8005650149379715E-3</v>
      </c>
      <c r="HD422" s="306"/>
      <c r="HF422" s="333"/>
      <c r="HG422" s="334">
        <f>SUM(HG62:HG421)</f>
        <v>269730.60784345574</v>
      </c>
      <c r="HH422" s="334">
        <f>SUM(HH62:HH421)</f>
        <v>24000</v>
      </c>
      <c r="HI422" s="334">
        <f>SUM(HI62:HI421)</f>
        <v>245730.60784345577</v>
      </c>
      <c r="HJ422" s="334">
        <f>SUM(HJ62:HJ421)</f>
        <v>45730.607843454949</v>
      </c>
      <c r="HK422" s="349">
        <f>SUM(HK62:HK421)</f>
        <v>200000.00000000015</v>
      </c>
      <c r="HL422" s="337"/>
      <c r="HM422" s="351">
        <f>MIN(HM62:HM421)</f>
        <v>-3.1332092476077378E-10</v>
      </c>
      <c r="HN422" s="335">
        <f>SUM(HN62:HN421)</f>
        <v>224000.00000000183</v>
      </c>
      <c r="HO422" s="336">
        <f>SUM(HO62:HO421)</f>
        <v>24000</v>
      </c>
      <c r="HP422" s="336">
        <f>SUM(HP62:HP421)</f>
        <v>200000.00000000166</v>
      </c>
      <c r="HQ422" s="338"/>
      <c r="HR422" s="351">
        <f>MIN(HR62:HR421)</f>
        <v>-1.8424088921165094E-9</v>
      </c>
      <c r="HS422" s="492">
        <f>IRR(HS61:HS421,1/100)</f>
        <v>9.5924760222865224E-4</v>
      </c>
      <c r="HT422" s="339">
        <f>IRR(HT61:HT421,1/100)</f>
        <v>2.7624627235010024E-3</v>
      </c>
      <c r="HU422" s="339">
        <f>IRR(HU61:HU421,1/100)</f>
        <v>1.7933929563822559E-3</v>
      </c>
      <c r="HV422" s="338"/>
      <c r="HX422" s="415"/>
      <c r="HY422" s="416">
        <f>SUM(HY62:HY421)</f>
        <v>269841.59999999945</v>
      </c>
      <c r="HZ422" s="416">
        <f>SUM(HZ62:HZ421)</f>
        <v>23999.359999999993</v>
      </c>
      <c r="IA422" s="416">
        <f>SUM(IA62:IA421)</f>
        <v>245842.23999999953</v>
      </c>
      <c r="IB422" s="416">
        <f>SUM(IB62:IB421)</f>
        <v>45846.851458264136</v>
      </c>
      <c r="IC422" s="416">
        <f>SUM(IC62:IC421)</f>
        <v>199995.39621471145</v>
      </c>
      <c r="ID422" s="417"/>
      <c r="IE422" s="398">
        <f>MIN(IE62:IE421)</f>
        <v>4.6037852887379813</v>
      </c>
      <c r="IF422" s="418">
        <f>SUM(IF62:IF421)</f>
        <v>223235.10004719472</v>
      </c>
      <c r="IG422" s="419">
        <f>SUM(IG62:IG421)</f>
        <v>23235.100000000009</v>
      </c>
      <c r="IH422" s="397">
        <f>SUM(IH62:IH421)</f>
        <v>200000.00004719454</v>
      </c>
      <c r="II422" s="400"/>
      <c r="IJ422" s="398">
        <f>MIN(IJ62:IJ421)</f>
        <v>-4.7194321041388321E-5</v>
      </c>
      <c r="IK422" s="494">
        <f>IRR(IK61:IK421,1/100)</f>
        <v>9.2972504634003528E-4</v>
      </c>
      <c r="IL422" s="420">
        <f>IRR(IL61:IL421,1/100)</f>
        <v>2.766418381174196E-3</v>
      </c>
      <c r="IM422" s="420">
        <f>IRR(IM61:IM421,1/100)</f>
        <v>1.7930530562801916E-3</v>
      </c>
      <c r="IN422" s="400"/>
      <c r="IO422" s="402">
        <f>SUM(IO62:IO421)</f>
        <v>24000.360277748925</v>
      </c>
      <c r="IQ422" s="376"/>
      <c r="IR422" s="377">
        <f>SUM(IR62:IR421)</f>
        <v>270349.65000000031</v>
      </c>
      <c r="IS422" s="377">
        <f>SUM(IS62:IS421)</f>
        <v>24447.84</v>
      </c>
      <c r="IT422" s="377">
        <f>SUM(IT62:IT421)</f>
        <v>245901.81000000038</v>
      </c>
      <c r="IU422" s="377">
        <f>SUM(IU62:IU421)</f>
        <v>45901.810000000005</v>
      </c>
      <c r="IV422" s="377">
        <f>SUM(IV62:IV421)</f>
        <v>199999.9999999998</v>
      </c>
      <c r="IW422" s="378"/>
      <c r="IX422" s="458">
        <f>MIN(IX62:IX421)</f>
        <v>2.6284396881237626E-10</v>
      </c>
      <c r="IY422" s="459">
        <f>SUM(IY62:IY421)</f>
        <v>24002.519999999993</v>
      </c>
      <c r="IZ422" s="411">
        <f>MAX(IZ62:IZ421)</f>
        <v>144106.4700000002</v>
      </c>
      <c r="JA422" s="379">
        <f>SUM(JA62:JA421)</f>
        <v>223670.20000000007</v>
      </c>
      <c r="JB422" s="380">
        <f>SUM(JB62:JB421)</f>
        <v>23670.200000000004</v>
      </c>
      <c r="JC422" s="378">
        <f>SUM(JC62:JC421)</f>
        <v>199999.99999999994</v>
      </c>
      <c r="JD422" s="381"/>
      <c r="JE422" s="394">
        <f>MIN(JE62:JE421)</f>
        <v>1.0572875908110291E-10</v>
      </c>
      <c r="JF422" s="717">
        <f>MAX(JF62:JF421)</f>
        <v>134202.12000000011</v>
      </c>
      <c r="JG422" s="496">
        <f>IRR(JG61:JG421,1/100)</f>
        <v>9.4652630387348502E-4</v>
      </c>
      <c r="JH422" s="382">
        <f>IRR(JH61:JH421,1/100)</f>
        <v>2.7838856015245383E-3</v>
      </c>
      <c r="JI422" s="382">
        <f>IRR(JI61:JI421,1/100)</f>
        <v>1.7929081471343977E-3</v>
      </c>
      <c r="JJ422" s="381"/>
      <c r="JL422" s="430"/>
      <c r="JM422" s="431">
        <f>SUM(JM62:JM421)</f>
        <v>269878.34000000008</v>
      </c>
      <c r="JN422" s="431">
        <f>SUM(JN62:JN421)</f>
        <v>24002.639999999999</v>
      </c>
      <c r="JO422" s="431">
        <f>SUM(JO62:JO421)</f>
        <v>245875.70000000013</v>
      </c>
      <c r="JP422" s="448">
        <f>SUM(JP62:JP421)</f>
        <v>45875.700000000041</v>
      </c>
      <c r="JQ422" s="448">
        <f>SUM(JQ62:JQ421)</f>
        <v>199999.99999999994</v>
      </c>
      <c r="JR422" s="449"/>
      <c r="JS422" s="449"/>
      <c r="JT422" s="466">
        <f>MIN(JT62:JT421)</f>
        <v>-2.9558577807620168E-12</v>
      </c>
      <c r="JU422" s="467">
        <f>SUM(JU62:JU421)</f>
        <v>24001.679999999931</v>
      </c>
      <c r="JV422" s="452">
        <f>MAX(JV62:JV421)</f>
        <v>143855.26399999997</v>
      </c>
      <c r="JW422" s="433">
        <f>SUM(JW62:JW421)</f>
        <v>223289.35999999975</v>
      </c>
      <c r="JX422" s="434">
        <f>SUM(JX62:JX421)</f>
        <v>23289.360000000004</v>
      </c>
      <c r="JY422" s="432">
        <f>SUM(JY62:JY421)</f>
        <v>199999.99999999962</v>
      </c>
      <c r="JZ422" s="435"/>
      <c r="KA422" s="435"/>
      <c r="KB422" s="464">
        <f>MIN(KB62:KB421)</f>
        <v>5.645688361255452E-10</v>
      </c>
      <c r="KC422" s="456">
        <f>MAX(KC62:KC421)</f>
        <v>133973.61600000039</v>
      </c>
      <c r="KD422" s="498">
        <f>IRR(KD61:KD421,1/100)</f>
        <v>9.3182141538328267E-4</v>
      </c>
      <c r="KE422" s="437">
        <f>IRR(KE61:KE421,1/100)</f>
        <v>2.7675778168358978E-3</v>
      </c>
      <c r="KF422" s="437">
        <f>IRR(KF61:KF421,1/100)</f>
        <v>1.7929671952332527E-3</v>
      </c>
      <c r="KG422" s="436"/>
      <c r="KI422" s="500"/>
      <c r="KJ422" s="501">
        <f>SUM(KJ62:KJ421)</f>
        <v>269877.36969748349</v>
      </c>
      <c r="KK422" s="501">
        <f>SUM(KK62:KK421)</f>
        <v>24012.719999999965</v>
      </c>
      <c r="KL422" s="501">
        <f>SUM(KL62:KL421)</f>
        <v>245864.64969748346</v>
      </c>
      <c r="KM422" s="501">
        <f>SUM(KM62:KM421)</f>
        <v>45864.649697482673</v>
      </c>
      <c r="KN422" s="501">
        <f>SUM(KN62:KN421)</f>
        <v>199999.99999999965</v>
      </c>
      <c r="KO422" s="501"/>
      <c r="KP422" s="502"/>
      <c r="KQ422" s="530">
        <f>MIN(KQ62:KQ421)</f>
        <v>4.8976289690472186E-10</v>
      </c>
      <c r="KR422" s="531">
        <f>SUM(KR62:KR421)</f>
        <v>31137.618553635682</v>
      </c>
      <c r="KS422" s="524">
        <f>MAX(KS62:KS421)</f>
        <v>143854.73972771916</v>
      </c>
      <c r="KT422" s="500"/>
      <c r="KU422" s="501">
        <f>SUM(KU62:KU421)</f>
        <v>269877.31711477757</v>
      </c>
      <c r="KV422" s="501">
        <f>SUM(KV62:KV421)</f>
        <v>24012.719999999965</v>
      </c>
      <c r="KW422" s="501">
        <f>SUM(KW62:KW421)</f>
        <v>245864.59711477769</v>
      </c>
      <c r="KX422" s="501">
        <f>SUM(KX62:KX421)</f>
        <v>45864.597114778684</v>
      </c>
      <c r="KY422" s="501">
        <f>SUM(KY62:KY421)</f>
        <v>199999.99999999985</v>
      </c>
      <c r="KZ422" s="502"/>
      <c r="LA422" s="503"/>
      <c r="LB422" s="504">
        <f>SUM(LB62:LB421)</f>
        <v>223343.12000000183</v>
      </c>
      <c r="LC422" s="505">
        <f>SUM(LC62:LC421)</f>
        <v>23343.119999999992</v>
      </c>
      <c r="LD422" s="502">
        <f>SUM(LD62:LD421)</f>
        <v>200000.00000000151</v>
      </c>
      <c r="LE422" s="506"/>
      <c r="LF422" s="506"/>
      <c r="LG422" s="526">
        <f>MIN(LG62:LG421)</f>
        <v>-3.0127011996228248E-10</v>
      </c>
      <c r="LH422" s="527">
        <f>MAX(LH62:LH421)</f>
        <v>134005.87199999997</v>
      </c>
      <c r="LI422" s="508">
        <f>IRR(LI61:LI421,1/100)</f>
        <v>9.3389814742161903E-4</v>
      </c>
      <c r="LJ422" s="509">
        <f>IRR(LJ61:LJ421,1/100)</f>
        <v>2.7675452878308526E-3</v>
      </c>
      <c r="LK422" s="509">
        <f>IRR(LK61:LK421,1/100)</f>
        <v>1.7930011790481259E-3</v>
      </c>
      <c r="LL422" s="507"/>
      <c r="LN422" s="541"/>
      <c r="LO422" s="542">
        <f>SUM(LO62:LO421)</f>
        <v>269549.7152849643</v>
      </c>
      <c r="LP422" s="542">
        <f>SUM(LP62:LP421)</f>
        <v>23999.279999999988</v>
      </c>
      <c r="LQ422" s="542">
        <f>SUM(LQ62:LQ421)</f>
        <v>245550.43528496407</v>
      </c>
      <c r="LR422" s="542">
        <f>SUM(LR62:LR421)</f>
        <v>45550.435284962659</v>
      </c>
      <c r="LS422" s="542">
        <f>SUM(LS62:LS421)</f>
        <v>200000.00000000067</v>
      </c>
      <c r="LT422" s="543"/>
      <c r="LU422" s="544">
        <f>MIN(LU62:LU421)</f>
        <v>-5.532001523533836E-10</v>
      </c>
      <c r="LV422" s="545">
        <f>SUM(LV62:LV421)</f>
        <v>223999.27999999811</v>
      </c>
      <c r="LW422" s="546">
        <f>SUM(LW62:LW421)</f>
        <v>23999.279999999988</v>
      </c>
      <c r="LX422" s="547">
        <f>SUM(LX62:LX421)</f>
        <v>199999.99999999834</v>
      </c>
      <c r="LY422" s="548"/>
      <c r="LZ422" s="549">
        <f>SUM(LZ62:LZ421)</f>
        <v>23999.279999999988</v>
      </c>
      <c r="MA422" s="544">
        <f>MIN(MA62:MA421)</f>
        <v>-1.8849277694243938E-10</v>
      </c>
      <c r="MB422" s="550">
        <f>IRR(MB61:MB421,1/100)</f>
        <v>9.5921984279789818E-4</v>
      </c>
      <c r="MC422" s="551">
        <f>IRR(MC61:MC421,1/100)</f>
        <v>2.7561972554155378E-3</v>
      </c>
      <c r="MD422" s="551">
        <f>IRR(MD61:MD421,1/100)</f>
        <v>1.7939245840910001E-3</v>
      </c>
      <c r="ME422" s="552"/>
      <c r="MG422" s="564"/>
      <c r="MH422" s="565">
        <f>SUM(MH62:MH421)</f>
        <v>258386.07887985691</v>
      </c>
      <c r="MI422" s="565">
        <f>SUM(MI62:MI421)</f>
        <v>13955.149999999998</v>
      </c>
      <c r="MJ422" s="565">
        <f>SUM(MJ62:MJ421)</f>
        <v>244430.92887985703</v>
      </c>
      <c r="MK422" s="565">
        <f>SUM(MK62:MK421)</f>
        <v>44430.928879857805</v>
      </c>
      <c r="ML422" s="565">
        <f>SUM(ML62:ML421)</f>
        <v>200000.00000000012</v>
      </c>
      <c r="MM422" s="568"/>
      <c r="MN422" s="589">
        <f>MIN(MN62:MN421)</f>
        <v>1.8417267710901797E-11</v>
      </c>
      <c r="MO422" s="566">
        <f>SUM(MO62:MO421)</f>
        <v>213439.06969857839</v>
      </c>
      <c r="MP422" s="567">
        <f>SUM(MP62:MP421)</f>
        <v>13439.070000000002</v>
      </c>
      <c r="MQ422" s="568">
        <f>SUM(MQ62:MQ421)</f>
        <v>199999.99969857855</v>
      </c>
      <c r="MR422" s="569"/>
      <c r="MS422" s="589">
        <f>MIN(MS62:MS421)</f>
        <v>3.0142041100589267E-4</v>
      </c>
      <c r="MT422" s="570">
        <f>IRR(MT61:MT421,1/100)</f>
        <v>5.4577902836849823E-4</v>
      </c>
      <c r="MU422" s="571">
        <f>IRR(MU61:MU421,1/100)</f>
        <v>2.3646445677012462E-3</v>
      </c>
      <c r="MV422" s="571">
        <f>IRR(MV61:MV421,1/100)</f>
        <v>1.7969601825804649E-3</v>
      </c>
      <c r="MW422" s="569"/>
      <c r="MY422" s="593"/>
      <c r="MZ422" s="594">
        <f>SUM(MZ62:MZ421)</f>
        <v>258386.07887985691</v>
      </c>
      <c r="NA422" s="594">
        <f>SUM(NA62:NA421)</f>
        <v>13955.149999999998</v>
      </c>
      <c r="NB422" s="594">
        <f>SUM(NB62:NB421)</f>
        <v>244430.92887985703</v>
      </c>
      <c r="NC422" s="594">
        <f>SUM(NC62:NC421)</f>
        <v>44430.928879857805</v>
      </c>
      <c r="ND422" s="594">
        <f>SUM(ND62:ND421)</f>
        <v>200000.00000000012</v>
      </c>
      <c r="NE422" s="595"/>
      <c r="NF422" s="596">
        <f>MIN(NF62:NF421)</f>
        <v>1.8417267710901797E-11</v>
      </c>
      <c r="NG422" s="593"/>
      <c r="NH422" s="594">
        <f>SUM(NH62:NH421)</f>
        <v>258385.98999999842</v>
      </c>
      <c r="NI422" s="594">
        <f>SUM(NI62:NI421)</f>
        <v>13955.139999999998</v>
      </c>
      <c r="NJ422" s="594">
        <f>SUM(NJ62:NJ421)</f>
        <v>244430.85228931429</v>
      </c>
      <c r="NK422" s="594">
        <f>SUM(NK62:NK421)</f>
        <v>44430.852289315677</v>
      </c>
      <c r="NL422" s="594">
        <f>SUM(NL62:NL421)</f>
        <v>200000.00000000015</v>
      </c>
      <c r="NM422" s="595"/>
      <c r="NN422" s="597">
        <f>SUM(NN62:NN421)</f>
        <v>213441.64000000039</v>
      </c>
      <c r="NO422" s="598">
        <f>SUM(NO62:NO421)</f>
        <v>13441.640000000007</v>
      </c>
      <c r="NP422" s="599">
        <f>SUM(NP62:NP421)</f>
        <v>200000.00000000015</v>
      </c>
      <c r="NQ422" s="600"/>
      <c r="NR422" s="596">
        <f>MIN(NR62:NR421)</f>
        <v>0</v>
      </c>
      <c r="NS422" s="601">
        <f>IRR(NS61:NS421,1/100)</f>
        <v>5.4554056923472594E-4</v>
      </c>
      <c r="NT422" s="602">
        <f>IRR(NT61:NT421,1/100)</f>
        <v>2.3646451375185507E-3</v>
      </c>
      <c r="NU422" s="602">
        <f>IRR(NU61:NU421,1/100)</f>
        <v>1.796960379571555E-3</v>
      </c>
      <c r="NV422" s="600"/>
      <c r="NX422" s="618"/>
      <c r="NY422" s="619">
        <f>SUM(NY62:NY421)</f>
        <v>258394.94428082646</v>
      </c>
      <c r="NZ422" s="619">
        <f>SUM(NZ62:NZ421)</f>
        <v>13955.879999999997</v>
      </c>
      <c r="OA422" s="619">
        <f>SUM(OA62:OA421)</f>
        <v>244439.06428082666</v>
      </c>
      <c r="OB422" s="619">
        <f>SUM(OB62:OB421)</f>
        <v>44439.064280827522</v>
      </c>
      <c r="OC422" s="619">
        <f>SUM(OC62:OC421)</f>
        <v>200000.00000000003</v>
      </c>
      <c r="OD422" s="620"/>
      <c r="OE422" s="621"/>
      <c r="OF422" s="660">
        <f>MIN(OF62:OF421)</f>
        <v>-1.6825651982799172E-10</v>
      </c>
      <c r="OG422" s="622">
        <f>SUM(OG62:OG421)</f>
        <v>213476.11999999976</v>
      </c>
      <c r="OH422" s="623">
        <f>SUM(OH62:OH421)</f>
        <v>13476.119999999986</v>
      </c>
      <c r="OI422" s="620">
        <f>SUM(OI62:OI421)</f>
        <v>199999.99999999971</v>
      </c>
      <c r="OJ422" s="624"/>
      <c r="OK422" s="625"/>
      <c r="OL422" s="660">
        <f>MIN(OL62:OL421)</f>
        <v>1.6143530956469476E-11</v>
      </c>
      <c r="OM422" s="626">
        <f>IRR(OM61:OM421,1/100)</f>
        <v>5.4725230324415008E-4</v>
      </c>
      <c r="ON422" s="627">
        <f>IRR(ON61:ON421,1/100)</f>
        <v>2.3649594398751361E-3</v>
      </c>
      <c r="OO422" s="627">
        <f>IRR(OO61:OO421,1/100)</f>
        <v>1.7969350866517964E-3</v>
      </c>
      <c r="OP422" s="625"/>
      <c r="OR422" s="663"/>
      <c r="OS422" s="664">
        <f>SUM(OS62:OS421)</f>
        <v>258423.76809995153</v>
      </c>
      <c r="OT422" s="664">
        <f>SUM(OT62:OT421)</f>
        <v>13982.879999999997</v>
      </c>
      <c r="OU422" s="687">
        <f>IF($F$10="Lissage",OS422-OT422,IF(AND($H$7="Oui",OR422=$I$7),OW422+OV422,OS422-OT422))</f>
        <v>244440.88809995152</v>
      </c>
      <c r="OV422" s="664">
        <f>SUM(OV62:OV421)</f>
        <v>44440.888099951269</v>
      </c>
      <c r="OW422" s="664">
        <f>SUM(OW62:OW421)</f>
        <v>199999.99999999985</v>
      </c>
      <c r="OX422" s="665"/>
      <c r="OY422" s="664"/>
      <c r="OZ422" s="666">
        <f>MIN(OZ62:OZ421)</f>
        <v>2.4510882212780416E-10</v>
      </c>
      <c r="PA422" s="663"/>
      <c r="PB422" s="664">
        <f>SUM(PB62:PB421)</f>
        <v>258423.76809995153</v>
      </c>
      <c r="PC422" s="664">
        <f>SUM(PC62:PC421)</f>
        <v>13982.879999999997</v>
      </c>
      <c r="PD422" s="664">
        <f>SUM(PD62:PD421)</f>
        <v>244440.88809995138</v>
      </c>
      <c r="PE422" s="664">
        <f>SUM(PE62:PE421)</f>
        <v>44440.888099951269</v>
      </c>
      <c r="PF422" s="664">
        <f>SUM(PF62:PF421)</f>
        <v>199999.99999999985</v>
      </c>
      <c r="PG422" s="665"/>
      <c r="PH422" s="667"/>
      <c r="PI422" s="668">
        <f>SUM(PI62:PI421)</f>
        <v>213516.79999999912</v>
      </c>
      <c r="PJ422" s="669">
        <f>SUM(PJ62:PJ421)</f>
        <v>13516.799999999994</v>
      </c>
      <c r="PK422" s="665">
        <f>SUM(PK62:PK421)</f>
        <v>199999.99999999939</v>
      </c>
      <c r="PL422" s="670"/>
      <c r="PM422" s="670"/>
      <c r="PN422" s="671">
        <f>MIN(PN62:PN421)</f>
        <v>7.5942807598039508E-11</v>
      </c>
      <c r="PO422" s="672">
        <f>IRR(PO61:PO421,1/100)</f>
        <v>5.4886971977019527E-4</v>
      </c>
      <c r="PP422" s="673">
        <f>IRR(PP61:PP421,1/100)</f>
        <v>2.3659831301625633E-3</v>
      </c>
      <c r="PQ422" s="673">
        <f>IRR(PQ61:PQ421,1/100)</f>
        <v>1.7969303836951056E-3</v>
      </c>
      <c r="PR422" s="670"/>
    </row>
    <row r="423" spans="2:434" ht="16.2" hidden="1" thickBot="1" x14ac:dyDescent="0.35">
      <c r="B423" s="84"/>
      <c r="C423" s="85">
        <f>E422+D422</f>
        <v>266823.81999999902</v>
      </c>
      <c r="D423" s="85"/>
      <c r="E423" s="85">
        <f>G422+F422</f>
        <v>242823.81835314224</v>
      </c>
      <c r="F423" s="85"/>
      <c r="G423" s="85"/>
      <c r="H423" s="86">
        <f>F422+D422+$E$7</f>
        <v>69823.818353142327</v>
      </c>
      <c r="I423" s="87">
        <f>K422+J422</f>
        <v>224000.00000000049</v>
      </c>
      <c r="J423" s="88"/>
      <c r="K423" s="89"/>
      <c r="L423" s="90"/>
      <c r="M423" s="471"/>
      <c r="N423" s="91"/>
      <c r="O423" s="91"/>
      <c r="P423" s="91"/>
      <c r="Q423" s="90"/>
      <c r="T423" s="100"/>
      <c r="U423" s="101">
        <f>W422+V422</f>
        <v>266824.17999999906</v>
      </c>
      <c r="V423" s="101"/>
      <c r="W423" s="101">
        <f>Y422+X422</f>
        <v>242823.81835314224</v>
      </c>
      <c r="X423" s="101"/>
      <c r="Y423" s="101"/>
      <c r="Z423" s="108">
        <f>X422+V422+$E$7</f>
        <v>69824.178353142313</v>
      </c>
      <c r="AA423" s="102">
        <f>AC422+AB422</f>
        <v>222511.00000000049</v>
      </c>
      <c r="AB423" s="103"/>
      <c r="AC423" s="104"/>
      <c r="AD423" s="105"/>
      <c r="AE423" s="473"/>
      <c r="AF423" s="106"/>
      <c r="AG423" s="106"/>
      <c r="AH423" s="106"/>
      <c r="AI423" s="105"/>
      <c r="AK423" s="119"/>
      <c r="AL423" s="120">
        <f>AP422+AO422</f>
        <v>268251.08552832232</v>
      </c>
      <c r="AM423" s="120"/>
      <c r="AN423" s="120"/>
      <c r="AO423" s="120"/>
      <c r="AP423" s="120">
        <f>AT422+AS422</f>
        <v>244248.56552832236</v>
      </c>
      <c r="AQ423" s="120"/>
      <c r="AR423" s="120"/>
      <c r="AS423" s="120"/>
      <c r="AT423" s="120"/>
      <c r="AU423" s="360"/>
      <c r="AV423" s="360"/>
      <c r="AW423" s="121">
        <f>AS422+AO422+$E$7</f>
        <v>71251.08552832251</v>
      </c>
      <c r="AX423" s="122">
        <f>BB422+BA422</f>
        <v>222571.71766695738</v>
      </c>
      <c r="AY423" s="363"/>
      <c r="AZ423" s="363"/>
      <c r="BA423" s="123"/>
      <c r="BB423" s="124"/>
      <c r="BC423" s="124"/>
      <c r="BD423" s="124"/>
      <c r="BE423" s="125"/>
      <c r="BF423" s="475"/>
      <c r="BG423" s="126"/>
      <c r="BH423" s="126"/>
      <c r="BI423" s="125"/>
      <c r="BK423" s="141"/>
      <c r="BL423" s="142">
        <f>BN422+BM422</f>
        <v>266825.49999999901</v>
      </c>
      <c r="BM423" s="142"/>
      <c r="BN423" s="142">
        <f>BP422+BO422</f>
        <v>242823.81835314224</v>
      </c>
      <c r="BO423" s="142"/>
      <c r="BP423" s="142"/>
      <c r="BQ423" s="154">
        <f>BO422+BM422+$E$7</f>
        <v>69825.498353142262</v>
      </c>
      <c r="BR423" s="143"/>
      <c r="BS423" s="144">
        <f>BU422+BT422</f>
        <v>222574.64000000051</v>
      </c>
      <c r="BT423" s="145"/>
      <c r="BU423" s="146"/>
      <c r="BV423" s="146"/>
      <c r="BW423" s="147"/>
      <c r="BX423" s="477"/>
      <c r="BY423" s="148"/>
      <c r="BZ423" s="148"/>
      <c r="CA423" s="147"/>
      <c r="CB423" s="178"/>
      <c r="CC423" s="165"/>
      <c r="CD423" s="166">
        <f>CF422+CE422</f>
        <v>268231.19999999978</v>
      </c>
      <c r="CE423" s="166"/>
      <c r="CF423" s="166">
        <f>CH422+CG422</f>
        <v>244174.08000000013</v>
      </c>
      <c r="CG423" s="166"/>
      <c r="CH423" s="166"/>
      <c r="CI423" s="166"/>
      <c r="CJ423" s="201"/>
      <c r="CK423" s="190"/>
      <c r="CL423" s="165"/>
      <c r="CM423" s="166">
        <f>CO422+CN422</f>
        <v>268233.20511662681</v>
      </c>
      <c r="CN423" s="166"/>
      <c r="CO423" s="166">
        <f>CQ422+CP422</f>
        <v>244176.08511662716</v>
      </c>
      <c r="CP423" s="166"/>
      <c r="CQ423" s="166"/>
      <c r="CR423" s="193">
        <f>CP422+CN422+$E$7</f>
        <v>71233.205116627054</v>
      </c>
      <c r="CS423" s="167"/>
      <c r="CT423" s="168">
        <f>CV422+CU422</f>
        <v>222686.48000000048</v>
      </c>
      <c r="CU423" s="169"/>
      <c r="CV423" s="170"/>
      <c r="CW423" s="170"/>
      <c r="CX423" s="171"/>
      <c r="CY423" s="192"/>
      <c r="CZ423" s="481"/>
      <c r="DA423" s="172"/>
      <c r="DB423" s="172"/>
      <c r="DC423" s="171"/>
      <c r="DE423" s="229"/>
      <c r="DF423" s="230">
        <f>DH422+DG422</f>
        <v>264462.2199999991</v>
      </c>
      <c r="DG423" s="230"/>
      <c r="DH423" s="230">
        <f>DJ422+DI422</f>
        <v>242823.81835314224</v>
      </c>
      <c r="DI423" s="230"/>
      <c r="DJ423" s="230"/>
      <c r="DK423" s="231">
        <f>DI422+DG422+$E$7</f>
        <v>67462.218353142365</v>
      </c>
      <c r="DL423" s="232">
        <f>DN422+DM422</f>
        <v>221638.40000000055</v>
      </c>
      <c r="DM423" s="233"/>
      <c r="DN423" s="234"/>
      <c r="DO423" s="235"/>
      <c r="DP423" s="483"/>
      <c r="DQ423" s="236"/>
      <c r="DR423" s="236"/>
      <c r="DS423" s="236"/>
      <c r="DT423" s="235"/>
      <c r="DV423" s="251"/>
      <c r="DW423" s="252">
        <f>DY422+DX422</f>
        <v>253435.33999999904</v>
      </c>
      <c r="DX423" s="252"/>
      <c r="DY423" s="252">
        <f>EA422+DZ422</f>
        <v>242823.81835314224</v>
      </c>
      <c r="DZ423" s="252"/>
      <c r="EA423" s="252"/>
      <c r="EB423" s="253">
        <f>DZ422+DX422+$E$7</f>
        <v>56435.338353142317</v>
      </c>
      <c r="EC423" s="254">
        <f>EE422+ED422</f>
        <v>209841.45000000048</v>
      </c>
      <c r="ED423" s="255"/>
      <c r="EE423" s="256"/>
      <c r="EF423" s="257"/>
      <c r="EG423" s="485"/>
      <c r="EH423" s="258"/>
      <c r="EI423" s="258"/>
      <c r="EJ423" s="258"/>
      <c r="EK423" s="257"/>
      <c r="EL423" s="74"/>
      <c r="EM423" s="268"/>
      <c r="EN423" s="269">
        <f>EP422+EO422</f>
        <v>253940.84853635391</v>
      </c>
      <c r="EO423" s="269"/>
      <c r="EP423" s="269">
        <f>ER422+EQ422</f>
        <v>243209.95853635392</v>
      </c>
      <c r="EQ423" s="269"/>
      <c r="ER423" s="269"/>
      <c r="ES423" s="270">
        <f>EQ422+EO422+$E$7</f>
        <v>56940.847956029393</v>
      </c>
      <c r="ET423" s="277"/>
      <c r="EU423" s="268"/>
      <c r="EV423" s="269">
        <f>EX422+EW422</f>
        <v>253940.64080303884</v>
      </c>
      <c r="EW423" s="269"/>
      <c r="EX423" s="269">
        <f>EZ422+EY422</f>
        <v>243209.78080303891</v>
      </c>
      <c r="EY423" s="269"/>
      <c r="EZ423" s="269"/>
      <c r="FA423" s="270">
        <f>EY422+EW422+$E$7</f>
        <v>56940.640803038928</v>
      </c>
      <c r="FB423" s="271">
        <f>FD422+FC422</f>
        <v>209968.61000000019</v>
      </c>
      <c r="FC423" s="272"/>
      <c r="FD423" s="273"/>
      <c r="FE423" s="274"/>
      <c r="FF423" s="279"/>
      <c r="FG423" s="487"/>
      <c r="FH423" s="275"/>
      <c r="FI423" s="275"/>
      <c r="FJ423" s="274"/>
      <c r="FL423" s="291"/>
      <c r="FM423" s="292">
        <f>FO422+FN422</f>
        <v>253938.45999999906</v>
      </c>
      <c r="FN423" s="292"/>
      <c r="FO423" s="292">
        <f>FQ422+FP422</f>
        <v>242823.81835314224</v>
      </c>
      <c r="FP423" s="292"/>
      <c r="FQ423" s="292"/>
      <c r="FR423" s="293">
        <f>FP422+FN422+$E$7</f>
        <v>56938.458353142327</v>
      </c>
      <c r="FS423" s="294"/>
      <c r="FT423" s="295">
        <f>FV422+FU422</f>
        <v>210336.56000000043</v>
      </c>
      <c r="FU423" s="296"/>
      <c r="FV423" s="297"/>
      <c r="FW423" s="297"/>
      <c r="FX423" s="298"/>
      <c r="FY423" s="489"/>
      <c r="FZ423" s="299"/>
      <c r="GA423" s="299"/>
      <c r="GB423" s="298"/>
      <c r="GD423" s="308"/>
      <c r="GE423" s="309">
        <f>GG422+GF422</f>
        <v>254421.0225404542</v>
      </c>
      <c r="GF423" s="309"/>
      <c r="GG423" s="309">
        <f>GI422+GH422</f>
        <v>243192.02254045475</v>
      </c>
      <c r="GH423" s="309"/>
      <c r="GI423" s="309"/>
      <c r="GJ423" s="319">
        <f>GH422+GF422+$E$7</f>
        <v>57421.022540454658</v>
      </c>
      <c r="GK423" s="309"/>
      <c r="GL423" s="311"/>
      <c r="GM423" s="308"/>
      <c r="GN423" s="309">
        <f>GP422+GO422</f>
        <v>254420.89069480888</v>
      </c>
      <c r="GO423" s="309"/>
      <c r="GP423" s="309">
        <f>GR422+GQ422</f>
        <v>243191.89069480874</v>
      </c>
      <c r="GQ423" s="309"/>
      <c r="GR423" s="309"/>
      <c r="GS423" s="319">
        <f>GQ422+GO422+$E$7</f>
        <v>57420.89069480863</v>
      </c>
      <c r="GT423" s="310"/>
      <c r="GU423" s="312">
        <f>GW422+GV422</f>
        <v>210462.31999999957</v>
      </c>
      <c r="GV423" s="313"/>
      <c r="GW423" s="314"/>
      <c r="GX423" s="315"/>
      <c r="GY423" s="316"/>
      <c r="GZ423" s="316"/>
      <c r="HA423" s="491"/>
      <c r="HB423" s="317"/>
      <c r="HC423" s="317"/>
      <c r="HD423" s="315"/>
      <c r="HF423" s="340"/>
      <c r="HG423" s="341">
        <f>HI422+HH422</f>
        <v>269730.60784345574</v>
      </c>
      <c r="HH423" s="341"/>
      <c r="HI423" s="341">
        <f>HK422+HJ422</f>
        <v>245730.6078434551</v>
      </c>
      <c r="HJ423" s="341"/>
      <c r="HK423" s="350"/>
      <c r="HL423" s="348">
        <f>HJ422+HH422+$E$7</f>
        <v>72730.607843454956</v>
      </c>
      <c r="HM423" s="342"/>
      <c r="HN423" s="343">
        <f>HP422+HO422</f>
        <v>224000.00000000166</v>
      </c>
      <c r="HO423" s="344"/>
      <c r="HP423" s="345"/>
      <c r="HQ423" s="346"/>
      <c r="HR423" s="352"/>
      <c r="HS423" s="493"/>
      <c r="HT423" s="347"/>
      <c r="HU423" s="347"/>
      <c r="HV423" s="346"/>
      <c r="HX423" s="421"/>
      <c r="HY423" s="422">
        <f>IA422+HZ422</f>
        <v>269841.59999999951</v>
      </c>
      <c r="HZ423" s="422"/>
      <c r="IA423" s="422">
        <f>IC422+IB422</f>
        <v>245842.24767297559</v>
      </c>
      <c r="IB423" s="422"/>
      <c r="IC423" s="422"/>
      <c r="ID423" s="423">
        <f>IB422+HZ422+$E$7</f>
        <v>72846.211458264122</v>
      </c>
      <c r="IE423" s="423"/>
      <c r="IF423" s="424">
        <f>IH422+IG422</f>
        <v>223235.10004719454</v>
      </c>
      <c r="IG423" s="425"/>
      <c r="IH423" s="426"/>
      <c r="II423" s="401"/>
      <c r="IJ423" s="427"/>
      <c r="IK423" s="495"/>
      <c r="IL423" s="428"/>
      <c r="IM423" s="428"/>
      <c r="IN423" s="401"/>
      <c r="IO423" s="403">
        <f>$V$422</f>
        <v>24000.36</v>
      </c>
      <c r="IQ423" s="383"/>
      <c r="IR423" s="384">
        <f>IT422+IS422</f>
        <v>270349.65000000037</v>
      </c>
      <c r="IS423" s="384"/>
      <c r="IT423" s="384">
        <f>IV422+IU422</f>
        <v>245901.80999999979</v>
      </c>
      <c r="IU423" s="384"/>
      <c r="IV423" s="384"/>
      <c r="IW423" s="413">
        <f>IU422+IS422+$E$7</f>
        <v>73349.650000000009</v>
      </c>
      <c r="IX423" s="387"/>
      <c r="IY423" s="384">
        <f>AO422</f>
        <v>24002.51999999999</v>
      </c>
      <c r="IZ423" s="409"/>
      <c r="JA423" s="385">
        <f>JC422+JB422</f>
        <v>223670.19999999995</v>
      </c>
      <c r="JB423" s="386"/>
      <c r="JC423" s="387"/>
      <c r="JD423" s="388"/>
      <c r="JE423" s="391"/>
      <c r="JF423" s="391"/>
      <c r="JG423" s="497"/>
      <c r="JH423" s="389"/>
      <c r="JI423" s="389"/>
      <c r="JJ423" s="388"/>
      <c r="JL423" s="438"/>
      <c r="JM423" s="439">
        <f>JO422+JN422</f>
        <v>269878.34000000014</v>
      </c>
      <c r="JN423" s="450"/>
      <c r="JO423" s="439">
        <f>JQ422+JP422</f>
        <v>245875.69999999998</v>
      </c>
      <c r="JP423" s="450"/>
      <c r="JQ423" s="450"/>
      <c r="JR423" s="451">
        <f>JP422+JN422+$E$7</f>
        <v>72878.34000000004</v>
      </c>
      <c r="JS423" s="451"/>
      <c r="JT423" s="462"/>
      <c r="JU423" s="450">
        <f>BM422</f>
        <v>24001.679999999946</v>
      </c>
      <c r="JV423" s="454"/>
      <c r="JW423" s="440">
        <f>JY422+JX422</f>
        <v>223289.35999999964</v>
      </c>
      <c r="JX423" s="441"/>
      <c r="JY423" s="442"/>
      <c r="JZ423" s="442"/>
      <c r="KA423" s="442"/>
      <c r="KB423" s="453"/>
      <c r="KC423" s="457"/>
      <c r="KD423" s="499"/>
      <c r="KE423" s="444"/>
      <c r="KF423" s="444"/>
      <c r="KG423" s="443"/>
      <c r="KI423" s="510"/>
      <c r="KJ423" s="511">
        <f>KL422+KK422</f>
        <v>269877.36969748343</v>
      </c>
      <c r="KK423" s="511"/>
      <c r="KL423" s="511">
        <f>KN422+KM422</f>
        <v>245864.64969748232</v>
      </c>
      <c r="KM423" s="511"/>
      <c r="KN423" s="511"/>
      <c r="KO423" s="511"/>
      <c r="KP423" s="512"/>
      <c r="KQ423" s="513"/>
      <c r="KR423" s="511">
        <f>CE422</f>
        <v>24057.11999999997</v>
      </c>
      <c r="KS423" s="525"/>
      <c r="KT423" s="510"/>
      <c r="KU423" s="511">
        <f>KW422+KV422</f>
        <v>269877.31711477763</v>
      </c>
      <c r="KV423" s="511"/>
      <c r="KW423" s="511">
        <f>KY422+KX422</f>
        <v>245864.59711477853</v>
      </c>
      <c r="KX423" s="511"/>
      <c r="KY423" s="511"/>
      <c r="KZ423" s="512">
        <f>KX422+KV422+$E$7</f>
        <v>72877.317114778649</v>
      </c>
      <c r="LA423" s="513"/>
      <c r="LB423" s="514">
        <f>LD422+LC422</f>
        <v>223343.12000000151</v>
      </c>
      <c r="LC423" s="515"/>
      <c r="LD423" s="516"/>
      <c r="LE423" s="516"/>
      <c r="LF423" s="517"/>
      <c r="LG423" s="519"/>
      <c r="LH423" s="528"/>
      <c r="LI423" s="518"/>
      <c r="LJ423" s="519"/>
      <c r="LK423" s="519"/>
      <c r="LL423" s="517"/>
      <c r="LN423" s="553"/>
      <c r="LO423" s="554">
        <f>LQ422+LP422</f>
        <v>269549.71528496407</v>
      </c>
      <c r="LP423" s="554"/>
      <c r="LQ423" s="554">
        <f>LS422+LR422</f>
        <v>245550.43528496334</v>
      </c>
      <c r="LR423" s="554"/>
      <c r="LS423" s="554"/>
      <c r="LT423" s="555">
        <f>LR422+LP422+$E$7</f>
        <v>72549.715284962644</v>
      </c>
      <c r="LU423" s="556"/>
      <c r="LV423" s="557">
        <f>LX422+LW422</f>
        <v>223999.27999999834</v>
      </c>
      <c r="LW423" s="558"/>
      <c r="LX423" s="559"/>
      <c r="LY423" s="559"/>
      <c r="LZ423" s="554">
        <f>DG422</f>
        <v>21638.400000000049</v>
      </c>
      <c r="MA423" s="556"/>
      <c r="MB423" s="560"/>
      <c r="MC423" s="561"/>
      <c r="MD423" s="561"/>
      <c r="ME423" s="562"/>
      <c r="MG423" s="572"/>
      <c r="MH423" s="573">
        <f>MJ422+MI422</f>
        <v>258386.07887985703</v>
      </c>
      <c r="MI423" s="573"/>
      <c r="MJ423" s="573">
        <f>ML422+MK422</f>
        <v>244430.92887985794</v>
      </c>
      <c r="MK423" s="573"/>
      <c r="ML423" s="573"/>
      <c r="MM423" s="582">
        <f>MK422+MI422+$E$7</f>
        <v>61386.0788798578</v>
      </c>
      <c r="MN423" s="588"/>
      <c r="MO423" s="574">
        <f>MQ422+MP422</f>
        <v>213439.06969857856</v>
      </c>
      <c r="MP423" s="575"/>
      <c r="MQ423" s="576"/>
      <c r="MR423" s="577"/>
      <c r="MS423" s="587"/>
      <c r="MT423" s="578"/>
      <c r="MU423" s="579"/>
      <c r="MV423" s="579"/>
      <c r="MW423" s="577"/>
      <c r="MY423" s="603"/>
      <c r="MZ423" s="604">
        <f>NB422+NA422</f>
        <v>258386.07887985703</v>
      </c>
      <c r="NA423" s="604"/>
      <c r="NB423" s="604">
        <f>ND422+NC422</f>
        <v>244430.92887985794</v>
      </c>
      <c r="NC423" s="604"/>
      <c r="ND423" s="604"/>
      <c r="NE423" s="605">
        <f>NC422+NA422+$E$7</f>
        <v>61386.0788798578</v>
      </c>
      <c r="NF423" s="606"/>
      <c r="NG423" s="603"/>
      <c r="NH423" s="604">
        <f>NJ422+NI422</f>
        <v>258385.99228931428</v>
      </c>
      <c r="NI423" s="604"/>
      <c r="NJ423" s="604">
        <f>NL422+NK422</f>
        <v>244430.85228931584</v>
      </c>
      <c r="NK423" s="604"/>
      <c r="NL423" s="604"/>
      <c r="NM423" s="605">
        <f>NK422+NI422+$E$7</f>
        <v>61385.992289315676</v>
      </c>
      <c r="NN423" s="607">
        <f>NP422+NO422</f>
        <v>213441.64000000016</v>
      </c>
      <c r="NO423" s="608"/>
      <c r="NP423" s="609"/>
      <c r="NQ423" s="610"/>
      <c r="NR423" s="611"/>
      <c r="NS423" s="612"/>
      <c r="NT423" s="613"/>
      <c r="NU423" s="613"/>
      <c r="NV423" s="610"/>
      <c r="NX423" s="628"/>
      <c r="NY423" s="629">
        <f>OA422+NZ422</f>
        <v>258394.94428082666</v>
      </c>
      <c r="NZ423" s="629"/>
      <c r="OA423" s="629">
        <f>OC422+OB422</f>
        <v>244439.06428082756</v>
      </c>
      <c r="OB423" s="629"/>
      <c r="OC423" s="629"/>
      <c r="OD423" s="630">
        <f>OB422+NZ422+$E$7</f>
        <v>61394.94428082752</v>
      </c>
      <c r="OE423" s="631"/>
      <c r="OF423" s="659"/>
      <c r="OG423" s="632">
        <f>OI422+OH422</f>
        <v>213476.1199999997</v>
      </c>
      <c r="OH423" s="633"/>
      <c r="OI423" s="634"/>
      <c r="OJ423" s="634"/>
      <c r="OK423" s="635"/>
      <c r="OL423" s="662"/>
      <c r="OM423" s="636"/>
      <c r="ON423" s="637"/>
      <c r="OO423" s="637"/>
      <c r="OP423" s="635"/>
      <c r="OR423" s="674"/>
      <c r="OS423" s="675">
        <f>OU422+OT422</f>
        <v>258423.76809995153</v>
      </c>
      <c r="OT423" s="675"/>
      <c r="OU423" s="675">
        <f>OW422+OV422</f>
        <v>244440.88809995112</v>
      </c>
      <c r="OV423" s="675"/>
      <c r="OW423" s="675"/>
      <c r="OX423" s="676">
        <f>OV422+OT422+$E$7</f>
        <v>61423.768099951267</v>
      </c>
      <c r="OY423" s="675"/>
      <c r="OZ423" s="677"/>
      <c r="PA423" s="674"/>
      <c r="PB423" s="675">
        <f>PD422+PC422</f>
        <v>258423.76809995138</v>
      </c>
      <c r="PC423" s="675"/>
      <c r="PD423" s="675">
        <f>PF422+PE422</f>
        <v>244440.88809995112</v>
      </c>
      <c r="PE423" s="675"/>
      <c r="PF423" s="675"/>
      <c r="PG423" s="676">
        <f>PE422+PC422+$E$7</f>
        <v>61423.768099951267</v>
      </c>
      <c r="PH423" s="678"/>
      <c r="PI423" s="679">
        <f>PK422+PJ422</f>
        <v>213516.79999999938</v>
      </c>
      <c r="PJ423" s="680"/>
      <c r="PK423" s="681"/>
      <c r="PL423" s="682"/>
      <c r="PM423" s="683"/>
      <c r="PN423" s="683"/>
      <c r="PO423" s="684"/>
      <c r="PP423" s="685"/>
      <c r="PQ423" s="685"/>
      <c r="PR423" s="682"/>
    </row>
    <row r="424" spans="2:434" ht="16.8" hidden="1" customHeight="1" thickTop="1" thickBot="1" x14ac:dyDescent="0.35">
      <c r="B424" s="989" t="str">
        <f>B58</f>
        <v>CAS N°1 - Primes payées sur toute la durée - Primes à taux fixe - Assiette calcul capital initial</v>
      </c>
      <c r="C424" s="813"/>
      <c r="D424" s="813"/>
      <c r="E424" s="813"/>
      <c r="F424" s="813"/>
      <c r="G424" s="813"/>
      <c r="H424" s="813"/>
      <c r="I424" s="813"/>
      <c r="J424" s="813"/>
      <c r="K424" s="813"/>
      <c r="L424" s="813"/>
      <c r="M424" s="813"/>
      <c r="N424" s="813"/>
      <c r="O424" s="813"/>
      <c r="P424" s="813"/>
      <c r="Q424" s="966"/>
      <c r="T424" s="990" t="str">
        <f>T58</f>
        <v>CAS N°2 - Primes payées sur toute la durée - Primes à taux fixe - Assiette calcul capital restant dû - Technique CRD "Out"</v>
      </c>
      <c r="U424" s="991"/>
      <c r="V424" s="991"/>
      <c r="W424" s="991"/>
      <c r="X424" s="991"/>
      <c r="Y424" s="991"/>
      <c r="Z424" s="991"/>
      <c r="AA424" s="991"/>
      <c r="AB424" s="991"/>
      <c r="AC424" s="991"/>
      <c r="AD424" s="991"/>
      <c r="AE424" s="991"/>
      <c r="AF424" s="991"/>
      <c r="AG424" s="991"/>
      <c r="AH424" s="991"/>
      <c r="AI424" s="992"/>
      <c r="AK424" s="965" t="str">
        <f>AK58</f>
        <v>CAS N°3 - Primes payées sur toute la durée - Primes à taux fixe - Assiette calcul capital restant dû - Technique CRD "In"</v>
      </c>
      <c r="AL424" s="813"/>
      <c r="AM424" s="813"/>
      <c r="AN424" s="813"/>
      <c r="AO424" s="813"/>
      <c r="AP424" s="813"/>
      <c r="AQ424" s="813"/>
      <c r="AR424" s="813"/>
      <c r="AS424" s="813"/>
      <c r="AT424" s="813"/>
      <c r="AU424" s="813"/>
      <c r="AV424" s="813"/>
      <c r="AW424" s="813"/>
      <c r="AX424" s="813"/>
      <c r="AY424" s="813"/>
      <c r="AZ424" s="813"/>
      <c r="BA424" s="813"/>
      <c r="BB424" s="813"/>
      <c r="BC424" s="813"/>
      <c r="BD424" s="813"/>
      <c r="BE424" s="813"/>
      <c r="BF424" s="813"/>
      <c r="BG424" s="813"/>
      <c r="BH424" s="813"/>
      <c r="BI424" s="966"/>
      <c r="BK424" s="967" t="str">
        <f>BK58</f>
        <v>CAS N°4 - Primes payées sur toute la durée - Primes à taux fixe - Assiette calcul capital restant dû au début de chaque année- Technique CRD "Out"</v>
      </c>
      <c r="BL424" s="813"/>
      <c r="BM424" s="813"/>
      <c r="BN424" s="813"/>
      <c r="BO424" s="813"/>
      <c r="BP424" s="813"/>
      <c r="BQ424" s="813"/>
      <c r="BR424" s="813"/>
      <c r="BS424" s="813"/>
      <c r="BT424" s="813"/>
      <c r="BU424" s="813"/>
      <c r="BV424" s="813"/>
      <c r="BW424" s="813"/>
      <c r="BX424" s="813"/>
      <c r="BY424" s="813"/>
      <c r="BZ424" s="813"/>
      <c r="CA424" s="966"/>
      <c r="CB424" s="178"/>
      <c r="CC424" s="968" t="str">
        <f>CC58</f>
        <v>CAS N°5 - Primes payées sur toute la durée - Primes à taux fixe - Assiette calcul capital restant dû début de chaque année - Technique CRD "In"</v>
      </c>
      <c r="CD424" s="813"/>
      <c r="CE424" s="813"/>
      <c r="CF424" s="813"/>
      <c r="CG424" s="813"/>
      <c r="CH424" s="813"/>
      <c r="CI424" s="813"/>
      <c r="CJ424" s="813"/>
      <c r="CK424" s="813"/>
      <c r="CL424" s="813"/>
      <c r="CM424" s="813"/>
      <c r="CN424" s="813"/>
      <c r="CO424" s="813"/>
      <c r="CP424" s="813"/>
      <c r="CQ424" s="813"/>
      <c r="CR424" s="813"/>
      <c r="CS424" s="813"/>
      <c r="CT424" s="813"/>
      <c r="CU424" s="813"/>
      <c r="CV424" s="813"/>
      <c r="CW424" s="813"/>
      <c r="CX424" s="813"/>
      <c r="CY424" s="813"/>
      <c r="CZ424" s="813"/>
      <c r="DA424" s="813"/>
      <c r="DB424" s="813"/>
      <c r="DC424" s="966"/>
      <c r="DE424" s="969" t="str">
        <f>DE58</f>
        <v>CAS N°6 - Primes payées sur toute la durée - Primes à taux variable - Assiette calcul capital initial</v>
      </c>
      <c r="DF424" s="813"/>
      <c r="DG424" s="813"/>
      <c r="DH424" s="813"/>
      <c r="DI424" s="813"/>
      <c r="DJ424" s="813"/>
      <c r="DK424" s="813"/>
      <c r="DL424" s="813"/>
      <c r="DM424" s="813"/>
      <c r="DN424" s="813"/>
      <c r="DO424" s="813"/>
      <c r="DP424" s="813"/>
      <c r="DQ424" s="813"/>
      <c r="DR424" s="813"/>
      <c r="DS424" s="813"/>
      <c r="DT424" s="966"/>
      <c r="DV424" s="970" t="str">
        <f>DV58</f>
        <v>CAS N°7 - Primes payées sur toute la durée - Primes à taux variable - Assiette calcul capital restant dû - Technique CRD "Out"</v>
      </c>
      <c r="DW424" s="813"/>
      <c r="DX424" s="813"/>
      <c r="DY424" s="813"/>
      <c r="DZ424" s="813"/>
      <c r="EA424" s="813"/>
      <c r="EB424" s="813"/>
      <c r="EC424" s="813"/>
      <c r="ED424" s="813"/>
      <c r="EE424" s="813"/>
      <c r="EF424" s="813"/>
      <c r="EG424" s="813"/>
      <c r="EH424" s="813"/>
      <c r="EI424" s="813"/>
      <c r="EJ424" s="813"/>
      <c r="EK424" s="966"/>
      <c r="EL424" s="74"/>
      <c r="EM424" s="971" t="str">
        <f>EM58</f>
        <v>CAS N°8 - Primes payées sur toute la durée - Primes à taux variable - Assiette calcul capital restant dû - Technique CRD "In"</v>
      </c>
      <c r="EN424" s="813"/>
      <c r="EO424" s="813"/>
      <c r="EP424" s="813"/>
      <c r="EQ424" s="813"/>
      <c r="ER424" s="813"/>
      <c r="ES424" s="813"/>
      <c r="ET424" s="813"/>
      <c r="EU424" s="813"/>
      <c r="EV424" s="813"/>
      <c r="EW424" s="813"/>
      <c r="EX424" s="813"/>
      <c r="EY424" s="813"/>
      <c r="EZ424" s="813"/>
      <c r="FA424" s="813"/>
      <c r="FB424" s="813"/>
      <c r="FC424" s="813"/>
      <c r="FD424" s="813"/>
      <c r="FE424" s="813"/>
      <c r="FF424" s="813"/>
      <c r="FG424" s="813"/>
      <c r="FH424" s="813"/>
      <c r="FI424" s="813"/>
      <c r="FJ424" s="966"/>
      <c r="FL424" s="972" t="str">
        <f>FL58</f>
        <v>CAS N°9 - Primes payées sur toute la durée - Primes à taux variable - Assiette calcul capital restant dû au début de chaque année- Technique CRD "Out"</v>
      </c>
      <c r="FM424" s="813"/>
      <c r="FN424" s="813"/>
      <c r="FO424" s="813"/>
      <c r="FP424" s="813"/>
      <c r="FQ424" s="813"/>
      <c r="FR424" s="813"/>
      <c r="FS424" s="813"/>
      <c r="FT424" s="813"/>
      <c r="FU424" s="813"/>
      <c r="FV424" s="813"/>
      <c r="FW424" s="813"/>
      <c r="FX424" s="813"/>
      <c r="FY424" s="813"/>
      <c r="FZ424" s="813"/>
      <c r="GA424" s="813"/>
      <c r="GB424" s="966"/>
      <c r="GD424" s="973" t="str">
        <f>GD58</f>
        <v>CAS N°10 - Primes payées sur toute la durée - Primes à taux variable - Assiette calcul capital restant dû au début de chaque année- Technique CRD "In"</v>
      </c>
      <c r="GE424" s="813"/>
      <c r="GF424" s="813"/>
      <c r="GG424" s="813"/>
      <c r="GH424" s="813"/>
      <c r="GI424" s="813"/>
      <c r="GJ424" s="813"/>
      <c r="GK424" s="813"/>
      <c r="GL424" s="813"/>
      <c r="GM424" s="813"/>
      <c r="GN424" s="813"/>
      <c r="GO424" s="813"/>
      <c r="GP424" s="813"/>
      <c r="GQ424" s="813"/>
      <c r="GR424" s="813"/>
      <c r="GS424" s="813"/>
      <c r="GT424" s="813"/>
      <c r="GU424" s="813"/>
      <c r="GV424" s="813"/>
      <c r="GW424" s="813"/>
      <c r="GX424" s="813"/>
      <c r="GY424" s="813"/>
      <c r="GZ424" s="813"/>
      <c r="HA424" s="813"/>
      <c r="HB424" s="813"/>
      <c r="HC424" s="813"/>
      <c r="HD424" s="966"/>
      <c r="HF424" s="974" t="str">
        <f>HF58</f>
        <v>CAS N°11 - Primes payées sur premières années - Primes à taux fixe - Assiette calcul capital initial</v>
      </c>
      <c r="HG424" s="813"/>
      <c r="HH424" s="813"/>
      <c r="HI424" s="813"/>
      <c r="HJ424" s="813"/>
      <c r="HK424" s="813"/>
      <c r="HL424" s="813"/>
      <c r="HM424" s="813"/>
      <c r="HN424" s="813"/>
      <c r="HO424" s="813"/>
      <c r="HP424" s="813"/>
      <c r="HQ424" s="813"/>
      <c r="HR424" s="813"/>
      <c r="HS424" s="813"/>
      <c r="HT424" s="813"/>
      <c r="HU424" s="813"/>
      <c r="HV424" s="966"/>
      <c r="HX424" s="975" t="str">
        <f>HX58</f>
        <v>CAS N°12 - Primes payées sur premières années - Primes à taux fixe - Assiette calcul capital restant dû - Technique CRD "Out"</v>
      </c>
      <c r="HY424" s="813"/>
      <c r="HZ424" s="813"/>
      <c r="IA424" s="813"/>
      <c r="IB424" s="813"/>
      <c r="IC424" s="813"/>
      <c r="ID424" s="813"/>
      <c r="IE424" s="813"/>
      <c r="IF424" s="813"/>
      <c r="IG424" s="813"/>
      <c r="IH424" s="813"/>
      <c r="II424" s="813"/>
      <c r="IJ424" s="813"/>
      <c r="IK424" s="813"/>
      <c r="IL424" s="813"/>
      <c r="IM424" s="813"/>
      <c r="IN424" s="813"/>
      <c r="IO424" s="966"/>
      <c r="IQ424" s="976" t="str">
        <f>IQ58</f>
        <v>CAS N°13 - Primes payées sur les premières années - Primes à taux fixe - Assiette calcul capital restant dû - Technique CRD "In"</v>
      </c>
      <c r="IR424" s="813"/>
      <c r="IS424" s="813"/>
      <c r="IT424" s="813"/>
      <c r="IU424" s="813"/>
      <c r="IV424" s="813"/>
      <c r="IW424" s="813"/>
      <c r="IX424" s="813"/>
      <c r="IY424" s="813"/>
      <c r="IZ424" s="813"/>
      <c r="JA424" s="813"/>
      <c r="JB424" s="813"/>
      <c r="JC424" s="813"/>
      <c r="JD424" s="813"/>
      <c r="JE424" s="813"/>
      <c r="JF424" s="813"/>
      <c r="JG424" s="813"/>
      <c r="JH424" s="813"/>
      <c r="JI424" s="813"/>
      <c r="JJ424" s="966"/>
      <c r="JL424" s="977" t="str">
        <f>JL58</f>
        <v>CAS N°14 - Primes payées sur 1ères années - Primes à taux fixe - Assiette calcul capital restant dû au début de chaque année- Technique CRD "Out"</v>
      </c>
      <c r="JM424" s="813"/>
      <c r="JN424" s="813"/>
      <c r="JO424" s="813"/>
      <c r="JP424" s="813"/>
      <c r="JQ424" s="813"/>
      <c r="JR424" s="813"/>
      <c r="JS424" s="813"/>
      <c r="JT424" s="813"/>
      <c r="JU424" s="813"/>
      <c r="JV424" s="813"/>
      <c r="JW424" s="813"/>
      <c r="JX424" s="813"/>
      <c r="JY424" s="813"/>
      <c r="JZ424" s="813"/>
      <c r="KA424" s="813"/>
      <c r="KB424" s="813"/>
      <c r="KC424" s="813"/>
      <c r="KD424" s="813"/>
      <c r="KE424" s="813"/>
      <c r="KF424" s="813"/>
      <c r="KG424" s="966"/>
      <c r="KI424" s="978" t="str">
        <f>KI58</f>
        <v>CAS N°15 - Primes payées sur 1ères années - Primes à taux fixe - Assiette calcul capital restant dû début de chaque année - Technique CRD "In"</v>
      </c>
      <c r="KJ424" s="813"/>
      <c r="KK424" s="813"/>
      <c r="KL424" s="813"/>
      <c r="KM424" s="813"/>
      <c r="KN424" s="813"/>
      <c r="KO424" s="813"/>
      <c r="KP424" s="813"/>
      <c r="KQ424" s="813"/>
      <c r="KR424" s="813"/>
      <c r="KS424" s="813"/>
      <c r="KT424" s="813"/>
      <c r="KU424" s="813"/>
      <c r="KV424" s="813"/>
      <c r="KW424" s="813"/>
      <c r="KX424" s="813"/>
      <c r="KY424" s="813"/>
      <c r="KZ424" s="813"/>
      <c r="LA424" s="813"/>
      <c r="LB424" s="813"/>
      <c r="LC424" s="813"/>
      <c r="LD424" s="813"/>
      <c r="LE424" s="813"/>
      <c r="LF424" s="813"/>
      <c r="LG424" s="813"/>
      <c r="LH424" s="813"/>
      <c r="LI424" s="813"/>
      <c r="LJ424" s="813"/>
      <c r="LK424" s="813"/>
      <c r="LL424" s="966"/>
      <c r="LN424" s="962" t="str">
        <f>LN58</f>
        <v>CAS N°16 - Primes payées sur 1ères années seulement - Primes à taux variable - Assiette calcul capital initial</v>
      </c>
      <c r="LO424" s="963"/>
      <c r="LP424" s="963"/>
      <c r="LQ424" s="963"/>
      <c r="LR424" s="963"/>
      <c r="LS424" s="963"/>
      <c r="LT424" s="963"/>
      <c r="LU424" s="963"/>
      <c r="LV424" s="963"/>
      <c r="LW424" s="963"/>
      <c r="LX424" s="963"/>
      <c r="LY424" s="963"/>
      <c r="LZ424" s="963"/>
      <c r="MA424" s="963"/>
      <c r="MB424" s="963"/>
      <c r="MC424" s="963"/>
      <c r="MD424" s="963"/>
      <c r="ME424" s="964"/>
      <c r="MG424" s="937" t="str">
        <f>MG58</f>
        <v>CAS N°17 - Primes payées sur premières années - Primes à taux variable - Assiette calcul capital restant dû - Technique CRD "Out"</v>
      </c>
      <c r="MH424" s="938"/>
      <c r="MI424" s="938"/>
      <c r="MJ424" s="938"/>
      <c r="MK424" s="938"/>
      <c r="ML424" s="938"/>
      <c r="MM424" s="938"/>
      <c r="MN424" s="938"/>
      <c r="MO424" s="938"/>
      <c r="MP424" s="938"/>
      <c r="MQ424" s="938"/>
      <c r="MR424" s="938"/>
      <c r="MS424" s="938"/>
      <c r="MT424" s="938"/>
      <c r="MU424" s="938"/>
      <c r="MV424" s="938"/>
      <c r="MW424" s="939"/>
      <c r="MY424" s="979" t="str">
        <f>MY58</f>
        <v>CAS N°18 - Primes payées sur premières années - Primes à taux variable - Assiette calcul capital restant dû - Technique CRD "In"</v>
      </c>
      <c r="MZ424" s="980"/>
      <c r="NA424" s="980"/>
      <c r="NB424" s="980"/>
      <c r="NC424" s="980"/>
      <c r="ND424" s="980"/>
      <c r="NE424" s="980"/>
      <c r="NF424" s="980"/>
      <c r="NG424" s="980"/>
      <c r="NH424" s="980"/>
      <c r="NI424" s="980"/>
      <c r="NJ424" s="980"/>
      <c r="NK424" s="980"/>
      <c r="NL424" s="980"/>
      <c r="NM424" s="980"/>
      <c r="NN424" s="980"/>
      <c r="NO424" s="980"/>
      <c r="NP424" s="980"/>
      <c r="NQ424" s="980"/>
      <c r="NR424" s="980"/>
      <c r="NS424" s="980"/>
      <c r="NT424" s="980"/>
      <c r="NU424" s="980"/>
      <c r="NV424" s="981"/>
      <c r="NX424" s="982" t="str">
        <f>NX58</f>
        <v>CAS N°19 - Primes payées sur 1ères années - Primes à taux variable - Assiette calcul capital restant dû au début de chaque année- Technique CRD "Out"</v>
      </c>
      <c r="NY424" s="983"/>
      <c r="NZ424" s="983"/>
      <c r="OA424" s="983"/>
      <c r="OB424" s="983"/>
      <c r="OC424" s="983"/>
      <c r="OD424" s="983"/>
      <c r="OE424" s="983"/>
      <c r="OF424" s="983"/>
      <c r="OG424" s="983"/>
      <c r="OH424" s="983"/>
      <c r="OI424" s="983"/>
      <c r="OJ424" s="983"/>
      <c r="OK424" s="983"/>
      <c r="OL424" s="983"/>
      <c r="OM424" s="983"/>
      <c r="ON424" s="983"/>
      <c r="OO424" s="983"/>
      <c r="OP424" s="984"/>
      <c r="OR424" s="959" t="str">
        <f>OR58</f>
        <v>CAS N°20 - Primes payées sur premières années - Primes à taux variable - Assiette calcul capital restant dû au début de chaque année- Technique CRD "In"</v>
      </c>
      <c r="OS424" s="960"/>
      <c r="OT424" s="960"/>
      <c r="OU424" s="960"/>
      <c r="OV424" s="960"/>
      <c r="OW424" s="960"/>
      <c r="OX424" s="960"/>
      <c r="OY424" s="960"/>
      <c r="OZ424" s="960"/>
      <c r="PA424" s="960"/>
      <c r="PB424" s="960"/>
      <c r="PC424" s="960"/>
      <c r="PD424" s="960"/>
      <c r="PE424" s="960"/>
      <c r="PF424" s="960"/>
      <c r="PG424" s="960"/>
      <c r="PH424" s="960"/>
      <c r="PI424" s="960"/>
      <c r="PJ424" s="960"/>
      <c r="PK424" s="960"/>
      <c r="PL424" s="960"/>
      <c r="PM424" s="960"/>
      <c r="PN424" s="960"/>
      <c r="PO424" s="960"/>
      <c r="PP424" s="960"/>
      <c r="PQ424" s="960"/>
      <c r="PR424" s="961"/>
    </row>
    <row r="425" spans="2:434" ht="16.2" hidden="1" thickTop="1" x14ac:dyDescent="0.3">
      <c r="C425" s="35"/>
      <c r="D425" s="35"/>
      <c r="E425" s="35"/>
      <c r="F425" s="35"/>
      <c r="G425" s="35"/>
      <c r="H425" s="35"/>
      <c r="BE425" s="188"/>
      <c r="HX425" s="74"/>
      <c r="HY425" s="327"/>
      <c r="HZ425" s="327"/>
      <c r="IA425" s="327"/>
      <c r="IB425" s="327"/>
      <c r="IC425" s="327"/>
      <c r="ID425" s="327"/>
      <c r="JD425" s="188"/>
      <c r="JE425" s="188"/>
      <c r="JF425" s="188"/>
    </row>
    <row r="426" spans="2:434" hidden="1" x14ac:dyDescent="0.3">
      <c r="C426" s="765">
        <v>1</v>
      </c>
      <c r="D426" s="766"/>
      <c r="E426" s="765">
        <v>2</v>
      </c>
      <c r="F426" s="766"/>
      <c r="G426" s="765">
        <v>3</v>
      </c>
      <c r="H426" s="766"/>
      <c r="I426" s="765">
        <v>4</v>
      </c>
      <c r="J426" s="766"/>
      <c r="K426" s="765">
        <v>5</v>
      </c>
      <c r="L426" s="766"/>
      <c r="M426" s="765">
        <v>6</v>
      </c>
      <c r="N426" s="766"/>
      <c r="O426" s="765">
        <v>7</v>
      </c>
      <c r="P426" s="766"/>
      <c r="Q426" s="765">
        <v>8</v>
      </c>
      <c r="R426" s="766"/>
      <c r="S426" s="765">
        <v>9</v>
      </c>
      <c r="T426" s="766"/>
      <c r="U426" s="765">
        <v>10</v>
      </c>
      <c r="V426" s="766"/>
      <c r="W426" s="765">
        <v>11</v>
      </c>
      <c r="X426" s="766"/>
      <c r="Y426" s="765">
        <v>12</v>
      </c>
      <c r="Z426" s="766"/>
      <c r="AA426" s="765">
        <v>13</v>
      </c>
      <c r="AB426" s="766"/>
      <c r="AC426" s="765">
        <v>14</v>
      </c>
      <c r="AD426" s="766"/>
      <c r="AE426" s="765">
        <v>15</v>
      </c>
      <c r="AF426" s="766"/>
      <c r="AG426" s="765">
        <v>16</v>
      </c>
      <c r="AH426" s="766"/>
      <c r="AI426" s="765">
        <v>17</v>
      </c>
      <c r="AJ426" s="766"/>
      <c r="AK426" s="765">
        <v>18</v>
      </c>
      <c r="AL426" s="766"/>
      <c r="AM426" s="765">
        <v>19</v>
      </c>
      <c r="AN426" s="766"/>
      <c r="AO426" s="765">
        <v>20</v>
      </c>
      <c r="AP426" s="766"/>
      <c r="AQ426" s="638"/>
      <c r="AR426" s="361"/>
      <c r="AU426" s="361"/>
      <c r="AV426" s="361"/>
      <c r="BB426">
        <v>1</v>
      </c>
      <c r="BE426" s="327">
        <f t="shared" ref="BE426:BE489" si="3238">IF(AK62=$B$7,BE62,10000)</f>
        <v>10000</v>
      </c>
      <c r="CF426" s="35"/>
      <c r="EP426" s="35"/>
      <c r="HG426">
        <f>IF(OR(AND(AA11=FALSE,HK426&lt;-0.01),AND(AC11=FALSE,IC426&lt;-0.01),AND(AE11=FALSE,IV426&lt;-0.01),AND(AG11=FALSE,JQ426&lt;-0.01),AND(AI11=FALSE,KN426&lt;-0.01),AND(AL11=FALSE,LS426&lt;-0.01),AND(AP11=FALSE,ML426&lt;-0.01),AND(AT11=FALSE,ND426),AND(AX11=FALSE,OC426&lt;-0.01),AND(BB11=FALSE,OC426&lt;-0.01)),1,0)</f>
        <v>0</v>
      </c>
      <c r="HK426" s="239">
        <f>MIN(HK62:HK421)</f>
        <v>0</v>
      </c>
      <c r="HY426" s="35"/>
      <c r="IC426" s="239">
        <f>MIN(IC62:IC421)</f>
        <v>0</v>
      </c>
      <c r="IO426" s="529">
        <f>IO422-IO423</f>
        <v>2.7774892441811971E-4</v>
      </c>
      <c r="IR426" s="35"/>
      <c r="IV426" s="239">
        <f>MIN(IV62:IV421)</f>
        <v>0</v>
      </c>
      <c r="IY426" s="523">
        <f>IY422-IY423</f>
        <v>0</v>
      </c>
      <c r="JE426" s="327"/>
      <c r="JF426" s="327"/>
      <c r="JQ426" s="239">
        <f>MIN(JQ62:JQ421)</f>
        <v>0</v>
      </c>
      <c r="JU426" s="532">
        <f>JU422-JU423</f>
        <v>0</v>
      </c>
      <c r="KN426" s="239">
        <f>MIN(KN62:KN421)</f>
        <v>0</v>
      </c>
      <c r="KR426" s="523">
        <f>KR422-KR423</f>
        <v>7080.4985536357126</v>
      </c>
      <c r="LS426" s="239">
        <f>MIN(LS62:LS421)</f>
        <v>0</v>
      </c>
      <c r="LZ426" s="535">
        <f>LZ422-LZ423</f>
        <v>2360.8799999999392</v>
      </c>
      <c r="MA426" s="538"/>
      <c r="ML426" s="239">
        <f>MIN(ML62:ML421)</f>
        <v>-3.069544618483633E-14</v>
      </c>
      <c r="MZ426">
        <v>0</v>
      </c>
      <c r="ND426" s="239">
        <f>MIN(ND62:ND421)</f>
        <v>0</v>
      </c>
      <c r="OC426" s="239">
        <f>MIN(OC62:OC421)</f>
        <v>0</v>
      </c>
      <c r="OU426">
        <v>0</v>
      </c>
      <c r="PF426" s="239">
        <f>MIN(PF62:PF421)</f>
        <v>0</v>
      </c>
    </row>
    <row r="427" spans="2:434" hidden="1" x14ac:dyDescent="0.3">
      <c r="B427">
        <v>1</v>
      </c>
      <c r="C427" s="109">
        <f t="shared" ref="C427:C490" si="3239">IF(C62&gt;0,C62,"")</f>
        <v>1111.77</v>
      </c>
      <c r="D427" s="109">
        <f>IF(B427=$I$7,0,C427)</f>
        <v>1111.77</v>
      </c>
      <c r="E427" s="109">
        <f t="shared" ref="E427:E490" si="3240">IF(U62&gt;0,U62,"")</f>
        <v>1198.5899999999999</v>
      </c>
      <c r="F427" s="109">
        <f>IF($B427=$I$7,0,E427)</f>
        <v>1198.5899999999999</v>
      </c>
      <c r="G427" s="109">
        <f t="shared" ref="G427:G490" si="3241">IF(AL62&gt;0,AL62,"")</f>
        <v>1117.72</v>
      </c>
      <c r="H427" s="109">
        <f>IF($B427=$I$7,0,G427)</f>
        <v>1117.72</v>
      </c>
      <c r="I427" s="109">
        <f t="shared" ref="I427:I490" si="3242">IF(BL62&gt;0,BL62,"")</f>
        <v>1190.97</v>
      </c>
      <c r="J427" s="109">
        <f>IF($B427=$I$7,0,I427)</f>
        <v>1190.97</v>
      </c>
      <c r="K427" s="109">
        <f t="shared" ref="K427:K490" si="3243">IF(CM62&gt;0,CM62,"")</f>
        <v>1117.6300000000001</v>
      </c>
      <c r="L427" s="109">
        <f>IF($B427=$I$7,0,K427)</f>
        <v>1117.6300000000001</v>
      </c>
      <c r="M427" s="109">
        <f t="shared" ref="M427:M490" si="3244">IF(DF62&gt;0,DF62,"")</f>
        <v>1058.43</v>
      </c>
      <c r="N427" s="109">
        <f>IF($B427=$I$7,0,M427)</f>
        <v>1058.43</v>
      </c>
      <c r="O427" s="109">
        <f t="shared" ref="O427:O490" si="3245">IF(DW62&gt;0,DW62,"")</f>
        <v>1058.43</v>
      </c>
      <c r="P427" s="109">
        <f>IF($B427=$I$7,0,O427)</f>
        <v>1058.43</v>
      </c>
      <c r="Q427" s="109">
        <f t="shared" ref="Q427:Q490" si="3246">IF(EV62&gt;0,EV62,"")</f>
        <v>1058.0899999999999</v>
      </c>
      <c r="R427" s="109">
        <f>IF($B427=$I$7,0,Q427)</f>
        <v>1058.0899999999999</v>
      </c>
      <c r="S427" s="109">
        <f t="shared" ref="S427:S490" si="3247">IF(FM62&gt;0,FM62,"")</f>
        <v>1058.43</v>
      </c>
      <c r="T427" s="109">
        <f>IF($B427=$I$7,0,S427)</f>
        <v>1058.43</v>
      </c>
      <c r="U427" s="109">
        <f t="shared" ref="U427:U490" si="3248">IF(GN62&gt;0,GN62,"")</f>
        <v>1060.0899999999999</v>
      </c>
      <c r="V427" s="109">
        <f t="shared" ref="V427:V490" si="3249">IF($B427=$I$7,0,U427)</f>
        <v>1060.0899999999999</v>
      </c>
      <c r="W427" s="109">
        <f t="shared" ref="W427:W490" si="3250">IF(HG62&gt;0,HG62,"")</f>
        <v>1123.8775326810628</v>
      </c>
      <c r="X427" s="109">
        <f>IF($B427=$I$7,0,W427)</f>
        <v>1123.8775326810628</v>
      </c>
      <c r="Y427" s="109">
        <f t="shared" ref="Y427:Y490" si="3251">IF(HY62&gt;0,HY62,"")</f>
        <v>1124.3399999999999</v>
      </c>
      <c r="Z427" s="109">
        <f>IF($B427=$I$7,0,Y427)</f>
        <v>1124.3399999999999</v>
      </c>
      <c r="AA427" s="109">
        <f t="shared" ref="AA427:AA490" si="3252">IF(IR62&gt;0,IR62,"")</f>
        <v>1126.4568749999989</v>
      </c>
      <c r="AB427" s="109">
        <f>IF($B427=$I$7,0,AA427)</f>
        <v>1126.4568749999989</v>
      </c>
      <c r="AC427" s="109">
        <f t="shared" ref="AC427:AC490" si="3253">IF(JM62&gt;0,JM62,"")</f>
        <v>1124.4930833333331</v>
      </c>
      <c r="AD427" s="109">
        <f>IF($B427=$I$7,0,AC427)</f>
        <v>1124.4930833333331</v>
      </c>
      <c r="AE427" s="109">
        <f t="shared" ref="AE427:AE490" si="3254">IF(KJ62&gt;0,KJ62,"")</f>
        <v>1124.4890404061762</v>
      </c>
      <c r="AF427" s="109">
        <f>IF($B427=$I$7,0,AE427)</f>
        <v>1124.4890404061762</v>
      </c>
      <c r="AG427" s="109">
        <f>IF(LO62&gt;0,LO62,"")</f>
        <v>1123.1238136873469</v>
      </c>
      <c r="AH427" s="109">
        <f>IF($B427=$I$7,0,AG427)</f>
        <v>1123.1238136873469</v>
      </c>
      <c r="AI427" s="35">
        <f>IF(MH62&gt;0,MH62,"")</f>
        <v>1076.608661999408</v>
      </c>
      <c r="AJ427" s="109">
        <f>IF($B427=$I$7,0,AI427)</f>
        <v>1076.608661999408</v>
      </c>
      <c r="AK427" s="35">
        <f>IF(MZ62&gt;0,MZ62,"")</f>
        <v>1076.608661999408</v>
      </c>
      <c r="AL427" s="109">
        <f>IF($B427=$I$7,0,AK427)</f>
        <v>1076.608661999408</v>
      </c>
      <c r="AM427" s="35">
        <f>IF(NY62&gt;0,NY62,"")</f>
        <v>1076.6456011701148</v>
      </c>
      <c r="AN427" s="109">
        <f>IF($B427=$I$7,0,AM427)</f>
        <v>1076.6456011701148</v>
      </c>
      <c r="AO427" s="35">
        <f>IF(OS62&gt;0,OS62,"")</f>
        <v>1076.765700416463</v>
      </c>
      <c r="AP427" s="109">
        <f>IF($B427=$I$7,0,AO427)</f>
        <v>1076.765700416463</v>
      </c>
      <c r="BB427">
        <v>2</v>
      </c>
      <c r="BE427" s="327">
        <f t="shared" si="3238"/>
        <v>10000</v>
      </c>
      <c r="HK427" s="540" t="str">
        <f>IF(HK426&lt;-0.01,"Amt négatif","")</f>
        <v/>
      </c>
      <c r="IC427" s="540" t="str">
        <f>IF(IC426&lt;-0.01,"Amt négatif","")</f>
        <v/>
      </c>
      <c r="IV427" s="540" t="str">
        <f>IF(IV426&lt;-0.01,"Amt négatif","")</f>
        <v/>
      </c>
      <c r="JE427" s="327"/>
      <c r="JF427" s="327"/>
      <c r="JQ427" s="540" t="str">
        <f>IF(JQ426&lt;-0.01,"Amt négatif","")</f>
        <v/>
      </c>
      <c r="KN427" s="540" t="str">
        <f>IF(KN426&lt;-0.01,"Amt négatif","")</f>
        <v/>
      </c>
      <c r="LS427" s="540" t="str">
        <f>IF(LS426&lt;-0.01,"Amt négatif","")</f>
        <v/>
      </c>
      <c r="ML427" s="540" t="str">
        <f>IF(ML426&lt;-0.01,"Amt négatif","")</f>
        <v/>
      </c>
      <c r="MZ427">
        <v>1</v>
      </c>
      <c r="NA427" s="591">
        <f>$D$7+($AT$27*$L$7)+($AV$27*$M$7)</f>
        <v>2.7E-2</v>
      </c>
      <c r="ND427" s="540" t="str">
        <f>IF(ND426&lt;-0.01,"Amt négatif","")</f>
        <v/>
      </c>
      <c r="OC427" s="540" t="str">
        <f>IF(OC426&lt;-0.01,"Amt négatif","")</f>
        <v/>
      </c>
      <c r="OU427">
        <v>1</v>
      </c>
      <c r="OV427" s="591">
        <f>$D$7+($BB$27*$L$7)+($BD$27*$M$7)</f>
        <v>2.7E-2</v>
      </c>
      <c r="OW427" s="591">
        <f>($BB$27)+($BD$27)</f>
        <v>6.9999999999999993E-3</v>
      </c>
      <c r="PF427" s="540" t="str">
        <f>IF(PF426&lt;-0.01,"Amt négatif","")</f>
        <v/>
      </c>
    </row>
    <row r="428" spans="2:434" hidden="1" x14ac:dyDescent="0.3">
      <c r="B428">
        <v>2</v>
      </c>
      <c r="C428" s="109">
        <f t="shared" si="3239"/>
        <v>1111.77</v>
      </c>
      <c r="D428" s="109">
        <f t="shared" ref="D428:D491" si="3255">IF(B428=$I$7,0,C428)</f>
        <v>1111.77</v>
      </c>
      <c r="E428" s="109">
        <f t="shared" si="3240"/>
        <v>1197.95</v>
      </c>
      <c r="F428" s="109">
        <f t="shared" ref="F428:F491" si="3256">IF($B428=$I$7,0,E428)</f>
        <v>1197.95</v>
      </c>
      <c r="G428" s="109">
        <f t="shared" si="3241"/>
        <v>1117.72</v>
      </c>
      <c r="H428" s="109">
        <f t="shared" ref="H428:H491" si="3257">IF($B428=$I$7,0,G428)</f>
        <v>1117.72</v>
      </c>
      <c r="I428" s="109">
        <f t="shared" si="3242"/>
        <v>1190.97</v>
      </c>
      <c r="J428" s="109">
        <f t="shared" ref="J428:J491" si="3258">IF($B428=$I$7,0,I428)</f>
        <v>1190.97</v>
      </c>
      <c r="K428" s="109">
        <f t="shared" si="3243"/>
        <v>1117.6300000000001</v>
      </c>
      <c r="L428" s="109">
        <f t="shared" ref="L428:L491" si="3259">IF($B428=$I$7,0,K428)</f>
        <v>1117.6300000000001</v>
      </c>
      <c r="M428" s="109">
        <f t="shared" si="3244"/>
        <v>1058.43</v>
      </c>
      <c r="N428" s="109">
        <f t="shared" ref="N428:N491" si="3260">IF($B428=$I$7,0,M428)</f>
        <v>1058.43</v>
      </c>
      <c r="O428" s="109">
        <f t="shared" si="3245"/>
        <v>1058.27</v>
      </c>
      <c r="P428" s="109">
        <f t="shared" ref="P428:P491" si="3261">IF($B428=$I$7,0,O428)</f>
        <v>1058.27</v>
      </c>
      <c r="Q428" s="109">
        <f t="shared" si="3246"/>
        <v>1058.0899999999999</v>
      </c>
      <c r="R428" s="109">
        <f t="shared" ref="R428:R491" si="3262">IF($B428=$I$7,0,Q428)</f>
        <v>1058.0899999999999</v>
      </c>
      <c r="S428" s="109">
        <f t="shared" si="3247"/>
        <v>1058.43</v>
      </c>
      <c r="T428" s="109">
        <f t="shared" ref="T428:T491" si="3263">IF($B428=$I$7,0,S428)</f>
        <v>1058.43</v>
      </c>
      <c r="U428" s="109">
        <f t="shared" si="3248"/>
        <v>1060.0899999999999</v>
      </c>
      <c r="V428" s="109">
        <f t="shared" si="3249"/>
        <v>1060.0899999999999</v>
      </c>
      <c r="W428" s="109">
        <f t="shared" si="3250"/>
        <v>1123.8775326810628</v>
      </c>
      <c r="X428" s="109">
        <f t="shared" ref="X428:X491" si="3264">IF($B428=$I$7,0,W428)</f>
        <v>1123.8775326810628</v>
      </c>
      <c r="Y428" s="109">
        <f t="shared" si="3251"/>
        <v>1124.3399999999999</v>
      </c>
      <c r="Z428" s="109">
        <f t="shared" ref="Z428:Z491" si="3265">IF($B428=$I$7,0,Y428)</f>
        <v>1124.3399999999999</v>
      </c>
      <c r="AA428" s="109">
        <f t="shared" si="3252"/>
        <v>1126.4568749999989</v>
      </c>
      <c r="AB428" s="109">
        <f t="shared" ref="AB428:AB491" si="3266">IF($B428=$I$7,0,AA428)</f>
        <v>1126.4568749999989</v>
      </c>
      <c r="AC428" s="109">
        <f t="shared" si="3253"/>
        <v>1124.4930833333331</v>
      </c>
      <c r="AD428" s="109">
        <f t="shared" ref="AD428:AD491" si="3267">IF($B428=$I$7,0,AC428)</f>
        <v>1124.4930833333331</v>
      </c>
      <c r="AE428" s="109">
        <f t="shared" si="3254"/>
        <v>1124.4890404061762</v>
      </c>
      <c r="AF428" s="109">
        <f t="shared" ref="AF428:AF491" si="3268">IF($B428=$I$7,0,AE428)</f>
        <v>1124.4890404061762</v>
      </c>
      <c r="AG428" s="109">
        <f t="shared" ref="AG428:AG491" si="3269">IF(LO63&gt;0,LO63,"")</f>
        <v>1123.1238136873469</v>
      </c>
      <c r="AH428" s="109">
        <f t="shared" ref="AH428:AH491" si="3270">IF($B428=$I$7,0,AG428)</f>
        <v>1123.1238136873469</v>
      </c>
      <c r="AI428" s="35">
        <f t="shared" ref="AI428:AI491" si="3271">IF(MH63&gt;0,MH63,"")</f>
        <v>1076.608661999408</v>
      </c>
      <c r="AJ428" s="109">
        <f t="shared" ref="AJ428:AJ491" si="3272">IF($B428=$I$7,0,AI428)</f>
        <v>1076.608661999408</v>
      </c>
      <c r="AK428" s="35">
        <f t="shared" ref="AK428:AK491" si="3273">IF(MZ63&gt;0,MZ63,"")</f>
        <v>1076.608661999408</v>
      </c>
      <c r="AL428" s="109">
        <f t="shared" ref="AL428:AL491" si="3274">IF($B428=$I$7,0,AK428)</f>
        <v>1076.608661999408</v>
      </c>
      <c r="AM428" s="35">
        <f t="shared" ref="AM428:AM491" si="3275">IF(NY63&gt;0,NY63,"")</f>
        <v>1076.6456011701148</v>
      </c>
      <c r="AN428" s="109">
        <f t="shared" ref="AN428:AN491" si="3276">IF($B428=$I$7,0,AM428)</f>
        <v>1076.6456011701148</v>
      </c>
      <c r="AO428" s="35">
        <f t="shared" ref="AO428:AO491" si="3277">IF(OS63&gt;0,OS63,"")</f>
        <v>1076.765700416463</v>
      </c>
      <c r="AP428" s="109">
        <f t="shared" ref="AP428:AP491" si="3278">IF($B428=$I$7,0,AO428)</f>
        <v>1076.765700416463</v>
      </c>
      <c r="BB428">
        <v>3</v>
      </c>
      <c r="BE428" s="327">
        <f t="shared" si="3238"/>
        <v>10000</v>
      </c>
      <c r="JE428" s="327"/>
      <c r="JF428" s="327"/>
      <c r="MZ428">
        <v>2</v>
      </c>
      <c r="NA428" s="591">
        <f t="shared" ref="NA428:NA438" si="3279">$D$7+($AT$27*$L$7)+($AV$27*$M$7)</f>
        <v>2.7E-2</v>
      </c>
      <c r="OU428">
        <v>2</v>
      </c>
      <c r="OV428" s="591">
        <f t="shared" ref="OV428:OV438" si="3280">$D$7+($BB$27*$L$7)+($BD$27*$M$7)</f>
        <v>2.7E-2</v>
      </c>
      <c r="OW428" s="591">
        <f t="shared" ref="OW428:OW438" si="3281">($BB$27)+($BD$27)</f>
        <v>6.9999999999999993E-3</v>
      </c>
    </row>
    <row r="429" spans="2:434" hidden="1" x14ac:dyDescent="0.3">
      <c r="B429">
        <v>3</v>
      </c>
      <c r="C429" s="109">
        <f t="shared" si="3239"/>
        <v>1111.77</v>
      </c>
      <c r="D429" s="109">
        <f t="shared" si="3255"/>
        <v>1111.77</v>
      </c>
      <c r="E429" s="109">
        <f t="shared" si="3240"/>
        <v>1197.33</v>
      </c>
      <c r="F429" s="109">
        <f t="shared" si="3256"/>
        <v>1197.33</v>
      </c>
      <c r="G429" s="109">
        <f t="shared" si="3241"/>
        <v>1117.72</v>
      </c>
      <c r="H429" s="109">
        <f t="shared" si="3257"/>
        <v>1117.72</v>
      </c>
      <c r="I429" s="109">
        <f t="shared" si="3242"/>
        <v>1190.97</v>
      </c>
      <c r="J429" s="109">
        <f t="shared" si="3258"/>
        <v>1190.97</v>
      </c>
      <c r="K429" s="109">
        <f t="shared" si="3243"/>
        <v>1117.6300000000001</v>
      </c>
      <c r="L429" s="109">
        <f t="shared" si="3259"/>
        <v>1117.6300000000001</v>
      </c>
      <c r="M429" s="109">
        <f t="shared" si="3244"/>
        <v>1058.43</v>
      </c>
      <c r="N429" s="109">
        <f t="shared" si="3260"/>
        <v>1058.43</v>
      </c>
      <c r="O429" s="109">
        <f t="shared" si="3245"/>
        <v>1058.1099999999999</v>
      </c>
      <c r="P429" s="109">
        <f t="shared" si="3261"/>
        <v>1058.1099999999999</v>
      </c>
      <c r="Q429" s="109">
        <f t="shared" si="3246"/>
        <v>1058.0899999999999</v>
      </c>
      <c r="R429" s="109">
        <f t="shared" si="3262"/>
        <v>1058.0899999999999</v>
      </c>
      <c r="S429" s="109">
        <f t="shared" si="3247"/>
        <v>1058.43</v>
      </c>
      <c r="T429" s="109">
        <f t="shared" si="3263"/>
        <v>1058.43</v>
      </c>
      <c r="U429" s="109">
        <f t="shared" si="3248"/>
        <v>1060.0899999999999</v>
      </c>
      <c r="V429" s="109">
        <f t="shared" si="3249"/>
        <v>1060.0899999999999</v>
      </c>
      <c r="W429" s="109">
        <f t="shared" si="3250"/>
        <v>1123.8775326810628</v>
      </c>
      <c r="X429" s="109">
        <f t="shared" si="3264"/>
        <v>1123.8775326810628</v>
      </c>
      <c r="Y429" s="109">
        <f t="shared" si="3251"/>
        <v>1124.3399999999999</v>
      </c>
      <c r="Z429" s="109">
        <f t="shared" si="3265"/>
        <v>1124.3399999999999</v>
      </c>
      <c r="AA429" s="109">
        <f t="shared" si="3252"/>
        <v>1126.4568749999989</v>
      </c>
      <c r="AB429" s="109">
        <f t="shared" si="3266"/>
        <v>1126.4568749999989</v>
      </c>
      <c r="AC429" s="109">
        <f t="shared" si="3253"/>
        <v>1124.4930833333331</v>
      </c>
      <c r="AD429" s="109">
        <f t="shared" si="3267"/>
        <v>1124.4930833333331</v>
      </c>
      <c r="AE429" s="109">
        <f t="shared" si="3254"/>
        <v>1124.4890404061762</v>
      </c>
      <c r="AF429" s="109">
        <f t="shared" si="3268"/>
        <v>1124.4890404061762</v>
      </c>
      <c r="AG429" s="109">
        <f t="shared" si="3269"/>
        <v>1123.1238136873469</v>
      </c>
      <c r="AH429" s="109">
        <f t="shared" si="3270"/>
        <v>1123.1238136873469</v>
      </c>
      <c r="AI429" s="35">
        <f t="shared" si="3271"/>
        <v>1076.608661999408</v>
      </c>
      <c r="AJ429" s="109">
        <f t="shared" si="3272"/>
        <v>1076.608661999408</v>
      </c>
      <c r="AK429" s="35">
        <f t="shared" si="3273"/>
        <v>1076.608661999408</v>
      </c>
      <c r="AL429" s="109">
        <f t="shared" si="3274"/>
        <v>1076.608661999408</v>
      </c>
      <c r="AM429" s="35">
        <f t="shared" si="3275"/>
        <v>1076.6456011701148</v>
      </c>
      <c r="AN429" s="109">
        <f t="shared" si="3276"/>
        <v>1076.6456011701148</v>
      </c>
      <c r="AO429" s="35">
        <f t="shared" si="3277"/>
        <v>1076.765700416463</v>
      </c>
      <c r="AP429" s="109">
        <f t="shared" si="3278"/>
        <v>1076.765700416463</v>
      </c>
      <c r="BB429">
        <v>4</v>
      </c>
      <c r="BE429" s="327">
        <f t="shared" si="3238"/>
        <v>10000</v>
      </c>
      <c r="JE429" s="327"/>
      <c r="JF429" s="327"/>
      <c r="MZ429">
        <v>3</v>
      </c>
      <c r="NA429" s="591">
        <f t="shared" si="3279"/>
        <v>2.7E-2</v>
      </c>
      <c r="OU429">
        <v>3</v>
      </c>
      <c r="OV429" s="591">
        <f t="shared" si="3280"/>
        <v>2.7E-2</v>
      </c>
      <c r="OW429" s="591">
        <f t="shared" si="3281"/>
        <v>6.9999999999999993E-3</v>
      </c>
    </row>
    <row r="430" spans="2:434" hidden="1" x14ac:dyDescent="0.3">
      <c r="B430">
        <v>4</v>
      </c>
      <c r="C430" s="109">
        <f t="shared" si="3239"/>
        <v>1111.77</v>
      </c>
      <c r="D430" s="109">
        <f t="shared" si="3255"/>
        <v>1111.77</v>
      </c>
      <c r="E430" s="109">
        <f t="shared" si="3240"/>
        <v>1196.69</v>
      </c>
      <c r="F430" s="109">
        <f t="shared" si="3256"/>
        <v>1196.69</v>
      </c>
      <c r="G430" s="109">
        <f t="shared" si="3241"/>
        <v>1117.72</v>
      </c>
      <c r="H430" s="109">
        <f t="shared" si="3257"/>
        <v>1117.72</v>
      </c>
      <c r="I430" s="109">
        <f t="shared" si="3242"/>
        <v>1190.97</v>
      </c>
      <c r="J430" s="109">
        <f t="shared" si="3258"/>
        <v>1190.97</v>
      </c>
      <c r="K430" s="109">
        <f t="shared" si="3243"/>
        <v>1117.6300000000001</v>
      </c>
      <c r="L430" s="109">
        <f t="shared" si="3259"/>
        <v>1117.6300000000001</v>
      </c>
      <c r="M430" s="109">
        <f t="shared" si="3244"/>
        <v>1058.43</v>
      </c>
      <c r="N430" s="109">
        <f t="shared" si="3260"/>
        <v>1058.43</v>
      </c>
      <c r="O430" s="109">
        <f t="shared" si="3245"/>
        <v>1057.95</v>
      </c>
      <c r="P430" s="109">
        <f t="shared" si="3261"/>
        <v>1057.95</v>
      </c>
      <c r="Q430" s="109">
        <f t="shared" si="3246"/>
        <v>1058.0899999999999</v>
      </c>
      <c r="R430" s="109">
        <f t="shared" si="3262"/>
        <v>1058.0899999999999</v>
      </c>
      <c r="S430" s="109">
        <f t="shared" si="3247"/>
        <v>1058.43</v>
      </c>
      <c r="T430" s="109">
        <f t="shared" si="3263"/>
        <v>1058.43</v>
      </c>
      <c r="U430" s="109">
        <f t="shared" si="3248"/>
        <v>1060.0899999999999</v>
      </c>
      <c r="V430" s="109">
        <f t="shared" si="3249"/>
        <v>1060.0899999999999</v>
      </c>
      <c r="W430" s="109">
        <f t="shared" si="3250"/>
        <v>1123.8775326810628</v>
      </c>
      <c r="X430" s="109">
        <f t="shared" si="3264"/>
        <v>1123.8775326810628</v>
      </c>
      <c r="Y430" s="109">
        <f t="shared" si="3251"/>
        <v>1124.3399999999999</v>
      </c>
      <c r="Z430" s="109">
        <f t="shared" si="3265"/>
        <v>1124.3399999999999</v>
      </c>
      <c r="AA430" s="109">
        <f t="shared" si="3252"/>
        <v>1126.4568749999989</v>
      </c>
      <c r="AB430" s="109">
        <f t="shared" si="3266"/>
        <v>1126.4568749999989</v>
      </c>
      <c r="AC430" s="109">
        <f t="shared" si="3253"/>
        <v>1124.4930833333331</v>
      </c>
      <c r="AD430" s="109">
        <f t="shared" si="3267"/>
        <v>1124.4930833333331</v>
      </c>
      <c r="AE430" s="109">
        <f t="shared" si="3254"/>
        <v>1124.4890404061762</v>
      </c>
      <c r="AF430" s="109">
        <f t="shared" si="3268"/>
        <v>1124.4890404061762</v>
      </c>
      <c r="AG430" s="109">
        <f t="shared" si="3269"/>
        <v>1123.1238136873469</v>
      </c>
      <c r="AH430" s="109">
        <f t="shared" si="3270"/>
        <v>1123.1238136873469</v>
      </c>
      <c r="AI430" s="35">
        <f t="shared" si="3271"/>
        <v>1076.608661999408</v>
      </c>
      <c r="AJ430" s="109">
        <f t="shared" si="3272"/>
        <v>1076.608661999408</v>
      </c>
      <c r="AK430" s="35">
        <f t="shared" si="3273"/>
        <v>1076.608661999408</v>
      </c>
      <c r="AL430" s="109">
        <f t="shared" si="3274"/>
        <v>1076.608661999408</v>
      </c>
      <c r="AM430" s="35">
        <f t="shared" si="3275"/>
        <v>1076.6456011701148</v>
      </c>
      <c r="AN430" s="109">
        <f t="shared" si="3276"/>
        <v>1076.6456011701148</v>
      </c>
      <c r="AO430" s="35">
        <f t="shared" si="3277"/>
        <v>1076.765700416463</v>
      </c>
      <c r="AP430" s="109">
        <f t="shared" si="3278"/>
        <v>1076.765700416463</v>
      </c>
      <c r="BB430">
        <v>5</v>
      </c>
      <c r="BE430" s="327">
        <f t="shared" si="3238"/>
        <v>10000</v>
      </c>
      <c r="JE430" s="327"/>
      <c r="JF430" s="327"/>
      <c r="MZ430">
        <v>4</v>
      </c>
      <c r="NA430" s="591">
        <f t="shared" si="3279"/>
        <v>2.7E-2</v>
      </c>
      <c r="OU430">
        <v>4</v>
      </c>
      <c r="OV430" s="591">
        <f t="shared" si="3280"/>
        <v>2.7E-2</v>
      </c>
      <c r="OW430" s="591">
        <f t="shared" si="3281"/>
        <v>6.9999999999999993E-3</v>
      </c>
    </row>
    <row r="431" spans="2:434" hidden="1" x14ac:dyDescent="0.3">
      <c r="B431">
        <v>5</v>
      </c>
      <c r="C431" s="109">
        <f t="shared" si="3239"/>
        <v>1111.77</v>
      </c>
      <c r="D431" s="109">
        <f t="shared" si="3255"/>
        <v>1111.77</v>
      </c>
      <c r="E431" s="109">
        <f t="shared" si="3240"/>
        <v>1196.05</v>
      </c>
      <c r="F431" s="109">
        <f t="shared" si="3256"/>
        <v>1196.05</v>
      </c>
      <c r="G431" s="109">
        <f t="shared" si="3241"/>
        <v>1117.72</v>
      </c>
      <c r="H431" s="109">
        <f t="shared" si="3257"/>
        <v>1117.72</v>
      </c>
      <c r="I431" s="109">
        <f t="shared" si="3242"/>
        <v>1190.97</v>
      </c>
      <c r="J431" s="109">
        <f t="shared" si="3258"/>
        <v>1190.97</v>
      </c>
      <c r="K431" s="109">
        <f t="shared" si="3243"/>
        <v>1117.6300000000001</v>
      </c>
      <c r="L431" s="109">
        <f t="shared" si="3259"/>
        <v>1117.6300000000001</v>
      </c>
      <c r="M431" s="109">
        <f t="shared" si="3244"/>
        <v>1058.43</v>
      </c>
      <c r="N431" s="109">
        <f t="shared" si="3260"/>
        <v>1058.43</v>
      </c>
      <c r="O431" s="109">
        <f t="shared" si="3245"/>
        <v>1057.79</v>
      </c>
      <c r="P431" s="109">
        <f t="shared" si="3261"/>
        <v>1057.79</v>
      </c>
      <c r="Q431" s="109">
        <f t="shared" si="3246"/>
        <v>1058.0899999999999</v>
      </c>
      <c r="R431" s="109">
        <f t="shared" si="3262"/>
        <v>1058.0899999999999</v>
      </c>
      <c r="S431" s="109">
        <f t="shared" si="3247"/>
        <v>1058.43</v>
      </c>
      <c r="T431" s="109">
        <f t="shared" si="3263"/>
        <v>1058.43</v>
      </c>
      <c r="U431" s="109">
        <f t="shared" si="3248"/>
        <v>1060.0899999999999</v>
      </c>
      <c r="V431" s="109">
        <f t="shared" si="3249"/>
        <v>1060.0899999999999</v>
      </c>
      <c r="W431" s="109">
        <f t="shared" si="3250"/>
        <v>1123.8775326810628</v>
      </c>
      <c r="X431" s="109">
        <f t="shared" si="3264"/>
        <v>1123.8775326810628</v>
      </c>
      <c r="Y431" s="109">
        <f t="shared" si="3251"/>
        <v>1124.3399999999999</v>
      </c>
      <c r="Z431" s="109">
        <f t="shared" si="3265"/>
        <v>1124.3399999999999</v>
      </c>
      <c r="AA431" s="109">
        <f t="shared" si="3252"/>
        <v>1126.4568749999989</v>
      </c>
      <c r="AB431" s="109">
        <f t="shared" si="3266"/>
        <v>1126.4568749999989</v>
      </c>
      <c r="AC431" s="109">
        <f t="shared" si="3253"/>
        <v>1124.4930833333331</v>
      </c>
      <c r="AD431" s="109">
        <f t="shared" si="3267"/>
        <v>1124.4930833333331</v>
      </c>
      <c r="AE431" s="109">
        <f t="shared" si="3254"/>
        <v>1124.4890404061762</v>
      </c>
      <c r="AF431" s="109">
        <f t="shared" si="3268"/>
        <v>1124.4890404061762</v>
      </c>
      <c r="AG431" s="109">
        <f t="shared" si="3269"/>
        <v>1123.1238136873469</v>
      </c>
      <c r="AH431" s="109">
        <f t="shared" si="3270"/>
        <v>1123.1238136873469</v>
      </c>
      <c r="AI431" s="35">
        <f t="shared" si="3271"/>
        <v>1076.608661999408</v>
      </c>
      <c r="AJ431" s="109">
        <f t="shared" si="3272"/>
        <v>1076.608661999408</v>
      </c>
      <c r="AK431" s="35">
        <f t="shared" si="3273"/>
        <v>1076.608661999408</v>
      </c>
      <c r="AL431" s="109">
        <f t="shared" si="3274"/>
        <v>1076.608661999408</v>
      </c>
      <c r="AM431" s="35">
        <f t="shared" si="3275"/>
        <v>1076.6456011701148</v>
      </c>
      <c r="AN431" s="109">
        <f t="shared" si="3276"/>
        <v>1076.6456011701148</v>
      </c>
      <c r="AO431" s="35">
        <f t="shared" si="3277"/>
        <v>1076.765700416463</v>
      </c>
      <c r="AP431" s="109">
        <f t="shared" si="3278"/>
        <v>1076.765700416463</v>
      </c>
      <c r="BB431">
        <v>6</v>
      </c>
      <c r="BE431" s="327">
        <f t="shared" si="3238"/>
        <v>10000</v>
      </c>
      <c r="JE431" s="327"/>
      <c r="JF431" s="327"/>
      <c r="MZ431">
        <v>5</v>
      </c>
      <c r="NA431" s="591">
        <f t="shared" si="3279"/>
        <v>2.7E-2</v>
      </c>
      <c r="OU431">
        <v>5</v>
      </c>
      <c r="OV431" s="591">
        <f t="shared" si="3280"/>
        <v>2.7E-2</v>
      </c>
      <c r="OW431" s="591">
        <f t="shared" si="3281"/>
        <v>6.9999999999999993E-3</v>
      </c>
    </row>
    <row r="432" spans="2:434" hidden="1" x14ac:dyDescent="0.3">
      <c r="B432">
        <v>6</v>
      </c>
      <c r="C432" s="109">
        <f t="shared" si="3239"/>
        <v>1111.77</v>
      </c>
      <c r="D432" s="109">
        <f t="shared" si="3255"/>
        <v>1111.77</v>
      </c>
      <c r="E432" s="109">
        <f t="shared" si="3240"/>
        <v>1195.4100000000001</v>
      </c>
      <c r="F432" s="109">
        <f t="shared" si="3256"/>
        <v>1195.4100000000001</v>
      </c>
      <c r="G432" s="109">
        <f t="shared" si="3241"/>
        <v>1117.72</v>
      </c>
      <c r="H432" s="109">
        <f t="shared" si="3257"/>
        <v>1117.72</v>
      </c>
      <c r="I432" s="109">
        <f t="shared" si="3242"/>
        <v>1190.97</v>
      </c>
      <c r="J432" s="109">
        <f t="shared" si="3258"/>
        <v>1190.97</v>
      </c>
      <c r="K432" s="109">
        <f t="shared" si="3243"/>
        <v>1117.6300000000001</v>
      </c>
      <c r="L432" s="109">
        <f t="shared" si="3259"/>
        <v>1117.6300000000001</v>
      </c>
      <c r="M432" s="109">
        <f t="shared" si="3244"/>
        <v>1058.43</v>
      </c>
      <c r="N432" s="109">
        <f t="shared" si="3260"/>
        <v>1058.43</v>
      </c>
      <c r="O432" s="109">
        <f t="shared" si="3245"/>
        <v>1057.6300000000001</v>
      </c>
      <c r="P432" s="109">
        <f t="shared" si="3261"/>
        <v>1057.6300000000001</v>
      </c>
      <c r="Q432" s="109">
        <f t="shared" si="3246"/>
        <v>1058.0899999999999</v>
      </c>
      <c r="R432" s="109">
        <f t="shared" si="3262"/>
        <v>1058.0899999999999</v>
      </c>
      <c r="S432" s="109">
        <f t="shared" si="3247"/>
        <v>1058.43</v>
      </c>
      <c r="T432" s="109">
        <f t="shared" si="3263"/>
        <v>1058.43</v>
      </c>
      <c r="U432" s="109">
        <f t="shared" si="3248"/>
        <v>1060.0899999999999</v>
      </c>
      <c r="V432" s="109">
        <f t="shared" si="3249"/>
        <v>1060.0899999999999</v>
      </c>
      <c r="W432" s="109">
        <f t="shared" si="3250"/>
        <v>1123.8775326810628</v>
      </c>
      <c r="X432" s="109">
        <f t="shared" si="3264"/>
        <v>1123.8775326810628</v>
      </c>
      <c r="Y432" s="109">
        <f t="shared" si="3251"/>
        <v>1124.3399999999999</v>
      </c>
      <c r="Z432" s="109">
        <f t="shared" si="3265"/>
        <v>1124.3399999999999</v>
      </c>
      <c r="AA432" s="109">
        <f t="shared" si="3252"/>
        <v>1126.4568749999989</v>
      </c>
      <c r="AB432" s="109">
        <f t="shared" si="3266"/>
        <v>1126.4568749999989</v>
      </c>
      <c r="AC432" s="109">
        <f t="shared" si="3253"/>
        <v>1124.4930833333331</v>
      </c>
      <c r="AD432" s="109">
        <f t="shared" si="3267"/>
        <v>1124.4930833333331</v>
      </c>
      <c r="AE432" s="109">
        <f t="shared" si="3254"/>
        <v>1124.4890404061762</v>
      </c>
      <c r="AF432" s="109">
        <f t="shared" si="3268"/>
        <v>1124.4890404061762</v>
      </c>
      <c r="AG432" s="109">
        <f t="shared" si="3269"/>
        <v>1123.1238136873469</v>
      </c>
      <c r="AH432" s="109">
        <f t="shared" si="3270"/>
        <v>1123.1238136873469</v>
      </c>
      <c r="AI432" s="35">
        <f t="shared" si="3271"/>
        <v>1076.608661999408</v>
      </c>
      <c r="AJ432" s="109">
        <f t="shared" si="3272"/>
        <v>1076.608661999408</v>
      </c>
      <c r="AK432" s="35">
        <f t="shared" si="3273"/>
        <v>1076.608661999408</v>
      </c>
      <c r="AL432" s="109">
        <f t="shared" si="3274"/>
        <v>1076.608661999408</v>
      </c>
      <c r="AM432" s="35">
        <f t="shared" si="3275"/>
        <v>1076.6456011701148</v>
      </c>
      <c r="AN432" s="109">
        <f t="shared" si="3276"/>
        <v>1076.6456011701148</v>
      </c>
      <c r="AO432" s="35">
        <f t="shared" si="3277"/>
        <v>1076.765700416463</v>
      </c>
      <c r="AP432" s="109">
        <f t="shared" si="3278"/>
        <v>1076.765700416463</v>
      </c>
      <c r="BB432">
        <v>7</v>
      </c>
      <c r="BE432" s="327">
        <f t="shared" si="3238"/>
        <v>10000</v>
      </c>
      <c r="JE432" s="327"/>
      <c r="JF432" s="327"/>
      <c r="MZ432">
        <v>6</v>
      </c>
      <c r="NA432" s="591">
        <f t="shared" si="3279"/>
        <v>2.7E-2</v>
      </c>
      <c r="OI432" t="s">
        <v>87</v>
      </c>
      <c r="OU432">
        <v>6</v>
      </c>
      <c r="OV432" s="591">
        <f t="shared" si="3280"/>
        <v>2.7E-2</v>
      </c>
      <c r="OW432" s="591">
        <f t="shared" si="3281"/>
        <v>6.9999999999999993E-3</v>
      </c>
    </row>
    <row r="433" spans="2:413" hidden="1" x14ac:dyDescent="0.3">
      <c r="B433">
        <v>7</v>
      </c>
      <c r="C433" s="109">
        <f t="shared" si="3239"/>
        <v>1111.77</v>
      </c>
      <c r="D433" s="109">
        <f t="shared" si="3255"/>
        <v>1111.77</v>
      </c>
      <c r="E433" s="109">
        <f t="shared" si="3240"/>
        <v>1194.77</v>
      </c>
      <c r="F433" s="109">
        <f t="shared" si="3256"/>
        <v>1194.77</v>
      </c>
      <c r="G433" s="109">
        <f t="shared" si="3241"/>
        <v>1117.72</v>
      </c>
      <c r="H433" s="109">
        <f t="shared" si="3257"/>
        <v>1117.72</v>
      </c>
      <c r="I433" s="109">
        <f t="shared" si="3242"/>
        <v>1190.97</v>
      </c>
      <c r="J433" s="109">
        <f t="shared" si="3258"/>
        <v>1190.97</v>
      </c>
      <c r="K433" s="109">
        <f t="shared" si="3243"/>
        <v>1117.6300000000001</v>
      </c>
      <c r="L433" s="109">
        <f t="shared" si="3259"/>
        <v>1117.6300000000001</v>
      </c>
      <c r="M433" s="109">
        <f t="shared" si="3244"/>
        <v>1058.43</v>
      </c>
      <c r="N433" s="109">
        <f t="shared" si="3260"/>
        <v>1058.43</v>
      </c>
      <c r="O433" s="109">
        <f t="shared" si="3245"/>
        <v>1057.48</v>
      </c>
      <c r="P433" s="109">
        <f t="shared" si="3261"/>
        <v>1057.48</v>
      </c>
      <c r="Q433" s="109">
        <f t="shared" si="3246"/>
        <v>1058.0899999999999</v>
      </c>
      <c r="R433" s="109">
        <f t="shared" si="3262"/>
        <v>1058.0899999999999</v>
      </c>
      <c r="S433" s="109">
        <f t="shared" si="3247"/>
        <v>1058.43</v>
      </c>
      <c r="T433" s="109">
        <f t="shared" si="3263"/>
        <v>1058.43</v>
      </c>
      <c r="U433" s="109">
        <f t="shared" si="3248"/>
        <v>1060.0899999999999</v>
      </c>
      <c r="V433" s="109">
        <f t="shared" si="3249"/>
        <v>1060.0899999999999</v>
      </c>
      <c r="W433" s="109">
        <f t="shared" si="3250"/>
        <v>1123.8775326810628</v>
      </c>
      <c r="X433" s="109">
        <f t="shared" si="3264"/>
        <v>1123.8775326810628</v>
      </c>
      <c r="Y433" s="109">
        <f t="shared" si="3251"/>
        <v>1124.3399999999999</v>
      </c>
      <c r="Z433" s="109">
        <f t="shared" si="3265"/>
        <v>1124.3399999999999</v>
      </c>
      <c r="AA433" s="109">
        <f t="shared" si="3252"/>
        <v>1126.4568749999989</v>
      </c>
      <c r="AB433" s="109">
        <f t="shared" si="3266"/>
        <v>1126.4568749999989</v>
      </c>
      <c r="AC433" s="109">
        <f t="shared" si="3253"/>
        <v>1124.4930833333331</v>
      </c>
      <c r="AD433" s="109">
        <f t="shared" si="3267"/>
        <v>1124.4930833333331</v>
      </c>
      <c r="AE433" s="109">
        <f t="shared" si="3254"/>
        <v>1124.4890404061762</v>
      </c>
      <c r="AF433" s="109">
        <f t="shared" si="3268"/>
        <v>1124.4890404061762</v>
      </c>
      <c r="AG433" s="109">
        <f t="shared" si="3269"/>
        <v>1123.1238136873469</v>
      </c>
      <c r="AH433" s="109">
        <f t="shared" si="3270"/>
        <v>1123.1238136873469</v>
      </c>
      <c r="AI433" s="35">
        <f t="shared" si="3271"/>
        <v>1076.608661999408</v>
      </c>
      <c r="AJ433" s="109">
        <f t="shared" si="3272"/>
        <v>1076.608661999408</v>
      </c>
      <c r="AK433" s="35">
        <f t="shared" si="3273"/>
        <v>1076.608661999408</v>
      </c>
      <c r="AL433" s="109">
        <f t="shared" si="3274"/>
        <v>1076.608661999408</v>
      </c>
      <c r="AM433" s="35">
        <f t="shared" si="3275"/>
        <v>1076.6456011701148</v>
      </c>
      <c r="AN433" s="109">
        <f t="shared" si="3276"/>
        <v>1076.6456011701148</v>
      </c>
      <c r="AO433" s="35">
        <f t="shared" si="3277"/>
        <v>1076.765700416463</v>
      </c>
      <c r="AP433" s="109">
        <f t="shared" si="3278"/>
        <v>1076.765700416463</v>
      </c>
      <c r="BB433">
        <v>8</v>
      </c>
      <c r="BE433" s="327">
        <f t="shared" si="3238"/>
        <v>10000</v>
      </c>
      <c r="JE433" s="327"/>
      <c r="JF433" s="327"/>
      <c r="MZ433">
        <v>7</v>
      </c>
      <c r="NA433" s="591">
        <f t="shared" si="3279"/>
        <v>2.7E-2</v>
      </c>
      <c r="OU433">
        <v>7</v>
      </c>
      <c r="OV433" s="591">
        <f t="shared" si="3280"/>
        <v>2.7E-2</v>
      </c>
      <c r="OW433" s="591">
        <f t="shared" si="3281"/>
        <v>6.9999999999999993E-3</v>
      </c>
    </row>
    <row r="434" spans="2:413" hidden="1" x14ac:dyDescent="0.3">
      <c r="B434">
        <v>8</v>
      </c>
      <c r="C434" s="109">
        <f t="shared" si="3239"/>
        <v>1111.77</v>
      </c>
      <c r="D434" s="109">
        <f t="shared" si="3255"/>
        <v>1111.77</v>
      </c>
      <c r="E434" s="109">
        <f t="shared" si="3240"/>
        <v>1194.1300000000001</v>
      </c>
      <c r="F434" s="109">
        <f t="shared" si="3256"/>
        <v>1194.1300000000001</v>
      </c>
      <c r="G434" s="109">
        <f t="shared" si="3241"/>
        <v>1117.72</v>
      </c>
      <c r="H434" s="109">
        <f t="shared" si="3257"/>
        <v>1117.72</v>
      </c>
      <c r="I434" s="109">
        <f t="shared" si="3242"/>
        <v>1190.97</v>
      </c>
      <c r="J434" s="109">
        <f t="shared" si="3258"/>
        <v>1190.97</v>
      </c>
      <c r="K434" s="109">
        <f t="shared" si="3243"/>
        <v>1117.6300000000001</v>
      </c>
      <c r="L434" s="109">
        <f t="shared" si="3259"/>
        <v>1117.6300000000001</v>
      </c>
      <c r="M434" s="109">
        <f t="shared" si="3244"/>
        <v>1058.43</v>
      </c>
      <c r="N434" s="109">
        <f t="shared" si="3260"/>
        <v>1058.43</v>
      </c>
      <c r="O434" s="109">
        <f t="shared" si="3245"/>
        <v>1057.32</v>
      </c>
      <c r="P434" s="109">
        <f t="shared" si="3261"/>
        <v>1057.32</v>
      </c>
      <c r="Q434" s="109">
        <f t="shared" si="3246"/>
        <v>1058.0899999999999</v>
      </c>
      <c r="R434" s="109">
        <f t="shared" si="3262"/>
        <v>1058.0899999999999</v>
      </c>
      <c r="S434" s="109">
        <f t="shared" si="3247"/>
        <v>1058.43</v>
      </c>
      <c r="T434" s="109">
        <f t="shared" si="3263"/>
        <v>1058.43</v>
      </c>
      <c r="U434" s="109">
        <f t="shared" si="3248"/>
        <v>1060.0899999999999</v>
      </c>
      <c r="V434" s="109">
        <f t="shared" si="3249"/>
        <v>1060.0899999999999</v>
      </c>
      <c r="W434" s="109">
        <f t="shared" si="3250"/>
        <v>1123.8775326810628</v>
      </c>
      <c r="X434" s="109">
        <f t="shared" si="3264"/>
        <v>1123.8775326810628</v>
      </c>
      <c r="Y434" s="109">
        <f t="shared" si="3251"/>
        <v>1124.3399999999999</v>
      </c>
      <c r="Z434" s="109">
        <f t="shared" si="3265"/>
        <v>1124.3399999999999</v>
      </c>
      <c r="AA434" s="109">
        <f t="shared" si="3252"/>
        <v>1126.4568749999989</v>
      </c>
      <c r="AB434" s="109">
        <f t="shared" si="3266"/>
        <v>1126.4568749999989</v>
      </c>
      <c r="AC434" s="109">
        <f t="shared" si="3253"/>
        <v>1124.4930833333331</v>
      </c>
      <c r="AD434" s="109">
        <f t="shared" si="3267"/>
        <v>1124.4930833333331</v>
      </c>
      <c r="AE434" s="109">
        <f t="shared" si="3254"/>
        <v>1124.4890404061762</v>
      </c>
      <c r="AF434" s="109">
        <f t="shared" si="3268"/>
        <v>1124.4890404061762</v>
      </c>
      <c r="AG434" s="109">
        <f t="shared" si="3269"/>
        <v>1123.1238136873469</v>
      </c>
      <c r="AH434" s="109">
        <f t="shared" si="3270"/>
        <v>1123.1238136873469</v>
      </c>
      <c r="AI434" s="35">
        <f t="shared" si="3271"/>
        <v>1076.608661999408</v>
      </c>
      <c r="AJ434" s="109">
        <f t="shared" si="3272"/>
        <v>1076.608661999408</v>
      </c>
      <c r="AK434" s="35">
        <f t="shared" si="3273"/>
        <v>1076.608661999408</v>
      </c>
      <c r="AL434" s="109">
        <f t="shared" si="3274"/>
        <v>1076.608661999408</v>
      </c>
      <c r="AM434" s="35">
        <f t="shared" si="3275"/>
        <v>1076.6456011701148</v>
      </c>
      <c r="AN434" s="109">
        <f t="shared" si="3276"/>
        <v>1076.6456011701148</v>
      </c>
      <c r="AO434" s="35">
        <f t="shared" si="3277"/>
        <v>1076.765700416463</v>
      </c>
      <c r="AP434" s="109">
        <f t="shared" si="3278"/>
        <v>1076.765700416463</v>
      </c>
      <c r="BB434">
        <v>9</v>
      </c>
      <c r="BE434" s="327">
        <f t="shared" si="3238"/>
        <v>10000</v>
      </c>
      <c r="JE434" s="327"/>
      <c r="JF434" s="327"/>
      <c r="MZ434">
        <v>8</v>
      </c>
      <c r="NA434" s="591">
        <f t="shared" si="3279"/>
        <v>2.7E-2</v>
      </c>
      <c r="OU434">
        <v>8</v>
      </c>
      <c r="OV434" s="591">
        <f t="shared" si="3280"/>
        <v>2.7E-2</v>
      </c>
      <c r="OW434" s="591">
        <f t="shared" si="3281"/>
        <v>6.9999999999999993E-3</v>
      </c>
    </row>
    <row r="435" spans="2:413" hidden="1" x14ac:dyDescent="0.3">
      <c r="B435">
        <v>9</v>
      </c>
      <c r="C435" s="109">
        <f t="shared" si="3239"/>
        <v>1111.77</v>
      </c>
      <c r="D435" s="109">
        <f t="shared" si="3255"/>
        <v>1111.77</v>
      </c>
      <c r="E435" s="109">
        <f t="shared" si="3240"/>
        <v>1193.49</v>
      </c>
      <c r="F435" s="109">
        <f t="shared" si="3256"/>
        <v>1193.49</v>
      </c>
      <c r="G435" s="109">
        <f t="shared" si="3241"/>
        <v>1117.72</v>
      </c>
      <c r="H435" s="109">
        <f t="shared" si="3257"/>
        <v>1117.72</v>
      </c>
      <c r="I435" s="109">
        <f t="shared" si="3242"/>
        <v>1190.97</v>
      </c>
      <c r="J435" s="109">
        <f t="shared" si="3258"/>
        <v>1190.97</v>
      </c>
      <c r="K435" s="109">
        <f t="shared" si="3243"/>
        <v>1117.6300000000001</v>
      </c>
      <c r="L435" s="109">
        <f t="shared" si="3259"/>
        <v>1117.6300000000001</v>
      </c>
      <c r="M435" s="109">
        <f t="shared" si="3244"/>
        <v>1058.43</v>
      </c>
      <c r="N435" s="109">
        <f t="shared" si="3260"/>
        <v>1058.43</v>
      </c>
      <c r="O435" s="109">
        <f t="shared" si="3245"/>
        <v>1057.1500000000001</v>
      </c>
      <c r="P435" s="109">
        <f t="shared" si="3261"/>
        <v>1057.1500000000001</v>
      </c>
      <c r="Q435" s="109">
        <f t="shared" si="3246"/>
        <v>1058.0899999999999</v>
      </c>
      <c r="R435" s="109">
        <f t="shared" si="3262"/>
        <v>1058.0899999999999</v>
      </c>
      <c r="S435" s="109">
        <f t="shared" si="3247"/>
        <v>1058.43</v>
      </c>
      <c r="T435" s="109">
        <f t="shared" si="3263"/>
        <v>1058.43</v>
      </c>
      <c r="U435" s="109">
        <f t="shared" si="3248"/>
        <v>1060.0899999999999</v>
      </c>
      <c r="V435" s="109">
        <f t="shared" si="3249"/>
        <v>1060.0899999999999</v>
      </c>
      <c r="W435" s="109">
        <f t="shared" si="3250"/>
        <v>1123.8775326810628</v>
      </c>
      <c r="X435" s="109">
        <f t="shared" si="3264"/>
        <v>1123.8775326810628</v>
      </c>
      <c r="Y435" s="109">
        <f t="shared" si="3251"/>
        <v>1124.3399999999999</v>
      </c>
      <c r="Z435" s="109">
        <f t="shared" si="3265"/>
        <v>1124.3399999999999</v>
      </c>
      <c r="AA435" s="109">
        <f t="shared" si="3252"/>
        <v>1126.4568749999989</v>
      </c>
      <c r="AB435" s="109">
        <f t="shared" si="3266"/>
        <v>1126.4568749999989</v>
      </c>
      <c r="AC435" s="109">
        <f t="shared" si="3253"/>
        <v>1124.4930833333331</v>
      </c>
      <c r="AD435" s="109">
        <f t="shared" si="3267"/>
        <v>1124.4930833333331</v>
      </c>
      <c r="AE435" s="109">
        <f t="shared" si="3254"/>
        <v>1124.4890404061762</v>
      </c>
      <c r="AF435" s="109">
        <f t="shared" si="3268"/>
        <v>1124.4890404061762</v>
      </c>
      <c r="AG435" s="109">
        <f t="shared" si="3269"/>
        <v>1123.1238136873469</v>
      </c>
      <c r="AH435" s="109">
        <f t="shared" si="3270"/>
        <v>1123.1238136873469</v>
      </c>
      <c r="AI435" s="35">
        <f t="shared" si="3271"/>
        <v>1076.608661999408</v>
      </c>
      <c r="AJ435" s="109">
        <f t="shared" si="3272"/>
        <v>1076.608661999408</v>
      </c>
      <c r="AK435" s="35">
        <f t="shared" si="3273"/>
        <v>1076.608661999408</v>
      </c>
      <c r="AL435" s="109">
        <f t="shared" si="3274"/>
        <v>1076.608661999408</v>
      </c>
      <c r="AM435" s="35">
        <f t="shared" si="3275"/>
        <v>1076.6456011701148</v>
      </c>
      <c r="AN435" s="109">
        <f t="shared" si="3276"/>
        <v>1076.6456011701148</v>
      </c>
      <c r="AO435" s="35">
        <f t="shared" si="3277"/>
        <v>1076.765700416463</v>
      </c>
      <c r="AP435" s="109">
        <f t="shared" si="3278"/>
        <v>1076.765700416463</v>
      </c>
      <c r="BB435">
        <v>10</v>
      </c>
      <c r="BE435" s="327">
        <f t="shared" si="3238"/>
        <v>10000</v>
      </c>
      <c r="JE435" s="327"/>
      <c r="JF435" s="327"/>
      <c r="MZ435">
        <v>9</v>
      </c>
      <c r="NA435" s="591">
        <f t="shared" si="3279"/>
        <v>2.7E-2</v>
      </c>
      <c r="OU435">
        <v>9</v>
      </c>
      <c r="OV435" s="591">
        <f t="shared" si="3280"/>
        <v>2.7E-2</v>
      </c>
      <c r="OW435" s="591">
        <f t="shared" si="3281"/>
        <v>6.9999999999999993E-3</v>
      </c>
    </row>
    <row r="436" spans="2:413" hidden="1" x14ac:dyDescent="0.3">
      <c r="B436">
        <v>10</v>
      </c>
      <c r="C436" s="109">
        <f t="shared" si="3239"/>
        <v>1111.77</v>
      </c>
      <c r="D436" s="109">
        <f t="shared" si="3255"/>
        <v>1111.77</v>
      </c>
      <c r="E436" s="109">
        <f t="shared" si="3240"/>
        <v>1192.8499999999999</v>
      </c>
      <c r="F436" s="109">
        <f t="shared" si="3256"/>
        <v>1192.8499999999999</v>
      </c>
      <c r="G436" s="109">
        <f t="shared" si="3241"/>
        <v>1117.72</v>
      </c>
      <c r="H436" s="109">
        <f t="shared" si="3257"/>
        <v>1117.72</v>
      </c>
      <c r="I436" s="109">
        <f t="shared" si="3242"/>
        <v>1190.97</v>
      </c>
      <c r="J436" s="109">
        <f t="shared" si="3258"/>
        <v>1190.97</v>
      </c>
      <c r="K436" s="109">
        <f t="shared" si="3243"/>
        <v>1117.6300000000001</v>
      </c>
      <c r="L436" s="109">
        <f t="shared" si="3259"/>
        <v>1117.6300000000001</v>
      </c>
      <c r="M436" s="109">
        <f t="shared" si="3244"/>
        <v>1058.43</v>
      </c>
      <c r="N436" s="109">
        <f t="shared" si="3260"/>
        <v>1058.43</v>
      </c>
      <c r="O436" s="109">
        <f t="shared" si="3245"/>
        <v>1056.99</v>
      </c>
      <c r="P436" s="109">
        <f t="shared" si="3261"/>
        <v>1056.99</v>
      </c>
      <c r="Q436" s="109">
        <f t="shared" si="3246"/>
        <v>1058.0899999999999</v>
      </c>
      <c r="R436" s="109">
        <f t="shared" si="3262"/>
        <v>1058.0899999999999</v>
      </c>
      <c r="S436" s="109">
        <f t="shared" si="3247"/>
        <v>1058.43</v>
      </c>
      <c r="T436" s="109">
        <f t="shared" si="3263"/>
        <v>1058.43</v>
      </c>
      <c r="U436" s="109">
        <f t="shared" si="3248"/>
        <v>1060.0899999999999</v>
      </c>
      <c r="V436" s="109">
        <f t="shared" si="3249"/>
        <v>1060.0899999999999</v>
      </c>
      <c r="W436" s="109">
        <f t="shared" si="3250"/>
        <v>1123.8775326810628</v>
      </c>
      <c r="X436" s="109">
        <f t="shared" si="3264"/>
        <v>1123.8775326810628</v>
      </c>
      <c r="Y436" s="109">
        <f t="shared" si="3251"/>
        <v>1124.3399999999999</v>
      </c>
      <c r="Z436" s="109">
        <f t="shared" si="3265"/>
        <v>1124.3399999999999</v>
      </c>
      <c r="AA436" s="109">
        <f t="shared" si="3252"/>
        <v>1126.4568749999989</v>
      </c>
      <c r="AB436" s="109">
        <f t="shared" si="3266"/>
        <v>1126.4568749999989</v>
      </c>
      <c r="AC436" s="109">
        <f t="shared" si="3253"/>
        <v>1124.4930833333331</v>
      </c>
      <c r="AD436" s="109">
        <f t="shared" si="3267"/>
        <v>1124.4930833333331</v>
      </c>
      <c r="AE436" s="109">
        <f t="shared" si="3254"/>
        <v>1124.4890404061762</v>
      </c>
      <c r="AF436" s="109">
        <f t="shared" si="3268"/>
        <v>1124.4890404061762</v>
      </c>
      <c r="AG436" s="109">
        <f t="shared" si="3269"/>
        <v>1123.1238136873469</v>
      </c>
      <c r="AH436" s="109">
        <f t="shared" si="3270"/>
        <v>1123.1238136873469</v>
      </c>
      <c r="AI436" s="35">
        <f t="shared" si="3271"/>
        <v>1076.608661999408</v>
      </c>
      <c r="AJ436" s="109">
        <f t="shared" si="3272"/>
        <v>1076.608661999408</v>
      </c>
      <c r="AK436" s="35">
        <f t="shared" si="3273"/>
        <v>1076.608661999408</v>
      </c>
      <c r="AL436" s="109">
        <f t="shared" si="3274"/>
        <v>1076.608661999408</v>
      </c>
      <c r="AM436" s="35">
        <f t="shared" si="3275"/>
        <v>1076.6456011701148</v>
      </c>
      <c r="AN436" s="109">
        <f t="shared" si="3276"/>
        <v>1076.6456011701148</v>
      </c>
      <c r="AO436" s="35">
        <f t="shared" si="3277"/>
        <v>1076.765700416463</v>
      </c>
      <c r="AP436" s="109">
        <f t="shared" si="3278"/>
        <v>1076.765700416463</v>
      </c>
      <c r="BB436">
        <v>11</v>
      </c>
      <c r="BE436" s="327">
        <f t="shared" si="3238"/>
        <v>10000</v>
      </c>
      <c r="JE436" s="327"/>
      <c r="JF436" s="327"/>
      <c r="MZ436">
        <v>10</v>
      </c>
      <c r="NA436" s="591">
        <f t="shared" si="3279"/>
        <v>2.7E-2</v>
      </c>
      <c r="OU436">
        <v>10</v>
      </c>
      <c r="OV436" s="591">
        <f t="shared" si="3280"/>
        <v>2.7E-2</v>
      </c>
      <c r="OW436" s="591">
        <f t="shared" si="3281"/>
        <v>6.9999999999999993E-3</v>
      </c>
    </row>
    <row r="437" spans="2:413" hidden="1" x14ac:dyDescent="0.3">
      <c r="B437">
        <v>11</v>
      </c>
      <c r="C437" s="109">
        <f t="shared" si="3239"/>
        <v>1111.77</v>
      </c>
      <c r="D437" s="109">
        <f t="shared" si="3255"/>
        <v>1111.77</v>
      </c>
      <c r="E437" s="109">
        <f t="shared" si="3240"/>
        <v>1192.21</v>
      </c>
      <c r="F437" s="109">
        <f t="shared" si="3256"/>
        <v>1192.21</v>
      </c>
      <c r="G437" s="109">
        <f t="shared" si="3241"/>
        <v>1117.72</v>
      </c>
      <c r="H437" s="109">
        <f t="shared" si="3257"/>
        <v>1117.72</v>
      </c>
      <c r="I437" s="109">
        <f t="shared" si="3242"/>
        <v>1190.97</v>
      </c>
      <c r="J437" s="109">
        <f t="shared" si="3258"/>
        <v>1190.97</v>
      </c>
      <c r="K437" s="109">
        <f t="shared" si="3243"/>
        <v>1117.6300000000001</v>
      </c>
      <c r="L437" s="109">
        <f t="shared" si="3259"/>
        <v>1117.6300000000001</v>
      </c>
      <c r="M437" s="109">
        <f t="shared" si="3244"/>
        <v>1058.43</v>
      </c>
      <c r="N437" s="109">
        <f t="shared" si="3260"/>
        <v>1058.43</v>
      </c>
      <c r="O437" s="109">
        <f t="shared" si="3245"/>
        <v>1056.83</v>
      </c>
      <c r="P437" s="109">
        <f t="shared" si="3261"/>
        <v>1056.83</v>
      </c>
      <c r="Q437" s="109">
        <f t="shared" si="3246"/>
        <v>1058.0899999999999</v>
      </c>
      <c r="R437" s="109">
        <f t="shared" si="3262"/>
        <v>1058.0899999999999</v>
      </c>
      <c r="S437" s="109">
        <f t="shared" si="3247"/>
        <v>1058.43</v>
      </c>
      <c r="T437" s="109">
        <f t="shared" si="3263"/>
        <v>1058.43</v>
      </c>
      <c r="U437" s="109">
        <f t="shared" si="3248"/>
        <v>1060.0899999999999</v>
      </c>
      <c r="V437" s="109">
        <f t="shared" si="3249"/>
        <v>1060.0899999999999</v>
      </c>
      <c r="W437" s="109">
        <f t="shared" si="3250"/>
        <v>1123.8775326810628</v>
      </c>
      <c r="X437" s="109">
        <f t="shared" si="3264"/>
        <v>1123.8775326810628</v>
      </c>
      <c r="Y437" s="109">
        <f t="shared" si="3251"/>
        <v>1124.3399999999999</v>
      </c>
      <c r="Z437" s="109">
        <f t="shared" si="3265"/>
        <v>1124.3399999999999</v>
      </c>
      <c r="AA437" s="109">
        <f t="shared" si="3252"/>
        <v>1126.4568749999989</v>
      </c>
      <c r="AB437" s="109">
        <f t="shared" si="3266"/>
        <v>1126.4568749999989</v>
      </c>
      <c r="AC437" s="109">
        <f t="shared" si="3253"/>
        <v>1124.4930833333331</v>
      </c>
      <c r="AD437" s="109">
        <f t="shared" si="3267"/>
        <v>1124.4930833333331</v>
      </c>
      <c r="AE437" s="109">
        <f t="shared" si="3254"/>
        <v>1124.4890404061762</v>
      </c>
      <c r="AF437" s="109">
        <f t="shared" si="3268"/>
        <v>1124.4890404061762</v>
      </c>
      <c r="AG437" s="109">
        <f t="shared" si="3269"/>
        <v>1123.1238136873469</v>
      </c>
      <c r="AH437" s="109">
        <f t="shared" si="3270"/>
        <v>1123.1238136873469</v>
      </c>
      <c r="AI437" s="35">
        <f t="shared" si="3271"/>
        <v>1076.608661999408</v>
      </c>
      <c r="AJ437" s="109">
        <f t="shared" si="3272"/>
        <v>1076.608661999408</v>
      </c>
      <c r="AK437" s="35">
        <f t="shared" si="3273"/>
        <v>1076.608661999408</v>
      </c>
      <c r="AL437" s="109">
        <f t="shared" si="3274"/>
        <v>1076.608661999408</v>
      </c>
      <c r="AM437" s="35">
        <f t="shared" si="3275"/>
        <v>1076.6456011701148</v>
      </c>
      <c r="AN437" s="109">
        <f t="shared" si="3276"/>
        <v>1076.6456011701148</v>
      </c>
      <c r="AO437" s="35">
        <f t="shared" si="3277"/>
        <v>1076.765700416463</v>
      </c>
      <c r="AP437" s="109">
        <f t="shared" si="3278"/>
        <v>1076.765700416463</v>
      </c>
      <c r="BB437">
        <v>12</v>
      </c>
      <c r="BE437" s="327">
        <f t="shared" si="3238"/>
        <v>10000</v>
      </c>
      <c r="JE437" s="327"/>
      <c r="JF437" s="327"/>
      <c r="MZ437">
        <v>11</v>
      </c>
      <c r="NA437" s="591">
        <f t="shared" si="3279"/>
        <v>2.7E-2</v>
      </c>
      <c r="OU437">
        <v>11</v>
      </c>
      <c r="OV437" s="591">
        <f t="shared" si="3280"/>
        <v>2.7E-2</v>
      </c>
      <c r="OW437" s="591">
        <f t="shared" si="3281"/>
        <v>6.9999999999999993E-3</v>
      </c>
    </row>
    <row r="438" spans="2:413" hidden="1" x14ac:dyDescent="0.3">
      <c r="B438">
        <v>12</v>
      </c>
      <c r="C438" s="109">
        <f t="shared" si="3239"/>
        <v>1111.77</v>
      </c>
      <c r="D438" s="109">
        <f t="shared" si="3255"/>
        <v>1111.77</v>
      </c>
      <c r="E438" s="109">
        <f t="shared" si="3240"/>
        <v>1191.57</v>
      </c>
      <c r="F438" s="109">
        <f t="shared" si="3256"/>
        <v>1191.57</v>
      </c>
      <c r="G438" s="109">
        <f t="shared" si="3241"/>
        <v>1117.72</v>
      </c>
      <c r="H438" s="109">
        <f t="shared" si="3257"/>
        <v>1117.72</v>
      </c>
      <c r="I438" s="109">
        <f t="shared" si="3242"/>
        <v>1190.97</v>
      </c>
      <c r="J438" s="109">
        <f t="shared" si="3258"/>
        <v>1190.97</v>
      </c>
      <c r="K438" s="109">
        <f t="shared" si="3243"/>
        <v>1117.6300000000001</v>
      </c>
      <c r="L438" s="109">
        <f t="shared" si="3259"/>
        <v>1117.6300000000001</v>
      </c>
      <c r="M438" s="109">
        <f t="shared" si="3244"/>
        <v>1058.43</v>
      </c>
      <c r="N438" s="109">
        <f t="shared" si="3260"/>
        <v>1058.43</v>
      </c>
      <c r="O438" s="109">
        <f t="shared" si="3245"/>
        <v>1056.67</v>
      </c>
      <c r="P438" s="109">
        <f t="shared" si="3261"/>
        <v>1056.67</v>
      </c>
      <c r="Q438" s="109">
        <f t="shared" si="3246"/>
        <v>1058.0899999999999</v>
      </c>
      <c r="R438" s="109">
        <f t="shared" si="3262"/>
        <v>1058.0899999999999</v>
      </c>
      <c r="S438" s="109">
        <f t="shared" si="3247"/>
        <v>1058.43</v>
      </c>
      <c r="T438" s="109">
        <f t="shared" si="3263"/>
        <v>1058.43</v>
      </c>
      <c r="U438" s="109">
        <f t="shared" si="3248"/>
        <v>1060.0899999999999</v>
      </c>
      <c r="V438" s="109">
        <f t="shared" si="3249"/>
        <v>1060.0899999999999</v>
      </c>
      <c r="W438" s="109">
        <f t="shared" si="3250"/>
        <v>1123.8775326810628</v>
      </c>
      <c r="X438" s="109">
        <f t="shared" si="3264"/>
        <v>1123.8775326810628</v>
      </c>
      <c r="Y438" s="109">
        <f t="shared" si="3251"/>
        <v>1124.3399999999999</v>
      </c>
      <c r="Z438" s="109">
        <f t="shared" si="3265"/>
        <v>1124.3399999999999</v>
      </c>
      <c r="AA438" s="109">
        <f t="shared" si="3252"/>
        <v>1126.4568749999989</v>
      </c>
      <c r="AB438" s="109">
        <f t="shared" si="3266"/>
        <v>1126.4568749999989</v>
      </c>
      <c r="AC438" s="109">
        <f t="shared" si="3253"/>
        <v>1124.4930833333331</v>
      </c>
      <c r="AD438" s="109">
        <f t="shared" si="3267"/>
        <v>1124.4930833333331</v>
      </c>
      <c r="AE438" s="109">
        <f t="shared" si="3254"/>
        <v>1124.4890404061762</v>
      </c>
      <c r="AF438" s="109">
        <f t="shared" si="3268"/>
        <v>1124.4890404061762</v>
      </c>
      <c r="AG438" s="109">
        <f t="shared" si="3269"/>
        <v>1123.1238136873469</v>
      </c>
      <c r="AH438" s="109">
        <f t="shared" si="3270"/>
        <v>1123.1238136873469</v>
      </c>
      <c r="AI438" s="35">
        <f t="shared" si="3271"/>
        <v>1076.608661999408</v>
      </c>
      <c r="AJ438" s="109">
        <f t="shared" si="3272"/>
        <v>1076.608661999408</v>
      </c>
      <c r="AK438" s="35">
        <f t="shared" si="3273"/>
        <v>1076.608661999408</v>
      </c>
      <c r="AL438" s="109">
        <f t="shared" si="3274"/>
        <v>1076.608661999408</v>
      </c>
      <c r="AM438" s="35">
        <f t="shared" si="3275"/>
        <v>1076.6456011701148</v>
      </c>
      <c r="AN438" s="109">
        <f t="shared" si="3276"/>
        <v>1076.6456011701148</v>
      </c>
      <c r="AO438" s="35">
        <f t="shared" si="3277"/>
        <v>1076.765700416463</v>
      </c>
      <c r="AP438" s="109">
        <f t="shared" si="3278"/>
        <v>1076.765700416463</v>
      </c>
      <c r="BB438">
        <v>13</v>
      </c>
      <c r="BE438" s="327">
        <f t="shared" si="3238"/>
        <v>10000</v>
      </c>
      <c r="IX438" s="410"/>
      <c r="IY438" s="410"/>
      <c r="JE438" s="327"/>
      <c r="JF438" s="327"/>
      <c r="MZ438" s="616">
        <v>12</v>
      </c>
      <c r="NA438" s="617">
        <f t="shared" si="3279"/>
        <v>2.7E-2</v>
      </c>
      <c r="OU438" s="616">
        <v>12</v>
      </c>
      <c r="OV438" s="617">
        <f t="shared" si="3280"/>
        <v>2.7E-2</v>
      </c>
      <c r="OW438" s="718">
        <f t="shared" si="3281"/>
        <v>6.9999999999999993E-3</v>
      </c>
    </row>
    <row r="439" spans="2:413" hidden="1" x14ac:dyDescent="0.3">
      <c r="B439">
        <v>13</v>
      </c>
      <c r="C439" s="109">
        <f t="shared" si="3239"/>
        <v>1111.77</v>
      </c>
      <c r="D439" s="109">
        <f t="shared" si="3255"/>
        <v>1111.77</v>
      </c>
      <c r="E439" s="109">
        <f t="shared" si="3240"/>
        <v>1190.9100000000001</v>
      </c>
      <c r="F439" s="109">
        <f t="shared" si="3256"/>
        <v>1190.9100000000001</v>
      </c>
      <c r="G439" s="109">
        <f t="shared" si="3241"/>
        <v>1117.72</v>
      </c>
      <c r="H439" s="109">
        <f t="shared" si="3257"/>
        <v>1117.72</v>
      </c>
      <c r="I439" s="109">
        <f t="shared" si="3242"/>
        <v>1183.5899999999999</v>
      </c>
      <c r="J439" s="109">
        <f t="shared" si="3258"/>
        <v>1183.5899999999999</v>
      </c>
      <c r="K439" s="109">
        <f t="shared" si="3243"/>
        <v>1117.6300000000001</v>
      </c>
      <c r="L439" s="109">
        <f t="shared" si="3259"/>
        <v>1117.6300000000001</v>
      </c>
      <c r="M439" s="109">
        <f t="shared" si="3244"/>
        <v>1065.0999999999999</v>
      </c>
      <c r="N439" s="109">
        <f t="shared" si="3260"/>
        <v>1065.0999999999999</v>
      </c>
      <c r="O439" s="109">
        <f t="shared" si="3245"/>
        <v>1062.9000000000001</v>
      </c>
      <c r="P439" s="109">
        <f t="shared" si="3261"/>
        <v>1062.9000000000001</v>
      </c>
      <c r="Q439" s="109">
        <f t="shared" si="3246"/>
        <v>1058.0899999999999</v>
      </c>
      <c r="R439" s="109">
        <f t="shared" si="3262"/>
        <v>1058.0899999999999</v>
      </c>
      <c r="S439" s="109">
        <f t="shared" si="3247"/>
        <v>1062.9000000000001</v>
      </c>
      <c r="T439" s="109">
        <f t="shared" si="3263"/>
        <v>1062.9000000000001</v>
      </c>
      <c r="U439" s="109">
        <f t="shared" si="3248"/>
        <v>1060.0899999999999</v>
      </c>
      <c r="V439" s="109">
        <f t="shared" si="3249"/>
        <v>1060.0899999999999</v>
      </c>
      <c r="W439" s="109">
        <f t="shared" si="3250"/>
        <v>1123.8775326810628</v>
      </c>
      <c r="X439" s="109">
        <f t="shared" si="3264"/>
        <v>1123.8775326810628</v>
      </c>
      <c r="Y439" s="109">
        <f t="shared" si="3251"/>
        <v>1124.3399999999999</v>
      </c>
      <c r="Z439" s="109">
        <f t="shared" si="3265"/>
        <v>1124.3399999999999</v>
      </c>
      <c r="AA439" s="109">
        <f t="shared" si="3252"/>
        <v>1126.4568749999989</v>
      </c>
      <c r="AB439" s="109">
        <f t="shared" si="3266"/>
        <v>1126.4568749999989</v>
      </c>
      <c r="AC439" s="109">
        <f t="shared" si="3253"/>
        <v>1124.4930833333331</v>
      </c>
      <c r="AD439" s="109">
        <f t="shared" si="3267"/>
        <v>1124.4930833333331</v>
      </c>
      <c r="AE439" s="109">
        <f t="shared" si="3254"/>
        <v>1124.4890404061762</v>
      </c>
      <c r="AF439" s="109">
        <f t="shared" si="3268"/>
        <v>1124.4890404061762</v>
      </c>
      <c r="AG439" s="109">
        <f t="shared" si="3269"/>
        <v>1123.1238136873469</v>
      </c>
      <c r="AH439" s="109">
        <f t="shared" si="3270"/>
        <v>1123.1238136873469</v>
      </c>
      <c r="AI439" s="35">
        <f t="shared" si="3271"/>
        <v>1076.608661999408</v>
      </c>
      <c r="AJ439" s="109">
        <f t="shared" si="3272"/>
        <v>1076.608661999408</v>
      </c>
      <c r="AK439" s="35">
        <f t="shared" si="3273"/>
        <v>1076.608661999408</v>
      </c>
      <c r="AL439" s="109">
        <f t="shared" si="3274"/>
        <v>1076.608661999408</v>
      </c>
      <c r="AM439" s="35">
        <f t="shared" si="3275"/>
        <v>1076.6456011701148</v>
      </c>
      <c r="AN439" s="109">
        <f t="shared" si="3276"/>
        <v>1076.6456011701148</v>
      </c>
      <c r="AO439" s="35">
        <f t="shared" si="3277"/>
        <v>1076.765700416463</v>
      </c>
      <c r="AP439" s="109">
        <f t="shared" si="3278"/>
        <v>1076.765700416463</v>
      </c>
      <c r="BB439">
        <v>14</v>
      </c>
      <c r="BE439" s="327">
        <f t="shared" si="3238"/>
        <v>10000</v>
      </c>
      <c r="JE439" s="327"/>
      <c r="JF439" s="327"/>
      <c r="MZ439">
        <v>13</v>
      </c>
      <c r="NA439" s="591">
        <f>$D$7+($AT$28*$L$7)+($AV$28*$M$7)</f>
        <v>2.8000000000000001E-2</v>
      </c>
      <c r="OU439">
        <v>13</v>
      </c>
      <c r="OV439" s="591">
        <f>$D$7+($BB$28*$L$7)+($BD$28*$M$7)</f>
        <v>2.8000000000000001E-2</v>
      </c>
      <c r="OW439" s="591">
        <f>($BB$28)+($BD$28)</f>
        <v>8.0000000000000002E-3</v>
      </c>
    </row>
    <row r="440" spans="2:413" hidden="1" x14ac:dyDescent="0.3">
      <c r="B440">
        <v>14</v>
      </c>
      <c r="C440" s="109">
        <f t="shared" si="3239"/>
        <v>1111.77</v>
      </c>
      <c r="D440" s="109">
        <f t="shared" si="3255"/>
        <v>1111.77</v>
      </c>
      <c r="E440" s="109">
        <f t="shared" si="3240"/>
        <v>1190.27</v>
      </c>
      <c r="F440" s="109">
        <f t="shared" si="3256"/>
        <v>1190.27</v>
      </c>
      <c r="G440" s="109">
        <f t="shared" si="3241"/>
        <v>1117.72</v>
      </c>
      <c r="H440" s="109">
        <f t="shared" si="3257"/>
        <v>1117.72</v>
      </c>
      <c r="I440" s="109">
        <f t="shared" si="3242"/>
        <v>1183.5899999999999</v>
      </c>
      <c r="J440" s="109">
        <f t="shared" si="3258"/>
        <v>1183.5899999999999</v>
      </c>
      <c r="K440" s="109">
        <f t="shared" si="3243"/>
        <v>1117.6300000000001</v>
      </c>
      <c r="L440" s="109">
        <f t="shared" si="3259"/>
        <v>1117.6300000000001</v>
      </c>
      <c r="M440" s="109">
        <f t="shared" si="3244"/>
        <v>1065.0999999999999</v>
      </c>
      <c r="N440" s="109">
        <f t="shared" si="3260"/>
        <v>1065.0999999999999</v>
      </c>
      <c r="O440" s="109">
        <f t="shared" si="3245"/>
        <v>1062.72</v>
      </c>
      <c r="P440" s="109">
        <f t="shared" si="3261"/>
        <v>1062.72</v>
      </c>
      <c r="Q440" s="109">
        <f t="shared" si="3246"/>
        <v>1058.0899999999999</v>
      </c>
      <c r="R440" s="109">
        <f t="shared" si="3262"/>
        <v>1058.0899999999999</v>
      </c>
      <c r="S440" s="109">
        <f t="shared" si="3247"/>
        <v>1062.9000000000001</v>
      </c>
      <c r="T440" s="109">
        <f t="shared" si="3263"/>
        <v>1062.9000000000001</v>
      </c>
      <c r="U440" s="109">
        <f t="shared" si="3248"/>
        <v>1060.0899999999999</v>
      </c>
      <c r="V440" s="109">
        <f t="shared" si="3249"/>
        <v>1060.0899999999999</v>
      </c>
      <c r="W440" s="109">
        <f t="shared" si="3250"/>
        <v>1123.8775326810628</v>
      </c>
      <c r="X440" s="109">
        <f t="shared" si="3264"/>
        <v>1123.8775326810628</v>
      </c>
      <c r="Y440" s="109">
        <f t="shared" si="3251"/>
        <v>1124.3399999999999</v>
      </c>
      <c r="Z440" s="109">
        <f t="shared" si="3265"/>
        <v>1124.3399999999999</v>
      </c>
      <c r="AA440" s="109">
        <f t="shared" si="3252"/>
        <v>1126.4568749999989</v>
      </c>
      <c r="AB440" s="109">
        <f t="shared" si="3266"/>
        <v>1126.4568749999989</v>
      </c>
      <c r="AC440" s="109">
        <f t="shared" si="3253"/>
        <v>1124.4930833333331</v>
      </c>
      <c r="AD440" s="109">
        <f t="shared" si="3267"/>
        <v>1124.4930833333331</v>
      </c>
      <c r="AE440" s="109">
        <f t="shared" si="3254"/>
        <v>1124.4890404061762</v>
      </c>
      <c r="AF440" s="109">
        <f t="shared" si="3268"/>
        <v>1124.4890404061762</v>
      </c>
      <c r="AG440" s="109">
        <f t="shared" si="3269"/>
        <v>1123.1238136873469</v>
      </c>
      <c r="AH440" s="109">
        <f t="shared" si="3270"/>
        <v>1123.1238136873469</v>
      </c>
      <c r="AI440" s="35">
        <f t="shared" si="3271"/>
        <v>1076.608661999408</v>
      </c>
      <c r="AJ440" s="109">
        <f t="shared" si="3272"/>
        <v>1076.608661999408</v>
      </c>
      <c r="AK440" s="35">
        <f t="shared" si="3273"/>
        <v>1076.608661999408</v>
      </c>
      <c r="AL440" s="109">
        <f t="shared" si="3274"/>
        <v>1076.608661999408</v>
      </c>
      <c r="AM440" s="35">
        <f t="shared" si="3275"/>
        <v>1076.6456011701148</v>
      </c>
      <c r="AN440" s="109">
        <f t="shared" si="3276"/>
        <v>1076.6456011701148</v>
      </c>
      <c r="AO440" s="35">
        <f t="shared" si="3277"/>
        <v>1076.765700416463</v>
      </c>
      <c r="AP440" s="109">
        <f t="shared" si="3278"/>
        <v>1076.765700416463</v>
      </c>
      <c r="BB440">
        <v>15</v>
      </c>
      <c r="BE440" s="327">
        <f t="shared" si="3238"/>
        <v>10000</v>
      </c>
      <c r="JE440" s="327"/>
      <c r="JF440" s="327"/>
      <c r="MZ440">
        <v>14</v>
      </c>
      <c r="NA440" s="591">
        <f t="shared" ref="NA440:NA450" si="3282">$D$7+($AT$28*$L$7)+($AV$28*$M$7)</f>
        <v>2.8000000000000001E-2</v>
      </c>
      <c r="OU440">
        <v>14</v>
      </c>
      <c r="OV440" s="591">
        <f t="shared" ref="OV440:OV450" si="3283">$D$7+($BB$28*$L$7)+($BD$28*$M$7)</f>
        <v>2.8000000000000001E-2</v>
      </c>
      <c r="OW440" s="591">
        <f t="shared" ref="OW440:OW450" si="3284">($BB$28)+($BD$28)</f>
        <v>8.0000000000000002E-3</v>
      </c>
    </row>
    <row r="441" spans="2:413" hidden="1" x14ac:dyDescent="0.3">
      <c r="B441">
        <v>15</v>
      </c>
      <c r="C441" s="109">
        <f t="shared" si="3239"/>
        <v>1111.77</v>
      </c>
      <c r="D441" s="109">
        <f t="shared" si="3255"/>
        <v>1111.77</v>
      </c>
      <c r="E441" s="109">
        <f t="shared" si="3240"/>
        <v>1189.6300000000001</v>
      </c>
      <c r="F441" s="109">
        <f t="shared" si="3256"/>
        <v>1189.6300000000001</v>
      </c>
      <c r="G441" s="109">
        <f t="shared" si="3241"/>
        <v>1117.72</v>
      </c>
      <c r="H441" s="109">
        <f t="shared" si="3257"/>
        <v>1117.72</v>
      </c>
      <c r="I441" s="109">
        <f t="shared" si="3242"/>
        <v>1183.5899999999999</v>
      </c>
      <c r="J441" s="109">
        <f t="shared" si="3258"/>
        <v>1183.5899999999999</v>
      </c>
      <c r="K441" s="109">
        <f t="shared" si="3243"/>
        <v>1117.6300000000001</v>
      </c>
      <c r="L441" s="109">
        <f t="shared" si="3259"/>
        <v>1117.6300000000001</v>
      </c>
      <c r="M441" s="109">
        <f t="shared" si="3244"/>
        <v>1065.0999999999999</v>
      </c>
      <c r="N441" s="109">
        <f t="shared" si="3260"/>
        <v>1065.0999999999999</v>
      </c>
      <c r="O441" s="109">
        <f t="shared" si="3245"/>
        <v>1062.53</v>
      </c>
      <c r="P441" s="109">
        <f t="shared" si="3261"/>
        <v>1062.53</v>
      </c>
      <c r="Q441" s="109">
        <f t="shared" si="3246"/>
        <v>1058.0899999999999</v>
      </c>
      <c r="R441" s="109">
        <f t="shared" si="3262"/>
        <v>1058.0899999999999</v>
      </c>
      <c r="S441" s="109">
        <f t="shared" si="3247"/>
        <v>1062.9000000000001</v>
      </c>
      <c r="T441" s="109">
        <f t="shared" si="3263"/>
        <v>1062.9000000000001</v>
      </c>
      <c r="U441" s="109">
        <f t="shared" si="3248"/>
        <v>1060.0899999999999</v>
      </c>
      <c r="V441" s="109">
        <f t="shared" si="3249"/>
        <v>1060.0899999999999</v>
      </c>
      <c r="W441" s="109">
        <f t="shared" si="3250"/>
        <v>1123.8775326810628</v>
      </c>
      <c r="X441" s="109">
        <f t="shared" si="3264"/>
        <v>1123.8775326810628</v>
      </c>
      <c r="Y441" s="109">
        <f t="shared" si="3251"/>
        <v>1124.3399999999999</v>
      </c>
      <c r="Z441" s="109">
        <f t="shared" si="3265"/>
        <v>1124.3399999999999</v>
      </c>
      <c r="AA441" s="109">
        <f t="shared" si="3252"/>
        <v>1126.4568749999989</v>
      </c>
      <c r="AB441" s="109">
        <f t="shared" si="3266"/>
        <v>1126.4568749999989</v>
      </c>
      <c r="AC441" s="109">
        <f t="shared" si="3253"/>
        <v>1124.4930833333331</v>
      </c>
      <c r="AD441" s="109">
        <f t="shared" si="3267"/>
        <v>1124.4930833333331</v>
      </c>
      <c r="AE441" s="109">
        <f t="shared" si="3254"/>
        <v>1124.4890404061762</v>
      </c>
      <c r="AF441" s="109">
        <f t="shared" si="3268"/>
        <v>1124.4890404061762</v>
      </c>
      <c r="AG441" s="109">
        <f t="shared" si="3269"/>
        <v>1123.1238136873469</v>
      </c>
      <c r="AH441" s="109">
        <f t="shared" si="3270"/>
        <v>1123.1238136873469</v>
      </c>
      <c r="AI441" s="35">
        <f t="shared" si="3271"/>
        <v>1076.608661999408</v>
      </c>
      <c r="AJ441" s="109">
        <f t="shared" si="3272"/>
        <v>1076.608661999408</v>
      </c>
      <c r="AK441" s="35">
        <f t="shared" si="3273"/>
        <v>1076.608661999408</v>
      </c>
      <c r="AL441" s="109">
        <f t="shared" si="3274"/>
        <v>1076.608661999408</v>
      </c>
      <c r="AM441" s="35">
        <f t="shared" si="3275"/>
        <v>1076.6456011701148</v>
      </c>
      <c r="AN441" s="109">
        <f t="shared" si="3276"/>
        <v>1076.6456011701148</v>
      </c>
      <c r="AO441" s="35">
        <f t="shared" si="3277"/>
        <v>1076.765700416463</v>
      </c>
      <c r="AP441" s="109">
        <f t="shared" si="3278"/>
        <v>1076.765700416463</v>
      </c>
      <c r="BB441">
        <v>16</v>
      </c>
      <c r="BE441" s="327">
        <f t="shared" si="3238"/>
        <v>10000</v>
      </c>
      <c r="JE441" s="327"/>
      <c r="JF441" s="327"/>
      <c r="MZ441">
        <v>15</v>
      </c>
      <c r="NA441" s="591">
        <f t="shared" si="3282"/>
        <v>2.8000000000000001E-2</v>
      </c>
      <c r="OU441">
        <v>15</v>
      </c>
      <c r="OV441" s="591">
        <f t="shared" si="3283"/>
        <v>2.8000000000000001E-2</v>
      </c>
      <c r="OW441" s="591">
        <f t="shared" si="3284"/>
        <v>8.0000000000000002E-3</v>
      </c>
    </row>
    <row r="442" spans="2:413" hidden="1" x14ac:dyDescent="0.3">
      <c r="B442">
        <v>16</v>
      </c>
      <c r="C442" s="109">
        <f t="shared" si="3239"/>
        <v>1111.77</v>
      </c>
      <c r="D442" s="109">
        <f t="shared" si="3255"/>
        <v>1111.77</v>
      </c>
      <c r="E442" s="109">
        <f t="shared" si="3240"/>
        <v>1188.97</v>
      </c>
      <c r="F442" s="109">
        <f t="shared" si="3256"/>
        <v>1188.97</v>
      </c>
      <c r="G442" s="109">
        <f t="shared" si="3241"/>
        <v>1117.72</v>
      </c>
      <c r="H442" s="109">
        <f t="shared" si="3257"/>
        <v>1117.72</v>
      </c>
      <c r="I442" s="109">
        <f t="shared" si="3242"/>
        <v>1183.5899999999999</v>
      </c>
      <c r="J442" s="109">
        <f t="shared" si="3258"/>
        <v>1183.5899999999999</v>
      </c>
      <c r="K442" s="109">
        <f t="shared" si="3243"/>
        <v>1117.6300000000001</v>
      </c>
      <c r="L442" s="109">
        <f t="shared" si="3259"/>
        <v>1117.6300000000001</v>
      </c>
      <c r="M442" s="109">
        <f t="shared" si="3244"/>
        <v>1065.0999999999999</v>
      </c>
      <c r="N442" s="109">
        <f t="shared" si="3260"/>
        <v>1065.0999999999999</v>
      </c>
      <c r="O442" s="109">
        <f t="shared" si="3245"/>
        <v>1062.3499999999999</v>
      </c>
      <c r="P442" s="109">
        <f t="shared" si="3261"/>
        <v>1062.3499999999999</v>
      </c>
      <c r="Q442" s="109">
        <f t="shared" si="3246"/>
        <v>1058.0899999999999</v>
      </c>
      <c r="R442" s="109">
        <f t="shared" si="3262"/>
        <v>1058.0899999999999</v>
      </c>
      <c r="S442" s="109">
        <f t="shared" si="3247"/>
        <v>1062.9000000000001</v>
      </c>
      <c r="T442" s="109">
        <f t="shared" si="3263"/>
        <v>1062.9000000000001</v>
      </c>
      <c r="U442" s="109">
        <f t="shared" si="3248"/>
        <v>1060.0899999999999</v>
      </c>
      <c r="V442" s="109">
        <f t="shared" si="3249"/>
        <v>1060.0899999999999</v>
      </c>
      <c r="W442" s="109">
        <f t="shared" si="3250"/>
        <v>1123.8775326810628</v>
      </c>
      <c r="X442" s="109">
        <f t="shared" si="3264"/>
        <v>1123.8775326810628</v>
      </c>
      <c r="Y442" s="109">
        <f t="shared" si="3251"/>
        <v>1124.3399999999999</v>
      </c>
      <c r="Z442" s="109">
        <f t="shared" si="3265"/>
        <v>1124.3399999999999</v>
      </c>
      <c r="AA442" s="109">
        <f t="shared" si="3252"/>
        <v>1126.4568749999989</v>
      </c>
      <c r="AB442" s="109">
        <f t="shared" si="3266"/>
        <v>1126.4568749999989</v>
      </c>
      <c r="AC442" s="109">
        <f t="shared" si="3253"/>
        <v>1124.4930833333331</v>
      </c>
      <c r="AD442" s="109">
        <f t="shared" si="3267"/>
        <v>1124.4930833333331</v>
      </c>
      <c r="AE442" s="109">
        <f t="shared" si="3254"/>
        <v>1124.4890404061762</v>
      </c>
      <c r="AF442" s="109">
        <f t="shared" si="3268"/>
        <v>1124.4890404061762</v>
      </c>
      <c r="AG442" s="109">
        <f t="shared" si="3269"/>
        <v>1123.1238136873469</v>
      </c>
      <c r="AH442" s="109">
        <f t="shared" si="3270"/>
        <v>1123.1238136873469</v>
      </c>
      <c r="AI442" s="35">
        <f t="shared" si="3271"/>
        <v>1076.608661999408</v>
      </c>
      <c r="AJ442" s="109">
        <f t="shared" si="3272"/>
        <v>1076.608661999408</v>
      </c>
      <c r="AK442" s="35">
        <f t="shared" si="3273"/>
        <v>1076.608661999408</v>
      </c>
      <c r="AL442" s="109">
        <f t="shared" si="3274"/>
        <v>1076.608661999408</v>
      </c>
      <c r="AM442" s="35">
        <f t="shared" si="3275"/>
        <v>1076.6456011701148</v>
      </c>
      <c r="AN442" s="109">
        <f t="shared" si="3276"/>
        <v>1076.6456011701148</v>
      </c>
      <c r="AO442" s="35">
        <f t="shared" si="3277"/>
        <v>1076.765700416463</v>
      </c>
      <c r="AP442" s="109">
        <f t="shared" si="3278"/>
        <v>1076.765700416463</v>
      </c>
      <c r="BB442">
        <v>17</v>
      </c>
      <c r="BE442" s="327">
        <f t="shared" si="3238"/>
        <v>10000</v>
      </c>
      <c r="JE442" s="327"/>
      <c r="JF442" s="327"/>
      <c r="MZ442">
        <v>16</v>
      </c>
      <c r="NA442" s="591">
        <f t="shared" si="3282"/>
        <v>2.8000000000000001E-2</v>
      </c>
      <c r="OU442">
        <v>16</v>
      </c>
      <c r="OV442" s="591">
        <f t="shared" si="3283"/>
        <v>2.8000000000000001E-2</v>
      </c>
      <c r="OW442" s="591">
        <f t="shared" si="3284"/>
        <v>8.0000000000000002E-3</v>
      </c>
    </row>
    <row r="443" spans="2:413" hidden="1" x14ac:dyDescent="0.3">
      <c r="B443">
        <v>17</v>
      </c>
      <c r="C443" s="109">
        <f t="shared" si="3239"/>
        <v>1111.77</v>
      </c>
      <c r="D443" s="109">
        <f t="shared" si="3255"/>
        <v>1111.77</v>
      </c>
      <c r="E443" s="109">
        <f t="shared" si="3240"/>
        <v>1188.33</v>
      </c>
      <c r="F443" s="109">
        <f t="shared" si="3256"/>
        <v>1188.33</v>
      </c>
      <c r="G443" s="109">
        <f t="shared" si="3241"/>
        <v>1117.72</v>
      </c>
      <c r="H443" s="109">
        <f t="shared" si="3257"/>
        <v>1117.72</v>
      </c>
      <c r="I443" s="109">
        <f t="shared" si="3242"/>
        <v>1183.5899999999999</v>
      </c>
      <c r="J443" s="109">
        <f t="shared" si="3258"/>
        <v>1183.5899999999999</v>
      </c>
      <c r="K443" s="109">
        <f t="shared" si="3243"/>
        <v>1117.6300000000001</v>
      </c>
      <c r="L443" s="109">
        <f t="shared" si="3259"/>
        <v>1117.6300000000001</v>
      </c>
      <c r="M443" s="109">
        <f t="shared" si="3244"/>
        <v>1065.0999999999999</v>
      </c>
      <c r="N443" s="109">
        <f t="shared" si="3260"/>
        <v>1065.0999999999999</v>
      </c>
      <c r="O443" s="109">
        <f t="shared" si="3245"/>
        <v>1062.17</v>
      </c>
      <c r="P443" s="109">
        <f t="shared" si="3261"/>
        <v>1062.17</v>
      </c>
      <c r="Q443" s="109">
        <f t="shared" si="3246"/>
        <v>1058.0899999999999</v>
      </c>
      <c r="R443" s="109">
        <f t="shared" si="3262"/>
        <v>1058.0899999999999</v>
      </c>
      <c r="S443" s="109">
        <f t="shared" si="3247"/>
        <v>1062.9000000000001</v>
      </c>
      <c r="T443" s="109">
        <f t="shared" si="3263"/>
        <v>1062.9000000000001</v>
      </c>
      <c r="U443" s="109">
        <f t="shared" si="3248"/>
        <v>1060.0899999999999</v>
      </c>
      <c r="V443" s="109">
        <f t="shared" si="3249"/>
        <v>1060.0899999999999</v>
      </c>
      <c r="W443" s="109">
        <f t="shared" si="3250"/>
        <v>1123.8775326810628</v>
      </c>
      <c r="X443" s="109">
        <f t="shared" si="3264"/>
        <v>1123.8775326810628</v>
      </c>
      <c r="Y443" s="109">
        <f t="shared" si="3251"/>
        <v>1124.3399999999999</v>
      </c>
      <c r="Z443" s="109">
        <f t="shared" si="3265"/>
        <v>1124.3399999999999</v>
      </c>
      <c r="AA443" s="109">
        <f t="shared" si="3252"/>
        <v>1126.4568749999989</v>
      </c>
      <c r="AB443" s="109">
        <f t="shared" si="3266"/>
        <v>1126.4568749999989</v>
      </c>
      <c r="AC443" s="109">
        <f t="shared" si="3253"/>
        <v>1124.4930833333331</v>
      </c>
      <c r="AD443" s="109">
        <f t="shared" si="3267"/>
        <v>1124.4930833333331</v>
      </c>
      <c r="AE443" s="109">
        <f t="shared" si="3254"/>
        <v>1124.4890404061762</v>
      </c>
      <c r="AF443" s="109">
        <f t="shared" si="3268"/>
        <v>1124.4890404061762</v>
      </c>
      <c r="AG443" s="109">
        <f t="shared" si="3269"/>
        <v>1123.1238136873469</v>
      </c>
      <c r="AH443" s="109">
        <f t="shared" si="3270"/>
        <v>1123.1238136873469</v>
      </c>
      <c r="AI443" s="35">
        <f t="shared" si="3271"/>
        <v>1076.608661999408</v>
      </c>
      <c r="AJ443" s="109">
        <f t="shared" si="3272"/>
        <v>1076.608661999408</v>
      </c>
      <c r="AK443" s="35">
        <f t="shared" si="3273"/>
        <v>1076.608661999408</v>
      </c>
      <c r="AL443" s="109">
        <f t="shared" si="3274"/>
        <v>1076.608661999408</v>
      </c>
      <c r="AM443" s="35">
        <f t="shared" si="3275"/>
        <v>1076.6456011701148</v>
      </c>
      <c r="AN443" s="109">
        <f t="shared" si="3276"/>
        <v>1076.6456011701148</v>
      </c>
      <c r="AO443" s="35">
        <f t="shared" si="3277"/>
        <v>1076.765700416463</v>
      </c>
      <c r="AP443" s="109">
        <f t="shared" si="3278"/>
        <v>1076.765700416463</v>
      </c>
      <c r="BB443">
        <v>18</v>
      </c>
      <c r="BE443" s="327">
        <f t="shared" si="3238"/>
        <v>10000</v>
      </c>
      <c r="JE443" s="327"/>
      <c r="JF443" s="327"/>
      <c r="MZ443">
        <v>17</v>
      </c>
      <c r="NA443" s="591">
        <f t="shared" si="3282"/>
        <v>2.8000000000000001E-2</v>
      </c>
      <c r="OU443">
        <v>17</v>
      </c>
      <c r="OV443" s="591">
        <f t="shared" si="3283"/>
        <v>2.8000000000000001E-2</v>
      </c>
      <c r="OW443" s="591">
        <f t="shared" si="3284"/>
        <v>8.0000000000000002E-3</v>
      </c>
    </row>
    <row r="444" spans="2:413" hidden="1" x14ac:dyDescent="0.3">
      <c r="B444">
        <v>18</v>
      </c>
      <c r="C444" s="109">
        <f t="shared" si="3239"/>
        <v>1111.77</v>
      </c>
      <c r="D444" s="109">
        <f t="shared" si="3255"/>
        <v>1111.77</v>
      </c>
      <c r="E444" s="109">
        <f t="shared" si="3240"/>
        <v>1187.67</v>
      </c>
      <c r="F444" s="109">
        <f t="shared" si="3256"/>
        <v>1187.67</v>
      </c>
      <c r="G444" s="109">
        <f t="shared" si="3241"/>
        <v>1117.72</v>
      </c>
      <c r="H444" s="109">
        <f t="shared" si="3257"/>
        <v>1117.72</v>
      </c>
      <c r="I444" s="109">
        <f t="shared" si="3242"/>
        <v>1183.5899999999999</v>
      </c>
      <c r="J444" s="109">
        <f t="shared" si="3258"/>
        <v>1183.5899999999999</v>
      </c>
      <c r="K444" s="109">
        <f t="shared" si="3243"/>
        <v>1117.6300000000001</v>
      </c>
      <c r="L444" s="109">
        <f t="shared" si="3259"/>
        <v>1117.6300000000001</v>
      </c>
      <c r="M444" s="109">
        <f t="shared" si="3244"/>
        <v>1065.0999999999999</v>
      </c>
      <c r="N444" s="109">
        <f t="shared" si="3260"/>
        <v>1065.0999999999999</v>
      </c>
      <c r="O444" s="109">
        <f t="shared" si="3245"/>
        <v>1061.97</v>
      </c>
      <c r="P444" s="109">
        <f t="shared" si="3261"/>
        <v>1061.97</v>
      </c>
      <c r="Q444" s="109">
        <f t="shared" si="3246"/>
        <v>1058.0899999999999</v>
      </c>
      <c r="R444" s="109">
        <f t="shared" si="3262"/>
        <v>1058.0899999999999</v>
      </c>
      <c r="S444" s="109">
        <f t="shared" si="3247"/>
        <v>1062.9000000000001</v>
      </c>
      <c r="T444" s="109">
        <f t="shared" si="3263"/>
        <v>1062.9000000000001</v>
      </c>
      <c r="U444" s="109">
        <f t="shared" si="3248"/>
        <v>1060.0899999999999</v>
      </c>
      <c r="V444" s="109">
        <f t="shared" si="3249"/>
        <v>1060.0899999999999</v>
      </c>
      <c r="W444" s="109">
        <f t="shared" si="3250"/>
        <v>1123.8775326810628</v>
      </c>
      <c r="X444" s="109">
        <f t="shared" si="3264"/>
        <v>1123.8775326810628</v>
      </c>
      <c r="Y444" s="109">
        <f t="shared" si="3251"/>
        <v>1124.3399999999999</v>
      </c>
      <c r="Z444" s="109">
        <f t="shared" si="3265"/>
        <v>1124.3399999999999</v>
      </c>
      <c r="AA444" s="109">
        <f t="shared" si="3252"/>
        <v>1126.4568749999989</v>
      </c>
      <c r="AB444" s="109">
        <f t="shared" si="3266"/>
        <v>1126.4568749999989</v>
      </c>
      <c r="AC444" s="109">
        <f t="shared" si="3253"/>
        <v>1124.4930833333331</v>
      </c>
      <c r="AD444" s="109">
        <f t="shared" si="3267"/>
        <v>1124.4930833333331</v>
      </c>
      <c r="AE444" s="109">
        <f t="shared" si="3254"/>
        <v>1124.4890404061762</v>
      </c>
      <c r="AF444" s="109">
        <f t="shared" si="3268"/>
        <v>1124.4890404061762</v>
      </c>
      <c r="AG444" s="109">
        <f t="shared" si="3269"/>
        <v>1123.1238136873469</v>
      </c>
      <c r="AH444" s="109">
        <f t="shared" si="3270"/>
        <v>1123.1238136873469</v>
      </c>
      <c r="AI444" s="35">
        <f t="shared" si="3271"/>
        <v>1076.608661999408</v>
      </c>
      <c r="AJ444" s="109">
        <f t="shared" si="3272"/>
        <v>1076.608661999408</v>
      </c>
      <c r="AK444" s="35">
        <f t="shared" si="3273"/>
        <v>1076.608661999408</v>
      </c>
      <c r="AL444" s="109">
        <f t="shared" si="3274"/>
        <v>1076.608661999408</v>
      </c>
      <c r="AM444" s="35">
        <f t="shared" si="3275"/>
        <v>1076.6456011701148</v>
      </c>
      <c r="AN444" s="109">
        <f t="shared" si="3276"/>
        <v>1076.6456011701148</v>
      </c>
      <c r="AO444" s="35">
        <f t="shared" si="3277"/>
        <v>1076.765700416463</v>
      </c>
      <c r="AP444" s="109">
        <f t="shared" si="3278"/>
        <v>1076.765700416463</v>
      </c>
      <c r="BB444">
        <v>19</v>
      </c>
      <c r="BE444" s="327">
        <f t="shared" si="3238"/>
        <v>10000</v>
      </c>
      <c r="JE444" s="327"/>
      <c r="JF444" s="327"/>
      <c r="MZ444">
        <v>18</v>
      </c>
      <c r="NA444" s="591">
        <f t="shared" si="3282"/>
        <v>2.8000000000000001E-2</v>
      </c>
      <c r="OU444">
        <v>18</v>
      </c>
      <c r="OV444" s="591">
        <f t="shared" si="3283"/>
        <v>2.8000000000000001E-2</v>
      </c>
      <c r="OW444" s="591">
        <f t="shared" si="3284"/>
        <v>8.0000000000000002E-3</v>
      </c>
    </row>
    <row r="445" spans="2:413" hidden="1" x14ac:dyDescent="0.3">
      <c r="B445">
        <v>19</v>
      </c>
      <c r="C445" s="109">
        <f t="shared" si="3239"/>
        <v>1111.77</v>
      </c>
      <c r="D445" s="109">
        <f t="shared" si="3255"/>
        <v>1111.77</v>
      </c>
      <c r="E445" s="109">
        <f t="shared" si="3240"/>
        <v>1187.03</v>
      </c>
      <c r="F445" s="109">
        <f t="shared" si="3256"/>
        <v>1187.03</v>
      </c>
      <c r="G445" s="109">
        <f t="shared" si="3241"/>
        <v>1117.72</v>
      </c>
      <c r="H445" s="109">
        <f t="shared" si="3257"/>
        <v>1117.72</v>
      </c>
      <c r="I445" s="109">
        <f t="shared" si="3242"/>
        <v>1183.5899999999999</v>
      </c>
      <c r="J445" s="109">
        <f t="shared" si="3258"/>
        <v>1183.5899999999999</v>
      </c>
      <c r="K445" s="109">
        <f t="shared" si="3243"/>
        <v>1117.6300000000001</v>
      </c>
      <c r="L445" s="109">
        <f t="shared" si="3259"/>
        <v>1117.6300000000001</v>
      </c>
      <c r="M445" s="109">
        <f t="shared" si="3244"/>
        <v>1065.0999999999999</v>
      </c>
      <c r="N445" s="109">
        <f t="shared" si="3260"/>
        <v>1065.0999999999999</v>
      </c>
      <c r="O445" s="109">
        <f t="shared" si="3245"/>
        <v>1061.79</v>
      </c>
      <c r="P445" s="109">
        <f t="shared" si="3261"/>
        <v>1061.79</v>
      </c>
      <c r="Q445" s="109">
        <f t="shared" si="3246"/>
        <v>1058.0899999999999</v>
      </c>
      <c r="R445" s="109">
        <f t="shared" si="3262"/>
        <v>1058.0899999999999</v>
      </c>
      <c r="S445" s="109">
        <f t="shared" si="3247"/>
        <v>1062.9000000000001</v>
      </c>
      <c r="T445" s="109">
        <f t="shared" si="3263"/>
        <v>1062.9000000000001</v>
      </c>
      <c r="U445" s="109">
        <f t="shared" si="3248"/>
        <v>1060.0899999999999</v>
      </c>
      <c r="V445" s="109">
        <f t="shared" si="3249"/>
        <v>1060.0899999999999</v>
      </c>
      <c r="W445" s="109">
        <f t="shared" si="3250"/>
        <v>1123.8775326810628</v>
      </c>
      <c r="X445" s="109">
        <f t="shared" si="3264"/>
        <v>1123.8775326810628</v>
      </c>
      <c r="Y445" s="109">
        <f t="shared" si="3251"/>
        <v>1124.3399999999999</v>
      </c>
      <c r="Z445" s="109">
        <f t="shared" si="3265"/>
        <v>1124.3399999999999</v>
      </c>
      <c r="AA445" s="109">
        <f t="shared" si="3252"/>
        <v>1126.4568749999989</v>
      </c>
      <c r="AB445" s="109">
        <f t="shared" si="3266"/>
        <v>1126.4568749999989</v>
      </c>
      <c r="AC445" s="109">
        <f t="shared" si="3253"/>
        <v>1124.4930833333331</v>
      </c>
      <c r="AD445" s="109">
        <f t="shared" si="3267"/>
        <v>1124.4930833333331</v>
      </c>
      <c r="AE445" s="109">
        <f t="shared" si="3254"/>
        <v>1124.4890404061762</v>
      </c>
      <c r="AF445" s="109">
        <f t="shared" si="3268"/>
        <v>1124.4890404061762</v>
      </c>
      <c r="AG445" s="109">
        <f t="shared" si="3269"/>
        <v>1123.1238136873469</v>
      </c>
      <c r="AH445" s="109">
        <f t="shared" si="3270"/>
        <v>1123.1238136873469</v>
      </c>
      <c r="AI445" s="35">
        <f t="shared" si="3271"/>
        <v>1076.608661999408</v>
      </c>
      <c r="AJ445" s="109">
        <f t="shared" si="3272"/>
        <v>1076.608661999408</v>
      </c>
      <c r="AK445" s="35">
        <f t="shared" si="3273"/>
        <v>1076.608661999408</v>
      </c>
      <c r="AL445" s="109">
        <f t="shared" si="3274"/>
        <v>1076.608661999408</v>
      </c>
      <c r="AM445" s="35">
        <f t="shared" si="3275"/>
        <v>1076.6456011701148</v>
      </c>
      <c r="AN445" s="109">
        <f t="shared" si="3276"/>
        <v>1076.6456011701148</v>
      </c>
      <c r="AO445" s="35">
        <f t="shared" si="3277"/>
        <v>1076.765700416463</v>
      </c>
      <c r="AP445" s="109">
        <f t="shared" si="3278"/>
        <v>1076.765700416463</v>
      </c>
      <c r="BB445">
        <v>20</v>
      </c>
      <c r="BE445" s="327">
        <f t="shared" si="3238"/>
        <v>10000</v>
      </c>
      <c r="JE445" s="327"/>
      <c r="JF445" s="327"/>
      <c r="MZ445">
        <v>19</v>
      </c>
      <c r="NA445" s="591">
        <f t="shared" si="3282"/>
        <v>2.8000000000000001E-2</v>
      </c>
      <c r="OU445">
        <v>19</v>
      </c>
      <c r="OV445" s="591">
        <f t="shared" si="3283"/>
        <v>2.8000000000000001E-2</v>
      </c>
      <c r="OW445" s="591">
        <f t="shared" si="3284"/>
        <v>8.0000000000000002E-3</v>
      </c>
    </row>
    <row r="446" spans="2:413" hidden="1" x14ac:dyDescent="0.3">
      <c r="B446">
        <v>20</v>
      </c>
      <c r="C446" s="109">
        <f t="shared" si="3239"/>
        <v>1111.77</v>
      </c>
      <c r="D446" s="109">
        <f t="shared" si="3255"/>
        <v>1111.77</v>
      </c>
      <c r="E446" s="109">
        <f t="shared" si="3240"/>
        <v>1186.3699999999999</v>
      </c>
      <c r="F446" s="109">
        <f t="shared" si="3256"/>
        <v>1186.3699999999999</v>
      </c>
      <c r="G446" s="109">
        <f t="shared" si="3241"/>
        <v>1117.72</v>
      </c>
      <c r="H446" s="109">
        <f t="shared" si="3257"/>
        <v>1117.72</v>
      </c>
      <c r="I446" s="109">
        <f t="shared" si="3242"/>
        <v>1183.5899999999999</v>
      </c>
      <c r="J446" s="109">
        <f t="shared" si="3258"/>
        <v>1183.5899999999999</v>
      </c>
      <c r="K446" s="109">
        <f t="shared" si="3243"/>
        <v>1117.6300000000001</v>
      </c>
      <c r="L446" s="109">
        <f t="shared" si="3259"/>
        <v>1117.6300000000001</v>
      </c>
      <c r="M446" s="109">
        <f t="shared" si="3244"/>
        <v>1065.0999999999999</v>
      </c>
      <c r="N446" s="109">
        <f t="shared" si="3260"/>
        <v>1065.0999999999999</v>
      </c>
      <c r="O446" s="109">
        <f t="shared" si="3245"/>
        <v>1061.5999999999999</v>
      </c>
      <c r="P446" s="109">
        <f t="shared" si="3261"/>
        <v>1061.5999999999999</v>
      </c>
      <c r="Q446" s="109">
        <f t="shared" si="3246"/>
        <v>1058.0899999999999</v>
      </c>
      <c r="R446" s="109">
        <f t="shared" si="3262"/>
        <v>1058.0899999999999</v>
      </c>
      <c r="S446" s="109">
        <f t="shared" si="3247"/>
        <v>1062.9000000000001</v>
      </c>
      <c r="T446" s="109">
        <f t="shared" si="3263"/>
        <v>1062.9000000000001</v>
      </c>
      <c r="U446" s="109">
        <f t="shared" si="3248"/>
        <v>1060.0899999999999</v>
      </c>
      <c r="V446" s="109">
        <f t="shared" si="3249"/>
        <v>1060.0899999999999</v>
      </c>
      <c r="W446" s="109">
        <f t="shared" si="3250"/>
        <v>1123.8775326810628</v>
      </c>
      <c r="X446" s="109">
        <f t="shared" si="3264"/>
        <v>1123.8775326810628</v>
      </c>
      <c r="Y446" s="109">
        <f t="shared" si="3251"/>
        <v>1124.3399999999999</v>
      </c>
      <c r="Z446" s="109">
        <f t="shared" si="3265"/>
        <v>1124.3399999999999</v>
      </c>
      <c r="AA446" s="109">
        <f t="shared" si="3252"/>
        <v>1126.4568749999989</v>
      </c>
      <c r="AB446" s="109">
        <f t="shared" si="3266"/>
        <v>1126.4568749999989</v>
      </c>
      <c r="AC446" s="109">
        <f t="shared" si="3253"/>
        <v>1124.4930833333331</v>
      </c>
      <c r="AD446" s="109">
        <f t="shared" si="3267"/>
        <v>1124.4930833333331</v>
      </c>
      <c r="AE446" s="109">
        <f t="shared" si="3254"/>
        <v>1124.4890404061762</v>
      </c>
      <c r="AF446" s="109">
        <f t="shared" si="3268"/>
        <v>1124.4890404061762</v>
      </c>
      <c r="AG446" s="109">
        <f t="shared" si="3269"/>
        <v>1123.1238136873469</v>
      </c>
      <c r="AH446" s="109">
        <f t="shared" si="3270"/>
        <v>1123.1238136873469</v>
      </c>
      <c r="AI446" s="35">
        <f t="shared" si="3271"/>
        <v>1076.608661999408</v>
      </c>
      <c r="AJ446" s="109">
        <f t="shared" si="3272"/>
        <v>1076.608661999408</v>
      </c>
      <c r="AK446" s="35">
        <f t="shared" si="3273"/>
        <v>1076.608661999408</v>
      </c>
      <c r="AL446" s="109">
        <f t="shared" si="3274"/>
        <v>1076.608661999408</v>
      </c>
      <c r="AM446" s="35">
        <f t="shared" si="3275"/>
        <v>1076.6456011701148</v>
      </c>
      <c r="AN446" s="109">
        <f t="shared" si="3276"/>
        <v>1076.6456011701148</v>
      </c>
      <c r="AO446" s="35">
        <f t="shared" si="3277"/>
        <v>1076.765700416463</v>
      </c>
      <c r="AP446" s="109">
        <f t="shared" si="3278"/>
        <v>1076.765700416463</v>
      </c>
      <c r="BB446">
        <v>21</v>
      </c>
      <c r="BE446" s="327">
        <f t="shared" si="3238"/>
        <v>10000</v>
      </c>
      <c r="JE446" s="327"/>
      <c r="JF446" s="327"/>
      <c r="MZ446">
        <v>20</v>
      </c>
      <c r="NA446" s="591">
        <f t="shared" si="3282"/>
        <v>2.8000000000000001E-2</v>
      </c>
      <c r="OU446">
        <v>20</v>
      </c>
      <c r="OV446" s="591">
        <f t="shared" si="3283"/>
        <v>2.8000000000000001E-2</v>
      </c>
      <c r="OW446" s="591">
        <f t="shared" si="3284"/>
        <v>8.0000000000000002E-3</v>
      </c>
    </row>
    <row r="447" spans="2:413" hidden="1" x14ac:dyDescent="0.3">
      <c r="B447">
        <v>21</v>
      </c>
      <c r="C447" s="109">
        <f t="shared" si="3239"/>
        <v>1111.77</v>
      </c>
      <c r="D447" s="109">
        <f t="shared" si="3255"/>
        <v>1111.77</v>
      </c>
      <c r="E447" s="109">
        <f t="shared" si="3240"/>
        <v>1185.71</v>
      </c>
      <c r="F447" s="109">
        <f t="shared" si="3256"/>
        <v>1185.71</v>
      </c>
      <c r="G447" s="109">
        <f t="shared" si="3241"/>
        <v>1117.72</v>
      </c>
      <c r="H447" s="109">
        <f t="shared" si="3257"/>
        <v>1117.72</v>
      </c>
      <c r="I447" s="109">
        <f t="shared" si="3242"/>
        <v>1183.5899999999999</v>
      </c>
      <c r="J447" s="109">
        <f t="shared" si="3258"/>
        <v>1183.5899999999999</v>
      </c>
      <c r="K447" s="109">
        <f t="shared" si="3243"/>
        <v>1117.6300000000001</v>
      </c>
      <c r="L447" s="109">
        <f t="shared" si="3259"/>
        <v>1117.6300000000001</v>
      </c>
      <c r="M447" s="109">
        <f t="shared" si="3244"/>
        <v>1065.0999999999999</v>
      </c>
      <c r="N447" s="109">
        <f t="shared" si="3260"/>
        <v>1065.0999999999999</v>
      </c>
      <c r="O447" s="109">
        <f t="shared" si="3245"/>
        <v>1061.42</v>
      </c>
      <c r="P447" s="109">
        <f t="shared" si="3261"/>
        <v>1061.42</v>
      </c>
      <c r="Q447" s="109">
        <f t="shared" si="3246"/>
        <v>1058.0899999999999</v>
      </c>
      <c r="R447" s="109">
        <f t="shared" si="3262"/>
        <v>1058.0899999999999</v>
      </c>
      <c r="S447" s="109">
        <f t="shared" si="3247"/>
        <v>1062.9000000000001</v>
      </c>
      <c r="T447" s="109">
        <f t="shared" si="3263"/>
        <v>1062.9000000000001</v>
      </c>
      <c r="U447" s="109">
        <f t="shared" si="3248"/>
        <v>1060.0899999999999</v>
      </c>
      <c r="V447" s="109">
        <f t="shared" si="3249"/>
        <v>1060.0899999999999</v>
      </c>
      <c r="W447" s="109">
        <f t="shared" si="3250"/>
        <v>1123.8775326810628</v>
      </c>
      <c r="X447" s="109">
        <f t="shared" si="3264"/>
        <v>1123.8775326810628</v>
      </c>
      <c r="Y447" s="109">
        <f t="shared" si="3251"/>
        <v>1124.3399999999999</v>
      </c>
      <c r="Z447" s="109">
        <f t="shared" si="3265"/>
        <v>1124.3399999999999</v>
      </c>
      <c r="AA447" s="109">
        <f t="shared" si="3252"/>
        <v>1126.4568749999989</v>
      </c>
      <c r="AB447" s="109">
        <f t="shared" si="3266"/>
        <v>1126.4568749999989</v>
      </c>
      <c r="AC447" s="109">
        <f t="shared" si="3253"/>
        <v>1124.4930833333331</v>
      </c>
      <c r="AD447" s="109">
        <f t="shared" si="3267"/>
        <v>1124.4930833333331</v>
      </c>
      <c r="AE447" s="109">
        <f t="shared" si="3254"/>
        <v>1124.4890404061762</v>
      </c>
      <c r="AF447" s="109">
        <f t="shared" si="3268"/>
        <v>1124.4890404061762</v>
      </c>
      <c r="AG447" s="109">
        <f t="shared" si="3269"/>
        <v>1123.1238136873469</v>
      </c>
      <c r="AH447" s="109">
        <f t="shared" si="3270"/>
        <v>1123.1238136873469</v>
      </c>
      <c r="AI447" s="35">
        <f t="shared" si="3271"/>
        <v>1076.608661999408</v>
      </c>
      <c r="AJ447" s="109">
        <f t="shared" si="3272"/>
        <v>1076.608661999408</v>
      </c>
      <c r="AK447" s="35">
        <f t="shared" si="3273"/>
        <v>1076.608661999408</v>
      </c>
      <c r="AL447" s="109">
        <f t="shared" si="3274"/>
        <v>1076.608661999408</v>
      </c>
      <c r="AM447" s="35">
        <f t="shared" si="3275"/>
        <v>1076.6456011701148</v>
      </c>
      <c r="AN447" s="109">
        <f t="shared" si="3276"/>
        <v>1076.6456011701148</v>
      </c>
      <c r="AO447" s="35">
        <f t="shared" si="3277"/>
        <v>1076.765700416463</v>
      </c>
      <c r="AP447" s="109">
        <f t="shared" si="3278"/>
        <v>1076.765700416463</v>
      </c>
      <c r="BB447">
        <v>22</v>
      </c>
      <c r="BE447" s="327">
        <f t="shared" si="3238"/>
        <v>10000</v>
      </c>
      <c r="JE447" s="327"/>
      <c r="JF447" s="327"/>
      <c r="MZ447">
        <v>21</v>
      </c>
      <c r="NA447" s="591">
        <f t="shared" si="3282"/>
        <v>2.8000000000000001E-2</v>
      </c>
      <c r="OU447">
        <v>21</v>
      </c>
      <c r="OV447" s="591">
        <f t="shared" si="3283"/>
        <v>2.8000000000000001E-2</v>
      </c>
      <c r="OW447" s="591">
        <f t="shared" si="3284"/>
        <v>8.0000000000000002E-3</v>
      </c>
    </row>
    <row r="448" spans="2:413" hidden="1" x14ac:dyDescent="0.3">
      <c r="B448">
        <v>22</v>
      </c>
      <c r="C448" s="109">
        <f t="shared" si="3239"/>
        <v>1111.77</v>
      </c>
      <c r="D448" s="109">
        <f t="shared" si="3255"/>
        <v>1111.77</v>
      </c>
      <c r="E448" s="109">
        <f t="shared" si="3240"/>
        <v>1185.05</v>
      </c>
      <c r="F448" s="109">
        <f t="shared" si="3256"/>
        <v>1185.05</v>
      </c>
      <c r="G448" s="109">
        <f t="shared" si="3241"/>
        <v>1117.72</v>
      </c>
      <c r="H448" s="109">
        <f t="shared" si="3257"/>
        <v>1117.72</v>
      </c>
      <c r="I448" s="109">
        <f t="shared" si="3242"/>
        <v>1183.5899999999999</v>
      </c>
      <c r="J448" s="109">
        <f t="shared" si="3258"/>
        <v>1183.5899999999999</v>
      </c>
      <c r="K448" s="109">
        <f t="shared" si="3243"/>
        <v>1117.6300000000001</v>
      </c>
      <c r="L448" s="109">
        <f t="shared" si="3259"/>
        <v>1117.6300000000001</v>
      </c>
      <c r="M448" s="109">
        <f t="shared" si="3244"/>
        <v>1065.0999999999999</v>
      </c>
      <c r="N448" s="109">
        <f t="shared" si="3260"/>
        <v>1065.0999999999999</v>
      </c>
      <c r="O448" s="109">
        <f t="shared" si="3245"/>
        <v>1061.23</v>
      </c>
      <c r="P448" s="109">
        <f t="shared" si="3261"/>
        <v>1061.23</v>
      </c>
      <c r="Q448" s="109">
        <f t="shared" si="3246"/>
        <v>1058.0899999999999</v>
      </c>
      <c r="R448" s="109">
        <f t="shared" si="3262"/>
        <v>1058.0899999999999</v>
      </c>
      <c r="S448" s="109">
        <f t="shared" si="3247"/>
        <v>1062.9000000000001</v>
      </c>
      <c r="T448" s="109">
        <f t="shared" si="3263"/>
        <v>1062.9000000000001</v>
      </c>
      <c r="U448" s="109">
        <f t="shared" si="3248"/>
        <v>1060.0899999999999</v>
      </c>
      <c r="V448" s="109">
        <f t="shared" si="3249"/>
        <v>1060.0899999999999</v>
      </c>
      <c r="W448" s="109">
        <f t="shared" si="3250"/>
        <v>1123.8775326810628</v>
      </c>
      <c r="X448" s="109">
        <f t="shared" si="3264"/>
        <v>1123.8775326810628</v>
      </c>
      <c r="Y448" s="109">
        <f t="shared" si="3251"/>
        <v>1124.3399999999999</v>
      </c>
      <c r="Z448" s="109">
        <f t="shared" si="3265"/>
        <v>1124.3399999999999</v>
      </c>
      <c r="AA448" s="109">
        <f t="shared" si="3252"/>
        <v>1126.4568749999989</v>
      </c>
      <c r="AB448" s="109">
        <f t="shared" si="3266"/>
        <v>1126.4568749999989</v>
      </c>
      <c r="AC448" s="109">
        <f t="shared" si="3253"/>
        <v>1124.4930833333331</v>
      </c>
      <c r="AD448" s="109">
        <f t="shared" si="3267"/>
        <v>1124.4930833333331</v>
      </c>
      <c r="AE448" s="109">
        <f t="shared" si="3254"/>
        <v>1124.4890404061762</v>
      </c>
      <c r="AF448" s="109">
        <f t="shared" si="3268"/>
        <v>1124.4890404061762</v>
      </c>
      <c r="AG448" s="109">
        <f t="shared" si="3269"/>
        <v>1123.1238136873469</v>
      </c>
      <c r="AH448" s="109">
        <f t="shared" si="3270"/>
        <v>1123.1238136873469</v>
      </c>
      <c r="AI448" s="35">
        <f t="shared" si="3271"/>
        <v>1076.608661999408</v>
      </c>
      <c r="AJ448" s="109">
        <f t="shared" si="3272"/>
        <v>1076.608661999408</v>
      </c>
      <c r="AK448" s="35">
        <f t="shared" si="3273"/>
        <v>1076.608661999408</v>
      </c>
      <c r="AL448" s="109">
        <f t="shared" si="3274"/>
        <v>1076.608661999408</v>
      </c>
      <c r="AM448" s="35">
        <f t="shared" si="3275"/>
        <v>1076.6456011701148</v>
      </c>
      <c r="AN448" s="109">
        <f t="shared" si="3276"/>
        <v>1076.6456011701148</v>
      </c>
      <c r="AO448" s="35">
        <f t="shared" si="3277"/>
        <v>1076.765700416463</v>
      </c>
      <c r="AP448" s="109">
        <f t="shared" si="3278"/>
        <v>1076.765700416463</v>
      </c>
      <c r="BB448">
        <v>23</v>
      </c>
      <c r="BE448" s="327">
        <f t="shared" si="3238"/>
        <v>10000</v>
      </c>
      <c r="JE448" s="327"/>
      <c r="JF448" s="327"/>
      <c r="MZ448">
        <v>22</v>
      </c>
      <c r="NA448" s="591">
        <f t="shared" si="3282"/>
        <v>2.8000000000000001E-2</v>
      </c>
      <c r="OU448">
        <v>22</v>
      </c>
      <c r="OV448" s="591">
        <f t="shared" si="3283"/>
        <v>2.8000000000000001E-2</v>
      </c>
      <c r="OW448" s="591">
        <f t="shared" si="3284"/>
        <v>8.0000000000000002E-3</v>
      </c>
    </row>
    <row r="449" spans="2:413" hidden="1" x14ac:dyDescent="0.3">
      <c r="B449">
        <v>23</v>
      </c>
      <c r="C449" s="109">
        <f t="shared" si="3239"/>
        <v>1111.77</v>
      </c>
      <c r="D449" s="109">
        <f t="shared" si="3255"/>
        <v>1111.77</v>
      </c>
      <c r="E449" s="109">
        <f t="shared" si="3240"/>
        <v>1184.4100000000001</v>
      </c>
      <c r="F449" s="109">
        <f t="shared" si="3256"/>
        <v>1184.4100000000001</v>
      </c>
      <c r="G449" s="109">
        <f t="shared" si="3241"/>
        <v>1117.72</v>
      </c>
      <c r="H449" s="109">
        <f t="shared" si="3257"/>
        <v>1117.72</v>
      </c>
      <c r="I449" s="109">
        <f t="shared" si="3242"/>
        <v>1183.5899999999999</v>
      </c>
      <c r="J449" s="109">
        <f t="shared" si="3258"/>
        <v>1183.5899999999999</v>
      </c>
      <c r="K449" s="109">
        <f t="shared" si="3243"/>
        <v>1117.6300000000001</v>
      </c>
      <c r="L449" s="109">
        <f t="shared" si="3259"/>
        <v>1117.6300000000001</v>
      </c>
      <c r="M449" s="109">
        <f t="shared" si="3244"/>
        <v>1065.0999999999999</v>
      </c>
      <c r="N449" s="109">
        <f t="shared" si="3260"/>
        <v>1065.0999999999999</v>
      </c>
      <c r="O449" s="109">
        <f t="shared" si="3245"/>
        <v>1061.05</v>
      </c>
      <c r="P449" s="109">
        <f t="shared" si="3261"/>
        <v>1061.05</v>
      </c>
      <c r="Q449" s="109">
        <f t="shared" si="3246"/>
        <v>1058.0899999999999</v>
      </c>
      <c r="R449" s="109">
        <f t="shared" si="3262"/>
        <v>1058.0899999999999</v>
      </c>
      <c r="S449" s="109">
        <f t="shared" si="3247"/>
        <v>1062.9000000000001</v>
      </c>
      <c r="T449" s="109">
        <f t="shared" si="3263"/>
        <v>1062.9000000000001</v>
      </c>
      <c r="U449" s="109">
        <f t="shared" si="3248"/>
        <v>1060.0899999999999</v>
      </c>
      <c r="V449" s="109">
        <f t="shared" si="3249"/>
        <v>1060.0899999999999</v>
      </c>
      <c r="W449" s="109">
        <f t="shared" si="3250"/>
        <v>1123.8775326810628</v>
      </c>
      <c r="X449" s="109">
        <f t="shared" si="3264"/>
        <v>1123.8775326810628</v>
      </c>
      <c r="Y449" s="109">
        <f t="shared" si="3251"/>
        <v>1124.3399999999999</v>
      </c>
      <c r="Z449" s="109">
        <f t="shared" si="3265"/>
        <v>1124.3399999999999</v>
      </c>
      <c r="AA449" s="109">
        <f t="shared" si="3252"/>
        <v>1126.4568749999989</v>
      </c>
      <c r="AB449" s="109">
        <f t="shared" si="3266"/>
        <v>1126.4568749999989</v>
      </c>
      <c r="AC449" s="109">
        <f t="shared" si="3253"/>
        <v>1124.4930833333331</v>
      </c>
      <c r="AD449" s="109">
        <f t="shared" si="3267"/>
        <v>1124.4930833333331</v>
      </c>
      <c r="AE449" s="109">
        <f t="shared" si="3254"/>
        <v>1124.4890404061762</v>
      </c>
      <c r="AF449" s="109">
        <f t="shared" si="3268"/>
        <v>1124.4890404061762</v>
      </c>
      <c r="AG449" s="109">
        <f t="shared" si="3269"/>
        <v>1123.1238136873469</v>
      </c>
      <c r="AH449" s="109">
        <f t="shared" si="3270"/>
        <v>1123.1238136873469</v>
      </c>
      <c r="AI449" s="35">
        <f t="shared" si="3271"/>
        <v>1076.608661999408</v>
      </c>
      <c r="AJ449" s="109">
        <f t="shared" si="3272"/>
        <v>1076.608661999408</v>
      </c>
      <c r="AK449" s="35">
        <f t="shared" si="3273"/>
        <v>1076.608661999408</v>
      </c>
      <c r="AL449" s="109">
        <f t="shared" si="3274"/>
        <v>1076.608661999408</v>
      </c>
      <c r="AM449" s="35">
        <f t="shared" si="3275"/>
        <v>1076.6456011701148</v>
      </c>
      <c r="AN449" s="109">
        <f t="shared" si="3276"/>
        <v>1076.6456011701148</v>
      </c>
      <c r="AO449" s="35">
        <f t="shared" si="3277"/>
        <v>1076.765700416463</v>
      </c>
      <c r="AP449" s="109">
        <f t="shared" si="3278"/>
        <v>1076.765700416463</v>
      </c>
      <c r="BB449">
        <v>24</v>
      </c>
      <c r="BE449" s="327">
        <f t="shared" si="3238"/>
        <v>10000</v>
      </c>
      <c r="JE449" s="327"/>
      <c r="JF449" s="327"/>
      <c r="MZ449">
        <v>23</v>
      </c>
      <c r="NA449" s="591">
        <f t="shared" si="3282"/>
        <v>2.8000000000000001E-2</v>
      </c>
      <c r="OU449">
        <v>23</v>
      </c>
      <c r="OV449" s="591">
        <f t="shared" si="3283"/>
        <v>2.8000000000000001E-2</v>
      </c>
      <c r="OW449" s="591">
        <f t="shared" si="3284"/>
        <v>8.0000000000000002E-3</v>
      </c>
    </row>
    <row r="450" spans="2:413" hidden="1" x14ac:dyDescent="0.3">
      <c r="B450">
        <v>24</v>
      </c>
      <c r="C450" s="109">
        <f t="shared" si="3239"/>
        <v>1111.77</v>
      </c>
      <c r="D450" s="109">
        <f t="shared" si="3255"/>
        <v>1111.77</v>
      </c>
      <c r="E450" s="109">
        <f t="shared" si="3240"/>
        <v>1183.75</v>
      </c>
      <c r="F450" s="109">
        <f t="shared" si="3256"/>
        <v>1183.75</v>
      </c>
      <c r="G450" s="109">
        <f t="shared" si="3241"/>
        <v>1117.72</v>
      </c>
      <c r="H450" s="109">
        <f t="shared" si="3257"/>
        <v>1117.72</v>
      </c>
      <c r="I450" s="109">
        <f t="shared" si="3242"/>
        <v>1183.5899999999999</v>
      </c>
      <c r="J450" s="109">
        <f t="shared" si="3258"/>
        <v>1183.5899999999999</v>
      </c>
      <c r="K450" s="109">
        <f t="shared" si="3243"/>
        <v>1117.6300000000001</v>
      </c>
      <c r="L450" s="109">
        <f t="shared" si="3259"/>
        <v>1117.6300000000001</v>
      </c>
      <c r="M450" s="109">
        <f t="shared" si="3244"/>
        <v>1065.0999999999999</v>
      </c>
      <c r="N450" s="109">
        <f t="shared" si="3260"/>
        <v>1065.0999999999999</v>
      </c>
      <c r="O450" s="109">
        <f t="shared" si="3245"/>
        <v>1060.8499999999999</v>
      </c>
      <c r="P450" s="109">
        <f t="shared" si="3261"/>
        <v>1060.8499999999999</v>
      </c>
      <c r="Q450" s="109">
        <f t="shared" si="3246"/>
        <v>1058.0899999999999</v>
      </c>
      <c r="R450" s="109">
        <f t="shared" si="3262"/>
        <v>1058.0899999999999</v>
      </c>
      <c r="S450" s="109">
        <f t="shared" si="3247"/>
        <v>1062.9000000000001</v>
      </c>
      <c r="T450" s="109">
        <f t="shared" si="3263"/>
        <v>1062.9000000000001</v>
      </c>
      <c r="U450" s="109">
        <f t="shared" si="3248"/>
        <v>1060.0899999999999</v>
      </c>
      <c r="V450" s="109">
        <f t="shared" si="3249"/>
        <v>1060.0899999999999</v>
      </c>
      <c r="W450" s="109">
        <f t="shared" si="3250"/>
        <v>1123.8775326810628</v>
      </c>
      <c r="X450" s="109">
        <f t="shared" si="3264"/>
        <v>1123.8775326810628</v>
      </c>
      <c r="Y450" s="109">
        <f t="shared" si="3251"/>
        <v>1124.3399999999999</v>
      </c>
      <c r="Z450" s="109">
        <f t="shared" si="3265"/>
        <v>1124.3399999999999</v>
      </c>
      <c r="AA450" s="109">
        <f t="shared" si="3252"/>
        <v>1126.4568749999989</v>
      </c>
      <c r="AB450" s="109">
        <f t="shared" si="3266"/>
        <v>1126.4568749999989</v>
      </c>
      <c r="AC450" s="109">
        <f t="shared" si="3253"/>
        <v>1124.4930833333331</v>
      </c>
      <c r="AD450" s="109">
        <f t="shared" si="3267"/>
        <v>1124.4930833333331</v>
      </c>
      <c r="AE450" s="109">
        <f t="shared" si="3254"/>
        <v>1124.4890404061762</v>
      </c>
      <c r="AF450" s="109">
        <f t="shared" si="3268"/>
        <v>1124.4890404061762</v>
      </c>
      <c r="AG450" s="109">
        <f t="shared" si="3269"/>
        <v>1123.1238136873469</v>
      </c>
      <c r="AH450" s="109">
        <f t="shared" si="3270"/>
        <v>1123.1238136873469</v>
      </c>
      <c r="AI450" s="35">
        <f t="shared" si="3271"/>
        <v>1076.608661999408</v>
      </c>
      <c r="AJ450" s="109">
        <f t="shared" si="3272"/>
        <v>1076.608661999408</v>
      </c>
      <c r="AK450" s="35">
        <f t="shared" si="3273"/>
        <v>1076.608661999408</v>
      </c>
      <c r="AL450" s="109">
        <f t="shared" si="3274"/>
        <v>1076.608661999408</v>
      </c>
      <c r="AM450" s="35">
        <f t="shared" si="3275"/>
        <v>1076.6456011701148</v>
      </c>
      <c r="AN450" s="109">
        <f t="shared" si="3276"/>
        <v>1076.6456011701148</v>
      </c>
      <c r="AO450" s="35">
        <f t="shared" si="3277"/>
        <v>1076.765700416463</v>
      </c>
      <c r="AP450" s="109">
        <f t="shared" si="3278"/>
        <v>1076.765700416463</v>
      </c>
      <c r="BB450">
        <v>25</v>
      </c>
      <c r="BE450" s="327">
        <f t="shared" si="3238"/>
        <v>10000</v>
      </c>
      <c r="JE450" s="327"/>
      <c r="JF450" s="327"/>
      <c r="MZ450" s="616">
        <v>24</v>
      </c>
      <c r="NA450" s="617">
        <f t="shared" si="3282"/>
        <v>2.8000000000000001E-2</v>
      </c>
      <c r="OU450" s="616">
        <v>24</v>
      </c>
      <c r="OV450" s="617">
        <f t="shared" si="3283"/>
        <v>2.8000000000000001E-2</v>
      </c>
      <c r="OW450" s="617">
        <f t="shared" si="3284"/>
        <v>8.0000000000000002E-3</v>
      </c>
    </row>
    <row r="451" spans="2:413" hidden="1" x14ac:dyDescent="0.3">
      <c r="B451">
        <v>25</v>
      </c>
      <c r="C451" s="109">
        <f t="shared" si="3239"/>
        <v>1111.77</v>
      </c>
      <c r="D451" s="109">
        <f t="shared" si="3255"/>
        <v>1111.77</v>
      </c>
      <c r="E451" s="109">
        <f t="shared" si="3240"/>
        <v>1183.0899999999999</v>
      </c>
      <c r="F451" s="109">
        <f t="shared" si="3256"/>
        <v>1183.0899999999999</v>
      </c>
      <c r="G451" s="109">
        <f t="shared" si="3241"/>
        <v>1117.72</v>
      </c>
      <c r="H451" s="109">
        <f t="shared" si="3257"/>
        <v>1117.72</v>
      </c>
      <c r="I451" s="109">
        <f t="shared" si="3242"/>
        <v>1176.0899999999999</v>
      </c>
      <c r="J451" s="109">
        <f t="shared" si="3258"/>
        <v>1176.0899999999999</v>
      </c>
      <c r="K451" s="109">
        <f t="shared" si="3243"/>
        <v>1117.6300000000001</v>
      </c>
      <c r="L451" s="109">
        <f t="shared" si="3259"/>
        <v>1117.6300000000001</v>
      </c>
      <c r="M451" s="109">
        <f t="shared" si="3244"/>
        <v>1071.76</v>
      </c>
      <c r="N451" s="109">
        <f t="shared" si="3260"/>
        <v>1071.76</v>
      </c>
      <c r="O451" s="109">
        <f t="shared" si="3245"/>
        <v>1066.78</v>
      </c>
      <c r="P451" s="109">
        <f t="shared" si="3261"/>
        <v>1066.78</v>
      </c>
      <c r="Q451" s="109">
        <f t="shared" si="3246"/>
        <v>1058.0899999999999</v>
      </c>
      <c r="R451" s="109">
        <f t="shared" si="3262"/>
        <v>1058.0899999999999</v>
      </c>
      <c r="S451" s="109">
        <f t="shared" si="3247"/>
        <v>1066.78</v>
      </c>
      <c r="T451" s="109">
        <f t="shared" si="3263"/>
        <v>1066.78</v>
      </c>
      <c r="U451" s="109">
        <f t="shared" si="3248"/>
        <v>1060.0899999999999</v>
      </c>
      <c r="V451" s="109">
        <f t="shared" si="3249"/>
        <v>1060.0899999999999</v>
      </c>
      <c r="W451" s="109">
        <f t="shared" si="3250"/>
        <v>1123.8775326810628</v>
      </c>
      <c r="X451" s="109">
        <f t="shared" si="3264"/>
        <v>1123.8775326810628</v>
      </c>
      <c r="Y451" s="109">
        <f t="shared" si="3251"/>
        <v>1124.3399999999999</v>
      </c>
      <c r="Z451" s="109">
        <f t="shared" si="3265"/>
        <v>1124.3399999999999</v>
      </c>
      <c r="AA451" s="109">
        <f t="shared" si="3252"/>
        <v>1126.4568749999989</v>
      </c>
      <c r="AB451" s="109">
        <f t="shared" si="3266"/>
        <v>1126.4568749999989</v>
      </c>
      <c r="AC451" s="109">
        <f t="shared" si="3253"/>
        <v>1124.4930833333331</v>
      </c>
      <c r="AD451" s="109">
        <f t="shared" si="3267"/>
        <v>1124.4930833333331</v>
      </c>
      <c r="AE451" s="109">
        <f t="shared" si="3254"/>
        <v>1124.4890404061762</v>
      </c>
      <c r="AF451" s="109">
        <f t="shared" si="3268"/>
        <v>1124.4890404061762</v>
      </c>
      <c r="AG451" s="109">
        <f t="shared" si="3269"/>
        <v>1123.1238136873469</v>
      </c>
      <c r="AH451" s="109">
        <f t="shared" si="3270"/>
        <v>1123.1238136873469</v>
      </c>
      <c r="AI451" s="35">
        <f t="shared" si="3271"/>
        <v>1076.608661999408</v>
      </c>
      <c r="AJ451" s="109">
        <f t="shared" si="3272"/>
        <v>1076.608661999408</v>
      </c>
      <c r="AK451" s="35">
        <f t="shared" si="3273"/>
        <v>1076.608661999408</v>
      </c>
      <c r="AL451" s="109">
        <f t="shared" si="3274"/>
        <v>1076.608661999408</v>
      </c>
      <c r="AM451" s="35">
        <f t="shared" si="3275"/>
        <v>1076.6456011701148</v>
      </c>
      <c r="AN451" s="109">
        <f t="shared" si="3276"/>
        <v>1076.6456011701148</v>
      </c>
      <c r="AO451" s="35">
        <f t="shared" si="3277"/>
        <v>1076.765700416463</v>
      </c>
      <c r="AP451" s="109">
        <f t="shared" si="3278"/>
        <v>1076.765700416463</v>
      </c>
      <c r="BB451">
        <v>26</v>
      </c>
      <c r="BE451" s="327">
        <f t="shared" si="3238"/>
        <v>10000</v>
      </c>
      <c r="JE451" s="327"/>
      <c r="JF451" s="327"/>
      <c r="MZ451">
        <v>25</v>
      </c>
      <c r="NA451" s="591">
        <f>$D$7+($AT$29*$L$7)+($AV$29*$M$7)</f>
        <v>2.9000000000000001E-2</v>
      </c>
      <c r="OU451">
        <v>25</v>
      </c>
      <c r="OV451" s="591">
        <f>$D$7+($BB$29*$L$7)+($BD$29*$M$7)</f>
        <v>2.9000000000000001E-2</v>
      </c>
      <c r="OW451" s="591">
        <f>($BB$29)+($BD$29)</f>
        <v>9.0000000000000011E-3</v>
      </c>
    </row>
    <row r="452" spans="2:413" hidden="1" x14ac:dyDescent="0.3">
      <c r="B452">
        <v>26</v>
      </c>
      <c r="C452" s="109">
        <f t="shared" si="3239"/>
        <v>1111.77</v>
      </c>
      <c r="D452" s="109">
        <f t="shared" si="3255"/>
        <v>1111.77</v>
      </c>
      <c r="E452" s="109">
        <f t="shared" si="3240"/>
        <v>1182.43</v>
      </c>
      <c r="F452" s="109">
        <f t="shared" si="3256"/>
        <v>1182.43</v>
      </c>
      <c r="G452" s="109">
        <f t="shared" si="3241"/>
        <v>1117.72</v>
      </c>
      <c r="H452" s="109">
        <f t="shared" si="3257"/>
        <v>1117.72</v>
      </c>
      <c r="I452" s="109">
        <f t="shared" si="3242"/>
        <v>1176.0899999999999</v>
      </c>
      <c r="J452" s="109">
        <f t="shared" si="3258"/>
        <v>1176.0899999999999</v>
      </c>
      <c r="K452" s="109">
        <f t="shared" si="3243"/>
        <v>1117.6300000000001</v>
      </c>
      <c r="L452" s="109">
        <f t="shared" si="3259"/>
        <v>1117.6300000000001</v>
      </c>
      <c r="M452" s="109">
        <f t="shared" si="3244"/>
        <v>1071.76</v>
      </c>
      <c r="N452" s="109">
        <f t="shared" si="3260"/>
        <v>1071.76</v>
      </c>
      <c r="O452" s="109">
        <f t="shared" si="3245"/>
        <v>1066.56</v>
      </c>
      <c r="P452" s="109">
        <f t="shared" si="3261"/>
        <v>1066.56</v>
      </c>
      <c r="Q452" s="109">
        <f t="shared" si="3246"/>
        <v>1058.0899999999999</v>
      </c>
      <c r="R452" s="109">
        <f t="shared" si="3262"/>
        <v>1058.0899999999999</v>
      </c>
      <c r="S452" s="109">
        <f t="shared" si="3247"/>
        <v>1066.78</v>
      </c>
      <c r="T452" s="109">
        <f t="shared" si="3263"/>
        <v>1066.78</v>
      </c>
      <c r="U452" s="109">
        <f t="shared" si="3248"/>
        <v>1060.0899999999999</v>
      </c>
      <c r="V452" s="109">
        <f t="shared" si="3249"/>
        <v>1060.0899999999999</v>
      </c>
      <c r="W452" s="109">
        <f t="shared" si="3250"/>
        <v>1123.8775326810628</v>
      </c>
      <c r="X452" s="109">
        <f t="shared" si="3264"/>
        <v>1123.8775326810628</v>
      </c>
      <c r="Y452" s="109">
        <f t="shared" si="3251"/>
        <v>1124.3399999999999</v>
      </c>
      <c r="Z452" s="109">
        <f t="shared" si="3265"/>
        <v>1124.3399999999999</v>
      </c>
      <c r="AA452" s="109">
        <f t="shared" si="3252"/>
        <v>1126.4568749999989</v>
      </c>
      <c r="AB452" s="109">
        <f t="shared" si="3266"/>
        <v>1126.4568749999989</v>
      </c>
      <c r="AC452" s="109">
        <f t="shared" si="3253"/>
        <v>1124.4930833333331</v>
      </c>
      <c r="AD452" s="109">
        <f t="shared" si="3267"/>
        <v>1124.4930833333331</v>
      </c>
      <c r="AE452" s="109">
        <f t="shared" si="3254"/>
        <v>1124.4890404061762</v>
      </c>
      <c r="AF452" s="109">
        <f t="shared" si="3268"/>
        <v>1124.4890404061762</v>
      </c>
      <c r="AG452" s="109">
        <f t="shared" si="3269"/>
        <v>1123.1238136873469</v>
      </c>
      <c r="AH452" s="109">
        <f t="shared" si="3270"/>
        <v>1123.1238136873469</v>
      </c>
      <c r="AI452" s="35">
        <f t="shared" si="3271"/>
        <v>1076.608661999408</v>
      </c>
      <c r="AJ452" s="109">
        <f t="shared" si="3272"/>
        <v>1076.608661999408</v>
      </c>
      <c r="AK452" s="35">
        <f t="shared" si="3273"/>
        <v>1076.608661999408</v>
      </c>
      <c r="AL452" s="109">
        <f t="shared" si="3274"/>
        <v>1076.608661999408</v>
      </c>
      <c r="AM452" s="35">
        <f t="shared" si="3275"/>
        <v>1076.6456011701148</v>
      </c>
      <c r="AN452" s="109">
        <f t="shared" si="3276"/>
        <v>1076.6456011701148</v>
      </c>
      <c r="AO452" s="35">
        <f t="shared" si="3277"/>
        <v>1076.765700416463</v>
      </c>
      <c r="AP452" s="109">
        <f t="shared" si="3278"/>
        <v>1076.765700416463</v>
      </c>
      <c r="BB452">
        <v>27</v>
      </c>
      <c r="BE452" s="327">
        <f t="shared" si="3238"/>
        <v>10000</v>
      </c>
      <c r="JE452" s="327"/>
      <c r="JF452" s="327"/>
      <c r="MZ452">
        <v>26</v>
      </c>
      <c r="NA452" s="591">
        <f t="shared" ref="NA452:NA461" si="3285">$D$7+($AT$29*$L$7)+($AV$29*$M$7)</f>
        <v>2.9000000000000001E-2</v>
      </c>
      <c r="OU452">
        <v>26</v>
      </c>
      <c r="OV452" s="591">
        <f t="shared" ref="OV452:OV461" si="3286">$D$7+($BB$29*$L$7)+($BD$29*$M$7)</f>
        <v>2.9000000000000001E-2</v>
      </c>
      <c r="OW452" s="591">
        <f t="shared" ref="OW452:OW461" si="3287">($BB$29)+($BD$29)</f>
        <v>9.0000000000000011E-3</v>
      </c>
    </row>
    <row r="453" spans="2:413" hidden="1" x14ac:dyDescent="0.3">
      <c r="B453">
        <v>27</v>
      </c>
      <c r="C453" s="109">
        <f t="shared" si="3239"/>
        <v>1111.77</v>
      </c>
      <c r="D453" s="109">
        <f t="shared" si="3255"/>
        <v>1111.77</v>
      </c>
      <c r="E453" s="109">
        <f t="shared" si="3240"/>
        <v>1181.77</v>
      </c>
      <c r="F453" s="109">
        <f t="shared" si="3256"/>
        <v>1181.77</v>
      </c>
      <c r="G453" s="109">
        <f t="shared" si="3241"/>
        <v>1117.72</v>
      </c>
      <c r="H453" s="109">
        <f t="shared" si="3257"/>
        <v>1117.72</v>
      </c>
      <c r="I453" s="109">
        <f t="shared" si="3242"/>
        <v>1176.0899999999999</v>
      </c>
      <c r="J453" s="109">
        <f t="shared" si="3258"/>
        <v>1176.0899999999999</v>
      </c>
      <c r="K453" s="109">
        <f t="shared" si="3243"/>
        <v>1117.6300000000001</v>
      </c>
      <c r="L453" s="109">
        <f t="shared" si="3259"/>
        <v>1117.6300000000001</v>
      </c>
      <c r="M453" s="109">
        <f t="shared" si="3244"/>
        <v>1071.76</v>
      </c>
      <c r="N453" s="109">
        <f t="shared" si="3260"/>
        <v>1071.76</v>
      </c>
      <c r="O453" s="109">
        <f t="shared" si="3245"/>
        <v>1066.3599999999999</v>
      </c>
      <c r="P453" s="109">
        <f t="shared" si="3261"/>
        <v>1066.3599999999999</v>
      </c>
      <c r="Q453" s="109">
        <f t="shared" si="3246"/>
        <v>1058.0899999999999</v>
      </c>
      <c r="R453" s="109">
        <f t="shared" si="3262"/>
        <v>1058.0899999999999</v>
      </c>
      <c r="S453" s="109">
        <f t="shared" si="3247"/>
        <v>1066.78</v>
      </c>
      <c r="T453" s="109">
        <f t="shared" si="3263"/>
        <v>1066.78</v>
      </c>
      <c r="U453" s="109">
        <f t="shared" si="3248"/>
        <v>1060.0899999999999</v>
      </c>
      <c r="V453" s="109">
        <f t="shared" si="3249"/>
        <v>1060.0899999999999</v>
      </c>
      <c r="W453" s="109">
        <f t="shared" si="3250"/>
        <v>1123.8775326810628</v>
      </c>
      <c r="X453" s="109">
        <f t="shared" si="3264"/>
        <v>1123.8775326810628</v>
      </c>
      <c r="Y453" s="109">
        <f t="shared" si="3251"/>
        <v>1124.3399999999999</v>
      </c>
      <c r="Z453" s="109">
        <f t="shared" si="3265"/>
        <v>1124.3399999999999</v>
      </c>
      <c r="AA453" s="109">
        <f t="shared" si="3252"/>
        <v>1126.4568749999989</v>
      </c>
      <c r="AB453" s="109">
        <f t="shared" si="3266"/>
        <v>1126.4568749999989</v>
      </c>
      <c r="AC453" s="109">
        <f t="shared" si="3253"/>
        <v>1124.4930833333331</v>
      </c>
      <c r="AD453" s="109">
        <f t="shared" si="3267"/>
        <v>1124.4930833333331</v>
      </c>
      <c r="AE453" s="109">
        <f t="shared" si="3254"/>
        <v>1124.4890404061762</v>
      </c>
      <c r="AF453" s="109">
        <f t="shared" si="3268"/>
        <v>1124.4890404061762</v>
      </c>
      <c r="AG453" s="109">
        <f t="shared" si="3269"/>
        <v>1123.1238136873469</v>
      </c>
      <c r="AH453" s="109">
        <f t="shared" si="3270"/>
        <v>1123.1238136873469</v>
      </c>
      <c r="AI453" s="35">
        <f t="shared" si="3271"/>
        <v>1076.608661999408</v>
      </c>
      <c r="AJ453" s="109">
        <f t="shared" si="3272"/>
        <v>1076.608661999408</v>
      </c>
      <c r="AK453" s="35">
        <f t="shared" si="3273"/>
        <v>1076.608661999408</v>
      </c>
      <c r="AL453" s="109">
        <f t="shared" si="3274"/>
        <v>1076.608661999408</v>
      </c>
      <c r="AM453" s="35">
        <f t="shared" si="3275"/>
        <v>1076.6456011701148</v>
      </c>
      <c r="AN453" s="109">
        <f t="shared" si="3276"/>
        <v>1076.6456011701148</v>
      </c>
      <c r="AO453" s="35">
        <f t="shared" si="3277"/>
        <v>1076.765700416463</v>
      </c>
      <c r="AP453" s="109">
        <f t="shared" si="3278"/>
        <v>1076.765700416463</v>
      </c>
      <c r="BB453">
        <v>28</v>
      </c>
      <c r="BE453" s="327">
        <f t="shared" si="3238"/>
        <v>10000</v>
      </c>
      <c r="JE453" s="327"/>
      <c r="JF453" s="327"/>
      <c r="MZ453">
        <v>27</v>
      </c>
      <c r="NA453" s="591">
        <f t="shared" si="3285"/>
        <v>2.9000000000000001E-2</v>
      </c>
      <c r="OU453">
        <v>27</v>
      </c>
      <c r="OV453" s="591">
        <f t="shared" si="3286"/>
        <v>2.9000000000000001E-2</v>
      </c>
      <c r="OW453" s="591">
        <f t="shared" si="3287"/>
        <v>9.0000000000000011E-3</v>
      </c>
    </row>
    <row r="454" spans="2:413" hidden="1" x14ac:dyDescent="0.3">
      <c r="B454">
        <v>28</v>
      </c>
      <c r="C454" s="109">
        <f t="shared" si="3239"/>
        <v>1111.77</v>
      </c>
      <c r="D454" s="109">
        <f t="shared" si="3255"/>
        <v>1111.77</v>
      </c>
      <c r="E454" s="109">
        <f t="shared" si="3240"/>
        <v>1181.1099999999999</v>
      </c>
      <c r="F454" s="109">
        <f t="shared" si="3256"/>
        <v>1181.1099999999999</v>
      </c>
      <c r="G454" s="109">
        <f t="shared" si="3241"/>
        <v>1117.72</v>
      </c>
      <c r="H454" s="109">
        <f t="shared" si="3257"/>
        <v>1117.72</v>
      </c>
      <c r="I454" s="109">
        <f t="shared" si="3242"/>
        <v>1176.0899999999999</v>
      </c>
      <c r="J454" s="109">
        <f t="shared" si="3258"/>
        <v>1176.0899999999999</v>
      </c>
      <c r="K454" s="109">
        <f t="shared" si="3243"/>
        <v>1117.6300000000001</v>
      </c>
      <c r="L454" s="109">
        <f t="shared" si="3259"/>
        <v>1117.6300000000001</v>
      </c>
      <c r="M454" s="109">
        <f t="shared" si="3244"/>
        <v>1071.76</v>
      </c>
      <c r="N454" s="109">
        <f t="shared" si="3260"/>
        <v>1071.76</v>
      </c>
      <c r="O454" s="109">
        <f t="shared" si="3245"/>
        <v>1066.1500000000001</v>
      </c>
      <c r="P454" s="109">
        <f t="shared" si="3261"/>
        <v>1066.1500000000001</v>
      </c>
      <c r="Q454" s="109">
        <f t="shared" si="3246"/>
        <v>1058.0899999999999</v>
      </c>
      <c r="R454" s="109">
        <f t="shared" si="3262"/>
        <v>1058.0899999999999</v>
      </c>
      <c r="S454" s="109">
        <f t="shared" si="3247"/>
        <v>1066.78</v>
      </c>
      <c r="T454" s="109">
        <f t="shared" si="3263"/>
        <v>1066.78</v>
      </c>
      <c r="U454" s="109">
        <f t="shared" si="3248"/>
        <v>1060.0899999999999</v>
      </c>
      <c r="V454" s="109">
        <f t="shared" si="3249"/>
        <v>1060.0899999999999</v>
      </c>
      <c r="W454" s="109">
        <f t="shared" si="3250"/>
        <v>1123.8775326810628</v>
      </c>
      <c r="X454" s="109">
        <f t="shared" si="3264"/>
        <v>1123.8775326810628</v>
      </c>
      <c r="Y454" s="109">
        <f t="shared" si="3251"/>
        <v>1124.3399999999999</v>
      </c>
      <c r="Z454" s="109">
        <f t="shared" si="3265"/>
        <v>1124.3399999999999</v>
      </c>
      <c r="AA454" s="109">
        <f t="shared" si="3252"/>
        <v>1126.4568749999989</v>
      </c>
      <c r="AB454" s="109">
        <f t="shared" si="3266"/>
        <v>1126.4568749999989</v>
      </c>
      <c r="AC454" s="109">
        <f t="shared" si="3253"/>
        <v>1124.4930833333331</v>
      </c>
      <c r="AD454" s="109">
        <f t="shared" si="3267"/>
        <v>1124.4930833333331</v>
      </c>
      <c r="AE454" s="109">
        <f t="shared" si="3254"/>
        <v>1124.4890404061762</v>
      </c>
      <c r="AF454" s="109">
        <f t="shared" si="3268"/>
        <v>1124.4890404061762</v>
      </c>
      <c r="AG454" s="109">
        <f t="shared" si="3269"/>
        <v>1123.1238136873469</v>
      </c>
      <c r="AH454" s="109">
        <f t="shared" si="3270"/>
        <v>1123.1238136873469</v>
      </c>
      <c r="AI454" s="35">
        <f t="shared" si="3271"/>
        <v>1076.608661999408</v>
      </c>
      <c r="AJ454" s="109">
        <f t="shared" si="3272"/>
        <v>1076.608661999408</v>
      </c>
      <c r="AK454" s="35">
        <f t="shared" si="3273"/>
        <v>1076.608661999408</v>
      </c>
      <c r="AL454" s="109">
        <f t="shared" si="3274"/>
        <v>1076.608661999408</v>
      </c>
      <c r="AM454" s="35">
        <f t="shared" si="3275"/>
        <v>1076.6456011701148</v>
      </c>
      <c r="AN454" s="109">
        <f t="shared" si="3276"/>
        <v>1076.6456011701148</v>
      </c>
      <c r="AO454" s="35">
        <f t="shared" si="3277"/>
        <v>1076.765700416463</v>
      </c>
      <c r="AP454" s="109">
        <f t="shared" si="3278"/>
        <v>1076.765700416463</v>
      </c>
      <c r="BB454">
        <v>29</v>
      </c>
      <c r="BE454" s="327">
        <f t="shared" si="3238"/>
        <v>10000</v>
      </c>
      <c r="JE454" s="327"/>
      <c r="JF454" s="327"/>
      <c r="MZ454">
        <v>28</v>
      </c>
      <c r="NA454" s="591">
        <f t="shared" si="3285"/>
        <v>2.9000000000000001E-2</v>
      </c>
      <c r="OU454">
        <v>28</v>
      </c>
      <c r="OV454" s="591">
        <f t="shared" si="3286"/>
        <v>2.9000000000000001E-2</v>
      </c>
      <c r="OW454" s="591">
        <f t="shared" si="3287"/>
        <v>9.0000000000000011E-3</v>
      </c>
    </row>
    <row r="455" spans="2:413" hidden="1" x14ac:dyDescent="0.3">
      <c r="B455">
        <v>29</v>
      </c>
      <c r="C455" s="109">
        <f t="shared" si="3239"/>
        <v>1111.77</v>
      </c>
      <c r="D455" s="109">
        <f t="shared" si="3255"/>
        <v>1111.77</v>
      </c>
      <c r="E455" s="109">
        <f t="shared" si="3240"/>
        <v>1180.45</v>
      </c>
      <c r="F455" s="109">
        <f t="shared" si="3256"/>
        <v>1180.45</v>
      </c>
      <c r="G455" s="109">
        <f t="shared" si="3241"/>
        <v>1117.72</v>
      </c>
      <c r="H455" s="109">
        <f t="shared" si="3257"/>
        <v>1117.72</v>
      </c>
      <c r="I455" s="109">
        <f t="shared" si="3242"/>
        <v>1176.0899999999999</v>
      </c>
      <c r="J455" s="109">
        <f t="shared" si="3258"/>
        <v>1176.0899999999999</v>
      </c>
      <c r="K455" s="109">
        <f t="shared" si="3243"/>
        <v>1117.6300000000001</v>
      </c>
      <c r="L455" s="109">
        <f t="shared" si="3259"/>
        <v>1117.6300000000001</v>
      </c>
      <c r="M455" s="109">
        <f t="shared" si="3244"/>
        <v>1071.76</v>
      </c>
      <c r="N455" s="109">
        <f t="shared" si="3260"/>
        <v>1071.76</v>
      </c>
      <c r="O455" s="109">
        <f t="shared" si="3245"/>
        <v>1065.93</v>
      </c>
      <c r="P455" s="109">
        <f t="shared" si="3261"/>
        <v>1065.93</v>
      </c>
      <c r="Q455" s="109">
        <f t="shared" si="3246"/>
        <v>1058.0899999999999</v>
      </c>
      <c r="R455" s="109">
        <f t="shared" si="3262"/>
        <v>1058.0899999999999</v>
      </c>
      <c r="S455" s="109">
        <f t="shared" si="3247"/>
        <v>1066.78</v>
      </c>
      <c r="T455" s="109">
        <f t="shared" si="3263"/>
        <v>1066.78</v>
      </c>
      <c r="U455" s="109">
        <f t="shared" si="3248"/>
        <v>1060.0899999999999</v>
      </c>
      <c r="V455" s="109">
        <f t="shared" si="3249"/>
        <v>1060.0899999999999</v>
      </c>
      <c r="W455" s="109">
        <f t="shared" si="3250"/>
        <v>1123.8775326810628</v>
      </c>
      <c r="X455" s="109">
        <f t="shared" si="3264"/>
        <v>1123.8775326810628</v>
      </c>
      <c r="Y455" s="109">
        <f t="shared" si="3251"/>
        <v>1124.3399999999999</v>
      </c>
      <c r="Z455" s="109">
        <f t="shared" si="3265"/>
        <v>1124.3399999999999</v>
      </c>
      <c r="AA455" s="109">
        <f t="shared" si="3252"/>
        <v>1126.4568749999989</v>
      </c>
      <c r="AB455" s="109">
        <f t="shared" si="3266"/>
        <v>1126.4568749999989</v>
      </c>
      <c r="AC455" s="109">
        <f t="shared" si="3253"/>
        <v>1124.4930833333331</v>
      </c>
      <c r="AD455" s="109">
        <f t="shared" si="3267"/>
        <v>1124.4930833333331</v>
      </c>
      <c r="AE455" s="109">
        <f t="shared" si="3254"/>
        <v>1124.4890404061762</v>
      </c>
      <c r="AF455" s="109">
        <f t="shared" si="3268"/>
        <v>1124.4890404061762</v>
      </c>
      <c r="AG455" s="109">
        <f t="shared" si="3269"/>
        <v>1123.1238136873469</v>
      </c>
      <c r="AH455" s="109">
        <f t="shared" si="3270"/>
        <v>1123.1238136873469</v>
      </c>
      <c r="AI455" s="35">
        <f t="shared" si="3271"/>
        <v>1076.608661999408</v>
      </c>
      <c r="AJ455" s="109">
        <f t="shared" si="3272"/>
        <v>1076.608661999408</v>
      </c>
      <c r="AK455" s="35">
        <f t="shared" si="3273"/>
        <v>1076.608661999408</v>
      </c>
      <c r="AL455" s="109">
        <f t="shared" si="3274"/>
        <v>1076.608661999408</v>
      </c>
      <c r="AM455" s="35">
        <f t="shared" si="3275"/>
        <v>1076.6456011701148</v>
      </c>
      <c r="AN455" s="109">
        <f t="shared" si="3276"/>
        <v>1076.6456011701148</v>
      </c>
      <c r="AO455" s="35">
        <f t="shared" si="3277"/>
        <v>1076.765700416463</v>
      </c>
      <c r="AP455" s="109">
        <f t="shared" si="3278"/>
        <v>1076.765700416463</v>
      </c>
      <c r="BB455">
        <v>30</v>
      </c>
      <c r="BE455" s="327">
        <f t="shared" si="3238"/>
        <v>10000</v>
      </c>
      <c r="JE455" s="327"/>
      <c r="JF455" s="327"/>
      <c r="MZ455">
        <v>29</v>
      </c>
      <c r="NA455" s="591">
        <f t="shared" si="3285"/>
        <v>2.9000000000000001E-2</v>
      </c>
      <c r="OU455">
        <v>29</v>
      </c>
      <c r="OV455" s="591">
        <f t="shared" si="3286"/>
        <v>2.9000000000000001E-2</v>
      </c>
      <c r="OW455" s="591">
        <f t="shared" si="3287"/>
        <v>9.0000000000000011E-3</v>
      </c>
    </row>
    <row r="456" spans="2:413" hidden="1" x14ac:dyDescent="0.3">
      <c r="B456">
        <v>30</v>
      </c>
      <c r="C456" s="109">
        <f t="shared" si="3239"/>
        <v>1111.77</v>
      </c>
      <c r="D456" s="109">
        <f t="shared" si="3255"/>
        <v>1111.77</v>
      </c>
      <c r="E456" s="109">
        <f t="shared" si="3240"/>
        <v>1179.77</v>
      </c>
      <c r="F456" s="109">
        <f t="shared" si="3256"/>
        <v>1179.77</v>
      </c>
      <c r="G456" s="109">
        <f t="shared" si="3241"/>
        <v>1117.72</v>
      </c>
      <c r="H456" s="109">
        <f t="shared" si="3257"/>
        <v>1117.72</v>
      </c>
      <c r="I456" s="109">
        <f t="shared" si="3242"/>
        <v>1176.0899999999999</v>
      </c>
      <c r="J456" s="109">
        <f t="shared" si="3258"/>
        <v>1176.0899999999999</v>
      </c>
      <c r="K456" s="109">
        <f t="shared" si="3243"/>
        <v>1117.6300000000001</v>
      </c>
      <c r="L456" s="109">
        <f t="shared" si="3259"/>
        <v>1117.6300000000001</v>
      </c>
      <c r="M456" s="109">
        <f t="shared" si="3244"/>
        <v>1071.76</v>
      </c>
      <c r="N456" s="109">
        <f t="shared" si="3260"/>
        <v>1071.76</v>
      </c>
      <c r="O456" s="109">
        <f t="shared" si="3245"/>
        <v>1065.72</v>
      </c>
      <c r="P456" s="109">
        <f t="shared" si="3261"/>
        <v>1065.72</v>
      </c>
      <c r="Q456" s="109">
        <f t="shared" si="3246"/>
        <v>1058.0899999999999</v>
      </c>
      <c r="R456" s="109">
        <f t="shared" si="3262"/>
        <v>1058.0899999999999</v>
      </c>
      <c r="S456" s="109">
        <f t="shared" si="3247"/>
        <v>1066.78</v>
      </c>
      <c r="T456" s="109">
        <f t="shared" si="3263"/>
        <v>1066.78</v>
      </c>
      <c r="U456" s="109">
        <f t="shared" si="3248"/>
        <v>1060.0899999999999</v>
      </c>
      <c r="V456" s="109">
        <f t="shared" si="3249"/>
        <v>1060.0899999999999</v>
      </c>
      <c r="W456" s="109">
        <f t="shared" si="3250"/>
        <v>1123.8775326810628</v>
      </c>
      <c r="X456" s="109">
        <f t="shared" si="3264"/>
        <v>1123.8775326810628</v>
      </c>
      <c r="Y456" s="109">
        <f t="shared" si="3251"/>
        <v>1124.3399999999999</v>
      </c>
      <c r="Z456" s="109">
        <f t="shared" si="3265"/>
        <v>1124.3399999999999</v>
      </c>
      <c r="AA456" s="109">
        <f t="shared" si="3252"/>
        <v>1126.4568749999989</v>
      </c>
      <c r="AB456" s="109">
        <f t="shared" si="3266"/>
        <v>1126.4568749999989</v>
      </c>
      <c r="AC456" s="109">
        <f t="shared" si="3253"/>
        <v>1124.4930833333331</v>
      </c>
      <c r="AD456" s="109">
        <f t="shared" si="3267"/>
        <v>1124.4930833333331</v>
      </c>
      <c r="AE456" s="109">
        <f t="shared" si="3254"/>
        <v>1124.4890404061762</v>
      </c>
      <c r="AF456" s="109">
        <f t="shared" si="3268"/>
        <v>1124.4890404061762</v>
      </c>
      <c r="AG456" s="109">
        <f t="shared" si="3269"/>
        <v>1123.1238136873469</v>
      </c>
      <c r="AH456" s="109">
        <f t="shared" si="3270"/>
        <v>1123.1238136873469</v>
      </c>
      <c r="AI456" s="35">
        <f t="shared" si="3271"/>
        <v>1076.608661999408</v>
      </c>
      <c r="AJ456" s="109">
        <f t="shared" si="3272"/>
        <v>1076.608661999408</v>
      </c>
      <c r="AK456" s="35">
        <f t="shared" si="3273"/>
        <v>1076.608661999408</v>
      </c>
      <c r="AL456" s="109">
        <f t="shared" si="3274"/>
        <v>1076.608661999408</v>
      </c>
      <c r="AM456" s="35">
        <f t="shared" si="3275"/>
        <v>1076.6456011701148</v>
      </c>
      <c r="AN456" s="109">
        <f t="shared" si="3276"/>
        <v>1076.6456011701148</v>
      </c>
      <c r="AO456" s="35">
        <f t="shared" si="3277"/>
        <v>1076.765700416463</v>
      </c>
      <c r="AP456" s="109">
        <f t="shared" si="3278"/>
        <v>1076.765700416463</v>
      </c>
      <c r="BB456">
        <v>31</v>
      </c>
      <c r="BE456" s="327">
        <f t="shared" si="3238"/>
        <v>10000</v>
      </c>
      <c r="JE456" s="327"/>
      <c r="JF456" s="327"/>
      <c r="MZ456">
        <v>30</v>
      </c>
      <c r="NA456" s="591">
        <f t="shared" si="3285"/>
        <v>2.9000000000000001E-2</v>
      </c>
      <c r="OU456">
        <v>30</v>
      </c>
      <c r="OV456" s="591">
        <f t="shared" si="3286"/>
        <v>2.9000000000000001E-2</v>
      </c>
      <c r="OW456" s="591">
        <f t="shared" si="3287"/>
        <v>9.0000000000000011E-3</v>
      </c>
    </row>
    <row r="457" spans="2:413" hidden="1" x14ac:dyDescent="0.3">
      <c r="B457">
        <v>31</v>
      </c>
      <c r="C457" s="109">
        <f t="shared" si="3239"/>
        <v>1111.77</v>
      </c>
      <c r="D457" s="109">
        <f t="shared" si="3255"/>
        <v>1111.77</v>
      </c>
      <c r="E457" s="109">
        <f t="shared" si="3240"/>
        <v>1179.1099999999999</v>
      </c>
      <c r="F457" s="109">
        <f t="shared" si="3256"/>
        <v>1179.1099999999999</v>
      </c>
      <c r="G457" s="109">
        <f t="shared" si="3241"/>
        <v>1117.72</v>
      </c>
      <c r="H457" s="109">
        <f t="shared" si="3257"/>
        <v>1117.72</v>
      </c>
      <c r="I457" s="109">
        <f t="shared" si="3242"/>
        <v>1176.0899999999999</v>
      </c>
      <c r="J457" s="109">
        <f t="shared" si="3258"/>
        <v>1176.0899999999999</v>
      </c>
      <c r="K457" s="109">
        <f t="shared" si="3243"/>
        <v>1117.6300000000001</v>
      </c>
      <c r="L457" s="109">
        <f t="shared" si="3259"/>
        <v>1117.6300000000001</v>
      </c>
      <c r="M457" s="109">
        <f t="shared" si="3244"/>
        <v>1071.76</v>
      </c>
      <c r="N457" s="109">
        <f t="shared" si="3260"/>
        <v>1071.76</v>
      </c>
      <c r="O457" s="109">
        <f t="shared" si="3245"/>
        <v>1065.5</v>
      </c>
      <c r="P457" s="109">
        <f t="shared" si="3261"/>
        <v>1065.5</v>
      </c>
      <c r="Q457" s="109">
        <f t="shared" si="3246"/>
        <v>1058.0899999999999</v>
      </c>
      <c r="R457" s="109">
        <f t="shared" si="3262"/>
        <v>1058.0899999999999</v>
      </c>
      <c r="S457" s="109">
        <f t="shared" si="3247"/>
        <v>1066.78</v>
      </c>
      <c r="T457" s="109">
        <f t="shared" si="3263"/>
        <v>1066.78</v>
      </c>
      <c r="U457" s="109">
        <f t="shared" si="3248"/>
        <v>1060.0899999999999</v>
      </c>
      <c r="V457" s="109">
        <f t="shared" si="3249"/>
        <v>1060.0899999999999</v>
      </c>
      <c r="W457" s="109">
        <f t="shared" si="3250"/>
        <v>1123.8775326810628</v>
      </c>
      <c r="X457" s="109">
        <f t="shared" si="3264"/>
        <v>1123.8775326810628</v>
      </c>
      <c r="Y457" s="109">
        <f t="shared" si="3251"/>
        <v>1124.3399999999999</v>
      </c>
      <c r="Z457" s="109">
        <f t="shared" si="3265"/>
        <v>1124.3399999999999</v>
      </c>
      <c r="AA457" s="109">
        <f t="shared" si="3252"/>
        <v>1126.4568749999989</v>
      </c>
      <c r="AB457" s="109">
        <f t="shared" si="3266"/>
        <v>1126.4568749999989</v>
      </c>
      <c r="AC457" s="109">
        <f t="shared" si="3253"/>
        <v>1124.4930833333331</v>
      </c>
      <c r="AD457" s="109">
        <f t="shared" si="3267"/>
        <v>1124.4930833333331</v>
      </c>
      <c r="AE457" s="109">
        <f t="shared" si="3254"/>
        <v>1124.4890404061762</v>
      </c>
      <c r="AF457" s="109">
        <f t="shared" si="3268"/>
        <v>1124.4890404061762</v>
      </c>
      <c r="AG457" s="109">
        <f t="shared" si="3269"/>
        <v>1123.1238136873469</v>
      </c>
      <c r="AH457" s="109">
        <f t="shared" si="3270"/>
        <v>1123.1238136873469</v>
      </c>
      <c r="AI457" s="35">
        <f t="shared" si="3271"/>
        <v>1076.608661999408</v>
      </c>
      <c r="AJ457" s="109">
        <f t="shared" si="3272"/>
        <v>1076.608661999408</v>
      </c>
      <c r="AK457" s="35">
        <f t="shared" si="3273"/>
        <v>1076.608661999408</v>
      </c>
      <c r="AL457" s="109">
        <f t="shared" si="3274"/>
        <v>1076.608661999408</v>
      </c>
      <c r="AM457" s="35">
        <f t="shared" si="3275"/>
        <v>1076.6456011701148</v>
      </c>
      <c r="AN457" s="109">
        <f t="shared" si="3276"/>
        <v>1076.6456011701148</v>
      </c>
      <c r="AO457" s="35">
        <f t="shared" si="3277"/>
        <v>1076.765700416463</v>
      </c>
      <c r="AP457" s="109">
        <f t="shared" si="3278"/>
        <v>1076.765700416463</v>
      </c>
      <c r="BB457">
        <v>32</v>
      </c>
      <c r="BE457" s="327">
        <f t="shared" si="3238"/>
        <v>10000</v>
      </c>
      <c r="JE457" s="327"/>
      <c r="JF457" s="327"/>
      <c r="MZ457">
        <v>31</v>
      </c>
      <c r="NA457" s="591">
        <f t="shared" si="3285"/>
        <v>2.9000000000000001E-2</v>
      </c>
      <c r="OU457">
        <v>31</v>
      </c>
      <c r="OV457" s="591">
        <f t="shared" si="3286"/>
        <v>2.9000000000000001E-2</v>
      </c>
      <c r="OW457" s="591">
        <f t="shared" si="3287"/>
        <v>9.0000000000000011E-3</v>
      </c>
    </row>
    <row r="458" spans="2:413" hidden="1" x14ac:dyDescent="0.3">
      <c r="B458">
        <v>32</v>
      </c>
      <c r="C458" s="109">
        <f t="shared" si="3239"/>
        <v>1111.77</v>
      </c>
      <c r="D458" s="109">
        <f t="shared" si="3255"/>
        <v>1111.77</v>
      </c>
      <c r="E458" s="109">
        <f t="shared" si="3240"/>
        <v>1178.45</v>
      </c>
      <c r="F458" s="109">
        <f t="shared" si="3256"/>
        <v>1178.45</v>
      </c>
      <c r="G458" s="109">
        <f t="shared" si="3241"/>
        <v>1117.72</v>
      </c>
      <c r="H458" s="109">
        <f t="shared" si="3257"/>
        <v>1117.72</v>
      </c>
      <c r="I458" s="109">
        <f t="shared" si="3242"/>
        <v>1176.0899999999999</v>
      </c>
      <c r="J458" s="109">
        <f t="shared" si="3258"/>
        <v>1176.0899999999999</v>
      </c>
      <c r="K458" s="109">
        <f t="shared" si="3243"/>
        <v>1117.6300000000001</v>
      </c>
      <c r="L458" s="109">
        <f t="shared" si="3259"/>
        <v>1117.6300000000001</v>
      </c>
      <c r="M458" s="109">
        <f t="shared" si="3244"/>
        <v>1071.76</v>
      </c>
      <c r="N458" s="109">
        <f t="shared" si="3260"/>
        <v>1071.76</v>
      </c>
      <c r="O458" s="109">
        <f t="shared" si="3245"/>
        <v>1065.29</v>
      </c>
      <c r="P458" s="109">
        <f t="shared" si="3261"/>
        <v>1065.29</v>
      </c>
      <c r="Q458" s="109">
        <f t="shared" si="3246"/>
        <v>1058.0899999999999</v>
      </c>
      <c r="R458" s="109">
        <f t="shared" si="3262"/>
        <v>1058.0899999999999</v>
      </c>
      <c r="S458" s="109">
        <f t="shared" si="3247"/>
        <v>1066.78</v>
      </c>
      <c r="T458" s="109">
        <f t="shared" si="3263"/>
        <v>1066.78</v>
      </c>
      <c r="U458" s="109">
        <f t="shared" si="3248"/>
        <v>1060.0899999999999</v>
      </c>
      <c r="V458" s="109">
        <f t="shared" si="3249"/>
        <v>1060.0899999999999</v>
      </c>
      <c r="W458" s="109">
        <f t="shared" si="3250"/>
        <v>1123.8775326810628</v>
      </c>
      <c r="X458" s="109">
        <f t="shared" si="3264"/>
        <v>1123.8775326810628</v>
      </c>
      <c r="Y458" s="109">
        <f t="shared" si="3251"/>
        <v>1124.3399999999999</v>
      </c>
      <c r="Z458" s="109">
        <f t="shared" si="3265"/>
        <v>1124.3399999999999</v>
      </c>
      <c r="AA458" s="109">
        <f t="shared" si="3252"/>
        <v>1126.4568749999989</v>
      </c>
      <c r="AB458" s="109">
        <f t="shared" si="3266"/>
        <v>1126.4568749999989</v>
      </c>
      <c r="AC458" s="109">
        <f t="shared" si="3253"/>
        <v>1124.4930833333331</v>
      </c>
      <c r="AD458" s="109">
        <f t="shared" si="3267"/>
        <v>1124.4930833333331</v>
      </c>
      <c r="AE458" s="109">
        <f t="shared" si="3254"/>
        <v>1124.4890404061762</v>
      </c>
      <c r="AF458" s="109">
        <f t="shared" si="3268"/>
        <v>1124.4890404061762</v>
      </c>
      <c r="AG458" s="109">
        <f t="shared" si="3269"/>
        <v>1123.1238136873469</v>
      </c>
      <c r="AH458" s="109">
        <f t="shared" si="3270"/>
        <v>1123.1238136873469</v>
      </c>
      <c r="AI458" s="35">
        <f t="shared" si="3271"/>
        <v>1076.608661999408</v>
      </c>
      <c r="AJ458" s="109">
        <f t="shared" si="3272"/>
        <v>1076.608661999408</v>
      </c>
      <c r="AK458" s="35">
        <f t="shared" si="3273"/>
        <v>1076.608661999408</v>
      </c>
      <c r="AL458" s="109">
        <f t="shared" si="3274"/>
        <v>1076.608661999408</v>
      </c>
      <c r="AM458" s="35">
        <f t="shared" si="3275"/>
        <v>1076.6456011701148</v>
      </c>
      <c r="AN458" s="109">
        <f t="shared" si="3276"/>
        <v>1076.6456011701148</v>
      </c>
      <c r="AO458" s="35">
        <f t="shared" si="3277"/>
        <v>1076.765700416463</v>
      </c>
      <c r="AP458" s="109">
        <f t="shared" si="3278"/>
        <v>1076.765700416463</v>
      </c>
      <c r="BB458">
        <v>33</v>
      </c>
      <c r="BE458" s="327">
        <f t="shared" si="3238"/>
        <v>10000</v>
      </c>
      <c r="JE458" s="327"/>
      <c r="JF458" s="327"/>
      <c r="MZ458">
        <v>32</v>
      </c>
      <c r="NA458" s="591">
        <f t="shared" si="3285"/>
        <v>2.9000000000000001E-2</v>
      </c>
      <c r="OU458">
        <v>32</v>
      </c>
      <c r="OV458" s="591">
        <f t="shared" si="3286"/>
        <v>2.9000000000000001E-2</v>
      </c>
      <c r="OW458" s="591">
        <f t="shared" si="3287"/>
        <v>9.0000000000000011E-3</v>
      </c>
    </row>
    <row r="459" spans="2:413" hidden="1" x14ac:dyDescent="0.3">
      <c r="B459">
        <v>33</v>
      </c>
      <c r="C459" s="109">
        <f t="shared" si="3239"/>
        <v>1111.77</v>
      </c>
      <c r="D459" s="109">
        <f t="shared" si="3255"/>
        <v>1111.77</v>
      </c>
      <c r="E459" s="109">
        <f t="shared" si="3240"/>
        <v>1177.77</v>
      </c>
      <c r="F459" s="109">
        <f t="shared" si="3256"/>
        <v>1177.77</v>
      </c>
      <c r="G459" s="109">
        <f t="shared" si="3241"/>
        <v>1117.72</v>
      </c>
      <c r="H459" s="109">
        <f t="shared" si="3257"/>
        <v>1117.72</v>
      </c>
      <c r="I459" s="109">
        <f t="shared" si="3242"/>
        <v>1176.0899999999999</v>
      </c>
      <c r="J459" s="109">
        <f t="shared" si="3258"/>
        <v>1176.0899999999999</v>
      </c>
      <c r="K459" s="109">
        <f t="shared" si="3243"/>
        <v>1117.6300000000001</v>
      </c>
      <c r="L459" s="109">
        <f t="shared" si="3259"/>
        <v>1117.6300000000001</v>
      </c>
      <c r="M459" s="109">
        <f t="shared" si="3244"/>
        <v>1071.76</v>
      </c>
      <c r="N459" s="109">
        <f t="shared" si="3260"/>
        <v>1071.76</v>
      </c>
      <c r="O459" s="109">
        <f t="shared" si="3245"/>
        <v>1065.07</v>
      </c>
      <c r="P459" s="109">
        <f t="shared" si="3261"/>
        <v>1065.07</v>
      </c>
      <c r="Q459" s="109">
        <f t="shared" si="3246"/>
        <v>1058.0899999999999</v>
      </c>
      <c r="R459" s="109">
        <f t="shared" si="3262"/>
        <v>1058.0899999999999</v>
      </c>
      <c r="S459" s="109">
        <f t="shared" si="3247"/>
        <v>1066.78</v>
      </c>
      <c r="T459" s="109">
        <f t="shared" si="3263"/>
        <v>1066.78</v>
      </c>
      <c r="U459" s="109">
        <f t="shared" si="3248"/>
        <v>1060.0899999999999</v>
      </c>
      <c r="V459" s="109">
        <f t="shared" si="3249"/>
        <v>1060.0899999999999</v>
      </c>
      <c r="W459" s="109">
        <f t="shared" si="3250"/>
        <v>1123.8775326810628</v>
      </c>
      <c r="X459" s="109">
        <f t="shared" si="3264"/>
        <v>1123.8775326810628</v>
      </c>
      <c r="Y459" s="109">
        <f t="shared" si="3251"/>
        <v>1124.3399999999999</v>
      </c>
      <c r="Z459" s="109">
        <f t="shared" si="3265"/>
        <v>1124.3399999999999</v>
      </c>
      <c r="AA459" s="109">
        <f t="shared" si="3252"/>
        <v>1126.4568749999989</v>
      </c>
      <c r="AB459" s="109">
        <f t="shared" si="3266"/>
        <v>1126.4568749999989</v>
      </c>
      <c r="AC459" s="109">
        <f t="shared" si="3253"/>
        <v>1124.4930833333331</v>
      </c>
      <c r="AD459" s="109">
        <f t="shared" si="3267"/>
        <v>1124.4930833333331</v>
      </c>
      <c r="AE459" s="109">
        <f t="shared" si="3254"/>
        <v>1124.4890404061762</v>
      </c>
      <c r="AF459" s="109">
        <f t="shared" si="3268"/>
        <v>1124.4890404061762</v>
      </c>
      <c r="AG459" s="109">
        <f t="shared" si="3269"/>
        <v>1123.1238136873469</v>
      </c>
      <c r="AH459" s="109">
        <f t="shared" si="3270"/>
        <v>1123.1238136873469</v>
      </c>
      <c r="AI459" s="35">
        <f t="shared" si="3271"/>
        <v>1076.608661999408</v>
      </c>
      <c r="AJ459" s="109">
        <f t="shared" si="3272"/>
        <v>1076.608661999408</v>
      </c>
      <c r="AK459" s="35">
        <f t="shared" si="3273"/>
        <v>1076.608661999408</v>
      </c>
      <c r="AL459" s="109">
        <f t="shared" si="3274"/>
        <v>1076.608661999408</v>
      </c>
      <c r="AM459" s="35">
        <f t="shared" si="3275"/>
        <v>1076.6456011701148</v>
      </c>
      <c r="AN459" s="109">
        <f t="shared" si="3276"/>
        <v>1076.6456011701148</v>
      </c>
      <c r="AO459" s="35">
        <f t="shared" si="3277"/>
        <v>1076.765700416463</v>
      </c>
      <c r="AP459" s="109">
        <f t="shared" si="3278"/>
        <v>1076.765700416463</v>
      </c>
      <c r="BB459">
        <v>34</v>
      </c>
      <c r="BE459" s="327">
        <f t="shared" si="3238"/>
        <v>10000</v>
      </c>
      <c r="JE459" s="327"/>
      <c r="JF459" s="327"/>
      <c r="MZ459">
        <v>33</v>
      </c>
      <c r="NA459" s="591">
        <f t="shared" si="3285"/>
        <v>2.9000000000000001E-2</v>
      </c>
      <c r="OU459">
        <v>33</v>
      </c>
      <c r="OV459" s="591">
        <f t="shared" si="3286"/>
        <v>2.9000000000000001E-2</v>
      </c>
      <c r="OW459" s="591">
        <f t="shared" si="3287"/>
        <v>9.0000000000000011E-3</v>
      </c>
    </row>
    <row r="460" spans="2:413" hidden="1" x14ac:dyDescent="0.3">
      <c r="B460">
        <v>34</v>
      </c>
      <c r="C460" s="109">
        <f t="shared" si="3239"/>
        <v>1111.77</v>
      </c>
      <c r="D460" s="109">
        <f t="shared" si="3255"/>
        <v>1111.77</v>
      </c>
      <c r="E460" s="109">
        <f t="shared" si="3240"/>
        <v>1177.1099999999999</v>
      </c>
      <c r="F460" s="109">
        <f t="shared" si="3256"/>
        <v>1177.1099999999999</v>
      </c>
      <c r="G460" s="109">
        <f t="shared" si="3241"/>
        <v>1117.72</v>
      </c>
      <c r="H460" s="109">
        <f t="shared" si="3257"/>
        <v>1117.72</v>
      </c>
      <c r="I460" s="109">
        <f t="shared" si="3242"/>
        <v>1176.0899999999999</v>
      </c>
      <c r="J460" s="109">
        <f t="shared" si="3258"/>
        <v>1176.0899999999999</v>
      </c>
      <c r="K460" s="109">
        <f t="shared" si="3243"/>
        <v>1117.6300000000001</v>
      </c>
      <c r="L460" s="109">
        <f t="shared" si="3259"/>
        <v>1117.6300000000001</v>
      </c>
      <c r="M460" s="109">
        <f t="shared" si="3244"/>
        <v>1071.76</v>
      </c>
      <c r="N460" s="109">
        <f t="shared" si="3260"/>
        <v>1071.76</v>
      </c>
      <c r="O460" s="109">
        <f t="shared" si="3245"/>
        <v>1064.8699999999999</v>
      </c>
      <c r="P460" s="109">
        <f t="shared" si="3261"/>
        <v>1064.8699999999999</v>
      </c>
      <c r="Q460" s="109">
        <f t="shared" si="3246"/>
        <v>1058.0899999999999</v>
      </c>
      <c r="R460" s="109">
        <f t="shared" si="3262"/>
        <v>1058.0899999999999</v>
      </c>
      <c r="S460" s="109">
        <f t="shared" si="3247"/>
        <v>1066.78</v>
      </c>
      <c r="T460" s="109">
        <f t="shared" si="3263"/>
        <v>1066.78</v>
      </c>
      <c r="U460" s="109">
        <f t="shared" si="3248"/>
        <v>1060.0899999999999</v>
      </c>
      <c r="V460" s="109">
        <f t="shared" si="3249"/>
        <v>1060.0899999999999</v>
      </c>
      <c r="W460" s="109">
        <f t="shared" si="3250"/>
        <v>1123.8775326810628</v>
      </c>
      <c r="X460" s="109">
        <f t="shared" si="3264"/>
        <v>1123.8775326810628</v>
      </c>
      <c r="Y460" s="109">
        <f t="shared" si="3251"/>
        <v>1124.3399999999999</v>
      </c>
      <c r="Z460" s="109">
        <f t="shared" si="3265"/>
        <v>1124.3399999999999</v>
      </c>
      <c r="AA460" s="109">
        <f t="shared" si="3252"/>
        <v>1126.4568749999989</v>
      </c>
      <c r="AB460" s="109">
        <f t="shared" si="3266"/>
        <v>1126.4568749999989</v>
      </c>
      <c r="AC460" s="109">
        <f t="shared" si="3253"/>
        <v>1124.4930833333331</v>
      </c>
      <c r="AD460" s="109">
        <f t="shared" si="3267"/>
        <v>1124.4930833333331</v>
      </c>
      <c r="AE460" s="109">
        <f t="shared" si="3254"/>
        <v>1124.4890404061762</v>
      </c>
      <c r="AF460" s="109">
        <f t="shared" si="3268"/>
        <v>1124.4890404061762</v>
      </c>
      <c r="AG460" s="109">
        <f t="shared" si="3269"/>
        <v>1123.1238136873469</v>
      </c>
      <c r="AH460" s="109">
        <f t="shared" si="3270"/>
        <v>1123.1238136873469</v>
      </c>
      <c r="AI460" s="35">
        <f t="shared" si="3271"/>
        <v>1076.608661999408</v>
      </c>
      <c r="AJ460" s="109">
        <f t="shared" si="3272"/>
        <v>1076.608661999408</v>
      </c>
      <c r="AK460" s="35">
        <f t="shared" si="3273"/>
        <v>1076.608661999408</v>
      </c>
      <c r="AL460" s="109">
        <f t="shared" si="3274"/>
        <v>1076.608661999408</v>
      </c>
      <c r="AM460" s="35">
        <f t="shared" si="3275"/>
        <v>1076.6456011701148</v>
      </c>
      <c r="AN460" s="109">
        <f t="shared" si="3276"/>
        <v>1076.6456011701148</v>
      </c>
      <c r="AO460" s="35">
        <f t="shared" si="3277"/>
        <v>1076.765700416463</v>
      </c>
      <c r="AP460" s="109">
        <f t="shared" si="3278"/>
        <v>1076.765700416463</v>
      </c>
      <c r="BB460">
        <v>35</v>
      </c>
      <c r="BE460" s="327">
        <f t="shared" si="3238"/>
        <v>10000</v>
      </c>
      <c r="JE460" s="327"/>
      <c r="JF460" s="327"/>
      <c r="MZ460">
        <v>34</v>
      </c>
      <c r="NA460" s="591">
        <f t="shared" si="3285"/>
        <v>2.9000000000000001E-2</v>
      </c>
      <c r="OU460">
        <v>34</v>
      </c>
      <c r="OV460" s="591">
        <f t="shared" si="3286"/>
        <v>2.9000000000000001E-2</v>
      </c>
      <c r="OW460" s="591">
        <f t="shared" si="3287"/>
        <v>9.0000000000000011E-3</v>
      </c>
    </row>
    <row r="461" spans="2:413" hidden="1" x14ac:dyDescent="0.3">
      <c r="B461">
        <v>35</v>
      </c>
      <c r="C461" s="109">
        <f t="shared" si="3239"/>
        <v>1111.77</v>
      </c>
      <c r="D461" s="109">
        <f t="shared" si="3255"/>
        <v>1111.77</v>
      </c>
      <c r="E461" s="109">
        <f t="shared" si="3240"/>
        <v>1176.45</v>
      </c>
      <c r="F461" s="109">
        <f t="shared" si="3256"/>
        <v>1176.45</v>
      </c>
      <c r="G461" s="109">
        <f t="shared" si="3241"/>
        <v>1117.72</v>
      </c>
      <c r="H461" s="109">
        <f t="shared" si="3257"/>
        <v>1117.72</v>
      </c>
      <c r="I461" s="109">
        <f t="shared" si="3242"/>
        <v>1176.0899999999999</v>
      </c>
      <c r="J461" s="109">
        <f t="shared" si="3258"/>
        <v>1176.0899999999999</v>
      </c>
      <c r="K461" s="109">
        <f t="shared" si="3243"/>
        <v>1117.6300000000001</v>
      </c>
      <c r="L461" s="109">
        <f t="shared" si="3259"/>
        <v>1117.6300000000001</v>
      </c>
      <c r="M461" s="109">
        <f t="shared" si="3244"/>
        <v>1071.76</v>
      </c>
      <c r="N461" s="109">
        <f t="shared" si="3260"/>
        <v>1071.76</v>
      </c>
      <c r="O461" s="109">
        <f t="shared" si="3245"/>
        <v>1064.6500000000001</v>
      </c>
      <c r="P461" s="109">
        <f t="shared" si="3261"/>
        <v>1064.6500000000001</v>
      </c>
      <c r="Q461" s="109">
        <f t="shared" si="3246"/>
        <v>1058.0899999999999</v>
      </c>
      <c r="R461" s="109">
        <f t="shared" si="3262"/>
        <v>1058.0899999999999</v>
      </c>
      <c r="S461" s="109">
        <f t="shared" si="3247"/>
        <v>1066.78</v>
      </c>
      <c r="T461" s="109">
        <f t="shared" si="3263"/>
        <v>1066.78</v>
      </c>
      <c r="U461" s="109">
        <f t="shared" si="3248"/>
        <v>1060.0899999999999</v>
      </c>
      <c r="V461" s="109">
        <f t="shared" si="3249"/>
        <v>1060.0899999999999</v>
      </c>
      <c r="W461" s="109">
        <f t="shared" si="3250"/>
        <v>1123.8775326810628</v>
      </c>
      <c r="X461" s="109">
        <f t="shared" si="3264"/>
        <v>1123.8775326810628</v>
      </c>
      <c r="Y461" s="109">
        <f t="shared" si="3251"/>
        <v>1124.3399999999999</v>
      </c>
      <c r="Z461" s="109">
        <f t="shared" si="3265"/>
        <v>1124.3399999999999</v>
      </c>
      <c r="AA461" s="109">
        <f t="shared" si="3252"/>
        <v>1126.4568749999989</v>
      </c>
      <c r="AB461" s="109">
        <f t="shared" si="3266"/>
        <v>1126.4568749999989</v>
      </c>
      <c r="AC461" s="109">
        <f t="shared" si="3253"/>
        <v>1124.4930833333331</v>
      </c>
      <c r="AD461" s="109">
        <f t="shared" si="3267"/>
        <v>1124.4930833333331</v>
      </c>
      <c r="AE461" s="109">
        <f t="shared" si="3254"/>
        <v>1124.4890404061762</v>
      </c>
      <c r="AF461" s="109">
        <f t="shared" si="3268"/>
        <v>1124.4890404061762</v>
      </c>
      <c r="AG461" s="109">
        <f t="shared" si="3269"/>
        <v>1123.1238136873469</v>
      </c>
      <c r="AH461" s="109">
        <f t="shared" si="3270"/>
        <v>1123.1238136873469</v>
      </c>
      <c r="AI461" s="35">
        <f t="shared" si="3271"/>
        <v>1076.608661999408</v>
      </c>
      <c r="AJ461" s="109">
        <f t="shared" si="3272"/>
        <v>1076.608661999408</v>
      </c>
      <c r="AK461" s="35">
        <f t="shared" si="3273"/>
        <v>1076.608661999408</v>
      </c>
      <c r="AL461" s="109">
        <f t="shared" si="3274"/>
        <v>1076.608661999408</v>
      </c>
      <c r="AM461" s="35">
        <f t="shared" si="3275"/>
        <v>1076.6456011701148</v>
      </c>
      <c r="AN461" s="109">
        <f t="shared" si="3276"/>
        <v>1076.6456011701148</v>
      </c>
      <c r="AO461" s="35">
        <f t="shared" si="3277"/>
        <v>1076.765700416463</v>
      </c>
      <c r="AP461" s="109">
        <f t="shared" si="3278"/>
        <v>1076.765700416463</v>
      </c>
      <c r="BB461">
        <v>36</v>
      </c>
      <c r="BE461" s="327">
        <f t="shared" si="3238"/>
        <v>10000</v>
      </c>
      <c r="JE461" s="327"/>
      <c r="JF461" s="327"/>
      <c r="MZ461" s="616">
        <v>35</v>
      </c>
      <c r="NA461" s="617">
        <f t="shared" si="3285"/>
        <v>2.9000000000000001E-2</v>
      </c>
      <c r="OU461" s="616">
        <v>35</v>
      </c>
      <c r="OV461" s="617">
        <f t="shared" si="3286"/>
        <v>2.9000000000000001E-2</v>
      </c>
      <c r="OW461" s="617">
        <f t="shared" si="3287"/>
        <v>9.0000000000000011E-3</v>
      </c>
    </row>
    <row r="462" spans="2:413" hidden="1" x14ac:dyDescent="0.3">
      <c r="B462">
        <v>36</v>
      </c>
      <c r="C462" s="109">
        <f t="shared" si="3239"/>
        <v>1111.77</v>
      </c>
      <c r="D462" s="109">
        <f t="shared" si="3255"/>
        <v>1111.77</v>
      </c>
      <c r="E462" s="109">
        <f t="shared" si="3240"/>
        <v>1175.77</v>
      </c>
      <c r="F462" s="109">
        <f t="shared" si="3256"/>
        <v>1175.77</v>
      </c>
      <c r="G462" s="109">
        <f t="shared" si="3241"/>
        <v>1117.72</v>
      </c>
      <c r="H462" s="109">
        <f t="shared" si="3257"/>
        <v>1117.72</v>
      </c>
      <c r="I462" s="109">
        <f t="shared" si="3242"/>
        <v>1176.0899999999999</v>
      </c>
      <c r="J462" s="109">
        <f t="shared" si="3258"/>
        <v>1176.0899999999999</v>
      </c>
      <c r="K462" s="109">
        <f t="shared" si="3243"/>
        <v>1117.6300000000001</v>
      </c>
      <c r="L462" s="109">
        <f t="shared" si="3259"/>
        <v>1117.6300000000001</v>
      </c>
      <c r="M462" s="109">
        <f t="shared" si="3244"/>
        <v>1071.76</v>
      </c>
      <c r="N462" s="109">
        <f t="shared" si="3260"/>
        <v>1071.76</v>
      </c>
      <c r="O462" s="109">
        <f t="shared" si="3245"/>
        <v>1064.43</v>
      </c>
      <c r="P462" s="109">
        <f t="shared" si="3261"/>
        <v>1064.43</v>
      </c>
      <c r="Q462" s="109">
        <f t="shared" si="3246"/>
        <v>1058.0899999999999</v>
      </c>
      <c r="R462" s="109">
        <f t="shared" si="3262"/>
        <v>1058.0899999999999</v>
      </c>
      <c r="S462" s="109">
        <f t="shared" si="3247"/>
        <v>1066.78</v>
      </c>
      <c r="T462" s="109">
        <f t="shared" si="3263"/>
        <v>1066.78</v>
      </c>
      <c r="U462" s="109">
        <f t="shared" si="3248"/>
        <v>1060.0899999999999</v>
      </c>
      <c r="V462" s="109">
        <f t="shared" si="3249"/>
        <v>1060.0899999999999</v>
      </c>
      <c r="W462" s="109">
        <f t="shared" si="3250"/>
        <v>1123.8775326810628</v>
      </c>
      <c r="X462" s="109">
        <f t="shared" si="3264"/>
        <v>1123.8775326810628</v>
      </c>
      <c r="Y462" s="109">
        <f t="shared" si="3251"/>
        <v>1124.3399999999999</v>
      </c>
      <c r="Z462" s="109">
        <f t="shared" si="3265"/>
        <v>1124.3399999999999</v>
      </c>
      <c r="AA462" s="109">
        <f t="shared" si="3252"/>
        <v>1126.4568749999989</v>
      </c>
      <c r="AB462" s="109">
        <f t="shared" si="3266"/>
        <v>1126.4568749999989</v>
      </c>
      <c r="AC462" s="109">
        <f t="shared" si="3253"/>
        <v>1124.4930833333331</v>
      </c>
      <c r="AD462" s="109">
        <f t="shared" si="3267"/>
        <v>1124.4930833333331</v>
      </c>
      <c r="AE462" s="109">
        <f t="shared" si="3254"/>
        <v>1124.4890404061762</v>
      </c>
      <c r="AF462" s="109">
        <f t="shared" si="3268"/>
        <v>1124.4890404061762</v>
      </c>
      <c r="AG462" s="109">
        <f t="shared" si="3269"/>
        <v>1123.1238136873469</v>
      </c>
      <c r="AH462" s="109">
        <f t="shared" si="3270"/>
        <v>1123.1238136873469</v>
      </c>
      <c r="AI462" s="35">
        <f t="shared" si="3271"/>
        <v>1076.608661999408</v>
      </c>
      <c r="AJ462" s="109">
        <f t="shared" si="3272"/>
        <v>1076.608661999408</v>
      </c>
      <c r="AK462" s="35">
        <f t="shared" si="3273"/>
        <v>1076.608661999408</v>
      </c>
      <c r="AL462" s="109">
        <f t="shared" si="3274"/>
        <v>1076.608661999408</v>
      </c>
      <c r="AM462" s="35">
        <f t="shared" si="3275"/>
        <v>1076.6456011701148</v>
      </c>
      <c r="AN462" s="109">
        <f t="shared" si="3276"/>
        <v>1076.6456011701148</v>
      </c>
      <c r="AO462" s="35">
        <f t="shared" si="3277"/>
        <v>1076.765700416463</v>
      </c>
      <c r="AP462" s="109">
        <f t="shared" si="3278"/>
        <v>1076.765700416463</v>
      </c>
      <c r="BB462">
        <v>37</v>
      </c>
      <c r="BE462" s="327">
        <f t="shared" si="3238"/>
        <v>10000</v>
      </c>
      <c r="JE462" s="327"/>
      <c r="JF462" s="327"/>
      <c r="MZ462">
        <v>36</v>
      </c>
      <c r="NA462" s="591">
        <f>$D$7+($AT$30*$L$7)+($AV$30*$M$7)</f>
        <v>3.0000000000000002E-2</v>
      </c>
      <c r="OU462">
        <v>36</v>
      </c>
      <c r="OV462" s="591">
        <f>$D$7+($BB$30*$L$7)+($BD$30*$M$7)</f>
        <v>3.0000000000000002E-2</v>
      </c>
      <c r="OW462" s="591">
        <f>($BB$30)+($BD$30)</f>
        <v>9.9999999999999985E-3</v>
      </c>
    </row>
    <row r="463" spans="2:413" hidden="1" x14ac:dyDescent="0.3">
      <c r="B463">
        <v>37</v>
      </c>
      <c r="C463" s="109">
        <f t="shared" si="3239"/>
        <v>1111.77</v>
      </c>
      <c r="D463" s="109">
        <f t="shared" si="3255"/>
        <v>1111.77</v>
      </c>
      <c r="E463" s="109">
        <f t="shared" si="3240"/>
        <v>1175.0899999999999</v>
      </c>
      <c r="F463" s="109">
        <f t="shared" si="3256"/>
        <v>1175.0899999999999</v>
      </c>
      <c r="G463" s="109">
        <f t="shared" si="3241"/>
        <v>1117.72</v>
      </c>
      <c r="H463" s="109">
        <f t="shared" si="3257"/>
        <v>1117.72</v>
      </c>
      <c r="I463" s="109">
        <f t="shared" si="3242"/>
        <v>1168.43</v>
      </c>
      <c r="J463" s="109">
        <f t="shared" si="3258"/>
        <v>1168.43</v>
      </c>
      <c r="K463" s="109">
        <f t="shared" si="3243"/>
        <v>1117.6300000000001</v>
      </c>
      <c r="L463" s="109">
        <f t="shared" si="3259"/>
        <v>1117.6300000000001</v>
      </c>
      <c r="M463" s="109">
        <f t="shared" si="3244"/>
        <v>1078.43</v>
      </c>
      <c r="N463" s="109">
        <f t="shared" si="3260"/>
        <v>1078.43</v>
      </c>
      <c r="O463" s="109">
        <f t="shared" si="3245"/>
        <v>1070.04</v>
      </c>
      <c r="P463" s="109">
        <f t="shared" si="3261"/>
        <v>1070.04</v>
      </c>
      <c r="Q463" s="109">
        <f t="shared" si="3246"/>
        <v>1058.0899999999999</v>
      </c>
      <c r="R463" s="109">
        <f t="shared" si="3262"/>
        <v>1058.0899999999999</v>
      </c>
      <c r="S463" s="109">
        <f t="shared" si="3247"/>
        <v>1070.04</v>
      </c>
      <c r="T463" s="109">
        <f t="shared" si="3263"/>
        <v>1070.04</v>
      </c>
      <c r="U463" s="109">
        <f t="shared" si="3248"/>
        <v>1060.0899999999999</v>
      </c>
      <c r="V463" s="109">
        <f t="shared" si="3249"/>
        <v>1060.0899999999999</v>
      </c>
      <c r="W463" s="109">
        <f t="shared" si="3250"/>
        <v>1123.8775326810628</v>
      </c>
      <c r="X463" s="109">
        <f t="shared" si="3264"/>
        <v>1123.8775326810628</v>
      </c>
      <c r="Y463" s="109">
        <f t="shared" si="3251"/>
        <v>1124.3399999999999</v>
      </c>
      <c r="Z463" s="109">
        <f t="shared" si="3265"/>
        <v>1124.3399999999999</v>
      </c>
      <c r="AA463" s="109">
        <f t="shared" si="3252"/>
        <v>1126.4568749999989</v>
      </c>
      <c r="AB463" s="109">
        <f t="shared" si="3266"/>
        <v>1126.4568749999989</v>
      </c>
      <c r="AC463" s="109">
        <f t="shared" si="3253"/>
        <v>1124.4930833333331</v>
      </c>
      <c r="AD463" s="109">
        <f t="shared" si="3267"/>
        <v>1124.4930833333331</v>
      </c>
      <c r="AE463" s="109">
        <f t="shared" si="3254"/>
        <v>1124.4890404061762</v>
      </c>
      <c r="AF463" s="109">
        <f t="shared" si="3268"/>
        <v>1124.4890404061762</v>
      </c>
      <c r="AG463" s="109">
        <f t="shared" si="3269"/>
        <v>1123.1238136873469</v>
      </c>
      <c r="AH463" s="109">
        <f t="shared" si="3270"/>
        <v>1123.1238136873469</v>
      </c>
      <c r="AI463" s="35">
        <f t="shared" si="3271"/>
        <v>1076.608661999408</v>
      </c>
      <c r="AJ463" s="109">
        <f t="shared" si="3272"/>
        <v>1076.608661999408</v>
      </c>
      <c r="AK463" s="35">
        <f t="shared" si="3273"/>
        <v>1076.608661999408</v>
      </c>
      <c r="AL463" s="109">
        <f t="shared" si="3274"/>
        <v>1076.608661999408</v>
      </c>
      <c r="AM463" s="35">
        <f t="shared" si="3275"/>
        <v>1076.6456011701148</v>
      </c>
      <c r="AN463" s="109">
        <f t="shared" si="3276"/>
        <v>1076.6456011701148</v>
      </c>
      <c r="AO463" s="35">
        <f t="shared" si="3277"/>
        <v>1076.765700416463</v>
      </c>
      <c r="AP463" s="109">
        <f t="shared" si="3278"/>
        <v>1076.765700416463</v>
      </c>
      <c r="BB463">
        <v>38</v>
      </c>
      <c r="BE463" s="327">
        <f t="shared" si="3238"/>
        <v>10000</v>
      </c>
      <c r="JE463" s="327"/>
      <c r="JF463" s="327"/>
      <c r="MZ463">
        <v>37</v>
      </c>
      <c r="NA463" s="591">
        <f t="shared" ref="NA463:NA474" si="3288">$D$7+($AT$30*$L$7)+($AV$30*$M$7)</f>
        <v>3.0000000000000002E-2</v>
      </c>
      <c r="OU463">
        <v>37</v>
      </c>
      <c r="OV463" s="591">
        <f t="shared" ref="OV463:OV474" si="3289">$D$7+($BB$30*$L$7)+($BD$30*$M$7)</f>
        <v>3.0000000000000002E-2</v>
      </c>
      <c r="OW463" s="591">
        <f t="shared" ref="OW463:OW474" si="3290">($BB$30)+($BD$30)</f>
        <v>9.9999999999999985E-3</v>
      </c>
    </row>
    <row r="464" spans="2:413" hidden="1" x14ac:dyDescent="0.3">
      <c r="B464">
        <v>38</v>
      </c>
      <c r="C464" s="109">
        <f t="shared" si="3239"/>
        <v>1111.77</v>
      </c>
      <c r="D464" s="109">
        <f t="shared" si="3255"/>
        <v>1111.77</v>
      </c>
      <c r="E464" s="109">
        <f t="shared" si="3240"/>
        <v>1174.43</v>
      </c>
      <c r="F464" s="109">
        <f t="shared" si="3256"/>
        <v>1174.43</v>
      </c>
      <c r="G464" s="109">
        <f t="shared" si="3241"/>
        <v>1117.72</v>
      </c>
      <c r="H464" s="109">
        <f t="shared" si="3257"/>
        <v>1117.72</v>
      </c>
      <c r="I464" s="109">
        <f t="shared" si="3242"/>
        <v>1168.43</v>
      </c>
      <c r="J464" s="109">
        <f t="shared" si="3258"/>
        <v>1168.43</v>
      </c>
      <c r="K464" s="109">
        <f t="shared" si="3243"/>
        <v>1117.6300000000001</v>
      </c>
      <c r="L464" s="109">
        <f t="shared" si="3259"/>
        <v>1117.6300000000001</v>
      </c>
      <c r="M464" s="109">
        <f t="shared" si="3244"/>
        <v>1078.43</v>
      </c>
      <c r="N464" s="109">
        <f t="shared" si="3260"/>
        <v>1078.43</v>
      </c>
      <c r="O464" s="109">
        <f t="shared" si="3245"/>
        <v>1069.8</v>
      </c>
      <c r="P464" s="109">
        <f t="shared" si="3261"/>
        <v>1069.8</v>
      </c>
      <c r="Q464" s="109">
        <f t="shared" si="3246"/>
        <v>1058.0899999999999</v>
      </c>
      <c r="R464" s="109">
        <f t="shared" si="3262"/>
        <v>1058.0899999999999</v>
      </c>
      <c r="S464" s="109">
        <f t="shared" si="3247"/>
        <v>1070.04</v>
      </c>
      <c r="T464" s="109">
        <f t="shared" si="3263"/>
        <v>1070.04</v>
      </c>
      <c r="U464" s="109">
        <f t="shared" si="3248"/>
        <v>1060.0899999999999</v>
      </c>
      <c r="V464" s="109">
        <f t="shared" si="3249"/>
        <v>1060.0899999999999</v>
      </c>
      <c r="W464" s="109">
        <f t="shared" si="3250"/>
        <v>1123.8775326810628</v>
      </c>
      <c r="X464" s="109">
        <f t="shared" si="3264"/>
        <v>1123.8775326810628</v>
      </c>
      <c r="Y464" s="109">
        <f t="shared" si="3251"/>
        <v>1124.3399999999999</v>
      </c>
      <c r="Z464" s="109">
        <f t="shared" si="3265"/>
        <v>1124.3399999999999</v>
      </c>
      <c r="AA464" s="109">
        <f t="shared" si="3252"/>
        <v>1126.4568749999989</v>
      </c>
      <c r="AB464" s="109">
        <f t="shared" si="3266"/>
        <v>1126.4568749999989</v>
      </c>
      <c r="AC464" s="109">
        <f t="shared" si="3253"/>
        <v>1124.4930833333331</v>
      </c>
      <c r="AD464" s="109">
        <f t="shared" si="3267"/>
        <v>1124.4930833333331</v>
      </c>
      <c r="AE464" s="109">
        <f t="shared" si="3254"/>
        <v>1124.4890404061762</v>
      </c>
      <c r="AF464" s="109">
        <f t="shared" si="3268"/>
        <v>1124.4890404061762</v>
      </c>
      <c r="AG464" s="109">
        <f t="shared" si="3269"/>
        <v>1123.1238136873469</v>
      </c>
      <c r="AH464" s="109">
        <f t="shared" si="3270"/>
        <v>1123.1238136873469</v>
      </c>
      <c r="AI464" s="35">
        <f t="shared" si="3271"/>
        <v>1076.608661999408</v>
      </c>
      <c r="AJ464" s="109">
        <f t="shared" si="3272"/>
        <v>1076.608661999408</v>
      </c>
      <c r="AK464" s="35">
        <f t="shared" si="3273"/>
        <v>1076.608661999408</v>
      </c>
      <c r="AL464" s="109">
        <f t="shared" si="3274"/>
        <v>1076.608661999408</v>
      </c>
      <c r="AM464" s="35">
        <f t="shared" si="3275"/>
        <v>1076.6456011701148</v>
      </c>
      <c r="AN464" s="109">
        <f t="shared" si="3276"/>
        <v>1076.6456011701148</v>
      </c>
      <c r="AO464" s="35">
        <f t="shared" si="3277"/>
        <v>1076.765700416463</v>
      </c>
      <c r="AP464" s="109">
        <f t="shared" si="3278"/>
        <v>1076.765700416463</v>
      </c>
      <c r="BB464">
        <v>39</v>
      </c>
      <c r="BE464" s="327">
        <f t="shared" si="3238"/>
        <v>10000</v>
      </c>
      <c r="JE464" s="327"/>
      <c r="JF464" s="327"/>
      <c r="MZ464">
        <v>38</v>
      </c>
      <c r="NA464" s="591">
        <f t="shared" si="3288"/>
        <v>3.0000000000000002E-2</v>
      </c>
      <c r="OU464">
        <v>38</v>
      </c>
      <c r="OV464" s="591">
        <f t="shared" si="3289"/>
        <v>3.0000000000000002E-2</v>
      </c>
      <c r="OW464" s="591">
        <f t="shared" si="3290"/>
        <v>9.9999999999999985E-3</v>
      </c>
    </row>
    <row r="465" spans="2:413" hidden="1" x14ac:dyDescent="0.3">
      <c r="B465">
        <v>39</v>
      </c>
      <c r="C465" s="109">
        <f t="shared" si="3239"/>
        <v>1111.77</v>
      </c>
      <c r="D465" s="109">
        <f t="shared" si="3255"/>
        <v>1111.77</v>
      </c>
      <c r="E465" s="109">
        <f t="shared" si="3240"/>
        <v>1173.75</v>
      </c>
      <c r="F465" s="109">
        <f t="shared" si="3256"/>
        <v>1173.75</v>
      </c>
      <c r="G465" s="109">
        <f t="shared" si="3241"/>
        <v>1117.72</v>
      </c>
      <c r="H465" s="109">
        <f t="shared" si="3257"/>
        <v>1117.72</v>
      </c>
      <c r="I465" s="109">
        <f t="shared" si="3242"/>
        <v>1168.43</v>
      </c>
      <c r="J465" s="109">
        <f t="shared" si="3258"/>
        <v>1168.43</v>
      </c>
      <c r="K465" s="109">
        <f t="shared" si="3243"/>
        <v>1117.6300000000001</v>
      </c>
      <c r="L465" s="109">
        <f t="shared" si="3259"/>
        <v>1117.6300000000001</v>
      </c>
      <c r="M465" s="109">
        <f t="shared" si="3244"/>
        <v>1078.43</v>
      </c>
      <c r="N465" s="109">
        <f t="shared" si="3260"/>
        <v>1078.43</v>
      </c>
      <c r="O465" s="109">
        <f t="shared" si="3245"/>
        <v>1069.57</v>
      </c>
      <c r="P465" s="109">
        <f t="shared" si="3261"/>
        <v>1069.57</v>
      </c>
      <c r="Q465" s="109">
        <f t="shared" si="3246"/>
        <v>1058.0899999999999</v>
      </c>
      <c r="R465" s="109">
        <f t="shared" si="3262"/>
        <v>1058.0899999999999</v>
      </c>
      <c r="S465" s="109">
        <f t="shared" si="3247"/>
        <v>1070.04</v>
      </c>
      <c r="T465" s="109">
        <f t="shared" si="3263"/>
        <v>1070.04</v>
      </c>
      <c r="U465" s="109">
        <f t="shared" si="3248"/>
        <v>1060.0899999999999</v>
      </c>
      <c r="V465" s="109">
        <f t="shared" si="3249"/>
        <v>1060.0899999999999</v>
      </c>
      <c r="W465" s="109">
        <f t="shared" si="3250"/>
        <v>1123.8775326810628</v>
      </c>
      <c r="X465" s="109">
        <f t="shared" si="3264"/>
        <v>1123.8775326810628</v>
      </c>
      <c r="Y465" s="109">
        <f t="shared" si="3251"/>
        <v>1124.3399999999999</v>
      </c>
      <c r="Z465" s="109">
        <f t="shared" si="3265"/>
        <v>1124.3399999999999</v>
      </c>
      <c r="AA465" s="109">
        <f t="shared" si="3252"/>
        <v>1126.4568749999989</v>
      </c>
      <c r="AB465" s="109">
        <f t="shared" si="3266"/>
        <v>1126.4568749999989</v>
      </c>
      <c r="AC465" s="109">
        <f t="shared" si="3253"/>
        <v>1124.4930833333331</v>
      </c>
      <c r="AD465" s="109">
        <f t="shared" si="3267"/>
        <v>1124.4930833333331</v>
      </c>
      <c r="AE465" s="109">
        <f t="shared" si="3254"/>
        <v>1124.4890404061762</v>
      </c>
      <c r="AF465" s="109">
        <f t="shared" si="3268"/>
        <v>1124.4890404061762</v>
      </c>
      <c r="AG465" s="109">
        <f t="shared" si="3269"/>
        <v>1123.1238136873469</v>
      </c>
      <c r="AH465" s="109">
        <f t="shared" si="3270"/>
        <v>1123.1238136873469</v>
      </c>
      <c r="AI465" s="35">
        <f t="shared" si="3271"/>
        <v>1076.608661999408</v>
      </c>
      <c r="AJ465" s="109">
        <f t="shared" si="3272"/>
        <v>1076.608661999408</v>
      </c>
      <c r="AK465" s="35">
        <f t="shared" si="3273"/>
        <v>1076.608661999408</v>
      </c>
      <c r="AL465" s="109">
        <f t="shared" si="3274"/>
        <v>1076.608661999408</v>
      </c>
      <c r="AM465" s="35">
        <f t="shared" si="3275"/>
        <v>1076.6456011701148</v>
      </c>
      <c r="AN465" s="109">
        <f t="shared" si="3276"/>
        <v>1076.6456011701148</v>
      </c>
      <c r="AO465" s="35">
        <f t="shared" si="3277"/>
        <v>1076.765700416463</v>
      </c>
      <c r="AP465" s="109">
        <f t="shared" si="3278"/>
        <v>1076.765700416463</v>
      </c>
      <c r="BB465">
        <v>40</v>
      </c>
      <c r="BE465" s="327">
        <f t="shared" si="3238"/>
        <v>10000</v>
      </c>
      <c r="JE465" s="327"/>
      <c r="JF465" s="327"/>
      <c r="MZ465">
        <v>39</v>
      </c>
      <c r="NA465" s="591">
        <f t="shared" si="3288"/>
        <v>3.0000000000000002E-2</v>
      </c>
      <c r="OU465">
        <v>39</v>
      </c>
      <c r="OV465" s="591">
        <f t="shared" si="3289"/>
        <v>3.0000000000000002E-2</v>
      </c>
      <c r="OW465" s="591">
        <f t="shared" si="3290"/>
        <v>9.9999999999999985E-3</v>
      </c>
    </row>
    <row r="466" spans="2:413" hidden="1" x14ac:dyDescent="0.3">
      <c r="B466">
        <v>40</v>
      </c>
      <c r="C466" s="109">
        <f t="shared" si="3239"/>
        <v>1111.77</v>
      </c>
      <c r="D466" s="109">
        <f t="shared" si="3255"/>
        <v>1111.77</v>
      </c>
      <c r="E466" s="109">
        <f t="shared" si="3240"/>
        <v>1173.07</v>
      </c>
      <c r="F466" s="109">
        <f t="shared" si="3256"/>
        <v>1173.07</v>
      </c>
      <c r="G466" s="109">
        <f t="shared" si="3241"/>
        <v>1117.72</v>
      </c>
      <c r="H466" s="109">
        <f t="shared" si="3257"/>
        <v>1117.72</v>
      </c>
      <c r="I466" s="109">
        <f t="shared" si="3242"/>
        <v>1168.43</v>
      </c>
      <c r="J466" s="109">
        <f t="shared" si="3258"/>
        <v>1168.43</v>
      </c>
      <c r="K466" s="109">
        <f t="shared" si="3243"/>
        <v>1117.6300000000001</v>
      </c>
      <c r="L466" s="109">
        <f t="shared" si="3259"/>
        <v>1117.6300000000001</v>
      </c>
      <c r="M466" s="109">
        <f t="shared" si="3244"/>
        <v>1078.43</v>
      </c>
      <c r="N466" s="109">
        <f t="shared" si="3260"/>
        <v>1078.43</v>
      </c>
      <c r="O466" s="109">
        <f t="shared" si="3245"/>
        <v>1069.32</v>
      </c>
      <c r="P466" s="109">
        <f t="shared" si="3261"/>
        <v>1069.32</v>
      </c>
      <c r="Q466" s="109">
        <f t="shared" si="3246"/>
        <v>1058.0899999999999</v>
      </c>
      <c r="R466" s="109">
        <f t="shared" si="3262"/>
        <v>1058.0899999999999</v>
      </c>
      <c r="S466" s="109">
        <f t="shared" si="3247"/>
        <v>1070.04</v>
      </c>
      <c r="T466" s="109">
        <f t="shared" si="3263"/>
        <v>1070.04</v>
      </c>
      <c r="U466" s="109">
        <f t="shared" si="3248"/>
        <v>1060.0899999999999</v>
      </c>
      <c r="V466" s="109">
        <f t="shared" si="3249"/>
        <v>1060.0899999999999</v>
      </c>
      <c r="W466" s="109">
        <f t="shared" si="3250"/>
        <v>1123.8775326810628</v>
      </c>
      <c r="X466" s="109">
        <f t="shared" si="3264"/>
        <v>1123.8775326810628</v>
      </c>
      <c r="Y466" s="109">
        <f t="shared" si="3251"/>
        <v>1124.3399999999999</v>
      </c>
      <c r="Z466" s="109">
        <f t="shared" si="3265"/>
        <v>1124.3399999999999</v>
      </c>
      <c r="AA466" s="109">
        <f t="shared" si="3252"/>
        <v>1126.4568749999989</v>
      </c>
      <c r="AB466" s="109">
        <f t="shared" si="3266"/>
        <v>1126.4568749999989</v>
      </c>
      <c r="AC466" s="109">
        <f t="shared" si="3253"/>
        <v>1124.4930833333331</v>
      </c>
      <c r="AD466" s="109">
        <f t="shared" si="3267"/>
        <v>1124.4930833333331</v>
      </c>
      <c r="AE466" s="109">
        <f t="shared" si="3254"/>
        <v>1124.4890404061762</v>
      </c>
      <c r="AF466" s="109">
        <f t="shared" si="3268"/>
        <v>1124.4890404061762</v>
      </c>
      <c r="AG466" s="109">
        <f t="shared" si="3269"/>
        <v>1123.1238136873469</v>
      </c>
      <c r="AH466" s="109">
        <f t="shared" si="3270"/>
        <v>1123.1238136873469</v>
      </c>
      <c r="AI466" s="35">
        <f t="shared" si="3271"/>
        <v>1076.608661999408</v>
      </c>
      <c r="AJ466" s="109">
        <f t="shared" si="3272"/>
        <v>1076.608661999408</v>
      </c>
      <c r="AK466" s="35">
        <f t="shared" si="3273"/>
        <v>1076.608661999408</v>
      </c>
      <c r="AL466" s="109">
        <f t="shared" si="3274"/>
        <v>1076.608661999408</v>
      </c>
      <c r="AM466" s="35">
        <f t="shared" si="3275"/>
        <v>1076.6456011701148</v>
      </c>
      <c r="AN466" s="109">
        <f t="shared" si="3276"/>
        <v>1076.6456011701148</v>
      </c>
      <c r="AO466" s="35">
        <f t="shared" si="3277"/>
        <v>1076.765700416463</v>
      </c>
      <c r="AP466" s="109">
        <f t="shared" si="3278"/>
        <v>1076.765700416463</v>
      </c>
      <c r="BB466">
        <v>41</v>
      </c>
      <c r="BE466" s="327">
        <f t="shared" si="3238"/>
        <v>10000</v>
      </c>
      <c r="JE466" s="327"/>
      <c r="JF466" s="327"/>
      <c r="MZ466">
        <v>40</v>
      </c>
      <c r="NA466" s="591">
        <f t="shared" si="3288"/>
        <v>3.0000000000000002E-2</v>
      </c>
      <c r="OU466">
        <v>40</v>
      </c>
      <c r="OV466" s="591">
        <f t="shared" si="3289"/>
        <v>3.0000000000000002E-2</v>
      </c>
      <c r="OW466" s="591">
        <f t="shared" si="3290"/>
        <v>9.9999999999999985E-3</v>
      </c>
    </row>
    <row r="467" spans="2:413" hidden="1" x14ac:dyDescent="0.3">
      <c r="B467">
        <v>41</v>
      </c>
      <c r="C467" s="109">
        <f t="shared" si="3239"/>
        <v>1111.77</v>
      </c>
      <c r="D467" s="109">
        <f t="shared" si="3255"/>
        <v>1111.77</v>
      </c>
      <c r="E467" s="109">
        <f t="shared" si="3240"/>
        <v>1172.4100000000001</v>
      </c>
      <c r="F467" s="109">
        <f t="shared" si="3256"/>
        <v>1172.4100000000001</v>
      </c>
      <c r="G467" s="109">
        <f t="shared" si="3241"/>
        <v>1117.72</v>
      </c>
      <c r="H467" s="109">
        <f t="shared" si="3257"/>
        <v>1117.72</v>
      </c>
      <c r="I467" s="109">
        <f t="shared" si="3242"/>
        <v>1168.43</v>
      </c>
      <c r="J467" s="109">
        <f t="shared" si="3258"/>
        <v>1168.43</v>
      </c>
      <c r="K467" s="109">
        <f t="shared" si="3243"/>
        <v>1117.6300000000001</v>
      </c>
      <c r="L467" s="109">
        <f t="shared" si="3259"/>
        <v>1117.6300000000001</v>
      </c>
      <c r="M467" s="109">
        <f t="shared" si="3244"/>
        <v>1078.43</v>
      </c>
      <c r="N467" s="109">
        <f t="shared" si="3260"/>
        <v>1078.43</v>
      </c>
      <c r="O467" s="109">
        <f t="shared" si="3245"/>
        <v>1069.08</v>
      </c>
      <c r="P467" s="109">
        <f t="shared" si="3261"/>
        <v>1069.08</v>
      </c>
      <c r="Q467" s="109">
        <f t="shared" si="3246"/>
        <v>1058.0899999999999</v>
      </c>
      <c r="R467" s="109">
        <f t="shared" si="3262"/>
        <v>1058.0899999999999</v>
      </c>
      <c r="S467" s="109">
        <f t="shared" si="3247"/>
        <v>1070.04</v>
      </c>
      <c r="T467" s="109">
        <f t="shared" si="3263"/>
        <v>1070.04</v>
      </c>
      <c r="U467" s="109">
        <f t="shared" si="3248"/>
        <v>1060.0899999999999</v>
      </c>
      <c r="V467" s="109">
        <f t="shared" si="3249"/>
        <v>1060.0899999999999</v>
      </c>
      <c r="W467" s="109">
        <f t="shared" si="3250"/>
        <v>1123.8775326810628</v>
      </c>
      <c r="X467" s="109">
        <f t="shared" si="3264"/>
        <v>1123.8775326810628</v>
      </c>
      <c r="Y467" s="109">
        <f t="shared" si="3251"/>
        <v>1124.3399999999999</v>
      </c>
      <c r="Z467" s="109">
        <f t="shared" si="3265"/>
        <v>1124.3399999999999</v>
      </c>
      <c r="AA467" s="109">
        <f t="shared" si="3252"/>
        <v>1126.4568749999989</v>
      </c>
      <c r="AB467" s="109">
        <f t="shared" si="3266"/>
        <v>1126.4568749999989</v>
      </c>
      <c r="AC467" s="109">
        <f t="shared" si="3253"/>
        <v>1124.4930833333331</v>
      </c>
      <c r="AD467" s="109">
        <f t="shared" si="3267"/>
        <v>1124.4930833333331</v>
      </c>
      <c r="AE467" s="109">
        <f t="shared" si="3254"/>
        <v>1124.4890404061762</v>
      </c>
      <c r="AF467" s="109">
        <f t="shared" si="3268"/>
        <v>1124.4890404061762</v>
      </c>
      <c r="AG467" s="109">
        <f t="shared" si="3269"/>
        <v>1123.1238136873469</v>
      </c>
      <c r="AH467" s="109">
        <f t="shared" si="3270"/>
        <v>1123.1238136873469</v>
      </c>
      <c r="AI467" s="35">
        <f t="shared" si="3271"/>
        <v>1076.608661999408</v>
      </c>
      <c r="AJ467" s="109">
        <f t="shared" si="3272"/>
        <v>1076.608661999408</v>
      </c>
      <c r="AK467" s="35">
        <f t="shared" si="3273"/>
        <v>1076.608661999408</v>
      </c>
      <c r="AL467" s="109">
        <f t="shared" si="3274"/>
        <v>1076.608661999408</v>
      </c>
      <c r="AM467" s="35">
        <f t="shared" si="3275"/>
        <v>1076.6456011701148</v>
      </c>
      <c r="AN467" s="109">
        <f t="shared" si="3276"/>
        <v>1076.6456011701148</v>
      </c>
      <c r="AO467" s="35">
        <f t="shared" si="3277"/>
        <v>1076.765700416463</v>
      </c>
      <c r="AP467" s="109">
        <f t="shared" si="3278"/>
        <v>1076.765700416463</v>
      </c>
      <c r="BB467">
        <v>42</v>
      </c>
      <c r="BE467" s="327">
        <f t="shared" si="3238"/>
        <v>10000</v>
      </c>
      <c r="JE467" s="327"/>
      <c r="JF467" s="327"/>
      <c r="MZ467">
        <v>41</v>
      </c>
      <c r="NA467" s="591">
        <f t="shared" si="3288"/>
        <v>3.0000000000000002E-2</v>
      </c>
      <c r="OU467">
        <v>41</v>
      </c>
      <c r="OV467" s="591">
        <f t="shared" si="3289"/>
        <v>3.0000000000000002E-2</v>
      </c>
      <c r="OW467" s="591">
        <f t="shared" si="3290"/>
        <v>9.9999999999999985E-3</v>
      </c>
    </row>
    <row r="468" spans="2:413" hidden="1" x14ac:dyDescent="0.3">
      <c r="B468">
        <v>42</v>
      </c>
      <c r="C468" s="109">
        <f t="shared" si="3239"/>
        <v>1111.77</v>
      </c>
      <c r="D468" s="109">
        <f t="shared" si="3255"/>
        <v>1111.77</v>
      </c>
      <c r="E468" s="109">
        <f t="shared" si="3240"/>
        <v>1171.73</v>
      </c>
      <c r="F468" s="109">
        <f t="shared" si="3256"/>
        <v>1171.73</v>
      </c>
      <c r="G468" s="109">
        <f t="shared" si="3241"/>
        <v>1117.72</v>
      </c>
      <c r="H468" s="109">
        <f t="shared" si="3257"/>
        <v>1117.72</v>
      </c>
      <c r="I468" s="109">
        <f t="shared" si="3242"/>
        <v>1168.43</v>
      </c>
      <c r="J468" s="109">
        <f t="shared" si="3258"/>
        <v>1168.43</v>
      </c>
      <c r="K468" s="109">
        <f t="shared" si="3243"/>
        <v>1117.6300000000001</v>
      </c>
      <c r="L468" s="109">
        <f t="shared" si="3259"/>
        <v>1117.6300000000001</v>
      </c>
      <c r="M468" s="109">
        <f t="shared" si="3244"/>
        <v>1078.43</v>
      </c>
      <c r="N468" s="109">
        <f t="shared" si="3260"/>
        <v>1078.43</v>
      </c>
      <c r="O468" s="109">
        <f t="shared" si="3245"/>
        <v>1068.8399999999999</v>
      </c>
      <c r="P468" s="109">
        <f t="shared" si="3261"/>
        <v>1068.8399999999999</v>
      </c>
      <c r="Q468" s="109">
        <f t="shared" si="3246"/>
        <v>1058.0899999999999</v>
      </c>
      <c r="R468" s="109">
        <f t="shared" si="3262"/>
        <v>1058.0899999999999</v>
      </c>
      <c r="S468" s="109">
        <f t="shared" si="3247"/>
        <v>1070.04</v>
      </c>
      <c r="T468" s="109">
        <f t="shared" si="3263"/>
        <v>1070.04</v>
      </c>
      <c r="U468" s="109">
        <f t="shared" si="3248"/>
        <v>1060.0899999999999</v>
      </c>
      <c r="V468" s="109">
        <f t="shared" si="3249"/>
        <v>1060.0899999999999</v>
      </c>
      <c r="W468" s="109">
        <f t="shared" si="3250"/>
        <v>1123.8775326810628</v>
      </c>
      <c r="X468" s="109">
        <f t="shared" si="3264"/>
        <v>1123.8775326810628</v>
      </c>
      <c r="Y468" s="109">
        <f t="shared" si="3251"/>
        <v>1124.3399999999999</v>
      </c>
      <c r="Z468" s="109">
        <f t="shared" si="3265"/>
        <v>1124.3399999999999</v>
      </c>
      <c r="AA468" s="109">
        <f t="shared" si="3252"/>
        <v>1126.4568749999989</v>
      </c>
      <c r="AB468" s="109">
        <f t="shared" si="3266"/>
        <v>1126.4568749999989</v>
      </c>
      <c r="AC468" s="109">
        <f t="shared" si="3253"/>
        <v>1124.4930833333331</v>
      </c>
      <c r="AD468" s="109">
        <f t="shared" si="3267"/>
        <v>1124.4930833333331</v>
      </c>
      <c r="AE468" s="109">
        <f t="shared" si="3254"/>
        <v>1124.4890404061762</v>
      </c>
      <c r="AF468" s="109">
        <f t="shared" si="3268"/>
        <v>1124.4890404061762</v>
      </c>
      <c r="AG468" s="109">
        <f t="shared" si="3269"/>
        <v>1123.1238136873469</v>
      </c>
      <c r="AH468" s="109">
        <f t="shared" si="3270"/>
        <v>1123.1238136873469</v>
      </c>
      <c r="AI468" s="35">
        <f t="shared" si="3271"/>
        <v>1076.608661999408</v>
      </c>
      <c r="AJ468" s="109">
        <f t="shared" si="3272"/>
        <v>1076.608661999408</v>
      </c>
      <c r="AK468" s="35">
        <f t="shared" si="3273"/>
        <v>1076.608661999408</v>
      </c>
      <c r="AL468" s="109">
        <f t="shared" si="3274"/>
        <v>1076.608661999408</v>
      </c>
      <c r="AM468" s="35">
        <f t="shared" si="3275"/>
        <v>1076.6456011701148</v>
      </c>
      <c r="AN468" s="109">
        <f t="shared" si="3276"/>
        <v>1076.6456011701148</v>
      </c>
      <c r="AO468" s="35">
        <f t="shared" si="3277"/>
        <v>1076.765700416463</v>
      </c>
      <c r="AP468" s="109">
        <f t="shared" si="3278"/>
        <v>1076.765700416463</v>
      </c>
      <c r="BB468">
        <v>43</v>
      </c>
      <c r="BE468" s="327">
        <f t="shared" si="3238"/>
        <v>10000</v>
      </c>
      <c r="JE468" s="327"/>
      <c r="JF468" s="327"/>
      <c r="MZ468">
        <v>42</v>
      </c>
      <c r="NA468" s="591">
        <f t="shared" si="3288"/>
        <v>3.0000000000000002E-2</v>
      </c>
      <c r="OU468">
        <v>42</v>
      </c>
      <c r="OV468" s="591">
        <f t="shared" si="3289"/>
        <v>3.0000000000000002E-2</v>
      </c>
      <c r="OW468" s="591">
        <f t="shared" si="3290"/>
        <v>9.9999999999999985E-3</v>
      </c>
    </row>
    <row r="469" spans="2:413" hidden="1" x14ac:dyDescent="0.3">
      <c r="B469">
        <v>43</v>
      </c>
      <c r="C469" s="109">
        <f t="shared" si="3239"/>
        <v>1111.77</v>
      </c>
      <c r="D469" s="109">
        <f t="shared" si="3255"/>
        <v>1111.77</v>
      </c>
      <c r="E469" s="109">
        <f t="shared" si="3240"/>
        <v>1171.05</v>
      </c>
      <c r="F469" s="109">
        <f t="shared" si="3256"/>
        <v>1171.05</v>
      </c>
      <c r="G469" s="109">
        <f t="shared" si="3241"/>
        <v>1117.72</v>
      </c>
      <c r="H469" s="109">
        <f t="shared" si="3257"/>
        <v>1117.72</v>
      </c>
      <c r="I469" s="109">
        <f t="shared" si="3242"/>
        <v>1168.43</v>
      </c>
      <c r="J469" s="109">
        <f t="shared" si="3258"/>
        <v>1168.43</v>
      </c>
      <c r="K469" s="109">
        <f t="shared" si="3243"/>
        <v>1117.6300000000001</v>
      </c>
      <c r="L469" s="109">
        <f t="shared" si="3259"/>
        <v>1117.6300000000001</v>
      </c>
      <c r="M469" s="109">
        <f t="shared" si="3244"/>
        <v>1078.43</v>
      </c>
      <c r="N469" s="109">
        <f t="shared" si="3260"/>
        <v>1078.43</v>
      </c>
      <c r="O469" s="109">
        <f t="shared" si="3245"/>
        <v>1068.5999999999999</v>
      </c>
      <c r="P469" s="109">
        <f t="shared" si="3261"/>
        <v>1068.5999999999999</v>
      </c>
      <c r="Q469" s="109">
        <f t="shared" si="3246"/>
        <v>1058.0899999999999</v>
      </c>
      <c r="R469" s="109">
        <f t="shared" si="3262"/>
        <v>1058.0899999999999</v>
      </c>
      <c r="S469" s="109">
        <f t="shared" si="3247"/>
        <v>1070.04</v>
      </c>
      <c r="T469" s="109">
        <f t="shared" si="3263"/>
        <v>1070.04</v>
      </c>
      <c r="U469" s="109">
        <f t="shared" si="3248"/>
        <v>1060.0899999999999</v>
      </c>
      <c r="V469" s="109">
        <f t="shared" si="3249"/>
        <v>1060.0899999999999</v>
      </c>
      <c r="W469" s="109">
        <f t="shared" si="3250"/>
        <v>1123.8775326810628</v>
      </c>
      <c r="X469" s="109">
        <f t="shared" si="3264"/>
        <v>1123.8775326810628</v>
      </c>
      <c r="Y469" s="109">
        <f t="shared" si="3251"/>
        <v>1124.3399999999999</v>
      </c>
      <c r="Z469" s="109">
        <f t="shared" si="3265"/>
        <v>1124.3399999999999</v>
      </c>
      <c r="AA469" s="109">
        <f t="shared" si="3252"/>
        <v>1126.4568749999989</v>
      </c>
      <c r="AB469" s="109">
        <f t="shared" si="3266"/>
        <v>1126.4568749999989</v>
      </c>
      <c r="AC469" s="109">
        <f t="shared" si="3253"/>
        <v>1124.4930833333331</v>
      </c>
      <c r="AD469" s="109">
        <f t="shared" si="3267"/>
        <v>1124.4930833333331</v>
      </c>
      <c r="AE469" s="109">
        <f t="shared" si="3254"/>
        <v>1124.4890404061762</v>
      </c>
      <c r="AF469" s="109">
        <f t="shared" si="3268"/>
        <v>1124.4890404061762</v>
      </c>
      <c r="AG469" s="109">
        <f t="shared" si="3269"/>
        <v>1123.1238136873469</v>
      </c>
      <c r="AH469" s="109">
        <f t="shared" si="3270"/>
        <v>1123.1238136873469</v>
      </c>
      <c r="AI469" s="35">
        <f t="shared" si="3271"/>
        <v>1076.608661999408</v>
      </c>
      <c r="AJ469" s="109">
        <f t="shared" si="3272"/>
        <v>1076.608661999408</v>
      </c>
      <c r="AK469" s="35">
        <f t="shared" si="3273"/>
        <v>1076.608661999408</v>
      </c>
      <c r="AL469" s="109">
        <f t="shared" si="3274"/>
        <v>1076.608661999408</v>
      </c>
      <c r="AM469" s="35">
        <f t="shared" si="3275"/>
        <v>1076.6456011701148</v>
      </c>
      <c r="AN469" s="109">
        <f t="shared" si="3276"/>
        <v>1076.6456011701148</v>
      </c>
      <c r="AO469" s="35">
        <f t="shared" si="3277"/>
        <v>1076.765700416463</v>
      </c>
      <c r="AP469" s="109">
        <f t="shared" si="3278"/>
        <v>1076.765700416463</v>
      </c>
      <c r="BB469">
        <v>44</v>
      </c>
      <c r="BE469" s="327">
        <f t="shared" si="3238"/>
        <v>10000</v>
      </c>
      <c r="JE469" s="327"/>
      <c r="JF469" s="327"/>
      <c r="MZ469">
        <v>43</v>
      </c>
      <c r="NA469" s="591">
        <f t="shared" si="3288"/>
        <v>3.0000000000000002E-2</v>
      </c>
      <c r="OU469">
        <v>43</v>
      </c>
      <c r="OV469" s="591">
        <f t="shared" si="3289"/>
        <v>3.0000000000000002E-2</v>
      </c>
      <c r="OW469" s="591">
        <f t="shared" si="3290"/>
        <v>9.9999999999999985E-3</v>
      </c>
    </row>
    <row r="470" spans="2:413" hidden="1" x14ac:dyDescent="0.3">
      <c r="B470">
        <v>44</v>
      </c>
      <c r="C470" s="109">
        <f t="shared" si="3239"/>
        <v>1111.77</v>
      </c>
      <c r="D470" s="109">
        <f t="shared" si="3255"/>
        <v>1111.77</v>
      </c>
      <c r="E470" s="109">
        <f t="shared" si="3240"/>
        <v>1170.3699999999999</v>
      </c>
      <c r="F470" s="109">
        <f t="shared" si="3256"/>
        <v>1170.3699999999999</v>
      </c>
      <c r="G470" s="109">
        <f t="shared" si="3241"/>
        <v>1117.72</v>
      </c>
      <c r="H470" s="109">
        <f t="shared" si="3257"/>
        <v>1117.72</v>
      </c>
      <c r="I470" s="109">
        <f t="shared" si="3242"/>
        <v>1168.43</v>
      </c>
      <c r="J470" s="109">
        <f t="shared" si="3258"/>
        <v>1168.43</v>
      </c>
      <c r="K470" s="109">
        <f t="shared" si="3243"/>
        <v>1117.6300000000001</v>
      </c>
      <c r="L470" s="109">
        <f t="shared" si="3259"/>
        <v>1117.6300000000001</v>
      </c>
      <c r="M470" s="109">
        <f t="shared" si="3244"/>
        <v>1078.43</v>
      </c>
      <c r="N470" s="109">
        <f t="shared" si="3260"/>
        <v>1078.43</v>
      </c>
      <c r="O470" s="109">
        <f t="shared" si="3245"/>
        <v>1068.3499999999999</v>
      </c>
      <c r="P470" s="109">
        <f t="shared" si="3261"/>
        <v>1068.3499999999999</v>
      </c>
      <c r="Q470" s="109">
        <f t="shared" si="3246"/>
        <v>1058.0899999999999</v>
      </c>
      <c r="R470" s="109">
        <f t="shared" si="3262"/>
        <v>1058.0899999999999</v>
      </c>
      <c r="S470" s="109">
        <f t="shared" si="3247"/>
        <v>1070.04</v>
      </c>
      <c r="T470" s="109">
        <f t="shared" si="3263"/>
        <v>1070.04</v>
      </c>
      <c r="U470" s="109">
        <f t="shared" si="3248"/>
        <v>1060.0899999999999</v>
      </c>
      <c r="V470" s="109">
        <f t="shared" si="3249"/>
        <v>1060.0899999999999</v>
      </c>
      <c r="W470" s="109">
        <f t="shared" si="3250"/>
        <v>1123.8775326810628</v>
      </c>
      <c r="X470" s="109">
        <f t="shared" si="3264"/>
        <v>1123.8775326810628</v>
      </c>
      <c r="Y470" s="109">
        <f t="shared" si="3251"/>
        <v>1124.3399999999999</v>
      </c>
      <c r="Z470" s="109">
        <f t="shared" si="3265"/>
        <v>1124.3399999999999</v>
      </c>
      <c r="AA470" s="109">
        <f t="shared" si="3252"/>
        <v>1126.4568749999989</v>
      </c>
      <c r="AB470" s="109">
        <f t="shared" si="3266"/>
        <v>1126.4568749999989</v>
      </c>
      <c r="AC470" s="109">
        <f t="shared" si="3253"/>
        <v>1124.4930833333331</v>
      </c>
      <c r="AD470" s="109">
        <f t="shared" si="3267"/>
        <v>1124.4930833333331</v>
      </c>
      <c r="AE470" s="109">
        <f t="shared" si="3254"/>
        <v>1124.4890404061762</v>
      </c>
      <c r="AF470" s="109">
        <f t="shared" si="3268"/>
        <v>1124.4890404061762</v>
      </c>
      <c r="AG470" s="109">
        <f t="shared" si="3269"/>
        <v>1123.1238136873469</v>
      </c>
      <c r="AH470" s="109">
        <f t="shared" si="3270"/>
        <v>1123.1238136873469</v>
      </c>
      <c r="AI470" s="35">
        <f t="shared" si="3271"/>
        <v>1076.608661999408</v>
      </c>
      <c r="AJ470" s="109">
        <f t="shared" si="3272"/>
        <v>1076.608661999408</v>
      </c>
      <c r="AK470" s="35">
        <f t="shared" si="3273"/>
        <v>1076.608661999408</v>
      </c>
      <c r="AL470" s="109">
        <f t="shared" si="3274"/>
        <v>1076.608661999408</v>
      </c>
      <c r="AM470" s="35">
        <f t="shared" si="3275"/>
        <v>1076.6456011701148</v>
      </c>
      <c r="AN470" s="109">
        <f t="shared" si="3276"/>
        <v>1076.6456011701148</v>
      </c>
      <c r="AO470" s="35">
        <f t="shared" si="3277"/>
        <v>1076.765700416463</v>
      </c>
      <c r="AP470" s="109">
        <f t="shared" si="3278"/>
        <v>1076.765700416463</v>
      </c>
      <c r="BB470">
        <v>45</v>
      </c>
      <c r="BE470" s="327">
        <f t="shared" si="3238"/>
        <v>10000</v>
      </c>
      <c r="JE470" s="327"/>
      <c r="JF470" s="327"/>
      <c r="MZ470">
        <v>44</v>
      </c>
      <c r="NA470" s="591">
        <f t="shared" si="3288"/>
        <v>3.0000000000000002E-2</v>
      </c>
      <c r="OU470">
        <v>44</v>
      </c>
      <c r="OV470" s="591">
        <f t="shared" si="3289"/>
        <v>3.0000000000000002E-2</v>
      </c>
      <c r="OW470" s="591">
        <f t="shared" si="3290"/>
        <v>9.9999999999999985E-3</v>
      </c>
    </row>
    <row r="471" spans="2:413" hidden="1" x14ac:dyDescent="0.3">
      <c r="B471">
        <v>45</v>
      </c>
      <c r="C471" s="109">
        <f t="shared" si="3239"/>
        <v>1111.77</v>
      </c>
      <c r="D471" s="109">
        <f t="shared" si="3255"/>
        <v>1111.77</v>
      </c>
      <c r="E471" s="109">
        <f t="shared" si="3240"/>
        <v>1169.69</v>
      </c>
      <c r="F471" s="109">
        <f t="shared" si="3256"/>
        <v>1169.69</v>
      </c>
      <c r="G471" s="109">
        <f t="shared" si="3241"/>
        <v>1117.72</v>
      </c>
      <c r="H471" s="109">
        <f t="shared" si="3257"/>
        <v>1117.72</v>
      </c>
      <c r="I471" s="109">
        <f t="shared" si="3242"/>
        <v>1168.43</v>
      </c>
      <c r="J471" s="109">
        <f t="shared" si="3258"/>
        <v>1168.43</v>
      </c>
      <c r="K471" s="109">
        <f t="shared" si="3243"/>
        <v>1117.6300000000001</v>
      </c>
      <c r="L471" s="109">
        <f t="shared" si="3259"/>
        <v>1117.6300000000001</v>
      </c>
      <c r="M471" s="109">
        <f t="shared" si="3244"/>
        <v>1078.43</v>
      </c>
      <c r="N471" s="109">
        <f t="shared" si="3260"/>
        <v>1078.43</v>
      </c>
      <c r="O471" s="109">
        <f t="shared" si="3245"/>
        <v>1068.1099999999999</v>
      </c>
      <c r="P471" s="109">
        <f t="shared" si="3261"/>
        <v>1068.1099999999999</v>
      </c>
      <c r="Q471" s="109">
        <f t="shared" si="3246"/>
        <v>1058.0899999999999</v>
      </c>
      <c r="R471" s="109">
        <f t="shared" si="3262"/>
        <v>1058.0899999999999</v>
      </c>
      <c r="S471" s="109">
        <f t="shared" si="3247"/>
        <v>1070.04</v>
      </c>
      <c r="T471" s="109">
        <f t="shared" si="3263"/>
        <v>1070.04</v>
      </c>
      <c r="U471" s="109">
        <f t="shared" si="3248"/>
        <v>1060.0899999999999</v>
      </c>
      <c r="V471" s="109">
        <f t="shared" si="3249"/>
        <v>1060.0899999999999</v>
      </c>
      <c r="W471" s="109">
        <f t="shared" si="3250"/>
        <v>1123.8775326810628</v>
      </c>
      <c r="X471" s="109">
        <f t="shared" si="3264"/>
        <v>1123.8775326810628</v>
      </c>
      <c r="Y471" s="109">
        <f t="shared" si="3251"/>
        <v>1124.3399999999999</v>
      </c>
      <c r="Z471" s="109">
        <f t="shared" si="3265"/>
        <v>1124.3399999999999</v>
      </c>
      <c r="AA471" s="109">
        <f t="shared" si="3252"/>
        <v>1126.4568749999989</v>
      </c>
      <c r="AB471" s="109">
        <f t="shared" si="3266"/>
        <v>1126.4568749999989</v>
      </c>
      <c r="AC471" s="109">
        <f t="shared" si="3253"/>
        <v>1124.4930833333331</v>
      </c>
      <c r="AD471" s="109">
        <f t="shared" si="3267"/>
        <v>1124.4930833333331</v>
      </c>
      <c r="AE471" s="109">
        <f t="shared" si="3254"/>
        <v>1124.4890404061762</v>
      </c>
      <c r="AF471" s="109">
        <f t="shared" si="3268"/>
        <v>1124.4890404061762</v>
      </c>
      <c r="AG471" s="109">
        <f t="shared" si="3269"/>
        <v>1123.1238136873469</v>
      </c>
      <c r="AH471" s="109">
        <f t="shared" si="3270"/>
        <v>1123.1238136873469</v>
      </c>
      <c r="AI471" s="35">
        <f t="shared" si="3271"/>
        <v>1076.608661999408</v>
      </c>
      <c r="AJ471" s="109">
        <f t="shared" si="3272"/>
        <v>1076.608661999408</v>
      </c>
      <c r="AK471" s="35">
        <f t="shared" si="3273"/>
        <v>1076.608661999408</v>
      </c>
      <c r="AL471" s="109">
        <f t="shared" si="3274"/>
        <v>1076.608661999408</v>
      </c>
      <c r="AM471" s="35">
        <f t="shared" si="3275"/>
        <v>1076.6456011701148</v>
      </c>
      <c r="AN471" s="109">
        <f t="shared" si="3276"/>
        <v>1076.6456011701148</v>
      </c>
      <c r="AO471" s="35">
        <f t="shared" si="3277"/>
        <v>1076.765700416463</v>
      </c>
      <c r="AP471" s="109">
        <f t="shared" si="3278"/>
        <v>1076.765700416463</v>
      </c>
      <c r="BB471">
        <v>46</v>
      </c>
      <c r="BE471" s="327">
        <f t="shared" si="3238"/>
        <v>10000</v>
      </c>
      <c r="JE471" s="327"/>
      <c r="JF471" s="327"/>
      <c r="MZ471">
        <v>45</v>
      </c>
      <c r="NA471" s="591">
        <f t="shared" si="3288"/>
        <v>3.0000000000000002E-2</v>
      </c>
      <c r="OU471">
        <v>45</v>
      </c>
      <c r="OV471" s="591">
        <f t="shared" si="3289"/>
        <v>3.0000000000000002E-2</v>
      </c>
      <c r="OW471" s="591">
        <f t="shared" si="3290"/>
        <v>9.9999999999999985E-3</v>
      </c>
    </row>
    <row r="472" spans="2:413" hidden="1" x14ac:dyDescent="0.3">
      <c r="B472">
        <v>46</v>
      </c>
      <c r="C472" s="109">
        <f t="shared" si="3239"/>
        <v>1111.77</v>
      </c>
      <c r="D472" s="109">
        <f t="shared" si="3255"/>
        <v>1111.77</v>
      </c>
      <c r="E472" s="109">
        <f t="shared" si="3240"/>
        <v>1169.01</v>
      </c>
      <c r="F472" s="109">
        <f t="shared" si="3256"/>
        <v>1169.01</v>
      </c>
      <c r="G472" s="109">
        <f t="shared" si="3241"/>
        <v>1117.72</v>
      </c>
      <c r="H472" s="109">
        <f t="shared" si="3257"/>
        <v>1117.72</v>
      </c>
      <c r="I472" s="109">
        <f t="shared" si="3242"/>
        <v>1168.43</v>
      </c>
      <c r="J472" s="109">
        <f t="shared" si="3258"/>
        <v>1168.43</v>
      </c>
      <c r="K472" s="109">
        <f t="shared" si="3243"/>
        <v>1117.6300000000001</v>
      </c>
      <c r="L472" s="109">
        <f t="shared" si="3259"/>
        <v>1117.6300000000001</v>
      </c>
      <c r="M472" s="109">
        <f t="shared" si="3244"/>
        <v>1078.43</v>
      </c>
      <c r="N472" s="109">
        <f t="shared" si="3260"/>
        <v>1078.43</v>
      </c>
      <c r="O472" s="109">
        <f t="shared" si="3245"/>
        <v>1067.8599999999999</v>
      </c>
      <c r="P472" s="109">
        <f t="shared" si="3261"/>
        <v>1067.8599999999999</v>
      </c>
      <c r="Q472" s="109">
        <f t="shared" si="3246"/>
        <v>1058.0899999999999</v>
      </c>
      <c r="R472" s="109">
        <f t="shared" si="3262"/>
        <v>1058.0899999999999</v>
      </c>
      <c r="S472" s="109">
        <f t="shared" si="3247"/>
        <v>1070.04</v>
      </c>
      <c r="T472" s="109">
        <f t="shared" si="3263"/>
        <v>1070.04</v>
      </c>
      <c r="U472" s="109">
        <f t="shared" si="3248"/>
        <v>1060.0899999999999</v>
      </c>
      <c r="V472" s="109">
        <f t="shared" si="3249"/>
        <v>1060.0899999999999</v>
      </c>
      <c r="W472" s="109">
        <f t="shared" si="3250"/>
        <v>1123.8775326810628</v>
      </c>
      <c r="X472" s="109">
        <f t="shared" si="3264"/>
        <v>1123.8775326810628</v>
      </c>
      <c r="Y472" s="109">
        <f t="shared" si="3251"/>
        <v>1124.3399999999999</v>
      </c>
      <c r="Z472" s="109">
        <f t="shared" si="3265"/>
        <v>1124.3399999999999</v>
      </c>
      <c r="AA472" s="109">
        <f t="shared" si="3252"/>
        <v>1126.4568749999989</v>
      </c>
      <c r="AB472" s="109">
        <f t="shared" si="3266"/>
        <v>1126.4568749999989</v>
      </c>
      <c r="AC472" s="109">
        <f t="shared" si="3253"/>
        <v>1124.4930833333331</v>
      </c>
      <c r="AD472" s="109">
        <f t="shared" si="3267"/>
        <v>1124.4930833333331</v>
      </c>
      <c r="AE472" s="109">
        <f t="shared" si="3254"/>
        <v>1124.4890404061762</v>
      </c>
      <c r="AF472" s="109">
        <f t="shared" si="3268"/>
        <v>1124.4890404061762</v>
      </c>
      <c r="AG472" s="109">
        <f t="shared" si="3269"/>
        <v>1123.1238136873469</v>
      </c>
      <c r="AH472" s="109">
        <f t="shared" si="3270"/>
        <v>1123.1238136873469</v>
      </c>
      <c r="AI472" s="35">
        <f t="shared" si="3271"/>
        <v>1076.608661999408</v>
      </c>
      <c r="AJ472" s="109">
        <f t="shared" si="3272"/>
        <v>1076.608661999408</v>
      </c>
      <c r="AK472" s="35">
        <f t="shared" si="3273"/>
        <v>1076.608661999408</v>
      </c>
      <c r="AL472" s="109">
        <f t="shared" si="3274"/>
        <v>1076.608661999408</v>
      </c>
      <c r="AM472" s="35">
        <f t="shared" si="3275"/>
        <v>1076.6456011701148</v>
      </c>
      <c r="AN472" s="109">
        <f t="shared" si="3276"/>
        <v>1076.6456011701148</v>
      </c>
      <c r="AO472" s="35">
        <f t="shared" si="3277"/>
        <v>1076.765700416463</v>
      </c>
      <c r="AP472" s="109">
        <f t="shared" si="3278"/>
        <v>1076.765700416463</v>
      </c>
      <c r="BB472">
        <v>47</v>
      </c>
      <c r="BE472" s="327">
        <f t="shared" si="3238"/>
        <v>10000</v>
      </c>
      <c r="JE472" s="327"/>
      <c r="JF472" s="327"/>
      <c r="MZ472">
        <v>46</v>
      </c>
      <c r="NA472" s="591">
        <f t="shared" si="3288"/>
        <v>3.0000000000000002E-2</v>
      </c>
      <c r="OU472">
        <v>46</v>
      </c>
      <c r="OV472" s="591">
        <f t="shared" si="3289"/>
        <v>3.0000000000000002E-2</v>
      </c>
      <c r="OW472" s="591">
        <f t="shared" si="3290"/>
        <v>9.9999999999999985E-3</v>
      </c>
    </row>
    <row r="473" spans="2:413" hidden="1" x14ac:dyDescent="0.3">
      <c r="B473">
        <v>47</v>
      </c>
      <c r="C473" s="109">
        <f t="shared" si="3239"/>
        <v>1111.77</v>
      </c>
      <c r="D473" s="109">
        <f t="shared" si="3255"/>
        <v>1111.77</v>
      </c>
      <c r="E473" s="109">
        <f t="shared" si="3240"/>
        <v>1168.31</v>
      </c>
      <c r="F473" s="109">
        <f t="shared" si="3256"/>
        <v>1168.31</v>
      </c>
      <c r="G473" s="109">
        <f t="shared" si="3241"/>
        <v>1117.72</v>
      </c>
      <c r="H473" s="109">
        <f t="shared" si="3257"/>
        <v>1117.72</v>
      </c>
      <c r="I473" s="109">
        <f t="shared" si="3242"/>
        <v>1168.43</v>
      </c>
      <c r="J473" s="109">
        <f t="shared" si="3258"/>
        <v>1168.43</v>
      </c>
      <c r="K473" s="109">
        <f t="shared" si="3243"/>
        <v>1117.6300000000001</v>
      </c>
      <c r="L473" s="109">
        <f t="shared" si="3259"/>
        <v>1117.6300000000001</v>
      </c>
      <c r="M473" s="109">
        <f t="shared" si="3244"/>
        <v>1078.43</v>
      </c>
      <c r="N473" s="109">
        <f t="shared" si="3260"/>
        <v>1078.43</v>
      </c>
      <c r="O473" s="109">
        <f t="shared" si="3245"/>
        <v>1067.6199999999999</v>
      </c>
      <c r="P473" s="109">
        <f t="shared" si="3261"/>
        <v>1067.6199999999999</v>
      </c>
      <c r="Q473" s="109">
        <f t="shared" si="3246"/>
        <v>1058.0899999999999</v>
      </c>
      <c r="R473" s="109">
        <f t="shared" si="3262"/>
        <v>1058.0899999999999</v>
      </c>
      <c r="S473" s="109">
        <f t="shared" si="3247"/>
        <v>1070.04</v>
      </c>
      <c r="T473" s="109">
        <f t="shared" si="3263"/>
        <v>1070.04</v>
      </c>
      <c r="U473" s="109">
        <f t="shared" si="3248"/>
        <v>1060.0899999999999</v>
      </c>
      <c r="V473" s="109">
        <f t="shared" si="3249"/>
        <v>1060.0899999999999</v>
      </c>
      <c r="W473" s="109">
        <f t="shared" si="3250"/>
        <v>1123.8775326810628</v>
      </c>
      <c r="X473" s="109">
        <f t="shared" si="3264"/>
        <v>1123.8775326810628</v>
      </c>
      <c r="Y473" s="109">
        <f t="shared" si="3251"/>
        <v>1124.3399999999999</v>
      </c>
      <c r="Z473" s="109">
        <f t="shared" si="3265"/>
        <v>1124.3399999999999</v>
      </c>
      <c r="AA473" s="109">
        <f t="shared" si="3252"/>
        <v>1126.4568749999989</v>
      </c>
      <c r="AB473" s="109">
        <f t="shared" si="3266"/>
        <v>1126.4568749999989</v>
      </c>
      <c r="AC473" s="109">
        <f t="shared" si="3253"/>
        <v>1124.4930833333331</v>
      </c>
      <c r="AD473" s="109">
        <f t="shared" si="3267"/>
        <v>1124.4930833333331</v>
      </c>
      <c r="AE473" s="109">
        <f t="shared" si="3254"/>
        <v>1124.4890404061762</v>
      </c>
      <c r="AF473" s="109">
        <f t="shared" si="3268"/>
        <v>1124.4890404061762</v>
      </c>
      <c r="AG473" s="109">
        <f t="shared" si="3269"/>
        <v>1123.1238136873469</v>
      </c>
      <c r="AH473" s="109">
        <f t="shared" si="3270"/>
        <v>1123.1238136873469</v>
      </c>
      <c r="AI473" s="35">
        <f t="shared" si="3271"/>
        <v>1076.608661999408</v>
      </c>
      <c r="AJ473" s="109">
        <f t="shared" si="3272"/>
        <v>1076.608661999408</v>
      </c>
      <c r="AK473" s="35">
        <f t="shared" si="3273"/>
        <v>1076.608661999408</v>
      </c>
      <c r="AL473" s="109">
        <f t="shared" si="3274"/>
        <v>1076.608661999408</v>
      </c>
      <c r="AM473" s="35">
        <f t="shared" si="3275"/>
        <v>1076.6456011701148</v>
      </c>
      <c r="AN473" s="109">
        <f t="shared" si="3276"/>
        <v>1076.6456011701148</v>
      </c>
      <c r="AO473" s="35">
        <f t="shared" si="3277"/>
        <v>1076.765700416463</v>
      </c>
      <c r="AP473" s="109">
        <f t="shared" si="3278"/>
        <v>1076.765700416463</v>
      </c>
      <c r="BB473">
        <v>48</v>
      </c>
      <c r="BE473" s="327">
        <f t="shared" si="3238"/>
        <v>10000</v>
      </c>
      <c r="JE473" s="327"/>
      <c r="JF473" s="327"/>
      <c r="MZ473">
        <v>47</v>
      </c>
      <c r="NA473" s="591">
        <f t="shared" si="3288"/>
        <v>3.0000000000000002E-2</v>
      </c>
      <c r="OU473">
        <v>47</v>
      </c>
      <c r="OV473" s="591">
        <f t="shared" si="3289"/>
        <v>3.0000000000000002E-2</v>
      </c>
      <c r="OW473" s="591">
        <f t="shared" si="3290"/>
        <v>9.9999999999999985E-3</v>
      </c>
    </row>
    <row r="474" spans="2:413" hidden="1" x14ac:dyDescent="0.3">
      <c r="B474">
        <v>48</v>
      </c>
      <c r="C474" s="109">
        <f t="shared" si="3239"/>
        <v>1111.77</v>
      </c>
      <c r="D474" s="109">
        <f t="shared" si="3255"/>
        <v>1111.77</v>
      </c>
      <c r="E474" s="109">
        <f t="shared" si="3240"/>
        <v>1167.6300000000001</v>
      </c>
      <c r="F474" s="109">
        <f t="shared" si="3256"/>
        <v>1167.6300000000001</v>
      </c>
      <c r="G474" s="109">
        <f t="shared" si="3241"/>
        <v>1117.72</v>
      </c>
      <c r="H474" s="109">
        <f t="shared" si="3257"/>
        <v>1117.72</v>
      </c>
      <c r="I474" s="109">
        <f t="shared" si="3242"/>
        <v>1168.43</v>
      </c>
      <c r="J474" s="109">
        <f t="shared" si="3258"/>
        <v>1168.43</v>
      </c>
      <c r="K474" s="109">
        <f t="shared" si="3243"/>
        <v>1117.6300000000001</v>
      </c>
      <c r="L474" s="109">
        <f t="shared" si="3259"/>
        <v>1117.6300000000001</v>
      </c>
      <c r="M474" s="109">
        <f t="shared" si="3244"/>
        <v>1078.43</v>
      </c>
      <c r="N474" s="109">
        <f t="shared" si="3260"/>
        <v>1078.43</v>
      </c>
      <c r="O474" s="109">
        <f t="shared" si="3245"/>
        <v>1067.3800000000001</v>
      </c>
      <c r="P474" s="109">
        <f t="shared" si="3261"/>
        <v>1067.3800000000001</v>
      </c>
      <c r="Q474" s="109">
        <f t="shared" si="3246"/>
        <v>1058.0899999999999</v>
      </c>
      <c r="R474" s="109">
        <f t="shared" si="3262"/>
        <v>1058.0899999999999</v>
      </c>
      <c r="S474" s="109">
        <f t="shared" si="3247"/>
        <v>1070.04</v>
      </c>
      <c r="T474" s="109">
        <f t="shared" si="3263"/>
        <v>1070.04</v>
      </c>
      <c r="U474" s="109">
        <f t="shared" si="3248"/>
        <v>1060.0899999999999</v>
      </c>
      <c r="V474" s="109">
        <f t="shared" si="3249"/>
        <v>1060.0899999999999</v>
      </c>
      <c r="W474" s="109">
        <f t="shared" si="3250"/>
        <v>1123.8775326810628</v>
      </c>
      <c r="X474" s="109">
        <f t="shared" si="3264"/>
        <v>1123.8775326810628</v>
      </c>
      <c r="Y474" s="109">
        <f t="shared" si="3251"/>
        <v>1124.3399999999999</v>
      </c>
      <c r="Z474" s="109">
        <f t="shared" si="3265"/>
        <v>1124.3399999999999</v>
      </c>
      <c r="AA474" s="109">
        <f t="shared" si="3252"/>
        <v>1126.4568749999989</v>
      </c>
      <c r="AB474" s="109">
        <f t="shared" si="3266"/>
        <v>1126.4568749999989</v>
      </c>
      <c r="AC474" s="109">
        <f t="shared" si="3253"/>
        <v>1124.4930833333331</v>
      </c>
      <c r="AD474" s="109">
        <f t="shared" si="3267"/>
        <v>1124.4930833333331</v>
      </c>
      <c r="AE474" s="109">
        <f t="shared" si="3254"/>
        <v>1124.4890404061762</v>
      </c>
      <c r="AF474" s="109">
        <f t="shared" si="3268"/>
        <v>1124.4890404061762</v>
      </c>
      <c r="AG474" s="109">
        <f t="shared" si="3269"/>
        <v>1123.1238136873469</v>
      </c>
      <c r="AH474" s="109">
        <f t="shared" si="3270"/>
        <v>1123.1238136873469</v>
      </c>
      <c r="AI474" s="35">
        <f t="shared" si="3271"/>
        <v>1076.608661999408</v>
      </c>
      <c r="AJ474" s="109">
        <f t="shared" si="3272"/>
        <v>1076.608661999408</v>
      </c>
      <c r="AK474" s="35">
        <f t="shared" si="3273"/>
        <v>1076.608661999408</v>
      </c>
      <c r="AL474" s="109">
        <f t="shared" si="3274"/>
        <v>1076.608661999408</v>
      </c>
      <c r="AM474" s="35">
        <f t="shared" si="3275"/>
        <v>1076.6456011701148</v>
      </c>
      <c r="AN474" s="109">
        <f t="shared" si="3276"/>
        <v>1076.6456011701148</v>
      </c>
      <c r="AO474" s="35">
        <f t="shared" si="3277"/>
        <v>1076.765700416463</v>
      </c>
      <c r="AP474" s="109">
        <f t="shared" si="3278"/>
        <v>1076.765700416463</v>
      </c>
      <c r="BB474">
        <v>49</v>
      </c>
      <c r="BE474" s="327">
        <f t="shared" si="3238"/>
        <v>10000</v>
      </c>
      <c r="JE474" s="327"/>
      <c r="JF474" s="327"/>
      <c r="MZ474" s="616">
        <v>48</v>
      </c>
      <c r="NA474" s="617">
        <f t="shared" si="3288"/>
        <v>3.0000000000000002E-2</v>
      </c>
      <c r="OU474" s="616">
        <v>48</v>
      </c>
      <c r="OV474" s="617">
        <f t="shared" si="3289"/>
        <v>3.0000000000000002E-2</v>
      </c>
      <c r="OW474" s="617">
        <f t="shared" si="3290"/>
        <v>9.9999999999999985E-3</v>
      </c>
    </row>
    <row r="475" spans="2:413" hidden="1" x14ac:dyDescent="0.3">
      <c r="B475">
        <v>49</v>
      </c>
      <c r="C475" s="109">
        <f t="shared" si="3239"/>
        <v>1111.77</v>
      </c>
      <c r="D475" s="109">
        <f t="shared" si="3255"/>
        <v>1111.77</v>
      </c>
      <c r="E475" s="109">
        <f t="shared" si="3240"/>
        <v>1166.95</v>
      </c>
      <c r="F475" s="109">
        <f t="shared" si="3256"/>
        <v>1166.95</v>
      </c>
      <c r="G475" s="109">
        <f t="shared" si="3241"/>
        <v>1117.72</v>
      </c>
      <c r="H475" s="109">
        <f t="shared" si="3257"/>
        <v>1117.72</v>
      </c>
      <c r="I475" s="109">
        <f t="shared" si="3242"/>
        <v>1160.6099999999999</v>
      </c>
      <c r="J475" s="109">
        <f t="shared" si="3258"/>
        <v>1160.6099999999999</v>
      </c>
      <c r="K475" s="109">
        <f t="shared" si="3243"/>
        <v>1117.6300000000001</v>
      </c>
      <c r="L475" s="109">
        <f t="shared" si="3259"/>
        <v>1117.6300000000001</v>
      </c>
      <c r="M475" s="109">
        <f t="shared" si="3244"/>
        <v>1085.0999999999999</v>
      </c>
      <c r="N475" s="109">
        <f t="shared" si="3260"/>
        <v>1085.0999999999999</v>
      </c>
      <c r="O475" s="109">
        <f t="shared" si="3245"/>
        <v>1072.67</v>
      </c>
      <c r="P475" s="109">
        <f t="shared" si="3261"/>
        <v>1072.67</v>
      </c>
      <c r="Q475" s="109">
        <f t="shared" si="3246"/>
        <v>1058.0899999999999</v>
      </c>
      <c r="R475" s="109">
        <f t="shared" si="3262"/>
        <v>1058.0899999999999</v>
      </c>
      <c r="S475" s="109">
        <f t="shared" si="3247"/>
        <v>1072.67</v>
      </c>
      <c r="T475" s="109">
        <f t="shared" si="3263"/>
        <v>1072.67</v>
      </c>
      <c r="U475" s="109">
        <f t="shared" si="3248"/>
        <v>1060.0899999999999</v>
      </c>
      <c r="V475" s="109">
        <f t="shared" si="3249"/>
        <v>1060.0899999999999</v>
      </c>
      <c r="W475" s="109">
        <f t="shared" si="3250"/>
        <v>1123.8775326810628</v>
      </c>
      <c r="X475" s="109">
        <f t="shared" si="3264"/>
        <v>1123.8775326810628</v>
      </c>
      <c r="Y475" s="109">
        <f t="shared" si="3251"/>
        <v>1124.3399999999999</v>
      </c>
      <c r="Z475" s="109">
        <f t="shared" si="3265"/>
        <v>1124.3399999999999</v>
      </c>
      <c r="AA475" s="109">
        <f t="shared" si="3252"/>
        <v>1126.4568749999989</v>
      </c>
      <c r="AB475" s="109">
        <f t="shared" si="3266"/>
        <v>1126.4568749999989</v>
      </c>
      <c r="AC475" s="109">
        <f t="shared" si="3253"/>
        <v>1124.4930833333331</v>
      </c>
      <c r="AD475" s="109">
        <f t="shared" si="3267"/>
        <v>1124.4930833333331</v>
      </c>
      <c r="AE475" s="109">
        <f t="shared" si="3254"/>
        <v>1124.4890404061762</v>
      </c>
      <c r="AF475" s="109">
        <f t="shared" si="3268"/>
        <v>1124.4890404061762</v>
      </c>
      <c r="AG475" s="109">
        <f t="shared" si="3269"/>
        <v>1123.1238136873469</v>
      </c>
      <c r="AH475" s="109">
        <f t="shared" si="3270"/>
        <v>1123.1238136873469</v>
      </c>
      <c r="AI475" s="35">
        <f t="shared" si="3271"/>
        <v>1076.608661999408</v>
      </c>
      <c r="AJ475" s="109">
        <f t="shared" si="3272"/>
        <v>1076.608661999408</v>
      </c>
      <c r="AK475" s="35">
        <f t="shared" si="3273"/>
        <v>1076.608661999408</v>
      </c>
      <c r="AL475" s="109">
        <f t="shared" si="3274"/>
        <v>1076.608661999408</v>
      </c>
      <c r="AM475" s="35">
        <f t="shared" si="3275"/>
        <v>1076.6456011701148</v>
      </c>
      <c r="AN475" s="109">
        <f t="shared" si="3276"/>
        <v>1076.6456011701148</v>
      </c>
      <c r="AO475" s="35">
        <f t="shared" si="3277"/>
        <v>1076.765700416463</v>
      </c>
      <c r="AP475" s="109">
        <f t="shared" si="3278"/>
        <v>1076.765700416463</v>
      </c>
      <c r="BB475">
        <v>50</v>
      </c>
      <c r="BE475" s="327">
        <f t="shared" si="3238"/>
        <v>10000</v>
      </c>
      <c r="JE475" s="327"/>
      <c r="JF475" s="327"/>
      <c r="MZ475">
        <v>49</v>
      </c>
      <c r="NA475" s="591">
        <f>$D$7+($AT$31*$L$7)+($AV$31*$M$7)</f>
        <v>3.1E-2</v>
      </c>
      <c r="OU475">
        <v>49</v>
      </c>
      <c r="OV475" s="591">
        <f>$D$7+($BB$31*$L$7)+($BD$31*$M$7)</f>
        <v>3.1E-2</v>
      </c>
      <c r="OW475" s="591">
        <f>($BB$31)+($BD$31)</f>
        <v>1.0999999999999999E-2</v>
      </c>
    </row>
    <row r="476" spans="2:413" hidden="1" x14ac:dyDescent="0.3">
      <c r="B476">
        <v>50</v>
      </c>
      <c r="C476" s="109">
        <f t="shared" si="3239"/>
        <v>1111.77</v>
      </c>
      <c r="D476" s="109">
        <f t="shared" si="3255"/>
        <v>1111.77</v>
      </c>
      <c r="E476" s="109">
        <f t="shared" si="3240"/>
        <v>1166.27</v>
      </c>
      <c r="F476" s="109">
        <f t="shared" si="3256"/>
        <v>1166.27</v>
      </c>
      <c r="G476" s="109">
        <f t="shared" si="3241"/>
        <v>1117.72</v>
      </c>
      <c r="H476" s="109">
        <f t="shared" si="3257"/>
        <v>1117.72</v>
      </c>
      <c r="I476" s="109">
        <f t="shared" si="3242"/>
        <v>1160.6099999999999</v>
      </c>
      <c r="J476" s="109">
        <f t="shared" si="3258"/>
        <v>1160.6099999999999</v>
      </c>
      <c r="K476" s="109">
        <f t="shared" si="3243"/>
        <v>1117.6300000000001</v>
      </c>
      <c r="L476" s="109">
        <f t="shared" si="3259"/>
        <v>1117.6300000000001</v>
      </c>
      <c r="M476" s="109">
        <f t="shared" si="3244"/>
        <v>1085.0999999999999</v>
      </c>
      <c r="N476" s="109">
        <f t="shared" si="3260"/>
        <v>1085.0999999999999</v>
      </c>
      <c r="O476" s="109">
        <f t="shared" si="3245"/>
        <v>1072.4000000000001</v>
      </c>
      <c r="P476" s="109">
        <f t="shared" si="3261"/>
        <v>1072.4000000000001</v>
      </c>
      <c r="Q476" s="109">
        <f t="shared" si="3246"/>
        <v>1058.0899999999999</v>
      </c>
      <c r="R476" s="109">
        <f t="shared" si="3262"/>
        <v>1058.0899999999999</v>
      </c>
      <c r="S476" s="109">
        <f t="shared" si="3247"/>
        <v>1072.67</v>
      </c>
      <c r="T476" s="109">
        <f t="shared" si="3263"/>
        <v>1072.67</v>
      </c>
      <c r="U476" s="109">
        <f t="shared" si="3248"/>
        <v>1060.0899999999999</v>
      </c>
      <c r="V476" s="109">
        <f t="shared" si="3249"/>
        <v>1060.0899999999999</v>
      </c>
      <c r="W476" s="109">
        <f t="shared" si="3250"/>
        <v>1123.8775326810628</v>
      </c>
      <c r="X476" s="109">
        <f t="shared" si="3264"/>
        <v>1123.8775326810628</v>
      </c>
      <c r="Y476" s="109">
        <f t="shared" si="3251"/>
        <v>1124.3399999999999</v>
      </c>
      <c r="Z476" s="109">
        <f t="shared" si="3265"/>
        <v>1124.3399999999999</v>
      </c>
      <c r="AA476" s="109">
        <f t="shared" si="3252"/>
        <v>1126.4568749999989</v>
      </c>
      <c r="AB476" s="109">
        <f t="shared" si="3266"/>
        <v>1126.4568749999989</v>
      </c>
      <c r="AC476" s="109">
        <f t="shared" si="3253"/>
        <v>1124.4930833333331</v>
      </c>
      <c r="AD476" s="109">
        <f t="shared" si="3267"/>
        <v>1124.4930833333331</v>
      </c>
      <c r="AE476" s="109">
        <f t="shared" si="3254"/>
        <v>1124.4890404061762</v>
      </c>
      <c r="AF476" s="109">
        <f t="shared" si="3268"/>
        <v>1124.4890404061762</v>
      </c>
      <c r="AG476" s="109">
        <f t="shared" si="3269"/>
        <v>1123.1238136873469</v>
      </c>
      <c r="AH476" s="109">
        <f t="shared" si="3270"/>
        <v>1123.1238136873469</v>
      </c>
      <c r="AI476" s="35">
        <f t="shared" si="3271"/>
        <v>1076.608661999408</v>
      </c>
      <c r="AJ476" s="109">
        <f t="shared" si="3272"/>
        <v>1076.608661999408</v>
      </c>
      <c r="AK476" s="35">
        <f t="shared" si="3273"/>
        <v>1076.608661999408</v>
      </c>
      <c r="AL476" s="109">
        <f t="shared" si="3274"/>
        <v>1076.608661999408</v>
      </c>
      <c r="AM476" s="35">
        <f t="shared" si="3275"/>
        <v>1076.6456011701148</v>
      </c>
      <c r="AN476" s="109">
        <f t="shared" si="3276"/>
        <v>1076.6456011701148</v>
      </c>
      <c r="AO476" s="35">
        <f t="shared" si="3277"/>
        <v>1076.765700416463</v>
      </c>
      <c r="AP476" s="109">
        <f t="shared" si="3278"/>
        <v>1076.765700416463</v>
      </c>
      <c r="BB476">
        <v>51</v>
      </c>
      <c r="BE476" s="327">
        <f t="shared" si="3238"/>
        <v>10000</v>
      </c>
      <c r="JE476" s="327"/>
      <c r="JF476" s="327"/>
      <c r="MZ476">
        <v>50</v>
      </c>
      <c r="NA476" s="591">
        <f t="shared" ref="NA476:NA486" si="3291">$D$7+($AT$31*$L$7)+($AV$31*$M$7)</f>
        <v>3.1E-2</v>
      </c>
      <c r="OU476">
        <v>50</v>
      </c>
      <c r="OV476" s="591">
        <f t="shared" ref="OV476:OV486" si="3292">$D$7+($BB$31*$L$7)+($BD$31*$M$7)</f>
        <v>3.1E-2</v>
      </c>
      <c r="OW476" s="591">
        <f t="shared" ref="OW476:OW486" si="3293">($BB$31)+($BD$31)</f>
        <v>1.0999999999999999E-2</v>
      </c>
    </row>
    <row r="477" spans="2:413" hidden="1" x14ac:dyDescent="0.3">
      <c r="B477">
        <v>51</v>
      </c>
      <c r="C477" s="109">
        <f t="shared" si="3239"/>
        <v>1111.77</v>
      </c>
      <c r="D477" s="109">
        <f t="shared" si="3255"/>
        <v>1111.77</v>
      </c>
      <c r="E477" s="109">
        <f t="shared" si="3240"/>
        <v>1165.57</v>
      </c>
      <c r="F477" s="109">
        <f t="shared" si="3256"/>
        <v>1165.57</v>
      </c>
      <c r="G477" s="109">
        <f t="shared" si="3241"/>
        <v>1117.72</v>
      </c>
      <c r="H477" s="109">
        <f t="shared" si="3257"/>
        <v>1117.72</v>
      </c>
      <c r="I477" s="109">
        <f t="shared" si="3242"/>
        <v>1160.6099999999999</v>
      </c>
      <c r="J477" s="109">
        <f t="shared" si="3258"/>
        <v>1160.6099999999999</v>
      </c>
      <c r="K477" s="109">
        <f t="shared" si="3243"/>
        <v>1117.6300000000001</v>
      </c>
      <c r="L477" s="109">
        <f t="shared" si="3259"/>
        <v>1117.6300000000001</v>
      </c>
      <c r="M477" s="109">
        <f t="shared" si="3244"/>
        <v>1085.0999999999999</v>
      </c>
      <c r="N477" s="109">
        <f t="shared" si="3260"/>
        <v>1085.0999999999999</v>
      </c>
      <c r="O477" s="109">
        <f t="shared" si="3245"/>
        <v>1072.1400000000001</v>
      </c>
      <c r="P477" s="109">
        <f t="shared" si="3261"/>
        <v>1072.1400000000001</v>
      </c>
      <c r="Q477" s="109">
        <f t="shared" si="3246"/>
        <v>1058.0899999999999</v>
      </c>
      <c r="R477" s="109">
        <f t="shared" si="3262"/>
        <v>1058.0899999999999</v>
      </c>
      <c r="S477" s="109">
        <f t="shared" si="3247"/>
        <v>1072.67</v>
      </c>
      <c r="T477" s="109">
        <f t="shared" si="3263"/>
        <v>1072.67</v>
      </c>
      <c r="U477" s="109">
        <f t="shared" si="3248"/>
        <v>1060.0899999999999</v>
      </c>
      <c r="V477" s="109">
        <f t="shared" si="3249"/>
        <v>1060.0899999999999</v>
      </c>
      <c r="W477" s="109">
        <f t="shared" si="3250"/>
        <v>1123.8775326810628</v>
      </c>
      <c r="X477" s="109">
        <f t="shared" si="3264"/>
        <v>1123.8775326810628</v>
      </c>
      <c r="Y477" s="109">
        <f t="shared" si="3251"/>
        <v>1124.3399999999999</v>
      </c>
      <c r="Z477" s="109">
        <f t="shared" si="3265"/>
        <v>1124.3399999999999</v>
      </c>
      <c r="AA477" s="109">
        <f t="shared" si="3252"/>
        <v>1126.4568749999989</v>
      </c>
      <c r="AB477" s="109">
        <f t="shared" si="3266"/>
        <v>1126.4568749999989</v>
      </c>
      <c r="AC477" s="109">
        <f t="shared" si="3253"/>
        <v>1124.4930833333331</v>
      </c>
      <c r="AD477" s="109">
        <f t="shared" si="3267"/>
        <v>1124.4930833333331</v>
      </c>
      <c r="AE477" s="109">
        <f t="shared" si="3254"/>
        <v>1124.4890404061762</v>
      </c>
      <c r="AF477" s="109">
        <f t="shared" si="3268"/>
        <v>1124.4890404061762</v>
      </c>
      <c r="AG477" s="109">
        <f t="shared" si="3269"/>
        <v>1123.1238136873469</v>
      </c>
      <c r="AH477" s="109">
        <f t="shared" si="3270"/>
        <v>1123.1238136873469</v>
      </c>
      <c r="AI477" s="35">
        <f t="shared" si="3271"/>
        <v>1076.608661999408</v>
      </c>
      <c r="AJ477" s="109">
        <f t="shared" si="3272"/>
        <v>1076.608661999408</v>
      </c>
      <c r="AK477" s="35">
        <f t="shared" si="3273"/>
        <v>1076.608661999408</v>
      </c>
      <c r="AL477" s="109">
        <f t="shared" si="3274"/>
        <v>1076.608661999408</v>
      </c>
      <c r="AM477" s="35">
        <f t="shared" si="3275"/>
        <v>1076.6456011701148</v>
      </c>
      <c r="AN477" s="109">
        <f t="shared" si="3276"/>
        <v>1076.6456011701148</v>
      </c>
      <c r="AO477" s="35">
        <f t="shared" si="3277"/>
        <v>1076.765700416463</v>
      </c>
      <c r="AP477" s="109">
        <f t="shared" si="3278"/>
        <v>1076.765700416463</v>
      </c>
      <c r="BB477">
        <v>52</v>
      </c>
      <c r="BE477" s="327">
        <f t="shared" si="3238"/>
        <v>10000</v>
      </c>
      <c r="JE477" s="327"/>
      <c r="JF477" s="327"/>
      <c r="MZ477">
        <v>51</v>
      </c>
      <c r="NA477" s="591">
        <f t="shared" si="3291"/>
        <v>3.1E-2</v>
      </c>
      <c r="OU477">
        <v>51</v>
      </c>
      <c r="OV477" s="591">
        <f t="shared" si="3292"/>
        <v>3.1E-2</v>
      </c>
      <c r="OW477" s="591">
        <f t="shared" si="3293"/>
        <v>1.0999999999999999E-2</v>
      </c>
    </row>
    <row r="478" spans="2:413" hidden="1" x14ac:dyDescent="0.3">
      <c r="B478">
        <v>52</v>
      </c>
      <c r="C478" s="109">
        <f t="shared" si="3239"/>
        <v>1111.77</v>
      </c>
      <c r="D478" s="109">
        <f t="shared" si="3255"/>
        <v>1111.77</v>
      </c>
      <c r="E478" s="109">
        <f t="shared" si="3240"/>
        <v>1164.8900000000001</v>
      </c>
      <c r="F478" s="109">
        <f t="shared" si="3256"/>
        <v>1164.8900000000001</v>
      </c>
      <c r="G478" s="109">
        <f t="shared" si="3241"/>
        <v>1117.72</v>
      </c>
      <c r="H478" s="109">
        <f t="shared" si="3257"/>
        <v>1117.72</v>
      </c>
      <c r="I478" s="109">
        <f t="shared" si="3242"/>
        <v>1160.6099999999999</v>
      </c>
      <c r="J478" s="109">
        <f t="shared" si="3258"/>
        <v>1160.6099999999999</v>
      </c>
      <c r="K478" s="109">
        <f t="shared" si="3243"/>
        <v>1117.6300000000001</v>
      </c>
      <c r="L478" s="109">
        <f t="shared" si="3259"/>
        <v>1117.6300000000001</v>
      </c>
      <c r="M478" s="109">
        <f t="shared" si="3244"/>
        <v>1085.0999999999999</v>
      </c>
      <c r="N478" s="109">
        <f t="shared" si="3260"/>
        <v>1085.0999999999999</v>
      </c>
      <c r="O478" s="109">
        <f t="shared" si="3245"/>
        <v>1071.8599999999999</v>
      </c>
      <c r="P478" s="109">
        <f t="shared" si="3261"/>
        <v>1071.8599999999999</v>
      </c>
      <c r="Q478" s="109">
        <f t="shared" si="3246"/>
        <v>1058.0899999999999</v>
      </c>
      <c r="R478" s="109">
        <f t="shared" si="3262"/>
        <v>1058.0899999999999</v>
      </c>
      <c r="S478" s="109">
        <f t="shared" si="3247"/>
        <v>1072.67</v>
      </c>
      <c r="T478" s="109">
        <f t="shared" si="3263"/>
        <v>1072.67</v>
      </c>
      <c r="U478" s="109">
        <f t="shared" si="3248"/>
        <v>1060.0899999999999</v>
      </c>
      <c r="V478" s="109">
        <f t="shared" si="3249"/>
        <v>1060.0899999999999</v>
      </c>
      <c r="W478" s="109">
        <f t="shared" si="3250"/>
        <v>1123.8775326810628</v>
      </c>
      <c r="X478" s="109">
        <f t="shared" si="3264"/>
        <v>1123.8775326810628</v>
      </c>
      <c r="Y478" s="109">
        <f t="shared" si="3251"/>
        <v>1124.3399999999999</v>
      </c>
      <c r="Z478" s="109">
        <f t="shared" si="3265"/>
        <v>1124.3399999999999</v>
      </c>
      <c r="AA478" s="109">
        <f t="shared" si="3252"/>
        <v>1126.4568749999989</v>
      </c>
      <c r="AB478" s="109">
        <f t="shared" si="3266"/>
        <v>1126.4568749999989</v>
      </c>
      <c r="AC478" s="109">
        <f t="shared" si="3253"/>
        <v>1124.4930833333331</v>
      </c>
      <c r="AD478" s="109">
        <f t="shared" si="3267"/>
        <v>1124.4930833333331</v>
      </c>
      <c r="AE478" s="109">
        <f t="shared" si="3254"/>
        <v>1124.4890404061762</v>
      </c>
      <c r="AF478" s="109">
        <f t="shared" si="3268"/>
        <v>1124.4890404061762</v>
      </c>
      <c r="AG478" s="109">
        <f t="shared" si="3269"/>
        <v>1123.1238136873469</v>
      </c>
      <c r="AH478" s="109">
        <f t="shared" si="3270"/>
        <v>1123.1238136873469</v>
      </c>
      <c r="AI478" s="35">
        <f t="shared" si="3271"/>
        <v>1076.608661999408</v>
      </c>
      <c r="AJ478" s="109">
        <f t="shared" si="3272"/>
        <v>1076.608661999408</v>
      </c>
      <c r="AK478" s="35">
        <f t="shared" si="3273"/>
        <v>1076.608661999408</v>
      </c>
      <c r="AL478" s="109">
        <f t="shared" si="3274"/>
        <v>1076.608661999408</v>
      </c>
      <c r="AM478" s="35">
        <f t="shared" si="3275"/>
        <v>1076.6456011701148</v>
      </c>
      <c r="AN478" s="109">
        <f t="shared" si="3276"/>
        <v>1076.6456011701148</v>
      </c>
      <c r="AO478" s="35">
        <f t="shared" si="3277"/>
        <v>1076.765700416463</v>
      </c>
      <c r="AP478" s="109">
        <f t="shared" si="3278"/>
        <v>1076.765700416463</v>
      </c>
      <c r="BB478">
        <v>53</v>
      </c>
      <c r="BE478" s="327">
        <f t="shared" si="3238"/>
        <v>10000</v>
      </c>
      <c r="JE478" s="327"/>
      <c r="JF478" s="327"/>
      <c r="MZ478">
        <v>52</v>
      </c>
      <c r="NA478" s="591">
        <f t="shared" si="3291"/>
        <v>3.1E-2</v>
      </c>
      <c r="OU478">
        <v>52</v>
      </c>
      <c r="OV478" s="591">
        <f t="shared" si="3292"/>
        <v>3.1E-2</v>
      </c>
      <c r="OW478" s="591">
        <f t="shared" si="3293"/>
        <v>1.0999999999999999E-2</v>
      </c>
    </row>
    <row r="479" spans="2:413" hidden="1" x14ac:dyDescent="0.3">
      <c r="B479">
        <v>53</v>
      </c>
      <c r="C479" s="109">
        <f t="shared" si="3239"/>
        <v>1111.77</v>
      </c>
      <c r="D479" s="109">
        <f t="shared" si="3255"/>
        <v>1111.77</v>
      </c>
      <c r="E479" s="109">
        <f t="shared" si="3240"/>
        <v>1164.19</v>
      </c>
      <c r="F479" s="109">
        <f t="shared" si="3256"/>
        <v>1164.19</v>
      </c>
      <c r="G479" s="109">
        <f t="shared" si="3241"/>
        <v>1117.72</v>
      </c>
      <c r="H479" s="109">
        <f t="shared" si="3257"/>
        <v>1117.72</v>
      </c>
      <c r="I479" s="109">
        <f t="shared" si="3242"/>
        <v>1160.6099999999999</v>
      </c>
      <c r="J479" s="109">
        <f t="shared" si="3258"/>
        <v>1160.6099999999999</v>
      </c>
      <c r="K479" s="109">
        <f t="shared" si="3243"/>
        <v>1117.6300000000001</v>
      </c>
      <c r="L479" s="109">
        <f t="shared" si="3259"/>
        <v>1117.6300000000001</v>
      </c>
      <c r="M479" s="109">
        <f t="shared" si="3244"/>
        <v>1085.0999999999999</v>
      </c>
      <c r="N479" s="109">
        <f t="shared" si="3260"/>
        <v>1085.0999999999999</v>
      </c>
      <c r="O479" s="109">
        <f t="shared" si="3245"/>
        <v>1071.5899999999999</v>
      </c>
      <c r="P479" s="109">
        <f t="shared" si="3261"/>
        <v>1071.5899999999999</v>
      </c>
      <c r="Q479" s="109">
        <f t="shared" si="3246"/>
        <v>1058.0899999999999</v>
      </c>
      <c r="R479" s="109">
        <f t="shared" si="3262"/>
        <v>1058.0899999999999</v>
      </c>
      <c r="S479" s="109">
        <f t="shared" si="3247"/>
        <v>1072.67</v>
      </c>
      <c r="T479" s="109">
        <f t="shared" si="3263"/>
        <v>1072.67</v>
      </c>
      <c r="U479" s="109">
        <f t="shared" si="3248"/>
        <v>1060.0899999999999</v>
      </c>
      <c r="V479" s="109">
        <f t="shared" si="3249"/>
        <v>1060.0899999999999</v>
      </c>
      <c r="W479" s="109">
        <f t="shared" si="3250"/>
        <v>1123.8775326810628</v>
      </c>
      <c r="X479" s="109">
        <f t="shared" si="3264"/>
        <v>1123.8775326810628</v>
      </c>
      <c r="Y479" s="109">
        <f t="shared" si="3251"/>
        <v>1124.3399999999999</v>
      </c>
      <c r="Z479" s="109">
        <f t="shared" si="3265"/>
        <v>1124.3399999999999</v>
      </c>
      <c r="AA479" s="109">
        <f t="shared" si="3252"/>
        <v>1126.4568749999989</v>
      </c>
      <c r="AB479" s="109">
        <f t="shared" si="3266"/>
        <v>1126.4568749999989</v>
      </c>
      <c r="AC479" s="109">
        <f t="shared" si="3253"/>
        <v>1124.4930833333331</v>
      </c>
      <c r="AD479" s="109">
        <f t="shared" si="3267"/>
        <v>1124.4930833333331</v>
      </c>
      <c r="AE479" s="109">
        <f t="shared" si="3254"/>
        <v>1124.4890404061762</v>
      </c>
      <c r="AF479" s="109">
        <f t="shared" si="3268"/>
        <v>1124.4890404061762</v>
      </c>
      <c r="AG479" s="109">
        <f t="shared" si="3269"/>
        <v>1123.1238136873469</v>
      </c>
      <c r="AH479" s="109">
        <f t="shared" si="3270"/>
        <v>1123.1238136873469</v>
      </c>
      <c r="AI479" s="35">
        <f t="shared" si="3271"/>
        <v>1076.608661999408</v>
      </c>
      <c r="AJ479" s="109">
        <f t="shared" si="3272"/>
        <v>1076.608661999408</v>
      </c>
      <c r="AK479" s="35">
        <f t="shared" si="3273"/>
        <v>1076.608661999408</v>
      </c>
      <c r="AL479" s="109">
        <f t="shared" si="3274"/>
        <v>1076.608661999408</v>
      </c>
      <c r="AM479" s="35">
        <f t="shared" si="3275"/>
        <v>1076.6456011701148</v>
      </c>
      <c r="AN479" s="109">
        <f t="shared" si="3276"/>
        <v>1076.6456011701148</v>
      </c>
      <c r="AO479" s="35">
        <f t="shared" si="3277"/>
        <v>1076.765700416463</v>
      </c>
      <c r="AP479" s="109">
        <f t="shared" si="3278"/>
        <v>1076.765700416463</v>
      </c>
      <c r="BB479">
        <v>54</v>
      </c>
      <c r="BE479" s="327">
        <f t="shared" si="3238"/>
        <v>10000</v>
      </c>
      <c r="JE479" s="327"/>
      <c r="JF479" s="327"/>
      <c r="MZ479">
        <v>53</v>
      </c>
      <c r="NA479" s="591">
        <f t="shared" si="3291"/>
        <v>3.1E-2</v>
      </c>
      <c r="OU479">
        <v>53</v>
      </c>
      <c r="OV479" s="591">
        <f t="shared" si="3292"/>
        <v>3.1E-2</v>
      </c>
      <c r="OW479" s="591">
        <f t="shared" si="3293"/>
        <v>1.0999999999999999E-2</v>
      </c>
    </row>
    <row r="480" spans="2:413" hidden="1" x14ac:dyDescent="0.3">
      <c r="B480">
        <v>54</v>
      </c>
      <c r="C480" s="109">
        <f t="shared" si="3239"/>
        <v>1111.77</v>
      </c>
      <c r="D480" s="109">
        <f t="shared" si="3255"/>
        <v>1111.77</v>
      </c>
      <c r="E480" s="109">
        <f t="shared" si="3240"/>
        <v>1163.51</v>
      </c>
      <c r="F480" s="109">
        <f t="shared" si="3256"/>
        <v>1163.51</v>
      </c>
      <c r="G480" s="109">
        <f t="shared" si="3241"/>
        <v>1117.72</v>
      </c>
      <c r="H480" s="109">
        <f t="shared" si="3257"/>
        <v>1117.72</v>
      </c>
      <c r="I480" s="109">
        <f t="shared" si="3242"/>
        <v>1160.6099999999999</v>
      </c>
      <c r="J480" s="109">
        <f t="shared" si="3258"/>
        <v>1160.6099999999999</v>
      </c>
      <c r="K480" s="109">
        <f t="shared" si="3243"/>
        <v>1117.6300000000001</v>
      </c>
      <c r="L480" s="109">
        <f t="shared" si="3259"/>
        <v>1117.6300000000001</v>
      </c>
      <c r="M480" s="109">
        <f t="shared" si="3244"/>
        <v>1085.0999999999999</v>
      </c>
      <c r="N480" s="109">
        <f t="shared" si="3260"/>
        <v>1085.0999999999999</v>
      </c>
      <c r="O480" s="109">
        <f t="shared" si="3245"/>
        <v>1071.32</v>
      </c>
      <c r="P480" s="109">
        <f t="shared" si="3261"/>
        <v>1071.32</v>
      </c>
      <c r="Q480" s="109">
        <f t="shared" si="3246"/>
        <v>1058.0899999999999</v>
      </c>
      <c r="R480" s="109">
        <f t="shared" si="3262"/>
        <v>1058.0899999999999</v>
      </c>
      <c r="S480" s="109">
        <f t="shared" si="3247"/>
        <v>1072.67</v>
      </c>
      <c r="T480" s="109">
        <f t="shared" si="3263"/>
        <v>1072.67</v>
      </c>
      <c r="U480" s="109">
        <f t="shared" si="3248"/>
        <v>1060.0899999999999</v>
      </c>
      <c r="V480" s="109">
        <f t="shared" si="3249"/>
        <v>1060.0899999999999</v>
      </c>
      <c r="W480" s="109">
        <f t="shared" si="3250"/>
        <v>1123.8775326810628</v>
      </c>
      <c r="X480" s="109">
        <f t="shared" si="3264"/>
        <v>1123.8775326810628</v>
      </c>
      <c r="Y480" s="109">
        <f t="shared" si="3251"/>
        <v>1124.3399999999999</v>
      </c>
      <c r="Z480" s="109">
        <f t="shared" si="3265"/>
        <v>1124.3399999999999</v>
      </c>
      <c r="AA480" s="109">
        <f t="shared" si="3252"/>
        <v>1126.4568749999989</v>
      </c>
      <c r="AB480" s="109">
        <f t="shared" si="3266"/>
        <v>1126.4568749999989</v>
      </c>
      <c r="AC480" s="109">
        <f t="shared" si="3253"/>
        <v>1124.4930833333331</v>
      </c>
      <c r="AD480" s="109">
        <f t="shared" si="3267"/>
        <v>1124.4930833333331</v>
      </c>
      <c r="AE480" s="109">
        <f t="shared" si="3254"/>
        <v>1124.4890404061762</v>
      </c>
      <c r="AF480" s="109">
        <f t="shared" si="3268"/>
        <v>1124.4890404061762</v>
      </c>
      <c r="AG480" s="109">
        <f t="shared" si="3269"/>
        <v>1123.1238136873469</v>
      </c>
      <c r="AH480" s="109">
        <f t="shared" si="3270"/>
        <v>1123.1238136873469</v>
      </c>
      <c r="AI480" s="35">
        <f t="shared" si="3271"/>
        <v>1076.608661999408</v>
      </c>
      <c r="AJ480" s="109">
        <f t="shared" si="3272"/>
        <v>1076.608661999408</v>
      </c>
      <c r="AK480" s="35">
        <f t="shared" si="3273"/>
        <v>1076.608661999408</v>
      </c>
      <c r="AL480" s="109">
        <f t="shared" si="3274"/>
        <v>1076.608661999408</v>
      </c>
      <c r="AM480" s="35">
        <f t="shared" si="3275"/>
        <v>1076.6456011701148</v>
      </c>
      <c r="AN480" s="109">
        <f t="shared" si="3276"/>
        <v>1076.6456011701148</v>
      </c>
      <c r="AO480" s="35">
        <f t="shared" si="3277"/>
        <v>1076.765700416463</v>
      </c>
      <c r="AP480" s="109">
        <f t="shared" si="3278"/>
        <v>1076.765700416463</v>
      </c>
      <c r="BB480">
        <v>55</v>
      </c>
      <c r="BE480" s="327">
        <f t="shared" si="3238"/>
        <v>10000</v>
      </c>
      <c r="JE480" s="327"/>
      <c r="JF480" s="327"/>
      <c r="MZ480">
        <v>54</v>
      </c>
      <c r="NA480" s="591">
        <f t="shared" si="3291"/>
        <v>3.1E-2</v>
      </c>
      <c r="OU480">
        <v>54</v>
      </c>
      <c r="OV480" s="591">
        <f t="shared" si="3292"/>
        <v>3.1E-2</v>
      </c>
      <c r="OW480" s="591">
        <f t="shared" si="3293"/>
        <v>1.0999999999999999E-2</v>
      </c>
    </row>
    <row r="481" spans="2:413" hidden="1" x14ac:dyDescent="0.3">
      <c r="B481">
        <v>55</v>
      </c>
      <c r="C481" s="109">
        <f t="shared" si="3239"/>
        <v>1111.77</v>
      </c>
      <c r="D481" s="109">
        <f t="shared" si="3255"/>
        <v>1111.77</v>
      </c>
      <c r="E481" s="109">
        <f t="shared" si="3240"/>
        <v>1162.81</v>
      </c>
      <c r="F481" s="109">
        <f t="shared" si="3256"/>
        <v>1162.81</v>
      </c>
      <c r="G481" s="109">
        <f t="shared" si="3241"/>
        <v>1117.72</v>
      </c>
      <c r="H481" s="109">
        <f t="shared" si="3257"/>
        <v>1117.72</v>
      </c>
      <c r="I481" s="109">
        <f t="shared" si="3242"/>
        <v>1160.6099999999999</v>
      </c>
      <c r="J481" s="109">
        <f t="shared" si="3258"/>
        <v>1160.6099999999999</v>
      </c>
      <c r="K481" s="109">
        <f t="shared" si="3243"/>
        <v>1117.6300000000001</v>
      </c>
      <c r="L481" s="109">
        <f t="shared" si="3259"/>
        <v>1117.6300000000001</v>
      </c>
      <c r="M481" s="109">
        <f t="shared" si="3244"/>
        <v>1085.0999999999999</v>
      </c>
      <c r="N481" s="109">
        <f t="shared" si="3260"/>
        <v>1085.0999999999999</v>
      </c>
      <c r="O481" s="109">
        <f t="shared" si="3245"/>
        <v>1071.04</v>
      </c>
      <c r="P481" s="109">
        <f t="shared" si="3261"/>
        <v>1071.04</v>
      </c>
      <c r="Q481" s="109">
        <f t="shared" si="3246"/>
        <v>1058.0899999999999</v>
      </c>
      <c r="R481" s="109">
        <f t="shared" si="3262"/>
        <v>1058.0899999999999</v>
      </c>
      <c r="S481" s="109">
        <f t="shared" si="3247"/>
        <v>1072.67</v>
      </c>
      <c r="T481" s="109">
        <f t="shared" si="3263"/>
        <v>1072.67</v>
      </c>
      <c r="U481" s="109">
        <f t="shared" si="3248"/>
        <v>1060.0899999999999</v>
      </c>
      <c r="V481" s="109">
        <f t="shared" si="3249"/>
        <v>1060.0899999999999</v>
      </c>
      <c r="W481" s="109">
        <f t="shared" si="3250"/>
        <v>1123.8775326810628</v>
      </c>
      <c r="X481" s="109">
        <f t="shared" si="3264"/>
        <v>1123.8775326810628</v>
      </c>
      <c r="Y481" s="109">
        <f t="shared" si="3251"/>
        <v>1124.3399999999999</v>
      </c>
      <c r="Z481" s="109">
        <f t="shared" si="3265"/>
        <v>1124.3399999999999</v>
      </c>
      <c r="AA481" s="109">
        <f t="shared" si="3252"/>
        <v>1126.4568749999989</v>
      </c>
      <c r="AB481" s="109">
        <f t="shared" si="3266"/>
        <v>1126.4568749999989</v>
      </c>
      <c r="AC481" s="109">
        <f t="shared" si="3253"/>
        <v>1124.4930833333331</v>
      </c>
      <c r="AD481" s="109">
        <f t="shared" si="3267"/>
        <v>1124.4930833333331</v>
      </c>
      <c r="AE481" s="109">
        <f t="shared" si="3254"/>
        <v>1124.4890404061762</v>
      </c>
      <c r="AF481" s="109">
        <f t="shared" si="3268"/>
        <v>1124.4890404061762</v>
      </c>
      <c r="AG481" s="109">
        <f t="shared" si="3269"/>
        <v>1123.1238136873469</v>
      </c>
      <c r="AH481" s="109">
        <f t="shared" si="3270"/>
        <v>1123.1238136873469</v>
      </c>
      <c r="AI481" s="35">
        <f t="shared" si="3271"/>
        <v>1076.608661999408</v>
      </c>
      <c r="AJ481" s="109">
        <f t="shared" si="3272"/>
        <v>1076.608661999408</v>
      </c>
      <c r="AK481" s="35">
        <f t="shared" si="3273"/>
        <v>1076.608661999408</v>
      </c>
      <c r="AL481" s="109">
        <f t="shared" si="3274"/>
        <v>1076.608661999408</v>
      </c>
      <c r="AM481" s="35">
        <f t="shared" si="3275"/>
        <v>1076.6456011701148</v>
      </c>
      <c r="AN481" s="109">
        <f t="shared" si="3276"/>
        <v>1076.6456011701148</v>
      </c>
      <c r="AO481" s="35">
        <f t="shared" si="3277"/>
        <v>1076.765700416463</v>
      </c>
      <c r="AP481" s="109">
        <f t="shared" si="3278"/>
        <v>1076.765700416463</v>
      </c>
      <c r="BB481">
        <v>56</v>
      </c>
      <c r="BE481" s="327">
        <f t="shared" si="3238"/>
        <v>10000</v>
      </c>
      <c r="JE481" s="327"/>
      <c r="JF481" s="327"/>
      <c r="MZ481">
        <v>55</v>
      </c>
      <c r="NA481" s="591">
        <f t="shared" si="3291"/>
        <v>3.1E-2</v>
      </c>
      <c r="OU481">
        <v>55</v>
      </c>
      <c r="OV481" s="591">
        <f t="shared" si="3292"/>
        <v>3.1E-2</v>
      </c>
      <c r="OW481" s="591">
        <f t="shared" si="3293"/>
        <v>1.0999999999999999E-2</v>
      </c>
    </row>
    <row r="482" spans="2:413" hidden="1" x14ac:dyDescent="0.3">
      <c r="B482">
        <v>56</v>
      </c>
      <c r="C482" s="109">
        <f t="shared" si="3239"/>
        <v>1111.77</v>
      </c>
      <c r="D482" s="109">
        <f t="shared" si="3255"/>
        <v>1111.77</v>
      </c>
      <c r="E482" s="109">
        <f t="shared" si="3240"/>
        <v>1162.1300000000001</v>
      </c>
      <c r="F482" s="109">
        <f t="shared" si="3256"/>
        <v>1162.1300000000001</v>
      </c>
      <c r="G482" s="109">
        <f t="shared" si="3241"/>
        <v>1117.72</v>
      </c>
      <c r="H482" s="109">
        <f t="shared" si="3257"/>
        <v>1117.72</v>
      </c>
      <c r="I482" s="109">
        <f t="shared" si="3242"/>
        <v>1160.6099999999999</v>
      </c>
      <c r="J482" s="109">
        <f t="shared" si="3258"/>
        <v>1160.6099999999999</v>
      </c>
      <c r="K482" s="109">
        <f t="shared" si="3243"/>
        <v>1117.6300000000001</v>
      </c>
      <c r="L482" s="109">
        <f t="shared" si="3259"/>
        <v>1117.6300000000001</v>
      </c>
      <c r="M482" s="109">
        <f t="shared" si="3244"/>
        <v>1085.0999999999999</v>
      </c>
      <c r="N482" s="109">
        <f t="shared" si="3260"/>
        <v>1085.0999999999999</v>
      </c>
      <c r="O482" s="109">
        <f t="shared" si="3245"/>
        <v>1070.78</v>
      </c>
      <c r="P482" s="109">
        <f t="shared" si="3261"/>
        <v>1070.78</v>
      </c>
      <c r="Q482" s="109">
        <f t="shared" si="3246"/>
        <v>1058.0899999999999</v>
      </c>
      <c r="R482" s="109">
        <f t="shared" si="3262"/>
        <v>1058.0899999999999</v>
      </c>
      <c r="S482" s="109">
        <f t="shared" si="3247"/>
        <v>1072.67</v>
      </c>
      <c r="T482" s="109">
        <f t="shared" si="3263"/>
        <v>1072.67</v>
      </c>
      <c r="U482" s="109">
        <f t="shared" si="3248"/>
        <v>1060.0899999999999</v>
      </c>
      <c r="V482" s="109">
        <f t="shared" si="3249"/>
        <v>1060.0899999999999</v>
      </c>
      <c r="W482" s="109">
        <f t="shared" si="3250"/>
        <v>1123.8775326810628</v>
      </c>
      <c r="X482" s="109">
        <f t="shared" si="3264"/>
        <v>1123.8775326810628</v>
      </c>
      <c r="Y482" s="109">
        <f t="shared" si="3251"/>
        <v>1124.3399999999999</v>
      </c>
      <c r="Z482" s="109">
        <f t="shared" si="3265"/>
        <v>1124.3399999999999</v>
      </c>
      <c r="AA482" s="109">
        <f t="shared" si="3252"/>
        <v>1126.4568749999989</v>
      </c>
      <c r="AB482" s="109">
        <f t="shared" si="3266"/>
        <v>1126.4568749999989</v>
      </c>
      <c r="AC482" s="109">
        <f t="shared" si="3253"/>
        <v>1124.4930833333331</v>
      </c>
      <c r="AD482" s="109">
        <f t="shared" si="3267"/>
        <v>1124.4930833333331</v>
      </c>
      <c r="AE482" s="109">
        <f t="shared" si="3254"/>
        <v>1124.4890404061762</v>
      </c>
      <c r="AF482" s="109">
        <f t="shared" si="3268"/>
        <v>1124.4890404061762</v>
      </c>
      <c r="AG482" s="109">
        <f t="shared" si="3269"/>
        <v>1123.1238136873469</v>
      </c>
      <c r="AH482" s="109">
        <f t="shared" si="3270"/>
        <v>1123.1238136873469</v>
      </c>
      <c r="AI482" s="35">
        <f t="shared" si="3271"/>
        <v>1076.608661999408</v>
      </c>
      <c r="AJ482" s="109">
        <f t="shared" si="3272"/>
        <v>1076.608661999408</v>
      </c>
      <c r="AK482" s="35">
        <f t="shared" si="3273"/>
        <v>1076.608661999408</v>
      </c>
      <c r="AL482" s="109">
        <f t="shared" si="3274"/>
        <v>1076.608661999408</v>
      </c>
      <c r="AM482" s="35">
        <f t="shared" si="3275"/>
        <v>1076.6456011701148</v>
      </c>
      <c r="AN482" s="109">
        <f t="shared" si="3276"/>
        <v>1076.6456011701148</v>
      </c>
      <c r="AO482" s="35">
        <f t="shared" si="3277"/>
        <v>1076.765700416463</v>
      </c>
      <c r="AP482" s="109">
        <f t="shared" si="3278"/>
        <v>1076.765700416463</v>
      </c>
      <c r="BB482">
        <v>57</v>
      </c>
      <c r="BE482" s="327">
        <f t="shared" si="3238"/>
        <v>10000</v>
      </c>
      <c r="JE482" s="327"/>
      <c r="JF482" s="327"/>
      <c r="MZ482">
        <v>56</v>
      </c>
      <c r="NA482" s="591">
        <f t="shared" si="3291"/>
        <v>3.1E-2</v>
      </c>
      <c r="OU482">
        <v>56</v>
      </c>
      <c r="OV482" s="591">
        <f t="shared" si="3292"/>
        <v>3.1E-2</v>
      </c>
      <c r="OW482" s="591">
        <f t="shared" si="3293"/>
        <v>1.0999999999999999E-2</v>
      </c>
    </row>
    <row r="483" spans="2:413" hidden="1" x14ac:dyDescent="0.3">
      <c r="B483">
        <v>57</v>
      </c>
      <c r="C483" s="109">
        <f t="shared" si="3239"/>
        <v>1111.77</v>
      </c>
      <c r="D483" s="109">
        <f t="shared" si="3255"/>
        <v>1111.77</v>
      </c>
      <c r="E483" s="109">
        <f t="shared" si="3240"/>
        <v>1161.43</v>
      </c>
      <c r="F483" s="109">
        <f t="shared" si="3256"/>
        <v>1161.43</v>
      </c>
      <c r="G483" s="109">
        <f t="shared" si="3241"/>
        <v>1117.72</v>
      </c>
      <c r="H483" s="109">
        <f t="shared" si="3257"/>
        <v>1117.72</v>
      </c>
      <c r="I483" s="109">
        <f t="shared" si="3242"/>
        <v>1160.6099999999999</v>
      </c>
      <c r="J483" s="109">
        <f t="shared" si="3258"/>
        <v>1160.6099999999999</v>
      </c>
      <c r="K483" s="109">
        <f t="shared" si="3243"/>
        <v>1117.6300000000001</v>
      </c>
      <c r="L483" s="109">
        <f t="shared" si="3259"/>
        <v>1117.6300000000001</v>
      </c>
      <c r="M483" s="109">
        <f t="shared" si="3244"/>
        <v>1085.0999999999999</v>
      </c>
      <c r="N483" s="109">
        <f t="shared" si="3260"/>
        <v>1085.0999999999999</v>
      </c>
      <c r="O483" s="109">
        <f t="shared" si="3245"/>
        <v>1070.51</v>
      </c>
      <c r="P483" s="109">
        <f t="shared" si="3261"/>
        <v>1070.51</v>
      </c>
      <c r="Q483" s="109">
        <f t="shared" si="3246"/>
        <v>1058.0899999999999</v>
      </c>
      <c r="R483" s="109">
        <f t="shared" si="3262"/>
        <v>1058.0899999999999</v>
      </c>
      <c r="S483" s="109">
        <f t="shared" si="3247"/>
        <v>1072.67</v>
      </c>
      <c r="T483" s="109">
        <f t="shared" si="3263"/>
        <v>1072.67</v>
      </c>
      <c r="U483" s="109">
        <f t="shared" si="3248"/>
        <v>1060.0899999999999</v>
      </c>
      <c r="V483" s="109">
        <f t="shared" si="3249"/>
        <v>1060.0899999999999</v>
      </c>
      <c r="W483" s="109">
        <f t="shared" si="3250"/>
        <v>1123.8775326810628</v>
      </c>
      <c r="X483" s="109">
        <f t="shared" si="3264"/>
        <v>1123.8775326810628</v>
      </c>
      <c r="Y483" s="109">
        <f t="shared" si="3251"/>
        <v>1124.3399999999999</v>
      </c>
      <c r="Z483" s="109">
        <f t="shared" si="3265"/>
        <v>1124.3399999999999</v>
      </c>
      <c r="AA483" s="109">
        <f t="shared" si="3252"/>
        <v>1126.4568749999989</v>
      </c>
      <c r="AB483" s="109">
        <f t="shared" si="3266"/>
        <v>1126.4568749999989</v>
      </c>
      <c r="AC483" s="109">
        <f t="shared" si="3253"/>
        <v>1124.4930833333331</v>
      </c>
      <c r="AD483" s="109">
        <f t="shared" si="3267"/>
        <v>1124.4930833333331</v>
      </c>
      <c r="AE483" s="109">
        <f t="shared" si="3254"/>
        <v>1124.4890404061762</v>
      </c>
      <c r="AF483" s="109">
        <f t="shared" si="3268"/>
        <v>1124.4890404061762</v>
      </c>
      <c r="AG483" s="109">
        <f t="shared" si="3269"/>
        <v>1123.1238136873469</v>
      </c>
      <c r="AH483" s="109">
        <f t="shared" si="3270"/>
        <v>1123.1238136873469</v>
      </c>
      <c r="AI483" s="35">
        <f t="shared" si="3271"/>
        <v>1076.608661999408</v>
      </c>
      <c r="AJ483" s="109">
        <f t="shared" si="3272"/>
        <v>1076.608661999408</v>
      </c>
      <c r="AK483" s="35">
        <f t="shared" si="3273"/>
        <v>1076.608661999408</v>
      </c>
      <c r="AL483" s="109">
        <f t="shared" si="3274"/>
        <v>1076.608661999408</v>
      </c>
      <c r="AM483" s="35">
        <f t="shared" si="3275"/>
        <v>1076.6456011701148</v>
      </c>
      <c r="AN483" s="109">
        <f t="shared" si="3276"/>
        <v>1076.6456011701148</v>
      </c>
      <c r="AO483" s="35">
        <f t="shared" si="3277"/>
        <v>1076.765700416463</v>
      </c>
      <c r="AP483" s="109">
        <f t="shared" si="3278"/>
        <v>1076.765700416463</v>
      </c>
      <c r="BB483">
        <v>58</v>
      </c>
      <c r="BE483" s="327">
        <f t="shared" si="3238"/>
        <v>10000</v>
      </c>
      <c r="JE483" s="327"/>
      <c r="JF483" s="327"/>
      <c r="MZ483">
        <v>57</v>
      </c>
      <c r="NA483" s="591">
        <f t="shared" si="3291"/>
        <v>3.1E-2</v>
      </c>
      <c r="OU483">
        <v>57</v>
      </c>
      <c r="OV483" s="591">
        <f t="shared" si="3292"/>
        <v>3.1E-2</v>
      </c>
      <c r="OW483" s="591">
        <f t="shared" si="3293"/>
        <v>1.0999999999999999E-2</v>
      </c>
    </row>
    <row r="484" spans="2:413" hidden="1" x14ac:dyDescent="0.3">
      <c r="B484">
        <v>58</v>
      </c>
      <c r="C484" s="109">
        <f t="shared" si="3239"/>
        <v>1111.77</v>
      </c>
      <c r="D484" s="109">
        <f t="shared" si="3255"/>
        <v>1111.77</v>
      </c>
      <c r="E484" s="109">
        <f t="shared" si="3240"/>
        <v>1160.73</v>
      </c>
      <c r="F484" s="109">
        <f t="shared" si="3256"/>
        <v>1160.73</v>
      </c>
      <c r="G484" s="109">
        <f t="shared" si="3241"/>
        <v>1117.72</v>
      </c>
      <c r="H484" s="109">
        <f t="shared" si="3257"/>
        <v>1117.72</v>
      </c>
      <c r="I484" s="109">
        <f t="shared" si="3242"/>
        <v>1160.6099999999999</v>
      </c>
      <c r="J484" s="109">
        <f t="shared" si="3258"/>
        <v>1160.6099999999999</v>
      </c>
      <c r="K484" s="109">
        <f t="shared" si="3243"/>
        <v>1117.6300000000001</v>
      </c>
      <c r="L484" s="109">
        <f t="shared" si="3259"/>
        <v>1117.6300000000001</v>
      </c>
      <c r="M484" s="109">
        <f t="shared" si="3244"/>
        <v>1085.0999999999999</v>
      </c>
      <c r="N484" s="109">
        <f t="shared" si="3260"/>
        <v>1085.0999999999999</v>
      </c>
      <c r="O484" s="109">
        <f t="shared" si="3245"/>
        <v>1070.23</v>
      </c>
      <c r="P484" s="109">
        <f t="shared" si="3261"/>
        <v>1070.23</v>
      </c>
      <c r="Q484" s="109">
        <f t="shared" si="3246"/>
        <v>1058.0899999999999</v>
      </c>
      <c r="R484" s="109">
        <f t="shared" si="3262"/>
        <v>1058.0899999999999</v>
      </c>
      <c r="S484" s="109">
        <f t="shared" si="3247"/>
        <v>1072.67</v>
      </c>
      <c r="T484" s="109">
        <f t="shared" si="3263"/>
        <v>1072.67</v>
      </c>
      <c r="U484" s="109">
        <f t="shared" si="3248"/>
        <v>1060.0899999999999</v>
      </c>
      <c r="V484" s="109">
        <f t="shared" si="3249"/>
        <v>1060.0899999999999</v>
      </c>
      <c r="W484" s="109">
        <f t="shared" si="3250"/>
        <v>1123.8775326810628</v>
      </c>
      <c r="X484" s="109">
        <f t="shared" si="3264"/>
        <v>1123.8775326810628</v>
      </c>
      <c r="Y484" s="109">
        <f t="shared" si="3251"/>
        <v>1124.3399999999999</v>
      </c>
      <c r="Z484" s="109">
        <f t="shared" si="3265"/>
        <v>1124.3399999999999</v>
      </c>
      <c r="AA484" s="109">
        <f t="shared" si="3252"/>
        <v>1126.4568749999989</v>
      </c>
      <c r="AB484" s="109">
        <f t="shared" si="3266"/>
        <v>1126.4568749999989</v>
      </c>
      <c r="AC484" s="109">
        <f t="shared" si="3253"/>
        <v>1124.4930833333331</v>
      </c>
      <c r="AD484" s="109">
        <f t="shared" si="3267"/>
        <v>1124.4930833333331</v>
      </c>
      <c r="AE484" s="109">
        <f t="shared" si="3254"/>
        <v>1124.4890404061762</v>
      </c>
      <c r="AF484" s="109">
        <f t="shared" si="3268"/>
        <v>1124.4890404061762</v>
      </c>
      <c r="AG484" s="109">
        <f t="shared" si="3269"/>
        <v>1123.1238136873469</v>
      </c>
      <c r="AH484" s="109">
        <f t="shared" si="3270"/>
        <v>1123.1238136873469</v>
      </c>
      <c r="AI484" s="35">
        <f t="shared" si="3271"/>
        <v>1076.608661999408</v>
      </c>
      <c r="AJ484" s="109">
        <f t="shared" si="3272"/>
        <v>1076.608661999408</v>
      </c>
      <c r="AK484" s="35">
        <f t="shared" si="3273"/>
        <v>1076.608661999408</v>
      </c>
      <c r="AL484" s="109">
        <f t="shared" si="3274"/>
        <v>1076.608661999408</v>
      </c>
      <c r="AM484" s="35">
        <f t="shared" si="3275"/>
        <v>1076.6456011701148</v>
      </c>
      <c r="AN484" s="109">
        <f t="shared" si="3276"/>
        <v>1076.6456011701148</v>
      </c>
      <c r="AO484" s="35">
        <f t="shared" si="3277"/>
        <v>1076.765700416463</v>
      </c>
      <c r="AP484" s="109">
        <f t="shared" si="3278"/>
        <v>1076.765700416463</v>
      </c>
      <c r="BB484">
        <v>59</v>
      </c>
      <c r="BE484" s="327">
        <f t="shared" si="3238"/>
        <v>10000</v>
      </c>
      <c r="JE484" s="327"/>
      <c r="JF484" s="327"/>
      <c r="MZ484">
        <v>58</v>
      </c>
      <c r="NA484" s="591">
        <f t="shared" si="3291"/>
        <v>3.1E-2</v>
      </c>
      <c r="OU484">
        <v>58</v>
      </c>
      <c r="OV484" s="591">
        <f t="shared" si="3292"/>
        <v>3.1E-2</v>
      </c>
      <c r="OW484" s="591">
        <f t="shared" si="3293"/>
        <v>1.0999999999999999E-2</v>
      </c>
    </row>
    <row r="485" spans="2:413" hidden="1" x14ac:dyDescent="0.3">
      <c r="B485">
        <v>59</v>
      </c>
      <c r="C485" s="109">
        <f t="shared" si="3239"/>
        <v>1111.77</v>
      </c>
      <c r="D485" s="109">
        <f t="shared" si="3255"/>
        <v>1111.77</v>
      </c>
      <c r="E485" s="109">
        <f t="shared" si="3240"/>
        <v>1160.03</v>
      </c>
      <c r="F485" s="109">
        <f t="shared" si="3256"/>
        <v>1160.03</v>
      </c>
      <c r="G485" s="109">
        <f t="shared" si="3241"/>
        <v>1117.72</v>
      </c>
      <c r="H485" s="109">
        <f t="shared" si="3257"/>
        <v>1117.72</v>
      </c>
      <c r="I485" s="109">
        <f t="shared" si="3242"/>
        <v>1160.6099999999999</v>
      </c>
      <c r="J485" s="109">
        <f t="shared" si="3258"/>
        <v>1160.6099999999999</v>
      </c>
      <c r="K485" s="109">
        <f t="shared" si="3243"/>
        <v>1117.6300000000001</v>
      </c>
      <c r="L485" s="109">
        <f t="shared" si="3259"/>
        <v>1117.6300000000001</v>
      </c>
      <c r="M485" s="109">
        <f t="shared" si="3244"/>
        <v>1085.0999999999999</v>
      </c>
      <c r="N485" s="109">
        <f t="shared" si="3260"/>
        <v>1085.0999999999999</v>
      </c>
      <c r="O485" s="109">
        <f t="shared" si="3245"/>
        <v>1069.96</v>
      </c>
      <c r="P485" s="109">
        <f t="shared" si="3261"/>
        <v>1069.96</v>
      </c>
      <c r="Q485" s="109">
        <f t="shared" si="3246"/>
        <v>1058.0899999999999</v>
      </c>
      <c r="R485" s="109">
        <f t="shared" si="3262"/>
        <v>1058.0899999999999</v>
      </c>
      <c r="S485" s="109">
        <f t="shared" si="3247"/>
        <v>1072.67</v>
      </c>
      <c r="T485" s="109">
        <f t="shared" si="3263"/>
        <v>1072.67</v>
      </c>
      <c r="U485" s="109">
        <f t="shared" si="3248"/>
        <v>1060.0899999999999</v>
      </c>
      <c r="V485" s="109">
        <f t="shared" si="3249"/>
        <v>1060.0899999999999</v>
      </c>
      <c r="W485" s="109">
        <f t="shared" si="3250"/>
        <v>1123.8775326810628</v>
      </c>
      <c r="X485" s="109">
        <f t="shared" si="3264"/>
        <v>1123.8775326810628</v>
      </c>
      <c r="Y485" s="109">
        <f t="shared" si="3251"/>
        <v>1124.3399999999999</v>
      </c>
      <c r="Z485" s="109">
        <f t="shared" si="3265"/>
        <v>1124.3399999999999</v>
      </c>
      <c r="AA485" s="109">
        <f t="shared" si="3252"/>
        <v>1126.4568749999989</v>
      </c>
      <c r="AB485" s="109">
        <f t="shared" si="3266"/>
        <v>1126.4568749999989</v>
      </c>
      <c r="AC485" s="109">
        <f t="shared" si="3253"/>
        <v>1124.4930833333331</v>
      </c>
      <c r="AD485" s="109">
        <f t="shared" si="3267"/>
        <v>1124.4930833333331</v>
      </c>
      <c r="AE485" s="109">
        <f t="shared" si="3254"/>
        <v>1124.4890404061762</v>
      </c>
      <c r="AF485" s="109">
        <f t="shared" si="3268"/>
        <v>1124.4890404061762</v>
      </c>
      <c r="AG485" s="109">
        <f t="shared" si="3269"/>
        <v>1123.1238136873469</v>
      </c>
      <c r="AH485" s="109">
        <f t="shared" si="3270"/>
        <v>1123.1238136873469</v>
      </c>
      <c r="AI485" s="35">
        <f t="shared" si="3271"/>
        <v>1076.608661999408</v>
      </c>
      <c r="AJ485" s="109">
        <f t="shared" si="3272"/>
        <v>1076.608661999408</v>
      </c>
      <c r="AK485" s="35">
        <f t="shared" si="3273"/>
        <v>1076.608661999408</v>
      </c>
      <c r="AL485" s="109">
        <f t="shared" si="3274"/>
        <v>1076.608661999408</v>
      </c>
      <c r="AM485" s="35">
        <f t="shared" si="3275"/>
        <v>1076.6456011701148</v>
      </c>
      <c r="AN485" s="109">
        <f t="shared" si="3276"/>
        <v>1076.6456011701148</v>
      </c>
      <c r="AO485" s="35">
        <f t="shared" si="3277"/>
        <v>1076.765700416463</v>
      </c>
      <c r="AP485" s="109">
        <f t="shared" si="3278"/>
        <v>1076.765700416463</v>
      </c>
      <c r="BB485">
        <v>60</v>
      </c>
      <c r="BE485" s="327">
        <f t="shared" si="3238"/>
        <v>10000</v>
      </c>
      <c r="JE485" s="327"/>
      <c r="JF485" s="327"/>
      <c r="MZ485">
        <v>59</v>
      </c>
      <c r="NA485" s="591">
        <f t="shared" si="3291"/>
        <v>3.1E-2</v>
      </c>
      <c r="OU485">
        <v>59</v>
      </c>
      <c r="OV485" s="591">
        <f t="shared" si="3292"/>
        <v>3.1E-2</v>
      </c>
      <c r="OW485" s="591">
        <f t="shared" si="3293"/>
        <v>1.0999999999999999E-2</v>
      </c>
    </row>
    <row r="486" spans="2:413" hidden="1" x14ac:dyDescent="0.3">
      <c r="B486">
        <v>60</v>
      </c>
      <c r="C486" s="109">
        <f t="shared" si="3239"/>
        <v>1111.77</v>
      </c>
      <c r="D486" s="109">
        <f t="shared" si="3255"/>
        <v>1111.77</v>
      </c>
      <c r="E486" s="109">
        <f t="shared" si="3240"/>
        <v>1159.33</v>
      </c>
      <c r="F486" s="109">
        <f t="shared" si="3256"/>
        <v>1159.33</v>
      </c>
      <c r="G486" s="109">
        <f t="shared" si="3241"/>
        <v>1117.72</v>
      </c>
      <c r="H486" s="109">
        <f t="shared" si="3257"/>
        <v>1117.72</v>
      </c>
      <c r="I486" s="109">
        <f t="shared" si="3242"/>
        <v>1160.6099999999999</v>
      </c>
      <c r="J486" s="109">
        <f t="shared" si="3258"/>
        <v>1160.6099999999999</v>
      </c>
      <c r="K486" s="109">
        <f t="shared" si="3243"/>
        <v>1117.6300000000001</v>
      </c>
      <c r="L486" s="109">
        <f t="shared" si="3259"/>
        <v>1117.6300000000001</v>
      </c>
      <c r="M486" s="109">
        <f t="shared" si="3244"/>
        <v>1085.0999999999999</v>
      </c>
      <c r="N486" s="109">
        <f t="shared" si="3260"/>
        <v>1085.0999999999999</v>
      </c>
      <c r="O486" s="109">
        <f t="shared" si="3245"/>
        <v>1069.68</v>
      </c>
      <c r="P486" s="109">
        <f t="shared" si="3261"/>
        <v>1069.68</v>
      </c>
      <c r="Q486" s="109">
        <f t="shared" si="3246"/>
        <v>1058.0899999999999</v>
      </c>
      <c r="R486" s="109">
        <f t="shared" si="3262"/>
        <v>1058.0899999999999</v>
      </c>
      <c r="S486" s="109">
        <f t="shared" si="3247"/>
        <v>1072.67</v>
      </c>
      <c r="T486" s="109">
        <f t="shared" si="3263"/>
        <v>1072.67</v>
      </c>
      <c r="U486" s="109">
        <f t="shared" si="3248"/>
        <v>1060.0899999999999</v>
      </c>
      <c r="V486" s="109">
        <f t="shared" si="3249"/>
        <v>1060.0899999999999</v>
      </c>
      <c r="W486" s="109">
        <f t="shared" si="3250"/>
        <v>1123.8775326810628</v>
      </c>
      <c r="X486" s="109">
        <f t="shared" si="3264"/>
        <v>1123.8775326810628</v>
      </c>
      <c r="Y486" s="109">
        <f t="shared" si="3251"/>
        <v>1124.3399999999999</v>
      </c>
      <c r="Z486" s="109">
        <f t="shared" si="3265"/>
        <v>1124.3399999999999</v>
      </c>
      <c r="AA486" s="109">
        <f t="shared" si="3252"/>
        <v>1126.4568749999989</v>
      </c>
      <c r="AB486" s="109">
        <f t="shared" si="3266"/>
        <v>1126.4568749999989</v>
      </c>
      <c r="AC486" s="109">
        <f t="shared" si="3253"/>
        <v>1124.4930833333331</v>
      </c>
      <c r="AD486" s="109">
        <f t="shared" si="3267"/>
        <v>1124.4930833333331</v>
      </c>
      <c r="AE486" s="109">
        <f t="shared" si="3254"/>
        <v>1124.4890404061762</v>
      </c>
      <c r="AF486" s="109">
        <f t="shared" si="3268"/>
        <v>1124.4890404061762</v>
      </c>
      <c r="AG486" s="109">
        <f t="shared" si="3269"/>
        <v>1123.1238136873469</v>
      </c>
      <c r="AH486" s="109">
        <f t="shared" si="3270"/>
        <v>1123.1238136873469</v>
      </c>
      <c r="AI486" s="35">
        <f t="shared" si="3271"/>
        <v>1076.608661999408</v>
      </c>
      <c r="AJ486" s="109">
        <f t="shared" si="3272"/>
        <v>1076.608661999408</v>
      </c>
      <c r="AK486" s="35">
        <f t="shared" si="3273"/>
        <v>1076.608661999408</v>
      </c>
      <c r="AL486" s="109">
        <f t="shared" si="3274"/>
        <v>1076.608661999408</v>
      </c>
      <c r="AM486" s="35">
        <f t="shared" si="3275"/>
        <v>1076.6456011701148</v>
      </c>
      <c r="AN486" s="109">
        <f t="shared" si="3276"/>
        <v>1076.6456011701148</v>
      </c>
      <c r="AO486" s="35">
        <f t="shared" si="3277"/>
        <v>1076.765700416463</v>
      </c>
      <c r="AP486" s="109">
        <f t="shared" si="3278"/>
        <v>1076.765700416463</v>
      </c>
      <c r="BB486">
        <v>61</v>
      </c>
      <c r="BE486" s="327">
        <f t="shared" si="3238"/>
        <v>10000</v>
      </c>
      <c r="JE486" s="327"/>
      <c r="JF486" s="327"/>
      <c r="MZ486" s="616">
        <v>60</v>
      </c>
      <c r="NA486" s="617">
        <f t="shared" si="3291"/>
        <v>3.1E-2</v>
      </c>
      <c r="OU486" s="616">
        <v>60</v>
      </c>
      <c r="OV486" s="617">
        <f t="shared" si="3292"/>
        <v>3.1E-2</v>
      </c>
      <c r="OW486" s="617">
        <f t="shared" si="3293"/>
        <v>1.0999999999999999E-2</v>
      </c>
    </row>
    <row r="487" spans="2:413" hidden="1" x14ac:dyDescent="0.3">
      <c r="B487">
        <v>61</v>
      </c>
      <c r="C487" s="109">
        <f t="shared" si="3239"/>
        <v>1111.77</v>
      </c>
      <c r="D487" s="109">
        <f t="shared" si="3255"/>
        <v>1111.77</v>
      </c>
      <c r="E487" s="109">
        <f t="shared" si="3240"/>
        <v>1158.6300000000001</v>
      </c>
      <c r="F487" s="109">
        <f t="shared" si="3256"/>
        <v>1158.6300000000001</v>
      </c>
      <c r="G487" s="109">
        <f t="shared" si="3241"/>
        <v>1117.72</v>
      </c>
      <c r="H487" s="109">
        <f t="shared" si="3257"/>
        <v>1117.72</v>
      </c>
      <c r="I487" s="109">
        <f t="shared" si="3242"/>
        <v>1152.6300000000001</v>
      </c>
      <c r="J487" s="109">
        <f t="shared" si="3258"/>
        <v>1152.6300000000001</v>
      </c>
      <c r="K487" s="109">
        <f t="shared" si="3243"/>
        <v>1117.6300000000001</v>
      </c>
      <c r="L487" s="109">
        <f t="shared" si="3259"/>
        <v>1117.6300000000001</v>
      </c>
      <c r="M487" s="109">
        <f t="shared" si="3244"/>
        <v>1093.43</v>
      </c>
      <c r="N487" s="109">
        <f t="shared" si="3260"/>
        <v>1093.43</v>
      </c>
      <c r="O487" s="109">
        <f t="shared" si="3245"/>
        <v>1075.96</v>
      </c>
      <c r="P487" s="109">
        <f t="shared" si="3261"/>
        <v>1075.96</v>
      </c>
      <c r="Q487" s="109">
        <f t="shared" si="3246"/>
        <v>1058.0899999999999</v>
      </c>
      <c r="R487" s="109">
        <f t="shared" si="3262"/>
        <v>1058.0899999999999</v>
      </c>
      <c r="S487" s="109">
        <f t="shared" si="3247"/>
        <v>1075.96</v>
      </c>
      <c r="T487" s="109">
        <f t="shared" si="3263"/>
        <v>1075.96</v>
      </c>
      <c r="U487" s="109">
        <f t="shared" si="3248"/>
        <v>1060.0899999999999</v>
      </c>
      <c r="V487" s="109">
        <f t="shared" si="3249"/>
        <v>1060.0899999999999</v>
      </c>
      <c r="W487" s="109">
        <f t="shared" si="3250"/>
        <v>1123.8775326810628</v>
      </c>
      <c r="X487" s="109">
        <f t="shared" si="3264"/>
        <v>1123.8775326810628</v>
      </c>
      <c r="Y487" s="109">
        <f t="shared" si="3251"/>
        <v>1124.3399999999999</v>
      </c>
      <c r="Z487" s="109">
        <f t="shared" si="3265"/>
        <v>1124.3399999999999</v>
      </c>
      <c r="AA487" s="109">
        <f t="shared" si="3252"/>
        <v>1126.4568749999989</v>
      </c>
      <c r="AB487" s="109">
        <f t="shared" si="3266"/>
        <v>1126.4568749999989</v>
      </c>
      <c r="AC487" s="109">
        <f t="shared" si="3253"/>
        <v>1124.4930833333331</v>
      </c>
      <c r="AD487" s="109">
        <f t="shared" si="3267"/>
        <v>1124.4930833333331</v>
      </c>
      <c r="AE487" s="109">
        <f t="shared" si="3254"/>
        <v>1124.4890404061762</v>
      </c>
      <c r="AF487" s="109">
        <f t="shared" si="3268"/>
        <v>1124.4890404061762</v>
      </c>
      <c r="AG487" s="109">
        <f t="shared" si="3269"/>
        <v>1123.1238136873469</v>
      </c>
      <c r="AH487" s="109">
        <f t="shared" si="3270"/>
        <v>1123.1238136873469</v>
      </c>
      <c r="AI487" s="35">
        <f t="shared" si="3271"/>
        <v>1076.608661999408</v>
      </c>
      <c r="AJ487" s="109">
        <f t="shared" si="3272"/>
        <v>1076.608661999408</v>
      </c>
      <c r="AK487" s="35">
        <f t="shared" si="3273"/>
        <v>1076.608661999408</v>
      </c>
      <c r="AL487" s="109">
        <f t="shared" si="3274"/>
        <v>1076.608661999408</v>
      </c>
      <c r="AM487" s="35">
        <f t="shared" si="3275"/>
        <v>1076.6456011701148</v>
      </c>
      <c r="AN487" s="109">
        <f t="shared" si="3276"/>
        <v>1076.6456011701148</v>
      </c>
      <c r="AO487" s="35">
        <f t="shared" si="3277"/>
        <v>1076.765700416463</v>
      </c>
      <c r="AP487" s="109">
        <f t="shared" si="3278"/>
        <v>1076.765700416463</v>
      </c>
      <c r="BB487">
        <v>62</v>
      </c>
      <c r="BE487" s="327">
        <f t="shared" si="3238"/>
        <v>10000</v>
      </c>
      <c r="JE487" s="327"/>
      <c r="JF487" s="327"/>
      <c r="MZ487">
        <v>61</v>
      </c>
      <c r="NA487" s="591">
        <f>$D$7+($AT$32*$L$7)+($AV$32*$M$7)</f>
        <v>3.2250000000000001E-2</v>
      </c>
      <c r="OU487">
        <v>61</v>
      </c>
      <c r="OV487" s="591">
        <f>$D$7+($BB$32*$L$7)+($BD$32*$M$7)</f>
        <v>3.2250000000000001E-2</v>
      </c>
      <c r="OW487" s="591">
        <f>($BB$32)+($BD$32)</f>
        <v>1.225E-2</v>
      </c>
    </row>
    <row r="488" spans="2:413" hidden="1" x14ac:dyDescent="0.3">
      <c r="B488">
        <v>62</v>
      </c>
      <c r="C488" s="109">
        <f t="shared" si="3239"/>
        <v>1111.77</v>
      </c>
      <c r="D488" s="109">
        <f t="shared" si="3255"/>
        <v>1111.77</v>
      </c>
      <c r="E488" s="109">
        <f t="shared" si="3240"/>
        <v>1157.93</v>
      </c>
      <c r="F488" s="109">
        <f t="shared" si="3256"/>
        <v>1157.93</v>
      </c>
      <c r="G488" s="109">
        <f t="shared" si="3241"/>
        <v>1117.72</v>
      </c>
      <c r="H488" s="109">
        <f t="shared" si="3257"/>
        <v>1117.72</v>
      </c>
      <c r="I488" s="109">
        <f t="shared" si="3242"/>
        <v>1152.6300000000001</v>
      </c>
      <c r="J488" s="109">
        <f t="shared" si="3258"/>
        <v>1152.6300000000001</v>
      </c>
      <c r="K488" s="109">
        <f t="shared" si="3243"/>
        <v>1117.6300000000001</v>
      </c>
      <c r="L488" s="109">
        <f t="shared" si="3259"/>
        <v>1117.6300000000001</v>
      </c>
      <c r="M488" s="109">
        <f t="shared" si="3244"/>
        <v>1093.43</v>
      </c>
      <c r="N488" s="109">
        <f t="shared" si="3260"/>
        <v>1093.43</v>
      </c>
      <c r="O488" s="109">
        <f t="shared" si="3245"/>
        <v>1075.6500000000001</v>
      </c>
      <c r="P488" s="109">
        <f t="shared" si="3261"/>
        <v>1075.6500000000001</v>
      </c>
      <c r="Q488" s="109">
        <f t="shared" si="3246"/>
        <v>1058.0899999999999</v>
      </c>
      <c r="R488" s="109">
        <f t="shared" si="3262"/>
        <v>1058.0899999999999</v>
      </c>
      <c r="S488" s="109">
        <f t="shared" si="3247"/>
        <v>1075.96</v>
      </c>
      <c r="T488" s="109">
        <f t="shared" si="3263"/>
        <v>1075.96</v>
      </c>
      <c r="U488" s="109">
        <f t="shared" si="3248"/>
        <v>1060.0899999999999</v>
      </c>
      <c r="V488" s="109">
        <f t="shared" si="3249"/>
        <v>1060.0899999999999</v>
      </c>
      <c r="W488" s="109">
        <f t="shared" si="3250"/>
        <v>1123.8775326810628</v>
      </c>
      <c r="X488" s="109">
        <f t="shared" si="3264"/>
        <v>1123.8775326810628</v>
      </c>
      <c r="Y488" s="109">
        <f t="shared" si="3251"/>
        <v>1124.3399999999999</v>
      </c>
      <c r="Z488" s="109">
        <f t="shared" si="3265"/>
        <v>1124.3399999999999</v>
      </c>
      <c r="AA488" s="109">
        <f t="shared" si="3252"/>
        <v>1126.4568749999989</v>
      </c>
      <c r="AB488" s="109">
        <f t="shared" si="3266"/>
        <v>1126.4568749999989</v>
      </c>
      <c r="AC488" s="109">
        <f t="shared" si="3253"/>
        <v>1124.4930833333331</v>
      </c>
      <c r="AD488" s="109">
        <f t="shared" si="3267"/>
        <v>1124.4930833333331</v>
      </c>
      <c r="AE488" s="109">
        <f t="shared" si="3254"/>
        <v>1124.4890404061762</v>
      </c>
      <c r="AF488" s="109">
        <f t="shared" si="3268"/>
        <v>1124.4890404061762</v>
      </c>
      <c r="AG488" s="109">
        <f t="shared" si="3269"/>
        <v>1123.1238136873469</v>
      </c>
      <c r="AH488" s="109">
        <f t="shared" si="3270"/>
        <v>1123.1238136873469</v>
      </c>
      <c r="AI488" s="35">
        <f t="shared" si="3271"/>
        <v>1076.608661999408</v>
      </c>
      <c r="AJ488" s="109">
        <f t="shared" si="3272"/>
        <v>1076.608661999408</v>
      </c>
      <c r="AK488" s="35">
        <f t="shared" si="3273"/>
        <v>1076.608661999408</v>
      </c>
      <c r="AL488" s="109">
        <f t="shared" si="3274"/>
        <v>1076.608661999408</v>
      </c>
      <c r="AM488" s="35">
        <f t="shared" si="3275"/>
        <v>1076.6456011701148</v>
      </c>
      <c r="AN488" s="109">
        <f t="shared" si="3276"/>
        <v>1076.6456011701148</v>
      </c>
      <c r="AO488" s="35">
        <f t="shared" si="3277"/>
        <v>1076.765700416463</v>
      </c>
      <c r="AP488" s="109">
        <f t="shared" si="3278"/>
        <v>1076.765700416463</v>
      </c>
      <c r="BB488">
        <v>63</v>
      </c>
      <c r="BE488" s="327">
        <f t="shared" si="3238"/>
        <v>10000</v>
      </c>
      <c r="JE488" s="327"/>
      <c r="JF488" s="327"/>
      <c r="MZ488">
        <v>62</v>
      </c>
      <c r="NA488" s="591">
        <f t="shared" ref="NA488:NA498" si="3294">$D$7+($AT$32*$L$7)+($AV$32*$M$7)</f>
        <v>3.2250000000000001E-2</v>
      </c>
      <c r="OU488">
        <v>62</v>
      </c>
      <c r="OV488" s="591">
        <f t="shared" ref="OV488:OV498" si="3295">$D$7+($BB$32*$L$7)+($BD$32*$M$7)</f>
        <v>3.2250000000000001E-2</v>
      </c>
      <c r="OW488" s="591">
        <f t="shared" ref="OW488:OW498" si="3296">($BB$32)+($BD$32)</f>
        <v>1.225E-2</v>
      </c>
    </row>
    <row r="489" spans="2:413" hidden="1" x14ac:dyDescent="0.3">
      <c r="B489">
        <v>63</v>
      </c>
      <c r="C489" s="109">
        <f t="shared" si="3239"/>
        <v>1111.77</v>
      </c>
      <c r="D489" s="109">
        <f t="shared" si="3255"/>
        <v>1111.77</v>
      </c>
      <c r="E489" s="109">
        <f t="shared" si="3240"/>
        <v>1157.23</v>
      </c>
      <c r="F489" s="109">
        <f t="shared" si="3256"/>
        <v>1157.23</v>
      </c>
      <c r="G489" s="109">
        <f t="shared" si="3241"/>
        <v>1117.72</v>
      </c>
      <c r="H489" s="109">
        <f t="shared" si="3257"/>
        <v>1117.72</v>
      </c>
      <c r="I489" s="109">
        <f t="shared" si="3242"/>
        <v>1152.6300000000001</v>
      </c>
      <c r="J489" s="109">
        <f t="shared" si="3258"/>
        <v>1152.6300000000001</v>
      </c>
      <c r="K489" s="109">
        <f t="shared" si="3243"/>
        <v>1117.6300000000001</v>
      </c>
      <c r="L489" s="109">
        <f t="shared" si="3259"/>
        <v>1117.6300000000001</v>
      </c>
      <c r="M489" s="109">
        <f t="shared" si="3244"/>
        <v>1093.43</v>
      </c>
      <c r="N489" s="109">
        <f t="shared" si="3260"/>
        <v>1093.43</v>
      </c>
      <c r="O489" s="109">
        <f t="shared" si="3245"/>
        <v>1075.3399999999999</v>
      </c>
      <c r="P489" s="109">
        <f t="shared" si="3261"/>
        <v>1075.3399999999999</v>
      </c>
      <c r="Q489" s="109">
        <f t="shared" si="3246"/>
        <v>1058.0899999999999</v>
      </c>
      <c r="R489" s="109">
        <f t="shared" si="3262"/>
        <v>1058.0899999999999</v>
      </c>
      <c r="S489" s="109">
        <f t="shared" si="3247"/>
        <v>1075.96</v>
      </c>
      <c r="T489" s="109">
        <f t="shared" si="3263"/>
        <v>1075.96</v>
      </c>
      <c r="U489" s="109">
        <f t="shared" si="3248"/>
        <v>1060.0899999999999</v>
      </c>
      <c r="V489" s="109">
        <f t="shared" si="3249"/>
        <v>1060.0899999999999</v>
      </c>
      <c r="W489" s="109">
        <f t="shared" si="3250"/>
        <v>1123.8775326810628</v>
      </c>
      <c r="X489" s="109">
        <f t="shared" si="3264"/>
        <v>1123.8775326810628</v>
      </c>
      <c r="Y489" s="109">
        <f t="shared" si="3251"/>
        <v>1124.3399999999999</v>
      </c>
      <c r="Z489" s="109">
        <f t="shared" si="3265"/>
        <v>1124.3399999999999</v>
      </c>
      <c r="AA489" s="109">
        <f t="shared" si="3252"/>
        <v>1126.4568749999989</v>
      </c>
      <c r="AB489" s="109">
        <f t="shared" si="3266"/>
        <v>1126.4568749999989</v>
      </c>
      <c r="AC489" s="109">
        <f t="shared" si="3253"/>
        <v>1124.4930833333331</v>
      </c>
      <c r="AD489" s="109">
        <f t="shared" si="3267"/>
        <v>1124.4930833333331</v>
      </c>
      <c r="AE489" s="109">
        <f t="shared" si="3254"/>
        <v>1124.4890404061762</v>
      </c>
      <c r="AF489" s="109">
        <f t="shared" si="3268"/>
        <v>1124.4890404061762</v>
      </c>
      <c r="AG489" s="109">
        <f t="shared" si="3269"/>
        <v>1123.1238136873469</v>
      </c>
      <c r="AH489" s="109">
        <f t="shared" si="3270"/>
        <v>1123.1238136873469</v>
      </c>
      <c r="AI489" s="35">
        <f t="shared" si="3271"/>
        <v>1076.608661999408</v>
      </c>
      <c r="AJ489" s="109">
        <f t="shared" si="3272"/>
        <v>1076.608661999408</v>
      </c>
      <c r="AK489" s="35">
        <f t="shared" si="3273"/>
        <v>1076.608661999408</v>
      </c>
      <c r="AL489" s="109">
        <f t="shared" si="3274"/>
        <v>1076.608661999408</v>
      </c>
      <c r="AM489" s="35">
        <f t="shared" si="3275"/>
        <v>1076.6456011701148</v>
      </c>
      <c r="AN489" s="109">
        <f t="shared" si="3276"/>
        <v>1076.6456011701148</v>
      </c>
      <c r="AO489" s="35">
        <f t="shared" si="3277"/>
        <v>1076.765700416463</v>
      </c>
      <c r="AP489" s="109">
        <f t="shared" si="3278"/>
        <v>1076.765700416463</v>
      </c>
      <c r="BB489">
        <v>64</v>
      </c>
      <c r="BE489" s="327">
        <f t="shared" si="3238"/>
        <v>10000</v>
      </c>
      <c r="JE489" s="327"/>
      <c r="JF489" s="327"/>
      <c r="MZ489">
        <v>63</v>
      </c>
      <c r="NA489" s="591">
        <f t="shared" si="3294"/>
        <v>3.2250000000000001E-2</v>
      </c>
      <c r="OU489">
        <v>63</v>
      </c>
      <c r="OV489" s="591">
        <f t="shared" si="3295"/>
        <v>3.2250000000000001E-2</v>
      </c>
      <c r="OW489" s="591">
        <f t="shared" si="3296"/>
        <v>1.225E-2</v>
      </c>
    </row>
    <row r="490" spans="2:413" hidden="1" x14ac:dyDescent="0.3">
      <c r="B490">
        <v>64</v>
      </c>
      <c r="C490" s="109">
        <f t="shared" si="3239"/>
        <v>1111.77</v>
      </c>
      <c r="D490" s="109">
        <f t="shared" si="3255"/>
        <v>1111.77</v>
      </c>
      <c r="E490" s="109">
        <f t="shared" si="3240"/>
        <v>1156.53</v>
      </c>
      <c r="F490" s="109">
        <f t="shared" si="3256"/>
        <v>1156.53</v>
      </c>
      <c r="G490" s="109">
        <f t="shared" si="3241"/>
        <v>1117.72</v>
      </c>
      <c r="H490" s="109">
        <f t="shared" si="3257"/>
        <v>1117.72</v>
      </c>
      <c r="I490" s="109">
        <f t="shared" si="3242"/>
        <v>1152.6300000000001</v>
      </c>
      <c r="J490" s="109">
        <f t="shared" si="3258"/>
        <v>1152.6300000000001</v>
      </c>
      <c r="K490" s="109">
        <f t="shared" si="3243"/>
        <v>1117.6300000000001</v>
      </c>
      <c r="L490" s="109">
        <f t="shared" si="3259"/>
        <v>1117.6300000000001</v>
      </c>
      <c r="M490" s="109">
        <f t="shared" si="3244"/>
        <v>1093.43</v>
      </c>
      <c r="N490" s="109">
        <f t="shared" si="3260"/>
        <v>1093.43</v>
      </c>
      <c r="O490" s="109">
        <f t="shared" si="3245"/>
        <v>1075.04</v>
      </c>
      <c r="P490" s="109">
        <f t="shared" si="3261"/>
        <v>1075.04</v>
      </c>
      <c r="Q490" s="109">
        <f t="shared" si="3246"/>
        <v>1058.0899999999999</v>
      </c>
      <c r="R490" s="109">
        <f t="shared" si="3262"/>
        <v>1058.0899999999999</v>
      </c>
      <c r="S490" s="109">
        <f t="shared" si="3247"/>
        <v>1075.96</v>
      </c>
      <c r="T490" s="109">
        <f t="shared" si="3263"/>
        <v>1075.96</v>
      </c>
      <c r="U490" s="109">
        <f t="shared" si="3248"/>
        <v>1060.0899999999999</v>
      </c>
      <c r="V490" s="109">
        <f t="shared" si="3249"/>
        <v>1060.0899999999999</v>
      </c>
      <c r="W490" s="109">
        <f t="shared" si="3250"/>
        <v>1123.8775326810628</v>
      </c>
      <c r="X490" s="109">
        <f t="shared" si="3264"/>
        <v>1123.8775326810628</v>
      </c>
      <c r="Y490" s="109">
        <f t="shared" si="3251"/>
        <v>1124.3399999999999</v>
      </c>
      <c r="Z490" s="109">
        <f t="shared" si="3265"/>
        <v>1124.3399999999999</v>
      </c>
      <c r="AA490" s="109">
        <f t="shared" si="3252"/>
        <v>1126.4568749999989</v>
      </c>
      <c r="AB490" s="109">
        <f t="shared" si="3266"/>
        <v>1126.4568749999989</v>
      </c>
      <c r="AC490" s="109">
        <f t="shared" si="3253"/>
        <v>1124.4930833333331</v>
      </c>
      <c r="AD490" s="109">
        <f t="shared" si="3267"/>
        <v>1124.4930833333331</v>
      </c>
      <c r="AE490" s="109">
        <f t="shared" si="3254"/>
        <v>1124.4890404061762</v>
      </c>
      <c r="AF490" s="109">
        <f t="shared" si="3268"/>
        <v>1124.4890404061762</v>
      </c>
      <c r="AG490" s="109">
        <f t="shared" si="3269"/>
        <v>1123.1238136873469</v>
      </c>
      <c r="AH490" s="109">
        <f t="shared" si="3270"/>
        <v>1123.1238136873469</v>
      </c>
      <c r="AI490" s="35">
        <f t="shared" si="3271"/>
        <v>1076.608661999408</v>
      </c>
      <c r="AJ490" s="109">
        <f t="shared" si="3272"/>
        <v>1076.608661999408</v>
      </c>
      <c r="AK490" s="35">
        <f t="shared" si="3273"/>
        <v>1076.608661999408</v>
      </c>
      <c r="AL490" s="109">
        <f t="shared" si="3274"/>
        <v>1076.608661999408</v>
      </c>
      <c r="AM490" s="35">
        <f t="shared" si="3275"/>
        <v>1076.6456011701148</v>
      </c>
      <c r="AN490" s="109">
        <f t="shared" si="3276"/>
        <v>1076.6456011701148</v>
      </c>
      <c r="AO490" s="35">
        <f t="shared" si="3277"/>
        <v>1076.765700416463</v>
      </c>
      <c r="AP490" s="109">
        <f t="shared" si="3278"/>
        <v>1076.765700416463</v>
      </c>
      <c r="BB490">
        <v>65</v>
      </c>
      <c r="BE490" s="327">
        <f t="shared" ref="BE490:BE553" si="3297">IF(AK126=$B$7,BE126,10000)</f>
        <v>10000</v>
      </c>
      <c r="JE490" s="327"/>
      <c r="JF490" s="327"/>
      <c r="MZ490">
        <v>64</v>
      </c>
      <c r="NA490" s="591">
        <f t="shared" si="3294"/>
        <v>3.2250000000000001E-2</v>
      </c>
      <c r="OU490">
        <v>64</v>
      </c>
      <c r="OV490" s="591">
        <f t="shared" si="3295"/>
        <v>3.2250000000000001E-2</v>
      </c>
      <c r="OW490" s="591">
        <f t="shared" si="3296"/>
        <v>1.225E-2</v>
      </c>
    </row>
    <row r="491" spans="2:413" hidden="1" x14ac:dyDescent="0.3">
      <c r="B491">
        <v>65</v>
      </c>
      <c r="C491" s="109">
        <f t="shared" ref="C491:C554" si="3298">IF(C126&gt;0,C126,"")</f>
        <v>1111.77</v>
      </c>
      <c r="D491" s="109">
        <f t="shared" si="3255"/>
        <v>1111.77</v>
      </c>
      <c r="E491" s="109">
        <f t="shared" ref="E491:E554" si="3299">IF(U126&gt;0,U126,"")</f>
        <v>1155.83</v>
      </c>
      <c r="F491" s="109">
        <f t="shared" si="3256"/>
        <v>1155.83</v>
      </c>
      <c r="G491" s="109">
        <f t="shared" ref="G491:G554" si="3300">IF(AL126&gt;0,AL126,"")</f>
        <v>1117.72</v>
      </c>
      <c r="H491" s="109">
        <f t="shared" si="3257"/>
        <v>1117.72</v>
      </c>
      <c r="I491" s="109">
        <f t="shared" ref="I491:I554" si="3301">IF(BL126&gt;0,BL126,"")</f>
        <v>1152.6300000000001</v>
      </c>
      <c r="J491" s="109">
        <f t="shared" si="3258"/>
        <v>1152.6300000000001</v>
      </c>
      <c r="K491" s="109">
        <f t="shared" ref="K491:K554" si="3302">IF(CM126&gt;0,CM126,"")</f>
        <v>1117.6300000000001</v>
      </c>
      <c r="L491" s="109">
        <f t="shared" si="3259"/>
        <v>1117.6300000000001</v>
      </c>
      <c r="M491" s="109">
        <f t="shared" ref="M491:M554" si="3303">IF(DF126&gt;0,DF126,"")</f>
        <v>1093.43</v>
      </c>
      <c r="N491" s="109">
        <f t="shared" si="3260"/>
        <v>1093.43</v>
      </c>
      <c r="O491" s="109">
        <f t="shared" ref="O491:O554" si="3304">IF(DW126&gt;0,DW126,"")</f>
        <v>1074.73</v>
      </c>
      <c r="P491" s="109">
        <f t="shared" si="3261"/>
        <v>1074.73</v>
      </c>
      <c r="Q491" s="109">
        <f t="shared" ref="Q491:Q554" si="3305">IF(EV126&gt;0,EV126,"")</f>
        <v>1058.0899999999999</v>
      </c>
      <c r="R491" s="109">
        <f t="shared" si="3262"/>
        <v>1058.0899999999999</v>
      </c>
      <c r="S491" s="109">
        <f t="shared" ref="S491:S554" si="3306">IF(FM126&gt;0,FM126,"")</f>
        <v>1075.96</v>
      </c>
      <c r="T491" s="109">
        <f t="shared" si="3263"/>
        <v>1075.96</v>
      </c>
      <c r="U491" s="109">
        <f t="shared" ref="U491:U554" si="3307">IF(GN126&gt;0,GN126,"")</f>
        <v>1060.0899999999999</v>
      </c>
      <c r="V491" s="109">
        <f t="shared" ref="V491:V554" si="3308">IF($B491=$I$7,0,U491)</f>
        <v>1060.0899999999999</v>
      </c>
      <c r="W491" s="109">
        <f t="shared" ref="W491:W554" si="3309">IF(HG126&gt;0,HG126,"")</f>
        <v>1123.8775326810628</v>
      </c>
      <c r="X491" s="109">
        <f t="shared" si="3264"/>
        <v>1123.8775326810628</v>
      </c>
      <c r="Y491" s="109">
        <f t="shared" ref="Y491:Y554" si="3310">IF(HY126&gt;0,HY126,"")</f>
        <v>1124.3399999999999</v>
      </c>
      <c r="Z491" s="109">
        <f t="shared" si="3265"/>
        <v>1124.3399999999999</v>
      </c>
      <c r="AA491" s="109">
        <f t="shared" ref="AA491:AA554" si="3311">IF(IR126&gt;0,IR126,"")</f>
        <v>1126.4568749999989</v>
      </c>
      <c r="AB491" s="109">
        <f t="shared" si="3266"/>
        <v>1126.4568749999989</v>
      </c>
      <c r="AC491" s="109">
        <f t="shared" ref="AC491:AC554" si="3312">IF(JM126&gt;0,JM126,"")</f>
        <v>1124.4930833333331</v>
      </c>
      <c r="AD491" s="109">
        <f t="shared" si="3267"/>
        <v>1124.4930833333331</v>
      </c>
      <c r="AE491" s="109">
        <f t="shared" ref="AE491:AE554" si="3313">IF(KJ126&gt;0,KJ126,"")</f>
        <v>1124.4890404061762</v>
      </c>
      <c r="AF491" s="109">
        <f t="shared" si="3268"/>
        <v>1124.4890404061762</v>
      </c>
      <c r="AG491" s="109">
        <f t="shared" si="3269"/>
        <v>1123.1238136873469</v>
      </c>
      <c r="AH491" s="109">
        <f t="shared" si="3270"/>
        <v>1123.1238136873469</v>
      </c>
      <c r="AI491" s="35">
        <f t="shared" si="3271"/>
        <v>1076.608661999408</v>
      </c>
      <c r="AJ491" s="109">
        <f t="shared" si="3272"/>
        <v>1076.608661999408</v>
      </c>
      <c r="AK491" s="35">
        <f t="shared" si="3273"/>
        <v>1076.608661999408</v>
      </c>
      <c r="AL491" s="109">
        <f t="shared" si="3274"/>
        <v>1076.608661999408</v>
      </c>
      <c r="AM491" s="35">
        <f t="shared" si="3275"/>
        <v>1076.6456011701148</v>
      </c>
      <c r="AN491" s="109">
        <f t="shared" si="3276"/>
        <v>1076.6456011701148</v>
      </c>
      <c r="AO491" s="35">
        <f t="shared" si="3277"/>
        <v>1076.765700416463</v>
      </c>
      <c r="AP491" s="109">
        <f t="shared" si="3278"/>
        <v>1076.765700416463</v>
      </c>
      <c r="BB491">
        <v>66</v>
      </c>
      <c r="BE491" s="327">
        <f t="shared" si="3297"/>
        <v>10000</v>
      </c>
      <c r="JE491" s="327"/>
      <c r="JF491" s="327"/>
      <c r="MZ491">
        <v>65</v>
      </c>
      <c r="NA491" s="591">
        <f t="shared" si="3294"/>
        <v>3.2250000000000001E-2</v>
      </c>
      <c r="OU491">
        <v>65</v>
      </c>
      <c r="OV491" s="591">
        <f t="shared" si="3295"/>
        <v>3.2250000000000001E-2</v>
      </c>
      <c r="OW491" s="591">
        <f t="shared" si="3296"/>
        <v>1.225E-2</v>
      </c>
    </row>
    <row r="492" spans="2:413" hidden="1" x14ac:dyDescent="0.3">
      <c r="B492">
        <v>66</v>
      </c>
      <c r="C492" s="109">
        <f t="shared" si="3298"/>
        <v>1111.77</v>
      </c>
      <c r="D492" s="109">
        <f t="shared" ref="D492:D555" si="3314">IF(B492=$I$7,0,C492)</f>
        <v>1111.77</v>
      </c>
      <c r="E492" s="109">
        <f t="shared" si="3299"/>
        <v>1155.1300000000001</v>
      </c>
      <c r="F492" s="109">
        <f t="shared" ref="F492:F555" si="3315">IF($B492=$I$7,0,E492)</f>
        <v>1155.1300000000001</v>
      </c>
      <c r="G492" s="109">
        <f t="shared" si="3300"/>
        <v>1117.72</v>
      </c>
      <c r="H492" s="109">
        <f t="shared" ref="H492:H555" si="3316">IF($B492=$I$7,0,G492)</f>
        <v>1117.72</v>
      </c>
      <c r="I492" s="109">
        <f t="shared" si="3301"/>
        <v>1152.6300000000001</v>
      </c>
      <c r="J492" s="109">
        <f t="shared" ref="J492:J555" si="3317">IF($B492=$I$7,0,I492)</f>
        <v>1152.6300000000001</v>
      </c>
      <c r="K492" s="109">
        <f t="shared" si="3302"/>
        <v>1117.6300000000001</v>
      </c>
      <c r="L492" s="109">
        <f t="shared" ref="L492:L555" si="3318">IF($B492=$I$7,0,K492)</f>
        <v>1117.6300000000001</v>
      </c>
      <c r="M492" s="109">
        <f t="shared" si="3303"/>
        <v>1093.43</v>
      </c>
      <c r="N492" s="109">
        <f t="shared" ref="N492:N555" si="3319">IF($B492=$I$7,0,M492)</f>
        <v>1093.43</v>
      </c>
      <c r="O492" s="109">
        <f t="shared" si="3304"/>
        <v>1074.42</v>
      </c>
      <c r="P492" s="109">
        <f t="shared" ref="P492:P555" si="3320">IF($B492=$I$7,0,O492)</f>
        <v>1074.42</v>
      </c>
      <c r="Q492" s="109">
        <f t="shared" si="3305"/>
        <v>1058.0899999999999</v>
      </c>
      <c r="R492" s="109">
        <f t="shared" ref="R492:R555" si="3321">IF($B492=$I$7,0,Q492)</f>
        <v>1058.0899999999999</v>
      </c>
      <c r="S492" s="109">
        <f t="shared" si="3306"/>
        <v>1075.96</v>
      </c>
      <c r="T492" s="109">
        <f t="shared" ref="T492:T555" si="3322">IF($B492=$I$7,0,S492)</f>
        <v>1075.96</v>
      </c>
      <c r="U492" s="109">
        <f t="shared" si="3307"/>
        <v>1060.0899999999999</v>
      </c>
      <c r="V492" s="109">
        <f t="shared" si="3308"/>
        <v>1060.0899999999999</v>
      </c>
      <c r="W492" s="109">
        <f t="shared" si="3309"/>
        <v>1123.8775326810628</v>
      </c>
      <c r="X492" s="109">
        <f t="shared" ref="X492:X555" si="3323">IF($B492=$I$7,0,W492)</f>
        <v>1123.8775326810628</v>
      </c>
      <c r="Y492" s="109">
        <f t="shared" si="3310"/>
        <v>1124.3399999999999</v>
      </c>
      <c r="Z492" s="109">
        <f t="shared" ref="Z492:Z555" si="3324">IF($B492=$I$7,0,Y492)</f>
        <v>1124.3399999999999</v>
      </c>
      <c r="AA492" s="109">
        <f t="shared" si="3311"/>
        <v>1126.4568749999989</v>
      </c>
      <c r="AB492" s="109">
        <f t="shared" ref="AB492:AB555" si="3325">IF($B492=$I$7,0,AA492)</f>
        <v>1126.4568749999989</v>
      </c>
      <c r="AC492" s="109">
        <f t="shared" si="3312"/>
        <v>1124.4930833333331</v>
      </c>
      <c r="AD492" s="109">
        <f t="shared" ref="AD492:AD555" si="3326">IF($B492=$I$7,0,AC492)</f>
        <v>1124.4930833333331</v>
      </c>
      <c r="AE492" s="109">
        <f t="shared" si="3313"/>
        <v>1124.4890404061762</v>
      </c>
      <c r="AF492" s="109">
        <f t="shared" ref="AF492:AF555" si="3327">IF($B492=$I$7,0,AE492)</f>
        <v>1124.4890404061762</v>
      </c>
      <c r="AG492" s="109">
        <f t="shared" ref="AG492:AG555" si="3328">IF(LO127&gt;0,LO127,"")</f>
        <v>1123.1238136873469</v>
      </c>
      <c r="AH492" s="109">
        <f t="shared" ref="AH492:AH555" si="3329">IF($B492=$I$7,0,AG492)</f>
        <v>1123.1238136873469</v>
      </c>
      <c r="AI492" s="35">
        <f t="shared" ref="AI492:AI555" si="3330">IF(MH127&gt;0,MH127,"")</f>
        <v>1076.608661999408</v>
      </c>
      <c r="AJ492" s="109">
        <f t="shared" ref="AJ492:AJ555" si="3331">IF($B492=$I$7,0,AI492)</f>
        <v>1076.608661999408</v>
      </c>
      <c r="AK492" s="35">
        <f t="shared" ref="AK492:AK555" si="3332">IF(MZ127&gt;0,MZ127,"")</f>
        <v>1076.608661999408</v>
      </c>
      <c r="AL492" s="109">
        <f t="shared" ref="AL492:AL555" si="3333">IF($B492=$I$7,0,AK492)</f>
        <v>1076.608661999408</v>
      </c>
      <c r="AM492" s="35">
        <f t="shared" ref="AM492:AM555" si="3334">IF(NY127&gt;0,NY127,"")</f>
        <v>1076.6456011701148</v>
      </c>
      <c r="AN492" s="109">
        <f t="shared" ref="AN492:AN555" si="3335">IF($B492=$I$7,0,AM492)</f>
        <v>1076.6456011701148</v>
      </c>
      <c r="AO492" s="35">
        <f t="shared" ref="AO492:AO555" si="3336">IF(OS127&gt;0,OS127,"")</f>
        <v>1076.765700416463</v>
      </c>
      <c r="AP492" s="109">
        <f t="shared" ref="AP492:AP555" si="3337">IF($B492=$I$7,0,AO492)</f>
        <v>1076.765700416463</v>
      </c>
      <c r="BB492">
        <v>67</v>
      </c>
      <c r="BE492" s="327">
        <f t="shared" si="3297"/>
        <v>10000</v>
      </c>
      <c r="JE492" s="327"/>
      <c r="JF492" s="327"/>
      <c r="MZ492">
        <v>66</v>
      </c>
      <c r="NA492" s="591">
        <f t="shared" si="3294"/>
        <v>3.2250000000000001E-2</v>
      </c>
      <c r="OU492">
        <v>66</v>
      </c>
      <c r="OV492" s="591">
        <f t="shared" si="3295"/>
        <v>3.2250000000000001E-2</v>
      </c>
      <c r="OW492" s="591">
        <f t="shared" si="3296"/>
        <v>1.225E-2</v>
      </c>
    </row>
    <row r="493" spans="2:413" hidden="1" x14ac:dyDescent="0.3">
      <c r="B493">
        <v>67</v>
      </c>
      <c r="C493" s="109">
        <f t="shared" si="3298"/>
        <v>1111.77</v>
      </c>
      <c r="D493" s="109">
        <f t="shared" si="3314"/>
        <v>1111.77</v>
      </c>
      <c r="E493" s="109">
        <f t="shared" si="3299"/>
        <v>1154.4100000000001</v>
      </c>
      <c r="F493" s="109">
        <f t="shared" si="3315"/>
        <v>1154.4100000000001</v>
      </c>
      <c r="G493" s="109">
        <f t="shared" si="3300"/>
        <v>1117.72</v>
      </c>
      <c r="H493" s="109">
        <f t="shared" si="3316"/>
        <v>1117.72</v>
      </c>
      <c r="I493" s="109">
        <f t="shared" si="3301"/>
        <v>1152.6300000000001</v>
      </c>
      <c r="J493" s="109">
        <f t="shared" si="3317"/>
        <v>1152.6300000000001</v>
      </c>
      <c r="K493" s="109">
        <f t="shared" si="3302"/>
        <v>1117.6300000000001</v>
      </c>
      <c r="L493" s="109">
        <f t="shared" si="3318"/>
        <v>1117.6300000000001</v>
      </c>
      <c r="M493" s="109">
        <f t="shared" si="3303"/>
        <v>1093.43</v>
      </c>
      <c r="N493" s="109">
        <f t="shared" si="3319"/>
        <v>1093.43</v>
      </c>
      <c r="O493" s="109">
        <f t="shared" si="3304"/>
        <v>1074.1099999999999</v>
      </c>
      <c r="P493" s="109">
        <f t="shared" si="3320"/>
        <v>1074.1099999999999</v>
      </c>
      <c r="Q493" s="109">
        <f t="shared" si="3305"/>
        <v>1058.0899999999999</v>
      </c>
      <c r="R493" s="109">
        <f t="shared" si="3321"/>
        <v>1058.0899999999999</v>
      </c>
      <c r="S493" s="109">
        <f t="shared" si="3306"/>
        <v>1075.96</v>
      </c>
      <c r="T493" s="109">
        <f t="shared" si="3322"/>
        <v>1075.96</v>
      </c>
      <c r="U493" s="109">
        <f t="shared" si="3307"/>
        <v>1060.0899999999999</v>
      </c>
      <c r="V493" s="109">
        <f t="shared" si="3308"/>
        <v>1060.0899999999999</v>
      </c>
      <c r="W493" s="109">
        <f t="shared" si="3309"/>
        <v>1123.8775326810628</v>
      </c>
      <c r="X493" s="109">
        <f t="shared" si="3323"/>
        <v>1123.8775326810628</v>
      </c>
      <c r="Y493" s="109">
        <f t="shared" si="3310"/>
        <v>1124.3399999999999</v>
      </c>
      <c r="Z493" s="109">
        <f t="shared" si="3324"/>
        <v>1124.3399999999999</v>
      </c>
      <c r="AA493" s="109">
        <f t="shared" si="3311"/>
        <v>1126.4568749999989</v>
      </c>
      <c r="AB493" s="109">
        <f t="shared" si="3325"/>
        <v>1126.4568749999989</v>
      </c>
      <c r="AC493" s="109">
        <f t="shared" si="3312"/>
        <v>1124.4930833333331</v>
      </c>
      <c r="AD493" s="109">
        <f t="shared" si="3326"/>
        <v>1124.4930833333331</v>
      </c>
      <c r="AE493" s="109">
        <f t="shared" si="3313"/>
        <v>1124.4890404061762</v>
      </c>
      <c r="AF493" s="109">
        <f t="shared" si="3327"/>
        <v>1124.4890404061762</v>
      </c>
      <c r="AG493" s="109">
        <f t="shared" si="3328"/>
        <v>1123.1238136873469</v>
      </c>
      <c r="AH493" s="109">
        <f t="shared" si="3329"/>
        <v>1123.1238136873469</v>
      </c>
      <c r="AI493" s="35">
        <f t="shared" si="3330"/>
        <v>1076.608661999408</v>
      </c>
      <c r="AJ493" s="109">
        <f t="shared" si="3331"/>
        <v>1076.608661999408</v>
      </c>
      <c r="AK493" s="35">
        <f t="shared" si="3332"/>
        <v>1076.608661999408</v>
      </c>
      <c r="AL493" s="109">
        <f t="shared" si="3333"/>
        <v>1076.608661999408</v>
      </c>
      <c r="AM493" s="35">
        <f t="shared" si="3334"/>
        <v>1076.6456011701148</v>
      </c>
      <c r="AN493" s="109">
        <f t="shared" si="3335"/>
        <v>1076.6456011701148</v>
      </c>
      <c r="AO493" s="35">
        <f t="shared" si="3336"/>
        <v>1076.765700416463</v>
      </c>
      <c r="AP493" s="109">
        <f t="shared" si="3337"/>
        <v>1076.765700416463</v>
      </c>
      <c r="BB493">
        <v>68</v>
      </c>
      <c r="BE493" s="327">
        <f t="shared" si="3297"/>
        <v>10000</v>
      </c>
      <c r="JE493" s="327"/>
      <c r="JF493" s="327"/>
      <c r="MZ493">
        <v>67</v>
      </c>
      <c r="NA493" s="591">
        <f t="shared" si="3294"/>
        <v>3.2250000000000001E-2</v>
      </c>
      <c r="OU493">
        <v>67</v>
      </c>
      <c r="OV493" s="591">
        <f t="shared" si="3295"/>
        <v>3.2250000000000001E-2</v>
      </c>
      <c r="OW493" s="591">
        <f t="shared" si="3296"/>
        <v>1.225E-2</v>
      </c>
    </row>
    <row r="494" spans="2:413" hidden="1" x14ac:dyDescent="0.3">
      <c r="B494">
        <v>68</v>
      </c>
      <c r="C494" s="109">
        <f t="shared" si="3298"/>
        <v>1111.77</v>
      </c>
      <c r="D494" s="109">
        <f t="shared" si="3314"/>
        <v>1111.77</v>
      </c>
      <c r="E494" s="109">
        <f t="shared" si="3299"/>
        <v>1153.71</v>
      </c>
      <c r="F494" s="109">
        <f t="shared" si="3315"/>
        <v>1153.71</v>
      </c>
      <c r="G494" s="109">
        <f t="shared" si="3300"/>
        <v>1117.72</v>
      </c>
      <c r="H494" s="109">
        <f t="shared" si="3316"/>
        <v>1117.72</v>
      </c>
      <c r="I494" s="109">
        <f t="shared" si="3301"/>
        <v>1152.6300000000001</v>
      </c>
      <c r="J494" s="109">
        <f t="shared" si="3317"/>
        <v>1152.6300000000001</v>
      </c>
      <c r="K494" s="109">
        <f t="shared" si="3302"/>
        <v>1117.6300000000001</v>
      </c>
      <c r="L494" s="109">
        <f t="shared" si="3318"/>
        <v>1117.6300000000001</v>
      </c>
      <c r="M494" s="109">
        <f t="shared" si="3303"/>
        <v>1093.43</v>
      </c>
      <c r="N494" s="109">
        <f t="shared" si="3319"/>
        <v>1093.43</v>
      </c>
      <c r="O494" s="109">
        <f t="shared" si="3304"/>
        <v>1073.8</v>
      </c>
      <c r="P494" s="109">
        <f t="shared" si="3320"/>
        <v>1073.8</v>
      </c>
      <c r="Q494" s="109">
        <f t="shared" si="3305"/>
        <v>1058.0899999999999</v>
      </c>
      <c r="R494" s="109">
        <f t="shared" si="3321"/>
        <v>1058.0899999999999</v>
      </c>
      <c r="S494" s="109">
        <f t="shared" si="3306"/>
        <v>1075.96</v>
      </c>
      <c r="T494" s="109">
        <f t="shared" si="3322"/>
        <v>1075.96</v>
      </c>
      <c r="U494" s="109">
        <f t="shared" si="3307"/>
        <v>1060.0899999999999</v>
      </c>
      <c r="V494" s="109">
        <f t="shared" si="3308"/>
        <v>1060.0899999999999</v>
      </c>
      <c r="W494" s="109">
        <f t="shared" si="3309"/>
        <v>1123.8775326810628</v>
      </c>
      <c r="X494" s="109">
        <f t="shared" si="3323"/>
        <v>1123.8775326810628</v>
      </c>
      <c r="Y494" s="109">
        <f t="shared" si="3310"/>
        <v>1124.3399999999999</v>
      </c>
      <c r="Z494" s="109">
        <f t="shared" si="3324"/>
        <v>1124.3399999999999</v>
      </c>
      <c r="AA494" s="109">
        <f t="shared" si="3311"/>
        <v>1126.4568749999989</v>
      </c>
      <c r="AB494" s="109">
        <f t="shared" si="3325"/>
        <v>1126.4568749999989</v>
      </c>
      <c r="AC494" s="109">
        <f t="shared" si="3312"/>
        <v>1124.4930833333331</v>
      </c>
      <c r="AD494" s="109">
        <f t="shared" si="3326"/>
        <v>1124.4930833333331</v>
      </c>
      <c r="AE494" s="109">
        <f t="shared" si="3313"/>
        <v>1124.4890404061762</v>
      </c>
      <c r="AF494" s="109">
        <f t="shared" si="3327"/>
        <v>1124.4890404061762</v>
      </c>
      <c r="AG494" s="109">
        <f t="shared" si="3328"/>
        <v>1123.1238136873469</v>
      </c>
      <c r="AH494" s="109">
        <f t="shared" si="3329"/>
        <v>1123.1238136873469</v>
      </c>
      <c r="AI494" s="35">
        <f t="shared" si="3330"/>
        <v>1076.608661999408</v>
      </c>
      <c r="AJ494" s="109">
        <f t="shared" si="3331"/>
        <v>1076.608661999408</v>
      </c>
      <c r="AK494" s="35">
        <f t="shared" si="3332"/>
        <v>1076.608661999408</v>
      </c>
      <c r="AL494" s="109">
        <f t="shared" si="3333"/>
        <v>1076.608661999408</v>
      </c>
      <c r="AM494" s="35">
        <f t="shared" si="3334"/>
        <v>1076.6456011701148</v>
      </c>
      <c r="AN494" s="109">
        <f t="shared" si="3335"/>
        <v>1076.6456011701148</v>
      </c>
      <c r="AO494" s="35">
        <f t="shared" si="3336"/>
        <v>1076.765700416463</v>
      </c>
      <c r="AP494" s="109">
        <f t="shared" si="3337"/>
        <v>1076.765700416463</v>
      </c>
      <c r="BB494">
        <v>69</v>
      </c>
      <c r="BE494" s="327">
        <f t="shared" si="3297"/>
        <v>10000</v>
      </c>
      <c r="JE494" s="327"/>
      <c r="JF494" s="327"/>
      <c r="MZ494">
        <v>68</v>
      </c>
      <c r="NA494" s="591">
        <f t="shared" si="3294"/>
        <v>3.2250000000000001E-2</v>
      </c>
      <c r="OU494">
        <v>68</v>
      </c>
      <c r="OV494" s="591">
        <f t="shared" si="3295"/>
        <v>3.2250000000000001E-2</v>
      </c>
      <c r="OW494" s="591">
        <f t="shared" si="3296"/>
        <v>1.225E-2</v>
      </c>
    </row>
    <row r="495" spans="2:413" hidden="1" x14ac:dyDescent="0.3">
      <c r="B495">
        <v>69</v>
      </c>
      <c r="C495" s="109">
        <f t="shared" si="3298"/>
        <v>1111.77</v>
      </c>
      <c r="D495" s="109">
        <f t="shared" si="3314"/>
        <v>1111.77</v>
      </c>
      <c r="E495" s="109">
        <f t="shared" si="3299"/>
        <v>1152.99</v>
      </c>
      <c r="F495" s="109">
        <f t="shared" si="3315"/>
        <v>1152.99</v>
      </c>
      <c r="G495" s="109">
        <f t="shared" si="3300"/>
        <v>1117.72</v>
      </c>
      <c r="H495" s="109">
        <f t="shared" si="3316"/>
        <v>1117.72</v>
      </c>
      <c r="I495" s="109">
        <f t="shared" si="3301"/>
        <v>1152.6300000000001</v>
      </c>
      <c r="J495" s="109">
        <f t="shared" si="3317"/>
        <v>1152.6300000000001</v>
      </c>
      <c r="K495" s="109">
        <f t="shared" si="3302"/>
        <v>1117.6300000000001</v>
      </c>
      <c r="L495" s="109">
        <f t="shared" si="3318"/>
        <v>1117.6300000000001</v>
      </c>
      <c r="M495" s="109">
        <f t="shared" si="3303"/>
        <v>1093.43</v>
      </c>
      <c r="N495" s="109">
        <f t="shared" si="3319"/>
        <v>1093.43</v>
      </c>
      <c r="O495" s="109">
        <f t="shared" si="3304"/>
        <v>1073.49</v>
      </c>
      <c r="P495" s="109">
        <f t="shared" si="3320"/>
        <v>1073.49</v>
      </c>
      <c r="Q495" s="109">
        <f t="shared" si="3305"/>
        <v>1058.0899999999999</v>
      </c>
      <c r="R495" s="109">
        <f t="shared" si="3321"/>
        <v>1058.0899999999999</v>
      </c>
      <c r="S495" s="109">
        <f t="shared" si="3306"/>
        <v>1075.96</v>
      </c>
      <c r="T495" s="109">
        <f t="shared" si="3322"/>
        <v>1075.96</v>
      </c>
      <c r="U495" s="109">
        <f t="shared" si="3307"/>
        <v>1060.0899999999999</v>
      </c>
      <c r="V495" s="109">
        <f t="shared" si="3308"/>
        <v>1060.0899999999999</v>
      </c>
      <c r="W495" s="109">
        <f t="shared" si="3309"/>
        <v>1123.8775326810628</v>
      </c>
      <c r="X495" s="109">
        <f t="shared" si="3323"/>
        <v>1123.8775326810628</v>
      </c>
      <c r="Y495" s="109">
        <f t="shared" si="3310"/>
        <v>1124.3399999999999</v>
      </c>
      <c r="Z495" s="109">
        <f t="shared" si="3324"/>
        <v>1124.3399999999999</v>
      </c>
      <c r="AA495" s="109">
        <f t="shared" si="3311"/>
        <v>1126.4568749999989</v>
      </c>
      <c r="AB495" s="109">
        <f t="shared" si="3325"/>
        <v>1126.4568749999989</v>
      </c>
      <c r="AC495" s="109">
        <f t="shared" si="3312"/>
        <v>1124.4930833333331</v>
      </c>
      <c r="AD495" s="109">
        <f t="shared" si="3326"/>
        <v>1124.4930833333331</v>
      </c>
      <c r="AE495" s="109">
        <f t="shared" si="3313"/>
        <v>1124.4890404061762</v>
      </c>
      <c r="AF495" s="109">
        <f t="shared" si="3327"/>
        <v>1124.4890404061762</v>
      </c>
      <c r="AG495" s="109">
        <f t="shared" si="3328"/>
        <v>1123.1238136873469</v>
      </c>
      <c r="AH495" s="109">
        <f t="shared" si="3329"/>
        <v>1123.1238136873469</v>
      </c>
      <c r="AI495" s="35">
        <f t="shared" si="3330"/>
        <v>1076.608661999408</v>
      </c>
      <c r="AJ495" s="109">
        <f t="shared" si="3331"/>
        <v>1076.608661999408</v>
      </c>
      <c r="AK495" s="35">
        <f t="shared" si="3332"/>
        <v>1076.608661999408</v>
      </c>
      <c r="AL495" s="109">
        <f t="shared" si="3333"/>
        <v>1076.608661999408</v>
      </c>
      <c r="AM495" s="35">
        <f t="shared" si="3334"/>
        <v>1076.6456011701148</v>
      </c>
      <c r="AN495" s="109">
        <f t="shared" si="3335"/>
        <v>1076.6456011701148</v>
      </c>
      <c r="AO495" s="35">
        <f t="shared" si="3336"/>
        <v>1076.765700416463</v>
      </c>
      <c r="AP495" s="109">
        <f t="shared" si="3337"/>
        <v>1076.765700416463</v>
      </c>
      <c r="BB495">
        <v>70</v>
      </c>
      <c r="BE495" s="327">
        <f t="shared" si="3297"/>
        <v>10000</v>
      </c>
      <c r="JE495" s="327"/>
      <c r="JF495" s="327"/>
      <c r="MZ495">
        <v>69</v>
      </c>
      <c r="NA495" s="591">
        <f t="shared" si="3294"/>
        <v>3.2250000000000001E-2</v>
      </c>
      <c r="OU495">
        <v>69</v>
      </c>
      <c r="OV495" s="591">
        <f t="shared" si="3295"/>
        <v>3.2250000000000001E-2</v>
      </c>
      <c r="OW495" s="591">
        <f t="shared" si="3296"/>
        <v>1.225E-2</v>
      </c>
    </row>
    <row r="496" spans="2:413" hidden="1" x14ac:dyDescent="0.3">
      <c r="B496">
        <v>70</v>
      </c>
      <c r="C496" s="109">
        <f t="shared" si="3298"/>
        <v>1111.77</v>
      </c>
      <c r="D496" s="109">
        <f t="shared" si="3314"/>
        <v>1111.77</v>
      </c>
      <c r="E496" s="109">
        <f t="shared" si="3299"/>
        <v>1152.29</v>
      </c>
      <c r="F496" s="109">
        <f t="shared" si="3315"/>
        <v>1152.29</v>
      </c>
      <c r="G496" s="109">
        <f t="shared" si="3300"/>
        <v>1117.72</v>
      </c>
      <c r="H496" s="109">
        <f t="shared" si="3316"/>
        <v>1117.72</v>
      </c>
      <c r="I496" s="109">
        <f t="shared" si="3301"/>
        <v>1152.6300000000001</v>
      </c>
      <c r="J496" s="109">
        <f t="shared" si="3317"/>
        <v>1152.6300000000001</v>
      </c>
      <c r="K496" s="109">
        <f t="shared" si="3302"/>
        <v>1117.6300000000001</v>
      </c>
      <c r="L496" s="109">
        <f t="shared" si="3318"/>
        <v>1117.6300000000001</v>
      </c>
      <c r="M496" s="109">
        <f t="shared" si="3303"/>
        <v>1093.43</v>
      </c>
      <c r="N496" s="109">
        <f t="shared" si="3319"/>
        <v>1093.43</v>
      </c>
      <c r="O496" s="109">
        <f t="shared" si="3304"/>
        <v>1073.18</v>
      </c>
      <c r="P496" s="109">
        <f t="shared" si="3320"/>
        <v>1073.18</v>
      </c>
      <c r="Q496" s="109">
        <f t="shared" si="3305"/>
        <v>1058.0899999999999</v>
      </c>
      <c r="R496" s="109">
        <f t="shared" si="3321"/>
        <v>1058.0899999999999</v>
      </c>
      <c r="S496" s="109">
        <f t="shared" si="3306"/>
        <v>1075.96</v>
      </c>
      <c r="T496" s="109">
        <f t="shared" si="3322"/>
        <v>1075.96</v>
      </c>
      <c r="U496" s="109">
        <f t="shared" si="3307"/>
        <v>1060.0899999999999</v>
      </c>
      <c r="V496" s="109">
        <f t="shared" si="3308"/>
        <v>1060.0899999999999</v>
      </c>
      <c r="W496" s="109">
        <f t="shared" si="3309"/>
        <v>1123.8775326810628</v>
      </c>
      <c r="X496" s="109">
        <f t="shared" si="3323"/>
        <v>1123.8775326810628</v>
      </c>
      <c r="Y496" s="109">
        <f t="shared" si="3310"/>
        <v>1124.3399999999999</v>
      </c>
      <c r="Z496" s="109">
        <f t="shared" si="3324"/>
        <v>1124.3399999999999</v>
      </c>
      <c r="AA496" s="109">
        <f t="shared" si="3311"/>
        <v>1126.4568749999989</v>
      </c>
      <c r="AB496" s="109">
        <f t="shared" si="3325"/>
        <v>1126.4568749999989</v>
      </c>
      <c r="AC496" s="109">
        <f t="shared" si="3312"/>
        <v>1124.4930833333331</v>
      </c>
      <c r="AD496" s="109">
        <f t="shared" si="3326"/>
        <v>1124.4930833333331</v>
      </c>
      <c r="AE496" s="109">
        <f t="shared" si="3313"/>
        <v>1124.4890404061762</v>
      </c>
      <c r="AF496" s="109">
        <f t="shared" si="3327"/>
        <v>1124.4890404061762</v>
      </c>
      <c r="AG496" s="109">
        <f t="shared" si="3328"/>
        <v>1123.1238136873469</v>
      </c>
      <c r="AH496" s="109">
        <f t="shared" si="3329"/>
        <v>1123.1238136873469</v>
      </c>
      <c r="AI496" s="35">
        <f t="shared" si="3330"/>
        <v>1076.608661999408</v>
      </c>
      <c r="AJ496" s="109">
        <f t="shared" si="3331"/>
        <v>1076.608661999408</v>
      </c>
      <c r="AK496" s="35">
        <f t="shared" si="3332"/>
        <v>1076.608661999408</v>
      </c>
      <c r="AL496" s="109">
        <f t="shared" si="3333"/>
        <v>1076.608661999408</v>
      </c>
      <c r="AM496" s="35">
        <f t="shared" si="3334"/>
        <v>1076.6456011701148</v>
      </c>
      <c r="AN496" s="109">
        <f t="shared" si="3335"/>
        <v>1076.6456011701148</v>
      </c>
      <c r="AO496" s="35">
        <f t="shared" si="3336"/>
        <v>1076.765700416463</v>
      </c>
      <c r="AP496" s="109">
        <f t="shared" si="3337"/>
        <v>1076.765700416463</v>
      </c>
      <c r="BB496">
        <v>71</v>
      </c>
      <c r="BE496" s="327">
        <f t="shared" si="3297"/>
        <v>10000</v>
      </c>
      <c r="JE496" s="327"/>
      <c r="JF496" s="327"/>
      <c r="MZ496">
        <v>70</v>
      </c>
      <c r="NA496" s="591">
        <f t="shared" si="3294"/>
        <v>3.2250000000000001E-2</v>
      </c>
      <c r="OU496">
        <v>70</v>
      </c>
      <c r="OV496" s="591">
        <f t="shared" si="3295"/>
        <v>3.2250000000000001E-2</v>
      </c>
      <c r="OW496" s="591">
        <f t="shared" si="3296"/>
        <v>1.225E-2</v>
      </c>
    </row>
    <row r="497" spans="2:413" hidden="1" x14ac:dyDescent="0.3">
      <c r="B497">
        <v>71</v>
      </c>
      <c r="C497" s="109">
        <f t="shared" si="3298"/>
        <v>1111.77</v>
      </c>
      <c r="D497" s="109">
        <f t="shared" si="3314"/>
        <v>1111.77</v>
      </c>
      <c r="E497" s="109">
        <f t="shared" si="3299"/>
        <v>1151.57</v>
      </c>
      <c r="F497" s="109">
        <f t="shared" si="3315"/>
        <v>1151.57</v>
      </c>
      <c r="G497" s="109">
        <f t="shared" si="3300"/>
        <v>1117.72</v>
      </c>
      <c r="H497" s="109">
        <f t="shared" si="3316"/>
        <v>1117.72</v>
      </c>
      <c r="I497" s="109">
        <f t="shared" si="3301"/>
        <v>1152.6300000000001</v>
      </c>
      <c r="J497" s="109">
        <f t="shared" si="3317"/>
        <v>1152.6300000000001</v>
      </c>
      <c r="K497" s="109">
        <f t="shared" si="3302"/>
        <v>1117.6300000000001</v>
      </c>
      <c r="L497" s="109">
        <f t="shared" si="3318"/>
        <v>1117.6300000000001</v>
      </c>
      <c r="M497" s="109">
        <f t="shared" si="3303"/>
        <v>1093.43</v>
      </c>
      <c r="N497" s="109">
        <f t="shared" si="3319"/>
        <v>1093.43</v>
      </c>
      <c r="O497" s="109">
        <f t="shared" si="3304"/>
        <v>1072.8699999999999</v>
      </c>
      <c r="P497" s="109">
        <f t="shared" si="3320"/>
        <v>1072.8699999999999</v>
      </c>
      <c r="Q497" s="109">
        <f t="shared" si="3305"/>
        <v>1058.0899999999999</v>
      </c>
      <c r="R497" s="109">
        <f t="shared" si="3321"/>
        <v>1058.0899999999999</v>
      </c>
      <c r="S497" s="109">
        <f t="shared" si="3306"/>
        <v>1075.96</v>
      </c>
      <c r="T497" s="109">
        <f t="shared" si="3322"/>
        <v>1075.96</v>
      </c>
      <c r="U497" s="109">
        <f t="shared" si="3307"/>
        <v>1060.0899999999999</v>
      </c>
      <c r="V497" s="109">
        <f t="shared" si="3308"/>
        <v>1060.0899999999999</v>
      </c>
      <c r="W497" s="109">
        <f t="shared" si="3309"/>
        <v>1123.8775326810628</v>
      </c>
      <c r="X497" s="109">
        <f t="shared" si="3323"/>
        <v>1123.8775326810628</v>
      </c>
      <c r="Y497" s="109">
        <f t="shared" si="3310"/>
        <v>1124.3399999999999</v>
      </c>
      <c r="Z497" s="109">
        <f t="shared" si="3324"/>
        <v>1124.3399999999999</v>
      </c>
      <c r="AA497" s="109">
        <f t="shared" si="3311"/>
        <v>1126.4568749999989</v>
      </c>
      <c r="AB497" s="109">
        <f t="shared" si="3325"/>
        <v>1126.4568749999989</v>
      </c>
      <c r="AC497" s="109">
        <f t="shared" si="3312"/>
        <v>1124.4930833333331</v>
      </c>
      <c r="AD497" s="109">
        <f t="shared" si="3326"/>
        <v>1124.4930833333331</v>
      </c>
      <c r="AE497" s="109">
        <f t="shared" si="3313"/>
        <v>1124.4890404061762</v>
      </c>
      <c r="AF497" s="109">
        <f t="shared" si="3327"/>
        <v>1124.4890404061762</v>
      </c>
      <c r="AG497" s="109">
        <f t="shared" si="3328"/>
        <v>1123.1238136873469</v>
      </c>
      <c r="AH497" s="109">
        <f t="shared" si="3329"/>
        <v>1123.1238136873469</v>
      </c>
      <c r="AI497" s="35">
        <f t="shared" si="3330"/>
        <v>1076.608661999408</v>
      </c>
      <c r="AJ497" s="109">
        <f t="shared" si="3331"/>
        <v>1076.608661999408</v>
      </c>
      <c r="AK497" s="35">
        <f t="shared" si="3332"/>
        <v>1076.608661999408</v>
      </c>
      <c r="AL497" s="109">
        <f t="shared" si="3333"/>
        <v>1076.608661999408</v>
      </c>
      <c r="AM497" s="35">
        <f t="shared" si="3334"/>
        <v>1076.6456011701148</v>
      </c>
      <c r="AN497" s="109">
        <f t="shared" si="3335"/>
        <v>1076.6456011701148</v>
      </c>
      <c r="AO497" s="35">
        <f t="shared" si="3336"/>
        <v>1076.765700416463</v>
      </c>
      <c r="AP497" s="109">
        <f t="shared" si="3337"/>
        <v>1076.765700416463</v>
      </c>
      <c r="BB497">
        <v>72</v>
      </c>
      <c r="BE497" s="327">
        <f t="shared" si="3297"/>
        <v>10000</v>
      </c>
      <c r="JE497" s="327"/>
      <c r="JF497" s="327"/>
      <c r="MZ497">
        <v>71</v>
      </c>
      <c r="NA497" s="591">
        <f t="shared" si="3294"/>
        <v>3.2250000000000001E-2</v>
      </c>
      <c r="OU497">
        <v>71</v>
      </c>
      <c r="OV497" s="591">
        <f t="shared" si="3295"/>
        <v>3.2250000000000001E-2</v>
      </c>
      <c r="OW497" s="591">
        <f t="shared" si="3296"/>
        <v>1.225E-2</v>
      </c>
    </row>
    <row r="498" spans="2:413" hidden="1" x14ac:dyDescent="0.3">
      <c r="B498">
        <v>72</v>
      </c>
      <c r="C498" s="109">
        <f t="shared" si="3298"/>
        <v>1111.77</v>
      </c>
      <c r="D498" s="109">
        <f t="shared" si="3314"/>
        <v>1111.77</v>
      </c>
      <c r="E498" s="109">
        <f t="shared" si="3299"/>
        <v>1150.8699999999999</v>
      </c>
      <c r="F498" s="109">
        <f t="shared" si="3315"/>
        <v>1150.8699999999999</v>
      </c>
      <c r="G498" s="109">
        <f t="shared" si="3300"/>
        <v>1117.72</v>
      </c>
      <c r="H498" s="109">
        <f t="shared" si="3316"/>
        <v>1117.72</v>
      </c>
      <c r="I498" s="109">
        <f t="shared" si="3301"/>
        <v>1152.6300000000001</v>
      </c>
      <c r="J498" s="109">
        <f t="shared" si="3317"/>
        <v>1152.6300000000001</v>
      </c>
      <c r="K498" s="109">
        <f t="shared" si="3302"/>
        <v>1117.6300000000001</v>
      </c>
      <c r="L498" s="109">
        <f t="shared" si="3318"/>
        <v>1117.6300000000001</v>
      </c>
      <c r="M498" s="109">
        <f t="shared" si="3303"/>
        <v>1093.43</v>
      </c>
      <c r="N498" s="109">
        <f t="shared" si="3319"/>
        <v>1093.43</v>
      </c>
      <c r="O498" s="109">
        <f t="shared" si="3304"/>
        <v>1072.57</v>
      </c>
      <c r="P498" s="109">
        <f t="shared" si="3320"/>
        <v>1072.57</v>
      </c>
      <c r="Q498" s="109">
        <f t="shared" si="3305"/>
        <v>1058.0899999999999</v>
      </c>
      <c r="R498" s="109">
        <f t="shared" si="3321"/>
        <v>1058.0899999999999</v>
      </c>
      <c r="S498" s="109">
        <f t="shared" si="3306"/>
        <v>1075.96</v>
      </c>
      <c r="T498" s="109">
        <f t="shared" si="3322"/>
        <v>1075.96</v>
      </c>
      <c r="U498" s="109">
        <f t="shared" si="3307"/>
        <v>1060.0899999999999</v>
      </c>
      <c r="V498" s="109">
        <f t="shared" si="3308"/>
        <v>1060.0899999999999</v>
      </c>
      <c r="W498" s="109">
        <f t="shared" si="3309"/>
        <v>1123.8775326810628</v>
      </c>
      <c r="X498" s="109">
        <f t="shared" si="3323"/>
        <v>1123.8775326810628</v>
      </c>
      <c r="Y498" s="109">
        <f t="shared" si="3310"/>
        <v>1124.3399999999999</v>
      </c>
      <c r="Z498" s="109">
        <f t="shared" si="3324"/>
        <v>1124.3399999999999</v>
      </c>
      <c r="AA498" s="109">
        <f t="shared" si="3311"/>
        <v>1126.4568749999989</v>
      </c>
      <c r="AB498" s="109">
        <f t="shared" si="3325"/>
        <v>1126.4568749999989</v>
      </c>
      <c r="AC498" s="109">
        <f t="shared" si="3312"/>
        <v>1124.4930833333331</v>
      </c>
      <c r="AD498" s="109">
        <f t="shared" si="3326"/>
        <v>1124.4930833333331</v>
      </c>
      <c r="AE498" s="109">
        <f t="shared" si="3313"/>
        <v>1124.4890404061762</v>
      </c>
      <c r="AF498" s="109">
        <f t="shared" si="3327"/>
        <v>1124.4890404061762</v>
      </c>
      <c r="AG498" s="109">
        <f t="shared" si="3328"/>
        <v>1123.1238136873469</v>
      </c>
      <c r="AH498" s="109">
        <f t="shared" si="3329"/>
        <v>1123.1238136873469</v>
      </c>
      <c r="AI498" s="35">
        <f t="shared" si="3330"/>
        <v>1076.608661999408</v>
      </c>
      <c r="AJ498" s="109">
        <f t="shared" si="3331"/>
        <v>1076.608661999408</v>
      </c>
      <c r="AK498" s="35">
        <f t="shared" si="3332"/>
        <v>1076.608661999408</v>
      </c>
      <c r="AL498" s="109">
        <f t="shared" si="3333"/>
        <v>1076.608661999408</v>
      </c>
      <c r="AM498" s="35">
        <f t="shared" si="3334"/>
        <v>1076.6456011701148</v>
      </c>
      <c r="AN498" s="109">
        <f t="shared" si="3335"/>
        <v>1076.6456011701148</v>
      </c>
      <c r="AO498" s="35">
        <f t="shared" si="3336"/>
        <v>1076.765700416463</v>
      </c>
      <c r="AP498" s="109">
        <f t="shared" si="3337"/>
        <v>1076.765700416463</v>
      </c>
      <c r="BB498">
        <v>73</v>
      </c>
      <c r="BE498" s="327">
        <f t="shared" si="3297"/>
        <v>10000</v>
      </c>
      <c r="JE498" s="327"/>
      <c r="JF498" s="327"/>
      <c r="MZ498" s="616">
        <v>72</v>
      </c>
      <c r="NA498" s="617">
        <f t="shared" si="3294"/>
        <v>3.2250000000000001E-2</v>
      </c>
      <c r="OU498" s="616">
        <v>72</v>
      </c>
      <c r="OV498" s="617">
        <f t="shared" si="3295"/>
        <v>3.2250000000000001E-2</v>
      </c>
      <c r="OW498" s="617">
        <f t="shared" si="3296"/>
        <v>1.225E-2</v>
      </c>
    </row>
    <row r="499" spans="2:413" hidden="1" x14ac:dyDescent="0.3">
      <c r="B499">
        <v>73</v>
      </c>
      <c r="C499" s="109">
        <f t="shared" si="3298"/>
        <v>1111.77</v>
      </c>
      <c r="D499" s="109">
        <f t="shared" si="3314"/>
        <v>1111.77</v>
      </c>
      <c r="E499" s="109">
        <f t="shared" si="3299"/>
        <v>1150.1500000000001</v>
      </c>
      <c r="F499" s="109">
        <f t="shared" si="3315"/>
        <v>1150.1500000000001</v>
      </c>
      <c r="G499" s="109">
        <f t="shared" si="3300"/>
        <v>1117.72</v>
      </c>
      <c r="H499" s="109">
        <f t="shared" si="3316"/>
        <v>1117.72</v>
      </c>
      <c r="I499" s="109">
        <f t="shared" si="3301"/>
        <v>1144.49</v>
      </c>
      <c r="J499" s="109">
        <f t="shared" si="3317"/>
        <v>1144.49</v>
      </c>
      <c r="K499" s="109">
        <f t="shared" si="3302"/>
        <v>1117.6300000000001</v>
      </c>
      <c r="L499" s="109">
        <f t="shared" si="3318"/>
        <v>1117.6300000000001</v>
      </c>
      <c r="M499" s="109">
        <f t="shared" si="3303"/>
        <v>1098.43</v>
      </c>
      <c r="N499" s="109">
        <f t="shared" si="3319"/>
        <v>1098.43</v>
      </c>
      <c r="O499" s="109">
        <f t="shared" si="3304"/>
        <v>1075.95</v>
      </c>
      <c r="P499" s="109">
        <f t="shared" si="3320"/>
        <v>1075.95</v>
      </c>
      <c r="Q499" s="109">
        <f t="shared" si="3305"/>
        <v>1058.0899999999999</v>
      </c>
      <c r="R499" s="109">
        <f t="shared" si="3321"/>
        <v>1058.0899999999999</v>
      </c>
      <c r="S499" s="109">
        <f t="shared" si="3306"/>
        <v>1075.95</v>
      </c>
      <c r="T499" s="109">
        <f t="shared" si="3322"/>
        <v>1075.95</v>
      </c>
      <c r="U499" s="109">
        <f t="shared" si="3307"/>
        <v>1060.0899999999999</v>
      </c>
      <c r="V499" s="109">
        <f t="shared" si="3308"/>
        <v>1060.0899999999999</v>
      </c>
      <c r="W499" s="109">
        <f t="shared" si="3309"/>
        <v>1123.8775326810628</v>
      </c>
      <c r="X499" s="109">
        <f t="shared" si="3323"/>
        <v>1123.8775326810628</v>
      </c>
      <c r="Y499" s="109">
        <f t="shared" si="3310"/>
        <v>1124.3399999999999</v>
      </c>
      <c r="Z499" s="109">
        <f t="shared" si="3324"/>
        <v>1124.3399999999999</v>
      </c>
      <c r="AA499" s="109">
        <f t="shared" si="3311"/>
        <v>1126.4568749999989</v>
      </c>
      <c r="AB499" s="109">
        <f t="shared" si="3325"/>
        <v>1126.4568749999989</v>
      </c>
      <c r="AC499" s="109">
        <f t="shared" si="3312"/>
        <v>1124.4930833333331</v>
      </c>
      <c r="AD499" s="109">
        <f t="shared" si="3326"/>
        <v>1124.4930833333331</v>
      </c>
      <c r="AE499" s="109">
        <f t="shared" si="3313"/>
        <v>1124.4890404061762</v>
      </c>
      <c r="AF499" s="109">
        <f t="shared" si="3327"/>
        <v>1124.4890404061762</v>
      </c>
      <c r="AG499" s="109">
        <f t="shared" si="3328"/>
        <v>1123.1238136873469</v>
      </c>
      <c r="AH499" s="109">
        <f t="shared" si="3329"/>
        <v>1123.1238136873469</v>
      </c>
      <c r="AI499" s="35">
        <f t="shared" si="3330"/>
        <v>1076.608661999408</v>
      </c>
      <c r="AJ499" s="109">
        <f t="shared" si="3331"/>
        <v>1076.608661999408</v>
      </c>
      <c r="AK499" s="35">
        <f t="shared" si="3332"/>
        <v>1076.608661999408</v>
      </c>
      <c r="AL499" s="109">
        <f t="shared" si="3333"/>
        <v>1076.608661999408</v>
      </c>
      <c r="AM499" s="35">
        <f t="shared" si="3334"/>
        <v>1076.6456011701148</v>
      </c>
      <c r="AN499" s="109">
        <f t="shared" si="3335"/>
        <v>1076.6456011701148</v>
      </c>
      <c r="AO499" s="35">
        <f t="shared" si="3336"/>
        <v>1076.765700416463</v>
      </c>
      <c r="AP499" s="109">
        <f t="shared" si="3337"/>
        <v>1076.765700416463</v>
      </c>
      <c r="BB499">
        <v>74</v>
      </c>
      <c r="BE499" s="327">
        <f t="shared" si="3297"/>
        <v>10000</v>
      </c>
      <c r="JE499" s="327"/>
      <c r="JF499" s="327"/>
      <c r="MZ499">
        <v>73</v>
      </c>
      <c r="NA499" s="591">
        <f>$D$7+($AT$33*$L$7)+($AV$33*$M$7)</f>
        <v>3.3000000000000002E-2</v>
      </c>
      <c r="OU499">
        <v>73</v>
      </c>
      <c r="OV499" s="591">
        <f>$D$7+($BB$33*$L$7)+($BD$33*$M$7)</f>
        <v>3.3000000000000002E-2</v>
      </c>
      <c r="OW499" s="591">
        <f>($BB$33)+($BD$33)</f>
        <v>1.2999999999999999E-2</v>
      </c>
    </row>
    <row r="500" spans="2:413" hidden="1" x14ac:dyDescent="0.3">
      <c r="B500">
        <v>74</v>
      </c>
      <c r="C500" s="109">
        <f t="shared" si="3298"/>
        <v>1111.77</v>
      </c>
      <c r="D500" s="109">
        <f t="shared" si="3314"/>
        <v>1111.77</v>
      </c>
      <c r="E500" s="109">
        <f t="shared" si="3299"/>
        <v>1149.43</v>
      </c>
      <c r="F500" s="109">
        <f t="shared" si="3315"/>
        <v>1149.43</v>
      </c>
      <c r="G500" s="109">
        <f t="shared" si="3300"/>
        <v>1117.72</v>
      </c>
      <c r="H500" s="109">
        <f t="shared" si="3316"/>
        <v>1117.72</v>
      </c>
      <c r="I500" s="109">
        <f t="shared" si="3301"/>
        <v>1144.49</v>
      </c>
      <c r="J500" s="109">
        <f t="shared" si="3317"/>
        <v>1144.49</v>
      </c>
      <c r="K500" s="109">
        <f t="shared" si="3302"/>
        <v>1117.6300000000001</v>
      </c>
      <c r="L500" s="109">
        <f t="shared" si="3318"/>
        <v>1117.6300000000001</v>
      </c>
      <c r="M500" s="109">
        <f t="shared" si="3303"/>
        <v>1098.43</v>
      </c>
      <c r="N500" s="109">
        <f t="shared" si="3319"/>
        <v>1098.43</v>
      </c>
      <c r="O500" s="109">
        <f t="shared" si="3304"/>
        <v>1075.6199999999999</v>
      </c>
      <c r="P500" s="109">
        <f t="shared" si="3320"/>
        <v>1075.6199999999999</v>
      </c>
      <c r="Q500" s="109">
        <f t="shared" si="3305"/>
        <v>1058.0899999999999</v>
      </c>
      <c r="R500" s="109">
        <f t="shared" si="3321"/>
        <v>1058.0899999999999</v>
      </c>
      <c r="S500" s="109">
        <f t="shared" si="3306"/>
        <v>1075.95</v>
      </c>
      <c r="T500" s="109">
        <f t="shared" si="3322"/>
        <v>1075.95</v>
      </c>
      <c r="U500" s="109">
        <f t="shared" si="3307"/>
        <v>1060.0899999999999</v>
      </c>
      <c r="V500" s="109">
        <f t="shared" si="3308"/>
        <v>1060.0899999999999</v>
      </c>
      <c r="W500" s="109">
        <f t="shared" si="3309"/>
        <v>1123.8775326810628</v>
      </c>
      <c r="X500" s="109">
        <f t="shared" si="3323"/>
        <v>1123.8775326810628</v>
      </c>
      <c r="Y500" s="109">
        <f t="shared" si="3310"/>
        <v>1124.3399999999999</v>
      </c>
      <c r="Z500" s="109">
        <f t="shared" si="3324"/>
        <v>1124.3399999999999</v>
      </c>
      <c r="AA500" s="109">
        <f t="shared" si="3311"/>
        <v>1126.4568749999989</v>
      </c>
      <c r="AB500" s="109">
        <f t="shared" si="3325"/>
        <v>1126.4568749999989</v>
      </c>
      <c r="AC500" s="109">
        <f t="shared" si="3312"/>
        <v>1124.4930833333331</v>
      </c>
      <c r="AD500" s="109">
        <f t="shared" si="3326"/>
        <v>1124.4930833333331</v>
      </c>
      <c r="AE500" s="109">
        <f t="shared" si="3313"/>
        <v>1124.4890404061762</v>
      </c>
      <c r="AF500" s="109">
        <f t="shared" si="3327"/>
        <v>1124.4890404061762</v>
      </c>
      <c r="AG500" s="109">
        <f t="shared" si="3328"/>
        <v>1123.1238136873469</v>
      </c>
      <c r="AH500" s="109">
        <f t="shared" si="3329"/>
        <v>1123.1238136873469</v>
      </c>
      <c r="AI500" s="35">
        <f t="shared" si="3330"/>
        <v>1076.608661999408</v>
      </c>
      <c r="AJ500" s="109">
        <f t="shared" si="3331"/>
        <v>1076.608661999408</v>
      </c>
      <c r="AK500" s="35">
        <f t="shared" si="3332"/>
        <v>1076.608661999408</v>
      </c>
      <c r="AL500" s="109">
        <f t="shared" si="3333"/>
        <v>1076.608661999408</v>
      </c>
      <c r="AM500" s="35">
        <f t="shared" si="3334"/>
        <v>1076.6456011701148</v>
      </c>
      <c r="AN500" s="109">
        <f t="shared" si="3335"/>
        <v>1076.6456011701148</v>
      </c>
      <c r="AO500" s="35">
        <f t="shared" si="3336"/>
        <v>1076.765700416463</v>
      </c>
      <c r="AP500" s="109">
        <f t="shared" si="3337"/>
        <v>1076.765700416463</v>
      </c>
      <c r="BB500">
        <v>75</v>
      </c>
      <c r="BE500" s="327">
        <f t="shared" si="3297"/>
        <v>10000</v>
      </c>
      <c r="JE500" s="327"/>
      <c r="JF500" s="327"/>
      <c r="MZ500">
        <v>74</v>
      </c>
      <c r="NA500" s="591">
        <f t="shared" ref="NA500:NA510" si="3338">$D$7+($AT$33*$L$7)+($AV$33*$M$7)</f>
        <v>3.3000000000000002E-2</v>
      </c>
      <c r="OU500">
        <v>74</v>
      </c>
      <c r="OV500" s="591">
        <f t="shared" ref="OV500:OV510" si="3339">$D$7+($BB$33*$L$7)+($BD$33*$M$7)</f>
        <v>3.3000000000000002E-2</v>
      </c>
      <c r="OW500" s="591">
        <f t="shared" ref="OW500:OW510" si="3340">($BB$33)+($BD$33)</f>
        <v>1.2999999999999999E-2</v>
      </c>
    </row>
    <row r="501" spans="2:413" hidden="1" x14ac:dyDescent="0.3">
      <c r="B501">
        <v>75</v>
      </c>
      <c r="C501" s="109">
        <f t="shared" si="3298"/>
        <v>1111.77</v>
      </c>
      <c r="D501" s="109">
        <f t="shared" si="3314"/>
        <v>1111.77</v>
      </c>
      <c r="E501" s="109">
        <f t="shared" si="3299"/>
        <v>1148.73</v>
      </c>
      <c r="F501" s="109">
        <f t="shared" si="3315"/>
        <v>1148.73</v>
      </c>
      <c r="G501" s="109">
        <f t="shared" si="3300"/>
        <v>1117.72</v>
      </c>
      <c r="H501" s="109">
        <f t="shared" si="3316"/>
        <v>1117.72</v>
      </c>
      <c r="I501" s="109">
        <f t="shared" si="3301"/>
        <v>1144.49</v>
      </c>
      <c r="J501" s="109">
        <f t="shared" si="3317"/>
        <v>1144.49</v>
      </c>
      <c r="K501" s="109">
        <f t="shared" si="3302"/>
        <v>1117.6300000000001</v>
      </c>
      <c r="L501" s="109">
        <f t="shared" si="3318"/>
        <v>1117.6300000000001</v>
      </c>
      <c r="M501" s="109">
        <f t="shared" si="3303"/>
        <v>1098.43</v>
      </c>
      <c r="N501" s="109">
        <f t="shared" si="3319"/>
        <v>1098.43</v>
      </c>
      <c r="O501" s="109">
        <f t="shared" si="3304"/>
        <v>1075.3</v>
      </c>
      <c r="P501" s="109">
        <f t="shared" si="3320"/>
        <v>1075.3</v>
      </c>
      <c r="Q501" s="109">
        <f t="shared" si="3305"/>
        <v>1058.0899999999999</v>
      </c>
      <c r="R501" s="109">
        <f t="shared" si="3321"/>
        <v>1058.0899999999999</v>
      </c>
      <c r="S501" s="109">
        <f t="shared" si="3306"/>
        <v>1075.95</v>
      </c>
      <c r="T501" s="109">
        <f t="shared" si="3322"/>
        <v>1075.95</v>
      </c>
      <c r="U501" s="109">
        <f t="shared" si="3307"/>
        <v>1060.0899999999999</v>
      </c>
      <c r="V501" s="109">
        <f t="shared" si="3308"/>
        <v>1060.0899999999999</v>
      </c>
      <c r="W501" s="109">
        <f t="shared" si="3309"/>
        <v>1123.8775326810628</v>
      </c>
      <c r="X501" s="109">
        <f t="shared" si="3323"/>
        <v>1123.8775326810628</v>
      </c>
      <c r="Y501" s="109">
        <f t="shared" si="3310"/>
        <v>1124.3399999999999</v>
      </c>
      <c r="Z501" s="109">
        <f t="shared" si="3324"/>
        <v>1124.3399999999999</v>
      </c>
      <c r="AA501" s="109">
        <f t="shared" si="3311"/>
        <v>1126.4568749999989</v>
      </c>
      <c r="AB501" s="109">
        <f t="shared" si="3325"/>
        <v>1126.4568749999989</v>
      </c>
      <c r="AC501" s="109">
        <f t="shared" si="3312"/>
        <v>1124.4930833333331</v>
      </c>
      <c r="AD501" s="109">
        <f t="shared" si="3326"/>
        <v>1124.4930833333331</v>
      </c>
      <c r="AE501" s="109">
        <f t="shared" si="3313"/>
        <v>1124.4890404061762</v>
      </c>
      <c r="AF501" s="109">
        <f t="shared" si="3327"/>
        <v>1124.4890404061762</v>
      </c>
      <c r="AG501" s="109">
        <f t="shared" si="3328"/>
        <v>1123.1238136873469</v>
      </c>
      <c r="AH501" s="109">
        <f t="shared" si="3329"/>
        <v>1123.1238136873469</v>
      </c>
      <c r="AI501" s="35">
        <f t="shared" si="3330"/>
        <v>1076.608661999408</v>
      </c>
      <c r="AJ501" s="109">
        <f t="shared" si="3331"/>
        <v>1076.608661999408</v>
      </c>
      <c r="AK501" s="35">
        <f t="shared" si="3332"/>
        <v>1076.608661999408</v>
      </c>
      <c r="AL501" s="109">
        <f t="shared" si="3333"/>
        <v>1076.608661999408</v>
      </c>
      <c r="AM501" s="35">
        <f t="shared" si="3334"/>
        <v>1076.6456011701148</v>
      </c>
      <c r="AN501" s="109">
        <f t="shared" si="3335"/>
        <v>1076.6456011701148</v>
      </c>
      <c r="AO501" s="35">
        <f t="shared" si="3336"/>
        <v>1076.765700416463</v>
      </c>
      <c r="AP501" s="109">
        <f t="shared" si="3337"/>
        <v>1076.765700416463</v>
      </c>
      <c r="BB501">
        <v>76</v>
      </c>
      <c r="BE501" s="327">
        <f t="shared" si="3297"/>
        <v>10000</v>
      </c>
      <c r="JE501" s="327"/>
      <c r="JF501" s="327"/>
      <c r="MZ501">
        <v>75</v>
      </c>
      <c r="NA501" s="591">
        <f t="shared" si="3338"/>
        <v>3.3000000000000002E-2</v>
      </c>
      <c r="OU501">
        <v>75</v>
      </c>
      <c r="OV501" s="591">
        <f t="shared" si="3339"/>
        <v>3.3000000000000002E-2</v>
      </c>
      <c r="OW501" s="591">
        <f t="shared" si="3340"/>
        <v>1.2999999999999999E-2</v>
      </c>
    </row>
    <row r="502" spans="2:413" hidden="1" x14ac:dyDescent="0.3">
      <c r="B502">
        <v>76</v>
      </c>
      <c r="C502" s="109">
        <f t="shared" si="3298"/>
        <v>1111.77</v>
      </c>
      <c r="D502" s="109">
        <f t="shared" si="3314"/>
        <v>1111.77</v>
      </c>
      <c r="E502" s="109">
        <f t="shared" si="3299"/>
        <v>1148.01</v>
      </c>
      <c r="F502" s="109">
        <f t="shared" si="3315"/>
        <v>1148.01</v>
      </c>
      <c r="G502" s="109">
        <f t="shared" si="3300"/>
        <v>1117.72</v>
      </c>
      <c r="H502" s="109">
        <f t="shared" si="3316"/>
        <v>1117.72</v>
      </c>
      <c r="I502" s="109">
        <f t="shared" si="3301"/>
        <v>1144.49</v>
      </c>
      <c r="J502" s="109">
        <f t="shared" si="3317"/>
        <v>1144.49</v>
      </c>
      <c r="K502" s="109">
        <f t="shared" si="3302"/>
        <v>1117.6300000000001</v>
      </c>
      <c r="L502" s="109">
        <f t="shared" si="3318"/>
        <v>1117.6300000000001</v>
      </c>
      <c r="M502" s="109">
        <f t="shared" si="3303"/>
        <v>1098.43</v>
      </c>
      <c r="N502" s="109">
        <f t="shared" si="3319"/>
        <v>1098.43</v>
      </c>
      <c r="O502" s="109">
        <f t="shared" si="3304"/>
        <v>1074.96</v>
      </c>
      <c r="P502" s="109">
        <f t="shared" si="3320"/>
        <v>1074.96</v>
      </c>
      <c r="Q502" s="109">
        <f t="shared" si="3305"/>
        <v>1058.0899999999999</v>
      </c>
      <c r="R502" s="109">
        <f t="shared" si="3321"/>
        <v>1058.0899999999999</v>
      </c>
      <c r="S502" s="109">
        <f t="shared" si="3306"/>
        <v>1075.95</v>
      </c>
      <c r="T502" s="109">
        <f t="shared" si="3322"/>
        <v>1075.95</v>
      </c>
      <c r="U502" s="109">
        <f t="shared" si="3307"/>
        <v>1060.0899999999999</v>
      </c>
      <c r="V502" s="109">
        <f t="shared" si="3308"/>
        <v>1060.0899999999999</v>
      </c>
      <c r="W502" s="109">
        <f t="shared" si="3309"/>
        <v>1123.8775326810628</v>
      </c>
      <c r="X502" s="109">
        <f t="shared" si="3323"/>
        <v>1123.8775326810628</v>
      </c>
      <c r="Y502" s="109">
        <f t="shared" si="3310"/>
        <v>1124.3399999999999</v>
      </c>
      <c r="Z502" s="109">
        <f t="shared" si="3324"/>
        <v>1124.3399999999999</v>
      </c>
      <c r="AA502" s="109">
        <f t="shared" si="3311"/>
        <v>1126.4568749999989</v>
      </c>
      <c r="AB502" s="109">
        <f t="shared" si="3325"/>
        <v>1126.4568749999989</v>
      </c>
      <c r="AC502" s="109">
        <f t="shared" si="3312"/>
        <v>1124.4930833333331</v>
      </c>
      <c r="AD502" s="109">
        <f t="shared" si="3326"/>
        <v>1124.4930833333331</v>
      </c>
      <c r="AE502" s="109">
        <f t="shared" si="3313"/>
        <v>1124.4890404061762</v>
      </c>
      <c r="AF502" s="109">
        <f t="shared" si="3327"/>
        <v>1124.4890404061762</v>
      </c>
      <c r="AG502" s="109">
        <f t="shared" si="3328"/>
        <v>1123.1238136873469</v>
      </c>
      <c r="AH502" s="109">
        <f t="shared" si="3329"/>
        <v>1123.1238136873469</v>
      </c>
      <c r="AI502" s="35">
        <f t="shared" si="3330"/>
        <v>1076.608661999408</v>
      </c>
      <c r="AJ502" s="109">
        <f t="shared" si="3331"/>
        <v>1076.608661999408</v>
      </c>
      <c r="AK502" s="35">
        <f t="shared" si="3332"/>
        <v>1076.608661999408</v>
      </c>
      <c r="AL502" s="109">
        <f t="shared" si="3333"/>
        <v>1076.608661999408</v>
      </c>
      <c r="AM502" s="35">
        <f t="shared" si="3334"/>
        <v>1076.6456011701148</v>
      </c>
      <c r="AN502" s="109">
        <f t="shared" si="3335"/>
        <v>1076.6456011701148</v>
      </c>
      <c r="AO502" s="35">
        <f t="shared" si="3336"/>
        <v>1076.765700416463</v>
      </c>
      <c r="AP502" s="109">
        <f t="shared" si="3337"/>
        <v>1076.765700416463</v>
      </c>
      <c r="BB502">
        <v>77</v>
      </c>
      <c r="BE502" s="327">
        <f t="shared" si="3297"/>
        <v>10000</v>
      </c>
      <c r="JE502" s="327"/>
      <c r="JF502" s="327"/>
      <c r="MZ502">
        <v>76</v>
      </c>
      <c r="NA502" s="591">
        <f t="shared" si="3338"/>
        <v>3.3000000000000002E-2</v>
      </c>
      <c r="OU502">
        <v>76</v>
      </c>
      <c r="OV502" s="591">
        <f t="shared" si="3339"/>
        <v>3.3000000000000002E-2</v>
      </c>
      <c r="OW502" s="591">
        <f t="shared" si="3340"/>
        <v>1.2999999999999999E-2</v>
      </c>
    </row>
    <row r="503" spans="2:413" hidden="1" x14ac:dyDescent="0.3">
      <c r="B503">
        <v>77</v>
      </c>
      <c r="C503" s="109">
        <f t="shared" si="3298"/>
        <v>1111.77</v>
      </c>
      <c r="D503" s="109">
        <f t="shared" si="3314"/>
        <v>1111.77</v>
      </c>
      <c r="E503" s="109">
        <f t="shared" si="3299"/>
        <v>1147.29</v>
      </c>
      <c r="F503" s="109">
        <f t="shared" si="3315"/>
        <v>1147.29</v>
      </c>
      <c r="G503" s="109">
        <f t="shared" si="3300"/>
        <v>1117.72</v>
      </c>
      <c r="H503" s="109">
        <f t="shared" si="3316"/>
        <v>1117.72</v>
      </c>
      <c r="I503" s="109">
        <f t="shared" si="3301"/>
        <v>1144.49</v>
      </c>
      <c r="J503" s="109">
        <f t="shared" si="3317"/>
        <v>1144.49</v>
      </c>
      <c r="K503" s="109">
        <f t="shared" si="3302"/>
        <v>1117.6300000000001</v>
      </c>
      <c r="L503" s="109">
        <f t="shared" si="3318"/>
        <v>1117.6300000000001</v>
      </c>
      <c r="M503" s="109">
        <f t="shared" si="3303"/>
        <v>1098.43</v>
      </c>
      <c r="N503" s="109">
        <f t="shared" si="3319"/>
        <v>1098.43</v>
      </c>
      <c r="O503" s="109">
        <f t="shared" si="3304"/>
        <v>1074.6300000000001</v>
      </c>
      <c r="P503" s="109">
        <f t="shared" si="3320"/>
        <v>1074.6300000000001</v>
      </c>
      <c r="Q503" s="109">
        <f t="shared" si="3305"/>
        <v>1058.0899999999999</v>
      </c>
      <c r="R503" s="109">
        <f t="shared" si="3321"/>
        <v>1058.0899999999999</v>
      </c>
      <c r="S503" s="109">
        <f t="shared" si="3306"/>
        <v>1075.95</v>
      </c>
      <c r="T503" s="109">
        <f t="shared" si="3322"/>
        <v>1075.95</v>
      </c>
      <c r="U503" s="109">
        <f t="shared" si="3307"/>
        <v>1060.0899999999999</v>
      </c>
      <c r="V503" s="109">
        <f t="shared" si="3308"/>
        <v>1060.0899999999999</v>
      </c>
      <c r="W503" s="109">
        <f t="shared" si="3309"/>
        <v>1123.8775326810628</v>
      </c>
      <c r="X503" s="109">
        <f t="shared" si="3323"/>
        <v>1123.8775326810628</v>
      </c>
      <c r="Y503" s="109">
        <f t="shared" si="3310"/>
        <v>1124.3399999999999</v>
      </c>
      <c r="Z503" s="109">
        <f t="shared" si="3324"/>
        <v>1124.3399999999999</v>
      </c>
      <c r="AA503" s="109">
        <f t="shared" si="3311"/>
        <v>1126.4568749999989</v>
      </c>
      <c r="AB503" s="109">
        <f t="shared" si="3325"/>
        <v>1126.4568749999989</v>
      </c>
      <c r="AC503" s="109">
        <f t="shared" si="3312"/>
        <v>1124.4930833333331</v>
      </c>
      <c r="AD503" s="109">
        <f t="shared" si="3326"/>
        <v>1124.4930833333331</v>
      </c>
      <c r="AE503" s="109">
        <f t="shared" si="3313"/>
        <v>1124.4890404061762</v>
      </c>
      <c r="AF503" s="109">
        <f t="shared" si="3327"/>
        <v>1124.4890404061762</v>
      </c>
      <c r="AG503" s="109">
        <f t="shared" si="3328"/>
        <v>1123.1238136873469</v>
      </c>
      <c r="AH503" s="109">
        <f t="shared" si="3329"/>
        <v>1123.1238136873469</v>
      </c>
      <c r="AI503" s="35">
        <f t="shared" si="3330"/>
        <v>1076.608661999408</v>
      </c>
      <c r="AJ503" s="109">
        <f t="shared" si="3331"/>
        <v>1076.608661999408</v>
      </c>
      <c r="AK503" s="35">
        <f t="shared" si="3332"/>
        <v>1076.608661999408</v>
      </c>
      <c r="AL503" s="109">
        <f t="shared" si="3333"/>
        <v>1076.608661999408</v>
      </c>
      <c r="AM503" s="35">
        <f t="shared" si="3334"/>
        <v>1076.6456011701148</v>
      </c>
      <c r="AN503" s="109">
        <f t="shared" si="3335"/>
        <v>1076.6456011701148</v>
      </c>
      <c r="AO503" s="35">
        <f t="shared" si="3336"/>
        <v>1076.765700416463</v>
      </c>
      <c r="AP503" s="109">
        <f t="shared" si="3337"/>
        <v>1076.765700416463</v>
      </c>
      <c r="BB503">
        <v>78</v>
      </c>
      <c r="BE503" s="327">
        <f t="shared" si="3297"/>
        <v>10000</v>
      </c>
      <c r="JE503" s="327"/>
      <c r="JF503" s="327"/>
      <c r="MZ503">
        <v>77</v>
      </c>
      <c r="NA503" s="591">
        <f t="shared" si="3338"/>
        <v>3.3000000000000002E-2</v>
      </c>
      <c r="OU503">
        <v>77</v>
      </c>
      <c r="OV503" s="591">
        <f t="shared" si="3339"/>
        <v>3.3000000000000002E-2</v>
      </c>
      <c r="OW503" s="591">
        <f t="shared" si="3340"/>
        <v>1.2999999999999999E-2</v>
      </c>
    </row>
    <row r="504" spans="2:413" hidden="1" x14ac:dyDescent="0.3">
      <c r="B504">
        <v>78</v>
      </c>
      <c r="C504" s="109">
        <f t="shared" si="3298"/>
        <v>1111.77</v>
      </c>
      <c r="D504" s="109">
        <f t="shared" si="3314"/>
        <v>1111.77</v>
      </c>
      <c r="E504" s="109">
        <f t="shared" si="3299"/>
        <v>1146.57</v>
      </c>
      <c r="F504" s="109">
        <f t="shared" si="3315"/>
        <v>1146.57</v>
      </c>
      <c r="G504" s="109">
        <f t="shared" si="3300"/>
        <v>1117.72</v>
      </c>
      <c r="H504" s="109">
        <f t="shared" si="3316"/>
        <v>1117.72</v>
      </c>
      <c r="I504" s="109">
        <f t="shared" si="3301"/>
        <v>1144.49</v>
      </c>
      <c r="J504" s="109">
        <f t="shared" si="3317"/>
        <v>1144.49</v>
      </c>
      <c r="K504" s="109">
        <f t="shared" si="3302"/>
        <v>1117.6300000000001</v>
      </c>
      <c r="L504" s="109">
        <f t="shared" si="3318"/>
        <v>1117.6300000000001</v>
      </c>
      <c r="M504" s="109">
        <f t="shared" si="3303"/>
        <v>1098.43</v>
      </c>
      <c r="N504" s="109">
        <f t="shared" si="3319"/>
        <v>1098.43</v>
      </c>
      <c r="O504" s="109">
        <f t="shared" si="3304"/>
        <v>1074.3</v>
      </c>
      <c r="P504" s="109">
        <f t="shared" si="3320"/>
        <v>1074.3</v>
      </c>
      <c r="Q504" s="109">
        <f t="shared" si="3305"/>
        <v>1058.0899999999999</v>
      </c>
      <c r="R504" s="109">
        <f t="shared" si="3321"/>
        <v>1058.0899999999999</v>
      </c>
      <c r="S504" s="109">
        <f t="shared" si="3306"/>
        <v>1075.95</v>
      </c>
      <c r="T504" s="109">
        <f t="shared" si="3322"/>
        <v>1075.95</v>
      </c>
      <c r="U504" s="109">
        <f t="shared" si="3307"/>
        <v>1060.0899999999999</v>
      </c>
      <c r="V504" s="109">
        <f t="shared" si="3308"/>
        <v>1060.0899999999999</v>
      </c>
      <c r="W504" s="109">
        <f t="shared" si="3309"/>
        <v>1123.8775326810628</v>
      </c>
      <c r="X504" s="109">
        <f t="shared" si="3323"/>
        <v>1123.8775326810628</v>
      </c>
      <c r="Y504" s="109">
        <f t="shared" si="3310"/>
        <v>1124.3399999999999</v>
      </c>
      <c r="Z504" s="109">
        <f t="shared" si="3324"/>
        <v>1124.3399999999999</v>
      </c>
      <c r="AA504" s="109">
        <f t="shared" si="3311"/>
        <v>1126.4568749999989</v>
      </c>
      <c r="AB504" s="109">
        <f t="shared" si="3325"/>
        <v>1126.4568749999989</v>
      </c>
      <c r="AC504" s="109">
        <f t="shared" si="3312"/>
        <v>1124.4930833333331</v>
      </c>
      <c r="AD504" s="109">
        <f t="shared" si="3326"/>
        <v>1124.4930833333331</v>
      </c>
      <c r="AE504" s="109">
        <f t="shared" si="3313"/>
        <v>1124.4890404061762</v>
      </c>
      <c r="AF504" s="109">
        <f t="shared" si="3327"/>
        <v>1124.4890404061762</v>
      </c>
      <c r="AG504" s="109">
        <f t="shared" si="3328"/>
        <v>1123.1238136873469</v>
      </c>
      <c r="AH504" s="109">
        <f t="shared" si="3329"/>
        <v>1123.1238136873469</v>
      </c>
      <c r="AI504" s="35">
        <f t="shared" si="3330"/>
        <v>1076.608661999408</v>
      </c>
      <c r="AJ504" s="109">
        <f t="shared" si="3331"/>
        <v>1076.608661999408</v>
      </c>
      <c r="AK504" s="35">
        <f t="shared" si="3332"/>
        <v>1076.608661999408</v>
      </c>
      <c r="AL504" s="109">
        <f t="shared" si="3333"/>
        <v>1076.608661999408</v>
      </c>
      <c r="AM504" s="35">
        <f t="shared" si="3334"/>
        <v>1076.6456011701148</v>
      </c>
      <c r="AN504" s="109">
        <f t="shared" si="3335"/>
        <v>1076.6456011701148</v>
      </c>
      <c r="AO504" s="35">
        <f t="shared" si="3336"/>
        <v>1076.765700416463</v>
      </c>
      <c r="AP504" s="109">
        <f t="shared" si="3337"/>
        <v>1076.765700416463</v>
      </c>
      <c r="BB504">
        <v>79</v>
      </c>
      <c r="BE504" s="327">
        <f t="shared" si="3297"/>
        <v>10000</v>
      </c>
      <c r="JE504" s="327"/>
      <c r="JF504" s="327"/>
      <c r="MZ504">
        <v>78</v>
      </c>
      <c r="NA504" s="591">
        <f t="shared" si="3338"/>
        <v>3.3000000000000002E-2</v>
      </c>
      <c r="OU504">
        <v>78</v>
      </c>
      <c r="OV504" s="591">
        <f t="shared" si="3339"/>
        <v>3.3000000000000002E-2</v>
      </c>
      <c r="OW504" s="591">
        <f t="shared" si="3340"/>
        <v>1.2999999999999999E-2</v>
      </c>
    </row>
    <row r="505" spans="2:413" hidden="1" x14ac:dyDescent="0.3">
      <c r="B505">
        <v>79</v>
      </c>
      <c r="C505" s="109">
        <f t="shared" si="3298"/>
        <v>1111.77</v>
      </c>
      <c r="D505" s="109">
        <f t="shared" si="3314"/>
        <v>1111.77</v>
      </c>
      <c r="E505" s="109">
        <f t="shared" si="3299"/>
        <v>1145.8499999999999</v>
      </c>
      <c r="F505" s="109">
        <f t="shared" si="3315"/>
        <v>1145.8499999999999</v>
      </c>
      <c r="G505" s="109">
        <f t="shared" si="3300"/>
        <v>1117.72</v>
      </c>
      <c r="H505" s="109">
        <f t="shared" si="3316"/>
        <v>1117.72</v>
      </c>
      <c r="I505" s="109">
        <f t="shared" si="3301"/>
        <v>1144.49</v>
      </c>
      <c r="J505" s="109">
        <f t="shared" si="3317"/>
        <v>1144.49</v>
      </c>
      <c r="K505" s="109">
        <f t="shared" si="3302"/>
        <v>1117.6300000000001</v>
      </c>
      <c r="L505" s="109">
        <f t="shared" si="3318"/>
        <v>1117.6300000000001</v>
      </c>
      <c r="M505" s="109">
        <f t="shared" si="3303"/>
        <v>1098.43</v>
      </c>
      <c r="N505" s="109">
        <f t="shared" si="3319"/>
        <v>1098.43</v>
      </c>
      <c r="O505" s="109">
        <f t="shared" si="3304"/>
        <v>1073.96</v>
      </c>
      <c r="P505" s="109">
        <f t="shared" si="3320"/>
        <v>1073.96</v>
      </c>
      <c r="Q505" s="109">
        <f t="shared" si="3305"/>
        <v>1058.0899999999999</v>
      </c>
      <c r="R505" s="109">
        <f t="shared" si="3321"/>
        <v>1058.0899999999999</v>
      </c>
      <c r="S505" s="109">
        <f t="shared" si="3306"/>
        <v>1075.95</v>
      </c>
      <c r="T505" s="109">
        <f t="shared" si="3322"/>
        <v>1075.95</v>
      </c>
      <c r="U505" s="109">
        <f t="shared" si="3307"/>
        <v>1060.0899999999999</v>
      </c>
      <c r="V505" s="109">
        <f t="shared" si="3308"/>
        <v>1060.0899999999999</v>
      </c>
      <c r="W505" s="109">
        <f t="shared" si="3309"/>
        <v>1123.8775326810628</v>
      </c>
      <c r="X505" s="109">
        <f t="shared" si="3323"/>
        <v>1123.8775326810628</v>
      </c>
      <c r="Y505" s="109">
        <f t="shared" si="3310"/>
        <v>1124.3399999999999</v>
      </c>
      <c r="Z505" s="109">
        <f t="shared" si="3324"/>
        <v>1124.3399999999999</v>
      </c>
      <c r="AA505" s="109">
        <f t="shared" si="3311"/>
        <v>1126.4568749999989</v>
      </c>
      <c r="AB505" s="109">
        <f t="shared" si="3325"/>
        <v>1126.4568749999989</v>
      </c>
      <c r="AC505" s="109">
        <f t="shared" si="3312"/>
        <v>1124.4930833333331</v>
      </c>
      <c r="AD505" s="109">
        <f t="shared" si="3326"/>
        <v>1124.4930833333331</v>
      </c>
      <c r="AE505" s="109">
        <f t="shared" si="3313"/>
        <v>1124.4890404061762</v>
      </c>
      <c r="AF505" s="109">
        <f t="shared" si="3327"/>
        <v>1124.4890404061762</v>
      </c>
      <c r="AG505" s="109">
        <f t="shared" si="3328"/>
        <v>1123.1238136873469</v>
      </c>
      <c r="AH505" s="109">
        <f t="shared" si="3329"/>
        <v>1123.1238136873469</v>
      </c>
      <c r="AI505" s="35">
        <f t="shared" si="3330"/>
        <v>1076.608661999408</v>
      </c>
      <c r="AJ505" s="109">
        <f t="shared" si="3331"/>
        <v>1076.608661999408</v>
      </c>
      <c r="AK505" s="35">
        <f t="shared" si="3332"/>
        <v>1076.608661999408</v>
      </c>
      <c r="AL505" s="109">
        <f t="shared" si="3333"/>
        <v>1076.608661999408</v>
      </c>
      <c r="AM505" s="35">
        <f t="shared" si="3334"/>
        <v>1076.6456011701148</v>
      </c>
      <c r="AN505" s="109">
        <f t="shared" si="3335"/>
        <v>1076.6456011701148</v>
      </c>
      <c r="AO505" s="35">
        <f t="shared" si="3336"/>
        <v>1076.765700416463</v>
      </c>
      <c r="AP505" s="109">
        <f t="shared" si="3337"/>
        <v>1076.765700416463</v>
      </c>
      <c r="BB505">
        <v>80</v>
      </c>
      <c r="BE505" s="327">
        <f t="shared" si="3297"/>
        <v>10000</v>
      </c>
      <c r="JE505" s="327"/>
      <c r="JF505" s="327"/>
      <c r="MZ505">
        <v>79</v>
      </c>
      <c r="NA505" s="591">
        <f t="shared" si="3338"/>
        <v>3.3000000000000002E-2</v>
      </c>
      <c r="OU505">
        <v>79</v>
      </c>
      <c r="OV505" s="591">
        <f t="shared" si="3339"/>
        <v>3.3000000000000002E-2</v>
      </c>
      <c r="OW505" s="591">
        <f t="shared" si="3340"/>
        <v>1.2999999999999999E-2</v>
      </c>
    </row>
    <row r="506" spans="2:413" hidden="1" x14ac:dyDescent="0.3">
      <c r="B506">
        <v>80</v>
      </c>
      <c r="C506" s="109">
        <f t="shared" si="3298"/>
        <v>1111.77</v>
      </c>
      <c r="D506" s="109">
        <f t="shared" si="3314"/>
        <v>1111.77</v>
      </c>
      <c r="E506" s="109">
        <f t="shared" si="3299"/>
        <v>1145.1300000000001</v>
      </c>
      <c r="F506" s="109">
        <f t="shared" si="3315"/>
        <v>1145.1300000000001</v>
      </c>
      <c r="G506" s="109">
        <f t="shared" si="3300"/>
        <v>1117.72</v>
      </c>
      <c r="H506" s="109">
        <f t="shared" si="3316"/>
        <v>1117.72</v>
      </c>
      <c r="I506" s="109">
        <f t="shared" si="3301"/>
        <v>1144.49</v>
      </c>
      <c r="J506" s="109">
        <f t="shared" si="3317"/>
        <v>1144.49</v>
      </c>
      <c r="K506" s="109">
        <f t="shared" si="3302"/>
        <v>1117.6300000000001</v>
      </c>
      <c r="L506" s="109">
        <f t="shared" si="3318"/>
        <v>1117.6300000000001</v>
      </c>
      <c r="M506" s="109">
        <f t="shared" si="3303"/>
        <v>1098.43</v>
      </c>
      <c r="N506" s="109">
        <f t="shared" si="3319"/>
        <v>1098.43</v>
      </c>
      <c r="O506" s="109">
        <f t="shared" si="3304"/>
        <v>1073.6300000000001</v>
      </c>
      <c r="P506" s="109">
        <f t="shared" si="3320"/>
        <v>1073.6300000000001</v>
      </c>
      <c r="Q506" s="109">
        <f t="shared" si="3305"/>
        <v>1058.0899999999999</v>
      </c>
      <c r="R506" s="109">
        <f t="shared" si="3321"/>
        <v>1058.0899999999999</v>
      </c>
      <c r="S506" s="109">
        <f t="shared" si="3306"/>
        <v>1075.95</v>
      </c>
      <c r="T506" s="109">
        <f t="shared" si="3322"/>
        <v>1075.95</v>
      </c>
      <c r="U506" s="109">
        <f t="shared" si="3307"/>
        <v>1060.0899999999999</v>
      </c>
      <c r="V506" s="109">
        <f t="shared" si="3308"/>
        <v>1060.0899999999999</v>
      </c>
      <c r="W506" s="109">
        <f t="shared" si="3309"/>
        <v>1123.8775326810628</v>
      </c>
      <c r="X506" s="109">
        <f t="shared" si="3323"/>
        <v>1123.8775326810628</v>
      </c>
      <c r="Y506" s="109">
        <f t="shared" si="3310"/>
        <v>1124.3399999999999</v>
      </c>
      <c r="Z506" s="109">
        <f t="shared" si="3324"/>
        <v>1124.3399999999999</v>
      </c>
      <c r="AA506" s="109">
        <f t="shared" si="3311"/>
        <v>1126.4568749999989</v>
      </c>
      <c r="AB506" s="109">
        <f t="shared" si="3325"/>
        <v>1126.4568749999989</v>
      </c>
      <c r="AC506" s="109">
        <f t="shared" si="3312"/>
        <v>1124.4930833333331</v>
      </c>
      <c r="AD506" s="109">
        <f t="shared" si="3326"/>
        <v>1124.4930833333331</v>
      </c>
      <c r="AE506" s="109">
        <f t="shared" si="3313"/>
        <v>1124.4890404061762</v>
      </c>
      <c r="AF506" s="109">
        <f t="shared" si="3327"/>
        <v>1124.4890404061762</v>
      </c>
      <c r="AG506" s="109">
        <f t="shared" si="3328"/>
        <v>1123.1238136873469</v>
      </c>
      <c r="AH506" s="109">
        <f t="shared" si="3329"/>
        <v>1123.1238136873469</v>
      </c>
      <c r="AI506" s="35">
        <f t="shared" si="3330"/>
        <v>1076.608661999408</v>
      </c>
      <c r="AJ506" s="109">
        <f t="shared" si="3331"/>
        <v>1076.608661999408</v>
      </c>
      <c r="AK506" s="35">
        <f t="shared" si="3332"/>
        <v>1076.608661999408</v>
      </c>
      <c r="AL506" s="109">
        <f t="shared" si="3333"/>
        <v>1076.608661999408</v>
      </c>
      <c r="AM506" s="35">
        <f t="shared" si="3334"/>
        <v>1076.6456011701148</v>
      </c>
      <c r="AN506" s="109">
        <f t="shared" si="3335"/>
        <v>1076.6456011701148</v>
      </c>
      <c r="AO506" s="35">
        <f t="shared" si="3336"/>
        <v>1076.765700416463</v>
      </c>
      <c r="AP506" s="109">
        <f t="shared" si="3337"/>
        <v>1076.765700416463</v>
      </c>
      <c r="BB506">
        <v>81</v>
      </c>
      <c r="BE506" s="327">
        <f t="shared" si="3297"/>
        <v>10000</v>
      </c>
      <c r="JE506" s="327"/>
      <c r="JF506" s="327"/>
      <c r="MZ506">
        <v>80</v>
      </c>
      <c r="NA506" s="591">
        <f t="shared" si="3338"/>
        <v>3.3000000000000002E-2</v>
      </c>
      <c r="OU506">
        <v>80</v>
      </c>
      <c r="OV506" s="591">
        <f t="shared" si="3339"/>
        <v>3.3000000000000002E-2</v>
      </c>
      <c r="OW506" s="591">
        <f t="shared" si="3340"/>
        <v>1.2999999999999999E-2</v>
      </c>
    </row>
    <row r="507" spans="2:413" hidden="1" x14ac:dyDescent="0.3">
      <c r="B507">
        <v>81</v>
      </c>
      <c r="C507" s="109">
        <f t="shared" si="3298"/>
        <v>1111.77</v>
      </c>
      <c r="D507" s="109">
        <f t="shared" si="3314"/>
        <v>1111.77</v>
      </c>
      <c r="E507" s="109">
        <f t="shared" si="3299"/>
        <v>1144.4100000000001</v>
      </c>
      <c r="F507" s="109">
        <f t="shared" si="3315"/>
        <v>1144.4100000000001</v>
      </c>
      <c r="G507" s="109">
        <f t="shared" si="3300"/>
        <v>1117.72</v>
      </c>
      <c r="H507" s="109">
        <f t="shared" si="3316"/>
        <v>1117.72</v>
      </c>
      <c r="I507" s="109">
        <f t="shared" si="3301"/>
        <v>1144.49</v>
      </c>
      <c r="J507" s="109">
        <f t="shared" si="3317"/>
        <v>1144.49</v>
      </c>
      <c r="K507" s="109">
        <f t="shared" si="3302"/>
        <v>1117.6300000000001</v>
      </c>
      <c r="L507" s="109">
        <f t="shared" si="3318"/>
        <v>1117.6300000000001</v>
      </c>
      <c r="M507" s="109">
        <f t="shared" si="3303"/>
        <v>1098.43</v>
      </c>
      <c r="N507" s="109">
        <f t="shared" si="3319"/>
        <v>1098.43</v>
      </c>
      <c r="O507" s="109">
        <f t="shared" si="3304"/>
        <v>1073.29</v>
      </c>
      <c r="P507" s="109">
        <f t="shared" si="3320"/>
        <v>1073.29</v>
      </c>
      <c r="Q507" s="109">
        <f t="shared" si="3305"/>
        <v>1058.0899999999999</v>
      </c>
      <c r="R507" s="109">
        <f t="shared" si="3321"/>
        <v>1058.0899999999999</v>
      </c>
      <c r="S507" s="109">
        <f t="shared" si="3306"/>
        <v>1075.95</v>
      </c>
      <c r="T507" s="109">
        <f t="shared" si="3322"/>
        <v>1075.95</v>
      </c>
      <c r="U507" s="109">
        <f t="shared" si="3307"/>
        <v>1060.0899999999999</v>
      </c>
      <c r="V507" s="109">
        <f t="shared" si="3308"/>
        <v>1060.0899999999999</v>
      </c>
      <c r="W507" s="109">
        <f t="shared" si="3309"/>
        <v>1123.8775326810628</v>
      </c>
      <c r="X507" s="109">
        <f t="shared" si="3323"/>
        <v>1123.8775326810628</v>
      </c>
      <c r="Y507" s="109">
        <f t="shared" si="3310"/>
        <v>1124.3399999999999</v>
      </c>
      <c r="Z507" s="109">
        <f t="shared" si="3324"/>
        <v>1124.3399999999999</v>
      </c>
      <c r="AA507" s="109">
        <f t="shared" si="3311"/>
        <v>1126.4568749999989</v>
      </c>
      <c r="AB507" s="109">
        <f t="shared" si="3325"/>
        <v>1126.4568749999989</v>
      </c>
      <c r="AC507" s="109">
        <f t="shared" si="3312"/>
        <v>1124.4930833333331</v>
      </c>
      <c r="AD507" s="109">
        <f t="shared" si="3326"/>
        <v>1124.4930833333331</v>
      </c>
      <c r="AE507" s="109">
        <f t="shared" si="3313"/>
        <v>1124.4890404061762</v>
      </c>
      <c r="AF507" s="109">
        <f t="shared" si="3327"/>
        <v>1124.4890404061762</v>
      </c>
      <c r="AG507" s="109">
        <f t="shared" si="3328"/>
        <v>1123.1238136873469</v>
      </c>
      <c r="AH507" s="109">
        <f t="shared" si="3329"/>
        <v>1123.1238136873469</v>
      </c>
      <c r="AI507" s="35">
        <f t="shared" si="3330"/>
        <v>1076.608661999408</v>
      </c>
      <c r="AJ507" s="109">
        <f t="shared" si="3331"/>
        <v>1076.608661999408</v>
      </c>
      <c r="AK507" s="35">
        <f t="shared" si="3332"/>
        <v>1076.608661999408</v>
      </c>
      <c r="AL507" s="109">
        <f t="shared" si="3333"/>
        <v>1076.608661999408</v>
      </c>
      <c r="AM507" s="35">
        <f t="shared" si="3334"/>
        <v>1076.6456011701148</v>
      </c>
      <c r="AN507" s="109">
        <f t="shared" si="3335"/>
        <v>1076.6456011701148</v>
      </c>
      <c r="AO507" s="35">
        <f t="shared" si="3336"/>
        <v>1076.765700416463</v>
      </c>
      <c r="AP507" s="109">
        <f t="shared" si="3337"/>
        <v>1076.765700416463</v>
      </c>
      <c r="BB507">
        <v>82</v>
      </c>
      <c r="BE507" s="327">
        <f t="shared" si="3297"/>
        <v>10000</v>
      </c>
      <c r="JE507" s="327"/>
      <c r="JF507" s="327"/>
      <c r="MZ507">
        <v>81</v>
      </c>
      <c r="NA507" s="591">
        <f t="shared" si="3338"/>
        <v>3.3000000000000002E-2</v>
      </c>
      <c r="OU507">
        <v>81</v>
      </c>
      <c r="OV507" s="591">
        <f t="shared" si="3339"/>
        <v>3.3000000000000002E-2</v>
      </c>
      <c r="OW507" s="591">
        <f t="shared" si="3340"/>
        <v>1.2999999999999999E-2</v>
      </c>
    </row>
    <row r="508" spans="2:413" hidden="1" x14ac:dyDescent="0.3">
      <c r="B508">
        <v>82</v>
      </c>
      <c r="C508" s="109">
        <f t="shared" si="3298"/>
        <v>1111.77</v>
      </c>
      <c r="D508" s="109">
        <f t="shared" si="3314"/>
        <v>1111.77</v>
      </c>
      <c r="E508" s="109">
        <f t="shared" si="3299"/>
        <v>1143.69</v>
      </c>
      <c r="F508" s="109">
        <f t="shared" si="3315"/>
        <v>1143.69</v>
      </c>
      <c r="G508" s="109">
        <f t="shared" si="3300"/>
        <v>1117.72</v>
      </c>
      <c r="H508" s="109">
        <f t="shared" si="3316"/>
        <v>1117.72</v>
      </c>
      <c r="I508" s="109">
        <f t="shared" si="3301"/>
        <v>1144.49</v>
      </c>
      <c r="J508" s="109">
        <f t="shared" si="3317"/>
        <v>1144.49</v>
      </c>
      <c r="K508" s="109">
        <f t="shared" si="3302"/>
        <v>1117.6300000000001</v>
      </c>
      <c r="L508" s="109">
        <f t="shared" si="3318"/>
        <v>1117.6300000000001</v>
      </c>
      <c r="M508" s="109">
        <f t="shared" si="3303"/>
        <v>1098.43</v>
      </c>
      <c r="N508" s="109">
        <f t="shared" si="3319"/>
        <v>1098.43</v>
      </c>
      <c r="O508" s="109">
        <f t="shared" si="3304"/>
        <v>1072.96</v>
      </c>
      <c r="P508" s="109">
        <f t="shared" si="3320"/>
        <v>1072.96</v>
      </c>
      <c r="Q508" s="109">
        <f t="shared" si="3305"/>
        <v>1058.0899999999999</v>
      </c>
      <c r="R508" s="109">
        <f t="shared" si="3321"/>
        <v>1058.0899999999999</v>
      </c>
      <c r="S508" s="109">
        <f t="shared" si="3306"/>
        <v>1075.95</v>
      </c>
      <c r="T508" s="109">
        <f t="shared" si="3322"/>
        <v>1075.95</v>
      </c>
      <c r="U508" s="109">
        <f t="shared" si="3307"/>
        <v>1060.0899999999999</v>
      </c>
      <c r="V508" s="109">
        <f t="shared" si="3308"/>
        <v>1060.0899999999999</v>
      </c>
      <c r="W508" s="109">
        <f t="shared" si="3309"/>
        <v>1123.8775326810628</v>
      </c>
      <c r="X508" s="109">
        <f t="shared" si="3323"/>
        <v>1123.8775326810628</v>
      </c>
      <c r="Y508" s="109">
        <f t="shared" si="3310"/>
        <v>1124.3399999999999</v>
      </c>
      <c r="Z508" s="109">
        <f t="shared" si="3324"/>
        <v>1124.3399999999999</v>
      </c>
      <c r="AA508" s="109">
        <f t="shared" si="3311"/>
        <v>1126.4568749999989</v>
      </c>
      <c r="AB508" s="109">
        <f t="shared" si="3325"/>
        <v>1126.4568749999989</v>
      </c>
      <c r="AC508" s="109">
        <f t="shared" si="3312"/>
        <v>1124.4930833333331</v>
      </c>
      <c r="AD508" s="109">
        <f t="shared" si="3326"/>
        <v>1124.4930833333331</v>
      </c>
      <c r="AE508" s="109">
        <f t="shared" si="3313"/>
        <v>1124.4890404061762</v>
      </c>
      <c r="AF508" s="109">
        <f t="shared" si="3327"/>
        <v>1124.4890404061762</v>
      </c>
      <c r="AG508" s="109">
        <f t="shared" si="3328"/>
        <v>1123.1238136873469</v>
      </c>
      <c r="AH508" s="109">
        <f t="shared" si="3329"/>
        <v>1123.1238136873469</v>
      </c>
      <c r="AI508" s="35">
        <f t="shared" si="3330"/>
        <v>1076.608661999408</v>
      </c>
      <c r="AJ508" s="109">
        <f t="shared" si="3331"/>
        <v>1076.608661999408</v>
      </c>
      <c r="AK508" s="35">
        <f t="shared" si="3332"/>
        <v>1076.608661999408</v>
      </c>
      <c r="AL508" s="109">
        <f t="shared" si="3333"/>
        <v>1076.608661999408</v>
      </c>
      <c r="AM508" s="35">
        <f t="shared" si="3334"/>
        <v>1076.6456011701148</v>
      </c>
      <c r="AN508" s="109">
        <f t="shared" si="3335"/>
        <v>1076.6456011701148</v>
      </c>
      <c r="AO508" s="35">
        <f t="shared" si="3336"/>
        <v>1076.765700416463</v>
      </c>
      <c r="AP508" s="109">
        <f t="shared" si="3337"/>
        <v>1076.765700416463</v>
      </c>
      <c r="BB508">
        <v>83</v>
      </c>
      <c r="BE508" s="327">
        <f t="shared" si="3297"/>
        <v>10000</v>
      </c>
      <c r="JE508" s="327"/>
      <c r="JF508" s="327"/>
      <c r="MZ508">
        <v>82</v>
      </c>
      <c r="NA508" s="591">
        <f t="shared" si="3338"/>
        <v>3.3000000000000002E-2</v>
      </c>
      <c r="OU508">
        <v>82</v>
      </c>
      <c r="OV508" s="591">
        <f t="shared" si="3339"/>
        <v>3.3000000000000002E-2</v>
      </c>
      <c r="OW508" s="591">
        <f t="shared" si="3340"/>
        <v>1.2999999999999999E-2</v>
      </c>
    </row>
    <row r="509" spans="2:413" hidden="1" x14ac:dyDescent="0.3">
      <c r="B509">
        <v>83</v>
      </c>
      <c r="C509" s="109">
        <f t="shared" si="3298"/>
        <v>1111.77</v>
      </c>
      <c r="D509" s="109">
        <f t="shared" si="3314"/>
        <v>1111.77</v>
      </c>
      <c r="E509" s="109">
        <f t="shared" si="3299"/>
        <v>1142.95</v>
      </c>
      <c r="F509" s="109">
        <f t="shared" si="3315"/>
        <v>1142.95</v>
      </c>
      <c r="G509" s="109">
        <f t="shared" si="3300"/>
        <v>1117.72</v>
      </c>
      <c r="H509" s="109">
        <f t="shared" si="3316"/>
        <v>1117.72</v>
      </c>
      <c r="I509" s="109">
        <f t="shared" si="3301"/>
        <v>1144.49</v>
      </c>
      <c r="J509" s="109">
        <f t="shared" si="3317"/>
        <v>1144.49</v>
      </c>
      <c r="K509" s="109">
        <f t="shared" si="3302"/>
        <v>1117.6300000000001</v>
      </c>
      <c r="L509" s="109">
        <f t="shared" si="3318"/>
        <v>1117.6300000000001</v>
      </c>
      <c r="M509" s="109">
        <f t="shared" si="3303"/>
        <v>1098.43</v>
      </c>
      <c r="N509" s="109">
        <f t="shared" si="3319"/>
        <v>1098.43</v>
      </c>
      <c r="O509" s="109">
        <f t="shared" si="3304"/>
        <v>1072.6099999999999</v>
      </c>
      <c r="P509" s="109">
        <f t="shared" si="3320"/>
        <v>1072.6099999999999</v>
      </c>
      <c r="Q509" s="109">
        <f t="shared" si="3305"/>
        <v>1058.0899999999999</v>
      </c>
      <c r="R509" s="109">
        <f t="shared" si="3321"/>
        <v>1058.0899999999999</v>
      </c>
      <c r="S509" s="109">
        <f t="shared" si="3306"/>
        <v>1075.95</v>
      </c>
      <c r="T509" s="109">
        <f t="shared" si="3322"/>
        <v>1075.95</v>
      </c>
      <c r="U509" s="109">
        <f t="shared" si="3307"/>
        <v>1060.0899999999999</v>
      </c>
      <c r="V509" s="109">
        <f t="shared" si="3308"/>
        <v>1060.0899999999999</v>
      </c>
      <c r="W509" s="109">
        <f t="shared" si="3309"/>
        <v>1123.8775326810628</v>
      </c>
      <c r="X509" s="109">
        <f t="shared" si="3323"/>
        <v>1123.8775326810628</v>
      </c>
      <c r="Y509" s="109">
        <f t="shared" si="3310"/>
        <v>1124.3399999999999</v>
      </c>
      <c r="Z509" s="109">
        <f t="shared" si="3324"/>
        <v>1124.3399999999999</v>
      </c>
      <c r="AA509" s="109">
        <f t="shared" si="3311"/>
        <v>1126.4568749999989</v>
      </c>
      <c r="AB509" s="109">
        <f t="shared" si="3325"/>
        <v>1126.4568749999989</v>
      </c>
      <c r="AC509" s="109">
        <f t="shared" si="3312"/>
        <v>1124.4930833333331</v>
      </c>
      <c r="AD509" s="109">
        <f t="shared" si="3326"/>
        <v>1124.4930833333331</v>
      </c>
      <c r="AE509" s="109">
        <f t="shared" si="3313"/>
        <v>1124.4890404061762</v>
      </c>
      <c r="AF509" s="109">
        <f t="shared" si="3327"/>
        <v>1124.4890404061762</v>
      </c>
      <c r="AG509" s="109">
        <f t="shared" si="3328"/>
        <v>1123.1238136873469</v>
      </c>
      <c r="AH509" s="109">
        <f t="shared" si="3329"/>
        <v>1123.1238136873469</v>
      </c>
      <c r="AI509" s="35">
        <f t="shared" si="3330"/>
        <v>1076.608661999408</v>
      </c>
      <c r="AJ509" s="109">
        <f t="shared" si="3331"/>
        <v>1076.608661999408</v>
      </c>
      <c r="AK509" s="35">
        <f t="shared" si="3332"/>
        <v>1076.608661999408</v>
      </c>
      <c r="AL509" s="109">
        <f t="shared" si="3333"/>
        <v>1076.608661999408</v>
      </c>
      <c r="AM509" s="35">
        <f t="shared" si="3334"/>
        <v>1076.6456011701148</v>
      </c>
      <c r="AN509" s="109">
        <f t="shared" si="3335"/>
        <v>1076.6456011701148</v>
      </c>
      <c r="AO509" s="35">
        <f t="shared" si="3336"/>
        <v>1076.765700416463</v>
      </c>
      <c r="AP509" s="109">
        <f t="shared" si="3337"/>
        <v>1076.765700416463</v>
      </c>
      <c r="BB509">
        <v>84</v>
      </c>
      <c r="BE509" s="327">
        <f t="shared" si="3297"/>
        <v>10000</v>
      </c>
      <c r="JE509" s="327"/>
      <c r="JF509" s="327"/>
      <c r="MZ509">
        <v>83</v>
      </c>
      <c r="NA509" s="591">
        <f t="shared" si="3338"/>
        <v>3.3000000000000002E-2</v>
      </c>
      <c r="OU509">
        <v>83</v>
      </c>
      <c r="OV509" s="591">
        <f t="shared" si="3339"/>
        <v>3.3000000000000002E-2</v>
      </c>
      <c r="OW509" s="591">
        <f t="shared" si="3340"/>
        <v>1.2999999999999999E-2</v>
      </c>
    </row>
    <row r="510" spans="2:413" hidden="1" x14ac:dyDescent="0.3">
      <c r="B510">
        <v>84</v>
      </c>
      <c r="C510" s="109">
        <f t="shared" si="3298"/>
        <v>1111.77</v>
      </c>
      <c r="D510" s="109">
        <f t="shared" si="3314"/>
        <v>1111.77</v>
      </c>
      <c r="E510" s="109">
        <f t="shared" si="3299"/>
        <v>1142.23</v>
      </c>
      <c r="F510" s="109">
        <f t="shared" si="3315"/>
        <v>1142.23</v>
      </c>
      <c r="G510" s="109">
        <f t="shared" si="3300"/>
        <v>1117.72</v>
      </c>
      <c r="H510" s="109">
        <f t="shared" si="3316"/>
        <v>1117.72</v>
      </c>
      <c r="I510" s="109">
        <f t="shared" si="3301"/>
        <v>1144.49</v>
      </c>
      <c r="J510" s="109">
        <f t="shared" si="3317"/>
        <v>1144.49</v>
      </c>
      <c r="K510" s="109">
        <f t="shared" si="3302"/>
        <v>1117.6300000000001</v>
      </c>
      <c r="L510" s="109">
        <f t="shared" si="3318"/>
        <v>1117.6300000000001</v>
      </c>
      <c r="M510" s="109">
        <f t="shared" si="3303"/>
        <v>1098.43</v>
      </c>
      <c r="N510" s="109">
        <f t="shared" si="3319"/>
        <v>1098.43</v>
      </c>
      <c r="O510" s="109">
        <f t="shared" si="3304"/>
        <v>1072.28</v>
      </c>
      <c r="P510" s="109">
        <f t="shared" si="3320"/>
        <v>1072.28</v>
      </c>
      <c r="Q510" s="109">
        <f t="shared" si="3305"/>
        <v>1058.0899999999999</v>
      </c>
      <c r="R510" s="109">
        <f t="shared" si="3321"/>
        <v>1058.0899999999999</v>
      </c>
      <c r="S510" s="109">
        <f t="shared" si="3306"/>
        <v>1075.95</v>
      </c>
      <c r="T510" s="109">
        <f t="shared" si="3322"/>
        <v>1075.95</v>
      </c>
      <c r="U510" s="109">
        <f t="shared" si="3307"/>
        <v>1060.0899999999999</v>
      </c>
      <c r="V510" s="109">
        <f t="shared" si="3308"/>
        <v>1060.0899999999999</v>
      </c>
      <c r="W510" s="109">
        <f t="shared" si="3309"/>
        <v>1123.8775326810628</v>
      </c>
      <c r="X510" s="109">
        <f t="shared" si="3323"/>
        <v>1123.8775326810628</v>
      </c>
      <c r="Y510" s="109">
        <f t="shared" si="3310"/>
        <v>1124.3399999999999</v>
      </c>
      <c r="Z510" s="109">
        <f t="shared" si="3324"/>
        <v>1124.3399999999999</v>
      </c>
      <c r="AA510" s="109">
        <f t="shared" si="3311"/>
        <v>1126.4568749999989</v>
      </c>
      <c r="AB510" s="109">
        <f t="shared" si="3325"/>
        <v>1126.4568749999989</v>
      </c>
      <c r="AC510" s="109">
        <f t="shared" si="3312"/>
        <v>1124.4930833333331</v>
      </c>
      <c r="AD510" s="109">
        <f t="shared" si="3326"/>
        <v>1124.4930833333331</v>
      </c>
      <c r="AE510" s="109">
        <f t="shared" si="3313"/>
        <v>1124.4890404061762</v>
      </c>
      <c r="AF510" s="109">
        <f t="shared" si="3327"/>
        <v>1124.4890404061762</v>
      </c>
      <c r="AG510" s="109">
        <f t="shared" si="3328"/>
        <v>1123.1238136873469</v>
      </c>
      <c r="AH510" s="109">
        <f t="shared" si="3329"/>
        <v>1123.1238136873469</v>
      </c>
      <c r="AI510" s="35">
        <f t="shared" si="3330"/>
        <v>1076.608661999408</v>
      </c>
      <c r="AJ510" s="109">
        <f t="shared" si="3331"/>
        <v>1076.608661999408</v>
      </c>
      <c r="AK510" s="35">
        <f t="shared" si="3332"/>
        <v>1076.608661999408</v>
      </c>
      <c r="AL510" s="109">
        <f t="shared" si="3333"/>
        <v>1076.608661999408</v>
      </c>
      <c r="AM510" s="35">
        <f t="shared" si="3334"/>
        <v>1076.6456011701148</v>
      </c>
      <c r="AN510" s="109">
        <f t="shared" si="3335"/>
        <v>1076.6456011701148</v>
      </c>
      <c r="AO510" s="35">
        <f t="shared" si="3336"/>
        <v>1076.765700416463</v>
      </c>
      <c r="AP510" s="109">
        <f t="shared" si="3337"/>
        <v>1076.765700416463</v>
      </c>
      <c r="BB510">
        <v>85</v>
      </c>
      <c r="BE510" s="327">
        <f t="shared" si="3297"/>
        <v>10000</v>
      </c>
      <c r="JE510" s="327"/>
      <c r="JF510" s="327"/>
      <c r="MZ510" s="616">
        <v>84</v>
      </c>
      <c r="NA510" s="617">
        <f t="shared" si="3338"/>
        <v>3.3000000000000002E-2</v>
      </c>
      <c r="OU510" s="616">
        <v>84</v>
      </c>
      <c r="OV510" s="617">
        <f t="shared" si="3339"/>
        <v>3.3000000000000002E-2</v>
      </c>
      <c r="OW510" s="617">
        <f t="shared" si="3340"/>
        <v>1.2999999999999999E-2</v>
      </c>
    </row>
    <row r="511" spans="2:413" hidden="1" x14ac:dyDescent="0.3">
      <c r="B511">
        <v>85</v>
      </c>
      <c r="C511" s="109">
        <f t="shared" si="3298"/>
        <v>1111.77</v>
      </c>
      <c r="D511" s="109">
        <f t="shared" si="3314"/>
        <v>1111.77</v>
      </c>
      <c r="E511" s="109">
        <f t="shared" si="3299"/>
        <v>1141.51</v>
      </c>
      <c r="F511" s="109">
        <f t="shared" si="3315"/>
        <v>1141.51</v>
      </c>
      <c r="G511" s="109">
        <f t="shared" si="3300"/>
        <v>1117.72</v>
      </c>
      <c r="H511" s="109">
        <f t="shared" si="3316"/>
        <v>1117.72</v>
      </c>
      <c r="I511" s="109">
        <f t="shared" si="3301"/>
        <v>1136.19</v>
      </c>
      <c r="J511" s="109">
        <f t="shared" si="3317"/>
        <v>1136.19</v>
      </c>
      <c r="K511" s="109">
        <f t="shared" si="3302"/>
        <v>1117.6300000000001</v>
      </c>
      <c r="L511" s="109">
        <f t="shared" si="3318"/>
        <v>1117.6300000000001</v>
      </c>
      <c r="M511" s="109">
        <f t="shared" si="3303"/>
        <v>1105.0999999999999</v>
      </c>
      <c r="N511" s="109">
        <f t="shared" si="3319"/>
        <v>1105.0999999999999</v>
      </c>
      <c r="O511" s="109">
        <f t="shared" si="3304"/>
        <v>1076.58</v>
      </c>
      <c r="P511" s="109">
        <f t="shared" si="3320"/>
        <v>1076.58</v>
      </c>
      <c r="Q511" s="109">
        <f t="shared" si="3305"/>
        <v>1058.0899999999999</v>
      </c>
      <c r="R511" s="109">
        <f t="shared" si="3321"/>
        <v>1058.0899999999999</v>
      </c>
      <c r="S511" s="109">
        <f t="shared" si="3306"/>
        <v>1076.58</v>
      </c>
      <c r="T511" s="109">
        <f t="shared" si="3322"/>
        <v>1076.58</v>
      </c>
      <c r="U511" s="109">
        <f t="shared" si="3307"/>
        <v>1060.0899999999999</v>
      </c>
      <c r="V511" s="109">
        <f t="shared" si="3308"/>
        <v>1060.0899999999999</v>
      </c>
      <c r="W511" s="109">
        <f t="shared" si="3309"/>
        <v>1123.8775326810628</v>
      </c>
      <c r="X511" s="109">
        <f t="shared" si="3323"/>
        <v>1123.8775326810628</v>
      </c>
      <c r="Y511" s="109">
        <f t="shared" si="3310"/>
        <v>1124.3399999999999</v>
      </c>
      <c r="Z511" s="109">
        <f t="shared" si="3324"/>
        <v>1124.3399999999999</v>
      </c>
      <c r="AA511" s="109">
        <f t="shared" si="3311"/>
        <v>1126.4568749999989</v>
      </c>
      <c r="AB511" s="109">
        <f t="shared" si="3325"/>
        <v>1126.4568749999989</v>
      </c>
      <c r="AC511" s="109">
        <f t="shared" si="3312"/>
        <v>1124.4930833333331</v>
      </c>
      <c r="AD511" s="109">
        <f t="shared" si="3326"/>
        <v>1124.4930833333331</v>
      </c>
      <c r="AE511" s="109">
        <f t="shared" si="3313"/>
        <v>1124.4890404061762</v>
      </c>
      <c r="AF511" s="109">
        <f t="shared" si="3327"/>
        <v>1124.4890404061762</v>
      </c>
      <c r="AG511" s="109">
        <f t="shared" si="3328"/>
        <v>1123.1238136873469</v>
      </c>
      <c r="AH511" s="109">
        <f t="shared" si="3329"/>
        <v>1123.1238136873469</v>
      </c>
      <c r="AI511" s="35">
        <f t="shared" si="3330"/>
        <v>1076.608661999408</v>
      </c>
      <c r="AJ511" s="109">
        <f t="shared" si="3331"/>
        <v>1076.608661999408</v>
      </c>
      <c r="AK511" s="35">
        <f t="shared" si="3332"/>
        <v>1076.608661999408</v>
      </c>
      <c r="AL511" s="109">
        <f t="shared" si="3333"/>
        <v>1076.608661999408</v>
      </c>
      <c r="AM511" s="35">
        <f t="shared" si="3334"/>
        <v>1076.6456011701148</v>
      </c>
      <c r="AN511" s="109">
        <f t="shared" si="3335"/>
        <v>1076.6456011701148</v>
      </c>
      <c r="AO511" s="35">
        <f t="shared" si="3336"/>
        <v>1076.765700416463</v>
      </c>
      <c r="AP511" s="109">
        <f t="shared" si="3337"/>
        <v>1076.765700416463</v>
      </c>
      <c r="BB511">
        <v>86</v>
      </c>
      <c r="BE511" s="327">
        <f t="shared" si="3297"/>
        <v>10000</v>
      </c>
      <c r="JE511" s="327"/>
      <c r="JF511" s="327"/>
      <c r="MZ511">
        <v>85</v>
      </c>
      <c r="NA511" s="591">
        <f>$D$7+($AT$34*$L$7)+($AV$34*$M$7)</f>
        <v>3.4000000000000002E-2</v>
      </c>
      <c r="OU511">
        <v>85</v>
      </c>
      <c r="OV511" s="591">
        <f>$D$7+($BB$34*$L$7)+($BD$34*$M$7)</f>
        <v>3.4000000000000002E-2</v>
      </c>
      <c r="OW511" s="591">
        <f>($BB$34)+($BD$34)</f>
        <v>1.3999999999999999E-2</v>
      </c>
    </row>
    <row r="512" spans="2:413" hidden="1" x14ac:dyDescent="0.3">
      <c r="B512">
        <v>86</v>
      </c>
      <c r="C512" s="109">
        <f t="shared" si="3298"/>
        <v>1111.77</v>
      </c>
      <c r="D512" s="109">
        <f t="shared" si="3314"/>
        <v>1111.77</v>
      </c>
      <c r="E512" s="109">
        <f t="shared" si="3299"/>
        <v>1140.77</v>
      </c>
      <c r="F512" s="109">
        <f t="shared" si="3315"/>
        <v>1140.77</v>
      </c>
      <c r="G512" s="109">
        <f t="shared" si="3300"/>
        <v>1117.72</v>
      </c>
      <c r="H512" s="109">
        <f t="shared" si="3316"/>
        <v>1117.72</v>
      </c>
      <c r="I512" s="109">
        <f t="shared" si="3301"/>
        <v>1136.19</v>
      </c>
      <c r="J512" s="109">
        <f t="shared" si="3317"/>
        <v>1136.19</v>
      </c>
      <c r="K512" s="109">
        <f t="shared" si="3302"/>
        <v>1117.6300000000001</v>
      </c>
      <c r="L512" s="109">
        <f t="shared" si="3318"/>
        <v>1117.6300000000001</v>
      </c>
      <c r="M512" s="109">
        <f t="shared" si="3303"/>
        <v>1105.0999999999999</v>
      </c>
      <c r="N512" s="109">
        <f t="shared" si="3319"/>
        <v>1105.0999999999999</v>
      </c>
      <c r="O512" s="109">
        <f t="shared" si="3304"/>
        <v>1076.21</v>
      </c>
      <c r="P512" s="109">
        <f t="shared" si="3320"/>
        <v>1076.21</v>
      </c>
      <c r="Q512" s="109">
        <f t="shared" si="3305"/>
        <v>1058.0899999999999</v>
      </c>
      <c r="R512" s="109">
        <f t="shared" si="3321"/>
        <v>1058.0899999999999</v>
      </c>
      <c r="S512" s="109">
        <f t="shared" si="3306"/>
        <v>1076.58</v>
      </c>
      <c r="T512" s="109">
        <f t="shared" si="3322"/>
        <v>1076.58</v>
      </c>
      <c r="U512" s="109">
        <f t="shared" si="3307"/>
        <v>1060.0899999999999</v>
      </c>
      <c r="V512" s="109">
        <f t="shared" si="3308"/>
        <v>1060.0899999999999</v>
      </c>
      <c r="W512" s="109">
        <f t="shared" si="3309"/>
        <v>1123.8775326810628</v>
      </c>
      <c r="X512" s="109">
        <f t="shared" si="3323"/>
        <v>1123.8775326810628</v>
      </c>
      <c r="Y512" s="109">
        <f t="shared" si="3310"/>
        <v>1124.3399999999999</v>
      </c>
      <c r="Z512" s="109">
        <f t="shared" si="3324"/>
        <v>1124.3399999999999</v>
      </c>
      <c r="AA512" s="109">
        <f t="shared" si="3311"/>
        <v>1126.4568749999989</v>
      </c>
      <c r="AB512" s="109">
        <f t="shared" si="3325"/>
        <v>1126.4568749999989</v>
      </c>
      <c r="AC512" s="109">
        <f t="shared" si="3312"/>
        <v>1124.4930833333331</v>
      </c>
      <c r="AD512" s="109">
        <f t="shared" si="3326"/>
        <v>1124.4930833333331</v>
      </c>
      <c r="AE512" s="109">
        <f t="shared" si="3313"/>
        <v>1124.4890404061762</v>
      </c>
      <c r="AF512" s="109">
        <f t="shared" si="3327"/>
        <v>1124.4890404061762</v>
      </c>
      <c r="AG512" s="109">
        <f t="shared" si="3328"/>
        <v>1123.1238136873469</v>
      </c>
      <c r="AH512" s="109">
        <f t="shared" si="3329"/>
        <v>1123.1238136873469</v>
      </c>
      <c r="AI512" s="35">
        <f t="shared" si="3330"/>
        <v>1076.608661999408</v>
      </c>
      <c r="AJ512" s="109">
        <f t="shared" si="3331"/>
        <v>1076.608661999408</v>
      </c>
      <c r="AK512" s="35">
        <f t="shared" si="3332"/>
        <v>1076.608661999408</v>
      </c>
      <c r="AL512" s="109">
        <f t="shared" si="3333"/>
        <v>1076.608661999408</v>
      </c>
      <c r="AM512" s="35">
        <f t="shared" si="3334"/>
        <v>1076.6456011701148</v>
      </c>
      <c r="AN512" s="109">
        <f t="shared" si="3335"/>
        <v>1076.6456011701148</v>
      </c>
      <c r="AO512" s="35">
        <f t="shared" si="3336"/>
        <v>1076.765700416463</v>
      </c>
      <c r="AP512" s="109">
        <f t="shared" si="3337"/>
        <v>1076.765700416463</v>
      </c>
      <c r="BB512">
        <v>87</v>
      </c>
      <c r="BE512" s="327">
        <f t="shared" si="3297"/>
        <v>10000</v>
      </c>
      <c r="JE512" s="327"/>
      <c r="JF512" s="327"/>
      <c r="MZ512">
        <v>86</v>
      </c>
      <c r="NA512" s="591">
        <f t="shared" ref="NA512:NA522" si="3341">$D$7+($AT$34*$L$7)+($AV$34*$M$7)</f>
        <v>3.4000000000000002E-2</v>
      </c>
      <c r="OU512">
        <v>86</v>
      </c>
      <c r="OV512" s="591">
        <f t="shared" ref="OV512:OV522" si="3342">$D$7+($BB$34*$L$7)+($BD$34*$M$7)</f>
        <v>3.4000000000000002E-2</v>
      </c>
      <c r="OW512" s="591">
        <f t="shared" ref="OW512:OW522" si="3343">($BB$34)+($BD$34)</f>
        <v>1.3999999999999999E-2</v>
      </c>
    </row>
    <row r="513" spans="2:413" hidden="1" x14ac:dyDescent="0.3">
      <c r="B513">
        <v>87</v>
      </c>
      <c r="C513" s="109">
        <f t="shared" si="3298"/>
        <v>1111.77</v>
      </c>
      <c r="D513" s="109">
        <f t="shared" si="3314"/>
        <v>1111.77</v>
      </c>
      <c r="E513" s="109">
        <f t="shared" si="3299"/>
        <v>1140.05</v>
      </c>
      <c r="F513" s="109">
        <f t="shared" si="3315"/>
        <v>1140.05</v>
      </c>
      <c r="G513" s="109">
        <f t="shared" si="3300"/>
        <v>1117.72</v>
      </c>
      <c r="H513" s="109">
        <f t="shared" si="3316"/>
        <v>1117.72</v>
      </c>
      <c r="I513" s="109">
        <f t="shared" si="3301"/>
        <v>1136.19</v>
      </c>
      <c r="J513" s="109">
        <f t="shared" si="3317"/>
        <v>1136.19</v>
      </c>
      <c r="K513" s="109">
        <f t="shared" si="3302"/>
        <v>1117.6300000000001</v>
      </c>
      <c r="L513" s="109">
        <f t="shared" si="3318"/>
        <v>1117.6300000000001</v>
      </c>
      <c r="M513" s="109">
        <f t="shared" si="3303"/>
        <v>1105.0999999999999</v>
      </c>
      <c r="N513" s="109">
        <f t="shared" si="3319"/>
        <v>1105.0999999999999</v>
      </c>
      <c r="O513" s="109">
        <f t="shared" si="3304"/>
        <v>1075.8499999999999</v>
      </c>
      <c r="P513" s="109">
        <f t="shared" si="3320"/>
        <v>1075.8499999999999</v>
      </c>
      <c r="Q513" s="109">
        <f t="shared" si="3305"/>
        <v>1058.0899999999999</v>
      </c>
      <c r="R513" s="109">
        <f t="shared" si="3321"/>
        <v>1058.0899999999999</v>
      </c>
      <c r="S513" s="109">
        <f t="shared" si="3306"/>
        <v>1076.58</v>
      </c>
      <c r="T513" s="109">
        <f t="shared" si="3322"/>
        <v>1076.58</v>
      </c>
      <c r="U513" s="109">
        <f t="shared" si="3307"/>
        <v>1060.0899999999999</v>
      </c>
      <c r="V513" s="109">
        <f t="shared" si="3308"/>
        <v>1060.0899999999999</v>
      </c>
      <c r="W513" s="109">
        <f t="shared" si="3309"/>
        <v>1123.8775326810628</v>
      </c>
      <c r="X513" s="109">
        <f t="shared" si="3323"/>
        <v>1123.8775326810628</v>
      </c>
      <c r="Y513" s="109">
        <f t="shared" si="3310"/>
        <v>1124.3399999999999</v>
      </c>
      <c r="Z513" s="109">
        <f t="shared" si="3324"/>
        <v>1124.3399999999999</v>
      </c>
      <c r="AA513" s="109">
        <f t="shared" si="3311"/>
        <v>1126.4568749999989</v>
      </c>
      <c r="AB513" s="109">
        <f t="shared" si="3325"/>
        <v>1126.4568749999989</v>
      </c>
      <c r="AC513" s="109">
        <f t="shared" si="3312"/>
        <v>1124.4930833333331</v>
      </c>
      <c r="AD513" s="109">
        <f t="shared" si="3326"/>
        <v>1124.4930833333331</v>
      </c>
      <c r="AE513" s="109">
        <f t="shared" si="3313"/>
        <v>1124.4890404061762</v>
      </c>
      <c r="AF513" s="109">
        <f t="shared" si="3327"/>
        <v>1124.4890404061762</v>
      </c>
      <c r="AG513" s="109">
        <f t="shared" si="3328"/>
        <v>1123.1238136873469</v>
      </c>
      <c r="AH513" s="109">
        <f t="shared" si="3329"/>
        <v>1123.1238136873469</v>
      </c>
      <c r="AI513" s="35">
        <f t="shared" si="3330"/>
        <v>1076.608661999408</v>
      </c>
      <c r="AJ513" s="109">
        <f t="shared" si="3331"/>
        <v>1076.608661999408</v>
      </c>
      <c r="AK513" s="35">
        <f t="shared" si="3332"/>
        <v>1076.608661999408</v>
      </c>
      <c r="AL513" s="109">
        <f t="shared" si="3333"/>
        <v>1076.608661999408</v>
      </c>
      <c r="AM513" s="35">
        <f t="shared" si="3334"/>
        <v>1076.6456011701148</v>
      </c>
      <c r="AN513" s="109">
        <f t="shared" si="3335"/>
        <v>1076.6456011701148</v>
      </c>
      <c r="AO513" s="35">
        <f t="shared" si="3336"/>
        <v>1076.765700416463</v>
      </c>
      <c r="AP513" s="109">
        <f t="shared" si="3337"/>
        <v>1076.765700416463</v>
      </c>
      <c r="BB513">
        <v>88</v>
      </c>
      <c r="BE513" s="327">
        <f t="shared" si="3297"/>
        <v>10000</v>
      </c>
      <c r="JE513" s="327"/>
      <c r="JF513" s="327"/>
      <c r="MZ513">
        <v>87</v>
      </c>
      <c r="NA513" s="591">
        <f t="shared" si="3341"/>
        <v>3.4000000000000002E-2</v>
      </c>
      <c r="OU513">
        <v>87</v>
      </c>
      <c r="OV513" s="591">
        <f t="shared" si="3342"/>
        <v>3.4000000000000002E-2</v>
      </c>
      <c r="OW513" s="591">
        <f t="shared" si="3343"/>
        <v>1.3999999999999999E-2</v>
      </c>
    </row>
    <row r="514" spans="2:413" hidden="1" x14ac:dyDescent="0.3">
      <c r="B514">
        <v>88</v>
      </c>
      <c r="C514" s="109">
        <f t="shared" si="3298"/>
        <v>1111.77</v>
      </c>
      <c r="D514" s="109">
        <f t="shared" si="3314"/>
        <v>1111.77</v>
      </c>
      <c r="E514" s="109">
        <f t="shared" si="3299"/>
        <v>1139.31</v>
      </c>
      <c r="F514" s="109">
        <f t="shared" si="3315"/>
        <v>1139.31</v>
      </c>
      <c r="G514" s="109">
        <f t="shared" si="3300"/>
        <v>1117.72</v>
      </c>
      <c r="H514" s="109">
        <f t="shared" si="3316"/>
        <v>1117.72</v>
      </c>
      <c r="I514" s="109">
        <f t="shared" si="3301"/>
        <v>1136.19</v>
      </c>
      <c r="J514" s="109">
        <f t="shared" si="3317"/>
        <v>1136.19</v>
      </c>
      <c r="K514" s="109">
        <f t="shared" si="3302"/>
        <v>1117.6300000000001</v>
      </c>
      <c r="L514" s="109">
        <f t="shared" si="3318"/>
        <v>1117.6300000000001</v>
      </c>
      <c r="M514" s="109">
        <f t="shared" si="3303"/>
        <v>1105.0999999999999</v>
      </c>
      <c r="N514" s="109">
        <f t="shared" si="3319"/>
        <v>1105.0999999999999</v>
      </c>
      <c r="O514" s="109">
        <f t="shared" si="3304"/>
        <v>1075.48</v>
      </c>
      <c r="P514" s="109">
        <f t="shared" si="3320"/>
        <v>1075.48</v>
      </c>
      <c r="Q514" s="109">
        <f t="shared" si="3305"/>
        <v>1058.0899999999999</v>
      </c>
      <c r="R514" s="109">
        <f t="shared" si="3321"/>
        <v>1058.0899999999999</v>
      </c>
      <c r="S514" s="109">
        <f t="shared" si="3306"/>
        <v>1076.58</v>
      </c>
      <c r="T514" s="109">
        <f t="shared" si="3322"/>
        <v>1076.58</v>
      </c>
      <c r="U514" s="109">
        <f t="shared" si="3307"/>
        <v>1060.0899999999999</v>
      </c>
      <c r="V514" s="109">
        <f t="shared" si="3308"/>
        <v>1060.0899999999999</v>
      </c>
      <c r="W514" s="109">
        <f t="shared" si="3309"/>
        <v>1123.8775326810628</v>
      </c>
      <c r="X514" s="109">
        <f t="shared" si="3323"/>
        <v>1123.8775326810628</v>
      </c>
      <c r="Y514" s="109">
        <f t="shared" si="3310"/>
        <v>1124.3399999999999</v>
      </c>
      <c r="Z514" s="109">
        <f t="shared" si="3324"/>
        <v>1124.3399999999999</v>
      </c>
      <c r="AA514" s="109">
        <f t="shared" si="3311"/>
        <v>1126.4568749999989</v>
      </c>
      <c r="AB514" s="109">
        <f t="shared" si="3325"/>
        <v>1126.4568749999989</v>
      </c>
      <c r="AC514" s="109">
        <f t="shared" si="3312"/>
        <v>1124.4930833333331</v>
      </c>
      <c r="AD514" s="109">
        <f t="shared" si="3326"/>
        <v>1124.4930833333331</v>
      </c>
      <c r="AE514" s="109">
        <f t="shared" si="3313"/>
        <v>1124.4890404061762</v>
      </c>
      <c r="AF514" s="109">
        <f t="shared" si="3327"/>
        <v>1124.4890404061762</v>
      </c>
      <c r="AG514" s="109">
        <f t="shared" si="3328"/>
        <v>1123.1238136873469</v>
      </c>
      <c r="AH514" s="109">
        <f t="shared" si="3329"/>
        <v>1123.1238136873469</v>
      </c>
      <c r="AI514" s="35">
        <f t="shared" si="3330"/>
        <v>1076.608661999408</v>
      </c>
      <c r="AJ514" s="109">
        <f t="shared" si="3331"/>
        <v>1076.608661999408</v>
      </c>
      <c r="AK514" s="35">
        <f t="shared" si="3332"/>
        <v>1076.608661999408</v>
      </c>
      <c r="AL514" s="109">
        <f t="shared" si="3333"/>
        <v>1076.608661999408</v>
      </c>
      <c r="AM514" s="35">
        <f t="shared" si="3334"/>
        <v>1076.6456011701148</v>
      </c>
      <c r="AN514" s="109">
        <f t="shared" si="3335"/>
        <v>1076.6456011701148</v>
      </c>
      <c r="AO514" s="35">
        <f t="shared" si="3336"/>
        <v>1076.765700416463</v>
      </c>
      <c r="AP514" s="109">
        <f t="shared" si="3337"/>
        <v>1076.765700416463</v>
      </c>
      <c r="BB514">
        <v>89</v>
      </c>
      <c r="BE514" s="327">
        <f t="shared" si="3297"/>
        <v>10000</v>
      </c>
      <c r="JE514" s="327"/>
      <c r="JF514" s="327"/>
      <c r="MZ514">
        <v>88</v>
      </c>
      <c r="NA514" s="591">
        <f t="shared" si="3341"/>
        <v>3.4000000000000002E-2</v>
      </c>
      <c r="OU514">
        <v>88</v>
      </c>
      <c r="OV514" s="591">
        <f t="shared" si="3342"/>
        <v>3.4000000000000002E-2</v>
      </c>
      <c r="OW514" s="591">
        <f t="shared" si="3343"/>
        <v>1.3999999999999999E-2</v>
      </c>
    </row>
    <row r="515" spans="2:413" hidden="1" x14ac:dyDescent="0.3">
      <c r="B515">
        <v>89</v>
      </c>
      <c r="C515" s="109">
        <f t="shared" si="3298"/>
        <v>1111.77</v>
      </c>
      <c r="D515" s="109">
        <f t="shared" si="3314"/>
        <v>1111.77</v>
      </c>
      <c r="E515" s="109">
        <f t="shared" si="3299"/>
        <v>1138.57</v>
      </c>
      <c r="F515" s="109">
        <f t="shared" si="3315"/>
        <v>1138.57</v>
      </c>
      <c r="G515" s="109">
        <f t="shared" si="3300"/>
        <v>1117.72</v>
      </c>
      <c r="H515" s="109">
        <f t="shared" si="3316"/>
        <v>1117.72</v>
      </c>
      <c r="I515" s="109">
        <f t="shared" si="3301"/>
        <v>1136.19</v>
      </c>
      <c r="J515" s="109">
        <f t="shared" si="3317"/>
        <v>1136.19</v>
      </c>
      <c r="K515" s="109">
        <f t="shared" si="3302"/>
        <v>1117.6300000000001</v>
      </c>
      <c r="L515" s="109">
        <f t="shared" si="3318"/>
        <v>1117.6300000000001</v>
      </c>
      <c r="M515" s="109">
        <f t="shared" si="3303"/>
        <v>1105.0999999999999</v>
      </c>
      <c r="N515" s="109">
        <f t="shared" si="3319"/>
        <v>1105.0999999999999</v>
      </c>
      <c r="O515" s="109">
        <f t="shared" si="3304"/>
        <v>1075.1099999999999</v>
      </c>
      <c r="P515" s="109">
        <f t="shared" si="3320"/>
        <v>1075.1099999999999</v>
      </c>
      <c r="Q515" s="109">
        <f t="shared" si="3305"/>
        <v>1058.0899999999999</v>
      </c>
      <c r="R515" s="109">
        <f t="shared" si="3321"/>
        <v>1058.0899999999999</v>
      </c>
      <c r="S515" s="109">
        <f t="shared" si="3306"/>
        <v>1076.58</v>
      </c>
      <c r="T515" s="109">
        <f t="shared" si="3322"/>
        <v>1076.58</v>
      </c>
      <c r="U515" s="109">
        <f t="shared" si="3307"/>
        <v>1060.0899999999999</v>
      </c>
      <c r="V515" s="109">
        <f t="shared" si="3308"/>
        <v>1060.0899999999999</v>
      </c>
      <c r="W515" s="109">
        <f t="shared" si="3309"/>
        <v>1123.8775326810628</v>
      </c>
      <c r="X515" s="109">
        <f t="shared" si="3323"/>
        <v>1123.8775326810628</v>
      </c>
      <c r="Y515" s="109">
        <f t="shared" si="3310"/>
        <v>1124.3399999999999</v>
      </c>
      <c r="Z515" s="109">
        <f t="shared" si="3324"/>
        <v>1124.3399999999999</v>
      </c>
      <c r="AA515" s="109">
        <f t="shared" si="3311"/>
        <v>1126.4568749999989</v>
      </c>
      <c r="AB515" s="109">
        <f t="shared" si="3325"/>
        <v>1126.4568749999989</v>
      </c>
      <c r="AC515" s="109">
        <f t="shared" si="3312"/>
        <v>1124.4930833333331</v>
      </c>
      <c r="AD515" s="109">
        <f t="shared" si="3326"/>
        <v>1124.4930833333331</v>
      </c>
      <c r="AE515" s="109">
        <f t="shared" si="3313"/>
        <v>1124.4890404061762</v>
      </c>
      <c r="AF515" s="109">
        <f t="shared" si="3327"/>
        <v>1124.4890404061762</v>
      </c>
      <c r="AG515" s="109">
        <f t="shared" si="3328"/>
        <v>1123.1238136873469</v>
      </c>
      <c r="AH515" s="109">
        <f t="shared" si="3329"/>
        <v>1123.1238136873469</v>
      </c>
      <c r="AI515" s="35">
        <f t="shared" si="3330"/>
        <v>1076.608661999408</v>
      </c>
      <c r="AJ515" s="109">
        <f t="shared" si="3331"/>
        <v>1076.608661999408</v>
      </c>
      <c r="AK515" s="35">
        <f t="shared" si="3332"/>
        <v>1076.608661999408</v>
      </c>
      <c r="AL515" s="109">
        <f t="shared" si="3333"/>
        <v>1076.608661999408</v>
      </c>
      <c r="AM515" s="35">
        <f t="shared" si="3334"/>
        <v>1076.6456011701148</v>
      </c>
      <c r="AN515" s="109">
        <f t="shared" si="3335"/>
        <v>1076.6456011701148</v>
      </c>
      <c r="AO515" s="35">
        <f t="shared" si="3336"/>
        <v>1076.765700416463</v>
      </c>
      <c r="AP515" s="109">
        <f t="shared" si="3337"/>
        <v>1076.765700416463</v>
      </c>
      <c r="BB515">
        <v>90</v>
      </c>
      <c r="BE515" s="327">
        <f t="shared" si="3297"/>
        <v>10000</v>
      </c>
      <c r="JE515" s="327"/>
      <c r="JF515" s="327"/>
      <c r="MZ515">
        <v>89</v>
      </c>
      <c r="NA515" s="591">
        <f t="shared" si="3341"/>
        <v>3.4000000000000002E-2</v>
      </c>
      <c r="OU515">
        <v>89</v>
      </c>
      <c r="OV515" s="591">
        <f t="shared" si="3342"/>
        <v>3.4000000000000002E-2</v>
      </c>
      <c r="OW515" s="591">
        <f t="shared" si="3343"/>
        <v>1.3999999999999999E-2</v>
      </c>
    </row>
    <row r="516" spans="2:413" hidden="1" x14ac:dyDescent="0.3">
      <c r="B516">
        <v>90</v>
      </c>
      <c r="C516" s="109">
        <f t="shared" si="3298"/>
        <v>1111.77</v>
      </c>
      <c r="D516" s="109">
        <f t="shared" si="3314"/>
        <v>1111.77</v>
      </c>
      <c r="E516" s="109">
        <f t="shared" si="3299"/>
        <v>1137.8499999999999</v>
      </c>
      <c r="F516" s="109">
        <f t="shared" si="3315"/>
        <v>1137.8499999999999</v>
      </c>
      <c r="G516" s="109">
        <f t="shared" si="3300"/>
        <v>1117.72</v>
      </c>
      <c r="H516" s="109">
        <f t="shared" si="3316"/>
        <v>1117.72</v>
      </c>
      <c r="I516" s="109">
        <f t="shared" si="3301"/>
        <v>1136.19</v>
      </c>
      <c r="J516" s="109">
        <f t="shared" si="3317"/>
        <v>1136.19</v>
      </c>
      <c r="K516" s="109">
        <f t="shared" si="3302"/>
        <v>1117.6300000000001</v>
      </c>
      <c r="L516" s="109">
        <f t="shared" si="3318"/>
        <v>1117.6300000000001</v>
      </c>
      <c r="M516" s="109">
        <f t="shared" si="3303"/>
        <v>1105.0999999999999</v>
      </c>
      <c r="N516" s="109">
        <f t="shared" si="3319"/>
        <v>1105.0999999999999</v>
      </c>
      <c r="O516" s="109">
        <f t="shared" si="3304"/>
        <v>1074.75</v>
      </c>
      <c r="P516" s="109">
        <f t="shared" si="3320"/>
        <v>1074.75</v>
      </c>
      <c r="Q516" s="109">
        <f t="shared" si="3305"/>
        <v>1058.0899999999999</v>
      </c>
      <c r="R516" s="109">
        <f t="shared" si="3321"/>
        <v>1058.0899999999999</v>
      </c>
      <c r="S516" s="109">
        <f t="shared" si="3306"/>
        <v>1076.58</v>
      </c>
      <c r="T516" s="109">
        <f t="shared" si="3322"/>
        <v>1076.58</v>
      </c>
      <c r="U516" s="109">
        <f t="shared" si="3307"/>
        <v>1060.0899999999999</v>
      </c>
      <c r="V516" s="109">
        <f t="shared" si="3308"/>
        <v>1060.0899999999999</v>
      </c>
      <c r="W516" s="109">
        <f t="shared" si="3309"/>
        <v>1123.8775326810628</v>
      </c>
      <c r="X516" s="109">
        <f t="shared" si="3323"/>
        <v>1123.8775326810628</v>
      </c>
      <c r="Y516" s="109">
        <f t="shared" si="3310"/>
        <v>1124.3399999999999</v>
      </c>
      <c r="Z516" s="109">
        <f t="shared" si="3324"/>
        <v>1124.3399999999999</v>
      </c>
      <c r="AA516" s="109">
        <f t="shared" si="3311"/>
        <v>1126.4568749999989</v>
      </c>
      <c r="AB516" s="109">
        <f t="shared" si="3325"/>
        <v>1126.4568749999989</v>
      </c>
      <c r="AC516" s="109">
        <f t="shared" si="3312"/>
        <v>1124.4930833333331</v>
      </c>
      <c r="AD516" s="109">
        <f t="shared" si="3326"/>
        <v>1124.4930833333331</v>
      </c>
      <c r="AE516" s="109">
        <f t="shared" si="3313"/>
        <v>1124.4890404061762</v>
      </c>
      <c r="AF516" s="109">
        <f t="shared" si="3327"/>
        <v>1124.4890404061762</v>
      </c>
      <c r="AG516" s="109">
        <f t="shared" si="3328"/>
        <v>1123.1238136873469</v>
      </c>
      <c r="AH516" s="109">
        <f t="shared" si="3329"/>
        <v>1123.1238136873469</v>
      </c>
      <c r="AI516" s="35">
        <f t="shared" si="3330"/>
        <v>1076.608661999408</v>
      </c>
      <c r="AJ516" s="109">
        <f t="shared" si="3331"/>
        <v>1076.608661999408</v>
      </c>
      <c r="AK516" s="35">
        <f t="shared" si="3332"/>
        <v>1076.608661999408</v>
      </c>
      <c r="AL516" s="109">
        <f t="shared" si="3333"/>
        <v>1076.608661999408</v>
      </c>
      <c r="AM516" s="35">
        <f t="shared" si="3334"/>
        <v>1076.6456011701148</v>
      </c>
      <c r="AN516" s="109">
        <f t="shared" si="3335"/>
        <v>1076.6456011701148</v>
      </c>
      <c r="AO516" s="35">
        <f t="shared" si="3336"/>
        <v>1076.765700416463</v>
      </c>
      <c r="AP516" s="109">
        <f t="shared" si="3337"/>
        <v>1076.765700416463</v>
      </c>
      <c r="BB516">
        <v>91</v>
      </c>
      <c r="BE516" s="327">
        <f t="shared" si="3297"/>
        <v>10000</v>
      </c>
      <c r="JE516" s="327"/>
      <c r="JF516" s="327"/>
      <c r="MZ516">
        <v>90</v>
      </c>
      <c r="NA516" s="591">
        <f t="shared" si="3341"/>
        <v>3.4000000000000002E-2</v>
      </c>
      <c r="OU516">
        <v>90</v>
      </c>
      <c r="OV516" s="591">
        <f t="shared" si="3342"/>
        <v>3.4000000000000002E-2</v>
      </c>
      <c r="OW516" s="591">
        <f t="shared" si="3343"/>
        <v>1.3999999999999999E-2</v>
      </c>
    </row>
    <row r="517" spans="2:413" hidden="1" x14ac:dyDescent="0.3">
      <c r="B517">
        <v>91</v>
      </c>
      <c r="C517" s="109">
        <f t="shared" si="3298"/>
        <v>1111.77</v>
      </c>
      <c r="D517" s="109">
        <f t="shared" si="3314"/>
        <v>1111.77</v>
      </c>
      <c r="E517" s="109">
        <f t="shared" si="3299"/>
        <v>1137.1099999999999</v>
      </c>
      <c r="F517" s="109">
        <f t="shared" si="3315"/>
        <v>1137.1099999999999</v>
      </c>
      <c r="G517" s="109">
        <f t="shared" si="3300"/>
        <v>1117.72</v>
      </c>
      <c r="H517" s="109">
        <f t="shared" si="3316"/>
        <v>1117.72</v>
      </c>
      <c r="I517" s="109">
        <f t="shared" si="3301"/>
        <v>1136.19</v>
      </c>
      <c r="J517" s="109">
        <f t="shared" si="3317"/>
        <v>1136.19</v>
      </c>
      <c r="K517" s="109">
        <f t="shared" si="3302"/>
        <v>1117.6300000000001</v>
      </c>
      <c r="L517" s="109">
        <f t="shared" si="3318"/>
        <v>1117.6300000000001</v>
      </c>
      <c r="M517" s="109">
        <f t="shared" si="3303"/>
        <v>1105.0999999999999</v>
      </c>
      <c r="N517" s="109">
        <f t="shared" si="3319"/>
        <v>1105.0999999999999</v>
      </c>
      <c r="O517" s="109">
        <f t="shared" si="3304"/>
        <v>1074.3800000000001</v>
      </c>
      <c r="P517" s="109">
        <f t="shared" si="3320"/>
        <v>1074.3800000000001</v>
      </c>
      <c r="Q517" s="109">
        <f t="shared" si="3305"/>
        <v>1058.0899999999999</v>
      </c>
      <c r="R517" s="109">
        <f t="shared" si="3321"/>
        <v>1058.0899999999999</v>
      </c>
      <c r="S517" s="109">
        <f t="shared" si="3306"/>
        <v>1076.58</v>
      </c>
      <c r="T517" s="109">
        <f t="shared" si="3322"/>
        <v>1076.58</v>
      </c>
      <c r="U517" s="109">
        <f t="shared" si="3307"/>
        <v>1060.0899999999999</v>
      </c>
      <c r="V517" s="109">
        <f t="shared" si="3308"/>
        <v>1060.0899999999999</v>
      </c>
      <c r="W517" s="109">
        <f t="shared" si="3309"/>
        <v>1123.8775326810628</v>
      </c>
      <c r="X517" s="109">
        <f t="shared" si="3323"/>
        <v>1123.8775326810628</v>
      </c>
      <c r="Y517" s="109">
        <f t="shared" si="3310"/>
        <v>1124.3399999999999</v>
      </c>
      <c r="Z517" s="109">
        <f t="shared" si="3324"/>
        <v>1124.3399999999999</v>
      </c>
      <c r="AA517" s="109">
        <f t="shared" si="3311"/>
        <v>1126.4568749999989</v>
      </c>
      <c r="AB517" s="109">
        <f t="shared" si="3325"/>
        <v>1126.4568749999989</v>
      </c>
      <c r="AC517" s="109">
        <f t="shared" si="3312"/>
        <v>1124.4930833333331</v>
      </c>
      <c r="AD517" s="109">
        <f t="shared" si="3326"/>
        <v>1124.4930833333331</v>
      </c>
      <c r="AE517" s="109">
        <f t="shared" si="3313"/>
        <v>1124.4890404061762</v>
      </c>
      <c r="AF517" s="109">
        <f t="shared" si="3327"/>
        <v>1124.4890404061762</v>
      </c>
      <c r="AG517" s="109">
        <f t="shared" si="3328"/>
        <v>1123.1238136873469</v>
      </c>
      <c r="AH517" s="109">
        <f t="shared" si="3329"/>
        <v>1123.1238136873469</v>
      </c>
      <c r="AI517" s="35">
        <f t="shared" si="3330"/>
        <v>1076.608661999408</v>
      </c>
      <c r="AJ517" s="109">
        <f t="shared" si="3331"/>
        <v>1076.608661999408</v>
      </c>
      <c r="AK517" s="35">
        <f t="shared" si="3332"/>
        <v>1076.608661999408</v>
      </c>
      <c r="AL517" s="109">
        <f t="shared" si="3333"/>
        <v>1076.608661999408</v>
      </c>
      <c r="AM517" s="35">
        <f t="shared" si="3334"/>
        <v>1076.6456011701148</v>
      </c>
      <c r="AN517" s="109">
        <f t="shared" si="3335"/>
        <v>1076.6456011701148</v>
      </c>
      <c r="AO517" s="35">
        <f t="shared" si="3336"/>
        <v>1076.765700416463</v>
      </c>
      <c r="AP517" s="109">
        <f t="shared" si="3337"/>
        <v>1076.765700416463</v>
      </c>
      <c r="BB517">
        <v>92</v>
      </c>
      <c r="BE517" s="327">
        <f t="shared" si="3297"/>
        <v>10000</v>
      </c>
      <c r="JE517" s="327"/>
      <c r="JF517" s="327"/>
      <c r="MZ517">
        <v>91</v>
      </c>
      <c r="NA517" s="591">
        <f t="shared" si="3341"/>
        <v>3.4000000000000002E-2</v>
      </c>
      <c r="OU517">
        <v>91</v>
      </c>
      <c r="OV517" s="591">
        <f t="shared" si="3342"/>
        <v>3.4000000000000002E-2</v>
      </c>
      <c r="OW517" s="591">
        <f t="shared" si="3343"/>
        <v>1.3999999999999999E-2</v>
      </c>
    </row>
    <row r="518" spans="2:413" hidden="1" x14ac:dyDescent="0.3">
      <c r="B518">
        <v>92</v>
      </c>
      <c r="C518" s="109">
        <f t="shared" si="3298"/>
        <v>1111.77</v>
      </c>
      <c r="D518" s="109">
        <f t="shared" si="3314"/>
        <v>1111.77</v>
      </c>
      <c r="E518" s="109">
        <f t="shared" si="3299"/>
        <v>1136.3699999999999</v>
      </c>
      <c r="F518" s="109">
        <f t="shared" si="3315"/>
        <v>1136.3699999999999</v>
      </c>
      <c r="G518" s="109">
        <f t="shared" si="3300"/>
        <v>1117.72</v>
      </c>
      <c r="H518" s="109">
        <f t="shared" si="3316"/>
        <v>1117.72</v>
      </c>
      <c r="I518" s="109">
        <f t="shared" si="3301"/>
        <v>1136.19</v>
      </c>
      <c r="J518" s="109">
        <f t="shared" si="3317"/>
        <v>1136.19</v>
      </c>
      <c r="K518" s="109">
        <f t="shared" si="3302"/>
        <v>1117.6300000000001</v>
      </c>
      <c r="L518" s="109">
        <f t="shared" si="3318"/>
        <v>1117.6300000000001</v>
      </c>
      <c r="M518" s="109">
        <f t="shared" si="3303"/>
        <v>1105.0999999999999</v>
      </c>
      <c r="N518" s="109">
        <f t="shared" si="3319"/>
        <v>1105.0999999999999</v>
      </c>
      <c r="O518" s="109">
        <f t="shared" si="3304"/>
        <v>1074.01</v>
      </c>
      <c r="P518" s="109">
        <f t="shared" si="3320"/>
        <v>1074.01</v>
      </c>
      <c r="Q518" s="109">
        <f t="shared" si="3305"/>
        <v>1058.0899999999999</v>
      </c>
      <c r="R518" s="109">
        <f t="shared" si="3321"/>
        <v>1058.0899999999999</v>
      </c>
      <c r="S518" s="109">
        <f t="shared" si="3306"/>
        <v>1076.58</v>
      </c>
      <c r="T518" s="109">
        <f t="shared" si="3322"/>
        <v>1076.58</v>
      </c>
      <c r="U518" s="109">
        <f t="shared" si="3307"/>
        <v>1060.0899999999999</v>
      </c>
      <c r="V518" s="109">
        <f t="shared" si="3308"/>
        <v>1060.0899999999999</v>
      </c>
      <c r="W518" s="109">
        <f t="shared" si="3309"/>
        <v>1123.8775326810628</v>
      </c>
      <c r="X518" s="109">
        <f t="shared" si="3323"/>
        <v>1123.8775326810628</v>
      </c>
      <c r="Y518" s="109">
        <f t="shared" si="3310"/>
        <v>1124.3399999999999</v>
      </c>
      <c r="Z518" s="109">
        <f t="shared" si="3324"/>
        <v>1124.3399999999999</v>
      </c>
      <c r="AA518" s="109">
        <f t="shared" si="3311"/>
        <v>1126.4568749999989</v>
      </c>
      <c r="AB518" s="109">
        <f t="shared" si="3325"/>
        <v>1126.4568749999989</v>
      </c>
      <c r="AC518" s="109">
        <f t="shared" si="3312"/>
        <v>1124.4930833333331</v>
      </c>
      <c r="AD518" s="109">
        <f t="shared" si="3326"/>
        <v>1124.4930833333331</v>
      </c>
      <c r="AE518" s="109">
        <f t="shared" si="3313"/>
        <v>1124.4890404061762</v>
      </c>
      <c r="AF518" s="109">
        <f t="shared" si="3327"/>
        <v>1124.4890404061762</v>
      </c>
      <c r="AG518" s="109">
        <f t="shared" si="3328"/>
        <v>1123.1238136873469</v>
      </c>
      <c r="AH518" s="109">
        <f t="shared" si="3329"/>
        <v>1123.1238136873469</v>
      </c>
      <c r="AI518" s="35">
        <f t="shared" si="3330"/>
        <v>1076.608661999408</v>
      </c>
      <c r="AJ518" s="109">
        <f t="shared" si="3331"/>
        <v>1076.608661999408</v>
      </c>
      <c r="AK518" s="35">
        <f t="shared" si="3332"/>
        <v>1076.608661999408</v>
      </c>
      <c r="AL518" s="109">
        <f t="shared" si="3333"/>
        <v>1076.608661999408</v>
      </c>
      <c r="AM518" s="35">
        <f t="shared" si="3334"/>
        <v>1076.6456011701148</v>
      </c>
      <c r="AN518" s="109">
        <f t="shared" si="3335"/>
        <v>1076.6456011701148</v>
      </c>
      <c r="AO518" s="35">
        <f t="shared" si="3336"/>
        <v>1076.765700416463</v>
      </c>
      <c r="AP518" s="109">
        <f t="shared" si="3337"/>
        <v>1076.765700416463</v>
      </c>
      <c r="BB518">
        <v>93</v>
      </c>
      <c r="BE518" s="327">
        <f t="shared" si="3297"/>
        <v>10000</v>
      </c>
      <c r="JE518" s="327"/>
      <c r="JF518" s="327"/>
      <c r="MZ518">
        <v>92</v>
      </c>
      <c r="NA518" s="591">
        <f t="shared" si="3341"/>
        <v>3.4000000000000002E-2</v>
      </c>
      <c r="OU518">
        <v>92</v>
      </c>
      <c r="OV518" s="591">
        <f t="shared" si="3342"/>
        <v>3.4000000000000002E-2</v>
      </c>
      <c r="OW518" s="591">
        <f t="shared" si="3343"/>
        <v>1.3999999999999999E-2</v>
      </c>
    </row>
    <row r="519" spans="2:413" hidden="1" x14ac:dyDescent="0.3">
      <c r="B519">
        <v>93</v>
      </c>
      <c r="C519" s="109">
        <f t="shared" si="3298"/>
        <v>1111.77</v>
      </c>
      <c r="D519" s="109">
        <f t="shared" si="3314"/>
        <v>1111.77</v>
      </c>
      <c r="E519" s="109">
        <f t="shared" si="3299"/>
        <v>1135.6300000000001</v>
      </c>
      <c r="F519" s="109">
        <f t="shared" si="3315"/>
        <v>1135.6300000000001</v>
      </c>
      <c r="G519" s="109">
        <f t="shared" si="3300"/>
        <v>1117.72</v>
      </c>
      <c r="H519" s="109">
        <f t="shared" si="3316"/>
        <v>1117.72</v>
      </c>
      <c r="I519" s="109">
        <f t="shared" si="3301"/>
        <v>1136.19</v>
      </c>
      <c r="J519" s="109">
        <f t="shared" si="3317"/>
        <v>1136.19</v>
      </c>
      <c r="K519" s="109">
        <f t="shared" si="3302"/>
        <v>1117.6300000000001</v>
      </c>
      <c r="L519" s="109">
        <f t="shared" si="3318"/>
        <v>1117.6300000000001</v>
      </c>
      <c r="M519" s="109">
        <f t="shared" si="3303"/>
        <v>1105.0999999999999</v>
      </c>
      <c r="N519" s="109">
        <f t="shared" si="3319"/>
        <v>1105.0999999999999</v>
      </c>
      <c r="O519" s="109">
        <f t="shared" si="3304"/>
        <v>1073.6500000000001</v>
      </c>
      <c r="P519" s="109">
        <f t="shared" si="3320"/>
        <v>1073.6500000000001</v>
      </c>
      <c r="Q519" s="109">
        <f t="shared" si="3305"/>
        <v>1058.0899999999999</v>
      </c>
      <c r="R519" s="109">
        <f t="shared" si="3321"/>
        <v>1058.0899999999999</v>
      </c>
      <c r="S519" s="109">
        <f t="shared" si="3306"/>
        <v>1076.58</v>
      </c>
      <c r="T519" s="109">
        <f t="shared" si="3322"/>
        <v>1076.58</v>
      </c>
      <c r="U519" s="109">
        <f t="shared" si="3307"/>
        <v>1060.0899999999999</v>
      </c>
      <c r="V519" s="109">
        <f t="shared" si="3308"/>
        <v>1060.0899999999999</v>
      </c>
      <c r="W519" s="109">
        <f t="shared" si="3309"/>
        <v>1123.8775326810628</v>
      </c>
      <c r="X519" s="109">
        <f t="shared" si="3323"/>
        <v>1123.8775326810628</v>
      </c>
      <c r="Y519" s="109">
        <f t="shared" si="3310"/>
        <v>1124.3399999999999</v>
      </c>
      <c r="Z519" s="109">
        <f t="shared" si="3324"/>
        <v>1124.3399999999999</v>
      </c>
      <c r="AA519" s="109">
        <f t="shared" si="3311"/>
        <v>1126.4568749999989</v>
      </c>
      <c r="AB519" s="109">
        <f t="shared" si="3325"/>
        <v>1126.4568749999989</v>
      </c>
      <c r="AC519" s="109">
        <f t="shared" si="3312"/>
        <v>1124.4930833333331</v>
      </c>
      <c r="AD519" s="109">
        <f t="shared" si="3326"/>
        <v>1124.4930833333331</v>
      </c>
      <c r="AE519" s="109">
        <f t="shared" si="3313"/>
        <v>1124.4890404061762</v>
      </c>
      <c r="AF519" s="109">
        <f t="shared" si="3327"/>
        <v>1124.4890404061762</v>
      </c>
      <c r="AG519" s="109">
        <f t="shared" si="3328"/>
        <v>1123.1238136873469</v>
      </c>
      <c r="AH519" s="109">
        <f t="shared" si="3329"/>
        <v>1123.1238136873469</v>
      </c>
      <c r="AI519" s="35">
        <f t="shared" si="3330"/>
        <v>1076.608661999408</v>
      </c>
      <c r="AJ519" s="109">
        <f t="shared" si="3331"/>
        <v>1076.608661999408</v>
      </c>
      <c r="AK519" s="35">
        <f t="shared" si="3332"/>
        <v>1076.608661999408</v>
      </c>
      <c r="AL519" s="109">
        <f t="shared" si="3333"/>
        <v>1076.608661999408</v>
      </c>
      <c r="AM519" s="35">
        <f t="shared" si="3334"/>
        <v>1076.6456011701148</v>
      </c>
      <c r="AN519" s="109">
        <f t="shared" si="3335"/>
        <v>1076.6456011701148</v>
      </c>
      <c r="AO519" s="35">
        <f t="shared" si="3336"/>
        <v>1076.765700416463</v>
      </c>
      <c r="AP519" s="109">
        <f t="shared" si="3337"/>
        <v>1076.765700416463</v>
      </c>
      <c r="BB519">
        <v>94</v>
      </c>
      <c r="BE519" s="327">
        <f t="shared" si="3297"/>
        <v>10000</v>
      </c>
      <c r="JE519" s="327"/>
      <c r="JF519" s="327"/>
      <c r="MZ519">
        <v>93</v>
      </c>
      <c r="NA519" s="591">
        <f t="shared" si="3341"/>
        <v>3.4000000000000002E-2</v>
      </c>
      <c r="OU519">
        <v>93</v>
      </c>
      <c r="OV519" s="591">
        <f t="shared" si="3342"/>
        <v>3.4000000000000002E-2</v>
      </c>
      <c r="OW519" s="591">
        <f t="shared" si="3343"/>
        <v>1.3999999999999999E-2</v>
      </c>
    </row>
    <row r="520" spans="2:413" hidden="1" x14ac:dyDescent="0.3">
      <c r="B520">
        <v>94</v>
      </c>
      <c r="C520" s="109">
        <f t="shared" si="3298"/>
        <v>1111.77</v>
      </c>
      <c r="D520" s="109">
        <f t="shared" si="3314"/>
        <v>1111.77</v>
      </c>
      <c r="E520" s="109">
        <f t="shared" si="3299"/>
        <v>1134.8900000000001</v>
      </c>
      <c r="F520" s="109">
        <f t="shared" si="3315"/>
        <v>1134.8900000000001</v>
      </c>
      <c r="G520" s="109">
        <f t="shared" si="3300"/>
        <v>1117.72</v>
      </c>
      <c r="H520" s="109">
        <f t="shared" si="3316"/>
        <v>1117.72</v>
      </c>
      <c r="I520" s="109">
        <f t="shared" si="3301"/>
        <v>1136.19</v>
      </c>
      <c r="J520" s="109">
        <f t="shared" si="3317"/>
        <v>1136.19</v>
      </c>
      <c r="K520" s="109">
        <f t="shared" si="3302"/>
        <v>1117.6300000000001</v>
      </c>
      <c r="L520" s="109">
        <f t="shared" si="3318"/>
        <v>1117.6300000000001</v>
      </c>
      <c r="M520" s="109">
        <f t="shared" si="3303"/>
        <v>1105.0999999999999</v>
      </c>
      <c r="N520" s="109">
        <f t="shared" si="3319"/>
        <v>1105.0999999999999</v>
      </c>
      <c r="O520" s="109">
        <f t="shared" si="3304"/>
        <v>1073.27</v>
      </c>
      <c r="P520" s="109">
        <f t="shared" si="3320"/>
        <v>1073.27</v>
      </c>
      <c r="Q520" s="109">
        <f t="shared" si="3305"/>
        <v>1058.0899999999999</v>
      </c>
      <c r="R520" s="109">
        <f t="shared" si="3321"/>
        <v>1058.0899999999999</v>
      </c>
      <c r="S520" s="109">
        <f t="shared" si="3306"/>
        <v>1076.58</v>
      </c>
      <c r="T520" s="109">
        <f t="shared" si="3322"/>
        <v>1076.58</v>
      </c>
      <c r="U520" s="109">
        <f t="shared" si="3307"/>
        <v>1060.0899999999999</v>
      </c>
      <c r="V520" s="109">
        <f t="shared" si="3308"/>
        <v>1060.0899999999999</v>
      </c>
      <c r="W520" s="109">
        <f t="shared" si="3309"/>
        <v>1123.8775326810628</v>
      </c>
      <c r="X520" s="109">
        <f t="shared" si="3323"/>
        <v>1123.8775326810628</v>
      </c>
      <c r="Y520" s="109">
        <f t="shared" si="3310"/>
        <v>1124.3399999999999</v>
      </c>
      <c r="Z520" s="109">
        <f t="shared" si="3324"/>
        <v>1124.3399999999999</v>
      </c>
      <c r="AA520" s="109">
        <f t="shared" si="3311"/>
        <v>1126.4568749999989</v>
      </c>
      <c r="AB520" s="109">
        <f t="shared" si="3325"/>
        <v>1126.4568749999989</v>
      </c>
      <c r="AC520" s="109">
        <f t="shared" si="3312"/>
        <v>1124.4930833333331</v>
      </c>
      <c r="AD520" s="109">
        <f t="shared" si="3326"/>
        <v>1124.4930833333331</v>
      </c>
      <c r="AE520" s="109">
        <f t="shared" si="3313"/>
        <v>1124.4890404061762</v>
      </c>
      <c r="AF520" s="109">
        <f t="shared" si="3327"/>
        <v>1124.4890404061762</v>
      </c>
      <c r="AG520" s="109">
        <f t="shared" si="3328"/>
        <v>1123.1238136873469</v>
      </c>
      <c r="AH520" s="109">
        <f t="shared" si="3329"/>
        <v>1123.1238136873469</v>
      </c>
      <c r="AI520" s="35">
        <f t="shared" si="3330"/>
        <v>1076.608661999408</v>
      </c>
      <c r="AJ520" s="109">
        <f t="shared" si="3331"/>
        <v>1076.608661999408</v>
      </c>
      <c r="AK520" s="35">
        <f t="shared" si="3332"/>
        <v>1076.608661999408</v>
      </c>
      <c r="AL520" s="109">
        <f t="shared" si="3333"/>
        <v>1076.608661999408</v>
      </c>
      <c r="AM520" s="35">
        <f t="shared" si="3334"/>
        <v>1076.6456011701148</v>
      </c>
      <c r="AN520" s="109">
        <f t="shared" si="3335"/>
        <v>1076.6456011701148</v>
      </c>
      <c r="AO520" s="35">
        <f t="shared" si="3336"/>
        <v>1076.765700416463</v>
      </c>
      <c r="AP520" s="109">
        <f t="shared" si="3337"/>
        <v>1076.765700416463</v>
      </c>
      <c r="BB520">
        <v>95</v>
      </c>
      <c r="BE520" s="327">
        <f t="shared" si="3297"/>
        <v>10000</v>
      </c>
      <c r="JE520" s="327"/>
      <c r="JF520" s="327"/>
      <c r="MZ520">
        <v>94</v>
      </c>
      <c r="NA520" s="591">
        <f t="shared" si="3341"/>
        <v>3.4000000000000002E-2</v>
      </c>
      <c r="OU520">
        <v>94</v>
      </c>
      <c r="OV520" s="591">
        <f t="shared" si="3342"/>
        <v>3.4000000000000002E-2</v>
      </c>
      <c r="OW520" s="591">
        <f t="shared" si="3343"/>
        <v>1.3999999999999999E-2</v>
      </c>
    </row>
    <row r="521" spans="2:413" hidden="1" x14ac:dyDescent="0.3">
      <c r="B521">
        <v>95</v>
      </c>
      <c r="C521" s="109">
        <f t="shared" si="3298"/>
        <v>1111.77</v>
      </c>
      <c r="D521" s="109">
        <f t="shared" si="3314"/>
        <v>1111.77</v>
      </c>
      <c r="E521" s="109">
        <f t="shared" si="3299"/>
        <v>1134.1500000000001</v>
      </c>
      <c r="F521" s="109">
        <f t="shared" si="3315"/>
        <v>1134.1500000000001</v>
      </c>
      <c r="G521" s="109">
        <f t="shared" si="3300"/>
        <v>1117.72</v>
      </c>
      <c r="H521" s="109">
        <f t="shared" si="3316"/>
        <v>1117.72</v>
      </c>
      <c r="I521" s="109">
        <f t="shared" si="3301"/>
        <v>1136.19</v>
      </c>
      <c r="J521" s="109">
        <f t="shared" si="3317"/>
        <v>1136.19</v>
      </c>
      <c r="K521" s="109">
        <f t="shared" si="3302"/>
        <v>1117.6300000000001</v>
      </c>
      <c r="L521" s="109">
        <f t="shared" si="3318"/>
        <v>1117.6300000000001</v>
      </c>
      <c r="M521" s="109">
        <f t="shared" si="3303"/>
        <v>1105.0999999999999</v>
      </c>
      <c r="N521" s="109">
        <f t="shared" si="3319"/>
        <v>1105.0999999999999</v>
      </c>
      <c r="O521" s="109">
        <f t="shared" si="3304"/>
        <v>1072.9000000000001</v>
      </c>
      <c r="P521" s="109">
        <f t="shared" si="3320"/>
        <v>1072.9000000000001</v>
      </c>
      <c r="Q521" s="109">
        <f t="shared" si="3305"/>
        <v>1058.0899999999999</v>
      </c>
      <c r="R521" s="109">
        <f t="shared" si="3321"/>
        <v>1058.0899999999999</v>
      </c>
      <c r="S521" s="109">
        <f t="shared" si="3306"/>
        <v>1076.58</v>
      </c>
      <c r="T521" s="109">
        <f t="shared" si="3322"/>
        <v>1076.58</v>
      </c>
      <c r="U521" s="109">
        <f t="shared" si="3307"/>
        <v>1060.0899999999999</v>
      </c>
      <c r="V521" s="109">
        <f t="shared" si="3308"/>
        <v>1060.0899999999999</v>
      </c>
      <c r="W521" s="109">
        <f t="shared" si="3309"/>
        <v>1123.8775326810628</v>
      </c>
      <c r="X521" s="109">
        <f t="shared" si="3323"/>
        <v>1123.8775326810628</v>
      </c>
      <c r="Y521" s="109">
        <f t="shared" si="3310"/>
        <v>1124.3399999999999</v>
      </c>
      <c r="Z521" s="109">
        <f t="shared" si="3324"/>
        <v>1124.3399999999999</v>
      </c>
      <c r="AA521" s="109">
        <f t="shared" si="3311"/>
        <v>1126.4568749999989</v>
      </c>
      <c r="AB521" s="109">
        <f t="shared" si="3325"/>
        <v>1126.4568749999989</v>
      </c>
      <c r="AC521" s="109">
        <f t="shared" si="3312"/>
        <v>1124.4930833333331</v>
      </c>
      <c r="AD521" s="109">
        <f t="shared" si="3326"/>
        <v>1124.4930833333331</v>
      </c>
      <c r="AE521" s="109">
        <f t="shared" si="3313"/>
        <v>1124.4890404061762</v>
      </c>
      <c r="AF521" s="109">
        <f t="shared" si="3327"/>
        <v>1124.4890404061762</v>
      </c>
      <c r="AG521" s="109">
        <f t="shared" si="3328"/>
        <v>1123.1238136873469</v>
      </c>
      <c r="AH521" s="109">
        <f t="shared" si="3329"/>
        <v>1123.1238136873469</v>
      </c>
      <c r="AI521" s="35">
        <f t="shared" si="3330"/>
        <v>1076.608661999408</v>
      </c>
      <c r="AJ521" s="109">
        <f t="shared" si="3331"/>
        <v>1076.608661999408</v>
      </c>
      <c r="AK521" s="35">
        <f t="shared" si="3332"/>
        <v>1076.608661999408</v>
      </c>
      <c r="AL521" s="109">
        <f t="shared" si="3333"/>
        <v>1076.608661999408</v>
      </c>
      <c r="AM521" s="35">
        <f t="shared" si="3334"/>
        <v>1076.6456011701148</v>
      </c>
      <c r="AN521" s="109">
        <f t="shared" si="3335"/>
        <v>1076.6456011701148</v>
      </c>
      <c r="AO521" s="35">
        <f t="shared" si="3336"/>
        <v>1076.765700416463</v>
      </c>
      <c r="AP521" s="109">
        <f t="shared" si="3337"/>
        <v>1076.765700416463</v>
      </c>
      <c r="BB521">
        <v>96</v>
      </c>
      <c r="BE521" s="327">
        <f t="shared" si="3297"/>
        <v>10000</v>
      </c>
      <c r="JE521" s="327"/>
      <c r="JF521" s="327"/>
      <c r="MZ521">
        <v>95</v>
      </c>
      <c r="NA521" s="591">
        <f t="shared" si="3341"/>
        <v>3.4000000000000002E-2</v>
      </c>
      <c r="OU521">
        <v>95</v>
      </c>
      <c r="OV521" s="591">
        <f t="shared" si="3342"/>
        <v>3.4000000000000002E-2</v>
      </c>
      <c r="OW521" s="591">
        <f t="shared" si="3343"/>
        <v>1.3999999999999999E-2</v>
      </c>
    </row>
    <row r="522" spans="2:413" hidden="1" x14ac:dyDescent="0.3">
      <c r="B522">
        <v>96</v>
      </c>
      <c r="C522" s="109">
        <f t="shared" si="3298"/>
        <v>1111.77</v>
      </c>
      <c r="D522" s="109">
        <f t="shared" si="3314"/>
        <v>1111.77</v>
      </c>
      <c r="E522" s="109">
        <f t="shared" si="3299"/>
        <v>1133.4100000000001</v>
      </c>
      <c r="F522" s="109">
        <f t="shared" si="3315"/>
        <v>1133.4100000000001</v>
      </c>
      <c r="G522" s="109">
        <f t="shared" si="3300"/>
        <v>1117.72</v>
      </c>
      <c r="H522" s="109">
        <f t="shared" si="3316"/>
        <v>1117.72</v>
      </c>
      <c r="I522" s="109">
        <f t="shared" si="3301"/>
        <v>1136.19</v>
      </c>
      <c r="J522" s="109">
        <f t="shared" si="3317"/>
        <v>1136.19</v>
      </c>
      <c r="K522" s="109">
        <f t="shared" si="3302"/>
        <v>1117.6300000000001</v>
      </c>
      <c r="L522" s="109">
        <f t="shared" si="3318"/>
        <v>1117.6300000000001</v>
      </c>
      <c r="M522" s="109">
        <f t="shared" si="3303"/>
        <v>1105.0999999999999</v>
      </c>
      <c r="N522" s="109">
        <f t="shared" si="3319"/>
        <v>1105.0999999999999</v>
      </c>
      <c r="O522" s="109">
        <f t="shared" si="3304"/>
        <v>1072.53</v>
      </c>
      <c r="P522" s="109">
        <f t="shared" si="3320"/>
        <v>1072.53</v>
      </c>
      <c r="Q522" s="109">
        <f t="shared" si="3305"/>
        <v>1058.0899999999999</v>
      </c>
      <c r="R522" s="109">
        <f t="shared" si="3321"/>
        <v>1058.0899999999999</v>
      </c>
      <c r="S522" s="109">
        <f t="shared" si="3306"/>
        <v>1076.58</v>
      </c>
      <c r="T522" s="109">
        <f t="shared" si="3322"/>
        <v>1076.58</v>
      </c>
      <c r="U522" s="109">
        <f t="shared" si="3307"/>
        <v>1060.0899999999999</v>
      </c>
      <c r="V522" s="109">
        <f t="shared" si="3308"/>
        <v>1060.0899999999999</v>
      </c>
      <c r="W522" s="109">
        <f t="shared" si="3309"/>
        <v>1123.8775326810628</v>
      </c>
      <c r="X522" s="109">
        <f t="shared" si="3323"/>
        <v>1123.8775326810628</v>
      </c>
      <c r="Y522" s="109">
        <f t="shared" si="3310"/>
        <v>1124.3399999999999</v>
      </c>
      <c r="Z522" s="109">
        <f t="shared" si="3324"/>
        <v>1124.3399999999999</v>
      </c>
      <c r="AA522" s="109">
        <f t="shared" si="3311"/>
        <v>1126.4568749999989</v>
      </c>
      <c r="AB522" s="109">
        <f t="shared" si="3325"/>
        <v>1126.4568749999989</v>
      </c>
      <c r="AC522" s="109">
        <f t="shared" si="3312"/>
        <v>1124.4930833333331</v>
      </c>
      <c r="AD522" s="109">
        <f t="shared" si="3326"/>
        <v>1124.4930833333331</v>
      </c>
      <c r="AE522" s="109">
        <f t="shared" si="3313"/>
        <v>1124.4890404061762</v>
      </c>
      <c r="AF522" s="109">
        <f t="shared" si="3327"/>
        <v>1124.4890404061762</v>
      </c>
      <c r="AG522" s="109">
        <f t="shared" si="3328"/>
        <v>1123.1238136873469</v>
      </c>
      <c r="AH522" s="109">
        <f t="shared" si="3329"/>
        <v>1123.1238136873469</v>
      </c>
      <c r="AI522" s="35">
        <f t="shared" si="3330"/>
        <v>1076.608661999408</v>
      </c>
      <c r="AJ522" s="109">
        <f t="shared" si="3331"/>
        <v>1076.608661999408</v>
      </c>
      <c r="AK522" s="35">
        <f t="shared" si="3332"/>
        <v>1076.608661999408</v>
      </c>
      <c r="AL522" s="109">
        <f t="shared" si="3333"/>
        <v>1076.608661999408</v>
      </c>
      <c r="AM522" s="35">
        <f t="shared" si="3334"/>
        <v>1076.6456011701148</v>
      </c>
      <c r="AN522" s="109">
        <f t="shared" si="3335"/>
        <v>1076.6456011701148</v>
      </c>
      <c r="AO522" s="35">
        <f t="shared" si="3336"/>
        <v>1076.765700416463</v>
      </c>
      <c r="AP522" s="109">
        <f t="shared" si="3337"/>
        <v>1076.765700416463</v>
      </c>
      <c r="BB522">
        <v>97</v>
      </c>
      <c r="BE522" s="327">
        <f t="shared" si="3297"/>
        <v>10000</v>
      </c>
      <c r="JE522" s="327"/>
      <c r="JF522" s="327"/>
      <c r="MZ522" s="616">
        <v>96</v>
      </c>
      <c r="NA522" s="617">
        <f t="shared" si="3341"/>
        <v>3.4000000000000002E-2</v>
      </c>
      <c r="OU522" s="616">
        <v>96</v>
      </c>
      <c r="OV522" s="617">
        <f t="shared" si="3342"/>
        <v>3.4000000000000002E-2</v>
      </c>
      <c r="OW522" s="617">
        <f t="shared" si="3343"/>
        <v>1.3999999999999999E-2</v>
      </c>
    </row>
    <row r="523" spans="2:413" hidden="1" x14ac:dyDescent="0.3">
      <c r="B523">
        <v>97</v>
      </c>
      <c r="C523" s="109">
        <f t="shared" si="3298"/>
        <v>1111.77</v>
      </c>
      <c r="D523" s="109">
        <f t="shared" si="3314"/>
        <v>1111.77</v>
      </c>
      <c r="E523" s="109">
        <f t="shared" si="3299"/>
        <v>1132.67</v>
      </c>
      <c r="F523" s="109">
        <f t="shared" si="3315"/>
        <v>1132.67</v>
      </c>
      <c r="G523" s="109">
        <f t="shared" si="3300"/>
        <v>1117.72</v>
      </c>
      <c r="H523" s="109">
        <f t="shared" si="3316"/>
        <v>1117.72</v>
      </c>
      <c r="I523" s="109">
        <f t="shared" si="3301"/>
        <v>1127.73</v>
      </c>
      <c r="J523" s="109">
        <f t="shared" si="3317"/>
        <v>1127.73</v>
      </c>
      <c r="K523" s="109">
        <f t="shared" si="3302"/>
        <v>1117.6300000000001</v>
      </c>
      <c r="L523" s="109">
        <f t="shared" si="3318"/>
        <v>1117.6300000000001</v>
      </c>
      <c r="M523" s="109">
        <f t="shared" si="3303"/>
        <v>1110.0899999999999</v>
      </c>
      <c r="N523" s="109">
        <f t="shared" si="3319"/>
        <v>1110.0899999999999</v>
      </c>
      <c r="O523" s="109">
        <f t="shared" si="3304"/>
        <v>1075.4000000000001</v>
      </c>
      <c r="P523" s="109">
        <f t="shared" si="3320"/>
        <v>1075.4000000000001</v>
      </c>
      <c r="Q523" s="109">
        <f t="shared" si="3305"/>
        <v>1058.0899999999999</v>
      </c>
      <c r="R523" s="109">
        <f t="shared" si="3321"/>
        <v>1058.0899999999999</v>
      </c>
      <c r="S523" s="109">
        <f t="shared" si="3306"/>
        <v>1075.4000000000001</v>
      </c>
      <c r="T523" s="109">
        <f t="shared" si="3322"/>
        <v>1075.4000000000001</v>
      </c>
      <c r="U523" s="109">
        <f t="shared" si="3307"/>
        <v>1060.0899999999999</v>
      </c>
      <c r="V523" s="109">
        <f t="shared" si="3308"/>
        <v>1060.0899999999999</v>
      </c>
      <c r="W523" s="109">
        <f t="shared" si="3309"/>
        <v>1123.8775326810628</v>
      </c>
      <c r="X523" s="109">
        <f t="shared" si="3323"/>
        <v>1123.8775326810628</v>
      </c>
      <c r="Y523" s="109">
        <f t="shared" si="3310"/>
        <v>1124.3399999999999</v>
      </c>
      <c r="Z523" s="109">
        <f t="shared" si="3324"/>
        <v>1124.3399999999999</v>
      </c>
      <c r="AA523" s="109">
        <f t="shared" si="3311"/>
        <v>1126.4568749999989</v>
      </c>
      <c r="AB523" s="109">
        <f t="shared" si="3325"/>
        <v>1126.4568749999989</v>
      </c>
      <c r="AC523" s="109">
        <f t="shared" si="3312"/>
        <v>1124.4930833333331</v>
      </c>
      <c r="AD523" s="109">
        <f t="shared" si="3326"/>
        <v>1124.4930833333331</v>
      </c>
      <c r="AE523" s="109">
        <f t="shared" si="3313"/>
        <v>1124.4890404061762</v>
      </c>
      <c r="AF523" s="109">
        <f t="shared" si="3327"/>
        <v>1124.4890404061762</v>
      </c>
      <c r="AG523" s="109">
        <f t="shared" si="3328"/>
        <v>1123.1238136873469</v>
      </c>
      <c r="AH523" s="109">
        <f t="shared" si="3329"/>
        <v>1123.1238136873469</v>
      </c>
      <c r="AI523" s="35">
        <f t="shared" si="3330"/>
        <v>1076.608661999408</v>
      </c>
      <c r="AJ523" s="109">
        <f t="shared" si="3331"/>
        <v>1076.608661999408</v>
      </c>
      <c r="AK523" s="35">
        <f t="shared" si="3332"/>
        <v>1076.608661999408</v>
      </c>
      <c r="AL523" s="109">
        <f t="shared" si="3333"/>
        <v>1076.608661999408</v>
      </c>
      <c r="AM523" s="35">
        <f t="shared" si="3334"/>
        <v>1076.6456011701148</v>
      </c>
      <c r="AN523" s="109">
        <f t="shared" si="3335"/>
        <v>1076.6456011701148</v>
      </c>
      <c r="AO523" s="35">
        <f t="shared" si="3336"/>
        <v>1076.765700416463</v>
      </c>
      <c r="AP523" s="109">
        <f t="shared" si="3337"/>
        <v>1076.765700416463</v>
      </c>
      <c r="BB523">
        <v>98</v>
      </c>
      <c r="BE523" s="327">
        <f t="shared" si="3297"/>
        <v>10000</v>
      </c>
      <c r="JE523" s="327"/>
      <c r="JF523" s="327"/>
      <c r="MZ523">
        <v>97</v>
      </c>
      <c r="NA523" s="591">
        <f>$D$7+($AT$35*$L$7)+($AV$35*$M$7)</f>
        <v>0.02</v>
      </c>
      <c r="OU523">
        <v>97</v>
      </c>
      <c r="OV523" s="591">
        <f>$D$7+($BB$35*$L$7)+($BD$35*$M$7)</f>
        <v>0.02</v>
      </c>
      <c r="OW523" s="591">
        <f>($BB$35)+($BD$35)</f>
        <v>0</v>
      </c>
    </row>
    <row r="524" spans="2:413" hidden="1" x14ac:dyDescent="0.3">
      <c r="B524">
        <v>98</v>
      </c>
      <c r="C524" s="109">
        <f t="shared" si="3298"/>
        <v>1111.77</v>
      </c>
      <c r="D524" s="109">
        <f t="shared" si="3314"/>
        <v>1111.77</v>
      </c>
      <c r="E524" s="109">
        <f t="shared" si="3299"/>
        <v>1131.93</v>
      </c>
      <c r="F524" s="109">
        <f t="shared" si="3315"/>
        <v>1131.93</v>
      </c>
      <c r="G524" s="109">
        <f t="shared" si="3300"/>
        <v>1117.72</v>
      </c>
      <c r="H524" s="109">
        <f t="shared" si="3316"/>
        <v>1117.72</v>
      </c>
      <c r="I524" s="109">
        <f t="shared" si="3301"/>
        <v>1127.73</v>
      </c>
      <c r="J524" s="109">
        <f t="shared" si="3317"/>
        <v>1127.73</v>
      </c>
      <c r="K524" s="109">
        <f t="shared" si="3302"/>
        <v>1117.6300000000001</v>
      </c>
      <c r="L524" s="109">
        <f t="shared" si="3318"/>
        <v>1117.6300000000001</v>
      </c>
      <c r="M524" s="109">
        <f t="shared" si="3303"/>
        <v>1110.0899999999999</v>
      </c>
      <c r="N524" s="109">
        <f t="shared" si="3319"/>
        <v>1110.0899999999999</v>
      </c>
      <c r="O524" s="109">
        <f t="shared" si="3304"/>
        <v>1075.01</v>
      </c>
      <c r="P524" s="109">
        <f t="shared" si="3320"/>
        <v>1075.01</v>
      </c>
      <c r="Q524" s="109">
        <f t="shared" si="3305"/>
        <v>1058.0899999999999</v>
      </c>
      <c r="R524" s="109">
        <f t="shared" si="3321"/>
        <v>1058.0899999999999</v>
      </c>
      <c r="S524" s="109">
        <f t="shared" si="3306"/>
        <v>1075.4000000000001</v>
      </c>
      <c r="T524" s="109">
        <f t="shared" si="3322"/>
        <v>1075.4000000000001</v>
      </c>
      <c r="U524" s="109">
        <f t="shared" si="3307"/>
        <v>1060.0899999999999</v>
      </c>
      <c r="V524" s="109">
        <f t="shared" si="3308"/>
        <v>1060.0899999999999</v>
      </c>
      <c r="W524" s="109">
        <f t="shared" si="3309"/>
        <v>1123.8775326810628</v>
      </c>
      <c r="X524" s="109">
        <f t="shared" si="3323"/>
        <v>1123.8775326810628</v>
      </c>
      <c r="Y524" s="109">
        <f t="shared" si="3310"/>
        <v>1124.3399999999999</v>
      </c>
      <c r="Z524" s="109">
        <f t="shared" si="3324"/>
        <v>1124.3399999999999</v>
      </c>
      <c r="AA524" s="109">
        <f t="shared" si="3311"/>
        <v>1126.4568749999989</v>
      </c>
      <c r="AB524" s="109">
        <f t="shared" si="3325"/>
        <v>1126.4568749999989</v>
      </c>
      <c r="AC524" s="109">
        <f t="shared" si="3312"/>
        <v>1124.4930833333331</v>
      </c>
      <c r="AD524" s="109">
        <f t="shared" si="3326"/>
        <v>1124.4930833333331</v>
      </c>
      <c r="AE524" s="109">
        <f t="shared" si="3313"/>
        <v>1124.4890404061762</v>
      </c>
      <c r="AF524" s="109">
        <f t="shared" si="3327"/>
        <v>1124.4890404061762</v>
      </c>
      <c r="AG524" s="109">
        <f t="shared" si="3328"/>
        <v>1123.1238136873469</v>
      </c>
      <c r="AH524" s="109">
        <f t="shared" si="3329"/>
        <v>1123.1238136873469</v>
      </c>
      <c r="AI524" s="35">
        <f t="shared" si="3330"/>
        <v>1076.608661999408</v>
      </c>
      <c r="AJ524" s="109">
        <f t="shared" si="3331"/>
        <v>1076.608661999408</v>
      </c>
      <c r="AK524" s="35">
        <f t="shared" si="3332"/>
        <v>1076.608661999408</v>
      </c>
      <c r="AL524" s="109">
        <f t="shared" si="3333"/>
        <v>1076.608661999408</v>
      </c>
      <c r="AM524" s="35">
        <f t="shared" si="3334"/>
        <v>1076.6456011701148</v>
      </c>
      <c r="AN524" s="109">
        <f t="shared" si="3335"/>
        <v>1076.6456011701148</v>
      </c>
      <c r="AO524" s="35">
        <f t="shared" si="3336"/>
        <v>1076.765700416463</v>
      </c>
      <c r="AP524" s="109">
        <f t="shared" si="3337"/>
        <v>1076.765700416463</v>
      </c>
      <c r="BB524">
        <v>99</v>
      </c>
      <c r="BE524" s="327">
        <f t="shared" si="3297"/>
        <v>10000</v>
      </c>
      <c r="JE524" s="327"/>
      <c r="JF524" s="327"/>
      <c r="MZ524">
        <v>98</v>
      </c>
      <c r="NA524" s="591">
        <f t="shared" ref="NA524:NA534" si="3344">$D$7+($AT$35*$L$7)+($AV$35*$M$7)</f>
        <v>0.02</v>
      </c>
      <c r="OU524">
        <v>98</v>
      </c>
      <c r="OV524" s="591">
        <f t="shared" ref="OV524:OV534" si="3345">$D$7+($BB$35*$L$7)+($BD$35*$M$7)</f>
        <v>0.02</v>
      </c>
      <c r="OW524" s="591">
        <f t="shared" ref="OW524:OW534" si="3346">($BB$35)+($BD$35)</f>
        <v>0</v>
      </c>
    </row>
    <row r="525" spans="2:413" hidden="1" x14ac:dyDescent="0.3">
      <c r="B525">
        <v>99</v>
      </c>
      <c r="C525" s="109">
        <f t="shared" si="3298"/>
        <v>1111.77</v>
      </c>
      <c r="D525" s="109">
        <f t="shared" si="3314"/>
        <v>1111.77</v>
      </c>
      <c r="E525" s="109">
        <f t="shared" si="3299"/>
        <v>1131.19</v>
      </c>
      <c r="F525" s="109">
        <f t="shared" si="3315"/>
        <v>1131.19</v>
      </c>
      <c r="G525" s="109">
        <f t="shared" si="3300"/>
        <v>1117.72</v>
      </c>
      <c r="H525" s="109">
        <f t="shared" si="3316"/>
        <v>1117.72</v>
      </c>
      <c r="I525" s="109">
        <f t="shared" si="3301"/>
        <v>1127.73</v>
      </c>
      <c r="J525" s="109">
        <f t="shared" si="3317"/>
        <v>1127.73</v>
      </c>
      <c r="K525" s="109">
        <f t="shared" si="3302"/>
        <v>1117.6300000000001</v>
      </c>
      <c r="L525" s="109">
        <f t="shared" si="3318"/>
        <v>1117.6300000000001</v>
      </c>
      <c r="M525" s="109">
        <f t="shared" si="3303"/>
        <v>1110.0899999999999</v>
      </c>
      <c r="N525" s="109">
        <f t="shared" si="3319"/>
        <v>1110.0899999999999</v>
      </c>
      <c r="O525" s="109">
        <f t="shared" si="3304"/>
        <v>1074.6099999999999</v>
      </c>
      <c r="P525" s="109">
        <f t="shared" si="3320"/>
        <v>1074.6099999999999</v>
      </c>
      <c r="Q525" s="109">
        <f t="shared" si="3305"/>
        <v>1058.0899999999999</v>
      </c>
      <c r="R525" s="109">
        <f t="shared" si="3321"/>
        <v>1058.0899999999999</v>
      </c>
      <c r="S525" s="109">
        <f t="shared" si="3306"/>
        <v>1075.4000000000001</v>
      </c>
      <c r="T525" s="109">
        <f t="shared" si="3322"/>
        <v>1075.4000000000001</v>
      </c>
      <c r="U525" s="109">
        <f t="shared" si="3307"/>
        <v>1060.0899999999999</v>
      </c>
      <c r="V525" s="109">
        <f t="shared" si="3308"/>
        <v>1060.0899999999999</v>
      </c>
      <c r="W525" s="109">
        <f t="shared" si="3309"/>
        <v>1123.8775326810628</v>
      </c>
      <c r="X525" s="109">
        <f t="shared" si="3323"/>
        <v>1123.8775326810628</v>
      </c>
      <c r="Y525" s="109">
        <f t="shared" si="3310"/>
        <v>1124.3399999999999</v>
      </c>
      <c r="Z525" s="109">
        <f t="shared" si="3324"/>
        <v>1124.3399999999999</v>
      </c>
      <c r="AA525" s="109">
        <f t="shared" si="3311"/>
        <v>1126.4568749999989</v>
      </c>
      <c r="AB525" s="109">
        <f t="shared" si="3325"/>
        <v>1126.4568749999989</v>
      </c>
      <c r="AC525" s="109">
        <f t="shared" si="3312"/>
        <v>1124.4930833333331</v>
      </c>
      <c r="AD525" s="109">
        <f t="shared" si="3326"/>
        <v>1124.4930833333331</v>
      </c>
      <c r="AE525" s="109">
        <f t="shared" si="3313"/>
        <v>1124.4890404061762</v>
      </c>
      <c r="AF525" s="109">
        <f t="shared" si="3327"/>
        <v>1124.4890404061762</v>
      </c>
      <c r="AG525" s="109">
        <f t="shared" si="3328"/>
        <v>1123.1238136873469</v>
      </c>
      <c r="AH525" s="109">
        <f t="shared" si="3329"/>
        <v>1123.1238136873469</v>
      </c>
      <c r="AI525" s="35">
        <f t="shared" si="3330"/>
        <v>1076.608661999408</v>
      </c>
      <c r="AJ525" s="109">
        <f t="shared" si="3331"/>
        <v>1076.608661999408</v>
      </c>
      <c r="AK525" s="35">
        <f t="shared" si="3332"/>
        <v>1076.608661999408</v>
      </c>
      <c r="AL525" s="109">
        <f t="shared" si="3333"/>
        <v>1076.608661999408</v>
      </c>
      <c r="AM525" s="35">
        <f t="shared" si="3334"/>
        <v>1076.6456011701148</v>
      </c>
      <c r="AN525" s="109">
        <f t="shared" si="3335"/>
        <v>1076.6456011701148</v>
      </c>
      <c r="AO525" s="35">
        <f t="shared" si="3336"/>
        <v>1076.765700416463</v>
      </c>
      <c r="AP525" s="109">
        <f t="shared" si="3337"/>
        <v>1076.765700416463</v>
      </c>
      <c r="BB525">
        <v>100</v>
      </c>
      <c r="BE525" s="327">
        <f t="shared" si="3297"/>
        <v>10000</v>
      </c>
      <c r="JE525" s="327"/>
      <c r="JF525" s="327"/>
      <c r="MZ525">
        <v>99</v>
      </c>
      <c r="NA525" s="591">
        <f t="shared" si="3344"/>
        <v>0.02</v>
      </c>
      <c r="OU525">
        <v>99</v>
      </c>
      <c r="OV525" s="591">
        <f t="shared" si="3345"/>
        <v>0.02</v>
      </c>
      <c r="OW525" s="591">
        <f t="shared" si="3346"/>
        <v>0</v>
      </c>
    </row>
    <row r="526" spans="2:413" hidden="1" x14ac:dyDescent="0.3">
      <c r="B526">
        <v>100</v>
      </c>
      <c r="C526" s="109">
        <f t="shared" si="3298"/>
        <v>1111.77</v>
      </c>
      <c r="D526" s="109">
        <f t="shared" si="3314"/>
        <v>1111.77</v>
      </c>
      <c r="E526" s="109">
        <f t="shared" si="3299"/>
        <v>1130.43</v>
      </c>
      <c r="F526" s="109">
        <f t="shared" si="3315"/>
        <v>1130.43</v>
      </c>
      <c r="G526" s="109">
        <f t="shared" si="3300"/>
        <v>1117.72</v>
      </c>
      <c r="H526" s="109">
        <f t="shared" si="3316"/>
        <v>1117.72</v>
      </c>
      <c r="I526" s="109">
        <f t="shared" si="3301"/>
        <v>1127.73</v>
      </c>
      <c r="J526" s="109">
        <f t="shared" si="3317"/>
        <v>1127.73</v>
      </c>
      <c r="K526" s="109">
        <f t="shared" si="3302"/>
        <v>1117.6300000000001</v>
      </c>
      <c r="L526" s="109">
        <f t="shared" si="3318"/>
        <v>1117.6300000000001</v>
      </c>
      <c r="M526" s="109">
        <f t="shared" si="3303"/>
        <v>1110.0899999999999</v>
      </c>
      <c r="N526" s="109">
        <f t="shared" si="3319"/>
        <v>1110.0899999999999</v>
      </c>
      <c r="O526" s="109">
        <f t="shared" si="3304"/>
        <v>1074.22</v>
      </c>
      <c r="P526" s="109">
        <f t="shared" si="3320"/>
        <v>1074.22</v>
      </c>
      <c r="Q526" s="109">
        <f t="shared" si="3305"/>
        <v>1058.0899999999999</v>
      </c>
      <c r="R526" s="109">
        <f t="shared" si="3321"/>
        <v>1058.0899999999999</v>
      </c>
      <c r="S526" s="109">
        <f t="shared" si="3306"/>
        <v>1075.4000000000001</v>
      </c>
      <c r="T526" s="109">
        <f t="shared" si="3322"/>
        <v>1075.4000000000001</v>
      </c>
      <c r="U526" s="109">
        <f t="shared" si="3307"/>
        <v>1060.0899999999999</v>
      </c>
      <c r="V526" s="109">
        <f t="shared" si="3308"/>
        <v>1060.0899999999999</v>
      </c>
      <c r="W526" s="109">
        <f t="shared" si="3309"/>
        <v>1123.8775326810628</v>
      </c>
      <c r="X526" s="109">
        <f t="shared" si="3323"/>
        <v>1123.8775326810628</v>
      </c>
      <c r="Y526" s="109">
        <f t="shared" si="3310"/>
        <v>1124.3399999999999</v>
      </c>
      <c r="Z526" s="109">
        <f t="shared" si="3324"/>
        <v>1124.3399999999999</v>
      </c>
      <c r="AA526" s="109">
        <f t="shared" si="3311"/>
        <v>1126.4568749999989</v>
      </c>
      <c r="AB526" s="109">
        <f t="shared" si="3325"/>
        <v>1126.4568749999989</v>
      </c>
      <c r="AC526" s="109">
        <f t="shared" si="3312"/>
        <v>1124.4930833333331</v>
      </c>
      <c r="AD526" s="109">
        <f t="shared" si="3326"/>
        <v>1124.4930833333331</v>
      </c>
      <c r="AE526" s="109">
        <f t="shared" si="3313"/>
        <v>1124.4890404061762</v>
      </c>
      <c r="AF526" s="109">
        <f t="shared" si="3327"/>
        <v>1124.4890404061762</v>
      </c>
      <c r="AG526" s="109">
        <f t="shared" si="3328"/>
        <v>1123.1238136873469</v>
      </c>
      <c r="AH526" s="109">
        <f t="shared" si="3329"/>
        <v>1123.1238136873469</v>
      </c>
      <c r="AI526" s="35">
        <f t="shared" si="3330"/>
        <v>1076.608661999408</v>
      </c>
      <c r="AJ526" s="109">
        <f t="shared" si="3331"/>
        <v>1076.608661999408</v>
      </c>
      <c r="AK526" s="35">
        <f t="shared" si="3332"/>
        <v>1076.608661999408</v>
      </c>
      <c r="AL526" s="109">
        <f t="shared" si="3333"/>
        <v>1076.608661999408</v>
      </c>
      <c r="AM526" s="35">
        <f t="shared" si="3334"/>
        <v>1076.6456011701148</v>
      </c>
      <c r="AN526" s="109">
        <f t="shared" si="3335"/>
        <v>1076.6456011701148</v>
      </c>
      <c r="AO526" s="35">
        <f t="shared" si="3336"/>
        <v>1076.765700416463</v>
      </c>
      <c r="AP526" s="109">
        <f t="shared" si="3337"/>
        <v>1076.765700416463</v>
      </c>
      <c r="BB526">
        <v>101</v>
      </c>
      <c r="BE526" s="327">
        <f t="shared" si="3297"/>
        <v>10000</v>
      </c>
      <c r="JE526" s="327"/>
      <c r="JF526" s="327"/>
      <c r="MZ526">
        <v>100</v>
      </c>
      <c r="NA526" s="591">
        <f t="shared" si="3344"/>
        <v>0.02</v>
      </c>
      <c r="OU526">
        <v>100</v>
      </c>
      <c r="OV526" s="591">
        <f t="shared" si="3345"/>
        <v>0.02</v>
      </c>
      <c r="OW526" s="591">
        <f t="shared" si="3346"/>
        <v>0</v>
      </c>
    </row>
    <row r="527" spans="2:413" hidden="1" x14ac:dyDescent="0.3">
      <c r="B527">
        <v>101</v>
      </c>
      <c r="C527" s="109">
        <f t="shared" si="3298"/>
        <v>1111.77</v>
      </c>
      <c r="D527" s="109">
        <f t="shared" si="3314"/>
        <v>1111.77</v>
      </c>
      <c r="E527" s="109">
        <f t="shared" si="3299"/>
        <v>1129.69</v>
      </c>
      <c r="F527" s="109">
        <f t="shared" si="3315"/>
        <v>1129.69</v>
      </c>
      <c r="G527" s="109">
        <f t="shared" si="3300"/>
        <v>1117.72</v>
      </c>
      <c r="H527" s="109">
        <f t="shared" si="3316"/>
        <v>1117.72</v>
      </c>
      <c r="I527" s="109">
        <f t="shared" si="3301"/>
        <v>1127.73</v>
      </c>
      <c r="J527" s="109">
        <f t="shared" si="3317"/>
        <v>1127.73</v>
      </c>
      <c r="K527" s="109">
        <f t="shared" si="3302"/>
        <v>1117.6300000000001</v>
      </c>
      <c r="L527" s="109">
        <f t="shared" si="3318"/>
        <v>1117.6300000000001</v>
      </c>
      <c r="M527" s="109">
        <f t="shared" si="3303"/>
        <v>1110.0899999999999</v>
      </c>
      <c r="N527" s="109">
        <f t="shared" si="3319"/>
        <v>1110.0899999999999</v>
      </c>
      <c r="O527" s="109">
        <f t="shared" si="3304"/>
        <v>1073.83</v>
      </c>
      <c r="P527" s="109">
        <f t="shared" si="3320"/>
        <v>1073.83</v>
      </c>
      <c r="Q527" s="109">
        <f t="shared" si="3305"/>
        <v>1058.0899999999999</v>
      </c>
      <c r="R527" s="109">
        <f t="shared" si="3321"/>
        <v>1058.0899999999999</v>
      </c>
      <c r="S527" s="109">
        <f t="shared" si="3306"/>
        <v>1075.4000000000001</v>
      </c>
      <c r="T527" s="109">
        <f t="shared" si="3322"/>
        <v>1075.4000000000001</v>
      </c>
      <c r="U527" s="109">
        <f t="shared" si="3307"/>
        <v>1060.0899999999999</v>
      </c>
      <c r="V527" s="109">
        <f t="shared" si="3308"/>
        <v>1060.0899999999999</v>
      </c>
      <c r="W527" s="109">
        <f t="shared" si="3309"/>
        <v>1123.8775326810628</v>
      </c>
      <c r="X527" s="109">
        <f t="shared" si="3323"/>
        <v>1123.8775326810628</v>
      </c>
      <c r="Y527" s="109">
        <f t="shared" si="3310"/>
        <v>1124.3399999999999</v>
      </c>
      <c r="Z527" s="109">
        <f t="shared" si="3324"/>
        <v>1124.3399999999999</v>
      </c>
      <c r="AA527" s="109">
        <f t="shared" si="3311"/>
        <v>1126.4568749999989</v>
      </c>
      <c r="AB527" s="109">
        <f t="shared" si="3325"/>
        <v>1126.4568749999989</v>
      </c>
      <c r="AC527" s="109">
        <f t="shared" si="3312"/>
        <v>1124.4930833333331</v>
      </c>
      <c r="AD527" s="109">
        <f t="shared" si="3326"/>
        <v>1124.4930833333331</v>
      </c>
      <c r="AE527" s="109">
        <f t="shared" si="3313"/>
        <v>1124.4890404061762</v>
      </c>
      <c r="AF527" s="109">
        <f t="shared" si="3327"/>
        <v>1124.4890404061762</v>
      </c>
      <c r="AG527" s="109">
        <f t="shared" si="3328"/>
        <v>1123.1238136873469</v>
      </c>
      <c r="AH527" s="109">
        <f t="shared" si="3329"/>
        <v>1123.1238136873469</v>
      </c>
      <c r="AI527" s="35">
        <f t="shared" si="3330"/>
        <v>1076.608661999408</v>
      </c>
      <c r="AJ527" s="109">
        <f t="shared" si="3331"/>
        <v>1076.608661999408</v>
      </c>
      <c r="AK527" s="35">
        <f t="shared" si="3332"/>
        <v>1076.608661999408</v>
      </c>
      <c r="AL527" s="109">
        <f t="shared" si="3333"/>
        <v>1076.608661999408</v>
      </c>
      <c r="AM527" s="35">
        <f t="shared" si="3334"/>
        <v>1076.6456011701148</v>
      </c>
      <c r="AN527" s="109">
        <f t="shared" si="3335"/>
        <v>1076.6456011701148</v>
      </c>
      <c r="AO527" s="35">
        <f t="shared" si="3336"/>
        <v>1076.765700416463</v>
      </c>
      <c r="AP527" s="109">
        <f t="shared" si="3337"/>
        <v>1076.765700416463</v>
      </c>
      <c r="BB527">
        <v>102</v>
      </c>
      <c r="BE527" s="327">
        <f t="shared" si="3297"/>
        <v>10000</v>
      </c>
      <c r="JE527" s="327"/>
      <c r="JF527" s="327"/>
      <c r="MZ527">
        <v>101</v>
      </c>
      <c r="NA527" s="591">
        <f t="shared" si="3344"/>
        <v>0.02</v>
      </c>
      <c r="OU527">
        <v>101</v>
      </c>
      <c r="OV527" s="591">
        <f t="shared" si="3345"/>
        <v>0.02</v>
      </c>
      <c r="OW527" s="591">
        <f t="shared" si="3346"/>
        <v>0</v>
      </c>
    </row>
    <row r="528" spans="2:413" hidden="1" x14ac:dyDescent="0.3">
      <c r="B528">
        <v>102</v>
      </c>
      <c r="C528" s="109">
        <f t="shared" si="3298"/>
        <v>1111.77</v>
      </c>
      <c r="D528" s="109">
        <f t="shared" si="3314"/>
        <v>1111.77</v>
      </c>
      <c r="E528" s="109">
        <f t="shared" si="3299"/>
        <v>1128.95</v>
      </c>
      <c r="F528" s="109">
        <f t="shared" si="3315"/>
        <v>1128.95</v>
      </c>
      <c r="G528" s="109">
        <f t="shared" si="3300"/>
        <v>1117.72</v>
      </c>
      <c r="H528" s="109">
        <f t="shared" si="3316"/>
        <v>1117.72</v>
      </c>
      <c r="I528" s="109">
        <f t="shared" si="3301"/>
        <v>1127.73</v>
      </c>
      <c r="J528" s="109">
        <f t="shared" si="3317"/>
        <v>1127.73</v>
      </c>
      <c r="K528" s="109">
        <f t="shared" si="3302"/>
        <v>1117.6300000000001</v>
      </c>
      <c r="L528" s="109">
        <f t="shared" si="3318"/>
        <v>1117.6300000000001</v>
      </c>
      <c r="M528" s="109">
        <f t="shared" si="3303"/>
        <v>1110.0899999999999</v>
      </c>
      <c r="N528" s="109">
        <f t="shared" si="3319"/>
        <v>1110.0899999999999</v>
      </c>
      <c r="O528" s="109">
        <f t="shared" si="3304"/>
        <v>1073.43</v>
      </c>
      <c r="P528" s="109">
        <f t="shared" si="3320"/>
        <v>1073.43</v>
      </c>
      <c r="Q528" s="109">
        <f t="shared" si="3305"/>
        <v>1058.0899999999999</v>
      </c>
      <c r="R528" s="109">
        <f t="shared" si="3321"/>
        <v>1058.0899999999999</v>
      </c>
      <c r="S528" s="109">
        <f t="shared" si="3306"/>
        <v>1075.4000000000001</v>
      </c>
      <c r="T528" s="109">
        <f t="shared" si="3322"/>
        <v>1075.4000000000001</v>
      </c>
      <c r="U528" s="109">
        <f t="shared" si="3307"/>
        <v>1060.0899999999999</v>
      </c>
      <c r="V528" s="109">
        <f t="shared" si="3308"/>
        <v>1060.0899999999999</v>
      </c>
      <c r="W528" s="109">
        <f t="shared" si="3309"/>
        <v>1123.8775326810628</v>
      </c>
      <c r="X528" s="109">
        <f t="shared" si="3323"/>
        <v>1123.8775326810628</v>
      </c>
      <c r="Y528" s="109">
        <f t="shared" si="3310"/>
        <v>1124.3399999999999</v>
      </c>
      <c r="Z528" s="109">
        <f t="shared" si="3324"/>
        <v>1124.3399999999999</v>
      </c>
      <c r="AA528" s="109">
        <f t="shared" si="3311"/>
        <v>1126.4568749999989</v>
      </c>
      <c r="AB528" s="109">
        <f t="shared" si="3325"/>
        <v>1126.4568749999989</v>
      </c>
      <c r="AC528" s="109">
        <f t="shared" si="3312"/>
        <v>1124.4930833333331</v>
      </c>
      <c r="AD528" s="109">
        <f t="shared" si="3326"/>
        <v>1124.4930833333331</v>
      </c>
      <c r="AE528" s="109">
        <f t="shared" si="3313"/>
        <v>1124.4890404061762</v>
      </c>
      <c r="AF528" s="109">
        <f t="shared" si="3327"/>
        <v>1124.4890404061762</v>
      </c>
      <c r="AG528" s="109">
        <f t="shared" si="3328"/>
        <v>1123.1238136873469</v>
      </c>
      <c r="AH528" s="109">
        <f t="shared" si="3329"/>
        <v>1123.1238136873469</v>
      </c>
      <c r="AI528" s="35">
        <f t="shared" si="3330"/>
        <v>1076.608661999408</v>
      </c>
      <c r="AJ528" s="109">
        <f t="shared" si="3331"/>
        <v>1076.608661999408</v>
      </c>
      <c r="AK528" s="35">
        <f t="shared" si="3332"/>
        <v>1076.608661999408</v>
      </c>
      <c r="AL528" s="109">
        <f t="shared" si="3333"/>
        <v>1076.608661999408</v>
      </c>
      <c r="AM528" s="35">
        <f t="shared" si="3334"/>
        <v>1076.6456011701148</v>
      </c>
      <c r="AN528" s="109">
        <f t="shared" si="3335"/>
        <v>1076.6456011701148</v>
      </c>
      <c r="AO528" s="35">
        <f t="shared" si="3336"/>
        <v>1076.765700416463</v>
      </c>
      <c r="AP528" s="109">
        <f t="shared" si="3337"/>
        <v>1076.765700416463</v>
      </c>
      <c r="BB528">
        <v>103</v>
      </c>
      <c r="BE528" s="327">
        <f t="shared" si="3297"/>
        <v>10000</v>
      </c>
      <c r="JE528" s="327"/>
      <c r="JF528" s="327"/>
      <c r="MZ528">
        <v>102</v>
      </c>
      <c r="NA528" s="591">
        <f t="shared" si="3344"/>
        <v>0.02</v>
      </c>
      <c r="OU528">
        <v>102</v>
      </c>
      <c r="OV528" s="591">
        <f t="shared" si="3345"/>
        <v>0.02</v>
      </c>
      <c r="OW528" s="591">
        <f t="shared" si="3346"/>
        <v>0</v>
      </c>
    </row>
    <row r="529" spans="2:413" hidden="1" x14ac:dyDescent="0.3">
      <c r="B529">
        <v>103</v>
      </c>
      <c r="C529" s="109">
        <f t="shared" si="3298"/>
        <v>1111.77</v>
      </c>
      <c r="D529" s="109">
        <f t="shared" si="3314"/>
        <v>1111.77</v>
      </c>
      <c r="E529" s="109">
        <f t="shared" si="3299"/>
        <v>1128.19</v>
      </c>
      <c r="F529" s="109">
        <f t="shared" si="3315"/>
        <v>1128.19</v>
      </c>
      <c r="G529" s="109">
        <f t="shared" si="3300"/>
        <v>1117.72</v>
      </c>
      <c r="H529" s="109">
        <f t="shared" si="3316"/>
        <v>1117.72</v>
      </c>
      <c r="I529" s="109">
        <f t="shared" si="3301"/>
        <v>1127.73</v>
      </c>
      <c r="J529" s="109">
        <f t="shared" si="3317"/>
        <v>1127.73</v>
      </c>
      <c r="K529" s="109">
        <f t="shared" si="3302"/>
        <v>1117.6300000000001</v>
      </c>
      <c r="L529" s="109">
        <f t="shared" si="3318"/>
        <v>1117.6300000000001</v>
      </c>
      <c r="M529" s="109">
        <f t="shared" si="3303"/>
        <v>1110.0899999999999</v>
      </c>
      <c r="N529" s="109">
        <f t="shared" si="3319"/>
        <v>1110.0899999999999</v>
      </c>
      <c r="O529" s="109">
        <f t="shared" si="3304"/>
        <v>1073.04</v>
      </c>
      <c r="P529" s="109">
        <f t="shared" si="3320"/>
        <v>1073.04</v>
      </c>
      <c r="Q529" s="109">
        <f t="shared" si="3305"/>
        <v>1058.0899999999999</v>
      </c>
      <c r="R529" s="109">
        <f t="shared" si="3321"/>
        <v>1058.0899999999999</v>
      </c>
      <c r="S529" s="109">
        <f t="shared" si="3306"/>
        <v>1075.4000000000001</v>
      </c>
      <c r="T529" s="109">
        <f t="shared" si="3322"/>
        <v>1075.4000000000001</v>
      </c>
      <c r="U529" s="109">
        <f t="shared" si="3307"/>
        <v>1060.0899999999999</v>
      </c>
      <c r="V529" s="109">
        <f t="shared" si="3308"/>
        <v>1060.0899999999999</v>
      </c>
      <c r="W529" s="109">
        <f t="shared" si="3309"/>
        <v>1123.8775326810628</v>
      </c>
      <c r="X529" s="109">
        <f t="shared" si="3323"/>
        <v>1123.8775326810628</v>
      </c>
      <c r="Y529" s="109">
        <f t="shared" si="3310"/>
        <v>1124.3399999999999</v>
      </c>
      <c r="Z529" s="109">
        <f t="shared" si="3324"/>
        <v>1124.3399999999999</v>
      </c>
      <c r="AA529" s="109">
        <f t="shared" si="3311"/>
        <v>1126.4568749999989</v>
      </c>
      <c r="AB529" s="109">
        <f t="shared" si="3325"/>
        <v>1126.4568749999989</v>
      </c>
      <c r="AC529" s="109">
        <f t="shared" si="3312"/>
        <v>1124.4930833333331</v>
      </c>
      <c r="AD529" s="109">
        <f t="shared" si="3326"/>
        <v>1124.4930833333331</v>
      </c>
      <c r="AE529" s="109">
        <f t="shared" si="3313"/>
        <v>1124.4890404061762</v>
      </c>
      <c r="AF529" s="109">
        <f t="shared" si="3327"/>
        <v>1124.4890404061762</v>
      </c>
      <c r="AG529" s="109">
        <f t="shared" si="3328"/>
        <v>1123.1238136873469</v>
      </c>
      <c r="AH529" s="109">
        <f t="shared" si="3329"/>
        <v>1123.1238136873469</v>
      </c>
      <c r="AI529" s="35">
        <f t="shared" si="3330"/>
        <v>1076.608661999408</v>
      </c>
      <c r="AJ529" s="109">
        <f t="shared" si="3331"/>
        <v>1076.608661999408</v>
      </c>
      <c r="AK529" s="35">
        <f t="shared" si="3332"/>
        <v>1076.608661999408</v>
      </c>
      <c r="AL529" s="109">
        <f t="shared" si="3333"/>
        <v>1076.608661999408</v>
      </c>
      <c r="AM529" s="35">
        <f t="shared" si="3334"/>
        <v>1076.6456011701148</v>
      </c>
      <c r="AN529" s="109">
        <f t="shared" si="3335"/>
        <v>1076.6456011701148</v>
      </c>
      <c r="AO529" s="35">
        <f t="shared" si="3336"/>
        <v>1076.765700416463</v>
      </c>
      <c r="AP529" s="109">
        <f t="shared" si="3337"/>
        <v>1076.765700416463</v>
      </c>
      <c r="BB529">
        <v>104</v>
      </c>
      <c r="BE529" s="327">
        <f t="shared" si="3297"/>
        <v>10000</v>
      </c>
      <c r="JE529" s="327"/>
      <c r="JF529" s="327"/>
      <c r="MZ529">
        <v>103</v>
      </c>
      <c r="NA529" s="591">
        <f t="shared" si="3344"/>
        <v>0.02</v>
      </c>
      <c r="OU529">
        <v>103</v>
      </c>
      <c r="OV529" s="591">
        <f t="shared" si="3345"/>
        <v>0.02</v>
      </c>
      <c r="OW529" s="591">
        <f t="shared" si="3346"/>
        <v>0</v>
      </c>
    </row>
    <row r="530" spans="2:413" hidden="1" x14ac:dyDescent="0.3">
      <c r="B530">
        <v>104</v>
      </c>
      <c r="C530" s="109">
        <f t="shared" si="3298"/>
        <v>1111.77</v>
      </c>
      <c r="D530" s="109">
        <f t="shared" si="3314"/>
        <v>1111.77</v>
      </c>
      <c r="E530" s="109">
        <f t="shared" si="3299"/>
        <v>1127.45</v>
      </c>
      <c r="F530" s="109">
        <f t="shared" si="3315"/>
        <v>1127.45</v>
      </c>
      <c r="G530" s="109">
        <f t="shared" si="3300"/>
        <v>1117.72</v>
      </c>
      <c r="H530" s="109">
        <f t="shared" si="3316"/>
        <v>1117.72</v>
      </c>
      <c r="I530" s="109">
        <f t="shared" si="3301"/>
        <v>1127.73</v>
      </c>
      <c r="J530" s="109">
        <f t="shared" si="3317"/>
        <v>1127.73</v>
      </c>
      <c r="K530" s="109">
        <f t="shared" si="3302"/>
        <v>1117.6300000000001</v>
      </c>
      <c r="L530" s="109">
        <f t="shared" si="3318"/>
        <v>1117.6300000000001</v>
      </c>
      <c r="M530" s="109">
        <f t="shared" si="3303"/>
        <v>1110.0899999999999</v>
      </c>
      <c r="N530" s="109">
        <f t="shared" si="3319"/>
        <v>1110.0899999999999</v>
      </c>
      <c r="O530" s="109">
        <f t="shared" si="3304"/>
        <v>1072.6500000000001</v>
      </c>
      <c r="P530" s="109">
        <f t="shared" si="3320"/>
        <v>1072.6500000000001</v>
      </c>
      <c r="Q530" s="109">
        <f t="shared" si="3305"/>
        <v>1058.0899999999999</v>
      </c>
      <c r="R530" s="109">
        <f t="shared" si="3321"/>
        <v>1058.0899999999999</v>
      </c>
      <c r="S530" s="109">
        <f t="shared" si="3306"/>
        <v>1075.4000000000001</v>
      </c>
      <c r="T530" s="109">
        <f t="shared" si="3322"/>
        <v>1075.4000000000001</v>
      </c>
      <c r="U530" s="109">
        <f t="shared" si="3307"/>
        <v>1060.0899999999999</v>
      </c>
      <c r="V530" s="109">
        <f t="shared" si="3308"/>
        <v>1060.0899999999999</v>
      </c>
      <c r="W530" s="109">
        <f t="shared" si="3309"/>
        <v>1123.8775326810628</v>
      </c>
      <c r="X530" s="109">
        <f t="shared" si="3323"/>
        <v>1123.8775326810628</v>
      </c>
      <c r="Y530" s="109">
        <f t="shared" si="3310"/>
        <v>1124.3399999999999</v>
      </c>
      <c r="Z530" s="109">
        <f t="shared" si="3324"/>
        <v>1124.3399999999999</v>
      </c>
      <c r="AA530" s="109">
        <f t="shared" si="3311"/>
        <v>1126.4568749999989</v>
      </c>
      <c r="AB530" s="109">
        <f t="shared" si="3325"/>
        <v>1126.4568749999989</v>
      </c>
      <c r="AC530" s="109">
        <f t="shared" si="3312"/>
        <v>1124.4930833333331</v>
      </c>
      <c r="AD530" s="109">
        <f t="shared" si="3326"/>
        <v>1124.4930833333331</v>
      </c>
      <c r="AE530" s="109">
        <f t="shared" si="3313"/>
        <v>1124.4890404061762</v>
      </c>
      <c r="AF530" s="109">
        <f t="shared" si="3327"/>
        <v>1124.4890404061762</v>
      </c>
      <c r="AG530" s="109">
        <f t="shared" si="3328"/>
        <v>1123.1238136873469</v>
      </c>
      <c r="AH530" s="109">
        <f t="shared" si="3329"/>
        <v>1123.1238136873469</v>
      </c>
      <c r="AI530" s="35">
        <f t="shared" si="3330"/>
        <v>1076.608661999408</v>
      </c>
      <c r="AJ530" s="109">
        <f t="shared" si="3331"/>
        <v>1076.608661999408</v>
      </c>
      <c r="AK530" s="35">
        <f t="shared" si="3332"/>
        <v>1076.608661999408</v>
      </c>
      <c r="AL530" s="109">
        <f t="shared" si="3333"/>
        <v>1076.608661999408</v>
      </c>
      <c r="AM530" s="35">
        <f t="shared" si="3334"/>
        <v>1076.6456011701148</v>
      </c>
      <c r="AN530" s="109">
        <f t="shared" si="3335"/>
        <v>1076.6456011701148</v>
      </c>
      <c r="AO530" s="35">
        <f t="shared" si="3336"/>
        <v>1076.765700416463</v>
      </c>
      <c r="AP530" s="109">
        <f t="shared" si="3337"/>
        <v>1076.765700416463</v>
      </c>
      <c r="BB530">
        <v>105</v>
      </c>
      <c r="BE530" s="327">
        <f t="shared" si="3297"/>
        <v>10000</v>
      </c>
      <c r="JE530" s="327"/>
      <c r="JF530" s="327"/>
      <c r="MZ530">
        <v>104</v>
      </c>
      <c r="NA530" s="591">
        <f t="shared" si="3344"/>
        <v>0.02</v>
      </c>
      <c r="OU530">
        <v>104</v>
      </c>
      <c r="OV530" s="591">
        <f t="shared" si="3345"/>
        <v>0.02</v>
      </c>
      <c r="OW530" s="591">
        <f t="shared" si="3346"/>
        <v>0</v>
      </c>
    </row>
    <row r="531" spans="2:413" hidden="1" x14ac:dyDescent="0.3">
      <c r="B531">
        <v>105</v>
      </c>
      <c r="C531" s="109">
        <f t="shared" si="3298"/>
        <v>1111.77</v>
      </c>
      <c r="D531" s="109">
        <f t="shared" si="3314"/>
        <v>1111.77</v>
      </c>
      <c r="E531" s="109">
        <f t="shared" si="3299"/>
        <v>1126.69</v>
      </c>
      <c r="F531" s="109">
        <f t="shared" si="3315"/>
        <v>1126.69</v>
      </c>
      <c r="G531" s="109">
        <f t="shared" si="3300"/>
        <v>1117.72</v>
      </c>
      <c r="H531" s="109">
        <f t="shared" si="3316"/>
        <v>1117.72</v>
      </c>
      <c r="I531" s="109">
        <f t="shared" si="3301"/>
        <v>1127.73</v>
      </c>
      <c r="J531" s="109">
        <f t="shared" si="3317"/>
        <v>1127.73</v>
      </c>
      <c r="K531" s="109">
        <f t="shared" si="3302"/>
        <v>1117.6300000000001</v>
      </c>
      <c r="L531" s="109">
        <f t="shared" si="3318"/>
        <v>1117.6300000000001</v>
      </c>
      <c r="M531" s="109">
        <f t="shared" si="3303"/>
        <v>1110.0899999999999</v>
      </c>
      <c r="N531" s="109">
        <f t="shared" si="3319"/>
        <v>1110.0899999999999</v>
      </c>
      <c r="O531" s="109">
        <f t="shared" si="3304"/>
        <v>1072.25</v>
      </c>
      <c r="P531" s="109">
        <f t="shared" si="3320"/>
        <v>1072.25</v>
      </c>
      <c r="Q531" s="109">
        <f t="shared" si="3305"/>
        <v>1058.0899999999999</v>
      </c>
      <c r="R531" s="109">
        <f t="shared" si="3321"/>
        <v>1058.0899999999999</v>
      </c>
      <c r="S531" s="109">
        <f t="shared" si="3306"/>
        <v>1075.4000000000001</v>
      </c>
      <c r="T531" s="109">
        <f t="shared" si="3322"/>
        <v>1075.4000000000001</v>
      </c>
      <c r="U531" s="109">
        <f t="shared" si="3307"/>
        <v>1060.0899999999999</v>
      </c>
      <c r="V531" s="109">
        <f t="shared" si="3308"/>
        <v>1060.0899999999999</v>
      </c>
      <c r="W531" s="109">
        <f t="shared" si="3309"/>
        <v>1123.8775326810628</v>
      </c>
      <c r="X531" s="109">
        <f t="shared" si="3323"/>
        <v>1123.8775326810628</v>
      </c>
      <c r="Y531" s="109">
        <f t="shared" si="3310"/>
        <v>1124.3399999999999</v>
      </c>
      <c r="Z531" s="109">
        <f t="shared" si="3324"/>
        <v>1124.3399999999999</v>
      </c>
      <c r="AA531" s="109">
        <f t="shared" si="3311"/>
        <v>1126.4568749999989</v>
      </c>
      <c r="AB531" s="109">
        <f t="shared" si="3325"/>
        <v>1126.4568749999989</v>
      </c>
      <c r="AC531" s="109">
        <f t="shared" si="3312"/>
        <v>1124.4930833333331</v>
      </c>
      <c r="AD531" s="109">
        <f t="shared" si="3326"/>
        <v>1124.4930833333331</v>
      </c>
      <c r="AE531" s="109">
        <f t="shared" si="3313"/>
        <v>1124.4890404061762</v>
      </c>
      <c r="AF531" s="109">
        <f t="shared" si="3327"/>
        <v>1124.4890404061762</v>
      </c>
      <c r="AG531" s="109">
        <f t="shared" si="3328"/>
        <v>1123.1238136873469</v>
      </c>
      <c r="AH531" s="109">
        <f t="shared" si="3329"/>
        <v>1123.1238136873469</v>
      </c>
      <c r="AI531" s="35">
        <f t="shared" si="3330"/>
        <v>1076.608661999408</v>
      </c>
      <c r="AJ531" s="109">
        <f t="shared" si="3331"/>
        <v>1076.608661999408</v>
      </c>
      <c r="AK531" s="35">
        <f t="shared" si="3332"/>
        <v>1076.608661999408</v>
      </c>
      <c r="AL531" s="109">
        <f t="shared" si="3333"/>
        <v>1076.608661999408</v>
      </c>
      <c r="AM531" s="35">
        <f t="shared" si="3334"/>
        <v>1076.6456011701148</v>
      </c>
      <c r="AN531" s="109">
        <f t="shared" si="3335"/>
        <v>1076.6456011701148</v>
      </c>
      <c r="AO531" s="35">
        <f t="shared" si="3336"/>
        <v>1076.765700416463</v>
      </c>
      <c r="AP531" s="109">
        <f t="shared" si="3337"/>
        <v>1076.765700416463</v>
      </c>
      <c r="BB531">
        <v>106</v>
      </c>
      <c r="BE531" s="327">
        <f t="shared" si="3297"/>
        <v>10000</v>
      </c>
      <c r="JE531" s="327"/>
      <c r="JF531" s="327"/>
      <c r="MZ531">
        <v>105</v>
      </c>
      <c r="NA531" s="591">
        <f t="shared" si="3344"/>
        <v>0.02</v>
      </c>
      <c r="OU531">
        <v>105</v>
      </c>
      <c r="OV531" s="591">
        <f t="shared" si="3345"/>
        <v>0.02</v>
      </c>
      <c r="OW531" s="591">
        <f t="shared" si="3346"/>
        <v>0</v>
      </c>
    </row>
    <row r="532" spans="2:413" hidden="1" x14ac:dyDescent="0.3">
      <c r="B532">
        <v>106</v>
      </c>
      <c r="C532" s="109">
        <f t="shared" si="3298"/>
        <v>1111.77</v>
      </c>
      <c r="D532" s="109">
        <f t="shared" si="3314"/>
        <v>1111.77</v>
      </c>
      <c r="E532" s="109">
        <f t="shared" si="3299"/>
        <v>1125.93</v>
      </c>
      <c r="F532" s="109">
        <f t="shared" si="3315"/>
        <v>1125.93</v>
      </c>
      <c r="G532" s="109">
        <f t="shared" si="3300"/>
        <v>1117.72</v>
      </c>
      <c r="H532" s="109">
        <f t="shared" si="3316"/>
        <v>1117.72</v>
      </c>
      <c r="I532" s="109">
        <f t="shared" si="3301"/>
        <v>1127.73</v>
      </c>
      <c r="J532" s="109">
        <f t="shared" si="3317"/>
        <v>1127.73</v>
      </c>
      <c r="K532" s="109">
        <f t="shared" si="3302"/>
        <v>1117.6300000000001</v>
      </c>
      <c r="L532" s="109">
        <f t="shared" si="3318"/>
        <v>1117.6300000000001</v>
      </c>
      <c r="M532" s="109">
        <f t="shared" si="3303"/>
        <v>1110.0899999999999</v>
      </c>
      <c r="N532" s="109">
        <f t="shared" si="3319"/>
        <v>1110.0899999999999</v>
      </c>
      <c r="O532" s="109">
        <f t="shared" si="3304"/>
        <v>1071.8499999999999</v>
      </c>
      <c r="P532" s="109">
        <f t="shared" si="3320"/>
        <v>1071.8499999999999</v>
      </c>
      <c r="Q532" s="109">
        <f t="shared" si="3305"/>
        <v>1058.0899999999999</v>
      </c>
      <c r="R532" s="109">
        <f t="shared" si="3321"/>
        <v>1058.0899999999999</v>
      </c>
      <c r="S532" s="109">
        <f t="shared" si="3306"/>
        <v>1075.4000000000001</v>
      </c>
      <c r="T532" s="109">
        <f t="shared" si="3322"/>
        <v>1075.4000000000001</v>
      </c>
      <c r="U532" s="109">
        <f t="shared" si="3307"/>
        <v>1060.0899999999999</v>
      </c>
      <c r="V532" s="109">
        <f t="shared" si="3308"/>
        <v>1060.0899999999999</v>
      </c>
      <c r="W532" s="109">
        <f t="shared" si="3309"/>
        <v>1123.8775326810628</v>
      </c>
      <c r="X532" s="109">
        <f t="shared" si="3323"/>
        <v>1123.8775326810628</v>
      </c>
      <c r="Y532" s="109">
        <f t="shared" si="3310"/>
        <v>1124.3399999999999</v>
      </c>
      <c r="Z532" s="109">
        <f t="shared" si="3324"/>
        <v>1124.3399999999999</v>
      </c>
      <c r="AA532" s="109">
        <f t="shared" si="3311"/>
        <v>1126.4568749999989</v>
      </c>
      <c r="AB532" s="109">
        <f t="shared" si="3325"/>
        <v>1126.4568749999989</v>
      </c>
      <c r="AC532" s="109">
        <f t="shared" si="3312"/>
        <v>1124.4930833333331</v>
      </c>
      <c r="AD532" s="109">
        <f t="shared" si="3326"/>
        <v>1124.4930833333331</v>
      </c>
      <c r="AE532" s="109">
        <f t="shared" si="3313"/>
        <v>1124.4890404061762</v>
      </c>
      <c r="AF532" s="109">
        <f t="shared" si="3327"/>
        <v>1124.4890404061762</v>
      </c>
      <c r="AG532" s="109">
        <f t="shared" si="3328"/>
        <v>1123.1238136873469</v>
      </c>
      <c r="AH532" s="109">
        <f t="shared" si="3329"/>
        <v>1123.1238136873469</v>
      </c>
      <c r="AI532" s="35">
        <f t="shared" si="3330"/>
        <v>1076.608661999408</v>
      </c>
      <c r="AJ532" s="109">
        <f t="shared" si="3331"/>
        <v>1076.608661999408</v>
      </c>
      <c r="AK532" s="35">
        <f t="shared" si="3332"/>
        <v>1076.608661999408</v>
      </c>
      <c r="AL532" s="109">
        <f t="shared" si="3333"/>
        <v>1076.608661999408</v>
      </c>
      <c r="AM532" s="35">
        <f t="shared" si="3334"/>
        <v>1076.6456011701148</v>
      </c>
      <c r="AN532" s="109">
        <f t="shared" si="3335"/>
        <v>1076.6456011701148</v>
      </c>
      <c r="AO532" s="35">
        <f t="shared" si="3336"/>
        <v>1076.765700416463</v>
      </c>
      <c r="AP532" s="109">
        <f t="shared" si="3337"/>
        <v>1076.765700416463</v>
      </c>
      <c r="BB532">
        <v>107</v>
      </c>
      <c r="BE532" s="327">
        <f t="shared" si="3297"/>
        <v>10000</v>
      </c>
      <c r="JE532" s="327"/>
      <c r="JF532" s="327"/>
      <c r="MZ532">
        <v>106</v>
      </c>
      <c r="NA532" s="591">
        <f t="shared" si="3344"/>
        <v>0.02</v>
      </c>
      <c r="OU532">
        <v>106</v>
      </c>
      <c r="OV532" s="591">
        <f t="shared" si="3345"/>
        <v>0.02</v>
      </c>
      <c r="OW532" s="591">
        <f t="shared" si="3346"/>
        <v>0</v>
      </c>
    </row>
    <row r="533" spans="2:413" hidden="1" x14ac:dyDescent="0.3">
      <c r="B533">
        <v>107</v>
      </c>
      <c r="C533" s="109">
        <f t="shared" si="3298"/>
        <v>1111.77</v>
      </c>
      <c r="D533" s="109">
        <f t="shared" si="3314"/>
        <v>1111.77</v>
      </c>
      <c r="E533" s="109">
        <f t="shared" si="3299"/>
        <v>1125.19</v>
      </c>
      <c r="F533" s="109">
        <f t="shared" si="3315"/>
        <v>1125.19</v>
      </c>
      <c r="G533" s="109">
        <f t="shared" si="3300"/>
        <v>1117.72</v>
      </c>
      <c r="H533" s="109">
        <f t="shared" si="3316"/>
        <v>1117.72</v>
      </c>
      <c r="I533" s="109">
        <f t="shared" si="3301"/>
        <v>1127.73</v>
      </c>
      <c r="J533" s="109">
        <f t="shared" si="3317"/>
        <v>1127.73</v>
      </c>
      <c r="K533" s="109">
        <f t="shared" si="3302"/>
        <v>1117.6300000000001</v>
      </c>
      <c r="L533" s="109">
        <f t="shared" si="3318"/>
        <v>1117.6300000000001</v>
      </c>
      <c r="M533" s="109">
        <f t="shared" si="3303"/>
        <v>1110.0899999999999</v>
      </c>
      <c r="N533" s="109">
        <f t="shared" si="3319"/>
        <v>1110.0899999999999</v>
      </c>
      <c r="O533" s="109">
        <f t="shared" si="3304"/>
        <v>1071.45</v>
      </c>
      <c r="P533" s="109">
        <f t="shared" si="3320"/>
        <v>1071.45</v>
      </c>
      <c r="Q533" s="109">
        <f t="shared" si="3305"/>
        <v>1058.0899999999999</v>
      </c>
      <c r="R533" s="109">
        <f t="shared" si="3321"/>
        <v>1058.0899999999999</v>
      </c>
      <c r="S533" s="109">
        <f t="shared" si="3306"/>
        <v>1075.4000000000001</v>
      </c>
      <c r="T533" s="109">
        <f t="shared" si="3322"/>
        <v>1075.4000000000001</v>
      </c>
      <c r="U533" s="109">
        <f t="shared" si="3307"/>
        <v>1060.0899999999999</v>
      </c>
      <c r="V533" s="109">
        <f t="shared" si="3308"/>
        <v>1060.0899999999999</v>
      </c>
      <c r="W533" s="109">
        <f t="shared" si="3309"/>
        <v>1123.8775326810628</v>
      </c>
      <c r="X533" s="109">
        <f t="shared" si="3323"/>
        <v>1123.8775326810628</v>
      </c>
      <c r="Y533" s="109">
        <f t="shared" si="3310"/>
        <v>1124.3399999999999</v>
      </c>
      <c r="Z533" s="109">
        <f t="shared" si="3324"/>
        <v>1124.3399999999999</v>
      </c>
      <c r="AA533" s="109">
        <f t="shared" si="3311"/>
        <v>1126.4568749999989</v>
      </c>
      <c r="AB533" s="109">
        <f t="shared" si="3325"/>
        <v>1126.4568749999989</v>
      </c>
      <c r="AC533" s="109">
        <f t="shared" si="3312"/>
        <v>1124.4930833333331</v>
      </c>
      <c r="AD533" s="109">
        <f t="shared" si="3326"/>
        <v>1124.4930833333331</v>
      </c>
      <c r="AE533" s="109">
        <f t="shared" si="3313"/>
        <v>1124.4890404061762</v>
      </c>
      <c r="AF533" s="109">
        <f t="shared" si="3327"/>
        <v>1124.4890404061762</v>
      </c>
      <c r="AG533" s="109">
        <f t="shared" si="3328"/>
        <v>1123.1238136873469</v>
      </c>
      <c r="AH533" s="109">
        <f t="shared" si="3329"/>
        <v>1123.1238136873469</v>
      </c>
      <c r="AI533" s="35">
        <f t="shared" si="3330"/>
        <v>1076.608661999408</v>
      </c>
      <c r="AJ533" s="109">
        <f t="shared" si="3331"/>
        <v>1076.608661999408</v>
      </c>
      <c r="AK533" s="35">
        <f t="shared" si="3332"/>
        <v>1076.608661999408</v>
      </c>
      <c r="AL533" s="109">
        <f t="shared" si="3333"/>
        <v>1076.608661999408</v>
      </c>
      <c r="AM533" s="35">
        <f t="shared" si="3334"/>
        <v>1076.6456011701148</v>
      </c>
      <c r="AN533" s="109">
        <f t="shared" si="3335"/>
        <v>1076.6456011701148</v>
      </c>
      <c r="AO533" s="35">
        <f t="shared" si="3336"/>
        <v>1076.765700416463</v>
      </c>
      <c r="AP533" s="109">
        <f t="shared" si="3337"/>
        <v>1076.765700416463</v>
      </c>
      <c r="BB533">
        <v>108</v>
      </c>
      <c r="BE533" s="327">
        <f t="shared" si="3297"/>
        <v>10000</v>
      </c>
      <c r="JE533" s="327"/>
      <c r="JF533" s="327"/>
      <c r="MZ533">
        <v>107</v>
      </c>
      <c r="NA533" s="591">
        <f t="shared" si="3344"/>
        <v>0.02</v>
      </c>
      <c r="OU533">
        <v>107</v>
      </c>
      <c r="OV533" s="591">
        <f t="shared" si="3345"/>
        <v>0.02</v>
      </c>
      <c r="OW533" s="591">
        <f t="shared" si="3346"/>
        <v>0</v>
      </c>
    </row>
    <row r="534" spans="2:413" hidden="1" x14ac:dyDescent="0.3">
      <c r="B534">
        <v>108</v>
      </c>
      <c r="C534" s="109">
        <f t="shared" si="3298"/>
        <v>1111.77</v>
      </c>
      <c r="D534" s="109">
        <f t="shared" si="3314"/>
        <v>1111.77</v>
      </c>
      <c r="E534" s="109">
        <f t="shared" si="3299"/>
        <v>1124.43</v>
      </c>
      <c r="F534" s="109">
        <f t="shared" si="3315"/>
        <v>1124.43</v>
      </c>
      <c r="G534" s="109">
        <f t="shared" si="3300"/>
        <v>1117.72</v>
      </c>
      <c r="H534" s="109">
        <f t="shared" si="3316"/>
        <v>1117.72</v>
      </c>
      <c r="I534" s="109">
        <f t="shared" si="3301"/>
        <v>1127.73</v>
      </c>
      <c r="J534" s="109">
        <f t="shared" si="3317"/>
        <v>1127.73</v>
      </c>
      <c r="K534" s="109">
        <f t="shared" si="3302"/>
        <v>1117.6300000000001</v>
      </c>
      <c r="L534" s="109">
        <f t="shared" si="3318"/>
        <v>1117.6300000000001</v>
      </c>
      <c r="M534" s="109">
        <f t="shared" si="3303"/>
        <v>1110.0899999999999</v>
      </c>
      <c r="N534" s="109">
        <f t="shared" si="3319"/>
        <v>1110.0899999999999</v>
      </c>
      <c r="O534" s="109">
        <f t="shared" si="3304"/>
        <v>1071.06</v>
      </c>
      <c r="P534" s="109">
        <f t="shared" si="3320"/>
        <v>1071.06</v>
      </c>
      <c r="Q534" s="109">
        <f t="shared" si="3305"/>
        <v>1058.0899999999999</v>
      </c>
      <c r="R534" s="109">
        <f t="shared" si="3321"/>
        <v>1058.0899999999999</v>
      </c>
      <c r="S534" s="109">
        <f t="shared" si="3306"/>
        <v>1075.4000000000001</v>
      </c>
      <c r="T534" s="109">
        <f t="shared" si="3322"/>
        <v>1075.4000000000001</v>
      </c>
      <c r="U534" s="109">
        <f t="shared" si="3307"/>
        <v>1060.0899999999999</v>
      </c>
      <c r="V534" s="109">
        <f t="shared" si="3308"/>
        <v>1060.0899999999999</v>
      </c>
      <c r="W534" s="109">
        <f t="shared" si="3309"/>
        <v>1123.8775326810628</v>
      </c>
      <c r="X534" s="109">
        <f t="shared" si="3323"/>
        <v>1123.8775326810628</v>
      </c>
      <c r="Y534" s="109">
        <f t="shared" si="3310"/>
        <v>1124.3399999999999</v>
      </c>
      <c r="Z534" s="109">
        <f t="shared" si="3324"/>
        <v>1124.3399999999999</v>
      </c>
      <c r="AA534" s="109">
        <f t="shared" si="3311"/>
        <v>1126.4568749999989</v>
      </c>
      <c r="AB534" s="109">
        <f t="shared" si="3325"/>
        <v>1126.4568749999989</v>
      </c>
      <c r="AC534" s="109">
        <f t="shared" si="3312"/>
        <v>1124.4930833333331</v>
      </c>
      <c r="AD534" s="109">
        <f t="shared" si="3326"/>
        <v>1124.4930833333331</v>
      </c>
      <c r="AE534" s="109">
        <f t="shared" si="3313"/>
        <v>1124.4890404061762</v>
      </c>
      <c r="AF534" s="109">
        <f t="shared" si="3327"/>
        <v>1124.4890404061762</v>
      </c>
      <c r="AG534" s="109">
        <f t="shared" si="3328"/>
        <v>1123.1238136873469</v>
      </c>
      <c r="AH534" s="109">
        <f t="shared" si="3329"/>
        <v>1123.1238136873469</v>
      </c>
      <c r="AI534" s="35">
        <f t="shared" si="3330"/>
        <v>1076.608661999408</v>
      </c>
      <c r="AJ534" s="109">
        <f t="shared" si="3331"/>
        <v>1076.608661999408</v>
      </c>
      <c r="AK534" s="35">
        <f t="shared" si="3332"/>
        <v>1076.608661999408</v>
      </c>
      <c r="AL534" s="109">
        <f t="shared" si="3333"/>
        <v>1076.608661999408</v>
      </c>
      <c r="AM534" s="35">
        <f t="shared" si="3334"/>
        <v>1076.6456011701148</v>
      </c>
      <c r="AN534" s="109">
        <f t="shared" si="3335"/>
        <v>1076.6456011701148</v>
      </c>
      <c r="AO534" s="35">
        <f t="shared" si="3336"/>
        <v>1076.765700416463</v>
      </c>
      <c r="AP534" s="109">
        <f t="shared" si="3337"/>
        <v>1076.765700416463</v>
      </c>
      <c r="BB534">
        <v>109</v>
      </c>
      <c r="BE534" s="327">
        <f t="shared" si="3297"/>
        <v>10000</v>
      </c>
      <c r="JE534" s="327"/>
      <c r="JF534" s="327"/>
      <c r="MZ534" s="616">
        <v>108</v>
      </c>
      <c r="NA534" s="617">
        <f t="shared" si="3344"/>
        <v>0.02</v>
      </c>
      <c r="OU534" s="616">
        <v>108</v>
      </c>
      <c r="OV534" s="617">
        <f t="shared" si="3345"/>
        <v>0.02</v>
      </c>
      <c r="OW534" s="617">
        <f t="shared" si="3346"/>
        <v>0</v>
      </c>
    </row>
    <row r="535" spans="2:413" hidden="1" x14ac:dyDescent="0.3">
      <c r="B535">
        <v>109</v>
      </c>
      <c r="C535" s="109">
        <f t="shared" si="3298"/>
        <v>1111.77</v>
      </c>
      <c r="D535" s="109">
        <f t="shared" si="3314"/>
        <v>1111.77</v>
      </c>
      <c r="E535" s="109">
        <f t="shared" si="3299"/>
        <v>1123.67</v>
      </c>
      <c r="F535" s="109">
        <f t="shared" si="3315"/>
        <v>1123.67</v>
      </c>
      <c r="G535" s="109">
        <f t="shared" si="3300"/>
        <v>1117.72</v>
      </c>
      <c r="H535" s="109">
        <f t="shared" si="3316"/>
        <v>1117.72</v>
      </c>
      <c r="I535" s="109">
        <f t="shared" si="3301"/>
        <v>1119.0899999999999</v>
      </c>
      <c r="J535" s="109">
        <f t="shared" si="3317"/>
        <v>1119.0899999999999</v>
      </c>
      <c r="K535" s="109">
        <f t="shared" si="3302"/>
        <v>1117.6300000000001</v>
      </c>
      <c r="L535" s="109">
        <f t="shared" si="3318"/>
        <v>1117.6300000000001</v>
      </c>
      <c r="M535" s="109">
        <f t="shared" si="3303"/>
        <v>1115.0999999999999</v>
      </c>
      <c r="N535" s="109">
        <f t="shared" si="3319"/>
        <v>1115.0999999999999</v>
      </c>
      <c r="O535" s="109">
        <f t="shared" si="3304"/>
        <v>1073.6500000000001</v>
      </c>
      <c r="P535" s="109">
        <f t="shared" si="3320"/>
        <v>1073.6500000000001</v>
      </c>
      <c r="Q535" s="109">
        <f t="shared" si="3305"/>
        <v>1058.0899999999999</v>
      </c>
      <c r="R535" s="109">
        <f t="shared" si="3321"/>
        <v>1058.0899999999999</v>
      </c>
      <c r="S535" s="109">
        <f t="shared" si="3306"/>
        <v>1073.6500000000001</v>
      </c>
      <c r="T535" s="109">
        <f t="shared" si="3322"/>
        <v>1073.6500000000001</v>
      </c>
      <c r="U535" s="109">
        <f t="shared" si="3307"/>
        <v>1060.0899999999999</v>
      </c>
      <c r="V535" s="109">
        <f t="shared" si="3308"/>
        <v>1060.0899999999999</v>
      </c>
      <c r="W535" s="109">
        <f t="shared" si="3309"/>
        <v>1123.8775326810628</v>
      </c>
      <c r="X535" s="109">
        <f t="shared" si="3323"/>
        <v>1123.8775326810628</v>
      </c>
      <c r="Y535" s="109">
        <f t="shared" si="3310"/>
        <v>1124.3399999999999</v>
      </c>
      <c r="Z535" s="109">
        <f t="shared" si="3324"/>
        <v>1124.3399999999999</v>
      </c>
      <c r="AA535" s="109">
        <f t="shared" si="3311"/>
        <v>1126.4568749999989</v>
      </c>
      <c r="AB535" s="109">
        <f t="shared" si="3325"/>
        <v>1126.4568749999989</v>
      </c>
      <c r="AC535" s="109">
        <f t="shared" si="3312"/>
        <v>1124.4930833333331</v>
      </c>
      <c r="AD535" s="109">
        <f t="shared" si="3326"/>
        <v>1124.4930833333331</v>
      </c>
      <c r="AE535" s="109">
        <f t="shared" si="3313"/>
        <v>1124.4890404061762</v>
      </c>
      <c r="AF535" s="109">
        <f t="shared" si="3327"/>
        <v>1124.4890404061762</v>
      </c>
      <c r="AG535" s="109">
        <f t="shared" si="3328"/>
        <v>1123.1238136873469</v>
      </c>
      <c r="AH535" s="109">
        <f t="shared" si="3329"/>
        <v>1123.1238136873469</v>
      </c>
      <c r="AI535" s="35">
        <f t="shared" si="3330"/>
        <v>1076.608661999408</v>
      </c>
      <c r="AJ535" s="109">
        <f t="shared" si="3331"/>
        <v>1076.608661999408</v>
      </c>
      <c r="AK535" s="35">
        <f t="shared" si="3332"/>
        <v>1076.608661999408</v>
      </c>
      <c r="AL535" s="109">
        <f t="shared" si="3333"/>
        <v>1076.608661999408</v>
      </c>
      <c r="AM535" s="35">
        <f t="shared" si="3334"/>
        <v>1076.6456011701148</v>
      </c>
      <c r="AN535" s="109">
        <f t="shared" si="3335"/>
        <v>1076.6456011701148</v>
      </c>
      <c r="AO535" s="35">
        <f t="shared" si="3336"/>
        <v>1076.765700416463</v>
      </c>
      <c r="AP535" s="109">
        <f t="shared" si="3337"/>
        <v>1076.765700416463</v>
      </c>
      <c r="BB535">
        <v>110</v>
      </c>
      <c r="BE535" s="327">
        <f t="shared" si="3297"/>
        <v>10000</v>
      </c>
      <c r="JE535" s="327"/>
      <c r="JF535" s="327"/>
      <c r="MZ535">
        <v>109</v>
      </c>
      <c r="NA535" s="591">
        <f>$D$7+($AT$36*$L$7)+($AV$36*$M$7)</f>
        <v>0.02</v>
      </c>
      <c r="OU535">
        <v>109</v>
      </c>
      <c r="OV535" s="591">
        <f>$D$7+($BB$36*$L$7)+($BD$36*$M$7)</f>
        <v>0.02</v>
      </c>
      <c r="OW535" s="591">
        <f>($BB$36)+($BD$36)</f>
        <v>0</v>
      </c>
    </row>
    <row r="536" spans="2:413" hidden="1" x14ac:dyDescent="0.3">
      <c r="B536">
        <v>110</v>
      </c>
      <c r="C536" s="109">
        <f t="shared" si="3298"/>
        <v>1111.77</v>
      </c>
      <c r="D536" s="109">
        <f t="shared" si="3314"/>
        <v>1111.77</v>
      </c>
      <c r="E536" s="109">
        <f t="shared" si="3299"/>
        <v>1122.9100000000001</v>
      </c>
      <c r="F536" s="109">
        <f t="shared" si="3315"/>
        <v>1122.9100000000001</v>
      </c>
      <c r="G536" s="109">
        <f t="shared" si="3300"/>
        <v>1117.72</v>
      </c>
      <c r="H536" s="109">
        <f t="shared" si="3316"/>
        <v>1117.72</v>
      </c>
      <c r="I536" s="109">
        <f t="shared" si="3301"/>
        <v>1119.0899999999999</v>
      </c>
      <c r="J536" s="109">
        <f t="shared" si="3317"/>
        <v>1119.0899999999999</v>
      </c>
      <c r="K536" s="109">
        <f t="shared" si="3302"/>
        <v>1117.6300000000001</v>
      </c>
      <c r="L536" s="109">
        <f t="shared" si="3318"/>
        <v>1117.6300000000001</v>
      </c>
      <c r="M536" s="109">
        <f t="shared" si="3303"/>
        <v>1115.0999999999999</v>
      </c>
      <c r="N536" s="109">
        <f t="shared" si="3319"/>
        <v>1115.0999999999999</v>
      </c>
      <c r="O536" s="109">
        <f t="shared" si="3304"/>
        <v>1073.23</v>
      </c>
      <c r="P536" s="109">
        <f t="shared" si="3320"/>
        <v>1073.23</v>
      </c>
      <c r="Q536" s="109">
        <f t="shared" si="3305"/>
        <v>1058.0899999999999</v>
      </c>
      <c r="R536" s="109">
        <f t="shared" si="3321"/>
        <v>1058.0899999999999</v>
      </c>
      <c r="S536" s="109">
        <f t="shared" si="3306"/>
        <v>1073.6500000000001</v>
      </c>
      <c r="T536" s="109">
        <f t="shared" si="3322"/>
        <v>1073.6500000000001</v>
      </c>
      <c r="U536" s="109">
        <f t="shared" si="3307"/>
        <v>1060.0899999999999</v>
      </c>
      <c r="V536" s="109">
        <f t="shared" si="3308"/>
        <v>1060.0899999999999</v>
      </c>
      <c r="W536" s="109">
        <f t="shared" si="3309"/>
        <v>1123.8775326810628</v>
      </c>
      <c r="X536" s="109">
        <f t="shared" si="3323"/>
        <v>1123.8775326810628</v>
      </c>
      <c r="Y536" s="109">
        <f t="shared" si="3310"/>
        <v>1124.3399999999999</v>
      </c>
      <c r="Z536" s="109">
        <f t="shared" si="3324"/>
        <v>1124.3399999999999</v>
      </c>
      <c r="AA536" s="109">
        <f t="shared" si="3311"/>
        <v>1126.4568749999989</v>
      </c>
      <c r="AB536" s="109">
        <f t="shared" si="3325"/>
        <v>1126.4568749999989</v>
      </c>
      <c r="AC536" s="109">
        <f t="shared" si="3312"/>
        <v>1124.4930833333331</v>
      </c>
      <c r="AD536" s="109">
        <f t="shared" si="3326"/>
        <v>1124.4930833333331</v>
      </c>
      <c r="AE536" s="109">
        <f t="shared" si="3313"/>
        <v>1124.4890404061762</v>
      </c>
      <c r="AF536" s="109">
        <f t="shared" si="3327"/>
        <v>1124.4890404061762</v>
      </c>
      <c r="AG536" s="109">
        <f t="shared" si="3328"/>
        <v>1123.1238136873469</v>
      </c>
      <c r="AH536" s="109">
        <f t="shared" si="3329"/>
        <v>1123.1238136873469</v>
      </c>
      <c r="AI536" s="35">
        <f t="shared" si="3330"/>
        <v>1076.608661999408</v>
      </c>
      <c r="AJ536" s="109">
        <f t="shared" si="3331"/>
        <v>1076.608661999408</v>
      </c>
      <c r="AK536" s="35">
        <f t="shared" si="3332"/>
        <v>1076.608661999408</v>
      </c>
      <c r="AL536" s="109">
        <f t="shared" si="3333"/>
        <v>1076.608661999408</v>
      </c>
      <c r="AM536" s="35">
        <f t="shared" si="3334"/>
        <v>1076.6456011701148</v>
      </c>
      <c r="AN536" s="109">
        <f t="shared" si="3335"/>
        <v>1076.6456011701148</v>
      </c>
      <c r="AO536" s="35">
        <f t="shared" si="3336"/>
        <v>1076.765700416463</v>
      </c>
      <c r="AP536" s="109">
        <f t="shared" si="3337"/>
        <v>1076.765700416463</v>
      </c>
      <c r="BB536">
        <v>111</v>
      </c>
      <c r="BE536" s="327">
        <f t="shared" si="3297"/>
        <v>10000</v>
      </c>
      <c r="JE536" s="327"/>
      <c r="JF536" s="327"/>
      <c r="MZ536">
        <v>110</v>
      </c>
      <c r="NA536" s="591">
        <f t="shared" ref="NA536:NA546" si="3347">$D$7+($AT$36*$L$7)+($AV$36*$M$7)</f>
        <v>0.02</v>
      </c>
      <c r="OU536">
        <v>110</v>
      </c>
      <c r="OV536" s="591">
        <f t="shared" ref="OV536:OV546" si="3348">$D$7+($BB$36*$L$7)+($BD$36*$M$7)</f>
        <v>0.02</v>
      </c>
      <c r="OW536" s="591">
        <f t="shared" ref="OW536:OW546" si="3349">($BB$36)+($BD$36)</f>
        <v>0</v>
      </c>
    </row>
    <row r="537" spans="2:413" hidden="1" x14ac:dyDescent="0.3">
      <c r="B537">
        <v>111</v>
      </c>
      <c r="C537" s="109">
        <f t="shared" si="3298"/>
        <v>1111.77</v>
      </c>
      <c r="D537" s="109">
        <f t="shared" si="3314"/>
        <v>1111.77</v>
      </c>
      <c r="E537" s="109">
        <f t="shared" si="3299"/>
        <v>1122.1500000000001</v>
      </c>
      <c r="F537" s="109">
        <f t="shared" si="3315"/>
        <v>1122.1500000000001</v>
      </c>
      <c r="G537" s="109">
        <f t="shared" si="3300"/>
        <v>1117.72</v>
      </c>
      <c r="H537" s="109">
        <f t="shared" si="3316"/>
        <v>1117.72</v>
      </c>
      <c r="I537" s="109">
        <f t="shared" si="3301"/>
        <v>1119.0899999999999</v>
      </c>
      <c r="J537" s="109">
        <f t="shared" si="3317"/>
        <v>1119.0899999999999</v>
      </c>
      <c r="K537" s="109">
        <f t="shared" si="3302"/>
        <v>1117.6300000000001</v>
      </c>
      <c r="L537" s="109">
        <f t="shared" si="3318"/>
        <v>1117.6300000000001</v>
      </c>
      <c r="M537" s="109">
        <f t="shared" si="3303"/>
        <v>1115.0999999999999</v>
      </c>
      <c r="N537" s="109">
        <f t="shared" si="3319"/>
        <v>1115.0999999999999</v>
      </c>
      <c r="O537" s="109">
        <f t="shared" si="3304"/>
        <v>1072.82</v>
      </c>
      <c r="P537" s="109">
        <f t="shared" si="3320"/>
        <v>1072.82</v>
      </c>
      <c r="Q537" s="109">
        <f t="shared" si="3305"/>
        <v>1058.0899999999999</v>
      </c>
      <c r="R537" s="109">
        <f t="shared" si="3321"/>
        <v>1058.0899999999999</v>
      </c>
      <c r="S537" s="109">
        <f t="shared" si="3306"/>
        <v>1073.6500000000001</v>
      </c>
      <c r="T537" s="109">
        <f t="shared" si="3322"/>
        <v>1073.6500000000001</v>
      </c>
      <c r="U537" s="109">
        <f t="shared" si="3307"/>
        <v>1060.0899999999999</v>
      </c>
      <c r="V537" s="109">
        <f t="shared" si="3308"/>
        <v>1060.0899999999999</v>
      </c>
      <c r="W537" s="109">
        <f t="shared" si="3309"/>
        <v>1123.8775326810628</v>
      </c>
      <c r="X537" s="109">
        <f t="shared" si="3323"/>
        <v>1123.8775326810628</v>
      </c>
      <c r="Y537" s="109">
        <f t="shared" si="3310"/>
        <v>1124.3399999999999</v>
      </c>
      <c r="Z537" s="109">
        <f t="shared" si="3324"/>
        <v>1124.3399999999999</v>
      </c>
      <c r="AA537" s="109">
        <f t="shared" si="3311"/>
        <v>1126.4568749999989</v>
      </c>
      <c r="AB537" s="109">
        <f t="shared" si="3325"/>
        <v>1126.4568749999989</v>
      </c>
      <c r="AC537" s="109">
        <f t="shared" si="3312"/>
        <v>1124.4930833333331</v>
      </c>
      <c r="AD537" s="109">
        <f t="shared" si="3326"/>
        <v>1124.4930833333331</v>
      </c>
      <c r="AE537" s="109">
        <f t="shared" si="3313"/>
        <v>1124.4890404061762</v>
      </c>
      <c r="AF537" s="109">
        <f t="shared" si="3327"/>
        <v>1124.4890404061762</v>
      </c>
      <c r="AG537" s="109">
        <f t="shared" si="3328"/>
        <v>1123.1238136873469</v>
      </c>
      <c r="AH537" s="109">
        <f t="shared" si="3329"/>
        <v>1123.1238136873469</v>
      </c>
      <c r="AI537" s="35">
        <f t="shared" si="3330"/>
        <v>1076.608661999408</v>
      </c>
      <c r="AJ537" s="109">
        <f t="shared" si="3331"/>
        <v>1076.608661999408</v>
      </c>
      <c r="AK537" s="35">
        <f t="shared" si="3332"/>
        <v>1076.608661999408</v>
      </c>
      <c r="AL537" s="109">
        <f t="shared" si="3333"/>
        <v>1076.608661999408</v>
      </c>
      <c r="AM537" s="35">
        <f t="shared" si="3334"/>
        <v>1076.6456011701148</v>
      </c>
      <c r="AN537" s="109">
        <f t="shared" si="3335"/>
        <v>1076.6456011701148</v>
      </c>
      <c r="AO537" s="35">
        <f t="shared" si="3336"/>
        <v>1076.765700416463</v>
      </c>
      <c r="AP537" s="109">
        <f t="shared" si="3337"/>
        <v>1076.765700416463</v>
      </c>
      <c r="BB537">
        <v>112</v>
      </c>
      <c r="BE537" s="327">
        <f t="shared" si="3297"/>
        <v>10000</v>
      </c>
      <c r="JE537" s="327"/>
      <c r="JF537" s="327"/>
      <c r="MZ537">
        <v>111</v>
      </c>
      <c r="NA537" s="591">
        <f t="shared" si="3347"/>
        <v>0.02</v>
      </c>
      <c r="OU537">
        <v>111</v>
      </c>
      <c r="OV537" s="591">
        <f t="shared" si="3348"/>
        <v>0.02</v>
      </c>
      <c r="OW537" s="591">
        <f t="shared" si="3349"/>
        <v>0</v>
      </c>
    </row>
    <row r="538" spans="2:413" hidden="1" x14ac:dyDescent="0.3">
      <c r="B538">
        <v>112</v>
      </c>
      <c r="C538" s="109">
        <f t="shared" si="3298"/>
        <v>1111.77</v>
      </c>
      <c r="D538" s="109">
        <f t="shared" si="3314"/>
        <v>1111.77</v>
      </c>
      <c r="E538" s="109">
        <f t="shared" si="3299"/>
        <v>1121.3900000000001</v>
      </c>
      <c r="F538" s="109">
        <f t="shared" si="3315"/>
        <v>1121.3900000000001</v>
      </c>
      <c r="G538" s="109">
        <f t="shared" si="3300"/>
        <v>1117.72</v>
      </c>
      <c r="H538" s="109">
        <f t="shared" si="3316"/>
        <v>1117.72</v>
      </c>
      <c r="I538" s="109">
        <f t="shared" si="3301"/>
        <v>1119.0899999999999</v>
      </c>
      <c r="J538" s="109">
        <f t="shared" si="3317"/>
        <v>1119.0899999999999</v>
      </c>
      <c r="K538" s="109">
        <f t="shared" si="3302"/>
        <v>1117.6300000000001</v>
      </c>
      <c r="L538" s="109">
        <f t="shared" si="3318"/>
        <v>1117.6300000000001</v>
      </c>
      <c r="M538" s="109">
        <f t="shared" si="3303"/>
        <v>1115.0999999999999</v>
      </c>
      <c r="N538" s="109">
        <f t="shared" si="3319"/>
        <v>1115.0999999999999</v>
      </c>
      <c r="O538" s="109">
        <f t="shared" si="3304"/>
        <v>1072.3900000000001</v>
      </c>
      <c r="P538" s="109">
        <f t="shared" si="3320"/>
        <v>1072.3900000000001</v>
      </c>
      <c r="Q538" s="109">
        <f t="shared" si="3305"/>
        <v>1058.0899999999999</v>
      </c>
      <c r="R538" s="109">
        <f t="shared" si="3321"/>
        <v>1058.0899999999999</v>
      </c>
      <c r="S538" s="109">
        <f t="shared" si="3306"/>
        <v>1073.6500000000001</v>
      </c>
      <c r="T538" s="109">
        <f t="shared" si="3322"/>
        <v>1073.6500000000001</v>
      </c>
      <c r="U538" s="109">
        <f t="shared" si="3307"/>
        <v>1060.0899999999999</v>
      </c>
      <c r="V538" s="109">
        <f t="shared" si="3308"/>
        <v>1060.0899999999999</v>
      </c>
      <c r="W538" s="109">
        <f t="shared" si="3309"/>
        <v>1123.8775326810628</v>
      </c>
      <c r="X538" s="109">
        <f t="shared" si="3323"/>
        <v>1123.8775326810628</v>
      </c>
      <c r="Y538" s="109">
        <f t="shared" si="3310"/>
        <v>1124.3399999999999</v>
      </c>
      <c r="Z538" s="109">
        <f t="shared" si="3324"/>
        <v>1124.3399999999999</v>
      </c>
      <c r="AA538" s="109">
        <f t="shared" si="3311"/>
        <v>1126.4568749999989</v>
      </c>
      <c r="AB538" s="109">
        <f t="shared" si="3325"/>
        <v>1126.4568749999989</v>
      </c>
      <c r="AC538" s="109">
        <f t="shared" si="3312"/>
        <v>1124.4930833333331</v>
      </c>
      <c r="AD538" s="109">
        <f t="shared" si="3326"/>
        <v>1124.4930833333331</v>
      </c>
      <c r="AE538" s="109">
        <f t="shared" si="3313"/>
        <v>1124.4890404061762</v>
      </c>
      <c r="AF538" s="109">
        <f t="shared" si="3327"/>
        <v>1124.4890404061762</v>
      </c>
      <c r="AG538" s="109">
        <f t="shared" si="3328"/>
        <v>1123.1238136873469</v>
      </c>
      <c r="AH538" s="109">
        <f t="shared" si="3329"/>
        <v>1123.1238136873469</v>
      </c>
      <c r="AI538" s="35">
        <f t="shared" si="3330"/>
        <v>1076.608661999408</v>
      </c>
      <c r="AJ538" s="109">
        <f t="shared" si="3331"/>
        <v>1076.608661999408</v>
      </c>
      <c r="AK538" s="35">
        <f t="shared" si="3332"/>
        <v>1076.608661999408</v>
      </c>
      <c r="AL538" s="109">
        <f t="shared" si="3333"/>
        <v>1076.608661999408</v>
      </c>
      <c r="AM538" s="35">
        <f t="shared" si="3334"/>
        <v>1076.6456011701148</v>
      </c>
      <c r="AN538" s="109">
        <f t="shared" si="3335"/>
        <v>1076.6456011701148</v>
      </c>
      <c r="AO538" s="35">
        <f t="shared" si="3336"/>
        <v>1076.765700416463</v>
      </c>
      <c r="AP538" s="109">
        <f t="shared" si="3337"/>
        <v>1076.765700416463</v>
      </c>
      <c r="BB538">
        <v>113</v>
      </c>
      <c r="BE538" s="327">
        <f t="shared" si="3297"/>
        <v>10000</v>
      </c>
      <c r="JE538" s="327"/>
      <c r="JF538" s="327"/>
      <c r="MZ538">
        <v>112</v>
      </c>
      <c r="NA538" s="591">
        <f t="shared" si="3347"/>
        <v>0.02</v>
      </c>
      <c r="OU538">
        <v>112</v>
      </c>
      <c r="OV538" s="591">
        <f t="shared" si="3348"/>
        <v>0.02</v>
      </c>
      <c r="OW538" s="591">
        <f t="shared" si="3349"/>
        <v>0</v>
      </c>
    </row>
    <row r="539" spans="2:413" hidden="1" x14ac:dyDescent="0.3">
      <c r="B539">
        <v>113</v>
      </c>
      <c r="C539" s="109">
        <f t="shared" si="3298"/>
        <v>1111.77</v>
      </c>
      <c r="D539" s="109">
        <f t="shared" si="3314"/>
        <v>1111.77</v>
      </c>
      <c r="E539" s="109">
        <f t="shared" si="3299"/>
        <v>1120.6300000000001</v>
      </c>
      <c r="F539" s="109">
        <f t="shared" si="3315"/>
        <v>1120.6300000000001</v>
      </c>
      <c r="G539" s="109">
        <f t="shared" si="3300"/>
        <v>1117.72</v>
      </c>
      <c r="H539" s="109">
        <f t="shared" si="3316"/>
        <v>1117.72</v>
      </c>
      <c r="I539" s="109">
        <f t="shared" si="3301"/>
        <v>1119.0899999999999</v>
      </c>
      <c r="J539" s="109">
        <f t="shared" si="3317"/>
        <v>1119.0899999999999</v>
      </c>
      <c r="K539" s="109">
        <f t="shared" si="3302"/>
        <v>1117.6300000000001</v>
      </c>
      <c r="L539" s="109">
        <f t="shared" si="3318"/>
        <v>1117.6300000000001</v>
      </c>
      <c r="M539" s="109">
        <f t="shared" si="3303"/>
        <v>1115.0999999999999</v>
      </c>
      <c r="N539" s="109">
        <f t="shared" si="3319"/>
        <v>1115.0999999999999</v>
      </c>
      <c r="O539" s="109">
        <f t="shared" si="3304"/>
        <v>1071.97</v>
      </c>
      <c r="P539" s="109">
        <f t="shared" si="3320"/>
        <v>1071.97</v>
      </c>
      <c r="Q539" s="109">
        <f t="shared" si="3305"/>
        <v>1058.0899999999999</v>
      </c>
      <c r="R539" s="109">
        <f t="shared" si="3321"/>
        <v>1058.0899999999999</v>
      </c>
      <c r="S539" s="109">
        <f t="shared" si="3306"/>
        <v>1073.6500000000001</v>
      </c>
      <c r="T539" s="109">
        <f t="shared" si="3322"/>
        <v>1073.6500000000001</v>
      </c>
      <c r="U539" s="109">
        <f t="shared" si="3307"/>
        <v>1060.0899999999999</v>
      </c>
      <c r="V539" s="109">
        <f t="shared" si="3308"/>
        <v>1060.0899999999999</v>
      </c>
      <c r="W539" s="109">
        <f t="shared" si="3309"/>
        <v>1123.8775326810628</v>
      </c>
      <c r="X539" s="109">
        <f t="shared" si="3323"/>
        <v>1123.8775326810628</v>
      </c>
      <c r="Y539" s="109">
        <f t="shared" si="3310"/>
        <v>1124.3399999999999</v>
      </c>
      <c r="Z539" s="109">
        <f t="shared" si="3324"/>
        <v>1124.3399999999999</v>
      </c>
      <c r="AA539" s="109">
        <f t="shared" si="3311"/>
        <v>1126.4568749999989</v>
      </c>
      <c r="AB539" s="109">
        <f t="shared" si="3325"/>
        <v>1126.4568749999989</v>
      </c>
      <c r="AC539" s="109">
        <f t="shared" si="3312"/>
        <v>1124.4930833333331</v>
      </c>
      <c r="AD539" s="109">
        <f t="shared" si="3326"/>
        <v>1124.4930833333331</v>
      </c>
      <c r="AE539" s="109">
        <f t="shared" si="3313"/>
        <v>1124.4890404061762</v>
      </c>
      <c r="AF539" s="109">
        <f t="shared" si="3327"/>
        <v>1124.4890404061762</v>
      </c>
      <c r="AG539" s="109">
        <f t="shared" si="3328"/>
        <v>1123.1238136873469</v>
      </c>
      <c r="AH539" s="109">
        <f t="shared" si="3329"/>
        <v>1123.1238136873469</v>
      </c>
      <c r="AI539" s="35">
        <f t="shared" si="3330"/>
        <v>1076.608661999408</v>
      </c>
      <c r="AJ539" s="109">
        <f t="shared" si="3331"/>
        <v>1076.608661999408</v>
      </c>
      <c r="AK539" s="35">
        <f t="shared" si="3332"/>
        <v>1076.608661999408</v>
      </c>
      <c r="AL539" s="109">
        <f t="shared" si="3333"/>
        <v>1076.608661999408</v>
      </c>
      <c r="AM539" s="35">
        <f t="shared" si="3334"/>
        <v>1076.6456011701148</v>
      </c>
      <c r="AN539" s="109">
        <f t="shared" si="3335"/>
        <v>1076.6456011701148</v>
      </c>
      <c r="AO539" s="35">
        <f t="shared" si="3336"/>
        <v>1076.765700416463</v>
      </c>
      <c r="AP539" s="109">
        <f t="shared" si="3337"/>
        <v>1076.765700416463</v>
      </c>
      <c r="BB539">
        <v>114</v>
      </c>
      <c r="BE539" s="327">
        <f t="shared" si="3297"/>
        <v>10000</v>
      </c>
      <c r="JE539" s="327"/>
      <c r="JF539" s="327"/>
      <c r="MZ539">
        <v>113</v>
      </c>
      <c r="NA539" s="591">
        <f t="shared" si="3347"/>
        <v>0.02</v>
      </c>
      <c r="OU539">
        <v>113</v>
      </c>
      <c r="OV539" s="591">
        <f t="shared" si="3348"/>
        <v>0.02</v>
      </c>
      <c r="OW539" s="591">
        <f t="shared" si="3349"/>
        <v>0</v>
      </c>
    </row>
    <row r="540" spans="2:413" hidden="1" x14ac:dyDescent="0.3">
      <c r="B540">
        <v>114</v>
      </c>
      <c r="C540" s="109">
        <f t="shared" si="3298"/>
        <v>1111.77</v>
      </c>
      <c r="D540" s="109">
        <f t="shared" si="3314"/>
        <v>1111.77</v>
      </c>
      <c r="E540" s="109">
        <f t="shared" si="3299"/>
        <v>1119.8699999999999</v>
      </c>
      <c r="F540" s="109">
        <f t="shared" si="3315"/>
        <v>1119.8699999999999</v>
      </c>
      <c r="G540" s="109">
        <f t="shared" si="3300"/>
        <v>1117.72</v>
      </c>
      <c r="H540" s="109">
        <f t="shared" si="3316"/>
        <v>1117.72</v>
      </c>
      <c r="I540" s="109">
        <f t="shared" si="3301"/>
        <v>1119.0899999999999</v>
      </c>
      <c r="J540" s="109">
        <f t="shared" si="3317"/>
        <v>1119.0899999999999</v>
      </c>
      <c r="K540" s="109">
        <f t="shared" si="3302"/>
        <v>1117.6300000000001</v>
      </c>
      <c r="L540" s="109">
        <f t="shared" si="3318"/>
        <v>1117.6300000000001</v>
      </c>
      <c r="M540" s="109">
        <f t="shared" si="3303"/>
        <v>1115.0999999999999</v>
      </c>
      <c r="N540" s="109">
        <f t="shared" si="3319"/>
        <v>1115.0999999999999</v>
      </c>
      <c r="O540" s="109">
        <f t="shared" si="3304"/>
        <v>1071.54</v>
      </c>
      <c r="P540" s="109">
        <f t="shared" si="3320"/>
        <v>1071.54</v>
      </c>
      <c r="Q540" s="109">
        <f t="shared" si="3305"/>
        <v>1058.0899999999999</v>
      </c>
      <c r="R540" s="109">
        <f t="shared" si="3321"/>
        <v>1058.0899999999999</v>
      </c>
      <c r="S540" s="109">
        <f t="shared" si="3306"/>
        <v>1073.6500000000001</v>
      </c>
      <c r="T540" s="109">
        <f t="shared" si="3322"/>
        <v>1073.6500000000001</v>
      </c>
      <c r="U540" s="109">
        <f t="shared" si="3307"/>
        <v>1060.0899999999999</v>
      </c>
      <c r="V540" s="109">
        <f t="shared" si="3308"/>
        <v>1060.0899999999999</v>
      </c>
      <c r="W540" s="109">
        <f t="shared" si="3309"/>
        <v>1123.8775326810628</v>
      </c>
      <c r="X540" s="109">
        <f t="shared" si="3323"/>
        <v>1123.8775326810628</v>
      </c>
      <c r="Y540" s="109">
        <f t="shared" si="3310"/>
        <v>1124.3399999999999</v>
      </c>
      <c r="Z540" s="109">
        <f t="shared" si="3324"/>
        <v>1124.3399999999999</v>
      </c>
      <c r="AA540" s="109">
        <f t="shared" si="3311"/>
        <v>1126.4568749999989</v>
      </c>
      <c r="AB540" s="109">
        <f t="shared" si="3325"/>
        <v>1126.4568749999989</v>
      </c>
      <c r="AC540" s="109">
        <f t="shared" si="3312"/>
        <v>1124.4930833333331</v>
      </c>
      <c r="AD540" s="109">
        <f t="shared" si="3326"/>
        <v>1124.4930833333331</v>
      </c>
      <c r="AE540" s="109">
        <f t="shared" si="3313"/>
        <v>1124.4890404061762</v>
      </c>
      <c r="AF540" s="109">
        <f t="shared" si="3327"/>
        <v>1124.4890404061762</v>
      </c>
      <c r="AG540" s="109">
        <f t="shared" si="3328"/>
        <v>1123.1238136873469</v>
      </c>
      <c r="AH540" s="109">
        <f t="shared" si="3329"/>
        <v>1123.1238136873469</v>
      </c>
      <c r="AI540" s="35">
        <f t="shared" si="3330"/>
        <v>1076.608661999408</v>
      </c>
      <c r="AJ540" s="109">
        <f t="shared" si="3331"/>
        <v>1076.608661999408</v>
      </c>
      <c r="AK540" s="35">
        <f t="shared" si="3332"/>
        <v>1076.608661999408</v>
      </c>
      <c r="AL540" s="109">
        <f t="shared" si="3333"/>
        <v>1076.608661999408</v>
      </c>
      <c r="AM540" s="35">
        <f t="shared" si="3334"/>
        <v>1076.6456011701148</v>
      </c>
      <c r="AN540" s="109">
        <f t="shared" si="3335"/>
        <v>1076.6456011701148</v>
      </c>
      <c r="AO540" s="35">
        <f t="shared" si="3336"/>
        <v>1076.765700416463</v>
      </c>
      <c r="AP540" s="109">
        <f t="shared" si="3337"/>
        <v>1076.765700416463</v>
      </c>
      <c r="BB540">
        <v>115</v>
      </c>
      <c r="BE540" s="327">
        <f t="shared" si="3297"/>
        <v>10000</v>
      </c>
      <c r="JE540" s="327"/>
      <c r="JF540" s="327"/>
      <c r="MZ540">
        <v>114</v>
      </c>
      <c r="NA540" s="591">
        <f t="shared" si="3347"/>
        <v>0.02</v>
      </c>
      <c r="OU540">
        <v>114</v>
      </c>
      <c r="OV540" s="591">
        <f t="shared" si="3348"/>
        <v>0.02</v>
      </c>
      <c r="OW540" s="591">
        <f t="shared" si="3349"/>
        <v>0</v>
      </c>
    </row>
    <row r="541" spans="2:413" hidden="1" x14ac:dyDescent="0.3">
      <c r="B541">
        <v>115</v>
      </c>
      <c r="C541" s="109">
        <f t="shared" si="3298"/>
        <v>1111.77</v>
      </c>
      <c r="D541" s="109">
        <f t="shared" si="3314"/>
        <v>1111.77</v>
      </c>
      <c r="E541" s="109">
        <f t="shared" si="3299"/>
        <v>1119.0899999999999</v>
      </c>
      <c r="F541" s="109">
        <f t="shared" si="3315"/>
        <v>1119.0899999999999</v>
      </c>
      <c r="G541" s="109">
        <f t="shared" si="3300"/>
        <v>1117.72</v>
      </c>
      <c r="H541" s="109">
        <f t="shared" si="3316"/>
        <v>1117.72</v>
      </c>
      <c r="I541" s="109">
        <f t="shared" si="3301"/>
        <v>1119.0899999999999</v>
      </c>
      <c r="J541" s="109">
        <f t="shared" si="3317"/>
        <v>1119.0899999999999</v>
      </c>
      <c r="K541" s="109">
        <f t="shared" si="3302"/>
        <v>1117.6300000000001</v>
      </c>
      <c r="L541" s="109">
        <f t="shared" si="3318"/>
        <v>1117.6300000000001</v>
      </c>
      <c r="M541" s="109">
        <f t="shared" si="3303"/>
        <v>1115.0999999999999</v>
      </c>
      <c r="N541" s="109">
        <f t="shared" si="3319"/>
        <v>1115.0999999999999</v>
      </c>
      <c r="O541" s="109">
        <f t="shared" si="3304"/>
        <v>1071.1300000000001</v>
      </c>
      <c r="P541" s="109">
        <f t="shared" si="3320"/>
        <v>1071.1300000000001</v>
      </c>
      <c r="Q541" s="109">
        <f t="shared" si="3305"/>
        <v>1058.0899999999999</v>
      </c>
      <c r="R541" s="109">
        <f t="shared" si="3321"/>
        <v>1058.0899999999999</v>
      </c>
      <c r="S541" s="109">
        <f t="shared" si="3306"/>
        <v>1073.6500000000001</v>
      </c>
      <c r="T541" s="109">
        <f t="shared" si="3322"/>
        <v>1073.6500000000001</v>
      </c>
      <c r="U541" s="109">
        <f t="shared" si="3307"/>
        <v>1060.0899999999999</v>
      </c>
      <c r="V541" s="109">
        <f t="shared" si="3308"/>
        <v>1060.0899999999999</v>
      </c>
      <c r="W541" s="109">
        <f t="shared" si="3309"/>
        <v>1123.8775326810628</v>
      </c>
      <c r="X541" s="109">
        <f t="shared" si="3323"/>
        <v>1123.8775326810628</v>
      </c>
      <c r="Y541" s="109">
        <f t="shared" si="3310"/>
        <v>1124.3399999999999</v>
      </c>
      <c r="Z541" s="109">
        <f t="shared" si="3324"/>
        <v>1124.3399999999999</v>
      </c>
      <c r="AA541" s="109">
        <f t="shared" si="3311"/>
        <v>1126.4568749999989</v>
      </c>
      <c r="AB541" s="109">
        <f t="shared" si="3325"/>
        <v>1126.4568749999989</v>
      </c>
      <c r="AC541" s="109">
        <f t="shared" si="3312"/>
        <v>1124.4930833333331</v>
      </c>
      <c r="AD541" s="109">
        <f t="shared" si="3326"/>
        <v>1124.4930833333331</v>
      </c>
      <c r="AE541" s="109">
        <f t="shared" si="3313"/>
        <v>1124.4890404061762</v>
      </c>
      <c r="AF541" s="109">
        <f t="shared" si="3327"/>
        <v>1124.4890404061762</v>
      </c>
      <c r="AG541" s="109">
        <f t="shared" si="3328"/>
        <v>1123.1238136873469</v>
      </c>
      <c r="AH541" s="109">
        <f t="shared" si="3329"/>
        <v>1123.1238136873469</v>
      </c>
      <c r="AI541" s="35">
        <f t="shared" si="3330"/>
        <v>1076.608661999408</v>
      </c>
      <c r="AJ541" s="109">
        <f t="shared" si="3331"/>
        <v>1076.608661999408</v>
      </c>
      <c r="AK541" s="35">
        <f t="shared" si="3332"/>
        <v>1076.608661999408</v>
      </c>
      <c r="AL541" s="109">
        <f t="shared" si="3333"/>
        <v>1076.608661999408</v>
      </c>
      <c r="AM541" s="35">
        <f t="shared" si="3334"/>
        <v>1076.6456011701148</v>
      </c>
      <c r="AN541" s="109">
        <f t="shared" si="3335"/>
        <v>1076.6456011701148</v>
      </c>
      <c r="AO541" s="35">
        <f t="shared" si="3336"/>
        <v>1076.765700416463</v>
      </c>
      <c r="AP541" s="109">
        <f t="shared" si="3337"/>
        <v>1076.765700416463</v>
      </c>
      <c r="BB541">
        <v>116</v>
      </c>
      <c r="BE541" s="327">
        <f t="shared" si="3297"/>
        <v>10000</v>
      </c>
      <c r="JE541" s="327"/>
      <c r="JF541" s="327"/>
      <c r="MZ541">
        <v>115</v>
      </c>
      <c r="NA541" s="591">
        <f t="shared" si="3347"/>
        <v>0.02</v>
      </c>
      <c r="OU541">
        <v>115</v>
      </c>
      <c r="OV541" s="591">
        <f t="shared" si="3348"/>
        <v>0.02</v>
      </c>
      <c r="OW541" s="591">
        <f t="shared" si="3349"/>
        <v>0</v>
      </c>
    </row>
    <row r="542" spans="2:413" hidden="1" x14ac:dyDescent="0.3">
      <c r="B542">
        <v>116</v>
      </c>
      <c r="C542" s="109">
        <f t="shared" si="3298"/>
        <v>1111.77</v>
      </c>
      <c r="D542" s="109">
        <f t="shared" si="3314"/>
        <v>1111.77</v>
      </c>
      <c r="E542" s="109">
        <f t="shared" si="3299"/>
        <v>1118.33</v>
      </c>
      <c r="F542" s="109">
        <f t="shared" si="3315"/>
        <v>1118.33</v>
      </c>
      <c r="G542" s="109">
        <f t="shared" si="3300"/>
        <v>1117.72</v>
      </c>
      <c r="H542" s="109">
        <f t="shared" si="3316"/>
        <v>1117.72</v>
      </c>
      <c r="I542" s="109">
        <f t="shared" si="3301"/>
        <v>1119.0899999999999</v>
      </c>
      <c r="J542" s="109">
        <f t="shared" si="3317"/>
        <v>1119.0899999999999</v>
      </c>
      <c r="K542" s="109">
        <f t="shared" si="3302"/>
        <v>1117.6300000000001</v>
      </c>
      <c r="L542" s="109">
        <f t="shared" si="3318"/>
        <v>1117.6300000000001</v>
      </c>
      <c r="M542" s="109">
        <f t="shared" si="3303"/>
        <v>1115.0999999999999</v>
      </c>
      <c r="N542" s="109">
        <f t="shared" si="3319"/>
        <v>1115.0999999999999</v>
      </c>
      <c r="O542" s="109">
        <f t="shared" si="3304"/>
        <v>1070.71</v>
      </c>
      <c r="P542" s="109">
        <f t="shared" si="3320"/>
        <v>1070.71</v>
      </c>
      <c r="Q542" s="109">
        <f t="shared" si="3305"/>
        <v>1058.0899999999999</v>
      </c>
      <c r="R542" s="109">
        <f t="shared" si="3321"/>
        <v>1058.0899999999999</v>
      </c>
      <c r="S542" s="109">
        <f t="shared" si="3306"/>
        <v>1073.6500000000001</v>
      </c>
      <c r="T542" s="109">
        <f t="shared" si="3322"/>
        <v>1073.6500000000001</v>
      </c>
      <c r="U542" s="109">
        <f t="shared" si="3307"/>
        <v>1060.0899999999999</v>
      </c>
      <c r="V542" s="109">
        <f t="shared" si="3308"/>
        <v>1060.0899999999999</v>
      </c>
      <c r="W542" s="109">
        <f t="shared" si="3309"/>
        <v>1123.8775326810628</v>
      </c>
      <c r="X542" s="109">
        <f t="shared" si="3323"/>
        <v>1123.8775326810628</v>
      </c>
      <c r="Y542" s="109">
        <f t="shared" si="3310"/>
        <v>1124.3399999999999</v>
      </c>
      <c r="Z542" s="109">
        <f t="shared" si="3324"/>
        <v>1124.3399999999999</v>
      </c>
      <c r="AA542" s="109">
        <f t="shared" si="3311"/>
        <v>1126.4568749999989</v>
      </c>
      <c r="AB542" s="109">
        <f t="shared" si="3325"/>
        <v>1126.4568749999989</v>
      </c>
      <c r="AC542" s="109">
        <f t="shared" si="3312"/>
        <v>1124.4930833333331</v>
      </c>
      <c r="AD542" s="109">
        <f t="shared" si="3326"/>
        <v>1124.4930833333331</v>
      </c>
      <c r="AE542" s="109">
        <f t="shared" si="3313"/>
        <v>1124.4890404061762</v>
      </c>
      <c r="AF542" s="109">
        <f t="shared" si="3327"/>
        <v>1124.4890404061762</v>
      </c>
      <c r="AG542" s="109">
        <f t="shared" si="3328"/>
        <v>1123.1238136873469</v>
      </c>
      <c r="AH542" s="109">
        <f t="shared" si="3329"/>
        <v>1123.1238136873469</v>
      </c>
      <c r="AI542" s="35">
        <f t="shared" si="3330"/>
        <v>1076.608661999408</v>
      </c>
      <c r="AJ542" s="109">
        <f t="shared" si="3331"/>
        <v>1076.608661999408</v>
      </c>
      <c r="AK542" s="35">
        <f t="shared" si="3332"/>
        <v>1076.608661999408</v>
      </c>
      <c r="AL542" s="109">
        <f t="shared" si="3333"/>
        <v>1076.608661999408</v>
      </c>
      <c r="AM542" s="35">
        <f t="shared" si="3334"/>
        <v>1076.6456011701148</v>
      </c>
      <c r="AN542" s="109">
        <f t="shared" si="3335"/>
        <v>1076.6456011701148</v>
      </c>
      <c r="AO542" s="35">
        <f t="shared" si="3336"/>
        <v>1076.765700416463</v>
      </c>
      <c r="AP542" s="109">
        <f t="shared" si="3337"/>
        <v>1076.765700416463</v>
      </c>
      <c r="BB542">
        <v>117</v>
      </c>
      <c r="BE542" s="327">
        <f t="shared" si="3297"/>
        <v>10000</v>
      </c>
      <c r="JE542" s="327"/>
      <c r="JF542" s="327"/>
      <c r="MZ542">
        <v>116</v>
      </c>
      <c r="NA542" s="591">
        <f t="shared" si="3347"/>
        <v>0.02</v>
      </c>
      <c r="OU542">
        <v>116</v>
      </c>
      <c r="OV542" s="591">
        <f t="shared" si="3348"/>
        <v>0.02</v>
      </c>
      <c r="OW542" s="591">
        <f t="shared" si="3349"/>
        <v>0</v>
      </c>
    </row>
    <row r="543" spans="2:413" hidden="1" x14ac:dyDescent="0.3">
      <c r="B543">
        <v>117</v>
      </c>
      <c r="C543" s="109">
        <f t="shared" si="3298"/>
        <v>1111.77</v>
      </c>
      <c r="D543" s="109">
        <f t="shared" si="3314"/>
        <v>1111.77</v>
      </c>
      <c r="E543" s="109">
        <f t="shared" si="3299"/>
        <v>1117.57</v>
      </c>
      <c r="F543" s="109">
        <f t="shared" si="3315"/>
        <v>1117.57</v>
      </c>
      <c r="G543" s="109">
        <f t="shared" si="3300"/>
        <v>1117.72</v>
      </c>
      <c r="H543" s="109">
        <f t="shared" si="3316"/>
        <v>1117.72</v>
      </c>
      <c r="I543" s="109">
        <f t="shared" si="3301"/>
        <v>1119.0899999999999</v>
      </c>
      <c r="J543" s="109">
        <f t="shared" si="3317"/>
        <v>1119.0899999999999</v>
      </c>
      <c r="K543" s="109">
        <f t="shared" si="3302"/>
        <v>1117.6300000000001</v>
      </c>
      <c r="L543" s="109">
        <f t="shared" si="3318"/>
        <v>1117.6300000000001</v>
      </c>
      <c r="M543" s="109">
        <f t="shared" si="3303"/>
        <v>1115.0999999999999</v>
      </c>
      <c r="N543" s="109">
        <f t="shared" si="3319"/>
        <v>1115.0999999999999</v>
      </c>
      <c r="O543" s="109">
        <f t="shared" si="3304"/>
        <v>1070.28</v>
      </c>
      <c r="P543" s="109">
        <f t="shared" si="3320"/>
        <v>1070.28</v>
      </c>
      <c r="Q543" s="109">
        <f t="shared" si="3305"/>
        <v>1058.0899999999999</v>
      </c>
      <c r="R543" s="109">
        <f t="shared" si="3321"/>
        <v>1058.0899999999999</v>
      </c>
      <c r="S543" s="109">
        <f t="shared" si="3306"/>
        <v>1073.6500000000001</v>
      </c>
      <c r="T543" s="109">
        <f t="shared" si="3322"/>
        <v>1073.6500000000001</v>
      </c>
      <c r="U543" s="109">
        <f t="shared" si="3307"/>
        <v>1060.0899999999999</v>
      </c>
      <c r="V543" s="109">
        <f t="shared" si="3308"/>
        <v>1060.0899999999999</v>
      </c>
      <c r="W543" s="109">
        <f t="shared" si="3309"/>
        <v>1123.8775326810628</v>
      </c>
      <c r="X543" s="109">
        <f t="shared" si="3323"/>
        <v>1123.8775326810628</v>
      </c>
      <c r="Y543" s="109">
        <f t="shared" si="3310"/>
        <v>1124.3399999999999</v>
      </c>
      <c r="Z543" s="109">
        <f t="shared" si="3324"/>
        <v>1124.3399999999999</v>
      </c>
      <c r="AA543" s="109">
        <f t="shared" si="3311"/>
        <v>1126.4568749999989</v>
      </c>
      <c r="AB543" s="109">
        <f t="shared" si="3325"/>
        <v>1126.4568749999989</v>
      </c>
      <c r="AC543" s="109">
        <f t="shared" si="3312"/>
        <v>1124.4930833333331</v>
      </c>
      <c r="AD543" s="109">
        <f t="shared" si="3326"/>
        <v>1124.4930833333331</v>
      </c>
      <c r="AE543" s="109">
        <f t="shared" si="3313"/>
        <v>1124.4890404061762</v>
      </c>
      <c r="AF543" s="109">
        <f t="shared" si="3327"/>
        <v>1124.4890404061762</v>
      </c>
      <c r="AG543" s="109">
        <f t="shared" si="3328"/>
        <v>1123.1238136873469</v>
      </c>
      <c r="AH543" s="109">
        <f t="shared" si="3329"/>
        <v>1123.1238136873469</v>
      </c>
      <c r="AI543" s="35">
        <f t="shared" si="3330"/>
        <v>1076.608661999408</v>
      </c>
      <c r="AJ543" s="109">
        <f t="shared" si="3331"/>
        <v>1076.608661999408</v>
      </c>
      <c r="AK543" s="35">
        <f t="shared" si="3332"/>
        <v>1076.608661999408</v>
      </c>
      <c r="AL543" s="109">
        <f t="shared" si="3333"/>
        <v>1076.608661999408</v>
      </c>
      <c r="AM543" s="35">
        <f t="shared" si="3334"/>
        <v>1076.6456011701148</v>
      </c>
      <c r="AN543" s="109">
        <f t="shared" si="3335"/>
        <v>1076.6456011701148</v>
      </c>
      <c r="AO543" s="35">
        <f t="shared" si="3336"/>
        <v>1076.765700416463</v>
      </c>
      <c r="AP543" s="109">
        <f t="shared" si="3337"/>
        <v>1076.765700416463</v>
      </c>
      <c r="BB543">
        <v>118</v>
      </c>
      <c r="BE543" s="327">
        <f t="shared" si="3297"/>
        <v>10000</v>
      </c>
      <c r="JE543" s="327"/>
      <c r="JF543" s="327"/>
      <c r="MZ543">
        <v>117</v>
      </c>
      <c r="NA543" s="591">
        <f t="shared" si="3347"/>
        <v>0.02</v>
      </c>
      <c r="OU543">
        <v>117</v>
      </c>
      <c r="OV543" s="591">
        <f t="shared" si="3348"/>
        <v>0.02</v>
      </c>
      <c r="OW543" s="591">
        <f t="shared" si="3349"/>
        <v>0</v>
      </c>
    </row>
    <row r="544" spans="2:413" hidden="1" x14ac:dyDescent="0.3">
      <c r="B544">
        <v>118</v>
      </c>
      <c r="C544" s="109">
        <f t="shared" si="3298"/>
        <v>1111.77</v>
      </c>
      <c r="D544" s="109">
        <f t="shared" si="3314"/>
        <v>1111.77</v>
      </c>
      <c r="E544" s="109">
        <f t="shared" si="3299"/>
        <v>1116.79</v>
      </c>
      <c r="F544" s="109">
        <f t="shared" si="3315"/>
        <v>1116.79</v>
      </c>
      <c r="G544" s="109">
        <f t="shared" si="3300"/>
        <v>1117.72</v>
      </c>
      <c r="H544" s="109">
        <f t="shared" si="3316"/>
        <v>1117.72</v>
      </c>
      <c r="I544" s="109">
        <f t="shared" si="3301"/>
        <v>1119.0899999999999</v>
      </c>
      <c r="J544" s="109">
        <f t="shared" si="3317"/>
        <v>1119.0899999999999</v>
      </c>
      <c r="K544" s="109">
        <f t="shared" si="3302"/>
        <v>1117.6300000000001</v>
      </c>
      <c r="L544" s="109">
        <f t="shared" si="3318"/>
        <v>1117.6300000000001</v>
      </c>
      <c r="M544" s="109">
        <f t="shared" si="3303"/>
        <v>1115.0999999999999</v>
      </c>
      <c r="N544" s="109">
        <f t="shared" si="3319"/>
        <v>1115.0999999999999</v>
      </c>
      <c r="O544" s="109">
        <f t="shared" si="3304"/>
        <v>1069.8499999999999</v>
      </c>
      <c r="P544" s="109">
        <f t="shared" si="3320"/>
        <v>1069.8499999999999</v>
      </c>
      <c r="Q544" s="109">
        <f t="shared" si="3305"/>
        <v>1058.0899999999999</v>
      </c>
      <c r="R544" s="109">
        <f t="shared" si="3321"/>
        <v>1058.0899999999999</v>
      </c>
      <c r="S544" s="109">
        <f t="shared" si="3306"/>
        <v>1073.6500000000001</v>
      </c>
      <c r="T544" s="109">
        <f t="shared" si="3322"/>
        <v>1073.6500000000001</v>
      </c>
      <c r="U544" s="109">
        <f t="shared" si="3307"/>
        <v>1060.0899999999999</v>
      </c>
      <c r="V544" s="109">
        <f t="shared" si="3308"/>
        <v>1060.0899999999999</v>
      </c>
      <c r="W544" s="109">
        <f t="shared" si="3309"/>
        <v>1123.8775326810628</v>
      </c>
      <c r="X544" s="109">
        <f t="shared" si="3323"/>
        <v>1123.8775326810628</v>
      </c>
      <c r="Y544" s="109">
        <f t="shared" si="3310"/>
        <v>1124.3399999999999</v>
      </c>
      <c r="Z544" s="109">
        <f t="shared" si="3324"/>
        <v>1124.3399999999999</v>
      </c>
      <c r="AA544" s="109">
        <f t="shared" si="3311"/>
        <v>1126.4568749999989</v>
      </c>
      <c r="AB544" s="109">
        <f t="shared" si="3325"/>
        <v>1126.4568749999989</v>
      </c>
      <c r="AC544" s="109">
        <f t="shared" si="3312"/>
        <v>1124.4930833333331</v>
      </c>
      <c r="AD544" s="109">
        <f t="shared" si="3326"/>
        <v>1124.4930833333331</v>
      </c>
      <c r="AE544" s="109">
        <f t="shared" si="3313"/>
        <v>1124.4890404061762</v>
      </c>
      <c r="AF544" s="109">
        <f t="shared" si="3327"/>
        <v>1124.4890404061762</v>
      </c>
      <c r="AG544" s="109">
        <f t="shared" si="3328"/>
        <v>1123.1238136873469</v>
      </c>
      <c r="AH544" s="109">
        <f t="shared" si="3329"/>
        <v>1123.1238136873469</v>
      </c>
      <c r="AI544" s="35">
        <f t="shared" si="3330"/>
        <v>1076.608661999408</v>
      </c>
      <c r="AJ544" s="109">
        <f t="shared" si="3331"/>
        <v>1076.608661999408</v>
      </c>
      <c r="AK544" s="35">
        <f t="shared" si="3332"/>
        <v>1076.608661999408</v>
      </c>
      <c r="AL544" s="109">
        <f t="shared" si="3333"/>
        <v>1076.608661999408</v>
      </c>
      <c r="AM544" s="35">
        <f t="shared" si="3334"/>
        <v>1076.6456011701148</v>
      </c>
      <c r="AN544" s="109">
        <f t="shared" si="3335"/>
        <v>1076.6456011701148</v>
      </c>
      <c r="AO544" s="35">
        <f t="shared" si="3336"/>
        <v>1076.765700416463</v>
      </c>
      <c r="AP544" s="109">
        <f t="shared" si="3337"/>
        <v>1076.765700416463</v>
      </c>
      <c r="BB544">
        <v>119</v>
      </c>
      <c r="BE544" s="327">
        <f t="shared" si="3297"/>
        <v>10000</v>
      </c>
      <c r="JE544" s="327"/>
      <c r="JF544" s="327"/>
      <c r="MZ544">
        <v>118</v>
      </c>
      <c r="NA544" s="591">
        <f t="shared" si="3347"/>
        <v>0.02</v>
      </c>
      <c r="OU544">
        <v>118</v>
      </c>
      <c r="OV544" s="591">
        <f t="shared" si="3348"/>
        <v>0.02</v>
      </c>
      <c r="OW544" s="591">
        <f t="shared" si="3349"/>
        <v>0</v>
      </c>
    </row>
    <row r="545" spans="2:413" hidden="1" x14ac:dyDescent="0.3">
      <c r="B545">
        <v>119</v>
      </c>
      <c r="C545" s="109">
        <f t="shared" si="3298"/>
        <v>1111.77</v>
      </c>
      <c r="D545" s="109">
        <f t="shared" si="3314"/>
        <v>1111.77</v>
      </c>
      <c r="E545" s="109">
        <f t="shared" si="3299"/>
        <v>1116.03</v>
      </c>
      <c r="F545" s="109">
        <f t="shared" si="3315"/>
        <v>1116.03</v>
      </c>
      <c r="G545" s="109">
        <f t="shared" si="3300"/>
        <v>1117.72</v>
      </c>
      <c r="H545" s="109">
        <f t="shared" si="3316"/>
        <v>1117.72</v>
      </c>
      <c r="I545" s="109">
        <f t="shared" si="3301"/>
        <v>1119.0899999999999</v>
      </c>
      <c r="J545" s="109">
        <f t="shared" si="3317"/>
        <v>1119.0899999999999</v>
      </c>
      <c r="K545" s="109">
        <f t="shared" si="3302"/>
        <v>1117.6300000000001</v>
      </c>
      <c r="L545" s="109">
        <f t="shared" si="3318"/>
        <v>1117.6300000000001</v>
      </c>
      <c r="M545" s="109">
        <f t="shared" si="3303"/>
        <v>1115.0999999999999</v>
      </c>
      <c r="N545" s="109">
        <f t="shared" si="3319"/>
        <v>1115.0999999999999</v>
      </c>
      <c r="O545" s="109">
        <f t="shared" si="3304"/>
        <v>1069.43</v>
      </c>
      <c r="P545" s="109">
        <f t="shared" si="3320"/>
        <v>1069.43</v>
      </c>
      <c r="Q545" s="109">
        <f t="shared" si="3305"/>
        <v>1058.0899999999999</v>
      </c>
      <c r="R545" s="109">
        <f t="shared" si="3321"/>
        <v>1058.0899999999999</v>
      </c>
      <c r="S545" s="109">
        <f t="shared" si="3306"/>
        <v>1073.6500000000001</v>
      </c>
      <c r="T545" s="109">
        <f t="shared" si="3322"/>
        <v>1073.6500000000001</v>
      </c>
      <c r="U545" s="109">
        <f t="shared" si="3307"/>
        <v>1060.0899999999999</v>
      </c>
      <c r="V545" s="109">
        <f t="shared" si="3308"/>
        <v>1060.0899999999999</v>
      </c>
      <c r="W545" s="109">
        <f t="shared" si="3309"/>
        <v>1123.8775326810628</v>
      </c>
      <c r="X545" s="109">
        <f t="shared" si="3323"/>
        <v>1123.8775326810628</v>
      </c>
      <c r="Y545" s="109">
        <f t="shared" si="3310"/>
        <v>1124.3399999999999</v>
      </c>
      <c r="Z545" s="109">
        <f t="shared" si="3324"/>
        <v>1124.3399999999999</v>
      </c>
      <c r="AA545" s="109">
        <f t="shared" si="3311"/>
        <v>1126.4568749999989</v>
      </c>
      <c r="AB545" s="109">
        <f t="shared" si="3325"/>
        <v>1126.4568749999989</v>
      </c>
      <c r="AC545" s="109">
        <f t="shared" si="3312"/>
        <v>1124.4930833333331</v>
      </c>
      <c r="AD545" s="109">
        <f t="shared" si="3326"/>
        <v>1124.4930833333331</v>
      </c>
      <c r="AE545" s="109">
        <f t="shared" si="3313"/>
        <v>1124.4890404061762</v>
      </c>
      <c r="AF545" s="109">
        <f t="shared" si="3327"/>
        <v>1124.4890404061762</v>
      </c>
      <c r="AG545" s="109">
        <f t="shared" si="3328"/>
        <v>1123.1238136873469</v>
      </c>
      <c r="AH545" s="109">
        <f t="shared" si="3329"/>
        <v>1123.1238136873469</v>
      </c>
      <c r="AI545" s="35">
        <f t="shared" si="3330"/>
        <v>1076.608661999408</v>
      </c>
      <c r="AJ545" s="109">
        <f t="shared" si="3331"/>
        <v>1076.608661999408</v>
      </c>
      <c r="AK545" s="35">
        <f t="shared" si="3332"/>
        <v>1076.608661999408</v>
      </c>
      <c r="AL545" s="109">
        <f t="shared" si="3333"/>
        <v>1076.608661999408</v>
      </c>
      <c r="AM545" s="35">
        <f t="shared" si="3334"/>
        <v>1076.6456011701148</v>
      </c>
      <c r="AN545" s="109">
        <f t="shared" si="3335"/>
        <v>1076.6456011701148</v>
      </c>
      <c r="AO545" s="35">
        <f t="shared" si="3336"/>
        <v>1076.765700416463</v>
      </c>
      <c r="AP545" s="109">
        <f t="shared" si="3337"/>
        <v>1076.765700416463</v>
      </c>
      <c r="BB545">
        <v>120</v>
      </c>
      <c r="BE545" s="327">
        <f t="shared" si="3297"/>
        <v>10000</v>
      </c>
      <c r="JE545" s="327"/>
      <c r="JF545" s="327"/>
      <c r="MZ545">
        <v>119</v>
      </c>
      <c r="NA545" s="591">
        <f t="shared" si="3347"/>
        <v>0.02</v>
      </c>
      <c r="OU545">
        <v>119</v>
      </c>
      <c r="OV545" s="591">
        <f t="shared" si="3348"/>
        <v>0.02</v>
      </c>
      <c r="OW545" s="591">
        <f t="shared" si="3349"/>
        <v>0</v>
      </c>
    </row>
    <row r="546" spans="2:413" hidden="1" x14ac:dyDescent="0.3">
      <c r="B546">
        <v>120</v>
      </c>
      <c r="C546" s="109">
        <f t="shared" si="3298"/>
        <v>1111.77</v>
      </c>
      <c r="D546" s="109">
        <f t="shared" si="3314"/>
        <v>1111.77</v>
      </c>
      <c r="E546" s="109">
        <f t="shared" si="3299"/>
        <v>1115.25</v>
      </c>
      <c r="F546" s="109">
        <f t="shared" si="3315"/>
        <v>1115.25</v>
      </c>
      <c r="G546" s="109">
        <f t="shared" si="3300"/>
        <v>1117.72</v>
      </c>
      <c r="H546" s="109">
        <f t="shared" si="3316"/>
        <v>1117.72</v>
      </c>
      <c r="I546" s="109">
        <f t="shared" si="3301"/>
        <v>1119.0899999999999</v>
      </c>
      <c r="J546" s="109">
        <f t="shared" si="3317"/>
        <v>1119.0899999999999</v>
      </c>
      <c r="K546" s="109">
        <f t="shared" si="3302"/>
        <v>1117.6300000000001</v>
      </c>
      <c r="L546" s="109">
        <f t="shared" si="3318"/>
        <v>1117.6300000000001</v>
      </c>
      <c r="M546" s="109">
        <f t="shared" si="3303"/>
        <v>1115.0999999999999</v>
      </c>
      <c r="N546" s="109">
        <f t="shared" si="3319"/>
        <v>1115.0999999999999</v>
      </c>
      <c r="O546" s="109">
        <f t="shared" si="3304"/>
        <v>1069</v>
      </c>
      <c r="P546" s="109">
        <f t="shared" si="3320"/>
        <v>1069</v>
      </c>
      <c r="Q546" s="109">
        <f t="shared" si="3305"/>
        <v>1058.0899999999999</v>
      </c>
      <c r="R546" s="109">
        <f t="shared" si="3321"/>
        <v>1058.0899999999999</v>
      </c>
      <c r="S546" s="109">
        <f t="shared" si="3306"/>
        <v>1073.6500000000001</v>
      </c>
      <c r="T546" s="109">
        <f t="shared" si="3322"/>
        <v>1073.6500000000001</v>
      </c>
      <c r="U546" s="109">
        <f t="shared" si="3307"/>
        <v>1060.0899999999999</v>
      </c>
      <c r="V546" s="109">
        <f t="shared" si="3308"/>
        <v>1060.0899999999999</v>
      </c>
      <c r="W546" s="109">
        <f t="shared" si="3309"/>
        <v>1123.8775326810628</v>
      </c>
      <c r="X546" s="109">
        <f t="shared" si="3323"/>
        <v>1123.8775326810628</v>
      </c>
      <c r="Y546" s="109">
        <f t="shared" si="3310"/>
        <v>1124.3399999999999</v>
      </c>
      <c r="Z546" s="109">
        <f t="shared" si="3324"/>
        <v>1124.3399999999999</v>
      </c>
      <c r="AA546" s="109">
        <f t="shared" si="3311"/>
        <v>1126.4568749999989</v>
      </c>
      <c r="AB546" s="109">
        <f t="shared" si="3325"/>
        <v>1126.4568749999989</v>
      </c>
      <c r="AC546" s="109">
        <f t="shared" si="3312"/>
        <v>1124.4930833333331</v>
      </c>
      <c r="AD546" s="109">
        <f t="shared" si="3326"/>
        <v>1124.4930833333331</v>
      </c>
      <c r="AE546" s="109">
        <f t="shared" si="3313"/>
        <v>1124.4890404061762</v>
      </c>
      <c r="AF546" s="109">
        <f t="shared" si="3327"/>
        <v>1124.4890404061762</v>
      </c>
      <c r="AG546" s="109">
        <f t="shared" si="3328"/>
        <v>1123.1238136873469</v>
      </c>
      <c r="AH546" s="109">
        <f t="shared" si="3329"/>
        <v>1123.1238136873469</v>
      </c>
      <c r="AI546" s="35">
        <f t="shared" si="3330"/>
        <v>1076.608661999408</v>
      </c>
      <c r="AJ546" s="109">
        <f t="shared" si="3331"/>
        <v>1076.608661999408</v>
      </c>
      <c r="AK546" s="35">
        <f t="shared" si="3332"/>
        <v>1076.608661999408</v>
      </c>
      <c r="AL546" s="109">
        <f t="shared" si="3333"/>
        <v>1076.608661999408</v>
      </c>
      <c r="AM546" s="35">
        <f t="shared" si="3334"/>
        <v>1076.6456011701148</v>
      </c>
      <c r="AN546" s="109">
        <f t="shared" si="3335"/>
        <v>1076.6456011701148</v>
      </c>
      <c r="AO546" s="35">
        <f t="shared" si="3336"/>
        <v>1076.765700416463</v>
      </c>
      <c r="AP546" s="109">
        <f t="shared" si="3337"/>
        <v>1076.765700416463</v>
      </c>
      <c r="BB546">
        <v>121</v>
      </c>
      <c r="BE546" s="327">
        <f t="shared" si="3297"/>
        <v>10000</v>
      </c>
      <c r="JE546" s="327"/>
      <c r="JF546" s="327"/>
      <c r="MZ546" s="616">
        <v>120</v>
      </c>
      <c r="NA546" s="617">
        <f t="shared" si="3347"/>
        <v>0.02</v>
      </c>
      <c r="OU546" s="616">
        <v>120</v>
      </c>
      <c r="OV546" s="617">
        <f t="shared" si="3348"/>
        <v>0.02</v>
      </c>
      <c r="OW546" s="617">
        <f t="shared" si="3349"/>
        <v>0</v>
      </c>
    </row>
    <row r="547" spans="2:413" hidden="1" x14ac:dyDescent="0.3">
      <c r="B547">
        <v>121</v>
      </c>
      <c r="C547" s="109">
        <f t="shared" si="3298"/>
        <v>1111.77</v>
      </c>
      <c r="D547" s="109">
        <f t="shared" si="3314"/>
        <v>1111.77</v>
      </c>
      <c r="E547" s="109">
        <f t="shared" si="3299"/>
        <v>1114.47</v>
      </c>
      <c r="F547" s="109">
        <f t="shared" si="3315"/>
        <v>1114.47</v>
      </c>
      <c r="G547" s="109">
        <f t="shared" si="3300"/>
        <v>1117.72</v>
      </c>
      <c r="H547" s="109">
        <f t="shared" si="3316"/>
        <v>1117.72</v>
      </c>
      <c r="I547" s="109">
        <f t="shared" si="3301"/>
        <v>1110.29</v>
      </c>
      <c r="J547" s="109">
        <f t="shared" si="3317"/>
        <v>1110.29</v>
      </c>
      <c r="K547" s="109">
        <f t="shared" si="3302"/>
        <v>1117.6300000000001</v>
      </c>
      <c r="L547" s="109">
        <f t="shared" si="3318"/>
        <v>1117.6300000000001</v>
      </c>
      <c r="M547" s="109">
        <f t="shared" si="3303"/>
        <v>1116.76</v>
      </c>
      <c r="N547" s="109">
        <f t="shared" si="3319"/>
        <v>1116.76</v>
      </c>
      <c r="O547" s="109">
        <f t="shared" si="3304"/>
        <v>1069.49</v>
      </c>
      <c r="P547" s="109">
        <f t="shared" si="3320"/>
        <v>1069.49</v>
      </c>
      <c r="Q547" s="109">
        <f t="shared" si="3305"/>
        <v>1058.0899999999999</v>
      </c>
      <c r="R547" s="109">
        <f t="shared" si="3321"/>
        <v>1058.0899999999999</v>
      </c>
      <c r="S547" s="109">
        <f t="shared" si="3306"/>
        <v>1069.49</v>
      </c>
      <c r="T547" s="109">
        <f t="shared" si="3322"/>
        <v>1069.49</v>
      </c>
      <c r="U547" s="109">
        <f t="shared" si="3307"/>
        <v>1060.0899999999999</v>
      </c>
      <c r="V547" s="109">
        <f t="shared" si="3308"/>
        <v>1060.0899999999999</v>
      </c>
      <c r="W547" s="109">
        <f t="shared" si="3309"/>
        <v>1123.8775326810628</v>
      </c>
      <c r="X547" s="109">
        <f t="shared" si="3323"/>
        <v>1123.8775326810628</v>
      </c>
      <c r="Y547" s="109">
        <f t="shared" si="3310"/>
        <v>1124.3399999999999</v>
      </c>
      <c r="Z547" s="109">
        <f t="shared" si="3324"/>
        <v>1124.3399999999999</v>
      </c>
      <c r="AA547" s="109">
        <f t="shared" si="3311"/>
        <v>1126.4568749999989</v>
      </c>
      <c r="AB547" s="109">
        <f t="shared" si="3325"/>
        <v>1126.4568749999989</v>
      </c>
      <c r="AC547" s="109">
        <f t="shared" si="3312"/>
        <v>1124.4930833333331</v>
      </c>
      <c r="AD547" s="109">
        <f t="shared" si="3326"/>
        <v>1124.4930833333331</v>
      </c>
      <c r="AE547" s="109">
        <f t="shared" si="3313"/>
        <v>1124.4890404061762</v>
      </c>
      <c r="AF547" s="109">
        <f t="shared" si="3327"/>
        <v>1124.4890404061762</v>
      </c>
      <c r="AG547" s="109">
        <f t="shared" si="3328"/>
        <v>1123.1238136873469</v>
      </c>
      <c r="AH547" s="109">
        <f t="shared" si="3329"/>
        <v>1123.1238136873469</v>
      </c>
      <c r="AI547" s="35">
        <f t="shared" si="3330"/>
        <v>1076.608661999408</v>
      </c>
      <c r="AJ547" s="109">
        <f t="shared" si="3331"/>
        <v>1076.608661999408</v>
      </c>
      <c r="AK547" s="35">
        <f t="shared" si="3332"/>
        <v>1076.608661999408</v>
      </c>
      <c r="AL547" s="109">
        <f t="shared" si="3333"/>
        <v>1076.608661999408</v>
      </c>
      <c r="AM547" s="35">
        <f t="shared" si="3334"/>
        <v>1076.6456011701148</v>
      </c>
      <c r="AN547" s="109">
        <f t="shared" si="3335"/>
        <v>1076.6456011701148</v>
      </c>
      <c r="AO547" s="35">
        <f t="shared" si="3336"/>
        <v>1076.765700416463</v>
      </c>
      <c r="AP547" s="109">
        <f t="shared" si="3337"/>
        <v>1076.765700416463</v>
      </c>
      <c r="BB547">
        <v>122</v>
      </c>
      <c r="BE547" s="327">
        <f t="shared" si="3297"/>
        <v>10000</v>
      </c>
      <c r="JE547" s="327"/>
      <c r="JF547" s="327"/>
      <c r="MZ547">
        <v>121</v>
      </c>
      <c r="NA547" s="591">
        <f>$D$7+($AT$37*$L$7)+($AV$37*$M$7)</f>
        <v>0.02</v>
      </c>
      <c r="OU547">
        <v>121</v>
      </c>
      <c r="OV547" s="591">
        <f>$D$7+($BB$37*$L$7)+($BD$37*$M$7)</f>
        <v>0.02</v>
      </c>
      <c r="OW547" s="591">
        <f>($BB$37)+($BD$37)</f>
        <v>0</v>
      </c>
    </row>
    <row r="548" spans="2:413" hidden="1" x14ac:dyDescent="0.3">
      <c r="B548">
        <v>122</v>
      </c>
      <c r="C548" s="109">
        <f t="shared" si="3298"/>
        <v>1111.77</v>
      </c>
      <c r="D548" s="109">
        <f t="shared" si="3314"/>
        <v>1111.77</v>
      </c>
      <c r="E548" s="109">
        <f t="shared" si="3299"/>
        <v>1113.71</v>
      </c>
      <c r="F548" s="109">
        <f t="shared" si="3315"/>
        <v>1113.71</v>
      </c>
      <c r="G548" s="109">
        <f t="shared" si="3300"/>
        <v>1117.72</v>
      </c>
      <c r="H548" s="109">
        <f t="shared" si="3316"/>
        <v>1117.72</v>
      </c>
      <c r="I548" s="109">
        <f t="shared" si="3301"/>
        <v>1110.29</v>
      </c>
      <c r="J548" s="109">
        <f t="shared" si="3317"/>
        <v>1110.29</v>
      </c>
      <c r="K548" s="109">
        <f t="shared" si="3302"/>
        <v>1117.6300000000001</v>
      </c>
      <c r="L548" s="109">
        <f t="shared" si="3318"/>
        <v>1117.6300000000001</v>
      </c>
      <c r="M548" s="109">
        <f t="shared" si="3303"/>
        <v>1116.76</v>
      </c>
      <c r="N548" s="109">
        <f t="shared" si="3319"/>
        <v>1116.76</v>
      </c>
      <c r="O548" s="109">
        <f t="shared" si="3304"/>
        <v>1069.06</v>
      </c>
      <c r="P548" s="109">
        <f t="shared" si="3320"/>
        <v>1069.06</v>
      </c>
      <c r="Q548" s="109">
        <f t="shared" si="3305"/>
        <v>1058.0899999999999</v>
      </c>
      <c r="R548" s="109">
        <f t="shared" si="3321"/>
        <v>1058.0899999999999</v>
      </c>
      <c r="S548" s="109">
        <f t="shared" si="3306"/>
        <v>1069.49</v>
      </c>
      <c r="T548" s="109">
        <f t="shared" si="3322"/>
        <v>1069.49</v>
      </c>
      <c r="U548" s="109">
        <f t="shared" si="3307"/>
        <v>1060.0899999999999</v>
      </c>
      <c r="V548" s="109">
        <f t="shared" si="3308"/>
        <v>1060.0899999999999</v>
      </c>
      <c r="W548" s="109">
        <f t="shared" si="3309"/>
        <v>1123.8775326810628</v>
      </c>
      <c r="X548" s="109">
        <f t="shared" si="3323"/>
        <v>1123.8775326810628</v>
      </c>
      <c r="Y548" s="109">
        <f t="shared" si="3310"/>
        <v>1124.3399999999999</v>
      </c>
      <c r="Z548" s="109">
        <f t="shared" si="3324"/>
        <v>1124.3399999999999</v>
      </c>
      <c r="AA548" s="109">
        <f t="shared" si="3311"/>
        <v>1126.4568749999989</v>
      </c>
      <c r="AB548" s="109">
        <f t="shared" si="3325"/>
        <v>1126.4568749999989</v>
      </c>
      <c r="AC548" s="109">
        <f t="shared" si="3312"/>
        <v>1124.4930833333331</v>
      </c>
      <c r="AD548" s="109">
        <f t="shared" si="3326"/>
        <v>1124.4930833333331</v>
      </c>
      <c r="AE548" s="109">
        <f t="shared" si="3313"/>
        <v>1124.4890404061762</v>
      </c>
      <c r="AF548" s="109">
        <f t="shared" si="3327"/>
        <v>1124.4890404061762</v>
      </c>
      <c r="AG548" s="109">
        <f t="shared" si="3328"/>
        <v>1123.1238136873469</v>
      </c>
      <c r="AH548" s="109">
        <f t="shared" si="3329"/>
        <v>1123.1238136873469</v>
      </c>
      <c r="AI548" s="35">
        <f t="shared" si="3330"/>
        <v>1076.608661999408</v>
      </c>
      <c r="AJ548" s="109">
        <f t="shared" si="3331"/>
        <v>1076.608661999408</v>
      </c>
      <c r="AK548" s="35">
        <f t="shared" si="3332"/>
        <v>1076.608661999408</v>
      </c>
      <c r="AL548" s="109">
        <f t="shared" si="3333"/>
        <v>1076.608661999408</v>
      </c>
      <c r="AM548" s="35">
        <f t="shared" si="3334"/>
        <v>1076.6456011701148</v>
      </c>
      <c r="AN548" s="109">
        <f t="shared" si="3335"/>
        <v>1076.6456011701148</v>
      </c>
      <c r="AO548" s="35">
        <f t="shared" si="3336"/>
        <v>1076.765700416463</v>
      </c>
      <c r="AP548" s="109">
        <f t="shared" si="3337"/>
        <v>1076.765700416463</v>
      </c>
      <c r="BB548">
        <v>123</v>
      </c>
      <c r="BE548" s="327">
        <f t="shared" si="3297"/>
        <v>10000</v>
      </c>
      <c r="JE548" s="327"/>
      <c r="JF548" s="327"/>
      <c r="MZ548">
        <v>122</v>
      </c>
      <c r="NA548" s="591">
        <f t="shared" ref="NA548:NA558" si="3350">$D$7+($AT$37*$L$7)+($AV$37*$M$7)</f>
        <v>0.02</v>
      </c>
      <c r="OU548">
        <v>122</v>
      </c>
      <c r="OV548" s="591">
        <f t="shared" ref="OV548:OV558" si="3351">$D$7+($BB$37*$L$7)+($BD$37*$M$7)</f>
        <v>0.02</v>
      </c>
      <c r="OW548" s="591">
        <f t="shared" ref="OW548:OW558" si="3352">($BB$37)+($BD$37)</f>
        <v>0</v>
      </c>
    </row>
    <row r="549" spans="2:413" hidden="1" x14ac:dyDescent="0.3">
      <c r="B549">
        <v>123</v>
      </c>
      <c r="C549" s="109">
        <f t="shared" si="3298"/>
        <v>1111.77</v>
      </c>
      <c r="D549" s="109">
        <f t="shared" si="3314"/>
        <v>1111.77</v>
      </c>
      <c r="E549" s="109">
        <f t="shared" si="3299"/>
        <v>1112.93</v>
      </c>
      <c r="F549" s="109">
        <f t="shared" si="3315"/>
        <v>1112.93</v>
      </c>
      <c r="G549" s="109">
        <f t="shared" si="3300"/>
        <v>1117.72</v>
      </c>
      <c r="H549" s="109">
        <f t="shared" si="3316"/>
        <v>1117.72</v>
      </c>
      <c r="I549" s="109">
        <f t="shared" si="3301"/>
        <v>1110.29</v>
      </c>
      <c r="J549" s="109">
        <f t="shared" si="3317"/>
        <v>1110.29</v>
      </c>
      <c r="K549" s="109">
        <f t="shared" si="3302"/>
        <v>1117.6300000000001</v>
      </c>
      <c r="L549" s="109">
        <f t="shared" si="3318"/>
        <v>1117.6300000000001</v>
      </c>
      <c r="M549" s="109">
        <f t="shared" si="3303"/>
        <v>1116.76</v>
      </c>
      <c r="N549" s="109">
        <f t="shared" si="3319"/>
        <v>1116.76</v>
      </c>
      <c r="O549" s="109">
        <f t="shared" si="3304"/>
        <v>1068.6099999999999</v>
      </c>
      <c r="P549" s="109">
        <f t="shared" si="3320"/>
        <v>1068.6099999999999</v>
      </c>
      <c r="Q549" s="109">
        <f t="shared" si="3305"/>
        <v>1058.0899999999999</v>
      </c>
      <c r="R549" s="109">
        <f t="shared" si="3321"/>
        <v>1058.0899999999999</v>
      </c>
      <c r="S549" s="109">
        <f t="shared" si="3306"/>
        <v>1069.49</v>
      </c>
      <c r="T549" s="109">
        <f t="shared" si="3322"/>
        <v>1069.49</v>
      </c>
      <c r="U549" s="109">
        <f t="shared" si="3307"/>
        <v>1060.0899999999999</v>
      </c>
      <c r="V549" s="109">
        <f t="shared" si="3308"/>
        <v>1060.0899999999999</v>
      </c>
      <c r="W549" s="109">
        <f t="shared" si="3309"/>
        <v>1123.8775326810628</v>
      </c>
      <c r="X549" s="109">
        <f t="shared" si="3323"/>
        <v>1123.8775326810628</v>
      </c>
      <c r="Y549" s="109">
        <f t="shared" si="3310"/>
        <v>1124.3399999999999</v>
      </c>
      <c r="Z549" s="109">
        <f t="shared" si="3324"/>
        <v>1124.3399999999999</v>
      </c>
      <c r="AA549" s="109">
        <f t="shared" si="3311"/>
        <v>1126.4568749999989</v>
      </c>
      <c r="AB549" s="109">
        <f t="shared" si="3325"/>
        <v>1126.4568749999989</v>
      </c>
      <c r="AC549" s="109">
        <f t="shared" si="3312"/>
        <v>1124.4930833333331</v>
      </c>
      <c r="AD549" s="109">
        <f t="shared" si="3326"/>
        <v>1124.4930833333331</v>
      </c>
      <c r="AE549" s="109">
        <f t="shared" si="3313"/>
        <v>1124.4890404061762</v>
      </c>
      <c r="AF549" s="109">
        <f t="shared" si="3327"/>
        <v>1124.4890404061762</v>
      </c>
      <c r="AG549" s="109">
        <f t="shared" si="3328"/>
        <v>1123.1238136873469</v>
      </c>
      <c r="AH549" s="109">
        <f t="shared" si="3329"/>
        <v>1123.1238136873469</v>
      </c>
      <c r="AI549" s="35">
        <f t="shared" si="3330"/>
        <v>1076.608661999408</v>
      </c>
      <c r="AJ549" s="109">
        <f t="shared" si="3331"/>
        <v>1076.608661999408</v>
      </c>
      <c r="AK549" s="35">
        <f t="shared" si="3332"/>
        <v>1076.608661999408</v>
      </c>
      <c r="AL549" s="109">
        <f t="shared" si="3333"/>
        <v>1076.608661999408</v>
      </c>
      <c r="AM549" s="35">
        <f t="shared" si="3334"/>
        <v>1076.6456011701148</v>
      </c>
      <c r="AN549" s="109">
        <f t="shared" si="3335"/>
        <v>1076.6456011701148</v>
      </c>
      <c r="AO549" s="35">
        <f t="shared" si="3336"/>
        <v>1076.765700416463</v>
      </c>
      <c r="AP549" s="109">
        <f t="shared" si="3337"/>
        <v>1076.765700416463</v>
      </c>
      <c r="BB549">
        <v>124</v>
      </c>
      <c r="BE549" s="327">
        <f t="shared" si="3297"/>
        <v>10000</v>
      </c>
      <c r="JE549" s="327"/>
      <c r="JF549" s="327"/>
      <c r="MZ549">
        <v>123</v>
      </c>
      <c r="NA549" s="591">
        <f t="shared" si="3350"/>
        <v>0.02</v>
      </c>
      <c r="OU549">
        <v>123</v>
      </c>
      <c r="OV549" s="591">
        <f t="shared" si="3351"/>
        <v>0.02</v>
      </c>
      <c r="OW549" s="591">
        <f t="shared" si="3352"/>
        <v>0</v>
      </c>
    </row>
    <row r="550" spans="2:413" hidden="1" x14ac:dyDescent="0.3">
      <c r="B550">
        <v>124</v>
      </c>
      <c r="C550" s="109">
        <f t="shared" si="3298"/>
        <v>1111.77</v>
      </c>
      <c r="D550" s="109">
        <f t="shared" si="3314"/>
        <v>1111.77</v>
      </c>
      <c r="E550" s="109">
        <f t="shared" si="3299"/>
        <v>1112.1500000000001</v>
      </c>
      <c r="F550" s="109">
        <f t="shared" si="3315"/>
        <v>1112.1500000000001</v>
      </c>
      <c r="G550" s="109">
        <f t="shared" si="3300"/>
        <v>1117.72</v>
      </c>
      <c r="H550" s="109">
        <f t="shared" si="3316"/>
        <v>1117.72</v>
      </c>
      <c r="I550" s="109">
        <f t="shared" si="3301"/>
        <v>1110.29</v>
      </c>
      <c r="J550" s="109">
        <f t="shared" si="3317"/>
        <v>1110.29</v>
      </c>
      <c r="K550" s="109">
        <f t="shared" si="3302"/>
        <v>1117.6300000000001</v>
      </c>
      <c r="L550" s="109">
        <f t="shared" si="3318"/>
        <v>1117.6300000000001</v>
      </c>
      <c r="M550" s="109">
        <f t="shared" si="3303"/>
        <v>1116.76</v>
      </c>
      <c r="N550" s="109">
        <f t="shared" si="3319"/>
        <v>1116.76</v>
      </c>
      <c r="O550" s="109">
        <f t="shared" si="3304"/>
        <v>1068.18</v>
      </c>
      <c r="P550" s="109">
        <f t="shared" si="3320"/>
        <v>1068.18</v>
      </c>
      <c r="Q550" s="109">
        <f t="shared" si="3305"/>
        <v>1058.0899999999999</v>
      </c>
      <c r="R550" s="109">
        <f t="shared" si="3321"/>
        <v>1058.0899999999999</v>
      </c>
      <c r="S550" s="109">
        <f t="shared" si="3306"/>
        <v>1069.49</v>
      </c>
      <c r="T550" s="109">
        <f t="shared" si="3322"/>
        <v>1069.49</v>
      </c>
      <c r="U550" s="109">
        <f t="shared" si="3307"/>
        <v>1060.0899999999999</v>
      </c>
      <c r="V550" s="109">
        <f t="shared" si="3308"/>
        <v>1060.0899999999999</v>
      </c>
      <c r="W550" s="109">
        <f t="shared" si="3309"/>
        <v>1123.8775326810628</v>
      </c>
      <c r="X550" s="109">
        <f t="shared" si="3323"/>
        <v>1123.8775326810628</v>
      </c>
      <c r="Y550" s="109">
        <f t="shared" si="3310"/>
        <v>1124.3399999999999</v>
      </c>
      <c r="Z550" s="109">
        <f t="shared" si="3324"/>
        <v>1124.3399999999999</v>
      </c>
      <c r="AA550" s="109">
        <f t="shared" si="3311"/>
        <v>1126.4568749999989</v>
      </c>
      <c r="AB550" s="109">
        <f t="shared" si="3325"/>
        <v>1126.4568749999989</v>
      </c>
      <c r="AC550" s="109">
        <f t="shared" si="3312"/>
        <v>1124.4930833333331</v>
      </c>
      <c r="AD550" s="109">
        <f t="shared" si="3326"/>
        <v>1124.4930833333331</v>
      </c>
      <c r="AE550" s="109">
        <f t="shared" si="3313"/>
        <v>1124.4890404061762</v>
      </c>
      <c r="AF550" s="109">
        <f t="shared" si="3327"/>
        <v>1124.4890404061762</v>
      </c>
      <c r="AG550" s="109">
        <f t="shared" si="3328"/>
        <v>1123.1238136873469</v>
      </c>
      <c r="AH550" s="109">
        <f t="shared" si="3329"/>
        <v>1123.1238136873469</v>
      </c>
      <c r="AI550" s="35">
        <f t="shared" si="3330"/>
        <v>1076.608661999408</v>
      </c>
      <c r="AJ550" s="109">
        <f t="shared" si="3331"/>
        <v>1076.608661999408</v>
      </c>
      <c r="AK550" s="35">
        <f t="shared" si="3332"/>
        <v>1076.608661999408</v>
      </c>
      <c r="AL550" s="109">
        <f t="shared" si="3333"/>
        <v>1076.608661999408</v>
      </c>
      <c r="AM550" s="35">
        <f t="shared" si="3334"/>
        <v>1076.6456011701148</v>
      </c>
      <c r="AN550" s="109">
        <f t="shared" si="3335"/>
        <v>1076.6456011701148</v>
      </c>
      <c r="AO550" s="35">
        <f t="shared" si="3336"/>
        <v>1076.765700416463</v>
      </c>
      <c r="AP550" s="109">
        <f t="shared" si="3337"/>
        <v>1076.765700416463</v>
      </c>
      <c r="BB550">
        <v>125</v>
      </c>
      <c r="BE550" s="327">
        <f t="shared" si="3297"/>
        <v>10000</v>
      </c>
      <c r="JE550" s="327"/>
      <c r="JF550" s="327"/>
      <c r="MZ550">
        <v>124</v>
      </c>
      <c r="NA550" s="591">
        <f t="shared" si="3350"/>
        <v>0.02</v>
      </c>
      <c r="OU550">
        <v>124</v>
      </c>
      <c r="OV550" s="591">
        <f t="shared" si="3351"/>
        <v>0.02</v>
      </c>
      <c r="OW550" s="591">
        <f t="shared" si="3352"/>
        <v>0</v>
      </c>
    </row>
    <row r="551" spans="2:413" hidden="1" x14ac:dyDescent="0.3">
      <c r="B551">
        <v>125</v>
      </c>
      <c r="C551" s="109">
        <f t="shared" si="3298"/>
        <v>1111.77</v>
      </c>
      <c r="D551" s="109">
        <f t="shared" si="3314"/>
        <v>1111.77</v>
      </c>
      <c r="E551" s="109">
        <f t="shared" si="3299"/>
        <v>1111.3699999999999</v>
      </c>
      <c r="F551" s="109">
        <f t="shared" si="3315"/>
        <v>1111.3699999999999</v>
      </c>
      <c r="G551" s="109">
        <f t="shared" si="3300"/>
        <v>1117.72</v>
      </c>
      <c r="H551" s="109">
        <f t="shared" si="3316"/>
        <v>1117.72</v>
      </c>
      <c r="I551" s="109">
        <f t="shared" si="3301"/>
        <v>1110.29</v>
      </c>
      <c r="J551" s="109">
        <f t="shared" si="3317"/>
        <v>1110.29</v>
      </c>
      <c r="K551" s="109">
        <f t="shared" si="3302"/>
        <v>1117.6300000000001</v>
      </c>
      <c r="L551" s="109">
        <f t="shared" si="3318"/>
        <v>1117.6300000000001</v>
      </c>
      <c r="M551" s="109">
        <f t="shared" si="3303"/>
        <v>1116.76</v>
      </c>
      <c r="N551" s="109">
        <f t="shared" si="3319"/>
        <v>1116.76</v>
      </c>
      <c r="O551" s="109">
        <f t="shared" si="3304"/>
        <v>1067.74</v>
      </c>
      <c r="P551" s="109">
        <f t="shared" si="3320"/>
        <v>1067.74</v>
      </c>
      <c r="Q551" s="109">
        <f t="shared" si="3305"/>
        <v>1058.0899999999999</v>
      </c>
      <c r="R551" s="109">
        <f t="shared" si="3321"/>
        <v>1058.0899999999999</v>
      </c>
      <c r="S551" s="109">
        <f t="shared" si="3306"/>
        <v>1069.49</v>
      </c>
      <c r="T551" s="109">
        <f t="shared" si="3322"/>
        <v>1069.49</v>
      </c>
      <c r="U551" s="109">
        <f t="shared" si="3307"/>
        <v>1060.0899999999999</v>
      </c>
      <c r="V551" s="109">
        <f t="shared" si="3308"/>
        <v>1060.0899999999999</v>
      </c>
      <c r="W551" s="109">
        <f t="shared" si="3309"/>
        <v>1123.8775326810628</v>
      </c>
      <c r="X551" s="109">
        <f t="shared" si="3323"/>
        <v>1123.8775326810628</v>
      </c>
      <c r="Y551" s="109">
        <f t="shared" si="3310"/>
        <v>1124.3399999999999</v>
      </c>
      <c r="Z551" s="109">
        <f t="shared" si="3324"/>
        <v>1124.3399999999999</v>
      </c>
      <c r="AA551" s="109">
        <f t="shared" si="3311"/>
        <v>1126.4568749999989</v>
      </c>
      <c r="AB551" s="109">
        <f t="shared" si="3325"/>
        <v>1126.4568749999989</v>
      </c>
      <c r="AC551" s="109">
        <f t="shared" si="3312"/>
        <v>1124.4930833333331</v>
      </c>
      <c r="AD551" s="109">
        <f t="shared" si="3326"/>
        <v>1124.4930833333331</v>
      </c>
      <c r="AE551" s="109">
        <f t="shared" si="3313"/>
        <v>1124.4890404061762</v>
      </c>
      <c r="AF551" s="109">
        <f t="shared" si="3327"/>
        <v>1124.4890404061762</v>
      </c>
      <c r="AG551" s="109">
        <f t="shared" si="3328"/>
        <v>1123.1238136873469</v>
      </c>
      <c r="AH551" s="109">
        <f t="shared" si="3329"/>
        <v>1123.1238136873469</v>
      </c>
      <c r="AI551" s="35">
        <f t="shared" si="3330"/>
        <v>1076.608661999408</v>
      </c>
      <c r="AJ551" s="109">
        <f t="shared" si="3331"/>
        <v>1076.608661999408</v>
      </c>
      <c r="AK551" s="35">
        <f t="shared" si="3332"/>
        <v>1076.608661999408</v>
      </c>
      <c r="AL551" s="109">
        <f t="shared" si="3333"/>
        <v>1076.608661999408</v>
      </c>
      <c r="AM551" s="35">
        <f t="shared" si="3334"/>
        <v>1076.6456011701148</v>
      </c>
      <c r="AN551" s="109">
        <f t="shared" si="3335"/>
        <v>1076.6456011701148</v>
      </c>
      <c r="AO551" s="35">
        <f t="shared" si="3336"/>
        <v>1076.765700416463</v>
      </c>
      <c r="AP551" s="109">
        <f t="shared" si="3337"/>
        <v>1076.765700416463</v>
      </c>
      <c r="BB551">
        <v>126</v>
      </c>
      <c r="BE551" s="327">
        <f t="shared" si="3297"/>
        <v>10000</v>
      </c>
      <c r="JE551" s="327"/>
      <c r="JF551" s="327"/>
      <c r="MZ551">
        <v>125</v>
      </c>
      <c r="NA551" s="591">
        <f t="shared" si="3350"/>
        <v>0.02</v>
      </c>
      <c r="OU551">
        <v>125</v>
      </c>
      <c r="OV551" s="591">
        <f t="shared" si="3351"/>
        <v>0.02</v>
      </c>
      <c r="OW551" s="591">
        <f t="shared" si="3352"/>
        <v>0</v>
      </c>
    </row>
    <row r="552" spans="2:413" hidden="1" x14ac:dyDescent="0.3">
      <c r="B552">
        <v>126</v>
      </c>
      <c r="C552" s="109">
        <f t="shared" si="3298"/>
        <v>1111.77</v>
      </c>
      <c r="D552" s="109">
        <f t="shared" si="3314"/>
        <v>1111.77</v>
      </c>
      <c r="E552" s="109">
        <f t="shared" si="3299"/>
        <v>1110.5899999999999</v>
      </c>
      <c r="F552" s="109">
        <f t="shared" si="3315"/>
        <v>1110.5899999999999</v>
      </c>
      <c r="G552" s="109">
        <f t="shared" si="3300"/>
        <v>1117.72</v>
      </c>
      <c r="H552" s="109">
        <f t="shared" si="3316"/>
        <v>1117.72</v>
      </c>
      <c r="I552" s="109">
        <f t="shared" si="3301"/>
        <v>1110.29</v>
      </c>
      <c r="J552" s="109">
        <f t="shared" si="3317"/>
        <v>1110.29</v>
      </c>
      <c r="K552" s="109">
        <f t="shared" si="3302"/>
        <v>1117.6300000000001</v>
      </c>
      <c r="L552" s="109">
        <f t="shared" si="3318"/>
        <v>1117.6300000000001</v>
      </c>
      <c r="M552" s="109">
        <f t="shared" si="3303"/>
        <v>1116.76</v>
      </c>
      <c r="N552" s="109">
        <f t="shared" si="3319"/>
        <v>1116.76</v>
      </c>
      <c r="O552" s="109">
        <f t="shared" si="3304"/>
        <v>1067.31</v>
      </c>
      <c r="P552" s="109">
        <f t="shared" si="3320"/>
        <v>1067.31</v>
      </c>
      <c r="Q552" s="109">
        <f t="shared" si="3305"/>
        <v>1058.0899999999999</v>
      </c>
      <c r="R552" s="109">
        <f t="shared" si="3321"/>
        <v>1058.0899999999999</v>
      </c>
      <c r="S552" s="109">
        <f t="shared" si="3306"/>
        <v>1069.49</v>
      </c>
      <c r="T552" s="109">
        <f t="shared" si="3322"/>
        <v>1069.49</v>
      </c>
      <c r="U552" s="109">
        <f t="shared" si="3307"/>
        <v>1060.0899999999999</v>
      </c>
      <c r="V552" s="109">
        <f t="shared" si="3308"/>
        <v>1060.0899999999999</v>
      </c>
      <c r="W552" s="109">
        <f t="shared" si="3309"/>
        <v>1123.8775326810628</v>
      </c>
      <c r="X552" s="109">
        <f t="shared" si="3323"/>
        <v>1123.8775326810628</v>
      </c>
      <c r="Y552" s="109">
        <f t="shared" si="3310"/>
        <v>1124.3399999999999</v>
      </c>
      <c r="Z552" s="109">
        <f t="shared" si="3324"/>
        <v>1124.3399999999999</v>
      </c>
      <c r="AA552" s="109">
        <f t="shared" si="3311"/>
        <v>1126.4568749999989</v>
      </c>
      <c r="AB552" s="109">
        <f t="shared" si="3325"/>
        <v>1126.4568749999989</v>
      </c>
      <c r="AC552" s="109">
        <f t="shared" si="3312"/>
        <v>1124.4930833333331</v>
      </c>
      <c r="AD552" s="109">
        <f t="shared" si="3326"/>
        <v>1124.4930833333331</v>
      </c>
      <c r="AE552" s="109">
        <f t="shared" si="3313"/>
        <v>1124.4890404061762</v>
      </c>
      <c r="AF552" s="109">
        <f t="shared" si="3327"/>
        <v>1124.4890404061762</v>
      </c>
      <c r="AG552" s="109">
        <f t="shared" si="3328"/>
        <v>1123.1238136873469</v>
      </c>
      <c r="AH552" s="109">
        <f t="shared" si="3329"/>
        <v>1123.1238136873469</v>
      </c>
      <c r="AI552" s="35">
        <f t="shared" si="3330"/>
        <v>1076.608661999408</v>
      </c>
      <c r="AJ552" s="109">
        <f t="shared" si="3331"/>
        <v>1076.608661999408</v>
      </c>
      <c r="AK552" s="35">
        <f t="shared" si="3332"/>
        <v>1076.608661999408</v>
      </c>
      <c r="AL552" s="109">
        <f t="shared" si="3333"/>
        <v>1076.608661999408</v>
      </c>
      <c r="AM552" s="35">
        <f t="shared" si="3334"/>
        <v>1076.6456011701148</v>
      </c>
      <c r="AN552" s="109">
        <f t="shared" si="3335"/>
        <v>1076.6456011701148</v>
      </c>
      <c r="AO552" s="35">
        <f t="shared" si="3336"/>
        <v>1076.765700416463</v>
      </c>
      <c r="AP552" s="109">
        <f t="shared" si="3337"/>
        <v>1076.765700416463</v>
      </c>
      <c r="BB552">
        <v>127</v>
      </c>
      <c r="BE552" s="327">
        <f t="shared" si="3297"/>
        <v>10000</v>
      </c>
      <c r="JE552" s="327"/>
      <c r="JF552" s="327"/>
      <c r="MZ552">
        <v>126</v>
      </c>
      <c r="NA552" s="591">
        <f t="shared" si="3350"/>
        <v>0.02</v>
      </c>
      <c r="OU552">
        <v>126</v>
      </c>
      <c r="OV552" s="591">
        <f t="shared" si="3351"/>
        <v>0.02</v>
      </c>
      <c r="OW552" s="591">
        <f t="shared" si="3352"/>
        <v>0</v>
      </c>
    </row>
    <row r="553" spans="2:413" hidden="1" x14ac:dyDescent="0.3">
      <c r="B553">
        <v>127</v>
      </c>
      <c r="C553" s="109">
        <f t="shared" si="3298"/>
        <v>1111.77</v>
      </c>
      <c r="D553" s="109">
        <f t="shared" si="3314"/>
        <v>1111.77</v>
      </c>
      <c r="E553" s="109">
        <f t="shared" si="3299"/>
        <v>1109.81</v>
      </c>
      <c r="F553" s="109">
        <f t="shared" si="3315"/>
        <v>1109.81</v>
      </c>
      <c r="G553" s="109">
        <f t="shared" si="3300"/>
        <v>1117.72</v>
      </c>
      <c r="H553" s="109">
        <f t="shared" si="3316"/>
        <v>1117.72</v>
      </c>
      <c r="I553" s="109">
        <f t="shared" si="3301"/>
        <v>1110.29</v>
      </c>
      <c r="J553" s="109">
        <f t="shared" si="3317"/>
        <v>1110.29</v>
      </c>
      <c r="K553" s="109">
        <f t="shared" si="3302"/>
        <v>1117.6300000000001</v>
      </c>
      <c r="L553" s="109">
        <f t="shared" si="3318"/>
        <v>1117.6300000000001</v>
      </c>
      <c r="M553" s="109">
        <f t="shared" si="3303"/>
        <v>1116.76</v>
      </c>
      <c r="N553" s="109">
        <f t="shared" si="3319"/>
        <v>1116.76</v>
      </c>
      <c r="O553" s="109">
        <f t="shared" si="3304"/>
        <v>1066.8699999999999</v>
      </c>
      <c r="P553" s="109">
        <f t="shared" si="3320"/>
        <v>1066.8699999999999</v>
      </c>
      <c r="Q553" s="109">
        <f t="shared" si="3305"/>
        <v>1058.0899999999999</v>
      </c>
      <c r="R553" s="109">
        <f t="shared" si="3321"/>
        <v>1058.0899999999999</v>
      </c>
      <c r="S553" s="109">
        <f t="shared" si="3306"/>
        <v>1069.49</v>
      </c>
      <c r="T553" s="109">
        <f t="shared" si="3322"/>
        <v>1069.49</v>
      </c>
      <c r="U553" s="109">
        <f t="shared" si="3307"/>
        <v>1060.0899999999999</v>
      </c>
      <c r="V553" s="109">
        <f t="shared" si="3308"/>
        <v>1060.0899999999999</v>
      </c>
      <c r="W553" s="109">
        <f t="shared" si="3309"/>
        <v>1123.8775326810628</v>
      </c>
      <c r="X553" s="109">
        <f t="shared" si="3323"/>
        <v>1123.8775326810628</v>
      </c>
      <c r="Y553" s="109">
        <f t="shared" si="3310"/>
        <v>1124.3399999999999</v>
      </c>
      <c r="Z553" s="109">
        <f t="shared" si="3324"/>
        <v>1124.3399999999999</v>
      </c>
      <c r="AA553" s="109">
        <f t="shared" si="3311"/>
        <v>1126.4568749999989</v>
      </c>
      <c r="AB553" s="109">
        <f t="shared" si="3325"/>
        <v>1126.4568749999989</v>
      </c>
      <c r="AC553" s="109">
        <f t="shared" si="3312"/>
        <v>1124.4930833333331</v>
      </c>
      <c r="AD553" s="109">
        <f t="shared" si="3326"/>
        <v>1124.4930833333331</v>
      </c>
      <c r="AE553" s="109">
        <f t="shared" si="3313"/>
        <v>1124.4890404061762</v>
      </c>
      <c r="AF553" s="109">
        <f t="shared" si="3327"/>
        <v>1124.4890404061762</v>
      </c>
      <c r="AG553" s="109">
        <f t="shared" si="3328"/>
        <v>1123.1238136873469</v>
      </c>
      <c r="AH553" s="109">
        <f t="shared" si="3329"/>
        <v>1123.1238136873469</v>
      </c>
      <c r="AI553" s="35">
        <f t="shared" si="3330"/>
        <v>1076.608661999408</v>
      </c>
      <c r="AJ553" s="109">
        <f t="shared" si="3331"/>
        <v>1076.608661999408</v>
      </c>
      <c r="AK553" s="35">
        <f t="shared" si="3332"/>
        <v>1076.608661999408</v>
      </c>
      <c r="AL553" s="109">
        <f t="shared" si="3333"/>
        <v>1076.608661999408</v>
      </c>
      <c r="AM553" s="35">
        <f t="shared" si="3334"/>
        <v>1076.6456011701148</v>
      </c>
      <c r="AN553" s="109">
        <f t="shared" si="3335"/>
        <v>1076.6456011701148</v>
      </c>
      <c r="AO553" s="35">
        <f t="shared" si="3336"/>
        <v>1076.765700416463</v>
      </c>
      <c r="AP553" s="109">
        <f t="shared" si="3337"/>
        <v>1076.765700416463</v>
      </c>
      <c r="BB553">
        <v>128</v>
      </c>
      <c r="BE553" s="327">
        <f t="shared" si="3297"/>
        <v>10000</v>
      </c>
      <c r="JE553" s="327"/>
      <c r="JF553" s="327"/>
      <c r="MZ553">
        <v>127</v>
      </c>
      <c r="NA553" s="591">
        <f t="shared" si="3350"/>
        <v>0.02</v>
      </c>
      <c r="OU553">
        <v>127</v>
      </c>
      <c r="OV553" s="591">
        <f t="shared" si="3351"/>
        <v>0.02</v>
      </c>
      <c r="OW553" s="591">
        <f t="shared" si="3352"/>
        <v>0</v>
      </c>
    </row>
    <row r="554" spans="2:413" hidden="1" x14ac:dyDescent="0.3">
      <c r="B554">
        <v>128</v>
      </c>
      <c r="C554" s="109">
        <f t="shared" si="3298"/>
        <v>1111.77</v>
      </c>
      <c r="D554" s="109">
        <f t="shared" si="3314"/>
        <v>1111.77</v>
      </c>
      <c r="E554" s="109">
        <f t="shared" si="3299"/>
        <v>1109.03</v>
      </c>
      <c r="F554" s="109">
        <f t="shared" si="3315"/>
        <v>1109.03</v>
      </c>
      <c r="G554" s="109">
        <f t="shared" si="3300"/>
        <v>1117.72</v>
      </c>
      <c r="H554" s="109">
        <f t="shared" si="3316"/>
        <v>1117.72</v>
      </c>
      <c r="I554" s="109">
        <f t="shared" si="3301"/>
        <v>1110.29</v>
      </c>
      <c r="J554" s="109">
        <f t="shared" si="3317"/>
        <v>1110.29</v>
      </c>
      <c r="K554" s="109">
        <f t="shared" si="3302"/>
        <v>1117.6300000000001</v>
      </c>
      <c r="L554" s="109">
        <f t="shared" si="3318"/>
        <v>1117.6300000000001</v>
      </c>
      <c r="M554" s="109">
        <f t="shared" si="3303"/>
        <v>1116.76</v>
      </c>
      <c r="N554" s="109">
        <f t="shared" si="3319"/>
        <v>1116.76</v>
      </c>
      <c r="O554" s="109">
        <f t="shared" si="3304"/>
        <v>1066.43</v>
      </c>
      <c r="P554" s="109">
        <f t="shared" si="3320"/>
        <v>1066.43</v>
      </c>
      <c r="Q554" s="109">
        <f t="shared" si="3305"/>
        <v>1058.0899999999999</v>
      </c>
      <c r="R554" s="109">
        <f t="shared" si="3321"/>
        <v>1058.0899999999999</v>
      </c>
      <c r="S554" s="109">
        <f t="shared" si="3306"/>
        <v>1069.49</v>
      </c>
      <c r="T554" s="109">
        <f t="shared" si="3322"/>
        <v>1069.49</v>
      </c>
      <c r="U554" s="109">
        <f t="shared" si="3307"/>
        <v>1060.0899999999999</v>
      </c>
      <c r="V554" s="109">
        <f t="shared" si="3308"/>
        <v>1060.0899999999999</v>
      </c>
      <c r="W554" s="109">
        <f t="shared" si="3309"/>
        <v>1123.8775326810628</v>
      </c>
      <c r="X554" s="109">
        <f t="shared" si="3323"/>
        <v>1123.8775326810628</v>
      </c>
      <c r="Y554" s="109">
        <f t="shared" si="3310"/>
        <v>1124.3399999999999</v>
      </c>
      <c r="Z554" s="109">
        <f t="shared" si="3324"/>
        <v>1124.3399999999999</v>
      </c>
      <c r="AA554" s="109">
        <f t="shared" si="3311"/>
        <v>1126.4568749999989</v>
      </c>
      <c r="AB554" s="109">
        <f t="shared" si="3325"/>
        <v>1126.4568749999989</v>
      </c>
      <c r="AC554" s="109">
        <f t="shared" si="3312"/>
        <v>1124.4930833333331</v>
      </c>
      <c r="AD554" s="109">
        <f t="shared" si="3326"/>
        <v>1124.4930833333331</v>
      </c>
      <c r="AE554" s="109">
        <f t="shared" si="3313"/>
        <v>1124.4890404061762</v>
      </c>
      <c r="AF554" s="109">
        <f t="shared" si="3327"/>
        <v>1124.4890404061762</v>
      </c>
      <c r="AG554" s="109">
        <f t="shared" si="3328"/>
        <v>1123.1238136873469</v>
      </c>
      <c r="AH554" s="109">
        <f t="shared" si="3329"/>
        <v>1123.1238136873469</v>
      </c>
      <c r="AI554" s="35">
        <f t="shared" si="3330"/>
        <v>1076.608661999408</v>
      </c>
      <c r="AJ554" s="109">
        <f t="shared" si="3331"/>
        <v>1076.608661999408</v>
      </c>
      <c r="AK554" s="35">
        <f t="shared" si="3332"/>
        <v>1076.608661999408</v>
      </c>
      <c r="AL554" s="109">
        <f t="shared" si="3333"/>
        <v>1076.608661999408</v>
      </c>
      <c r="AM554" s="35">
        <f t="shared" si="3334"/>
        <v>1076.6456011701148</v>
      </c>
      <c r="AN554" s="109">
        <f t="shared" si="3335"/>
        <v>1076.6456011701148</v>
      </c>
      <c r="AO554" s="35">
        <f t="shared" si="3336"/>
        <v>1076.765700416463</v>
      </c>
      <c r="AP554" s="109">
        <f t="shared" si="3337"/>
        <v>1076.765700416463</v>
      </c>
      <c r="BB554">
        <v>129</v>
      </c>
      <c r="BE554" s="327">
        <f t="shared" ref="BE554:BE617" si="3353">IF(AK190=$B$7,BE190,10000)</f>
        <v>10000</v>
      </c>
      <c r="JE554" s="327"/>
      <c r="JF554" s="327"/>
      <c r="MZ554">
        <v>128</v>
      </c>
      <c r="NA554" s="591">
        <f t="shared" si="3350"/>
        <v>0.02</v>
      </c>
      <c r="OU554">
        <v>128</v>
      </c>
      <c r="OV554" s="591">
        <f t="shared" si="3351"/>
        <v>0.02</v>
      </c>
      <c r="OW554" s="591">
        <f t="shared" si="3352"/>
        <v>0</v>
      </c>
    </row>
    <row r="555" spans="2:413" hidden="1" x14ac:dyDescent="0.3">
      <c r="B555">
        <v>129</v>
      </c>
      <c r="C555" s="109">
        <f t="shared" ref="C555:C618" si="3354">IF(C190&gt;0,C190,"")</f>
        <v>1111.77</v>
      </c>
      <c r="D555" s="109">
        <f t="shared" si="3314"/>
        <v>1111.77</v>
      </c>
      <c r="E555" s="109">
        <f t="shared" ref="E555:E618" si="3355">IF(U190&gt;0,U190,"")</f>
        <v>1108.25</v>
      </c>
      <c r="F555" s="109">
        <f t="shared" si="3315"/>
        <v>1108.25</v>
      </c>
      <c r="G555" s="109">
        <f t="shared" ref="G555:G618" si="3356">IF(AL190&gt;0,AL190,"")</f>
        <v>1117.72</v>
      </c>
      <c r="H555" s="109">
        <f t="shared" si="3316"/>
        <v>1117.72</v>
      </c>
      <c r="I555" s="109">
        <f t="shared" ref="I555:I618" si="3357">IF(BL190&gt;0,BL190,"")</f>
        <v>1110.29</v>
      </c>
      <c r="J555" s="109">
        <f t="shared" si="3317"/>
        <v>1110.29</v>
      </c>
      <c r="K555" s="109">
        <f t="shared" ref="K555:K618" si="3358">IF(CM190&gt;0,CM190,"")</f>
        <v>1117.6300000000001</v>
      </c>
      <c r="L555" s="109">
        <f t="shared" si="3318"/>
        <v>1117.6300000000001</v>
      </c>
      <c r="M555" s="109">
        <f t="shared" ref="M555:M618" si="3359">IF(DF190&gt;0,DF190,"")</f>
        <v>1116.76</v>
      </c>
      <c r="N555" s="109">
        <f t="shared" si="3319"/>
        <v>1116.76</v>
      </c>
      <c r="O555" s="109">
        <f t="shared" ref="O555:O618" si="3360">IF(DW190&gt;0,DW190,"")</f>
        <v>1065.99</v>
      </c>
      <c r="P555" s="109">
        <f t="shared" si="3320"/>
        <v>1065.99</v>
      </c>
      <c r="Q555" s="109">
        <f t="shared" ref="Q555:Q618" si="3361">IF(EV190&gt;0,EV190,"")</f>
        <v>1058.0899999999999</v>
      </c>
      <c r="R555" s="109">
        <f t="shared" si="3321"/>
        <v>1058.0899999999999</v>
      </c>
      <c r="S555" s="109">
        <f t="shared" ref="S555:S618" si="3362">IF(FM190&gt;0,FM190,"")</f>
        <v>1069.49</v>
      </c>
      <c r="T555" s="109">
        <f t="shared" si="3322"/>
        <v>1069.49</v>
      </c>
      <c r="U555" s="109">
        <f t="shared" ref="U555:U618" si="3363">IF(GN190&gt;0,GN190,"")</f>
        <v>1060.0899999999999</v>
      </c>
      <c r="V555" s="109">
        <f t="shared" ref="V555:V618" si="3364">IF($B555=$I$7,0,U555)</f>
        <v>1060.0899999999999</v>
      </c>
      <c r="W555" s="109">
        <f t="shared" ref="W555:W618" si="3365">IF(HG190&gt;0,HG190,"")</f>
        <v>1123.8775326810628</v>
      </c>
      <c r="X555" s="109">
        <f t="shared" si="3323"/>
        <v>1123.8775326810628</v>
      </c>
      <c r="Y555" s="109">
        <f t="shared" ref="Y555:Y618" si="3366">IF(HY190&gt;0,HY190,"")</f>
        <v>1124.3399999999999</v>
      </c>
      <c r="Z555" s="109">
        <f t="shared" si="3324"/>
        <v>1124.3399999999999</v>
      </c>
      <c r="AA555" s="109">
        <f t="shared" ref="AA555:AA618" si="3367">IF(IR190&gt;0,IR190,"")</f>
        <v>1126.4568749999989</v>
      </c>
      <c r="AB555" s="109">
        <f t="shared" si="3325"/>
        <v>1126.4568749999989</v>
      </c>
      <c r="AC555" s="109">
        <f t="shared" ref="AC555:AC618" si="3368">IF(JM190&gt;0,JM190,"")</f>
        <v>1124.4930833333331</v>
      </c>
      <c r="AD555" s="109">
        <f t="shared" si="3326"/>
        <v>1124.4930833333331</v>
      </c>
      <c r="AE555" s="109">
        <f t="shared" ref="AE555:AE618" si="3369">IF(KJ190&gt;0,KJ190,"")</f>
        <v>1124.4890404061762</v>
      </c>
      <c r="AF555" s="109">
        <f t="shared" si="3327"/>
        <v>1124.4890404061762</v>
      </c>
      <c r="AG555" s="109">
        <f t="shared" si="3328"/>
        <v>1123.1238136873469</v>
      </c>
      <c r="AH555" s="109">
        <f t="shared" si="3329"/>
        <v>1123.1238136873469</v>
      </c>
      <c r="AI555" s="35">
        <f t="shared" si="3330"/>
        <v>1076.608661999408</v>
      </c>
      <c r="AJ555" s="109">
        <f t="shared" si="3331"/>
        <v>1076.608661999408</v>
      </c>
      <c r="AK555" s="35">
        <f t="shared" si="3332"/>
        <v>1076.608661999408</v>
      </c>
      <c r="AL555" s="109">
        <f t="shared" si="3333"/>
        <v>1076.608661999408</v>
      </c>
      <c r="AM555" s="35">
        <f t="shared" si="3334"/>
        <v>1076.6456011701148</v>
      </c>
      <c r="AN555" s="109">
        <f t="shared" si="3335"/>
        <v>1076.6456011701148</v>
      </c>
      <c r="AO555" s="35">
        <f t="shared" si="3336"/>
        <v>1076.765700416463</v>
      </c>
      <c r="AP555" s="109">
        <f t="shared" si="3337"/>
        <v>1076.765700416463</v>
      </c>
      <c r="BB555">
        <v>130</v>
      </c>
      <c r="BE555" s="327">
        <f t="shared" si="3353"/>
        <v>10000</v>
      </c>
      <c r="JE555" s="327"/>
      <c r="JF555" s="327"/>
      <c r="MZ555">
        <v>129</v>
      </c>
      <c r="NA555" s="591">
        <f t="shared" si="3350"/>
        <v>0.02</v>
      </c>
      <c r="OU555">
        <v>129</v>
      </c>
      <c r="OV555" s="591">
        <f t="shared" si="3351"/>
        <v>0.02</v>
      </c>
      <c r="OW555" s="591">
        <f t="shared" si="3352"/>
        <v>0</v>
      </c>
    </row>
    <row r="556" spans="2:413" hidden="1" x14ac:dyDescent="0.3">
      <c r="B556">
        <v>130</v>
      </c>
      <c r="C556" s="109">
        <f t="shared" si="3354"/>
        <v>1111.77</v>
      </c>
      <c r="D556" s="109">
        <f t="shared" ref="D556:D619" si="3370">IF(B556=$I$7,0,C556)</f>
        <v>1111.77</v>
      </c>
      <c r="E556" s="109">
        <f t="shared" si="3355"/>
        <v>1107.47</v>
      </c>
      <c r="F556" s="109">
        <f t="shared" ref="F556:F619" si="3371">IF($B556=$I$7,0,E556)</f>
        <v>1107.47</v>
      </c>
      <c r="G556" s="109">
        <f t="shared" si="3356"/>
        <v>1117.72</v>
      </c>
      <c r="H556" s="109">
        <f t="shared" ref="H556:H619" si="3372">IF($B556=$I$7,0,G556)</f>
        <v>1117.72</v>
      </c>
      <c r="I556" s="109">
        <f t="shared" si="3357"/>
        <v>1110.29</v>
      </c>
      <c r="J556" s="109">
        <f t="shared" ref="J556:J619" si="3373">IF($B556=$I$7,0,I556)</f>
        <v>1110.29</v>
      </c>
      <c r="K556" s="109">
        <f t="shared" si="3358"/>
        <v>1117.6300000000001</v>
      </c>
      <c r="L556" s="109">
        <f t="shared" ref="L556:L619" si="3374">IF($B556=$I$7,0,K556)</f>
        <v>1117.6300000000001</v>
      </c>
      <c r="M556" s="109">
        <f t="shared" si="3359"/>
        <v>1116.76</v>
      </c>
      <c r="N556" s="109">
        <f t="shared" ref="N556:N619" si="3375">IF($B556=$I$7,0,M556)</f>
        <v>1116.76</v>
      </c>
      <c r="O556" s="109">
        <f t="shared" si="3360"/>
        <v>1065.55</v>
      </c>
      <c r="P556" s="109">
        <f t="shared" ref="P556:P619" si="3376">IF($B556=$I$7,0,O556)</f>
        <v>1065.55</v>
      </c>
      <c r="Q556" s="109">
        <f t="shared" si="3361"/>
        <v>1058.0899999999999</v>
      </c>
      <c r="R556" s="109">
        <f t="shared" ref="R556:R619" si="3377">IF($B556=$I$7,0,Q556)</f>
        <v>1058.0899999999999</v>
      </c>
      <c r="S556" s="109">
        <f t="shared" si="3362"/>
        <v>1069.49</v>
      </c>
      <c r="T556" s="109">
        <f t="shared" ref="T556:T619" si="3378">IF($B556=$I$7,0,S556)</f>
        <v>1069.49</v>
      </c>
      <c r="U556" s="109">
        <f t="shared" si="3363"/>
        <v>1060.0899999999999</v>
      </c>
      <c r="V556" s="109">
        <f t="shared" si="3364"/>
        <v>1060.0899999999999</v>
      </c>
      <c r="W556" s="109">
        <f t="shared" si="3365"/>
        <v>1123.8775326810628</v>
      </c>
      <c r="X556" s="109">
        <f t="shared" ref="X556:X619" si="3379">IF($B556=$I$7,0,W556)</f>
        <v>1123.8775326810628</v>
      </c>
      <c r="Y556" s="109">
        <f t="shared" si="3366"/>
        <v>1124.3399999999999</v>
      </c>
      <c r="Z556" s="109">
        <f t="shared" ref="Z556:Z619" si="3380">IF($B556=$I$7,0,Y556)</f>
        <v>1124.3399999999999</v>
      </c>
      <c r="AA556" s="109">
        <f t="shared" si="3367"/>
        <v>1126.4568749999989</v>
      </c>
      <c r="AB556" s="109">
        <f t="shared" ref="AB556:AB619" si="3381">IF($B556=$I$7,0,AA556)</f>
        <v>1126.4568749999989</v>
      </c>
      <c r="AC556" s="109">
        <f t="shared" si="3368"/>
        <v>1124.4930833333331</v>
      </c>
      <c r="AD556" s="109">
        <f t="shared" ref="AD556:AD619" si="3382">IF($B556=$I$7,0,AC556)</f>
        <v>1124.4930833333331</v>
      </c>
      <c r="AE556" s="109">
        <f t="shared" si="3369"/>
        <v>1124.4890404061762</v>
      </c>
      <c r="AF556" s="109">
        <f t="shared" ref="AF556:AF619" si="3383">IF($B556=$I$7,0,AE556)</f>
        <v>1124.4890404061762</v>
      </c>
      <c r="AG556" s="109">
        <f t="shared" ref="AG556:AG619" si="3384">IF(LO191&gt;0,LO191,"")</f>
        <v>1123.1238136873469</v>
      </c>
      <c r="AH556" s="109">
        <f t="shared" ref="AH556:AH619" si="3385">IF($B556=$I$7,0,AG556)</f>
        <v>1123.1238136873469</v>
      </c>
      <c r="AI556" s="35">
        <f t="shared" ref="AI556:AI619" si="3386">IF(MH191&gt;0,MH191,"")</f>
        <v>1076.608661999408</v>
      </c>
      <c r="AJ556" s="109">
        <f t="shared" ref="AJ556:AJ619" si="3387">IF($B556=$I$7,0,AI556)</f>
        <v>1076.608661999408</v>
      </c>
      <c r="AK556" s="35">
        <f t="shared" ref="AK556:AK619" si="3388">IF(MZ191&gt;0,MZ191,"")</f>
        <v>1076.608661999408</v>
      </c>
      <c r="AL556" s="109">
        <f t="shared" ref="AL556:AL619" si="3389">IF($B556=$I$7,0,AK556)</f>
        <v>1076.608661999408</v>
      </c>
      <c r="AM556" s="35">
        <f t="shared" ref="AM556:AM619" si="3390">IF(NY191&gt;0,NY191,"")</f>
        <v>1076.6456011701148</v>
      </c>
      <c r="AN556" s="109">
        <f t="shared" ref="AN556:AN619" si="3391">IF($B556=$I$7,0,AM556)</f>
        <v>1076.6456011701148</v>
      </c>
      <c r="AO556" s="35">
        <f t="shared" ref="AO556:AO619" si="3392">IF(OS191&gt;0,OS191,"")</f>
        <v>1076.765700416463</v>
      </c>
      <c r="AP556" s="109">
        <f t="shared" ref="AP556:AP619" si="3393">IF($B556=$I$7,0,AO556)</f>
        <v>1076.765700416463</v>
      </c>
      <c r="BB556">
        <v>131</v>
      </c>
      <c r="BE556" s="327">
        <f t="shared" si="3353"/>
        <v>10000</v>
      </c>
      <c r="JE556" s="327"/>
      <c r="JF556" s="327"/>
      <c r="MZ556">
        <v>130</v>
      </c>
      <c r="NA556" s="591">
        <f t="shared" si="3350"/>
        <v>0.02</v>
      </c>
      <c r="OU556">
        <v>130</v>
      </c>
      <c r="OV556" s="591">
        <f t="shared" si="3351"/>
        <v>0.02</v>
      </c>
      <c r="OW556" s="591">
        <f t="shared" si="3352"/>
        <v>0</v>
      </c>
    </row>
    <row r="557" spans="2:413" hidden="1" x14ac:dyDescent="0.3">
      <c r="B557">
        <v>131</v>
      </c>
      <c r="C557" s="109">
        <f t="shared" si="3354"/>
        <v>1111.77</v>
      </c>
      <c r="D557" s="109">
        <f t="shared" si="3370"/>
        <v>1111.77</v>
      </c>
      <c r="E557" s="109">
        <f t="shared" si="3355"/>
        <v>1106.69</v>
      </c>
      <c r="F557" s="109">
        <f t="shared" si="3371"/>
        <v>1106.69</v>
      </c>
      <c r="G557" s="109">
        <f t="shared" si="3356"/>
        <v>1117.72</v>
      </c>
      <c r="H557" s="109">
        <f t="shared" si="3372"/>
        <v>1117.72</v>
      </c>
      <c r="I557" s="109">
        <f t="shared" si="3357"/>
        <v>1110.29</v>
      </c>
      <c r="J557" s="109">
        <f t="shared" si="3373"/>
        <v>1110.29</v>
      </c>
      <c r="K557" s="109">
        <f t="shared" si="3358"/>
        <v>1117.6300000000001</v>
      </c>
      <c r="L557" s="109">
        <f t="shared" si="3374"/>
        <v>1117.6300000000001</v>
      </c>
      <c r="M557" s="109">
        <f t="shared" si="3359"/>
        <v>1116.76</v>
      </c>
      <c r="N557" s="109">
        <f t="shared" si="3375"/>
        <v>1116.76</v>
      </c>
      <c r="O557" s="109">
        <f t="shared" si="3360"/>
        <v>1065.0999999999999</v>
      </c>
      <c r="P557" s="109">
        <f t="shared" si="3376"/>
        <v>1065.0999999999999</v>
      </c>
      <c r="Q557" s="109">
        <f t="shared" si="3361"/>
        <v>1058.0899999999999</v>
      </c>
      <c r="R557" s="109">
        <f t="shared" si="3377"/>
        <v>1058.0899999999999</v>
      </c>
      <c r="S557" s="109">
        <f t="shared" si="3362"/>
        <v>1069.49</v>
      </c>
      <c r="T557" s="109">
        <f t="shared" si="3378"/>
        <v>1069.49</v>
      </c>
      <c r="U557" s="109">
        <f t="shared" si="3363"/>
        <v>1060.0899999999999</v>
      </c>
      <c r="V557" s="109">
        <f t="shared" si="3364"/>
        <v>1060.0899999999999</v>
      </c>
      <c r="W557" s="109">
        <f t="shared" si="3365"/>
        <v>1123.8775326810628</v>
      </c>
      <c r="X557" s="109">
        <f t="shared" si="3379"/>
        <v>1123.8775326810628</v>
      </c>
      <c r="Y557" s="109">
        <f t="shared" si="3366"/>
        <v>1124.3399999999999</v>
      </c>
      <c r="Z557" s="109">
        <f t="shared" si="3380"/>
        <v>1124.3399999999999</v>
      </c>
      <c r="AA557" s="109">
        <f t="shared" si="3367"/>
        <v>1126.4568749999989</v>
      </c>
      <c r="AB557" s="109">
        <f t="shared" si="3381"/>
        <v>1126.4568749999989</v>
      </c>
      <c r="AC557" s="109">
        <f t="shared" si="3368"/>
        <v>1124.4930833333331</v>
      </c>
      <c r="AD557" s="109">
        <f t="shared" si="3382"/>
        <v>1124.4930833333331</v>
      </c>
      <c r="AE557" s="109">
        <f t="shared" si="3369"/>
        <v>1124.4890404061762</v>
      </c>
      <c r="AF557" s="109">
        <f t="shared" si="3383"/>
        <v>1124.4890404061762</v>
      </c>
      <c r="AG557" s="109">
        <f t="shared" si="3384"/>
        <v>1123.1238136873469</v>
      </c>
      <c r="AH557" s="109">
        <f t="shared" si="3385"/>
        <v>1123.1238136873469</v>
      </c>
      <c r="AI557" s="35">
        <f t="shared" si="3386"/>
        <v>1076.608661999408</v>
      </c>
      <c r="AJ557" s="109">
        <f t="shared" si="3387"/>
        <v>1076.608661999408</v>
      </c>
      <c r="AK557" s="35">
        <f t="shared" si="3388"/>
        <v>1076.608661999408</v>
      </c>
      <c r="AL557" s="109">
        <f t="shared" si="3389"/>
        <v>1076.608661999408</v>
      </c>
      <c r="AM557" s="35">
        <f t="shared" si="3390"/>
        <v>1076.6456011701148</v>
      </c>
      <c r="AN557" s="109">
        <f t="shared" si="3391"/>
        <v>1076.6456011701148</v>
      </c>
      <c r="AO557" s="35">
        <f t="shared" si="3392"/>
        <v>1076.765700416463</v>
      </c>
      <c r="AP557" s="109">
        <f t="shared" si="3393"/>
        <v>1076.765700416463</v>
      </c>
      <c r="BB557">
        <v>132</v>
      </c>
      <c r="BE557" s="327">
        <f t="shared" si="3353"/>
        <v>10000</v>
      </c>
      <c r="JE557" s="327"/>
      <c r="JF557" s="327"/>
      <c r="MZ557">
        <v>131</v>
      </c>
      <c r="NA557" s="591">
        <f t="shared" si="3350"/>
        <v>0.02</v>
      </c>
      <c r="OU557">
        <v>131</v>
      </c>
      <c r="OV557" s="591">
        <f t="shared" si="3351"/>
        <v>0.02</v>
      </c>
      <c r="OW557" s="591">
        <f t="shared" si="3352"/>
        <v>0</v>
      </c>
    </row>
    <row r="558" spans="2:413" hidden="1" x14ac:dyDescent="0.3">
      <c r="B558">
        <v>132</v>
      </c>
      <c r="C558" s="109">
        <f t="shared" si="3354"/>
        <v>1111.77</v>
      </c>
      <c r="D558" s="109">
        <f t="shared" si="3370"/>
        <v>1111.77</v>
      </c>
      <c r="E558" s="109">
        <f t="shared" si="3355"/>
        <v>1105.8900000000001</v>
      </c>
      <c r="F558" s="109">
        <f t="shared" si="3371"/>
        <v>1105.8900000000001</v>
      </c>
      <c r="G558" s="109">
        <f t="shared" si="3356"/>
        <v>1117.72</v>
      </c>
      <c r="H558" s="109">
        <f t="shared" si="3372"/>
        <v>1117.72</v>
      </c>
      <c r="I558" s="109">
        <f t="shared" si="3357"/>
        <v>1110.29</v>
      </c>
      <c r="J558" s="109">
        <f t="shared" si="3373"/>
        <v>1110.29</v>
      </c>
      <c r="K558" s="109">
        <f t="shared" si="3358"/>
        <v>1117.6300000000001</v>
      </c>
      <c r="L558" s="109">
        <f t="shared" si="3374"/>
        <v>1117.6300000000001</v>
      </c>
      <c r="M558" s="109">
        <f t="shared" si="3359"/>
        <v>1116.76</v>
      </c>
      <c r="N558" s="109">
        <f t="shared" si="3375"/>
        <v>1116.76</v>
      </c>
      <c r="O558" s="109">
        <f t="shared" si="3360"/>
        <v>1064.67</v>
      </c>
      <c r="P558" s="109">
        <f t="shared" si="3376"/>
        <v>1064.67</v>
      </c>
      <c r="Q558" s="109">
        <f t="shared" si="3361"/>
        <v>1058.0899999999999</v>
      </c>
      <c r="R558" s="109">
        <f t="shared" si="3377"/>
        <v>1058.0899999999999</v>
      </c>
      <c r="S558" s="109">
        <f t="shared" si="3362"/>
        <v>1069.49</v>
      </c>
      <c r="T558" s="109">
        <f t="shared" si="3378"/>
        <v>1069.49</v>
      </c>
      <c r="U558" s="109">
        <f t="shared" si="3363"/>
        <v>1060.0899999999999</v>
      </c>
      <c r="V558" s="109">
        <f t="shared" si="3364"/>
        <v>1060.0899999999999</v>
      </c>
      <c r="W558" s="109">
        <f t="shared" si="3365"/>
        <v>1123.8775326810628</v>
      </c>
      <c r="X558" s="109">
        <f t="shared" si="3379"/>
        <v>1123.8775326810628</v>
      </c>
      <c r="Y558" s="109">
        <f t="shared" si="3366"/>
        <v>1124.3399999999999</v>
      </c>
      <c r="Z558" s="109">
        <f t="shared" si="3380"/>
        <v>1124.3399999999999</v>
      </c>
      <c r="AA558" s="109">
        <f t="shared" si="3367"/>
        <v>1126.4568749999989</v>
      </c>
      <c r="AB558" s="109">
        <f t="shared" si="3381"/>
        <v>1126.4568749999989</v>
      </c>
      <c r="AC558" s="109">
        <f t="shared" si="3368"/>
        <v>1124.4930833333331</v>
      </c>
      <c r="AD558" s="109">
        <f t="shared" si="3382"/>
        <v>1124.4930833333331</v>
      </c>
      <c r="AE558" s="109">
        <f t="shared" si="3369"/>
        <v>1124.4890404061762</v>
      </c>
      <c r="AF558" s="109">
        <f t="shared" si="3383"/>
        <v>1124.4890404061762</v>
      </c>
      <c r="AG558" s="109">
        <f t="shared" si="3384"/>
        <v>1123.1238136873469</v>
      </c>
      <c r="AH558" s="109">
        <f t="shared" si="3385"/>
        <v>1123.1238136873469</v>
      </c>
      <c r="AI558" s="35">
        <f t="shared" si="3386"/>
        <v>1076.608661999408</v>
      </c>
      <c r="AJ558" s="109">
        <f t="shared" si="3387"/>
        <v>1076.608661999408</v>
      </c>
      <c r="AK558" s="35">
        <f t="shared" si="3388"/>
        <v>1076.608661999408</v>
      </c>
      <c r="AL558" s="109">
        <f t="shared" si="3389"/>
        <v>1076.608661999408</v>
      </c>
      <c r="AM558" s="35">
        <f t="shared" si="3390"/>
        <v>1076.6456011701148</v>
      </c>
      <c r="AN558" s="109">
        <f t="shared" si="3391"/>
        <v>1076.6456011701148</v>
      </c>
      <c r="AO558" s="35">
        <f t="shared" si="3392"/>
        <v>1076.765700416463</v>
      </c>
      <c r="AP558" s="109">
        <f t="shared" si="3393"/>
        <v>1076.765700416463</v>
      </c>
      <c r="BB558">
        <v>133</v>
      </c>
      <c r="BE558" s="327">
        <f t="shared" si="3353"/>
        <v>10000</v>
      </c>
      <c r="JE558" s="327"/>
      <c r="JF558" s="327"/>
      <c r="MZ558" s="616">
        <v>132</v>
      </c>
      <c r="NA558" s="617">
        <f t="shared" si="3350"/>
        <v>0.02</v>
      </c>
      <c r="OU558" s="616">
        <v>132</v>
      </c>
      <c r="OV558" s="617">
        <f t="shared" si="3351"/>
        <v>0.02</v>
      </c>
      <c r="OW558" s="617">
        <f t="shared" si="3352"/>
        <v>0</v>
      </c>
    </row>
    <row r="559" spans="2:413" hidden="1" x14ac:dyDescent="0.3">
      <c r="B559">
        <v>133</v>
      </c>
      <c r="C559" s="109">
        <f t="shared" si="3354"/>
        <v>1111.77</v>
      </c>
      <c r="D559" s="109">
        <f t="shared" si="3370"/>
        <v>1111.77</v>
      </c>
      <c r="E559" s="109">
        <f t="shared" si="3355"/>
        <v>1105.1099999999999</v>
      </c>
      <c r="F559" s="109">
        <f t="shared" si="3371"/>
        <v>1105.1099999999999</v>
      </c>
      <c r="G559" s="109">
        <f t="shared" si="3356"/>
        <v>1117.72</v>
      </c>
      <c r="H559" s="109">
        <f t="shared" si="3372"/>
        <v>1117.72</v>
      </c>
      <c r="I559" s="109">
        <f t="shared" si="3357"/>
        <v>1101.29</v>
      </c>
      <c r="J559" s="109">
        <f t="shared" si="3373"/>
        <v>1101.29</v>
      </c>
      <c r="K559" s="109">
        <f t="shared" si="3358"/>
        <v>1117.6300000000001</v>
      </c>
      <c r="L559" s="109">
        <f t="shared" si="3374"/>
        <v>1117.6300000000001</v>
      </c>
      <c r="M559" s="109">
        <f t="shared" si="3359"/>
        <v>1121.76</v>
      </c>
      <c r="N559" s="109">
        <f t="shared" si="3375"/>
        <v>1121.76</v>
      </c>
      <c r="O559" s="109">
        <f t="shared" si="3360"/>
        <v>1066.72</v>
      </c>
      <c r="P559" s="109">
        <f t="shared" si="3376"/>
        <v>1066.72</v>
      </c>
      <c r="Q559" s="109">
        <f t="shared" si="3361"/>
        <v>1058.0899999999999</v>
      </c>
      <c r="R559" s="109">
        <f t="shared" si="3377"/>
        <v>1058.0899999999999</v>
      </c>
      <c r="S559" s="109">
        <f t="shared" si="3362"/>
        <v>1066.72</v>
      </c>
      <c r="T559" s="109">
        <f t="shared" si="3378"/>
        <v>1066.72</v>
      </c>
      <c r="U559" s="109">
        <f t="shared" si="3363"/>
        <v>1060.0899999999999</v>
      </c>
      <c r="V559" s="109">
        <f t="shared" si="3364"/>
        <v>1060.0899999999999</v>
      </c>
      <c r="W559" s="109">
        <f t="shared" si="3365"/>
        <v>1123.8775326810628</v>
      </c>
      <c r="X559" s="109">
        <f t="shared" si="3379"/>
        <v>1123.8775326810628</v>
      </c>
      <c r="Y559" s="109">
        <f t="shared" si="3366"/>
        <v>1124.3399999999999</v>
      </c>
      <c r="Z559" s="109">
        <f t="shared" si="3380"/>
        <v>1124.3399999999999</v>
      </c>
      <c r="AA559" s="109">
        <f t="shared" si="3367"/>
        <v>1126.4568749999989</v>
      </c>
      <c r="AB559" s="109">
        <f t="shared" si="3381"/>
        <v>1126.4568749999989</v>
      </c>
      <c r="AC559" s="109">
        <f t="shared" si="3368"/>
        <v>1124.4930833333331</v>
      </c>
      <c r="AD559" s="109">
        <f t="shared" si="3382"/>
        <v>1124.4930833333331</v>
      </c>
      <c r="AE559" s="109">
        <f t="shared" si="3369"/>
        <v>1124.4890404061762</v>
      </c>
      <c r="AF559" s="109">
        <f t="shared" si="3383"/>
        <v>1124.4890404061762</v>
      </c>
      <c r="AG559" s="109">
        <f t="shared" si="3384"/>
        <v>1123.1238136873469</v>
      </c>
      <c r="AH559" s="109">
        <f t="shared" si="3385"/>
        <v>1123.1238136873469</v>
      </c>
      <c r="AI559" s="35">
        <f t="shared" si="3386"/>
        <v>1076.608661999408</v>
      </c>
      <c r="AJ559" s="109">
        <f t="shared" si="3387"/>
        <v>1076.608661999408</v>
      </c>
      <c r="AK559" s="35">
        <f t="shared" si="3388"/>
        <v>1076.608661999408</v>
      </c>
      <c r="AL559" s="109">
        <f t="shared" si="3389"/>
        <v>1076.608661999408</v>
      </c>
      <c r="AM559" s="35">
        <f t="shared" si="3390"/>
        <v>1076.6456011701148</v>
      </c>
      <c r="AN559" s="109">
        <f t="shared" si="3391"/>
        <v>1076.6456011701148</v>
      </c>
      <c r="AO559" s="35">
        <f t="shared" si="3392"/>
        <v>1076.765700416463</v>
      </c>
      <c r="AP559" s="109">
        <f t="shared" si="3393"/>
        <v>1076.765700416463</v>
      </c>
      <c r="BB559">
        <v>134</v>
      </c>
      <c r="BE559" s="327">
        <f t="shared" si="3353"/>
        <v>10000</v>
      </c>
      <c r="JE559" s="327"/>
      <c r="JF559" s="327"/>
      <c r="MZ559">
        <v>133</v>
      </c>
      <c r="NA559" s="591">
        <f>$D$7+($AT$38*$L$7)+($AV$38*$M$7)</f>
        <v>0.02</v>
      </c>
      <c r="OU559">
        <v>133</v>
      </c>
      <c r="OV559" s="591">
        <f>$D$7+($BB$38*$L$7)+($BD$38*$M$7)</f>
        <v>0.02</v>
      </c>
      <c r="OW559" s="591">
        <f>($BB$38)+($BD$38)</f>
        <v>0</v>
      </c>
    </row>
    <row r="560" spans="2:413" hidden="1" x14ac:dyDescent="0.3">
      <c r="B560">
        <v>134</v>
      </c>
      <c r="C560" s="109">
        <f t="shared" si="3354"/>
        <v>1111.77</v>
      </c>
      <c r="D560" s="109">
        <f t="shared" si="3370"/>
        <v>1111.77</v>
      </c>
      <c r="E560" s="109">
        <f t="shared" si="3355"/>
        <v>1104.31</v>
      </c>
      <c r="F560" s="109">
        <f t="shared" si="3371"/>
        <v>1104.31</v>
      </c>
      <c r="G560" s="109">
        <f t="shared" si="3356"/>
        <v>1117.72</v>
      </c>
      <c r="H560" s="109">
        <f t="shared" si="3372"/>
        <v>1117.72</v>
      </c>
      <c r="I560" s="109">
        <f t="shared" si="3357"/>
        <v>1101.29</v>
      </c>
      <c r="J560" s="109">
        <f t="shared" si="3373"/>
        <v>1101.29</v>
      </c>
      <c r="K560" s="109">
        <f t="shared" si="3358"/>
        <v>1117.6300000000001</v>
      </c>
      <c r="L560" s="109">
        <f t="shared" si="3374"/>
        <v>1117.6300000000001</v>
      </c>
      <c r="M560" s="109">
        <f t="shared" si="3359"/>
        <v>1121.76</v>
      </c>
      <c r="N560" s="109">
        <f t="shared" si="3375"/>
        <v>1121.76</v>
      </c>
      <c r="O560" s="109">
        <f t="shared" si="3360"/>
        <v>1066.26</v>
      </c>
      <c r="P560" s="109">
        <f t="shared" si="3376"/>
        <v>1066.26</v>
      </c>
      <c r="Q560" s="109">
        <f t="shared" si="3361"/>
        <v>1058.0899999999999</v>
      </c>
      <c r="R560" s="109">
        <f t="shared" si="3377"/>
        <v>1058.0899999999999</v>
      </c>
      <c r="S560" s="109">
        <f t="shared" si="3362"/>
        <v>1066.72</v>
      </c>
      <c r="T560" s="109">
        <f t="shared" si="3378"/>
        <v>1066.72</v>
      </c>
      <c r="U560" s="109">
        <f t="shared" si="3363"/>
        <v>1060.0899999999999</v>
      </c>
      <c r="V560" s="109">
        <f t="shared" si="3364"/>
        <v>1060.0899999999999</v>
      </c>
      <c r="W560" s="109">
        <f t="shared" si="3365"/>
        <v>1123.8775326810628</v>
      </c>
      <c r="X560" s="109">
        <f t="shared" si="3379"/>
        <v>1123.8775326810628</v>
      </c>
      <c r="Y560" s="109">
        <f t="shared" si="3366"/>
        <v>1124.3399999999999</v>
      </c>
      <c r="Z560" s="109">
        <f t="shared" si="3380"/>
        <v>1124.3399999999999</v>
      </c>
      <c r="AA560" s="109">
        <f t="shared" si="3367"/>
        <v>1126.4568749999989</v>
      </c>
      <c r="AB560" s="109">
        <f t="shared" si="3381"/>
        <v>1126.4568749999989</v>
      </c>
      <c r="AC560" s="109">
        <f t="shared" si="3368"/>
        <v>1124.4930833333331</v>
      </c>
      <c r="AD560" s="109">
        <f t="shared" si="3382"/>
        <v>1124.4930833333331</v>
      </c>
      <c r="AE560" s="109">
        <f t="shared" si="3369"/>
        <v>1124.4890404061762</v>
      </c>
      <c r="AF560" s="109">
        <f t="shared" si="3383"/>
        <v>1124.4890404061762</v>
      </c>
      <c r="AG560" s="109">
        <f t="shared" si="3384"/>
        <v>1123.1238136873469</v>
      </c>
      <c r="AH560" s="109">
        <f t="shared" si="3385"/>
        <v>1123.1238136873469</v>
      </c>
      <c r="AI560" s="35">
        <f t="shared" si="3386"/>
        <v>1076.608661999408</v>
      </c>
      <c r="AJ560" s="109">
        <f t="shared" si="3387"/>
        <v>1076.608661999408</v>
      </c>
      <c r="AK560" s="35">
        <f t="shared" si="3388"/>
        <v>1076.608661999408</v>
      </c>
      <c r="AL560" s="109">
        <f t="shared" si="3389"/>
        <v>1076.608661999408</v>
      </c>
      <c r="AM560" s="35">
        <f t="shared" si="3390"/>
        <v>1076.6456011701148</v>
      </c>
      <c r="AN560" s="109">
        <f t="shared" si="3391"/>
        <v>1076.6456011701148</v>
      </c>
      <c r="AO560" s="35">
        <f t="shared" si="3392"/>
        <v>1076.765700416463</v>
      </c>
      <c r="AP560" s="109">
        <f t="shared" si="3393"/>
        <v>1076.765700416463</v>
      </c>
      <c r="BB560">
        <v>135</v>
      </c>
      <c r="BE560" s="327">
        <f t="shared" si="3353"/>
        <v>10000</v>
      </c>
      <c r="JE560" s="327"/>
      <c r="JF560" s="327"/>
      <c r="MZ560">
        <v>134</v>
      </c>
      <c r="NA560" s="591">
        <f t="shared" ref="NA560:NA570" si="3394">$D$7+($AT$38*$L$7)+($AV$38*$M$7)</f>
        <v>0.02</v>
      </c>
      <c r="OU560">
        <v>134</v>
      </c>
      <c r="OV560" s="591">
        <f t="shared" ref="OV560:OV570" si="3395">$D$7+($BB$38*$L$7)+($BD$38*$M$7)</f>
        <v>0.02</v>
      </c>
      <c r="OW560" s="591">
        <f t="shared" ref="OW560:OW570" si="3396">($BB$38)+($BD$38)</f>
        <v>0</v>
      </c>
    </row>
    <row r="561" spans="2:413" hidden="1" x14ac:dyDescent="0.3">
      <c r="B561">
        <v>135</v>
      </c>
      <c r="C561" s="109">
        <f t="shared" si="3354"/>
        <v>1111.77</v>
      </c>
      <c r="D561" s="109">
        <f t="shared" si="3370"/>
        <v>1111.77</v>
      </c>
      <c r="E561" s="109">
        <f t="shared" si="3355"/>
        <v>1103.53</v>
      </c>
      <c r="F561" s="109">
        <f t="shared" si="3371"/>
        <v>1103.53</v>
      </c>
      <c r="G561" s="109">
        <f t="shared" si="3356"/>
        <v>1117.72</v>
      </c>
      <c r="H561" s="109">
        <f t="shared" si="3372"/>
        <v>1117.72</v>
      </c>
      <c r="I561" s="109">
        <f t="shared" si="3357"/>
        <v>1101.29</v>
      </c>
      <c r="J561" s="109">
        <f t="shared" si="3373"/>
        <v>1101.29</v>
      </c>
      <c r="K561" s="109">
        <f t="shared" si="3358"/>
        <v>1117.6300000000001</v>
      </c>
      <c r="L561" s="109">
        <f t="shared" si="3374"/>
        <v>1117.6300000000001</v>
      </c>
      <c r="M561" s="109">
        <f t="shared" si="3359"/>
        <v>1121.76</v>
      </c>
      <c r="N561" s="109">
        <f t="shared" si="3375"/>
        <v>1121.76</v>
      </c>
      <c r="O561" s="109">
        <f t="shared" si="3360"/>
        <v>1065.79</v>
      </c>
      <c r="P561" s="109">
        <f t="shared" si="3376"/>
        <v>1065.79</v>
      </c>
      <c r="Q561" s="109">
        <f t="shared" si="3361"/>
        <v>1058.0899999999999</v>
      </c>
      <c r="R561" s="109">
        <f t="shared" si="3377"/>
        <v>1058.0899999999999</v>
      </c>
      <c r="S561" s="109">
        <f t="shared" si="3362"/>
        <v>1066.72</v>
      </c>
      <c r="T561" s="109">
        <f t="shared" si="3378"/>
        <v>1066.72</v>
      </c>
      <c r="U561" s="109">
        <f t="shared" si="3363"/>
        <v>1060.0899999999999</v>
      </c>
      <c r="V561" s="109">
        <f t="shared" si="3364"/>
        <v>1060.0899999999999</v>
      </c>
      <c r="W561" s="109">
        <f t="shared" si="3365"/>
        <v>1123.8775326810628</v>
      </c>
      <c r="X561" s="109">
        <f t="shared" si="3379"/>
        <v>1123.8775326810628</v>
      </c>
      <c r="Y561" s="109">
        <f t="shared" si="3366"/>
        <v>1124.3399999999999</v>
      </c>
      <c r="Z561" s="109">
        <f t="shared" si="3380"/>
        <v>1124.3399999999999</v>
      </c>
      <c r="AA561" s="109">
        <f t="shared" si="3367"/>
        <v>1126.4568749999989</v>
      </c>
      <c r="AB561" s="109">
        <f t="shared" si="3381"/>
        <v>1126.4568749999989</v>
      </c>
      <c r="AC561" s="109">
        <f t="shared" si="3368"/>
        <v>1124.4930833333331</v>
      </c>
      <c r="AD561" s="109">
        <f t="shared" si="3382"/>
        <v>1124.4930833333331</v>
      </c>
      <c r="AE561" s="109">
        <f t="shared" si="3369"/>
        <v>1124.4890404061762</v>
      </c>
      <c r="AF561" s="109">
        <f t="shared" si="3383"/>
        <v>1124.4890404061762</v>
      </c>
      <c r="AG561" s="109">
        <f t="shared" si="3384"/>
        <v>1123.1238136873469</v>
      </c>
      <c r="AH561" s="109">
        <f t="shared" si="3385"/>
        <v>1123.1238136873469</v>
      </c>
      <c r="AI561" s="35">
        <f t="shared" si="3386"/>
        <v>1076.608661999408</v>
      </c>
      <c r="AJ561" s="109">
        <f t="shared" si="3387"/>
        <v>1076.608661999408</v>
      </c>
      <c r="AK561" s="35">
        <f t="shared" si="3388"/>
        <v>1076.608661999408</v>
      </c>
      <c r="AL561" s="109">
        <f t="shared" si="3389"/>
        <v>1076.608661999408</v>
      </c>
      <c r="AM561" s="35">
        <f t="shared" si="3390"/>
        <v>1076.6456011701148</v>
      </c>
      <c r="AN561" s="109">
        <f t="shared" si="3391"/>
        <v>1076.6456011701148</v>
      </c>
      <c r="AO561" s="35">
        <f t="shared" si="3392"/>
        <v>1076.765700416463</v>
      </c>
      <c r="AP561" s="109">
        <f t="shared" si="3393"/>
        <v>1076.765700416463</v>
      </c>
      <c r="BB561">
        <v>136</v>
      </c>
      <c r="BE561" s="327">
        <f t="shared" si="3353"/>
        <v>10000</v>
      </c>
      <c r="JE561" s="327"/>
      <c r="JF561" s="327"/>
      <c r="MZ561">
        <v>135</v>
      </c>
      <c r="NA561" s="591">
        <f t="shared" si="3394"/>
        <v>0.02</v>
      </c>
      <c r="OU561">
        <v>135</v>
      </c>
      <c r="OV561" s="591">
        <f t="shared" si="3395"/>
        <v>0.02</v>
      </c>
      <c r="OW561" s="591">
        <f t="shared" si="3396"/>
        <v>0</v>
      </c>
    </row>
    <row r="562" spans="2:413" hidden="1" x14ac:dyDescent="0.3">
      <c r="B562">
        <v>136</v>
      </c>
      <c r="C562" s="109">
        <f t="shared" si="3354"/>
        <v>1111.77</v>
      </c>
      <c r="D562" s="109">
        <f t="shared" si="3370"/>
        <v>1111.77</v>
      </c>
      <c r="E562" s="109">
        <f t="shared" si="3355"/>
        <v>1102.73</v>
      </c>
      <c r="F562" s="109">
        <f t="shared" si="3371"/>
        <v>1102.73</v>
      </c>
      <c r="G562" s="109">
        <f t="shared" si="3356"/>
        <v>1117.72</v>
      </c>
      <c r="H562" s="109">
        <f t="shared" si="3372"/>
        <v>1117.72</v>
      </c>
      <c r="I562" s="109">
        <f t="shared" si="3357"/>
        <v>1101.29</v>
      </c>
      <c r="J562" s="109">
        <f t="shared" si="3373"/>
        <v>1101.29</v>
      </c>
      <c r="K562" s="109">
        <f t="shared" si="3358"/>
        <v>1117.6300000000001</v>
      </c>
      <c r="L562" s="109">
        <f t="shared" si="3374"/>
        <v>1117.6300000000001</v>
      </c>
      <c r="M562" s="109">
        <f t="shared" si="3359"/>
        <v>1121.76</v>
      </c>
      <c r="N562" s="109">
        <f t="shared" si="3375"/>
        <v>1121.76</v>
      </c>
      <c r="O562" s="109">
        <f t="shared" si="3360"/>
        <v>1065.32</v>
      </c>
      <c r="P562" s="109">
        <f t="shared" si="3376"/>
        <v>1065.32</v>
      </c>
      <c r="Q562" s="109">
        <f t="shared" si="3361"/>
        <v>1058.0899999999999</v>
      </c>
      <c r="R562" s="109">
        <f t="shared" si="3377"/>
        <v>1058.0899999999999</v>
      </c>
      <c r="S562" s="109">
        <f t="shared" si="3362"/>
        <v>1066.72</v>
      </c>
      <c r="T562" s="109">
        <f t="shared" si="3378"/>
        <v>1066.72</v>
      </c>
      <c r="U562" s="109">
        <f t="shared" si="3363"/>
        <v>1060.0899999999999</v>
      </c>
      <c r="V562" s="109">
        <f t="shared" si="3364"/>
        <v>1060.0899999999999</v>
      </c>
      <c r="W562" s="109">
        <f t="shared" si="3365"/>
        <v>1123.8775326810628</v>
      </c>
      <c r="X562" s="109">
        <f t="shared" si="3379"/>
        <v>1123.8775326810628</v>
      </c>
      <c r="Y562" s="109">
        <f t="shared" si="3366"/>
        <v>1124.3399999999999</v>
      </c>
      <c r="Z562" s="109">
        <f t="shared" si="3380"/>
        <v>1124.3399999999999</v>
      </c>
      <c r="AA562" s="109">
        <f t="shared" si="3367"/>
        <v>1126.4568749999989</v>
      </c>
      <c r="AB562" s="109">
        <f t="shared" si="3381"/>
        <v>1126.4568749999989</v>
      </c>
      <c r="AC562" s="109">
        <f t="shared" si="3368"/>
        <v>1124.4930833333331</v>
      </c>
      <c r="AD562" s="109">
        <f t="shared" si="3382"/>
        <v>1124.4930833333331</v>
      </c>
      <c r="AE562" s="109">
        <f t="shared" si="3369"/>
        <v>1124.4890404061762</v>
      </c>
      <c r="AF562" s="109">
        <f t="shared" si="3383"/>
        <v>1124.4890404061762</v>
      </c>
      <c r="AG562" s="109">
        <f t="shared" si="3384"/>
        <v>1123.1238136873469</v>
      </c>
      <c r="AH562" s="109">
        <f t="shared" si="3385"/>
        <v>1123.1238136873469</v>
      </c>
      <c r="AI562" s="35">
        <f t="shared" si="3386"/>
        <v>1076.608661999408</v>
      </c>
      <c r="AJ562" s="109">
        <f t="shared" si="3387"/>
        <v>1076.608661999408</v>
      </c>
      <c r="AK562" s="35">
        <f t="shared" si="3388"/>
        <v>1076.608661999408</v>
      </c>
      <c r="AL562" s="109">
        <f t="shared" si="3389"/>
        <v>1076.608661999408</v>
      </c>
      <c r="AM562" s="35">
        <f t="shared" si="3390"/>
        <v>1076.6456011701148</v>
      </c>
      <c r="AN562" s="109">
        <f t="shared" si="3391"/>
        <v>1076.6456011701148</v>
      </c>
      <c r="AO562" s="35">
        <f t="shared" si="3392"/>
        <v>1076.765700416463</v>
      </c>
      <c r="AP562" s="109">
        <f t="shared" si="3393"/>
        <v>1076.765700416463</v>
      </c>
      <c r="BB562">
        <v>137</v>
      </c>
      <c r="BE562" s="327">
        <f t="shared" si="3353"/>
        <v>10000</v>
      </c>
      <c r="JE562" s="327"/>
      <c r="JF562" s="327"/>
      <c r="MZ562">
        <v>136</v>
      </c>
      <c r="NA562" s="591">
        <f t="shared" si="3394"/>
        <v>0.02</v>
      </c>
      <c r="OU562">
        <v>136</v>
      </c>
      <c r="OV562" s="591">
        <f t="shared" si="3395"/>
        <v>0.02</v>
      </c>
      <c r="OW562" s="591">
        <f t="shared" si="3396"/>
        <v>0</v>
      </c>
    </row>
    <row r="563" spans="2:413" hidden="1" x14ac:dyDescent="0.3">
      <c r="B563">
        <v>137</v>
      </c>
      <c r="C563" s="109">
        <f t="shared" si="3354"/>
        <v>1111.77</v>
      </c>
      <c r="D563" s="109">
        <f t="shared" si="3370"/>
        <v>1111.77</v>
      </c>
      <c r="E563" s="109">
        <f t="shared" si="3355"/>
        <v>1101.93</v>
      </c>
      <c r="F563" s="109">
        <f t="shared" si="3371"/>
        <v>1101.93</v>
      </c>
      <c r="G563" s="109">
        <f t="shared" si="3356"/>
        <v>1117.72</v>
      </c>
      <c r="H563" s="109">
        <f t="shared" si="3372"/>
        <v>1117.72</v>
      </c>
      <c r="I563" s="109">
        <f t="shared" si="3357"/>
        <v>1101.29</v>
      </c>
      <c r="J563" s="109">
        <f t="shared" si="3373"/>
        <v>1101.29</v>
      </c>
      <c r="K563" s="109">
        <f t="shared" si="3358"/>
        <v>1117.6300000000001</v>
      </c>
      <c r="L563" s="109">
        <f t="shared" si="3374"/>
        <v>1117.6300000000001</v>
      </c>
      <c r="M563" s="109">
        <f t="shared" si="3359"/>
        <v>1121.76</v>
      </c>
      <c r="N563" s="109">
        <f t="shared" si="3375"/>
        <v>1121.76</v>
      </c>
      <c r="O563" s="109">
        <f t="shared" si="3360"/>
        <v>1064.8599999999999</v>
      </c>
      <c r="P563" s="109">
        <f t="shared" si="3376"/>
        <v>1064.8599999999999</v>
      </c>
      <c r="Q563" s="109">
        <f t="shared" si="3361"/>
        <v>1058.0899999999999</v>
      </c>
      <c r="R563" s="109">
        <f t="shared" si="3377"/>
        <v>1058.0899999999999</v>
      </c>
      <c r="S563" s="109">
        <f t="shared" si="3362"/>
        <v>1066.72</v>
      </c>
      <c r="T563" s="109">
        <f t="shared" si="3378"/>
        <v>1066.72</v>
      </c>
      <c r="U563" s="109">
        <f t="shared" si="3363"/>
        <v>1060.0899999999999</v>
      </c>
      <c r="V563" s="109">
        <f t="shared" si="3364"/>
        <v>1060.0899999999999</v>
      </c>
      <c r="W563" s="109">
        <f t="shared" si="3365"/>
        <v>1123.8775326810628</v>
      </c>
      <c r="X563" s="109">
        <f t="shared" si="3379"/>
        <v>1123.8775326810628</v>
      </c>
      <c r="Y563" s="109">
        <f t="shared" si="3366"/>
        <v>1124.3399999999999</v>
      </c>
      <c r="Z563" s="109">
        <f t="shared" si="3380"/>
        <v>1124.3399999999999</v>
      </c>
      <c r="AA563" s="109">
        <f t="shared" si="3367"/>
        <v>1126.4568749999989</v>
      </c>
      <c r="AB563" s="109">
        <f t="shared" si="3381"/>
        <v>1126.4568749999989</v>
      </c>
      <c r="AC563" s="109">
        <f t="shared" si="3368"/>
        <v>1124.4930833333331</v>
      </c>
      <c r="AD563" s="109">
        <f t="shared" si="3382"/>
        <v>1124.4930833333331</v>
      </c>
      <c r="AE563" s="109">
        <f t="shared" si="3369"/>
        <v>1124.4890404061762</v>
      </c>
      <c r="AF563" s="109">
        <f t="shared" si="3383"/>
        <v>1124.4890404061762</v>
      </c>
      <c r="AG563" s="109">
        <f t="shared" si="3384"/>
        <v>1123.1238136873469</v>
      </c>
      <c r="AH563" s="109">
        <f t="shared" si="3385"/>
        <v>1123.1238136873469</v>
      </c>
      <c r="AI563" s="35">
        <f t="shared" si="3386"/>
        <v>1076.608661999408</v>
      </c>
      <c r="AJ563" s="109">
        <f t="shared" si="3387"/>
        <v>1076.608661999408</v>
      </c>
      <c r="AK563" s="35">
        <f t="shared" si="3388"/>
        <v>1076.608661999408</v>
      </c>
      <c r="AL563" s="109">
        <f t="shared" si="3389"/>
        <v>1076.608661999408</v>
      </c>
      <c r="AM563" s="35">
        <f t="shared" si="3390"/>
        <v>1076.6456011701148</v>
      </c>
      <c r="AN563" s="109">
        <f t="shared" si="3391"/>
        <v>1076.6456011701148</v>
      </c>
      <c r="AO563" s="35">
        <f t="shared" si="3392"/>
        <v>1076.765700416463</v>
      </c>
      <c r="AP563" s="109">
        <f t="shared" si="3393"/>
        <v>1076.765700416463</v>
      </c>
      <c r="BB563">
        <v>138</v>
      </c>
      <c r="BE563" s="327">
        <f t="shared" si="3353"/>
        <v>10000</v>
      </c>
      <c r="JE563" s="327"/>
      <c r="JF563" s="327"/>
      <c r="MZ563">
        <v>137</v>
      </c>
      <c r="NA563" s="591">
        <f t="shared" si="3394"/>
        <v>0.02</v>
      </c>
      <c r="OU563">
        <v>137</v>
      </c>
      <c r="OV563" s="591">
        <f t="shared" si="3395"/>
        <v>0.02</v>
      </c>
      <c r="OW563" s="591">
        <f t="shared" si="3396"/>
        <v>0</v>
      </c>
    </row>
    <row r="564" spans="2:413" hidden="1" x14ac:dyDescent="0.3">
      <c r="B564">
        <v>138</v>
      </c>
      <c r="C564" s="109">
        <f t="shared" si="3354"/>
        <v>1111.77</v>
      </c>
      <c r="D564" s="109">
        <f t="shared" si="3370"/>
        <v>1111.77</v>
      </c>
      <c r="E564" s="109">
        <f t="shared" si="3355"/>
        <v>1101.1500000000001</v>
      </c>
      <c r="F564" s="109">
        <f t="shared" si="3371"/>
        <v>1101.1500000000001</v>
      </c>
      <c r="G564" s="109">
        <f t="shared" si="3356"/>
        <v>1117.72</v>
      </c>
      <c r="H564" s="109">
        <f t="shared" si="3372"/>
        <v>1117.72</v>
      </c>
      <c r="I564" s="109">
        <f t="shared" si="3357"/>
        <v>1101.29</v>
      </c>
      <c r="J564" s="109">
        <f t="shared" si="3373"/>
        <v>1101.29</v>
      </c>
      <c r="K564" s="109">
        <f t="shared" si="3358"/>
        <v>1117.6300000000001</v>
      </c>
      <c r="L564" s="109">
        <f t="shared" si="3374"/>
        <v>1117.6300000000001</v>
      </c>
      <c r="M564" s="109">
        <f t="shared" si="3359"/>
        <v>1121.76</v>
      </c>
      <c r="N564" s="109">
        <f t="shared" si="3375"/>
        <v>1121.76</v>
      </c>
      <c r="O564" s="109">
        <f t="shared" si="3360"/>
        <v>1064.3900000000001</v>
      </c>
      <c r="P564" s="109">
        <f t="shared" si="3376"/>
        <v>1064.3900000000001</v>
      </c>
      <c r="Q564" s="109">
        <f t="shared" si="3361"/>
        <v>1058.0899999999999</v>
      </c>
      <c r="R564" s="109">
        <f t="shared" si="3377"/>
        <v>1058.0899999999999</v>
      </c>
      <c r="S564" s="109">
        <f t="shared" si="3362"/>
        <v>1066.72</v>
      </c>
      <c r="T564" s="109">
        <f t="shared" si="3378"/>
        <v>1066.72</v>
      </c>
      <c r="U564" s="109">
        <f t="shared" si="3363"/>
        <v>1060.0899999999999</v>
      </c>
      <c r="V564" s="109">
        <f t="shared" si="3364"/>
        <v>1060.0899999999999</v>
      </c>
      <c r="W564" s="109">
        <f t="shared" si="3365"/>
        <v>1123.8775326810628</v>
      </c>
      <c r="X564" s="109">
        <f t="shared" si="3379"/>
        <v>1123.8775326810628</v>
      </c>
      <c r="Y564" s="109">
        <f t="shared" si="3366"/>
        <v>1124.3399999999999</v>
      </c>
      <c r="Z564" s="109">
        <f t="shared" si="3380"/>
        <v>1124.3399999999999</v>
      </c>
      <c r="AA564" s="109">
        <f t="shared" si="3367"/>
        <v>1126.4568749999989</v>
      </c>
      <c r="AB564" s="109">
        <f t="shared" si="3381"/>
        <v>1126.4568749999989</v>
      </c>
      <c r="AC564" s="109">
        <f t="shared" si="3368"/>
        <v>1124.4930833333331</v>
      </c>
      <c r="AD564" s="109">
        <f t="shared" si="3382"/>
        <v>1124.4930833333331</v>
      </c>
      <c r="AE564" s="109">
        <f t="shared" si="3369"/>
        <v>1124.4890404061762</v>
      </c>
      <c r="AF564" s="109">
        <f t="shared" si="3383"/>
        <v>1124.4890404061762</v>
      </c>
      <c r="AG564" s="109">
        <f t="shared" si="3384"/>
        <v>1123.1238136873469</v>
      </c>
      <c r="AH564" s="109">
        <f t="shared" si="3385"/>
        <v>1123.1238136873469</v>
      </c>
      <c r="AI564" s="35">
        <f t="shared" si="3386"/>
        <v>1076.608661999408</v>
      </c>
      <c r="AJ564" s="109">
        <f t="shared" si="3387"/>
        <v>1076.608661999408</v>
      </c>
      <c r="AK564" s="35">
        <f t="shared" si="3388"/>
        <v>1076.608661999408</v>
      </c>
      <c r="AL564" s="109">
        <f t="shared" si="3389"/>
        <v>1076.608661999408</v>
      </c>
      <c r="AM564" s="35">
        <f t="shared" si="3390"/>
        <v>1076.6456011701148</v>
      </c>
      <c r="AN564" s="109">
        <f t="shared" si="3391"/>
        <v>1076.6456011701148</v>
      </c>
      <c r="AO564" s="35">
        <f t="shared" si="3392"/>
        <v>1076.765700416463</v>
      </c>
      <c r="AP564" s="109">
        <f t="shared" si="3393"/>
        <v>1076.765700416463</v>
      </c>
      <c r="BB564">
        <v>139</v>
      </c>
      <c r="BE564" s="327">
        <f t="shared" si="3353"/>
        <v>10000</v>
      </c>
      <c r="JE564" s="327"/>
      <c r="JF564" s="327"/>
      <c r="MZ564">
        <v>138</v>
      </c>
      <c r="NA564" s="591">
        <f t="shared" si="3394"/>
        <v>0.02</v>
      </c>
      <c r="OU564">
        <v>138</v>
      </c>
      <c r="OV564" s="591">
        <f t="shared" si="3395"/>
        <v>0.02</v>
      </c>
      <c r="OW564" s="591">
        <f t="shared" si="3396"/>
        <v>0</v>
      </c>
    </row>
    <row r="565" spans="2:413" hidden="1" x14ac:dyDescent="0.3">
      <c r="B565">
        <v>139</v>
      </c>
      <c r="C565" s="109">
        <f t="shared" si="3354"/>
        <v>1111.77</v>
      </c>
      <c r="D565" s="109">
        <f t="shared" si="3370"/>
        <v>1111.77</v>
      </c>
      <c r="E565" s="109">
        <f t="shared" si="3355"/>
        <v>1100.3499999999999</v>
      </c>
      <c r="F565" s="109">
        <f t="shared" si="3371"/>
        <v>1100.3499999999999</v>
      </c>
      <c r="G565" s="109">
        <f t="shared" si="3356"/>
        <v>1117.72</v>
      </c>
      <c r="H565" s="109">
        <f t="shared" si="3372"/>
        <v>1117.72</v>
      </c>
      <c r="I565" s="109">
        <f t="shared" si="3357"/>
        <v>1101.29</v>
      </c>
      <c r="J565" s="109">
        <f t="shared" si="3373"/>
        <v>1101.29</v>
      </c>
      <c r="K565" s="109">
        <f t="shared" si="3358"/>
        <v>1117.6300000000001</v>
      </c>
      <c r="L565" s="109">
        <f t="shared" si="3374"/>
        <v>1117.6300000000001</v>
      </c>
      <c r="M565" s="109">
        <f t="shared" si="3359"/>
        <v>1121.76</v>
      </c>
      <c r="N565" s="109">
        <f t="shared" si="3375"/>
        <v>1121.76</v>
      </c>
      <c r="O565" s="109">
        <f t="shared" si="3360"/>
        <v>1063.9100000000001</v>
      </c>
      <c r="P565" s="109">
        <f t="shared" si="3376"/>
        <v>1063.9100000000001</v>
      </c>
      <c r="Q565" s="109">
        <f t="shared" si="3361"/>
        <v>1058.0899999999999</v>
      </c>
      <c r="R565" s="109">
        <f t="shared" si="3377"/>
        <v>1058.0899999999999</v>
      </c>
      <c r="S565" s="109">
        <f t="shared" si="3362"/>
        <v>1066.72</v>
      </c>
      <c r="T565" s="109">
        <f t="shared" si="3378"/>
        <v>1066.72</v>
      </c>
      <c r="U565" s="109">
        <f t="shared" si="3363"/>
        <v>1060.0899999999999</v>
      </c>
      <c r="V565" s="109">
        <f t="shared" si="3364"/>
        <v>1060.0899999999999</v>
      </c>
      <c r="W565" s="109">
        <f t="shared" si="3365"/>
        <v>1123.8775326810628</v>
      </c>
      <c r="X565" s="109">
        <f t="shared" si="3379"/>
        <v>1123.8775326810628</v>
      </c>
      <c r="Y565" s="109">
        <f t="shared" si="3366"/>
        <v>1124.3399999999999</v>
      </c>
      <c r="Z565" s="109">
        <f t="shared" si="3380"/>
        <v>1124.3399999999999</v>
      </c>
      <c r="AA565" s="109">
        <f t="shared" si="3367"/>
        <v>1126.4568749999989</v>
      </c>
      <c r="AB565" s="109">
        <f t="shared" si="3381"/>
        <v>1126.4568749999989</v>
      </c>
      <c r="AC565" s="109">
        <f t="shared" si="3368"/>
        <v>1124.4930833333331</v>
      </c>
      <c r="AD565" s="109">
        <f t="shared" si="3382"/>
        <v>1124.4930833333331</v>
      </c>
      <c r="AE565" s="109">
        <f t="shared" si="3369"/>
        <v>1124.4890404061762</v>
      </c>
      <c r="AF565" s="109">
        <f t="shared" si="3383"/>
        <v>1124.4890404061762</v>
      </c>
      <c r="AG565" s="109">
        <f t="shared" si="3384"/>
        <v>1123.1238136873469</v>
      </c>
      <c r="AH565" s="109">
        <f t="shared" si="3385"/>
        <v>1123.1238136873469</v>
      </c>
      <c r="AI565" s="35">
        <f t="shared" si="3386"/>
        <v>1076.608661999408</v>
      </c>
      <c r="AJ565" s="109">
        <f t="shared" si="3387"/>
        <v>1076.608661999408</v>
      </c>
      <c r="AK565" s="35">
        <f t="shared" si="3388"/>
        <v>1076.608661999408</v>
      </c>
      <c r="AL565" s="109">
        <f t="shared" si="3389"/>
        <v>1076.608661999408</v>
      </c>
      <c r="AM565" s="35">
        <f t="shared" si="3390"/>
        <v>1076.6456011701148</v>
      </c>
      <c r="AN565" s="109">
        <f t="shared" si="3391"/>
        <v>1076.6456011701148</v>
      </c>
      <c r="AO565" s="35">
        <f t="shared" si="3392"/>
        <v>1076.765700416463</v>
      </c>
      <c r="AP565" s="109">
        <f t="shared" si="3393"/>
        <v>1076.765700416463</v>
      </c>
      <c r="BB565">
        <v>140</v>
      </c>
      <c r="BE565" s="327">
        <f t="shared" si="3353"/>
        <v>10000</v>
      </c>
      <c r="JE565" s="327"/>
      <c r="JF565" s="327"/>
      <c r="MZ565">
        <v>139</v>
      </c>
      <c r="NA565" s="591">
        <f t="shared" si="3394"/>
        <v>0.02</v>
      </c>
      <c r="OU565">
        <v>139</v>
      </c>
      <c r="OV565" s="591">
        <f t="shared" si="3395"/>
        <v>0.02</v>
      </c>
      <c r="OW565" s="591">
        <f t="shared" si="3396"/>
        <v>0</v>
      </c>
    </row>
    <row r="566" spans="2:413" hidden="1" x14ac:dyDescent="0.3">
      <c r="B566">
        <v>140</v>
      </c>
      <c r="C566" s="109">
        <f t="shared" si="3354"/>
        <v>1111.77</v>
      </c>
      <c r="D566" s="109">
        <f t="shared" si="3370"/>
        <v>1111.77</v>
      </c>
      <c r="E566" s="109">
        <f t="shared" si="3355"/>
        <v>1099.55</v>
      </c>
      <c r="F566" s="109">
        <f t="shared" si="3371"/>
        <v>1099.55</v>
      </c>
      <c r="G566" s="109">
        <f t="shared" si="3356"/>
        <v>1117.72</v>
      </c>
      <c r="H566" s="109">
        <f t="shared" si="3372"/>
        <v>1117.72</v>
      </c>
      <c r="I566" s="109">
        <f t="shared" si="3357"/>
        <v>1101.29</v>
      </c>
      <c r="J566" s="109">
        <f t="shared" si="3373"/>
        <v>1101.29</v>
      </c>
      <c r="K566" s="109">
        <f t="shared" si="3358"/>
        <v>1117.6300000000001</v>
      </c>
      <c r="L566" s="109">
        <f t="shared" si="3374"/>
        <v>1117.6300000000001</v>
      </c>
      <c r="M566" s="109">
        <f t="shared" si="3359"/>
        <v>1121.76</v>
      </c>
      <c r="N566" s="109">
        <f t="shared" si="3375"/>
        <v>1121.76</v>
      </c>
      <c r="O566" s="109">
        <f t="shared" si="3360"/>
        <v>1063.45</v>
      </c>
      <c r="P566" s="109">
        <f t="shared" si="3376"/>
        <v>1063.45</v>
      </c>
      <c r="Q566" s="109">
        <f t="shared" si="3361"/>
        <v>1058.0899999999999</v>
      </c>
      <c r="R566" s="109">
        <f t="shared" si="3377"/>
        <v>1058.0899999999999</v>
      </c>
      <c r="S566" s="109">
        <f t="shared" si="3362"/>
        <v>1066.72</v>
      </c>
      <c r="T566" s="109">
        <f t="shared" si="3378"/>
        <v>1066.72</v>
      </c>
      <c r="U566" s="109">
        <f t="shared" si="3363"/>
        <v>1060.0899999999999</v>
      </c>
      <c r="V566" s="109">
        <f t="shared" si="3364"/>
        <v>1060.0899999999999</v>
      </c>
      <c r="W566" s="109">
        <f t="shared" si="3365"/>
        <v>1123.8775326810628</v>
      </c>
      <c r="X566" s="109">
        <f t="shared" si="3379"/>
        <v>1123.8775326810628</v>
      </c>
      <c r="Y566" s="109">
        <f t="shared" si="3366"/>
        <v>1124.3399999999999</v>
      </c>
      <c r="Z566" s="109">
        <f t="shared" si="3380"/>
        <v>1124.3399999999999</v>
      </c>
      <c r="AA566" s="109">
        <f t="shared" si="3367"/>
        <v>1126.4568749999989</v>
      </c>
      <c r="AB566" s="109">
        <f t="shared" si="3381"/>
        <v>1126.4568749999989</v>
      </c>
      <c r="AC566" s="109">
        <f t="shared" si="3368"/>
        <v>1124.4930833333331</v>
      </c>
      <c r="AD566" s="109">
        <f t="shared" si="3382"/>
        <v>1124.4930833333331</v>
      </c>
      <c r="AE566" s="109">
        <f t="shared" si="3369"/>
        <v>1124.4890404061762</v>
      </c>
      <c r="AF566" s="109">
        <f t="shared" si="3383"/>
        <v>1124.4890404061762</v>
      </c>
      <c r="AG566" s="109">
        <f t="shared" si="3384"/>
        <v>1123.1238136873469</v>
      </c>
      <c r="AH566" s="109">
        <f t="shared" si="3385"/>
        <v>1123.1238136873469</v>
      </c>
      <c r="AI566" s="35">
        <f t="shared" si="3386"/>
        <v>1076.608661999408</v>
      </c>
      <c r="AJ566" s="109">
        <f t="shared" si="3387"/>
        <v>1076.608661999408</v>
      </c>
      <c r="AK566" s="35">
        <f t="shared" si="3388"/>
        <v>1076.608661999408</v>
      </c>
      <c r="AL566" s="109">
        <f t="shared" si="3389"/>
        <v>1076.608661999408</v>
      </c>
      <c r="AM566" s="35">
        <f t="shared" si="3390"/>
        <v>1076.6456011701148</v>
      </c>
      <c r="AN566" s="109">
        <f t="shared" si="3391"/>
        <v>1076.6456011701148</v>
      </c>
      <c r="AO566" s="35">
        <f t="shared" si="3392"/>
        <v>1076.765700416463</v>
      </c>
      <c r="AP566" s="109">
        <f t="shared" si="3393"/>
        <v>1076.765700416463</v>
      </c>
      <c r="BB566">
        <v>141</v>
      </c>
      <c r="BE566" s="327">
        <f t="shared" si="3353"/>
        <v>10000</v>
      </c>
      <c r="JE566" s="327"/>
      <c r="JF566" s="327"/>
      <c r="MZ566">
        <v>140</v>
      </c>
      <c r="NA566" s="591">
        <f t="shared" si="3394"/>
        <v>0.02</v>
      </c>
      <c r="OU566">
        <v>140</v>
      </c>
      <c r="OV566" s="591">
        <f t="shared" si="3395"/>
        <v>0.02</v>
      </c>
      <c r="OW566" s="591">
        <f t="shared" si="3396"/>
        <v>0</v>
      </c>
    </row>
    <row r="567" spans="2:413" hidden="1" x14ac:dyDescent="0.3">
      <c r="B567">
        <v>141</v>
      </c>
      <c r="C567" s="109">
        <f t="shared" si="3354"/>
        <v>1111.77</v>
      </c>
      <c r="D567" s="109">
        <f t="shared" si="3370"/>
        <v>1111.77</v>
      </c>
      <c r="E567" s="109">
        <f t="shared" si="3355"/>
        <v>1098.75</v>
      </c>
      <c r="F567" s="109">
        <f t="shared" si="3371"/>
        <v>1098.75</v>
      </c>
      <c r="G567" s="109">
        <f t="shared" si="3356"/>
        <v>1117.72</v>
      </c>
      <c r="H567" s="109">
        <f t="shared" si="3372"/>
        <v>1117.72</v>
      </c>
      <c r="I567" s="109">
        <f t="shared" si="3357"/>
        <v>1101.29</v>
      </c>
      <c r="J567" s="109">
        <f t="shared" si="3373"/>
        <v>1101.29</v>
      </c>
      <c r="K567" s="109">
        <f t="shared" si="3358"/>
        <v>1117.6300000000001</v>
      </c>
      <c r="L567" s="109">
        <f t="shared" si="3374"/>
        <v>1117.6300000000001</v>
      </c>
      <c r="M567" s="109">
        <f t="shared" si="3359"/>
        <v>1121.76</v>
      </c>
      <c r="N567" s="109">
        <f t="shared" si="3375"/>
        <v>1121.76</v>
      </c>
      <c r="O567" s="109">
        <f t="shared" si="3360"/>
        <v>1062.98</v>
      </c>
      <c r="P567" s="109">
        <f t="shared" si="3376"/>
        <v>1062.98</v>
      </c>
      <c r="Q567" s="109">
        <f t="shared" si="3361"/>
        <v>1058.0899999999999</v>
      </c>
      <c r="R567" s="109">
        <f t="shared" si="3377"/>
        <v>1058.0899999999999</v>
      </c>
      <c r="S567" s="109">
        <f t="shared" si="3362"/>
        <v>1066.72</v>
      </c>
      <c r="T567" s="109">
        <f t="shared" si="3378"/>
        <v>1066.72</v>
      </c>
      <c r="U567" s="109">
        <f t="shared" si="3363"/>
        <v>1060.0899999999999</v>
      </c>
      <c r="V567" s="109">
        <f t="shared" si="3364"/>
        <v>1060.0899999999999</v>
      </c>
      <c r="W567" s="109">
        <f t="shared" si="3365"/>
        <v>1123.8775326810628</v>
      </c>
      <c r="X567" s="109">
        <f t="shared" si="3379"/>
        <v>1123.8775326810628</v>
      </c>
      <c r="Y567" s="109">
        <f t="shared" si="3366"/>
        <v>1124.3399999999999</v>
      </c>
      <c r="Z567" s="109">
        <f t="shared" si="3380"/>
        <v>1124.3399999999999</v>
      </c>
      <c r="AA567" s="109">
        <f t="shared" si="3367"/>
        <v>1126.4568749999989</v>
      </c>
      <c r="AB567" s="109">
        <f t="shared" si="3381"/>
        <v>1126.4568749999989</v>
      </c>
      <c r="AC567" s="109">
        <f t="shared" si="3368"/>
        <v>1124.4930833333331</v>
      </c>
      <c r="AD567" s="109">
        <f t="shared" si="3382"/>
        <v>1124.4930833333331</v>
      </c>
      <c r="AE567" s="109">
        <f t="shared" si="3369"/>
        <v>1124.4890404061762</v>
      </c>
      <c r="AF567" s="109">
        <f t="shared" si="3383"/>
        <v>1124.4890404061762</v>
      </c>
      <c r="AG567" s="109">
        <f t="shared" si="3384"/>
        <v>1123.1238136873469</v>
      </c>
      <c r="AH567" s="109">
        <f t="shared" si="3385"/>
        <v>1123.1238136873469</v>
      </c>
      <c r="AI567" s="35">
        <f t="shared" si="3386"/>
        <v>1076.608661999408</v>
      </c>
      <c r="AJ567" s="109">
        <f t="shared" si="3387"/>
        <v>1076.608661999408</v>
      </c>
      <c r="AK567" s="35">
        <f t="shared" si="3388"/>
        <v>1076.608661999408</v>
      </c>
      <c r="AL567" s="109">
        <f t="shared" si="3389"/>
        <v>1076.608661999408</v>
      </c>
      <c r="AM567" s="35">
        <f t="shared" si="3390"/>
        <v>1076.6456011701148</v>
      </c>
      <c r="AN567" s="109">
        <f t="shared" si="3391"/>
        <v>1076.6456011701148</v>
      </c>
      <c r="AO567" s="35">
        <f t="shared" si="3392"/>
        <v>1076.765700416463</v>
      </c>
      <c r="AP567" s="109">
        <f t="shared" si="3393"/>
        <v>1076.765700416463</v>
      </c>
      <c r="BB567">
        <v>142</v>
      </c>
      <c r="BE567" s="327">
        <f t="shared" si="3353"/>
        <v>10000</v>
      </c>
      <c r="JE567" s="327"/>
      <c r="JF567" s="327"/>
      <c r="MZ567">
        <v>141</v>
      </c>
      <c r="NA567" s="591">
        <f t="shared" si="3394"/>
        <v>0.02</v>
      </c>
      <c r="OU567">
        <v>141</v>
      </c>
      <c r="OV567" s="591">
        <f t="shared" si="3395"/>
        <v>0.02</v>
      </c>
      <c r="OW567" s="591">
        <f t="shared" si="3396"/>
        <v>0</v>
      </c>
    </row>
    <row r="568" spans="2:413" hidden="1" x14ac:dyDescent="0.3">
      <c r="B568">
        <v>142</v>
      </c>
      <c r="C568" s="109">
        <f t="shared" si="3354"/>
        <v>1111.77</v>
      </c>
      <c r="D568" s="109">
        <f t="shared" si="3370"/>
        <v>1111.77</v>
      </c>
      <c r="E568" s="109">
        <f t="shared" si="3355"/>
        <v>1097.95</v>
      </c>
      <c r="F568" s="109">
        <f t="shared" si="3371"/>
        <v>1097.95</v>
      </c>
      <c r="G568" s="109">
        <f t="shared" si="3356"/>
        <v>1117.72</v>
      </c>
      <c r="H568" s="109">
        <f t="shared" si="3372"/>
        <v>1117.72</v>
      </c>
      <c r="I568" s="109">
        <f t="shared" si="3357"/>
        <v>1101.29</v>
      </c>
      <c r="J568" s="109">
        <f t="shared" si="3373"/>
        <v>1101.29</v>
      </c>
      <c r="K568" s="109">
        <f t="shared" si="3358"/>
        <v>1117.6300000000001</v>
      </c>
      <c r="L568" s="109">
        <f t="shared" si="3374"/>
        <v>1117.6300000000001</v>
      </c>
      <c r="M568" s="109">
        <f t="shared" si="3359"/>
        <v>1121.76</v>
      </c>
      <c r="N568" s="109">
        <f t="shared" si="3375"/>
        <v>1121.76</v>
      </c>
      <c r="O568" s="109">
        <f t="shared" si="3360"/>
        <v>1062.51</v>
      </c>
      <c r="P568" s="109">
        <f t="shared" si="3376"/>
        <v>1062.51</v>
      </c>
      <c r="Q568" s="109">
        <f t="shared" si="3361"/>
        <v>1058.0899999999999</v>
      </c>
      <c r="R568" s="109">
        <f t="shared" si="3377"/>
        <v>1058.0899999999999</v>
      </c>
      <c r="S568" s="109">
        <f t="shared" si="3362"/>
        <v>1066.72</v>
      </c>
      <c r="T568" s="109">
        <f t="shared" si="3378"/>
        <v>1066.72</v>
      </c>
      <c r="U568" s="109">
        <f t="shared" si="3363"/>
        <v>1060.0899999999999</v>
      </c>
      <c r="V568" s="109">
        <f t="shared" si="3364"/>
        <v>1060.0899999999999</v>
      </c>
      <c r="W568" s="109">
        <f t="shared" si="3365"/>
        <v>1123.8775326810628</v>
      </c>
      <c r="X568" s="109">
        <f t="shared" si="3379"/>
        <v>1123.8775326810628</v>
      </c>
      <c r="Y568" s="109">
        <f t="shared" si="3366"/>
        <v>1124.3399999999999</v>
      </c>
      <c r="Z568" s="109">
        <f t="shared" si="3380"/>
        <v>1124.3399999999999</v>
      </c>
      <c r="AA568" s="109">
        <f t="shared" si="3367"/>
        <v>1126.4568749999989</v>
      </c>
      <c r="AB568" s="109">
        <f t="shared" si="3381"/>
        <v>1126.4568749999989</v>
      </c>
      <c r="AC568" s="109">
        <f t="shared" si="3368"/>
        <v>1124.4930833333331</v>
      </c>
      <c r="AD568" s="109">
        <f t="shared" si="3382"/>
        <v>1124.4930833333331</v>
      </c>
      <c r="AE568" s="109">
        <f t="shared" si="3369"/>
        <v>1124.4890404061762</v>
      </c>
      <c r="AF568" s="109">
        <f t="shared" si="3383"/>
        <v>1124.4890404061762</v>
      </c>
      <c r="AG568" s="109">
        <f t="shared" si="3384"/>
        <v>1123.1238136873469</v>
      </c>
      <c r="AH568" s="109">
        <f t="shared" si="3385"/>
        <v>1123.1238136873469</v>
      </c>
      <c r="AI568" s="35">
        <f t="shared" si="3386"/>
        <v>1076.608661999408</v>
      </c>
      <c r="AJ568" s="109">
        <f t="shared" si="3387"/>
        <v>1076.608661999408</v>
      </c>
      <c r="AK568" s="35">
        <f t="shared" si="3388"/>
        <v>1076.608661999408</v>
      </c>
      <c r="AL568" s="109">
        <f t="shared" si="3389"/>
        <v>1076.608661999408</v>
      </c>
      <c r="AM568" s="35">
        <f t="shared" si="3390"/>
        <v>1076.6456011701148</v>
      </c>
      <c r="AN568" s="109">
        <f t="shared" si="3391"/>
        <v>1076.6456011701148</v>
      </c>
      <c r="AO568" s="35">
        <f t="shared" si="3392"/>
        <v>1076.765700416463</v>
      </c>
      <c r="AP568" s="109">
        <f t="shared" si="3393"/>
        <v>1076.765700416463</v>
      </c>
      <c r="BB568">
        <v>143</v>
      </c>
      <c r="BE568" s="327">
        <f t="shared" si="3353"/>
        <v>10000</v>
      </c>
      <c r="JE568" s="327"/>
      <c r="JF568" s="327"/>
      <c r="MZ568">
        <v>142</v>
      </c>
      <c r="NA568" s="591">
        <f t="shared" si="3394"/>
        <v>0.02</v>
      </c>
      <c r="OU568">
        <v>142</v>
      </c>
      <c r="OV568" s="591">
        <f t="shared" si="3395"/>
        <v>0.02</v>
      </c>
      <c r="OW568" s="591">
        <f t="shared" si="3396"/>
        <v>0</v>
      </c>
    </row>
    <row r="569" spans="2:413" hidden="1" x14ac:dyDescent="0.3">
      <c r="B569">
        <v>143</v>
      </c>
      <c r="C569" s="109">
        <f t="shared" si="3354"/>
        <v>1111.77</v>
      </c>
      <c r="D569" s="109">
        <f t="shared" si="3370"/>
        <v>1111.77</v>
      </c>
      <c r="E569" s="109">
        <f t="shared" si="3355"/>
        <v>1097.1500000000001</v>
      </c>
      <c r="F569" s="109">
        <f t="shared" si="3371"/>
        <v>1097.1500000000001</v>
      </c>
      <c r="G569" s="109">
        <f t="shared" si="3356"/>
        <v>1117.72</v>
      </c>
      <c r="H569" s="109">
        <f t="shared" si="3372"/>
        <v>1117.72</v>
      </c>
      <c r="I569" s="109">
        <f t="shared" si="3357"/>
        <v>1101.29</v>
      </c>
      <c r="J569" s="109">
        <f t="shared" si="3373"/>
        <v>1101.29</v>
      </c>
      <c r="K569" s="109">
        <f t="shared" si="3358"/>
        <v>1117.6300000000001</v>
      </c>
      <c r="L569" s="109">
        <f t="shared" si="3374"/>
        <v>1117.6300000000001</v>
      </c>
      <c r="M569" s="109">
        <f t="shared" si="3359"/>
        <v>1121.76</v>
      </c>
      <c r="N569" s="109">
        <f t="shared" si="3375"/>
        <v>1121.76</v>
      </c>
      <c r="O569" s="109">
        <f t="shared" si="3360"/>
        <v>1062.03</v>
      </c>
      <c r="P569" s="109">
        <f t="shared" si="3376"/>
        <v>1062.03</v>
      </c>
      <c r="Q569" s="109">
        <f t="shared" si="3361"/>
        <v>1058.0899999999999</v>
      </c>
      <c r="R569" s="109">
        <f t="shared" si="3377"/>
        <v>1058.0899999999999</v>
      </c>
      <c r="S569" s="109">
        <f t="shared" si="3362"/>
        <v>1066.72</v>
      </c>
      <c r="T569" s="109">
        <f t="shared" si="3378"/>
        <v>1066.72</v>
      </c>
      <c r="U569" s="109">
        <f t="shared" si="3363"/>
        <v>1060.0899999999999</v>
      </c>
      <c r="V569" s="109">
        <f t="shared" si="3364"/>
        <v>1060.0899999999999</v>
      </c>
      <c r="W569" s="109">
        <f t="shared" si="3365"/>
        <v>1123.8775326810628</v>
      </c>
      <c r="X569" s="109">
        <f t="shared" si="3379"/>
        <v>1123.8775326810628</v>
      </c>
      <c r="Y569" s="109">
        <f t="shared" si="3366"/>
        <v>1124.3399999999999</v>
      </c>
      <c r="Z569" s="109">
        <f t="shared" si="3380"/>
        <v>1124.3399999999999</v>
      </c>
      <c r="AA569" s="109">
        <f t="shared" si="3367"/>
        <v>1126.4568749999989</v>
      </c>
      <c r="AB569" s="109">
        <f t="shared" si="3381"/>
        <v>1126.4568749999989</v>
      </c>
      <c r="AC569" s="109">
        <f t="shared" si="3368"/>
        <v>1124.4930833333331</v>
      </c>
      <c r="AD569" s="109">
        <f t="shared" si="3382"/>
        <v>1124.4930833333331</v>
      </c>
      <c r="AE569" s="109">
        <f t="shared" si="3369"/>
        <v>1124.4890404061762</v>
      </c>
      <c r="AF569" s="109">
        <f t="shared" si="3383"/>
        <v>1124.4890404061762</v>
      </c>
      <c r="AG569" s="109">
        <f t="shared" si="3384"/>
        <v>1123.1238136873469</v>
      </c>
      <c r="AH569" s="109">
        <f t="shared" si="3385"/>
        <v>1123.1238136873469</v>
      </c>
      <c r="AI569" s="35">
        <f t="shared" si="3386"/>
        <v>1076.608661999408</v>
      </c>
      <c r="AJ569" s="109">
        <f t="shared" si="3387"/>
        <v>1076.608661999408</v>
      </c>
      <c r="AK569" s="35">
        <f t="shared" si="3388"/>
        <v>1076.608661999408</v>
      </c>
      <c r="AL569" s="109">
        <f t="shared" si="3389"/>
        <v>1076.608661999408</v>
      </c>
      <c r="AM569" s="35">
        <f t="shared" si="3390"/>
        <v>1076.6456011701148</v>
      </c>
      <c r="AN569" s="109">
        <f t="shared" si="3391"/>
        <v>1076.6456011701148</v>
      </c>
      <c r="AO569" s="35">
        <f t="shared" si="3392"/>
        <v>1076.765700416463</v>
      </c>
      <c r="AP569" s="109">
        <f t="shared" si="3393"/>
        <v>1076.765700416463</v>
      </c>
      <c r="BB569">
        <v>144</v>
      </c>
      <c r="BE569" s="327">
        <f t="shared" si="3353"/>
        <v>10000</v>
      </c>
      <c r="JE569" s="327"/>
      <c r="JF569" s="327"/>
      <c r="MZ569">
        <v>143</v>
      </c>
      <c r="NA569" s="591">
        <f t="shared" si="3394"/>
        <v>0.02</v>
      </c>
      <c r="OU569">
        <v>143</v>
      </c>
      <c r="OV569" s="591">
        <f t="shared" si="3395"/>
        <v>0.02</v>
      </c>
      <c r="OW569" s="591">
        <f t="shared" si="3396"/>
        <v>0</v>
      </c>
    </row>
    <row r="570" spans="2:413" hidden="1" x14ac:dyDescent="0.3">
      <c r="B570">
        <v>144</v>
      </c>
      <c r="C570" s="109">
        <f t="shared" si="3354"/>
        <v>1111.77</v>
      </c>
      <c r="D570" s="109">
        <f t="shared" si="3370"/>
        <v>1111.77</v>
      </c>
      <c r="E570" s="109">
        <f t="shared" si="3355"/>
        <v>1096.3499999999999</v>
      </c>
      <c r="F570" s="109">
        <f t="shared" si="3371"/>
        <v>1096.3499999999999</v>
      </c>
      <c r="G570" s="109">
        <f t="shared" si="3356"/>
        <v>1117.72</v>
      </c>
      <c r="H570" s="109">
        <f t="shared" si="3372"/>
        <v>1117.72</v>
      </c>
      <c r="I570" s="109">
        <f t="shared" si="3357"/>
        <v>1101.29</v>
      </c>
      <c r="J570" s="109">
        <f t="shared" si="3373"/>
        <v>1101.29</v>
      </c>
      <c r="K570" s="109">
        <f t="shared" si="3358"/>
        <v>1117.6300000000001</v>
      </c>
      <c r="L570" s="109">
        <f t="shared" si="3374"/>
        <v>1117.6300000000001</v>
      </c>
      <c r="M570" s="109">
        <f t="shared" si="3359"/>
        <v>1121.76</v>
      </c>
      <c r="N570" s="109">
        <f t="shared" si="3375"/>
        <v>1121.76</v>
      </c>
      <c r="O570" s="109">
        <f t="shared" si="3360"/>
        <v>1061.56</v>
      </c>
      <c r="P570" s="109">
        <f t="shared" si="3376"/>
        <v>1061.56</v>
      </c>
      <c r="Q570" s="109">
        <f t="shared" si="3361"/>
        <v>1058.0899999999999</v>
      </c>
      <c r="R570" s="109">
        <f t="shared" si="3377"/>
        <v>1058.0899999999999</v>
      </c>
      <c r="S570" s="109">
        <f t="shared" si="3362"/>
        <v>1066.72</v>
      </c>
      <c r="T570" s="109">
        <f t="shared" si="3378"/>
        <v>1066.72</v>
      </c>
      <c r="U570" s="109">
        <f t="shared" si="3363"/>
        <v>1060.0899999999999</v>
      </c>
      <c r="V570" s="109">
        <f t="shared" si="3364"/>
        <v>1060.0899999999999</v>
      </c>
      <c r="W570" s="109">
        <f t="shared" si="3365"/>
        <v>1123.8775326810628</v>
      </c>
      <c r="X570" s="109">
        <f t="shared" si="3379"/>
        <v>1123.8775326810628</v>
      </c>
      <c r="Y570" s="109">
        <f t="shared" si="3366"/>
        <v>1124.3399999999999</v>
      </c>
      <c r="Z570" s="109">
        <f t="shared" si="3380"/>
        <v>1124.3399999999999</v>
      </c>
      <c r="AA570" s="109">
        <f t="shared" si="3367"/>
        <v>1126.4568749999989</v>
      </c>
      <c r="AB570" s="109">
        <f t="shared" si="3381"/>
        <v>1126.4568749999989</v>
      </c>
      <c r="AC570" s="109">
        <f t="shared" si="3368"/>
        <v>1124.4930833333331</v>
      </c>
      <c r="AD570" s="109">
        <f t="shared" si="3382"/>
        <v>1124.4930833333331</v>
      </c>
      <c r="AE570" s="109">
        <f t="shared" si="3369"/>
        <v>1124.4890404061762</v>
      </c>
      <c r="AF570" s="109">
        <f t="shared" si="3383"/>
        <v>1124.4890404061762</v>
      </c>
      <c r="AG570" s="109">
        <f t="shared" si="3384"/>
        <v>1123.1238136873469</v>
      </c>
      <c r="AH570" s="109">
        <f t="shared" si="3385"/>
        <v>1123.1238136873469</v>
      </c>
      <c r="AI570" s="35">
        <f t="shared" si="3386"/>
        <v>1076.608661999408</v>
      </c>
      <c r="AJ570" s="109">
        <f t="shared" si="3387"/>
        <v>1076.608661999408</v>
      </c>
      <c r="AK570" s="35">
        <f t="shared" si="3388"/>
        <v>1076.608661999408</v>
      </c>
      <c r="AL570" s="109">
        <f t="shared" si="3389"/>
        <v>1076.608661999408</v>
      </c>
      <c r="AM570" s="35">
        <f t="shared" si="3390"/>
        <v>1076.6456011701148</v>
      </c>
      <c r="AN570" s="109">
        <f t="shared" si="3391"/>
        <v>1076.6456011701148</v>
      </c>
      <c r="AO570" s="35">
        <f t="shared" si="3392"/>
        <v>1076.765700416463</v>
      </c>
      <c r="AP570" s="109">
        <f t="shared" si="3393"/>
        <v>1076.765700416463</v>
      </c>
      <c r="BB570">
        <v>145</v>
      </c>
      <c r="BE570" s="327">
        <f t="shared" si="3353"/>
        <v>10000</v>
      </c>
      <c r="JE570" s="327"/>
      <c r="JF570" s="327"/>
      <c r="MZ570" s="616">
        <v>144</v>
      </c>
      <c r="NA570" s="617">
        <f t="shared" si="3394"/>
        <v>0.02</v>
      </c>
      <c r="OU570" s="616">
        <v>144</v>
      </c>
      <c r="OV570" s="617">
        <f t="shared" si="3395"/>
        <v>0.02</v>
      </c>
      <c r="OW570" s="617">
        <f t="shared" si="3396"/>
        <v>0</v>
      </c>
    </row>
    <row r="571" spans="2:413" hidden="1" x14ac:dyDescent="0.3">
      <c r="B571">
        <v>145</v>
      </c>
      <c r="C571" s="109">
        <f t="shared" si="3354"/>
        <v>1111.77</v>
      </c>
      <c r="D571" s="109">
        <f t="shared" si="3370"/>
        <v>1111.77</v>
      </c>
      <c r="E571" s="109">
        <f t="shared" si="3355"/>
        <v>1095.55</v>
      </c>
      <c r="F571" s="109">
        <f t="shared" si="3371"/>
        <v>1095.55</v>
      </c>
      <c r="G571" s="109">
        <f t="shared" si="3356"/>
        <v>1117.72</v>
      </c>
      <c r="H571" s="109">
        <f t="shared" si="3372"/>
        <v>1117.72</v>
      </c>
      <c r="I571" s="109">
        <f t="shared" si="3357"/>
        <v>1092.1300000000001</v>
      </c>
      <c r="J571" s="109">
        <f t="shared" si="3373"/>
        <v>1092.1300000000001</v>
      </c>
      <c r="K571" s="109">
        <f t="shared" si="3358"/>
        <v>1117.6300000000001</v>
      </c>
      <c r="L571" s="109">
        <f t="shared" si="3374"/>
        <v>1117.6300000000001</v>
      </c>
      <c r="M571" s="109">
        <f t="shared" si="3359"/>
        <v>1123.43</v>
      </c>
      <c r="N571" s="109">
        <f t="shared" si="3375"/>
        <v>1123.43</v>
      </c>
      <c r="O571" s="109">
        <f t="shared" si="3360"/>
        <v>1061.8399999999999</v>
      </c>
      <c r="P571" s="109">
        <f t="shared" si="3376"/>
        <v>1061.8399999999999</v>
      </c>
      <c r="Q571" s="109">
        <f t="shared" si="3361"/>
        <v>1058.0899999999999</v>
      </c>
      <c r="R571" s="109">
        <f t="shared" si="3377"/>
        <v>1058.0899999999999</v>
      </c>
      <c r="S571" s="109">
        <f t="shared" si="3362"/>
        <v>1061.8399999999999</v>
      </c>
      <c r="T571" s="109">
        <f t="shared" si="3378"/>
        <v>1061.8399999999999</v>
      </c>
      <c r="U571" s="109">
        <f t="shared" si="3363"/>
        <v>1060.0899999999999</v>
      </c>
      <c r="V571" s="109">
        <f t="shared" si="3364"/>
        <v>1060.0899999999999</v>
      </c>
      <c r="W571" s="109">
        <f t="shared" si="3365"/>
        <v>1123.8775326810628</v>
      </c>
      <c r="X571" s="109">
        <f t="shared" si="3379"/>
        <v>1123.8775326810628</v>
      </c>
      <c r="Y571" s="109">
        <f t="shared" si="3366"/>
        <v>1124.3399999999999</v>
      </c>
      <c r="Z571" s="109">
        <f t="shared" si="3380"/>
        <v>1124.3399999999999</v>
      </c>
      <c r="AA571" s="109">
        <f t="shared" si="3367"/>
        <v>1126.4568749999989</v>
      </c>
      <c r="AB571" s="109">
        <f t="shared" si="3381"/>
        <v>1126.4568749999989</v>
      </c>
      <c r="AC571" s="109">
        <f t="shared" si="3368"/>
        <v>1124.4930833333331</v>
      </c>
      <c r="AD571" s="109">
        <f t="shared" si="3382"/>
        <v>1124.4930833333331</v>
      </c>
      <c r="AE571" s="109">
        <f t="shared" si="3369"/>
        <v>1124.4890404061762</v>
      </c>
      <c r="AF571" s="109">
        <f t="shared" si="3383"/>
        <v>1124.4890404061762</v>
      </c>
      <c r="AG571" s="109">
        <f t="shared" si="3384"/>
        <v>1123.1238136873469</v>
      </c>
      <c r="AH571" s="109">
        <f t="shared" si="3385"/>
        <v>1123.1238136873469</v>
      </c>
      <c r="AI571" s="35">
        <f t="shared" si="3386"/>
        <v>1076.608661999408</v>
      </c>
      <c r="AJ571" s="109">
        <f t="shared" si="3387"/>
        <v>1076.608661999408</v>
      </c>
      <c r="AK571" s="35">
        <f t="shared" si="3388"/>
        <v>1076.608661999408</v>
      </c>
      <c r="AL571" s="109">
        <f t="shared" si="3389"/>
        <v>1076.608661999408</v>
      </c>
      <c r="AM571" s="35">
        <f t="shared" si="3390"/>
        <v>1076.6456011701148</v>
      </c>
      <c r="AN571" s="109">
        <f t="shared" si="3391"/>
        <v>1076.6456011701148</v>
      </c>
      <c r="AO571" s="35">
        <f t="shared" si="3392"/>
        <v>1076.765700416463</v>
      </c>
      <c r="AP571" s="109">
        <f t="shared" si="3393"/>
        <v>1076.765700416463</v>
      </c>
      <c r="BB571">
        <v>146</v>
      </c>
      <c r="BE571" s="327">
        <f t="shared" si="3353"/>
        <v>10000</v>
      </c>
      <c r="JE571" s="327"/>
      <c r="JF571" s="327"/>
      <c r="MZ571">
        <v>145</v>
      </c>
      <c r="NA571" s="591">
        <f>$D$7+($AT$39*$L$7)+($AV$39*$M$7)</f>
        <v>0.02</v>
      </c>
      <c r="OU571">
        <v>145</v>
      </c>
      <c r="OV571" s="591">
        <f>$D$7+($BB$39*$L$7)+($BD$39*$M$7)</f>
        <v>0.02</v>
      </c>
      <c r="OW571" s="591">
        <f>($BB$39)+($BD$39)</f>
        <v>0</v>
      </c>
    </row>
    <row r="572" spans="2:413" hidden="1" x14ac:dyDescent="0.3">
      <c r="B572">
        <v>146</v>
      </c>
      <c r="C572" s="109">
        <f t="shared" si="3354"/>
        <v>1111.77</v>
      </c>
      <c r="D572" s="109">
        <f t="shared" si="3370"/>
        <v>1111.77</v>
      </c>
      <c r="E572" s="109">
        <f t="shared" si="3355"/>
        <v>1094.73</v>
      </c>
      <c r="F572" s="109">
        <f t="shared" si="3371"/>
        <v>1094.73</v>
      </c>
      <c r="G572" s="109">
        <f t="shared" si="3356"/>
        <v>1117.72</v>
      </c>
      <c r="H572" s="109">
        <f t="shared" si="3372"/>
        <v>1117.72</v>
      </c>
      <c r="I572" s="109">
        <f t="shared" si="3357"/>
        <v>1092.1300000000001</v>
      </c>
      <c r="J572" s="109">
        <f t="shared" si="3373"/>
        <v>1092.1300000000001</v>
      </c>
      <c r="K572" s="109">
        <f t="shared" si="3358"/>
        <v>1117.6300000000001</v>
      </c>
      <c r="L572" s="109">
        <f t="shared" si="3374"/>
        <v>1117.6300000000001</v>
      </c>
      <c r="M572" s="109">
        <f t="shared" si="3359"/>
        <v>1123.43</v>
      </c>
      <c r="N572" s="109">
        <f t="shared" si="3375"/>
        <v>1123.43</v>
      </c>
      <c r="O572" s="109">
        <f t="shared" si="3360"/>
        <v>1061.3499999999999</v>
      </c>
      <c r="P572" s="109">
        <f t="shared" si="3376"/>
        <v>1061.3499999999999</v>
      </c>
      <c r="Q572" s="109">
        <f t="shared" si="3361"/>
        <v>1058.0899999999999</v>
      </c>
      <c r="R572" s="109">
        <f t="shared" si="3377"/>
        <v>1058.0899999999999</v>
      </c>
      <c r="S572" s="109">
        <f t="shared" si="3362"/>
        <v>1061.8399999999999</v>
      </c>
      <c r="T572" s="109">
        <f t="shared" si="3378"/>
        <v>1061.8399999999999</v>
      </c>
      <c r="U572" s="109">
        <f t="shared" si="3363"/>
        <v>1060.0899999999999</v>
      </c>
      <c r="V572" s="109">
        <f t="shared" si="3364"/>
        <v>1060.0899999999999</v>
      </c>
      <c r="W572" s="109">
        <f t="shared" si="3365"/>
        <v>1123.8775326810628</v>
      </c>
      <c r="X572" s="109">
        <f t="shared" si="3379"/>
        <v>1123.8775326810628</v>
      </c>
      <c r="Y572" s="109">
        <f t="shared" si="3366"/>
        <v>1124.3399999999999</v>
      </c>
      <c r="Z572" s="109">
        <f t="shared" si="3380"/>
        <v>1124.3399999999999</v>
      </c>
      <c r="AA572" s="109">
        <f t="shared" si="3367"/>
        <v>1126.4568749999989</v>
      </c>
      <c r="AB572" s="109">
        <f t="shared" si="3381"/>
        <v>1126.4568749999989</v>
      </c>
      <c r="AC572" s="109">
        <f t="shared" si="3368"/>
        <v>1124.4930833333331</v>
      </c>
      <c r="AD572" s="109">
        <f t="shared" si="3382"/>
        <v>1124.4930833333331</v>
      </c>
      <c r="AE572" s="109">
        <f t="shared" si="3369"/>
        <v>1124.4890404061762</v>
      </c>
      <c r="AF572" s="109">
        <f t="shared" si="3383"/>
        <v>1124.4890404061762</v>
      </c>
      <c r="AG572" s="109">
        <f t="shared" si="3384"/>
        <v>1123.1238136873469</v>
      </c>
      <c r="AH572" s="109">
        <f t="shared" si="3385"/>
        <v>1123.1238136873469</v>
      </c>
      <c r="AI572" s="35">
        <f t="shared" si="3386"/>
        <v>1076.608661999408</v>
      </c>
      <c r="AJ572" s="109">
        <f t="shared" si="3387"/>
        <v>1076.608661999408</v>
      </c>
      <c r="AK572" s="35">
        <f t="shared" si="3388"/>
        <v>1076.608661999408</v>
      </c>
      <c r="AL572" s="109">
        <f t="shared" si="3389"/>
        <v>1076.608661999408</v>
      </c>
      <c r="AM572" s="35">
        <f t="shared" si="3390"/>
        <v>1076.6456011701148</v>
      </c>
      <c r="AN572" s="109">
        <f t="shared" si="3391"/>
        <v>1076.6456011701148</v>
      </c>
      <c r="AO572" s="35">
        <f t="shared" si="3392"/>
        <v>1076.765700416463</v>
      </c>
      <c r="AP572" s="109">
        <f t="shared" si="3393"/>
        <v>1076.765700416463</v>
      </c>
      <c r="BB572">
        <v>147</v>
      </c>
      <c r="BE572" s="327">
        <f t="shared" si="3353"/>
        <v>10000</v>
      </c>
      <c r="JE572" s="327"/>
      <c r="JF572" s="327"/>
      <c r="MZ572">
        <v>146</v>
      </c>
      <c r="NA572" s="591">
        <f t="shared" ref="NA572:NA582" si="3397">$D$7+($AT$39*$L$7)+($AV$39*$M$7)</f>
        <v>0.02</v>
      </c>
      <c r="OU572">
        <v>146</v>
      </c>
      <c r="OV572" s="591">
        <f t="shared" ref="OV572:OV582" si="3398">$D$7+($BB$39*$L$7)+($BD$39*$M$7)</f>
        <v>0.02</v>
      </c>
      <c r="OW572" s="591">
        <f t="shared" ref="OW572:OW582" si="3399">($BB$39)+($BD$39)</f>
        <v>0</v>
      </c>
    </row>
    <row r="573" spans="2:413" hidden="1" x14ac:dyDescent="0.3">
      <c r="B573">
        <v>147</v>
      </c>
      <c r="C573" s="109">
        <f t="shared" si="3354"/>
        <v>1111.77</v>
      </c>
      <c r="D573" s="109">
        <f t="shared" si="3370"/>
        <v>1111.77</v>
      </c>
      <c r="E573" s="109">
        <f t="shared" si="3355"/>
        <v>1093.93</v>
      </c>
      <c r="F573" s="109">
        <f t="shared" si="3371"/>
        <v>1093.93</v>
      </c>
      <c r="G573" s="109">
        <f t="shared" si="3356"/>
        <v>1117.72</v>
      </c>
      <c r="H573" s="109">
        <f t="shared" si="3372"/>
        <v>1117.72</v>
      </c>
      <c r="I573" s="109">
        <f t="shared" si="3357"/>
        <v>1092.1300000000001</v>
      </c>
      <c r="J573" s="109">
        <f t="shared" si="3373"/>
        <v>1092.1300000000001</v>
      </c>
      <c r="K573" s="109">
        <f t="shared" si="3358"/>
        <v>1117.6300000000001</v>
      </c>
      <c r="L573" s="109">
        <f t="shared" si="3374"/>
        <v>1117.6300000000001</v>
      </c>
      <c r="M573" s="109">
        <f t="shared" si="3359"/>
        <v>1123.43</v>
      </c>
      <c r="N573" s="109">
        <f t="shared" si="3375"/>
        <v>1123.43</v>
      </c>
      <c r="O573" s="109">
        <f t="shared" si="3360"/>
        <v>1060.8699999999999</v>
      </c>
      <c r="P573" s="109">
        <f t="shared" si="3376"/>
        <v>1060.8699999999999</v>
      </c>
      <c r="Q573" s="109">
        <f t="shared" si="3361"/>
        <v>1058.0899999999999</v>
      </c>
      <c r="R573" s="109">
        <f t="shared" si="3377"/>
        <v>1058.0899999999999</v>
      </c>
      <c r="S573" s="109">
        <f t="shared" si="3362"/>
        <v>1061.8399999999999</v>
      </c>
      <c r="T573" s="109">
        <f t="shared" si="3378"/>
        <v>1061.8399999999999</v>
      </c>
      <c r="U573" s="109">
        <f t="shared" si="3363"/>
        <v>1060.0899999999999</v>
      </c>
      <c r="V573" s="109">
        <f t="shared" si="3364"/>
        <v>1060.0899999999999</v>
      </c>
      <c r="W573" s="109">
        <f t="shared" si="3365"/>
        <v>1123.8775326810628</v>
      </c>
      <c r="X573" s="109">
        <f t="shared" si="3379"/>
        <v>1123.8775326810628</v>
      </c>
      <c r="Y573" s="109">
        <f t="shared" si="3366"/>
        <v>1124.3399999999999</v>
      </c>
      <c r="Z573" s="109">
        <f t="shared" si="3380"/>
        <v>1124.3399999999999</v>
      </c>
      <c r="AA573" s="109">
        <f t="shared" si="3367"/>
        <v>1126.4568749999989</v>
      </c>
      <c r="AB573" s="109">
        <f t="shared" si="3381"/>
        <v>1126.4568749999989</v>
      </c>
      <c r="AC573" s="109">
        <f t="shared" si="3368"/>
        <v>1124.4930833333331</v>
      </c>
      <c r="AD573" s="109">
        <f t="shared" si="3382"/>
        <v>1124.4930833333331</v>
      </c>
      <c r="AE573" s="109">
        <f t="shared" si="3369"/>
        <v>1124.4890404061762</v>
      </c>
      <c r="AF573" s="109">
        <f t="shared" si="3383"/>
        <v>1124.4890404061762</v>
      </c>
      <c r="AG573" s="109">
        <f t="shared" si="3384"/>
        <v>1123.1238136873469</v>
      </c>
      <c r="AH573" s="109">
        <f t="shared" si="3385"/>
        <v>1123.1238136873469</v>
      </c>
      <c r="AI573" s="35">
        <f t="shared" si="3386"/>
        <v>1076.608661999408</v>
      </c>
      <c r="AJ573" s="109">
        <f t="shared" si="3387"/>
        <v>1076.608661999408</v>
      </c>
      <c r="AK573" s="35">
        <f t="shared" si="3388"/>
        <v>1076.608661999408</v>
      </c>
      <c r="AL573" s="109">
        <f t="shared" si="3389"/>
        <v>1076.608661999408</v>
      </c>
      <c r="AM573" s="35">
        <f t="shared" si="3390"/>
        <v>1076.6456011701148</v>
      </c>
      <c r="AN573" s="109">
        <f t="shared" si="3391"/>
        <v>1076.6456011701148</v>
      </c>
      <c r="AO573" s="35">
        <f t="shared" si="3392"/>
        <v>1076.765700416463</v>
      </c>
      <c r="AP573" s="109">
        <f t="shared" si="3393"/>
        <v>1076.765700416463</v>
      </c>
      <c r="BB573">
        <v>148</v>
      </c>
      <c r="BE573" s="327">
        <f t="shared" si="3353"/>
        <v>10000</v>
      </c>
      <c r="JE573" s="327"/>
      <c r="JF573" s="327"/>
      <c r="MZ573">
        <v>147</v>
      </c>
      <c r="NA573" s="591">
        <f t="shared" si="3397"/>
        <v>0.02</v>
      </c>
      <c r="OU573">
        <v>147</v>
      </c>
      <c r="OV573" s="591">
        <f t="shared" si="3398"/>
        <v>0.02</v>
      </c>
      <c r="OW573" s="591">
        <f t="shared" si="3399"/>
        <v>0</v>
      </c>
    </row>
    <row r="574" spans="2:413" hidden="1" x14ac:dyDescent="0.3">
      <c r="B574">
        <v>148</v>
      </c>
      <c r="C574" s="109">
        <f t="shared" si="3354"/>
        <v>1111.77</v>
      </c>
      <c r="D574" s="109">
        <f t="shared" si="3370"/>
        <v>1111.77</v>
      </c>
      <c r="E574" s="109">
        <f t="shared" si="3355"/>
        <v>1093.1300000000001</v>
      </c>
      <c r="F574" s="109">
        <f t="shared" si="3371"/>
        <v>1093.1300000000001</v>
      </c>
      <c r="G574" s="109">
        <f t="shared" si="3356"/>
        <v>1117.72</v>
      </c>
      <c r="H574" s="109">
        <f t="shared" si="3372"/>
        <v>1117.72</v>
      </c>
      <c r="I574" s="109">
        <f t="shared" si="3357"/>
        <v>1092.1300000000001</v>
      </c>
      <c r="J574" s="109">
        <f t="shared" si="3373"/>
        <v>1092.1300000000001</v>
      </c>
      <c r="K574" s="109">
        <f t="shared" si="3358"/>
        <v>1117.6300000000001</v>
      </c>
      <c r="L574" s="109">
        <f t="shared" si="3374"/>
        <v>1117.6300000000001</v>
      </c>
      <c r="M574" s="109">
        <f t="shared" si="3359"/>
        <v>1123.43</v>
      </c>
      <c r="N574" s="109">
        <f t="shared" si="3375"/>
        <v>1123.43</v>
      </c>
      <c r="O574" s="109">
        <f t="shared" si="3360"/>
        <v>1060.3900000000001</v>
      </c>
      <c r="P574" s="109">
        <f t="shared" si="3376"/>
        <v>1060.3900000000001</v>
      </c>
      <c r="Q574" s="109">
        <f t="shared" si="3361"/>
        <v>1058.0899999999999</v>
      </c>
      <c r="R574" s="109">
        <f t="shared" si="3377"/>
        <v>1058.0899999999999</v>
      </c>
      <c r="S574" s="109">
        <f t="shared" si="3362"/>
        <v>1061.8399999999999</v>
      </c>
      <c r="T574" s="109">
        <f t="shared" si="3378"/>
        <v>1061.8399999999999</v>
      </c>
      <c r="U574" s="109">
        <f t="shared" si="3363"/>
        <v>1060.0899999999999</v>
      </c>
      <c r="V574" s="109">
        <f t="shared" si="3364"/>
        <v>1060.0899999999999</v>
      </c>
      <c r="W574" s="109">
        <f t="shared" si="3365"/>
        <v>1123.8775326810628</v>
      </c>
      <c r="X574" s="109">
        <f t="shared" si="3379"/>
        <v>1123.8775326810628</v>
      </c>
      <c r="Y574" s="109">
        <f t="shared" si="3366"/>
        <v>1124.3399999999999</v>
      </c>
      <c r="Z574" s="109">
        <f t="shared" si="3380"/>
        <v>1124.3399999999999</v>
      </c>
      <c r="AA574" s="109">
        <f t="shared" si="3367"/>
        <v>1126.4568749999989</v>
      </c>
      <c r="AB574" s="109">
        <f t="shared" si="3381"/>
        <v>1126.4568749999989</v>
      </c>
      <c r="AC574" s="109">
        <f t="shared" si="3368"/>
        <v>1124.4930833333331</v>
      </c>
      <c r="AD574" s="109">
        <f t="shared" si="3382"/>
        <v>1124.4930833333331</v>
      </c>
      <c r="AE574" s="109">
        <f t="shared" si="3369"/>
        <v>1124.4890404061762</v>
      </c>
      <c r="AF574" s="109">
        <f t="shared" si="3383"/>
        <v>1124.4890404061762</v>
      </c>
      <c r="AG574" s="109">
        <f t="shared" si="3384"/>
        <v>1123.1238136873469</v>
      </c>
      <c r="AH574" s="109">
        <f t="shared" si="3385"/>
        <v>1123.1238136873469</v>
      </c>
      <c r="AI574" s="35">
        <f t="shared" si="3386"/>
        <v>1076.608661999408</v>
      </c>
      <c r="AJ574" s="109">
        <f t="shared" si="3387"/>
        <v>1076.608661999408</v>
      </c>
      <c r="AK574" s="35">
        <f t="shared" si="3388"/>
        <v>1076.608661999408</v>
      </c>
      <c r="AL574" s="109">
        <f t="shared" si="3389"/>
        <v>1076.608661999408</v>
      </c>
      <c r="AM574" s="35">
        <f t="shared" si="3390"/>
        <v>1076.6456011701148</v>
      </c>
      <c r="AN574" s="109">
        <f t="shared" si="3391"/>
        <v>1076.6456011701148</v>
      </c>
      <c r="AO574" s="35">
        <f t="shared" si="3392"/>
        <v>1076.765700416463</v>
      </c>
      <c r="AP574" s="109">
        <f t="shared" si="3393"/>
        <v>1076.765700416463</v>
      </c>
      <c r="BB574">
        <v>149</v>
      </c>
      <c r="BE574" s="327">
        <f t="shared" si="3353"/>
        <v>10000</v>
      </c>
      <c r="JE574" s="327"/>
      <c r="JF574" s="327"/>
      <c r="MZ574">
        <v>148</v>
      </c>
      <c r="NA574" s="591">
        <f t="shared" si="3397"/>
        <v>0.02</v>
      </c>
      <c r="OU574">
        <v>148</v>
      </c>
      <c r="OV574" s="591">
        <f t="shared" si="3398"/>
        <v>0.02</v>
      </c>
      <c r="OW574" s="591">
        <f t="shared" si="3399"/>
        <v>0</v>
      </c>
    </row>
    <row r="575" spans="2:413" hidden="1" x14ac:dyDescent="0.3">
      <c r="B575">
        <v>149</v>
      </c>
      <c r="C575" s="109">
        <f t="shared" si="3354"/>
        <v>1111.77</v>
      </c>
      <c r="D575" s="109">
        <f t="shared" si="3370"/>
        <v>1111.77</v>
      </c>
      <c r="E575" s="109">
        <f t="shared" si="3355"/>
        <v>1092.31</v>
      </c>
      <c r="F575" s="109">
        <f t="shared" si="3371"/>
        <v>1092.31</v>
      </c>
      <c r="G575" s="109">
        <f t="shared" si="3356"/>
        <v>1117.72</v>
      </c>
      <c r="H575" s="109">
        <f t="shared" si="3372"/>
        <v>1117.72</v>
      </c>
      <c r="I575" s="109">
        <f t="shared" si="3357"/>
        <v>1092.1300000000001</v>
      </c>
      <c r="J575" s="109">
        <f t="shared" si="3373"/>
        <v>1092.1300000000001</v>
      </c>
      <c r="K575" s="109">
        <f t="shared" si="3358"/>
        <v>1117.6300000000001</v>
      </c>
      <c r="L575" s="109">
        <f t="shared" si="3374"/>
        <v>1117.6300000000001</v>
      </c>
      <c r="M575" s="109">
        <f t="shared" si="3359"/>
        <v>1123.43</v>
      </c>
      <c r="N575" s="109">
        <f t="shared" si="3375"/>
        <v>1123.43</v>
      </c>
      <c r="O575" s="109">
        <f t="shared" si="3360"/>
        <v>1059.9100000000001</v>
      </c>
      <c r="P575" s="109">
        <f t="shared" si="3376"/>
        <v>1059.9100000000001</v>
      </c>
      <c r="Q575" s="109">
        <f t="shared" si="3361"/>
        <v>1058.0899999999999</v>
      </c>
      <c r="R575" s="109">
        <f t="shared" si="3377"/>
        <v>1058.0899999999999</v>
      </c>
      <c r="S575" s="109">
        <f t="shared" si="3362"/>
        <v>1061.8399999999999</v>
      </c>
      <c r="T575" s="109">
        <f t="shared" si="3378"/>
        <v>1061.8399999999999</v>
      </c>
      <c r="U575" s="109">
        <f t="shared" si="3363"/>
        <v>1060.0899999999999</v>
      </c>
      <c r="V575" s="109">
        <f t="shared" si="3364"/>
        <v>1060.0899999999999</v>
      </c>
      <c r="W575" s="109">
        <f t="shared" si="3365"/>
        <v>1123.8775326810628</v>
      </c>
      <c r="X575" s="109">
        <f t="shared" si="3379"/>
        <v>1123.8775326810628</v>
      </c>
      <c r="Y575" s="109">
        <f t="shared" si="3366"/>
        <v>1124.3399999999999</v>
      </c>
      <c r="Z575" s="109">
        <f t="shared" si="3380"/>
        <v>1124.3399999999999</v>
      </c>
      <c r="AA575" s="109">
        <f t="shared" si="3367"/>
        <v>1126.4568749999989</v>
      </c>
      <c r="AB575" s="109">
        <f t="shared" si="3381"/>
        <v>1126.4568749999989</v>
      </c>
      <c r="AC575" s="109">
        <f t="shared" si="3368"/>
        <v>1124.4930833333331</v>
      </c>
      <c r="AD575" s="109">
        <f t="shared" si="3382"/>
        <v>1124.4930833333331</v>
      </c>
      <c r="AE575" s="109">
        <f t="shared" si="3369"/>
        <v>1124.4890404061762</v>
      </c>
      <c r="AF575" s="109">
        <f t="shared" si="3383"/>
        <v>1124.4890404061762</v>
      </c>
      <c r="AG575" s="109">
        <f t="shared" si="3384"/>
        <v>1123.1238136873469</v>
      </c>
      <c r="AH575" s="109">
        <f t="shared" si="3385"/>
        <v>1123.1238136873469</v>
      </c>
      <c r="AI575" s="35">
        <f t="shared" si="3386"/>
        <v>1076.608661999408</v>
      </c>
      <c r="AJ575" s="109">
        <f t="shared" si="3387"/>
        <v>1076.608661999408</v>
      </c>
      <c r="AK575" s="35">
        <f t="shared" si="3388"/>
        <v>1076.608661999408</v>
      </c>
      <c r="AL575" s="109">
        <f t="shared" si="3389"/>
        <v>1076.608661999408</v>
      </c>
      <c r="AM575" s="35">
        <f t="shared" si="3390"/>
        <v>1076.6456011701148</v>
      </c>
      <c r="AN575" s="109">
        <f t="shared" si="3391"/>
        <v>1076.6456011701148</v>
      </c>
      <c r="AO575" s="35">
        <f t="shared" si="3392"/>
        <v>1076.765700416463</v>
      </c>
      <c r="AP575" s="109">
        <f t="shared" si="3393"/>
        <v>1076.765700416463</v>
      </c>
      <c r="BB575">
        <v>150</v>
      </c>
      <c r="BE575" s="327">
        <f t="shared" si="3353"/>
        <v>10000</v>
      </c>
      <c r="JE575" s="327"/>
      <c r="JF575" s="327"/>
      <c r="MZ575">
        <v>149</v>
      </c>
      <c r="NA575" s="591">
        <f t="shared" si="3397"/>
        <v>0.02</v>
      </c>
      <c r="OU575">
        <v>149</v>
      </c>
      <c r="OV575" s="591">
        <f t="shared" si="3398"/>
        <v>0.02</v>
      </c>
      <c r="OW575" s="591">
        <f t="shared" si="3399"/>
        <v>0</v>
      </c>
    </row>
    <row r="576" spans="2:413" hidden="1" x14ac:dyDescent="0.3">
      <c r="B576">
        <v>150</v>
      </c>
      <c r="C576" s="109">
        <f t="shared" si="3354"/>
        <v>1111.77</v>
      </c>
      <c r="D576" s="109">
        <f t="shared" si="3370"/>
        <v>1111.77</v>
      </c>
      <c r="E576" s="109">
        <f t="shared" si="3355"/>
        <v>1091.51</v>
      </c>
      <c r="F576" s="109">
        <f t="shared" si="3371"/>
        <v>1091.51</v>
      </c>
      <c r="G576" s="109">
        <f t="shared" si="3356"/>
        <v>1117.72</v>
      </c>
      <c r="H576" s="109">
        <f t="shared" si="3372"/>
        <v>1117.72</v>
      </c>
      <c r="I576" s="109">
        <f t="shared" si="3357"/>
        <v>1092.1300000000001</v>
      </c>
      <c r="J576" s="109">
        <f t="shared" si="3373"/>
        <v>1092.1300000000001</v>
      </c>
      <c r="K576" s="109">
        <f t="shared" si="3358"/>
        <v>1117.6300000000001</v>
      </c>
      <c r="L576" s="109">
        <f t="shared" si="3374"/>
        <v>1117.6300000000001</v>
      </c>
      <c r="M576" s="109">
        <f t="shared" si="3359"/>
        <v>1123.43</v>
      </c>
      <c r="N576" s="109">
        <f t="shared" si="3375"/>
        <v>1123.43</v>
      </c>
      <c r="O576" s="109">
        <f t="shared" si="3360"/>
        <v>1059.42</v>
      </c>
      <c r="P576" s="109">
        <f t="shared" si="3376"/>
        <v>1059.42</v>
      </c>
      <c r="Q576" s="109">
        <f t="shared" si="3361"/>
        <v>1058.0899999999999</v>
      </c>
      <c r="R576" s="109">
        <f t="shared" si="3377"/>
        <v>1058.0899999999999</v>
      </c>
      <c r="S576" s="109">
        <f t="shared" si="3362"/>
        <v>1061.8399999999999</v>
      </c>
      <c r="T576" s="109">
        <f t="shared" si="3378"/>
        <v>1061.8399999999999</v>
      </c>
      <c r="U576" s="109">
        <f t="shared" si="3363"/>
        <v>1060.0899999999999</v>
      </c>
      <c r="V576" s="109">
        <f t="shared" si="3364"/>
        <v>1060.0899999999999</v>
      </c>
      <c r="W576" s="109">
        <f t="shared" si="3365"/>
        <v>1123.8775326810628</v>
      </c>
      <c r="X576" s="109">
        <f t="shared" si="3379"/>
        <v>1123.8775326810628</v>
      </c>
      <c r="Y576" s="109">
        <f t="shared" si="3366"/>
        <v>1124.3399999999999</v>
      </c>
      <c r="Z576" s="109">
        <f t="shared" si="3380"/>
        <v>1124.3399999999999</v>
      </c>
      <c r="AA576" s="109">
        <f t="shared" si="3367"/>
        <v>1126.4568749999989</v>
      </c>
      <c r="AB576" s="109">
        <f t="shared" si="3381"/>
        <v>1126.4568749999989</v>
      </c>
      <c r="AC576" s="109">
        <f t="shared" si="3368"/>
        <v>1124.4930833333331</v>
      </c>
      <c r="AD576" s="109">
        <f t="shared" si="3382"/>
        <v>1124.4930833333331</v>
      </c>
      <c r="AE576" s="109">
        <f t="shared" si="3369"/>
        <v>1124.4890404061762</v>
      </c>
      <c r="AF576" s="109">
        <f t="shared" si="3383"/>
        <v>1124.4890404061762</v>
      </c>
      <c r="AG576" s="109">
        <f t="shared" si="3384"/>
        <v>1123.1238136873469</v>
      </c>
      <c r="AH576" s="109">
        <f t="shared" si="3385"/>
        <v>1123.1238136873469</v>
      </c>
      <c r="AI576" s="35">
        <f t="shared" si="3386"/>
        <v>1076.608661999408</v>
      </c>
      <c r="AJ576" s="109">
        <f t="shared" si="3387"/>
        <v>1076.608661999408</v>
      </c>
      <c r="AK576" s="35">
        <f t="shared" si="3388"/>
        <v>1076.608661999408</v>
      </c>
      <c r="AL576" s="109">
        <f t="shared" si="3389"/>
        <v>1076.608661999408</v>
      </c>
      <c r="AM576" s="35">
        <f t="shared" si="3390"/>
        <v>1076.6456011701148</v>
      </c>
      <c r="AN576" s="109">
        <f t="shared" si="3391"/>
        <v>1076.6456011701148</v>
      </c>
      <c r="AO576" s="35">
        <f t="shared" si="3392"/>
        <v>1076.765700416463</v>
      </c>
      <c r="AP576" s="109">
        <f t="shared" si="3393"/>
        <v>1076.765700416463</v>
      </c>
      <c r="BB576">
        <v>151</v>
      </c>
      <c r="BE576" s="327">
        <f t="shared" si="3353"/>
        <v>10000</v>
      </c>
      <c r="JE576" s="327"/>
      <c r="JF576" s="327"/>
      <c r="MZ576">
        <v>150</v>
      </c>
      <c r="NA576" s="591">
        <f t="shared" si="3397"/>
        <v>0.02</v>
      </c>
      <c r="OU576">
        <v>150</v>
      </c>
      <c r="OV576" s="591">
        <f t="shared" si="3398"/>
        <v>0.02</v>
      </c>
      <c r="OW576" s="591">
        <f t="shared" si="3399"/>
        <v>0</v>
      </c>
    </row>
    <row r="577" spans="2:413" hidden="1" x14ac:dyDescent="0.3">
      <c r="B577">
        <v>151</v>
      </c>
      <c r="C577" s="109">
        <f t="shared" si="3354"/>
        <v>1111.77</v>
      </c>
      <c r="D577" s="109">
        <f t="shared" si="3370"/>
        <v>1111.77</v>
      </c>
      <c r="E577" s="109">
        <f t="shared" si="3355"/>
        <v>1090.69</v>
      </c>
      <c r="F577" s="109">
        <f t="shared" si="3371"/>
        <v>1090.69</v>
      </c>
      <c r="G577" s="109">
        <f t="shared" si="3356"/>
        <v>1117.72</v>
      </c>
      <c r="H577" s="109">
        <f t="shared" si="3372"/>
        <v>1117.72</v>
      </c>
      <c r="I577" s="109">
        <f t="shared" si="3357"/>
        <v>1092.1300000000001</v>
      </c>
      <c r="J577" s="109">
        <f t="shared" si="3373"/>
        <v>1092.1300000000001</v>
      </c>
      <c r="K577" s="109">
        <f t="shared" si="3358"/>
        <v>1117.6300000000001</v>
      </c>
      <c r="L577" s="109">
        <f t="shared" si="3374"/>
        <v>1117.6300000000001</v>
      </c>
      <c r="M577" s="109">
        <f t="shared" si="3359"/>
        <v>1123.43</v>
      </c>
      <c r="N577" s="109">
        <f t="shared" si="3375"/>
        <v>1123.43</v>
      </c>
      <c r="O577" s="109">
        <f t="shared" si="3360"/>
        <v>1058.93</v>
      </c>
      <c r="P577" s="109">
        <f t="shared" si="3376"/>
        <v>1058.93</v>
      </c>
      <c r="Q577" s="109">
        <f t="shared" si="3361"/>
        <v>1058.0899999999999</v>
      </c>
      <c r="R577" s="109">
        <f t="shared" si="3377"/>
        <v>1058.0899999999999</v>
      </c>
      <c r="S577" s="109">
        <f t="shared" si="3362"/>
        <v>1061.8399999999999</v>
      </c>
      <c r="T577" s="109">
        <f t="shared" si="3378"/>
        <v>1061.8399999999999</v>
      </c>
      <c r="U577" s="109">
        <f t="shared" si="3363"/>
        <v>1060.0899999999999</v>
      </c>
      <c r="V577" s="109">
        <f t="shared" si="3364"/>
        <v>1060.0899999999999</v>
      </c>
      <c r="W577" s="109">
        <f t="shared" si="3365"/>
        <v>1123.8775326810628</v>
      </c>
      <c r="X577" s="109">
        <f t="shared" si="3379"/>
        <v>1123.8775326810628</v>
      </c>
      <c r="Y577" s="109">
        <f t="shared" si="3366"/>
        <v>1124.3399999999999</v>
      </c>
      <c r="Z577" s="109">
        <f t="shared" si="3380"/>
        <v>1124.3399999999999</v>
      </c>
      <c r="AA577" s="109">
        <f t="shared" si="3367"/>
        <v>1126.4568749999989</v>
      </c>
      <c r="AB577" s="109">
        <f t="shared" si="3381"/>
        <v>1126.4568749999989</v>
      </c>
      <c r="AC577" s="109">
        <f t="shared" si="3368"/>
        <v>1124.4930833333331</v>
      </c>
      <c r="AD577" s="109">
        <f t="shared" si="3382"/>
        <v>1124.4930833333331</v>
      </c>
      <c r="AE577" s="109">
        <f t="shared" si="3369"/>
        <v>1124.4890404061762</v>
      </c>
      <c r="AF577" s="109">
        <f t="shared" si="3383"/>
        <v>1124.4890404061762</v>
      </c>
      <c r="AG577" s="109">
        <f t="shared" si="3384"/>
        <v>1123.1238136873469</v>
      </c>
      <c r="AH577" s="109">
        <f t="shared" si="3385"/>
        <v>1123.1238136873469</v>
      </c>
      <c r="AI577" s="35">
        <f t="shared" si="3386"/>
        <v>1076.608661999408</v>
      </c>
      <c r="AJ577" s="109">
        <f t="shared" si="3387"/>
        <v>1076.608661999408</v>
      </c>
      <c r="AK577" s="35">
        <f t="shared" si="3388"/>
        <v>1076.608661999408</v>
      </c>
      <c r="AL577" s="109">
        <f t="shared" si="3389"/>
        <v>1076.608661999408</v>
      </c>
      <c r="AM577" s="35">
        <f t="shared" si="3390"/>
        <v>1076.6456011701148</v>
      </c>
      <c r="AN577" s="109">
        <f t="shared" si="3391"/>
        <v>1076.6456011701148</v>
      </c>
      <c r="AO577" s="35">
        <f t="shared" si="3392"/>
        <v>1076.765700416463</v>
      </c>
      <c r="AP577" s="109">
        <f t="shared" si="3393"/>
        <v>1076.765700416463</v>
      </c>
      <c r="BB577">
        <v>152</v>
      </c>
      <c r="BE577" s="327">
        <f t="shared" si="3353"/>
        <v>10000</v>
      </c>
      <c r="JE577" s="327"/>
      <c r="JF577" s="327"/>
      <c r="MZ577">
        <v>151</v>
      </c>
      <c r="NA577" s="591">
        <f t="shared" si="3397"/>
        <v>0.02</v>
      </c>
      <c r="OU577">
        <v>151</v>
      </c>
      <c r="OV577" s="591">
        <f t="shared" si="3398"/>
        <v>0.02</v>
      </c>
      <c r="OW577" s="591">
        <f t="shared" si="3399"/>
        <v>0</v>
      </c>
    </row>
    <row r="578" spans="2:413" hidden="1" x14ac:dyDescent="0.3">
      <c r="B578">
        <v>152</v>
      </c>
      <c r="C578" s="109">
        <f t="shared" si="3354"/>
        <v>1111.77</v>
      </c>
      <c r="D578" s="109">
        <f t="shared" si="3370"/>
        <v>1111.77</v>
      </c>
      <c r="E578" s="109">
        <f t="shared" si="3355"/>
        <v>1089.8699999999999</v>
      </c>
      <c r="F578" s="109">
        <f t="shared" si="3371"/>
        <v>1089.8699999999999</v>
      </c>
      <c r="G578" s="109">
        <f t="shared" si="3356"/>
        <v>1117.72</v>
      </c>
      <c r="H578" s="109">
        <f t="shared" si="3372"/>
        <v>1117.72</v>
      </c>
      <c r="I578" s="109">
        <f t="shared" si="3357"/>
        <v>1092.1300000000001</v>
      </c>
      <c r="J578" s="109">
        <f t="shared" si="3373"/>
        <v>1092.1300000000001</v>
      </c>
      <c r="K578" s="109">
        <f t="shared" si="3358"/>
        <v>1117.6300000000001</v>
      </c>
      <c r="L578" s="109">
        <f t="shared" si="3374"/>
        <v>1117.6300000000001</v>
      </c>
      <c r="M578" s="109">
        <f t="shared" si="3359"/>
        <v>1123.43</v>
      </c>
      <c r="N578" s="109">
        <f t="shared" si="3375"/>
        <v>1123.43</v>
      </c>
      <c r="O578" s="109">
        <f t="shared" si="3360"/>
        <v>1058.45</v>
      </c>
      <c r="P578" s="109">
        <f t="shared" si="3376"/>
        <v>1058.45</v>
      </c>
      <c r="Q578" s="109">
        <f t="shared" si="3361"/>
        <v>1058.0899999999999</v>
      </c>
      <c r="R578" s="109">
        <f t="shared" si="3377"/>
        <v>1058.0899999999999</v>
      </c>
      <c r="S578" s="109">
        <f t="shared" si="3362"/>
        <v>1061.8399999999999</v>
      </c>
      <c r="T578" s="109">
        <f t="shared" si="3378"/>
        <v>1061.8399999999999</v>
      </c>
      <c r="U578" s="109">
        <f t="shared" si="3363"/>
        <v>1060.0899999999999</v>
      </c>
      <c r="V578" s="109">
        <f t="shared" si="3364"/>
        <v>1060.0899999999999</v>
      </c>
      <c r="W578" s="109">
        <f t="shared" si="3365"/>
        <v>1123.8775326810628</v>
      </c>
      <c r="X578" s="109">
        <f t="shared" si="3379"/>
        <v>1123.8775326810628</v>
      </c>
      <c r="Y578" s="109">
        <f t="shared" si="3366"/>
        <v>1124.3399999999999</v>
      </c>
      <c r="Z578" s="109">
        <f t="shared" si="3380"/>
        <v>1124.3399999999999</v>
      </c>
      <c r="AA578" s="109">
        <f t="shared" si="3367"/>
        <v>1126.4568749999989</v>
      </c>
      <c r="AB578" s="109">
        <f t="shared" si="3381"/>
        <v>1126.4568749999989</v>
      </c>
      <c r="AC578" s="109">
        <f t="shared" si="3368"/>
        <v>1124.4930833333331</v>
      </c>
      <c r="AD578" s="109">
        <f t="shared" si="3382"/>
        <v>1124.4930833333331</v>
      </c>
      <c r="AE578" s="109">
        <f t="shared" si="3369"/>
        <v>1124.4890404061762</v>
      </c>
      <c r="AF578" s="109">
        <f t="shared" si="3383"/>
        <v>1124.4890404061762</v>
      </c>
      <c r="AG578" s="109">
        <f t="shared" si="3384"/>
        <v>1123.1238136873469</v>
      </c>
      <c r="AH578" s="109">
        <f t="shared" si="3385"/>
        <v>1123.1238136873469</v>
      </c>
      <c r="AI578" s="35">
        <f t="shared" si="3386"/>
        <v>1076.608661999408</v>
      </c>
      <c r="AJ578" s="109">
        <f t="shared" si="3387"/>
        <v>1076.608661999408</v>
      </c>
      <c r="AK578" s="35">
        <f t="shared" si="3388"/>
        <v>1076.608661999408</v>
      </c>
      <c r="AL578" s="109">
        <f t="shared" si="3389"/>
        <v>1076.608661999408</v>
      </c>
      <c r="AM578" s="35">
        <f t="shared" si="3390"/>
        <v>1076.6456011701148</v>
      </c>
      <c r="AN578" s="109">
        <f t="shared" si="3391"/>
        <v>1076.6456011701148</v>
      </c>
      <c r="AO578" s="35">
        <f t="shared" si="3392"/>
        <v>1076.765700416463</v>
      </c>
      <c r="AP578" s="109">
        <f t="shared" si="3393"/>
        <v>1076.765700416463</v>
      </c>
      <c r="BB578">
        <v>153</v>
      </c>
      <c r="BE578" s="327">
        <f t="shared" si="3353"/>
        <v>10000</v>
      </c>
      <c r="JE578" s="327"/>
      <c r="JF578" s="327"/>
      <c r="MZ578">
        <v>152</v>
      </c>
      <c r="NA578" s="591">
        <f t="shared" si="3397"/>
        <v>0.02</v>
      </c>
      <c r="OU578">
        <v>152</v>
      </c>
      <c r="OV578" s="591">
        <f t="shared" si="3398"/>
        <v>0.02</v>
      </c>
      <c r="OW578" s="591">
        <f t="shared" si="3399"/>
        <v>0</v>
      </c>
    </row>
    <row r="579" spans="2:413" hidden="1" x14ac:dyDescent="0.3">
      <c r="B579">
        <v>153</v>
      </c>
      <c r="C579" s="109">
        <f t="shared" si="3354"/>
        <v>1111.77</v>
      </c>
      <c r="D579" s="109">
        <f t="shared" si="3370"/>
        <v>1111.77</v>
      </c>
      <c r="E579" s="109">
        <f t="shared" si="3355"/>
        <v>1089.07</v>
      </c>
      <c r="F579" s="109">
        <f t="shared" si="3371"/>
        <v>1089.07</v>
      </c>
      <c r="G579" s="109">
        <f t="shared" si="3356"/>
        <v>1117.72</v>
      </c>
      <c r="H579" s="109">
        <f t="shared" si="3372"/>
        <v>1117.72</v>
      </c>
      <c r="I579" s="109">
        <f t="shared" si="3357"/>
        <v>1092.1300000000001</v>
      </c>
      <c r="J579" s="109">
        <f t="shared" si="3373"/>
        <v>1092.1300000000001</v>
      </c>
      <c r="K579" s="109">
        <f t="shared" si="3358"/>
        <v>1117.6300000000001</v>
      </c>
      <c r="L579" s="109">
        <f t="shared" si="3374"/>
        <v>1117.6300000000001</v>
      </c>
      <c r="M579" s="109">
        <f t="shared" si="3359"/>
        <v>1123.43</v>
      </c>
      <c r="N579" s="109">
        <f t="shared" si="3375"/>
        <v>1123.43</v>
      </c>
      <c r="O579" s="109">
        <f t="shared" si="3360"/>
        <v>1057.96</v>
      </c>
      <c r="P579" s="109">
        <f t="shared" si="3376"/>
        <v>1057.96</v>
      </c>
      <c r="Q579" s="109">
        <f t="shared" si="3361"/>
        <v>1058.0899999999999</v>
      </c>
      <c r="R579" s="109">
        <f t="shared" si="3377"/>
        <v>1058.0899999999999</v>
      </c>
      <c r="S579" s="109">
        <f t="shared" si="3362"/>
        <v>1061.8399999999999</v>
      </c>
      <c r="T579" s="109">
        <f t="shared" si="3378"/>
        <v>1061.8399999999999</v>
      </c>
      <c r="U579" s="109">
        <f t="shared" si="3363"/>
        <v>1060.0899999999999</v>
      </c>
      <c r="V579" s="109">
        <f t="shared" si="3364"/>
        <v>1060.0899999999999</v>
      </c>
      <c r="W579" s="109">
        <f t="shared" si="3365"/>
        <v>1123.8775326810628</v>
      </c>
      <c r="X579" s="109">
        <f t="shared" si="3379"/>
        <v>1123.8775326810628</v>
      </c>
      <c r="Y579" s="109">
        <f t="shared" si="3366"/>
        <v>1124.3399999999999</v>
      </c>
      <c r="Z579" s="109">
        <f t="shared" si="3380"/>
        <v>1124.3399999999999</v>
      </c>
      <c r="AA579" s="109">
        <f t="shared" si="3367"/>
        <v>1126.4568749999989</v>
      </c>
      <c r="AB579" s="109">
        <f t="shared" si="3381"/>
        <v>1126.4568749999989</v>
      </c>
      <c r="AC579" s="109">
        <f t="shared" si="3368"/>
        <v>1124.4930833333331</v>
      </c>
      <c r="AD579" s="109">
        <f t="shared" si="3382"/>
        <v>1124.4930833333331</v>
      </c>
      <c r="AE579" s="109">
        <f t="shared" si="3369"/>
        <v>1124.4890404061762</v>
      </c>
      <c r="AF579" s="109">
        <f t="shared" si="3383"/>
        <v>1124.4890404061762</v>
      </c>
      <c r="AG579" s="109">
        <f t="shared" si="3384"/>
        <v>1123.1238136873469</v>
      </c>
      <c r="AH579" s="109">
        <f t="shared" si="3385"/>
        <v>1123.1238136873469</v>
      </c>
      <c r="AI579" s="35">
        <f t="shared" si="3386"/>
        <v>1076.608661999408</v>
      </c>
      <c r="AJ579" s="109">
        <f t="shared" si="3387"/>
        <v>1076.608661999408</v>
      </c>
      <c r="AK579" s="35">
        <f t="shared" si="3388"/>
        <v>1076.608661999408</v>
      </c>
      <c r="AL579" s="109">
        <f t="shared" si="3389"/>
        <v>1076.608661999408</v>
      </c>
      <c r="AM579" s="35">
        <f t="shared" si="3390"/>
        <v>1076.6456011701148</v>
      </c>
      <c r="AN579" s="109">
        <f t="shared" si="3391"/>
        <v>1076.6456011701148</v>
      </c>
      <c r="AO579" s="35">
        <f t="shared" si="3392"/>
        <v>1076.765700416463</v>
      </c>
      <c r="AP579" s="109">
        <f t="shared" si="3393"/>
        <v>1076.765700416463</v>
      </c>
      <c r="BB579">
        <v>154</v>
      </c>
      <c r="BE579" s="327">
        <f t="shared" si="3353"/>
        <v>10000</v>
      </c>
      <c r="JE579" s="327"/>
      <c r="JF579" s="327"/>
      <c r="MZ579">
        <v>153</v>
      </c>
      <c r="NA579" s="591">
        <f t="shared" si="3397"/>
        <v>0.02</v>
      </c>
      <c r="OU579">
        <v>153</v>
      </c>
      <c r="OV579" s="591">
        <f t="shared" si="3398"/>
        <v>0.02</v>
      </c>
      <c r="OW579" s="591">
        <f t="shared" si="3399"/>
        <v>0</v>
      </c>
    </row>
    <row r="580" spans="2:413" hidden="1" x14ac:dyDescent="0.3">
      <c r="B580">
        <v>154</v>
      </c>
      <c r="C580" s="109">
        <f t="shared" si="3354"/>
        <v>1111.77</v>
      </c>
      <c r="D580" s="109">
        <f t="shared" si="3370"/>
        <v>1111.77</v>
      </c>
      <c r="E580" s="109">
        <f t="shared" si="3355"/>
        <v>1088.25</v>
      </c>
      <c r="F580" s="109">
        <f t="shared" si="3371"/>
        <v>1088.25</v>
      </c>
      <c r="G580" s="109">
        <f t="shared" si="3356"/>
        <v>1117.72</v>
      </c>
      <c r="H580" s="109">
        <f t="shared" si="3372"/>
        <v>1117.72</v>
      </c>
      <c r="I580" s="109">
        <f t="shared" si="3357"/>
        <v>1092.1300000000001</v>
      </c>
      <c r="J580" s="109">
        <f t="shared" si="3373"/>
        <v>1092.1300000000001</v>
      </c>
      <c r="K580" s="109">
        <f t="shared" si="3358"/>
        <v>1117.6300000000001</v>
      </c>
      <c r="L580" s="109">
        <f t="shared" si="3374"/>
        <v>1117.6300000000001</v>
      </c>
      <c r="M580" s="109">
        <f t="shared" si="3359"/>
        <v>1123.43</v>
      </c>
      <c r="N580" s="109">
        <f t="shared" si="3375"/>
        <v>1123.43</v>
      </c>
      <c r="O580" s="109">
        <f t="shared" si="3360"/>
        <v>1057.47</v>
      </c>
      <c r="P580" s="109">
        <f t="shared" si="3376"/>
        <v>1057.47</v>
      </c>
      <c r="Q580" s="109">
        <f t="shared" si="3361"/>
        <v>1058.0899999999999</v>
      </c>
      <c r="R580" s="109">
        <f t="shared" si="3377"/>
        <v>1058.0899999999999</v>
      </c>
      <c r="S580" s="109">
        <f t="shared" si="3362"/>
        <v>1061.8399999999999</v>
      </c>
      <c r="T580" s="109">
        <f t="shared" si="3378"/>
        <v>1061.8399999999999</v>
      </c>
      <c r="U580" s="109">
        <f t="shared" si="3363"/>
        <v>1060.0899999999999</v>
      </c>
      <c r="V580" s="109">
        <f t="shared" si="3364"/>
        <v>1060.0899999999999</v>
      </c>
      <c r="W580" s="109">
        <f t="shared" si="3365"/>
        <v>1123.8775326810628</v>
      </c>
      <c r="X580" s="109">
        <f t="shared" si="3379"/>
        <v>1123.8775326810628</v>
      </c>
      <c r="Y580" s="109">
        <f t="shared" si="3366"/>
        <v>1124.3399999999999</v>
      </c>
      <c r="Z580" s="109">
        <f t="shared" si="3380"/>
        <v>1124.3399999999999</v>
      </c>
      <c r="AA580" s="109">
        <f t="shared" si="3367"/>
        <v>1126.4568749999989</v>
      </c>
      <c r="AB580" s="109">
        <f t="shared" si="3381"/>
        <v>1126.4568749999989</v>
      </c>
      <c r="AC580" s="109">
        <f t="shared" si="3368"/>
        <v>1124.4930833333331</v>
      </c>
      <c r="AD580" s="109">
        <f t="shared" si="3382"/>
        <v>1124.4930833333331</v>
      </c>
      <c r="AE580" s="109">
        <f t="shared" si="3369"/>
        <v>1124.4890404061762</v>
      </c>
      <c r="AF580" s="109">
        <f t="shared" si="3383"/>
        <v>1124.4890404061762</v>
      </c>
      <c r="AG580" s="109">
        <f t="shared" si="3384"/>
        <v>1123.1238136873469</v>
      </c>
      <c r="AH580" s="109">
        <f t="shared" si="3385"/>
        <v>1123.1238136873469</v>
      </c>
      <c r="AI580" s="35">
        <f t="shared" si="3386"/>
        <v>1076.608661999408</v>
      </c>
      <c r="AJ580" s="109">
        <f t="shared" si="3387"/>
        <v>1076.608661999408</v>
      </c>
      <c r="AK580" s="35">
        <f t="shared" si="3388"/>
        <v>1076.608661999408</v>
      </c>
      <c r="AL580" s="109">
        <f t="shared" si="3389"/>
        <v>1076.608661999408</v>
      </c>
      <c r="AM580" s="35">
        <f t="shared" si="3390"/>
        <v>1076.6456011701148</v>
      </c>
      <c r="AN580" s="109">
        <f t="shared" si="3391"/>
        <v>1076.6456011701148</v>
      </c>
      <c r="AO580" s="35">
        <f t="shared" si="3392"/>
        <v>1076.765700416463</v>
      </c>
      <c r="AP580" s="109">
        <f t="shared" si="3393"/>
        <v>1076.765700416463</v>
      </c>
      <c r="BB580">
        <v>155</v>
      </c>
      <c r="BE580" s="327">
        <f t="shared" si="3353"/>
        <v>10000</v>
      </c>
      <c r="JE580" s="327"/>
      <c r="JF580" s="327"/>
      <c r="MZ580">
        <v>154</v>
      </c>
      <c r="NA580" s="591">
        <f t="shared" si="3397"/>
        <v>0.02</v>
      </c>
      <c r="OU580">
        <v>154</v>
      </c>
      <c r="OV580" s="591">
        <f t="shared" si="3398"/>
        <v>0.02</v>
      </c>
      <c r="OW580" s="591">
        <f t="shared" si="3399"/>
        <v>0</v>
      </c>
    </row>
    <row r="581" spans="2:413" hidden="1" x14ac:dyDescent="0.3">
      <c r="B581">
        <v>155</v>
      </c>
      <c r="C581" s="109">
        <f t="shared" si="3354"/>
        <v>1111.77</v>
      </c>
      <c r="D581" s="109">
        <f t="shared" si="3370"/>
        <v>1111.77</v>
      </c>
      <c r="E581" s="109">
        <f t="shared" si="3355"/>
        <v>1087.43</v>
      </c>
      <c r="F581" s="109">
        <f t="shared" si="3371"/>
        <v>1087.43</v>
      </c>
      <c r="G581" s="109">
        <f t="shared" si="3356"/>
        <v>1117.72</v>
      </c>
      <c r="H581" s="109">
        <f t="shared" si="3372"/>
        <v>1117.72</v>
      </c>
      <c r="I581" s="109">
        <f t="shared" si="3357"/>
        <v>1092.1300000000001</v>
      </c>
      <c r="J581" s="109">
        <f t="shared" si="3373"/>
        <v>1092.1300000000001</v>
      </c>
      <c r="K581" s="109">
        <f t="shared" si="3358"/>
        <v>1117.6300000000001</v>
      </c>
      <c r="L581" s="109">
        <f t="shared" si="3374"/>
        <v>1117.6300000000001</v>
      </c>
      <c r="M581" s="109">
        <f t="shared" si="3359"/>
        <v>1123.43</v>
      </c>
      <c r="N581" s="109">
        <f t="shared" si="3375"/>
        <v>1123.43</v>
      </c>
      <c r="O581" s="109">
        <f t="shared" si="3360"/>
        <v>1056.99</v>
      </c>
      <c r="P581" s="109">
        <f t="shared" si="3376"/>
        <v>1056.99</v>
      </c>
      <c r="Q581" s="109">
        <f t="shared" si="3361"/>
        <v>1058.0899999999999</v>
      </c>
      <c r="R581" s="109">
        <f t="shared" si="3377"/>
        <v>1058.0899999999999</v>
      </c>
      <c r="S581" s="109">
        <f t="shared" si="3362"/>
        <v>1061.8399999999999</v>
      </c>
      <c r="T581" s="109">
        <f t="shared" si="3378"/>
        <v>1061.8399999999999</v>
      </c>
      <c r="U581" s="109">
        <f t="shared" si="3363"/>
        <v>1060.0899999999999</v>
      </c>
      <c r="V581" s="109">
        <f t="shared" si="3364"/>
        <v>1060.0899999999999</v>
      </c>
      <c r="W581" s="109">
        <f t="shared" si="3365"/>
        <v>1123.8775326810628</v>
      </c>
      <c r="X581" s="109">
        <f t="shared" si="3379"/>
        <v>1123.8775326810628</v>
      </c>
      <c r="Y581" s="109">
        <f t="shared" si="3366"/>
        <v>1124.3399999999999</v>
      </c>
      <c r="Z581" s="109">
        <f t="shared" si="3380"/>
        <v>1124.3399999999999</v>
      </c>
      <c r="AA581" s="109">
        <f t="shared" si="3367"/>
        <v>1126.4568749999989</v>
      </c>
      <c r="AB581" s="109">
        <f t="shared" si="3381"/>
        <v>1126.4568749999989</v>
      </c>
      <c r="AC581" s="109">
        <f t="shared" si="3368"/>
        <v>1124.4930833333331</v>
      </c>
      <c r="AD581" s="109">
        <f t="shared" si="3382"/>
        <v>1124.4930833333331</v>
      </c>
      <c r="AE581" s="109">
        <f t="shared" si="3369"/>
        <v>1124.4890404061762</v>
      </c>
      <c r="AF581" s="109">
        <f t="shared" si="3383"/>
        <v>1124.4890404061762</v>
      </c>
      <c r="AG581" s="109">
        <f t="shared" si="3384"/>
        <v>1123.1238136873469</v>
      </c>
      <c r="AH581" s="109">
        <f t="shared" si="3385"/>
        <v>1123.1238136873469</v>
      </c>
      <c r="AI581" s="35">
        <f t="shared" si="3386"/>
        <v>1076.608661999408</v>
      </c>
      <c r="AJ581" s="109">
        <f t="shared" si="3387"/>
        <v>1076.608661999408</v>
      </c>
      <c r="AK581" s="35">
        <f t="shared" si="3388"/>
        <v>1076.608661999408</v>
      </c>
      <c r="AL581" s="109">
        <f t="shared" si="3389"/>
        <v>1076.608661999408</v>
      </c>
      <c r="AM581" s="35">
        <f t="shared" si="3390"/>
        <v>1076.6456011701148</v>
      </c>
      <c r="AN581" s="109">
        <f t="shared" si="3391"/>
        <v>1076.6456011701148</v>
      </c>
      <c r="AO581" s="35">
        <f t="shared" si="3392"/>
        <v>1076.765700416463</v>
      </c>
      <c r="AP581" s="109">
        <f t="shared" si="3393"/>
        <v>1076.765700416463</v>
      </c>
      <c r="BB581">
        <v>156</v>
      </c>
      <c r="BE581" s="327">
        <f t="shared" si="3353"/>
        <v>10000</v>
      </c>
      <c r="JE581" s="327"/>
      <c r="JF581" s="327"/>
      <c r="MZ581">
        <v>155</v>
      </c>
      <c r="NA581" s="591">
        <f t="shared" si="3397"/>
        <v>0.02</v>
      </c>
      <c r="OU581">
        <v>155</v>
      </c>
      <c r="OV581" s="591">
        <f t="shared" si="3398"/>
        <v>0.02</v>
      </c>
      <c r="OW581" s="591">
        <f t="shared" si="3399"/>
        <v>0</v>
      </c>
    </row>
    <row r="582" spans="2:413" hidden="1" x14ac:dyDescent="0.3">
      <c r="B582">
        <v>156</v>
      </c>
      <c r="C582" s="109">
        <f t="shared" si="3354"/>
        <v>1111.77</v>
      </c>
      <c r="D582" s="109">
        <f t="shared" si="3370"/>
        <v>1111.77</v>
      </c>
      <c r="E582" s="109">
        <f t="shared" si="3355"/>
        <v>1086.6099999999999</v>
      </c>
      <c r="F582" s="109">
        <f t="shared" si="3371"/>
        <v>1086.6099999999999</v>
      </c>
      <c r="G582" s="109">
        <f t="shared" si="3356"/>
        <v>1117.72</v>
      </c>
      <c r="H582" s="109">
        <f t="shared" si="3372"/>
        <v>1117.72</v>
      </c>
      <c r="I582" s="109">
        <f t="shared" si="3357"/>
        <v>1092.1300000000001</v>
      </c>
      <c r="J582" s="109">
        <f t="shared" si="3373"/>
        <v>1092.1300000000001</v>
      </c>
      <c r="K582" s="109">
        <f t="shared" si="3358"/>
        <v>1117.6300000000001</v>
      </c>
      <c r="L582" s="109">
        <f t="shared" si="3374"/>
        <v>1117.6300000000001</v>
      </c>
      <c r="M582" s="109">
        <f t="shared" si="3359"/>
        <v>1123.43</v>
      </c>
      <c r="N582" s="109">
        <f t="shared" si="3375"/>
        <v>1123.43</v>
      </c>
      <c r="O582" s="109">
        <f t="shared" si="3360"/>
        <v>1056.5</v>
      </c>
      <c r="P582" s="109">
        <f t="shared" si="3376"/>
        <v>1056.5</v>
      </c>
      <c r="Q582" s="109">
        <f t="shared" si="3361"/>
        <v>1058.0899999999999</v>
      </c>
      <c r="R582" s="109">
        <f t="shared" si="3377"/>
        <v>1058.0899999999999</v>
      </c>
      <c r="S582" s="109">
        <f t="shared" si="3362"/>
        <v>1061.8399999999999</v>
      </c>
      <c r="T582" s="109">
        <f t="shared" si="3378"/>
        <v>1061.8399999999999</v>
      </c>
      <c r="U582" s="109">
        <f t="shared" si="3363"/>
        <v>1060.0899999999999</v>
      </c>
      <c r="V582" s="109">
        <f t="shared" si="3364"/>
        <v>1060.0899999999999</v>
      </c>
      <c r="W582" s="109">
        <f t="shared" si="3365"/>
        <v>1123.8775326810628</v>
      </c>
      <c r="X582" s="109">
        <f t="shared" si="3379"/>
        <v>1123.8775326810628</v>
      </c>
      <c r="Y582" s="109">
        <f t="shared" si="3366"/>
        <v>1124.3399999999999</v>
      </c>
      <c r="Z582" s="109">
        <f t="shared" si="3380"/>
        <v>1124.3399999999999</v>
      </c>
      <c r="AA582" s="109">
        <f t="shared" si="3367"/>
        <v>1126.4568749999989</v>
      </c>
      <c r="AB582" s="109">
        <f t="shared" si="3381"/>
        <v>1126.4568749999989</v>
      </c>
      <c r="AC582" s="109">
        <f t="shared" si="3368"/>
        <v>1124.4930833333331</v>
      </c>
      <c r="AD582" s="109">
        <f t="shared" si="3382"/>
        <v>1124.4930833333331</v>
      </c>
      <c r="AE582" s="109">
        <f t="shared" si="3369"/>
        <v>1124.4890404061762</v>
      </c>
      <c r="AF582" s="109">
        <f t="shared" si="3383"/>
        <v>1124.4890404061762</v>
      </c>
      <c r="AG582" s="109">
        <f t="shared" si="3384"/>
        <v>1123.1238136873469</v>
      </c>
      <c r="AH582" s="109">
        <f t="shared" si="3385"/>
        <v>1123.1238136873469</v>
      </c>
      <c r="AI582" s="35">
        <f t="shared" si="3386"/>
        <v>1076.608661999408</v>
      </c>
      <c r="AJ582" s="109">
        <f t="shared" si="3387"/>
        <v>1076.608661999408</v>
      </c>
      <c r="AK582" s="35">
        <f t="shared" si="3388"/>
        <v>1076.608661999408</v>
      </c>
      <c r="AL582" s="109">
        <f t="shared" si="3389"/>
        <v>1076.608661999408</v>
      </c>
      <c r="AM582" s="35">
        <f t="shared" si="3390"/>
        <v>1076.6456011701148</v>
      </c>
      <c r="AN582" s="109">
        <f t="shared" si="3391"/>
        <v>1076.6456011701148</v>
      </c>
      <c r="AO582" s="35">
        <f t="shared" si="3392"/>
        <v>1076.765700416463</v>
      </c>
      <c r="AP582" s="109">
        <f t="shared" si="3393"/>
        <v>1076.765700416463</v>
      </c>
      <c r="BB582">
        <v>157</v>
      </c>
      <c r="BE582" s="327">
        <f t="shared" si="3353"/>
        <v>10000</v>
      </c>
      <c r="JE582" s="327"/>
      <c r="JF582" s="327"/>
      <c r="MZ582" s="616">
        <v>156</v>
      </c>
      <c r="NA582" s="617">
        <f t="shared" si="3397"/>
        <v>0.02</v>
      </c>
      <c r="OU582" s="616">
        <v>156</v>
      </c>
      <c r="OV582" s="617">
        <f t="shared" si="3398"/>
        <v>0.02</v>
      </c>
      <c r="OW582" s="617">
        <f t="shared" si="3399"/>
        <v>0</v>
      </c>
    </row>
    <row r="583" spans="2:413" hidden="1" x14ac:dyDescent="0.3">
      <c r="B583">
        <v>157</v>
      </c>
      <c r="C583" s="109">
        <f t="shared" si="3354"/>
        <v>1111.77</v>
      </c>
      <c r="D583" s="109">
        <f t="shared" si="3370"/>
        <v>1111.77</v>
      </c>
      <c r="E583" s="109">
        <f t="shared" si="3355"/>
        <v>1085.79</v>
      </c>
      <c r="F583" s="109">
        <f t="shared" si="3371"/>
        <v>1085.79</v>
      </c>
      <c r="G583" s="109">
        <f t="shared" si="3356"/>
        <v>1117.72</v>
      </c>
      <c r="H583" s="109">
        <f t="shared" si="3372"/>
        <v>1117.72</v>
      </c>
      <c r="I583" s="109">
        <f t="shared" si="3357"/>
        <v>1082.77</v>
      </c>
      <c r="J583" s="109">
        <f t="shared" si="3373"/>
        <v>1082.77</v>
      </c>
      <c r="K583" s="109">
        <f t="shared" si="3358"/>
        <v>1117.6300000000001</v>
      </c>
      <c r="L583" s="109">
        <f t="shared" si="3374"/>
        <v>1117.6300000000001</v>
      </c>
      <c r="M583" s="109">
        <f t="shared" si="3359"/>
        <v>1126.76</v>
      </c>
      <c r="N583" s="109">
        <f t="shared" si="3375"/>
        <v>1126.76</v>
      </c>
      <c r="O583" s="109">
        <f t="shared" si="3360"/>
        <v>1057.33</v>
      </c>
      <c r="P583" s="109">
        <f t="shared" si="3376"/>
        <v>1057.33</v>
      </c>
      <c r="Q583" s="109">
        <f t="shared" si="3361"/>
        <v>1058.0899999999999</v>
      </c>
      <c r="R583" s="109">
        <f t="shared" si="3377"/>
        <v>1058.0899999999999</v>
      </c>
      <c r="S583" s="109">
        <f t="shared" si="3362"/>
        <v>1057.33</v>
      </c>
      <c r="T583" s="109">
        <f t="shared" si="3378"/>
        <v>1057.33</v>
      </c>
      <c r="U583" s="109">
        <f t="shared" si="3363"/>
        <v>1060.0899999999999</v>
      </c>
      <c r="V583" s="109">
        <f t="shared" si="3364"/>
        <v>1060.0899999999999</v>
      </c>
      <c r="W583" s="109">
        <f t="shared" si="3365"/>
        <v>1123.8775326810628</v>
      </c>
      <c r="X583" s="109">
        <f t="shared" si="3379"/>
        <v>1123.8775326810628</v>
      </c>
      <c r="Y583" s="109">
        <f t="shared" si="3366"/>
        <v>1124.3399999999999</v>
      </c>
      <c r="Z583" s="109">
        <f t="shared" si="3380"/>
        <v>1124.3399999999999</v>
      </c>
      <c r="AA583" s="109">
        <f t="shared" si="3367"/>
        <v>1126.4568749999989</v>
      </c>
      <c r="AB583" s="109">
        <f t="shared" si="3381"/>
        <v>1126.4568749999989</v>
      </c>
      <c r="AC583" s="109">
        <f t="shared" si="3368"/>
        <v>1124.4930833333331</v>
      </c>
      <c r="AD583" s="109">
        <f t="shared" si="3382"/>
        <v>1124.4930833333331</v>
      </c>
      <c r="AE583" s="109">
        <f t="shared" si="3369"/>
        <v>1124.4890404061762</v>
      </c>
      <c r="AF583" s="109">
        <f t="shared" si="3383"/>
        <v>1124.4890404061762</v>
      </c>
      <c r="AG583" s="109">
        <f t="shared" si="3384"/>
        <v>1123.1238136873469</v>
      </c>
      <c r="AH583" s="109">
        <f t="shared" si="3385"/>
        <v>1123.1238136873469</v>
      </c>
      <c r="AI583" s="35">
        <f t="shared" si="3386"/>
        <v>1076.608661999408</v>
      </c>
      <c r="AJ583" s="109">
        <f t="shared" si="3387"/>
        <v>1076.608661999408</v>
      </c>
      <c r="AK583" s="35">
        <f t="shared" si="3388"/>
        <v>1076.608661999408</v>
      </c>
      <c r="AL583" s="109">
        <f t="shared" si="3389"/>
        <v>1076.608661999408</v>
      </c>
      <c r="AM583" s="35">
        <f t="shared" si="3390"/>
        <v>1076.6456011701148</v>
      </c>
      <c r="AN583" s="109">
        <f t="shared" si="3391"/>
        <v>1076.6456011701148</v>
      </c>
      <c r="AO583" s="35">
        <f t="shared" si="3392"/>
        <v>1076.765700416463</v>
      </c>
      <c r="AP583" s="109">
        <f t="shared" si="3393"/>
        <v>1076.765700416463</v>
      </c>
      <c r="BB583">
        <v>158</v>
      </c>
      <c r="BE583" s="327">
        <f t="shared" si="3353"/>
        <v>10000</v>
      </c>
      <c r="JE583" s="327"/>
      <c r="JF583" s="327"/>
      <c r="MZ583">
        <v>157</v>
      </c>
      <c r="NA583" s="591">
        <f>$D$7+($AT$40*$L$7)+($AV$40*$M$7)</f>
        <v>0.02</v>
      </c>
      <c r="OU583">
        <v>157</v>
      </c>
      <c r="OV583" s="591">
        <f>$D$7+($BB$40*$L$7)+($BD$40*$M$7)</f>
        <v>0.02</v>
      </c>
      <c r="OW583" s="591">
        <f>($BB$40)+($BD$40)</f>
        <v>0</v>
      </c>
    </row>
    <row r="584" spans="2:413" hidden="1" x14ac:dyDescent="0.3">
      <c r="B584">
        <v>158</v>
      </c>
      <c r="C584" s="109">
        <f t="shared" si="3354"/>
        <v>1111.77</v>
      </c>
      <c r="D584" s="109">
        <f t="shared" si="3370"/>
        <v>1111.77</v>
      </c>
      <c r="E584" s="109">
        <f t="shared" si="3355"/>
        <v>1084.97</v>
      </c>
      <c r="F584" s="109">
        <f t="shared" si="3371"/>
        <v>1084.97</v>
      </c>
      <c r="G584" s="109">
        <f t="shared" si="3356"/>
        <v>1117.72</v>
      </c>
      <c r="H584" s="109">
        <f t="shared" si="3372"/>
        <v>1117.72</v>
      </c>
      <c r="I584" s="109">
        <f t="shared" si="3357"/>
        <v>1082.77</v>
      </c>
      <c r="J584" s="109">
        <f t="shared" si="3373"/>
        <v>1082.77</v>
      </c>
      <c r="K584" s="109">
        <f t="shared" si="3358"/>
        <v>1117.6300000000001</v>
      </c>
      <c r="L584" s="109">
        <f t="shared" si="3374"/>
        <v>1117.6300000000001</v>
      </c>
      <c r="M584" s="109">
        <f t="shared" si="3359"/>
        <v>1126.76</v>
      </c>
      <c r="N584" s="109">
        <f t="shared" si="3375"/>
        <v>1126.76</v>
      </c>
      <c r="O584" s="109">
        <f t="shared" si="3360"/>
        <v>1056.82</v>
      </c>
      <c r="P584" s="109">
        <f t="shared" si="3376"/>
        <v>1056.82</v>
      </c>
      <c r="Q584" s="109">
        <f t="shared" si="3361"/>
        <v>1058.0899999999999</v>
      </c>
      <c r="R584" s="109">
        <f t="shared" si="3377"/>
        <v>1058.0899999999999</v>
      </c>
      <c r="S584" s="109">
        <f t="shared" si="3362"/>
        <v>1057.33</v>
      </c>
      <c r="T584" s="109">
        <f t="shared" si="3378"/>
        <v>1057.33</v>
      </c>
      <c r="U584" s="109">
        <f t="shared" si="3363"/>
        <v>1060.0899999999999</v>
      </c>
      <c r="V584" s="109">
        <f t="shared" si="3364"/>
        <v>1060.0899999999999</v>
      </c>
      <c r="W584" s="109">
        <f t="shared" si="3365"/>
        <v>1123.8775326810628</v>
      </c>
      <c r="X584" s="109">
        <f t="shared" si="3379"/>
        <v>1123.8775326810628</v>
      </c>
      <c r="Y584" s="109">
        <f t="shared" si="3366"/>
        <v>1124.3399999999999</v>
      </c>
      <c r="Z584" s="109">
        <f t="shared" si="3380"/>
        <v>1124.3399999999999</v>
      </c>
      <c r="AA584" s="109">
        <f t="shared" si="3367"/>
        <v>1126.4568749999989</v>
      </c>
      <c r="AB584" s="109">
        <f t="shared" si="3381"/>
        <v>1126.4568749999989</v>
      </c>
      <c r="AC584" s="109">
        <f t="shared" si="3368"/>
        <v>1124.4930833333331</v>
      </c>
      <c r="AD584" s="109">
        <f t="shared" si="3382"/>
        <v>1124.4930833333331</v>
      </c>
      <c r="AE584" s="109">
        <f t="shared" si="3369"/>
        <v>1124.4890404061762</v>
      </c>
      <c r="AF584" s="109">
        <f t="shared" si="3383"/>
        <v>1124.4890404061762</v>
      </c>
      <c r="AG584" s="109">
        <f t="shared" si="3384"/>
        <v>1123.1238136873469</v>
      </c>
      <c r="AH584" s="109">
        <f t="shared" si="3385"/>
        <v>1123.1238136873469</v>
      </c>
      <c r="AI584" s="35">
        <f t="shared" si="3386"/>
        <v>1076.608661999408</v>
      </c>
      <c r="AJ584" s="109">
        <f t="shared" si="3387"/>
        <v>1076.608661999408</v>
      </c>
      <c r="AK584" s="35">
        <f t="shared" si="3388"/>
        <v>1076.608661999408</v>
      </c>
      <c r="AL584" s="109">
        <f t="shared" si="3389"/>
        <v>1076.608661999408</v>
      </c>
      <c r="AM584" s="35">
        <f t="shared" si="3390"/>
        <v>1076.6456011701148</v>
      </c>
      <c r="AN584" s="109">
        <f t="shared" si="3391"/>
        <v>1076.6456011701148</v>
      </c>
      <c r="AO584" s="35">
        <f t="shared" si="3392"/>
        <v>1076.765700416463</v>
      </c>
      <c r="AP584" s="109">
        <f t="shared" si="3393"/>
        <v>1076.765700416463</v>
      </c>
      <c r="BB584">
        <v>159</v>
      </c>
      <c r="BE584" s="327">
        <f t="shared" si="3353"/>
        <v>10000</v>
      </c>
      <c r="JE584" s="327"/>
      <c r="JF584" s="327"/>
      <c r="MZ584">
        <v>158</v>
      </c>
      <c r="NA584" s="591">
        <f t="shared" ref="NA584:NA594" si="3400">$D$7+($AT$40*$L$7)+($AV$40*$M$7)</f>
        <v>0.02</v>
      </c>
      <c r="OU584">
        <v>158</v>
      </c>
      <c r="OV584" s="591">
        <f t="shared" ref="OV584:OV594" si="3401">$D$7+($BB$40*$L$7)+($BD$40*$M$7)</f>
        <v>0.02</v>
      </c>
      <c r="OW584" s="591">
        <f t="shared" ref="OW584:OW594" si="3402">($BB$40)+($BD$40)</f>
        <v>0</v>
      </c>
    </row>
    <row r="585" spans="2:413" hidden="1" x14ac:dyDescent="0.3">
      <c r="B585">
        <v>159</v>
      </c>
      <c r="C585" s="109">
        <f t="shared" si="3354"/>
        <v>1111.77</v>
      </c>
      <c r="D585" s="109">
        <f t="shared" si="3370"/>
        <v>1111.77</v>
      </c>
      <c r="E585" s="109">
        <f t="shared" si="3355"/>
        <v>1084.1500000000001</v>
      </c>
      <c r="F585" s="109">
        <f t="shared" si="3371"/>
        <v>1084.1500000000001</v>
      </c>
      <c r="G585" s="109">
        <f t="shared" si="3356"/>
        <v>1117.72</v>
      </c>
      <c r="H585" s="109">
        <f t="shared" si="3372"/>
        <v>1117.72</v>
      </c>
      <c r="I585" s="109">
        <f t="shared" si="3357"/>
        <v>1082.77</v>
      </c>
      <c r="J585" s="109">
        <f t="shared" si="3373"/>
        <v>1082.77</v>
      </c>
      <c r="K585" s="109">
        <f t="shared" si="3358"/>
        <v>1117.6300000000001</v>
      </c>
      <c r="L585" s="109">
        <f t="shared" si="3374"/>
        <v>1117.6300000000001</v>
      </c>
      <c r="M585" s="109">
        <f t="shared" si="3359"/>
        <v>1126.76</v>
      </c>
      <c r="N585" s="109">
        <f t="shared" si="3375"/>
        <v>1126.76</v>
      </c>
      <c r="O585" s="109">
        <f t="shared" si="3360"/>
        <v>1056.31</v>
      </c>
      <c r="P585" s="109">
        <f t="shared" si="3376"/>
        <v>1056.31</v>
      </c>
      <c r="Q585" s="109">
        <f t="shared" si="3361"/>
        <v>1058.0899999999999</v>
      </c>
      <c r="R585" s="109">
        <f t="shared" si="3377"/>
        <v>1058.0899999999999</v>
      </c>
      <c r="S585" s="109">
        <f t="shared" si="3362"/>
        <v>1057.33</v>
      </c>
      <c r="T585" s="109">
        <f t="shared" si="3378"/>
        <v>1057.33</v>
      </c>
      <c r="U585" s="109">
        <f t="shared" si="3363"/>
        <v>1060.0899999999999</v>
      </c>
      <c r="V585" s="109">
        <f t="shared" si="3364"/>
        <v>1060.0899999999999</v>
      </c>
      <c r="W585" s="109">
        <f t="shared" si="3365"/>
        <v>1123.8775326810628</v>
      </c>
      <c r="X585" s="109">
        <f t="shared" si="3379"/>
        <v>1123.8775326810628</v>
      </c>
      <c r="Y585" s="109">
        <f t="shared" si="3366"/>
        <v>1124.3399999999999</v>
      </c>
      <c r="Z585" s="109">
        <f t="shared" si="3380"/>
        <v>1124.3399999999999</v>
      </c>
      <c r="AA585" s="109">
        <f t="shared" si="3367"/>
        <v>1126.4568749999989</v>
      </c>
      <c r="AB585" s="109">
        <f t="shared" si="3381"/>
        <v>1126.4568749999989</v>
      </c>
      <c r="AC585" s="109">
        <f t="shared" si="3368"/>
        <v>1124.4930833333331</v>
      </c>
      <c r="AD585" s="109">
        <f t="shared" si="3382"/>
        <v>1124.4930833333331</v>
      </c>
      <c r="AE585" s="109">
        <f t="shared" si="3369"/>
        <v>1124.4890404061762</v>
      </c>
      <c r="AF585" s="109">
        <f t="shared" si="3383"/>
        <v>1124.4890404061762</v>
      </c>
      <c r="AG585" s="109">
        <f t="shared" si="3384"/>
        <v>1123.1238136873469</v>
      </c>
      <c r="AH585" s="109">
        <f t="shared" si="3385"/>
        <v>1123.1238136873469</v>
      </c>
      <c r="AI585" s="35">
        <f t="shared" si="3386"/>
        <v>1076.608661999408</v>
      </c>
      <c r="AJ585" s="109">
        <f t="shared" si="3387"/>
        <v>1076.608661999408</v>
      </c>
      <c r="AK585" s="35">
        <f t="shared" si="3388"/>
        <v>1076.608661999408</v>
      </c>
      <c r="AL585" s="109">
        <f t="shared" si="3389"/>
        <v>1076.608661999408</v>
      </c>
      <c r="AM585" s="35">
        <f t="shared" si="3390"/>
        <v>1076.6456011701148</v>
      </c>
      <c r="AN585" s="109">
        <f t="shared" si="3391"/>
        <v>1076.6456011701148</v>
      </c>
      <c r="AO585" s="35">
        <f t="shared" si="3392"/>
        <v>1076.765700416463</v>
      </c>
      <c r="AP585" s="109">
        <f t="shared" si="3393"/>
        <v>1076.765700416463</v>
      </c>
      <c r="BB585">
        <v>160</v>
      </c>
      <c r="BE585" s="327">
        <f t="shared" si="3353"/>
        <v>10000</v>
      </c>
      <c r="JE585" s="327"/>
      <c r="JF585" s="327"/>
      <c r="MZ585">
        <v>159</v>
      </c>
      <c r="NA585" s="591">
        <f t="shared" si="3400"/>
        <v>0.02</v>
      </c>
      <c r="OU585">
        <v>159</v>
      </c>
      <c r="OV585" s="591">
        <f t="shared" si="3401"/>
        <v>0.02</v>
      </c>
      <c r="OW585" s="591">
        <f t="shared" si="3402"/>
        <v>0</v>
      </c>
    </row>
    <row r="586" spans="2:413" hidden="1" x14ac:dyDescent="0.3">
      <c r="B586">
        <v>160</v>
      </c>
      <c r="C586" s="109">
        <f t="shared" si="3354"/>
        <v>1111.77</v>
      </c>
      <c r="D586" s="109">
        <f t="shared" si="3370"/>
        <v>1111.77</v>
      </c>
      <c r="E586" s="109">
        <f t="shared" si="3355"/>
        <v>1083.31</v>
      </c>
      <c r="F586" s="109">
        <f t="shared" si="3371"/>
        <v>1083.31</v>
      </c>
      <c r="G586" s="109">
        <f t="shared" si="3356"/>
        <v>1117.72</v>
      </c>
      <c r="H586" s="109">
        <f t="shared" si="3372"/>
        <v>1117.72</v>
      </c>
      <c r="I586" s="109">
        <f t="shared" si="3357"/>
        <v>1082.77</v>
      </c>
      <c r="J586" s="109">
        <f t="shared" si="3373"/>
        <v>1082.77</v>
      </c>
      <c r="K586" s="109">
        <f t="shared" si="3358"/>
        <v>1117.6300000000001</v>
      </c>
      <c r="L586" s="109">
        <f t="shared" si="3374"/>
        <v>1117.6300000000001</v>
      </c>
      <c r="M586" s="109">
        <f t="shared" si="3359"/>
        <v>1126.76</v>
      </c>
      <c r="N586" s="109">
        <f t="shared" si="3375"/>
        <v>1126.76</v>
      </c>
      <c r="O586" s="109">
        <f t="shared" si="3360"/>
        <v>1055.81</v>
      </c>
      <c r="P586" s="109">
        <f t="shared" si="3376"/>
        <v>1055.81</v>
      </c>
      <c r="Q586" s="109">
        <f t="shared" si="3361"/>
        <v>1058.0899999999999</v>
      </c>
      <c r="R586" s="109">
        <f t="shared" si="3377"/>
        <v>1058.0899999999999</v>
      </c>
      <c r="S586" s="109">
        <f t="shared" si="3362"/>
        <v>1057.33</v>
      </c>
      <c r="T586" s="109">
        <f t="shared" si="3378"/>
        <v>1057.33</v>
      </c>
      <c r="U586" s="109">
        <f t="shared" si="3363"/>
        <v>1060.0899999999999</v>
      </c>
      <c r="V586" s="109">
        <f t="shared" si="3364"/>
        <v>1060.0899999999999</v>
      </c>
      <c r="W586" s="109">
        <f t="shared" si="3365"/>
        <v>1123.8775326810628</v>
      </c>
      <c r="X586" s="109">
        <f t="shared" si="3379"/>
        <v>1123.8775326810628</v>
      </c>
      <c r="Y586" s="109">
        <f t="shared" si="3366"/>
        <v>1124.3399999999999</v>
      </c>
      <c r="Z586" s="109">
        <f t="shared" si="3380"/>
        <v>1124.3399999999999</v>
      </c>
      <c r="AA586" s="109">
        <f t="shared" si="3367"/>
        <v>1126.4568749999989</v>
      </c>
      <c r="AB586" s="109">
        <f t="shared" si="3381"/>
        <v>1126.4568749999989</v>
      </c>
      <c r="AC586" s="109">
        <f t="shared" si="3368"/>
        <v>1124.4930833333331</v>
      </c>
      <c r="AD586" s="109">
        <f t="shared" si="3382"/>
        <v>1124.4930833333331</v>
      </c>
      <c r="AE586" s="109">
        <f t="shared" si="3369"/>
        <v>1124.4890404061762</v>
      </c>
      <c r="AF586" s="109">
        <f t="shared" si="3383"/>
        <v>1124.4890404061762</v>
      </c>
      <c r="AG586" s="109">
        <f t="shared" si="3384"/>
        <v>1123.1238136873469</v>
      </c>
      <c r="AH586" s="109">
        <f t="shared" si="3385"/>
        <v>1123.1238136873469</v>
      </c>
      <c r="AI586" s="35">
        <f t="shared" si="3386"/>
        <v>1076.608661999408</v>
      </c>
      <c r="AJ586" s="109">
        <f t="shared" si="3387"/>
        <v>1076.608661999408</v>
      </c>
      <c r="AK586" s="35">
        <f t="shared" si="3388"/>
        <v>1076.608661999408</v>
      </c>
      <c r="AL586" s="109">
        <f t="shared" si="3389"/>
        <v>1076.608661999408</v>
      </c>
      <c r="AM586" s="35">
        <f t="shared" si="3390"/>
        <v>1076.6456011701148</v>
      </c>
      <c r="AN586" s="109">
        <f t="shared" si="3391"/>
        <v>1076.6456011701148</v>
      </c>
      <c r="AO586" s="35">
        <f t="shared" si="3392"/>
        <v>1076.765700416463</v>
      </c>
      <c r="AP586" s="109">
        <f t="shared" si="3393"/>
        <v>1076.765700416463</v>
      </c>
      <c r="BB586">
        <v>161</v>
      </c>
      <c r="BE586" s="327">
        <f t="shared" si="3353"/>
        <v>10000</v>
      </c>
      <c r="JE586" s="327"/>
      <c r="JF586" s="327"/>
      <c r="MZ586">
        <v>160</v>
      </c>
      <c r="NA586" s="591">
        <f t="shared" si="3400"/>
        <v>0.02</v>
      </c>
      <c r="OU586">
        <v>160</v>
      </c>
      <c r="OV586" s="591">
        <f t="shared" si="3401"/>
        <v>0.02</v>
      </c>
      <c r="OW586" s="591">
        <f t="shared" si="3402"/>
        <v>0</v>
      </c>
    </row>
    <row r="587" spans="2:413" hidden="1" x14ac:dyDescent="0.3">
      <c r="B587">
        <v>161</v>
      </c>
      <c r="C587" s="109">
        <f t="shared" si="3354"/>
        <v>1111.77</v>
      </c>
      <c r="D587" s="109">
        <f t="shared" si="3370"/>
        <v>1111.77</v>
      </c>
      <c r="E587" s="109">
        <f t="shared" si="3355"/>
        <v>1082.49</v>
      </c>
      <c r="F587" s="109">
        <f t="shared" si="3371"/>
        <v>1082.49</v>
      </c>
      <c r="G587" s="109">
        <f t="shared" si="3356"/>
        <v>1117.72</v>
      </c>
      <c r="H587" s="109">
        <f t="shared" si="3372"/>
        <v>1117.72</v>
      </c>
      <c r="I587" s="109">
        <f t="shared" si="3357"/>
        <v>1082.77</v>
      </c>
      <c r="J587" s="109">
        <f t="shared" si="3373"/>
        <v>1082.77</v>
      </c>
      <c r="K587" s="109">
        <f t="shared" si="3358"/>
        <v>1117.6300000000001</v>
      </c>
      <c r="L587" s="109">
        <f t="shared" si="3374"/>
        <v>1117.6300000000001</v>
      </c>
      <c r="M587" s="109">
        <f t="shared" si="3359"/>
        <v>1126.76</v>
      </c>
      <c r="N587" s="109">
        <f t="shared" si="3375"/>
        <v>1126.76</v>
      </c>
      <c r="O587" s="109">
        <f t="shared" si="3360"/>
        <v>1055.3</v>
      </c>
      <c r="P587" s="109">
        <f t="shared" si="3376"/>
        <v>1055.3</v>
      </c>
      <c r="Q587" s="109">
        <f t="shared" si="3361"/>
        <v>1058.0899999999999</v>
      </c>
      <c r="R587" s="109">
        <f t="shared" si="3377"/>
        <v>1058.0899999999999</v>
      </c>
      <c r="S587" s="109">
        <f t="shared" si="3362"/>
        <v>1057.33</v>
      </c>
      <c r="T587" s="109">
        <f t="shared" si="3378"/>
        <v>1057.33</v>
      </c>
      <c r="U587" s="109">
        <f t="shared" si="3363"/>
        <v>1060.0899999999999</v>
      </c>
      <c r="V587" s="109">
        <f t="shared" si="3364"/>
        <v>1060.0899999999999</v>
      </c>
      <c r="W587" s="109">
        <f t="shared" si="3365"/>
        <v>1123.8775326810628</v>
      </c>
      <c r="X587" s="109">
        <f t="shared" si="3379"/>
        <v>1123.8775326810628</v>
      </c>
      <c r="Y587" s="109">
        <f t="shared" si="3366"/>
        <v>1124.3399999999999</v>
      </c>
      <c r="Z587" s="109">
        <f t="shared" si="3380"/>
        <v>1124.3399999999999</v>
      </c>
      <c r="AA587" s="109">
        <f t="shared" si="3367"/>
        <v>1126.4568749999989</v>
      </c>
      <c r="AB587" s="109">
        <f t="shared" si="3381"/>
        <v>1126.4568749999989</v>
      </c>
      <c r="AC587" s="109">
        <f t="shared" si="3368"/>
        <v>1124.4930833333331</v>
      </c>
      <c r="AD587" s="109">
        <f t="shared" si="3382"/>
        <v>1124.4930833333331</v>
      </c>
      <c r="AE587" s="109">
        <f t="shared" si="3369"/>
        <v>1124.4890404061762</v>
      </c>
      <c r="AF587" s="109">
        <f t="shared" si="3383"/>
        <v>1124.4890404061762</v>
      </c>
      <c r="AG587" s="109">
        <f t="shared" si="3384"/>
        <v>1123.1238136873469</v>
      </c>
      <c r="AH587" s="109">
        <f t="shared" si="3385"/>
        <v>1123.1238136873469</v>
      </c>
      <c r="AI587" s="35">
        <f t="shared" si="3386"/>
        <v>1076.608661999408</v>
      </c>
      <c r="AJ587" s="109">
        <f t="shared" si="3387"/>
        <v>1076.608661999408</v>
      </c>
      <c r="AK587" s="35">
        <f t="shared" si="3388"/>
        <v>1076.608661999408</v>
      </c>
      <c r="AL587" s="109">
        <f t="shared" si="3389"/>
        <v>1076.608661999408</v>
      </c>
      <c r="AM587" s="35">
        <f t="shared" si="3390"/>
        <v>1076.6456011701148</v>
      </c>
      <c r="AN587" s="109">
        <f t="shared" si="3391"/>
        <v>1076.6456011701148</v>
      </c>
      <c r="AO587" s="35">
        <f t="shared" si="3392"/>
        <v>1076.765700416463</v>
      </c>
      <c r="AP587" s="109">
        <f t="shared" si="3393"/>
        <v>1076.765700416463</v>
      </c>
      <c r="BB587">
        <v>162</v>
      </c>
      <c r="BE587" s="327">
        <f t="shared" si="3353"/>
        <v>10000</v>
      </c>
      <c r="JE587" s="327"/>
      <c r="JF587" s="327"/>
      <c r="MZ587">
        <v>161</v>
      </c>
      <c r="NA587" s="591">
        <f t="shared" si="3400"/>
        <v>0.02</v>
      </c>
      <c r="OU587">
        <v>161</v>
      </c>
      <c r="OV587" s="591">
        <f t="shared" si="3401"/>
        <v>0.02</v>
      </c>
      <c r="OW587" s="591">
        <f t="shared" si="3402"/>
        <v>0</v>
      </c>
    </row>
    <row r="588" spans="2:413" hidden="1" x14ac:dyDescent="0.3">
      <c r="B588">
        <v>162</v>
      </c>
      <c r="C588" s="109">
        <f t="shared" si="3354"/>
        <v>1111.77</v>
      </c>
      <c r="D588" s="109">
        <f t="shared" si="3370"/>
        <v>1111.77</v>
      </c>
      <c r="E588" s="109">
        <f t="shared" si="3355"/>
        <v>1081.67</v>
      </c>
      <c r="F588" s="109">
        <f t="shared" si="3371"/>
        <v>1081.67</v>
      </c>
      <c r="G588" s="109">
        <f t="shared" si="3356"/>
        <v>1117.72</v>
      </c>
      <c r="H588" s="109">
        <f t="shared" si="3372"/>
        <v>1117.72</v>
      </c>
      <c r="I588" s="109">
        <f t="shared" si="3357"/>
        <v>1082.77</v>
      </c>
      <c r="J588" s="109">
        <f t="shared" si="3373"/>
        <v>1082.77</v>
      </c>
      <c r="K588" s="109">
        <f t="shared" si="3358"/>
        <v>1117.6300000000001</v>
      </c>
      <c r="L588" s="109">
        <f t="shared" si="3374"/>
        <v>1117.6300000000001</v>
      </c>
      <c r="M588" s="109">
        <f t="shared" si="3359"/>
        <v>1126.76</v>
      </c>
      <c r="N588" s="109">
        <f t="shared" si="3375"/>
        <v>1126.76</v>
      </c>
      <c r="O588" s="109">
        <f t="shared" si="3360"/>
        <v>1054.79</v>
      </c>
      <c r="P588" s="109">
        <f t="shared" si="3376"/>
        <v>1054.79</v>
      </c>
      <c r="Q588" s="109">
        <f t="shared" si="3361"/>
        <v>1058.0899999999999</v>
      </c>
      <c r="R588" s="109">
        <f t="shared" si="3377"/>
        <v>1058.0899999999999</v>
      </c>
      <c r="S588" s="109">
        <f t="shared" si="3362"/>
        <v>1057.33</v>
      </c>
      <c r="T588" s="109">
        <f t="shared" si="3378"/>
        <v>1057.33</v>
      </c>
      <c r="U588" s="109">
        <f t="shared" si="3363"/>
        <v>1060.0899999999999</v>
      </c>
      <c r="V588" s="109">
        <f t="shared" si="3364"/>
        <v>1060.0899999999999</v>
      </c>
      <c r="W588" s="109">
        <f t="shared" si="3365"/>
        <v>1123.8775326810628</v>
      </c>
      <c r="X588" s="109">
        <f t="shared" si="3379"/>
        <v>1123.8775326810628</v>
      </c>
      <c r="Y588" s="109">
        <f t="shared" si="3366"/>
        <v>1124.3399999999999</v>
      </c>
      <c r="Z588" s="109">
        <f t="shared" si="3380"/>
        <v>1124.3399999999999</v>
      </c>
      <c r="AA588" s="109">
        <f t="shared" si="3367"/>
        <v>1126.4568749999989</v>
      </c>
      <c r="AB588" s="109">
        <f t="shared" si="3381"/>
        <v>1126.4568749999989</v>
      </c>
      <c r="AC588" s="109">
        <f t="shared" si="3368"/>
        <v>1124.4930833333331</v>
      </c>
      <c r="AD588" s="109">
        <f t="shared" si="3382"/>
        <v>1124.4930833333331</v>
      </c>
      <c r="AE588" s="109">
        <f t="shared" si="3369"/>
        <v>1124.4890404061762</v>
      </c>
      <c r="AF588" s="109">
        <f t="shared" si="3383"/>
        <v>1124.4890404061762</v>
      </c>
      <c r="AG588" s="109">
        <f t="shared" si="3384"/>
        <v>1123.1238136873469</v>
      </c>
      <c r="AH588" s="109">
        <f t="shared" si="3385"/>
        <v>1123.1238136873469</v>
      </c>
      <c r="AI588" s="35">
        <f t="shared" si="3386"/>
        <v>1076.608661999408</v>
      </c>
      <c r="AJ588" s="109">
        <f t="shared" si="3387"/>
        <v>1076.608661999408</v>
      </c>
      <c r="AK588" s="35">
        <f t="shared" si="3388"/>
        <v>1076.608661999408</v>
      </c>
      <c r="AL588" s="109">
        <f t="shared" si="3389"/>
        <v>1076.608661999408</v>
      </c>
      <c r="AM588" s="35">
        <f t="shared" si="3390"/>
        <v>1076.6456011701148</v>
      </c>
      <c r="AN588" s="109">
        <f t="shared" si="3391"/>
        <v>1076.6456011701148</v>
      </c>
      <c r="AO588" s="35">
        <f t="shared" si="3392"/>
        <v>1076.765700416463</v>
      </c>
      <c r="AP588" s="109">
        <f t="shared" si="3393"/>
        <v>1076.765700416463</v>
      </c>
      <c r="BB588">
        <v>163</v>
      </c>
      <c r="BE588" s="327">
        <f t="shared" si="3353"/>
        <v>10000</v>
      </c>
      <c r="JE588" s="327"/>
      <c r="JF588" s="327"/>
      <c r="MZ588">
        <v>162</v>
      </c>
      <c r="NA588" s="591">
        <f t="shared" si="3400"/>
        <v>0.02</v>
      </c>
      <c r="OU588">
        <v>162</v>
      </c>
      <c r="OV588" s="591">
        <f t="shared" si="3401"/>
        <v>0.02</v>
      </c>
      <c r="OW588" s="591">
        <f t="shared" si="3402"/>
        <v>0</v>
      </c>
    </row>
    <row r="589" spans="2:413" hidden="1" x14ac:dyDescent="0.3">
      <c r="B589">
        <v>163</v>
      </c>
      <c r="C589" s="109">
        <f t="shared" si="3354"/>
        <v>1111.77</v>
      </c>
      <c r="D589" s="109">
        <f t="shared" si="3370"/>
        <v>1111.77</v>
      </c>
      <c r="E589" s="109">
        <f t="shared" si="3355"/>
        <v>1080.83</v>
      </c>
      <c r="F589" s="109">
        <f t="shared" si="3371"/>
        <v>1080.83</v>
      </c>
      <c r="G589" s="109">
        <f t="shared" si="3356"/>
        <v>1117.72</v>
      </c>
      <c r="H589" s="109">
        <f t="shared" si="3372"/>
        <v>1117.72</v>
      </c>
      <c r="I589" s="109">
        <f t="shared" si="3357"/>
        <v>1082.77</v>
      </c>
      <c r="J589" s="109">
        <f t="shared" si="3373"/>
        <v>1082.77</v>
      </c>
      <c r="K589" s="109">
        <f t="shared" si="3358"/>
        <v>1117.6300000000001</v>
      </c>
      <c r="L589" s="109">
        <f t="shared" si="3374"/>
        <v>1117.6300000000001</v>
      </c>
      <c r="M589" s="109">
        <f t="shared" si="3359"/>
        <v>1126.76</v>
      </c>
      <c r="N589" s="109">
        <f t="shared" si="3375"/>
        <v>1126.76</v>
      </c>
      <c r="O589" s="109">
        <f t="shared" si="3360"/>
        <v>1054.28</v>
      </c>
      <c r="P589" s="109">
        <f t="shared" si="3376"/>
        <v>1054.28</v>
      </c>
      <c r="Q589" s="109">
        <f t="shared" si="3361"/>
        <v>1058.0899999999999</v>
      </c>
      <c r="R589" s="109">
        <f t="shared" si="3377"/>
        <v>1058.0899999999999</v>
      </c>
      <c r="S589" s="109">
        <f t="shared" si="3362"/>
        <v>1057.33</v>
      </c>
      <c r="T589" s="109">
        <f t="shared" si="3378"/>
        <v>1057.33</v>
      </c>
      <c r="U589" s="109">
        <f t="shared" si="3363"/>
        <v>1060.0899999999999</v>
      </c>
      <c r="V589" s="109">
        <f t="shared" si="3364"/>
        <v>1060.0899999999999</v>
      </c>
      <c r="W589" s="109">
        <f t="shared" si="3365"/>
        <v>1123.8775326810628</v>
      </c>
      <c r="X589" s="109">
        <f t="shared" si="3379"/>
        <v>1123.8775326810628</v>
      </c>
      <c r="Y589" s="109">
        <f t="shared" si="3366"/>
        <v>1124.3399999999999</v>
      </c>
      <c r="Z589" s="109">
        <f t="shared" si="3380"/>
        <v>1124.3399999999999</v>
      </c>
      <c r="AA589" s="109">
        <f t="shared" si="3367"/>
        <v>1126.4568749999989</v>
      </c>
      <c r="AB589" s="109">
        <f t="shared" si="3381"/>
        <v>1126.4568749999989</v>
      </c>
      <c r="AC589" s="109">
        <f t="shared" si="3368"/>
        <v>1124.4930833333331</v>
      </c>
      <c r="AD589" s="109">
        <f t="shared" si="3382"/>
        <v>1124.4930833333331</v>
      </c>
      <c r="AE589" s="109">
        <f t="shared" si="3369"/>
        <v>1124.4890404061762</v>
      </c>
      <c r="AF589" s="109">
        <f t="shared" si="3383"/>
        <v>1124.4890404061762</v>
      </c>
      <c r="AG589" s="109">
        <f t="shared" si="3384"/>
        <v>1123.1238136873469</v>
      </c>
      <c r="AH589" s="109">
        <f t="shared" si="3385"/>
        <v>1123.1238136873469</v>
      </c>
      <c r="AI589" s="35">
        <f t="shared" si="3386"/>
        <v>1076.608661999408</v>
      </c>
      <c r="AJ589" s="109">
        <f t="shared" si="3387"/>
        <v>1076.608661999408</v>
      </c>
      <c r="AK589" s="35">
        <f t="shared" si="3388"/>
        <v>1076.608661999408</v>
      </c>
      <c r="AL589" s="109">
        <f t="shared" si="3389"/>
        <v>1076.608661999408</v>
      </c>
      <c r="AM589" s="35">
        <f t="shared" si="3390"/>
        <v>1076.6456011701148</v>
      </c>
      <c r="AN589" s="109">
        <f t="shared" si="3391"/>
        <v>1076.6456011701148</v>
      </c>
      <c r="AO589" s="35">
        <f t="shared" si="3392"/>
        <v>1076.765700416463</v>
      </c>
      <c r="AP589" s="109">
        <f t="shared" si="3393"/>
        <v>1076.765700416463</v>
      </c>
      <c r="BB589">
        <v>164</v>
      </c>
      <c r="BE589" s="327">
        <f t="shared" si="3353"/>
        <v>10000</v>
      </c>
      <c r="JE589" s="327"/>
      <c r="JF589" s="327"/>
      <c r="MZ589">
        <v>163</v>
      </c>
      <c r="NA589" s="591">
        <f t="shared" si="3400"/>
        <v>0.02</v>
      </c>
      <c r="OU589">
        <v>163</v>
      </c>
      <c r="OV589" s="591">
        <f t="shared" si="3401"/>
        <v>0.02</v>
      </c>
      <c r="OW589" s="591">
        <f t="shared" si="3402"/>
        <v>0</v>
      </c>
    </row>
    <row r="590" spans="2:413" hidden="1" x14ac:dyDescent="0.3">
      <c r="B590">
        <v>164</v>
      </c>
      <c r="C590" s="109">
        <f t="shared" si="3354"/>
        <v>1111.77</v>
      </c>
      <c r="D590" s="109">
        <f t="shared" si="3370"/>
        <v>1111.77</v>
      </c>
      <c r="E590" s="109">
        <f t="shared" si="3355"/>
        <v>1080.01</v>
      </c>
      <c r="F590" s="109">
        <f t="shared" si="3371"/>
        <v>1080.01</v>
      </c>
      <c r="G590" s="109">
        <f t="shared" si="3356"/>
        <v>1117.72</v>
      </c>
      <c r="H590" s="109">
        <f t="shared" si="3372"/>
        <v>1117.72</v>
      </c>
      <c r="I590" s="109">
        <f t="shared" si="3357"/>
        <v>1082.77</v>
      </c>
      <c r="J590" s="109">
        <f t="shared" si="3373"/>
        <v>1082.77</v>
      </c>
      <c r="K590" s="109">
        <f t="shared" si="3358"/>
        <v>1117.6300000000001</v>
      </c>
      <c r="L590" s="109">
        <f t="shared" si="3374"/>
        <v>1117.6300000000001</v>
      </c>
      <c r="M590" s="109">
        <f t="shared" si="3359"/>
        <v>1126.76</v>
      </c>
      <c r="N590" s="109">
        <f t="shared" si="3375"/>
        <v>1126.76</v>
      </c>
      <c r="O590" s="109">
        <f t="shared" si="3360"/>
        <v>1053.76</v>
      </c>
      <c r="P590" s="109">
        <f t="shared" si="3376"/>
        <v>1053.76</v>
      </c>
      <c r="Q590" s="109">
        <f t="shared" si="3361"/>
        <v>1058.0899999999999</v>
      </c>
      <c r="R590" s="109">
        <f t="shared" si="3377"/>
        <v>1058.0899999999999</v>
      </c>
      <c r="S590" s="109">
        <f t="shared" si="3362"/>
        <v>1057.33</v>
      </c>
      <c r="T590" s="109">
        <f t="shared" si="3378"/>
        <v>1057.33</v>
      </c>
      <c r="U590" s="109">
        <f t="shared" si="3363"/>
        <v>1060.0899999999999</v>
      </c>
      <c r="V590" s="109">
        <f t="shared" si="3364"/>
        <v>1060.0899999999999</v>
      </c>
      <c r="W590" s="109">
        <f t="shared" si="3365"/>
        <v>1123.8775326810628</v>
      </c>
      <c r="X590" s="109">
        <f t="shared" si="3379"/>
        <v>1123.8775326810628</v>
      </c>
      <c r="Y590" s="109">
        <f t="shared" si="3366"/>
        <v>1124.3399999999999</v>
      </c>
      <c r="Z590" s="109">
        <f t="shared" si="3380"/>
        <v>1124.3399999999999</v>
      </c>
      <c r="AA590" s="109">
        <f t="shared" si="3367"/>
        <v>1126.4568749999989</v>
      </c>
      <c r="AB590" s="109">
        <f t="shared" si="3381"/>
        <v>1126.4568749999989</v>
      </c>
      <c r="AC590" s="109">
        <f t="shared" si="3368"/>
        <v>1124.4930833333331</v>
      </c>
      <c r="AD590" s="109">
        <f t="shared" si="3382"/>
        <v>1124.4930833333331</v>
      </c>
      <c r="AE590" s="109">
        <f t="shared" si="3369"/>
        <v>1124.4890404061762</v>
      </c>
      <c r="AF590" s="109">
        <f t="shared" si="3383"/>
        <v>1124.4890404061762</v>
      </c>
      <c r="AG590" s="109">
        <f t="shared" si="3384"/>
        <v>1123.1238136873469</v>
      </c>
      <c r="AH590" s="109">
        <f t="shared" si="3385"/>
        <v>1123.1238136873469</v>
      </c>
      <c r="AI590" s="35">
        <f t="shared" si="3386"/>
        <v>1076.608661999408</v>
      </c>
      <c r="AJ590" s="109">
        <f t="shared" si="3387"/>
        <v>1076.608661999408</v>
      </c>
      <c r="AK590" s="35">
        <f t="shared" si="3388"/>
        <v>1076.608661999408</v>
      </c>
      <c r="AL590" s="109">
        <f t="shared" si="3389"/>
        <v>1076.608661999408</v>
      </c>
      <c r="AM590" s="35">
        <f t="shared" si="3390"/>
        <v>1076.6456011701148</v>
      </c>
      <c r="AN590" s="109">
        <f t="shared" si="3391"/>
        <v>1076.6456011701148</v>
      </c>
      <c r="AO590" s="35">
        <f t="shared" si="3392"/>
        <v>1076.765700416463</v>
      </c>
      <c r="AP590" s="109">
        <f t="shared" si="3393"/>
        <v>1076.765700416463</v>
      </c>
      <c r="BB590">
        <v>165</v>
      </c>
      <c r="BE590" s="327">
        <f t="shared" si="3353"/>
        <v>10000</v>
      </c>
      <c r="JE590" s="327"/>
      <c r="JF590" s="327"/>
      <c r="MZ590">
        <v>164</v>
      </c>
      <c r="NA590" s="591">
        <f t="shared" si="3400"/>
        <v>0.02</v>
      </c>
      <c r="OU590">
        <v>164</v>
      </c>
      <c r="OV590" s="591">
        <f t="shared" si="3401"/>
        <v>0.02</v>
      </c>
      <c r="OW590" s="591">
        <f t="shared" si="3402"/>
        <v>0</v>
      </c>
    </row>
    <row r="591" spans="2:413" hidden="1" x14ac:dyDescent="0.3">
      <c r="B591">
        <v>165</v>
      </c>
      <c r="C591" s="109">
        <f t="shared" si="3354"/>
        <v>1111.77</v>
      </c>
      <c r="D591" s="109">
        <f t="shared" si="3370"/>
        <v>1111.77</v>
      </c>
      <c r="E591" s="109">
        <f t="shared" si="3355"/>
        <v>1079.17</v>
      </c>
      <c r="F591" s="109">
        <f t="shared" si="3371"/>
        <v>1079.17</v>
      </c>
      <c r="G591" s="109">
        <f t="shared" si="3356"/>
        <v>1117.72</v>
      </c>
      <c r="H591" s="109">
        <f t="shared" si="3372"/>
        <v>1117.72</v>
      </c>
      <c r="I591" s="109">
        <f t="shared" si="3357"/>
        <v>1082.77</v>
      </c>
      <c r="J591" s="109">
        <f t="shared" si="3373"/>
        <v>1082.77</v>
      </c>
      <c r="K591" s="109">
        <f t="shared" si="3358"/>
        <v>1117.6300000000001</v>
      </c>
      <c r="L591" s="109">
        <f t="shared" si="3374"/>
        <v>1117.6300000000001</v>
      </c>
      <c r="M591" s="109">
        <f t="shared" si="3359"/>
        <v>1126.76</v>
      </c>
      <c r="N591" s="109">
        <f t="shared" si="3375"/>
        <v>1126.76</v>
      </c>
      <c r="O591" s="109">
        <f t="shared" si="3360"/>
        <v>1053.25</v>
      </c>
      <c r="P591" s="109">
        <f t="shared" si="3376"/>
        <v>1053.25</v>
      </c>
      <c r="Q591" s="109">
        <f t="shared" si="3361"/>
        <v>1058.0899999999999</v>
      </c>
      <c r="R591" s="109">
        <f t="shared" si="3377"/>
        <v>1058.0899999999999</v>
      </c>
      <c r="S591" s="109">
        <f t="shared" si="3362"/>
        <v>1057.33</v>
      </c>
      <c r="T591" s="109">
        <f t="shared" si="3378"/>
        <v>1057.33</v>
      </c>
      <c r="U591" s="109">
        <f t="shared" si="3363"/>
        <v>1060.0899999999999</v>
      </c>
      <c r="V591" s="109">
        <f t="shared" si="3364"/>
        <v>1060.0899999999999</v>
      </c>
      <c r="W591" s="109">
        <f t="shared" si="3365"/>
        <v>1123.8775326810628</v>
      </c>
      <c r="X591" s="109">
        <f t="shared" si="3379"/>
        <v>1123.8775326810628</v>
      </c>
      <c r="Y591" s="109">
        <f t="shared" si="3366"/>
        <v>1124.3399999999999</v>
      </c>
      <c r="Z591" s="109">
        <f t="shared" si="3380"/>
        <v>1124.3399999999999</v>
      </c>
      <c r="AA591" s="109">
        <f t="shared" si="3367"/>
        <v>1126.4568749999989</v>
      </c>
      <c r="AB591" s="109">
        <f t="shared" si="3381"/>
        <v>1126.4568749999989</v>
      </c>
      <c r="AC591" s="109">
        <f t="shared" si="3368"/>
        <v>1124.4930833333331</v>
      </c>
      <c r="AD591" s="109">
        <f t="shared" si="3382"/>
        <v>1124.4930833333331</v>
      </c>
      <c r="AE591" s="109">
        <f t="shared" si="3369"/>
        <v>1124.4890404061762</v>
      </c>
      <c r="AF591" s="109">
        <f t="shared" si="3383"/>
        <v>1124.4890404061762</v>
      </c>
      <c r="AG591" s="109">
        <f t="shared" si="3384"/>
        <v>1123.1238136873469</v>
      </c>
      <c r="AH591" s="109">
        <f t="shared" si="3385"/>
        <v>1123.1238136873469</v>
      </c>
      <c r="AI591" s="35">
        <f t="shared" si="3386"/>
        <v>1076.608661999408</v>
      </c>
      <c r="AJ591" s="109">
        <f t="shared" si="3387"/>
        <v>1076.608661999408</v>
      </c>
      <c r="AK591" s="35">
        <f t="shared" si="3388"/>
        <v>1076.608661999408</v>
      </c>
      <c r="AL591" s="109">
        <f t="shared" si="3389"/>
        <v>1076.608661999408</v>
      </c>
      <c r="AM591" s="35">
        <f t="shared" si="3390"/>
        <v>1076.6456011701148</v>
      </c>
      <c r="AN591" s="109">
        <f t="shared" si="3391"/>
        <v>1076.6456011701148</v>
      </c>
      <c r="AO591" s="35">
        <f t="shared" si="3392"/>
        <v>1076.765700416463</v>
      </c>
      <c r="AP591" s="109">
        <f t="shared" si="3393"/>
        <v>1076.765700416463</v>
      </c>
      <c r="BB591">
        <v>166</v>
      </c>
      <c r="BE591" s="327">
        <f t="shared" si="3353"/>
        <v>10000</v>
      </c>
      <c r="JE591" s="327"/>
      <c r="JF591" s="327"/>
      <c r="MZ591">
        <v>165</v>
      </c>
      <c r="NA591" s="591">
        <f t="shared" si="3400"/>
        <v>0.02</v>
      </c>
      <c r="OU591">
        <v>165</v>
      </c>
      <c r="OV591" s="591">
        <f t="shared" si="3401"/>
        <v>0.02</v>
      </c>
      <c r="OW591" s="591">
        <f t="shared" si="3402"/>
        <v>0</v>
      </c>
    </row>
    <row r="592" spans="2:413" hidden="1" x14ac:dyDescent="0.3">
      <c r="B592">
        <v>166</v>
      </c>
      <c r="C592" s="109">
        <f t="shared" si="3354"/>
        <v>1111.77</v>
      </c>
      <c r="D592" s="109">
        <f t="shared" si="3370"/>
        <v>1111.77</v>
      </c>
      <c r="E592" s="109">
        <f t="shared" si="3355"/>
        <v>1078.3499999999999</v>
      </c>
      <c r="F592" s="109">
        <f t="shared" si="3371"/>
        <v>1078.3499999999999</v>
      </c>
      <c r="G592" s="109">
        <f t="shared" si="3356"/>
        <v>1117.72</v>
      </c>
      <c r="H592" s="109">
        <f t="shared" si="3372"/>
        <v>1117.72</v>
      </c>
      <c r="I592" s="109">
        <f t="shared" si="3357"/>
        <v>1082.77</v>
      </c>
      <c r="J592" s="109">
        <f t="shared" si="3373"/>
        <v>1082.77</v>
      </c>
      <c r="K592" s="109">
        <f t="shared" si="3358"/>
        <v>1117.6300000000001</v>
      </c>
      <c r="L592" s="109">
        <f t="shared" si="3374"/>
        <v>1117.6300000000001</v>
      </c>
      <c r="M592" s="109">
        <f t="shared" si="3359"/>
        <v>1126.76</v>
      </c>
      <c r="N592" s="109">
        <f t="shared" si="3375"/>
        <v>1126.76</v>
      </c>
      <c r="O592" s="109">
        <f t="shared" si="3360"/>
        <v>1052.74</v>
      </c>
      <c r="P592" s="109">
        <f t="shared" si="3376"/>
        <v>1052.74</v>
      </c>
      <c r="Q592" s="109">
        <f t="shared" si="3361"/>
        <v>1058.0899999999999</v>
      </c>
      <c r="R592" s="109">
        <f t="shared" si="3377"/>
        <v>1058.0899999999999</v>
      </c>
      <c r="S592" s="109">
        <f t="shared" si="3362"/>
        <v>1057.33</v>
      </c>
      <c r="T592" s="109">
        <f t="shared" si="3378"/>
        <v>1057.33</v>
      </c>
      <c r="U592" s="109">
        <f t="shared" si="3363"/>
        <v>1060.0899999999999</v>
      </c>
      <c r="V592" s="109">
        <f t="shared" si="3364"/>
        <v>1060.0899999999999</v>
      </c>
      <c r="W592" s="109">
        <f t="shared" si="3365"/>
        <v>1123.8775326810628</v>
      </c>
      <c r="X592" s="109">
        <f t="shared" si="3379"/>
        <v>1123.8775326810628</v>
      </c>
      <c r="Y592" s="109">
        <f t="shared" si="3366"/>
        <v>1124.3399999999999</v>
      </c>
      <c r="Z592" s="109">
        <f t="shared" si="3380"/>
        <v>1124.3399999999999</v>
      </c>
      <c r="AA592" s="109">
        <f t="shared" si="3367"/>
        <v>1126.4568749999989</v>
      </c>
      <c r="AB592" s="109">
        <f t="shared" si="3381"/>
        <v>1126.4568749999989</v>
      </c>
      <c r="AC592" s="109">
        <f t="shared" si="3368"/>
        <v>1124.4930833333331</v>
      </c>
      <c r="AD592" s="109">
        <f t="shared" si="3382"/>
        <v>1124.4930833333331</v>
      </c>
      <c r="AE592" s="109">
        <f t="shared" si="3369"/>
        <v>1124.4890404061762</v>
      </c>
      <c r="AF592" s="109">
        <f t="shared" si="3383"/>
        <v>1124.4890404061762</v>
      </c>
      <c r="AG592" s="109">
        <f t="shared" si="3384"/>
        <v>1123.1238136873469</v>
      </c>
      <c r="AH592" s="109">
        <f t="shared" si="3385"/>
        <v>1123.1238136873469</v>
      </c>
      <c r="AI592" s="35">
        <f t="shared" si="3386"/>
        <v>1076.608661999408</v>
      </c>
      <c r="AJ592" s="109">
        <f t="shared" si="3387"/>
        <v>1076.608661999408</v>
      </c>
      <c r="AK592" s="35">
        <f t="shared" si="3388"/>
        <v>1076.608661999408</v>
      </c>
      <c r="AL592" s="109">
        <f t="shared" si="3389"/>
        <v>1076.608661999408</v>
      </c>
      <c r="AM592" s="35">
        <f t="shared" si="3390"/>
        <v>1076.6456011701148</v>
      </c>
      <c r="AN592" s="109">
        <f t="shared" si="3391"/>
        <v>1076.6456011701148</v>
      </c>
      <c r="AO592" s="35">
        <f t="shared" si="3392"/>
        <v>1076.765700416463</v>
      </c>
      <c r="AP592" s="109">
        <f t="shared" si="3393"/>
        <v>1076.765700416463</v>
      </c>
      <c r="BB592">
        <v>167</v>
      </c>
      <c r="BE592" s="327">
        <f t="shared" si="3353"/>
        <v>10000</v>
      </c>
      <c r="JE592" s="327"/>
      <c r="JF592" s="327"/>
      <c r="MZ592">
        <v>166</v>
      </c>
      <c r="NA592" s="591">
        <f t="shared" si="3400"/>
        <v>0.02</v>
      </c>
      <c r="OU592">
        <v>166</v>
      </c>
      <c r="OV592" s="591">
        <f t="shared" si="3401"/>
        <v>0.02</v>
      </c>
      <c r="OW592" s="591">
        <f t="shared" si="3402"/>
        <v>0</v>
      </c>
    </row>
    <row r="593" spans="2:413" hidden="1" x14ac:dyDescent="0.3">
      <c r="B593">
        <v>167</v>
      </c>
      <c r="C593" s="109">
        <f t="shared" si="3354"/>
        <v>1111.77</v>
      </c>
      <c r="D593" s="109">
        <f t="shared" si="3370"/>
        <v>1111.77</v>
      </c>
      <c r="E593" s="109">
        <f t="shared" si="3355"/>
        <v>1077.51</v>
      </c>
      <c r="F593" s="109">
        <f t="shared" si="3371"/>
        <v>1077.51</v>
      </c>
      <c r="G593" s="109">
        <f t="shared" si="3356"/>
        <v>1117.72</v>
      </c>
      <c r="H593" s="109">
        <f t="shared" si="3372"/>
        <v>1117.72</v>
      </c>
      <c r="I593" s="109">
        <f t="shared" si="3357"/>
        <v>1082.77</v>
      </c>
      <c r="J593" s="109">
        <f t="shared" si="3373"/>
        <v>1082.77</v>
      </c>
      <c r="K593" s="109">
        <f t="shared" si="3358"/>
        <v>1117.6300000000001</v>
      </c>
      <c r="L593" s="109">
        <f t="shared" si="3374"/>
        <v>1117.6300000000001</v>
      </c>
      <c r="M593" s="109">
        <f t="shared" si="3359"/>
        <v>1126.76</v>
      </c>
      <c r="N593" s="109">
        <f t="shared" si="3375"/>
        <v>1126.76</v>
      </c>
      <c r="O593" s="109">
        <f t="shared" si="3360"/>
        <v>1052.23</v>
      </c>
      <c r="P593" s="109">
        <f t="shared" si="3376"/>
        <v>1052.23</v>
      </c>
      <c r="Q593" s="109">
        <f t="shared" si="3361"/>
        <v>1058.0899999999999</v>
      </c>
      <c r="R593" s="109">
        <f t="shared" si="3377"/>
        <v>1058.0899999999999</v>
      </c>
      <c r="S593" s="109">
        <f t="shared" si="3362"/>
        <v>1057.33</v>
      </c>
      <c r="T593" s="109">
        <f t="shared" si="3378"/>
        <v>1057.33</v>
      </c>
      <c r="U593" s="109">
        <f t="shared" si="3363"/>
        <v>1060.0899999999999</v>
      </c>
      <c r="V593" s="109">
        <f t="shared" si="3364"/>
        <v>1060.0899999999999</v>
      </c>
      <c r="W593" s="109">
        <f t="shared" si="3365"/>
        <v>1123.8775326810628</v>
      </c>
      <c r="X593" s="109">
        <f t="shared" si="3379"/>
        <v>1123.8775326810628</v>
      </c>
      <c r="Y593" s="109">
        <f t="shared" si="3366"/>
        <v>1124.3399999999999</v>
      </c>
      <c r="Z593" s="109">
        <f t="shared" si="3380"/>
        <v>1124.3399999999999</v>
      </c>
      <c r="AA593" s="109">
        <f t="shared" si="3367"/>
        <v>1126.4568749999989</v>
      </c>
      <c r="AB593" s="109">
        <f t="shared" si="3381"/>
        <v>1126.4568749999989</v>
      </c>
      <c r="AC593" s="109">
        <f t="shared" si="3368"/>
        <v>1124.4930833333331</v>
      </c>
      <c r="AD593" s="109">
        <f t="shared" si="3382"/>
        <v>1124.4930833333331</v>
      </c>
      <c r="AE593" s="109">
        <f t="shared" si="3369"/>
        <v>1124.4890404061762</v>
      </c>
      <c r="AF593" s="109">
        <f t="shared" si="3383"/>
        <v>1124.4890404061762</v>
      </c>
      <c r="AG593" s="109">
        <f t="shared" si="3384"/>
        <v>1123.1238136873469</v>
      </c>
      <c r="AH593" s="109">
        <f t="shared" si="3385"/>
        <v>1123.1238136873469</v>
      </c>
      <c r="AI593" s="35">
        <f t="shared" si="3386"/>
        <v>1076.608661999408</v>
      </c>
      <c r="AJ593" s="109">
        <f t="shared" si="3387"/>
        <v>1076.608661999408</v>
      </c>
      <c r="AK593" s="35">
        <f t="shared" si="3388"/>
        <v>1076.608661999408</v>
      </c>
      <c r="AL593" s="109">
        <f t="shared" si="3389"/>
        <v>1076.608661999408</v>
      </c>
      <c r="AM593" s="35">
        <f t="shared" si="3390"/>
        <v>1076.6456011701148</v>
      </c>
      <c r="AN593" s="109">
        <f t="shared" si="3391"/>
        <v>1076.6456011701148</v>
      </c>
      <c r="AO593" s="35">
        <f t="shared" si="3392"/>
        <v>1076.765700416463</v>
      </c>
      <c r="AP593" s="109">
        <f t="shared" si="3393"/>
        <v>1076.765700416463</v>
      </c>
      <c r="BB593">
        <v>168</v>
      </c>
      <c r="BE593" s="327">
        <f t="shared" si="3353"/>
        <v>10000</v>
      </c>
      <c r="JE593" s="327"/>
      <c r="JF593" s="327"/>
      <c r="MZ593">
        <v>167</v>
      </c>
      <c r="NA593" s="591">
        <f t="shared" si="3400"/>
        <v>0.02</v>
      </c>
      <c r="OU593">
        <v>167</v>
      </c>
      <c r="OV593" s="591">
        <f t="shared" si="3401"/>
        <v>0.02</v>
      </c>
      <c r="OW593" s="591">
        <f t="shared" si="3402"/>
        <v>0</v>
      </c>
    </row>
    <row r="594" spans="2:413" hidden="1" x14ac:dyDescent="0.3">
      <c r="B594">
        <v>168</v>
      </c>
      <c r="C594" s="109">
        <f t="shared" si="3354"/>
        <v>1111.77</v>
      </c>
      <c r="D594" s="109">
        <f t="shared" si="3370"/>
        <v>1111.77</v>
      </c>
      <c r="E594" s="109">
        <f t="shared" si="3355"/>
        <v>1076.67</v>
      </c>
      <c r="F594" s="109">
        <f t="shared" si="3371"/>
        <v>1076.67</v>
      </c>
      <c r="G594" s="109">
        <f t="shared" si="3356"/>
        <v>1117.72</v>
      </c>
      <c r="H594" s="109">
        <f t="shared" si="3372"/>
        <v>1117.72</v>
      </c>
      <c r="I594" s="109">
        <f t="shared" si="3357"/>
        <v>1082.77</v>
      </c>
      <c r="J594" s="109">
        <f t="shared" si="3373"/>
        <v>1082.77</v>
      </c>
      <c r="K594" s="109">
        <f t="shared" si="3358"/>
        <v>1117.6300000000001</v>
      </c>
      <c r="L594" s="109">
        <f t="shared" si="3374"/>
        <v>1117.6300000000001</v>
      </c>
      <c r="M594" s="109">
        <f t="shared" si="3359"/>
        <v>1126.76</v>
      </c>
      <c r="N594" s="109">
        <f t="shared" si="3375"/>
        <v>1126.76</v>
      </c>
      <c r="O594" s="109">
        <f t="shared" si="3360"/>
        <v>1051.71</v>
      </c>
      <c r="P594" s="109">
        <f t="shared" si="3376"/>
        <v>1051.71</v>
      </c>
      <c r="Q594" s="109">
        <f t="shared" si="3361"/>
        <v>1058.0899999999999</v>
      </c>
      <c r="R594" s="109">
        <f t="shared" si="3377"/>
        <v>1058.0899999999999</v>
      </c>
      <c r="S594" s="109">
        <f t="shared" si="3362"/>
        <v>1057.33</v>
      </c>
      <c r="T594" s="109">
        <f t="shared" si="3378"/>
        <v>1057.33</v>
      </c>
      <c r="U594" s="109">
        <f t="shared" si="3363"/>
        <v>1060.0899999999999</v>
      </c>
      <c r="V594" s="109">
        <f t="shared" si="3364"/>
        <v>1060.0899999999999</v>
      </c>
      <c r="W594" s="109">
        <f t="shared" si="3365"/>
        <v>1123.8775326810628</v>
      </c>
      <c r="X594" s="109">
        <f t="shared" si="3379"/>
        <v>1123.8775326810628</v>
      </c>
      <c r="Y594" s="109">
        <f t="shared" si="3366"/>
        <v>1124.3399999999999</v>
      </c>
      <c r="Z594" s="109">
        <f t="shared" si="3380"/>
        <v>1124.3399999999999</v>
      </c>
      <c r="AA594" s="109">
        <f t="shared" si="3367"/>
        <v>1126.4568749999989</v>
      </c>
      <c r="AB594" s="109">
        <f t="shared" si="3381"/>
        <v>1126.4568749999989</v>
      </c>
      <c r="AC594" s="109">
        <f t="shared" si="3368"/>
        <v>1124.4930833333331</v>
      </c>
      <c r="AD594" s="109">
        <f t="shared" si="3382"/>
        <v>1124.4930833333331</v>
      </c>
      <c r="AE594" s="109">
        <f t="shared" si="3369"/>
        <v>1124.4890404061762</v>
      </c>
      <c r="AF594" s="109">
        <f t="shared" si="3383"/>
        <v>1124.4890404061762</v>
      </c>
      <c r="AG594" s="109">
        <f t="shared" si="3384"/>
        <v>1123.1238136873469</v>
      </c>
      <c r="AH594" s="109">
        <f t="shared" si="3385"/>
        <v>1123.1238136873469</v>
      </c>
      <c r="AI594" s="35">
        <f t="shared" si="3386"/>
        <v>1076.608661999408</v>
      </c>
      <c r="AJ594" s="109">
        <f t="shared" si="3387"/>
        <v>1076.608661999408</v>
      </c>
      <c r="AK594" s="35">
        <f t="shared" si="3388"/>
        <v>1076.608661999408</v>
      </c>
      <c r="AL594" s="109">
        <f t="shared" si="3389"/>
        <v>1076.608661999408</v>
      </c>
      <c r="AM594" s="35">
        <f t="shared" si="3390"/>
        <v>1076.6456011701148</v>
      </c>
      <c r="AN594" s="109">
        <f t="shared" si="3391"/>
        <v>1076.6456011701148</v>
      </c>
      <c r="AO594" s="35">
        <f t="shared" si="3392"/>
        <v>1076.765700416463</v>
      </c>
      <c r="AP594" s="109">
        <f t="shared" si="3393"/>
        <v>1076.765700416463</v>
      </c>
      <c r="BB594">
        <v>169</v>
      </c>
      <c r="BE594" s="327">
        <f t="shared" si="3353"/>
        <v>10000</v>
      </c>
      <c r="JE594" s="327"/>
      <c r="JF594" s="327"/>
      <c r="MZ594" s="616">
        <v>168</v>
      </c>
      <c r="NA594" s="617">
        <f t="shared" si="3400"/>
        <v>0.02</v>
      </c>
      <c r="OU594" s="616">
        <v>168</v>
      </c>
      <c r="OV594" s="617">
        <f t="shared" si="3401"/>
        <v>0.02</v>
      </c>
      <c r="OW594" s="617">
        <f t="shared" si="3402"/>
        <v>0</v>
      </c>
    </row>
    <row r="595" spans="2:413" hidden="1" x14ac:dyDescent="0.3">
      <c r="B595">
        <v>169</v>
      </c>
      <c r="C595" s="109">
        <f t="shared" si="3354"/>
        <v>1111.77</v>
      </c>
      <c r="D595" s="109">
        <f t="shared" si="3370"/>
        <v>1111.77</v>
      </c>
      <c r="E595" s="109">
        <f t="shared" si="3355"/>
        <v>1075.83</v>
      </c>
      <c r="F595" s="109">
        <f t="shared" si="3371"/>
        <v>1075.83</v>
      </c>
      <c r="G595" s="109">
        <f t="shared" si="3356"/>
        <v>1117.72</v>
      </c>
      <c r="H595" s="109">
        <f t="shared" si="3372"/>
        <v>1117.72</v>
      </c>
      <c r="I595" s="109">
        <f t="shared" si="3357"/>
        <v>1073.21</v>
      </c>
      <c r="J595" s="109">
        <f t="shared" si="3373"/>
        <v>1073.21</v>
      </c>
      <c r="K595" s="109">
        <f t="shared" si="3358"/>
        <v>1117.6300000000001</v>
      </c>
      <c r="L595" s="109">
        <f t="shared" si="3374"/>
        <v>1117.6300000000001</v>
      </c>
      <c r="M595" s="109">
        <f t="shared" si="3359"/>
        <v>1123.43</v>
      </c>
      <c r="N595" s="109">
        <f t="shared" si="3375"/>
        <v>1123.43</v>
      </c>
      <c r="O595" s="109">
        <f t="shared" si="3360"/>
        <v>1050.06</v>
      </c>
      <c r="P595" s="109">
        <f t="shared" si="3376"/>
        <v>1050.06</v>
      </c>
      <c r="Q595" s="109">
        <f t="shared" si="3361"/>
        <v>1058.0899999999999</v>
      </c>
      <c r="R595" s="109">
        <f t="shared" si="3377"/>
        <v>1058.0899999999999</v>
      </c>
      <c r="S595" s="109">
        <f t="shared" si="3362"/>
        <v>1050.06</v>
      </c>
      <c r="T595" s="109">
        <f t="shared" si="3378"/>
        <v>1050.06</v>
      </c>
      <c r="U595" s="109">
        <f t="shared" si="3363"/>
        <v>1060.0899999999999</v>
      </c>
      <c r="V595" s="109">
        <f t="shared" si="3364"/>
        <v>1060.0899999999999</v>
      </c>
      <c r="W595" s="109">
        <f t="shared" si="3365"/>
        <v>1123.8775326810628</v>
      </c>
      <c r="X595" s="109">
        <f t="shared" si="3379"/>
        <v>1123.8775326810628</v>
      </c>
      <c r="Y595" s="109">
        <f t="shared" si="3366"/>
        <v>1124.3399999999999</v>
      </c>
      <c r="Z595" s="109">
        <f t="shared" si="3380"/>
        <v>1124.3399999999999</v>
      </c>
      <c r="AA595" s="109">
        <f t="shared" si="3367"/>
        <v>1126.4568749999989</v>
      </c>
      <c r="AB595" s="109">
        <f t="shared" si="3381"/>
        <v>1126.4568749999989</v>
      </c>
      <c r="AC595" s="109">
        <f t="shared" si="3368"/>
        <v>1124.4930833333331</v>
      </c>
      <c r="AD595" s="109">
        <f t="shared" si="3382"/>
        <v>1124.4930833333331</v>
      </c>
      <c r="AE595" s="109">
        <f t="shared" si="3369"/>
        <v>1124.4890404061762</v>
      </c>
      <c r="AF595" s="109">
        <f t="shared" si="3383"/>
        <v>1124.4890404061762</v>
      </c>
      <c r="AG595" s="109">
        <f t="shared" si="3384"/>
        <v>1123.1238136873469</v>
      </c>
      <c r="AH595" s="109">
        <f t="shared" si="3385"/>
        <v>1123.1238136873469</v>
      </c>
      <c r="AI595" s="35">
        <f t="shared" si="3386"/>
        <v>1076.608661999408</v>
      </c>
      <c r="AJ595" s="109">
        <f t="shared" si="3387"/>
        <v>1076.608661999408</v>
      </c>
      <c r="AK595" s="35">
        <f t="shared" si="3388"/>
        <v>1076.608661999408</v>
      </c>
      <c r="AL595" s="109">
        <f t="shared" si="3389"/>
        <v>1076.608661999408</v>
      </c>
      <c r="AM595" s="35">
        <f t="shared" si="3390"/>
        <v>1076.6456011701148</v>
      </c>
      <c r="AN595" s="109">
        <f t="shared" si="3391"/>
        <v>1076.6456011701148</v>
      </c>
      <c r="AO595" s="35">
        <f t="shared" si="3392"/>
        <v>1076.765700416463</v>
      </c>
      <c r="AP595" s="109">
        <f t="shared" si="3393"/>
        <v>1076.765700416463</v>
      </c>
      <c r="BB595">
        <v>170</v>
      </c>
      <c r="BE595" s="327">
        <f t="shared" si="3353"/>
        <v>10000</v>
      </c>
      <c r="JE595" s="327"/>
      <c r="JF595" s="327"/>
      <c r="MZ595">
        <v>169</v>
      </c>
      <c r="NA595" s="591">
        <f>$D$7+($AT$41*$L$7)+($AV$41*$M$7)</f>
        <v>0.02</v>
      </c>
      <c r="OU595">
        <v>169</v>
      </c>
      <c r="OV595" s="591">
        <f>$D$7+($BB$41*$L$7)+($BD$41*$M$7)</f>
        <v>0.02</v>
      </c>
      <c r="OW595" s="591">
        <f>($BB$41)+($BD$41)</f>
        <v>0</v>
      </c>
    </row>
    <row r="596" spans="2:413" hidden="1" x14ac:dyDescent="0.3">
      <c r="B596">
        <v>170</v>
      </c>
      <c r="C596" s="109">
        <f t="shared" si="3354"/>
        <v>1111.77</v>
      </c>
      <c r="D596" s="109">
        <f t="shared" si="3370"/>
        <v>1111.77</v>
      </c>
      <c r="E596" s="109">
        <f t="shared" si="3355"/>
        <v>1074.99</v>
      </c>
      <c r="F596" s="109">
        <f t="shared" si="3371"/>
        <v>1074.99</v>
      </c>
      <c r="G596" s="109">
        <f t="shared" si="3356"/>
        <v>1117.72</v>
      </c>
      <c r="H596" s="109">
        <f t="shared" si="3372"/>
        <v>1117.72</v>
      </c>
      <c r="I596" s="109">
        <f t="shared" si="3357"/>
        <v>1073.21</v>
      </c>
      <c r="J596" s="109">
        <f t="shared" si="3373"/>
        <v>1073.21</v>
      </c>
      <c r="K596" s="109">
        <f t="shared" si="3358"/>
        <v>1117.6300000000001</v>
      </c>
      <c r="L596" s="109">
        <f t="shared" si="3374"/>
        <v>1117.6300000000001</v>
      </c>
      <c r="M596" s="109">
        <f t="shared" si="3359"/>
        <v>1123.43</v>
      </c>
      <c r="N596" s="109">
        <f t="shared" si="3375"/>
        <v>1123.43</v>
      </c>
      <c r="O596" s="109">
        <f t="shared" si="3360"/>
        <v>1049.56</v>
      </c>
      <c r="P596" s="109">
        <f t="shared" si="3376"/>
        <v>1049.56</v>
      </c>
      <c r="Q596" s="109">
        <f t="shared" si="3361"/>
        <v>1058.0899999999999</v>
      </c>
      <c r="R596" s="109">
        <f t="shared" si="3377"/>
        <v>1058.0899999999999</v>
      </c>
      <c r="S596" s="109">
        <f t="shared" si="3362"/>
        <v>1050.06</v>
      </c>
      <c r="T596" s="109">
        <f t="shared" si="3378"/>
        <v>1050.06</v>
      </c>
      <c r="U596" s="109">
        <f t="shared" si="3363"/>
        <v>1060.0899999999999</v>
      </c>
      <c r="V596" s="109">
        <f t="shared" si="3364"/>
        <v>1060.0899999999999</v>
      </c>
      <c r="W596" s="109">
        <f t="shared" si="3365"/>
        <v>1123.8775326810628</v>
      </c>
      <c r="X596" s="109">
        <f t="shared" si="3379"/>
        <v>1123.8775326810628</v>
      </c>
      <c r="Y596" s="109">
        <f t="shared" si="3366"/>
        <v>1124.3399999999999</v>
      </c>
      <c r="Z596" s="109">
        <f t="shared" si="3380"/>
        <v>1124.3399999999999</v>
      </c>
      <c r="AA596" s="109">
        <f t="shared" si="3367"/>
        <v>1126.4568749999989</v>
      </c>
      <c r="AB596" s="109">
        <f t="shared" si="3381"/>
        <v>1126.4568749999989</v>
      </c>
      <c r="AC596" s="109">
        <f t="shared" si="3368"/>
        <v>1124.4930833333331</v>
      </c>
      <c r="AD596" s="109">
        <f t="shared" si="3382"/>
        <v>1124.4930833333331</v>
      </c>
      <c r="AE596" s="109">
        <f t="shared" si="3369"/>
        <v>1124.4890404061762</v>
      </c>
      <c r="AF596" s="109">
        <f t="shared" si="3383"/>
        <v>1124.4890404061762</v>
      </c>
      <c r="AG596" s="109">
        <f t="shared" si="3384"/>
        <v>1123.1238136873469</v>
      </c>
      <c r="AH596" s="109">
        <f t="shared" si="3385"/>
        <v>1123.1238136873469</v>
      </c>
      <c r="AI596" s="35">
        <f t="shared" si="3386"/>
        <v>1076.608661999408</v>
      </c>
      <c r="AJ596" s="109">
        <f t="shared" si="3387"/>
        <v>1076.608661999408</v>
      </c>
      <c r="AK596" s="35">
        <f t="shared" si="3388"/>
        <v>1076.608661999408</v>
      </c>
      <c r="AL596" s="109">
        <f t="shared" si="3389"/>
        <v>1076.608661999408</v>
      </c>
      <c r="AM596" s="35">
        <f t="shared" si="3390"/>
        <v>1076.6456011701148</v>
      </c>
      <c r="AN596" s="109">
        <f t="shared" si="3391"/>
        <v>1076.6456011701148</v>
      </c>
      <c r="AO596" s="35">
        <f t="shared" si="3392"/>
        <v>1076.765700416463</v>
      </c>
      <c r="AP596" s="109">
        <f t="shared" si="3393"/>
        <v>1076.765700416463</v>
      </c>
      <c r="BB596">
        <v>171</v>
      </c>
      <c r="BE596" s="327">
        <f t="shared" si="3353"/>
        <v>10000</v>
      </c>
      <c r="JE596" s="327"/>
      <c r="JF596" s="327"/>
      <c r="MZ596">
        <v>170</v>
      </c>
      <c r="NA596" s="591">
        <f t="shared" ref="NA596:NA606" si="3403">$D$7+($AT$41*$L$7)+($AV$41*$M$7)</f>
        <v>0.02</v>
      </c>
      <c r="OU596">
        <v>170</v>
      </c>
      <c r="OV596" s="591">
        <f t="shared" ref="OV596:OV606" si="3404">$D$7+($BB$41*$L$7)+($BD$41*$M$7)</f>
        <v>0.02</v>
      </c>
      <c r="OW596" s="591">
        <f t="shared" ref="OW596:OW606" si="3405">($BB$41)+($BD$41)</f>
        <v>0</v>
      </c>
    </row>
    <row r="597" spans="2:413" hidden="1" x14ac:dyDescent="0.3">
      <c r="B597">
        <v>171</v>
      </c>
      <c r="C597" s="109">
        <f t="shared" si="3354"/>
        <v>1111.77</v>
      </c>
      <c r="D597" s="109">
        <f t="shared" si="3370"/>
        <v>1111.77</v>
      </c>
      <c r="E597" s="109">
        <f t="shared" si="3355"/>
        <v>1074.1500000000001</v>
      </c>
      <c r="F597" s="109">
        <f t="shared" si="3371"/>
        <v>1074.1500000000001</v>
      </c>
      <c r="G597" s="109">
        <f t="shared" si="3356"/>
        <v>1117.72</v>
      </c>
      <c r="H597" s="109">
        <f t="shared" si="3372"/>
        <v>1117.72</v>
      </c>
      <c r="I597" s="109">
        <f t="shared" si="3357"/>
        <v>1073.21</v>
      </c>
      <c r="J597" s="109">
        <f t="shared" si="3373"/>
        <v>1073.21</v>
      </c>
      <c r="K597" s="109">
        <f t="shared" si="3358"/>
        <v>1117.6300000000001</v>
      </c>
      <c r="L597" s="109">
        <f t="shared" si="3374"/>
        <v>1117.6300000000001</v>
      </c>
      <c r="M597" s="109">
        <f t="shared" si="3359"/>
        <v>1123.43</v>
      </c>
      <c r="N597" s="109">
        <f t="shared" si="3375"/>
        <v>1123.43</v>
      </c>
      <c r="O597" s="109">
        <f t="shared" si="3360"/>
        <v>1049.05</v>
      </c>
      <c r="P597" s="109">
        <f t="shared" si="3376"/>
        <v>1049.05</v>
      </c>
      <c r="Q597" s="109">
        <f t="shared" si="3361"/>
        <v>1058.0899999999999</v>
      </c>
      <c r="R597" s="109">
        <f t="shared" si="3377"/>
        <v>1058.0899999999999</v>
      </c>
      <c r="S597" s="109">
        <f t="shared" si="3362"/>
        <v>1050.06</v>
      </c>
      <c r="T597" s="109">
        <f t="shared" si="3378"/>
        <v>1050.06</v>
      </c>
      <c r="U597" s="109">
        <f t="shared" si="3363"/>
        <v>1060.0899999999999</v>
      </c>
      <c r="V597" s="109">
        <f t="shared" si="3364"/>
        <v>1060.0899999999999</v>
      </c>
      <c r="W597" s="109">
        <f t="shared" si="3365"/>
        <v>1123.8775326810628</v>
      </c>
      <c r="X597" s="109">
        <f t="shared" si="3379"/>
        <v>1123.8775326810628</v>
      </c>
      <c r="Y597" s="109">
        <f t="shared" si="3366"/>
        <v>1124.3399999999999</v>
      </c>
      <c r="Z597" s="109">
        <f t="shared" si="3380"/>
        <v>1124.3399999999999</v>
      </c>
      <c r="AA597" s="109">
        <f t="shared" si="3367"/>
        <v>1126.4568749999989</v>
      </c>
      <c r="AB597" s="109">
        <f t="shared" si="3381"/>
        <v>1126.4568749999989</v>
      </c>
      <c r="AC597" s="109">
        <f t="shared" si="3368"/>
        <v>1124.4930833333331</v>
      </c>
      <c r="AD597" s="109">
        <f t="shared" si="3382"/>
        <v>1124.4930833333331</v>
      </c>
      <c r="AE597" s="109">
        <f t="shared" si="3369"/>
        <v>1124.4890404061762</v>
      </c>
      <c r="AF597" s="109">
        <f t="shared" si="3383"/>
        <v>1124.4890404061762</v>
      </c>
      <c r="AG597" s="109">
        <f t="shared" si="3384"/>
        <v>1123.1238136873469</v>
      </c>
      <c r="AH597" s="109">
        <f t="shared" si="3385"/>
        <v>1123.1238136873469</v>
      </c>
      <c r="AI597" s="35">
        <f t="shared" si="3386"/>
        <v>1076.608661999408</v>
      </c>
      <c r="AJ597" s="109">
        <f t="shared" si="3387"/>
        <v>1076.608661999408</v>
      </c>
      <c r="AK597" s="35">
        <f t="shared" si="3388"/>
        <v>1076.608661999408</v>
      </c>
      <c r="AL597" s="109">
        <f t="shared" si="3389"/>
        <v>1076.608661999408</v>
      </c>
      <c r="AM597" s="35">
        <f t="shared" si="3390"/>
        <v>1076.6456011701148</v>
      </c>
      <c r="AN597" s="109">
        <f t="shared" si="3391"/>
        <v>1076.6456011701148</v>
      </c>
      <c r="AO597" s="35">
        <f t="shared" si="3392"/>
        <v>1076.765700416463</v>
      </c>
      <c r="AP597" s="109">
        <f t="shared" si="3393"/>
        <v>1076.765700416463</v>
      </c>
      <c r="BB597">
        <v>172</v>
      </c>
      <c r="BE597" s="327">
        <f t="shared" si="3353"/>
        <v>10000</v>
      </c>
      <c r="JE597" s="327"/>
      <c r="JF597" s="327"/>
      <c r="MZ597">
        <v>171</v>
      </c>
      <c r="NA597" s="591">
        <f t="shared" si="3403"/>
        <v>0.02</v>
      </c>
      <c r="OU597">
        <v>171</v>
      </c>
      <c r="OV597" s="591">
        <f t="shared" si="3404"/>
        <v>0.02</v>
      </c>
      <c r="OW597" s="591">
        <f t="shared" si="3405"/>
        <v>0</v>
      </c>
    </row>
    <row r="598" spans="2:413" hidden="1" x14ac:dyDescent="0.3">
      <c r="B598">
        <v>172</v>
      </c>
      <c r="C598" s="109">
        <f t="shared" si="3354"/>
        <v>1111.77</v>
      </c>
      <c r="D598" s="109">
        <f t="shared" si="3370"/>
        <v>1111.77</v>
      </c>
      <c r="E598" s="109">
        <f t="shared" si="3355"/>
        <v>1073.31</v>
      </c>
      <c r="F598" s="109">
        <f t="shared" si="3371"/>
        <v>1073.31</v>
      </c>
      <c r="G598" s="109">
        <f t="shared" si="3356"/>
        <v>1117.72</v>
      </c>
      <c r="H598" s="109">
        <f t="shared" si="3372"/>
        <v>1117.72</v>
      </c>
      <c r="I598" s="109">
        <f t="shared" si="3357"/>
        <v>1073.21</v>
      </c>
      <c r="J598" s="109">
        <f t="shared" si="3373"/>
        <v>1073.21</v>
      </c>
      <c r="K598" s="109">
        <f t="shared" si="3358"/>
        <v>1117.6300000000001</v>
      </c>
      <c r="L598" s="109">
        <f t="shared" si="3374"/>
        <v>1117.6300000000001</v>
      </c>
      <c r="M598" s="109">
        <f t="shared" si="3359"/>
        <v>1123.43</v>
      </c>
      <c r="N598" s="109">
        <f t="shared" si="3375"/>
        <v>1123.43</v>
      </c>
      <c r="O598" s="109">
        <f t="shared" si="3360"/>
        <v>1048.56</v>
      </c>
      <c r="P598" s="109">
        <f t="shared" si="3376"/>
        <v>1048.56</v>
      </c>
      <c r="Q598" s="109">
        <f t="shared" si="3361"/>
        <v>1058.0899999999999</v>
      </c>
      <c r="R598" s="109">
        <f t="shared" si="3377"/>
        <v>1058.0899999999999</v>
      </c>
      <c r="S598" s="109">
        <f t="shared" si="3362"/>
        <v>1050.06</v>
      </c>
      <c r="T598" s="109">
        <f t="shared" si="3378"/>
        <v>1050.06</v>
      </c>
      <c r="U598" s="109">
        <f t="shared" si="3363"/>
        <v>1060.0899999999999</v>
      </c>
      <c r="V598" s="109">
        <f t="shared" si="3364"/>
        <v>1060.0899999999999</v>
      </c>
      <c r="W598" s="109">
        <f t="shared" si="3365"/>
        <v>1123.8775326810628</v>
      </c>
      <c r="X598" s="109">
        <f t="shared" si="3379"/>
        <v>1123.8775326810628</v>
      </c>
      <c r="Y598" s="109">
        <f t="shared" si="3366"/>
        <v>1124.3399999999999</v>
      </c>
      <c r="Z598" s="109">
        <f t="shared" si="3380"/>
        <v>1124.3399999999999</v>
      </c>
      <c r="AA598" s="109">
        <f t="shared" si="3367"/>
        <v>1126.4568749999989</v>
      </c>
      <c r="AB598" s="109">
        <f t="shared" si="3381"/>
        <v>1126.4568749999989</v>
      </c>
      <c r="AC598" s="109">
        <f t="shared" si="3368"/>
        <v>1124.4930833333331</v>
      </c>
      <c r="AD598" s="109">
        <f t="shared" si="3382"/>
        <v>1124.4930833333331</v>
      </c>
      <c r="AE598" s="109">
        <f t="shared" si="3369"/>
        <v>1124.4890404061762</v>
      </c>
      <c r="AF598" s="109">
        <f t="shared" si="3383"/>
        <v>1124.4890404061762</v>
      </c>
      <c r="AG598" s="109">
        <f t="shared" si="3384"/>
        <v>1123.1238136873469</v>
      </c>
      <c r="AH598" s="109">
        <f t="shared" si="3385"/>
        <v>1123.1238136873469</v>
      </c>
      <c r="AI598" s="35">
        <f t="shared" si="3386"/>
        <v>1076.608661999408</v>
      </c>
      <c r="AJ598" s="109">
        <f t="shared" si="3387"/>
        <v>1076.608661999408</v>
      </c>
      <c r="AK598" s="35">
        <f t="shared" si="3388"/>
        <v>1076.608661999408</v>
      </c>
      <c r="AL598" s="109">
        <f t="shared" si="3389"/>
        <v>1076.608661999408</v>
      </c>
      <c r="AM598" s="35">
        <f t="shared" si="3390"/>
        <v>1076.6456011701148</v>
      </c>
      <c r="AN598" s="109">
        <f t="shared" si="3391"/>
        <v>1076.6456011701148</v>
      </c>
      <c r="AO598" s="35">
        <f t="shared" si="3392"/>
        <v>1076.765700416463</v>
      </c>
      <c r="AP598" s="109">
        <f t="shared" si="3393"/>
        <v>1076.765700416463</v>
      </c>
      <c r="BB598">
        <v>173</v>
      </c>
      <c r="BE598" s="327">
        <f t="shared" si="3353"/>
        <v>10000</v>
      </c>
      <c r="JE598" s="327"/>
      <c r="JF598" s="327"/>
      <c r="MZ598">
        <v>172</v>
      </c>
      <c r="NA598" s="591">
        <f t="shared" si="3403"/>
        <v>0.02</v>
      </c>
      <c r="OU598">
        <v>172</v>
      </c>
      <c r="OV598" s="591">
        <f t="shared" si="3404"/>
        <v>0.02</v>
      </c>
      <c r="OW598" s="591">
        <f t="shared" si="3405"/>
        <v>0</v>
      </c>
    </row>
    <row r="599" spans="2:413" hidden="1" x14ac:dyDescent="0.3">
      <c r="B599">
        <v>173</v>
      </c>
      <c r="C599" s="109">
        <f t="shared" si="3354"/>
        <v>1111.77</v>
      </c>
      <c r="D599" s="109">
        <f t="shared" si="3370"/>
        <v>1111.77</v>
      </c>
      <c r="E599" s="109">
        <f t="shared" si="3355"/>
        <v>1072.47</v>
      </c>
      <c r="F599" s="109">
        <f t="shared" si="3371"/>
        <v>1072.47</v>
      </c>
      <c r="G599" s="109">
        <f t="shared" si="3356"/>
        <v>1117.72</v>
      </c>
      <c r="H599" s="109">
        <f t="shared" si="3372"/>
        <v>1117.72</v>
      </c>
      <c r="I599" s="109">
        <f t="shared" si="3357"/>
        <v>1073.21</v>
      </c>
      <c r="J599" s="109">
        <f t="shared" si="3373"/>
        <v>1073.21</v>
      </c>
      <c r="K599" s="109">
        <f t="shared" si="3358"/>
        <v>1117.6300000000001</v>
      </c>
      <c r="L599" s="109">
        <f t="shared" si="3374"/>
        <v>1117.6300000000001</v>
      </c>
      <c r="M599" s="109">
        <f t="shared" si="3359"/>
        <v>1123.43</v>
      </c>
      <c r="N599" s="109">
        <f t="shared" si="3375"/>
        <v>1123.43</v>
      </c>
      <c r="O599" s="109">
        <f t="shared" si="3360"/>
        <v>1048.05</v>
      </c>
      <c r="P599" s="109">
        <f t="shared" si="3376"/>
        <v>1048.05</v>
      </c>
      <c r="Q599" s="109">
        <f t="shared" si="3361"/>
        <v>1058.0899999999999</v>
      </c>
      <c r="R599" s="109">
        <f t="shared" si="3377"/>
        <v>1058.0899999999999</v>
      </c>
      <c r="S599" s="109">
        <f t="shared" si="3362"/>
        <v>1050.06</v>
      </c>
      <c r="T599" s="109">
        <f t="shared" si="3378"/>
        <v>1050.06</v>
      </c>
      <c r="U599" s="109">
        <f t="shared" si="3363"/>
        <v>1060.0899999999999</v>
      </c>
      <c r="V599" s="109">
        <f t="shared" si="3364"/>
        <v>1060.0899999999999</v>
      </c>
      <c r="W599" s="109">
        <f t="shared" si="3365"/>
        <v>1123.8775326810628</v>
      </c>
      <c r="X599" s="109">
        <f t="shared" si="3379"/>
        <v>1123.8775326810628</v>
      </c>
      <c r="Y599" s="109">
        <f t="shared" si="3366"/>
        <v>1124.3399999999999</v>
      </c>
      <c r="Z599" s="109">
        <f t="shared" si="3380"/>
        <v>1124.3399999999999</v>
      </c>
      <c r="AA599" s="109">
        <f t="shared" si="3367"/>
        <v>1126.4568749999989</v>
      </c>
      <c r="AB599" s="109">
        <f t="shared" si="3381"/>
        <v>1126.4568749999989</v>
      </c>
      <c r="AC599" s="109">
        <f t="shared" si="3368"/>
        <v>1124.4930833333331</v>
      </c>
      <c r="AD599" s="109">
        <f t="shared" si="3382"/>
        <v>1124.4930833333331</v>
      </c>
      <c r="AE599" s="109">
        <f t="shared" si="3369"/>
        <v>1124.4890404061762</v>
      </c>
      <c r="AF599" s="109">
        <f t="shared" si="3383"/>
        <v>1124.4890404061762</v>
      </c>
      <c r="AG599" s="109">
        <f t="shared" si="3384"/>
        <v>1123.1238136873469</v>
      </c>
      <c r="AH599" s="109">
        <f t="shared" si="3385"/>
        <v>1123.1238136873469</v>
      </c>
      <c r="AI599" s="35">
        <f t="shared" si="3386"/>
        <v>1076.608661999408</v>
      </c>
      <c r="AJ599" s="109">
        <f t="shared" si="3387"/>
        <v>1076.608661999408</v>
      </c>
      <c r="AK599" s="35">
        <f t="shared" si="3388"/>
        <v>1076.608661999408</v>
      </c>
      <c r="AL599" s="109">
        <f t="shared" si="3389"/>
        <v>1076.608661999408</v>
      </c>
      <c r="AM599" s="35">
        <f t="shared" si="3390"/>
        <v>1076.6456011701148</v>
      </c>
      <c r="AN599" s="109">
        <f t="shared" si="3391"/>
        <v>1076.6456011701148</v>
      </c>
      <c r="AO599" s="35">
        <f t="shared" si="3392"/>
        <v>1076.765700416463</v>
      </c>
      <c r="AP599" s="109">
        <f t="shared" si="3393"/>
        <v>1076.765700416463</v>
      </c>
      <c r="BB599">
        <v>174</v>
      </c>
      <c r="BE599" s="327">
        <f t="shared" si="3353"/>
        <v>10000</v>
      </c>
      <c r="JE599" s="327"/>
      <c r="JF599" s="327"/>
      <c r="MZ599">
        <v>173</v>
      </c>
      <c r="NA599" s="591">
        <f t="shared" si="3403"/>
        <v>0.02</v>
      </c>
      <c r="OU599">
        <v>173</v>
      </c>
      <c r="OV599" s="591">
        <f t="shared" si="3404"/>
        <v>0.02</v>
      </c>
      <c r="OW599" s="591">
        <f t="shared" si="3405"/>
        <v>0</v>
      </c>
    </row>
    <row r="600" spans="2:413" hidden="1" x14ac:dyDescent="0.3">
      <c r="B600">
        <v>174</v>
      </c>
      <c r="C600" s="109">
        <f t="shared" si="3354"/>
        <v>1111.77</v>
      </c>
      <c r="D600" s="109">
        <f t="shared" si="3370"/>
        <v>1111.77</v>
      </c>
      <c r="E600" s="109">
        <f t="shared" si="3355"/>
        <v>1071.6300000000001</v>
      </c>
      <c r="F600" s="109">
        <f t="shared" si="3371"/>
        <v>1071.6300000000001</v>
      </c>
      <c r="G600" s="109">
        <f t="shared" si="3356"/>
        <v>1117.72</v>
      </c>
      <c r="H600" s="109">
        <f t="shared" si="3372"/>
        <v>1117.72</v>
      </c>
      <c r="I600" s="109">
        <f t="shared" si="3357"/>
        <v>1073.21</v>
      </c>
      <c r="J600" s="109">
        <f t="shared" si="3373"/>
        <v>1073.21</v>
      </c>
      <c r="K600" s="109">
        <f t="shared" si="3358"/>
        <v>1117.6300000000001</v>
      </c>
      <c r="L600" s="109">
        <f t="shared" si="3374"/>
        <v>1117.6300000000001</v>
      </c>
      <c r="M600" s="109">
        <f t="shared" si="3359"/>
        <v>1123.43</v>
      </c>
      <c r="N600" s="109">
        <f t="shared" si="3375"/>
        <v>1123.43</v>
      </c>
      <c r="O600" s="109">
        <f t="shared" si="3360"/>
        <v>1047.54</v>
      </c>
      <c r="P600" s="109">
        <f t="shared" si="3376"/>
        <v>1047.54</v>
      </c>
      <c r="Q600" s="109">
        <f t="shared" si="3361"/>
        <v>1058.0899999999999</v>
      </c>
      <c r="R600" s="109">
        <f t="shared" si="3377"/>
        <v>1058.0899999999999</v>
      </c>
      <c r="S600" s="109">
        <f t="shared" si="3362"/>
        <v>1050.06</v>
      </c>
      <c r="T600" s="109">
        <f t="shared" si="3378"/>
        <v>1050.06</v>
      </c>
      <c r="U600" s="109">
        <f t="shared" si="3363"/>
        <v>1060.0899999999999</v>
      </c>
      <c r="V600" s="109">
        <f t="shared" si="3364"/>
        <v>1060.0899999999999</v>
      </c>
      <c r="W600" s="109">
        <f t="shared" si="3365"/>
        <v>1123.8775326810628</v>
      </c>
      <c r="X600" s="109">
        <f t="shared" si="3379"/>
        <v>1123.8775326810628</v>
      </c>
      <c r="Y600" s="109">
        <f t="shared" si="3366"/>
        <v>1124.3399999999999</v>
      </c>
      <c r="Z600" s="109">
        <f t="shared" si="3380"/>
        <v>1124.3399999999999</v>
      </c>
      <c r="AA600" s="109">
        <f t="shared" si="3367"/>
        <v>1126.4568749999989</v>
      </c>
      <c r="AB600" s="109">
        <f t="shared" si="3381"/>
        <v>1126.4568749999989</v>
      </c>
      <c r="AC600" s="109">
        <f t="shared" si="3368"/>
        <v>1124.4930833333331</v>
      </c>
      <c r="AD600" s="109">
        <f t="shared" si="3382"/>
        <v>1124.4930833333331</v>
      </c>
      <c r="AE600" s="109">
        <f t="shared" si="3369"/>
        <v>1124.4890404061762</v>
      </c>
      <c r="AF600" s="109">
        <f t="shared" si="3383"/>
        <v>1124.4890404061762</v>
      </c>
      <c r="AG600" s="109">
        <f t="shared" si="3384"/>
        <v>1123.1238136873469</v>
      </c>
      <c r="AH600" s="109">
        <f t="shared" si="3385"/>
        <v>1123.1238136873469</v>
      </c>
      <c r="AI600" s="35">
        <f t="shared" si="3386"/>
        <v>1076.608661999408</v>
      </c>
      <c r="AJ600" s="109">
        <f t="shared" si="3387"/>
        <v>1076.608661999408</v>
      </c>
      <c r="AK600" s="35">
        <f t="shared" si="3388"/>
        <v>1076.608661999408</v>
      </c>
      <c r="AL600" s="109">
        <f t="shared" si="3389"/>
        <v>1076.608661999408</v>
      </c>
      <c r="AM600" s="35">
        <f t="shared" si="3390"/>
        <v>1076.6456011701148</v>
      </c>
      <c r="AN600" s="109">
        <f t="shared" si="3391"/>
        <v>1076.6456011701148</v>
      </c>
      <c r="AO600" s="35">
        <f t="shared" si="3392"/>
        <v>1076.765700416463</v>
      </c>
      <c r="AP600" s="109">
        <f t="shared" si="3393"/>
        <v>1076.765700416463</v>
      </c>
      <c r="BB600">
        <v>175</v>
      </c>
      <c r="BE600" s="327">
        <f t="shared" si="3353"/>
        <v>10000</v>
      </c>
      <c r="JE600" s="327"/>
      <c r="JF600" s="327"/>
      <c r="MZ600">
        <v>174</v>
      </c>
      <c r="NA600" s="591">
        <f t="shared" si="3403"/>
        <v>0.02</v>
      </c>
      <c r="OU600">
        <v>174</v>
      </c>
      <c r="OV600" s="591">
        <f t="shared" si="3404"/>
        <v>0.02</v>
      </c>
      <c r="OW600" s="591">
        <f t="shared" si="3405"/>
        <v>0</v>
      </c>
    </row>
    <row r="601" spans="2:413" hidden="1" x14ac:dyDescent="0.3">
      <c r="B601">
        <v>175</v>
      </c>
      <c r="C601" s="109">
        <f t="shared" si="3354"/>
        <v>1111.77</v>
      </c>
      <c r="D601" s="109">
        <f t="shared" si="3370"/>
        <v>1111.77</v>
      </c>
      <c r="E601" s="109">
        <f t="shared" si="3355"/>
        <v>1070.79</v>
      </c>
      <c r="F601" s="109">
        <f t="shared" si="3371"/>
        <v>1070.79</v>
      </c>
      <c r="G601" s="109">
        <f t="shared" si="3356"/>
        <v>1117.72</v>
      </c>
      <c r="H601" s="109">
        <f t="shared" si="3372"/>
        <v>1117.72</v>
      </c>
      <c r="I601" s="109">
        <f t="shared" si="3357"/>
        <v>1073.21</v>
      </c>
      <c r="J601" s="109">
        <f t="shared" si="3373"/>
        <v>1073.21</v>
      </c>
      <c r="K601" s="109">
        <f t="shared" si="3358"/>
        <v>1117.6300000000001</v>
      </c>
      <c r="L601" s="109">
        <f t="shared" si="3374"/>
        <v>1117.6300000000001</v>
      </c>
      <c r="M601" s="109">
        <f t="shared" si="3359"/>
        <v>1123.43</v>
      </c>
      <c r="N601" s="109">
        <f t="shared" si="3375"/>
        <v>1123.43</v>
      </c>
      <c r="O601" s="109">
        <f t="shared" si="3360"/>
        <v>1047.04</v>
      </c>
      <c r="P601" s="109">
        <f t="shared" si="3376"/>
        <v>1047.04</v>
      </c>
      <c r="Q601" s="109">
        <f t="shared" si="3361"/>
        <v>1058.0899999999999</v>
      </c>
      <c r="R601" s="109">
        <f t="shared" si="3377"/>
        <v>1058.0899999999999</v>
      </c>
      <c r="S601" s="109">
        <f t="shared" si="3362"/>
        <v>1050.06</v>
      </c>
      <c r="T601" s="109">
        <f t="shared" si="3378"/>
        <v>1050.06</v>
      </c>
      <c r="U601" s="109">
        <f t="shared" si="3363"/>
        <v>1060.0899999999999</v>
      </c>
      <c r="V601" s="109">
        <f t="shared" si="3364"/>
        <v>1060.0899999999999</v>
      </c>
      <c r="W601" s="109">
        <f t="shared" si="3365"/>
        <v>1123.8775326810628</v>
      </c>
      <c r="X601" s="109">
        <f t="shared" si="3379"/>
        <v>1123.8775326810628</v>
      </c>
      <c r="Y601" s="109">
        <f t="shared" si="3366"/>
        <v>1124.3399999999999</v>
      </c>
      <c r="Z601" s="109">
        <f t="shared" si="3380"/>
        <v>1124.3399999999999</v>
      </c>
      <c r="AA601" s="109">
        <f t="shared" si="3367"/>
        <v>1126.4568749999989</v>
      </c>
      <c r="AB601" s="109">
        <f t="shared" si="3381"/>
        <v>1126.4568749999989</v>
      </c>
      <c r="AC601" s="109">
        <f t="shared" si="3368"/>
        <v>1124.4930833333331</v>
      </c>
      <c r="AD601" s="109">
        <f t="shared" si="3382"/>
        <v>1124.4930833333331</v>
      </c>
      <c r="AE601" s="109">
        <f t="shared" si="3369"/>
        <v>1124.4890404061762</v>
      </c>
      <c r="AF601" s="109">
        <f t="shared" si="3383"/>
        <v>1124.4890404061762</v>
      </c>
      <c r="AG601" s="109">
        <f t="shared" si="3384"/>
        <v>1123.1238136873469</v>
      </c>
      <c r="AH601" s="109">
        <f t="shared" si="3385"/>
        <v>1123.1238136873469</v>
      </c>
      <c r="AI601" s="35">
        <f t="shared" si="3386"/>
        <v>1076.608661999408</v>
      </c>
      <c r="AJ601" s="109">
        <f t="shared" si="3387"/>
        <v>1076.608661999408</v>
      </c>
      <c r="AK601" s="35">
        <f t="shared" si="3388"/>
        <v>1076.608661999408</v>
      </c>
      <c r="AL601" s="109">
        <f t="shared" si="3389"/>
        <v>1076.608661999408</v>
      </c>
      <c r="AM601" s="35">
        <f t="shared" si="3390"/>
        <v>1076.6456011701148</v>
      </c>
      <c r="AN601" s="109">
        <f t="shared" si="3391"/>
        <v>1076.6456011701148</v>
      </c>
      <c r="AO601" s="35">
        <f t="shared" si="3392"/>
        <v>1076.765700416463</v>
      </c>
      <c r="AP601" s="109">
        <f t="shared" si="3393"/>
        <v>1076.765700416463</v>
      </c>
      <c r="BB601">
        <v>176</v>
      </c>
      <c r="BE601" s="327">
        <f t="shared" si="3353"/>
        <v>10000</v>
      </c>
      <c r="JE601" s="327"/>
      <c r="JF601" s="327"/>
      <c r="MZ601">
        <v>175</v>
      </c>
      <c r="NA601" s="591">
        <f t="shared" si="3403"/>
        <v>0.02</v>
      </c>
      <c r="OU601">
        <v>175</v>
      </c>
      <c r="OV601" s="591">
        <f t="shared" si="3404"/>
        <v>0.02</v>
      </c>
      <c r="OW601" s="591">
        <f t="shared" si="3405"/>
        <v>0</v>
      </c>
    </row>
    <row r="602" spans="2:413" hidden="1" x14ac:dyDescent="0.3">
      <c r="B602">
        <v>176</v>
      </c>
      <c r="C602" s="109">
        <f t="shared" si="3354"/>
        <v>1111.77</v>
      </c>
      <c r="D602" s="109">
        <f t="shared" si="3370"/>
        <v>1111.77</v>
      </c>
      <c r="E602" s="109">
        <f t="shared" si="3355"/>
        <v>1069.93</v>
      </c>
      <c r="F602" s="109">
        <f t="shared" si="3371"/>
        <v>1069.93</v>
      </c>
      <c r="G602" s="109">
        <f t="shared" si="3356"/>
        <v>1117.72</v>
      </c>
      <c r="H602" s="109">
        <f t="shared" si="3372"/>
        <v>1117.72</v>
      </c>
      <c r="I602" s="109">
        <f t="shared" si="3357"/>
        <v>1073.21</v>
      </c>
      <c r="J602" s="109">
        <f t="shared" si="3373"/>
        <v>1073.21</v>
      </c>
      <c r="K602" s="109">
        <f t="shared" si="3358"/>
        <v>1117.6300000000001</v>
      </c>
      <c r="L602" s="109">
        <f t="shared" si="3374"/>
        <v>1117.6300000000001</v>
      </c>
      <c r="M602" s="109">
        <f t="shared" si="3359"/>
        <v>1123.43</v>
      </c>
      <c r="N602" s="109">
        <f t="shared" si="3375"/>
        <v>1123.43</v>
      </c>
      <c r="O602" s="109">
        <f t="shared" si="3360"/>
        <v>1046.53</v>
      </c>
      <c r="P602" s="109">
        <f t="shared" si="3376"/>
        <v>1046.53</v>
      </c>
      <c r="Q602" s="109">
        <f t="shared" si="3361"/>
        <v>1058.0899999999999</v>
      </c>
      <c r="R602" s="109">
        <f t="shared" si="3377"/>
        <v>1058.0899999999999</v>
      </c>
      <c r="S602" s="109">
        <f t="shared" si="3362"/>
        <v>1050.06</v>
      </c>
      <c r="T602" s="109">
        <f t="shared" si="3378"/>
        <v>1050.06</v>
      </c>
      <c r="U602" s="109">
        <f t="shared" si="3363"/>
        <v>1060.0899999999999</v>
      </c>
      <c r="V602" s="109">
        <f t="shared" si="3364"/>
        <v>1060.0899999999999</v>
      </c>
      <c r="W602" s="109">
        <f t="shared" si="3365"/>
        <v>1123.8775326810628</v>
      </c>
      <c r="X602" s="109">
        <f t="shared" si="3379"/>
        <v>1123.8775326810628</v>
      </c>
      <c r="Y602" s="109">
        <f t="shared" si="3366"/>
        <v>1124.3399999999999</v>
      </c>
      <c r="Z602" s="109">
        <f t="shared" si="3380"/>
        <v>1124.3399999999999</v>
      </c>
      <c r="AA602" s="109">
        <f t="shared" si="3367"/>
        <v>1126.4568749999989</v>
      </c>
      <c r="AB602" s="109">
        <f t="shared" si="3381"/>
        <v>1126.4568749999989</v>
      </c>
      <c r="AC602" s="109">
        <f t="shared" si="3368"/>
        <v>1124.4930833333331</v>
      </c>
      <c r="AD602" s="109">
        <f t="shared" si="3382"/>
        <v>1124.4930833333331</v>
      </c>
      <c r="AE602" s="109">
        <f t="shared" si="3369"/>
        <v>1124.4890404061762</v>
      </c>
      <c r="AF602" s="109">
        <f t="shared" si="3383"/>
        <v>1124.4890404061762</v>
      </c>
      <c r="AG602" s="109">
        <f t="shared" si="3384"/>
        <v>1123.1238136873469</v>
      </c>
      <c r="AH602" s="109">
        <f t="shared" si="3385"/>
        <v>1123.1238136873469</v>
      </c>
      <c r="AI602" s="35">
        <f t="shared" si="3386"/>
        <v>1076.608661999408</v>
      </c>
      <c r="AJ602" s="109">
        <f t="shared" si="3387"/>
        <v>1076.608661999408</v>
      </c>
      <c r="AK602" s="35">
        <f t="shared" si="3388"/>
        <v>1076.608661999408</v>
      </c>
      <c r="AL602" s="109">
        <f t="shared" si="3389"/>
        <v>1076.608661999408</v>
      </c>
      <c r="AM602" s="35">
        <f t="shared" si="3390"/>
        <v>1076.6456011701148</v>
      </c>
      <c r="AN602" s="109">
        <f t="shared" si="3391"/>
        <v>1076.6456011701148</v>
      </c>
      <c r="AO602" s="35">
        <f t="shared" si="3392"/>
        <v>1076.765700416463</v>
      </c>
      <c r="AP602" s="109">
        <f t="shared" si="3393"/>
        <v>1076.765700416463</v>
      </c>
      <c r="BB602">
        <v>177</v>
      </c>
      <c r="BE602" s="327">
        <f t="shared" si="3353"/>
        <v>10000</v>
      </c>
      <c r="JE602" s="327"/>
      <c r="JF602" s="327"/>
      <c r="MZ602">
        <v>176</v>
      </c>
      <c r="NA602" s="591">
        <f t="shared" si="3403"/>
        <v>0.02</v>
      </c>
      <c r="OU602">
        <v>176</v>
      </c>
      <c r="OV602" s="591">
        <f t="shared" si="3404"/>
        <v>0.02</v>
      </c>
      <c r="OW602" s="591">
        <f t="shared" si="3405"/>
        <v>0</v>
      </c>
    </row>
    <row r="603" spans="2:413" hidden="1" x14ac:dyDescent="0.3">
      <c r="B603">
        <v>177</v>
      </c>
      <c r="C603" s="109">
        <f t="shared" si="3354"/>
        <v>1111.77</v>
      </c>
      <c r="D603" s="109">
        <f t="shared" si="3370"/>
        <v>1111.77</v>
      </c>
      <c r="E603" s="109">
        <f t="shared" si="3355"/>
        <v>1069.0899999999999</v>
      </c>
      <c r="F603" s="109">
        <f t="shared" si="3371"/>
        <v>1069.0899999999999</v>
      </c>
      <c r="G603" s="109">
        <f t="shared" si="3356"/>
        <v>1117.72</v>
      </c>
      <c r="H603" s="109">
        <f t="shared" si="3372"/>
        <v>1117.72</v>
      </c>
      <c r="I603" s="109">
        <f t="shared" si="3357"/>
        <v>1073.21</v>
      </c>
      <c r="J603" s="109">
        <f t="shared" si="3373"/>
        <v>1073.21</v>
      </c>
      <c r="K603" s="109">
        <f t="shared" si="3358"/>
        <v>1117.6300000000001</v>
      </c>
      <c r="L603" s="109">
        <f t="shared" si="3374"/>
        <v>1117.6300000000001</v>
      </c>
      <c r="M603" s="109">
        <f t="shared" si="3359"/>
        <v>1123.43</v>
      </c>
      <c r="N603" s="109">
        <f t="shared" si="3375"/>
        <v>1123.43</v>
      </c>
      <c r="O603" s="109">
        <f t="shared" si="3360"/>
        <v>1046.02</v>
      </c>
      <c r="P603" s="109">
        <f t="shared" si="3376"/>
        <v>1046.02</v>
      </c>
      <c r="Q603" s="109">
        <f t="shared" si="3361"/>
        <v>1058.0899999999999</v>
      </c>
      <c r="R603" s="109">
        <f t="shared" si="3377"/>
        <v>1058.0899999999999</v>
      </c>
      <c r="S603" s="109">
        <f t="shared" si="3362"/>
        <v>1050.06</v>
      </c>
      <c r="T603" s="109">
        <f t="shared" si="3378"/>
        <v>1050.06</v>
      </c>
      <c r="U603" s="109">
        <f t="shared" si="3363"/>
        <v>1060.0899999999999</v>
      </c>
      <c r="V603" s="109">
        <f t="shared" si="3364"/>
        <v>1060.0899999999999</v>
      </c>
      <c r="W603" s="109">
        <f t="shared" si="3365"/>
        <v>1123.8775326810628</v>
      </c>
      <c r="X603" s="109">
        <f t="shared" si="3379"/>
        <v>1123.8775326810628</v>
      </c>
      <c r="Y603" s="109">
        <f t="shared" si="3366"/>
        <v>1124.3399999999999</v>
      </c>
      <c r="Z603" s="109">
        <f t="shared" si="3380"/>
        <v>1124.3399999999999</v>
      </c>
      <c r="AA603" s="109">
        <f t="shared" si="3367"/>
        <v>1126.4568749999989</v>
      </c>
      <c r="AB603" s="109">
        <f t="shared" si="3381"/>
        <v>1126.4568749999989</v>
      </c>
      <c r="AC603" s="109">
        <f t="shared" si="3368"/>
        <v>1124.4930833333331</v>
      </c>
      <c r="AD603" s="109">
        <f t="shared" si="3382"/>
        <v>1124.4930833333331</v>
      </c>
      <c r="AE603" s="109">
        <f t="shared" si="3369"/>
        <v>1124.4890404061762</v>
      </c>
      <c r="AF603" s="109">
        <f t="shared" si="3383"/>
        <v>1124.4890404061762</v>
      </c>
      <c r="AG603" s="109">
        <f t="shared" si="3384"/>
        <v>1123.1238136873469</v>
      </c>
      <c r="AH603" s="109">
        <f t="shared" si="3385"/>
        <v>1123.1238136873469</v>
      </c>
      <c r="AI603" s="35">
        <f t="shared" si="3386"/>
        <v>1076.608661999408</v>
      </c>
      <c r="AJ603" s="109">
        <f t="shared" si="3387"/>
        <v>1076.608661999408</v>
      </c>
      <c r="AK603" s="35">
        <f t="shared" si="3388"/>
        <v>1076.608661999408</v>
      </c>
      <c r="AL603" s="109">
        <f t="shared" si="3389"/>
        <v>1076.608661999408</v>
      </c>
      <c r="AM603" s="35">
        <f t="shared" si="3390"/>
        <v>1076.6456011701148</v>
      </c>
      <c r="AN603" s="109">
        <f t="shared" si="3391"/>
        <v>1076.6456011701148</v>
      </c>
      <c r="AO603" s="35">
        <f t="shared" si="3392"/>
        <v>1076.765700416463</v>
      </c>
      <c r="AP603" s="109">
        <f t="shared" si="3393"/>
        <v>1076.765700416463</v>
      </c>
      <c r="BB603">
        <v>178</v>
      </c>
      <c r="BE603" s="327">
        <f t="shared" si="3353"/>
        <v>10000</v>
      </c>
      <c r="JE603" s="327"/>
      <c r="JF603" s="327"/>
      <c r="MZ603">
        <v>177</v>
      </c>
      <c r="NA603" s="591">
        <f t="shared" si="3403"/>
        <v>0.02</v>
      </c>
      <c r="OU603">
        <v>177</v>
      </c>
      <c r="OV603" s="591">
        <f t="shared" si="3404"/>
        <v>0.02</v>
      </c>
      <c r="OW603" s="591">
        <f t="shared" si="3405"/>
        <v>0</v>
      </c>
    </row>
    <row r="604" spans="2:413" hidden="1" x14ac:dyDescent="0.3">
      <c r="B604">
        <v>178</v>
      </c>
      <c r="C604" s="109">
        <f t="shared" si="3354"/>
        <v>1111.77</v>
      </c>
      <c r="D604" s="109">
        <f t="shared" si="3370"/>
        <v>1111.77</v>
      </c>
      <c r="E604" s="109">
        <f t="shared" si="3355"/>
        <v>1068.25</v>
      </c>
      <c r="F604" s="109">
        <f t="shared" si="3371"/>
        <v>1068.25</v>
      </c>
      <c r="G604" s="109">
        <f t="shared" si="3356"/>
        <v>1117.72</v>
      </c>
      <c r="H604" s="109">
        <f t="shared" si="3372"/>
        <v>1117.72</v>
      </c>
      <c r="I604" s="109">
        <f t="shared" si="3357"/>
        <v>1073.21</v>
      </c>
      <c r="J604" s="109">
        <f t="shared" si="3373"/>
        <v>1073.21</v>
      </c>
      <c r="K604" s="109">
        <f t="shared" si="3358"/>
        <v>1117.6300000000001</v>
      </c>
      <c r="L604" s="109">
        <f t="shared" si="3374"/>
        <v>1117.6300000000001</v>
      </c>
      <c r="M604" s="109">
        <f t="shared" si="3359"/>
        <v>1123.43</v>
      </c>
      <c r="N604" s="109">
        <f t="shared" si="3375"/>
        <v>1123.43</v>
      </c>
      <c r="O604" s="109">
        <f t="shared" si="3360"/>
        <v>1045.52</v>
      </c>
      <c r="P604" s="109">
        <f t="shared" si="3376"/>
        <v>1045.52</v>
      </c>
      <c r="Q604" s="109">
        <f t="shared" si="3361"/>
        <v>1058.0899999999999</v>
      </c>
      <c r="R604" s="109">
        <f t="shared" si="3377"/>
        <v>1058.0899999999999</v>
      </c>
      <c r="S604" s="109">
        <f t="shared" si="3362"/>
        <v>1050.06</v>
      </c>
      <c r="T604" s="109">
        <f t="shared" si="3378"/>
        <v>1050.06</v>
      </c>
      <c r="U604" s="109">
        <f t="shared" si="3363"/>
        <v>1060.0899999999999</v>
      </c>
      <c r="V604" s="109">
        <f t="shared" si="3364"/>
        <v>1060.0899999999999</v>
      </c>
      <c r="W604" s="109">
        <f t="shared" si="3365"/>
        <v>1123.8775326810628</v>
      </c>
      <c r="X604" s="109">
        <f t="shared" si="3379"/>
        <v>1123.8775326810628</v>
      </c>
      <c r="Y604" s="109">
        <f t="shared" si="3366"/>
        <v>1124.3399999999999</v>
      </c>
      <c r="Z604" s="109">
        <f t="shared" si="3380"/>
        <v>1124.3399999999999</v>
      </c>
      <c r="AA604" s="109">
        <f t="shared" si="3367"/>
        <v>1126.4568749999989</v>
      </c>
      <c r="AB604" s="109">
        <f t="shared" si="3381"/>
        <v>1126.4568749999989</v>
      </c>
      <c r="AC604" s="109">
        <f t="shared" si="3368"/>
        <v>1124.4930833333331</v>
      </c>
      <c r="AD604" s="109">
        <f t="shared" si="3382"/>
        <v>1124.4930833333331</v>
      </c>
      <c r="AE604" s="109">
        <f t="shared" si="3369"/>
        <v>1124.4890404061762</v>
      </c>
      <c r="AF604" s="109">
        <f t="shared" si="3383"/>
        <v>1124.4890404061762</v>
      </c>
      <c r="AG604" s="109">
        <f t="shared" si="3384"/>
        <v>1123.1238136873469</v>
      </c>
      <c r="AH604" s="109">
        <f t="shared" si="3385"/>
        <v>1123.1238136873469</v>
      </c>
      <c r="AI604" s="35">
        <f t="shared" si="3386"/>
        <v>1076.608661999408</v>
      </c>
      <c r="AJ604" s="109">
        <f t="shared" si="3387"/>
        <v>1076.608661999408</v>
      </c>
      <c r="AK604" s="35">
        <f t="shared" si="3388"/>
        <v>1076.608661999408</v>
      </c>
      <c r="AL604" s="109">
        <f t="shared" si="3389"/>
        <v>1076.608661999408</v>
      </c>
      <c r="AM604" s="35">
        <f t="shared" si="3390"/>
        <v>1076.6456011701148</v>
      </c>
      <c r="AN604" s="109">
        <f t="shared" si="3391"/>
        <v>1076.6456011701148</v>
      </c>
      <c r="AO604" s="35">
        <f t="shared" si="3392"/>
        <v>1076.765700416463</v>
      </c>
      <c r="AP604" s="109">
        <f t="shared" si="3393"/>
        <v>1076.765700416463</v>
      </c>
      <c r="BB604">
        <v>179</v>
      </c>
      <c r="BE604" s="327">
        <f t="shared" si="3353"/>
        <v>10000</v>
      </c>
      <c r="JE604" s="327"/>
      <c r="JF604" s="327"/>
      <c r="MZ604">
        <v>178</v>
      </c>
      <c r="NA604" s="591">
        <f t="shared" si="3403"/>
        <v>0.02</v>
      </c>
      <c r="OU604">
        <v>178</v>
      </c>
      <c r="OV604" s="591">
        <f t="shared" si="3404"/>
        <v>0.02</v>
      </c>
      <c r="OW604" s="591">
        <f t="shared" si="3405"/>
        <v>0</v>
      </c>
    </row>
    <row r="605" spans="2:413" hidden="1" x14ac:dyDescent="0.3">
      <c r="B605">
        <v>179</v>
      </c>
      <c r="C605" s="109">
        <f t="shared" si="3354"/>
        <v>1111.77</v>
      </c>
      <c r="D605" s="109">
        <f t="shared" si="3370"/>
        <v>1111.77</v>
      </c>
      <c r="E605" s="109">
        <f t="shared" si="3355"/>
        <v>1067.3900000000001</v>
      </c>
      <c r="F605" s="109">
        <f t="shared" si="3371"/>
        <v>1067.3900000000001</v>
      </c>
      <c r="G605" s="109">
        <f t="shared" si="3356"/>
        <v>1117.72</v>
      </c>
      <c r="H605" s="109">
        <f t="shared" si="3372"/>
        <v>1117.72</v>
      </c>
      <c r="I605" s="109">
        <f t="shared" si="3357"/>
        <v>1073.21</v>
      </c>
      <c r="J605" s="109">
        <f t="shared" si="3373"/>
        <v>1073.21</v>
      </c>
      <c r="K605" s="109">
        <f t="shared" si="3358"/>
        <v>1117.6300000000001</v>
      </c>
      <c r="L605" s="109">
        <f t="shared" si="3374"/>
        <v>1117.6300000000001</v>
      </c>
      <c r="M605" s="109">
        <f t="shared" si="3359"/>
        <v>1123.43</v>
      </c>
      <c r="N605" s="109">
        <f t="shared" si="3375"/>
        <v>1123.43</v>
      </c>
      <c r="O605" s="109">
        <f t="shared" si="3360"/>
        <v>1045.01</v>
      </c>
      <c r="P605" s="109">
        <f t="shared" si="3376"/>
        <v>1045.01</v>
      </c>
      <c r="Q605" s="109">
        <f t="shared" si="3361"/>
        <v>1058.0899999999999</v>
      </c>
      <c r="R605" s="109">
        <f t="shared" si="3377"/>
        <v>1058.0899999999999</v>
      </c>
      <c r="S605" s="109">
        <f t="shared" si="3362"/>
        <v>1050.06</v>
      </c>
      <c r="T605" s="109">
        <f t="shared" si="3378"/>
        <v>1050.06</v>
      </c>
      <c r="U605" s="109">
        <f t="shared" si="3363"/>
        <v>1060.0899999999999</v>
      </c>
      <c r="V605" s="109">
        <f t="shared" si="3364"/>
        <v>1060.0899999999999</v>
      </c>
      <c r="W605" s="109">
        <f t="shared" si="3365"/>
        <v>1123.8775326810628</v>
      </c>
      <c r="X605" s="109">
        <f t="shared" si="3379"/>
        <v>1123.8775326810628</v>
      </c>
      <c r="Y605" s="109">
        <f t="shared" si="3366"/>
        <v>1124.3399999999999</v>
      </c>
      <c r="Z605" s="109">
        <f t="shared" si="3380"/>
        <v>1124.3399999999999</v>
      </c>
      <c r="AA605" s="109">
        <f t="shared" si="3367"/>
        <v>1126.4568749999989</v>
      </c>
      <c r="AB605" s="109">
        <f t="shared" si="3381"/>
        <v>1126.4568749999989</v>
      </c>
      <c r="AC605" s="109">
        <f t="shared" si="3368"/>
        <v>1124.4930833333331</v>
      </c>
      <c r="AD605" s="109">
        <f t="shared" si="3382"/>
        <v>1124.4930833333331</v>
      </c>
      <c r="AE605" s="109">
        <f t="shared" si="3369"/>
        <v>1124.4890404061762</v>
      </c>
      <c r="AF605" s="109">
        <f t="shared" si="3383"/>
        <v>1124.4890404061762</v>
      </c>
      <c r="AG605" s="109">
        <f t="shared" si="3384"/>
        <v>1123.1238136873469</v>
      </c>
      <c r="AH605" s="109">
        <f t="shared" si="3385"/>
        <v>1123.1238136873469</v>
      </c>
      <c r="AI605" s="35">
        <f t="shared" si="3386"/>
        <v>1076.608661999408</v>
      </c>
      <c r="AJ605" s="109">
        <f t="shared" si="3387"/>
        <v>1076.608661999408</v>
      </c>
      <c r="AK605" s="35">
        <f t="shared" si="3388"/>
        <v>1076.608661999408</v>
      </c>
      <c r="AL605" s="109">
        <f t="shared" si="3389"/>
        <v>1076.608661999408</v>
      </c>
      <c r="AM605" s="35">
        <f t="shared" si="3390"/>
        <v>1076.6456011701148</v>
      </c>
      <c r="AN605" s="109">
        <f t="shared" si="3391"/>
        <v>1076.6456011701148</v>
      </c>
      <c r="AO605" s="35">
        <f t="shared" si="3392"/>
        <v>1076.765700416463</v>
      </c>
      <c r="AP605" s="109">
        <f t="shared" si="3393"/>
        <v>1076.765700416463</v>
      </c>
      <c r="BB605">
        <v>180</v>
      </c>
      <c r="BE605" s="327">
        <f t="shared" si="3353"/>
        <v>10000</v>
      </c>
      <c r="JE605" s="327"/>
      <c r="JF605" s="327"/>
      <c r="MZ605">
        <v>179</v>
      </c>
      <c r="NA605" s="591">
        <f t="shared" si="3403"/>
        <v>0.02</v>
      </c>
      <c r="OU605">
        <v>179</v>
      </c>
      <c r="OV605" s="591">
        <f t="shared" si="3404"/>
        <v>0.02</v>
      </c>
      <c r="OW605" s="591">
        <f t="shared" si="3405"/>
        <v>0</v>
      </c>
    </row>
    <row r="606" spans="2:413" hidden="1" x14ac:dyDescent="0.3">
      <c r="B606">
        <v>180</v>
      </c>
      <c r="C606" s="109">
        <f t="shared" si="3354"/>
        <v>1111.77</v>
      </c>
      <c r="D606" s="109">
        <f t="shared" si="3370"/>
        <v>0</v>
      </c>
      <c r="E606" s="109">
        <f t="shared" si="3355"/>
        <v>1066.53</v>
      </c>
      <c r="F606" s="109">
        <f t="shared" si="3371"/>
        <v>0</v>
      </c>
      <c r="G606" s="109">
        <f t="shared" si="3356"/>
        <v>1117.72</v>
      </c>
      <c r="H606" s="109">
        <f t="shared" si="3372"/>
        <v>0</v>
      </c>
      <c r="I606" s="109">
        <f t="shared" si="3357"/>
        <v>1073.21</v>
      </c>
      <c r="J606" s="109">
        <f t="shared" si="3373"/>
        <v>0</v>
      </c>
      <c r="K606" s="109">
        <f t="shared" si="3358"/>
        <v>1117.6300000000001</v>
      </c>
      <c r="L606" s="109">
        <f t="shared" si="3374"/>
        <v>0</v>
      </c>
      <c r="M606" s="109">
        <f t="shared" si="3359"/>
        <v>1123.43</v>
      </c>
      <c r="N606" s="109">
        <f t="shared" si="3375"/>
        <v>0</v>
      </c>
      <c r="O606" s="109">
        <f t="shared" si="3360"/>
        <v>1044.5</v>
      </c>
      <c r="P606" s="109">
        <f t="shared" si="3376"/>
        <v>0</v>
      </c>
      <c r="Q606" s="109">
        <f t="shared" si="3361"/>
        <v>1058.0899999999999</v>
      </c>
      <c r="R606" s="109">
        <f t="shared" si="3377"/>
        <v>0</v>
      </c>
      <c r="S606" s="109">
        <f t="shared" si="3362"/>
        <v>1050.06</v>
      </c>
      <c r="T606" s="109">
        <f t="shared" si="3378"/>
        <v>0</v>
      </c>
      <c r="U606" s="109">
        <f t="shared" si="3363"/>
        <v>1060.0899999999999</v>
      </c>
      <c r="V606" s="109">
        <f t="shared" si="3364"/>
        <v>0</v>
      </c>
      <c r="W606" s="109">
        <f t="shared" si="3365"/>
        <v>1123.8775326810628</v>
      </c>
      <c r="X606" s="109">
        <f t="shared" si="3379"/>
        <v>0</v>
      </c>
      <c r="Y606" s="109">
        <f t="shared" si="3366"/>
        <v>1124.3399999999999</v>
      </c>
      <c r="Z606" s="109">
        <f t="shared" si="3380"/>
        <v>0</v>
      </c>
      <c r="AA606" s="109">
        <f t="shared" si="3367"/>
        <v>1126.4568749999989</v>
      </c>
      <c r="AB606" s="109">
        <f t="shared" si="3381"/>
        <v>0</v>
      </c>
      <c r="AC606" s="109">
        <f t="shared" si="3368"/>
        <v>1124.4930833333331</v>
      </c>
      <c r="AD606" s="109">
        <f t="shared" si="3382"/>
        <v>0</v>
      </c>
      <c r="AE606" s="109">
        <f t="shared" si="3369"/>
        <v>1124.4890404061762</v>
      </c>
      <c r="AF606" s="109">
        <f t="shared" si="3383"/>
        <v>0</v>
      </c>
      <c r="AG606" s="109">
        <f t="shared" si="3384"/>
        <v>1123.1238136873469</v>
      </c>
      <c r="AH606" s="109">
        <f t="shared" si="3385"/>
        <v>0</v>
      </c>
      <c r="AI606" s="35">
        <f t="shared" si="3386"/>
        <v>1076.608661999408</v>
      </c>
      <c r="AJ606" s="109">
        <f t="shared" si="3387"/>
        <v>0</v>
      </c>
      <c r="AK606" s="35">
        <f t="shared" si="3388"/>
        <v>1076.608661999408</v>
      </c>
      <c r="AL606" s="109">
        <f t="shared" si="3389"/>
        <v>0</v>
      </c>
      <c r="AM606" s="35">
        <f t="shared" si="3390"/>
        <v>1076.6456011701148</v>
      </c>
      <c r="AN606" s="109">
        <f t="shared" si="3391"/>
        <v>0</v>
      </c>
      <c r="AO606" s="35">
        <f t="shared" si="3392"/>
        <v>1076.765700416463</v>
      </c>
      <c r="AP606" s="109">
        <f t="shared" si="3393"/>
        <v>0</v>
      </c>
      <c r="BB606">
        <v>181</v>
      </c>
      <c r="BE606" s="327">
        <f t="shared" si="3353"/>
        <v>10000</v>
      </c>
      <c r="JE606" s="327"/>
      <c r="JF606" s="327"/>
      <c r="MZ606" s="616">
        <v>180</v>
      </c>
      <c r="NA606" s="617">
        <f t="shared" si="3403"/>
        <v>0.02</v>
      </c>
      <c r="OU606" s="616">
        <v>180</v>
      </c>
      <c r="OV606" s="617">
        <f t="shared" si="3404"/>
        <v>0.02</v>
      </c>
      <c r="OW606" s="617">
        <f t="shared" si="3405"/>
        <v>0</v>
      </c>
    </row>
    <row r="607" spans="2:413" hidden="1" x14ac:dyDescent="0.3">
      <c r="B607">
        <v>181</v>
      </c>
      <c r="C607" s="109">
        <f t="shared" si="3354"/>
        <v>1111.77</v>
      </c>
      <c r="D607" s="109">
        <f t="shared" si="3370"/>
        <v>1111.77</v>
      </c>
      <c r="E607" s="109">
        <f t="shared" si="3355"/>
        <v>1065.69</v>
      </c>
      <c r="F607" s="109">
        <f t="shared" si="3371"/>
        <v>1065.69</v>
      </c>
      <c r="G607" s="109">
        <f t="shared" si="3356"/>
        <v>1117.72</v>
      </c>
      <c r="H607" s="109">
        <f t="shared" si="3372"/>
        <v>1117.72</v>
      </c>
      <c r="I607" s="109">
        <f t="shared" si="3357"/>
        <v>1063.47</v>
      </c>
      <c r="J607" s="109">
        <f t="shared" si="3373"/>
        <v>1063.47</v>
      </c>
      <c r="K607" s="109">
        <f t="shared" si="3358"/>
        <v>1117.6300000000001</v>
      </c>
      <c r="L607" s="109">
        <f t="shared" si="3374"/>
        <v>1117.6300000000001</v>
      </c>
      <c r="M607" s="109">
        <f t="shared" si="3359"/>
        <v>1121.76</v>
      </c>
      <c r="N607" s="109">
        <f t="shared" si="3375"/>
        <v>1121.76</v>
      </c>
      <c r="O607" s="109">
        <f t="shared" si="3360"/>
        <v>1043.51</v>
      </c>
      <c r="P607" s="109">
        <f t="shared" si="3376"/>
        <v>1043.51</v>
      </c>
      <c r="Q607" s="109">
        <f t="shared" si="3361"/>
        <v>1058.0899999999999</v>
      </c>
      <c r="R607" s="109">
        <f t="shared" si="3377"/>
        <v>1058.0899999999999</v>
      </c>
      <c r="S607" s="109">
        <f t="shared" si="3362"/>
        <v>1043.51</v>
      </c>
      <c r="T607" s="109">
        <f t="shared" si="3378"/>
        <v>1043.51</v>
      </c>
      <c r="U607" s="109">
        <f t="shared" si="3363"/>
        <v>1060.0899999999999</v>
      </c>
      <c r="V607" s="109">
        <f t="shared" si="3364"/>
        <v>1060.0899999999999</v>
      </c>
      <c r="W607" s="109">
        <f t="shared" si="3365"/>
        <v>1123.8775326810628</v>
      </c>
      <c r="X607" s="109">
        <f t="shared" si="3379"/>
        <v>1123.8775326810628</v>
      </c>
      <c r="Y607" s="109">
        <f t="shared" si="3366"/>
        <v>1124.3399999999999</v>
      </c>
      <c r="Z607" s="109">
        <f t="shared" si="3380"/>
        <v>1124.3399999999999</v>
      </c>
      <c r="AA607" s="109">
        <f t="shared" si="3367"/>
        <v>1126.4568749999989</v>
      </c>
      <c r="AB607" s="109">
        <f t="shared" si="3381"/>
        <v>1126.4568749999989</v>
      </c>
      <c r="AC607" s="109">
        <f t="shared" si="3368"/>
        <v>1124.4930833333331</v>
      </c>
      <c r="AD607" s="109">
        <f t="shared" si="3382"/>
        <v>1124.4930833333331</v>
      </c>
      <c r="AE607" s="109">
        <f t="shared" si="3369"/>
        <v>1124.4890404061762</v>
      </c>
      <c r="AF607" s="109">
        <f t="shared" si="3383"/>
        <v>1124.4890404061762</v>
      </c>
      <c r="AG607" s="109">
        <f t="shared" si="3384"/>
        <v>1123.1238136873469</v>
      </c>
      <c r="AH607" s="109">
        <f t="shared" si="3385"/>
        <v>1123.1238136873469</v>
      </c>
      <c r="AI607" s="35">
        <f t="shared" si="3386"/>
        <v>1076.608661999408</v>
      </c>
      <c r="AJ607" s="109">
        <f t="shared" si="3387"/>
        <v>1076.608661999408</v>
      </c>
      <c r="AK607" s="35">
        <f t="shared" si="3388"/>
        <v>1076.608661999408</v>
      </c>
      <c r="AL607" s="109">
        <f t="shared" si="3389"/>
        <v>1076.608661999408</v>
      </c>
      <c r="AM607" s="35">
        <f t="shared" si="3390"/>
        <v>1076.6456011701148</v>
      </c>
      <c r="AN607" s="109">
        <f t="shared" si="3391"/>
        <v>1076.6456011701148</v>
      </c>
      <c r="AO607" s="35">
        <f t="shared" si="3392"/>
        <v>1076.765700416463</v>
      </c>
      <c r="AP607" s="109">
        <f t="shared" si="3393"/>
        <v>1076.765700416463</v>
      </c>
      <c r="BB607">
        <v>182</v>
      </c>
      <c r="BE607" s="327">
        <f t="shared" si="3353"/>
        <v>10000</v>
      </c>
      <c r="JE607" s="327"/>
      <c r="JF607" s="327"/>
      <c r="MZ607">
        <v>181</v>
      </c>
      <c r="NA607" s="591">
        <f>$D$7+($AT$42*$L$7)+($AV$42*$M$7)</f>
        <v>0.02</v>
      </c>
      <c r="OU607">
        <v>181</v>
      </c>
      <c r="OV607" s="591">
        <f>$D$7+($BB$42*$L$7)+($BD$42*$M$7)</f>
        <v>0.02</v>
      </c>
      <c r="OW607" s="591">
        <f>($BB$42)+($BD$42)</f>
        <v>0</v>
      </c>
    </row>
    <row r="608" spans="2:413" hidden="1" x14ac:dyDescent="0.3">
      <c r="B608">
        <v>182</v>
      </c>
      <c r="C608" s="109">
        <f t="shared" si="3354"/>
        <v>1111.77</v>
      </c>
      <c r="D608" s="109">
        <f t="shared" si="3370"/>
        <v>1111.77</v>
      </c>
      <c r="E608" s="109">
        <f t="shared" si="3355"/>
        <v>1064.83</v>
      </c>
      <c r="F608" s="109">
        <f t="shared" si="3371"/>
        <v>1064.83</v>
      </c>
      <c r="G608" s="109">
        <f t="shared" si="3356"/>
        <v>1117.72</v>
      </c>
      <c r="H608" s="109">
        <f t="shared" si="3372"/>
        <v>1117.72</v>
      </c>
      <c r="I608" s="109">
        <f t="shared" si="3357"/>
        <v>1063.47</v>
      </c>
      <c r="J608" s="109">
        <f t="shared" si="3373"/>
        <v>1063.47</v>
      </c>
      <c r="K608" s="109">
        <f t="shared" si="3358"/>
        <v>1117.6300000000001</v>
      </c>
      <c r="L608" s="109">
        <f t="shared" si="3374"/>
        <v>1117.6300000000001</v>
      </c>
      <c r="M608" s="109">
        <f t="shared" si="3359"/>
        <v>1121.76</v>
      </c>
      <c r="N608" s="109">
        <f t="shared" si="3375"/>
        <v>1121.76</v>
      </c>
      <c r="O608" s="109">
        <f t="shared" si="3360"/>
        <v>1043</v>
      </c>
      <c r="P608" s="109">
        <f t="shared" si="3376"/>
        <v>1043</v>
      </c>
      <c r="Q608" s="109">
        <f t="shared" si="3361"/>
        <v>1058.0899999999999</v>
      </c>
      <c r="R608" s="109">
        <f t="shared" si="3377"/>
        <v>1058.0899999999999</v>
      </c>
      <c r="S608" s="109">
        <f t="shared" si="3362"/>
        <v>1043.51</v>
      </c>
      <c r="T608" s="109">
        <f t="shared" si="3378"/>
        <v>1043.51</v>
      </c>
      <c r="U608" s="109">
        <f t="shared" si="3363"/>
        <v>1060.0899999999999</v>
      </c>
      <c r="V608" s="109">
        <f t="shared" si="3364"/>
        <v>1060.0899999999999</v>
      </c>
      <c r="W608" s="109">
        <f t="shared" si="3365"/>
        <v>1123.8775326810628</v>
      </c>
      <c r="X608" s="109">
        <f t="shared" si="3379"/>
        <v>1123.8775326810628</v>
      </c>
      <c r="Y608" s="109">
        <f t="shared" si="3366"/>
        <v>1124.3399999999999</v>
      </c>
      <c r="Z608" s="109">
        <f t="shared" si="3380"/>
        <v>1124.3399999999999</v>
      </c>
      <c r="AA608" s="109">
        <f t="shared" si="3367"/>
        <v>1126.4568749999989</v>
      </c>
      <c r="AB608" s="109">
        <f t="shared" si="3381"/>
        <v>1126.4568749999989</v>
      </c>
      <c r="AC608" s="109">
        <f t="shared" si="3368"/>
        <v>1124.4930833333331</v>
      </c>
      <c r="AD608" s="109">
        <f t="shared" si="3382"/>
        <v>1124.4930833333331</v>
      </c>
      <c r="AE608" s="109">
        <f t="shared" si="3369"/>
        <v>1124.4890404061762</v>
      </c>
      <c r="AF608" s="109">
        <f t="shared" si="3383"/>
        <v>1124.4890404061762</v>
      </c>
      <c r="AG608" s="109">
        <f t="shared" si="3384"/>
        <v>1123.1238136873469</v>
      </c>
      <c r="AH608" s="109">
        <f t="shared" si="3385"/>
        <v>1123.1238136873469</v>
      </c>
      <c r="AI608" s="35">
        <f t="shared" si="3386"/>
        <v>1076.608661999408</v>
      </c>
      <c r="AJ608" s="109">
        <f t="shared" si="3387"/>
        <v>1076.608661999408</v>
      </c>
      <c r="AK608" s="35">
        <f t="shared" si="3388"/>
        <v>1076.608661999408</v>
      </c>
      <c r="AL608" s="109">
        <f t="shared" si="3389"/>
        <v>1076.608661999408</v>
      </c>
      <c r="AM608" s="35">
        <f t="shared" si="3390"/>
        <v>1076.6456011701148</v>
      </c>
      <c r="AN608" s="109">
        <f t="shared" si="3391"/>
        <v>1076.6456011701148</v>
      </c>
      <c r="AO608" s="35">
        <f t="shared" si="3392"/>
        <v>1076.765700416463</v>
      </c>
      <c r="AP608" s="109">
        <f t="shared" si="3393"/>
        <v>1076.765700416463</v>
      </c>
      <c r="BB608">
        <v>183</v>
      </c>
      <c r="BE608" s="327">
        <f t="shared" si="3353"/>
        <v>10000</v>
      </c>
      <c r="JE608" s="327"/>
      <c r="JF608" s="327"/>
      <c r="MZ608">
        <v>182</v>
      </c>
      <c r="NA608" s="591">
        <f t="shared" ref="NA608:NA618" si="3406">$D$7+($AT$42*$L$7)+($AV$42*$M$7)</f>
        <v>0.02</v>
      </c>
      <c r="OU608">
        <v>182</v>
      </c>
      <c r="OV608" s="591">
        <f t="shared" ref="OV608:OV618" si="3407">$D$7+($BB$42*$L$7)+($BD$42*$M$7)</f>
        <v>0.02</v>
      </c>
      <c r="OW608" s="591">
        <f t="shared" ref="OW608:OW618" si="3408">($BB$42)+($BD$42)</f>
        <v>0</v>
      </c>
    </row>
    <row r="609" spans="2:413" hidden="1" x14ac:dyDescent="0.3">
      <c r="B609">
        <v>183</v>
      </c>
      <c r="C609" s="109">
        <f t="shared" si="3354"/>
        <v>1111.77</v>
      </c>
      <c r="D609" s="109">
        <f t="shared" si="3370"/>
        <v>1111.77</v>
      </c>
      <c r="E609" s="109">
        <f t="shared" si="3355"/>
        <v>1063.97</v>
      </c>
      <c r="F609" s="109">
        <f t="shared" si="3371"/>
        <v>1063.97</v>
      </c>
      <c r="G609" s="109">
        <f t="shared" si="3356"/>
        <v>1117.72</v>
      </c>
      <c r="H609" s="109">
        <f t="shared" si="3372"/>
        <v>1117.72</v>
      </c>
      <c r="I609" s="109">
        <f t="shared" si="3357"/>
        <v>1063.47</v>
      </c>
      <c r="J609" s="109">
        <f t="shared" si="3373"/>
        <v>1063.47</v>
      </c>
      <c r="K609" s="109">
        <f t="shared" si="3358"/>
        <v>1117.6300000000001</v>
      </c>
      <c r="L609" s="109">
        <f t="shared" si="3374"/>
        <v>1117.6300000000001</v>
      </c>
      <c r="M609" s="109">
        <f t="shared" si="3359"/>
        <v>1121.76</v>
      </c>
      <c r="N609" s="109">
        <f t="shared" si="3375"/>
        <v>1121.76</v>
      </c>
      <c r="O609" s="109">
        <f t="shared" si="3360"/>
        <v>1042.5</v>
      </c>
      <c r="P609" s="109">
        <f t="shared" si="3376"/>
        <v>1042.5</v>
      </c>
      <c r="Q609" s="109">
        <f t="shared" si="3361"/>
        <v>1058.0899999999999</v>
      </c>
      <c r="R609" s="109">
        <f t="shared" si="3377"/>
        <v>1058.0899999999999</v>
      </c>
      <c r="S609" s="109">
        <f t="shared" si="3362"/>
        <v>1043.51</v>
      </c>
      <c r="T609" s="109">
        <f t="shared" si="3378"/>
        <v>1043.51</v>
      </c>
      <c r="U609" s="109">
        <f t="shared" si="3363"/>
        <v>1060.0899999999999</v>
      </c>
      <c r="V609" s="109">
        <f t="shared" si="3364"/>
        <v>1060.0899999999999</v>
      </c>
      <c r="W609" s="109">
        <f t="shared" si="3365"/>
        <v>1123.8775326810628</v>
      </c>
      <c r="X609" s="109">
        <f t="shared" si="3379"/>
        <v>1123.8775326810628</v>
      </c>
      <c r="Y609" s="109">
        <f t="shared" si="3366"/>
        <v>1124.3399999999999</v>
      </c>
      <c r="Z609" s="109">
        <f t="shared" si="3380"/>
        <v>1124.3399999999999</v>
      </c>
      <c r="AA609" s="109">
        <f t="shared" si="3367"/>
        <v>1126.4568749999989</v>
      </c>
      <c r="AB609" s="109">
        <f t="shared" si="3381"/>
        <v>1126.4568749999989</v>
      </c>
      <c r="AC609" s="109">
        <f t="shared" si="3368"/>
        <v>1124.4930833333331</v>
      </c>
      <c r="AD609" s="109">
        <f t="shared" si="3382"/>
        <v>1124.4930833333331</v>
      </c>
      <c r="AE609" s="109">
        <f t="shared" si="3369"/>
        <v>1124.4890404061762</v>
      </c>
      <c r="AF609" s="109">
        <f t="shared" si="3383"/>
        <v>1124.4890404061762</v>
      </c>
      <c r="AG609" s="109">
        <f t="shared" si="3384"/>
        <v>1123.1238136873469</v>
      </c>
      <c r="AH609" s="109">
        <f t="shared" si="3385"/>
        <v>1123.1238136873469</v>
      </c>
      <c r="AI609" s="35">
        <f t="shared" si="3386"/>
        <v>1076.608661999408</v>
      </c>
      <c r="AJ609" s="109">
        <f t="shared" si="3387"/>
        <v>1076.608661999408</v>
      </c>
      <c r="AK609" s="35">
        <f t="shared" si="3388"/>
        <v>1076.608661999408</v>
      </c>
      <c r="AL609" s="109">
        <f t="shared" si="3389"/>
        <v>1076.608661999408</v>
      </c>
      <c r="AM609" s="35">
        <f t="shared" si="3390"/>
        <v>1076.6456011701148</v>
      </c>
      <c r="AN609" s="109">
        <f t="shared" si="3391"/>
        <v>1076.6456011701148</v>
      </c>
      <c r="AO609" s="35">
        <f t="shared" si="3392"/>
        <v>1076.765700416463</v>
      </c>
      <c r="AP609" s="109">
        <f t="shared" si="3393"/>
        <v>1076.765700416463</v>
      </c>
      <c r="BB609">
        <v>184</v>
      </c>
      <c r="BE609" s="327">
        <f t="shared" si="3353"/>
        <v>10000</v>
      </c>
      <c r="JE609" s="327"/>
      <c r="JF609" s="327"/>
      <c r="MZ609">
        <v>183</v>
      </c>
      <c r="NA609" s="591">
        <f t="shared" si="3406"/>
        <v>0.02</v>
      </c>
      <c r="OU609">
        <v>183</v>
      </c>
      <c r="OV609" s="591">
        <f t="shared" si="3407"/>
        <v>0.02</v>
      </c>
      <c r="OW609" s="591">
        <f t="shared" si="3408"/>
        <v>0</v>
      </c>
    </row>
    <row r="610" spans="2:413" hidden="1" x14ac:dyDescent="0.3">
      <c r="B610">
        <v>184</v>
      </c>
      <c r="C610" s="109">
        <f t="shared" si="3354"/>
        <v>1111.77</v>
      </c>
      <c r="D610" s="109">
        <f t="shared" si="3370"/>
        <v>1111.77</v>
      </c>
      <c r="E610" s="109">
        <f t="shared" si="3355"/>
        <v>1063.1099999999999</v>
      </c>
      <c r="F610" s="109">
        <f t="shared" si="3371"/>
        <v>1063.1099999999999</v>
      </c>
      <c r="G610" s="109">
        <f t="shared" si="3356"/>
        <v>1117.72</v>
      </c>
      <c r="H610" s="109">
        <f t="shared" si="3372"/>
        <v>1117.72</v>
      </c>
      <c r="I610" s="109">
        <f t="shared" si="3357"/>
        <v>1063.47</v>
      </c>
      <c r="J610" s="109">
        <f t="shared" si="3373"/>
        <v>1063.47</v>
      </c>
      <c r="K610" s="109">
        <f t="shared" si="3358"/>
        <v>1117.6300000000001</v>
      </c>
      <c r="L610" s="109">
        <f t="shared" si="3374"/>
        <v>1117.6300000000001</v>
      </c>
      <c r="M610" s="109">
        <f t="shared" si="3359"/>
        <v>1121.76</v>
      </c>
      <c r="N610" s="109">
        <f t="shared" si="3375"/>
        <v>1121.76</v>
      </c>
      <c r="O610" s="109">
        <f t="shared" si="3360"/>
        <v>1041.99</v>
      </c>
      <c r="P610" s="109">
        <f t="shared" si="3376"/>
        <v>1041.99</v>
      </c>
      <c r="Q610" s="109">
        <f t="shared" si="3361"/>
        <v>1058.0899999999999</v>
      </c>
      <c r="R610" s="109">
        <f t="shared" si="3377"/>
        <v>1058.0899999999999</v>
      </c>
      <c r="S610" s="109">
        <f t="shared" si="3362"/>
        <v>1043.51</v>
      </c>
      <c r="T610" s="109">
        <f t="shared" si="3378"/>
        <v>1043.51</v>
      </c>
      <c r="U610" s="109">
        <f t="shared" si="3363"/>
        <v>1060.0899999999999</v>
      </c>
      <c r="V610" s="109">
        <f t="shared" si="3364"/>
        <v>1060.0899999999999</v>
      </c>
      <c r="W610" s="109">
        <f t="shared" si="3365"/>
        <v>1123.8775326810628</v>
      </c>
      <c r="X610" s="109">
        <f t="shared" si="3379"/>
        <v>1123.8775326810628</v>
      </c>
      <c r="Y610" s="109">
        <f t="shared" si="3366"/>
        <v>1124.3399999999999</v>
      </c>
      <c r="Z610" s="109">
        <f t="shared" si="3380"/>
        <v>1124.3399999999999</v>
      </c>
      <c r="AA610" s="109">
        <f t="shared" si="3367"/>
        <v>1126.4568749999989</v>
      </c>
      <c r="AB610" s="109">
        <f t="shared" si="3381"/>
        <v>1126.4568749999989</v>
      </c>
      <c r="AC610" s="109">
        <f t="shared" si="3368"/>
        <v>1124.4930833333331</v>
      </c>
      <c r="AD610" s="109">
        <f t="shared" si="3382"/>
        <v>1124.4930833333331</v>
      </c>
      <c r="AE610" s="109">
        <f t="shared" si="3369"/>
        <v>1124.4890404061762</v>
      </c>
      <c r="AF610" s="109">
        <f t="shared" si="3383"/>
        <v>1124.4890404061762</v>
      </c>
      <c r="AG610" s="109">
        <f t="shared" si="3384"/>
        <v>1123.1238136873469</v>
      </c>
      <c r="AH610" s="109">
        <f t="shared" si="3385"/>
        <v>1123.1238136873469</v>
      </c>
      <c r="AI610" s="35">
        <f t="shared" si="3386"/>
        <v>1076.608661999408</v>
      </c>
      <c r="AJ610" s="109">
        <f t="shared" si="3387"/>
        <v>1076.608661999408</v>
      </c>
      <c r="AK610" s="35">
        <f t="shared" si="3388"/>
        <v>1076.608661999408</v>
      </c>
      <c r="AL610" s="109">
        <f t="shared" si="3389"/>
        <v>1076.608661999408</v>
      </c>
      <c r="AM610" s="35">
        <f t="shared" si="3390"/>
        <v>1076.6456011701148</v>
      </c>
      <c r="AN610" s="109">
        <f t="shared" si="3391"/>
        <v>1076.6456011701148</v>
      </c>
      <c r="AO610" s="35">
        <f t="shared" si="3392"/>
        <v>1076.765700416463</v>
      </c>
      <c r="AP610" s="109">
        <f t="shared" si="3393"/>
        <v>1076.765700416463</v>
      </c>
      <c r="BB610">
        <v>185</v>
      </c>
      <c r="BE610" s="327">
        <f t="shared" si="3353"/>
        <v>10000</v>
      </c>
      <c r="JE610" s="327"/>
      <c r="JF610" s="327"/>
      <c r="MZ610">
        <v>184</v>
      </c>
      <c r="NA610" s="591">
        <f t="shared" si="3406"/>
        <v>0.02</v>
      </c>
      <c r="OU610">
        <v>184</v>
      </c>
      <c r="OV610" s="591">
        <f t="shared" si="3407"/>
        <v>0.02</v>
      </c>
      <c r="OW610" s="591">
        <f t="shared" si="3408"/>
        <v>0</v>
      </c>
    </row>
    <row r="611" spans="2:413" hidden="1" x14ac:dyDescent="0.3">
      <c r="B611">
        <v>185</v>
      </c>
      <c r="C611" s="109">
        <f t="shared" si="3354"/>
        <v>1111.77</v>
      </c>
      <c r="D611" s="109">
        <f t="shared" si="3370"/>
        <v>1111.77</v>
      </c>
      <c r="E611" s="109">
        <f t="shared" si="3355"/>
        <v>1062.25</v>
      </c>
      <c r="F611" s="109">
        <f t="shared" si="3371"/>
        <v>1062.25</v>
      </c>
      <c r="G611" s="109">
        <f t="shared" si="3356"/>
        <v>1117.72</v>
      </c>
      <c r="H611" s="109">
        <f t="shared" si="3372"/>
        <v>1117.72</v>
      </c>
      <c r="I611" s="109">
        <f t="shared" si="3357"/>
        <v>1063.47</v>
      </c>
      <c r="J611" s="109">
        <f t="shared" si="3373"/>
        <v>1063.47</v>
      </c>
      <c r="K611" s="109">
        <f t="shared" si="3358"/>
        <v>1117.6300000000001</v>
      </c>
      <c r="L611" s="109">
        <f t="shared" si="3374"/>
        <v>1117.6300000000001</v>
      </c>
      <c r="M611" s="109">
        <f t="shared" si="3359"/>
        <v>1121.76</v>
      </c>
      <c r="N611" s="109">
        <f t="shared" si="3375"/>
        <v>1121.76</v>
      </c>
      <c r="O611" s="109">
        <f t="shared" si="3360"/>
        <v>1041.49</v>
      </c>
      <c r="P611" s="109">
        <f t="shared" si="3376"/>
        <v>1041.49</v>
      </c>
      <c r="Q611" s="109">
        <f t="shared" si="3361"/>
        <v>1058.0899999999999</v>
      </c>
      <c r="R611" s="109">
        <f t="shared" si="3377"/>
        <v>1058.0899999999999</v>
      </c>
      <c r="S611" s="109">
        <f t="shared" si="3362"/>
        <v>1043.51</v>
      </c>
      <c r="T611" s="109">
        <f t="shared" si="3378"/>
        <v>1043.51</v>
      </c>
      <c r="U611" s="109">
        <f t="shared" si="3363"/>
        <v>1060.0899999999999</v>
      </c>
      <c r="V611" s="109">
        <f t="shared" si="3364"/>
        <v>1060.0899999999999</v>
      </c>
      <c r="W611" s="109">
        <f t="shared" si="3365"/>
        <v>1123.8775326810628</v>
      </c>
      <c r="X611" s="109">
        <f t="shared" si="3379"/>
        <v>1123.8775326810628</v>
      </c>
      <c r="Y611" s="109">
        <f t="shared" si="3366"/>
        <v>1124.3399999999999</v>
      </c>
      <c r="Z611" s="109">
        <f t="shared" si="3380"/>
        <v>1124.3399999999999</v>
      </c>
      <c r="AA611" s="109">
        <f t="shared" si="3367"/>
        <v>1126.4568749999989</v>
      </c>
      <c r="AB611" s="109">
        <f t="shared" si="3381"/>
        <v>1126.4568749999989</v>
      </c>
      <c r="AC611" s="109">
        <f t="shared" si="3368"/>
        <v>1124.4930833333331</v>
      </c>
      <c r="AD611" s="109">
        <f t="shared" si="3382"/>
        <v>1124.4930833333331</v>
      </c>
      <c r="AE611" s="109">
        <f t="shared" si="3369"/>
        <v>1124.4890404061762</v>
      </c>
      <c r="AF611" s="109">
        <f t="shared" si="3383"/>
        <v>1124.4890404061762</v>
      </c>
      <c r="AG611" s="109">
        <f t="shared" si="3384"/>
        <v>1123.1238136873469</v>
      </c>
      <c r="AH611" s="109">
        <f t="shared" si="3385"/>
        <v>1123.1238136873469</v>
      </c>
      <c r="AI611" s="35">
        <f t="shared" si="3386"/>
        <v>1076.608661999408</v>
      </c>
      <c r="AJ611" s="109">
        <f t="shared" si="3387"/>
        <v>1076.608661999408</v>
      </c>
      <c r="AK611" s="35">
        <f t="shared" si="3388"/>
        <v>1076.608661999408</v>
      </c>
      <c r="AL611" s="109">
        <f t="shared" si="3389"/>
        <v>1076.608661999408</v>
      </c>
      <c r="AM611" s="35">
        <f t="shared" si="3390"/>
        <v>1076.6456011701148</v>
      </c>
      <c r="AN611" s="109">
        <f t="shared" si="3391"/>
        <v>1076.6456011701148</v>
      </c>
      <c r="AO611" s="35">
        <f t="shared" si="3392"/>
        <v>1076.765700416463</v>
      </c>
      <c r="AP611" s="109">
        <f t="shared" si="3393"/>
        <v>1076.765700416463</v>
      </c>
      <c r="BB611">
        <v>186</v>
      </c>
      <c r="BE611" s="327">
        <f t="shared" si="3353"/>
        <v>10000</v>
      </c>
      <c r="JE611" s="327"/>
      <c r="JF611" s="327"/>
      <c r="MZ611">
        <v>185</v>
      </c>
      <c r="NA611" s="591">
        <f t="shared" si="3406"/>
        <v>0.02</v>
      </c>
      <c r="OU611">
        <v>185</v>
      </c>
      <c r="OV611" s="591">
        <f t="shared" si="3407"/>
        <v>0.02</v>
      </c>
      <c r="OW611" s="591">
        <f t="shared" si="3408"/>
        <v>0</v>
      </c>
    </row>
    <row r="612" spans="2:413" hidden="1" x14ac:dyDescent="0.3">
      <c r="B612">
        <v>186</v>
      </c>
      <c r="C612" s="109">
        <f t="shared" si="3354"/>
        <v>1111.77</v>
      </c>
      <c r="D612" s="109">
        <f t="shared" si="3370"/>
        <v>1111.77</v>
      </c>
      <c r="E612" s="109">
        <f t="shared" si="3355"/>
        <v>1061.3900000000001</v>
      </c>
      <c r="F612" s="109">
        <f t="shared" si="3371"/>
        <v>1061.3900000000001</v>
      </c>
      <c r="G612" s="109">
        <f t="shared" si="3356"/>
        <v>1117.72</v>
      </c>
      <c r="H612" s="109">
        <f t="shared" si="3372"/>
        <v>1117.72</v>
      </c>
      <c r="I612" s="109">
        <f t="shared" si="3357"/>
        <v>1063.47</v>
      </c>
      <c r="J612" s="109">
        <f t="shared" si="3373"/>
        <v>1063.47</v>
      </c>
      <c r="K612" s="109">
        <f t="shared" si="3358"/>
        <v>1117.6300000000001</v>
      </c>
      <c r="L612" s="109">
        <f t="shared" si="3374"/>
        <v>1117.6300000000001</v>
      </c>
      <c r="M612" s="109">
        <f t="shared" si="3359"/>
        <v>1121.76</v>
      </c>
      <c r="N612" s="109">
        <f t="shared" si="3375"/>
        <v>1121.76</v>
      </c>
      <c r="O612" s="109">
        <f t="shared" si="3360"/>
        <v>1040.98</v>
      </c>
      <c r="P612" s="109">
        <f t="shared" si="3376"/>
        <v>1040.98</v>
      </c>
      <c r="Q612" s="109">
        <f t="shared" si="3361"/>
        <v>1058.0899999999999</v>
      </c>
      <c r="R612" s="109">
        <f t="shared" si="3377"/>
        <v>1058.0899999999999</v>
      </c>
      <c r="S612" s="109">
        <f t="shared" si="3362"/>
        <v>1043.51</v>
      </c>
      <c r="T612" s="109">
        <f t="shared" si="3378"/>
        <v>1043.51</v>
      </c>
      <c r="U612" s="109">
        <f t="shared" si="3363"/>
        <v>1060.0899999999999</v>
      </c>
      <c r="V612" s="109">
        <f t="shared" si="3364"/>
        <v>1060.0899999999999</v>
      </c>
      <c r="W612" s="109">
        <f t="shared" si="3365"/>
        <v>1123.8775326810628</v>
      </c>
      <c r="X612" s="109">
        <f t="shared" si="3379"/>
        <v>1123.8775326810628</v>
      </c>
      <c r="Y612" s="109">
        <f t="shared" si="3366"/>
        <v>1124.3399999999999</v>
      </c>
      <c r="Z612" s="109">
        <f t="shared" si="3380"/>
        <v>1124.3399999999999</v>
      </c>
      <c r="AA612" s="109">
        <f t="shared" si="3367"/>
        <v>1126.4568749999989</v>
      </c>
      <c r="AB612" s="109">
        <f t="shared" si="3381"/>
        <v>1126.4568749999989</v>
      </c>
      <c r="AC612" s="109">
        <f t="shared" si="3368"/>
        <v>1124.4930833333331</v>
      </c>
      <c r="AD612" s="109">
        <f t="shared" si="3382"/>
        <v>1124.4930833333331</v>
      </c>
      <c r="AE612" s="109">
        <f t="shared" si="3369"/>
        <v>1124.4890404061762</v>
      </c>
      <c r="AF612" s="109">
        <f t="shared" si="3383"/>
        <v>1124.4890404061762</v>
      </c>
      <c r="AG612" s="109">
        <f t="shared" si="3384"/>
        <v>1123.1238136873469</v>
      </c>
      <c r="AH612" s="109">
        <f t="shared" si="3385"/>
        <v>1123.1238136873469</v>
      </c>
      <c r="AI612" s="35">
        <f t="shared" si="3386"/>
        <v>1076.608661999408</v>
      </c>
      <c r="AJ612" s="109">
        <f t="shared" si="3387"/>
        <v>1076.608661999408</v>
      </c>
      <c r="AK612" s="35">
        <f t="shared" si="3388"/>
        <v>1076.608661999408</v>
      </c>
      <c r="AL612" s="109">
        <f t="shared" si="3389"/>
        <v>1076.608661999408</v>
      </c>
      <c r="AM612" s="35">
        <f t="shared" si="3390"/>
        <v>1076.6456011701148</v>
      </c>
      <c r="AN612" s="109">
        <f t="shared" si="3391"/>
        <v>1076.6456011701148</v>
      </c>
      <c r="AO612" s="35">
        <f t="shared" si="3392"/>
        <v>1076.765700416463</v>
      </c>
      <c r="AP612" s="109">
        <f t="shared" si="3393"/>
        <v>1076.765700416463</v>
      </c>
      <c r="BB612">
        <v>187</v>
      </c>
      <c r="BE612" s="327">
        <f t="shared" si="3353"/>
        <v>10000</v>
      </c>
      <c r="JE612" s="327"/>
      <c r="JF612" s="327"/>
      <c r="MZ612">
        <v>186</v>
      </c>
      <c r="NA612" s="591">
        <f t="shared" si="3406"/>
        <v>0.02</v>
      </c>
      <c r="OU612">
        <v>186</v>
      </c>
      <c r="OV612" s="591">
        <f t="shared" si="3407"/>
        <v>0.02</v>
      </c>
      <c r="OW612" s="591">
        <f t="shared" si="3408"/>
        <v>0</v>
      </c>
    </row>
    <row r="613" spans="2:413" hidden="1" x14ac:dyDescent="0.3">
      <c r="B613">
        <v>187</v>
      </c>
      <c r="C613" s="109">
        <f t="shared" si="3354"/>
        <v>1111.77</v>
      </c>
      <c r="D613" s="109">
        <f t="shared" si="3370"/>
        <v>1111.77</v>
      </c>
      <c r="E613" s="109">
        <f t="shared" si="3355"/>
        <v>1060.53</v>
      </c>
      <c r="F613" s="109">
        <f t="shared" si="3371"/>
        <v>1060.53</v>
      </c>
      <c r="G613" s="109">
        <f t="shared" si="3356"/>
        <v>1117.72</v>
      </c>
      <c r="H613" s="109">
        <f t="shared" si="3372"/>
        <v>1117.72</v>
      </c>
      <c r="I613" s="109">
        <f t="shared" si="3357"/>
        <v>1063.47</v>
      </c>
      <c r="J613" s="109">
        <f t="shared" si="3373"/>
        <v>1063.47</v>
      </c>
      <c r="K613" s="109">
        <f t="shared" si="3358"/>
        <v>1117.6300000000001</v>
      </c>
      <c r="L613" s="109">
        <f t="shared" si="3374"/>
        <v>1117.6300000000001</v>
      </c>
      <c r="M613" s="109">
        <f t="shared" si="3359"/>
        <v>1121.76</v>
      </c>
      <c r="N613" s="109">
        <f t="shared" si="3375"/>
        <v>1121.76</v>
      </c>
      <c r="O613" s="109">
        <f t="shared" si="3360"/>
        <v>1040.48</v>
      </c>
      <c r="P613" s="109">
        <f t="shared" si="3376"/>
        <v>1040.48</v>
      </c>
      <c r="Q613" s="109">
        <f t="shared" si="3361"/>
        <v>1058.0899999999999</v>
      </c>
      <c r="R613" s="109">
        <f t="shared" si="3377"/>
        <v>1058.0899999999999</v>
      </c>
      <c r="S613" s="109">
        <f t="shared" si="3362"/>
        <v>1043.51</v>
      </c>
      <c r="T613" s="109">
        <f t="shared" si="3378"/>
        <v>1043.51</v>
      </c>
      <c r="U613" s="109">
        <f t="shared" si="3363"/>
        <v>1060.0899999999999</v>
      </c>
      <c r="V613" s="109">
        <f t="shared" si="3364"/>
        <v>1060.0899999999999</v>
      </c>
      <c r="W613" s="109">
        <f t="shared" si="3365"/>
        <v>1123.8775326810628</v>
      </c>
      <c r="X613" s="109">
        <f t="shared" si="3379"/>
        <v>1123.8775326810628</v>
      </c>
      <c r="Y613" s="109">
        <f t="shared" si="3366"/>
        <v>1124.3399999999999</v>
      </c>
      <c r="Z613" s="109">
        <f t="shared" si="3380"/>
        <v>1124.3399999999999</v>
      </c>
      <c r="AA613" s="109">
        <f t="shared" si="3367"/>
        <v>1126.4568749999989</v>
      </c>
      <c r="AB613" s="109">
        <f t="shared" si="3381"/>
        <v>1126.4568749999989</v>
      </c>
      <c r="AC613" s="109">
        <f t="shared" si="3368"/>
        <v>1124.4930833333331</v>
      </c>
      <c r="AD613" s="109">
        <f t="shared" si="3382"/>
        <v>1124.4930833333331</v>
      </c>
      <c r="AE613" s="109">
        <f t="shared" si="3369"/>
        <v>1124.4890404061762</v>
      </c>
      <c r="AF613" s="109">
        <f t="shared" si="3383"/>
        <v>1124.4890404061762</v>
      </c>
      <c r="AG613" s="109">
        <f t="shared" si="3384"/>
        <v>1123.1238136873469</v>
      </c>
      <c r="AH613" s="109">
        <f t="shared" si="3385"/>
        <v>1123.1238136873469</v>
      </c>
      <c r="AI613" s="35">
        <f t="shared" si="3386"/>
        <v>1076.608661999408</v>
      </c>
      <c r="AJ613" s="109">
        <f t="shared" si="3387"/>
        <v>1076.608661999408</v>
      </c>
      <c r="AK613" s="35">
        <f t="shared" si="3388"/>
        <v>1076.608661999408</v>
      </c>
      <c r="AL613" s="109">
        <f t="shared" si="3389"/>
        <v>1076.608661999408</v>
      </c>
      <c r="AM613" s="35">
        <f t="shared" si="3390"/>
        <v>1076.6456011701148</v>
      </c>
      <c r="AN613" s="109">
        <f t="shared" si="3391"/>
        <v>1076.6456011701148</v>
      </c>
      <c r="AO613" s="35">
        <f t="shared" si="3392"/>
        <v>1076.765700416463</v>
      </c>
      <c r="AP613" s="109">
        <f t="shared" si="3393"/>
        <v>1076.765700416463</v>
      </c>
      <c r="BB613">
        <v>188</v>
      </c>
      <c r="BE613" s="327">
        <f t="shared" si="3353"/>
        <v>10000</v>
      </c>
      <c r="JE613" s="327"/>
      <c r="JF613" s="327"/>
      <c r="MZ613">
        <v>187</v>
      </c>
      <c r="NA613" s="591">
        <f t="shared" si="3406"/>
        <v>0.02</v>
      </c>
      <c r="OU613">
        <v>187</v>
      </c>
      <c r="OV613" s="591">
        <f t="shared" si="3407"/>
        <v>0.02</v>
      </c>
      <c r="OW613" s="591">
        <f t="shared" si="3408"/>
        <v>0</v>
      </c>
    </row>
    <row r="614" spans="2:413" hidden="1" x14ac:dyDescent="0.3">
      <c r="B614">
        <v>188</v>
      </c>
      <c r="C614" s="109">
        <f t="shared" si="3354"/>
        <v>1111.77</v>
      </c>
      <c r="D614" s="109">
        <f t="shared" si="3370"/>
        <v>1111.77</v>
      </c>
      <c r="E614" s="109">
        <f t="shared" si="3355"/>
        <v>1059.67</v>
      </c>
      <c r="F614" s="109">
        <f t="shared" si="3371"/>
        <v>1059.67</v>
      </c>
      <c r="G614" s="109">
        <f t="shared" si="3356"/>
        <v>1117.72</v>
      </c>
      <c r="H614" s="109">
        <f t="shared" si="3372"/>
        <v>1117.72</v>
      </c>
      <c r="I614" s="109">
        <f t="shared" si="3357"/>
        <v>1063.47</v>
      </c>
      <c r="J614" s="109">
        <f t="shared" si="3373"/>
        <v>1063.47</v>
      </c>
      <c r="K614" s="109">
        <f t="shared" si="3358"/>
        <v>1117.6300000000001</v>
      </c>
      <c r="L614" s="109">
        <f t="shared" si="3374"/>
        <v>1117.6300000000001</v>
      </c>
      <c r="M614" s="109">
        <f t="shared" si="3359"/>
        <v>1121.76</v>
      </c>
      <c r="N614" s="109">
        <f t="shared" si="3375"/>
        <v>1121.76</v>
      </c>
      <c r="O614" s="109">
        <f t="shared" si="3360"/>
        <v>1039.96</v>
      </c>
      <c r="P614" s="109">
        <f t="shared" si="3376"/>
        <v>1039.96</v>
      </c>
      <c r="Q614" s="109">
        <f t="shared" si="3361"/>
        <v>1058.0899999999999</v>
      </c>
      <c r="R614" s="109">
        <f t="shared" si="3377"/>
        <v>1058.0899999999999</v>
      </c>
      <c r="S614" s="109">
        <f t="shared" si="3362"/>
        <v>1043.51</v>
      </c>
      <c r="T614" s="109">
        <f t="shared" si="3378"/>
        <v>1043.51</v>
      </c>
      <c r="U614" s="109">
        <f t="shared" si="3363"/>
        <v>1060.0899999999999</v>
      </c>
      <c r="V614" s="109">
        <f t="shared" si="3364"/>
        <v>1060.0899999999999</v>
      </c>
      <c r="W614" s="109">
        <f t="shared" si="3365"/>
        <v>1123.8775326810628</v>
      </c>
      <c r="X614" s="109">
        <f t="shared" si="3379"/>
        <v>1123.8775326810628</v>
      </c>
      <c r="Y614" s="109">
        <f t="shared" si="3366"/>
        <v>1124.3399999999999</v>
      </c>
      <c r="Z614" s="109">
        <f t="shared" si="3380"/>
        <v>1124.3399999999999</v>
      </c>
      <c r="AA614" s="109">
        <f t="shared" si="3367"/>
        <v>1126.4568749999989</v>
      </c>
      <c r="AB614" s="109">
        <f t="shared" si="3381"/>
        <v>1126.4568749999989</v>
      </c>
      <c r="AC614" s="109">
        <f t="shared" si="3368"/>
        <v>1124.4930833333331</v>
      </c>
      <c r="AD614" s="109">
        <f t="shared" si="3382"/>
        <v>1124.4930833333331</v>
      </c>
      <c r="AE614" s="109">
        <f t="shared" si="3369"/>
        <v>1124.4890404061762</v>
      </c>
      <c r="AF614" s="109">
        <f t="shared" si="3383"/>
        <v>1124.4890404061762</v>
      </c>
      <c r="AG614" s="109">
        <f t="shared" si="3384"/>
        <v>1123.1238136873469</v>
      </c>
      <c r="AH614" s="109">
        <f t="shared" si="3385"/>
        <v>1123.1238136873469</v>
      </c>
      <c r="AI614" s="35">
        <f t="shared" si="3386"/>
        <v>1076.608661999408</v>
      </c>
      <c r="AJ614" s="109">
        <f t="shared" si="3387"/>
        <v>1076.608661999408</v>
      </c>
      <c r="AK614" s="35">
        <f t="shared" si="3388"/>
        <v>1076.608661999408</v>
      </c>
      <c r="AL614" s="109">
        <f t="shared" si="3389"/>
        <v>1076.608661999408</v>
      </c>
      <c r="AM614" s="35">
        <f t="shared" si="3390"/>
        <v>1076.6456011701148</v>
      </c>
      <c r="AN614" s="109">
        <f t="shared" si="3391"/>
        <v>1076.6456011701148</v>
      </c>
      <c r="AO614" s="35">
        <f t="shared" si="3392"/>
        <v>1076.765700416463</v>
      </c>
      <c r="AP614" s="109">
        <f t="shared" si="3393"/>
        <v>1076.765700416463</v>
      </c>
      <c r="BB614">
        <v>189</v>
      </c>
      <c r="BE614" s="327">
        <f t="shared" si="3353"/>
        <v>10000</v>
      </c>
      <c r="JE614" s="327"/>
      <c r="JF614" s="327"/>
      <c r="MZ614">
        <v>188</v>
      </c>
      <c r="NA614" s="591">
        <f t="shared" si="3406"/>
        <v>0.02</v>
      </c>
      <c r="OU614">
        <v>188</v>
      </c>
      <c r="OV614" s="591">
        <f t="shared" si="3407"/>
        <v>0.02</v>
      </c>
      <c r="OW614" s="591">
        <f t="shared" si="3408"/>
        <v>0</v>
      </c>
    </row>
    <row r="615" spans="2:413" hidden="1" x14ac:dyDescent="0.3">
      <c r="B615">
        <v>189</v>
      </c>
      <c r="C615" s="109">
        <f t="shared" si="3354"/>
        <v>1111.77</v>
      </c>
      <c r="D615" s="109">
        <f t="shared" si="3370"/>
        <v>1111.77</v>
      </c>
      <c r="E615" s="109">
        <f t="shared" si="3355"/>
        <v>1058.81</v>
      </c>
      <c r="F615" s="109">
        <f t="shared" si="3371"/>
        <v>1058.81</v>
      </c>
      <c r="G615" s="109">
        <f t="shared" si="3356"/>
        <v>1117.72</v>
      </c>
      <c r="H615" s="109">
        <f t="shared" si="3372"/>
        <v>1117.72</v>
      </c>
      <c r="I615" s="109">
        <f t="shared" si="3357"/>
        <v>1063.47</v>
      </c>
      <c r="J615" s="109">
        <f t="shared" si="3373"/>
        <v>1063.47</v>
      </c>
      <c r="K615" s="109">
        <f t="shared" si="3358"/>
        <v>1117.6300000000001</v>
      </c>
      <c r="L615" s="109">
        <f t="shared" si="3374"/>
        <v>1117.6300000000001</v>
      </c>
      <c r="M615" s="109">
        <f t="shared" si="3359"/>
        <v>1121.76</v>
      </c>
      <c r="N615" s="109">
        <f t="shared" si="3375"/>
        <v>1121.76</v>
      </c>
      <c r="O615" s="109">
        <f t="shared" si="3360"/>
        <v>1039.45</v>
      </c>
      <c r="P615" s="109">
        <f t="shared" si="3376"/>
        <v>1039.45</v>
      </c>
      <c r="Q615" s="109">
        <f t="shared" si="3361"/>
        <v>1058.0899999999999</v>
      </c>
      <c r="R615" s="109">
        <f t="shared" si="3377"/>
        <v>1058.0899999999999</v>
      </c>
      <c r="S615" s="109">
        <f t="shared" si="3362"/>
        <v>1043.51</v>
      </c>
      <c r="T615" s="109">
        <f t="shared" si="3378"/>
        <v>1043.51</v>
      </c>
      <c r="U615" s="109">
        <f t="shared" si="3363"/>
        <v>1060.0899999999999</v>
      </c>
      <c r="V615" s="109">
        <f t="shared" si="3364"/>
        <v>1060.0899999999999</v>
      </c>
      <c r="W615" s="109">
        <f t="shared" si="3365"/>
        <v>1123.8775326810628</v>
      </c>
      <c r="X615" s="109">
        <f t="shared" si="3379"/>
        <v>1123.8775326810628</v>
      </c>
      <c r="Y615" s="109">
        <f t="shared" si="3366"/>
        <v>1124.3399999999999</v>
      </c>
      <c r="Z615" s="109">
        <f t="shared" si="3380"/>
        <v>1124.3399999999999</v>
      </c>
      <c r="AA615" s="109">
        <f t="shared" si="3367"/>
        <v>1126.4568749999989</v>
      </c>
      <c r="AB615" s="109">
        <f t="shared" si="3381"/>
        <v>1126.4568749999989</v>
      </c>
      <c r="AC615" s="109">
        <f t="shared" si="3368"/>
        <v>1124.4930833333331</v>
      </c>
      <c r="AD615" s="109">
        <f t="shared" si="3382"/>
        <v>1124.4930833333331</v>
      </c>
      <c r="AE615" s="109">
        <f t="shared" si="3369"/>
        <v>1124.4890404061762</v>
      </c>
      <c r="AF615" s="109">
        <f t="shared" si="3383"/>
        <v>1124.4890404061762</v>
      </c>
      <c r="AG615" s="109">
        <f t="shared" si="3384"/>
        <v>1123.1238136873469</v>
      </c>
      <c r="AH615" s="109">
        <f t="shared" si="3385"/>
        <v>1123.1238136873469</v>
      </c>
      <c r="AI615" s="35">
        <f t="shared" si="3386"/>
        <v>1076.608661999408</v>
      </c>
      <c r="AJ615" s="109">
        <f t="shared" si="3387"/>
        <v>1076.608661999408</v>
      </c>
      <c r="AK615" s="35">
        <f t="shared" si="3388"/>
        <v>1076.608661999408</v>
      </c>
      <c r="AL615" s="109">
        <f t="shared" si="3389"/>
        <v>1076.608661999408</v>
      </c>
      <c r="AM615" s="35">
        <f t="shared" si="3390"/>
        <v>1076.6456011701148</v>
      </c>
      <c r="AN615" s="109">
        <f t="shared" si="3391"/>
        <v>1076.6456011701148</v>
      </c>
      <c r="AO615" s="35">
        <f t="shared" si="3392"/>
        <v>1076.765700416463</v>
      </c>
      <c r="AP615" s="109">
        <f t="shared" si="3393"/>
        <v>1076.765700416463</v>
      </c>
      <c r="BB615">
        <v>190</v>
      </c>
      <c r="BE615" s="327">
        <f t="shared" si="3353"/>
        <v>10000</v>
      </c>
      <c r="JE615" s="327"/>
      <c r="JF615" s="327"/>
      <c r="MZ615">
        <v>189</v>
      </c>
      <c r="NA615" s="591">
        <f t="shared" si="3406"/>
        <v>0.02</v>
      </c>
      <c r="OU615">
        <v>189</v>
      </c>
      <c r="OV615" s="591">
        <f t="shared" si="3407"/>
        <v>0.02</v>
      </c>
      <c r="OW615" s="591">
        <f t="shared" si="3408"/>
        <v>0</v>
      </c>
    </row>
    <row r="616" spans="2:413" hidden="1" x14ac:dyDescent="0.3">
      <c r="B616">
        <v>190</v>
      </c>
      <c r="C616" s="109">
        <f t="shared" si="3354"/>
        <v>1111.77</v>
      </c>
      <c r="D616" s="109">
        <f t="shared" si="3370"/>
        <v>1111.77</v>
      </c>
      <c r="E616" s="109">
        <f t="shared" si="3355"/>
        <v>1057.93</v>
      </c>
      <c r="F616" s="109">
        <f t="shared" si="3371"/>
        <v>1057.93</v>
      </c>
      <c r="G616" s="109">
        <f t="shared" si="3356"/>
        <v>1117.72</v>
      </c>
      <c r="H616" s="109">
        <f t="shared" si="3372"/>
        <v>1117.72</v>
      </c>
      <c r="I616" s="109">
        <f t="shared" si="3357"/>
        <v>1063.47</v>
      </c>
      <c r="J616" s="109">
        <f t="shared" si="3373"/>
        <v>1063.47</v>
      </c>
      <c r="K616" s="109">
        <f t="shared" si="3358"/>
        <v>1117.6300000000001</v>
      </c>
      <c r="L616" s="109">
        <f t="shared" si="3374"/>
        <v>1117.6300000000001</v>
      </c>
      <c r="M616" s="109">
        <f t="shared" si="3359"/>
        <v>1121.76</v>
      </c>
      <c r="N616" s="109">
        <f t="shared" si="3375"/>
        <v>1121.76</v>
      </c>
      <c r="O616" s="109">
        <f t="shared" si="3360"/>
        <v>1038.95</v>
      </c>
      <c r="P616" s="109">
        <f t="shared" si="3376"/>
        <v>1038.95</v>
      </c>
      <c r="Q616" s="109">
        <f t="shared" si="3361"/>
        <v>1058.0899999999999</v>
      </c>
      <c r="R616" s="109">
        <f t="shared" si="3377"/>
        <v>1058.0899999999999</v>
      </c>
      <c r="S616" s="109">
        <f t="shared" si="3362"/>
        <v>1043.51</v>
      </c>
      <c r="T616" s="109">
        <f t="shared" si="3378"/>
        <v>1043.51</v>
      </c>
      <c r="U616" s="109">
        <f t="shared" si="3363"/>
        <v>1060.0899999999999</v>
      </c>
      <c r="V616" s="109">
        <f t="shared" si="3364"/>
        <v>1060.0899999999999</v>
      </c>
      <c r="W616" s="109">
        <f t="shared" si="3365"/>
        <v>1123.8775326810628</v>
      </c>
      <c r="X616" s="109">
        <f t="shared" si="3379"/>
        <v>1123.8775326810628</v>
      </c>
      <c r="Y616" s="109">
        <f t="shared" si="3366"/>
        <v>1124.3399999999999</v>
      </c>
      <c r="Z616" s="109">
        <f t="shared" si="3380"/>
        <v>1124.3399999999999</v>
      </c>
      <c r="AA616" s="109">
        <f t="shared" si="3367"/>
        <v>1126.4568749999989</v>
      </c>
      <c r="AB616" s="109">
        <f t="shared" si="3381"/>
        <v>1126.4568749999989</v>
      </c>
      <c r="AC616" s="109">
        <f t="shared" si="3368"/>
        <v>1124.4930833333331</v>
      </c>
      <c r="AD616" s="109">
        <f t="shared" si="3382"/>
        <v>1124.4930833333331</v>
      </c>
      <c r="AE616" s="109">
        <f t="shared" si="3369"/>
        <v>1124.4890404061762</v>
      </c>
      <c r="AF616" s="109">
        <f t="shared" si="3383"/>
        <v>1124.4890404061762</v>
      </c>
      <c r="AG616" s="109">
        <f t="shared" si="3384"/>
        <v>1123.1238136873469</v>
      </c>
      <c r="AH616" s="109">
        <f t="shared" si="3385"/>
        <v>1123.1238136873469</v>
      </c>
      <c r="AI616" s="35">
        <f t="shared" si="3386"/>
        <v>1076.608661999408</v>
      </c>
      <c r="AJ616" s="109">
        <f t="shared" si="3387"/>
        <v>1076.608661999408</v>
      </c>
      <c r="AK616" s="35">
        <f t="shared" si="3388"/>
        <v>1076.608661999408</v>
      </c>
      <c r="AL616" s="109">
        <f t="shared" si="3389"/>
        <v>1076.608661999408</v>
      </c>
      <c r="AM616" s="35">
        <f t="shared" si="3390"/>
        <v>1076.6456011701148</v>
      </c>
      <c r="AN616" s="109">
        <f t="shared" si="3391"/>
        <v>1076.6456011701148</v>
      </c>
      <c r="AO616" s="35">
        <f t="shared" si="3392"/>
        <v>1076.765700416463</v>
      </c>
      <c r="AP616" s="109">
        <f t="shared" si="3393"/>
        <v>1076.765700416463</v>
      </c>
      <c r="BB616">
        <v>191</v>
      </c>
      <c r="BE616" s="327">
        <f t="shared" si="3353"/>
        <v>10000</v>
      </c>
      <c r="JE616" s="327"/>
      <c r="JF616" s="327"/>
      <c r="MZ616">
        <v>190</v>
      </c>
      <c r="NA616" s="591">
        <f t="shared" si="3406"/>
        <v>0.02</v>
      </c>
      <c r="OU616">
        <v>190</v>
      </c>
      <c r="OV616" s="591">
        <f t="shared" si="3407"/>
        <v>0.02</v>
      </c>
      <c r="OW616" s="591">
        <f t="shared" si="3408"/>
        <v>0</v>
      </c>
    </row>
    <row r="617" spans="2:413" hidden="1" x14ac:dyDescent="0.3">
      <c r="B617">
        <v>191</v>
      </c>
      <c r="C617" s="109">
        <f t="shared" si="3354"/>
        <v>1111.77</v>
      </c>
      <c r="D617" s="109">
        <f t="shared" si="3370"/>
        <v>1111.77</v>
      </c>
      <c r="E617" s="109">
        <f t="shared" si="3355"/>
        <v>1057.07</v>
      </c>
      <c r="F617" s="109">
        <f t="shared" si="3371"/>
        <v>1057.07</v>
      </c>
      <c r="G617" s="109">
        <f t="shared" si="3356"/>
        <v>1117.72</v>
      </c>
      <c r="H617" s="109">
        <f t="shared" si="3372"/>
        <v>1117.72</v>
      </c>
      <c r="I617" s="109">
        <f t="shared" si="3357"/>
        <v>1063.47</v>
      </c>
      <c r="J617" s="109">
        <f t="shared" si="3373"/>
        <v>1063.47</v>
      </c>
      <c r="K617" s="109">
        <f t="shared" si="3358"/>
        <v>1117.6300000000001</v>
      </c>
      <c r="L617" s="109">
        <f t="shared" si="3374"/>
        <v>1117.6300000000001</v>
      </c>
      <c r="M617" s="109">
        <f t="shared" si="3359"/>
        <v>1121.76</v>
      </c>
      <c r="N617" s="109">
        <f t="shared" si="3375"/>
        <v>1121.76</v>
      </c>
      <c r="O617" s="109">
        <f t="shared" si="3360"/>
        <v>1038.44</v>
      </c>
      <c r="P617" s="109">
        <f t="shared" si="3376"/>
        <v>1038.44</v>
      </c>
      <c r="Q617" s="109">
        <f t="shared" si="3361"/>
        <v>1058.0899999999999</v>
      </c>
      <c r="R617" s="109">
        <f t="shared" si="3377"/>
        <v>1058.0899999999999</v>
      </c>
      <c r="S617" s="109">
        <f t="shared" si="3362"/>
        <v>1043.51</v>
      </c>
      <c r="T617" s="109">
        <f t="shared" si="3378"/>
        <v>1043.51</v>
      </c>
      <c r="U617" s="109">
        <f t="shared" si="3363"/>
        <v>1060.0899999999999</v>
      </c>
      <c r="V617" s="109">
        <f t="shared" si="3364"/>
        <v>1060.0899999999999</v>
      </c>
      <c r="W617" s="109">
        <f t="shared" si="3365"/>
        <v>1123.8775326810628</v>
      </c>
      <c r="X617" s="109">
        <f t="shared" si="3379"/>
        <v>1123.8775326810628</v>
      </c>
      <c r="Y617" s="109">
        <f t="shared" si="3366"/>
        <v>1124.3399999999999</v>
      </c>
      <c r="Z617" s="109">
        <f t="shared" si="3380"/>
        <v>1124.3399999999999</v>
      </c>
      <c r="AA617" s="109">
        <f t="shared" si="3367"/>
        <v>1126.4568749999989</v>
      </c>
      <c r="AB617" s="109">
        <f t="shared" si="3381"/>
        <v>1126.4568749999989</v>
      </c>
      <c r="AC617" s="109">
        <f t="shared" si="3368"/>
        <v>1124.4930833333331</v>
      </c>
      <c r="AD617" s="109">
        <f t="shared" si="3382"/>
        <v>1124.4930833333331</v>
      </c>
      <c r="AE617" s="109">
        <f t="shared" si="3369"/>
        <v>1124.4890404061762</v>
      </c>
      <c r="AF617" s="109">
        <f t="shared" si="3383"/>
        <v>1124.4890404061762</v>
      </c>
      <c r="AG617" s="109">
        <f t="shared" si="3384"/>
        <v>1123.1238136873469</v>
      </c>
      <c r="AH617" s="109">
        <f t="shared" si="3385"/>
        <v>1123.1238136873469</v>
      </c>
      <c r="AI617" s="35">
        <f t="shared" si="3386"/>
        <v>1076.608661999408</v>
      </c>
      <c r="AJ617" s="109">
        <f t="shared" si="3387"/>
        <v>1076.608661999408</v>
      </c>
      <c r="AK617" s="35">
        <f t="shared" si="3388"/>
        <v>1076.608661999408</v>
      </c>
      <c r="AL617" s="109">
        <f t="shared" si="3389"/>
        <v>1076.608661999408</v>
      </c>
      <c r="AM617" s="35">
        <f t="shared" si="3390"/>
        <v>1076.6456011701148</v>
      </c>
      <c r="AN617" s="109">
        <f t="shared" si="3391"/>
        <v>1076.6456011701148</v>
      </c>
      <c r="AO617" s="35">
        <f t="shared" si="3392"/>
        <v>1076.765700416463</v>
      </c>
      <c r="AP617" s="109">
        <f t="shared" si="3393"/>
        <v>1076.765700416463</v>
      </c>
      <c r="BB617">
        <v>192</v>
      </c>
      <c r="BE617" s="327">
        <f t="shared" si="3353"/>
        <v>10000</v>
      </c>
      <c r="JE617" s="327"/>
      <c r="JF617" s="327"/>
      <c r="MZ617">
        <v>191</v>
      </c>
      <c r="NA617" s="591">
        <f t="shared" si="3406"/>
        <v>0.02</v>
      </c>
      <c r="OU617">
        <v>191</v>
      </c>
      <c r="OV617" s="591">
        <f t="shared" si="3407"/>
        <v>0.02</v>
      </c>
      <c r="OW617" s="591">
        <f t="shared" si="3408"/>
        <v>0</v>
      </c>
    </row>
    <row r="618" spans="2:413" hidden="1" x14ac:dyDescent="0.3">
      <c r="B618">
        <v>192</v>
      </c>
      <c r="C618" s="109">
        <f t="shared" si="3354"/>
        <v>1111.77</v>
      </c>
      <c r="D618" s="109">
        <f t="shared" si="3370"/>
        <v>1111.77</v>
      </c>
      <c r="E618" s="109">
        <f t="shared" si="3355"/>
        <v>1056.19</v>
      </c>
      <c r="F618" s="109">
        <f t="shared" si="3371"/>
        <v>1056.19</v>
      </c>
      <c r="G618" s="109">
        <f t="shared" si="3356"/>
        <v>1117.72</v>
      </c>
      <c r="H618" s="109">
        <f t="shared" si="3372"/>
        <v>1117.72</v>
      </c>
      <c r="I618" s="109">
        <f t="shared" si="3357"/>
        <v>1063.47</v>
      </c>
      <c r="J618" s="109">
        <f t="shared" si="3373"/>
        <v>1063.47</v>
      </c>
      <c r="K618" s="109">
        <f t="shared" si="3358"/>
        <v>1117.6300000000001</v>
      </c>
      <c r="L618" s="109">
        <f t="shared" si="3374"/>
        <v>1117.6300000000001</v>
      </c>
      <c r="M618" s="109">
        <f t="shared" si="3359"/>
        <v>1121.76</v>
      </c>
      <c r="N618" s="109">
        <f t="shared" si="3375"/>
        <v>1121.76</v>
      </c>
      <c r="O618" s="109">
        <f t="shared" si="3360"/>
        <v>1037.92</v>
      </c>
      <c r="P618" s="109">
        <f t="shared" si="3376"/>
        <v>1037.92</v>
      </c>
      <c r="Q618" s="109">
        <f t="shared" si="3361"/>
        <v>1058.0899999999999</v>
      </c>
      <c r="R618" s="109">
        <f t="shared" si="3377"/>
        <v>1058.0899999999999</v>
      </c>
      <c r="S618" s="109">
        <f t="shared" si="3362"/>
        <v>1043.51</v>
      </c>
      <c r="T618" s="109">
        <f t="shared" si="3378"/>
        <v>1043.51</v>
      </c>
      <c r="U618" s="109">
        <f t="shared" si="3363"/>
        <v>1060.0899999999999</v>
      </c>
      <c r="V618" s="109">
        <f t="shared" si="3364"/>
        <v>1060.0899999999999</v>
      </c>
      <c r="W618" s="109">
        <f t="shared" si="3365"/>
        <v>1123.8775326810628</v>
      </c>
      <c r="X618" s="109">
        <f t="shared" si="3379"/>
        <v>1123.8775326810628</v>
      </c>
      <c r="Y618" s="109">
        <f t="shared" si="3366"/>
        <v>1124.3399999999999</v>
      </c>
      <c r="Z618" s="109">
        <f t="shared" si="3380"/>
        <v>1124.3399999999999</v>
      </c>
      <c r="AA618" s="109">
        <f t="shared" si="3367"/>
        <v>1126.4568749999989</v>
      </c>
      <c r="AB618" s="109">
        <f t="shared" si="3381"/>
        <v>1126.4568749999989</v>
      </c>
      <c r="AC618" s="109">
        <f t="shared" si="3368"/>
        <v>1124.4930833333331</v>
      </c>
      <c r="AD618" s="109">
        <f t="shared" si="3382"/>
        <v>1124.4930833333331</v>
      </c>
      <c r="AE618" s="109">
        <f t="shared" si="3369"/>
        <v>1124.4890404061762</v>
      </c>
      <c r="AF618" s="109">
        <f t="shared" si="3383"/>
        <v>1124.4890404061762</v>
      </c>
      <c r="AG618" s="109">
        <f t="shared" si="3384"/>
        <v>1123.1238136873469</v>
      </c>
      <c r="AH618" s="109">
        <f t="shared" si="3385"/>
        <v>1123.1238136873469</v>
      </c>
      <c r="AI618" s="35">
        <f t="shared" si="3386"/>
        <v>1076.608661999408</v>
      </c>
      <c r="AJ618" s="109">
        <f t="shared" si="3387"/>
        <v>1076.608661999408</v>
      </c>
      <c r="AK618" s="35">
        <f t="shared" si="3388"/>
        <v>1076.608661999408</v>
      </c>
      <c r="AL618" s="109">
        <f t="shared" si="3389"/>
        <v>1076.608661999408</v>
      </c>
      <c r="AM618" s="35">
        <f t="shared" si="3390"/>
        <v>1076.6456011701148</v>
      </c>
      <c r="AN618" s="109">
        <f t="shared" si="3391"/>
        <v>1076.6456011701148</v>
      </c>
      <c r="AO618" s="35">
        <f t="shared" si="3392"/>
        <v>1076.765700416463</v>
      </c>
      <c r="AP618" s="109">
        <f t="shared" si="3393"/>
        <v>1076.765700416463</v>
      </c>
      <c r="BB618">
        <v>193</v>
      </c>
      <c r="BE618" s="327">
        <f t="shared" ref="BE618:BE681" si="3409">IF(AK254=$B$7,BE254,10000)</f>
        <v>10000</v>
      </c>
      <c r="JE618" s="327"/>
      <c r="JF618" s="327"/>
      <c r="MZ618" s="616">
        <v>192</v>
      </c>
      <c r="NA618" s="617">
        <f t="shared" si="3406"/>
        <v>0.02</v>
      </c>
      <c r="OU618" s="616">
        <v>192</v>
      </c>
      <c r="OV618" s="617">
        <f t="shared" si="3407"/>
        <v>0.02</v>
      </c>
      <c r="OW618" s="617">
        <f t="shared" si="3408"/>
        <v>0</v>
      </c>
    </row>
    <row r="619" spans="2:413" hidden="1" x14ac:dyDescent="0.3">
      <c r="B619">
        <v>193</v>
      </c>
      <c r="C619" s="109">
        <f t="shared" ref="C619:C682" si="3410">IF(C254&gt;0,C254,"")</f>
        <v>1111.77</v>
      </c>
      <c r="D619" s="109">
        <f t="shared" si="3370"/>
        <v>1111.77</v>
      </c>
      <c r="E619" s="109">
        <f t="shared" ref="E619:E682" si="3411">IF(U254&gt;0,U254,"")</f>
        <v>1055.33</v>
      </c>
      <c r="F619" s="109">
        <f t="shared" si="3371"/>
        <v>1055.33</v>
      </c>
      <c r="G619" s="109">
        <f t="shared" ref="G619:G682" si="3412">IF(AL254&gt;0,AL254,"")</f>
        <v>1117.72</v>
      </c>
      <c r="H619" s="109">
        <f t="shared" si="3372"/>
        <v>1117.72</v>
      </c>
      <c r="I619" s="109">
        <f t="shared" ref="I619:I682" si="3413">IF(BL254&gt;0,BL254,"")</f>
        <v>1053.55</v>
      </c>
      <c r="J619" s="109">
        <f t="shared" si="3373"/>
        <v>1053.55</v>
      </c>
      <c r="K619" s="109">
        <f t="shared" ref="K619:K682" si="3414">IF(CM254&gt;0,CM254,"")</f>
        <v>1117.6300000000001</v>
      </c>
      <c r="L619" s="109">
        <f t="shared" si="3374"/>
        <v>1117.6300000000001</v>
      </c>
      <c r="M619" s="109">
        <f t="shared" ref="M619:M682" si="3415">IF(DF254&gt;0,DF254,"")</f>
        <v>1115.0999999999999</v>
      </c>
      <c r="N619" s="109">
        <f t="shared" si="3375"/>
        <v>1115.0999999999999</v>
      </c>
      <c r="O619" s="109">
        <f t="shared" ref="O619:O682" si="3416">IF(DW254&gt;0,DW254,"")</f>
        <v>1035.8499999999999</v>
      </c>
      <c r="P619" s="109">
        <f t="shared" si="3376"/>
        <v>1035.8499999999999</v>
      </c>
      <c r="Q619" s="109">
        <f t="shared" ref="Q619:Q682" si="3417">IF(EV254&gt;0,EV254,"")</f>
        <v>1058.0899999999999</v>
      </c>
      <c r="R619" s="109">
        <f t="shared" si="3377"/>
        <v>1058.0899999999999</v>
      </c>
      <c r="S619" s="109">
        <f t="shared" ref="S619:S682" si="3418">IF(FM254&gt;0,FM254,"")</f>
        <v>1035.8499999999999</v>
      </c>
      <c r="T619" s="109">
        <f t="shared" si="3378"/>
        <v>1035.8499999999999</v>
      </c>
      <c r="U619" s="109">
        <f t="shared" ref="U619:U682" si="3419">IF(GN254&gt;0,GN254,"")</f>
        <v>1060.0899999999999</v>
      </c>
      <c r="V619" s="109">
        <f t="shared" ref="V619:V682" si="3420">IF($B619=$I$7,0,U619)</f>
        <v>1060.0899999999999</v>
      </c>
      <c r="W619" s="109">
        <f t="shared" ref="W619:W682" si="3421">IF(HG254&gt;0,HG254,"")</f>
        <v>1123.8775326810628</v>
      </c>
      <c r="X619" s="109">
        <f t="shared" si="3379"/>
        <v>1123.8775326810628</v>
      </c>
      <c r="Y619" s="109">
        <f t="shared" ref="Y619:Y682" si="3422">IF(HY254&gt;0,HY254,"")</f>
        <v>1124.3399999999999</v>
      </c>
      <c r="Z619" s="109">
        <f t="shared" si="3380"/>
        <v>1124.3399999999999</v>
      </c>
      <c r="AA619" s="109">
        <f t="shared" ref="AA619:AA682" si="3423">IF(IR254&gt;0,IR254,"")</f>
        <v>1126.4568749999989</v>
      </c>
      <c r="AB619" s="109">
        <f t="shared" si="3381"/>
        <v>1126.4568749999989</v>
      </c>
      <c r="AC619" s="109">
        <f t="shared" ref="AC619:AC682" si="3424">IF(JM254&gt;0,JM254,"")</f>
        <v>1124.4930833333331</v>
      </c>
      <c r="AD619" s="109">
        <f t="shared" si="3382"/>
        <v>1124.4930833333331</v>
      </c>
      <c r="AE619" s="109">
        <f t="shared" ref="AE619:AE682" si="3425">IF(KJ254&gt;0,KJ254,"")</f>
        <v>1124.4890404061762</v>
      </c>
      <c r="AF619" s="109">
        <f t="shared" si="3383"/>
        <v>1124.4890404061762</v>
      </c>
      <c r="AG619" s="109">
        <f t="shared" si="3384"/>
        <v>1123.1238136873469</v>
      </c>
      <c r="AH619" s="109">
        <f t="shared" si="3385"/>
        <v>1123.1238136873469</v>
      </c>
      <c r="AI619" s="35">
        <f t="shared" si="3386"/>
        <v>1076.608661999408</v>
      </c>
      <c r="AJ619" s="109">
        <f t="shared" si="3387"/>
        <v>1076.608661999408</v>
      </c>
      <c r="AK619" s="35">
        <f t="shared" si="3388"/>
        <v>1076.608661999408</v>
      </c>
      <c r="AL619" s="109">
        <f t="shared" si="3389"/>
        <v>1076.608661999408</v>
      </c>
      <c r="AM619" s="35">
        <f t="shared" si="3390"/>
        <v>1076.6456011701148</v>
      </c>
      <c r="AN619" s="109">
        <f t="shared" si="3391"/>
        <v>1076.6456011701148</v>
      </c>
      <c r="AO619" s="35">
        <f t="shared" si="3392"/>
        <v>1076.765700416463</v>
      </c>
      <c r="AP619" s="109">
        <f t="shared" si="3393"/>
        <v>1076.765700416463</v>
      </c>
      <c r="BB619">
        <v>194</v>
      </c>
      <c r="BE619" s="327">
        <f t="shared" si="3409"/>
        <v>10000</v>
      </c>
      <c r="JE619" s="327"/>
      <c r="JF619" s="327"/>
      <c r="MZ619">
        <v>193</v>
      </c>
      <c r="NA619" s="591">
        <f>$D$7+($AT$43*$L$7)+($AV$43*$M$7)</f>
        <v>0.02</v>
      </c>
      <c r="OU619">
        <v>193</v>
      </c>
      <c r="OV619" s="591">
        <f>$D$7+($BB$43*$L$7)+($BD$43*$M$7)</f>
        <v>0.02</v>
      </c>
      <c r="OW619" s="591">
        <f>($BB$43)+($BD$43)</f>
        <v>0</v>
      </c>
    </row>
    <row r="620" spans="2:413" hidden="1" x14ac:dyDescent="0.3">
      <c r="B620">
        <v>194</v>
      </c>
      <c r="C620" s="109">
        <f t="shared" si="3410"/>
        <v>1111.77</v>
      </c>
      <c r="D620" s="109">
        <f t="shared" ref="D620:D683" si="3426">IF(B620=$I$7,0,C620)</f>
        <v>1111.77</v>
      </c>
      <c r="E620" s="109">
        <f t="shared" si="3411"/>
        <v>1054.45</v>
      </c>
      <c r="F620" s="109">
        <f t="shared" ref="F620:F683" si="3427">IF($B620=$I$7,0,E620)</f>
        <v>1054.45</v>
      </c>
      <c r="G620" s="109">
        <f t="shared" si="3412"/>
        <v>1117.72</v>
      </c>
      <c r="H620" s="109">
        <f t="shared" ref="H620:H683" si="3428">IF($B620=$I$7,0,G620)</f>
        <v>1117.72</v>
      </c>
      <c r="I620" s="109">
        <f t="shared" si="3413"/>
        <v>1053.55</v>
      </c>
      <c r="J620" s="109">
        <f t="shared" ref="J620:J683" si="3429">IF($B620=$I$7,0,I620)</f>
        <v>1053.55</v>
      </c>
      <c r="K620" s="109">
        <f t="shared" si="3414"/>
        <v>1117.6300000000001</v>
      </c>
      <c r="L620" s="109">
        <f t="shared" ref="L620:L683" si="3430">IF($B620=$I$7,0,K620)</f>
        <v>1117.6300000000001</v>
      </c>
      <c r="M620" s="109">
        <f t="shared" si="3415"/>
        <v>1115.0999999999999</v>
      </c>
      <c r="N620" s="109">
        <f t="shared" ref="N620:N683" si="3431">IF($B620=$I$7,0,M620)</f>
        <v>1115.0999999999999</v>
      </c>
      <c r="O620" s="109">
        <f t="shared" si="3416"/>
        <v>1035.3699999999999</v>
      </c>
      <c r="P620" s="109">
        <f t="shared" ref="P620:P683" si="3432">IF($B620=$I$7,0,O620)</f>
        <v>1035.3699999999999</v>
      </c>
      <c r="Q620" s="109">
        <f t="shared" si="3417"/>
        <v>1058.0899999999999</v>
      </c>
      <c r="R620" s="109">
        <f t="shared" ref="R620:R683" si="3433">IF($B620=$I$7,0,Q620)</f>
        <v>1058.0899999999999</v>
      </c>
      <c r="S620" s="109">
        <f t="shared" si="3418"/>
        <v>1035.8499999999999</v>
      </c>
      <c r="T620" s="109">
        <f t="shared" ref="T620:T683" si="3434">IF($B620=$I$7,0,S620)</f>
        <v>1035.8499999999999</v>
      </c>
      <c r="U620" s="109">
        <f t="shared" si="3419"/>
        <v>1060.0899999999999</v>
      </c>
      <c r="V620" s="109">
        <f t="shared" si="3420"/>
        <v>1060.0899999999999</v>
      </c>
      <c r="W620" s="109">
        <f t="shared" si="3421"/>
        <v>1123.8775326810628</v>
      </c>
      <c r="X620" s="109">
        <f t="shared" ref="X620:X666" si="3435">IF($B620=$I$7,0,W620)</f>
        <v>1123.8775326810628</v>
      </c>
      <c r="Y620" s="109">
        <f t="shared" si="3422"/>
        <v>1124.3399999999999</v>
      </c>
      <c r="Z620" s="109">
        <f t="shared" ref="Z620:Z683" si="3436">IF($B620=$I$7,0,Y620)</f>
        <v>1124.3399999999999</v>
      </c>
      <c r="AA620" s="109">
        <f t="shared" si="3423"/>
        <v>1126.4568749999989</v>
      </c>
      <c r="AB620" s="109">
        <f t="shared" ref="AB620:AB683" si="3437">IF($B620=$I$7,0,AA620)</f>
        <v>1126.4568749999989</v>
      </c>
      <c r="AC620" s="109">
        <f t="shared" si="3424"/>
        <v>1124.4930833333331</v>
      </c>
      <c r="AD620" s="109">
        <f t="shared" ref="AD620:AD683" si="3438">IF($B620=$I$7,0,AC620)</f>
        <v>1124.4930833333331</v>
      </c>
      <c r="AE620" s="109">
        <f t="shared" si="3425"/>
        <v>1124.4890404061762</v>
      </c>
      <c r="AF620" s="109">
        <f t="shared" ref="AF620:AF683" si="3439">IF($B620=$I$7,0,AE620)</f>
        <v>1124.4890404061762</v>
      </c>
      <c r="AG620" s="109">
        <f t="shared" ref="AG620:AG683" si="3440">IF(LO255&gt;0,LO255,"")</f>
        <v>1123.1238136873469</v>
      </c>
      <c r="AH620" s="109">
        <f t="shared" ref="AH620:AH683" si="3441">IF($B620=$I$7,0,AG620)</f>
        <v>1123.1238136873469</v>
      </c>
      <c r="AI620" s="35">
        <f t="shared" ref="AI620:AI683" si="3442">IF(MH255&gt;0,MH255,"")</f>
        <v>1076.608661999408</v>
      </c>
      <c r="AJ620" s="109">
        <f t="shared" ref="AJ620:AJ683" si="3443">IF($B620=$I$7,0,AI620)</f>
        <v>1076.608661999408</v>
      </c>
      <c r="AK620" s="35">
        <f t="shared" ref="AK620:AK683" si="3444">IF(MZ255&gt;0,MZ255,"")</f>
        <v>1076.608661999408</v>
      </c>
      <c r="AL620" s="109">
        <f t="shared" ref="AL620:AL683" si="3445">IF($B620=$I$7,0,AK620)</f>
        <v>1076.608661999408</v>
      </c>
      <c r="AM620" s="35">
        <f t="shared" ref="AM620:AM683" si="3446">IF(NY255&gt;0,NY255,"")</f>
        <v>1076.6456011701148</v>
      </c>
      <c r="AN620" s="109">
        <f t="shared" ref="AN620:AN683" si="3447">IF($B620=$I$7,0,AM620)</f>
        <v>1076.6456011701148</v>
      </c>
      <c r="AO620" s="35">
        <f t="shared" ref="AO620:AO683" si="3448">IF(OS255&gt;0,OS255,"")</f>
        <v>1076.765700416463</v>
      </c>
      <c r="AP620" s="109">
        <f t="shared" ref="AP620:AP683" si="3449">IF($B620=$I$7,0,AO620)</f>
        <v>1076.765700416463</v>
      </c>
      <c r="BB620">
        <v>195</v>
      </c>
      <c r="BE620" s="327">
        <f t="shared" si="3409"/>
        <v>10000</v>
      </c>
      <c r="JE620" s="327"/>
      <c r="JF620" s="327"/>
      <c r="MZ620">
        <v>194</v>
      </c>
      <c r="NA620" s="591">
        <f t="shared" ref="NA620:NA630" si="3450">$D$7+($AT$43*$L$7)+($AV$43*$M$7)</f>
        <v>0.02</v>
      </c>
      <c r="OU620">
        <v>194</v>
      </c>
      <c r="OV620" s="591">
        <f t="shared" ref="OV620:OV630" si="3451">$D$7+($BB$43*$L$7)+($BD$43*$M$7)</f>
        <v>0.02</v>
      </c>
      <c r="OW620" s="591">
        <f t="shared" ref="OW620:OW630" si="3452">($BB$43)+($BD$43)</f>
        <v>0</v>
      </c>
    </row>
    <row r="621" spans="2:413" hidden="1" x14ac:dyDescent="0.3">
      <c r="B621">
        <v>195</v>
      </c>
      <c r="C621" s="109">
        <f t="shared" si="3410"/>
        <v>1111.77</v>
      </c>
      <c r="D621" s="109">
        <f t="shared" si="3426"/>
        <v>1111.77</v>
      </c>
      <c r="E621" s="109">
        <f t="shared" si="3411"/>
        <v>1053.57</v>
      </c>
      <c r="F621" s="109">
        <f t="shared" si="3427"/>
        <v>1053.57</v>
      </c>
      <c r="G621" s="109">
        <f t="shared" si="3412"/>
        <v>1117.72</v>
      </c>
      <c r="H621" s="109">
        <f t="shared" si="3428"/>
        <v>1117.72</v>
      </c>
      <c r="I621" s="109">
        <f t="shared" si="3413"/>
        <v>1053.55</v>
      </c>
      <c r="J621" s="109">
        <f t="shared" si="3429"/>
        <v>1053.55</v>
      </c>
      <c r="K621" s="109">
        <f t="shared" si="3414"/>
        <v>1117.6300000000001</v>
      </c>
      <c r="L621" s="109">
        <f t="shared" si="3430"/>
        <v>1117.6300000000001</v>
      </c>
      <c r="M621" s="109">
        <f t="shared" si="3415"/>
        <v>1115.0999999999999</v>
      </c>
      <c r="N621" s="109">
        <f t="shared" si="3431"/>
        <v>1115.0999999999999</v>
      </c>
      <c r="O621" s="109">
        <f t="shared" si="3416"/>
        <v>1034.8900000000001</v>
      </c>
      <c r="P621" s="109">
        <f t="shared" si="3432"/>
        <v>1034.8900000000001</v>
      </c>
      <c r="Q621" s="109">
        <f t="shared" si="3417"/>
        <v>1058.0899999999999</v>
      </c>
      <c r="R621" s="109">
        <f t="shared" si="3433"/>
        <v>1058.0899999999999</v>
      </c>
      <c r="S621" s="109">
        <f t="shared" si="3418"/>
        <v>1035.8499999999999</v>
      </c>
      <c r="T621" s="109">
        <f t="shared" si="3434"/>
        <v>1035.8499999999999</v>
      </c>
      <c r="U621" s="109">
        <f t="shared" si="3419"/>
        <v>1060.0899999999999</v>
      </c>
      <c r="V621" s="109">
        <f t="shared" si="3420"/>
        <v>1060.0899999999999</v>
      </c>
      <c r="W621" s="109">
        <f t="shared" si="3421"/>
        <v>1123.8775326810628</v>
      </c>
      <c r="X621" s="109">
        <f t="shared" si="3435"/>
        <v>1123.8775326810628</v>
      </c>
      <c r="Y621" s="109">
        <f t="shared" si="3422"/>
        <v>1124.3399999999999</v>
      </c>
      <c r="Z621" s="109">
        <f t="shared" si="3436"/>
        <v>1124.3399999999999</v>
      </c>
      <c r="AA621" s="109">
        <f t="shared" si="3423"/>
        <v>1126.4568749999989</v>
      </c>
      <c r="AB621" s="109">
        <f t="shared" si="3437"/>
        <v>1126.4568749999989</v>
      </c>
      <c r="AC621" s="109">
        <f t="shared" si="3424"/>
        <v>1124.4930833333331</v>
      </c>
      <c r="AD621" s="109">
        <f t="shared" si="3438"/>
        <v>1124.4930833333331</v>
      </c>
      <c r="AE621" s="109">
        <f t="shared" si="3425"/>
        <v>1124.4890404061762</v>
      </c>
      <c r="AF621" s="109">
        <f t="shared" si="3439"/>
        <v>1124.4890404061762</v>
      </c>
      <c r="AG621" s="109">
        <f t="shared" si="3440"/>
        <v>1123.1238136873469</v>
      </c>
      <c r="AH621" s="109">
        <f t="shared" si="3441"/>
        <v>1123.1238136873469</v>
      </c>
      <c r="AI621" s="35">
        <f t="shared" si="3442"/>
        <v>1076.608661999408</v>
      </c>
      <c r="AJ621" s="109">
        <f t="shared" si="3443"/>
        <v>1076.608661999408</v>
      </c>
      <c r="AK621" s="35">
        <f t="shared" si="3444"/>
        <v>1076.608661999408</v>
      </c>
      <c r="AL621" s="109">
        <f t="shared" si="3445"/>
        <v>1076.608661999408</v>
      </c>
      <c r="AM621" s="35">
        <f t="shared" si="3446"/>
        <v>1076.6456011701148</v>
      </c>
      <c r="AN621" s="109">
        <f t="shared" si="3447"/>
        <v>1076.6456011701148</v>
      </c>
      <c r="AO621" s="35">
        <f t="shared" si="3448"/>
        <v>1076.765700416463</v>
      </c>
      <c r="AP621" s="109">
        <f t="shared" si="3449"/>
        <v>1076.765700416463</v>
      </c>
      <c r="BB621">
        <v>196</v>
      </c>
      <c r="BE621" s="327">
        <f t="shared" si="3409"/>
        <v>10000</v>
      </c>
      <c r="JE621" s="327"/>
      <c r="JF621" s="327"/>
      <c r="MZ621">
        <v>195</v>
      </c>
      <c r="NA621" s="591">
        <f t="shared" si="3450"/>
        <v>0.02</v>
      </c>
      <c r="OU621">
        <v>195</v>
      </c>
      <c r="OV621" s="591">
        <f t="shared" si="3451"/>
        <v>0.02</v>
      </c>
      <c r="OW621" s="591">
        <f t="shared" si="3452"/>
        <v>0</v>
      </c>
    </row>
    <row r="622" spans="2:413" hidden="1" x14ac:dyDescent="0.3">
      <c r="B622">
        <v>196</v>
      </c>
      <c r="C622" s="109">
        <f t="shared" si="3410"/>
        <v>1111.77</v>
      </c>
      <c r="D622" s="109">
        <f t="shared" si="3426"/>
        <v>1111.77</v>
      </c>
      <c r="E622" s="109">
        <f t="shared" si="3411"/>
        <v>1052.71</v>
      </c>
      <c r="F622" s="109">
        <f t="shared" si="3427"/>
        <v>1052.71</v>
      </c>
      <c r="G622" s="109">
        <f t="shared" si="3412"/>
        <v>1117.72</v>
      </c>
      <c r="H622" s="109">
        <f t="shared" si="3428"/>
        <v>1117.72</v>
      </c>
      <c r="I622" s="109">
        <f t="shared" si="3413"/>
        <v>1053.55</v>
      </c>
      <c r="J622" s="109">
        <f t="shared" si="3429"/>
        <v>1053.55</v>
      </c>
      <c r="K622" s="109">
        <f t="shared" si="3414"/>
        <v>1117.6300000000001</v>
      </c>
      <c r="L622" s="109">
        <f t="shared" si="3430"/>
        <v>1117.6300000000001</v>
      </c>
      <c r="M622" s="109">
        <f t="shared" si="3415"/>
        <v>1115.0999999999999</v>
      </c>
      <c r="N622" s="109">
        <f t="shared" si="3431"/>
        <v>1115.0999999999999</v>
      </c>
      <c r="O622" s="109">
        <f t="shared" si="3416"/>
        <v>1034.4000000000001</v>
      </c>
      <c r="P622" s="109">
        <f t="shared" si="3432"/>
        <v>1034.4000000000001</v>
      </c>
      <c r="Q622" s="109">
        <f t="shared" si="3417"/>
        <v>1058.0899999999999</v>
      </c>
      <c r="R622" s="109">
        <f t="shared" si="3433"/>
        <v>1058.0899999999999</v>
      </c>
      <c r="S622" s="109">
        <f t="shared" si="3418"/>
        <v>1035.8499999999999</v>
      </c>
      <c r="T622" s="109">
        <f t="shared" si="3434"/>
        <v>1035.8499999999999</v>
      </c>
      <c r="U622" s="109">
        <f t="shared" si="3419"/>
        <v>1060.0899999999999</v>
      </c>
      <c r="V622" s="109">
        <f t="shared" si="3420"/>
        <v>1060.0899999999999</v>
      </c>
      <c r="W622" s="109">
        <f t="shared" si="3421"/>
        <v>1123.8775326810628</v>
      </c>
      <c r="X622" s="109">
        <f t="shared" si="3435"/>
        <v>1123.8775326810628</v>
      </c>
      <c r="Y622" s="109">
        <f t="shared" si="3422"/>
        <v>1124.3399999999999</v>
      </c>
      <c r="Z622" s="109">
        <f t="shared" si="3436"/>
        <v>1124.3399999999999</v>
      </c>
      <c r="AA622" s="109">
        <f t="shared" si="3423"/>
        <v>1126.4568749999989</v>
      </c>
      <c r="AB622" s="109">
        <f t="shared" si="3437"/>
        <v>1126.4568749999989</v>
      </c>
      <c r="AC622" s="109">
        <f t="shared" si="3424"/>
        <v>1124.4930833333331</v>
      </c>
      <c r="AD622" s="109">
        <f t="shared" si="3438"/>
        <v>1124.4930833333331</v>
      </c>
      <c r="AE622" s="109">
        <f t="shared" si="3425"/>
        <v>1124.4890404061762</v>
      </c>
      <c r="AF622" s="109">
        <f t="shared" si="3439"/>
        <v>1124.4890404061762</v>
      </c>
      <c r="AG622" s="109">
        <f t="shared" si="3440"/>
        <v>1123.1238136873469</v>
      </c>
      <c r="AH622" s="109">
        <f t="shared" si="3441"/>
        <v>1123.1238136873469</v>
      </c>
      <c r="AI622" s="35">
        <f t="shared" si="3442"/>
        <v>1076.608661999408</v>
      </c>
      <c r="AJ622" s="109">
        <f t="shared" si="3443"/>
        <v>1076.608661999408</v>
      </c>
      <c r="AK622" s="35">
        <f t="shared" si="3444"/>
        <v>1076.608661999408</v>
      </c>
      <c r="AL622" s="109">
        <f t="shared" si="3445"/>
        <v>1076.608661999408</v>
      </c>
      <c r="AM622" s="35">
        <f t="shared" si="3446"/>
        <v>1076.6456011701148</v>
      </c>
      <c r="AN622" s="109">
        <f t="shared" si="3447"/>
        <v>1076.6456011701148</v>
      </c>
      <c r="AO622" s="35">
        <f t="shared" si="3448"/>
        <v>1076.765700416463</v>
      </c>
      <c r="AP622" s="109">
        <f t="shared" si="3449"/>
        <v>1076.765700416463</v>
      </c>
      <c r="BB622">
        <v>197</v>
      </c>
      <c r="BE622" s="327">
        <f t="shared" si="3409"/>
        <v>10000</v>
      </c>
      <c r="JE622" s="327"/>
      <c r="JF622" s="327"/>
      <c r="MZ622">
        <v>196</v>
      </c>
      <c r="NA622" s="591">
        <f t="shared" si="3450"/>
        <v>0.02</v>
      </c>
      <c r="OU622">
        <v>196</v>
      </c>
      <c r="OV622" s="591">
        <f t="shared" si="3451"/>
        <v>0.02</v>
      </c>
      <c r="OW622" s="591">
        <f t="shared" si="3452"/>
        <v>0</v>
      </c>
    </row>
    <row r="623" spans="2:413" hidden="1" x14ac:dyDescent="0.3">
      <c r="B623">
        <v>197</v>
      </c>
      <c r="C623" s="109">
        <f t="shared" si="3410"/>
        <v>1111.77</v>
      </c>
      <c r="D623" s="109">
        <f t="shared" si="3426"/>
        <v>1111.77</v>
      </c>
      <c r="E623" s="109">
        <f t="shared" si="3411"/>
        <v>1051.83</v>
      </c>
      <c r="F623" s="109">
        <f t="shared" si="3427"/>
        <v>1051.83</v>
      </c>
      <c r="G623" s="109">
        <f t="shared" si="3412"/>
        <v>1117.72</v>
      </c>
      <c r="H623" s="109">
        <f t="shared" si="3428"/>
        <v>1117.72</v>
      </c>
      <c r="I623" s="109">
        <f t="shared" si="3413"/>
        <v>1053.55</v>
      </c>
      <c r="J623" s="109">
        <f t="shared" si="3429"/>
        <v>1053.55</v>
      </c>
      <c r="K623" s="109">
        <f t="shared" si="3414"/>
        <v>1117.6300000000001</v>
      </c>
      <c r="L623" s="109">
        <f t="shared" si="3430"/>
        <v>1117.6300000000001</v>
      </c>
      <c r="M623" s="109">
        <f t="shared" si="3415"/>
        <v>1115.0999999999999</v>
      </c>
      <c r="N623" s="109">
        <f t="shared" si="3431"/>
        <v>1115.0999999999999</v>
      </c>
      <c r="O623" s="109">
        <f t="shared" si="3416"/>
        <v>1033.92</v>
      </c>
      <c r="P623" s="109">
        <f t="shared" si="3432"/>
        <v>1033.92</v>
      </c>
      <c r="Q623" s="109">
        <f t="shared" si="3417"/>
        <v>1058.0899999999999</v>
      </c>
      <c r="R623" s="109">
        <f t="shared" si="3433"/>
        <v>1058.0899999999999</v>
      </c>
      <c r="S623" s="109">
        <f t="shared" si="3418"/>
        <v>1035.8499999999999</v>
      </c>
      <c r="T623" s="109">
        <f t="shared" si="3434"/>
        <v>1035.8499999999999</v>
      </c>
      <c r="U623" s="109">
        <f t="shared" si="3419"/>
        <v>1060.0899999999999</v>
      </c>
      <c r="V623" s="109">
        <f t="shared" si="3420"/>
        <v>1060.0899999999999</v>
      </c>
      <c r="W623" s="109">
        <f t="shared" si="3421"/>
        <v>1123.8775326810628</v>
      </c>
      <c r="X623" s="109">
        <f t="shared" si="3435"/>
        <v>1123.8775326810628</v>
      </c>
      <c r="Y623" s="109">
        <f t="shared" si="3422"/>
        <v>1124.3399999999999</v>
      </c>
      <c r="Z623" s="109">
        <f t="shared" si="3436"/>
        <v>1124.3399999999999</v>
      </c>
      <c r="AA623" s="109">
        <f t="shared" si="3423"/>
        <v>1126.4568749999989</v>
      </c>
      <c r="AB623" s="109">
        <f t="shared" si="3437"/>
        <v>1126.4568749999989</v>
      </c>
      <c r="AC623" s="109">
        <f t="shared" si="3424"/>
        <v>1124.4930833333331</v>
      </c>
      <c r="AD623" s="109">
        <f t="shared" si="3438"/>
        <v>1124.4930833333331</v>
      </c>
      <c r="AE623" s="109">
        <f t="shared" si="3425"/>
        <v>1124.4890404061762</v>
      </c>
      <c r="AF623" s="109">
        <f t="shared" si="3439"/>
        <v>1124.4890404061762</v>
      </c>
      <c r="AG623" s="109">
        <f t="shared" si="3440"/>
        <v>1123.1238136873469</v>
      </c>
      <c r="AH623" s="109">
        <f t="shared" si="3441"/>
        <v>1123.1238136873469</v>
      </c>
      <c r="AI623" s="35">
        <f t="shared" si="3442"/>
        <v>1076.608661999408</v>
      </c>
      <c r="AJ623" s="109">
        <f t="shared" si="3443"/>
        <v>1076.608661999408</v>
      </c>
      <c r="AK623" s="35">
        <f t="shared" si="3444"/>
        <v>1076.608661999408</v>
      </c>
      <c r="AL623" s="109">
        <f t="shared" si="3445"/>
        <v>1076.608661999408</v>
      </c>
      <c r="AM623" s="35">
        <f t="shared" si="3446"/>
        <v>1076.6456011701148</v>
      </c>
      <c r="AN623" s="109">
        <f t="shared" si="3447"/>
        <v>1076.6456011701148</v>
      </c>
      <c r="AO623" s="35">
        <f t="shared" si="3448"/>
        <v>1076.765700416463</v>
      </c>
      <c r="AP623" s="109">
        <f t="shared" si="3449"/>
        <v>1076.765700416463</v>
      </c>
      <c r="BB623">
        <v>198</v>
      </c>
      <c r="BE623" s="327">
        <f t="shared" si="3409"/>
        <v>10000</v>
      </c>
      <c r="JE623" s="327"/>
      <c r="JF623" s="327"/>
      <c r="MZ623">
        <v>197</v>
      </c>
      <c r="NA623" s="591">
        <f t="shared" si="3450"/>
        <v>0.02</v>
      </c>
      <c r="OU623">
        <v>197</v>
      </c>
      <c r="OV623" s="591">
        <f t="shared" si="3451"/>
        <v>0.02</v>
      </c>
      <c r="OW623" s="591">
        <f t="shared" si="3452"/>
        <v>0</v>
      </c>
    </row>
    <row r="624" spans="2:413" hidden="1" x14ac:dyDescent="0.3">
      <c r="B624">
        <v>198</v>
      </c>
      <c r="C624" s="109">
        <f t="shared" si="3410"/>
        <v>1111.77</v>
      </c>
      <c r="D624" s="109">
        <f t="shared" si="3426"/>
        <v>1111.77</v>
      </c>
      <c r="E624" s="109">
        <f t="shared" si="3411"/>
        <v>1050.95</v>
      </c>
      <c r="F624" s="109">
        <f t="shared" si="3427"/>
        <v>1050.95</v>
      </c>
      <c r="G624" s="109">
        <f t="shared" si="3412"/>
        <v>1117.72</v>
      </c>
      <c r="H624" s="109">
        <f t="shared" si="3428"/>
        <v>1117.72</v>
      </c>
      <c r="I624" s="109">
        <f t="shared" si="3413"/>
        <v>1053.55</v>
      </c>
      <c r="J624" s="109">
        <f t="shared" si="3429"/>
        <v>1053.55</v>
      </c>
      <c r="K624" s="109">
        <f t="shared" si="3414"/>
        <v>1117.6300000000001</v>
      </c>
      <c r="L624" s="109">
        <f t="shared" si="3430"/>
        <v>1117.6300000000001</v>
      </c>
      <c r="M624" s="109">
        <f t="shared" si="3415"/>
        <v>1115.0999999999999</v>
      </c>
      <c r="N624" s="109">
        <f t="shared" si="3431"/>
        <v>1115.0999999999999</v>
      </c>
      <c r="O624" s="109">
        <f t="shared" si="3416"/>
        <v>1033.43</v>
      </c>
      <c r="P624" s="109">
        <f t="shared" si="3432"/>
        <v>1033.43</v>
      </c>
      <c r="Q624" s="109">
        <f t="shared" si="3417"/>
        <v>1058.0899999999999</v>
      </c>
      <c r="R624" s="109">
        <f t="shared" si="3433"/>
        <v>1058.0899999999999</v>
      </c>
      <c r="S624" s="109">
        <f t="shared" si="3418"/>
        <v>1035.8499999999999</v>
      </c>
      <c r="T624" s="109">
        <f t="shared" si="3434"/>
        <v>1035.8499999999999</v>
      </c>
      <c r="U624" s="109">
        <f t="shared" si="3419"/>
        <v>1060.0899999999999</v>
      </c>
      <c r="V624" s="109">
        <f t="shared" si="3420"/>
        <v>1060.0899999999999</v>
      </c>
      <c r="W624" s="109">
        <f t="shared" si="3421"/>
        <v>1123.8775326810628</v>
      </c>
      <c r="X624" s="109">
        <f t="shared" si="3435"/>
        <v>1123.8775326810628</v>
      </c>
      <c r="Y624" s="109">
        <f t="shared" si="3422"/>
        <v>1124.3399999999999</v>
      </c>
      <c r="Z624" s="109">
        <f t="shared" si="3436"/>
        <v>1124.3399999999999</v>
      </c>
      <c r="AA624" s="109">
        <f t="shared" si="3423"/>
        <v>1126.4568749999989</v>
      </c>
      <c r="AB624" s="109">
        <f t="shared" si="3437"/>
        <v>1126.4568749999989</v>
      </c>
      <c r="AC624" s="109">
        <f t="shared" si="3424"/>
        <v>1124.4930833333331</v>
      </c>
      <c r="AD624" s="109">
        <f t="shared" si="3438"/>
        <v>1124.4930833333331</v>
      </c>
      <c r="AE624" s="109">
        <f t="shared" si="3425"/>
        <v>1124.4890404061762</v>
      </c>
      <c r="AF624" s="109">
        <f t="shared" si="3439"/>
        <v>1124.4890404061762</v>
      </c>
      <c r="AG624" s="109">
        <f t="shared" si="3440"/>
        <v>1123.1238136873469</v>
      </c>
      <c r="AH624" s="109">
        <f t="shared" si="3441"/>
        <v>1123.1238136873469</v>
      </c>
      <c r="AI624" s="35">
        <f t="shared" si="3442"/>
        <v>1076.608661999408</v>
      </c>
      <c r="AJ624" s="109">
        <f t="shared" si="3443"/>
        <v>1076.608661999408</v>
      </c>
      <c r="AK624" s="35">
        <f t="shared" si="3444"/>
        <v>1076.608661999408</v>
      </c>
      <c r="AL624" s="109">
        <f t="shared" si="3445"/>
        <v>1076.608661999408</v>
      </c>
      <c r="AM624" s="35">
        <f t="shared" si="3446"/>
        <v>1076.6456011701148</v>
      </c>
      <c r="AN624" s="109">
        <f t="shared" si="3447"/>
        <v>1076.6456011701148</v>
      </c>
      <c r="AO624" s="35">
        <f t="shared" si="3448"/>
        <v>1076.765700416463</v>
      </c>
      <c r="AP624" s="109">
        <f t="shared" si="3449"/>
        <v>1076.765700416463</v>
      </c>
      <c r="BB624">
        <v>199</v>
      </c>
      <c r="BE624" s="327">
        <f t="shared" si="3409"/>
        <v>10000</v>
      </c>
      <c r="JE624" s="327"/>
      <c r="JF624" s="327"/>
      <c r="MZ624">
        <v>198</v>
      </c>
      <c r="NA624" s="591">
        <f t="shared" si="3450"/>
        <v>0.02</v>
      </c>
      <c r="OU624">
        <v>198</v>
      </c>
      <c r="OV624" s="591">
        <f t="shared" si="3451"/>
        <v>0.02</v>
      </c>
      <c r="OW624" s="591">
        <f t="shared" si="3452"/>
        <v>0</v>
      </c>
    </row>
    <row r="625" spans="2:413" hidden="1" x14ac:dyDescent="0.3">
      <c r="B625">
        <v>199</v>
      </c>
      <c r="C625" s="109">
        <f t="shared" si="3410"/>
        <v>1111.77</v>
      </c>
      <c r="D625" s="109">
        <f t="shared" si="3426"/>
        <v>1111.77</v>
      </c>
      <c r="E625" s="109">
        <f t="shared" si="3411"/>
        <v>1050.07</v>
      </c>
      <c r="F625" s="109">
        <f t="shared" si="3427"/>
        <v>1050.07</v>
      </c>
      <c r="G625" s="109">
        <f t="shared" si="3412"/>
        <v>1117.72</v>
      </c>
      <c r="H625" s="109">
        <f t="shared" si="3428"/>
        <v>1117.72</v>
      </c>
      <c r="I625" s="109">
        <f t="shared" si="3413"/>
        <v>1053.55</v>
      </c>
      <c r="J625" s="109">
        <f t="shared" si="3429"/>
        <v>1053.55</v>
      </c>
      <c r="K625" s="109">
        <f t="shared" si="3414"/>
        <v>1117.6300000000001</v>
      </c>
      <c r="L625" s="109">
        <f t="shared" si="3430"/>
        <v>1117.6300000000001</v>
      </c>
      <c r="M625" s="109">
        <f t="shared" si="3415"/>
        <v>1115.0999999999999</v>
      </c>
      <c r="N625" s="109">
        <f t="shared" si="3431"/>
        <v>1115.0999999999999</v>
      </c>
      <c r="O625" s="109">
        <f t="shared" si="3416"/>
        <v>1032.95</v>
      </c>
      <c r="P625" s="109">
        <f t="shared" si="3432"/>
        <v>1032.95</v>
      </c>
      <c r="Q625" s="109">
        <f t="shared" si="3417"/>
        <v>1058.0899999999999</v>
      </c>
      <c r="R625" s="109">
        <f t="shared" si="3433"/>
        <v>1058.0899999999999</v>
      </c>
      <c r="S625" s="109">
        <f t="shared" si="3418"/>
        <v>1035.8499999999999</v>
      </c>
      <c r="T625" s="109">
        <f t="shared" si="3434"/>
        <v>1035.8499999999999</v>
      </c>
      <c r="U625" s="109">
        <f t="shared" si="3419"/>
        <v>1060.0899999999999</v>
      </c>
      <c r="V625" s="109">
        <f t="shared" si="3420"/>
        <v>1060.0899999999999</v>
      </c>
      <c r="W625" s="109">
        <f t="shared" si="3421"/>
        <v>1123.8775326810628</v>
      </c>
      <c r="X625" s="109">
        <f t="shared" si="3435"/>
        <v>1123.8775326810628</v>
      </c>
      <c r="Y625" s="109">
        <f t="shared" si="3422"/>
        <v>1124.3399999999999</v>
      </c>
      <c r="Z625" s="109">
        <f t="shared" si="3436"/>
        <v>1124.3399999999999</v>
      </c>
      <c r="AA625" s="109">
        <f t="shared" si="3423"/>
        <v>1126.4568749999989</v>
      </c>
      <c r="AB625" s="109">
        <f t="shared" si="3437"/>
        <v>1126.4568749999989</v>
      </c>
      <c r="AC625" s="109">
        <f t="shared" si="3424"/>
        <v>1124.4930833333331</v>
      </c>
      <c r="AD625" s="109">
        <f t="shared" si="3438"/>
        <v>1124.4930833333331</v>
      </c>
      <c r="AE625" s="109">
        <f t="shared" si="3425"/>
        <v>1124.4890404061762</v>
      </c>
      <c r="AF625" s="109">
        <f t="shared" si="3439"/>
        <v>1124.4890404061762</v>
      </c>
      <c r="AG625" s="109">
        <f t="shared" si="3440"/>
        <v>1123.1238136873469</v>
      </c>
      <c r="AH625" s="109">
        <f t="shared" si="3441"/>
        <v>1123.1238136873469</v>
      </c>
      <c r="AI625" s="35">
        <f t="shared" si="3442"/>
        <v>1076.608661999408</v>
      </c>
      <c r="AJ625" s="109">
        <f t="shared" si="3443"/>
        <v>1076.608661999408</v>
      </c>
      <c r="AK625" s="35">
        <f t="shared" si="3444"/>
        <v>1076.608661999408</v>
      </c>
      <c r="AL625" s="109">
        <f t="shared" si="3445"/>
        <v>1076.608661999408</v>
      </c>
      <c r="AM625" s="35">
        <f t="shared" si="3446"/>
        <v>1076.6456011701148</v>
      </c>
      <c r="AN625" s="109">
        <f t="shared" si="3447"/>
        <v>1076.6456011701148</v>
      </c>
      <c r="AO625" s="35">
        <f t="shared" si="3448"/>
        <v>1076.765700416463</v>
      </c>
      <c r="AP625" s="109">
        <f t="shared" si="3449"/>
        <v>1076.765700416463</v>
      </c>
      <c r="BB625">
        <v>200</v>
      </c>
      <c r="BE625" s="327">
        <f t="shared" si="3409"/>
        <v>10000</v>
      </c>
      <c r="JE625" s="327"/>
      <c r="JF625" s="327"/>
      <c r="MZ625">
        <v>199</v>
      </c>
      <c r="NA625" s="591">
        <f t="shared" si="3450"/>
        <v>0.02</v>
      </c>
      <c r="OU625">
        <v>199</v>
      </c>
      <c r="OV625" s="591">
        <f t="shared" si="3451"/>
        <v>0.02</v>
      </c>
      <c r="OW625" s="591">
        <f t="shared" si="3452"/>
        <v>0</v>
      </c>
    </row>
    <row r="626" spans="2:413" hidden="1" x14ac:dyDescent="0.3">
      <c r="B626">
        <v>200</v>
      </c>
      <c r="C626" s="109">
        <f t="shared" si="3410"/>
        <v>1111.77</v>
      </c>
      <c r="D626" s="109">
        <f t="shared" si="3426"/>
        <v>1111.77</v>
      </c>
      <c r="E626" s="109">
        <f t="shared" si="3411"/>
        <v>1049.19</v>
      </c>
      <c r="F626" s="109">
        <f t="shared" si="3427"/>
        <v>1049.19</v>
      </c>
      <c r="G626" s="109">
        <f t="shared" si="3412"/>
        <v>1117.72</v>
      </c>
      <c r="H626" s="109">
        <f t="shared" si="3428"/>
        <v>1117.72</v>
      </c>
      <c r="I626" s="109">
        <f t="shared" si="3413"/>
        <v>1053.55</v>
      </c>
      <c r="J626" s="109">
        <f t="shared" si="3429"/>
        <v>1053.55</v>
      </c>
      <c r="K626" s="109">
        <f t="shared" si="3414"/>
        <v>1117.6300000000001</v>
      </c>
      <c r="L626" s="109">
        <f t="shared" si="3430"/>
        <v>1117.6300000000001</v>
      </c>
      <c r="M626" s="109">
        <f t="shared" si="3415"/>
        <v>1115.0999999999999</v>
      </c>
      <c r="N626" s="109">
        <f t="shared" si="3431"/>
        <v>1115.0999999999999</v>
      </c>
      <c r="O626" s="109">
        <f t="shared" si="3416"/>
        <v>1032.46</v>
      </c>
      <c r="P626" s="109">
        <f t="shared" si="3432"/>
        <v>1032.46</v>
      </c>
      <c r="Q626" s="109">
        <f t="shared" si="3417"/>
        <v>1058.0899999999999</v>
      </c>
      <c r="R626" s="109">
        <f t="shared" si="3433"/>
        <v>1058.0899999999999</v>
      </c>
      <c r="S626" s="109">
        <f t="shared" si="3418"/>
        <v>1035.8499999999999</v>
      </c>
      <c r="T626" s="109">
        <f t="shared" si="3434"/>
        <v>1035.8499999999999</v>
      </c>
      <c r="U626" s="109">
        <f t="shared" si="3419"/>
        <v>1060.0899999999999</v>
      </c>
      <c r="V626" s="109">
        <f t="shared" si="3420"/>
        <v>1060.0899999999999</v>
      </c>
      <c r="W626" s="109">
        <f t="shared" si="3421"/>
        <v>1123.8775326810628</v>
      </c>
      <c r="X626" s="109">
        <f t="shared" si="3435"/>
        <v>1123.8775326810628</v>
      </c>
      <c r="Y626" s="109">
        <f t="shared" si="3422"/>
        <v>1124.3399999999999</v>
      </c>
      <c r="Z626" s="109">
        <f t="shared" si="3436"/>
        <v>1124.3399999999999</v>
      </c>
      <c r="AA626" s="109">
        <f t="shared" si="3423"/>
        <v>1126.4568749999989</v>
      </c>
      <c r="AB626" s="109">
        <f t="shared" si="3437"/>
        <v>1126.4568749999989</v>
      </c>
      <c r="AC626" s="109">
        <f t="shared" si="3424"/>
        <v>1124.4930833333331</v>
      </c>
      <c r="AD626" s="109">
        <f t="shared" si="3438"/>
        <v>1124.4930833333331</v>
      </c>
      <c r="AE626" s="109">
        <f t="shared" si="3425"/>
        <v>1124.4890404061762</v>
      </c>
      <c r="AF626" s="109">
        <f t="shared" si="3439"/>
        <v>1124.4890404061762</v>
      </c>
      <c r="AG626" s="109">
        <f t="shared" si="3440"/>
        <v>1123.1238136873469</v>
      </c>
      <c r="AH626" s="109">
        <f t="shared" si="3441"/>
        <v>1123.1238136873469</v>
      </c>
      <c r="AI626" s="35">
        <f t="shared" si="3442"/>
        <v>1076.608661999408</v>
      </c>
      <c r="AJ626" s="109">
        <f t="shared" si="3443"/>
        <v>1076.608661999408</v>
      </c>
      <c r="AK626" s="35">
        <f t="shared" si="3444"/>
        <v>1076.608661999408</v>
      </c>
      <c r="AL626" s="109">
        <f t="shared" si="3445"/>
        <v>1076.608661999408</v>
      </c>
      <c r="AM626" s="35">
        <f t="shared" si="3446"/>
        <v>1076.6456011701148</v>
      </c>
      <c r="AN626" s="109">
        <f t="shared" si="3447"/>
        <v>1076.6456011701148</v>
      </c>
      <c r="AO626" s="35">
        <f t="shared" si="3448"/>
        <v>1076.765700416463</v>
      </c>
      <c r="AP626" s="109">
        <f t="shared" si="3449"/>
        <v>1076.765700416463</v>
      </c>
      <c r="BB626">
        <v>201</v>
      </c>
      <c r="BE626" s="327">
        <f t="shared" si="3409"/>
        <v>10000</v>
      </c>
      <c r="JE626" s="327"/>
      <c r="JF626" s="327"/>
      <c r="MZ626">
        <v>200</v>
      </c>
      <c r="NA626" s="591">
        <f t="shared" si="3450"/>
        <v>0.02</v>
      </c>
      <c r="OU626">
        <v>200</v>
      </c>
      <c r="OV626" s="591">
        <f t="shared" si="3451"/>
        <v>0.02</v>
      </c>
      <c r="OW626" s="591">
        <f t="shared" si="3452"/>
        <v>0</v>
      </c>
    </row>
    <row r="627" spans="2:413" hidden="1" x14ac:dyDescent="0.3">
      <c r="B627">
        <v>201</v>
      </c>
      <c r="C627" s="109">
        <f t="shared" si="3410"/>
        <v>1111.77</v>
      </c>
      <c r="D627" s="109">
        <f t="shared" si="3426"/>
        <v>1111.77</v>
      </c>
      <c r="E627" s="109">
        <f t="shared" si="3411"/>
        <v>1048.31</v>
      </c>
      <c r="F627" s="109">
        <f t="shared" si="3427"/>
        <v>1048.31</v>
      </c>
      <c r="G627" s="109">
        <f t="shared" si="3412"/>
        <v>1117.72</v>
      </c>
      <c r="H627" s="109">
        <f t="shared" si="3428"/>
        <v>1117.72</v>
      </c>
      <c r="I627" s="109">
        <f t="shared" si="3413"/>
        <v>1053.55</v>
      </c>
      <c r="J627" s="109">
        <f t="shared" si="3429"/>
        <v>1053.55</v>
      </c>
      <c r="K627" s="109">
        <f t="shared" si="3414"/>
        <v>1117.6300000000001</v>
      </c>
      <c r="L627" s="109">
        <f t="shared" si="3430"/>
        <v>1117.6300000000001</v>
      </c>
      <c r="M627" s="109">
        <f t="shared" si="3415"/>
        <v>1115.0999999999999</v>
      </c>
      <c r="N627" s="109">
        <f t="shared" si="3431"/>
        <v>1115.0999999999999</v>
      </c>
      <c r="O627" s="109">
        <f t="shared" si="3416"/>
        <v>1031.97</v>
      </c>
      <c r="P627" s="109">
        <f t="shared" si="3432"/>
        <v>1031.97</v>
      </c>
      <c r="Q627" s="109">
        <f t="shared" si="3417"/>
        <v>1058.0899999999999</v>
      </c>
      <c r="R627" s="109">
        <f t="shared" si="3433"/>
        <v>1058.0899999999999</v>
      </c>
      <c r="S627" s="109">
        <f t="shared" si="3418"/>
        <v>1035.8499999999999</v>
      </c>
      <c r="T627" s="109">
        <f t="shared" si="3434"/>
        <v>1035.8499999999999</v>
      </c>
      <c r="U627" s="109">
        <f t="shared" si="3419"/>
        <v>1060.0899999999999</v>
      </c>
      <c r="V627" s="109">
        <f t="shared" si="3420"/>
        <v>1060.0899999999999</v>
      </c>
      <c r="W627" s="109">
        <f t="shared" si="3421"/>
        <v>1123.8775326810628</v>
      </c>
      <c r="X627" s="109">
        <f t="shared" si="3435"/>
        <v>1123.8775326810628</v>
      </c>
      <c r="Y627" s="109">
        <f t="shared" si="3422"/>
        <v>1124.3399999999999</v>
      </c>
      <c r="Z627" s="109">
        <f t="shared" si="3436"/>
        <v>1124.3399999999999</v>
      </c>
      <c r="AA627" s="109">
        <f t="shared" si="3423"/>
        <v>1126.4568749999989</v>
      </c>
      <c r="AB627" s="109">
        <f t="shared" si="3437"/>
        <v>1126.4568749999989</v>
      </c>
      <c r="AC627" s="109">
        <f t="shared" si="3424"/>
        <v>1124.4930833333331</v>
      </c>
      <c r="AD627" s="109">
        <f t="shared" si="3438"/>
        <v>1124.4930833333331</v>
      </c>
      <c r="AE627" s="109">
        <f t="shared" si="3425"/>
        <v>1124.4890404061762</v>
      </c>
      <c r="AF627" s="109">
        <f t="shared" si="3439"/>
        <v>1124.4890404061762</v>
      </c>
      <c r="AG627" s="109">
        <f t="shared" si="3440"/>
        <v>1123.1238136873469</v>
      </c>
      <c r="AH627" s="109">
        <f t="shared" si="3441"/>
        <v>1123.1238136873469</v>
      </c>
      <c r="AI627" s="35">
        <f t="shared" si="3442"/>
        <v>1076.608661999408</v>
      </c>
      <c r="AJ627" s="109">
        <f t="shared" si="3443"/>
        <v>1076.608661999408</v>
      </c>
      <c r="AK627" s="35">
        <f t="shared" si="3444"/>
        <v>1076.608661999408</v>
      </c>
      <c r="AL627" s="109">
        <f t="shared" si="3445"/>
        <v>1076.608661999408</v>
      </c>
      <c r="AM627" s="35">
        <f t="shared" si="3446"/>
        <v>1076.6456011701148</v>
      </c>
      <c r="AN627" s="109">
        <f t="shared" si="3447"/>
        <v>1076.6456011701148</v>
      </c>
      <c r="AO627" s="35">
        <f t="shared" si="3448"/>
        <v>1076.765700416463</v>
      </c>
      <c r="AP627" s="109">
        <f t="shared" si="3449"/>
        <v>1076.765700416463</v>
      </c>
      <c r="BB627">
        <v>202</v>
      </c>
      <c r="BE627" s="327">
        <f t="shared" si="3409"/>
        <v>10000</v>
      </c>
      <c r="JE627" s="327"/>
      <c r="JF627" s="327"/>
      <c r="MZ627">
        <v>201</v>
      </c>
      <c r="NA627" s="591">
        <f t="shared" si="3450"/>
        <v>0.02</v>
      </c>
      <c r="OU627">
        <v>201</v>
      </c>
      <c r="OV627" s="591">
        <f t="shared" si="3451"/>
        <v>0.02</v>
      </c>
      <c r="OW627" s="591">
        <f t="shared" si="3452"/>
        <v>0</v>
      </c>
    </row>
    <row r="628" spans="2:413" hidden="1" x14ac:dyDescent="0.3">
      <c r="B628">
        <v>202</v>
      </c>
      <c r="C628" s="109">
        <f t="shared" si="3410"/>
        <v>1111.77</v>
      </c>
      <c r="D628" s="109">
        <f t="shared" si="3426"/>
        <v>1111.77</v>
      </c>
      <c r="E628" s="109">
        <f t="shared" si="3411"/>
        <v>1047.4100000000001</v>
      </c>
      <c r="F628" s="109">
        <f t="shared" si="3427"/>
        <v>1047.4100000000001</v>
      </c>
      <c r="G628" s="109">
        <f t="shared" si="3412"/>
        <v>1117.72</v>
      </c>
      <c r="H628" s="109">
        <f t="shared" si="3428"/>
        <v>1117.72</v>
      </c>
      <c r="I628" s="109">
        <f t="shared" si="3413"/>
        <v>1053.55</v>
      </c>
      <c r="J628" s="109">
        <f t="shared" si="3429"/>
        <v>1053.55</v>
      </c>
      <c r="K628" s="109">
        <f t="shared" si="3414"/>
        <v>1117.6300000000001</v>
      </c>
      <c r="L628" s="109">
        <f t="shared" si="3430"/>
        <v>1117.6300000000001</v>
      </c>
      <c r="M628" s="109">
        <f t="shared" si="3415"/>
        <v>1115.0999999999999</v>
      </c>
      <c r="N628" s="109">
        <f t="shared" si="3431"/>
        <v>1115.0999999999999</v>
      </c>
      <c r="O628" s="109">
        <f t="shared" si="3416"/>
        <v>1031.48</v>
      </c>
      <c r="P628" s="109">
        <f t="shared" si="3432"/>
        <v>1031.48</v>
      </c>
      <c r="Q628" s="109">
        <f t="shared" si="3417"/>
        <v>1058.0899999999999</v>
      </c>
      <c r="R628" s="109">
        <f t="shared" si="3433"/>
        <v>1058.0899999999999</v>
      </c>
      <c r="S628" s="109">
        <f t="shared" si="3418"/>
        <v>1035.8499999999999</v>
      </c>
      <c r="T628" s="109">
        <f t="shared" si="3434"/>
        <v>1035.8499999999999</v>
      </c>
      <c r="U628" s="109">
        <f t="shared" si="3419"/>
        <v>1060.0899999999999</v>
      </c>
      <c r="V628" s="109">
        <f t="shared" si="3420"/>
        <v>1060.0899999999999</v>
      </c>
      <c r="W628" s="109">
        <f t="shared" si="3421"/>
        <v>1123.8775326810628</v>
      </c>
      <c r="X628" s="109">
        <f t="shared" si="3435"/>
        <v>1123.8775326810628</v>
      </c>
      <c r="Y628" s="109">
        <f t="shared" si="3422"/>
        <v>1124.3399999999999</v>
      </c>
      <c r="Z628" s="109">
        <f t="shared" si="3436"/>
        <v>1124.3399999999999</v>
      </c>
      <c r="AA628" s="109">
        <f t="shared" si="3423"/>
        <v>1126.4568749999989</v>
      </c>
      <c r="AB628" s="109">
        <f t="shared" si="3437"/>
        <v>1126.4568749999989</v>
      </c>
      <c r="AC628" s="109">
        <f t="shared" si="3424"/>
        <v>1124.4930833333331</v>
      </c>
      <c r="AD628" s="109">
        <f t="shared" si="3438"/>
        <v>1124.4930833333331</v>
      </c>
      <c r="AE628" s="109">
        <f t="shared" si="3425"/>
        <v>1124.4890404061762</v>
      </c>
      <c r="AF628" s="109">
        <f t="shared" si="3439"/>
        <v>1124.4890404061762</v>
      </c>
      <c r="AG628" s="109">
        <f t="shared" si="3440"/>
        <v>1123.1238136873469</v>
      </c>
      <c r="AH628" s="109">
        <f t="shared" si="3441"/>
        <v>1123.1238136873469</v>
      </c>
      <c r="AI628" s="35">
        <f t="shared" si="3442"/>
        <v>1076.608661999408</v>
      </c>
      <c r="AJ628" s="109">
        <f t="shared" si="3443"/>
        <v>1076.608661999408</v>
      </c>
      <c r="AK628" s="35">
        <f t="shared" si="3444"/>
        <v>1076.608661999408</v>
      </c>
      <c r="AL628" s="109">
        <f t="shared" si="3445"/>
        <v>1076.608661999408</v>
      </c>
      <c r="AM628" s="35">
        <f t="shared" si="3446"/>
        <v>1076.6456011701148</v>
      </c>
      <c r="AN628" s="109">
        <f t="shared" si="3447"/>
        <v>1076.6456011701148</v>
      </c>
      <c r="AO628" s="35">
        <f t="shared" si="3448"/>
        <v>1076.765700416463</v>
      </c>
      <c r="AP628" s="109">
        <f t="shared" si="3449"/>
        <v>1076.765700416463</v>
      </c>
      <c r="BB628">
        <v>203</v>
      </c>
      <c r="BE628" s="327">
        <f t="shared" si="3409"/>
        <v>10000</v>
      </c>
      <c r="JE628" s="327"/>
      <c r="JF628" s="327"/>
      <c r="MZ628">
        <v>202</v>
      </c>
      <c r="NA628" s="591">
        <f t="shared" si="3450"/>
        <v>0.02</v>
      </c>
      <c r="OU628">
        <v>202</v>
      </c>
      <c r="OV628" s="591">
        <f t="shared" si="3451"/>
        <v>0.02</v>
      </c>
      <c r="OW628" s="591">
        <f t="shared" si="3452"/>
        <v>0</v>
      </c>
    </row>
    <row r="629" spans="2:413" hidden="1" x14ac:dyDescent="0.3">
      <c r="B629">
        <v>203</v>
      </c>
      <c r="C629" s="109">
        <f t="shared" si="3410"/>
        <v>1111.77</v>
      </c>
      <c r="D629" s="109">
        <f t="shared" si="3426"/>
        <v>1111.77</v>
      </c>
      <c r="E629" s="109">
        <f t="shared" si="3411"/>
        <v>1046.53</v>
      </c>
      <c r="F629" s="109">
        <f t="shared" si="3427"/>
        <v>1046.53</v>
      </c>
      <c r="G629" s="109">
        <f t="shared" si="3412"/>
        <v>1117.72</v>
      </c>
      <c r="H629" s="109">
        <f t="shared" si="3428"/>
        <v>1117.72</v>
      </c>
      <c r="I629" s="109">
        <f t="shared" si="3413"/>
        <v>1053.55</v>
      </c>
      <c r="J629" s="109">
        <f t="shared" si="3429"/>
        <v>1053.55</v>
      </c>
      <c r="K629" s="109">
        <f t="shared" si="3414"/>
        <v>1117.6300000000001</v>
      </c>
      <c r="L629" s="109">
        <f t="shared" si="3430"/>
        <v>1117.6300000000001</v>
      </c>
      <c r="M629" s="109">
        <f t="shared" si="3415"/>
        <v>1115.0999999999999</v>
      </c>
      <c r="N629" s="109">
        <f t="shared" si="3431"/>
        <v>1115.0999999999999</v>
      </c>
      <c r="O629" s="109">
        <f t="shared" si="3416"/>
        <v>1030.99</v>
      </c>
      <c r="P629" s="109">
        <f t="shared" si="3432"/>
        <v>1030.99</v>
      </c>
      <c r="Q629" s="109">
        <f t="shared" si="3417"/>
        <v>1058.0899999999999</v>
      </c>
      <c r="R629" s="109">
        <f t="shared" si="3433"/>
        <v>1058.0899999999999</v>
      </c>
      <c r="S629" s="109">
        <f t="shared" si="3418"/>
        <v>1035.8499999999999</v>
      </c>
      <c r="T629" s="109">
        <f t="shared" si="3434"/>
        <v>1035.8499999999999</v>
      </c>
      <c r="U629" s="109">
        <f t="shared" si="3419"/>
        <v>1060.0899999999999</v>
      </c>
      <c r="V629" s="109">
        <f t="shared" si="3420"/>
        <v>1060.0899999999999</v>
      </c>
      <c r="W629" s="109">
        <f t="shared" si="3421"/>
        <v>1123.8775326810628</v>
      </c>
      <c r="X629" s="109">
        <f t="shared" si="3435"/>
        <v>1123.8775326810628</v>
      </c>
      <c r="Y629" s="109">
        <f t="shared" si="3422"/>
        <v>1124.3399999999999</v>
      </c>
      <c r="Z629" s="109">
        <f t="shared" si="3436"/>
        <v>1124.3399999999999</v>
      </c>
      <c r="AA629" s="109">
        <f t="shared" si="3423"/>
        <v>1126.4568749999989</v>
      </c>
      <c r="AB629" s="109">
        <f t="shared" si="3437"/>
        <v>1126.4568749999989</v>
      </c>
      <c r="AC629" s="109">
        <f t="shared" si="3424"/>
        <v>1124.4930833333331</v>
      </c>
      <c r="AD629" s="109">
        <f t="shared" si="3438"/>
        <v>1124.4930833333331</v>
      </c>
      <c r="AE629" s="109">
        <f t="shared" si="3425"/>
        <v>1124.4890404061762</v>
      </c>
      <c r="AF629" s="109">
        <f t="shared" si="3439"/>
        <v>1124.4890404061762</v>
      </c>
      <c r="AG629" s="109">
        <f t="shared" si="3440"/>
        <v>1123.1238136873469</v>
      </c>
      <c r="AH629" s="109">
        <f t="shared" si="3441"/>
        <v>1123.1238136873469</v>
      </c>
      <c r="AI629" s="35">
        <f t="shared" si="3442"/>
        <v>1076.608661999408</v>
      </c>
      <c r="AJ629" s="109">
        <f t="shared" si="3443"/>
        <v>1076.608661999408</v>
      </c>
      <c r="AK629" s="35">
        <f t="shared" si="3444"/>
        <v>1076.608661999408</v>
      </c>
      <c r="AL629" s="109">
        <f t="shared" si="3445"/>
        <v>1076.608661999408</v>
      </c>
      <c r="AM629" s="35">
        <f t="shared" si="3446"/>
        <v>1076.6456011701148</v>
      </c>
      <c r="AN629" s="109">
        <f t="shared" si="3447"/>
        <v>1076.6456011701148</v>
      </c>
      <c r="AO629" s="35">
        <f t="shared" si="3448"/>
        <v>1076.765700416463</v>
      </c>
      <c r="AP629" s="109">
        <f t="shared" si="3449"/>
        <v>1076.765700416463</v>
      </c>
      <c r="BB629">
        <v>204</v>
      </c>
      <c r="BE629" s="327">
        <f t="shared" si="3409"/>
        <v>10000</v>
      </c>
      <c r="JE629" s="327"/>
      <c r="JF629" s="327"/>
      <c r="MZ629">
        <v>203</v>
      </c>
      <c r="NA629" s="591">
        <f t="shared" si="3450"/>
        <v>0.02</v>
      </c>
      <c r="OU629">
        <v>203</v>
      </c>
      <c r="OV629" s="591">
        <f t="shared" si="3451"/>
        <v>0.02</v>
      </c>
      <c r="OW629" s="591">
        <f t="shared" si="3452"/>
        <v>0</v>
      </c>
    </row>
    <row r="630" spans="2:413" hidden="1" x14ac:dyDescent="0.3">
      <c r="B630">
        <v>204</v>
      </c>
      <c r="C630" s="109">
        <f t="shared" si="3410"/>
        <v>1111.77</v>
      </c>
      <c r="D630" s="109">
        <f t="shared" si="3426"/>
        <v>1111.77</v>
      </c>
      <c r="E630" s="109">
        <f t="shared" si="3411"/>
        <v>1045.6500000000001</v>
      </c>
      <c r="F630" s="109">
        <f t="shared" si="3427"/>
        <v>1045.6500000000001</v>
      </c>
      <c r="G630" s="109">
        <f t="shared" si="3412"/>
        <v>1117.72</v>
      </c>
      <c r="H630" s="109">
        <f t="shared" si="3428"/>
        <v>1117.72</v>
      </c>
      <c r="I630" s="109">
        <f t="shared" si="3413"/>
        <v>1053.55</v>
      </c>
      <c r="J630" s="109">
        <f t="shared" si="3429"/>
        <v>1053.55</v>
      </c>
      <c r="K630" s="109">
        <f t="shared" si="3414"/>
        <v>1117.6300000000001</v>
      </c>
      <c r="L630" s="109">
        <f t="shared" si="3430"/>
        <v>1117.6300000000001</v>
      </c>
      <c r="M630" s="109">
        <f t="shared" si="3415"/>
        <v>1115.0999999999999</v>
      </c>
      <c r="N630" s="109">
        <f t="shared" si="3431"/>
        <v>1115.0999999999999</v>
      </c>
      <c r="O630" s="109">
        <f t="shared" si="3416"/>
        <v>1030.5</v>
      </c>
      <c r="P630" s="109">
        <f t="shared" si="3432"/>
        <v>1030.5</v>
      </c>
      <c r="Q630" s="109">
        <f t="shared" si="3417"/>
        <v>1058.0899999999999</v>
      </c>
      <c r="R630" s="109">
        <f t="shared" si="3433"/>
        <v>1058.0899999999999</v>
      </c>
      <c r="S630" s="109">
        <f t="shared" si="3418"/>
        <v>1035.8499999999999</v>
      </c>
      <c r="T630" s="109">
        <f t="shared" si="3434"/>
        <v>1035.8499999999999</v>
      </c>
      <c r="U630" s="109">
        <f t="shared" si="3419"/>
        <v>1060.0899999999999</v>
      </c>
      <c r="V630" s="109">
        <f t="shared" si="3420"/>
        <v>1060.0899999999999</v>
      </c>
      <c r="W630" s="109">
        <f t="shared" si="3421"/>
        <v>1123.8775326810628</v>
      </c>
      <c r="X630" s="109">
        <f t="shared" si="3435"/>
        <v>1123.8775326810628</v>
      </c>
      <c r="Y630" s="109">
        <f t="shared" si="3422"/>
        <v>1124.3399999999999</v>
      </c>
      <c r="Z630" s="109">
        <f t="shared" si="3436"/>
        <v>1124.3399999999999</v>
      </c>
      <c r="AA630" s="109">
        <f t="shared" si="3423"/>
        <v>1126.4568749999989</v>
      </c>
      <c r="AB630" s="109">
        <f t="shared" si="3437"/>
        <v>1126.4568749999989</v>
      </c>
      <c r="AC630" s="109">
        <f t="shared" si="3424"/>
        <v>1124.4930833333331</v>
      </c>
      <c r="AD630" s="109">
        <f t="shared" si="3438"/>
        <v>1124.4930833333331</v>
      </c>
      <c r="AE630" s="109">
        <f t="shared" si="3425"/>
        <v>1124.4890404061762</v>
      </c>
      <c r="AF630" s="109">
        <f t="shared" si="3439"/>
        <v>1124.4890404061762</v>
      </c>
      <c r="AG630" s="109">
        <f t="shared" si="3440"/>
        <v>1123.1238136873469</v>
      </c>
      <c r="AH630" s="109">
        <f t="shared" si="3441"/>
        <v>1123.1238136873469</v>
      </c>
      <c r="AI630" s="35">
        <f t="shared" si="3442"/>
        <v>1076.608661999408</v>
      </c>
      <c r="AJ630" s="109">
        <f t="shared" si="3443"/>
        <v>1076.608661999408</v>
      </c>
      <c r="AK630" s="35">
        <f t="shared" si="3444"/>
        <v>1076.608661999408</v>
      </c>
      <c r="AL630" s="109">
        <f t="shared" si="3445"/>
        <v>1076.608661999408</v>
      </c>
      <c r="AM630" s="35">
        <f t="shared" si="3446"/>
        <v>1076.6456011701148</v>
      </c>
      <c r="AN630" s="109">
        <f t="shared" si="3447"/>
        <v>1076.6456011701148</v>
      </c>
      <c r="AO630" s="35">
        <f t="shared" si="3448"/>
        <v>1076.765700416463</v>
      </c>
      <c r="AP630" s="109">
        <f t="shared" si="3449"/>
        <v>1076.765700416463</v>
      </c>
      <c r="BB630">
        <v>205</v>
      </c>
      <c r="BE630" s="327">
        <f t="shared" si="3409"/>
        <v>10000</v>
      </c>
      <c r="JE630" s="327"/>
      <c r="JF630" s="327"/>
      <c r="MZ630" s="616">
        <v>204</v>
      </c>
      <c r="NA630" s="617">
        <f t="shared" si="3450"/>
        <v>0.02</v>
      </c>
      <c r="OU630" s="616">
        <v>204</v>
      </c>
      <c r="OV630" s="617">
        <f t="shared" si="3451"/>
        <v>0.02</v>
      </c>
      <c r="OW630" s="617">
        <f t="shared" si="3452"/>
        <v>0</v>
      </c>
    </row>
    <row r="631" spans="2:413" hidden="1" x14ac:dyDescent="0.3">
      <c r="B631">
        <v>205</v>
      </c>
      <c r="C631" s="109">
        <f t="shared" si="3410"/>
        <v>1111.77</v>
      </c>
      <c r="D631" s="109">
        <f t="shared" si="3426"/>
        <v>1111.77</v>
      </c>
      <c r="E631" s="109">
        <f t="shared" si="3411"/>
        <v>1044.75</v>
      </c>
      <c r="F631" s="109">
        <f t="shared" si="3427"/>
        <v>1044.75</v>
      </c>
      <c r="G631" s="109">
        <f t="shared" si="3412"/>
        <v>1117.72</v>
      </c>
      <c r="H631" s="109">
        <f t="shared" si="3428"/>
        <v>1117.72</v>
      </c>
      <c r="I631" s="109">
        <f t="shared" si="3413"/>
        <v>1043.4100000000001</v>
      </c>
      <c r="J631" s="109">
        <f t="shared" si="3429"/>
        <v>1043.4100000000001</v>
      </c>
      <c r="K631" s="109">
        <f t="shared" si="3414"/>
        <v>1117.6300000000001</v>
      </c>
      <c r="L631" s="109">
        <f t="shared" si="3430"/>
        <v>1117.6300000000001</v>
      </c>
      <c r="M631" s="109">
        <f t="shared" si="3415"/>
        <v>1108.43</v>
      </c>
      <c r="N631" s="109">
        <f t="shared" si="3431"/>
        <v>1108.43</v>
      </c>
      <c r="O631" s="109">
        <f t="shared" si="3416"/>
        <v>1028.83</v>
      </c>
      <c r="P631" s="109">
        <f t="shared" si="3432"/>
        <v>1028.83</v>
      </c>
      <c r="Q631" s="109">
        <f t="shared" si="3417"/>
        <v>1058.0899999999999</v>
      </c>
      <c r="R631" s="109">
        <f t="shared" si="3433"/>
        <v>1058.0899999999999</v>
      </c>
      <c r="S631" s="109">
        <f t="shared" si="3418"/>
        <v>1028.83</v>
      </c>
      <c r="T631" s="109">
        <f t="shared" si="3434"/>
        <v>1028.83</v>
      </c>
      <c r="U631" s="109">
        <f t="shared" si="3419"/>
        <v>1060.0899999999999</v>
      </c>
      <c r="V631" s="109">
        <f t="shared" si="3420"/>
        <v>1060.0899999999999</v>
      </c>
      <c r="W631" s="109">
        <f t="shared" si="3421"/>
        <v>1123.8775326810628</v>
      </c>
      <c r="X631" s="109">
        <f t="shared" si="3435"/>
        <v>1123.8775326810628</v>
      </c>
      <c r="Y631" s="109">
        <f t="shared" si="3422"/>
        <v>1124.3399999999999</v>
      </c>
      <c r="Z631" s="109">
        <f t="shared" si="3436"/>
        <v>1124.3399999999999</v>
      </c>
      <c r="AA631" s="109">
        <f t="shared" si="3423"/>
        <v>1126.4568749999989</v>
      </c>
      <c r="AB631" s="109">
        <f t="shared" si="3437"/>
        <v>1126.4568749999989</v>
      </c>
      <c r="AC631" s="109">
        <f t="shared" si="3424"/>
        <v>1124.4930833333331</v>
      </c>
      <c r="AD631" s="109">
        <f t="shared" si="3438"/>
        <v>1124.4930833333331</v>
      </c>
      <c r="AE631" s="109">
        <f t="shared" si="3425"/>
        <v>1124.4890404061762</v>
      </c>
      <c r="AF631" s="109">
        <f t="shared" si="3439"/>
        <v>1124.4890404061762</v>
      </c>
      <c r="AG631" s="109">
        <f t="shared" si="3440"/>
        <v>1123.1238136873469</v>
      </c>
      <c r="AH631" s="109">
        <f t="shared" si="3441"/>
        <v>1123.1238136873469</v>
      </c>
      <c r="AI631" s="35">
        <f t="shared" si="3442"/>
        <v>1076.608661999408</v>
      </c>
      <c r="AJ631" s="109">
        <f t="shared" si="3443"/>
        <v>1076.608661999408</v>
      </c>
      <c r="AK631" s="35">
        <f t="shared" si="3444"/>
        <v>1076.608661999408</v>
      </c>
      <c r="AL631" s="109">
        <f t="shared" si="3445"/>
        <v>1076.608661999408</v>
      </c>
      <c r="AM631" s="35">
        <f t="shared" si="3446"/>
        <v>1076.6456011701148</v>
      </c>
      <c r="AN631" s="109">
        <f t="shared" si="3447"/>
        <v>1076.6456011701148</v>
      </c>
      <c r="AO631" s="35">
        <f t="shared" si="3448"/>
        <v>1076.765700416463</v>
      </c>
      <c r="AP631" s="109">
        <f t="shared" si="3449"/>
        <v>1076.765700416463</v>
      </c>
      <c r="BB631">
        <v>206</v>
      </c>
      <c r="BE631" s="327">
        <f t="shared" si="3409"/>
        <v>10000</v>
      </c>
      <c r="JE631" s="327"/>
      <c r="JF631" s="327"/>
      <c r="MZ631">
        <v>205</v>
      </c>
      <c r="NA631" s="591">
        <f>$D$7+($AT$44*$L$7)+($AV$44*$M$7)</f>
        <v>0.02</v>
      </c>
      <c r="OU631">
        <v>205</v>
      </c>
      <c r="OV631" s="591">
        <f>$D$7+($BB$44*$L$7)+($BD$44*$M$7)</f>
        <v>0.02</v>
      </c>
      <c r="OW631" s="591">
        <f>($BB$44)+($BD$44)</f>
        <v>0</v>
      </c>
    </row>
    <row r="632" spans="2:413" hidden="1" x14ac:dyDescent="0.3">
      <c r="B632">
        <v>206</v>
      </c>
      <c r="C632" s="109">
        <f t="shared" si="3410"/>
        <v>1111.77</v>
      </c>
      <c r="D632" s="109">
        <f t="shared" si="3426"/>
        <v>1111.77</v>
      </c>
      <c r="E632" s="109">
        <f t="shared" si="3411"/>
        <v>1043.8699999999999</v>
      </c>
      <c r="F632" s="109">
        <f t="shared" si="3427"/>
        <v>1043.8699999999999</v>
      </c>
      <c r="G632" s="109">
        <f t="shared" si="3412"/>
        <v>1117.72</v>
      </c>
      <c r="H632" s="109">
        <f t="shared" si="3428"/>
        <v>1117.72</v>
      </c>
      <c r="I632" s="109">
        <f t="shared" si="3413"/>
        <v>1043.4100000000001</v>
      </c>
      <c r="J632" s="109">
        <f t="shared" si="3429"/>
        <v>1043.4100000000001</v>
      </c>
      <c r="K632" s="109">
        <f t="shared" si="3414"/>
        <v>1117.6300000000001</v>
      </c>
      <c r="L632" s="109">
        <f t="shared" si="3430"/>
        <v>1117.6300000000001</v>
      </c>
      <c r="M632" s="109">
        <f t="shared" si="3415"/>
        <v>1108.43</v>
      </c>
      <c r="N632" s="109">
        <f t="shared" si="3431"/>
        <v>1108.43</v>
      </c>
      <c r="O632" s="109">
        <f t="shared" si="3416"/>
        <v>1028.3699999999999</v>
      </c>
      <c r="P632" s="109">
        <f t="shared" si="3432"/>
        <v>1028.3699999999999</v>
      </c>
      <c r="Q632" s="109">
        <f t="shared" si="3417"/>
        <v>1058.0899999999999</v>
      </c>
      <c r="R632" s="109">
        <f t="shared" si="3433"/>
        <v>1058.0899999999999</v>
      </c>
      <c r="S632" s="109">
        <f t="shared" si="3418"/>
        <v>1028.83</v>
      </c>
      <c r="T632" s="109">
        <f t="shared" si="3434"/>
        <v>1028.83</v>
      </c>
      <c r="U632" s="109">
        <f t="shared" si="3419"/>
        <v>1060.0899999999999</v>
      </c>
      <c r="V632" s="109">
        <f t="shared" si="3420"/>
        <v>1060.0899999999999</v>
      </c>
      <c r="W632" s="109">
        <f t="shared" si="3421"/>
        <v>1123.8775326810628</v>
      </c>
      <c r="X632" s="109">
        <f t="shared" si="3435"/>
        <v>1123.8775326810628</v>
      </c>
      <c r="Y632" s="109">
        <f t="shared" si="3422"/>
        <v>1124.3399999999999</v>
      </c>
      <c r="Z632" s="109">
        <f t="shared" si="3436"/>
        <v>1124.3399999999999</v>
      </c>
      <c r="AA632" s="109">
        <f t="shared" si="3423"/>
        <v>1126.4568749999989</v>
      </c>
      <c r="AB632" s="109">
        <f t="shared" si="3437"/>
        <v>1126.4568749999989</v>
      </c>
      <c r="AC632" s="109">
        <f t="shared" si="3424"/>
        <v>1124.4930833333331</v>
      </c>
      <c r="AD632" s="109">
        <f t="shared" si="3438"/>
        <v>1124.4930833333331</v>
      </c>
      <c r="AE632" s="109">
        <f t="shared" si="3425"/>
        <v>1124.4890404061762</v>
      </c>
      <c r="AF632" s="109">
        <f t="shared" si="3439"/>
        <v>1124.4890404061762</v>
      </c>
      <c r="AG632" s="109">
        <f t="shared" si="3440"/>
        <v>1123.1238136873469</v>
      </c>
      <c r="AH632" s="109">
        <f t="shared" si="3441"/>
        <v>1123.1238136873469</v>
      </c>
      <c r="AI632" s="35">
        <f t="shared" si="3442"/>
        <v>1076.608661999408</v>
      </c>
      <c r="AJ632" s="109">
        <f t="shared" si="3443"/>
        <v>1076.608661999408</v>
      </c>
      <c r="AK632" s="35">
        <f t="shared" si="3444"/>
        <v>1076.608661999408</v>
      </c>
      <c r="AL632" s="109">
        <f t="shared" si="3445"/>
        <v>1076.608661999408</v>
      </c>
      <c r="AM632" s="35">
        <f t="shared" si="3446"/>
        <v>1076.6456011701148</v>
      </c>
      <c r="AN632" s="109">
        <f t="shared" si="3447"/>
        <v>1076.6456011701148</v>
      </c>
      <c r="AO632" s="35">
        <f t="shared" si="3448"/>
        <v>1076.765700416463</v>
      </c>
      <c r="AP632" s="109">
        <f t="shared" si="3449"/>
        <v>1076.765700416463</v>
      </c>
      <c r="BB632">
        <v>207</v>
      </c>
      <c r="BE632" s="327">
        <f t="shared" si="3409"/>
        <v>10000</v>
      </c>
      <c r="JE632" s="327"/>
      <c r="JF632" s="327"/>
      <c r="MZ632">
        <v>206</v>
      </c>
      <c r="NA632" s="591">
        <f t="shared" ref="NA632:NA642" si="3453">$D$7+($AT$44*$L$7)+($AV$44*$M$7)</f>
        <v>0.02</v>
      </c>
      <c r="OU632">
        <v>206</v>
      </c>
      <c r="OV632" s="591">
        <f t="shared" ref="OV632:OV642" si="3454">$D$7+($BB$44*$L$7)+($BD$44*$M$7)</f>
        <v>0.02</v>
      </c>
      <c r="OW632" s="591">
        <f t="shared" ref="OW632:OW642" si="3455">($BB$44)+($BD$44)</f>
        <v>0</v>
      </c>
    </row>
    <row r="633" spans="2:413" hidden="1" x14ac:dyDescent="0.3">
      <c r="B633">
        <v>207</v>
      </c>
      <c r="C633" s="109">
        <f t="shared" si="3410"/>
        <v>1111.77</v>
      </c>
      <c r="D633" s="109">
        <f t="shared" si="3426"/>
        <v>1111.77</v>
      </c>
      <c r="E633" s="109">
        <f t="shared" si="3411"/>
        <v>1042.97</v>
      </c>
      <c r="F633" s="109">
        <f t="shared" si="3427"/>
        <v>1042.97</v>
      </c>
      <c r="G633" s="109">
        <f t="shared" si="3412"/>
        <v>1117.72</v>
      </c>
      <c r="H633" s="109">
        <f t="shared" si="3428"/>
        <v>1117.72</v>
      </c>
      <c r="I633" s="109">
        <f t="shared" si="3413"/>
        <v>1043.4100000000001</v>
      </c>
      <c r="J633" s="109">
        <f t="shared" si="3429"/>
        <v>1043.4100000000001</v>
      </c>
      <c r="K633" s="109">
        <f t="shared" si="3414"/>
        <v>1117.6300000000001</v>
      </c>
      <c r="L633" s="109">
        <f t="shared" si="3430"/>
        <v>1117.6300000000001</v>
      </c>
      <c r="M633" s="109">
        <f t="shared" si="3415"/>
        <v>1108.43</v>
      </c>
      <c r="N633" s="109">
        <f t="shared" si="3431"/>
        <v>1108.43</v>
      </c>
      <c r="O633" s="109">
        <f t="shared" si="3416"/>
        <v>1027.9100000000001</v>
      </c>
      <c r="P633" s="109">
        <f t="shared" si="3432"/>
        <v>1027.9100000000001</v>
      </c>
      <c r="Q633" s="109">
        <f t="shared" si="3417"/>
        <v>1058.0899999999999</v>
      </c>
      <c r="R633" s="109">
        <f t="shared" si="3433"/>
        <v>1058.0899999999999</v>
      </c>
      <c r="S633" s="109">
        <f t="shared" si="3418"/>
        <v>1028.83</v>
      </c>
      <c r="T633" s="109">
        <f t="shared" si="3434"/>
        <v>1028.83</v>
      </c>
      <c r="U633" s="109">
        <f t="shared" si="3419"/>
        <v>1060.0899999999999</v>
      </c>
      <c r="V633" s="109">
        <f t="shared" si="3420"/>
        <v>1060.0899999999999</v>
      </c>
      <c r="W633" s="109">
        <f t="shared" si="3421"/>
        <v>1123.8775326810628</v>
      </c>
      <c r="X633" s="109">
        <f t="shared" si="3435"/>
        <v>1123.8775326810628</v>
      </c>
      <c r="Y633" s="109">
        <f t="shared" si="3422"/>
        <v>1124.3399999999999</v>
      </c>
      <c r="Z633" s="109">
        <f t="shared" si="3436"/>
        <v>1124.3399999999999</v>
      </c>
      <c r="AA633" s="109">
        <f t="shared" si="3423"/>
        <v>1126.4568749999989</v>
      </c>
      <c r="AB633" s="109">
        <f t="shared" si="3437"/>
        <v>1126.4568749999989</v>
      </c>
      <c r="AC633" s="109">
        <f t="shared" si="3424"/>
        <v>1124.4930833333331</v>
      </c>
      <c r="AD633" s="109">
        <f t="shared" si="3438"/>
        <v>1124.4930833333331</v>
      </c>
      <c r="AE633" s="109">
        <f t="shared" si="3425"/>
        <v>1124.4890404061762</v>
      </c>
      <c r="AF633" s="109">
        <f t="shared" si="3439"/>
        <v>1124.4890404061762</v>
      </c>
      <c r="AG633" s="109">
        <f t="shared" si="3440"/>
        <v>1123.1238136873469</v>
      </c>
      <c r="AH633" s="109">
        <f t="shared" si="3441"/>
        <v>1123.1238136873469</v>
      </c>
      <c r="AI633" s="35">
        <f t="shared" si="3442"/>
        <v>1076.608661999408</v>
      </c>
      <c r="AJ633" s="109">
        <f t="shared" si="3443"/>
        <v>1076.608661999408</v>
      </c>
      <c r="AK633" s="35">
        <f t="shared" si="3444"/>
        <v>1076.608661999408</v>
      </c>
      <c r="AL633" s="109">
        <f t="shared" si="3445"/>
        <v>1076.608661999408</v>
      </c>
      <c r="AM633" s="35">
        <f t="shared" si="3446"/>
        <v>1076.6456011701148</v>
      </c>
      <c r="AN633" s="109">
        <f t="shared" si="3447"/>
        <v>1076.6456011701148</v>
      </c>
      <c r="AO633" s="35">
        <f t="shared" si="3448"/>
        <v>1076.765700416463</v>
      </c>
      <c r="AP633" s="109">
        <f t="shared" si="3449"/>
        <v>1076.765700416463</v>
      </c>
      <c r="BB633">
        <v>208</v>
      </c>
      <c r="BE633" s="327">
        <f t="shared" si="3409"/>
        <v>10000</v>
      </c>
      <c r="JE633" s="327"/>
      <c r="JF633" s="327"/>
      <c r="MZ633">
        <v>207</v>
      </c>
      <c r="NA633" s="591">
        <f t="shared" si="3453"/>
        <v>0.02</v>
      </c>
      <c r="OU633">
        <v>207</v>
      </c>
      <c r="OV633" s="591">
        <f t="shared" si="3454"/>
        <v>0.02</v>
      </c>
      <c r="OW633" s="591">
        <f t="shared" si="3455"/>
        <v>0</v>
      </c>
    </row>
    <row r="634" spans="2:413" hidden="1" x14ac:dyDescent="0.3">
      <c r="B634">
        <v>208</v>
      </c>
      <c r="C634" s="109">
        <f t="shared" si="3410"/>
        <v>1111.77</v>
      </c>
      <c r="D634" s="109">
        <f t="shared" si="3426"/>
        <v>1111.77</v>
      </c>
      <c r="E634" s="109">
        <f t="shared" si="3411"/>
        <v>1042.0899999999999</v>
      </c>
      <c r="F634" s="109">
        <f t="shared" si="3427"/>
        <v>1042.0899999999999</v>
      </c>
      <c r="G634" s="109">
        <f t="shared" si="3412"/>
        <v>1117.72</v>
      </c>
      <c r="H634" s="109">
        <f t="shared" si="3428"/>
        <v>1117.72</v>
      </c>
      <c r="I634" s="109">
        <f t="shared" si="3413"/>
        <v>1043.4100000000001</v>
      </c>
      <c r="J634" s="109">
        <f t="shared" si="3429"/>
        <v>1043.4100000000001</v>
      </c>
      <c r="K634" s="109">
        <f t="shared" si="3414"/>
        <v>1117.6300000000001</v>
      </c>
      <c r="L634" s="109">
        <f t="shared" si="3430"/>
        <v>1117.6300000000001</v>
      </c>
      <c r="M634" s="109">
        <f t="shared" si="3415"/>
        <v>1108.43</v>
      </c>
      <c r="N634" s="109">
        <f t="shared" si="3431"/>
        <v>1108.43</v>
      </c>
      <c r="O634" s="109">
        <f t="shared" si="3416"/>
        <v>1027.45</v>
      </c>
      <c r="P634" s="109">
        <f t="shared" si="3432"/>
        <v>1027.45</v>
      </c>
      <c r="Q634" s="109">
        <f t="shared" si="3417"/>
        <v>1058.0899999999999</v>
      </c>
      <c r="R634" s="109">
        <f t="shared" si="3433"/>
        <v>1058.0899999999999</v>
      </c>
      <c r="S634" s="109">
        <f t="shared" si="3418"/>
        <v>1028.83</v>
      </c>
      <c r="T634" s="109">
        <f t="shared" si="3434"/>
        <v>1028.83</v>
      </c>
      <c r="U634" s="109">
        <f t="shared" si="3419"/>
        <v>1060.0899999999999</v>
      </c>
      <c r="V634" s="109">
        <f t="shared" si="3420"/>
        <v>1060.0899999999999</v>
      </c>
      <c r="W634" s="109">
        <f t="shared" si="3421"/>
        <v>1123.8775326810628</v>
      </c>
      <c r="X634" s="109">
        <f t="shared" si="3435"/>
        <v>1123.8775326810628</v>
      </c>
      <c r="Y634" s="109">
        <f t="shared" si="3422"/>
        <v>1124.3399999999999</v>
      </c>
      <c r="Z634" s="109">
        <f t="shared" si="3436"/>
        <v>1124.3399999999999</v>
      </c>
      <c r="AA634" s="109">
        <f t="shared" si="3423"/>
        <v>1126.4568749999989</v>
      </c>
      <c r="AB634" s="109">
        <f t="shared" si="3437"/>
        <v>1126.4568749999989</v>
      </c>
      <c r="AC634" s="109">
        <f t="shared" si="3424"/>
        <v>1124.4930833333331</v>
      </c>
      <c r="AD634" s="109">
        <f t="shared" si="3438"/>
        <v>1124.4930833333331</v>
      </c>
      <c r="AE634" s="109">
        <f t="shared" si="3425"/>
        <v>1124.4890404061762</v>
      </c>
      <c r="AF634" s="109">
        <f t="shared" si="3439"/>
        <v>1124.4890404061762</v>
      </c>
      <c r="AG634" s="109">
        <f t="shared" si="3440"/>
        <v>1123.1238136873469</v>
      </c>
      <c r="AH634" s="109">
        <f t="shared" si="3441"/>
        <v>1123.1238136873469</v>
      </c>
      <c r="AI634" s="35">
        <f t="shared" si="3442"/>
        <v>1076.608661999408</v>
      </c>
      <c r="AJ634" s="109">
        <f t="shared" si="3443"/>
        <v>1076.608661999408</v>
      </c>
      <c r="AK634" s="35">
        <f t="shared" si="3444"/>
        <v>1076.608661999408</v>
      </c>
      <c r="AL634" s="109">
        <f t="shared" si="3445"/>
        <v>1076.608661999408</v>
      </c>
      <c r="AM634" s="35">
        <f t="shared" si="3446"/>
        <v>1076.6456011701148</v>
      </c>
      <c r="AN634" s="109">
        <f t="shared" si="3447"/>
        <v>1076.6456011701148</v>
      </c>
      <c r="AO634" s="35">
        <f t="shared" si="3448"/>
        <v>1076.765700416463</v>
      </c>
      <c r="AP634" s="109">
        <f t="shared" si="3449"/>
        <v>1076.765700416463</v>
      </c>
      <c r="BB634">
        <v>209</v>
      </c>
      <c r="BE634" s="327">
        <f t="shared" si="3409"/>
        <v>10000</v>
      </c>
      <c r="JE634" s="327"/>
      <c r="JF634" s="327"/>
      <c r="MZ634">
        <v>208</v>
      </c>
      <c r="NA634" s="591">
        <f t="shared" si="3453"/>
        <v>0.02</v>
      </c>
      <c r="OU634">
        <v>208</v>
      </c>
      <c r="OV634" s="591">
        <f t="shared" si="3454"/>
        <v>0.02</v>
      </c>
      <c r="OW634" s="591">
        <f t="shared" si="3455"/>
        <v>0</v>
      </c>
    </row>
    <row r="635" spans="2:413" hidden="1" x14ac:dyDescent="0.3">
      <c r="B635">
        <v>209</v>
      </c>
      <c r="C635" s="109">
        <f t="shared" si="3410"/>
        <v>1111.77</v>
      </c>
      <c r="D635" s="109">
        <f t="shared" si="3426"/>
        <v>1111.77</v>
      </c>
      <c r="E635" s="109">
        <f t="shared" si="3411"/>
        <v>1041.19</v>
      </c>
      <c r="F635" s="109">
        <f t="shared" si="3427"/>
        <v>1041.19</v>
      </c>
      <c r="G635" s="109">
        <f t="shared" si="3412"/>
        <v>1117.72</v>
      </c>
      <c r="H635" s="109">
        <f t="shared" si="3428"/>
        <v>1117.72</v>
      </c>
      <c r="I635" s="109">
        <f t="shared" si="3413"/>
        <v>1043.4100000000001</v>
      </c>
      <c r="J635" s="109">
        <f t="shared" si="3429"/>
        <v>1043.4100000000001</v>
      </c>
      <c r="K635" s="109">
        <f t="shared" si="3414"/>
        <v>1117.6300000000001</v>
      </c>
      <c r="L635" s="109">
        <f t="shared" si="3430"/>
        <v>1117.6300000000001</v>
      </c>
      <c r="M635" s="109">
        <f t="shared" si="3415"/>
        <v>1108.43</v>
      </c>
      <c r="N635" s="109">
        <f t="shared" si="3431"/>
        <v>1108.43</v>
      </c>
      <c r="O635" s="109">
        <f t="shared" si="3416"/>
        <v>1026.98</v>
      </c>
      <c r="P635" s="109">
        <f t="shared" si="3432"/>
        <v>1026.98</v>
      </c>
      <c r="Q635" s="109">
        <f t="shared" si="3417"/>
        <v>1058.0899999999999</v>
      </c>
      <c r="R635" s="109">
        <f t="shared" si="3433"/>
        <v>1058.0899999999999</v>
      </c>
      <c r="S635" s="109">
        <f t="shared" si="3418"/>
        <v>1028.83</v>
      </c>
      <c r="T635" s="109">
        <f t="shared" si="3434"/>
        <v>1028.83</v>
      </c>
      <c r="U635" s="109">
        <f t="shared" si="3419"/>
        <v>1060.0899999999999</v>
      </c>
      <c r="V635" s="109">
        <f t="shared" si="3420"/>
        <v>1060.0899999999999</v>
      </c>
      <c r="W635" s="109">
        <f t="shared" si="3421"/>
        <v>1123.8775326810628</v>
      </c>
      <c r="X635" s="109">
        <f t="shared" si="3435"/>
        <v>1123.8775326810628</v>
      </c>
      <c r="Y635" s="109">
        <f t="shared" si="3422"/>
        <v>1124.3399999999999</v>
      </c>
      <c r="Z635" s="109">
        <f t="shared" si="3436"/>
        <v>1124.3399999999999</v>
      </c>
      <c r="AA635" s="109">
        <f t="shared" si="3423"/>
        <v>1126.4568749999989</v>
      </c>
      <c r="AB635" s="109">
        <f t="shared" si="3437"/>
        <v>1126.4568749999989</v>
      </c>
      <c r="AC635" s="109">
        <f t="shared" si="3424"/>
        <v>1124.4930833333331</v>
      </c>
      <c r="AD635" s="109">
        <f t="shared" si="3438"/>
        <v>1124.4930833333331</v>
      </c>
      <c r="AE635" s="109">
        <f t="shared" si="3425"/>
        <v>1124.4890404061762</v>
      </c>
      <c r="AF635" s="109">
        <f t="shared" si="3439"/>
        <v>1124.4890404061762</v>
      </c>
      <c r="AG635" s="109">
        <f t="shared" si="3440"/>
        <v>1123.1238136873469</v>
      </c>
      <c r="AH635" s="109">
        <f t="shared" si="3441"/>
        <v>1123.1238136873469</v>
      </c>
      <c r="AI635" s="35">
        <f t="shared" si="3442"/>
        <v>1076.608661999408</v>
      </c>
      <c r="AJ635" s="109">
        <f t="shared" si="3443"/>
        <v>1076.608661999408</v>
      </c>
      <c r="AK635" s="35">
        <f t="shared" si="3444"/>
        <v>1076.608661999408</v>
      </c>
      <c r="AL635" s="109">
        <f t="shared" si="3445"/>
        <v>1076.608661999408</v>
      </c>
      <c r="AM635" s="35">
        <f t="shared" si="3446"/>
        <v>1076.6456011701148</v>
      </c>
      <c r="AN635" s="109">
        <f t="shared" si="3447"/>
        <v>1076.6456011701148</v>
      </c>
      <c r="AO635" s="35">
        <f t="shared" si="3448"/>
        <v>1076.765700416463</v>
      </c>
      <c r="AP635" s="109">
        <f t="shared" si="3449"/>
        <v>1076.765700416463</v>
      </c>
      <c r="BB635">
        <v>210</v>
      </c>
      <c r="BE635" s="327">
        <f t="shared" si="3409"/>
        <v>10000</v>
      </c>
      <c r="JE635" s="327"/>
      <c r="JF635" s="327"/>
      <c r="MZ635">
        <v>209</v>
      </c>
      <c r="NA635" s="591">
        <f t="shared" si="3453"/>
        <v>0.02</v>
      </c>
      <c r="OU635">
        <v>209</v>
      </c>
      <c r="OV635" s="591">
        <f t="shared" si="3454"/>
        <v>0.02</v>
      </c>
      <c r="OW635" s="591">
        <f t="shared" si="3455"/>
        <v>0</v>
      </c>
    </row>
    <row r="636" spans="2:413" hidden="1" x14ac:dyDescent="0.3">
      <c r="B636">
        <v>210</v>
      </c>
      <c r="C636" s="109">
        <f t="shared" si="3410"/>
        <v>1111.77</v>
      </c>
      <c r="D636" s="109">
        <f t="shared" si="3426"/>
        <v>1111.77</v>
      </c>
      <c r="E636" s="109">
        <f t="shared" si="3411"/>
        <v>1040.29</v>
      </c>
      <c r="F636" s="109">
        <f t="shared" si="3427"/>
        <v>1040.29</v>
      </c>
      <c r="G636" s="109">
        <f t="shared" si="3412"/>
        <v>1117.72</v>
      </c>
      <c r="H636" s="109">
        <f t="shared" si="3428"/>
        <v>1117.72</v>
      </c>
      <c r="I636" s="109">
        <f t="shared" si="3413"/>
        <v>1043.4100000000001</v>
      </c>
      <c r="J636" s="109">
        <f t="shared" si="3429"/>
        <v>1043.4100000000001</v>
      </c>
      <c r="K636" s="109">
        <f t="shared" si="3414"/>
        <v>1117.6300000000001</v>
      </c>
      <c r="L636" s="109">
        <f t="shared" si="3430"/>
        <v>1117.6300000000001</v>
      </c>
      <c r="M636" s="109">
        <f t="shared" si="3415"/>
        <v>1108.43</v>
      </c>
      <c r="N636" s="109">
        <f t="shared" si="3431"/>
        <v>1108.43</v>
      </c>
      <c r="O636" s="109">
        <f t="shared" si="3416"/>
        <v>1026.53</v>
      </c>
      <c r="P636" s="109">
        <f t="shared" si="3432"/>
        <v>1026.53</v>
      </c>
      <c r="Q636" s="109">
        <f t="shared" si="3417"/>
        <v>1058.0899999999999</v>
      </c>
      <c r="R636" s="109">
        <f t="shared" si="3433"/>
        <v>1058.0899999999999</v>
      </c>
      <c r="S636" s="109">
        <f t="shared" si="3418"/>
        <v>1028.83</v>
      </c>
      <c r="T636" s="109">
        <f t="shared" si="3434"/>
        <v>1028.83</v>
      </c>
      <c r="U636" s="109">
        <f t="shared" si="3419"/>
        <v>1060.0899999999999</v>
      </c>
      <c r="V636" s="109">
        <f t="shared" si="3420"/>
        <v>1060.0899999999999</v>
      </c>
      <c r="W636" s="109">
        <f t="shared" si="3421"/>
        <v>1123.8775326810628</v>
      </c>
      <c r="X636" s="109">
        <f t="shared" si="3435"/>
        <v>1123.8775326810628</v>
      </c>
      <c r="Y636" s="109">
        <f t="shared" si="3422"/>
        <v>1124.3399999999999</v>
      </c>
      <c r="Z636" s="109">
        <f t="shared" si="3436"/>
        <v>1124.3399999999999</v>
      </c>
      <c r="AA636" s="109">
        <f t="shared" si="3423"/>
        <v>1126.4568749999989</v>
      </c>
      <c r="AB636" s="109">
        <f t="shared" si="3437"/>
        <v>1126.4568749999989</v>
      </c>
      <c r="AC636" s="109">
        <f t="shared" si="3424"/>
        <v>1124.4930833333331</v>
      </c>
      <c r="AD636" s="109">
        <f t="shared" si="3438"/>
        <v>1124.4930833333331</v>
      </c>
      <c r="AE636" s="109">
        <f t="shared" si="3425"/>
        <v>1124.4890404061762</v>
      </c>
      <c r="AF636" s="109">
        <f t="shared" si="3439"/>
        <v>1124.4890404061762</v>
      </c>
      <c r="AG636" s="109">
        <f t="shared" si="3440"/>
        <v>1123.1238136873469</v>
      </c>
      <c r="AH636" s="109">
        <f t="shared" si="3441"/>
        <v>1123.1238136873469</v>
      </c>
      <c r="AI636" s="35">
        <f t="shared" si="3442"/>
        <v>1076.608661999408</v>
      </c>
      <c r="AJ636" s="109">
        <f t="shared" si="3443"/>
        <v>1076.608661999408</v>
      </c>
      <c r="AK636" s="35">
        <f t="shared" si="3444"/>
        <v>1076.608661999408</v>
      </c>
      <c r="AL636" s="109">
        <f t="shared" si="3445"/>
        <v>1076.608661999408</v>
      </c>
      <c r="AM636" s="35">
        <f t="shared" si="3446"/>
        <v>1076.6456011701148</v>
      </c>
      <c r="AN636" s="109">
        <f t="shared" si="3447"/>
        <v>1076.6456011701148</v>
      </c>
      <c r="AO636" s="35">
        <f t="shared" si="3448"/>
        <v>1076.765700416463</v>
      </c>
      <c r="AP636" s="109">
        <f t="shared" si="3449"/>
        <v>1076.765700416463</v>
      </c>
      <c r="BB636">
        <v>211</v>
      </c>
      <c r="BE636" s="327">
        <f t="shared" si="3409"/>
        <v>10000</v>
      </c>
      <c r="JE636" s="327"/>
      <c r="JF636" s="327"/>
      <c r="MZ636">
        <v>210</v>
      </c>
      <c r="NA636" s="591">
        <f t="shared" si="3453"/>
        <v>0.02</v>
      </c>
      <c r="OU636">
        <v>210</v>
      </c>
      <c r="OV636" s="591">
        <f t="shared" si="3454"/>
        <v>0.02</v>
      </c>
      <c r="OW636" s="591">
        <f t="shared" si="3455"/>
        <v>0</v>
      </c>
    </row>
    <row r="637" spans="2:413" hidden="1" x14ac:dyDescent="0.3">
      <c r="B637">
        <v>211</v>
      </c>
      <c r="C637" s="109">
        <f t="shared" si="3410"/>
        <v>1111.77</v>
      </c>
      <c r="D637" s="109">
        <f t="shared" si="3426"/>
        <v>1111.77</v>
      </c>
      <c r="E637" s="109">
        <f t="shared" si="3411"/>
        <v>1039.3900000000001</v>
      </c>
      <c r="F637" s="109">
        <f t="shared" si="3427"/>
        <v>1039.3900000000001</v>
      </c>
      <c r="G637" s="109">
        <f t="shared" si="3412"/>
        <v>1117.72</v>
      </c>
      <c r="H637" s="109">
        <f t="shared" si="3428"/>
        <v>1117.72</v>
      </c>
      <c r="I637" s="109">
        <f t="shared" si="3413"/>
        <v>1043.4100000000001</v>
      </c>
      <c r="J637" s="109">
        <f t="shared" si="3429"/>
        <v>1043.4100000000001</v>
      </c>
      <c r="K637" s="109">
        <f t="shared" si="3414"/>
        <v>1117.6300000000001</v>
      </c>
      <c r="L637" s="109">
        <f t="shared" si="3430"/>
        <v>1117.6300000000001</v>
      </c>
      <c r="M637" s="109">
        <f t="shared" si="3415"/>
        <v>1108.43</v>
      </c>
      <c r="N637" s="109">
        <f t="shared" si="3431"/>
        <v>1108.43</v>
      </c>
      <c r="O637" s="109">
        <f t="shared" si="3416"/>
        <v>1026.06</v>
      </c>
      <c r="P637" s="109">
        <f t="shared" si="3432"/>
        <v>1026.06</v>
      </c>
      <c r="Q637" s="109">
        <f t="shared" si="3417"/>
        <v>1058.0899999999999</v>
      </c>
      <c r="R637" s="109">
        <f t="shared" si="3433"/>
        <v>1058.0899999999999</v>
      </c>
      <c r="S637" s="109">
        <f t="shared" si="3418"/>
        <v>1028.83</v>
      </c>
      <c r="T637" s="109">
        <f t="shared" si="3434"/>
        <v>1028.83</v>
      </c>
      <c r="U637" s="109">
        <f t="shared" si="3419"/>
        <v>1060.0899999999999</v>
      </c>
      <c r="V637" s="109">
        <f t="shared" si="3420"/>
        <v>1060.0899999999999</v>
      </c>
      <c r="W637" s="109">
        <f t="shared" si="3421"/>
        <v>1123.8775326810628</v>
      </c>
      <c r="X637" s="109">
        <f t="shared" si="3435"/>
        <v>1123.8775326810628</v>
      </c>
      <c r="Y637" s="109">
        <f t="shared" si="3422"/>
        <v>1124.3399999999999</v>
      </c>
      <c r="Z637" s="109">
        <f t="shared" si="3436"/>
        <v>1124.3399999999999</v>
      </c>
      <c r="AA637" s="109">
        <f t="shared" si="3423"/>
        <v>1126.4568749999989</v>
      </c>
      <c r="AB637" s="109">
        <f t="shared" si="3437"/>
        <v>1126.4568749999989</v>
      </c>
      <c r="AC637" s="109">
        <f t="shared" si="3424"/>
        <v>1124.4930833333331</v>
      </c>
      <c r="AD637" s="109">
        <f t="shared" si="3438"/>
        <v>1124.4930833333331</v>
      </c>
      <c r="AE637" s="109">
        <f t="shared" si="3425"/>
        <v>1124.4890404061762</v>
      </c>
      <c r="AF637" s="109">
        <f t="shared" si="3439"/>
        <v>1124.4890404061762</v>
      </c>
      <c r="AG637" s="109">
        <f t="shared" si="3440"/>
        <v>1123.1238136873469</v>
      </c>
      <c r="AH637" s="109">
        <f t="shared" si="3441"/>
        <v>1123.1238136873469</v>
      </c>
      <c r="AI637" s="35">
        <f t="shared" si="3442"/>
        <v>1076.608661999408</v>
      </c>
      <c r="AJ637" s="109">
        <f t="shared" si="3443"/>
        <v>1076.608661999408</v>
      </c>
      <c r="AK637" s="35">
        <f t="shared" si="3444"/>
        <v>1076.608661999408</v>
      </c>
      <c r="AL637" s="109">
        <f t="shared" si="3445"/>
        <v>1076.608661999408</v>
      </c>
      <c r="AM637" s="35">
        <f t="shared" si="3446"/>
        <v>1076.6456011701148</v>
      </c>
      <c r="AN637" s="109">
        <f t="shared" si="3447"/>
        <v>1076.6456011701148</v>
      </c>
      <c r="AO637" s="35">
        <f t="shared" si="3448"/>
        <v>1076.765700416463</v>
      </c>
      <c r="AP637" s="109">
        <f t="shared" si="3449"/>
        <v>1076.765700416463</v>
      </c>
      <c r="BB637">
        <v>212</v>
      </c>
      <c r="BE637" s="327">
        <f t="shared" si="3409"/>
        <v>10000</v>
      </c>
      <c r="JE637" s="327"/>
      <c r="JF637" s="327"/>
      <c r="MZ637">
        <v>211</v>
      </c>
      <c r="NA637" s="591">
        <f t="shared" si="3453"/>
        <v>0.02</v>
      </c>
      <c r="OU637">
        <v>211</v>
      </c>
      <c r="OV637" s="591">
        <f t="shared" si="3454"/>
        <v>0.02</v>
      </c>
      <c r="OW637" s="591">
        <f t="shared" si="3455"/>
        <v>0</v>
      </c>
    </row>
    <row r="638" spans="2:413" hidden="1" x14ac:dyDescent="0.3">
      <c r="B638">
        <v>212</v>
      </c>
      <c r="C638" s="109">
        <f t="shared" si="3410"/>
        <v>1111.77</v>
      </c>
      <c r="D638" s="109">
        <f t="shared" si="3426"/>
        <v>1111.77</v>
      </c>
      <c r="E638" s="109">
        <f t="shared" si="3411"/>
        <v>1038.49</v>
      </c>
      <c r="F638" s="109">
        <f t="shared" si="3427"/>
        <v>1038.49</v>
      </c>
      <c r="G638" s="109">
        <f t="shared" si="3412"/>
        <v>1117.72</v>
      </c>
      <c r="H638" s="109">
        <f t="shared" si="3428"/>
        <v>1117.72</v>
      </c>
      <c r="I638" s="109">
        <f t="shared" si="3413"/>
        <v>1043.4100000000001</v>
      </c>
      <c r="J638" s="109">
        <f t="shared" si="3429"/>
        <v>1043.4100000000001</v>
      </c>
      <c r="K638" s="109">
        <f t="shared" si="3414"/>
        <v>1117.6300000000001</v>
      </c>
      <c r="L638" s="109">
        <f t="shared" si="3430"/>
        <v>1117.6300000000001</v>
      </c>
      <c r="M638" s="109">
        <f t="shared" si="3415"/>
        <v>1108.43</v>
      </c>
      <c r="N638" s="109">
        <f t="shared" si="3431"/>
        <v>1108.43</v>
      </c>
      <c r="O638" s="109">
        <f t="shared" si="3416"/>
        <v>1025.5899999999999</v>
      </c>
      <c r="P638" s="109">
        <f t="shared" si="3432"/>
        <v>1025.5899999999999</v>
      </c>
      <c r="Q638" s="109">
        <f t="shared" si="3417"/>
        <v>1058.0899999999999</v>
      </c>
      <c r="R638" s="109">
        <f t="shared" si="3433"/>
        <v>1058.0899999999999</v>
      </c>
      <c r="S638" s="109">
        <f t="shared" si="3418"/>
        <v>1028.83</v>
      </c>
      <c r="T638" s="109">
        <f t="shared" si="3434"/>
        <v>1028.83</v>
      </c>
      <c r="U638" s="109">
        <f t="shared" si="3419"/>
        <v>1060.0899999999999</v>
      </c>
      <c r="V638" s="109">
        <f t="shared" si="3420"/>
        <v>1060.0899999999999</v>
      </c>
      <c r="W638" s="109">
        <f t="shared" si="3421"/>
        <v>1123.8775326810628</v>
      </c>
      <c r="X638" s="109">
        <f t="shared" si="3435"/>
        <v>1123.8775326810628</v>
      </c>
      <c r="Y638" s="109">
        <f t="shared" si="3422"/>
        <v>1124.3399999999999</v>
      </c>
      <c r="Z638" s="109">
        <f t="shared" si="3436"/>
        <v>1124.3399999999999</v>
      </c>
      <c r="AA638" s="109">
        <f t="shared" si="3423"/>
        <v>1126.4568749999989</v>
      </c>
      <c r="AB638" s="109">
        <f t="shared" si="3437"/>
        <v>1126.4568749999989</v>
      </c>
      <c r="AC638" s="109">
        <f t="shared" si="3424"/>
        <v>1124.4930833333331</v>
      </c>
      <c r="AD638" s="109">
        <f t="shared" si="3438"/>
        <v>1124.4930833333331</v>
      </c>
      <c r="AE638" s="109">
        <f t="shared" si="3425"/>
        <v>1124.4890404061762</v>
      </c>
      <c r="AF638" s="109">
        <f t="shared" si="3439"/>
        <v>1124.4890404061762</v>
      </c>
      <c r="AG638" s="109">
        <f t="shared" si="3440"/>
        <v>1123.1238136873469</v>
      </c>
      <c r="AH638" s="109">
        <f t="shared" si="3441"/>
        <v>1123.1238136873469</v>
      </c>
      <c r="AI638" s="35">
        <f t="shared" si="3442"/>
        <v>1076.608661999408</v>
      </c>
      <c r="AJ638" s="109">
        <f t="shared" si="3443"/>
        <v>1076.608661999408</v>
      </c>
      <c r="AK638" s="35">
        <f t="shared" si="3444"/>
        <v>1076.608661999408</v>
      </c>
      <c r="AL638" s="109">
        <f t="shared" si="3445"/>
        <v>1076.608661999408</v>
      </c>
      <c r="AM638" s="35">
        <f t="shared" si="3446"/>
        <v>1076.6456011701148</v>
      </c>
      <c r="AN638" s="109">
        <f t="shared" si="3447"/>
        <v>1076.6456011701148</v>
      </c>
      <c r="AO638" s="35">
        <f t="shared" si="3448"/>
        <v>1076.765700416463</v>
      </c>
      <c r="AP638" s="109">
        <f t="shared" si="3449"/>
        <v>1076.765700416463</v>
      </c>
      <c r="BB638">
        <v>213</v>
      </c>
      <c r="BE638" s="327">
        <f t="shared" si="3409"/>
        <v>10000</v>
      </c>
      <c r="JE638" s="327"/>
      <c r="JF638" s="327"/>
      <c r="MZ638">
        <v>212</v>
      </c>
      <c r="NA638" s="591">
        <f t="shared" si="3453"/>
        <v>0.02</v>
      </c>
      <c r="OU638">
        <v>212</v>
      </c>
      <c r="OV638" s="591">
        <f t="shared" si="3454"/>
        <v>0.02</v>
      </c>
      <c r="OW638" s="591">
        <f t="shared" si="3455"/>
        <v>0</v>
      </c>
    </row>
    <row r="639" spans="2:413" hidden="1" x14ac:dyDescent="0.3">
      <c r="B639">
        <v>213</v>
      </c>
      <c r="C639" s="109">
        <f t="shared" si="3410"/>
        <v>1111.77</v>
      </c>
      <c r="D639" s="109">
        <f t="shared" si="3426"/>
        <v>1111.77</v>
      </c>
      <c r="E639" s="109">
        <f t="shared" si="3411"/>
        <v>1037.5899999999999</v>
      </c>
      <c r="F639" s="109">
        <f t="shared" si="3427"/>
        <v>1037.5899999999999</v>
      </c>
      <c r="G639" s="109">
        <f t="shared" si="3412"/>
        <v>1117.72</v>
      </c>
      <c r="H639" s="109">
        <f t="shared" si="3428"/>
        <v>1117.72</v>
      </c>
      <c r="I639" s="109">
        <f t="shared" si="3413"/>
        <v>1043.4100000000001</v>
      </c>
      <c r="J639" s="109">
        <f t="shared" si="3429"/>
        <v>1043.4100000000001</v>
      </c>
      <c r="K639" s="109">
        <f t="shared" si="3414"/>
        <v>1117.6300000000001</v>
      </c>
      <c r="L639" s="109">
        <f t="shared" si="3430"/>
        <v>1117.6300000000001</v>
      </c>
      <c r="M639" s="109">
        <f t="shared" si="3415"/>
        <v>1108.43</v>
      </c>
      <c r="N639" s="109">
        <f t="shared" si="3431"/>
        <v>1108.43</v>
      </c>
      <c r="O639" s="109">
        <f t="shared" si="3416"/>
        <v>1025.1300000000001</v>
      </c>
      <c r="P639" s="109">
        <f t="shared" si="3432"/>
        <v>1025.1300000000001</v>
      </c>
      <c r="Q639" s="109">
        <f t="shared" si="3417"/>
        <v>1058.0899999999999</v>
      </c>
      <c r="R639" s="109">
        <f t="shared" si="3433"/>
        <v>1058.0899999999999</v>
      </c>
      <c r="S639" s="109">
        <f t="shared" si="3418"/>
        <v>1028.83</v>
      </c>
      <c r="T639" s="109">
        <f t="shared" si="3434"/>
        <v>1028.83</v>
      </c>
      <c r="U639" s="109">
        <f t="shared" si="3419"/>
        <v>1060.0899999999999</v>
      </c>
      <c r="V639" s="109">
        <f t="shared" si="3420"/>
        <v>1060.0899999999999</v>
      </c>
      <c r="W639" s="109">
        <f t="shared" si="3421"/>
        <v>1123.8775326810628</v>
      </c>
      <c r="X639" s="109">
        <f t="shared" si="3435"/>
        <v>1123.8775326810628</v>
      </c>
      <c r="Y639" s="109">
        <f t="shared" si="3422"/>
        <v>1124.3399999999999</v>
      </c>
      <c r="Z639" s="109">
        <f t="shared" si="3436"/>
        <v>1124.3399999999999</v>
      </c>
      <c r="AA639" s="109">
        <f t="shared" si="3423"/>
        <v>1126.4568749999989</v>
      </c>
      <c r="AB639" s="109">
        <f t="shared" si="3437"/>
        <v>1126.4568749999989</v>
      </c>
      <c r="AC639" s="109">
        <f t="shared" si="3424"/>
        <v>1124.4930833333331</v>
      </c>
      <c r="AD639" s="109">
        <f t="shared" si="3438"/>
        <v>1124.4930833333331</v>
      </c>
      <c r="AE639" s="109">
        <f t="shared" si="3425"/>
        <v>1124.4890404061762</v>
      </c>
      <c r="AF639" s="109">
        <f t="shared" si="3439"/>
        <v>1124.4890404061762</v>
      </c>
      <c r="AG639" s="109">
        <f t="shared" si="3440"/>
        <v>1123.1238136873469</v>
      </c>
      <c r="AH639" s="109">
        <f t="shared" si="3441"/>
        <v>1123.1238136873469</v>
      </c>
      <c r="AI639" s="35">
        <f t="shared" si="3442"/>
        <v>1076.608661999408</v>
      </c>
      <c r="AJ639" s="109">
        <f t="shared" si="3443"/>
        <v>1076.608661999408</v>
      </c>
      <c r="AK639" s="35">
        <f t="shared" si="3444"/>
        <v>1076.608661999408</v>
      </c>
      <c r="AL639" s="109">
        <f t="shared" si="3445"/>
        <v>1076.608661999408</v>
      </c>
      <c r="AM639" s="35">
        <f t="shared" si="3446"/>
        <v>1076.6456011701148</v>
      </c>
      <c r="AN639" s="109">
        <f t="shared" si="3447"/>
        <v>1076.6456011701148</v>
      </c>
      <c r="AO639" s="35">
        <f t="shared" si="3448"/>
        <v>1076.765700416463</v>
      </c>
      <c r="AP639" s="109">
        <f t="shared" si="3449"/>
        <v>1076.765700416463</v>
      </c>
      <c r="BB639">
        <v>214</v>
      </c>
      <c r="BE639" s="327">
        <f t="shared" si="3409"/>
        <v>10000</v>
      </c>
      <c r="JE639" s="327"/>
      <c r="JF639" s="327"/>
      <c r="MZ639">
        <v>213</v>
      </c>
      <c r="NA639" s="591">
        <f t="shared" si="3453"/>
        <v>0.02</v>
      </c>
      <c r="OU639">
        <v>213</v>
      </c>
      <c r="OV639" s="591">
        <f t="shared" si="3454"/>
        <v>0.02</v>
      </c>
      <c r="OW639" s="591">
        <f t="shared" si="3455"/>
        <v>0</v>
      </c>
    </row>
    <row r="640" spans="2:413" hidden="1" x14ac:dyDescent="0.3">
      <c r="B640">
        <v>214</v>
      </c>
      <c r="C640" s="109">
        <f t="shared" si="3410"/>
        <v>1111.77</v>
      </c>
      <c r="D640" s="109">
        <f t="shared" si="3426"/>
        <v>1111.77</v>
      </c>
      <c r="E640" s="109">
        <f t="shared" si="3411"/>
        <v>1036.69</v>
      </c>
      <c r="F640" s="109">
        <f t="shared" si="3427"/>
        <v>1036.69</v>
      </c>
      <c r="G640" s="109">
        <f t="shared" si="3412"/>
        <v>1117.72</v>
      </c>
      <c r="H640" s="109">
        <f t="shared" si="3428"/>
        <v>1117.72</v>
      </c>
      <c r="I640" s="109">
        <f t="shared" si="3413"/>
        <v>1043.4100000000001</v>
      </c>
      <c r="J640" s="109">
        <f t="shared" si="3429"/>
        <v>1043.4100000000001</v>
      </c>
      <c r="K640" s="109">
        <f t="shared" si="3414"/>
        <v>1117.6300000000001</v>
      </c>
      <c r="L640" s="109">
        <f t="shared" si="3430"/>
        <v>1117.6300000000001</v>
      </c>
      <c r="M640" s="109">
        <f t="shared" si="3415"/>
        <v>1108.43</v>
      </c>
      <c r="N640" s="109">
        <f t="shared" si="3431"/>
        <v>1108.43</v>
      </c>
      <c r="O640" s="109">
        <f t="shared" si="3416"/>
        <v>1024.6600000000001</v>
      </c>
      <c r="P640" s="109">
        <f t="shared" si="3432"/>
        <v>1024.6600000000001</v>
      </c>
      <c r="Q640" s="109">
        <f t="shared" si="3417"/>
        <v>1058.0899999999999</v>
      </c>
      <c r="R640" s="109">
        <f t="shared" si="3433"/>
        <v>1058.0899999999999</v>
      </c>
      <c r="S640" s="109">
        <f t="shared" si="3418"/>
        <v>1028.83</v>
      </c>
      <c r="T640" s="109">
        <f t="shared" si="3434"/>
        <v>1028.83</v>
      </c>
      <c r="U640" s="109">
        <f t="shared" si="3419"/>
        <v>1060.0899999999999</v>
      </c>
      <c r="V640" s="109">
        <f t="shared" si="3420"/>
        <v>1060.0899999999999</v>
      </c>
      <c r="W640" s="109">
        <f t="shared" si="3421"/>
        <v>1123.8775326810628</v>
      </c>
      <c r="X640" s="109">
        <f t="shared" si="3435"/>
        <v>1123.8775326810628</v>
      </c>
      <c r="Y640" s="109">
        <f t="shared" si="3422"/>
        <v>1124.3399999999999</v>
      </c>
      <c r="Z640" s="109">
        <f t="shared" si="3436"/>
        <v>1124.3399999999999</v>
      </c>
      <c r="AA640" s="109">
        <f t="shared" si="3423"/>
        <v>1126.4568749999989</v>
      </c>
      <c r="AB640" s="109">
        <f t="shared" si="3437"/>
        <v>1126.4568749999989</v>
      </c>
      <c r="AC640" s="109">
        <f t="shared" si="3424"/>
        <v>1124.4930833333331</v>
      </c>
      <c r="AD640" s="109">
        <f t="shared" si="3438"/>
        <v>1124.4930833333331</v>
      </c>
      <c r="AE640" s="109">
        <f t="shared" si="3425"/>
        <v>1124.4890404061762</v>
      </c>
      <c r="AF640" s="109">
        <f t="shared" si="3439"/>
        <v>1124.4890404061762</v>
      </c>
      <c r="AG640" s="109">
        <f t="shared" si="3440"/>
        <v>1123.1238136873469</v>
      </c>
      <c r="AH640" s="109">
        <f t="shared" si="3441"/>
        <v>1123.1238136873469</v>
      </c>
      <c r="AI640" s="35">
        <f t="shared" si="3442"/>
        <v>1076.608661999408</v>
      </c>
      <c r="AJ640" s="109">
        <f t="shared" si="3443"/>
        <v>1076.608661999408</v>
      </c>
      <c r="AK640" s="35">
        <f t="shared" si="3444"/>
        <v>1076.608661999408</v>
      </c>
      <c r="AL640" s="109">
        <f t="shared" si="3445"/>
        <v>1076.608661999408</v>
      </c>
      <c r="AM640" s="35">
        <f t="shared" si="3446"/>
        <v>1076.6456011701148</v>
      </c>
      <c r="AN640" s="109">
        <f t="shared" si="3447"/>
        <v>1076.6456011701148</v>
      </c>
      <c r="AO640" s="35">
        <f t="shared" si="3448"/>
        <v>1076.765700416463</v>
      </c>
      <c r="AP640" s="109">
        <f t="shared" si="3449"/>
        <v>1076.765700416463</v>
      </c>
      <c r="BB640">
        <v>215</v>
      </c>
      <c r="BE640" s="327">
        <f t="shared" si="3409"/>
        <v>10000</v>
      </c>
      <c r="JE640" s="327"/>
      <c r="JF640" s="327"/>
      <c r="MZ640">
        <v>214</v>
      </c>
      <c r="NA640" s="591">
        <f t="shared" si="3453"/>
        <v>0.02</v>
      </c>
      <c r="OU640">
        <v>214</v>
      </c>
      <c r="OV640" s="591">
        <f t="shared" si="3454"/>
        <v>0.02</v>
      </c>
      <c r="OW640" s="591">
        <f t="shared" si="3455"/>
        <v>0</v>
      </c>
    </row>
    <row r="641" spans="2:413" hidden="1" x14ac:dyDescent="0.3">
      <c r="B641">
        <v>215</v>
      </c>
      <c r="C641" s="109">
        <f t="shared" si="3410"/>
        <v>1111.77</v>
      </c>
      <c r="D641" s="109">
        <f t="shared" si="3426"/>
        <v>1111.77</v>
      </c>
      <c r="E641" s="109">
        <f t="shared" si="3411"/>
        <v>1035.79</v>
      </c>
      <c r="F641" s="109">
        <f t="shared" si="3427"/>
        <v>1035.79</v>
      </c>
      <c r="G641" s="109">
        <f t="shared" si="3412"/>
        <v>1117.72</v>
      </c>
      <c r="H641" s="109">
        <f t="shared" si="3428"/>
        <v>1117.72</v>
      </c>
      <c r="I641" s="109">
        <f t="shared" si="3413"/>
        <v>1043.4100000000001</v>
      </c>
      <c r="J641" s="109">
        <f t="shared" si="3429"/>
        <v>1043.4100000000001</v>
      </c>
      <c r="K641" s="109">
        <f t="shared" si="3414"/>
        <v>1117.6300000000001</v>
      </c>
      <c r="L641" s="109">
        <f t="shared" si="3430"/>
        <v>1117.6300000000001</v>
      </c>
      <c r="M641" s="109">
        <f t="shared" si="3415"/>
        <v>1108.43</v>
      </c>
      <c r="N641" s="109">
        <f t="shared" si="3431"/>
        <v>1108.43</v>
      </c>
      <c r="O641" s="109">
        <f t="shared" si="3416"/>
        <v>1024.19</v>
      </c>
      <c r="P641" s="109">
        <f t="shared" si="3432"/>
        <v>1024.19</v>
      </c>
      <c r="Q641" s="109">
        <f t="shared" si="3417"/>
        <v>1058.0899999999999</v>
      </c>
      <c r="R641" s="109">
        <f t="shared" si="3433"/>
        <v>1058.0899999999999</v>
      </c>
      <c r="S641" s="109">
        <f t="shared" si="3418"/>
        <v>1028.83</v>
      </c>
      <c r="T641" s="109">
        <f t="shared" si="3434"/>
        <v>1028.83</v>
      </c>
      <c r="U641" s="109">
        <f t="shared" si="3419"/>
        <v>1060.0899999999999</v>
      </c>
      <c r="V641" s="109">
        <f t="shared" si="3420"/>
        <v>1060.0899999999999</v>
      </c>
      <c r="W641" s="109">
        <f t="shared" si="3421"/>
        <v>1123.8775326810628</v>
      </c>
      <c r="X641" s="109">
        <f t="shared" si="3435"/>
        <v>1123.8775326810628</v>
      </c>
      <c r="Y641" s="109">
        <f t="shared" si="3422"/>
        <v>1124.3399999999999</v>
      </c>
      <c r="Z641" s="109">
        <f t="shared" si="3436"/>
        <v>1124.3399999999999</v>
      </c>
      <c r="AA641" s="109">
        <f t="shared" si="3423"/>
        <v>1126.4568749999989</v>
      </c>
      <c r="AB641" s="109">
        <f t="shared" si="3437"/>
        <v>1126.4568749999989</v>
      </c>
      <c r="AC641" s="109">
        <f t="shared" si="3424"/>
        <v>1124.4930833333331</v>
      </c>
      <c r="AD641" s="109">
        <f t="shared" si="3438"/>
        <v>1124.4930833333331</v>
      </c>
      <c r="AE641" s="109">
        <f t="shared" si="3425"/>
        <v>1124.4890404061762</v>
      </c>
      <c r="AF641" s="109">
        <f t="shared" si="3439"/>
        <v>1124.4890404061762</v>
      </c>
      <c r="AG641" s="109">
        <f t="shared" si="3440"/>
        <v>1123.1238136873469</v>
      </c>
      <c r="AH641" s="109">
        <f t="shared" si="3441"/>
        <v>1123.1238136873469</v>
      </c>
      <c r="AI641" s="35">
        <f t="shared" si="3442"/>
        <v>1076.608661999408</v>
      </c>
      <c r="AJ641" s="109">
        <f t="shared" si="3443"/>
        <v>1076.608661999408</v>
      </c>
      <c r="AK641" s="35">
        <f t="shared" si="3444"/>
        <v>1076.608661999408</v>
      </c>
      <c r="AL641" s="109">
        <f t="shared" si="3445"/>
        <v>1076.608661999408</v>
      </c>
      <c r="AM641" s="35">
        <f t="shared" si="3446"/>
        <v>1076.6456011701148</v>
      </c>
      <c r="AN641" s="109">
        <f t="shared" si="3447"/>
        <v>1076.6456011701148</v>
      </c>
      <c r="AO641" s="35">
        <f t="shared" si="3448"/>
        <v>1076.765700416463</v>
      </c>
      <c r="AP641" s="109">
        <f t="shared" si="3449"/>
        <v>1076.765700416463</v>
      </c>
      <c r="BB641">
        <v>216</v>
      </c>
      <c r="BE641" s="327">
        <f t="shared" si="3409"/>
        <v>10000</v>
      </c>
      <c r="JE641" s="327"/>
      <c r="JF641" s="327"/>
      <c r="MZ641">
        <v>215</v>
      </c>
      <c r="NA641" s="591">
        <f t="shared" si="3453"/>
        <v>0.02</v>
      </c>
      <c r="OU641">
        <v>215</v>
      </c>
      <c r="OV641" s="591">
        <f t="shared" si="3454"/>
        <v>0.02</v>
      </c>
      <c r="OW641" s="591">
        <f t="shared" si="3455"/>
        <v>0</v>
      </c>
    </row>
    <row r="642" spans="2:413" hidden="1" x14ac:dyDescent="0.3">
      <c r="B642">
        <v>216</v>
      </c>
      <c r="C642" s="109">
        <f t="shared" si="3410"/>
        <v>1111.77</v>
      </c>
      <c r="D642" s="109">
        <f t="shared" si="3426"/>
        <v>1111.77</v>
      </c>
      <c r="E642" s="109">
        <f t="shared" si="3411"/>
        <v>1034.8900000000001</v>
      </c>
      <c r="F642" s="109">
        <f t="shared" si="3427"/>
        <v>1034.8900000000001</v>
      </c>
      <c r="G642" s="109">
        <f t="shared" si="3412"/>
        <v>1117.72</v>
      </c>
      <c r="H642" s="109">
        <f t="shared" si="3428"/>
        <v>1117.72</v>
      </c>
      <c r="I642" s="109">
        <f t="shared" si="3413"/>
        <v>1043.4100000000001</v>
      </c>
      <c r="J642" s="109">
        <f t="shared" si="3429"/>
        <v>1043.4100000000001</v>
      </c>
      <c r="K642" s="109">
        <f t="shared" si="3414"/>
        <v>1117.6300000000001</v>
      </c>
      <c r="L642" s="109">
        <f t="shared" si="3430"/>
        <v>1117.6300000000001</v>
      </c>
      <c r="M642" s="109">
        <f t="shared" si="3415"/>
        <v>1108.43</v>
      </c>
      <c r="N642" s="109">
        <f t="shared" si="3431"/>
        <v>1108.43</v>
      </c>
      <c r="O642" s="109">
        <f t="shared" si="3416"/>
        <v>1023.72</v>
      </c>
      <c r="P642" s="109">
        <f t="shared" si="3432"/>
        <v>1023.72</v>
      </c>
      <c r="Q642" s="109">
        <f t="shared" si="3417"/>
        <v>1058.0899999999999</v>
      </c>
      <c r="R642" s="109">
        <f t="shared" si="3433"/>
        <v>1058.0899999999999</v>
      </c>
      <c r="S642" s="109">
        <f t="shared" si="3418"/>
        <v>1028.83</v>
      </c>
      <c r="T642" s="109">
        <f t="shared" si="3434"/>
        <v>1028.83</v>
      </c>
      <c r="U642" s="109">
        <f t="shared" si="3419"/>
        <v>1060.0899999999999</v>
      </c>
      <c r="V642" s="109">
        <f t="shared" si="3420"/>
        <v>1060.0899999999999</v>
      </c>
      <c r="W642" s="109">
        <f t="shared" si="3421"/>
        <v>1123.8775326810628</v>
      </c>
      <c r="X642" s="109">
        <f t="shared" si="3435"/>
        <v>1123.8775326810628</v>
      </c>
      <c r="Y642" s="109">
        <f t="shared" si="3422"/>
        <v>1124.3399999999999</v>
      </c>
      <c r="Z642" s="109">
        <f t="shared" si="3436"/>
        <v>1124.3399999999999</v>
      </c>
      <c r="AA642" s="109">
        <f t="shared" si="3423"/>
        <v>1126.4568749999989</v>
      </c>
      <c r="AB642" s="109">
        <f t="shared" si="3437"/>
        <v>1126.4568749999989</v>
      </c>
      <c r="AC642" s="109">
        <f t="shared" si="3424"/>
        <v>1124.4930833333331</v>
      </c>
      <c r="AD642" s="109">
        <f t="shared" si="3438"/>
        <v>1124.4930833333331</v>
      </c>
      <c r="AE642" s="109">
        <f t="shared" si="3425"/>
        <v>1124.4890404061762</v>
      </c>
      <c r="AF642" s="109">
        <f t="shared" si="3439"/>
        <v>1124.4890404061762</v>
      </c>
      <c r="AG642" s="109">
        <f t="shared" si="3440"/>
        <v>1123.1238136873469</v>
      </c>
      <c r="AH642" s="109">
        <f t="shared" si="3441"/>
        <v>1123.1238136873469</v>
      </c>
      <c r="AI642" s="35">
        <f t="shared" si="3442"/>
        <v>1076.608661999408</v>
      </c>
      <c r="AJ642" s="109">
        <f t="shared" si="3443"/>
        <v>1076.608661999408</v>
      </c>
      <c r="AK642" s="35">
        <f t="shared" si="3444"/>
        <v>1076.608661999408</v>
      </c>
      <c r="AL642" s="109">
        <f t="shared" si="3445"/>
        <v>1076.608661999408</v>
      </c>
      <c r="AM642" s="35">
        <f t="shared" si="3446"/>
        <v>1076.6456011701148</v>
      </c>
      <c r="AN642" s="109">
        <f t="shared" si="3447"/>
        <v>1076.6456011701148</v>
      </c>
      <c r="AO642" s="35">
        <f t="shared" si="3448"/>
        <v>1076.765700416463</v>
      </c>
      <c r="AP642" s="109">
        <f t="shared" si="3449"/>
        <v>1076.765700416463</v>
      </c>
      <c r="BB642">
        <v>217</v>
      </c>
      <c r="BE642" s="327">
        <f t="shared" si="3409"/>
        <v>10000</v>
      </c>
      <c r="JE642" s="327"/>
      <c r="JF642" s="327"/>
      <c r="MZ642" s="616">
        <v>216</v>
      </c>
      <c r="NA642" s="617">
        <f t="shared" si="3453"/>
        <v>0.02</v>
      </c>
      <c r="OU642" s="616">
        <v>216</v>
      </c>
      <c r="OV642" s="617">
        <f t="shared" si="3454"/>
        <v>0.02</v>
      </c>
      <c r="OW642" s="617">
        <f t="shared" si="3455"/>
        <v>0</v>
      </c>
    </row>
    <row r="643" spans="2:413" hidden="1" x14ac:dyDescent="0.3">
      <c r="B643">
        <v>217</v>
      </c>
      <c r="C643" s="109">
        <f t="shared" si="3410"/>
        <v>1111.77</v>
      </c>
      <c r="D643" s="109">
        <f t="shared" si="3426"/>
        <v>1111.77</v>
      </c>
      <c r="E643" s="109">
        <f t="shared" si="3411"/>
        <v>1033.97</v>
      </c>
      <c r="F643" s="109">
        <f t="shared" si="3427"/>
        <v>1033.97</v>
      </c>
      <c r="G643" s="109">
        <f t="shared" si="3412"/>
        <v>1117.72</v>
      </c>
      <c r="H643" s="109">
        <f t="shared" si="3428"/>
        <v>1117.72</v>
      </c>
      <c r="I643" s="109">
        <f t="shared" si="3413"/>
        <v>1033.07</v>
      </c>
      <c r="J643" s="109">
        <f t="shared" si="3429"/>
        <v>1033.07</v>
      </c>
      <c r="K643" s="109">
        <f t="shared" si="3414"/>
        <v>1117.6300000000001</v>
      </c>
      <c r="L643" s="109">
        <f t="shared" si="3430"/>
        <v>1117.6300000000001</v>
      </c>
      <c r="M643" s="109">
        <f t="shared" si="3415"/>
        <v>1105.0999999999999</v>
      </c>
      <c r="N643" s="109">
        <f t="shared" si="3431"/>
        <v>1105.0999999999999</v>
      </c>
      <c r="O643" s="109">
        <f t="shared" si="3416"/>
        <v>1022.86</v>
      </c>
      <c r="P643" s="109">
        <f t="shared" si="3432"/>
        <v>1022.86</v>
      </c>
      <c r="Q643" s="109">
        <f t="shared" si="3417"/>
        <v>1058.0899999999999</v>
      </c>
      <c r="R643" s="109">
        <f t="shared" si="3433"/>
        <v>1058.0899999999999</v>
      </c>
      <c r="S643" s="109">
        <f t="shared" si="3418"/>
        <v>1022.86</v>
      </c>
      <c r="T643" s="109">
        <f t="shared" si="3434"/>
        <v>1022.86</v>
      </c>
      <c r="U643" s="109">
        <f t="shared" si="3419"/>
        <v>1060.0899999999999</v>
      </c>
      <c r="V643" s="109">
        <f t="shared" si="3420"/>
        <v>1060.0899999999999</v>
      </c>
      <c r="W643" s="109">
        <f t="shared" si="3421"/>
        <v>1123.8775326810628</v>
      </c>
      <c r="X643" s="109">
        <f t="shared" si="3435"/>
        <v>1123.8775326810628</v>
      </c>
      <c r="Y643" s="109">
        <f t="shared" si="3422"/>
        <v>1124.3399999999999</v>
      </c>
      <c r="Z643" s="109">
        <f t="shared" si="3436"/>
        <v>1124.3399999999999</v>
      </c>
      <c r="AA643" s="109">
        <f t="shared" si="3423"/>
        <v>1126.4568749999989</v>
      </c>
      <c r="AB643" s="109">
        <f t="shared" si="3437"/>
        <v>1126.4568749999989</v>
      </c>
      <c r="AC643" s="109">
        <f t="shared" si="3424"/>
        <v>1124.4930833333331</v>
      </c>
      <c r="AD643" s="109">
        <f t="shared" si="3438"/>
        <v>1124.4930833333331</v>
      </c>
      <c r="AE643" s="109">
        <f t="shared" si="3425"/>
        <v>1124.4890404061762</v>
      </c>
      <c r="AF643" s="109">
        <f t="shared" si="3439"/>
        <v>1124.4890404061762</v>
      </c>
      <c r="AG643" s="109">
        <f t="shared" si="3440"/>
        <v>1123.1238136873469</v>
      </c>
      <c r="AH643" s="109">
        <f t="shared" si="3441"/>
        <v>1123.1238136873469</v>
      </c>
      <c r="AI643" s="35">
        <f t="shared" si="3442"/>
        <v>1076.608661999408</v>
      </c>
      <c r="AJ643" s="109">
        <f t="shared" si="3443"/>
        <v>1076.608661999408</v>
      </c>
      <c r="AK643" s="35">
        <f t="shared" si="3444"/>
        <v>1076.608661999408</v>
      </c>
      <c r="AL643" s="109">
        <f t="shared" si="3445"/>
        <v>1076.608661999408</v>
      </c>
      <c r="AM643" s="35">
        <f t="shared" si="3446"/>
        <v>1076.6456011701148</v>
      </c>
      <c r="AN643" s="109">
        <f t="shared" si="3447"/>
        <v>1076.6456011701148</v>
      </c>
      <c r="AO643" s="35">
        <f t="shared" si="3448"/>
        <v>1076.765700416463</v>
      </c>
      <c r="AP643" s="109">
        <f t="shared" si="3449"/>
        <v>1076.765700416463</v>
      </c>
      <c r="BB643">
        <v>218</v>
      </c>
      <c r="BE643" s="327">
        <f t="shared" si="3409"/>
        <v>10000</v>
      </c>
      <c r="JE643" s="327"/>
      <c r="JF643" s="327"/>
      <c r="MZ643">
        <v>217</v>
      </c>
      <c r="NA643" s="591">
        <f>$D$7+($AT$45*$L$7)+($AV$45*$M$7)</f>
        <v>0.02</v>
      </c>
      <c r="OU643">
        <v>217</v>
      </c>
      <c r="OV643" s="591">
        <f>$D$7+($BB$45*$L$7)+($BD$45*$M$7)</f>
        <v>0.02</v>
      </c>
      <c r="OW643" s="591">
        <f>($BB$45)+($BD$45)</f>
        <v>0</v>
      </c>
    </row>
    <row r="644" spans="2:413" hidden="1" x14ac:dyDescent="0.3">
      <c r="B644">
        <v>218</v>
      </c>
      <c r="C644" s="109">
        <f t="shared" si="3410"/>
        <v>1111.77</v>
      </c>
      <c r="D644" s="109">
        <f t="shared" si="3426"/>
        <v>1111.77</v>
      </c>
      <c r="E644" s="109">
        <f t="shared" si="3411"/>
        <v>1033.07</v>
      </c>
      <c r="F644" s="109">
        <f t="shared" si="3427"/>
        <v>1033.07</v>
      </c>
      <c r="G644" s="109">
        <f t="shared" si="3412"/>
        <v>1117.72</v>
      </c>
      <c r="H644" s="109">
        <f t="shared" si="3428"/>
        <v>1117.72</v>
      </c>
      <c r="I644" s="109">
        <f t="shared" si="3413"/>
        <v>1033.07</v>
      </c>
      <c r="J644" s="109">
        <f t="shared" si="3429"/>
        <v>1033.07</v>
      </c>
      <c r="K644" s="109">
        <f t="shared" si="3414"/>
        <v>1117.6300000000001</v>
      </c>
      <c r="L644" s="109">
        <f t="shared" si="3430"/>
        <v>1117.6300000000001</v>
      </c>
      <c r="M644" s="109">
        <f t="shared" si="3415"/>
        <v>1105.0999999999999</v>
      </c>
      <c r="N644" s="109">
        <f t="shared" si="3431"/>
        <v>1105.0999999999999</v>
      </c>
      <c r="O644" s="109">
        <f t="shared" si="3416"/>
        <v>1022.41</v>
      </c>
      <c r="P644" s="109">
        <f t="shared" si="3432"/>
        <v>1022.41</v>
      </c>
      <c r="Q644" s="109">
        <f t="shared" si="3417"/>
        <v>1058.0899999999999</v>
      </c>
      <c r="R644" s="109">
        <f t="shared" si="3433"/>
        <v>1058.0899999999999</v>
      </c>
      <c r="S644" s="109">
        <f t="shared" si="3418"/>
        <v>1022.86</v>
      </c>
      <c r="T644" s="109">
        <f t="shared" si="3434"/>
        <v>1022.86</v>
      </c>
      <c r="U644" s="109">
        <f t="shared" si="3419"/>
        <v>1060.0899999999999</v>
      </c>
      <c r="V644" s="109">
        <f t="shared" si="3420"/>
        <v>1060.0899999999999</v>
      </c>
      <c r="W644" s="109">
        <f t="shared" si="3421"/>
        <v>1123.8775326810628</v>
      </c>
      <c r="X644" s="109">
        <f t="shared" si="3435"/>
        <v>1123.8775326810628</v>
      </c>
      <c r="Y644" s="109">
        <f t="shared" si="3422"/>
        <v>1124.3399999999999</v>
      </c>
      <c r="Z644" s="109">
        <f t="shared" si="3436"/>
        <v>1124.3399999999999</v>
      </c>
      <c r="AA644" s="109">
        <f t="shared" si="3423"/>
        <v>1126.4568749999989</v>
      </c>
      <c r="AB644" s="109">
        <f t="shared" si="3437"/>
        <v>1126.4568749999989</v>
      </c>
      <c r="AC644" s="109">
        <f t="shared" si="3424"/>
        <v>1124.4930833333331</v>
      </c>
      <c r="AD644" s="109">
        <f t="shared" si="3438"/>
        <v>1124.4930833333331</v>
      </c>
      <c r="AE644" s="109">
        <f t="shared" si="3425"/>
        <v>1124.4890404061762</v>
      </c>
      <c r="AF644" s="109">
        <f t="shared" si="3439"/>
        <v>1124.4890404061762</v>
      </c>
      <c r="AG644" s="109">
        <f t="shared" si="3440"/>
        <v>1123.1238136873469</v>
      </c>
      <c r="AH644" s="109">
        <f t="shared" si="3441"/>
        <v>1123.1238136873469</v>
      </c>
      <c r="AI644" s="35">
        <f t="shared" si="3442"/>
        <v>1076.608661999408</v>
      </c>
      <c r="AJ644" s="109">
        <f t="shared" si="3443"/>
        <v>1076.608661999408</v>
      </c>
      <c r="AK644" s="35">
        <f t="shared" si="3444"/>
        <v>1076.608661999408</v>
      </c>
      <c r="AL644" s="109">
        <f t="shared" si="3445"/>
        <v>1076.608661999408</v>
      </c>
      <c r="AM644" s="35">
        <f t="shared" si="3446"/>
        <v>1076.6456011701148</v>
      </c>
      <c r="AN644" s="109">
        <f t="shared" si="3447"/>
        <v>1076.6456011701148</v>
      </c>
      <c r="AO644" s="35">
        <f t="shared" si="3448"/>
        <v>1076.765700416463</v>
      </c>
      <c r="AP644" s="109">
        <f t="shared" si="3449"/>
        <v>1076.765700416463</v>
      </c>
      <c r="BB644">
        <v>219</v>
      </c>
      <c r="BE644" s="327">
        <f t="shared" si="3409"/>
        <v>10000</v>
      </c>
      <c r="JE644" s="327"/>
      <c r="JF644" s="327"/>
      <c r="MZ644">
        <v>218</v>
      </c>
      <c r="NA644" s="591">
        <f t="shared" ref="NA644:NA654" si="3456">$D$7+($AT$45*$L$7)+($AV$45*$M$7)</f>
        <v>0.02</v>
      </c>
      <c r="OU644">
        <v>218</v>
      </c>
      <c r="OV644" s="591">
        <f t="shared" ref="OV644:OV654" si="3457">$D$7+($BB$45*$L$7)+($BD$45*$M$7)</f>
        <v>0.02</v>
      </c>
      <c r="OW644" s="591">
        <f t="shared" ref="OW644:OW654" si="3458">($BB$45)+($BD$45)</f>
        <v>0</v>
      </c>
    </row>
    <row r="645" spans="2:413" hidden="1" x14ac:dyDescent="0.3">
      <c r="B645">
        <v>219</v>
      </c>
      <c r="C645" s="109">
        <f t="shared" si="3410"/>
        <v>1111.77</v>
      </c>
      <c r="D645" s="109">
        <f t="shared" si="3426"/>
        <v>1111.77</v>
      </c>
      <c r="E645" s="109">
        <f t="shared" si="3411"/>
        <v>1032.1500000000001</v>
      </c>
      <c r="F645" s="109">
        <f t="shared" si="3427"/>
        <v>1032.1500000000001</v>
      </c>
      <c r="G645" s="109">
        <f t="shared" si="3412"/>
        <v>1117.72</v>
      </c>
      <c r="H645" s="109">
        <f t="shared" si="3428"/>
        <v>1117.72</v>
      </c>
      <c r="I645" s="109">
        <f t="shared" si="3413"/>
        <v>1033.07</v>
      </c>
      <c r="J645" s="109">
        <f t="shared" si="3429"/>
        <v>1033.07</v>
      </c>
      <c r="K645" s="109">
        <f t="shared" si="3414"/>
        <v>1117.6300000000001</v>
      </c>
      <c r="L645" s="109">
        <f t="shared" si="3430"/>
        <v>1117.6300000000001</v>
      </c>
      <c r="M645" s="109">
        <f t="shared" si="3415"/>
        <v>1105.0999999999999</v>
      </c>
      <c r="N645" s="109">
        <f t="shared" si="3431"/>
        <v>1105.0999999999999</v>
      </c>
      <c r="O645" s="109">
        <f t="shared" si="3416"/>
        <v>1021.95</v>
      </c>
      <c r="P645" s="109">
        <f t="shared" si="3432"/>
        <v>1021.95</v>
      </c>
      <c r="Q645" s="109">
        <f t="shared" si="3417"/>
        <v>1058.0899999999999</v>
      </c>
      <c r="R645" s="109">
        <f t="shared" si="3433"/>
        <v>1058.0899999999999</v>
      </c>
      <c r="S645" s="109">
        <f t="shared" si="3418"/>
        <v>1022.86</v>
      </c>
      <c r="T645" s="109">
        <f t="shared" si="3434"/>
        <v>1022.86</v>
      </c>
      <c r="U645" s="109">
        <f t="shared" si="3419"/>
        <v>1060.0899999999999</v>
      </c>
      <c r="V645" s="109">
        <f t="shared" si="3420"/>
        <v>1060.0899999999999</v>
      </c>
      <c r="W645" s="109">
        <f t="shared" si="3421"/>
        <v>1123.8775326810628</v>
      </c>
      <c r="X645" s="109">
        <f t="shared" si="3435"/>
        <v>1123.8775326810628</v>
      </c>
      <c r="Y645" s="109">
        <f t="shared" si="3422"/>
        <v>1124.3399999999999</v>
      </c>
      <c r="Z645" s="109">
        <f t="shared" si="3436"/>
        <v>1124.3399999999999</v>
      </c>
      <c r="AA645" s="109">
        <f t="shared" si="3423"/>
        <v>1126.4568749999989</v>
      </c>
      <c r="AB645" s="109">
        <f t="shared" si="3437"/>
        <v>1126.4568749999989</v>
      </c>
      <c r="AC645" s="109">
        <f t="shared" si="3424"/>
        <v>1124.4930833333331</v>
      </c>
      <c r="AD645" s="109">
        <f t="shared" si="3438"/>
        <v>1124.4930833333331</v>
      </c>
      <c r="AE645" s="109">
        <f t="shared" si="3425"/>
        <v>1124.4890404061762</v>
      </c>
      <c r="AF645" s="109">
        <f t="shared" si="3439"/>
        <v>1124.4890404061762</v>
      </c>
      <c r="AG645" s="109">
        <f t="shared" si="3440"/>
        <v>1123.1238136873469</v>
      </c>
      <c r="AH645" s="109">
        <f t="shared" si="3441"/>
        <v>1123.1238136873469</v>
      </c>
      <c r="AI645" s="35">
        <f t="shared" si="3442"/>
        <v>1076.608661999408</v>
      </c>
      <c r="AJ645" s="109">
        <f t="shared" si="3443"/>
        <v>1076.608661999408</v>
      </c>
      <c r="AK645" s="35">
        <f t="shared" si="3444"/>
        <v>1076.608661999408</v>
      </c>
      <c r="AL645" s="109">
        <f t="shared" si="3445"/>
        <v>1076.608661999408</v>
      </c>
      <c r="AM645" s="35">
        <f t="shared" si="3446"/>
        <v>1076.6456011701148</v>
      </c>
      <c r="AN645" s="109">
        <f t="shared" si="3447"/>
        <v>1076.6456011701148</v>
      </c>
      <c r="AO645" s="35">
        <f t="shared" si="3448"/>
        <v>1076.765700416463</v>
      </c>
      <c r="AP645" s="109">
        <f t="shared" si="3449"/>
        <v>1076.765700416463</v>
      </c>
      <c r="BB645">
        <v>220</v>
      </c>
      <c r="BE645" s="327">
        <f t="shared" si="3409"/>
        <v>10000</v>
      </c>
      <c r="JE645" s="327"/>
      <c r="JF645" s="327"/>
      <c r="MZ645">
        <v>219</v>
      </c>
      <c r="NA645" s="591">
        <f t="shared" si="3456"/>
        <v>0.02</v>
      </c>
      <c r="OU645">
        <v>219</v>
      </c>
      <c r="OV645" s="591">
        <f t="shared" si="3457"/>
        <v>0.02</v>
      </c>
      <c r="OW645" s="591">
        <f t="shared" si="3458"/>
        <v>0</v>
      </c>
    </row>
    <row r="646" spans="2:413" hidden="1" x14ac:dyDescent="0.3">
      <c r="B646">
        <v>220</v>
      </c>
      <c r="C646" s="109">
        <f t="shared" si="3410"/>
        <v>1111.77</v>
      </c>
      <c r="D646" s="109">
        <f t="shared" si="3426"/>
        <v>1111.77</v>
      </c>
      <c r="E646" s="109">
        <f t="shared" si="3411"/>
        <v>1031.25</v>
      </c>
      <c r="F646" s="109">
        <f t="shared" si="3427"/>
        <v>1031.25</v>
      </c>
      <c r="G646" s="109">
        <f t="shared" si="3412"/>
        <v>1117.72</v>
      </c>
      <c r="H646" s="109">
        <f t="shared" si="3428"/>
        <v>1117.72</v>
      </c>
      <c r="I646" s="109">
        <f t="shared" si="3413"/>
        <v>1033.07</v>
      </c>
      <c r="J646" s="109">
        <f t="shared" si="3429"/>
        <v>1033.07</v>
      </c>
      <c r="K646" s="109">
        <f t="shared" si="3414"/>
        <v>1117.6300000000001</v>
      </c>
      <c r="L646" s="109">
        <f t="shared" si="3430"/>
        <v>1117.6300000000001</v>
      </c>
      <c r="M646" s="109">
        <f t="shared" si="3415"/>
        <v>1105.0999999999999</v>
      </c>
      <c r="N646" s="109">
        <f t="shared" si="3431"/>
        <v>1105.0999999999999</v>
      </c>
      <c r="O646" s="109">
        <f t="shared" si="3416"/>
        <v>1021.5</v>
      </c>
      <c r="P646" s="109">
        <f t="shared" si="3432"/>
        <v>1021.5</v>
      </c>
      <c r="Q646" s="109">
        <f t="shared" si="3417"/>
        <v>1058.0899999999999</v>
      </c>
      <c r="R646" s="109">
        <f t="shared" si="3433"/>
        <v>1058.0899999999999</v>
      </c>
      <c r="S646" s="109">
        <f t="shared" si="3418"/>
        <v>1022.86</v>
      </c>
      <c r="T646" s="109">
        <f t="shared" si="3434"/>
        <v>1022.86</v>
      </c>
      <c r="U646" s="109">
        <f t="shared" si="3419"/>
        <v>1060.0899999999999</v>
      </c>
      <c r="V646" s="109">
        <f t="shared" si="3420"/>
        <v>1060.0899999999999</v>
      </c>
      <c r="W646" s="109">
        <f t="shared" si="3421"/>
        <v>1123.8775326810628</v>
      </c>
      <c r="X646" s="109">
        <f t="shared" si="3435"/>
        <v>1123.8775326810628</v>
      </c>
      <c r="Y646" s="109">
        <f t="shared" si="3422"/>
        <v>1124.3399999999999</v>
      </c>
      <c r="Z646" s="109">
        <f t="shared" si="3436"/>
        <v>1124.3399999999999</v>
      </c>
      <c r="AA646" s="109">
        <f t="shared" si="3423"/>
        <v>1126.4568749999989</v>
      </c>
      <c r="AB646" s="109">
        <f t="shared" si="3437"/>
        <v>1126.4568749999989</v>
      </c>
      <c r="AC646" s="109">
        <f t="shared" si="3424"/>
        <v>1124.4930833333331</v>
      </c>
      <c r="AD646" s="109">
        <f t="shared" si="3438"/>
        <v>1124.4930833333331</v>
      </c>
      <c r="AE646" s="109">
        <f t="shared" si="3425"/>
        <v>1124.4890404061762</v>
      </c>
      <c r="AF646" s="109">
        <f t="shared" si="3439"/>
        <v>1124.4890404061762</v>
      </c>
      <c r="AG646" s="109">
        <f t="shared" si="3440"/>
        <v>1123.1238136873469</v>
      </c>
      <c r="AH646" s="109">
        <f t="shared" si="3441"/>
        <v>1123.1238136873469</v>
      </c>
      <c r="AI646" s="35">
        <f t="shared" si="3442"/>
        <v>1076.608661999408</v>
      </c>
      <c r="AJ646" s="109">
        <f t="shared" si="3443"/>
        <v>1076.608661999408</v>
      </c>
      <c r="AK646" s="35">
        <f t="shared" si="3444"/>
        <v>1076.608661999408</v>
      </c>
      <c r="AL646" s="109">
        <f t="shared" si="3445"/>
        <v>1076.608661999408</v>
      </c>
      <c r="AM646" s="35">
        <f t="shared" si="3446"/>
        <v>1076.6456011701148</v>
      </c>
      <c r="AN646" s="109">
        <f t="shared" si="3447"/>
        <v>1076.6456011701148</v>
      </c>
      <c r="AO646" s="35">
        <f t="shared" si="3448"/>
        <v>1076.765700416463</v>
      </c>
      <c r="AP646" s="109">
        <f t="shared" si="3449"/>
        <v>1076.765700416463</v>
      </c>
      <c r="BB646">
        <v>221</v>
      </c>
      <c r="BE646" s="327">
        <f t="shared" si="3409"/>
        <v>10000</v>
      </c>
      <c r="JE646" s="327"/>
      <c r="JF646" s="327"/>
      <c r="MZ646">
        <v>220</v>
      </c>
      <c r="NA646" s="591">
        <f t="shared" si="3456"/>
        <v>0.02</v>
      </c>
      <c r="OU646">
        <v>220</v>
      </c>
      <c r="OV646" s="591">
        <f t="shared" si="3457"/>
        <v>0.02</v>
      </c>
      <c r="OW646" s="591">
        <f t="shared" si="3458"/>
        <v>0</v>
      </c>
    </row>
    <row r="647" spans="2:413" hidden="1" x14ac:dyDescent="0.3">
      <c r="B647">
        <v>221</v>
      </c>
      <c r="C647" s="109">
        <f t="shared" si="3410"/>
        <v>1111.77</v>
      </c>
      <c r="D647" s="109">
        <f t="shared" si="3426"/>
        <v>1111.77</v>
      </c>
      <c r="E647" s="109">
        <f t="shared" si="3411"/>
        <v>1030.33</v>
      </c>
      <c r="F647" s="109">
        <f t="shared" si="3427"/>
        <v>1030.33</v>
      </c>
      <c r="G647" s="109">
        <f t="shared" si="3412"/>
        <v>1117.72</v>
      </c>
      <c r="H647" s="109">
        <f t="shared" si="3428"/>
        <v>1117.72</v>
      </c>
      <c r="I647" s="109">
        <f t="shared" si="3413"/>
        <v>1033.07</v>
      </c>
      <c r="J647" s="109">
        <f t="shared" si="3429"/>
        <v>1033.07</v>
      </c>
      <c r="K647" s="109">
        <f t="shared" si="3414"/>
        <v>1117.6300000000001</v>
      </c>
      <c r="L647" s="109">
        <f t="shared" si="3430"/>
        <v>1117.6300000000001</v>
      </c>
      <c r="M647" s="109">
        <f t="shared" si="3415"/>
        <v>1105.0999999999999</v>
      </c>
      <c r="N647" s="109">
        <f t="shared" si="3431"/>
        <v>1105.0999999999999</v>
      </c>
      <c r="O647" s="109">
        <f t="shared" si="3416"/>
        <v>1021.04</v>
      </c>
      <c r="P647" s="109">
        <f t="shared" si="3432"/>
        <v>1021.04</v>
      </c>
      <c r="Q647" s="109">
        <f t="shared" si="3417"/>
        <v>1058.0899999999999</v>
      </c>
      <c r="R647" s="109">
        <f t="shared" si="3433"/>
        <v>1058.0899999999999</v>
      </c>
      <c r="S647" s="109">
        <f t="shared" si="3418"/>
        <v>1022.86</v>
      </c>
      <c r="T647" s="109">
        <f t="shared" si="3434"/>
        <v>1022.86</v>
      </c>
      <c r="U647" s="109">
        <f t="shared" si="3419"/>
        <v>1060.0899999999999</v>
      </c>
      <c r="V647" s="109">
        <f t="shared" si="3420"/>
        <v>1060.0899999999999</v>
      </c>
      <c r="W647" s="109">
        <f t="shared" si="3421"/>
        <v>1123.8775326810628</v>
      </c>
      <c r="X647" s="109">
        <f t="shared" si="3435"/>
        <v>1123.8775326810628</v>
      </c>
      <c r="Y647" s="109">
        <f t="shared" si="3422"/>
        <v>1124.3399999999999</v>
      </c>
      <c r="Z647" s="109">
        <f t="shared" si="3436"/>
        <v>1124.3399999999999</v>
      </c>
      <c r="AA647" s="109">
        <f t="shared" si="3423"/>
        <v>1126.4568749999989</v>
      </c>
      <c r="AB647" s="109">
        <f t="shared" si="3437"/>
        <v>1126.4568749999989</v>
      </c>
      <c r="AC647" s="109">
        <f t="shared" si="3424"/>
        <v>1124.4930833333331</v>
      </c>
      <c r="AD647" s="109">
        <f t="shared" si="3438"/>
        <v>1124.4930833333331</v>
      </c>
      <c r="AE647" s="109">
        <f t="shared" si="3425"/>
        <v>1124.4890404061762</v>
      </c>
      <c r="AF647" s="109">
        <f t="shared" si="3439"/>
        <v>1124.4890404061762</v>
      </c>
      <c r="AG647" s="109">
        <f t="shared" si="3440"/>
        <v>1123.1238136873469</v>
      </c>
      <c r="AH647" s="109">
        <f t="shared" si="3441"/>
        <v>1123.1238136873469</v>
      </c>
      <c r="AI647" s="35">
        <f t="shared" si="3442"/>
        <v>1076.608661999408</v>
      </c>
      <c r="AJ647" s="109">
        <f t="shared" si="3443"/>
        <v>1076.608661999408</v>
      </c>
      <c r="AK647" s="35">
        <f t="shared" si="3444"/>
        <v>1076.608661999408</v>
      </c>
      <c r="AL647" s="109">
        <f t="shared" si="3445"/>
        <v>1076.608661999408</v>
      </c>
      <c r="AM647" s="35">
        <f t="shared" si="3446"/>
        <v>1076.6456011701148</v>
      </c>
      <c r="AN647" s="109">
        <f t="shared" si="3447"/>
        <v>1076.6456011701148</v>
      </c>
      <c r="AO647" s="35">
        <f t="shared" si="3448"/>
        <v>1076.765700416463</v>
      </c>
      <c r="AP647" s="109">
        <f t="shared" si="3449"/>
        <v>1076.765700416463</v>
      </c>
      <c r="BB647">
        <v>222</v>
      </c>
      <c r="BE647" s="327">
        <f t="shared" si="3409"/>
        <v>10000</v>
      </c>
      <c r="JE647" s="327"/>
      <c r="JF647" s="327"/>
      <c r="MZ647">
        <v>221</v>
      </c>
      <c r="NA647" s="591">
        <f t="shared" si="3456"/>
        <v>0.02</v>
      </c>
      <c r="OU647">
        <v>221</v>
      </c>
      <c r="OV647" s="591">
        <f t="shared" si="3457"/>
        <v>0.02</v>
      </c>
      <c r="OW647" s="591">
        <f t="shared" si="3458"/>
        <v>0</v>
      </c>
    </row>
    <row r="648" spans="2:413" hidden="1" x14ac:dyDescent="0.3">
      <c r="B648">
        <v>222</v>
      </c>
      <c r="C648" s="109">
        <f t="shared" si="3410"/>
        <v>1111.77</v>
      </c>
      <c r="D648" s="109">
        <f t="shared" si="3426"/>
        <v>1111.77</v>
      </c>
      <c r="E648" s="109">
        <f t="shared" si="3411"/>
        <v>1029.43</v>
      </c>
      <c r="F648" s="109">
        <f t="shared" si="3427"/>
        <v>1029.43</v>
      </c>
      <c r="G648" s="109">
        <f t="shared" si="3412"/>
        <v>1117.72</v>
      </c>
      <c r="H648" s="109">
        <f t="shared" si="3428"/>
        <v>1117.72</v>
      </c>
      <c r="I648" s="109">
        <f t="shared" si="3413"/>
        <v>1033.07</v>
      </c>
      <c r="J648" s="109">
        <f t="shared" si="3429"/>
        <v>1033.07</v>
      </c>
      <c r="K648" s="109">
        <f t="shared" si="3414"/>
        <v>1117.6300000000001</v>
      </c>
      <c r="L648" s="109">
        <f t="shared" si="3430"/>
        <v>1117.6300000000001</v>
      </c>
      <c r="M648" s="109">
        <f t="shared" si="3415"/>
        <v>1105.0999999999999</v>
      </c>
      <c r="N648" s="109">
        <f t="shared" si="3431"/>
        <v>1105.0999999999999</v>
      </c>
      <c r="O648" s="109">
        <f t="shared" si="3416"/>
        <v>1020.58</v>
      </c>
      <c r="P648" s="109">
        <f t="shared" si="3432"/>
        <v>1020.58</v>
      </c>
      <c r="Q648" s="109">
        <f t="shared" si="3417"/>
        <v>1058.0899999999999</v>
      </c>
      <c r="R648" s="109">
        <f t="shared" si="3433"/>
        <v>1058.0899999999999</v>
      </c>
      <c r="S648" s="109">
        <f t="shared" si="3418"/>
        <v>1022.86</v>
      </c>
      <c r="T648" s="109">
        <f t="shared" si="3434"/>
        <v>1022.86</v>
      </c>
      <c r="U648" s="109">
        <f t="shared" si="3419"/>
        <v>1060.0899999999999</v>
      </c>
      <c r="V648" s="109">
        <f t="shared" si="3420"/>
        <v>1060.0899999999999</v>
      </c>
      <c r="W648" s="109">
        <f t="shared" si="3421"/>
        <v>1123.8775326810628</v>
      </c>
      <c r="X648" s="109">
        <f t="shared" si="3435"/>
        <v>1123.8775326810628</v>
      </c>
      <c r="Y648" s="109">
        <f t="shared" si="3422"/>
        <v>1124.3399999999999</v>
      </c>
      <c r="Z648" s="109">
        <f t="shared" si="3436"/>
        <v>1124.3399999999999</v>
      </c>
      <c r="AA648" s="109">
        <f t="shared" si="3423"/>
        <v>1126.4568749999989</v>
      </c>
      <c r="AB648" s="109">
        <f t="shared" si="3437"/>
        <v>1126.4568749999989</v>
      </c>
      <c r="AC648" s="109">
        <f t="shared" si="3424"/>
        <v>1124.4930833333331</v>
      </c>
      <c r="AD648" s="109">
        <f t="shared" si="3438"/>
        <v>1124.4930833333331</v>
      </c>
      <c r="AE648" s="109">
        <f t="shared" si="3425"/>
        <v>1124.4890404061762</v>
      </c>
      <c r="AF648" s="109">
        <f t="shared" si="3439"/>
        <v>1124.4890404061762</v>
      </c>
      <c r="AG648" s="109">
        <f t="shared" si="3440"/>
        <v>1123.1238136873469</v>
      </c>
      <c r="AH648" s="109">
        <f t="shared" si="3441"/>
        <v>1123.1238136873469</v>
      </c>
      <c r="AI648" s="35">
        <f t="shared" si="3442"/>
        <v>1076.608661999408</v>
      </c>
      <c r="AJ648" s="109">
        <f t="shared" si="3443"/>
        <v>1076.608661999408</v>
      </c>
      <c r="AK648" s="35">
        <f t="shared" si="3444"/>
        <v>1076.608661999408</v>
      </c>
      <c r="AL648" s="109">
        <f t="shared" si="3445"/>
        <v>1076.608661999408</v>
      </c>
      <c r="AM648" s="35">
        <f t="shared" si="3446"/>
        <v>1076.6456011701148</v>
      </c>
      <c r="AN648" s="109">
        <f t="shared" si="3447"/>
        <v>1076.6456011701148</v>
      </c>
      <c r="AO648" s="35">
        <f t="shared" si="3448"/>
        <v>1076.765700416463</v>
      </c>
      <c r="AP648" s="109">
        <f t="shared" si="3449"/>
        <v>1076.765700416463</v>
      </c>
      <c r="BB648">
        <v>223</v>
      </c>
      <c r="BE648" s="327">
        <f t="shared" si="3409"/>
        <v>10000</v>
      </c>
      <c r="JE648" s="327"/>
      <c r="JF648" s="327"/>
      <c r="MZ648">
        <v>222</v>
      </c>
      <c r="NA648" s="591">
        <f t="shared" si="3456"/>
        <v>0.02</v>
      </c>
      <c r="OU648">
        <v>222</v>
      </c>
      <c r="OV648" s="591">
        <f t="shared" si="3457"/>
        <v>0.02</v>
      </c>
      <c r="OW648" s="591">
        <f t="shared" si="3458"/>
        <v>0</v>
      </c>
    </row>
    <row r="649" spans="2:413" hidden="1" x14ac:dyDescent="0.3">
      <c r="B649">
        <v>223</v>
      </c>
      <c r="C649" s="109">
        <f t="shared" si="3410"/>
        <v>1111.77</v>
      </c>
      <c r="D649" s="109">
        <f t="shared" si="3426"/>
        <v>1111.77</v>
      </c>
      <c r="E649" s="109">
        <f t="shared" si="3411"/>
        <v>1028.51</v>
      </c>
      <c r="F649" s="109">
        <f t="shared" si="3427"/>
        <v>1028.51</v>
      </c>
      <c r="G649" s="109">
        <f t="shared" si="3412"/>
        <v>1117.72</v>
      </c>
      <c r="H649" s="109">
        <f t="shared" si="3428"/>
        <v>1117.72</v>
      </c>
      <c r="I649" s="109">
        <f t="shared" si="3413"/>
        <v>1033.07</v>
      </c>
      <c r="J649" s="109">
        <f t="shared" si="3429"/>
        <v>1033.07</v>
      </c>
      <c r="K649" s="109">
        <f t="shared" si="3414"/>
        <v>1117.6300000000001</v>
      </c>
      <c r="L649" s="109">
        <f t="shared" si="3430"/>
        <v>1117.6300000000001</v>
      </c>
      <c r="M649" s="109">
        <f t="shared" si="3415"/>
        <v>1105.0999999999999</v>
      </c>
      <c r="N649" s="109">
        <f t="shared" si="3431"/>
        <v>1105.0999999999999</v>
      </c>
      <c r="O649" s="109">
        <f t="shared" si="3416"/>
        <v>1020.13</v>
      </c>
      <c r="P649" s="109">
        <f t="shared" si="3432"/>
        <v>1020.13</v>
      </c>
      <c r="Q649" s="109">
        <f t="shared" si="3417"/>
        <v>1058.0899999999999</v>
      </c>
      <c r="R649" s="109">
        <f t="shared" si="3433"/>
        <v>1058.0899999999999</v>
      </c>
      <c r="S649" s="109">
        <f t="shared" si="3418"/>
        <v>1022.86</v>
      </c>
      <c r="T649" s="109">
        <f t="shared" si="3434"/>
        <v>1022.86</v>
      </c>
      <c r="U649" s="109">
        <f t="shared" si="3419"/>
        <v>1060.0899999999999</v>
      </c>
      <c r="V649" s="109">
        <f t="shared" si="3420"/>
        <v>1060.0899999999999</v>
      </c>
      <c r="W649" s="109">
        <f t="shared" si="3421"/>
        <v>1123.8775326810628</v>
      </c>
      <c r="X649" s="109">
        <f t="shared" si="3435"/>
        <v>1123.8775326810628</v>
      </c>
      <c r="Y649" s="109">
        <f t="shared" si="3422"/>
        <v>1124.3399999999999</v>
      </c>
      <c r="Z649" s="109">
        <f t="shared" si="3436"/>
        <v>1124.3399999999999</v>
      </c>
      <c r="AA649" s="109">
        <f t="shared" si="3423"/>
        <v>1126.4568749999989</v>
      </c>
      <c r="AB649" s="109">
        <f t="shared" si="3437"/>
        <v>1126.4568749999989</v>
      </c>
      <c r="AC649" s="109">
        <f t="shared" si="3424"/>
        <v>1124.4930833333331</v>
      </c>
      <c r="AD649" s="109">
        <f t="shared" si="3438"/>
        <v>1124.4930833333331</v>
      </c>
      <c r="AE649" s="109">
        <f t="shared" si="3425"/>
        <v>1124.4890404061762</v>
      </c>
      <c r="AF649" s="109">
        <f t="shared" si="3439"/>
        <v>1124.4890404061762</v>
      </c>
      <c r="AG649" s="109">
        <f t="shared" si="3440"/>
        <v>1123.1238136873469</v>
      </c>
      <c r="AH649" s="109">
        <f t="shared" si="3441"/>
        <v>1123.1238136873469</v>
      </c>
      <c r="AI649" s="35">
        <f t="shared" si="3442"/>
        <v>1076.608661999408</v>
      </c>
      <c r="AJ649" s="109">
        <f t="shared" si="3443"/>
        <v>1076.608661999408</v>
      </c>
      <c r="AK649" s="35">
        <f t="shared" si="3444"/>
        <v>1076.608661999408</v>
      </c>
      <c r="AL649" s="109">
        <f t="shared" si="3445"/>
        <v>1076.608661999408</v>
      </c>
      <c r="AM649" s="35">
        <f t="shared" si="3446"/>
        <v>1076.6456011701148</v>
      </c>
      <c r="AN649" s="109">
        <f t="shared" si="3447"/>
        <v>1076.6456011701148</v>
      </c>
      <c r="AO649" s="35">
        <f t="shared" si="3448"/>
        <v>1076.765700416463</v>
      </c>
      <c r="AP649" s="109">
        <f t="shared" si="3449"/>
        <v>1076.765700416463</v>
      </c>
      <c r="BB649">
        <v>224</v>
      </c>
      <c r="BE649" s="327">
        <f t="shared" si="3409"/>
        <v>10000</v>
      </c>
      <c r="JE649" s="327"/>
      <c r="JF649" s="327"/>
      <c r="MZ649">
        <v>223</v>
      </c>
      <c r="NA649" s="591">
        <f t="shared" si="3456"/>
        <v>0.02</v>
      </c>
      <c r="OU649">
        <v>223</v>
      </c>
      <c r="OV649" s="591">
        <f t="shared" si="3457"/>
        <v>0.02</v>
      </c>
      <c r="OW649" s="591">
        <f t="shared" si="3458"/>
        <v>0</v>
      </c>
    </row>
    <row r="650" spans="2:413" hidden="1" x14ac:dyDescent="0.3">
      <c r="B650">
        <v>224</v>
      </c>
      <c r="C650" s="109">
        <f t="shared" si="3410"/>
        <v>1111.77</v>
      </c>
      <c r="D650" s="109">
        <f t="shared" si="3426"/>
        <v>1111.77</v>
      </c>
      <c r="E650" s="109">
        <f t="shared" si="3411"/>
        <v>1027.5899999999999</v>
      </c>
      <c r="F650" s="109">
        <f t="shared" si="3427"/>
        <v>1027.5899999999999</v>
      </c>
      <c r="G650" s="109">
        <f t="shared" si="3412"/>
        <v>1117.72</v>
      </c>
      <c r="H650" s="109">
        <f t="shared" si="3428"/>
        <v>1117.72</v>
      </c>
      <c r="I650" s="109">
        <f t="shared" si="3413"/>
        <v>1033.07</v>
      </c>
      <c r="J650" s="109">
        <f t="shared" si="3429"/>
        <v>1033.07</v>
      </c>
      <c r="K650" s="109">
        <f t="shared" si="3414"/>
        <v>1117.6300000000001</v>
      </c>
      <c r="L650" s="109">
        <f t="shared" si="3430"/>
        <v>1117.6300000000001</v>
      </c>
      <c r="M650" s="109">
        <f t="shared" si="3415"/>
        <v>1105.0999999999999</v>
      </c>
      <c r="N650" s="109">
        <f t="shared" si="3431"/>
        <v>1105.0999999999999</v>
      </c>
      <c r="O650" s="109">
        <f t="shared" si="3416"/>
        <v>1019.67</v>
      </c>
      <c r="P650" s="109">
        <f t="shared" si="3432"/>
        <v>1019.67</v>
      </c>
      <c r="Q650" s="109">
        <f t="shared" si="3417"/>
        <v>1058.0899999999999</v>
      </c>
      <c r="R650" s="109">
        <f t="shared" si="3433"/>
        <v>1058.0899999999999</v>
      </c>
      <c r="S650" s="109">
        <f t="shared" si="3418"/>
        <v>1022.86</v>
      </c>
      <c r="T650" s="109">
        <f t="shared" si="3434"/>
        <v>1022.86</v>
      </c>
      <c r="U650" s="109">
        <f t="shared" si="3419"/>
        <v>1060.0899999999999</v>
      </c>
      <c r="V650" s="109">
        <f t="shared" si="3420"/>
        <v>1060.0899999999999</v>
      </c>
      <c r="W650" s="109">
        <f t="shared" si="3421"/>
        <v>1123.8775326810628</v>
      </c>
      <c r="X650" s="109">
        <f t="shared" si="3435"/>
        <v>1123.8775326810628</v>
      </c>
      <c r="Y650" s="109">
        <f t="shared" si="3422"/>
        <v>1124.3399999999999</v>
      </c>
      <c r="Z650" s="109">
        <f t="shared" si="3436"/>
        <v>1124.3399999999999</v>
      </c>
      <c r="AA650" s="109">
        <f t="shared" si="3423"/>
        <v>1126.4568749999989</v>
      </c>
      <c r="AB650" s="109">
        <f t="shared" si="3437"/>
        <v>1126.4568749999989</v>
      </c>
      <c r="AC650" s="109">
        <f t="shared" si="3424"/>
        <v>1124.4930833333331</v>
      </c>
      <c r="AD650" s="109">
        <f t="shared" si="3438"/>
        <v>1124.4930833333331</v>
      </c>
      <c r="AE650" s="109">
        <f t="shared" si="3425"/>
        <v>1124.4890404061762</v>
      </c>
      <c r="AF650" s="109">
        <f t="shared" si="3439"/>
        <v>1124.4890404061762</v>
      </c>
      <c r="AG650" s="109">
        <f t="shared" si="3440"/>
        <v>1123.1238136873469</v>
      </c>
      <c r="AH650" s="109">
        <f t="shared" si="3441"/>
        <v>1123.1238136873469</v>
      </c>
      <c r="AI650" s="35">
        <f t="shared" si="3442"/>
        <v>1076.608661999408</v>
      </c>
      <c r="AJ650" s="109">
        <f t="shared" si="3443"/>
        <v>1076.608661999408</v>
      </c>
      <c r="AK650" s="35">
        <f t="shared" si="3444"/>
        <v>1076.608661999408</v>
      </c>
      <c r="AL650" s="109">
        <f t="shared" si="3445"/>
        <v>1076.608661999408</v>
      </c>
      <c r="AM650" s="35">
        <f t="shared" si="3446"/>
        <v>1076.6456011701148</v>
      </c>
      <c r="AN650" s="109">
        <f t="shared" si="3447"/>
        <v>1076.6456011701148</v>
      </c>
      <c r="AO650" s="35">
        <f t="shared" si="3448"/>
        <v>1076.765700416463</v>
      </c>
      <c r="AP650" s="109">
        <f t="shared" si="3449"/>
        <v>1076.765700416463</v>
      </c>
      <c r="BB650">
        <v>225</v>
      </c>
      <c r="BE650" s="327">
        <f t="shared" si="3409"/>
        <v>10000</v>
      </c>
      <c r="JE650" s="327"/>
      <c r="JF650" s="327"/>
      <c r="MZ650">
        <v>224</v>
      </c>
      <c r="NA650" s="591">
        <f t="shared" si="3456"/>
        <v>0.02</v>
      </c>
      <c r="OU650">
        <v>224</v>
      </c>
      <c r="OV650" s="591">
        <f t="shared" si="3457"/>
        <v>0.02</v>
      </c>
      <c r="OW650" s="591">
        <f t="shared" si="3458"/>
        <v>0</v>
      </c>
    </row>
    <row r="651" spans="2:413" hidden="1" x14ac:dyDescent="0.3">
      <c r="B651">
        <v>225</v>
      </c>
      <c r="C651" s="109">
        <f t="shared" si="3410"/>
        <v>1111.77</v>
      </c>
      <c r="D651" s="109">
        <f t="shared" si="3426"/>
        <v>1111.77</v>
      </c>
      <c r="E651" s="109">
        <f t="shared" si="3411"/>
        <v>1026.67</v>
      </c>
      <c r="F651" s="109">
        <f t="shared" si="3427"/>
        <v>1026.67</v>
      </c>
      <c r="G651" s="109">
        <f t="shared" si="3412"/>
        <v>1117.72</v>
      </c>
      <c r="H651" s="109">
        <f t="shared" si="3428"/>
        <v>1117.72</v>
      </c>
      <c r="I651" s="109">
        <f t="shared" si="3413"/>
        <v>1033.07</v>
      </c>
      <c r="J651" s="109">
        <f t="shared" si="3429"/>
        <v>1033.07</v>
      </c>
      <c r="K651" s="109">
        <f t="shared" si="3414"/>
        <v>1117.6300000000001</v>
      </c>
      <c r="L651" s="109">
        <f t="shared" si="3430"/>
        <v>1117.6300000000001</v>
      </c>
      <c r="M651" s="109">
        <f t="shared" si="3415"/>
        <v>1105.0999999999999</v>
      </c>
      <c r="N651" s="109">
        <f t="shared" si="3431"/>
        <v>1105.0999999999999</v>
      </c>
      <c r="O651" s="109">
        <f t="shared" si="3416"/>
        <v>1019.21</v>
      </c>
      <c r="P651" s="109">
        <f t="shared" si="3432"/>
        <v>1019.21</v>
      </c>
      <c r="Q651" s="109">
        <f t="shared" si="3417"/>
        <v>1058.0899999999999</v>
      </c>
      <c r="R651" s="109">
        <f t="shared" si="3433"/>
        <v>1058.0899999999999</v>
      </c>
      <c r="S651" s="109">
        <f t="shared" si="3418"/>
        <v>1022.86</v>
      </c>
      <c r="T651" s="109">
        <f t="shared" si="3434"/>
        <v>1022.86</v>
      </c>
      <c r="U651" s="109">
        <f t="shared" si="3419"/>
        <v>1060.0899999999999</v>
      </c>
      <c r="V651" s="109">
        <f t="shared" si="3420"/>
        <v>1060.0899999999999</v>
      </c>
      <c r="W651" s="109">
        <f t="shared" si="3421"/>
        <v>1123.8775326810628</v>
      </c>
      <c r="X651" s="109">
        <f t="shared" si="3435"/>
        <v>1123.8775326810628</v>
      </c>
      <c r="Y651" s="109">
        <f t="shared" si="3422"/>
        <v>1124.3399999999999</v>
      </c>
      <c r="Z651" s="109">
        <f t="shared" si="3436"/>
        <v>1124.3399999999999</v>
      </c>
      <c r="AA651" s="109">
        <f t="shared" si="3423"/>
        <v>1126.4568749999989</v>
      </c>
      <c r="AB651" s="109">
        <f t="shared" si="3437"/>
        <v>1126.4568749999989</v>
      </c>
      <c r="AC651" s="109">
        <f t="shared" si="3424"/>
        <v>1124.4930833333331</v>
      </c>
      <c r="AD651" s="109">
        <f t="shared" si="3438"/>
        <v>1124.4930833333331</v>
      </c>
      <c r="AE651" s="109">
        <f t="shared" si="3425"/>
        <v>1124.4890404061762</v>
      </c>
      <c r="AF651" s="109">
        <f t="shared" si="3439"/>
        <v>1124.4890404061762</v>
      </c>
      <c r="AG651" s="109">
        <f t="shared" si="3440"/>
        <v>1123.1238136873469</v>
      </c>
      <c r="AH651" s="109">
        <f t="shared" si="3441"/>
        <v>1123.1238136873469</v>
      </c>
      <c r="AI651" s="35">
        <f t="shared" si="3442"/>
        <v>1076.608661999408</v>
      </c>
      <c r="AJ651" s="109">
        <f t="shared" si="3443"/>
        <v>1076.608661999408</v>
      </c>
      <c r="AK651" s="35">
        <f t="shared" si="3444"/>
        <v>1076.608661999408</v>
      </c>
      <c r="AL651" s="109">
        <f t="shared" si="3445"/>
        <v>1076.608661999408</v>
      </c>
      <c r="AM651" s="35">
        <f t="shared" si="3446"/>
        <v>1076.6456011701148</v>
      </c>
      <c r="AN651" s="109">
        <f t="shared" si="3447"/>
        <v>1076.6456011701148</v>
      </c>
      <c r="AO651" s="35">
        <f t="shared" si="3448"/>
        <v>1076.765700416463</v>
      </c>
      <c r="AP651" s="109">
        <f t="shared" si="3449"/>
        <v>1076.765700416463</v>
      </c>
      <c r="BB651">
        <v>226</v>
      </c>
      <c r="BE651" s="327">
        <f t="shared" si="3409"/>
        <v>10000</v>
      </c>
      <c r="JE651" s="327"/>
      <c r="JF651" s="327"/>
      <c r="MZ651">
        <v>225</v>
      </c>
      <c r="NA651" s="591">
        <f t="shared" si="3456"/>
        <v>0.02</v>
      </c>
      <c r="OU651">
        <v>225</v>
      </c>
      <c r="OV651" s="591">
        <f t="shared" si="3457"/>
        <v>0.02</v>
      </c>
      <c r="OW651" s="591">
        <f t="shared" si="3458"/>
        <v>0</v>
      </c>
    </row>
    <row r="652" spans="2:413" hidden="1" x14ac:dyDescent="0.3">
      <c r="B652">
        <v>226</v>
      </c>
      <c r="C652" s="109">
        <f t="shared" si="3410"/>
        <v>1111.77</v>
      </c>
      <c r="D652" s="109">
        <f t="shared" si="3426"/>
        <v>1111.77</v>
      </c>
      <c r="E652" s="109">
        <f t="shared" si="3411"/>
        <v>1025.75</v>
      </c>
      <c r="F652" s="109">
        <f t="shared" si="3427"/>
        <v>1025.75</v>
      </c>
      <c r="G652" s="109">
        <f t="shared" si="3412"/>
        <v>1117.72</v>
      </c>
      <c r="H652" s="109">
        <f t="shared" si="3428"/>
        <v>1117.72</v>
      </c>
      <c r="I652" s="109">
        <f t="shared" si="3413"/>
        <v>1033.07</v>
      </c>
      <c r="J652" s="109">
        <f t="shared" si="3429"/>
        <v>1033.07</v>
      </c>
      <c r="K652" s="109">
        <f t="shared" si="3414"/>
        <v>1117.6300000000001</v>
      </c>
      <c r="L652" s="109">
        <f t="shared" si="3430"/>
        <v>1117.6300000000001</v>
      </c>
      <c r="M652" s="109">
        <f t="shared" si="3415"/>
        <v>1105.0999999999999</v>
      </c>
      <c r="N652" s="109">
        <f t="shared" si="3431"/>
        <v>1105.0999999999999</v>
      </c>
      <c r="O652" s="109">
        <f t="shared" si="3416"/>
        <v>1018.75</v>
      </c>
      <c r="P652" s="109">
        <f t="shared" si="3432"/>
        <v>1018.75</v>
      </c>
      <c r="Q652" s="109">
        <f t="shared" si="3417"/>
        <v>1058.0899999999999</v>
      </c>
      <c r="R652" s="109">
        <f t="shared" si="3433"/>
        <v>1058.0899999999999</v>
      </c>
      <c r="S652" s="109">
        <f t="shared" si="3418"/>
        <v>1022.86</v>
      </c>
      <c r="T652" s="109">
        <f t="shared" si="3434"/>
        <v>1022.86</v>
      </c>
      <c r="U652" s="109">
        <f t="shared" si="3419"/>
        <v>1060.0899999999999</v>
      </c>
      <c r="V652" s="109">
        <f t="shared" si="3420"/>
        <v>1060.0899999999999</v>
      </c>
      <c r="W652" s="109">
        <f t="shared" si="3421"/>
        <v>1123.8775326810628</v>
      </c>
      <c r="X652" s="109">
        <f t="shared" si="3435"/>
        <v>1123.8775326810628</v>
      </c>
      <c r="Y652" s="109">
        <f t="shared" si="3422"/>
        <v>1124.3399999999999</v>
      </c>
      <c r="Z652" s="109">
        <f t="shared" si="3436"/>
        <v>1124.3399999999999</v>
      </c>
      <c r="AA652" s="109">
        <f t="shared" si="3423"/>
        <v>1126.4568749999989</v>
      </c>
      <c r="AB652" s="109">
        <f t="shared" si="3437"/>
        <v>1126.4568749999989</v>
      </c>
      <c r="AC652" s="109">
        <f t="shared" si="3424"/>
        <v>1124.4930833333331</v>
      </c>
      <c r="AD652" s="109">
        <f t="shared" si="3438"/>
        <v>1124.4930833333331</v>
      </c>
      <c r="AE652" s="109">
        <f t="shared" si="3425"/>
        <v>1124.4890404061762</v>
      </c>
      <c r="AF652" s="109">
        <f t="shared" si="3439"/>
        <v>1124.4890404061762</v>
      </c>
      <c r="AG652" s="109">
        <f t="shared" si="3440"/>
        <v>1123.1238136873469</v>
      </c>
      <c r="AH652" s="109">
        <f t="shared" si="3441"/>
        <v>1123.1238136873469</v>
      </c>
      <c r="AI652" s="35">
        <f t="shared" si="3442"/>
        <v>1076.608661999408</v>
      </c>
      <c r="AJ652" s="109">
        <f t="shared" si="3443"/>
        <v>1076.608661999408</v>
      </c>
      <c r="AK652" s="35">
        <f t="shared" si="3444"/>
        <v>1076.608661999408</v>
      </c>
      <c r="AL652" s="109">
        <f t="shared" si="3445"/>
        <v>1076.608661999408</v>
      </c>
      <c r="AM652" s="35">
        <f t="shared" si="3446"/>
        <v>1076.6456011701148</v>
      </c>
      <c r="AN652" s="109">
        <f t="shared" si="3447"/>
        <v>1076.6456011701148</v>
      </c>
      <c r="AO652" s="35">
        <f t="shared" si="3448"/>
        <v>1076.765700416463</v>
      </c>
      <c r="AP652" s="109">
        <f t="shared" si="3449"/>
        <v>1076.765700416463</v>
      </c>
      <c r="BB652">
        <v>227</v>
      </c>
      <c r="BE652" s="327">
        <f t="shared" si="3409"/>
        <v>10000</v>
      </c>
      <c r="JE652" s="327"/>
      <c r="JF652" s="327"/>
      <c r="MZ652">
        <v>226</v>
      </c>
      <c r="NA652" s="591">
        <f t="shared" si="3456"/>
        <v>0.02</v>
      </c>
      <c r="OU652">
        <v>226</v>
      </c>
      <c r="OV652" s="591">
        <f t="shared" si="3457"/>
        <v>0.02</v>
      </c>
      <c r="OW652" s="591">
        <f t="shared" si="3458"/>
        <v>0</v>
      </c>
    </row>
    <row r="653" spans="2:413" hidden="1" x14ac:dyDescent="0.3">
      <c r="B653">
        <v>227</v>
      </c>
      <c r="C653" s="109">
        <f t="shared" si="3410"/>
        <v>1111.77</v>
      </c>
      <c r="D653" s="109">
        <f t="shared" si="3426"/>
        <v>1111.77</v>
      </c>
      <c r="E653" s="109">
        <f t="shared" si="3411"/>
        <v>1024.83</v>
      </c>
      <c r="F653" s="109">
        <f t="shared" si="3427"/>
        <v>1024.83</v>
      </c>
      <c r="G653" s="109">
        <f t="shared" si="3412"/>
        <v>1117.72</v>
      </c>
      <c r="H653" s="109">
        <f t="shared" si="3428"/>
        <v>1117.72</v>
      </c>
      <c r="I653" s="109">
        <f t="shared" si="3413"/>
        <v>1033.07</v>
      </c>
      <c r="J653" s="109">
        <f t="shared" si="3429"/>
        <v>1033.07</v>
      </c>
      <c r="K653" s="109">
        <f t="shared" si="3414"/>
        <v>1117.6300000000001</v>
      </c>
      <c r="L653" s="109">
        <f t="shared" si="3430"/>
        <v>1117.6300000000001</v>
      </c>
      <c r="M653" s="109">
        <f t="shared" si="3415"/>
        <v>1105.0999999999999</v>
      </c>
      <c r="N653" s="109">
        <f t="shared" si="3431"/>
        <v>1105.0999999999999</v>
      </c>
      <c r="O653" s="109">
        <f t="shared" si="3416"/>
        <v>1018.29</v>
      </c>
      <c r="P653" s="109">
        <f t="shared" si="3432"/>
        <v>1018.29</v>
      </c>
      <c r="Q653" s="109">
        <f t="shared" si="3417"/>
        <v>1058.0899999999999</v>
      </c>
      <c r="R653" s="109">
        <f t="shared" si="3433"/>
        <v>1058.0899999999999</v>
      </c>
      <c r="S653" s="109">
        <f t="shared" si="3418"/>
        <v>1022.86</v>
      </c>
      <c r="T653" s="109">
        <f t="shared" si="3434"/>
        <v>1022.86</v>
      </c>
      <c r="U653" s="109">
        <f t="shared" si="3419"/>
        <v>1060.0899999999999</v>
      </c>
      <c r="V653" s="109">
        <f t="shared" si="3420"/>
        <v>1060.0899999999999</v>
      </c>
      <c r="W653" s="109">
        <f t="shared" si="3421"/>
        <v>1123.8775326810628</v>
      </c>
      <c r="X653" s="109">
        <f t="shared" si="3435"/>
        <v>1123.8775326810628</v>
      </c>
      <c r="Y653" s="109">
        <f t="shared" si="3422"/>
        <v>1124.3399999999999</v>
      </c>
      <c r="Z653" s="109">
        <f t="shared" si="3436"/>
        <v>1124.3399999999999</v>
      </c>
      <c r="AA653" s="109">
        <f t="shared" si="3423"/>
        <v>1126.4568749999989</v>
      </c>
      <c r="AB653" s="109">
        <f t="shared" si="3437"/>
        <v>1126.4568749999989</v>
      </c>
      <c r="AC653" s="109">
        <f t="shared" si="3424"/>
        <v>1124.4930833333331</v>
      </c>
      <c r="AD653" s="109">
        <f t="shared" si="3438"/>
        <v>1124.4930833333331</v>
      </c>
      <c r="AE653" s="109">
        <f t="shared" si="3425"/>
        <v>1124.4890404061762</v>
      </c>
      <c r="AF653" s="109">
        <f t="shared" si="3439"/>
        <v>1124.4890404061762</v>
      </c>
      <c r="AG653" s="109">
        <f t="shared" si="3440"/>
        <v>1123.1238136873469</v>
      </c>
      <c r="AH653" s="109">
        <f t="shared" si="3441"/>
        <v>1123.1238136873469</v>
      </c>
      <c r="AI653" s="35">
        <f t="shared" si="3442"/>
        <v>1076.608661999408</v>
      </c>
      <c r="AJ653" s="109">
        <f t="shared" si="3443"/>
        <v>1076.608661999408</v>
      </c>
      <c r="AK653" s="35">
        <f t="shared" si="3444"/>
        <v>1076.608661999408</v>
      </c>
      <c r="AL653" s="109">
        <f t="shared" si="3445"/>
        <v>1076.608661999408</v>
      </c>
      <c r="AM653" s="35">
        <f t="shared" si="3446"/>
        <v>1076.6456011701148</v>
      </c>
      <c r="AN653" s="109">
        <f t="shared" si="3447"/>
        <v>1076.6456011701148</v>
      </c>
      <c r="AO653" s="35">
        <f t="shared" si="3448"/>
        <v>1076.765700416463</v>
      </c>
      <c r="AP653" s="109">
        <f t="shared" si="3449"/>
        <v>1076.765700416463</v>
      </c>
      <c r="BB653">
        <v>228</v>
      </c>
      <c r="BE653" s="327">
        <f t="shared" si="3409"/>
        <v>10000</v>
      </c>
      <c r="JE653" s="327"/>
      <c r="JF653" s="327"/>
      <c r="MZ653">
        <v>227</v>
      </c>
      <c r="NA653" s="591">
        <f t="shared" si="3456"/>
        <v>0.02</v>
      </c>
      <c r="OU653">
        <v>227</v>
      </c>
      <c r="OV653" s="591">
        <f t="shared" si="3457"/>
        <v>0.02</v>
      </c>
      <c r="OW653" s="591">
        <f t="shared" si="3458"/>
        <v>0</v>
      </c>
    </row>
    <row r="654" spans="2:413" hidden="1" x14ac:dyDescent="0.3">
      <c r="B654">
        <v>228</v>
      </c>
      <c r="C654" s="109">
        <f t="shared" si="3410"/>
        <v>1111.77</v>
      </c>
      <c r="D654" s="109">
        <f t="shared" si="3426"/>
        <v>1111.77</v>
      </c>
      <c r="E654" s="109">
        <f t="shared" si="3411"/>
        <v>1023.91</v>
      </c>
      <c r="F654" s="109">
        <f t="shared" si="3427"/>
        <v>1023.91</v>
      </c>
      <c r="G654" s="109">
        <f t="shared" si="3412"/>
        <v>1117.72</v>
      </c>
      <c r="H654" s="109">
        <f t="shared" si="3428"/>
        <v>1117.72</v>
      </c>
      <c r="I654" s="109">
        <f t="shared" si="3413"/>
        <v>1033.07</v>
      </c>
      <c r="J654" s="109">
        <f t="shared" si="3429"/>
        <v>1033.07</v>
      </c>
      <c r="K654" s="109">
        <f t="shared" si="3414"/>
        <v>1117.6300000000001</v>
      </c>
      <c r="L654" s="109">
        <f t="shared" si="3430"/>
        <v>1117.6300000000001</v>
      </c>
      <c r="M654" s="109">
        <f t="shared" si="3415"/>
        <v>1105.0999999999999</v>
      </c>
      <c r="N654" s="109">
        <f t="shared" si="3431"/>
        <v>1105.0999999999999</v>
      </c>
      <c r="O654" s="109">
        <f t="shared" si="3416"/>
        <v>1017.82</v>
      </c>
      <c r="P654" s="109">
        <f t="shared" si="3432"/>
        <v>1017.82</v>
      </c>
      <c r="Q654" s="109">
        <f t="shared" si="3417"/>
        <v>1058.0899999999999</v>
      </c>
      <c r="R654" s="109">
        <f t="shared" si="3433"/>
        <v>1058.0899999999999</v>
      </c>
      <c r="S654" s="109">
        <f t="shared" si="3418"/>
        <v>1022.86</v>
      </c>
      <c r="T654" s="109">
        <f t="shared" si="3434"/>
        <v>1022.86</v>
      </c>
      <c r="U654" s="109">
        <f t="shared" si="3419"/>
        <v>1060.0899999999999</v>
      </c>
      <c r="V654" s="109">
        <f t="shared" si="3420"/>
        <v>1060.0899999999999</v>
      </c>
      <c r="W654" s="109">
        <f t="shared" si="3421"/>
        <v>1123.8775326810628</v>
      </c>
      <c r="X654" s="109">
        <f t="shared" si="3435"/>
        <v>1123.8775326810628</v>
      </c>
      <c r="Y654" s="109">
        <f t="shared" si="3422"/>
        <v>1124.3399999999999</v>
      </c>
      <c r="Z654" s="109">
        <f t="shared" si="3436"/>
        <v>1124.3399999999999</v>
      </c>
      <c r="AA654" s="109">
        <f t="shared" si="3423"/>
        <v>1126.4568749999989</v>
      </c>
      <c r="AB654" s="109">
        <f t="shared" si="3437"/>
        <v>1126.4568749999989</v>
      </c>
      <c r="AC654" s="109">
        <f t="shared" si="3424"/>
        <v>1124.4930833333331</v>
      </c>
      <c r="AD654" s="109">
        <f t="shared" si="3438"/>
        <v>1124.4930833333331</v>
      </c>
      <c r="AE654" s="109">
        <f t="shared" si="3425"/>
        <v>1124.4890404061762</v>
      </c>
      <c r="AF654" s="109">
        <f t="shared" si="3439"/>
        <v>1124.4890404061762</v>
      </c>
      <c r="AG654" s="109">
        <f t="shared" si="3440"/>
        <v>1123.1238136873469</v>
      </c>
      <c r="AH654" s="109">
        <f t="shared" si="3441"/>
        <v>1123.1238136873469</v>
      </c>
      <c r="AI654" s="35">
        <f t="shared" si="3442"/>
        <v>1076.608661999408</v>
      </c>
      <c r="AJ654" s="109">
        <f t="shared" si="3443"/>
        <v>1076.608661999408</v>
      </c>
      <c r="AK654" s="35">
        <f t="shared" si="3444"/>
        <v>1076.608661999408</v>
      </c>
      <c r="AL654" s="109">
        <f t="shared" si="3445"/>
        <v>1076.608661999408</v>
      </c>
      <c r="AM654" s="35">
        <f t="shared" si="3446"/>
        <v>1076.6456011701148</v>
      </c>
      <c r="AN654" s="109">
        <f t="shared" si="3447"/>
        <v>1076.6456011701148</v>
      </c>
      <c r="AO654" s="35">
        <f t="shared" si="3448"/>
        <v>1076.765700416463</v>
      </c>
      <c r="AP654" s="109">
        <f t="shared" si="3449"/>
        <v>1076.765700416463</v>
      </c>
      <c r="BB654">
        <v>229</v>
      </c>
      <c r="BE654" s="327">
        <f t="shared" si="3409"/>
        <v>10000</v>
      </c>
      <c r="JE654" s="327"/>
      <c r="JF654" s="327"/>
      <c r="MZ654" s="616">
        <v>228</v>
      </c>
      <c r="NA654" s="617">
        <f t="shared" si="3456"/>
        <v>0.02</v>
      </c>
      <c r="OU654" s="616">
        <v>228</v>
      </c>
      <c r="OV654" s="617">
        <f t="shared" si="3457"/>
        <v>0.02</v>
      </c>
      <c r="OW654" s="617">
        <f t="shared" si="3458"/>
        <v>0</v>
      </c>
    </row>
    <row r="655" spans="2:413" hidden="1" x14ac:dyDescent="0.3">
      <c r="B655">
        <v>229</v>
      </c>
      <c r="C655" s="109">
        <f t="shared" si="3410"/>
        <v>1111.77</v>
      </c>
      <c r="D655" s="109">
        <f t="shared" si="3426"/>
        <v>1111.77</v>
      </c>
      <c r="E655" s="109">
        <f t="shared" si="3411"/>
        <v>1022.97</v>
      </c>
      <c r="F655" s="109">
        <f t="shared" si="3427"/>
        <v>1022.97</v>
      </c>
      <c r="G655" s="109">
        <f t="shared" si="3412"/>
        <v>1117.72</v>
      </c>
      <c r="H655" s="109">
        <f t="shared" si="3428"/>
        <v>1117.72</v>
      </c>
      <c r="I655" s="109">
        <f t="shared" si="3413"/>
        <v>1022.53</v>
      </c>
      <c r="J655" s="109">
        <f t="shared" si="3429"/>
        <v>1022.53</v>
      </c>
      <c r="K655" s="109">
        <f t="shared" si="3414"/>
        <v>1117.6300000000001</v>
      </c>
      <c r="L655" s="109">
        <f t="shared" si="3430"/>
        <v>1117.6300000000001</v>
      </c>
      <c r="M655" s="109">
        <f t="shared" si="3415"/>
        <v>1095.0999999999999</v>
      </c>
      <c r="N655" s="109">
        <f t="shared" si="3431"/>
        <v>1095.0999999999999</v>
      </c>
      <c r="O655" s="109">
        <f t="shared" si="3416"/>
        <v>1016.77</v>
      </c>
      <c r="P655" s="109">
        <f t="shared" si="3432"/>
        <v>1016.77</v>
      </c>
      <c r="Q655" s="109">
        <f t="shared" si="3417"/>
        <v>1058.0899999999999</v>
      </c>
      <c r="R655" s="109">
        <f t="shared" si="3433"/>
        <v>1058.0899999999999</v>
      </c>
      <c r="S655" s="109">
        <f t="shared" si="3418"/>
        <v>1016.77</v>
      </c>
      <c r="T655" s="109">
        <f t="shared" si="3434"/>
        <v>1016.77</v>
      </c>
      <c r="U655" s="109">
        <f t="shared" si="3419"/>
        <v>1060.0899999999999</v>
      </c>
      <c r="V655" s="109">
        <f t="shared" si="3420"/>
        <v>1060.0899999999999</v>
      </c>
      <c r="W655" s="109">
        <f t="shared" si="3421"/>
        <v>1123.8775326810628</v>
      </c>
      <c r="X655" s="109">
        <f t="shared" si="3435"/>
        <v>1123.8775326810628</v>
      </c>
      <c r="Y655" s="109">
        <f t="shared" si="3422"/>
        <v>1124.3399999999999</v>
      </c>
      <c r="Z655" s="109">
        <f t="shared" si="3436"/>
        <v>1124.3399999999999</v>
      </c>
      <c r="AA655" s="109">
        <f t="shared" si="3423"/>
        <v>1126.4568749999989</v>
      </c>
      <c r="AB655" s="109">
        <f t="shared" si="3437"/>
        <v>1126.4568749999989</v>
      </c>
      <c r="AC655" s="109">
        <f t="shared" si="3424"/>
        <v>1124.4930833333331</v>
      </c>
      <c r="AD655" s="109">
        <f t="shared" si="3438"/>
        <v>1124.4930833333331</v>
      </c>
      <c r="AE655" s="109">
        <f t="shared" si="3425"/>
        <v>1124.4890404061762</v>
      </c>
      <c r="AF655" s="109">
        <f t="shared" si="3439"/>
        <v>1124.4890404061762</v>
      </c>
      <c r="AG655" s="109">
        <f t="shared" si="3440"/>
        <v>1123.1238136873469</v>
      </c>
      <c r="AH655" s="109">
        <f t="shared" si="3441"/>
        <v>1123.1238136873469</v>
      </c>
      <c r="AI655" s="35">
        <f t="shared" si="3442"/>
        <v>1076.608661999408</v>
      </c>
      <c r="AJ655" s="109">
        <f t="shared" si="3443"/>
        <v>1076.608661999408</v>
      </c>
      <c r="AK655" s="35">
        <f t="shared" si="3444"/>
        <v>1076.608661999408</v>
      </c>
      <c r="AL655" s="109">
        <f t="shared" si="3445"/>
        <v>1076.608661999408</v>
      </c>
      <c r="AM655" s="35">
        <f t="shared" si="3446"/>
        <v>1076.6456011701148</v>
      </c>
      <c r="AN655" s="109">
        <f t="shared" si="3447"/>
        <v>1076.6456011701148</v>
      </c>
      <c r="AO655" s="35">
        <f t="shared" si="3448"/>
        <v>1076.765700416463</v>
      </c>
      <c r="AP655" s="109">
        <f t="shared" si="3449"/>
        <v>1076.765700416463</v>
      </c>
      <c r="BB655">
        <v>230</v>
      </c>
      <c r="BE655" s="327">
        <f t="shared" si="3409"/>
        <v>10000</v>
      </c>
      <c r="JE655" s="327"/>
      <c r="JF655" s="327"/>
      <c r="MZ655">
        <v>229</v>
      </c>
      <c r="NA655" s="591">
        <f>$D$7+($AT$46*$L$7)+($AV$46*$M$7)</f>
        <v>0.02</v>
      </c>
      <c r="OU655">
        <v>229</v>
      </c>
      <c r="OV655" s="591">
        <f>$D$7+($BB$46*$L$7)+($BD$46*$M$7)</f>
        <v>0.02</v>
      </c>
      <c r="OW655" s="591">
        <f>($BB$46)+($BD$46)</f>
        <v>0</v>
      </c>
    </row>
    <row r="656" spans="2:413" hidden="1" x14ac:dyDescent="0.3">
      <c r="B656">
        <v>230</v>
      </c>
      <c r="C656" s="109">
        <f t="shared" si="3410"/>
        <v>1111.77</v>
      </c>
      <c r="D656" s="109">
        <f t="shared" si="3426"/>
        <v>1111.77</v>
      </c>
      <c r="E656" s="109">
        <f t="shared" si="3411"/>
        <v>1022.05</v>
      </c>
      <c r="F656" s="109">
        <f t="shared" si="3427"/>
        <v>1022.05</v>
      </c>
      <c r="G656" s="109">
        <f t="shared" si="3412"/>
        <v>1117.72</v>
      </c>
      <c r="H656" s="109">
        <f t="shared" si="3428"/>
        <v>1117.72</v>
      </c>
      <c r="I656" s="109">
        <f t="shared" si="3413"/>
        <v>1022.53</v>
      </c>
      <c r="J656" s="109">
        <f t="shared" si="3429"/>
        <v>1022.53</v>
      </c>
      <c r="K656" s="109">
        <f t="shared" si="3414"/>
        <v>1117.6300000000001</v>
      </c>
      <c r="L656" s="109">
        <f t="shared" si="3430"/>
        <v>1117.6300000000001</v>
      </c>
      <c r="M656" s="109">
        <f t="shared" si="3415"/>
        <v>1095.0999999999999</v>
      </c>
      <c r="N656" s="109">
        <f t="shared" si="3431"/>
        <v>1095.0999999999999</v>
      </c>
      <c r="O656" s="109">
        <f t="shared" si="3416"/>
        <v>1016.35</v>
      </c>
      <c r="P656" s="109">
        <f t="shared" si="3432"/>
        <v>1016.35</v>
      </c>
      <c r="Q656" s="109">
        <f t="shared" si="3417"/>
        <v>1058.0899999999999</v>
      </c>
      <c r="R656" s="109">
        <f t="shared" si="3433"/>
        <v>1058.0899999999999</v>
      </c>
      <c r="S656" s="109">
        <f t="shared" si="3418"/>
        <v>1016.77</v>
      </c>
      <c r="T656" s="109">
        <f t="shared" si="3434"/>
        <v>1016.77</v>
      </c>
      <c r="U656" s="109">
        <f t="shared" si="3419"/>
        <v>1060.0899999999999</v>
      </c>
      <c r="V656" s="109">
        <f t="shared" si="3420"/>
        <v>1060.0899999999999</v>
      </c>
      <c r="W656" s="109">
        <f t="shared" si="3421"/>
        <v>1123.8775326810628</v>
      </c>
      <c r="X656" s="109">
        <f t="shared" si="3435"/>
        <v>1123.8775326810628</v>
      </c>
      <c r="Y656" s="109">
        <f t="shared" si="3422"/>
        <v>1124.3399999999999</v>
      </c>
      <c r="Z656" s="109">
        <f t="shared" si="3436"/>
        <v>1124.3399999999999</v>
      </c>
      <c r="AA656" s="109">
        <f t="shared" si="3423"/>
        <v>1126.4568749999989</v>
      </c>
      <c r="AB656" s="109">
        <f t="shared" si="3437"/>
        <v>1126.4568749999989</v>
      </c>
      <c r="AC656" s="109">
        <f t="shared" si="3424"/>
        <v>1124.4930833333331</v>
      </c>
      <c r="AD656" s="109">
        <f t="shared" si="3438"/>
        <v>1124.4930833333331</v>
      </c>
      <c r="AE656" s="109">
        <f t="shared" si="3425"/>
        <v>1124.4890404061762</v>
      </c>
      <c r="AF656" s="109">
        <f t="shared" si="3439"/>
        <v>1124.4890404061762</v>
      </c>
      <c r="AG656" s="109">
        <f t="shared" si="3440"/>
        <v>1123.1238136873469</v>
      </c>
      <c r="AH656" s="109">
        <f t="shared" si="3441"/>
        <v>1123.1238136873469</v>
      </c>
      <c r="AI656" s="35">
        <f t="shared" si="3442"/>
        <v>1076.608661999408</v>
      </c>
      <c r="AJ656" s="109">
        <f t="shared" si="3443"/>
        <v>1076.608661999408</v>
      </c>
      <c r="AK656" s="35">
        <f t="shared" si="3444"/>
        <v>1076.608661999408</v>
      </c>
      <c r="AL656" s="109">
        <f t="shared" si="3445"/>
        <v>1076.608661999408</v>
      </c>
      <c r="AM656" s="35">
        <f t="shared" si="3446"/>
        <v>1076.6456011701148</v>
      </c>
      <c r="AN656" s="109">
        <f t="shared" si="3447"/>
        <v>1076.6456011701148</v>
      </c>
      <c r="AO656" s="35">
        <f t="shared" si="3448"/>
        <v>1076.765700416463</v>
      </c>
      <c r="AP656" s="109">
        <f t="shared" si="3449"/>
        <v>1076.765700416463</v>
      </c>
      <c r="BB656">
        <v>231</v>
      </c>
      <c r="BE656" s="327">
        <f t="shared" si="3409"/>
        <v>10000</v>
      </c>
      <c r="JE656" s="327"/>
      <c r="JF656" s="327"/>
      <c r="MZ656">
        <v>230</v>
      </c>
      <c r="NA656" s="591">
        <f t="shared" ref="NA656:NA666" si="3459">$D$7+($AT$46*$L$7)+($AV$46*$M$7)</f>
        <v>0.02</v>
      </c>
      <c r="OU656">
        <v>230</v>
      </c>
      <c r="OV656" s="591">
        <f t="shared" ref="OV656:OV666" si="3460">$D$7+($BB$46*$L$7)+($BD$46*$M$7)</f>
        <v>0.02</v>
      </c>
      <c r="OW656" s="591">
        <f t="shared" ref="OW656:OW666" si="3461">($BB$46)+($BD$46)</f>
        <v>0</v>
      </c>
    </row>
    <row r="657" spans="2:413" hidden="1" x14ac:dyDescent="0.3">
      <c r="B657">
        <v>231</v>
      </c>
      <c r="C657" s="109">
        <f t="shared" si="3410"/>
        <v>1111.77</v>
      </c>
      <c r="D657" s="109">
        <f t="shared" si="3426"/>
        <v>1111.77</v>
      </c>
      <c r="E657" s="109">
        <f t="shared" si="3411"/>
        <v>1021.13</v>
      </c>
      <c r="F657" s="109">
        <f t="shared" si="3427"/>
        <v>1021.13</v>
      </c>
      <c r="G657" s="109">
        <f t="shared" si="3412"/>
        <v>1117.72</v>
      </c>
      <c r="H657" s="109">
        <f t="shared" si="3428"/>
        <v>1117.72</v>
      </c>
      <c r="I657" s="109">
        <f t="shared" si="3413"/>
        <v>1022.53</v>
      </c>
      <c r="J657" s="109">
        <f t="shared" si="3429"/>
        <v>1022.53</v>
      </c>
      <c r="K657" s="109">
        <f t="shared" si="3414"/>
        <v>1117.6300000000001</v>
      </c>
      <c r="L657" s="109">
        <f t="shared" si="3430"/>
        <v>1117.6300000000001</v>
      </c>
      <c r="M657" s="109">
        <f t="shared" si="3415"/>
        <v>1095.0999999999999</v>
      </c>
      <c r="N657" s="109">
        <f t="shared" si="3431"/>
        <v>1095.0999999999999</v>
      </c>
      <c r="O657" s="109">
        <f t="shared" si="3416"/>
        <v>1015.94</v>
      </c>
      <c r="P657" s="109">
        <f t="shared" si="3432"/>
        <v>1015.94</v>
      </c>
      <c r="Q657" s="109">
        <f t="shared" si="3417"/>
        <v>1058.0899999999999</v>
      </c>
      <c r="R657" s="109">
        <f t="shared" si="3433"/>
        <v>1058.0899999999999</v>
      </c>
      <c r="S657" s="109">
        <f t="shared" si="3418"/>
        <v>1016.77</v>
      </c>
      <c r="T657" s="109">
        <f t="shared" si="3434"/>
        <v>1016.77</v>
      </c>
      <c r="U657" s="109">
        <f t="shared" si="3419"/>
        <v>1060.0899999999999</v>
      </c>
      <c r="V657" s="109">
        <f t="shared" si="3420"/>
        <v>1060.0899999999999</v>
      </c>
      <c r="W657" s="109">
        <f t="shared" si="3421"/>
        <v>1123.8775326810628</v>
      </c>
      <c r="X657" s="109">
        <f t="shared" si="3435"/>
        <v>1123.8775326810628</v>
      </c>
      <c r="Y657" s="109">
        <f t="shared" si="3422"/>
        <v>1124.3399999999999</v>
      </c>
      <c r="Z657" s="109">
        <f t="shared" si="3436"/>
        <v>1124.3399999999999</v>
      </c>
      <c r="AA657" s="109">
        <f t="shared" si="3423"/>
        <v>1126.4568749999989</v>
      </c>
      <c r="AB657" s="109">
        <f t="shared" si="3437"/>
        <v>1126.4568749999989</v>
      </c>
      <c r="AC657" s="109">
        <f t="shared" si="3424"/>
        <v>1124.4930833333331</v>
      </c>
      <c r="AD657" s="109">
        <f t="shared" si="3438"/>
        <v>1124.4930833333331</v>
      </c>
      <c r="AE657" s="109">
        <f t="shared" si="3425"/>
        <v>1124.4890404061762</v>
      </c>
      <c r="AF657" s="109">
        <f t="shared" si="3439"/>
        <v>1124.4890404061762</v>
      </c>
      <c r="AG657" s="109">
        <f t="shared" si="3440"/>
        <v>1123.1238136873469</v>
      </c>
      <c r="AH657" s="109">
        <f t="shared" si="3441"/>
        <v>1123.1238136873469</v>
      </c>
      <c r="AI657" s="35">
        <f t="shared" si="3442"/>
        <v>1076.608661999408</v>
      </c>
      <c r="AJ657" s="109">
        <f t="shared" si="3443"/>
        <v>1076.608661999408</v>
      </c>
      <c r="AK657" s="35">
        <f t="shared" si="3444"/>
        <v>1076.608661999408</v>
      </c>
      <c r="AL657" s="109">
        <f t="shared" si="3445"/>
        <v>1076.608661999408</v>
      </c>
      <c r="AM657" s="35">
        <f t="shared" si="3446"/>
        <v>1076.6456011701148</v>
      </c>
      <c r="AN657" s="109">
        <f t="shared" si="3447"/>
        <v>1076.6456011701148</v>
      </c>
      <c r="AO657" s="35">
        <f t="shared" si="3448"/>
        <v>1076.765700416463</v>
      </c>
      <c r="AP657" s="109">
        <f t="shared" si="3449"/>
        <v>1076.765700416463</v>
      </c>
      <c r="BB657">
        <v>232</v>
      </c>
      <c r="BE657" s="327">
        <f t="shared" si="3409"/>
        <v>10000</v>
      </c>
      <c r="JE657" s="327"/>
      <c r="JF657" s="327"/>
      <c r="MZ657">
        <v>231</v>
      </c>
      <c r="NA657" s="591">
        <f t="shared" si="3459"/>
        <v>0.02</v>
      </c>
      <c r="OU657">
        <v>231</v>
      </c>
      <c r="OV657" s="591">
        <f t="shared" si="3460"/>
        <v>0.02</v>
      </c>
      <c r="OW657" s="591">
        <f t="shared" si="3461"/>
        <v>0</v>
      </c>
    </row>
    <row r="658" spans="2:413" hidden="1" x14ac:dyDescent="0.3">
      <c r="B658">
        <v>232</v>
      </c>
      <c r="C658" s="109">
        <f t="shared" si="3410"/>
        <v>1111.77</v>
      </c>
      <c r="D658" s="109">
        <f t="shared" si="3426"/>
        <v>1111.77</v>
      </c>
      <c r="E658" s="109">
        <f t="shared" si="3411"/>
        <v>1020.19</v>
      </c>
      <c r="F658" s="109">
        <f t="shared" si="3427"/>
        <v>1020.19</v>
      </c>
      <c r="G658" s="109">
        <f t="shared" si="3412"/>
        <v>1117.72</v>
      </c>
      <c r="H658" s="109">
        <f t="shared" si="3428"/>
        <v>1117.72</v>
      </c>
      <c r="I658" s="109">
        <f t="shared" si="3413"/>
        <v>1022.53</v>
      </c>
      <c r="J658" s="109">
        <f t="shared" si="3429"/>
        <v>1022.53</v>
      </c>
      <c r="K658" s="109">
        <f t="shared" si="3414"/>
        <v>1117.6300000000001</v>
      </c>
      <c r="L658" s="109">
        <f t="shared" si="3430"/>
        <v>1117.6300000000001</v>
      </c>
      <c r="M658" s="109">
        <f t="shared" si="3415"/>
        <v>1095.0999999999999</v>
      </c>
      <c r="N658" s="109">
        <f t="shared" si="3431"/>
        <v>1095.0999999999999</v>
      </c>
      <c r="O658" s="109">
        <f t="shared" si="3416"/>
        <v>1015.53</v>
      </c>
      <c r="P658" s="109">
        <f t="shared" si="3432"/>
        <v>1015.53</v>
      </c>
      <c r="Q658" s="109">
        <f t="shared" si="3417"/>
        <v>1058.0899999999999</v>
      </c>
      <c r="R658" s="109">
        <f t="shared" si="3433"/>
        <v>1058.0899999999999</v>
      </c>
      <c r="S658" s="109">
        <f t="shared" si="3418"/>
        <v>1016.77</v>
      </c>
      <c r="T658" s="109">
        <f t="shared" si="3434"/>
        <v>1016.77</v>
      </c>
      <c r="U658" s="109">
        <f t="shared" si="3419"/>
        <v>1060.0899999999999</v>
      </c>
      <c r="V658" s="109">
        <f t="shared" si="3420"/>
        <v>1060.0899999999999</v>
      </c>
      <c r="W658" s="109">
        <f t="shared" si="3421"/>
        <v>1123.8775326810628</v>
      </c>
      <c r="X658" s="109">
        <f t="shared" si="3435"/>
        <v>1123.8775326810628</v>
      </c>
      <c r="Y658" s="109">
        <f t="shared" si="3422"/>
        <v>1124.3399999999999</v>
      </c>
      <c r="Z658" s="109">
        <f t="shared" si="3436"/>
        <v>1124.3399999999999</v>
      </c>
      <c r="AA658" s="109">
        <f t="shared" si="3423"/>
        <v>1126.4568749999989</v>
      </c>
      <c r="AB658" s="109">
        <f t="shared" si="3437"/>
        <v>1126.4568749999989</v>
      </c>
      <c r="AC658" s="109">
        <f t="shared" si="3424"/>
        <v>1124.4930833333331</v>
      </c>
      <c r="AD658" s="109">
        <f t="shared" si="3438"/>
        <v>1124.4930833333331</v>
      </c>
      <c r="AE658" s="109">
        <f t="shared" si="3425"/>
        <v>1124.4890404061762</v>
      </c>
      <c r="AF658" s="109">
        <f t="shared" si="3439"/>
        <v>1124.4890404061762</v>
      </c>
      <c r="AG658" s="109">
        <f t="shared" si="3440"/>
        <v>1123.1238136873469</v>
      </c>
      <c r="AH658" s="109">
        <f t="shared" si="3441"/>
        <v>1123.1238136873469</v>
      </c>
      <c r="AI658" s="35">
        <f t="shared" si="3442"/>
        <v>1076.608661999408</v>
      </c>
      <c r="AJ658" s="109">
        <f t="shared" si="3443"/>
        <v>1076.608661999408</v>
      </c>
      <c r="AK658" s="35">
        <f t="shared" si="3444"/>
        <v>1076.608661999408</v>
      </c>
      <c r="AL658" s="109">
        <f t="shared" si="3445"/>
        <v>1076.608661999408</v>
      </c>
      <c r="AM658" s="35">
        <f t="shared" si="3446"/>
        <v>1076.6456011701148</v>
      </c>
      <c r="AN658" s="109">
        <f t="shared" si="3447"/>
        <v>1076.6456011701148</v>
      </c>
      <c r="AO658" s="35">
        <f t="shared" si="3448"/>
        <v>1076.765700416463</v>
      </c>
      <c r="AP658" s="109">
        <f t="shared" si="3449"/>
        <v>1076.765700416463</v>
      </c>
      <c r="BB658">
        <v>233</v>
      </c>
      <c r="BE658" s="327">
        <f t="shared" si="3409"/>
        <v>10000</v>
      </c>
      <c r="JE658" s="327"/>
      <c r="JF658" s="327"/>
      <c r="MZ658">
        <v>232</v>
      </c>
      <c r="NA658" s="591">
        <f t="shared" si="3459"/>
        <v>0.02</v>
      </c>
      <c r="OU658">
        <v>232</v>
      </c>
      <c r="OV658" s="591">
        <f t="shared" si="3460"/>
        <v>0.02</v>
      </c>
      <c r="OW658" s="591">
        <f t="shared" si="3461"/>
        <v>0</v>
      </c>
    </row>
    <row r="659" spans="2:413" hidden="1" x14ac:dyDescent="0.3">
      <c r="B659">
        <v>233</v>
      </c>
      <c r="C659" s="109">
        <f t="shared" si="3410"/>
        <v>1111.77</v>
      </c>
      <c r="D659" s="109">
        <f t="shared" si="3426"/>
        <v>1111.77</v>
      </c>
      <c r="E659" s="109">
        <f t="shared" si="3411"/>
        <v>1019.27</v>
      </c>
      <c r="F659" s="109">
        <f t="shared" si="3427"/>
        <v>1019.27</v>
      </c>
      <c r="G659" s="109">
        <f t="shared" si="3412"/>
        <v>1117.72</v>
      </c>
      <c r="H659" s="109">
        <f t="shared" si="3428"/>
        <v>1117.72</v>
      </c>
      <c r="I659" s="109">
        <f t="shared" si="3413"/>
        <v>1022.53</v>
      </c>
      <c r="J659" s="109">
        <f t="shared" si="3429"/>
        <v>1022.53</v>
      </c>
      <c r="K659" s="109">
        <f t="shared" si="3414"/>
        <v>1117.6300000000001</v>
      </c>
      <c r="L659" s="109">
        <f t="shared" si="3430"/>
        <v>1117.6300000000001</v>
      </c>
      <c r="M659" s="109">
        <f t="shared" si="3415"/>
        <v>1095.0999999999999</v>
      </c>
      <c r="N659" s="109">
        <f t="shared" si="3431"/>
        <v>1095.0999999999999</v>
      </c>
      <c r="O659" s="109">
        <f t="shared" si="3416"/>
        <v>1015.1</v>
      </c>
      <c r="P659" s="109">
        <f t="shared" si="3432"/>
        <v>1015.1</v>
      </c>
      <c r="Q659" s="109">
        <f t="shared" si="3417"/>
        <v>1058.0899999999999</v>
      </c>
      <c r="R659" s="109">
        <f t="shared" si="3433"/>
        <v>1058.0899999999999</v>
      </c>
      <c r="S659" s="109">
        <f t="shared" si="3418"/>
        <v>1016.77</v>
      </c>
      <c r="T659" s="109">
        <f t="shared" si="3434"/>
        <v>1016.77</v>
      </c>
      <c r="U659" s="109">
        <f t="shared" si="3419"/>
        <v>1060.0899999999999</v>
      </c>
      <c r="V659" s="109">
        <f t="shared" si="3420"/>
        <v>1060.0899999999999</v>
      </c>
      <c r="W659" s="109">
        <f t="shared" si="3421"/>
        <v>1123.8775326810628</v>
      </c>
      <c r="X659" s="109">
        <f t="shared" si="3435"/>
        <v>1123.8775326810628</v>
      </c>
      <c r="Y659" s="109">
        <f t="shared" si="3422"/>
        <v>1124.3399999999999</v>
      </c>
      <c r="Z659" s="109">
        <f t="shared" si="3436"/>
        <v>1124.3399999999999</v>
      </c>
      <c r="AA659" s="109">
        <f t="shared" si="3423"/>
        <v>1126.4568749999989</v>
      </c>
      <c r="AB659" s="109">
        <f t="shared" si="3437"/>
        <v>1126.4568749999989</v>
      </c>
      <c r="AC659" s="109">
        <f t="shared" si="3424"/>
        <v>1124.4930833333331</v>
      </c>
      <c r="AD659" s="109">
        <f t="shared" si="3438"/>
        <v>1124.4930833333331</v>
      </c>
      <c r="AE659" s="109">
        <f t="shared" si="3425"/>
        <v>1124.4890404061762</v>
      </c>
      <c r="AF659" s="109">
        <f t="shared" si="3439"/>
        <v>1124.4890404061762</v>
      </c>
      <c r="AG659" s="109">
        <f t="shared" si="3440"/>
        <v>1123.1238136873469</v>
      </c>
      <c r="AH659" s="109">
        <f t="shared" si="3441"/>
        <v>1123.1238136873469</v>
      </c>
      <c r="AI659" s="35">
        <f t="shared" si="3442"/>
        <v>1076.608661999408</v>
      </c>
      <c r="AJ659" s="109">
        <f t="shared" si="3443"/>
        <v>1076.608661999408</v>
      </c>
      <c r="AK659" s="35">
        <f t="shared" si="3444"/>
        <v>1076.608661999408</v>
      </c>
      <c r="AL659" s="109">
        <f t="shared" si="3445"/>
        <v>1076.608661999408</v>
      </c>
      <c r="AM659" s="35">
        <f t="shared" si="3446"/>
        <v>1076.6456011701148</v>
      </c>
      <c r="AN659" s="109">
        <f t="shared" si="3447"/>
        <v>1076.6456011701148</v>
      </c>
      <c r="AO659" s="35">
        <f t="shared" si="3448"/>
        <v>1076.765700416463</v>
      </c>
      <c r="AP659" s="109">
        <f t="shared" si="3449"/>
        <v>1076.765700416463</v>
      </c>
      <c r="BB659">
        <v>234</v>
      </c>
      <c r="BE659" s="327">
        <f t="shared" si="3409"/>
        <v>10000</v>
      </c>
      <c r="JE659" s="327"/>
      <c r="JF659" s="327"/>
      <c r="MZ659">
        <v>233</v>
      </c>
      <c r="NA659" s="591">
        <f t="shared" si="3459"/>
        <v>0.02</v>
      </c>
      <c r="OU659">
        <v>233</v>
      </c>
      <c r="OV659" s="591">
        <f t="shared" si="3460"/>
        <v>0.02</v>
      </c>
      <c r="OW659" s="591">
        <f t="shared" si="3461"/>
        <v>0</v>
      </c>
    </row>
    <row r="660" spans="2:413" hidden="1" x14ac:dyDescent="0.3">
      <c r="B660">
        <v>234</v>
      </c>
      <c r="C660" s="109">
        <f t="shared" si="3410"/>
        <v>1111.77</v>
      </c>
      <c r="D660" s="109">
        <f t="shared" si="3426"/>
        <v>1111.77</v>
      </c>
      <c r="E660" s="109">
        <f t="shared" si="3411"/>
        <v>1018.33</v>
      </c>
      <c r="F660" s="109">
        <f t="shared" si="3427"/>
        <v>1018.33</v>
      </c>
      <c r="G660" s="109">
        <f t="shared" si="3412"/>
        <v>1117.72</v>
      </c>
      <c r="H660" s="109">
        <f t="shared" si="3428"/>
        <v>1117.72</v>
      </c>
      <c r="I660" s="109">
        <f t="shared" si="3413"/>
        <v>1022.53</v>
      </c>
      <c r="J660" s="109">
        <f t="shared" si="3429"/>
        <v>1022.53</v>
      </c>
      <c r="K660" s="109">
        <f t="shared" si="3414"/>
        <v>1117.6300000000001</v>
      </c>
      <c r="L660" s="109">
        <f t="shared" si="3430"/>
        <v>1117.6300000000001</v>
      </c>
      <c r="M660" s="109">
        <f t="shared" si="3415"/>
        <v>1095.0999999999999</v>
      </c>
      <c r="N660" s="109">
        <f t="shared" si="3431"/>
        <v>1095.0999999999999</v>
      </c>
      <c r="O660" s="109">
        <f t="shared" si="3416"/>
        <v>1014.69</v>
      </c>
      <c r="P660" s="109">
        <f t="shared" si="3432"/>
        <v>1014.69</v>
      </c>
      <c r="Q660" s="109">
        <f t="shared" si="3417"/>
        <v>1058.0899999999999</v>
      </c>
      <c r="R660" s="109">
        <f t="shared" si="3433"/>
        <v>1058.0899999999999</v>
      </c>
      <c r="S660" s="109">
        <f t="shared" si="3418"/>
        <v>1016.77</v>
      </c>
      <c r="T660" s="109">
        <f t="shared" si="3434"/>
        <v>1016.77</v>
      </c>
      <c r="U660" s="109">
        <f t="shared" si="3419"/>
        <v>1060.0899999999999</v>
      </c>
      <c r="V660" s="109">
        <f t="shared" si="3420"/>
        <v>1060.0899999999999</v>
      </c>
      <c r="W660" s="109">
        <f t="shared" si="3421"/>
        <v>1123.8775326810628</v>
      </c>
      <c r="X660" s="109">
        <f t="shared" si="3435"/>
        <v>1123.8775326810628</v>
      </c>
      <c r="Y660" s="109">
        <f t="shared" si="3422"/>
        <v>1124.3399999999999</v>
      </c>
      <c r="Z660" s="109">
        <f t="shared" si="3436"/>
        <v>1124.3399999999999</v>
      </c>
      <c r="AA660" s="109">
        <f t="shared" si="3423"/>
        <v>1126.4568749999989</v>
      </c>
      <c r="AB660" s="109">
        <f t="shared" si="3437"/>
        <v>1126.4568749999989</v>
      </c>
      <c r="AC660" s="109">
        <f t="shared" si="3424"/>
        <v>1124.4930833333331</v>
      </c>
      <c r="AD660" s="109">
        <f t="shared" si="3438"/>
        <v>1124.4930833333331</v>
      </c>
      <c r="AE660" s="109">
        <f t="shared" si="3425"/>
        <v>1124.4890404061762</v>
      </c>
      <c r="AF660" s="109">
        <f t="shared" si="3439"/>
        <v>1124.4890404061762</v>
      </c>
      <c r="AG660" s="109">
        <f t="shared" si="3440"/>
        <v>1123.1238136873469</v>
      </c>
      <c r="AH660" s="109">
        <f t="shared" si="3441"/>
        <v>1123.1238136873469</v>
      </c>
      <c r="AI660" s="35">
        <f t="shared" si="3442"/>
        <v>1076.608661999408</v>
      </c>
      <c r="AJ660" s="109">
        <f t="shared" si="3443"/>
        <v>1076.608661999408</v>
      </c>
      <c r="AK660" s="35">
        <f t="shared" si="3444"/>
        <v>1076.608661999408</v>
      </c>
      <c r="AL660" s="109">
        <f t="shared" si="3445"/>
        <v>1076.608661999408</v>
      </c>
      <c r="AM660" s="35">
        <f t="shared" si="3446"/>
        <v>1076.6456011701148</v>
      </c>
      <c r="AN660" s="109">
        <f t="shared" si="3447"/>
        <v>1076.6456011701148</v>
      </c>
      <c r="AO660" s="35">
        <f t="shared" si="3448"/>
        <v>1076.765700416463</v>
      </c>
      <c r="AP660" s="109">
        <f t="shared" si="3449"/>
        <v>1076.765700416463</v>
      </c>
      <c r="BB660">
        <v>235</v>
      </c>
      <c r="BE660" s="327">
        <f t="shared" si="3409"/>
        <v>10000</v>
      </c>
      <c r="JE660" s="327"/>
      <c r="JF660" s="327"/>
      <c r="MZ660">
        <v>234</v>
      </c>
      <c r="NA660" s="591">
        <f t="shared" si="3459"/>
        <v>0.02</v>
      </c>
      <c r="OU660">
        <v>234</v>
      </c>
      <c r="OV660" s="591">
        <f t="shared" si="3460"/>
        <v>0.02</v>
      </c>
      <c r="OW660" s="591">
        <f t="shared" si="3461"/>
        <v>0</v>
      </c>
    </row>
    <row r="661" spans="2:413" hidden="1" x14ac:dyDescent="0.3">
      <c r="B661">
        <v>235</v>
      </c>
      <c r="C661" s="109">
        <f t="shared" si="3410"/>
        <v>1111.77</v>
      </c>
      <c r="D661" s="109">
        <f t="shared" si="3426"/>
        <v>1111.77</v>
      </c>
      <c r="E661" s="109">
        <f t="shared" si="3411"/>
        <v>1017.39</v>
      </c>
      <c r="F661" s="109">
        <f t="shared" si="3427"/>
        <v>1017.39</v>
      </c>
      <c r="G661" s="109">
        <f t="shared" si="3412"/>
        <v>1117.72</v>
      </c>
      <c r="H661" s="109">
        <f t="shared" si="3428"/>
        <v>1117.72</v>
      </c>
      <c r="I661" s="109">
        <f t="shared" si="3413"/>
        <v>1022.53</v>
      </c>
      <c r="J661" s="109">
        <f t="shared" si="3429"/>
        <v>1022.53</v>
      </c>
      <c r="K661" s="109">
        <f t="shared" si="3414"/>
        <v>1117.6300000000001</v>
      </c>
      <c r="L661" s="109">
        <f t="shared" si="3430"/>
        <v>1117.6300000000001</v>
      </c>
      <c r="M661" s="109">
        <f t="shared" si="3415"/>
        <v>1095.0999999999999</v>
      </c>
      <c r="N661" s="109">
        <f t="shared" si="3431"/>
        <v>1095.0999999999999</v>
      </c>
      <c r="O661" s="109">
        <f t="shared" si="3416"/>
        <v>1014.27</v>
      </c>
      <c r="P661" s="109">
        <f t="shared" si="3432"/>
        <v>1014.27</v>
      </c>
      <c r="Q661" s="109">
        <f t="shared" si="3417"/>
        <v>1058.0899999999999</v>
      </c>
      <c r="R661" s="109">
        <f t="shared" si="3433"/>
        <v>1058.0899999999999</v>
      </c>
      <c r="S661" s="109">
        <f t="shared" si="3418"/>
        <v>1016.77</v>
      </c>
      <c r="T661" s="109">
        <f t="shared" si="3434"/>
        <v>1016.77</v>
      </c>
      <c r="U661" s="109">
        <f t="shared" si="3419"/>
        <v>1060.0899999999999</v>
      </c>
      <c r="V661" s="109">
        <f t="shared" si="3420"/>
        <v>1060.0899999999999</v>
      </c>
      <c r="W661" s="109">
        <f t="shared" si="3421"/>
        <v>1123.8775326810628</v>
      </c>
      <c r="X661" s="109">
        <f t="shared" si="3435"/>
        <v>1123.8775326810628</v>
      </c>
      <c r="Y661" s="109">
        <f t="shared" si="3422"/>
        <v>1124.3399999999999</v>
      </c>
      <c r="Z661" s="109">
        <f t="shared" si="3436"/>
        <v>1124.3399999999999</v>
      </c>
      <c r="AA661" s="109">
        <f t="shared" si="3423"/>
        <v>1126.4568749999989</v>
      </c>
      <c r="AB661" s="109">
        <f t="shared" si="3437"/>
        <v>1126.4568749999989</v>
      </c>
      <c r="AC661" s="109">
        <f t="shared" si="3424"/>
        <v>1124.4930833333331</v>
      </c>
      <c r="AD661" s="109">
        <f t="shared" si="3438"/>
        <v>1124.4930833333331</v>
      </c>
      <c r="AE661" s="109">
        <f t="shared" si="3425"/>
        <v>1124.4890404061762</v>
      </c>
      <c r="AF661" s="109">
        <f t="shared" si="3439"/>
        <v>1124.4890404061762</v>
      </c>
      <c r="AG661" s="109">
        <f t="shared" si="3440"/>
        <v>1123.1238136873469</v>
      </c>
      <c r="AH661" s="109">
        <f t="shared" si="3441"/>
        <v>1123.1238136873469</v>
      </c>
      <c r="AI661" s="35">
        <f t="shared" si="3442"/>
        <v>1076.608661999408</v>
      </c>
      <c r="AJ661" s="109">
        <f t="shared" si="3443"/>
        <v>1076.608661999408</v>
      </c>
      <c r="AK661" s="35">
        <f t="shared" si="3444"/>
        <v>1076.608661999408</v>
      </c>
      <c r="AL661" s="109">
        <f t="shared" si="3445"/>
        <v>1076.608661999408</v>
      </c>
      <c r="AM661" s="35">
        <f t="shared" si="3446"/>
        <v>1076.6456011701148</v>
      </c>
      <c r="AN661" s="109">
        <f t="shared" si="3447"/>
        <v>1076.6456011701148</v>
      </c>
      <c r="AO661" s="35">
        <f t="shared" si="3448"/>
        <v>1076.765700416463</v>
      </c>
      <c r="AP661" s="109">
        <f t="shared" si="3449"/>
        <v>1076.765700416463</v>
      </c>
      <c r="BB661">
        <v>236</v>
      </c>
      <c r="BE661" s="327">
        <f t="shared" si="3409"/>
        <v>10000</v>
      </c>
      <c r="JE661" s="327"/>
      <c r="JF661" s="327"/>
      <c r="MZ661">
        <v>235</v>
      </c>
      <c r="NA661" s="591">
        <f t="shared" si="3459"/>
        <v>0.02</v>
      </c>
      <c r="OU661">
        <v>235</v>
      </c>
      <c r="OV661" s="591">
        <f t="shared" si="3460"/>
        <v>0.02</v>
      </c>
      <c r="OW661" s="591">
        <f t="shared" si="3461"/>
        <v>0</v>
      </c>
    </row>
    <row r="662" spans="2:413" hidden="1" x14ac:dyDescent="0.3">
      <c r="B662">
        <v>236</v>
      </c>
      <c r="C662" s="109">
        <f t="shared" si="3410"/>
        <v>1111.77</v>
      </c>
      <c r="D662" s="109">
        <f t="shared" si="3426"/>
        <v>1111.77</v>
      </c>
      <c r="E662" s="109">
        <f t="shared" si="3411"/>
        <v>1016.47</v>
      </c>
      <c r="F662" s="109">
        <f t="shared" si="3427"/>
        <v>1016.47</v>
      </c>
      <c r="G662" s="109">
        <f t="shared" si="3412"/>
        <v>1117.72</v>
      </c>
      <c r="H662" s="109">
        <f t="shared" si="3428"/>
        <v>1117.72</v>
      </c>
      <c r="I662" s="109">
        <f t="shared" si="3413"/>
        <v>1022.53</v>
      </c>
      <c r="J662" s="109">
        <f t="shared" si="3429"/>
        <v>1022.53</v>
      </c>
      <c r="K662" s="109">
        <f t="shared" si="3414"/>
        <v>1117.6300000000001</v>
      </c>
      <c r="L662" s="109">
        <f t="shared" si="3430"/>
        <v>1117.6300000000001</v>
      </c>
      <c r="M662" s="109">
        <f t="shared" si="3415"/>
        <v>1095.0999999999999</v>
      </c>
      <c r="N662" s="109">
        <f t="shared" si="3431"/>
        <v>1095.0999999999999</v>
      </c>
      <c r="O662" s="109">
        <f t="shared" si="3416"/>
        <v>1013.86</v>
      </c>
      <c r="P662" s="109">
        <f t="shared" si="3432"/>
        <v>1013.86</v>
      </c>
      <c r="Q662" s="109">
        <f t="shared" si="3417"/>
        <v>1058.0899999999999</v>
      </c>
      <c r="R662" s="109">
        <f t="shared" si="3433"/>
        <v>1058.0899999999999</v>
      </c>
      <c r="S662" s="109">
        <f t="shared" si="3418"/>
        <v>1016.77</v>
      </c>
      <c r="T662" s="109">
        <f t="shared" si="3434"/>
        <v>1016.77</v>
      </c>
      <c r="U662" s="109">
        <f t="shared" si="3419"/>
        <v>1060.0899999999999</v>
      </c>
      <c r="V662" s="109">
        <f t="shared" si="3420"/>
        <v>1060.0899999999999</v>
      </c>
      <c r="W662" s="109">
        <f t="shared" si="3421"/>
        <v>1123.8775326810628</v>
      </c>
      <c r="X662" s="109">
        <f t="shared" si="3435"/>
        <v>1123.8775326810628</v>
      </c>
      <c r="Y662" s="109">
        <f t="shared" si="3422"/>
        <v>1124.3399999999999</v>
      </c>
      <c r="Z662" s="109">
        <f t="shared" si="3436"/>
        <v>1124.3399999999999</v>
      </c>
      <c r="AA662" s="109">
        <f t="shared" si="3423"/>
        <v>1126.4568749999989</v>
      </c>
      <c r="AB662" s="109">
        <f t="shared" si="3437"/>
        <v>1126.4568749999989</v>
      </c>
      <c r="AC662" s="109">
        <f t="shared" si="3424"/>
        <v>1124.4930833333331</v>
      </c>
      <c r="AD662" s="109">
        <f t="shared" si="3438"/>
        <v>1124.4930833333331</v>
      </c>
      <c r="AE662" s="109">
        <f t="shared" si="3425"/>
        <v>1124.4890404061762</v>
      </c>
      <c r="AF662" s="109">
        <f t="shared" si="3439"/>
        <v>1124.4890404061762</v>
      </c>
      <c r="AG662" s="109">
        <f t="shared" si="3440"/>
        <v>1123.1238136873469</v>
      </c>
      <c r="AH662" s="109">
        <f t="shared" si="3441"/>
        <v>1123.1238136873469</v>
      </c>
      <c r="AI662" s="35">
        <f t="shared" si="3442"/>
        <v>1076.608661999408</v>
      </c>
      <c r="AJ662" s="109">
        <f t="shared" si="3443"/>
        <v>1076.608661999408</v>
      </c>
      <c r="AK662" s="35">
        <f t="shared" si="3444"/>
        <v>1076.608661999408</v>
      </c>
      <c r="AL662" s="109">
        <f t="shared" si="3445"/>
        <v>1076.608661999408</v>
      </c>
      <c r="AM662" s="35">
        <f t="shared" si="3446"/>
        <v>1076.6456011701148</v>
      </c>
      <c r="AN662" s="109">
        <f t="shared" si="3447"/>
        <v>1076.6456011701148</v>
      </c>
      <c r="AO662" s="35">
        <f t="shared" si="3448"/>
        <v>1076.765700416463</v>
      </c>
      <c r="AP662" s="109">
        <f t="shared" si="3449"/>
        <v>1076.765700416463</v>
      </c>
      <c r="BB662">
        <v>237</v>
      </c>
      <c r="BE662" s="327">
        <f t="shared" si="3409"/>
        <v>10000</v>
      </c>
      <c r="JE662" s="327"/>
      <c r="JF662" s="327"/>
      <c r="MZ662">
        <v>236</v>
      </c>
      <c r="NA662" s="591">
        <f t="shared" si="3459"/>
        <v>0.02</v>
      </c>
      <c r="OU662">
        <v>236</v>
      </c>
      <c r="OV662" s="591">
        <f t="shared" si="3460"/>
        <v>0.02</v>
      </c>
      <c r="OW662" s="591">
        <f t="shared" si="3461"/>
        <v>0</v>
      </c>
    </row>
    <row r="663" spans="2:413" hidden="1" x14ac:dyDescent="0.3">
      <c r="B663">
        <v>237</v>
      </c>
      <c r="C663" s="109">
        <f t="shared" si="3410"/>
        <v>1111.77</v>
      </c>
      <c r="D663" s="109">
        <f t="shared" si="3426"/>
        <v>1111.77</v>
      </c>
      <c r="E663" s="109">
        <f t="shared" si="3411"/>
        <v>1015.53</v>
      </c>
      <c r="F663" s="109">
        <f t="shared" si="3427"/>
        <v>1015.53</v>
      </c>
      <c r="G663" s="109">
        <f t="shared" si="3412"/>
        <v>1117.72</v>
      </c>
      <c r="H663" s="109">
        <f t="shared" si="3428"/>
        <v>1117.72</v>
      </c>
      <c r="I663" s="109">
        <f t="shared" si="3413"/>
        <v>1022.53</v>
      </c>
      <c r="J663" s="109">
        <f t="shared" si="3429"/>
        <v>1022.53</v>
      </c>
      <c r="K663" s="109">
        <f t="shared" si="3414"/>
        <v>1117.6300000000001</v>
      </c>
      <c r="L663" s="109">
        <f t="shared" si="3430"/>
        <v>1117.6300000000001</v>
      </c>
      <c r="M663" s="109">
        <f t="shared" si="3415"/>
        <v>1095.0999999999999</v>
      </c>
      <c r="N663" s="109">
        <f t="shared" si="3431"/>
        <v>1095.0999999999999</v>
      </c>
      <c r="O663" s="109">
        <f t="shared" si="3416"/>
        <v>1013.44</v>
      </c>
      <c r="P663" s="109">
        <f t="shared" si="3432"/>
        <v>1013.44</v>
      </c>
      <c r="Q663" s="109">
        <f t="shared" si="3417"/>
        <v>1058.0899999999999</v>
      </c>
      <c r="R663" s="109">
        <f t="shared" si="3433"/>
        <v>1058.0899999999999</v>
      </c>
      <c r="S663" s="109">
        <f t="shared" si="3418"/>
        <v>1016.77</v>
      </c>
      <c r="T663" s="109">
        <f t="shared" si="3434"/>
        <v>1016.77</v>
      </c>
      <c r="U663" s="109">
        <f t="shared" si="3419"/>
        <v>1060.0899999999999</v>
      </c>
      <c r="V663" s="109">
        <f t="shared" si="3420"/>
        <v>1060.0899999999999</v>
      </c>
      <c r="W663" s="109">
        <f t="shared" si="3421"/>
        <v>1123.8775326810628</v>
      </c>
      <c r="X663" s="109">
        <f t="shared" si="3435"/>
        <v>1123.8775326810628</v>
      </c>
      <c r="Y663" s="109">
        <f t="shared" si="3422"/>
        <v>1124.3399999999999</v>
      </c>
      <c r="Z663" s="109">
        <f t="shared" si="3436"/>
        <v>1124.3399999999999</v>
      </c>
      <c r="AA663" s="109">
        <f t="shared" si="3423"/>
        <v>1126.4568749999989</v>
      </c>
      <c r="AB663" s="109">
        <f t="shared" si="3437"/>
        <v>1126.4568749999989</v>
      </c>
      <c r="AC663" s="109">
        <f t="shared" si="3424"/>
        <v>1124.4930833333331</v>
      </c>
      <c r="AD663" s="109">
        <f t="shared" si="3438"/>
        <v>1124.4930833333331</v>
      </c>
      <c r="AE663" s="109">
        <f t="shared" si="3425"/>
        <v>1124.4890404061762</v>
      </c>
      <c r="AF663" s="109">
        <f t="shared" si="3439"/>
        <v>1124.4890404061762</v>
      </c>
      <c r="AG663" s="109">
        <f t="shared" si="3440"/>
        <v>1123.1238136873469</v>
      </c>
      <c r="AH663" s="109">
        <f t="shared" si="3441"/>
        <v>1123.1238136873469</v>
      </c>
      <c r="AI663" s="35">
        <f t="shared" si="3442"/>
        <v>1076.608661999408</v>
      </c>
      <c r="AJ663" s="109">
        <f t="shared" si="3443"/>
        <v>1076.608661999408</v>
      </c>
      <c r="AK663" s="35">
        <f t="shared" si="3444"/>
        <v>1076.608661999408</v>
      </c>
      <c r="AL663" s="109">
        <f t="shared" si="3445"/>
        <v>1076.608661999408</v>
      </c>
      <c r="AM663" s="35">
        <f t="shared" si="3446"/>
        <v>1076.6456011701148</v>
      </c>
      <c r="AN663" s="109">
        <f t="shared" si="3447"/>
        <v>1076.6456011701148</v>
      </c>
      <c r="AO663" s="35">
        <f t="shared" si="3448"/>
        <v>1076.765700416463</v>
      </c>
      <c r="AP663" s="109">
        <f t="shared" si="3449"/>
        <v>1076.765700416463</v>
      </c>
      <c r="BB663">
        <v>238</v>
      </c>
      <c r="BE663" s="327">
        <f t="shared" si="3409"/>
        <v>10000</v>
      </c>
      <c r="JE663" s="327"/>
      <c r="JF663" s="327"/>
      <c r="MZ663">
        <v>237</v>
      </c>
      <c r="NA663" s="591">
        <f t="shared" si="3459"/>
        <v>0.02</v>
      </c>
      <c r="OU663">
        <v>237</v>
      </c>
      <c r="OV663" s="591">
        <f t="shared" si="3460"/>
        <v>0.02</v>
      </c>
      <c r="OW663" s="591">
        <f t="shared" si="3461"/>
        <v>0</v>
      </c>
    </row>
    <row r="664" spans="2:413" hidden="1" x14ac:dyDescent="0.3">
      <c r="B664">
        <v>238</v>
      </c>
      <c r="C664" s="109">
        <f t="shared" si="3410"/>
        <v>1111.77</v>
      </c>
      <c r="D664" s="109">
        <f t="shared" si="3426"/>
        <v>1111.77</v>
      </c>
      <c r="E664" s="109">
        <f t="shared" si="3411"/>
        <v>1014.59</v>
      </c>
      <c r="F664" s="109">
        <f t="shared" si="3427"/>
        <v>1014.59</v>
      </c>
      <c r="G664" s="109">
        <f t="shared" si="3412"/>
        <v>1117.72</v>
      </c>
      <c r="H664" s="109">
        <f t="shared" si="3428"/>
        <v>1117.72</v>
      </c>
      <c r="I664" s="109">
        <f t="shared" si="3413"/>
        <v>1022.53</v>
      </c>
      <c r="J664" s="109">
        <f t="shared" si="3429"/>
        <v>1022.53</v>
      </c>
      <c r="K664" s="109">
        <f t="shared" si="3414"/>
        <v>1117.6300000000001</v>
      </c>
      <c r="L664" s="109">
        <f t="shared" si="3430"/>
        <v>1117.6300000000001</v>
      </c>
      <c r="M664" s="109">
        <f t="shared" si="3415"/>
        <v>1095.0999999999999</v>
      </c>
      <c r="N664" s="109">
        <f t="shared" si="3431"/>
        <v>1095.0999999999999</v>
      </c>
      <c r="O664" s="109">
        <f t="shared" si="3416"/>
        <v>1013.02</v>
      </c>
      <c r="P664" s="109">
        <f t="shared" si="3432"/>
        <v>1013.02</v>
      </c>
      <c r="Q664" s="109">
        <f t="shared" si="3417"/>
        <v>1058.0899999999999</v>
      </c>
      <c r="R664" s="109">
        <f t="shared" si="3433"/>
        <v>1058.0899999999999</v>
      </c>
      <c r="S664" s="109">
        <f t="shared" si="3418"/>
        <v>1016.77</v>
      </c>
      <c r="T664" s="109">
        <f t="shared" si="3434"/>
        <v>1016.77</v>
      </c>
      <c r="U664" s="109">
        <f t="shared" si="3419"/>
        <v>1060.0899999999999</v>
      </c>
      <c r="V664" s="109">
        <f t="shared" si="3420"/>
        <v>1060.0899999999999</v>
      </c>
      <c r="W664" s="109">
        <f t="shared" si="3421"/>
        <v>1123.8775326810628</v>
      </c>
      <c r="X664" s="109">
        <f t="shared" si="3435"/>
        <v>1123.8775326810628</v>
      </c>
      <c r="Y664" s="109">
        <f t="shared" si="3422"/>
        <v>1124.3399999999999</v>
      </c>
      <c r="Z664" s="109">
        <f t="shared" si="3436"/>
        <v>1124.3399999999999</v>
      </c>
      <c r="AA664" s="109">
        <f t="shared" si="3423"/>
        <v>1126.4568749999989</v>
      </c>
      <c r="AB664" s="109">
        <f t="shared" si="3437"/>
        <v>1126.4568749999989</v>
      </c>
      <c r="AC664" s="109">
        <f t="shared" si="3424"/>
        <v>1124.4930833333331</v>
      </c>
      <c r="AD664" s="109">
        <f t="shared" si="3438"/>
        <v>1124.4930833333331</v>
      </c>
      <c r="AE664" s="109">
        <f t="shared" si="3425"/>
        <v>1124.4890404061762</v>
      </c>
      <c r="AF664" s="109">
        <f t="shared" si="3439"/>
        <v>1124.4890404061762</v>
      </c>
      <c r="AG664" s="109">
        <f t="shared" si="3440"/>
        <v>1123.1238136873469</v>
      </c>
      <c r="AH664" s="109">
        <f t="shared" si="3441"/>
        <v>1123.1238136873469</v>
      </c>
      <c r="AI664" s="35">
        <f t="shared" si="3442"/>
        <v>1076.608661999408</v>
      </c>
      <c r="AJ664" s="109">
        <f t="shared" si="3443"/>
        <v>1076.608661999408</v>
      </c>
      <c r="AK664" s="35">
        <f t="shared" si="3444"/>
        <v>1076.608661999408</v>
      </c>
      <c r="AL664" s="109">
        <f t="shared" si="3445"/>
        <v>1076.608661999408</v>
      </c>
      <c r="AM664" s="35">
        <f t="shared" si="3446"/>
        <v>1076.6456011701148</v>
      </c>
      <c r="AN664" s="109">
        <f t="shared" si="3447"/>
        <v>1076.6456011701148</v>
      </c>
      <c r="AO664" s="35">
        <f t="shared" si="3448"/>
        <v>1076.765700416463</v>
      </c>
      <c r="AP664" s="109">
        <f t="shared" si="3449"/>
        <v>1076.765700416463</v>
      </c>
      <c r="BB664">
        <v>239</v>
      </c>
      <c r="BE664" s="327">
        <f t="shared" si="3409"/>
        <v>10000</v>
      </c>
      <c r="JE664" s="327"/>
      <c r="JF664" s="327"/>
      <c r="MZ664">
        <v>238</v>
      </c>
      <c r="NA664" s="591">
        <f t="shared" si="3459"/>
        <v>0.02</v>
      </c>
      <c r="OU664">
        <v>238</v>
      </c>
      <c r="OV664" s="591">
        <f t="shared" si="3460"/>
        <v>0.02</v>
      </c>
      <c r="OW664" s="591">
        <f t="shared" si="3461"/>
        <v>0</v>
      </c>
    </row>
    <row r="665" spans="2:413" hidden="1" x14ac:dyDescent="0.3">
      <c r="B665">
        <v>239</v>
      </c>
      <c r="C665" s="109">
        <f t="shared" si="3410"/>
        <v>1111.77</v>
      </c>
      <c r="D665" s="109">
        <f t="shared" si="3426"/>
        <v>1111.77</v>
      </c>
      <c r="E665" s="109">
        <f t="shared" si="3411"/>
        <v>1013.65</v>
      </c>
      <c r="F665" s="109">
        <f t="shared" si="3427"/>
        <v>1013.65</v>
      </c>
      <c r="G665" s="109">
        <f t="shared" si="3412"/>
        <v>1117.72</v>
      </c>
      <c r="H665" s="109">
        <f t="shared" si="3428"/>
        <v>1117.72</v>
      </c>
      <c r="I665" s="109">
        <f t="shared" si="3413"/>
        <v>1022.53</v>
      </c>
      <c r="J665" s="109">
        <f t="shared" si="3429"/>
        <v>1022.53</v>
      </c>
      <c r="K665" s="109">
        <f t="shared" si="3414"/>
        <v>1117.6300000000001</v>
      </c>
      <c r="L665" s="109">
        <f t="shared" si="3430"/>
        <v>1117.6300000000001</v>
      </c>
      <c r="M665" s="109">
        <f t="shared" si="3415"/>
        <v>1095.0999999999999</v>
      </c>
      <c r="N665" s="109">
        <f t="shared" si="3431"/>
        <v>1095.0999999999999</v>
      </c>
      <c r="O665" s="109">
        <f t="shared" si="3416"/>
        <v>1012.6</v>
      </c>
      <c r="P665" s="109">
        <f t="shared" si="3432"/>
        <v>1012.6</v>
      </c>
      <c r="Q665" s="109">
        <f t="shared" si="3417"/>
        <v>1058.0899999999999</v>
      </c>
      <c r="R665" s="109">
        <f t="shared" si="3433"/>
        <v>1058.0899999999999</v>
      </c>
      <c r="S665" s="109">
        <f t="shared" si="3418"/>
        <v>1016.77</v>
      </c>
      <c r="T665" s="109">
        <f t="shared" si="3434"/>
        <v>1016.77</v>
      </c>
      <c r="U665" s="109">
        <f t="shared" si="3419"/>
        <v>1060.0899999999999</v>
      </c>
      <c r="V665" s="109">
        <f t="shared" si="3420"/>
        <v>1060.0899999999999</v>
      </c>
      <c r="W665" s="109">
        <f t="shared" si="3421"/>
        <v>1123.8775326810628</v>
      </c>
      <c r="X665" s="109">
        <f t="shared" si="3435"/>
        <v>1123.8775326810628</v>
      </c>
      <c r="Y665" s="109">
        <f t="shared" si="3422"/>
        <v>1124.3399999999999</v>
      </c>
      <c r="Z665" s="109">
        <f t="shared" si="3436"/>
        <v>1124.3399999999999</v>
      </c>
      <c r="AA665" s="109">
        <f t="shared" si="3423"/>
        <v>1126.4568749999989</v>
      </c>
      <c r="AB665" s="109">
        <f t="shared" si="3437"/>
        <v>1126.4568749999989</v>
      </c>
      <c r="AC665" s="109">
        <f t="shared" si="3424"/>
        <v>1124.4930833333331</v>
      </c>
      <c r="AD665" s="109">
        <f t="shared" si="3438"/>
        <v>1124.4930833333331</v>
      </c>
      <c r="AE665" s="109">
        <f t="shared" si="3425"/>
        <v>1124.4890404061762</v>
      </c>
      <c r="AF665" s="109">
        <f t="shared" si="3439"/>
        <v>1124.4890404061762</v>
      </c>
      <c r="AG665" s="109">
        <f t="shared" si="3440"/>
        <v>1123.1238136873469</v>
      </c>
      <c r="AH665" s="109">
        <f t="shared" si="3441"/>
        <v>1123.1238136873469</v>
      </c>
      <c r="AI665" s="35">
        <f t="shared" si="3442"/>
        <v>1076.608661999408</v>
      </c>
      <c r="AJ665" s="109">
        <f t="shared" si="3443"/>
        <v>1076.608661999408</v>
      </c>
      <c r="AK665" s="35">
        <f t="shared" si="3444"/>
        <v>1076.608661999408</v>
      </c>
      <c r="AL665" s="109">
        <f t="shared" si="3445"/>
        <v>1076.608661999408</v>
      </c>
      <c r="AM665" s="35">
        <f t="shared" si="3446"/>
        <v>1076.6456011701148</v>
      </c>
      <c r="AN665" s="109">
        <f t="shared" si="3447"/>
        <v>1076.6456011701148</v>
      </c>
      <c r="AO665" s="35">
        <f t="shared" si="3448"/>
        <v>1076.765700416463</v>
      </c>
      <c r="AP665" s="109">
        <f t="shared" si="3449"/>
        <v>1076.765700416463</v>
      </c>
      <c r="BB665">
        <v>240</v>
      </c>
      <c r="BE665" s="327">
        <f t="shared" si="3409"/>
        <v>-1.766695742662705E-2</v>
      </c>
      <c r="JE665" s="327"/>
      <c r="JF665" s="327"/>
      <c r="MZ665">
        <v>239</v>
      </c>
      <c r="NA665" s="591">
        <f t="shared" si="3459"/>
        <v>0.02</v>
      </c>
      <c r="OU665">
        <v>239</v>
      </c>
      <c r="OV665" s="591">
        <f t="shared" si="3460"/>
        <v>0.02</v>
      </c>
      <c r="OW665" s="591">
        <f t="shared" si="3461"/>
        <v>0</v>
      </c>
    </row>
    <row r="666" spans="2:413" hidden="1" x14ac:dyDescent="0.3">
      <c r="B666">
        <v>240</v>
      </c>
      <c r="C666" s="109">
        <f t="shared" si="3410"/>
        <v>1110.79</v>
      </c>
      <c r="D666" s="109">
        <f t="shared" si="3426"/>
        <v>1110.79</v>
      </c>
      <c r="E666" s="109">
        <f t="shared" si="3411"/>
        <v>1011.73</v>
      </c>
      <c r="F666" s="109">
        <f t="shared" si="3427"/>
        <v>1011.73</v>
      </c>
      <c r="G666" s="109">
        <f t="shared" si="3412"/>
        <v>1116.0055283223674</v>
      </c>
      <c r="H666" s="109">
        <f t="shared" si="3428"/>
        <v>1116.0055283223674</v>
      </c>
      <c r="I666" s="109">
        <f t="shared" si="3413"/>
        <v>1021.55</v>
      </c>
      <c r="J666" s="109">
        <f t="shared" si="3429"/>
        <v>1021.55</v>
      </c>
      <c r="K666" s="109">
        <f t="shared" si="3414"/>
        <v>1119.6351166270294</v>
      </c>
      <c r="L666" s="109">
        <f t="shared" si="3430"/>
        <v>1119.6351166270294</v>
      </c>
      <c r="M666" s="109">
        <f t="shared" si="3415"/>
        <v>1094.1199999999999</v>
      </c>
      <c r="N666" s="109">
        <f t="shared" si="3431"/>
        <v>1094.1199999999999</v>
      </c>
      <c r="O666" s="109">
        <f t="shared" si="3416"/>
        <v>1011.2</v>
      </c>
      <c r="P666" s="109">
        <f t="shared" si="3432"/>
        <v>1011.2</v>
      </c>
      <c r="Q666" s="109">
        <f t="shared" si="3417"/>
        <v>1057.1300000000001</v>
      </c>
      <c r="R666" s="109">
        <f t="shared" si="3433"/>
        <v>1057.1300000000001</v>
      </c>
      <c r="S666" s="109">
        <f t="shared" si="3418"/>
        <v>1015.79</v>
      </c>
      <c r="T666" s="109">
        <f t="shared" si="3434"/>
        <v>1015.79</v>
      </c>
      <c r="U666" s="109">
        <f t="shared" si="3419"/>
        <v>1059.3800000000001</v>
      </c>
      <c r="V666" s="109">
        <f t="shared" si="3420"/>
        <v>1059.3800000000001</v>
      </c>
      <c r="W666" s="109">
        <f t="shared" si="3421"/>
        <v>1123.8775326810628</v>
      </c>
      <c r="X666" s="109">
        <f t="shared" si="3435"/>
        <v>1123.8775326810628</v>
      </c>
      <c r="Y666" s="109">
        <f t="shared" si="3422"/>
        <v>1124.3399999999999</v>
      </c>
      <c r="Z666" s="109">
        <f t="shared" si="3436"/>
        <v>1124.3399999999999</v>
      </c>
      <c r="AA666" s="109">
        <f t="shared" si="3423"/>
        <v>1126.4568749999989</v>
      </c>
      <c r="AB666" s="109">
        <f t="shared" si="3437"/>
        <v>1126.4568749999989</v>
      </c>
      <c r="AC666" s="109">
        <f t="shared" si="3424"/>
        <v>1124.4930833333331</v>
      </c>
      <c r="AD666" s="109">
        <f t="shared" si="3438"/>
        <v>1124.4930833333331</v>
      </c>
      <c r="AE666" s="109">
        <f t="shared" si="3425"/>
        <v>1124.4890404061762</v>
      </c>
      <c r="AF666" s="109">
        <f t="shared" si="3439"/>
        <v>1124.4890404061762</v>
      </c>
      <c r="AG666" s="109">
        <f t="shared" si="3440"/>
        <v>1123.1238136873469</v>
      </c>
      <c r="AH666" s="109">
        <f t="shared" si="3441"/>
        <v>1123.1238136873469</v>
      </c>
      <c r="AI666" s="35">
        <f t="shared" si="3442"/>
        <v>1076.608661999408</v>
      </c>
      <c r="AJ666" s="109">
        <f t="shared" si="3443"/>
        <v>1076.608661999408</v>
      </c>
      <c r="AK666" s="35">
        <f t="shared" si="3444"/>
        <v>1076.608661999408</v>
      </c>
      <c r="AL666" s="109">
        <f t="shared" si="3445"/>
        <v>1076.608661999408</v>
      </c>
      <c r="AM666" s="35">
        <f t="shared" si="3446"/>
        <v>1076.6456011701148</v>
      </c>
      <c r="AN666" s="109">
        <f t="shared" si="3447"/>
        <v>1076.6456011701148</v>
      </c>
      <c r="AO666" s="35">
        <f t="shared" si="3448"/>
        <v>1076.765700416463</v>
      </c>
      <c r="AP666" s="109">
        <f t="shared" si="3449"/>
        <v>1076.765700416463</v>
      </c>
      <c r="BB666">
        <v>241</v>
      </c>
      <c r="BE666" s="327">
        <f t="shared" si="3409"/>
        <v>10000</v>
      </c>
      <c r="JE666" s="327"/>
      <c r="JF666" s="327"/>
      <c r="MZ666" s="616">
        <v>240</v>
      </c>
      <c r="NA666" s="617">
        <f t="shared" si="3459"/>
        <v>0.02</v>
      </c>
      <c r="OU666" s="616">
        <v>240</v>
      </c>
      <c r="OV666" s="617">
        <f t="shared" si="3460"/>
        <v>0.02</v>
      </c>
      <c r="OW666" s="617">
        <f t="shared" si="3461"/>
        <v>0</v>
      </c>
    </row>
    <row r="667" spans="2:413" hidden="1" x14ac:dyDescent="0.3">
      <c r="B667">
        <v>241</v>
      </c>
      <c r="C667" s="109" t="str">
        <f t="shared" si="3410"/>
        <v/>
      </c>
      <c r="D667" s="109" t="str">
        <f t="shared" si="3426"/>
        <v/>
      </c>
      <c r="E667" s="109" t="str">
        <f t="shared" si="3411"/>
        <v/>
      </c>
      <c r="F667" s="109" t="str">
        <f t="shared" si="3427"/>
        <v/>
      </c>
      <c r="G667" s="109" t="str">
        <f t="shared" si="3412"/>
        <v/>
      </c>
      <c r="H667" s="109" t="str">
        <f t="shared" si="3428"/>
        <v/>
      </c>
      <c r="I667" s="109" t="str">
        <f t="shared" si="3413"/>
        <v/>
      </c>
      <c r="J667" s="109" t="str">
        <f t="shared" si="3429"/>
        <v/>
      </c>
      <c r="K667" s="109" t="str">
        <f t="shared" si="3414"/>
        <v/>
      </c>
      <c r="L667" s="109" t="str">
        <f t="shared" si="3430"/>
        <v/>
      </c>
      <c r="M667" s="109" t="str">
        <f t="shared" si="3415"/>
        <v/>
      </c>
      <c r="N667" s="109" t="str">
        <f t="shared" si="3431"/>
        <v/>
      </c>
      <c r="O667" s="109" t="str">
        <f t="shared" si="3416"/>
        <v/>
      </c>
      <c r="P667" s="109" t="str">
        <f t="shared" si="3432"/>
        <v/>
      </c>
      <c r="Q667" s="109" t="str">
        <f t="shared" si="3417"/>
        <v/>
      </c>
      <c r="R667" s="109" t="str">
        <f t="shared" si="3433"/>
        <v/>
      </c>
      <c r="S667" s="109" t="str">
        <f t="shared" si="3418"/>
        <v/>
      </c>
      <c r="T667" s="109" t="str">
        <f t="shared" si="3434"/>
        <v/>
      </c>
      <c r="U667" s="109" t="str">
        <f t="shared" si="3419"/>
        <v/>
      </c>
      <c r="V667" s="109" t="str">
        <f t="shared" si="3420"/>
        <v/>
      </c>
      <c r="W667" s="109" t="str">
        <f t="shared" si="3421"/>
        <v/>
      </c>
      <c r="X667" s="109" t="str">
        <f t="shared" ref="X667:X730" si="3462">IF($B667=$I$7,0,W667)</f>
        <v/>
      </c>
      <c r="Y667" s="109" t="str">
        <f t="shared" si="3422"/>
        <v/>
      </c>
      <c r="Z667" s="109" t="str">
        <f t="shared" si="3436"/>
        <v/>
      </c>
      <c r="AA667" s="109" t="str">
        <f t="shared" si="3423"/>
        <v/>
      </c>
      <c r="AB667" s="109" t="str">
        <f t="shared" si="3437"/>
        <v/>
      </c>
      <c r="AC667" s="109" t="str">
        <f t="shared" si="3424"/>
        <v/>
      </c>
      <c r="AD667" s="109" t="str">
        <f t="shared" si="3438"/>
        <v/>
      </c>
      <c r="AE667" s="109" t="str">
        <f t="shared" si="3425"/>
        <v/>
      </c>
      <c r="AF667" s="109" t="str">
        <f t="shared" si="3439"/>
        <v/>
      </c>
      <c r="AG667" s="109" t="str">
        <f t="shared" si="3440"/>
        <v/>
      </c>
      <c r="AH667" s="109" t="str">
        <f t="shared" si="3441"/>
        <v/>
      </c>
      <c r="AI667" s="35" t="str">
        <f t="shared" si="3442"/>
        <v/>
      </c>
      <c r="AJ667" s="109" t="str">
        <f t="shared" si="3443"/>
        <v/>
      </c>
      <c r="AK667" s="35" t="str">
        <f t="shared" si="3444"/>
        <v/>
      </c>
      <c r="AL667" s="109" t="str">
        <f t="shared" si="3445"/>
        <v/>
      </c>
      <c r="AM667" s="35" t="str">
        <f t="shared" si="3446"/>
        <v/>
      </c>
      <c r="AN667" s="109" t="str">
        <f t="shared" si="3447"/>
        <v/>
      </c>
      <c r="AO667" s="35" t="str">
        <f t="shared" si="3448"/>
        <v/>
      </c>
      <c r="AP667" s="109" t="str">
        <f t="shared" si="3449"/>
        <v/>
      </c>
      <c r="BB667">
        <v>242</v>
      </c>
      <c r="BE667" s="327">
        <f t="shared" si="3409"/>
        <v>10000</v>
      </c>
      <c r="JE667" s="327"/>
      <c r="JF667" s="327"/>
      <c r="MZ667">
        <v>241</v>
      </c>
      <c r="NA667" s="591">
        <f>$D$7+($AT$47*$L$7)+($AV$47*$M$7)</f>
        <v>0.02</v>
      </c>
      <c r="OU667">
        <v>241</v>
      </c>
      <c r="OV667" s="591">
        <f>$D$7+($BB$47*$L$7)+($BD$47*$M$7)</f>
        <v>0.02</v>
      </c>
      <c r="OW667" s="591">
        <f>($BB$47)+($BD$47)</f>
        <v>0</v>
      </c>
    </row>
    <row r="668" spans="2:413" hidden="1" x14ac:dyDescent="0.3">
      <c r="B668">
        <v>242</v>
      </c>
      <c r="C668" s="109" t="str">
        <f t="shared" si="3410"/>
        <v/>
      </c>
      <c r="D668" s="109" t="str">
        <f t="shared" si="3426"/>
        <v/>
      </c>
      <c r="E668" s="109" t="str">
        <f t="shared" si="3411"/>
        <v/>
      </c>
      <c r="F668" s="109" t="str">
        <f t="shared" si="3427"/>
        <v/>
      </c>
      <c r="G668" s="109" t="str">
        <f t="shared" si="3412"/>
        <v/>
      </c>
      <c r="H668" s="109" t="str">
        <f t="shared" si="3428"/>
        <v/>
      </c>
      <c r="I668" s="109" t="str">
        <f t="shared" si="3413"/>
        <v/>
      </c>
      <c r="J668" s="109" t="str">
        <f t="shared" si="3429"/>
        <v/>
      </c>
      <c r="K668" s="109" t="str">
        <f t="shared" si="3414"/>
        <v/>
      </c>
      <c r="L668" s="109" t="str">
        <f t="shared" si="3430"/>
        <v/>
      </c>
      <c r="M668" s="109" t="str">
        <f t="shared" si="3415"/>
        <v/>
      </c>
      <c r="N668" s="109" t="str">
        <f t="shared" si="3431"/>
        <v/>
      </c>
      <c r="O668" s="109" t="str">
        <f t="shared" si="3416"/>
        <v/>
      </c>
      <c r="P668" s="109" t="str">
        <f t="shared" si="3432"/>
        <v/>
      </c>
      <c r="Q668" s="109" t="str">
        <f t="shared" si="3417"/>
        <v/>
      </c>
      <c r="R668" s="109" t="str">
        <f t="shared" si="3433"/>
        <v/>
      </c>
      <c r="S668" s="109" t="str">
        <f t="shared" si="3418"/>
        <v/>
      </c>
      <c r="T668" s="109" t="str">
        <f t="shared" si="3434"/>
        <v/>
      </c>
      <c r="U668" s="109" t="str">
        <f t="shared" si="3419"/>
        <v/>
      </c>
      <c r="V668" s="109" t="str">
        <f t="shared" si="3420"/>
        <v/>
      </c>
      <c r="W668" s="109" t="str">
        <f t="shared" si="3421"/>
        <v/>
      </c>
      <c r="X668" s="109" t="str">
        <f t="shared" si="3462"/>
        <v/>
      </c>
      <c r="Y668" s="109" t="str">
        <f t="shared" si="3422"/>
        <v/>
      </c>
      <c r="Z668" s="109" t="str">
        <f t="shared" si="3436"/>
        <v/>
      </c>
      <c r="AA668" s="109" t="str">
        <f t="shared" si="3423"/>
        <v/>
      </c>
      <c r="AB668" s="109" t="str">
        <f t="shared" si="3437"/>
        <v/>
      </c>
      <c r="AC668" s="109" t="str">
        <f t="shared" si="3424"/>
        <v/>
      </c>
      <c r="AD668" s="109" t="str">
        <f t="shared" si="3438"/>
        <v/>
      </c>
      <c r="AE668" s="109" t="str">
        <f t="shared" si="3425"/>
        <v/>
      </c>
      <c r="AF668" s="109" t="str">
        <f t="shared" si="3439"/>
        <v/>
      </c>
      <c r="AG668" s="109" t="str">
        <f t="shared" si="3440"/>
        <v/>
      </c>
      <c r="AH668" s="109" t="str">
        <f t="shared" si="3441"/>
        <v/>
      </c>
      <c r="AI668" s="35" t="str">
        <f t="shared" si="3442"/>
        <v/>
      </c>
      <c r="AJ668" s="109" t="str">
        <f t="shared" si="3443"/>
        <v/>
      </c>
      <c r="AK668" s="35" t="str">
        <f t="shared" si="3444"/>
        <v/>
      </c>
      <c r="AL668" s="109" t="str">
        <f t="shared" si="3445"/>
        <v/>
      </c>
      <c r="AM668" s="35" t="str">
        <f t="shared" si="3446"/>
        <v/>
      </c>
      <c r="AN668" s="109" t="str">
        <f t="shared" si="3447"/>
        <v/>
      </c>
      <c r="AO668" s="35" t="str">
        <f t="shared" si="3448"/>
        <v/>
      </c>
      <c r="AP668" s="109" t="str">
        <f t="shared" si="3449"/>
        <v/>
      </c>
      <c r="BB668">
        <v>243</v>
      </c>
      <c r="BE668" s="327">
        <f t="shared" si="3409"/>
        <v>10000</v>
      </c>
      <c r="JE668" s="327"/>
      <c r="JF668" s="327"/>
      <c r="MZ668">
        <v>242</v>
      </c>
      <c r="NA668" s="591">
        <f t="shared" ref="NA668:NA678" si="3463">$D$7+($AT$47*$L$7)+($AV$47*$M$7)</f>
        <v>0.02</v>
      </c>
      <c r="OU668">
        <v>242</v>
      </c>
      <c r="OV668" s="591">
        <f t="shared" ref="OV668:OV678" si="3464">$D$7+($BB$47*$L$7)+($BD$47*$M$7)</f>
        <v>0.02</v>
      </c>
      <c r="OW668" s="591">
        <f t="shared" ref="OW668:OW678" si="3465">($BB$47)+($BD$47)</f>
        <v>0</v>
      </c>
    </row>
    <row r="669" spans="2:413" hidden="1" x14ac:dyDescent="0.3">
      <c r="B669">
        <v>243</v>
      </c>
      <c r="C669" s="109" t="str">
        <f t="shared" si="3410"/>
        <v/>
      </c>
      <c r="D669" s="109" t="str">
        <f t="shared" si="3426"/>
        <v/>
      </c>
      <c r="E669" s="109" t="str">
        <f t="shared" si="3411"/>
        <v/>
      </c>
      <c r="F669" s="109" t="str">
        <f t="shared" si="3427"/>
        <v/>
      </c>
      <c r="G669" s="109" t="str">
        <f t="shared" si="3412"/>
        <v/>
      </c>
      <c r="H669" s="109" t="str">
        <f t="shared" si="3428"/>
        <v/>
      </c>
      <c r="I669" s="109" t="str">
        <f t="shared" si="3413"/>
        <v/>
      </c>
      <c r="J669" s="109" t="str">
        <f t="shared" si="3429"/>
        <v/>
      </c>
      <c r="K669" s="109" t="str">
        <f t="shared" si="3414"/>
        <v/>
      </c>
      <c r="L669" s="109" t="str">
        <f t="shared" si="3430"/>
        <v/>
      </c>
      <c r="M669" s="109" t="str">
        <f t="shared" si="3415"/>
        <v/>
      </c>
      <c r="N669" s="109" t="str">
        <f t="shared" si="3431"/>
        <v/>
      </c>
      <c r="O669" s="109" t="str">
        <f t="shared" si="3416"/>
        <v/>
      </c>
      <c r="P669" s="109" t="str">
        <f t="shared" si="3432"/>
        <v/>
      </c>
      <c r="Q669" s="109" t="str">
        <f t="shared" si="3417"/>
        <v/>
      </c>
      <c r="R669" s="109" t="str">
        <f t="shared" si="3433"/>
        <v/>
      </c>
      <c r="S669" s="109" t="str">
        <f t="shared" si="3418"/>
        <v/>
      </c>
      <c r="T669" s="109" t="str">
        <f t="shared" si="3434"/>
        <v/>
      </c>
      <c r="U669" s="109" t="str">
        <f t="shared" si="3419"/>
        <v/>
      </c>
      <c r="V669" s="109" t="str">
        <f t="shared" si="3420"/>
        <v/>
      </c>
      <c r="W669" s="109" t="str">
        <f t="shared" si="3421"/>
        <v/>
      </c>
      <c r="X669" s="109" t="str">
        <f t="shared" si="3462"/>
        <v/>
      </c>
      <c r="Y669" s="109" t="str">
        <f t="shared" si="3422"/>
        <v/>
      </c>
      <c r="Z669" s="109" t="str">
        <f t="shared" si="3436"/>
        <v/>
      </c>
      <c r="AA669" s="109" t="str">
        <f t="shared" si="3423"/>
        <v/>
      </c>
      <c r="AB669" s="109" t="str">
        <f t="shared" si="3437"/>
        <v/>
      </c>
      <c r="AC669" s="109" t="str">
        <f t="shared" si="3424"/>
        <v/>
      </c>
      <c r="AD669" s="109" t="str">
        <f t="shared" si="3438"/>
        <v/>
      </c>
      <c r="AE669" s="109" t="str">
        <f t="shared" si="3425"/>
        <v/>
      </c>
      <c r="AF669" s="109" t="str">
        <f t="shared" si="3439"/>
        <v/>
      </c>
      <c r="AG669" s="109" t="str">
        <f t="shared" si="3440"/>
        <v/>
      </c>
      <c r="AH669" s="109" t="str">
        <f t="shared" si="3441"/>
        <v/>
      </c>
      <c r="AI669" s="35" t="str">
        <f t="shared" si="3442"/>
        <v/>
      </c>
      <c r="AJ669" s="109" t="str">
        <f t="shared" si="3443"/>
        <v/>
      </c>
      <c r="AK669" s="35" t="str">
        <f t="shared" si="3444"/>
        <v/>
      </c>
      <c r="AL669" s="109" t="str">
        <f t="shared" si="3445"/>
        <v/>
      </c>
      <c r="AM669" s="35" t="str">
        <f t="shared" si="3446"/>
        <v/>
      </c>
      <c r="AN669" s="109" t="str">
        <f t="shared" si="3447"/>
        <v/>
      </c>
      <c r="AO669" s="35" t="str">
        <f t="shared" si="3448"/>
        <v/>
      </c>
      <c r="AP669" s="109" t="str">
        <f t="shared" si="3449"/>
        <v/>
      </c>
      <c r="BB669">
        <v>244</v>
      </c>
      <c r="BE669" s="327">
        <f t="shared" si="3409"/>
        <v>10000</v>
      </c>
      <c r="JE669" s="327"/>
      <c r="JF669" s="327"/>
      <c r="MZ669">
        <v>243</v>
      </c>
      <c r="NA669" s="591">
        <f t="shared" si="3463"/>
        <v>0.02</v>
      </c>
      <c r="OU669">
        <v>243</v>
      </c>
      <c r="OV669" s="591">
        <f t="shared" si="3464"/>
        <v>0.02</v>
      </c>
      <c r="OW669" s="591">
        <f t="shared" si="3465"/>
        <v>0</v>
      </c>
    </row>
    <row r="670" spans="2:413" hidden="1" x14ac:dyDescent="0.3">
      <c r="B670">
        <v>244</v>
      </c>
      <c r="C670" s="109" t="str">
        <f t="shared" si="3410"/>
        <v/>
      </c>
      <c r="D670" s="109" t="str">
        <f t="shared" si="3426"/>
        <v/>
      </c>
      <c r="E670" s="109" t="str">
        <f t="shared" si="3411"/>
        <v/>
      </c>
      <c r="F670" s="109" t="str">
        <f t="shared" si="3427"/>
        <v/>
      </c>
      <c r="G670" s="109" t="str">
        <f t="shared" si="3412"/>
        <v/>
      </c>
      <c r="H670" s="109" t="str">
        <f t="shared" si="3428"/>
        <v/>
      </c>
      <c r="I670" s="109" t="str">
        <f t="shared" si="3413"/>
        <v/>
      </c>
      <c r="J670" s="109" t="str">
        <f t="shared" si="3429"/>
        <v/>
      </c>
      <c r="K670" s="109" t="str">
        <f t="shared" si="3414"/>
        <v/>
      </c>
      <c r="L670" s="109" t="str">
        <f t="shared" si="3430"/>
        <v/>
      </c>
      <c r="M670" s="109" t="str">
        <f t="shared" si="3415"/>
        <v/>
      </c>
      <c r="N670" s="109" t="str">
        <f t="shared" si="3431"/>
        <v/>
      </c>
      <c r="O670" s="109" t="str">
        <f t="shared" si="3416"/>
        <v/>
      </c>
      <c r="P670" s="109" t="str">
        <f t="shared" si="3432"/>
        <v/>
      </c>
      <c r="Q670" s="109" t="str">
        <f t="shared" si="3417"/>
        <v/>
      </c>
      <c r="R670" s="109" t="str">
        <f t="shared" si="3433"/>
        <v/>
      </c>
      <c r="S670" s="109" t="str">
        <f t="shared" si="3418"/>
        <v/>
      </c>
      <c r="T670" s="109" t="str">
        <f t="shared" si="3434"/>
        <v/>
      </c>
      <c r="U670" s="109" t="str">
        <f t="shared" si="3419"/>
        <v/>
      </c>
      <c r="V670" s="109" t="str">
        <f t="shared" si="3420"/>
        <v/>
      </c>
      <c r="W670" s="109" t="str">
        <f t="shared" si="3421"/>
        <v/>
      </c>
      <c r="X670" s="109" t="str">
        <f t="shared" si="3462"/>
        <v/>
      </c>
      <c r="Y670" s="109" t="str">
        <f t="shared" si="3422"/>
        <v/>
      </c>
      <c r="Z670" s="109" t="str">
        <f t="shared" si="3436"/>
        <v/>
      </c>
      <c r="AA670" s="109" t="str">
        <f t="shared" si="3423"/>
        <v/>
      </c>
      <c r="AB670" s="109" t="str">
        <f t="shared" si="3437"/>
        <v/>
      </c>
      <c r="AC670" s="109" t="str">
        <f t="shared" si="3424"/>
        <v/>
      </c>
      <c r="AD670" s="109" t="str">
        <f t="shared" si="3438"/>
        <v/>
      </c>
      <c r="AE670" s="109" t="str">
        <f t="shared" si="3425"/>
        <v/>
      </c>
      <c r="AF670" s="109" t="str">
        <f t="shared" si="3439"/>
        <v/>
      </c>
      <c r="AG670" s="109" t="str">
        <f t="shared" si="3440"/>
        <v/>
      </c>
      <c r="AH670" s="109" t="str">
        <f t="shared" si="3441"/>
        <v/>
      </c>
      <c r="AI670" s="35" t="str">
        <f t="shared" si="3442"/>
        <v/>
      </c>
      <c r="AJ670" s="109" t="str">
        <f t="shared" si="3443"/>
        <v/>
      </c>
      <c r="AK670" s="35" t="str">
        <f t="shared" si="3444"/>
        <v/>
      </c>
      <c r="AL670" s="109" t="str">
        <f t="shared" si="3445"/>
        <v/>
      </c>
      <c r="AM670" s="35" t="str">
        <f t="shared" si="3446"/>
        <v/>
      </c>
      <c r="AN670" s="109" t="str">
        <f t="shared" si="3447"/>
        <v/>
      </c>
      <c r="AO670" s="35" t="str">
        <f t="shared" si="3448"/>
        <v/>
      </c>
      <c r="AP670" s="109" t="str">
        <f t="shared" si="3449"/>
        <v/>
      </c>
      <c r="BB670">
        <v>245</v>
      </c>
      <c r="BE670" s="327">
        <f t="shared" si="3409"/>
        <v>10000</v>
      </c>
      <c r="JE670" s="327"/>
      <c r="JF670" s="327"/>
      <c r="MZ670">
        <v>244</v>
      </c>
      <c r="NA670" s="591">
        <f t="shared" si="3463"/>
        <v>0.02</v>
      </c>
      <c r="OU670">
        <v>244</v>
      </c>
      <c r="OV670" s="591">
        <f t="shared" si="3464"/>
        <v>0.02</v>
      </c>
      <c r="OW670" s="591">
        <f t="shared" si="3465"/>
        <v>0</v>
      </c>
    </row>
    <row r="671" spans="2:413" hidden="1" x14ac:dyDescent="0.3">
      <c r="B671">
        <v>245</v>
      </c>
      <c r="C671" s="109" t="str">
        <f t="shared" si="3410"/>
        <v/>
      </c>
      <c r="D671" s="109" t="str">
        <f t="shared" si="3426"/>
        <v/>
      </c>
      <c r="E671" s="109" t="str">
        <f t="shared" si="3411"/>
        <v/>
      </c>
      <c r="F671" s="109" t="str">
        <f t="shared" si="3427"/>
        <v/>
      </c>
      <c r="G671" s="109" t="str">
        <f t="shared" si="3412"/>
        <v/>
      </c>
      <c r="H671" s="109" t="str">
        <f t="shared" si="3428"/>
        <v/>
      </c>
      <c r="I671" s="109" t="str">
        <f t="shared" si="3413"/>
        <v/>
      </c>
      <c r="J671" s="109" t="str">
        <f t="shared" si="3429"/>
        <v/>
      </c>
      <c r="K671" s="109" t="str">
        <f t="shared" si="3414"/>
        <v/>
      </c>
      <c r="L671" s="109" t="str">
        <f t="shared" si="3430"/>
        <v/>
      </c>
      <c r="M671" s="109" t="str">
        <f t="shared" si="3415"/>
        <v/>
      </c>
      <c r="N671" s="109" t="str">
        <f t="shared" si="3431"/>
        <v/>
      </c>
      <c r="O671" s="109" t="str">
        <f t="shared" si="3416"/>
        <v/>
      </c>
      <c r="P671" s="109" t="str">
        <f t="shared" si="3432"/>
        <v/>
      </c>
      <c r="Q671" s="109" t="str">
        <f t="shared" si="3417"/>
        <v/>
      </c>
      <c r="R671" s="109" t="str">
        <f t="shared" si="3433"/>
        <v/>
      </c>
      <c r="S671" s="109" t="str">
        <f t="shared" si="3418"/>
        <v/>
      </c>
      <c r="T671" s="109" t="str">
        <f t="shared" si="3434"/>
        <v/>
      </c>
      <c r="U671" s="109" t="str">
        <f t="shared" si="3419"/>
        <v/>
      </c>
      <c r="V671" s="109" t="str">
        <f t="shared" si="3420"/>
        <v/>
      </c>
      <c r="W671" s="109" t="str">
        <f t="shared" si="3421"/>
        <v/>
      </c>
      <c r="X671" s="109" t="str">
        <f t="shared" si="3462"/>
        <v/>
      </c>
      <c r="Y671" s="109" t="str">
        <f t="shared" si="3422"/>
        <v/>
      </c>
      <c r="Z671" s="109" t="str">
        <f t="shared" si="3436"/>
        <v/>
      </c>
      <c r="AA671" s="109" t="str">
        <f t="shared" si="3423"/>
        <v/>
      </c>
      <c r="AB671" s="109" t="str">
        <f t="shared" si="3437"/>
        <v/>
      </c>
      <c r="AC671" s="109" t="str">
        <f t="shared" si="3424"/>
        <v/>
      </c>
      <c r="AD671" s="109" t="str">
        <f t="shared" si="3438"/>
        <v/>
      </c>
      <c r="AE671" s="109" t="str">
        <f t="shared" si="3425"/>
        <v/>
      </c>
      <c r="AF671" s="109" t="str">
        <f t="shared" si="3439"/>
        <v/>
      </c>
      <c r="AG671" s="109" t="str">
        <f t="shared" si="3440"/>
        <v/>
      </c>
      <c r="AH671" s="109" t="str">
        <f t="shared" si="3441"/>
        <v/>
      </c>
      <c r="AI671" s="35" t="str">
        <f t="shared" si="3442"/>
        <v/>
      </c>
      <c r="AJ671" s="109" t="str">
        <f t="shared" si="3443"/>
        <v/>
      </c>
      <c r="AK671" s="35" t="str">
        <f t="shared" si="3444"/>
        <v/>
      </c>
      <c r="AL671" s="109" t="str">
        <f t="shared" si="3445"/>
        <v/>
      </c>
      <c r="AM671" s="35" t="str">
        <f t="shared" si="3446"/>
        <v/>
      </c>
      <c r="AN671" s="109" t="str">
        <f t="shared" si="3447"/>
        <v/>
      </c>
      <c r="AO671" s="35" t="str">
        <f t="shared" si="3448"/>
        <v/>
      </c>
      <c r="AP671" s="109" t="str">
        <f t="shared" si="3449"/>
        <v/>
      </c>
      <c r="BB671">
        <v>246</v>
      </c>
      <c r="BE671" s="327">
        <f t="shared" si="3409"/>
        <v>10000</v>
      </c>
      <c r="JE671" s="327"/>
      <c r="JF671" s="327"/>
      <c r="MZ671">
        <v>245</v>
      </c>
      <c r="NA671" s="591">
        <f t="shared" si="3463"/>
        <v>0.02</v>
      </c>
      <c r="OU671">
        <v>245</v>
      </c>
      <c r="OV671" s="591">
        <f t="shared" si="3464"/>
        <v>0.02</v>
      </c>
      <c r="OW671" s="591">
        <f t="shared" si="3465"/>
        <v>0</v>
      </c>
    </row>
    <row r="672" spans="2:413" hidden="1" x14ac:dyDescent="0.3">
      <c r="B672">
        <v>246</v>
      </c>
      <c r="C672" s="109" t="str">
        <f t="shared" si="3410"/>
        <v/>
      </c>
      <c r="D672" s="109" t="str">
        <f t="shared" si="3426"/>
        <v/>
      </c>
      <c r="E672" s="109" t="str">
        <f t="shared" si="3411"/>
        <v/>
      </c>
      <c r="F672" s="109" t="str">
        <f t="shared" si="3427"/>
        <v/>
      </c>
      <c r="G672" s="109" t="str">
        <f t="shared" si="3412"/>
        <v/>
      </c>
      <c r="H672" s="109" t="str">
        <f t="shared" si="3428"/>
        <v/>
      </c>
      <c r="I672" s="109" t="str">
        <f t="shared" si="3413"/>
        <v/>
      </c>
      <c r="J672" s="109" t="str">
        <f t="shared" si="3429"/>
        <v/>
      </c>
      <c r="K672" s="109" t="str">
        <f t="shared" si="3414"/>
        <v/>
      </c>
      <c r="L672" s="109" t="str">
        <f t="shared" si="3430"/>
        <v/>
      </c>
      <c r="M672" s="109" t="str">
        <f t="shared" si="3415"/>
        <v/>
      </c>
      <c r="N672" s="109" t="str">
        <f t="shared" si="3431"/>
        <v/>
      </c>
      <c r="O672" s="109" t="str">
        <f t="shared" si="3416"/>
        <v/>
      </c>
      <c r="P672" s="109" t="str">
        <f t="shared" si="3432"/>
        <v/>
      </c>
      <c r="Q672" s="109" t="str">
        <f t="shared" si="3417"/>
        <v/>
      </c>
      <c r="R672" s="109" t="str">
        <f t="shared" si="3433"/>
        <v/>
      </c>
      <c r="S672" s="109" t="str">
        <f t="shared" si="3418"/>
        <v/>
      </c>
      <c r="T672" s="109" t="str">
        <f t="shared" si="3434"/>
        <v/>
      </c>
      <c r="U672" s="109" t="str">
        <f t="shared" si="3419"/>
        <v/>
      </c>
      <c r="V672" s="109" t="str">
        <f t="shared" si="3420"/>
        <v/>
      </c>
      <c r="W672" s="109" t="str">
        <f t="shared" si="3421"/>
        <v/>
      </c>
      <c r="X672" s="109" t="str">
        <f t="shared" si="3462"/>
        <v/>
      </c>
      <c r="Y672" s="109" t="str">
        <f t="shared" si="3422"/>
        <v/>
      </c>
      <c r="Z672" s="109" t="str">
        <f t="shared" si="3436"/>
        <v/>
      </c>
      <c r="AA672" s="109" t="str">
        <f t="shared" si="3423"/>
        <v/>
      </c>
      <c r="AB672" s="109" t="str">
        <f t="shared" si="3437"/>
        <v/>
      </c>
      <c r="AC672" s="109" t="str">
        <f t="shared" si="3424"/>
        <v/>
      </c>
      <c r="AD672" s="109" t="str">
        <f t="shared" si="3438"/>
        <v/>
      </c>
      <c r="AE672" s="109" t="str">
        <f t="shared" si="3425"/>
        <v/>
      </c>
      <c r="AF672" s="109" t="str">
        <f t="shared" si="3439"/>
        <v/>
      </c>
      <c r="AG672" s="109" t="str">
        <f t="shared" si="3440"/>
        <v/>
      </c>
      <c r="AH672" s="109" t="str">
        <f t="shared" si="3441"/>
        <v/>
      </c>
      <c r="AI672" s="35" t="str">
        <f t="shared" si="3442"/>
        <v/>
      </c>
      <c r="AJ672" s="109" t="str">
        <f t="shared" si="3443"/>
        <v/>
      </c>
      <c r="AK672" s="35" t="str">
        <f t="shared" si="3444"/>
        <v/>
      </c>
      <c r="AL672" s="109" t="str">
        <f t="shared" si="3445"/>
        <v/>
      </c>
      <c r="AM672" s="35" t="str">
        <f t="shared" si="3446"/>
        <v/>
      </c>
      <c r="AN672" s="109" t="str">
        <f t="shared" si="3447"/>
        <v/>
      </c>
      <c r="AO672" s="35" t="str">
        <f t="shared" si="3448"/>
        <v/>
      </c>
      <c r="AP672" s="109" t="str">
        <f t="shared" si="3449"/>
        <v/>
      </c>
      <c r="BB672">
        <v>247</v>
      </c>
      <c r="BE672" s="327">
        <f t="shared" si="3409"/>
        <v>10000</v>
      </c>
      <c r="JE672" s="327"/>
      <c r="JF672" s="327"/>
      <c r="MZ672">
        <v>246</v>
      </c>
      <c r="NA672" s="591">
        <f t="shared" si="3463"/>
        <v>0.02</v>
      </c>
      <c r="OU672">
        <v>246</v>
      </c>
      <c r="OV672" s="591">
        <f t="shared" si="3464"/>
        <v>0.02</v>
      </c>
      <c r="OW672" s="591">
        <f t="shared" si="3465"/>
        <v>0</v>
      </c>
    </row>
    <row r="673" spans="2:413" hidden="1" x14ac:dyDescent="0.3">
      <c r="B673">
        <v>247</v>
      </c>
      <c r="C673" s="109" t="str">
        <f t="shared" si="3410"/>
        <v/>
      </c>
      <c r="D673" s="109" t="str">
        <f t="shared" si="3426"/>
        <v/>
      </c>
      <c r="E673" s="109" t="str">
        <f t="shared" si="3411"/>
        <v/>
      </c>
      <c r="F673" s="109" t="str">
        <f t="shared" si="3427"/>
        <v/>
      </c>
      <c r="G673" s="109" t="str">
        <f t="shared" si="3412"/>
        <v/>
      </c>
      <c r="H673" s="109" t="str">
        <f t="shared" si="3428"/>
        <v/>
      </c>
      <c r="I673" s="109" t="str">
        <f t="shared" si="3413"/>
        <v/>
      </c>
      <c r="J673" s="109" t="str">
        <f t="shared" si="3429"/>
        <v/>
      </c>
      <c r="K673" s="109" t="str">
        <f t="shared" si="3414"/>
        <v/>
      </c>
      <c r="L673" s="109" t="str">
        <f t="shared" si="3430"/>
        <v/>
      </c>
      <c r="M673" s="109" t="str">
        <f t="shared" si="3415"/>
        <v/>
      </c>
      <c r="N673" s="109" t="str">
        <f t="shared" si="3431"/>
        <v/>
      </c>
      <c r="O673" s="109" t="str">
        <f t="shared" si="3416"/>
        <v/>
      </c>
      <c r="P673" s="109" t="str">
        <f t="shared" si="3432"/>
        <v/>
      </c>
      <c r="Q673" s="109" t="str">
        <f t="shared" si="3417"/>
        <v/>
      </c>
      <c r="R673" s="109" t="str">
        <f t="shared" si="3433"/>
        <v/>
      </c>
      <c r="S673" s="109" t="str">
        <f t="shared" si="3418"/>
        <v/>
      </c>
      <c r="T673" s="109" t="str">
        <f t="shared" si="3434"/>
        <v/>
      </c>
      <c r="U673" s="109" t="str">
        <f t="shared" si="3419"/>
        <v/>
      </c>
      <c r="V673" s="109" t="str">
        <f t="shared" si="3420"/>
        <v/>
      </c>
      <c r="W673" s="109" t="str">
        <f t="shared" si="3421"/>
        <v/>
      </c>
      <c r="X673" s="109" t="str">
        <f t="shared" si="3462"/>
        <v/>
      </c>
      <c r="Y673" s="109" t="str">
        <f t="shared" si="3422"/>
        <v/>
      </c>
      <c r="Z673" s="109" t="str">
        <f t="shared" si="3436"/>
        <v/>
      </c>
      <c r="AA673" s="109" t="str">
        <f t="shared" si="3423"/>
        <v/>
      </c>
      <c r="AB673" s="109" t="str">
        <f t="shared" si="3437"/>
        <v/>
      </c>
      <c r="AC673" s="109" t="str">
        <f t="shared" si="3424"/>
        <v/>
      </c>
      <c r="AD673" s="109" t="str">
        <f t="shared" si="3438"/>
        <v/>
      </c>
      <c r="AE673" s="109" t="str">
        <f t="shared" si="3425"/>
        <v/>
      </c>
      <c r="AF673" s="109" t="str">
        <f t="shared" si="3439"/>
        <v/>
      </c>
      <c r="AG673" s="109" t="str">
        <f t="shared" si="3440"/>
        <v/>
      </c>
      <c r="AH673" s="109" t="str">
        <f t="shared" si="3441"/>
        <v/>
      </c>
      <c r="AI673" s="35" t="str">
        <f t="shared" si="3442"/>
        <v/>
      </c>
      <c r="AJ673" s="109" t="str">
        <f t="shared" si="3443"/>
        <v/>
      </c>
      <c r="AK673" s="35" t="str">
        <f t="shared" si="3444"/>
        <v/>
      </c>
      <c r="AL673" s="109" t="str">
        <f t="shared" si="3445"/>
        <v/>
      </c>
      <c r="AM673" s="35" t="str">
        <f t="shared" si="3446"/>
        <v/>
      </c>
      <c r="AN673" s="109" t="str">
        <f t="shared" si="3447"/>
        <v/>
      </c>
      <c r="AO673" s="35" t="str">
        <f t="shared" si="3448"/>
        <v/>
      </c>
      <c r="AP673" s="109" t="str">
        <f t="shared" si="3449"/>
        <v/>
      </c>
      <c r="BB673">
        <v>248</v>
      </c>
      <c r="BE673" s="327">
        <f t="shared" si="3409"/>
        <v>10000</v>
      </c>
      <c r="JE673" s="327"/>
      <c r="JF673" s="327"/>
      <c r="MZ673">
        <v>247</v>
      </c>
      <c r="NA673" s="591">
        <f t="shared" si="3463"/>
        <v>0.02</v>
      </c>
      <c r="OU673">
        <v>247</v>
      </c>
      <c r="OV673" s="591">
        <f t="shared" si="3464"/>
        <v>0.02</v>
      </c>
      <c r="OW673" s="591">
        <f t="shared" si="3465"/>
        <v>0</v>
      </c>
    </row>
    <row r="674" spans="2:413" hidden="1" x14ac:dyDescent="0.3">
      <c r="B674">
        <v>248</v>
      </c>
      <c r="C674" s="109" t="str">
        <f t="shared" si="3410"/>
        <v/>
      </c>
      <c r="D674" s="109" t="str">
        <f t="shared" si="3426"/>
        <v/>
      </c>
      <c r="E674" s="109" t="str">
        <f t="shared" si="3411"/>
        <v/>
      </c>
      <c r="F674" s="109" t="str">
        <f t="shared" si="3427"/>
        <v/>
      </c>
      <c r="G674" s="109" t="str">
        <f t="shared" si="3412"/>
        <v/>
      </c>
      <c r="H674" s="109" t="str">
        <f t="shared" si="3428"/>
        <v/>
      </c>
      <c r="I674" s="109" t="str">
        <f t="shared" si="3413"/>
        <v/>
      </c>
      <c r="J674" s="109" t="str">
        <f t="shared" si="3429"/>
        <v/>
      </c>
      <c r="K674" s="109" t="str">
        <f t="shared" si="3414"/>
        <v/>
      </c>
      <c r="L674" s="109" t="str">
        <f t="shared" si="3430"/>
        <v/>
      </c>
      <c r="M674" s="109" t="str">
        <f t="shared" si="3415"/>
        <v/>
      </c>
      <c r="N674" s="109" t="str">
        <f t="shared" si="3431"/>
        <v/>
      </c>
      <c r="O674" s="109" t="str">
        <f t="shared" si="3416"/>
        <v/>
      </c>
      <c r="P674" s="109" t="str">
        <f t="shared" si="3432"/>
        <v/>
      </c>
      <c r="Q674" s="109" t="str">
        <f t="shared" si="3417"/>
        <v/>
      </c>
      <c r="R674" s="109" t="str">
        <f t="shared" si="3433"/>
        <v/>
      </c>
      <c r="S674" s="109" t="str">
        <f t="shared" si="3418"/>
        <v/>
      </c>
      <c r="T674" s="109" t="str">
        <f t="shared" si="3434"/>
        <v/>
      </c>
      <c r="U674" s="109" t="str">
        <f t="shared" si="3419"/>
        <v/>
      </c>
      <c r="V674" s="109" t="str">
        <f t="shared" si="3420"/>
        <v/>
      </c>
      <c r="W674" s="109" t="str">
        <f t="shared" si="3421"/>
        <v/>
      </c>
      <c r="X674" s="109" t="str">
        <f t="shared" si="3462"/>
        <v/>
      </c>
      <c r="Y674" s="109" t="str">
        <f t="shared" si="3422"/>
        <v/>
      </c>
      <c r="Z674" s="109" t="str">
        <f t="shared" si="3436"/>
        <v/>
      </c>
      <c r="AA674" s="109" t="str">
        <f t="shared" si="3423"/>
        <v/>
      </c>
      <c r="AB674" s="109" t="str">
        <f t="shared" si="3437"/>
        <v/>
      </c>
      <c r="AC674" s="109" t="str">
        <f t="shared" si="3424"/>
        <v/>
      </c>
      <c r="AD674" s="109" t="str">
        <f t="shared" si="3438"/>
        <v/>
      </c>
      <c r="AE674" s="109" t="str">
        <f t="shared" si="3425"/>
        <v/>
      </c>
      <c r="AF674" s="109" t="str">
        <f t="shared" si="3439"/>
        <v/>
      </c>
      <c r="AG674" s="109" t="str">
        <f t="shared" si="3440"/>
        <v/>
      </c>
      <c r="AH674" s="109" t="str">
        <f t="shared" si="3441"/>
        <v/>
      </c>
      <c r="AI674" s="35" t="str">
        <f t="shared" si="3442"/>
        <v/>
      </c>
      <c r="AJ674" s="109" t="str">
        <f t="shared" si="3443"/>
        <v/>
      </c>
      <c r="AK674" s="35" t="str">
        <f t="shared" si="3444"/>
        <v/>
      </c>
      <c r="AL674" s="109" t="str">
        <f t="shared" si="3445"/>
        <v/>
      </c>
      <c r="AM674" s="35" t="str">
        <f t="shared" si="3446"/>
        <v/>
      </c>
      <c r="AN674" s="109" t="str">
        <f t="shared" si="3447"/>
        <v/>
      </c>
      <c r="AO674" s="35" t="str">
        <f t="shared" si="3448"/>
        <v/>
      </c>
      <c r="AP674" s="109" t="str">
        <f t="shared" si="3449"/>
        <v/>
      </c>
      <c r="BB674">
        <v>249</v>
      </c>
      <c r="BE674" s="327">
        <f t="shared" si="3409"/>
        <v>10000</v>
      </c>
      <c r="JE674" s="327"/>
      <c r="JF674" s="327"/>
      <c r="MZ674">
        <v>248</v>
      </c>
      <c r="NA674" s="591">
        <f t="shared" si="3463"/>
        <v>0.02</v>
      </c>
      <c r="OU674">
        <v>248</v>
      </c>
      <c r="OV674" s="591">
        <f t="shared" si="3464"/>
        <v>0.02</v>
      </c>
      <c r="OW674" s="591">
        <f t="shared" si="3465"/>
        <v>0</v>
      </c>
    </row>
    <row r="675" spans="2:413" hidden="1" x14ac:dyDescent="0.3">
      <c r="B675">
        <v>249</v>
      </c>
      <c r="C675" s="109" t="str">
        <f t="shared" si="3410"/>
        <v/>
      </c>
      <c r="D675" s="109" t="str">
        <f t="shared" si="3426"/>
        <v/>
      </c>
      <c r="E675" s="109" t="str">
        <f t="shared" si="3411"/>
        <v/>
      </c>
      <c r="F675" s="109" t="str">
        <f t="shared" si="3427"/>
        <v/>
      </c>
      <c r="G675" s="109" t="str">
        <f t="shared" si="3412"/>
        <v/>
      </c>
      <c r="H675" s="109" t="str">
        <f t="shared" si="3428"/>
        <v/>
      </c>
      <c r="I675" s="109" t="str">
        <f t="shared" si="3413"/>
        <v/>
      </c>
      <c r="J675" s="109" t="str">
        <f t="shared" si="3429"/>
        <v/>
      </c>
      <c r="K675" s="109" t="str">
        <f t="shared" si="3414"/>
        <v/>
      </c>
      <c r="L675" s="109" t="str">
        <f t="shared" si="3430"/>
        <v/>
      </c>
      <c r="M675" s="109" t="str">
        <f t="shared" si="3415"/>
        <v/>
      </c>
      <c r="N675" s="109" t="str">
        <f t="shared" si="3431"/>
        <v/>
      </c>
      <c r="O675" s="109" t="str">
        <f t="shared" si="3416"/>
        <v/>
      </c>
      <c r="P675" s="109" t="str">
        <f t="shared" si="3432"/>
        <v/>
      </c>
      <c r="Q675" s="109" t="str">
        <f t="shared" si="3417"/>
        <v/>
      </c>
      <c r="R675" s="109" t="str">
        <f t="shared" si="3433"/>
        <v/>
      </c>
      <c r="S675" s="109" t="str">
        <f t="shared" si="3418"/>
        <v/>
      </c>
      <c r="T675" s="109" t="str">
        <f t="shared" si="3434"/>
        <v/>
      </c>
      <c r="U675" s="109" t="str">
        <f t="shared" si="3419"/>
        <v/>
      </c>
      <c r="V675" s="109" t="str">
        <f t="shared" si="3420"/>
        <v/>
      </c>
      <c r="W675" s="109" t="str">
        <f t="shared" si="3421"/>
        <v/>
      </c>
      <c r="X675" s="109" t="str">
        <f t="shared" si="3462"/>
        <v/>
      </c>
      <c r="Y675" s="109" t="str">
        <f t="shared" si="3422"/>
        <v/>
      </c>
      <c r="Z675" s="109" t="str">
        <f t="shared" si="3436"/>
        <v/>
      </c>
      <c r="AA675" s="109" t="str">
        <f t="shared" si="3423"/>
        <v/>
      </c>
      <c r="AB675" s="109" t="str">
        <f t="shared" si="3437"/>
        <v/>
      </c>
      <c r="AC675" s="109" t="str">
        <f t="shared" si="3424"/>
        <v/>
      </c>
      <c r="AD675" s="109" t="str">
        <f t="shared" si="3438"/>
        <v/>
      </c>
      <c r="AE675" s="109" t="str">
        <f t="shared" si="3425"/>
        <v/>
      </c>
      <c r="AF675" s="109" t="str">
        <f t="shared" si="3439"/>
        <v/>
      </c>
      <c r="AG675" s="109" t="str">
        <f t="shared" si="3440"/>
        <v/>
      </c>
      <c r="AH675" s="109" t="str">
        <f t="shared" si="3441"/>
        <v/>
      </c>
      <c r="AI675" s="35" t="str">
        <f t="shared" si="3442"/>
        <v/>
      </c>
      <c r="AJ675" s="109" t="str">
        <f t="shared" si="3443"/>
        <v/>
      </c>
      <c r="AK675" s="35" t="str">
        <f t="shared" si="3444"/>
        <v/>
      </c>
      <c r="AL675" s="109" t="str">
        <f t="shared" si="3445"/>
        <v/>
      </c>
      <c r="AM675" s="35" t="str">
        <f t="shared" si="3446"/>
        <v/>
      </c>
      <c r="AN675" s="109" t="str">
        <f t="shared" si="3447"/>
        <v/>
      </c>
      <c r="AO675" s="35" t="str">
        <f t="shared" si="3448"/>
        <v/>
      </c>
      <c r="AP675" s="109" t="str">
        <f t="shared" si="3449"/>
        <v/>
      </c>
      <c r="BB675">
        <v>250</v>
      </c>
      <c r="BE675" s="327">
        <f t="shared" si="3409"/>
        <v>10000</v>
      </c>
      <c r="JE675" s="327"/>
      <c r="JF675" s="327"/>
      <c r="MZ675">
        <v>249</v>
      </c>
      <c r="NA675" s="591">
        <f t="shared" si="3463"/>
        <v>0.02</v>
      </c>
      <c r="OU675">
        <v>249</v>
      </c>
      <c r="OV675" s="591">
        <f t="shared" si="3464"/>
        <v>0.02</v>
      </c>
      <c r="OW675" s="591">
        <f t="shared" si="3465"/>
        <v>0</v>
      </c>
    </row>
    <row r="676" spans="2:413" hidden="1" x14ac:dyDescent="0.3">
      <c r="B676">
        <v>250</v>
      </c>
      <c r="C676" s="109" t="str">
        <f t="shared" si="3410"/>
        <v/>
      </c>
      <c r="D676" s="109" t="str">
        <f t="shared" si="3426"/>
        <v/>
      </c>
      <c r="E676" s="109" t="str">
        <f t="shared" si="3411"/>
        <v/>
      </c>
      <c r="F676" s="109" t="str">
        <f t="shared" si="3427"/>
        <v/>
      </c>
      <c r="G676" s="109" t="str">
        <f t="shared" si="3412"/>
        <v/>
      </c>
      <c r="H676" s="109" t="str">
        <f t="shared" si="3428"/>
        <v/>
      </c>
      <c r="I676" s="109" t="str">
        <f t="shared" si="3413"/>
        <v/>
      </c>
      <c r="J676" s="109" t="str">
        <f t="shared" si="3429"/>
        <v/>
      </c>
      <c r="K676" s="109" t="str">
        <f t="shared" si="3414"/>
        <v/>
      </c>
      <c r="L676" s="109" t="str">
        <f t="shared" si="3430"/>
        <v/>
      </c>
      <c r="M676" s="109" t="str">
        <f t="shared" si="3415"/>
        <v/>
      </c>
      <c r="N676" s="109" t="str">
        <f t="shared" si="3431"/>
        <v/>
      </c>
      <c r="O676" s="109" t="str">
        <f t="shared" si="3416"/>
        <v/>
      </c>
      <c r="P676" s="109" t="str">
        <f t="shared" si="3432"/>
        <v/>
      </c>
      <c r="Q676" s="109" t="str">
        <f t="shared" si="3417"/>
        <v/>
      </c>
      <c r="R676" s="109" t="str">
        <f t="shared" si="3433"/>
        <v/>
      </c>
      <c r="S676" s="109" t="str">
        <f t="shared" si="3418"/>
        <v/>
      </c>
      <c r="T676" s="109" t="str">
        <f t="shared" si="3434"/>
        <v/>
      </c>
      <c r="U676" s="109" t="str">
        <f t="shared" si="3419"/>
        <v/>
      </c>
      <c r="V676" s="109" t="str">
        <f t="shared" si="3420"/>
        <v/>
      </c>
      <c r="W676" s="109" t="str">
        <f t="shared" si="3421"/>
        <v/>
      </c>
      <c r="X676" s="109" t="str">
        <f t="shared" si="3462"/>
        <v/>
      </c>
      <c r="Y676" s="109" t="str">
        <f t="shared" si="3422"/>
        <v/>
      </c>
      <c r="Z676" s="109" t="str">
        <f t="shared" si="3436"/>
        <v/>
      </c>
      <c r="AA676" s="109" t="str">
        <f t="shared" si="3423"/>
        <v/>
      </c>
      <c r="AB676" s="109" t="str">
        <f t="shared" si="3437"/>
        <v/>
      </c>
      <c r="AC676" s="109" t="str">
        <f t="shared" si="3424"/>
        <v/>
      </c>
      <c r="AD676" s="109" t="str">
        <f t="shared" si="3438"/>
        <v/>
      </c>
      <c r="AE676" s="109" t="str">
        <f t="shared" si="3425"/>
        <v/>
      </c>
      <c r="AF676" s="109" t="str">
        <f t="shared" si="3439"/>
        <v/>
      </c>
      <c r="AG676" s="109" t="str">
        <f t="shared" si="3440"/>
        <v/>
      </c>
      <c r="AH676" s="109" t="str">
        <f t="shared" si="3441"/>
        <v/>
      </c>
      <c r="AI676" s="35" t="str">
        <f t="shared" si="3442"/>
        <v/>
      </c>
      <c r="AJ676" s="109" t="str">
        <f t="shared" si="3443"/>
        <v/>
      </c>
      <c r="AK676" s="35" t="str">
        <f t="shared" si="3444"/>
        <v/>
      </c>
      <c r="AL676" s="109" t="str">
        <f t="shared" si="3445"/>
        <v/>
      </c>
      <c r="AM676" s="35" t="str">
        <f t="shared" si="3446"/>
        <v/>
      </c>
      <c r="AN676" s="109" t="str">
        <f t="shared" si="3447"/>
        <v/>
      </c>
      <c r="AO676" s="35" t="str">
        <f t="shared" si="3448"/>
        <v/>
      </c>
      <c r="AP676" s="109" t="str">
        <f t="shared" si="3449"/>
        <v/>
      </c>
      <c r="BB676">
        <v>251</v>
      </c>
      <c r="BE676" s="327">
        <f t="shared" si="3409"/>
        <v>10000</v>
      </c>
      <c r="JE676" s="327"/>
      <c r="JF676" s="327"/>
      <c r="MZ676">
        <v>250</v>
      </c>
      <c r="NA676" s="591">
        <f t="shared" si="3463"/>
        <v>0.02</v>
      </c>
      <c r="OU676">
        <v>250</v>
      </c>
      <c r="OV676" s="591">
        <f t="shared" si="3464"/>
        <v>0.02</v>
      </c>
      <c r="OW676" s="591">
        <f t="shared" si="3465"/>
        <v>0</v>
      </c>
    </row>
    <row r="677" spans="2:413" hidden="1" x14ac:dyDescent="0.3">
      <c r="B677">
        <v>251</v>
      </c>
      <c r="C677" s="109" t="str">
        <f t="shared" si="3410"/>
        <v/>
      </c>
      <c r="D677" s="109" t="str">
        <f t="shared" si="3426"/>
        <v/>
      </c>
      <c r="E677" s="109" t="str">
        <f t="shared" si="3411"/>
        <v/>
      </c>
      <c r="F677" s="109" t="str">
        <f t="shared" si="3427"/>
        <v/>
      </c>
      <c r="G677" s="109" t="str">
        <f t="shared" si="3412"/>
        <v/>
      </c>
      <c r="H677" s="109" t="str">
        <f t="shared" si="3428"/>
        <v/>
      </c>
      <c r="I677" s="109" t="str">
        <f t="shared" si="3413"/>
        <v/>
      </c>
      <c r="J677" s="109" t="str">
        <f t="shared" si="3429"/>
        <v/>
      </c>
      <c r="K677" s="109" t="str">
        <f t="shared" si="3414"/>
        <v/>
      </c>
      <c r="L677" s="109" t="str">
        <f t="shared" si="3430"/>
        <v/>
      </c>
      <c r="M677" s="109" t="str">
        <f t="shared" si="3415"/>
        <v/>
      </c>
      <c r="N677" s="109" t="str">
        <f t="shared" si="3431"/>
        <v/>
      </c>
      <c r="O677" s="109" t="str">
        <f t="shared" si="3416"/>
        <v/>
      </c>
      <c r="P677" s="109" t="str">
        <f t="shared" si="3432"/>
        <v/>
      </c>
      <c r="Q677" s="109" t="str">
        <f t="shared" si="3417"/>
        <v/>
      </c>
      <c r="R677" s="109" t="str">
        <f t="shared" si="3433"/>
        <v/>
      </c>
      <c r="S677" s="109" t="str">
        <f t="shared" si="3418"/>
        <v/>
      </c>
      <c r="T677" s="109" t="str">
        <f t="shared" si="3434"/>
        <v/>
      </c>
      <c r="U677" s="109" t="str">
        <f t="shared" si="3419"/>
        <v/>
      </c>
      <c r="V677" s="109" t="str">
        <f t="shared" si="3420"/>
        <v/>
      </c>
      <c r="W677" s="109" t="str">
        <f t="shared" si="3421"/>
        <v/>
      </c>
      <c r="X677" s="109" t="str">
        <f t="shared" si="3462"/>
        <v/>
      </c>
      <c r="Y677" s="109" t="str">
        <f t="shared" si="3422"/>
        <v/>
      </c>
      <c r="Z677" s="109" t="str">
        <f t="shared" si="3436"/>
        <v/>
      </c>
      <c r="AA677" s="109" t="str">
        <f t="shared" si="3423"/>
        <v/>
      </c>
      <c r="AB677" s="109" t="str">
        <f t="shared" si="3437"/>
        <v/>
      </c>
      <c r="AC677" s="109" t="str">
        <f t="shared" si="3424"/>
        <v/>
      </c>
      <c r="AD677" s="109" t="str">
        <f t="shared" si="3438"/>
        <v/>
      </c>
      <c r="AE677" s="109" t="str">
        <f t="shared" si="3425"/>
        <v/>
      </c>
      <c r="AF677" s="109" t="str">
        <f t="shared" si="3439"/>
        <v/>
      </c>
      <c r="AG677" s="109" t="str">
        <f t="shared" si="3440"/>
        <v/>
      </c>
      <c r="AH677" s="109" t="str">
        <f t="shared" si="3441"/>
        <v/>
      </c>
      <c r="AI677" s="35" t="str">
        <f t="shared" si="3442"/>
        <v/>
      </c>
      <c r="AJ677" s="109" t="str">
        <f t="shared" si="3443"/>
        <v/>
      </c>
      <c r="AK677" s="35" t="str">
        <f t="shared" si="3444"/>
        <v/>
      </c>
      <c r="AL677" s="109" t="str">
        <f t="shared" si="3445"/>
        <v/>
      </c>
      <c r="AM677" s="35" t="str">
        <f t="shared" si="3446"/>
        <v/>
      </c>
      <c r="AN677" s="109" t="str">
        <f t="shared" si="3447"/>
        <v/>
      </c>
      <c r="AO677" s="35" t="str">
        <f t="shared" si="3448"/>
        <v/>
      </c>
      <c r="AP677" s="109" t="str">
        <f t="shared" si="3449"/>
        <v/>
      </c>
      <c r="BB677">
        <v>252</v>
      </c>
      <c r="BE677" s="327">
        <f t="shared" si="3409"/>
        <v>10000</v>
      </c>
      <c r="JE677" s="327"/>
      <c r="JF677" s="327"/>
      <c r="MZ677">
        <v>251</v>
      </c>
      <c r="NA677" s="591">
        <f t="shared" si="3463"/>
        <v>0.02</v>
      </c>
      <c r="OU677">
        <v>251</v>
      </c>
      <c r="OV677" s="591">
        <f t="shared" si="3464"/>
        <v>0.02</v>
      </c>
      <c r="OW677" s="591">
        <f t="shared" si="3465"/>
        <v>0</v>
      </c>
    </row>
    <row r="678" spans="2:413" hidden="1" x14ac:dyDescent="0.3">
      <c r="B678">
        <v>252</v>
      </c>
      <c r="C678" s="109" t="str">
        <f t="shared" si="3410"/>
        <v/>
      </c>
      <c r="D678" s="109" t="str">
        <f t="shared" si="3426"/>
        <v/>
      </c>
      <c r="E678" s="109" t="str">
        <f t="shared" si="3411"/>
        <v/>
      </c>
      <c r="F678" s="109" t="str">
        <f t="shared" si="3427"/>
        <v/>
      </c>
      <c r="G678" s="109" t="str">
        <f t="shared" si="3412"/>
        <v/>
      </c>
      <c r="H678" s="109" t="str">
        <f t="shared" si="3428"/>
        <v/>
      </c>
      <c r="I678" s="109" t="str">
        <f t="shared" si="3413"/>
        <v/>
      </c>
      <c r="J678" s="109" t="str">
        <f t="shared" si="3429"/>
        <v/>
      </c>
      <c r="K678" s="109" t="str">
        <f t="shared" si="3414"/>
        <v/>
      </c>
      <c r="L678" s="109" t="str">
        <f t="shared" si="3430"/>
        <v/>
      </c>
      <c r="M678" s="109" t="str">
        <f t="shared" si="3415"/>
        <v/>
      </c>
      <c r="N678" s="109" t="str">
        <f t="shared" si="3431"/>
        <v/>
      </c>
      <c r="O678" s="109" t="str">
        <f t="shared" si="3416"/>
        <v/>
      </c>
      <c r="P678" s="109" t="str">
        <f t="shared" si="3432"/>
        <v/>
      </c>
      <c r="Q678" s="109" t="str">
        <f t="shared" si="3417"/>
        <v/>
      </c>
      <c r="R678" s="109" t="str">
        <f t="shared" si="3433"/>
        <v/>
      </c>
      <c r="S678" s="109" t="str">
        <f t="shared" si="3418"/>
        <v/>
      </c>
      <c r="T678" s="109" t="str">
        <f t="shared" si="3434"/>
        <v/>
      </c>
      <c r="U678" s="109" t="str">
        <f t="shared" si="3419"/>
        <v/>
      </c>
      <c r="V678" s="109" t="str">
        <f t="shared" si="3420"/>
        <v/>
      </c>
      <c r="W678" s="109" t="str">
        <f t="shared" si="3421"/>
        <v/>
      </c>
      <c r="X678" s="109" t="str">
        <f t="shared" si="3462"/>
        <v/>
      </c>
      <c r="Y678" s="109" t="str">
        <f t="shared" si="3422"/>
        <v/>
      </c>
      <c r="Z678" s="109" t="str">
        <f t="shared" si="3436"/>
        <v/>
      </c>
      <c r="AA678" s="109" t="str">
        <f t="shared" si="3423"/>
        <v/>
      </c>
      <c r="AB678" s="109" t="str">
        <f t="shared" si="3437"/>
        <v/>
      </c>
      <c r="AC678" s="109" t="str">
        <f t="shared" si="3424"/>
        <v/>
      </c>
      <c r="AD678" s="109" t="str">
        <f t="shared" si="3438"/>
        <v/>
      </c>
      <c r="AE678" s="109" t="str">
        <f t="shared" si="3425"/>
        <v/>
      </c>
      <c r="AF678" s="109" t="str">
        <f t="shared" si="3439"/>
        <v/>
      </c>
      <c r="AG678" s="109" t="str">
        <f t="shared" si="3440"/>
        <v/>
      </c>
      <c r="AH678" s="109" t="str">
        <f t="shared" si="3441"/>
        <v/>
      </c>
      <c r="AI678" s="35" t="str">
        <f t="shared" si="3442"/>
        <v/>
      </c>
      <c r="AJ678" s="109" t="str">
        <f t="shared" si="3443"/>
        <v/>
      </c>
      <c r="AK678" s="35" t="str">
        <f t="shared" si="3444"/>
        <v/>
      </c>
      <c r="AL678" s="109" t="str">
        <f t="shared" si="3445"/>
        <v/>
      </c>
      <c r="AM678" s="35" t="str">
        <f t="shared" si="3446"/>
        <v/>
      </c>
      <c r="AN678" s="109" t="str">
        <f t="shared" si="3447"/>
        <v/>
      </c>
      <c r="AO678" s="35" t="str">
        <f t="shared" si="3448"/>
        <v/>
      </c>
      <c r="AP678" s="109" t="str">
        <f t="shared" si="3449"/>
        <v/>
      </c>
      <c r="BB678">
        <v>253</v>
      </c>
      <c r="BE678" s="327">
        <f t="shared" si="3409"/>
        <v>10000</v>
      </c>
      <c r="JE678" s="327"/>
      <c r="JF678" s="327"/>
      <c r="MZ678" s="616">
        <v>252</v>
      </c>
      <c r="NA678" s="617">
        <f t="shared" si="3463"/>
        <v>0.02</v>
      </c>
      <c r="OU678" s="616">
        <v>252</v>
      </c>
      <c r="OV678" s="617">
        <f t="shared" si="3464"/>
        <v>0.02</v>
      </c>
      <c r="OW678" s="617">
        <f t="shared" si="3465"/>
        <v>0</v>
      </c>
    </row>
    <row r="679" spans="2:413" hidden="1" x14ac:dyDescent="0.3">
      <c r="B679">
        <v>253</v>
      </c>
      <c r="C679" s="109" t="str">
        <f t="shared" si="3410"/>
        <v/>
      </c>
      <c r="D679" s="109" t="str">
        <f t="shared" si="3426"/>
        <v/>
      </c>
      <c r="E679" s="109" t="str">
        <f t="shared" si="3411"/>
        <v/>
      </c>
      <c r="F679" s="109" t="str">
        <f t="shared" si="3427"/>
        <v/>
      </c>
      <c r="G679" s="109" t="str">
        <f t="shared" si="3412"/>
        <v/>
      </c>
      <c r="H679" s="109" t="str">
        <f t="shared" si="3428"/>
        <v/>
      </c>
      <c r="I679" s="109" t="str">
        <f t="shared" si="3413"/>
        <v/>
      </c>
      <c r="J679" s="109" t="str">
        <f t="shared" si="3429"/>
        <v/>
      </c>
      <c r="K679" s="109" t="str">
        <f t="shared" si="3414"/>
        <v/>
      </c>
      <c r="L679" s="109" t="str">
        <f t="shared" si="3430"/>
        <v/>
      </c>
      <c r="M679" s="109" t="str">
        <f t="shared" si="3415"/>
        <v/>
      </c>
      <c r="N679" s="109" t="str">
        <f t="shared" si="3431"/>
        <v/>
      </c>
      <c r="O679" s="109" t="str">
        <f t="shared" si="3416"/>
        <v/>
      </c>
      <c r="P679" s="109" t="str">
        <f t="shared" si="3432"/>
        <v/>
      </c>
      <c r="Q679" s="109" t="str">
        <f t="shared" si="3417"/>
        <v/>
      </c>
      <c r="R679" s="109" t="str">
        <f t="shared" si="3433"/>
        <v/>
      </c>
      <c r="S679" s="109" t="str">
        <f t="shared" si="3418"/>
        <v/>
      </c>
      <c r="T679" s="109" t="str">
        <f t="shared" si="3434"/>
        <v/>
      </c>
      <c r="U679" s="109" t="str">
        <f t="shared" si="3419"/>
        <v/>
      </c>
      <c r="V679" s="109" t="str">
        <f t="shared" si="3420"/>
        <v/>
      </c>
      <c r="W679" s="109" t="str">
        <f t="shared" si="3421"/>
        <v/>
      </c>
      <c r="X679" s="109" t="str">
        <f t="shared" si="3462"/>
        <v/>
      </c>
      <c r="Y679" s="109" t="str">
        <f t="shared" si="3422"/>
        <v/>
      </c>
      <c r="Z679" s="109" t="str">
        <f t="shared" si="3436"/>
        <v/>
      </c>
      <c r="AA679" s="109" t="str">
        <f t="shared" si="3423"/>
        <v/>
      </c>
      <c r="AB679" s="109" t="str">
        <f t="shared" si="3437"/>
        <v/>
      </c>
      <c r="AC679" s="109" t="str">
        <f t="shared" si="3424"/>
        <v/>
      </c>
      <c r="AD679" s="109" t="str">
        <f t="shared" si="3438"/>
        <v/>
      </c>
      <c r="AE679" s="109" t="str">
        <f t="shared" si="3425"/>
        <v/>
      </c>
      <c r="AF679" s="109" t="str">
        <f t="shared" si="3439"/>
        <v/>
      </c>
      <c r="AG679" s="109" t="str">
        <f t="shared" si="3440"/>
        <v/>
      </c>
      <c r="AH679" s="109" t="str">
        <f t="shared" si="3441"/>
        <v/>
      </c>
      <c r="AI679" s="35" t="str">
        <f t="shared" si="3442"/>
        <v/>
      </c>
      <c r="AJ679" s="109" t="str">
        <f t="shared" si="3443"/>
        <v/>
      </c>
      <c r="AK679" s="35" t="str">
        <f t="shared" si="3444"/>
        <v/>
      </c>
      <c r="AL679" s="109" t="str">
        <f t="shared" si="3445"/>
        <v/>
      </c>
      <c r="AM679" s="35" t="str">
        <f t="shared" si="3446"/>
        <v/>
      </c>
      <c r="AN679" s="109" t="str">
        <f t="shared" si="3447"/>
        <v/>
      </c>
      <c r="AO679" s="35" t="str">
        <f t="shared" si="3448"/>
        <v/>
      </c>
      <c r="AP679" s="109" t="str">
        <f t="shared" si="3449"/>
        <v/>
      </c>
      <c r="BB679">
        <v>254</v>
      </c>
      <c r="BE679" s="327">
        <f t="shared" si="3409"/>
        <v>10000</v>
      </c>
      <c r="JE679" s="327"/>
      <c r="JF679" s="327"/>
      <c r="MZ679">
        <v>253</v>
      </c>
      <c r="NA679" s="591">
        <f>$D$7+($AT$48*$L$7)+($AV$48*$M$7)</f>
        <v>0.02</v>
      </c>
      <c r="OU679">
        <v>253</v>
      </c>
      <c r="OV679" s="591">
        <f>$D$7+($BB$48*$L$7)+($BD$48*$M$7)</f>
        <v>0.02</v>
      </c>
      <c r="OW679" s="591">
        <f>($BB$48)+($BD$48)</f>
        <v>0</v>
      </c>
    </row>
    <row r="680" spans="2:413" hidden="1" x14ac:dyDescent="0.3">
      <c r="B680">
        <v>254</v>
      </c>
      <c r="C680" s="109" t="str">
        <f t="shared" si="3410"/>
        <v/>
      </c>
      <c r="D680" s="109" t="str">
        <f t="shared" si="3426"/>
        <v/>
      </c>
      <c r="E680" s="109" t="str">
        <f t="shared" si="3411"/>
        <v/>
      </c>
      <c r="F680" s="109" t="str">
        <f t="shared" si="3427"/>
        <v/>
      </c>
      <c r="G680" s="109" t="str">
        <f t="shared" si="3412"/>
        <v/>
      </c>
      <c r="H680" s="109" t="str">
        <f t="shared" si="3428"/>
        <v/>
      </c>
      <c r="I680" s="109" t="str">
        <f t="shared" si="3413"/>
        <v/>
      </c>
      <c r="J680" s="109" t="str">
        <f t="shared" si="3429"/>
        <v/>
      </c>
      <c r="K680" s="109" t="str">
        <f t="shared" si="3414"/>
        <v/>
      </c>
      <c r="L680" s="109" t="str">
        <f t="shared" si="3430"/>
        <v/>
      </c>
      <c r="M680" s="109" t="str">
        <f t="shared" si="3415"/>
        <v/>
      </c>
      <c r="N680" s="109" t="str">
        <f t="shared" si="3431"/>
        <v/>
      </c>
      <c r="O680" s="109" t="str">
        <f t="shared" si="3416"/>
        <v/>
      </c>
      <c r="P680" s="109" t="str">
        <f t="shared" si="3432"/>
        <v/>
      </c>
      <c r="Q680" s="109" t="str">
        <f t="shared" si="3417"/>
        <v/>
      </c>
      <c r="R680" s="109" t="str">
        <f t="shared" si="3433"/>
        <v/>
      </c>
      <c r="S680" s="109" t="str">
        <f t="shared" si="3418"/>
        <v/>
      </c>
      <c r="T680" s="109" t="str">
        <f t="shared" si="3434"/>
        <v/>
      </c>
      <c r="U680" s="109" t="str">
        <f t="shared" si="3419"/>
        <v/>
      </c>
      <c r="V680" s="109" t="str">
        <f t="shared" si="3420"/>
        <v/>
      </c>
      <c r="W680" s="109" t="str">
        <f t="shared" si="3421"/>
        <v/>
      </c>
      <c r="X680" s="109" t="str">
        <f t="shared" si="3462"/>
        <v/>
      </c>
      <c r="Y680" s="109" t="str">
        <f t="shared" si="3422"/>
        <v/>
      </c>
      <c r="Z680" s="109" t="str">
        <f t="shared" si="3436"/>
        <v/>
      </c>
      <c r="AA680" s="109" t="str">
        <f t="shared" si="3423"/>
        <v/>
      </c>
      <c r="AB680" s="109" t="str">
        <f t="shared" si="3437"/>
        <v/>
      </c>
      <c r="AC680" s="109" t="str">
        <f t="shared" si="3424"/>
        <v/>
      </c>
      <c r="AD680" s="109" t="str">
        <f t="shared" si="3438"/>
        <v/>
      </c>
      <c r="AE680" s="109" t="str">
        <f t="shared" si="3425"/>
        <v/>
      </c>
      <c r="AF680" s="109" t="str">
        <f t="shared" si="3439"/>
        <v/>
      </c>
      <c r="AG680" s="109" t="str">
        <f t="shared" si="3440"/>
        <v/>
      </c>
      <c r="AH680" s="109" t="str">
        <f t="shared" si="3441"/>
        <v/>
      </c>
      <c r="AI680" s="35" t="str">
        <f t="shared" si="3442"/>
        <v/>
      </c>
      <c r="AJ680" s="109" t="str">
        <f t="shared" si="3443"/>
        <v/>
      </c>
      <c r="AK680" s="35" t="str">
        <f t="shared" si="3444"/>
        <v/>
      </c>
      <c r="AL680" s="109" t="str">
        <f t="shared" si="3445"/>
        <v/>
      </c>
      <c r="AM680" s="35" t="str">
        <f t="shared" si="3446"/>
        <v/>
      </c>
      <c r="AN680" s="109" t="str">
        <f t="shared" si="3447"/>
        <v/>
      </c>
      <c r="AO680" s="35" t="str">
        <f t="shared" si="3448"/>
        <v/>
      </c>
      <c r="AP680" s="109" t="str">
        <f t="shared" si="3449"/>
        <v/>
      </c>
      <c r="BB680">
        <v>255</v>
      </c>
      <c r="BE680" s="327">
        <f t="shared" si="3409"/>
        <v>10000</v>
      </c>
      <c r="JE680" s="327"/>
      <c r="JF680" s="327"/>
      <c r="MZ680">
        <v>254</v>
      </c>
      <c r="NA680" s="591">
        <f t="shared" ref="NA680:NA690" si="3466">$D$7+($AT$48*$L$7)+($AV$48*$M$7)</f>
        <v>0.02</v>
      </c>
      <c r="OU680">
        <v>254</v>
      </c>
      <c r="OV680" s="591">
        <f t="shared" ref="OV680:OV690" si="3467">$D$7+($BB$48*$L$7)+($BD$48*$M$7)</f>
        <v>0.02</v>
      </c>
      <c r="OW680" s="591">
        <f t="shared" ref="OW680:OW690" si="3468">($BB$48)+($BD$48)</f>
        <v>0</v>
      </c>
    </row>
    <row r="681" spans="2:413" hidden="1" x14ac:dyDescent="0.3">
      <c r="B681">
        <v>255</v>
      </c>
      <c r="C681" s="109" t="str">
        <f t="shared" si="3410"/>
        <v/>
      </c>
      <c r="D681" s="109" t="str">
        <f t="shared" si="3426"/>
        <v/>
      </c>
      <c r="E681" s="109" t="str">
        <f t="shared" si="3411"/>
        <v/>
      </c>
      <c r="F681" s="109" t="str">
        <f t="shared" si="3427"/>
        <v/>
      </c>
      <c r="G681" s="109" t="str">
        <f t="shared" si="3412"/>
        <v/>
      </c>
      <c r="H681" s="109" t="str">
        <f t="shared" si="3428"/>
        <v/>
      </c>
      <c r="I681" s="109" t="str">
        <f t="shared" si="3413"/>
        <v/>
      </c>
      <c r="J681" s="109" t="str">
        <f t="shared" si="3429"/>
        <v/>
      </c>
      <c r="K681" s="109" t="str">
        <f t="shared" si="3414"/>
        <v/>
      </c>
      <c r="L681" s="109" t="str">
        <f t="shared" si="3430"/>
        <v/>
      </c>
      <c r="M681" s="109" t="str">
        <f t="shared" si="3415"/>
        <v/>
      </c>
      <c r="N681" s="109" t="str">
        <f t="shared" si="3431"/>
        <v/>
      </c>
      <c r="O681" s="109" t="str">
        <f t="shared" si="3416"/>
        <v/>
      </c>
      <c r="P681" s="109" t="str">
        <f t="shared" si="3432"/>
        <v/>
      </c>
      <c r="Q681" s="109" t="str">
        <f t="shared" si="3417"/>
        <v/>
      </c>
      <c r="R681" s="109" t="str">
        <f t="shared" si="3433"/>
        <v/>
      </c>
      <c r="S681" s="109" t="str">
        <f t="shared" si="3418"/>
        <v/>
      </c>
      <c r="T681" s="109" t="str">
        <f t="shared" si="3434"/>
        <v/>
      </c>
      <c r="U681" s="109" t="str">
        <f t="shared" si="3419"/>
        <v/>
      </c>
      <c r="V681" s="109" t="str">
        <f t="shared" si="3420"/>
        <v/>
      </c>
      <c r="W681" s="109" t="str">
        <f t="shared" si="3421"/>
        <v/>
      </c>
      <c r="X681" s="109" t="str">
        <f t="shared" si="3462"/>
        <v/>
      </c>
      <c r="Y681" s="109" t="str">
        <f t="shared" si="3422"/>
        <v/>
      </c>
      <c r="Z681" s="109" t="str">
        <f t="shared" si="3436"/>
        <v/>
      </c>
      <c r="AA681" s="109" t="str">
        <f t="shared" si="3423"/>
        <v/>
      </c>
      <c r="AB681" s="109" t="str">
        <f t="shared" si="3437"/>
        <v/>
      </c>
      <c r="AC681" s="109" t="str">
        <f t="shared" si="3424"/>
        <v/>
      </c>
      <c r="AD681" s="109" t="str">
        <f t="shared" si="3438"/>
        <v/>
      </c>
      <c r="AE681" s="109" t="str">
        <f t="shared" si="3425"/>
        <v/>
      </c>
      <c r="AF681" s="109" t="str">
        <f t="shared" si="3439"/>
        <v/>
      </c>
      <c r="AG681" s="109" t="str">
        <f t="shared" si="3440"/>
        <v/>
      </c>
      <c r="AH681" s="109" t="str">
        <f t="shared" si="3441"/>
        <v/>
      </c>
      <c r="AI681" s="35" t="str">
        <f t="shared" si="3442"/>
        <v/>
      </c>
      <c r="AJ681" s="109" t="str">
        <f t="shared" si="3443"/>
        <v/>
      </c>
      <c r="AK681" s="35" t="str">
        <f t="shared" si="3444"/>
        <v/>
      </c>
      <c r="AL681" s="109" t="str">
        <f t="shared" si="3445"/>
        <v/>
      </c>
      <c r="AM681" s="35" t="str">
        <f t="shared" si="3446"/>
        <v/>
      </c>
      <c r="AN681" s="109" t="str">
        <f t="shared" si="3447"/>
        <v/>
      </c>
      <c r="AO681" s="35" t="str">
        <f t="shared" si="3448"/>
        <v/>
      </c>
      <c r="AP681" s="109" t="str">
        <f t="shared" si="3449"/>
        <v/>
      </c>
      <c r="BB681">
        <v>256</v>
      </c>
      <c r="BE681" s="327">
        <f t="shared" si="3409"/>
        <v>10000</v>
      </c>
      <c r="JE681" s="327"/>
      <c r="JF681" s="327"/>
      <c r="MZ681">
        <v>255</v>
      </c>
      <c r="NA681" s="591">
        <f t="shared" si="3466"/>
        <v>0.02</v>
      </c>
      <c r="OU681">
        <v>255</v>
      </c>
      <c r="OV681" s="591">
        <f t="shared" si="3467"/>
        <v>0.02</v>
      </c>
      <c r="OW681" s="591">
        <f t="shared" si="3468"/>
        <v>0</v>
      </c>
    </row>
    <row r="682" spans="2:413" hidden="1" x14ac:dyDescent="0.3">
      <c r="B682">
        <v>256</v>
      </c>
      <c r="C682" s="109" t="str">
        <f t="shared" si="3410"/>
        <v/>
      </c>
      <c r="D682" s="109" t="str">
        <f t="shared" si="3426"/>
        <v/>
      </c>
      <c r="E682" s="109" t="str">
        <f t="shared" si="3411"/>
        <v/>
      </c>
      <c r="F682" s="109" t="str">
        <f t="shared" si="3427"/>
        <v/>
      </c>
      <c r="G682" s="109" t="str">
        <f t="shared" si="3412"/>
        <v/>
      </c>
      <c r="H682" s="109" t="str">
        <f t="shared" si="3428"/>
        <v/>
      </c>
      <c r="I682" s="109" t="str">
        <f t="shared" si="3413"/>
        <v/>
      </c>
      <c r="J682" s="109" t="str">
        <f t="shared" si="3429"/>
        <v/>
      </c>
      <c r="K682" s="109" t="str">
        <f t="shared" si="3414"/>
        <v/>
      </c>
      <c r="L682" s="109" t="str">
        <f t="shared" si="3430"/>
        <v/>
      </c>
      <c r="M682" s="109" t="str">
        <f t="shared" si="3415"/>
        <v/>
      </c>
      <c r="N682" s="109" t="str">
        <f t="shared" si="3431"/>
        <v/>
      </c>
      <c r="O682" s="109" t="str">
        <f t="shared" si="3416"/>
        <v/>
      </c>
      <c r="P682" s="109" t="str">
        <f t="shared" si="3432"/>
        <v/>
      </c>
      <c r="Q682" s="109" t="str">
        <f t="shared" si="3417"/>
        <v/>
      </c>
      <c r="R682" s="109" t="str">
        <f t="shared" si="3433"/>
        <v/>
      </c>
      <c r="S682" s="109" t="str">
        <f t="shared" si="3418"/>
        <v/>
      </c>
      <c r="T682" s="109" t="str">
        <f t="shared" si="3434"/>
        <v/>
      </c>
      <c r="U682" s="109" t="str">
        <f t="shared" si="3419"/>
        <v/>
      </c>
      <c r="V682" s="109" t="str">
        <f t="shared" si="3420"/>
        <v/>
      </c>
      <c r="W682" s="109" t="str">
        <f t="shared" si="3421"/>
        <v/>
      </c>
      <c r="X682" s="109" t="str">
        <f t="shared" si="3462"/>
        <v/>
      </c>
      <c r="Y682" s="109" t="str">
        <f t="shared" si="3422"/>
        <v/>
      </c>
      <c r="Z682" s="109" t="str">
        <f t="shared" si="3436"/>
        <v/>
      </c>
      <c r="AA682" s="109" t="str">
        <f t="shared" si="3423"/>
        <v/>
      </c>
      <c r="AB682" s="109" t="str">
        <f t="shared" si="3437"/>
        <v/>
      </c>
      <c r="AC682" s="109" t="str">
        <f t="shared" si="3424"/>
        <v/>
      </c>
      <c r="AD682" s="109" t="str">
        <f t="shared" si="3438"/>
        <v/>
      </c>
      <c r="AE682" s="109" t="str">
        <f t="shared" si="3425"/>
        <v/>
      </c>
      <c r="AF682" s="109" t="str">
        <f t="shared" si="3439"/>
        <v/>
      </c>
      <c r="AG682" s="109" t="str">
        <f t="shared" si="3440"/>
        <v/>
      </c>
      <c r="AH682" s="109" t="str">
        <f t="shared" si="3441"/>
        <v/>
      </c>
      <c r="AI682" s="35" t="str">
        <f t="shared" si="3442"/>
        <v/>
      </c>
      <c r="AJ682" s="109" t="str">
        <f t="shared" si="3443"/>
        <v/>
      </c>
      <c r="AK682" s="35" t="str">
        <f t="shared" si="3444"/>
        <v/>
      </c>
      <c r="AL682" s="109" t="str">
        <f t="shared" si="3445"/>
        <v/>
      </c>
      <c r="AM682" s="35" t="str">
        <f t="shared" si="3446"/>
        <v/>
      </c>
      <c r="AN682" s="109" t="str">
        <f t="shared" si="3447"/>
        <v/>
      </c>
      <c r="AO682" s="35" t="str">
        <f t="shared" si="3448"/>
        <v/>
      </c>
      <c r="AP682" s="109" t="str">
        <f t="shared" si="3449"/>
        <v/>
      </c>
      <c r="BB682">
        <v>257</v>
      </c>
      <c r="BE682" s="327">
        <f t="shared" ref="BE682:BE745" si="3469">IF(AK318=$B$7,BE318,10000)</f>
        <v>10000</v>
      </c>
      <c r="JE682" s="327"/>
      <c r="JF682" s="327"/>
      <c r="MZ682">
        <v>256</v>
      </c>
      <c r="NA682" s="591">
        <f t="shared" si="3466"/>
        <v>0.02</v>
      </c>
      <c r="OU682">
        <v>256</v>
      </c>
      <c r="OV682" s="591">
        <f t="shared" si="3467"/>
        <v>0.02</v>
      </c>
      <c r="OW682" s="591">
        <f t="shared" si="3468"/>
        <v>0</v>
      </c>
    </row>
    <row r="683" spans="2:413" hidden="1" x14ac:dyDescent="0.3">
      <c r="B683">
        <v>257</v>
      </c>
      <c r="C683" s="109" t="str">
        <f t="shared" ref="C683:C746" si="3470">IF(C318&gt;0,C318,"")</f>
        <v/>
      </c>
      <c r="D683" s="109" t="str">
        <f t="shared" si="3426"/>
        <v/>
      </c>
      <c r="E683" s="109" t="str">
        <f t="shared" ref="E683:E746" si="3471">IF(U318&gt;0,U318,"")</f>
        <v/>
      </c>
      <c r="F683" s="109" t="str">
        <f t="shared" si="3427"/>
        <v/>
      </c>
      <c r="G683" s="109" t="str">
        <f t="shared" ref="G683:G746" si="3472">IF(AL318&gt;0,AL318,"")</f>
        <v/>
      </c>
      <c r="H683" s="109" t="str">
        <f t="shared" si="3428"/>
        <v/>
      </c>
      <c r="I683" s="109" t="str">
        <f t="shared" ref="I683:I746" si="3473">IF(BL318&gt;0,BL318,"")</f>
        <v/>
      </c>
      <c r="J683" s="109" t="str">
        <f t="shared" si="3429"/>
        <v/>
      </c>
      <c r="K683" s="109" t="str">
        <f t="shared" ref="K683:K746" si="3474">IF(CM318&gt;0,CM318,"")</f>
        <v/>
      </c>
      <c r="L683" s="109" t="str">
        <f t="shared" si="3430"/>
        <v/>
      </c>
      <c r="M683" s="109" t="str">
        <f t="shared" ref="M683:M746" si="3475">IF(DF318&gt;0,DF318,"")</f>
        <v/>
      </c>
      <c r="N683" s="109" t="str">
        <f t="shared" si="3431"/>
        <v/>
      </c>
      <c r="O683" s="109" t="str">
        <f t="shared" ref="O683:O746" si="3476">IF(DW318&gt;0,DW318,"")</f>
        <v/>
      </c>
      <c r="P683" s="109" t="str">
        <f t="shared" si="3432"/>
        <v/>
      </c>
      <c r="Q683" s="109" t="str">
        <f t="shared" ref="Q683:Q746" si="3477">IF(EV318&gt;0,EV318,"")</f>
        <v/>
      </c>
      <c r="R683" s="109" t="str">
        <f t="shared" si="3433"/>
        <v/>
      </c>
      <c r="S683" s="109" t="str">
        <f t="shared" ref="S683:S746" si="3478">IF(FM318&gt;0,FM318,"")</f>
        <v/>
      </c>
      <c r="T683" s="109" t="str">
        <f t="shared" si="3434"/>
        <v/>
      </c>
      <c r="U683" s="109" t="str">
        <f t="shared" ref="U683:U746" si="3479">IF(GN318&gt;0,GN318,"")</f>
        <v/>
      </c>
      <c r="V683" s="109" t="str">
        <f t="shared" ref="V683:V746" si="3480">IF($B683=$I$7,0,U683)</f>
        <v/>
      </c>
      <c r="W683" s="109" t="str">
        <f t="shared" ref="W683:W746" si="3481">IF(HG318&gt;0,HG318,"")</f>
        <v/>
      </c>
      <c r="X683" s="109" t="str">
        <f t="shared" si="3462"/>
        <v/>
      </c>
      <c r="Y683" s="109" t="str">
        <f t="shared" ref="Y683:Y746" si="3482">IF(HY318&gt;0,HY318,"")</f>
        <v/>
      </c>
      <c r="Z683" s="109" t="str">
        <f t="shared" si="3436"/>
        <v/>
      </c>
      <c r="AA683" s="109" t="str">
        <f t="shared" ref="AA683:AA746" si="3483">IF(IR318&gt;0,IR318,"")</f>
        <v/>
      </c>
      <c r="AB683" s="109" t="str">
        <f t="shared" si="3437"/>
        <v/>
      </c>
      <c r="AC683" s="109" t="str">
        <f t="shared" ref="AC683:AC746" si="3484">IF(JM318&gt;0,JM318,"")</f>
        <v/>
      </c>
      <c r="AD683" s="109" t="str">
        <f t="shared" si="3438"/>
        <v/>
      </c>
      <c r="AE683" s="109" t="str">
        <f t="shared" ref="AE683:AE746" si="3485">IF(KJ318&gt;0,KJ318,"")</f>
        <v/>
      </c>
      <c r="AF683" s="109" t="str">
        <f t="shared" si="3439"/>
        <v/>
      </c>
      <c r="AG683" s="109" t="str">
        <f t="shared" si="3440"/>
        <v/>
      </c>
      <c r="AH683" s="109" t="str">
        <f t="shared" si="3441"/>
        <v/>
      </c>
      <c r="AI683" s="35" t="str">
        <f t="shared" si="3442"/>
        <v/>
      </c>
      <c r="AJ683" s="109" t="str">
        <f t="shared" si="3443"/>
        <v/>
      </c>
      <c r="AK683" s="35" t="str">
        <f t="shared" si="3444"/>
        <v/>
      </c>
      <c r="AL683" s="109" t="str">
        <f t="shared" si="3445"/>
        <v/>
      </c>
      <c r="AM683" s="35" t="str">
        <f t="shared" si="3446"/>
        <v/>
      </c>
      <c r="AN683" s="109" t="str">
        <f t="shared" si="3447"/>
        <v/>
      </c>
      <c r="AO683" s="35" t="str">
        <f t="shared" si="3448"/>
        <v/>
      </c>
      <c r="AP683" s="109" t="str">
        <f t="shared" si="3449"/>
        <v/>
      </c>
      <c r="BB683">
        <v>258</v>
      </c>
      <c r="BE683" s="327">
        <f t="shared" si="3469"/>
        <v>10000</v>
      </c>
      <c r="JE683" s="327"/>
      <c r="JF683" s="327"/>
      <c r="MZ683">
        <v>257</v>
      </c>
      <c r="NA683" s="591">
        <f t="shared" si="3466"/>
        <v>0.02</v>
      </c>
      <c r="OU683">
        <v>257</v>
      </c>
      <c r="OV683" s="591">
        <f t="shared" si="3467"/>
        <v>0.02</v>
      </c>
      <c r="OW683" s="591">
        <f t="shared" si="3468"/>
        <v>0</v>
      </c>
    </row>
    <row r="684" spans="2:413" hidden="1" x14ac:dyDescent="0.3">
      <c r="B684">
        <v>258</v>
      </c>
      <c r="C684" s="109" t="str">
        <f t="shared" si="3470"/>
        <v/>
      </c>
      <c r="D684" s="109" t="str">
        <f t="shared" ref="D684:D747" si="3486">IF(B684=$I$7,0,C684)</f>
        <v/>
      </c>
      <c r="E684" s="109" t="str">
        <f t="shared" si="3471"/>
        <v/>
      </c>
      <c r="F684" s="109" t="str">
        <f t="shared" ref="F684:F747" si="3487">IF($B684=$I$7,0,E684)</f>
        <v/>
      </c>
      <c r="G684" s="109" t="str">
        <f t="shared" si="3472"/>
        <v/>
      </c>
      <c r="H684" s="109" t="str">
        <f t="shared" ref="H684:H747" si="3488">IF($B684=$I$7,0,G684)</f>
        <v/>
      </c>
      <c r="I684" s="109" t="str">
        <f t="shared" si="3473"/>
        <v/>
      </c>
      <c r="J684" s="109" t="str">
        <f t="shared" ref="J684:J747" si="3489">IF($B684=$I$7,0,I684)</f>
        <v/>
      </c>
      <c r="K684" s="109" t="str">
        <f t="shared" si="3474"/>
        <v/>
      </c>
      <c r="L684" s="109" t="str">
        <f t="shared" ref="L684:L747" si="3490">IF($B684=$I$7,0,K684)</f>
        <v/>
      </c>
      <c r="M684" s="109" t="str">
        <f t="shared" si="3475"/>
        <v/>
      </c>
      <c r="N684" s="109" t="str">
        <f t="shared" ref="N684:N747" si="3491">IF($B684=$I$7,0,M684)</f>
        <v/>
      </c>
      <c r="O684" s="109" t="str">
        <f t="shared" si="3476"/>
        <v/>
      </c>
      <c r="P684" s="109" t="str">
        <f t="shared" ref="P684:P747" si="3492">IF($B684=$I$7,0,O684)</f>
        <v/>
      </c>
      <c r="Q684" s="109" t="str">
        <f t="shared" si="3477"/>
        <v/>
      </c>
      <c r="R684" s="109" t="str">
        <f t="shared" ref="R684:R747" si="3493">IF($B684=$I$7,0,Q684)</f>
        <v/>
      </c>
      <c r="S684" s="109" t="str">
        <f t="shared" si="3478"/>
        <v/>
      </c>
      <c r="T684" s="109" t="str">
        <f t="shared" ref="T684:T747" si="3494">IF($B684=$I$7,0,S684)</f>
        <v/>
      </c>
      <c r="U684" s="109" t="str">
        <f t="shared" si="3479"/>
        <v/>
      </c>
      <c r="V684" s="109" t="str">
        <f t="shared" si="3480"/>
        <v/>
      </c>
      <c r="W684" s="109" t="str">
        <f t="shared" si="3481"/>
        <v/>
      </c>
      <c r="X684" s="109" t="str">
        <f t="shared" si="3462"/>
        <v/>
      </c>
      <c r="Y684" s="109" t="str">
        <f t="shared" si="3482"/>
        <v/>
      </c>
      <c r="Z684" s="109" t="str">
        <f t="shared" ref="Z684:Z747" si="3495">IF($B684=$I$7,0,Y684)</f>
        <v/>
      </c>
      <c r="AA684" s="109" t="str">
        <f t="shared" si="3483"/>
        <v/>
      </c>
      <c r="AB684" s="109" t="str">
        <f t="shared" ref="AB684:AB747" si="3496">IF($B684=$I$7,0,AA684)</f>
        <v/>
      </c>
      <c r="AC684" s="109" t="str">
        <f t="shared" si="3484"/>
        <v/>
      </c>
      <c r="AD684" s="109" t="str">
        <f t="shared" ref="AD684:AD747" si="3497">IF($B684=$I$7,0,AC684)</f>
        <v/>
      </c>
      <c r="AE684" s="109" t="str">
        <f t="shared" si="3485"/>
        <v/>
      </c>
      <c r="AF684" s="109" t="str">
        <f t="shared" ref="AF684:AF747" si="3498">IF($B684=$I$7,0,AE684)</f>
        <v/>
      </c>
      <c r="AG684" s="109" t="str">
        <f t="shared" ref="AG684:AG747" si="3499">IF(LO319&gt;0,LO319,"")</f>
        <v/>
      </c>
      <c r="AH684" s="109" t="str">
        <f t="shared" ref="AH684:AH747" si="3500">IF($B684=$I$7,0,AG684)</f>
        <v/>
      </c>
      <c r="AI684" s="35" t="str">
        <f t="shared" ref="AI684:AI747" si="3501">IF(MH319&gt;0,MH319,"")</f>
        <v/>
      </c>
      <c r="AJ684" s="109" t="str">
        <f t="shared" ref="AJ684:AJ747" si="3502">IF($B684=$I$7,0,AI684)</f>
        <v/>
      </c>
      <c r="AK684" s="35" t="str">
        <f t="shared" ref="AK684:AK747" si="3503">IF(MZ319&gt;0,MZ319,"")</f>
        <v/>
      </c>
      <c r="AL684" s="109" t="str">
        <f t="shared" ref="AL684:AL747" si="3504">IF($B684=$I$7,0,AK684)</f>
        <v/>
      </c>
      <c r="AM684" s="35" t="str">
        <f t="shared" ref="AM684:AM747" si="3505">IF(NY319&gt;0,NY319,"")</f>
        <v/>
      </c>
      <c r="AN684" s="109" t="str">
        <f t="shared" ref="AN684:AN747" si="3506">IF($B684=$I$7,0,AM684)</f>
        <v/>
      </c>
      <c r="AO684" s="35" t="str">
        <f t="shared" ref="AO684:AO747" si="3507">IF(OS319&gt;0,OS319,"")</f>
        <v/>
      </c>
      <c r="AP684" s="109" t="str">
        <f t="shared" ref="AP684:AP747" si="3508">IF($B684=$I$7,0,AO684)</f>
        <v/>
      </c>
      <c r="BB684">
        <v>259</v>
      </c>
      <c r="BE684" s="327">
        <f t="shared" si="3469"/>
        <v>10000</v>
      </c>
      <c r="JE684" s="327"/>
      <c r="JF684" s="327"/>
      <c r="MZ684">
        <v>258</v>
      </c>
      <c r="NA684" s="591">
        <f t="shared" si="3466"/>
        <v>0.02</v>
      </c>
      <c r="OU684">
        <v>258</v>
      </c>
      <c r="OV684" s="591">
        <f t="shared" si="3467"/>
        <v>0.02</v>
      </c>
      <c r="OW684" s="591">
        <f t="shared" si="3468"/>
        <v>0</v>
      </c>
    </row>
    <row r="685" spans="2:413" hidden="1" x14ac:dyDescent="0.3">
      <c r="B685">
        <v>259</v>
      </c>
      <c r="C685" s="109" t="str">
        <f t="shared" si="3470"/>
        <v/>
      </c>
      <c r="D685" s="109" t="str">
        <f t="shared" si="3486"/>
        <v/>
      </c>
      <c r="E685" s="109" t="str">
        <f t="shared" si="3471"/>
        <v/>
      </c>
      <c r="F685" s="109" t="str">
        <f t="shared" si="3487"/>
        <v/>
      </c>
      <c r="G685" s="109" t="str">
        <f t="shared" si="3472"/>
        <v/>
      </c>
      <c r="H685" s="109" t="str">
        <f t="shared" si="3488"/>
        <v/>
      </c>
      <c r="I685" s="109" t="str">
        <f t="shared" si="3473"/>
        <v/>
      </c>
      <c r="J685" s="109" t="str">
        <f t="shared" si="3489"/>
        <v/>
      </c>
      <c r="K685" s="109" t="str">
        <f t="shared" si="3474"/>
        <v/>
      </c>
      <c r="L685" s="109" t="str">
        <f t="shared" si="3490"/>
        <v/>
      </c>
      <c r="M685" s="109" t="str">
        <f t="shared" si="3475"/>
        <v/>
      </c>
      <c r="N685" s="109" t="str">
        <f t="shared" si="3491"/>
        <v/>
      </c>
      <c r="O685" s="109" t="str">
        <f t="shared" si="3476"/>
        <v/>
      </c>
      <c r="P685" s="109" t="str">
        <f t="shared" si="3492"/>
        <v/>
      </c>
      <c r="Q685" s="109" t="str">
        <f t="shared" si="3477"/>
        <v/>
      </c>
      <c r="R685" s="109" t="str">
        <f t="shared" si="3493"/>
        <v/>
      </c>
      <c r="S685" s="109" t="str">
        <f t="shared" si="3478"/>
        <v/>
      </c>
      <c r="T685" s="109" t="str">
        <f t="shared" si="3494"/>
        <v/>
      </c>
      <c r="U685" s="109" t="str">
        <f t="shared" si="3479"/>
        <v/>
      </c>
      <c r="V685" s="109" t="str">
        <f t="shared" si="3480"/>
        <v/>
      </c>
      <c r="W685" s="109" t="str">
        <f t="shared" si="3481"/>
        <v/>
      </c>
      <c r="X685" s="109" t="str">
        <f t="shared" si="3462"/>
        <v/>
      </c>
      <c r="Y685" s="109" t="str">
        <f t="shared" si="3482"/>
        <v/>
      </c>
      <c r="Z685" s="109" t="str">
        <f t="shared" si="3495"/>
        <v/>
      </c>
      <c r="AA685" s="109" t="str">
        <f t="shared" si="3483"/>
        <v/>
      </c>
      <c r="AB685" s="109" t="str">
        <f t="shared" si="3496"/>
        <v/>
      </c>
      <c r="AC685" s="109" t="str">
        <f t="shared" si="3484"/>
        <v/>
      </c>
      <c r="AD685" s="109" t="str">
        <f t="shared" si="3497"/>
        <v/>
      </c>
      <c r="AE685" s="109" t="str">
        <f t="shared" si="3485"/>
        <v/>
      </c>
      <c r="AF685" s="109" t="str">
        <f t="shared" si="3498"/>
        <v/>
      </c>
      <c r="AG685" s="109" t="str">
        <f t="shared" si="3499"/>
        <v/>
      </c>
      <c r="AH685" s="109" t="str">
        <f t="shared" si="3500"/>
        <v/>
      </c>
      <c r="AI685" s="35" t="str">
        <f t="shared" si="3501"/>
        <v/>
      </c>
      <c r="AJ685" s="109" t="str">
        <f t="shared" si="3502"/>
        <v/>
      </c>
      <c r="AK685" s="35" t="str">
        <f t="shared" si="3503"/>
        <v/>
      </c>
      <c r="AL685" s="109" t="str">
        <f t="shared" si="3504"/>
        <v/>
      </c>
      <c r="AM685" s="35" t="str">
        <f t="shared" si="3505"/>
        <v/>
      </c>
      <c r="AN685" s="109" t="str">
        <f t="shared" si="3506"/>
        <v/>
      </c>
      <c r="AO685" s="35" t="str">
        <f t="shared" si="3507"/>
        <v/>
      </c>
      <c r="AP685" s="109" t="str">
        <f t="shared" si="3508"/>
        <v/>
      </c>
      <c r="BB685">
        <v>260</v>
      </c>
      <c r="BE685" s="327">
        <f t="shared" si="3469"/>
        <v>10000</v>
      </c>
      <c r="JE685" s="327"/>
      <c r="JF685" s="327"/>
      <c r="MZ685">
        <v>259</v>
      </c>
      <c r="NA685" s="591">
        <f t="shared" si="3466"/>
        <v>0.02</v>
      </c>
      <c r="OU685">
        <v>259</v>
      </c>
      <c r="OV685" s="591">
        <f t="shared" si="3467"/>
        <v>0.02</v>
      </c>
      <c r="OW685" s="591">
        <f t="shared" si="3468"/>
        <v>0</v>
      </c>
    </row>
    <row r="686" spans="2:413" hidden="1" x14ac:dyDescent="0.3">
      <c r="B686">
        <v>260</v>
      </c>
      <c r="C686" s="109" t="str">
        <f t="shared" si="3470"/>
        <v/>
      </c>
      <c r="D686" s="109" t="str">
        <f t="shared" si="3486"/>
        <v/>
      </c>
      <c r="E686" s="109" t="str">
        <f t="shared" si="3471"/>
        <v/>
      </c>
      <c r="F686" s="109" t="str">
        <f t="shared" si="3487"/>
        <v/>
      </c>
      <c r="G686" s="109" t="str">
        <f t="shared" si="3472"/>
        <v/>
      </c>
      <c r="H686" s="109" t="str">
        <f t="shared" si="3488"/>
        <v/>
      </c>
      <c r="I686" s="109" t="str">
        <f t="shared" si="3473"/>
        <v/>
      </c>
      <c r="J686" s="109" t="str">
        <f t="shared" si="3489"/>
        <v/>
      </c>
      <c r="K686" s="109" t="str">
        <f t="shared" si="3474"/>
        <v/>
      </c>
      <c r="L686" s="109" t="str">
        <f t="shared" si="3490"/>
        <v/>
      </c>
      <c r="M686" s="109" t="str">
        <f t="shared" si="3475"/>
        <v/>
      </c>
      <c r="N686" s="109" t="str">
        <f t="shared" si="3491"/>
        <v/>
      </c>
      <c r="O686" s="109" t="str">
        <f t="shared" si="3476"/>
        <v/>
      </c>
      <c r="P686" s="109" t="str">
        <f t="shared" si="3492"/>
        <v/>
      </c>
      <c r="Q686" s="109" t="str">
        <f t="shared" si="3477"/>
        <v/>
      </c>
      <c r="R686" s="109" t="str">
        <f t="shared" si="3493"/>
        <v/>
      </c>
      <c r="S686" s="109" t="str">
        <f t="shared" si="3478"/>
        <v/>
      </c>
      <c r="T686" s="109" t="str">
        <f t="shared" si="3494"/>
        <v/>
      </c>
      <c r="U686" s="109" t="str">
        <f t="shared" si="3479"/>
        <v/>
      </c>
      <c r="V686" s="109" t="str">
        <f t="shared" si="3480"/>
        <v/>
      </c>
      <c r="W686" s="109" t="str">
        <f t="shared" si="3481"/>
        <v/>
      </c>
      <c r="X686" s="109" t="str">
        <f t="shared" si="3462"/>
        <v/>
      </c>
      <c r="Y686" s="109" t="str">
        <f t="shared" si="3482"/>
        <v/>
      </c>
      <c r="Z686" s="109" t="str">
        <f t="shared" si="3495"/>
        <v/>
      </c>
      <c r="AA686" s="109" t="str">
        <f t="shared" si="3483"/>
        <v/>
      </c>
      <c r="AB686" s="109" t="str">
        <f t="shared" si="3496"/>
        <v/>
      </c>
      <c r="AC686" s="109" t="str">
        <f t="shared" si="3484"/>
        <v/>
      </c>
      <c r="AD686" s="109" t="str">
        <f t="shared" si="3497"/>
        <v/>
      </c>
      <c r="AE686" s="109" t="str">
        <f t="shared" si="3485"/>
        <v/>
      </c>
      <c r="AF686" s="109" t="str">
        <f t="shared" si="3498"/>
        <v/>
      </c>
      <c r="AG686" s="109" t="str">
        <f t="shared" si="3499"/>
        <v/>
      </c>
      <c r="AH686" s="109" t="str">
        <f t="shared" si="3500"/>
        <v/>
      </c>
      <c r="AI686" s="35" t="str">
        <f t="shared" si="3501"/>
        <v/>
      </c>
      <c r="AJ686" s="109" t="str">
        <f t="shared" si="3502"/>
        <v/>
      </c>
      <c r="AK686" s="35" t="str">
        <f t="shared" si="3503"/>
        <v/>
      </c>
      <c r="AL686" s="109" t="str">
        <f t="shared" si="3504"/>
        <v/>
      </c>
      <c r="AM686" s="35" t="str">
        <f t="shared" si="3505"/>
        <v/>
      </c>
      <c r="AN686" s="109" t="str">
        <f t="shared" si="3506"/>
        <v/>
      </c>
      <c r="AO686" s="35" t="str">
        <f t="shared" si="3507"/>
        <v/>
      </c>
      <c r="AP686" s="109" t="str">
        <f t="shared" si="3508"/>
        <v/>
      </c>
      <c r="BB686">
        <v>261</v>
      </c>
      <c r="BE686" s="327">
        <f t="shared" si="3469"/>
        <v>10000</v>
      </c>
      <c r="JE686" s="327"/>
      <c r="JF686" s="327"/>
      <c r="MZ686">
        <v>260</v>
      </c>
      <c r="NA686" s="591">
        <f t="shared" si="3466"/>
        <v>0.02</v>
      </c>
      <c r="OU686">
        <v>260</v>
      </c>
      <c r="OV686" s="591">
        <f t="shared" si="3467"/>
        <v>0.02</v>
      </c>
      <c r="OW686" s="591">
        <f t="shared" si="3468"/>
        <v>0</v>
      </c>
    </row>
    <row r="687" spans="2:413" hidden="1" x14ac:dyDescent="0.3">
      <c r="B687">
        <v>261</v>
      </c>
      <c r="C687" s="109" t="str">
        <f t="shared" si="3470"/>
        <v/>
      </c>
      <c r="D687" s="109" t="str">
        <f t="shared" si="3486"/>
        <v/>
      </c>
      <c r="E687" s="109" t="str">
        <f t="shared" si="3471"/>
        <v/>
      </c>
      <c r="F687" s="109" t="str">
        <f t="shared" si="3487"/>
        <v/>
      </c>
      <c r="G687" s="109" t="str">
        <f t="shared" si="3472"/>
        <v/>
      </c>
      <c r="H687" s="109" t="str">
        <f t="shared" si="3488"/>
        <v/>
      </c>
      <c r="I687" s="109" t="str">
        <f t="shared" si="3473"/>
        <v/>
      </c>
      <c r="J687" s="109" t="str">
        <f t="shared" si="3489"/>
        <v/>
      </c>
      <c r="K687" s="109" t="str">
        <f t="shared" si="3474"/>
        <v/>
      </c>
      <c r="L687" s="109" t="str">
        <f t="shared" si="3490"/>
        <v/>
      </c>
      <c r="M687" s="109" t="str">
        <f t="shared" si="3475"/>
        <v/>
      </c>
      <c r="N687" s="109" t="str">
        <f t="shared" si="3491"/>
        <v/>
      </c>
      <c r="O687" s="109" t="str">
        <f t="shared" si="3476"/>
        <v/>
      </c>
      <c r="P687" s="109" t="str">
        <f t="shared" si="3492"/>
        <v/>
      </c>
      <c r="Q687" s="109" t="str">
        <f t="shared" si="3477"/>
        <v/>
      </c>
      <c r="R687" s="109" t="str">
        <f t="shared" si="3493"/>
        <v/>
      </c>
      <c r="S687" s="109" t="str">
        <f t="shared" si="3478"/>
        <v/>
      </c>
      <c r="T687" s="109" t="str">
        <f t="shared" si="3494"/>
        <v/>
      </c>
      <c r="U687" s="109" t="str">
        <f t="shared" si="3479"/>
        <v/>
      </c>
      <c r="V687" s="109" t="str">
        <f t="shared" si="3480"/>
        <v/>
      </c>
      <c r="W687" s="109" t="str">
        <f t="shared" si="3481"/>
        <v/>
      </c>
      <c r="X687" s="109" t="str">
        <f t="shared" si="3462"/>
        <v/>
      </c>
      <c r="Y687" s="109" t="str">
        <f t="shared" si="3482"/>
        <v/>
      </c>
      <c r="Z687" s="109" t="str">
        <f t="shared" si="3495"/>
        <v/>
      </c>
      <c r="AA687" s="109" t="str">
        <f t="shared" si="3483"/>
        <v/>
      </c>
      <c r="AB687" s="109" t="str">
        <f t="shared" si="3496"/>
        <v/>
      </c>
      <c r="AC687" s="109" t="str">
        <f t="shared" si="3484"/>
        <v/>
      </c>
      <c r="AD687" s="109" t="str">
        <f t="shared" si="3497"/>
        <v/>
      </c>
      <c r="AE687" s="109" t="str">
        <f t="shared" si="3485"/>
        <v/>
      </c>
      <c r="AF687" s="109" t="str">
        <f t="shared" si="3498"/>
        <v/>
      </c>
      <c r="AG687" s="109" t="str">
        <f t="shared" si="3499"/>
        <v/>
      </c>
      <c r="AH687" s="109" t="str">
        <f t="shared" si="3500"/>
        <v/>
      </c>
      <c r="AI687" s="35" t="str">
        <f t="shared" si="3501"/>
        <v/>
      </c>
      <c r="AJ687" s="109" t="str">
        <f t="shared" si="3502"/>
        <v/>
      </c>
      <c r="AK687" s="35" t="str">
        <f t="shared" si="3503"/>
        <v/>
      </c>
      <c r="AL687" s="109" t="str">
        <f t="shared" si="3504"/>
        <v/>
      </c>
      <c r="AM687" s="35" t="str">
        <f t="shared" si="3505"/>
        <v/>
      </c>
      <c r="AN687" s="109" t="str">
        <f t="shared" si="3506"/>
        <v/>
      </c>
      <c r="AO687" s="35" t="str">
        <f t="shared" si="3507"/>
        <v/>
      </c>
      <c r="AP687" s="109" t="str">
        <f t="shared" si="3508"/>
        <v/>
      </c>
      <c r="BB687">
        <v>262</v>
      </c>
      <c r="BE687" s="327">
        <f t="shared" si="3469"/>
        <v>10000</v>
      </c>
      <c r="JE687" s="327"/>
      <c r="JF687" s="327"/>
      <c r="MZ687">
        <v>261</v>
      </c>
      <c r="NA687" s="591">
        <f t="shared" si="3466"/>
        <v>0.02</v>
      </c>
      <c r="OU687">
        <v>261</v>
      </c>
      <c r="OV687" s="591">
        <f t="shared" si="3467"/>
        <v>0.02</v>
      </c>
      <c r="OW687" s="591">
        <f t="shared" si="3468"/>
        <v>0</v>
      </c>
    </row>
    <row r="688" spans="2:413" hidden="1" x14ac:dyDescent="0.3">
      <c r="B688">
        <v>262</v>
      </c>
      <c r="C688" s="109" t="str">
        <f t="shared" si="3470"/>
        <v/>
      </c>
      <c r="D688" s="109" t="str">
        <f t="shared" si="3486"/>
        <v/>
      </c>
      <c r="E688" s="109" t="str">
        <f t="shared" si="3471"/>
        <v/>
      </c>
      <c r="F688" s="109" t="str">
        <f t="shared" si="3487"/>
        <v/>
      </c>
      <c r="G688" s="109" t="str">
        <f t="shared" si="3472"/>
        <v/>
      </c>
      <c r="H688" s="109" t="str">
        <f t="shared" si="3488"/>
        <v/>
      </c>
      <c r="I688" s="109" t="str">
        <f t="shared" si="3473"/>
        <v/>
      </c>
      <c r="J688" s="109" t="str">
        <f t="shared" si="3489"/>
        <v/>
      </c>
      <c r="K688" s="109" t="str">
        <f t="shared" si="3474"/>
        <v/>
      </c>
      <c r="L688" s="109" t="str">
        <f t="shared" si="3490"/>
        <v/>
      </c>
      <c r="M688" s="109" t="str">
        <f t="shared" si="3475"/>
        <v/>
      </c>
      <c r="N688" s="109" t="str">
        <f t="shared" si="3491"/>
        <v/>
      </c>
      <c r="O688" s="109" t="str">
        <f t="shared" si="3476"/>
        <v/>
      </c>
      <c r="P688" s="109" t="str">
        <f t="shared" si="3492"/>
        <v/>
      </c>
      <c r="Q688" s="109" t="str">
        <f t="shared" si="3477"/>
        <v/>
      </c>
      <c r="R688" s="109" t="str">
        <f t="shared" si="3493"/>
        <v/>
      </c>
      <c r="S688" s="109" t="str">
        <f t="shared" si="3478"/>
        <v/>
      </c>
      <c r="T688" s="109" t="str">
        <f t="shared" si="3494"/>
        <v/>
      </c>
      <c r="U688" s="109" t="str">
        <f t="shared" si="3479"/>
        <v/>
      </c>
      <c r="V688" s="109" t="str">
        <f t="shared" si="3480"/>
        <v/>
      </c>
      <c r="W688" s="109" t="str">
        <f t="shared" si="3481"/>
        <v/>
      </c>
      <c r="X688" s="109" t="str">
        <f t="shared" si="3462"/>
        <v/>
      </c>
      <c r="Y688" s="109" t="str">
        <f t="shared" si="3482"/>
        <v/>
      </c>
      <c r="Z688" s="109" t="str">
        <f t="shared" si="3495"/>
        <v/>
      </c>
      <c r="AA688" s="109" t="str">
        <f t="shared" si="3483"/>
        <v/>
      </c>
      <c r="AB688" s="109" t="str">
        <f t="shared" si="3496"/>
        <v/>
      </c>
      <c r="AC688" s="109" t="str">
        <f t="shared" si="3484"/>
        <v/>
      </c>
      <c r="AD688" s="109" t="str">
        <f t="shared" si="3497"/>
        <v/>
      </c>
      <c r="AE688" s="109" t="str">
        <f t="shared" si="3485"/>
        <v/>
      </c>
      <c r="AF688" s="109" t="str">
        <f t="shared" si="3498"/>
        <v/>
      </c>
      <c r="AG688" s="109" t="str">
        <f t="shared" si="3499"/>
        <v/>
      </c>
      <c r="AH688" s="109" t="str">
        <f t="shared" si="3500"/>
        <v/>
      </c>
      <c r="AI688" s="35" t="str">
        <f t="shared" si="3501"/>
        <v/>
      </c>
      <c r="AJ688" s="109" t="str">
        <f t="shared" si="3502"/>
        <v/>
      </c>
      <c r="AK688" s="35" t="str">
        <f t="shared" si="3503"/>
        <v/>
      </c>
      <c r="AL688" s="109" t="str">
        <f t="shared" si="3504"/>
        <v/>
      </c>
      <c r="AM688" s="35" t="str">
        <f t="shared" si="3505"/>
        <v/>
      </c>
      <c r="AN688" s="109" t="str">
        <f t="shared" si="3506"/>
        <v/>
      </c>
      <c r="AO688" s="35" t="str">
        <f t="shared" si="3507"/>
        <v/>
      </c>
      <c r="AP688" s="109" t="str">
        <f t="shared" si="3508"/>
        <v/>
      </c>
      <c r="BB688">
        <v>263</v>
      </c>
      <c r="BE688" s="327">
        <f t="shared" si="3469"/>
        <v>10000</v>
      </c>
      <c r="JE688" s="327"/>
      <c r="JF688" s="327"/>
      <c r="MZ688">
        <v>262</v>
      </c>
      <c r="NA688" s="591">
        <f t="shared" si="3466"/>
        <v>0.02</v>
      </c>
      <c r="OU688">
        <v>262</v>
      </c>
      <c r="OV688" s="591">
        <f t="shared" si="3467"/>
        <v>0.02</v>
      </c>
      <c r="OW688" s="591">
        <f t="shared" si="3468"/>
        <v>0</v>
      </c>
    </row>
    <row r="689" spans="2:413" hidden="1" x14ac:dyDescent="0.3">
      <c r="B689">
        <v>263</v>
      </c>
      <c r="C689" s="109" t="str">
        <f t="shared" si="3470"/>
        <v/>
      </c>
      <c r="D689" s="109" t="str">
        <f t="shared" si="3486"/>
        <v/>
      </c>
      <c r="E689" s="109" t="str">
        <f t="shared" si="3471"/>
        <v/>
      </c>
      <c r="F689" s="109" t="str">
        <f t="shared" si="3487"/>
        <v/>
      </c>
      <c r="G689" s="109" t="str">
        <f t="shared" si="3472"/>
        <v/>
      </c>
      <c r="H689" s="109" t="str">
        <f t="shared" si="3488"/>
        <v/>
      </c>
      <c r="I689" s="109" t="str">
        <f t="shared" si="3473"/>
        <v/>
      </c>
      <c r="J689" s="109" t="str">
        <f t="shared" si="3489"/>
        <v/>
      </c>
      <c r="K689" s="109" t="str">
        <f t="shared" si="3474"/>
        <v/>
      </c>
      <c r="L689" s="109" t="str">
        <f t="shared" si="3490"/>
        <v/>
      </c>
      <c r="M689" s="109" t="str">
        <f t="shared" si="3475"/>
        <v/>
      </c>
      <c r="N689" s="109" t="str">
        <f t="shared" si="3491"/>
        <v/>
      </c>
      <c r="O689" s="109" t="str">
        <f t="shared" si="3476"/>
        <v/>
      </c>
      <c r="P689" s="109" t="str">
        <f t="shared" si="3492"/>
        <v/>
      </c>
      <c r="Q689" s="109" t="str">
        <f t="shared" si="3477"/>
        <v/>
      </c>
      <c r="R689" s="109" t="str">
        <f t="shared" si="3493"/>
        <v/>
      </c>
      <c r="S689" s="109" t="str">
        <f t="shared" si="3478"/>
        <v/>
      </c>
      <c r="T689" s="109" t="str">
        <f t="shared" si="3494"/>
        <v/>
      </c>
      <c r="U689" s="109" t="str">
        <f t="shared" si="3479"/>
        <v/>
      </c>
      <c r="V689" s="109" t="str">
        <f t="shared" si="3480"/>
        <v/>
      </c>
      <c r="W689" s="109" t="str">
        <f t="shared" si="3481"/>
        <v/>
      </c>
      <c r="X689" s="109" t="str">
        <f t="shared" si="3462"/>
        <v/>
      </c>
      <c r="Y689" s="109" t="str">
        <f t="shared" si="3482"/>
        <v/>
      </c>
      <c r="Z689" s="109" t="str">
        <f t="shared" si="3495"/>
        <v/>
      </c>
      <c r="AA689" s="109" t="str">
        <f t="shared" si="3483"/>
        <v/>
      </c>
      <c r="AB689" s="109" t="str">
        <f t="shared" si="3496"/>
        <v/>
      </c>
      <c r="AC689" s="109" t="str">
        <f t="shared" si="3484"/>
        <v/>
      </c>
      <c r="AD689" s="109" t="str">
        <f t="shared" si="3497"/>
        <v/>
      </c>
      <c r="AE689" s="109" t="str">
        <f t="shared" si="3485"/>
        <v/>
      </c>
      <c r="AF689" s="109" t="str">
        <f t="shared" si="3498"/>
        <v/>
      </c>
      <c r="AG689" s="109" t="str">
        <f t="shared" si="3499"/>
        <v/>
      </c>
      <c r="AH689" s="109" t="str">
        <f t="shared" si="3500"/>
        <v/>
      </c>
      <c r="AI689" s="35" t="str">
        <f t="shared" si="3501"/>
        <v/>
      </c>
      <c r="AJ689" s="109" t="str">
        <f t="shared" si="3502"/>
        <v/>
      </c>
      <c r="AK689" s="35" t="str">
        <f t="shared" si="3503"/>
        <v/>
      </c>
      <c r="AL689" s="109" t="str">
        <f t="shared" si="3504"/>
        <v/>
      </c>
      <c r="AM689" s="35" t="str">
        <f t="shared" si="3505"/>
        <v/>
      </c>
      <c r="AN689" s="109" t="str">
        <f t="shared" si="3506"/>
        <v/>
      </c>
      <c r="AO689" s="35" t="str">
        <f t="shared" si="3507"/>
        <v/>
      </c>
      <c r="AP689" s="109" t="str">
        <f t="shared" si="3508"/>
        <v/>
      </c>
      <c r="BB689">
        <v>264</v>
      </c>
      <c r="BE689" s="327">
        <f t="shared" si="3469"/>
        <v>10000</v>
      </c>
      <c r="JE689" s="327"/>
      <c r="JF689" s="327"/>
      <c r="MZ689">
        <v>263</v>
      </c>
      <c r="NA689" s="591">
        <f t="shared" si="3466"/>
        <v>0.02</v>
      </c>
      <c r="OU689">
        <v>263</v>
      </c>
      <c r="OV689" s="591">
        <f t="shared" si="3467"/>
        <v>0.02</v>
      </c>
      <c r="OW689" s="591">
        <f t="shared" si="3468"/>
        <v>0</v>
      </c>
    </row>
    <row r="690" spans="2:413" hidden="1" x14ac:dyDescent="0.3">
      <c r="B690">
        <v>264</v>
      </c>
      <c r="C690" s="109" t="str">
        <f t="shared" si="3470"/>
        <v/>
      </c>
      <c r="D690" s="109" t="str">
        <f t="shared" si="3486"/>
        <v/>
      </c>
      <c r="E690" s="109" t="str">
        <f t="shared" si="3471"/>
        <v/>
      </c>
      <c r="F690" s="109" t="str">
        <f t="shared" si="3487"/>
        <v/>
      </c>
      <c r="G690" s="109" t="str">
        <f t="shared" si="3472"/>
        <v/>
      </c>
      <c r="H690" s="109" t="str">
        <f t="shared" si="3488"/>
        <v/>
      </c>
      <c r="I690" s="109" t="str">
        <f t="shared" si="3473"/>
        <v/>
      </c>
      <c r="J690" s="109" t="str">
        <f t="shared" si="3489"/>
        <v/>
      </c>
      <c r="K690" s="109" t="str">
        <f t="shared" si="3474"/>
        <v/>
      </c>
      <c r="L690" s="109" t="str">
        <f t="shared" si="3490"/>
        <v/>
      </c>
      <c r="M690" s="109" t="str">
        <f t="shared" si="3475"/>
        <v/>
      </c>
      <c r="N690" s="109" t="str">
        <f t="shared" si="3491"/>
        <v/>
      </c>
      <c r="O690" s="109" t="str">
        <f t="shared" si="3476"/>
        <v/>
      </c>
      <c r="P690" s="109" t="str">
        <f t="shared" si="3492"/>
        <v/>
      </c>
      <c r="Q690" s="109" t="str">
        <f t="shared" si="3477"/>
        <v/>
      </c>
      <c r="R690" s="109" t="str">
        <f t="shared" si="3493"/>
        <v/>
      </c>
      <c r="S690" s="109" t="str">
        <f t="shared" si="3478"/>
        <v/>
      </c>
      <c r="T690" s="109" t="str">
        <f t="shared" si="3494"/>
        <v/>
      </c>
      <c r="U690" s="109" t="str">
        <f t="shared" si="3479"/>
        <v/>
      </c>
      <c r="V690" s="109" t="str">
        <f t="shared" si="3480"/>
        <v/>
      </c>
      <c r="W690" s="109" t="str">
        <f t="shared" si="3481"/>
        <v/>
      </c>
      <c r="X690" s="109" t="str">
        <f t="shared" si="3462"/>
        <v/>
      </c>
      <c r="Y690" s="109" t="str">
        <f t="shared" si="3482"/>
        <v/>
      </c>
      <c r="Z690" s="109" t="str">
        <f t="shared" si="3495"/>
        <v/>
      </c>
      <c r="AA690" s="109" t="str">
        <f t="shared" si="3483"/>
        <v/>
      </c>
      <c r="AB690" s="109" t="str">
        <f t="shared" si="3496"/>
        <v/>
      </c>
      <c r="AC690" s="109" t="str">
        <f t="shared" si="3484"/>
        <v/>
      </c>
      <c r="AD690" s="109" t="str">
        <f t="shared" si="3497"/>
        <v/>
      </c>
      <c r="AE690" s="109" t="str">
        <f t="shared" si="3485"/>
        <v/>
      </c>
      <c r="AF690" s="109" t="str">
        <f t="shared" si="3498"/>
        <v/>
      </c>
      <c r="AG690" s="109" t="str">
        <f t="shared" si="3499"/>
        <v/>
      </c>
      <c r="AH690" s="109" t="str">
        <f t="shared" si="3500"/>
        <v/>
      </c>
      <c r="AI690" s="35" t="str">
        <f t="shared" si="3501"/>
        <v/>
      </c>
      <c r="AJ690" s="109" t="str">
        <f t="shared" si="3502"/>
        <v/>
      </c>
      <c r="AK690" s="35" t="str">
        <f t="shared" si="3503"/>
        <v/>
      </c>
      <c r="AL690" s="109" t="str">
        <f t="shared" si="3504"/>
        <v/>
      </c>
      <c r="AM690" s="35" t="str">
        <f t="shared" si="3505"/>
        <v/>
      </c>
      <c r="AN690" s="109" t="str">
        <f t="shared" si="3506"/>
        <v/>
      </c>
      <c r="AO690" s="35" t="str">
        <f t="shared" si="3507"/>
        <v/>
      </c>
      <c r="AP690" s="109" t="str">
        <f t="shared" si="3508"/>
        <v/>
      </c>
      <c r="BB690">
        <v>265</v>
      </c>
      <c r="BE690" s="327">
        <f t="shared" si="3469"/>
        <v>10000</v>
      </c>
      <c r="JE690" s="327"/>
      <c r="JF690" s="327"/>
      <c r="MZ690" s="616">
        <v>264</v>
      </c>
      <c r="NA690" s="617">
        <f t="shared" si="3466"/>
        <v>0.02</v>
      </c>
      <c r="OU690" s="616">
        <v>264</v>
      </c>
      <c r="OV690" s="617">
        <f t="shared" si="3467"/>
        <v>0.02</v>
      </c>
      <c r="OW690" s="617">
        <f t="shared" si="3468"/>
        <v>0</v>
      </c>
    </row>
    <row r="691" spans="2:413" hidden="1" x14ac:dyDescent="0.3">
      <c r="B691">
        <v>265</v>
      </c>
      <c r="C691" s="109" t="str">
        <f t="shared" si="3470"/>
        <v/>
      </c>
      <c r="D691" s="109" t="str">
        <f t="shared" si="3486"/>
        <v/>
      </c>
      <c r="E691" s="109" t="str">
        <f t="shared" si="3471"/>
        <v/>
      </c>
      <c r="F691" s="109" t="str">
        <f t="shared" si="3487"/>
        <v/>
      </c>
      <c r="G691" s="109" t="str">
        <f t="shared" si="3472"/>
        <v/>
      </c>
      <c r="H691" s="109" t="str">
        <f t="shared" si="3488"/>
        <v/>
      </c>
      <c r="I691" s="109" t="str">
        <f t="shared" si="3473"/>
        <v/>
      </c>
      <c r="J691" s="109" t="str">
        <f t="shared" si="3489"/>
        <v/>
      </c>
      <c r="K691" s="109" t="str">
        <f t="shared" si="3474"/>
        <v/>
      </c>
      <c r="L691" s="109" t="str">
        <f t="shared" si="3490"/>
        <v/>
      </c>
      <c r="M691" s="109" t="str">
        <f t="shared" si="3475"/>
        <v/>
      </c>
      <c r="N691" s="109" t="str">
        <f t="shared" si="3491"/>
        <v/>
      </c>
      <c r="O691" s="109" t="str">
        <f t="shared" si="3476"/>
        <v/>
      </c>
      <c r="P691" s="109" t="str">
        <f t="shared" si="3492"/>
        <v/>
      </c>
      <c r="Q691" s="109" t="str">
        <f t="shared" si="3477"/>
        <v/>
      </c>
      <c r="R691" s="109" t="str">
        <f t="shared" si="3493"/>
        <v/>
      </c>
      <c r="S691" s="109" t="str">
        <f t="shared" si="3478"/>
        <v/>
      </c>
      <c r="T691" s="109" t="str">
        <f t="shared" si="3494"/>
        <v/>
      </c>
      <c r="U691" s="109" t="str">
        <f t="shared" si="3479"/>
        <v/>
      </c>
      <c r="V691" s="109" t="str">
        <f t="shared" si="3480"/>
        <v/>
      </c>
      <c r="W691" s="109" t="str">
        <f t="shared" si="3481"/>
        <v/>
      </c>
      <c r="X691" s="109" t="str">
        <f t="shared" si="3462"/>
        <v/>
      </c>
      <c r="Y691" s="109" t="str">
        <f t="shared" si="3482"/>
        <v/>
      </c>
      <c r="Z691" s="109" t="str">
        <f t="shared" si="3495"/>
        <v/>
      </c>
      <c r="AA691" s="109" t="str">
        <f t="shared" si="3483"/>
        <v/>
      </c>
      <c r="AB691" s="109" t="str">
        <f t="shared" si="3496"/>
        <v/>
      </c>
      <c r="AC691" s="109" t="str">
        <f t="shared" si="3484"/>
        <v/>
      </c>
      <c r="AD691" s="109" t="str">
        <f t="shared" si="3497"/>
        <v/>
      </c>
      <c r="AE691" s="109" t="str">
        <f t="shared" si="3485"/>
        <v/>
      </c>
      <c r="AF691" s="109" t="str">
        <f t="shared" si="3498"/>
        <v/>
      </c>
      <c r="AG691" s="109" t="str">
        <f t="shared" si="3499"/>
        <v/>
      </c>
      <c r="AH691" s="109" t="str">
        <f t="shared" si="3500"/>
        <v/>
      </c>
      <c r="AI691" s="35" t="str">
        <f t="shared" si="3501"/>
        <v/>
      </c>
      <c r="AJ691" s="109" t="str">
        <f t="shared" si="3502"/>
        <v/>
      </c>
      <c r="AK691" s="35" t="str">
        <f t="shared" si="3503"/>
        <v/>
      </c>
      <c r="AL691" s="109" t="str">
        <f t="shared" si="3504"/>
        <v/>
      </c>
      <c r="AM691" s="35" t="str">
        <f t="shared" si="3505"/>
        <v/>
      </c>
      <c r="AN691" s="109" t="str">
        <f t="shared" si="3506"/>
        <v/>
      </c>
      <c r="AO691" s="35" t="str">
        <f t="shared" si="3507"/>
        <v/>
      </c>
      <c r="AP691" s="109" t="str">
        <f t="shared" si="3508"/>
        <v/>
      </c>
      <c r="BB691">
        <v>266</v>
      </c>
      <c r="BE691" s="327">
        <f t="shared" si="3469"/>
        <v>10000</v>
      </c>
      <c r="JE691" s="327"/>
      <c r="JF691" s="327"/>
      <c r="MZ691">
        <v>265</v>
      </c>
      <c r="NA691" s="591">
        <f>$D$7+($AT$49*$L$7)+($AV$49*$M$7)</f>
        <v>0.02</v>
      </c>
      <c r="OU691">
        <v>265</v>
      </c>
      <c r="OV691" s="591">
        <f>$D$7+($BB$49*$L$7)+($BD$49*$M$7)</f>
        <v>0.02</v>
      </c>
      <c r="OW691" s="591">
        <f>($BB$49)+($BD$49)</f>
        <v>0</v>
      </c>
    </row>
    <row r="692" spans="2:413" hidden="1" x14ac:dyDescent="0.3">
      <c r="B692">
        <v>266</v>
      </c>
      <c r="C692" s="109" t="str">
        <f t="shared" si="3470"/>
        <v/>
      </c>
      <c r="D692" s="109" t="str">
        <f t="shared" si="3486"/>
        <v/>
      </c>
      <c r="E692" s="109" t="str">
        <f t="shared" si="3471"/>
        <v/>
      </c>
      <c r="F692" s="109" t="str">
        <f t="shared" si="3487"/>
        <v/>
      </c>
      <c r="G692" s="109" t="str">
        <f t="shared" si="3472"/>
        <v/>
      </c>
      <c r="H692" s="109" t="str">
        <f t="shared" si="3488"/>
        <v/>
      </c>
      <c r="I692" s="109" t="str">
        <f t="shared" si="3473"/>
        <v/>
      </c>
      <c r="J692" s="109" t="str">
        <f t="shared" si="3489"/>
        <v/>
      </c>
      <c r="K692" s="109" t="str">
        <f t="shared" si="3474"/>
        <v/>
      </c>
      <c r="L692" s="109" t="str">
        <f t="shared" si="3490"/>
        <v/>
      </c>
      <c r="M692" s="109" t="str">
        <f t="shared" si="3475"/>
        <v/>
      </c>
      <c r="N692" s="109" t="str">
        <f t="shared" si="3491"/>
        <v/>
      </c>
      <c r="O692" s="109" t="str">
        <f t="shared" si="3476"/>
        <v/>
      </c>
      <c r="P692" s="109" t="str">
        <f t="shared" si="3492"/>
        <v/>
      </c>
      <c r="Q692" s="109" t="str">
        <f t="shared" si="3477"/>
        <v/>
      </c>
      <c r="R692" s="109" t="str">
        <f t="shared" si="3493"/>
        <v/>
      </c>
      <c r="S692" s="109" t="str">
        <f t="shared" si="3478"/>
        <v/>
      </c>
      <c r="T692" s="109" t="str">
        <f t="shared" si="3494"/>
        <v/>
      </c>
      <c r="U692" s="109" t="str">
        <f t="shared" si="3479"/>
        <v/>
      </c>
      <c r="V692" s="109" t="str">
        <f t="shared" si="3480"/>
        <v/>
      </c>
      <c r="W692" s="109" t="str">
        <f t="shared" si="3481"/>
        <v/>
      </c>
      <c r="X692" s="109" t="str">
        <f t="shared" si="3462"/>
        <v/>
      </c>
      <c r="Y692" s="109" t="str">
        <f t="shared" si="3482"/>
        <v/>
      </c>
      <c r="Z692" s="109" t="str">
        <f t="shared" si="3495"/>
        <v/>
      </c>
      <c r="AA692" s="109" t="str">
        <f t="shared" si="3483"/>
        <v/>
      </c>
      <c r="AB692" s="109" t="str">
        <f t="shared" si="3496"/>
        <v/>
      </c>
      <c r="AC692" s="109" t="str">
        <f t="shared" si="3484"/>
        <v/>
      </c>
      <c r="AD692" s="109" t="str">
        <f t="shared" si="3497"/>
        <v/>
      </c>
      <c r="AE692" s="109" t="str">
        <f t="shared" si="3485"/>
        <v/>
      </c>
      <c r="AF692" s="109" t="str">
        <f t="shared" si="3498"/>
        <v/>
      </c>
      <c r="AG692" s="109" t="str">
        <f t="shared" si="3499"/>
        <v/>
      </c>
      <c r="AH692" s="109" t="str">
        <f t="shared" si="3500"/>
        <v/>
      </c>
      <c r="AI692" s="35" t="str">
        <f t="shared" si="3501"/>
        <v/>
      </c>
      <c r="AJ692" s="109" t="str">
        <f t="shared" si="3502"/>
        <v/>
      </c>
      <c r="AK692" s="35" t="str">
        <f t="shared" si="3503"/>
        <v/>
      </c>
      <c r="AL692" s="109" t="str">
        <f t="shared" si="3504"/>
        <v/>
      </c>
      <c r="AM692" s="35" t="str">
        <f t="shared" si="3505"/>
        <v/>
      </c>
      <c r="AN692" s="109" t="str">
        <f t="shared" si="3506"/>
        <v/>
      </c>
      <c r="AO692" s="35" t="str">
        <f t="shared" si="3507"/>
        <v/>
      </c>
      <c r="AP692" s="109" t="str">
        <f t="shared" si="3508"/>
        <v/>
      </c>
      <c r="BB692">
        <v>267</v>
      </c>
      <c r="BE692" s="327">
        <f t="shared" si="3469"/>
        <v>10000</v>
      </c>
      <c r="JE692" s="327"/>
      <c r="JF692" s="327"/>
      <c r="MZ692">
        <v>266</v>
      </c>
      <c r="NA692" s="591">
        <f t="shared" ref="NA692:NA702" si="3509">$D$7+($AT$49*$L$7)+($AV$49*$M$7)</f>
        <v>0.02</v>
      </c>
      <c r="OU692">
        <v>266</v>
      </c>
      <c r="OV692" s="591">
        <f t="shared" ref="OV692:OV702" si="3510">$D$7+($BB$49*$L$7)+($BD$49*$M$7)</f>
        <v>0.02</v>
      </c>
      <c r="OW692" s="591">
        <f t="shared" ref="OW692:OW702" si="3511">($BB$49)+($BD$49)</f>
        <v>0</v>
      </c>
    </row>
    <row r="693" spans="2:413" hidden="1" x14ac:dyDescent="0.3">
      <c r="B693">
        <v>267</v>
      </c>
      <c r="C693" s="109" t="str">
        <f t="shared" si="3470"/>
        <v/>
      </c>
      <c r="D693" s="109" t="str">
        <f t="shared" si="3486"/>
        <v/>
      </c>
      <c r="E693" s="109" t="str">
        <f t="shared" si="3471"/>
        <v/>
      </c>
      <c r="F693" s="109" t="str">
        <f t="shared" si="3487"/>
        <v/>
      </c>
      <c r="G693" s="109" t="str">
        <f t="shared" si="3472"/>
        <v/>
      </c>
      <c r="H693" s="109" t="str">
        <f t="shared" si="3488"/>
        <v/>
      </c>
      <c r="I693" s="109" t="str">
        <f t="shared" si="3473"/>
        <v/>
      </c>
      <c r="J693" s="109" t="str">
        <f t="shared" si="3489"/>
        <v/>
      </c>
      <c r="K693" s="109" t="str">
        <f t="shared" si="3474"/>
        <v/>
      </c>
      <c r="L693" s="109" t="str">
        <f t="shared" si="3490"/>
        <v/>
      </c>
      <c r="M693" s="109" t="str">
        <f t="shared" si="3475"/>
        <v/>
      </c>
      <c r="N693" s="109" t="str">
        <f t="shared" si="3491"/>
        <v/>
      </c>
      <c r="O693" s="109" t="str">
        <f t="shared" si="3476"/>
        <v/>
      </c>
      <c r="P693" s="109" t="str">
        <f t="shared" si="3492"/>
        <v/>
      </c>
      <c r="Q693" s="109" t="str">
        <f t="shared" si="3477"/>
        <v/>
      </c>
      <c r="R693" s="109" t="str">
        <f t="shared" si="3493"/>
        <v/>
      </c>
      <c r="S693" s="109" t="str">
        <f t="shared" si="3478"/>
        <v/>
      </c>
      <c r="T693" s="109" t="str">
        <f t="shared" si="3494"/>
        <v/>
      </c>
      <c r="U693" s="109" t="str">
        <f t="shared" si="3479"/>
        <v/>
      </c>
      <c r="V693" s="109" t="str">
        <f t="shared" si="3480"/>
        <v/>
      </c>
      <c r="W693" s="109" t="str">
        <f t="shared" si="3481"/>
        <v/>
      </c>
      <c r="X693" s="109" t="str">
        <f t="shared" si="3462"/>
        <v/>
      </c>
      <c r="Y693" s="109" t="str">
        <f t="shared" si="3482"/>
        <v/>
      </c>
      <c r="Z693" s="109" t="str">
        <f t="shared" si="3495"/>
        <v/>
      </c>
      <c r="AA693" s="109" t="str">
        <f t="shared" si="3483"/>
        <v/>
      </c>
      <c r="AB693" s="109" t="str">
        <f t="shared" si="3496"/>
        <v/>
      </c>
      <c r="AC693" s="109" t="str">
        <f t="shared" si="3484"/>
        <v/>
      </c>
      <c r="AD693" s="109" t="str">
        <f t="shared" si="3497"/>
        <v/>
      </c>
      <c r="AE693" s="109" t="str">
        <f t="shared" si="3485"/>
        <v/>
      </c>
      <c r="AF693" s="109" t="str">
        <f t="shared" si="3498"/>
        <v/>
      </c>
      <c r="AG693" s="109" t="str">
        <f t="shared" si="3499"/>
        <v/>
      </c>
      <c r="AH693" s="109" t="str">
        <f t="shared" si="3500"/>
        <v/>
      </c>
      <c r="AI693" s="35" t="str">
        <f t="shared" si="3501"/>
        <v/>
      </c>
      <c r="AJ693" s="109" t="str">
        <f t="shared" si="3502"/>
        <v/>
      </c>
      <c r="AK693" s="35" t="str">
        <f t="shared" si="3503"/>
        <v/>
      </c>
      <c r="AL693" s="109" t="str">
        <f t="shared" si="3504"/>
        <v/>
      </c>
      <c r="AM693" s="35" t="str">
        <f t="shared" si="3505"/>
        <v/>
      </c>
      <c r="AN693" s="109" t="str">
        <f t="shared" si="3506"/>
        <v/>
      </c>
      <c r="AO693" s="35" t="str">
        <f t="shared" si="3507"/>
        <v/>
      </c>
      <c r="AP693" s="109" t="str">
        <f t="shared" si="3508"/>
        <v/>
      </c>
      <c r="BB693">
        <v>268</v>
      </c>
      <c r="BE693" s="327">
        <f t="shared" si="3469"/>
        <v>10000</v>
      </c>
      <c r="JE693" s="327"/>
      <c r="JF693" s="327"/>
      <c r="MZ693">
        <v>267</v>
      </c>
      <c r="NA693" s="591">
        <f t="shared" si="3509"/>
        <v>0.02</v>
      </c>
      <c r="OU693">
        <v>267</v>
      </c>
      <c r="OV693" s="591">
        <f t="shared" si="3510"/>
        <v>0.02</v>
      </c>
      <c r="OW693" s="591">
        <f t="shared" si="3511"/>
        <v>0</v>
      </c>
    </row>
    <row r="694" spans="2:413" hidden="1" x14ac:dyDescent="0.3">
      <c r="B694">
        <v>268</v>
      </c>
      <c r="C694" s="109" t="str">
        <f t="shared" si="3470"/>
        <v/>
      </c>
      <c r="D694" s="109" t="str">
        <f t="shared" si="3486"/>
        <v/>
      </c>
      <c r="E694" s="109" t="str">
        <f t="shared" si="3471"/>
        <v/>
      </c>
      <c r="F694" s="109" t="str">
        <f t="shared" si="3487"/>
        <v/>
      </c>
      <c r="G694" s="109" t="str">
        <f t="shared" si="3472"/>
        <v/>
      </c>
      <c r="H694" s="109" t="str">
        <f t="shared" si="3488"/>
        <v/>
      </c>
      <c r="I694" s="109" t="str">
        <f t="shared" si="3473"/>
        <v/>
      </c>
      <c r="J694" s="109" t="str">
        <f t="shared" si="3489"/>
        <v/>
      </c>
      <c r="K694" s="109" t="str">
        <f t="shared" si="3474"/>
        <v/>
      </c>
      <c r="L694" s="109" t="str">
        <f t="shared" si="3490"/>
        <v/>
      </c>
      <c r="M694" s="109" t="str">
        <f t="shared" si="3475"/>
        <v/>
      </c>
      <c r="N694" s="109" t="str">
        <f t="shared" si="3491"/>
        <v/>
      </c>
      <c r="O694" s="109" t="str">
        <f t="shared" si="3476"/>
        <v/>
      </c>
      <c r="P694" s="109" t="str">
        <f t="shared" si="3492"/>
        <v/>
      </c>
      <c r="Q694" s="109" t="str">
        <f t="shared" si="3477"/>
        <v/>
      </c>
      <c r="R694" s="109" t="str">
        <f t="shared" si="3493"/>
        <v/>
      </c>
      <c r="S694" s="109" t="str">
        <f t="shared" si="3478"/>
        <v/>
      </c>
      <c r="T694" s="109" t="str">
        <f t="shared" si="3494"/>
        <v/>
      </c>
      <c r="U694" s="109" t="str">
        <f t="shared" si="3479"/>
        <v/>
      </c>
      <c r="V694" s="109" t="str">
        <f t="shared" si="3480"/>
        <v/>
      </c>
      <c r="W694" s="109" t="str">
        <f t="shared" si="3481"/>
        <v/>
      </c>
      <c r="X694" s="109" t="str">
        <f t="shared" si="3462"/>
        <v/>
      </c>
      <c r="Y694" s="109" t="str">
        <f t="shared" si="3482"/>
        <v/>
      </c>
      <c r="Z694" s="109" t="str">
        <f t="shared" si="3495"/>
        <v/>
      </c>
      <c r="AA694" s="109" t="str">
        <f t="shared" si="3483"/>
        <v/>
      </c>
      <c r="AB694" s="109" t="str">
        <f t="shared" si="3496"/>
        <v/>
      </c>
      <c r="AC694" s="109" t="str">
        <f t="shared" si="3484"/>
        <v/>
      </c>
      <c r="AD694" s="109" t="str">
        <f t="shared" si="3497"/>
        <v/>
      </c>
      <c r="AE694" s="109" t="str">
        <f t="shared" si="3485"/>
        <v/>
      </c>
      <c r="AF694" s="109" t="str">
        <f t="shared" si="3498"/>
        <v/>
      </c>
      <c r="AG694" s="109" t="str">
        <f t="shared" si="3499"/>
        <v/>
      </c>
      <c r="AH694" s="109" t="str">
        <f t="shared" si="3500"/>
        <v/>
      </c>
      <c r="AI694" s="35" t="str">
        <f t="shared" si="3501"/>
        <v/>
      </c>
      <c r="AJ694" s="109" t="str">
        <f t="shared" si="3502"/>
        <v/>
      </c>
      <c r="AK694" s="35" t="str">
        <f t="shared" si="3503"/>
        <v/>
      </c>
      <c r="AL694" s="109" t="str">
        <f t="shared" si="3504"/>
        <v/>
      </c>
      <c r="AM694" s="35" t="str">
        <f t="shared" si="3505"/>
        <v/>
      </c>
      <c r="AN694" s="109" t="str">
        <f t="shared" si="3506"/>
        <v/>
      </c>
      <c r="AO694" s="35" t="str">
        <f t="shared" si="3507"/>
        <v/>
      </c>
      <c r="AP694" s="109" t="str">
        <f t="shared" si="3508"/>
        <v/>
      </c>
      <c r="BB694">
        <v>269</v>
      </c>
      <c r="BE694" s="327">
        <f t="shared" si="3469"/>
        <v>10000</v>
      </c>
      <c r="JE694" s="327"/>
      <c r="JF694" s="327"/>
      <c r="MZ694">
        <v>268</v>
      </c>
      <c r="NA694" s="591">
        <f t="shared" si="3509"/>
        <v>0.02</v>
      </c>
      <c r="OU694">
        <v>268</v>
      </c>
      <c r="OV694" s="591">
        <f t="shared" si="3510"/>
        <v>0.02</v>
      </c>
      <c r="OW694" s="591">
        <f t="shared" si="3511"/>
        <v>0</v>
      </c>
    </row>
    <row r="695" spans="2:413" hidden="1" x14ac:dyDescent="0.3">
      <c r="B695">
        <v>269</v>
      </c>
      <c r="C695" s="109" t="str">
        <f t="shared" si="3470"/>
        <v/>
      </c>
      <c r="D695" s="109" t="str">
        <f t="shared" si="3486"/>
        <v/>
      </c>
      <c r="E695" s="109" t="str">
        <f t="shared" si="3471"/>
        <v/>
      </c>
      <c r="F695" s="109" t="str">
        <f t="shared" si="3487"/>
        <v/>
      </c>
      <c r="G695" s="109" t="str">
        <f t="shared" si="3472"/>
        <v/>
      </c>
      <c r="H695" s="109" t="str">
        <f t="shared" si="3488"/>
        <v/>
      </c>
      <c r="I695" s="109" t="str">
        <f t="shared" si="3473"/>
        <v/>
      </c>
      <c r="J695" s="109" t="str">
        <f t="shared" si="3489"/>
        <v/>
      </c>
      <c r="K695" s="109" t="str">
        <f t="shared" si="3474"/>
        <v/>
      </c>
      <c r="L695" s="109" t="str">
        <f t="shared" si="3490"/>
        <v/>
      </c>
      <c r="M695" s="109" t="str">
        <f t="shared" si="3475"/>
        <v/>
      </c>
      <c r="N695" s="109" t="str">
        <f t="shared" si="3491"/>
        <v/>
      </c>
      <c r="O695" s="109" t="str">
        <f t="shared" si="3476"/>
        <v/>
      </c>
      <c r="P695" s="109" t="str">
        <f t="shared" si="3492"/>
        <v/>
      </c>
      <c r="Q695" s="109" t="str">
        <f t="shared" si="3477"/>
        <v/>
      </c>
      <c r="R695" s="109" t="str">
        <f t="shared" si="3493"/>
        <v/>
      </c>
      <c r="S695" s="109" t="str">
        <f t="shared" si="3478"/>
        <v/>
      </c>
      <c r="T695" s="109" t="str">
        <f t="shared" si="3494"/>
        <v/>
      </c>
      <c r="U695" s="109" t="str">
        <f t="shared" si="3479"/>
        <v/>
      </c>
      <c r="V695" s="109" t="str">
        <f t="shared" si="3480"/>
        <v/>
      </c>
      <c r="W695" s="109" t="str">
        <f t="shared" si="3481"/>
        <v/>
      </c>
      <c r="X695" s="109" t="str">
        <f t="shared" si="3462"/>
        <v/>
      </c>
      <c r="Y695" s="109" t="str">
        <f t="shared" si="3482"/>
        <v/>
      </c>
      <c r="Z695" s="109" t="str">
        <f t="shared" si="3495"/>
        <v/>
      </c>
      <c r="AA695" s="109" t="str">
        <f t="shared" si="3483"/>
        <v/>
      </c>
      <c r="AB695" s="109" t="str">
        <f t="shared" si="3496"/>
        <v/>
      </c>
      <c r="AC695" s="109" t="str">
        <f t="shared" si="3484"/>
        <v/>
      </c>
      <c r="AD695" s="109" t="str">
        <f t="shared" si="3497"/>
        <v/>
      </c>
      <c r="AE695" s="109" t="str">
        <f t="shared" si="3485"/>
        <v/>
      </c>
      <c r="AF695" s="109" t="str">
        <f t="shared" si="3498"/>
        <v/>
      </c>
      <c r="AG695" s="109" t="str">
        <f t="shared" si="3499"/>
        <v/>
      </c>
      <c r="AH695" s="109" t="str">
        <f t="shared" si="3500"/>
        <v/>
      </c>
      <c r="AI695" s="35" t="str">
        <f t="shared" si="3501"/>
        <v/>
      </c>
      <c r="AJ695" s="109" t="str">
        <f t="shared" si="3502"/>
        <v/>
      </c>
      <c r="AK695" s="35" t="str">
        <f t="shared" si="3503"/>
        <v/>
      </c>
      <c r="AL695" s="109" t="str">
        <f t="shared" si="3504"/>
        <v/>
      </c>
      <c r="AM695" s="35" t="str">
        <f t="shared" si="3505"/>
        <v/>
      </c>
      <c r="AN695" s="109" t="str">
        <f t="shared" si="3506"/>
        <v/>
      </c>
      <c r="AO695" s="35" t="str">
        <f t="shared" si="3507"/>
        <v/>
      </c>
      <c r="AP695" s="109" t="str">
        <f t="shared" si="3508"/>
        <v/>
      </c>
      <c r="BB695">
        <v>270</v>
      </c>
      <c r="BE695" s="327">
        <f t="shared" si="3469"/>
        <v>10000</v>
      </c>
      <c r="JE695" s="327"/>
      <c r="JF695" s="327"/>
      <c r="MZ695">
        <v>269</v>
      </c>
      <c r="NA695" s="591">
        <f t="shared" si="3509"/>
        <v>0.02</v>
      </c>
      <c r="OU695">
        <v>269</v>
      </c>
      <c r="OV695" s="591">
        <f t="shared" si="3510"/>
        <v>0.02</v>
      </c>
      <c r="OW695" s="591">
        <f t="shared" si="3511"/>
        <v>0</v>
      </c>
    </row>
    <row r="696" spans="2:413" hidden="1" x14ac:dyDescent="0.3">
      <c r="B696">
        <v>270</v>
      </c>
      <c r="C696" s="109" t="str">
        <f t="shared" si="3470"/>
        <v/>
      </c>
      <c r="D696" s="109" t="str">
        <f t="shared" si="3486"/>
        <v/>
      </c>
      <c r="E696" s="109" t="str">
        <f t="shared" si="3471"/>
        <v/>
      </c>
      <c r="F696" s="109" t="str">
        <f t="shared" si="3487"/>
        <v/>
      </c>
      <c r="G696" s="109" t="str">
        <f t="shared" si="3472"/>
        <v/>
      </c>
      <c r="H696" s="109" t="str">
        <f t="shared" si="3488"/>
        <v/>
      </c>
      <c r="I696" s="109" t="str">
        <f t="shared" si="3473"/>
        <v/>
      </c>
      <c r="J696" s="109" t="str">
        <f t="shared" si="3489"/>
        <v/>
      </c>
      <c r="K696" s="109" t="str">
        <f t="shared" si="3474"/>
        <v/>
      </c>
      <c r="L696" s="109" t="str">
        <f t="shared" si="3490"/>
        <v/>
      </c>
      <c r="M696" s="109" t="str">
        <f t="shared" si="3475"/>
        <v/>
      </c>
      <c r="N696" s="109" t="str">
        <f t="shared" si="3491"/>
        <v/>
      </c>
      <c r="O696" s="109" t="str">
        <f t="shared" si="3476"/>
        <v/>
      </c>
      <c r="P696" s="109" t="str">
        <f t="shared" si="3492"/>
        <v/>
      </c>
      <c r="Q696" s="109" t="str">
        <f t="shared" si="3477"/>
        <v/>
      </c>
      <c r="R696" s="109" t="str">
        <f t="shared" si="3493"/>
        <v/>
      </c>
      <c r="S696" s="109" t="str">
        <f t="shared" si="3478"/>
        <v/>
      </c>
      <c r="T696" s="109" t="str">
        <f t="shared" si="3494"/>
        <v/>
      </c>
      <c r="U696" s="109" t="str">
        <f t="shared" si="3479"/>
        <v/>
      </c>
      <c r="V696" s="109" t="str">
        <f t="shared" si="3480"/>
        <v/>
      </c>
      <c r="W696" s="109" t="str">
        <f t="shared" si="3481"/>
        <v/>
      </c>
      <c r="X696" s="109" t="str">
        <f t="shared" si="3462"/>
        <v/>
      </c>
      <c r="Y696" s="109" t="str">
        <f t="shared" si="3482"/>
        <v/>
      </c>
      <c r="Z696" s="109" t="str">
        <f t="shared" si="3495"/>
        <v/>
      </c>
      <c r="AA696" s="109" t="str">
        <f t="shared" si="3483"/>
        <v/>
      </c>
      <c r="AB696" s="109" t="str">
        <f t="shared" si="3496"/>
        <v/>
      </c>
      <c r="AC696" s="109" t="str">
        <f t="shared" si="3484"/>
        <v/>
      </c>
      <c r="AD696" s="109" t="str">
        <f t="shared" si="3497"/>
        <v/>
      </c>
      <c r="AE696" s="109" t="str">
        <f t="shared" si="3485"/>
        <v/>
      </c>
      <c r="AF696" s="109" t="str">
        <f t="shared" si="3498"/>
        <v/>
      </c>
      <c r="AG696" s="109" t="str">
        <f t="shared" si="3499"/>
        <v/>
      </c>
      <c r="AH696" s="109" t="str">
        <f t="shared" si="3500"/>
        <v/>
      </c>
      <c r="AI696" s="35" t="str">
        <f t="shared" si="3501"/>
        <v/>
      </c>
      <c r="AJ696" s="109" t="str">
        <f t="shared" si="3502"/>
        <v/>
      </c>
      <c r="AK696" s="35" t="str">
        <f t="shared" si="3503"/>
        <v/>
      </c>
      <c r="AL696" s="109" t="str">
        <f t="shared" si="3504"/>
        <v/>
      </c>
      <c r="AM696" s="35" t="str">
        <f t="shared" si="3505"/>
        <v/>
      </c>
      <c r="AN696" s="109" t="str">
        <f t="shared" si="3506"/>
        <v/>
      </c>
      <c r="AO696" s="35" t="str">
        <f t="shared" si="3507"/>
        <v/>
      </c>
      <c r="AP696" s="109" t="str">
        <f t="shared" si="3508"/>
        <v/>
      </c>
      <c r="BB696">
        <v>271</v>
      </c>
      <c r="BE696" s="327">
        <f t="shared" si="3469"/>
        <v>10000</v>
      </c>
      <c r="JE696" s="327"/>
      <c r="JF696" s="327"/>
      <c r="MZ696">
        <v>270</v>
      </c>
      <c r="NA696" s="591">
        <f t="shared" si="3509"/>
        <v>0.02</v>
      </c>
      <c r="OU696">
        <v>270</v>
      </c>
      <c r="OV696" s="591">
        <f t="shared" si="3510"/>
        <v>0.02</v>
      </c>
      <c r="OW696" s="591">
        <f t="shared" si="3511"/>
        <v>0</v>
      </c>
    </row>
    <row r="697" spans="2:413" hidden="1" x14ac:dyDescent="0.3">
      <c r="B697">
        <v>271</v>
      </c>
      <c r="C697" s="109" t="str">
        <f t="shared" si="3470"/>
        <v/>
      </c>
      <c r="D697" s="109" t="str">
        <f t="shared" si="3486"/>
        <v/>
      </c>
      <c r="E697" s="109" t="str">
        <f t="shared" si="3471"/>
        <v/>
      </c>
      <c r="F697" s="109" t="str">
        <f t="shared" si="3487"/>
        <v/>
      </c>
      <c r="G697" s="109" t="str">
        <f t="shared" si="3472"/>
        <v/>
      </c>
      <c r="H697" s="109" t="str">
        <f t="shared" si="3488"/>
        <v/>
      </c>
      <c r="I697" s="109" t="str">
        <f t="shared" si="3473"/>
        <v/>
      </c>
      <c r="J697" s="109" t="str">
        <f t="shared" si="3489"/>
        <v/>
      </c>
      <c r="K697" s="109" t="str">
        <f t="shared" si="3474"/>
        <v/>
      </c>
      <c r="L697" s="109" t="str">
        <f t="shared" si="3490"/>
        <v/>
      </c>
      <c r="M697" s="109" t="str">
        <f t="shared" si="3475"/>
        <v/>
      </c>
      <c r="N697" s="109" t="str">
        <f t="shared" si="3491"/>
        <v/>
      </c>
      <c r="O697" s="109" t="str">
        <f t="shared" si="3476"/>
        <v/>
      </c>
      <c r="P697" s="109" t="str">
        <f t="shared" si="3492"/>
        <v/>
      </c>
      <c r="Q697" s="109" t="str">
        <f t="shared" si="3477"/>
        <v/>
      </c>
      <c r="R697" s="109" t="str">
        <f t="shared" si="3493"/>
        <v/>
      </c>
      <c r="S697" s="109" t="str">
        <f t="shared" si="3478"/>
        <v/>
      </c>
      <c r="T697" s="109" t="str">
        <f t="shared" si="3494"/>
        <v/>
      </c>
      <c r="U697" s="109" t="str">
        <f t="shared" si="3479"/>
        <v/>
      </c>
      <c r="V697" s="109" t="str">
        <f t="shared" si="3480"/>
        <v/>
      </c>
      <c r="W697" s="109" t="str">
        <f t="shared" si="3481"/>
        <v/>
      </c>
      <c r="X697" s="109" t="str">
        <f t="shared" si="3462"/>
        <v/>
      </c>
      <c r="Y697" s="109" t="str">
        <f t="shared" si="3482"/>
        <v/>
      </c>
      <c r="Z697" s="109" t="str">
        <f t="shared" si="3495"/>
        <v/>
      </c>
      <c r="AA697" s="109" t="str">
        <f t="shared" si="3483"/>
        <v/>
      </c>
      <c r="AB697" s="109" t="str">
        <f t="shared" si="3496"/>
        <v/>
      </c>
      <c r="AC697" s="109" t="str">
        <f t="shared" si="3484"/>
        <v/>
      </c>
      <c r="AD697" s="109" t="str">
        <f t="shared" si="3497"/>
        <v/>
      </c>
      <c r="AE697" s="109" t="str">
        <f t="shared" si="3485"/>
        <v/>
      </c>
      <c r="AF697" s="109" t="str">
        <f t="shared" si="3498"/>
        <v/>
      </c>
      <c r="AG697" s="109" t="str">
        <f t="shared" si="3499"/>
        <v/>
      </c>
      <c r="AH697" s="109" t="str">
        <f t="shared" si="3500"/>
        <v/>
      </c>
      <c r="AI697" s="35" t="str">
        <f t="shared" si="3501"/>
        <v/>
      </c>
      <c r="AJ697" s="109" t="str">
        <f t="shared" si="3502"/>
        <v/>
      </c>
      <c r="AK697" s="35" t="str">
        <f t="shared" si="3503"/>
        <v/>
      </c>
      <c r="AL697" s="109" t="str">
        <f t="shared" si="3504"/>
        <v/>
      </c>
      <c r="AM697" s="35" t="str">
        <f t="shared" si="3505"/>
        <v/>
      </c>
      <c r="AN697" s="109" t="str">
        <f t="shared" si="3506"/>
        <v/>
      </c>
      <c r="AO697" s="35" t="str">
        <f t="shared" si="3507"/>
        <v/>
      </c>
      <c r="AP697" s="109" t="str">
        <f t="shared" si="3508"/>
        <v/>
      </c>
      <c r="BB697">
        <v>272</v>
      </c>
      <c r="BE697" s="327">
        <f t="shared" si="3469"/>
        <v>10000</v>
      </c>
      <c r="JE697" s="327"/>
      <c r="JF697" s="327"/>
      <c r="MZ697">
        <v>271</v>
      </c>
      <c r="NA697" s="591">
        <f t="shared" si="3509"/>
        <v>0.02</v>
      </c>
      <c r="OU697">
        <v>271</v>
      </c>
      <c r="OV697" s="591">
        <f t="shared" si="3510"/>
        <v>0.02</v>
      </c>
      <c r="OW697" s="591">
        <f t="shared" si="3511"/>
        <v>0</v>
      </c>
    </row>
    <row r="698" spans="2:413" hidden="1" x14ac:dyDescent="0.3">
      <c r="B698">
        <v>272</v>
      </c>
      <c r="C698" s="109" t="str">
        <f t="shared" si="3470"/>
        <v/>
      </c>
      <c r="D698" s="109" t="str">
        <f t="shared" si="3486"/>
        <v/>
      </c>
      <c r="E698" s="109" t="str">
        <f t="shared" si="3471"/>
        <v/>
      </c>
      <c r="F698" s="109" t="str">
        <f t="shared" si="3487"/>
        <v/>
      </c>
      <c r="G698" s="109" t="str">
        <f t="shared" si="3472"/>
        <v/>
      </c>
      <c r="H698" s="109" t="str">
        <f t="shared" si="3488"/>
        <v/>
      </c>
      <c r="I698" s="109" t="str">
        <f t="shared" si="3473"/>
        <v/>
      </c>
      <c r="J698" s="109" t="str">
        <f t="shared" si="3489"/>
        <v/>
      </c>
      <c r="K698" s="109" t="str">
        <f t="shared" si="3474"/>
        <v/>
      </c>
      <c r="L698" s="109" t="str">
        <f t="shared" si="3490"/>
        <v/>
      </c>
      <c r="M698" s="109" t="str">
        <f t="shared" si="3475"/>
        <v/>
      </c>
      <c r="N698" s="109" t="str">
        <f t="shared" si="3491"/>
        <v/>
      </c>
      <c r="O698" s="109" t="str">
        <f t="shared" si="3476"/>
        <v/>
      </c>
      <c r="P698" s="109" t="str">
        <f t="shared" si="3492"/>
        <v/>
      </c>
      <c r="Q698" s="109" t="str">
        <f t="shared" si="3477"/>
        <v/>
      </c>
      <c r="R698" s="109" t="str">
        <f t="shared" si="3493"/>
        <v/>
      </c>
      <c r="S698" s="109" t="str">
        <f t="shared" si="3478"/>
        <v/>
      </c>
      <c r="T698" s="109" t="str">
        <f t="shared" si="3494"/>
        <v/>
      </c>
      <c r="U698" s="109" t="str">
        <f t="shared" si="3479"/>
        <v/>
      </c>
      <c r="V698" s="109" t="str">
        <f t="shared" si="3480"/>
        <v/>
      </c>
      <c r="W698" s="109" t="str">
        <f t="shared" si="3481"/>
        <v/>
      </c>
      <c r="X698" s="109" t="str">
        <f t="shared" si="3462"/>
        <v/>
      </c>
      <c r="Y698" s="109" t="str">
        <f t="shared" si="3482"/>
        <v/>
      </c>
      <c r="Z698" s="109" t="str">
        <f t="shared" si="3495"/>
        <v/>
      </c>
      <c r="AA698" s="109" t="str">
        <f t="shared" si="3483"/>
        <v/>
      </c>
      <c r="AB698" s="109" t="str">
        <f t="shared" si="3496"/>
        <v/>
      </c>
      <c r="AC698" s="109" t="str">
        <f t="shared" si="3484"/>
        <v/>
      </c>
      <c r="AD698" s="109" t="str">
        <f t="shared" si="3497"/>
        <v/>
      </c>
      <c r="AE698" s="109" t="str">
        <f t="shared" si="3485"/>
        <v/>
      </c>
      <c r="AF698" s="109" t="str">
        <f t="shared" si="3498"/>
        <v/>
      </c>
      <c r="AG698" s="109" t="str">
        <f t="shared" si="3499"/>
        <v/>
      </c>
      <c r="AH698" s="109" t="str">
        <f t="shared" si="3500"/>
        <v/>
      </c>
      <c r="AI698" s="35" t="str">
        <f t="shared" si="3501"/>
        <v/>
      </c>
      <c r="AJ698" s="109" t="str">
        <f t="shared" si="3502"/>
        <v/>
      </c>
      <c r="AK698" s="35" t="str">
        <f t="shared" si="3503"/>
        <v/>
      </c>
      <c r="AL698" s="109" t="str">
        <f t="shared" si="3504"/>
        <v/>
      </c>
      <c r="AM698" s="35" t="str">
        <f t="shared" si="3505"/>
        <v/>
      </c>
      <c r="AN698" s="109" t="str">
        <f t="shared" si="3506"/>
        <v/>
      </c>
      <c r="AO698" s="35" t="str">
        <f t="shared" si="3507"/>
        <v/>
      </c>
      <c r="AP698" s="109" t="str">
        <f t="shared" si="3508"/>
        <v/>
      </c>
      <c r="BB698">
        <v>273</v>
      </c>
      <c r="BE698" s="327">
        <f t="shared" si="3469"/>
        <v>10000</v>
      </c>
      <c r="JE698" s="327"/>
      <c r="JF698" s="327"/>
      <c r="MZ698">
        <v>272</v>
      </c>
      <c r="NA698" s="591">
        <f t="shared" si="3509"/>
        <v>0.02</v>
      </c>
      <c r="OU698">
        <v>272</v>
      </c>
      <c r="OV698" s="591">
        <f t="shared" si="3510"/>
        <v>0.02</v>
      </c>
      <c r="OW698" s="591">
        <f t="shared" si="3511"/>
        <v>0</v>
      </c>
    </row>
    <row r="699" spans="2:413" hidden="1" x14ac:dyDescent="0.3">
      <c r="B699">
        <v>273</v>
      </c>
      <c r="C699" s="109" t="str">
        <f t="shared" si="3470"/>
        <v/>
      </c>
      <c r="D699" s="109" t="str">
        <f t="shared" si="3486"/>
        <v/>
      </c>
      <c r="E699" s="109" t="str">
        <f t="shared" si="3471"/>
        <v/>
      </c>
      <c r="F699" s="109" t="str">
        <f t="shared" si="3487"/>
        <v/>
      </c>
      <c r="G699" s="109" t="str">
        <f t="shared" si="3472"/>
        <v/>
      </c>
      <c r="H699" s="109" t="str">
        <f t="shared" si="3488"/>
        <v/>
      </c>
      <c r="I699" s="109" t="str">
        <f t="shared" si="3473"/>
        <v/>
      </c>
      <c r="J699" s="109" t="str">
        <f t="shared" si="3489"/>
        <v/>
      </c>
      <c r="K699" s="109" t="str">
        <f t="shared" si="3474"/>
        <v/>
      </c>
      <c r="L699" s="109" t="str">
        <f t="shared" si="3490"/>
        <v/>
      </c>
      <c r="M699" s="109" t="str">
        <f t="shared" si="3475"/>
        <v/>
      </c>
      <c r="N699" s="109" t="str">
        <f t="shared" si="3491"/>
        <v/>
      </c>
      <c r="O699" s="109" t="str">
        <f t="shared" si="3476"/>
        <v/>
      </c>
      <c r="P699" s="109" t="str">
        <f t="shared" si="3492"/>
        <v/>
      </c>
      <c r="Q699" s="109" t="str">
        <f t="shared" si="3477"/>
        <v/>
      </c>
      <c r="R699" s="109" t="str">
        <f t="shared" si="3493"/>
        <v/>
      </c>
      <c r="S699" s="109" t="str">
        <f t="shared" si="3478"/>
        <v/>
      </c>
      <c r="T699" s="109" t="str">
        <f t="shared" si="3494"/>
        <v/>
      </c>
      <c r="U699" s="109" t="str">
        <f t="shared" si="3479"/>
        <v/>
      </c>
      <c r="V699" s="109" t="str">
        <f t="shared" si="3480"/>
        <v/>
      </c>
      <c r="W699" s="109" t="str">
        <f t="shared" si="3481"/>
        <v/>
      </c>
      <c r="X699" s="109" t="str">
        <f t="shared" si="3462"/>
        <v/>
      </c>
      <c r="Y699" s="109" t="str">
        <f t="shared" si="3482"/>
        <v/>
      </c>
      <c r="Z699" s="109" t="str">
        <f t="shared" si="3495"/>
        <v/>
      </c>
      <c r="AA699" s="109" t="str">
        <f t="shared" si="3483"/>
        <v/>
      </c>
      <c r="AB699" s="109" t="str">
        <f t="shared" si="3496"/>
        <v/>
      </c>
      <c r="AC699" s="109" t="str">
        <f t="shared" si="3484"/>
        <v/>
      </c>
      <c r="AD699" s="109" t="str">
        <f t="shared" si="3497"/>
        <v/>
      </c>
      <c r="AE699" s="109" t="str">
        <f t="shared" si="3485"/>
        <v/>
      </c>
      <c r="AF699" s="109" t="str">
        <f t="shared" si="3498"/>
        <v/>
      </c>
      <c r="AG699" s="109" t="str">
        <f t="shared" si="3499"/>
        <v/>
      </c>
      <c r="AH699" s="109" t="str">
        <f t="shared" si="3500"/>
        <v/>
      </c>
      <c r="AI699" s="35" t="str">
        <f t="shared" si="3501"/>
        <v/>
      </c>
      <c r="AJ699" s="109" t="str">
        <f t="shared" si="3502"/>
        <v/>
      </c>
      <c r="AK699" s="35" t="str">
        <f t="shared" si="3503"/>
        <v/>
      </c>
      <c r="AL699" s="109" t="str">
        <f t="shared" si="3504"/>
        <v/>
      </c>
      <c r="AM699" s="35" t="str">
        <f t="shared" si="3505"/>
        <v/>
      </c>
      <c r="AN699" s="109" t="str">
        <f t="shared" si="3506"/>
        <v/>
      </c>
      <c r="AO699" s="35" t="str">
        <f t="shared" si="3507"/>
        <v/>
      </c>
      <c r="AP699" s="109" t="str">
        <f t="shared" si="3508"/>
        <v/>
      </c>
      <c r="BB699">
        <v>274</v>
      </c>
      <c r="BE699" s="327">
        <f t="shared" si="3469"/>
        <v>10000</v>
      </c>
      <c r="JE699" s="327"/>
      <c r="JF699" s="327"/>
      <c r="MZ699">
        <v>273</v>
      </c>
      <c r="NA699" s="591">
        <f t="shared" si="3509"/>
        <v>0.02</v>
      </c>
      <c r="OU699">
        <v>273</v>
      </c>
      <c r="OV699" s="591">
        <f t="shared" si="3510"/>
        <v>0.02</v>
      </c>
      <c r="OW699" s="591">
        <f t="shared" si="3511"/>
        <v>0</v>
      </c>
    </row>
    <row r="700" spans="2:413" hidden="1" x14ac:dyDescent="0.3">
      <c r="B700">
        <v>274</v>
      </c>
      <c r="C700" s="109" t="str">
        <f t="shared" si="3470"/>
        <v/>
      </c>
      <c r="D700" s="109" t="str">
        <f t="shared" si="3486"/>
        <v/>
      </c>
      <c r="E700" s="109" t="str">
        <f t="shared" si="3471"/>
        <v/>
      </c>
      <c r="F700" s="109" t="str">
        <f t="shared" si="3487"/>
        <v/>
      </c>
      <c r="G700" s="109" t="str">
        <f t="shared" si="3472"/>
        <v/>
      </c>
      <c r="H700" s="109" t="str">
        <f t="shared" si="3488"/>
        <v/>
      </c>
      <c r="I700" s="109" t="str">
        <f t="shared" si="3473"/>
        <v/>
      </c>
      <c r="J700" s="109" t="str">
        <f t="shared" si="3489"/>
        <v/>
      </c>
      <c r="K700" s="109" t="str">
        <f t="shared" si="3474"/>
        <v/>
      </c>
      <c r="L700" s="109" t="str">
        <f t="shared" si="3490"/>
        <v/>
      </c>
      <c r="M700" s="109" t="str">
        <f t="shared" si="3475"/>
        <v/>
      </c>
      <c r="N700" s="109" t="str">
        <f t="shared" si="3491"/>
        <v/>
      </c>
      <c r="O700" s="109" t="str">
        <f t="shared" si="3476"/>
        <v/>
      </c>
      <c r="P700" s="109" t="str">
        <f t="shared" si="3492"/>
        <v/>
      </c>
      <c r="Q700" s="109" t="str">
        <f t="shared" si="3477"/>
        <v/>
      </c>
      <c r="R700" s="109" t="str">
        <f t="shared" si="3493"/>
        <v/>
      </c>
      <c r="S700" s="109" t="str">
        <f t="shared" si="3478"/>
        <v/>
      </c>
      <c r="T700" s="109" t="str">
        <f t="shared" si="3494"/>
        <v/>
      </c>
      <c r="U700" s="109" t="str">
        <f t="shared" si="3479"/>
        <v/>
      </c>
      <c r="V700" s="109" t="str">
        <f t="shared" si="3480"/>
        <v/>
      </c>
      <c r="W700" s="109" t="str">
        <f t="shared" si="3481"/>
        <v/>
      </c>
      <c r="X700" s="109" t="str">
        <f t="shared" si="3462"/>
        <v/>
      </c>
      <c r="Y700" s="109" t="str">
        <f t="shared" si="3482"/>
        <v/>
      </c>
      <c r="Z700" s="109" t="str">
        <f t="shared" si="3495"/>
        <v/>
      </c>
      <c r="AA700" s="109" t="str">
        <f t="shared" si="3483"/>
        <v/>
      </c>
      <c r="AB700" s="109" t="str">
        <f t="shared" si="3496"/>
        <v/>
      </c>
      <c r="AC700" s="109" t="str">
        <f t="shared" si="3484"/>
        <v/>
      </c>
      <c r="AD700" s="109" t="str">
        <f t="shared" si="3497"/>
        <v/>
      </c>
      <c r="AE700" s="109" t="str">
        <f t="shared" si="3485"/>
        <v/>
      </c>
      <c r="AF700" s="109" t="str">
        <f t="shared" si="3498"/>
        <v/>
      </c>
      <c r="AG700" s="109" t="str">
        <f t="shared" si="3499"/>
        <v/>
      </c>
      <c r="AH700" s="109" t="str">
        <f t="shared" si="3500"/>
        <v/>
      </c>
      <c r="AI700" s="35" t="str">
        <f t="shared" si="3501"/>
        <v/>
      </c>
      <c r="AJ700" s="109" t="str">
        <f t="shared" si="3502"/>
        <v/>
      </c>
      <c r="AK700" s="35" t="str">
        <f t="shared" si="3503"/>
        <v/>
      </c>
      <c r="AL700" s="109" t="str">
        <f t="shared" si="3504"/>
        <v/>
      </c>
      <c r="AM700" s="35" t="str">
        <f t="shared" si="3505"/>
        <v/>
      </c>
      <c r="AN700" s="109" t="str">
        <f t="shared" si="3506"/>
        <v/>
      </c>
      <c r="AO700" s="35" t="str">
        <f t="shared" si="3507"/>
        <v/>
      </c>
      <c r="AP700" s="109" t="str">
        <f t="shared" si="3508"/>
        <v/>
      </c>
      <c r="BB700">
        <v>275</v>
      </c>
      <c r="BE700" s="327">
        <f t="shared" si="3469"/>
        <v>10000</v>
      </c>
      <c r="JE700" s="327"/>
      <c r="JF700" s="327"/>
      <c r="MZ700">
        <v>274</v>
      </c>
      <c r="NA700" s="591">
        <f t="shared" si="3509"/>
        <v>0.02</v>
      </c>
      <c r="OU700">
        <v>274</v>
      </c>
      <c r="OV700" s="591">
        <f t="shared" si="3510"/>
        <v>0.02</v>
      </c>
      <c r="OW700" s="591">
        <f t="shared" si="3511"/>
        <v>0</v>
      </c>
    </row>
    <row r="701" spans="2:413" hidden="1" x14ac:dyDescent="0.3">
      <c r="B701">
        <v>275</v>
      </c>
      <c r="C701" s="109" t="str">
        <f t="shared" si="3470"/>
        <v/>
      </c>
      <c r="D701" s="109" t="str">
        <f t="shared" si="3486"/>
        <v/>
      </c>
      <c r="E701" s="109" t="str">
        <f t="shared" si="3471"/>
        <v/>
      </c>
      <c r="F701" s="109" t="str">
        <f t="shared" si="3487"/>
        <v/>
      </c>
      <c r="G701" s="109" t="str">
        <f t="shared" si="3472"/>
        <v/>
      </c>
      <c r="H701" s="109" t="str">
        <f t="shared" si="3488"/>
        <v/>
      </c>
      <c r="I701" s="109" t="str">
        <f t="shared" si="3473"/>
        <v/>
      </c>
      <c r="J701" s="109" t="str">
        <f t="shared" si="3489"/>
        <v/>
      </c>
      <c r="K701" s="109" t="str">
        <f t="shared" si="3474"/>
        <v/>
      </c>
      <c r="L701" s="109" t="str">
        <f t="shared" si="3490"/>
        <v/>
      </c>
      <c r="M701" s="109" t="str">
        <f t="shared" si="3475"/>
        <v/>
      </c>
      <c r="N701" s="109" t="str">
        <f t="shared" si="3491"/>
        <v/>
      </c>
      <c r="O701" s="109" t="str">
        <f t="shared" si="3476"/>
        <v/>
      </c>
      <c r="P701" s="109" t="str">
        <f t="shared" si="3492"/>
        <v/>
      </c>
      <c r="Q701" s="109" t="str">
        <f t="shared" si="3477"/>
        <v/>
      </c>
      <c r="R701" s="109" t="str">
        <f t="shared" si="3493"/>
        <v/>
      </c>
      <c r="S701" s="109" t="str">
        <f t="shared" si="3478"/>
        <v/>
      </c>
      <c r="T701" s="109" t="str">
        <f t="shared" si="3494"/>
        <v/>
      </c>
      <c r="U701" s="109" t="str">
        <f t="shared" si="3479"/>
        <v/>
      </c>
      <c r="V701" s="109" t="str">
        <f t="shared" si="3480"/>
        <v/>
      </c>
      <c r="W701" s="109" t="str">
        <f t="shared" si="3481"/>
        <v/>
      </c>
      <c r="X701" s="109" t="str">
        <f t="shared" si="3462"/>
        <v/>
      </c>
      <c r="Y701" s="109" t="str">
        <f t="shared" si="3482"/>
        <v/>
      </c>
      <c r="Z701" s="109" t="str">
        <f t="shared" si="3495"/>
        <v/>
      </c>
      <c r="AA701" s="109" t="str">
        <f t="shared" si="3483"/>
        <v/>
      </c>
      <c r="AB701" s="109" t="str">
        <f t="shared" si="3496"/>
        <v/>
      </c>
      <c r="AC701" s="109" t="str">
        <f t="shared" si="3484"/>
        <v/>
      </c>
      <c r="AD701" s="109" t="str">
        <f t="shared" si="3497"/>
        <v/>
      </c>
      <c r="AE701" s="109" t="str">
        <f t="shared" si="3485"/>
        <v/>
      </c>
      <c r="AF701" s="109" t="str">
        <f t="shared" si="3498"/>
        <v/>
      </c>
      <c r="AG701" s="109" t="str">
        <f t="shared" si="3499"/>
        <v/>
      </c>
      <c r="AH701" s="109" t="str">
        <f t="shared" si="3500"/>
        <v/>
      </c>
      <c r="AI701" s="35" t="str">
        <f t="shared" si="3501"/>
        <v/>
      </c>
      <c r="AJ701" s="109" t="str">
        <f t="shared" si="3502"/>
        <v/>
      </c>
      <c r="AK701" s="35" t="str">
        <f t="shared" si="3503"/>
        <v/>
      </c>
      <c r="AL701" s="109" t="str">
        <f t="shared" si="3504"/>
        <v/>
      </c>
      <c r="AM701" s="35" t="str">
        <f t="shared" si="3505"/>
        <v/>
      </c>
      <c r="AN701" s="109" t="str">
        <f t="shared" si="3506"/>
        <v/>
      </c>
      <c r="AO701" s="35" t="str">
        <f t="shared" si="3507"/>
        <v/>
      </c>
      <c r="AP701" s="109" t="str">
        <f t="shared" si="3508"/>
        <v/>
      </c>
      <c r="BB701">
        <v>276</v>
      </c>
      <c r="BE701" s="327">
        <f t="shared" si="3469"/>
        <v>10000</v>
      </c>
      <c r="JE701" s="327"/>
      <c r="JF701" s="327"/>
      <c r="MZ701">
        <v>275</v>
      </c>
      <c r="NA701" s="591">
        <f t="shared" si="3509"/>
        <v>0.02</v>
      </c>
      <c r="OU701">
        <v>275</v>
      </c>
      <c r="OV701" s="591">
        <f t="shared" si="3510"/>
        <v>0.02</v>
      </c>
      <c r="OW701" s="591">
        <f t="shared" si="3511"/>
        <v>0</v>
      </c>
    </row>
    <row r="702" spans="2:413" hidden="1" x14ac:dyDescent="0.3">
      <c r="B702">
        <v>276</v>
      </c>
      <c r="C702" s="109" t="str">
        <f t="shared" si="3470"/>
        <v/>
      </c>
      <c r="D702" s="109" t="str">
        <f t="shared" si="3486"/>
        <v/>
      </c>
      <c r="E702" s="109" t="str">
        <f t="shared" si="3471"/>
        <v/>
      </c>
      <c r="F702" s="109" t="str">
        <f t="shared" si="3487"/>
        <v/>
      </c>
      <c r="G702" s="109" t="str">
        <f t="shared" si="3472"/>
        <v/>
      </c>
      <c r="H702" s="109" t="str">
        <f t="shared" si="3488"/>
        <v/>
      </c>
      <c r="I702" s="109" t="str">
        <f t="shared" si="3473"/>
        <v/>
      </c>
      <c r="J702" s="109" t="str">
        <f t="shared" si="3489"/>
        <v/>
      </c>
      <c r="K702" s="109" t="str">
        <f t="shared" si="3474"/>
        <v/>
      </c>
      <c r="L702" s="109" t="str">
        <f t="shared" si="3490"/>
        <v/>
      </c>
      <c r="M702" s="109" t="str">
        <f t="shared" si="3475"/>
        <v/>
      </c>
      <c r="N702" s="109" t="str">
        <f t="shared" si="3491"/>
        <v/>
      </c>
      <c r="O702" s="109" t="str">
        <f t="shared" si="3476"/>
        <v/>
      </c>
      <c r="P702" s="109" t="str">
        <f t="shared" si="3492"/>
        <v/>
      </c>
      <c r="Q702" s="109" t="str">
        <f t="shared" si="3477"/>
        <v/>
      </c>
      <c r="R702" s="109" t="str">
        <f t="shared" si="3493"/>
        <v/>
      </c>
      <c r="S702" s="109" t="str">
        <f t="shared" si="3478"/>
        <v/>
      </c>
      <c r="T702" s="109" t="str">
        <f t="shared" si="3494"/>
        <v/>
      </c>
      <c r="U702" s="109" t="str">
        <f t="shared" si="3479"/>
        <v/>
      </c>
      <c r="V702" s="109" t="str">
        <f t="shared" si="3480"/>
        <v/>
      </c>
      <c r="W702" s="109" t="str">
        <f t="shared" si="3481"/>
        <v/>
      </c>
      <c r="X702" s="109" t="str">
        <f t="shared" si="3462"/>
        <v/>
      </c>
      <c r="Y702" s="109" t="str">
        <f t="shared" si="3482"/>
        <v/>
      </c>
      <c r="Z702" s="109" t="str">
        <f t="shared" si="3495"/>
        <v/>
      </c>
      <c r="AA702" s="109" t="str">
        <f t="shared" si="3483"/>
        <v/>
      </c>
      <c r="AB702" s="109" t="str">
        <f t="shared" si="3496"/>
        <v/>
      </c>
      <c r="AC702" s="109" t="str">
        <f t="shared" si="3484"/>
        <v/>
      </c>
      <c r="AD702" s="109" t="str">
        <f t="shared" si="3497"/>
        <v/>
      </c>
      <c r="AE702" s="109" t="str">
        <f t="shared" si="3485"/>
        <v/>
      </c>
      <c r="AF702" s="109" t="str">
        <f t="shared" si="3498"/>
        <v/>
      </c>
      <c r="AG702" s="109" t="str">
        <f t="shared" si="3499"/>
        <v/>
      </c>
      <c r="AH702" s="109" t="str">
        <f t="shared" si="3500"/>
        <v/>
      </c>
      <c r="AI702" s="35" t="str">
        <f t="shared" si="3501"/>
        <v/>
      </c>
      <c r="AJ702" s="109" t="str">
        <f t="shared" si="3502"/>
        <v/>
      </c>
      <c r="AK702" s="35" t="str">
        <f t="shared" si="3503"/>
        <v/>
      </c>
      <c r="AL702" s="109" t="str">
        <f t="shared" si="3504"/>
        <v/>
      </c>
      <c r="AM702" s="35" t="str">
        <f t="shared" si="3505"/>
        <v/>
      </c>
      <c r="AN702" s="109" t="str">
        <f t="shared" si="3506"/>
        <v/>
      </c>
      <c r="AO702" s="35" t="str">
        <f t="shared" si="3507"/>
        <v/>
      </c>
      <c r="AP702" s="109" t="str">
        <f t="shared" si="3508"/>
        <v/>
      </c>
      <c r="BB702">
        <v>277</v>
      </c>
      <c r="BE702" s="327">
        <f t="shared" si="3469"/>
        <v>10000</v>
      </c>
      <c r="JE702" s="327"/>
      <c r="JF702" s="327"/>
      <c r="MZ702" s="616">
        <v>276</v>
      </c>
      <c r="NA702" s="617">
        <f t="shared" si="3509"/>
        <v>0.02</v>
      </c>
      <c r="OU702" s="616">
        <v>276</v>
      </c>
      <c r="OV702" s="617">
        <f t="shared" si="3510"/>
        <v>0.02</v>
      </c>
      <c r="OW702" s="617">
        <f t="shared" si="3511"/>
        <v>0</v>
      </c>
    </row>
    <row r="703" spans="2:413" hidden="1" x14ac:dyDescent="0.3">
      <c r="B703">
        <v>277</v>
      </c>
      <c r="C703" s="109" t="str">
        <f t="shared" si="3470"/>
        <v/>
      </c>
      <c r="D703" s="109" t="str">
        <f t="shared" si="3486"/>
        <v/>
      </c>
      <c r="E703" s="109" t="str">
        <f t="shared" si="3471"/>
        <v/>
      </c>
      <c r="F703" s="109" t="str">
        <f t="shared" si="3487"/>
        <v/>
      </c>
      <c r="G703" s="109" t="str">
        <f t="shared" si="3472"/>
        <v/>
      </c>
      <c r="H703" s="109" t="str">
        <f t="shared" si="3488"/>
        <v/>
      </c>
      <c r="I703" s="109" t="str">
        <f t="shared" si="3473"/>
        <v/>
      </c>
      <c r="J703" s="109" t="str">
        <f t="shared" si="3489"/>
        <v/>
      </c>
      <c r="K703" s="109" t="str">
        <f t="shared" si="3474"/>
        <v/>
      </c>
      <c r="L703" s="109" t="str">
        <f t="shared" si="3490"/>
        <v/>
      </c>
      <c r="M703" s="109" t="str">
        <f t="shared" si="3475"/>
        <v/>
      </c>
      <c r="N703" s="109" t="str">
        <f t="shared" si="3491"/>
        <v/>
      </c>
      <c r="O703" s="109" t="str">
        <f t="shared" si="3476"/>
        <v/>
      </c>
      <c r="P703" s="109" t="str">
        <f t="shared" si="3492"/>
        <v/>
      </c>
      <c r="Q703" s="109" t="str">
        <f t="shared" si="3477"/>
        <v/>
      </c>
      <c r="R703" s="109" t="str">
        <f t="shared" si="3493"/>
        <v/>
      </c>
      <c r="S703" s="109" t="str">
        <f t="shared" si="3478"/>
        <v/>
      </c>
      <c r="T703" s="109" t="str">
        <f t="shared" si="3494"/>
        <v/>
      </c>
      <c r="U703" s="109" t="str">
        <f t="shared" si="3479"/>
        <v/>
      </c>
      <c r="V703" s="109" t="str">
        <f t="shared" si="3480"/>
        <v/>
      </c>
      <c r="W703" s="109" t="str">
        <f t="shared" si="3481"/>
        <v/>
      </c>
      <c r="X703" s="109" t="str">
        <f t="shared" si="3462"/>
        <v/>
      </c>
      <c r="Y703" s="109" t="str">
        <f t="shared" si="3482"/>
        <v/>
      </c>
      <c r="Z703" s="109" t="str">
        <f t="shared" si="3495"/>
        <v/>
      </c>
      <c r="AA703" s="109" t="str">
        <f t="shared" si="3483"/>
        <v/>
      </c>
      <c r="AB703" s="109" t="str">
        <f t="shared" si="3496"/>
        <v/>
      </c>
      <c r="AC703" s="109" t="str">
        <f t="shared" si="3484"/>
        <v/>
      </c>
      <c r="AD703" s="109" t="str">
        <f t="shared" si="3497"/>
        <v/>
      </c>
      <c r="AE703" s="109" t="str">
        <f t="shared" si="3485"/>
        <v/>
      </c>
      <c r="AF703" s="109" t="str">
        <f t="shared" si="3498"/>
        <v/>
      </c>
      <c r="AG703" s="109" t="str">
        <f t="shared" si="3499"/>
        <v/>
      </c>
      <c r="AH703" s="109" t="str">
        <f t="shared" si="3500"/>
        <v/>
      </c>
      <c r="AI703" s="35" t="str">
        <f t="shared" si="3501"/>
        <v/>
      </c>
      <c r="AJ703" s="109" t="str">
        <f t="shared" si="3502"/>
        <v/>
      </c>
      <c r="AK703" s="35" t="str">
        <f t="shared" si="3503"/>
        <v/>
      </c>
      <c r="AL703" s="109" t="str">
        <f t="shared" si="3504"/>
        <v/>
      </c>
      <c r="AM703" s="35" t="str">
        <f t="shared" si="3505"/>
        <v/>
      </c>
      <c r="AN703" s="109" t="str">
        <f t="shared" si="3506"/>
        <v/>
      </c>
      <c r="AO703" s="35" t="str">
        <f t="shared" si="3507"/>
        <v/>
      </c>
      <c r="AP703" s="109" t="str">
        <f t="shared" si="3508"/>
        <v/>
      </c>
      <c r="BB703">
        <v>278</v>
      </c>
      <c r="BE703" s="327">
        <f t="shared" si="3469"/>
        <v>10000</v>
      </c>
      <c r="JE703" s="327"/>
      <c r="JF703" s="327"/>
      <c r="MZ703">
        <v>277</v>
      </c>
      <c r="NA703" s="591">
        <f>$D$7+($AT$50*$L$7)+($AV$50*$M$7)</f>
        <v>0.02</v>
      </c>
      <c r="OU703">
        <v>277</v>
      </c>
      <c r="OV703" s="591">
        <f>$D$7+($BB$50*$L$7)+($BD$50*$M$7)</f>
        <v>0.02</v>
      </c>
      <c r="OW703" s="591">
        <f>($BB$50)+($BD$50)</f>
        <v>0</v>
      </c>
    </row>
    <row r="704" spans="2:413" hidden="1" x14ac:dyDescent="0.3">
      <c r="B704">
        <v>278</v>
      </c>
      <c r="C704" s="109" t="str">
        <f t="shared" si="3470"/>
        <v/>
      </c>
      <c r="D704" s="109" t="str">
        <f t="shared" si="3486"/>
        <v/>
      </c>
      <c r="E704" s="109" t="str">
        <f t="shared" si="3471"/>
        <v/>
      </c>
      <c r="F704" s="109" t="str">
        <f t="shared" si="3487"/>
        <v/>
      </c>
      <c r="G704" s="109" t="str">
        <f t="shared" si="3472"/>
        <v/>
      </c>
      <c r="H704" s="109" t="str">
        <f t="shared" si="3488"/>
        <v/>
      </c>
      <c r="I704" s="109" t="str">
        <f t="shared" si="3473"/>
        <v/>
      </c>
      <c r="J704" s="109" t="str">
        <f t="shared" si="3489"/>
        <v/>
      </c>
      <c r="K704" s="109" t="str">
        <f t="shared" si="3474"/>
        <v/>
      </c>
      <c r="L704" s="109" t="str">
        <f t="shared" si="3490"/>
        <v/>
      </c>
      <c r="M704" s="109" t="str">
        <f t="shared" si="3475"/>
        <v/>
      </c>
      <c r="N704" s="109" t="str">
        <f t="shared" si="3491"/>
        <v/>
      </c>
      <c r="O704" s="109" t="str">
        <f t="shared" si="3476"/>
        <v/>
      </c>
      <c r="P704" s="109" t="str">
        <f t="shared" si="3492"/>
        <v/>
      </c>
      <c r="Q704" s="109" t="str">
        <f t="shared" si="3477"/>
        <v/>
      </c>
      <c r="R704" s="109" t="str">
        <f t="shared" si="3493"/>
        <v/>
      </c>
      <c r="S704" s="109" t="str">
        <f t="shared" si="3478"/>
        <v/>
      </c>
      <c r="T704" s="109" t="str">
        <f t="shared" si="3494"/>
        <v/>
      </c>
      <c r="U704" s="109" t="str">
        <f t="shared" si="3479"/>
        <v/>
      </c>
      <c r="V704" s="109" t="str">
        <f t="shared" si="3480"/>
        <v/>
      </c>
      <c r="W704" s="109" t="str">
        <f t="shared" si="3481"/>
        <v/>
      </c>
      <c r="X704" s="109" t="str">
        <f t="shared" si="3462"/>
        <v/>
      </c>
      <c r="Y704" s="109" t="str">
        <f t="shared" si="3482"/>
        <v/>
      </c>
      <c r="Z704" s="109" t="str">
        <f t="shared" si="3495"/>
        <v/>
      </c>
      <c r="AA704" s="109" t="str">
        <f t="shared" si="3483"/>
        <v/>
      </c>
      <c r="AB704" s="109" t="str">
        <f t="shared" si="3496"/>
        <v/>
      </c>
      <c r="AC704" s="109" t="str">
        <f t="shared" si="3484"/>
        <v/>
      </c>
      <c r="AD704" s="109" t="str">
        <f t="shared" si="3497"/>
        <v/>
      </c>
      <c r="AE704" s="109" t="str">
        <f t="shared" si="3485"/>
        <v/>
      </c>
      <c r="AF704" s="109" t="str">
        <f t="shared" si="3498"/>
        <v/>
      </c>
      <c r="AG704" s="109" t="str">
        <f t="shared" si="3499"/>
        <v/>
      </c>
      <c r="AH704" s="109" t="str">
        <f t="shared" si="3500"/>
        <v/>
      </c>
      <c r="AI704" s="35" t="str">
        <f t="shared" si="3501"/>
        <v/>
      </c>
      <c r="AJ704" s="109" t="str">
        <f t="shared" si="3502"/>
        <v/>
      </c>
      <c r="AK704" s="35" t="str">
        <f t="shared" si="3503"/>
        <v/>
      </c>
      <c r="AL704" s="109" t="str">
        <f t="shared" si="3504"/>
        <v/>
      </c>
      <c r="AM704" s="35" t="str">
        <f t="shared" si="3505"/>
        <v/>
      </c>
      <c r="AN704" s="109" t="str">
        <f t="shared" si="3506"/>
        <v/>
      </c>
      <c r="AO704" s="35" t="str">
        <f t="shared" si="3507"/>
        <v/>
      </c>
      <c r="AP704" s="109" t="str">
        <f t="shared" si="3508"/>
        <v/>
      </c>
      <c r="BB704">
        <v>279</v>
      </c>
      <c r="BE704" s="327">
        <f t="shared" si="3469"/>
        <v>10000</v>
      </c>
      <c r="JE704" s="327"/>
      <c r="JF704" s="327"/>
      <c r="MZ704">
        <v>278</v>
      </c>
      <c r="NA704" s="591">
        <f t="shared" ref="NA704:NA714" si="3512">$D$7+($AT$50*$L$7)+($AV$50*$M$7)</f>
        <v>0.02</v>
      </c>
      <c r="OU704">
        <v>278</v>
      </c>
      <c r="OV704" s="591">
        <f t="shared" ref="OV704:OV714" si="3513">$D$7+($BB$50*$L$7)+($BD$50*$M$7)</f>
        <v>0.02</v>
      </c>
      <c r="OW704" s="591">
        <f t="shared" ref="OW704:OW714" si="3514">($BB$50)+($BD$50)</f>
        <v>0</v>
      </c>
    </row>
    <row r="705" spans="2:413" hidden="1" x14ac:dyDescent="0.3">
      <c r="B705">
        <v>279</v>
      </c>
      <c r="C705" s="109" t="str">
        <f t="shared" si="3470"/>
        <v/>
      </c>
      <c r="D705" s="109" t="str">
        <f t="shared" si="3486"/>
        <v/>
      </c>
      <c r="E705" s="109" t="str">
        <f t="shared" si="3471"/>
        <v/>
      </c>
      <c r="F705" s="109" t="str">
        <f t="shared" si="3487"/>
        <v/>
      </c>
      <c r="G705" s="109" t="str">
        <f t="shared" si="3472"/>
        <v/>
      </c>
      <c r="H705" s="109" t="str">
        <f t="shared" si="3488"/>
        <v/>
      </c>
      <c r="I705" s="109" t="str">
        <f t="shared" si="3473"/>
        <v/>
      </c>
      <c r="J705" s="109" t="str">
        <f t="shared" si="3489"/>
        <v/>
      </c>
      <c r="K705" s="109" t="str">
        <f t="shared" si="3474"/>
        <v/>
      </c>
      <c r="L705" s="109" t="str">
        <f t="shared" si="3490"/>
        <v/>
      </c>
      <c r="M705" s="109" t="str">
        <f t="shared" si="3475"/>
        <v/>
      </c>
      <c r="N705" s="109" t="str">
        <f t="shared" si="3491"/>
        <v/>
      </c>
      <c r="O705" s="109" t="str">
        <f t="shared" si="3476"/>
        <v/>
      </c>
      <c r="P705" s="109" t="str">
        <f t="shared" si="3492"/>
        <v/>
      </c>
      <c r="Q705" s="109" t="str">
        <f t="shared" si="3477"/>
        <v/>
      </c>
      <c r="R705" s="109" t="str">
        <f t="shared" si="3493"/>
        <v/>
      </c>
      <c r="S705" s="109" t="str">
        <f t="shared" si="3478"/>
        <v/>
      </c>
      <c r="T705" s="109" t="str">
        <f t="shared" si="3494"/>
        <v/>
      </c>
      <c r="U705" s="109" t="str">
        <f t="shared" si="3479"/>
        <v/>
      </c>
      <c r="V705" s="109" t="str">
        <f t="shared" si="3480"/>
        <v/>
      </c>
      <c r="W705" s="109" t="str">
        <f t="shared" si="3481"/>
        <v/>
      </c>
      <c r="X705" s="109" t="str">
        <f t="shared" si="3462"/>
        <v/>
      </c>
      <c r="Y705" s="109" t="str">
        <f t="shared" si="3482"/>
        <v/>
      </c>
      <c r="Z705" s="109" t="str">
        <f t="shared" si="3495"/>
        <v/>
      </c>
      <c r="AA705" s="109" t="str">
        <f t="shared" si="3483"/>
        <v/>
      </c>
      <c r="AB705" s="109" t="str">
        <f t="shared" si="3496"/>
        <v/>
      </c>
      <c r="AC705" s="109" t="str">
        <f t="shared" si="3484"/>
        <v/>
      </c>
      <c r="AD705" s="109" t="str">
        <f t="shared" si="3497"/>
        <v/>
      </c>
      <c r="AE705" s="109" t="str">
        <f t="shared" si="3485"/>
        <v/>
      </c>
      <c r="AF705" s="109" t="str">
        <f t="shared" si="3498"/>
        <v/>
      </c>
      <c r="AG705" s="109" t="str">
        <f t="shared" si="3499"/>
        <v/>
      </c>
      <c r="AH705" s="109" t="str">
        <f t="shared" si="3500"/>
        <v/>
      </c>
      <c r="AI705" s="35" t="str">
        <f t="shared" si="3501"/>
        <v/>
      </c>
      <c r="AJ705" s="109" t="str">
        <f t="shared" si="3502"/>
        <v/>
      </c>
      <c r="AK705" s="35" t="str">
        <f t="shared" si="3503"/>
        <v/>
      </c>
      <c r="AL705" s="109" t="str">
        <f t="shared" si="3504"/>
        <v/>
      </c>
      <c r="AM705" s="35" t="str">
        <f t="shared" si="3505"/>
        <v/>
      </c>
      <c r="AN705" s="109" t="str">
        <f t="shared" si="3506"/>
        <v/>
      </c>
      <c r="AO705" s="35" t="str">
        <f t="shared" si="3507"/>
        <v/>
      </c>
      <c r="AP705" s="109" t="str">
        <f t="shared" si="3508"/>
        <v/>
      </c>
      <c r="BB705">
        <v>280</v>
      </c>
      <c r="BE705" s="327">
        <f t="shared" si="3469"/>
        <v>10000</v>
      </c>
      <c r="JE705" s="327"/>
      <c r="JF705" s="327"/>
      <c r="MZ705">
        <v>279</v>
      </c>
      <c r="NA705" s="591">
        <f t="shared" si="3512"/>
        <v>0.02</v>
      </c>
      <c r="OU705">
        <v>279</v>
      </c>
      <c r="OV705" s="591">
        <f t="shared" si="3513"/>
        <v>0.02</v>
      </c>
      <c r="OW705" s="591">
        <f t="shared" si="3514"/>
        <v>0</v>
      </c>
    </row>
    <row r="706" spans="2:413" hidden="1" x14ac:dyDescent="0.3">
      <c r="B706">
        <v>280</v>
      </c>
      <c r="C706" s="109" t="str">
        <f t="shared" si="3470"/>
        <v/>
      </c>
      <c r="D706" s="109" t="str">
        <f t="shared" si="3486"/>
        <v/>
      </c>
      <c r="E706" s="109" t="str">
        <f t="shared" si="3471"/>
        <v/>
      </c>
      <c r="F706" s="109" t="str">
        <f t="shared" si="3487"/>
        <v/>
      </c>
      <c r="G706" s="109" t="str">
        <f t="shared" si="3472"/>
        <v/>
      </c>
      <c r="H706" s="109" t="str">
        <f t="shared" si="3488"/>
        <v/>
      </c>
      <c r="I706" s="109" t="str">
        <f t="shared" si="3473"/>
        <v/>
      </c>
      <c r="J706" s="109" t="str">
        <f t="shared" si="3489"/>
        <v/>
      </c>
      <c r="K706" s="109" t="str">
        <f t="shared" si="3474"/>
        <v/>
      </c>
      <c r="L706" s="109" t="str">
        <f t="shared" si="3490"/>
        <v/>
      </c>
      <c r="M706" s="109" t="str">
        <f t="shared" si="3475"/>
        <v/>
      </c>
      <c r="N706" s="109" t="str">
        <f t="shared" si="3491"/>
        <v/>
      </c>
      <c r="O706" s="109" t="str">
        <f t="shared" si="3476"/>
        <v/>
      </c>
      <c r="P706" s="109" t="str">
        <f t="shared" si="3492"/>
        <v/>
      </c>
      <c r="Q706" s="109" t="str">
        <f t="shared" si="3477"/>
        <v/>
      </c>
      <c r="R706" s="109" t="str">
        <f t="shared" si="3493"/>
        <v/>
      </c>
      <c r="S706" s="109" t="str">
        <f t="shared" si="3478"/>
        <v/>
      </c>
      <c r="T706" s="109" t="str">
        <f t="shared" si="3494"/>
        <v/>
      </c>
      <c r="U706" s="109" t="str">
        <f t="shared" si="3479"/>
        <v/>
      </c>
      <c r="V706" s="109" t="str">
        <f t="shared" si="3480"/>
        <v/>
      </c>
      <c r="W706" s="109" t="str">
        <f t="shared" si="3481"/>
        <v/>
      </c>
      <c r="X706" s="109" t="str">
        <f t="shared" si="3462"/>
        <v/>
      </c>
      <c r="Y706" s="109" t="str">
        <f t="shared" si="3482"/>
        <v/>
      </c>
      <c r="Z706" s="109" t="str">
        <f t="shared" si="3495"/>
        <v/>
      </c>
      <c r="AA706" s="109" t="str">
        <f t="shared" si="3483"/>
        <v/>
      </c>
      <c r="AB706" s="109" t="str">
        <f t="shared" si="3496"/>
        <v/>
      </c>
      <c r="AC706" s="109" t="str">
        <f t="shared" si="3484"/>
        <v/>
      </c>
      <c r="AD706" s="109" t="str">
        <f t="shared" si="3497"/>
        <v/>
      </c>
      <c r="AE706" s="109" t="str">
        <f t="shared" si="3485"/>
        <v/>
      </c>
      <c r="AF706" s="109" t="str">
        <f t="shared" si="3498"/>
        <v/>
      </c>
      <c r="AG706" s="109" t="str">
        <f t="shared" si="3499"/>
        <v/>
      </c>
      <c r="AH706" s="109" t="str">
        <f t="shared" si="3500"/>
        <v/>
      </c>
      <c r="AI706" s="35" t="str">
        <f t="shared" si="3501"/>
        <v/>
      </c>
      <c r="AJ706" s="109" t="str">
        <f t="shared" si="3502"/>
        <v/>
      </c>
      <c r="AK706" s="35" t="str">
        <f t="shared" si="3503"/>
        <v/>
      </c>
      <c r="AL706" s="109" t="str">
        <f t="shared" si="3504"/>
        <v/>
      </c>
      <c r="AM706" s="35" t="str">
        <f t="shared" si="3505"/>
        <v/>
      </c>
      <c r="AN706" s="109" t="str">
        <f t="shared" si="3506"/>
        <v/>
      </c>
      <c r="AO706" s="35" t="str">
        <f t="shared" si="3507"/>
        <v/>
      </c>
      <c r="AP706" s="109" t="str">
        <f t="shared" si="3508"/>
        <v/>
      </c>
      <c r="BB706">
        <v>281</v>
      </c>
      <c r="BE706" s="327">
        <f t="shared" si="3469"/>
        <v>10000</v>
      </c>
      <c r="JE706" s="327"/>
      <c r="JF706" s="327"/>
      <c r="MZ706">
        <v>280</v>
      </c>
      <c r="NA706" s="591">
        <f t="shared" si="3512"/>
        <v>0.02</v>
      </c>
      <c r="OU706">
        <v>280</v>
      </c>
      <c r="OV706" s="591">
        <f t="shared" si="3513"/>
        <v>0.02</v>
      </c>
      <c r="OW706" s="591">
        <f t="shared" si="3514"/>
        <v>0</v>
      </c>
    </row>
    <row r="707" spans="2:413" hidden="1" x14ac:dyDescent="0.3">
      <c r="B707">
        <v>281</v>
      </c>
      <c r="C707" s="109" t="str">
        <f t="shared" si="3470"/>
        <v/>
      </c>
      <c r="D707" s="109" t="str">
        <f t="shared" si="3486"/>
        <v/>
      </c>
      <c r="E707" s="109" t="str">
        <f t="shared" si="3471"/>
        <v/>
      </c>
      <c r="F707" s="109" t="str">
        <f t="shared" si="3487"/>
        <v/>
      </c>
      <c r="G707" s="109" t="str">
        <f t="shared" si="3472"/>
        <v/>
      </c>
      <c r="H707" s="109" t="str">
        <f t="shared" si="3488"/>
        <v/>
      </c>
      <c r="I707" s="109" t="str">
        <f t="shared" si="3473"/>
        <v/>
      </c>
      <c r="J707" s="109" t="str">
        <f t="shared" si="3489"/>
        <v/>
      </c>
      <c r="K707" s="109" t="str">
        <f t="shared" si="3474"/>
        <v/>
      </c>
      <c r="L707" s="109" t="str">
        <f t="shared" si="3490"/>
        <v/>
      </c>
      <c r="M707" s="109" t="str">
        <f t="shared" si="3475"/>
        <v/>
      </c>
      <c r="N707" s="109" t="str">
        <f t="shared" si="3491"/>
        <v/>
      </c>
      <c r="O707" s="109" t="str">
        <f t="shared" si="3476"/>
        <v/>
      </c>
      <c r="P707" s="109" t="str">
        <f t="shared" si="3492"/>
        <v/>
      </c>
      <c r="Q707" s="109" t="str">
        <f t="shared" si="3477"/>
        <v/>
      </c>
      <c r="R707" s="109" t="str">
        <f t="shared" si="3493"/>
        <v/>
      </c>
      <c r="S707" s="109" t="str">
        <f t="shared" si="3478"/>
        <v/>
      </c>
      <c r="T707" s="109" t="str">
        <f t="shared" si="3494"/>
        <v/>
      </c>
      <c r="U707" s="109" t="str">
        <f t="shared" si="3479"/>
        <v/>
      </c>
      <c r="V707" s="109" t="str">
        <f t="shared" si="3480"/>
        <v/>
      </c>
      <c r="W707" s="109" t="str">
        <f t="shared" si="3481"/>
        <v/>
      </c>
      <c r="X707" s="109" t="str">
        <f t="shared" si="3462"/>
        <v/>
      </c>
      <c r="Y707" s="109" t="str">
        <f t="shared" si="3482"/>
        <v/>
      </c>
      <c r="Z707" s="109" t="str">
        <f t="shared" si="3495"/>
        <v/>
      </c>
      <c r="AA707" s="109" t="str">
        <f t="shared" si="3483"/>
        <v/>
      </c>
      <c r="AB707" s="109" t="str">
        <f t="shared" si="3496"/>
        <v/>
      </c>
      <c r="AC707" s="109" t="str">
        <f t="shared" si="3484"/>
        <v/>
      </c>
      <c r="AD707" s="109" t="str">
        <f t="shared" si="3497"/>
        <v/>
      </c>
      <c r="AE707" s="109" t="str">
        <f t="shared" si="3485"/>
        <v/>
      </c>
      <c r="AF707" s="109" t="str">
        <f t="shared" si="3498"/>
        <v/>
      </c>
      <c r="AG707" s="109" t="str">
        <f t="shared" si="3499"/>
        <v/>
      </c>
      <c r="AH707" s="109" t="str">
        <f t="shared" si="3500"/>
        <v/>
      </c>
      <c r="AI707" s="35" t="str">
        <f t="shared" si="3501"/>
        <v/>
      </c>
      <c r="AJ707" s="109" t="str">
        <f t="shared" si="3502"/>
        <v/>
      </c>
      <c r="AK707" s="35" t="str">
        <f t="shared" si="3503"/>
        <v/>
      </c>
      <c r="AL707" s="109" t="str">
        <f t="shared" si="3504"/>
        <v/>
      </c>
      <c r="AM707" s="35" t="str">
        <f t="shared" si="3505"/>
        <v/>
      </c>
      <c r="AN707" s="109" t="str">
        <f t="shared" si="3506"/>
        <v/>
      </c>
      <c r="AO707" s="35" t="str">
        <f t="shared" si="3507"/>
        <v/>
      </c>
      <c r="AP707" s="109" t="str">
        <f t="shared" si="3508"/>
        <v/>
      </c>
      <c r="BB707">
        <v>282</v>
      </c>
      <c r="BE707" s="327">
        <f t="shared" si="3469"/>
        <v>10000</v>
      </c>
      <c r="JE707" s="327"/>
      <c r="JF707" s="327"/>
      <c r="MZ707">
        <v>281</v>
      </c>
      <c r="NA707" s="591">
        <f t="shared" si="3512"/>
        <v>0.02</v>
      </c>
      <c r="OU707">
        <v>281</v>
      </c>
      <c r="OV707" s="591">
        <f t="shared" si="3513"/>
        <v>0.02</v>
      </c>
      <c r="OW707" s="591">
        <f t="shared" si="3514"/>
        <v>0</v>
      </c>
    </row>
    <row r="708" spans="2:413" hidden="1" x14ac:dyDescent="0.3">
      <c r="B708">
        <v>282</v>
      </c>
      <c r="C708" s="109" t="str">
        <f t="shared" si="3470"/>
        <v/>
      </c>
      <c r="D708" s="109" t="str">
        <f t="shared" si="3486"/>
        <v/>
      </c>
      <c r="E708" s="109" t="str">
        <f t="shared" si="3471"/>
        <v/>
      </c>
      <c r="F708" s="109" t="str">
        <f t="shared" si="3487"/>
        <v/>
      </c>
      <c r="G708" s="109" t="str">
        <f t="shared" si="3472"/>
        <v/>
      </c>
      <c r="H708" s="109" t="str">
        <f t="shared" si="3488"/>
        <v/>
      </c>
      <c r="I708" s="109" t="str">
        <f t="shared" si="3473"/>
        <v/>
      </c>
      <c r="J708" s="109" t="str">
        <f t="shared" si="3489"/>
        <v/>
      </c>
      <c r="K708" s="109" t="str">
        <f t="shared" si="3474"/>
        <v/>
      </c>
      <c r="L708" s="109" t="str">
        <f t="shared" si="3490"/>
        <v/>
      </c>
      <c r="M708" s="109" t="str">
        <f t="shared" si="3475"/>
        <v/>
      </c>
      <c r="N708" s="109" t="str">
        <f t="shared" si="3491"/>
        <v/>
      </c>
      <c r="O708" s="109" t="str">
        <f t="shared" si="3476"/>
        <v/>
      </c>
      <c r="P708" s="109" t="str">
        <f t="shared" si="3492"/>
        <v/>
      </c>
      <c r="Q708" s="109" t="str">
        <f t="shared" si="3477"/>
        <v/>
      </c>
      <c r="R708" s="109" t="str">
        <f t="shared" si="3493"/>
        <v/>
      </c>
      <c r="S708" s="109" t="str">
        <f t="shared" si="3478"/>
        <v/>
      </c>
      <c r="T708" s="109" t="str">
        <f t="shared" si="3494"/>
        <v/>
      </c>
      <c r="U708" s="109" t="str">
        <f t="shared" si="3479"/>
        <v/>
      </c>
      <c r="V708" s="109" t="str">
        <f t="shared" si="3480"/>
        <v/>
      </c>
      <c r="W708" s="109" t="str">
        <f t="shared" si="3481"/>
        <v/>
      </c>
      <c r="X708" s="109" t="str">
        <f t="shared" si="3462"/>
        <v/>
      </c>
      <c r="Y708" s="109" t="str">
        <f t="shared" si="3482"/>
        <v/>
      </c>
      <c r="Z708" s="109" t="str">
        <f t="shared" si="3495"/>
        <v/>
      </c>
      <c r="AA708" s="109" t="str">
        <f t="shared" si="3483"/>
        <v/>
      </c>
      <c r="AB708" s="109" t="str">
        <f t="shared" si="3496"/>
        <v/>
      </c>
      <c r="AC708" s="109" t="str">
        <f t="shared" si="3484"/>
        <v/>
      </c>
      <c r="AD708" s="109" t="str">
        <f t="shared" si="3497"/>
        <v/>
      </c>
      <c r="AE708" s="109" t="str">
        <f t="shared" si="3485"/>
        <v/>
      </c>
      <c r="AF708" s="109" t="str">
        <f t="shared" si="3498"/>
        <v/>
      </c>
      <c r="AG708" s="109" t="str">
        <f t="shared" si="3499"/>
        <v/>
      </c>
      <c r="AH708" s="109" t="str">
        <f t="shared" si="3500"/>
        <v/>
      </c>
      <c r="AI708" s="35" t="str">
        <f t="shared" si="3501"/>
        <v/>
      </c>
      <c r="AJ708" s="109" t="str">
        <f t="shared" si="3502"/>
        <v/>
      </c>
      <c r="AK708" s="35" t="str">
        <f t="shared" si="3503"/>
        <v/>
      </c>
      <c r="AL708" s="109" t="str">
        <f t="shared" si="3504"/>
        <v/>
      </c>
      <c r="AM708" s="35" t="str">
        <f t="shared" si="3505"/>
        <v/>
      </c>
      <c r="AN708" s="109" t="str">
        <f t="shared" si="3506"/>
        <v/>
      </c>
      <c r="AO708" s="35" t="str">
        <f t="shared" si="3507"/>
        <v/>
      </c>
      <c r="AP708" s="109" t="str">
        <f t="shared" si="3508"/>
        <v/>
      </c>
      <c r="BB708">
        <v>283</v>
      </c>
      <c r="BE708" s="327">
        <f t="shared" si="3469"/>
        <v>10000</v>
      </c>
      <c r="JE708" s="327"/>
      <c r="JF708" s="327"/>
      <c r="MZ708">
        <v>282</v>
      </c>
      <c r="NA708" s="591">
        <f t="shared" si="3512"/>
        <v>0.02</v>
      </c>
      <c r="OU708">
        <v>282</v>
      </c>
      <c r="OV708" s="591">
        <f t="shared" si="3513"/>
        <v>0.02</v>
      </c>
      <c r="OW708" s="591">
        <f t="shared" si="3514"/>
        <v>0</v>
      </c>
    </row>
    <row r="709" spans="2:413" hidden="1" x14ac:dyDescent="0.3">
      <c r="B709">
        <v>283</v>
      </c>
      <c r="C709" s="109" t="str">
        <f t="shared" si="3470"/>
        <v/>
      </c>
      <c r="D709" s="109" t="str">
        <f t="shared" si="3486"/>
        <v/>
      </c>
      <c r="E709" s="109" t="str">
        <f t="shared" si="3471"/>
        <v/>
      </c>
      <c r="F709" s="109" t="str">
        <f t="shared" si="3487"/>
        <v/>
      </c>
      <c r="G709" s="109" t="str">
        <f t="shared" si="3472"/>
        <v/>
      </c>
      <c r="H709" s="109" t="str">
        <f t="shared" si="3488"/>
        <v/>
      </c>
      <c r="I709" s="109" t="str">
        <f t="shared" si="3473"/>
        <v/>
      </c>
      <c r="J709" s="109" t="str">
        <f t="shared" si="3489"/>
        <v/>
      </c>
      <c r="K709" s="109" t="str">
        <f t="shared" si="3474"/>
        <v/>
      </c>
      <c r="L709" s="109" t="str">
        <f t="shared" si="3490"/>
        <v/>
      </c>
      <c r="M709" s="109" t="str">
        <f t="shared" si="3475"/>
        <v/>
      </c>
      <c r="N709" s="109" t="str">
        <f t="shared" si="3491"/>
        <v/>
      </c>
      <c r="O709" s="109" t="str">
        <f t="shared" si="3476"/>
        <v/>
      </c>
      <c r="P709" s="109" t="str">
        <f t="shared" si="3492"/>
        <v/>
      </c>
      <c r="Q709" s="109" t="str">
        <f t="shared" si="3477"/>
        <v/>
      </c>
      <c r="R709" s="109" t="str">
        <f t="shared" si="3493"/>
        <v/>
      </c>
      <c r="S709" s="109" t="str">
        <f t="shared" si="3478"/>
        <v/>
      </c>
      <c r="T709" s="109" t="str">
        <f t="shared" si="3494"/>
        <v/>
      </c>
      <c r="U709" s="109" t="str">
        <f t="shared" si="3479"/>
        <v/>
      </c>
      <c r="V709" s="109" t="str">
        <f t="shared" si="3480"/>
        <v/>
      </c>
      <c r="W709" s="109" t="str">
        <f t="shared" si="3481"/>
        <v/>
      </c>
      <c r="X709" s="109" t="str">
        <f t="shared" si="3462"/>
        <v/>
      </c>
      <c r="Y709" s="109" t="str">
        <f t="shared" si="3482"/>
        <v/>
      </c>
      <c r="Z709" s="109" t="str">
        <f t="shared" si="3495"/>
        <v/>
      </c>
      <c r="AA709" s="109" t="str">
        <f t="shared" si="3483"/>
        <v/>
      </c>
      <c r="AB709" s="109" t="str">
        <f t="shared" si="3496"/>
        <v/>
      </c>
      <c r="AC709" s="109" t="str">
        <f t="shared" si="3484"/>
        <v/>
      </c>
      <c r="AD709" s="109" t="str">
        <f t="shared" si="3497"/>
        <v/>
      </c>
      <c r="AE709" s="109" t="str">
        <f t="shared" si="3485"/>
        <v/>
      </c>
      <c r="AF709" s="109" t="str">
        <f t="shared" si="3498"/>
        <v/>
      </c>
      <c r="AG709" s="109" t="str">
        <f t="shared" si="3499"/>
        <v/>
      </c>
      <c r="AH709" s="109" t="str">
        <f t="shared" si="3500"/>
        <v/>
      </c>
      <c r="AI709" s="35" t="str">
        <f t="shared" si="3501"/>
        <v/>
      </c>
      <c r="AJ709" s="109" t="str">
        <f t="shared" si="3502"/>
        <v/>
      </c>
      <c r="AK709" s="35" t="str">
        <f t="shared" si="3503"/>
        <v/>
      </c>
      <c r="AL709" s="109" t="str">
        <f t="shared" si="3504"/>
        <v/>
      </c>
      <c r="AM709" s="35" t="str">
        <f t="shared" si="3505"/>
        <v/>
      </c>
      <c r="AN709" s="109" t="str">
        <f t="shared" si="3506"/>
        <v/>
      </c>
      <c r="AO709" s="35" t="str">
        <f t="shared" si="3507"/>
        <v/>
      </c>
      <c r="AP709" s="109" t="str">
        <f t="shared" si="3508"/>
        <v/>
      </c>
      <c r="BB709">
        <v>284</v>
      </c>
      <c r="BE709" s="327">
        <f t="shared" si="3469"/>
        <v>10000</v>
      </c>
      <c r="JE709" s="327"/>
      <c r="JF709" s="327"/>
      <c r="MZ709">
        <v>283</v>
      </c>
      <c r="NA709" s="591">
        <f t="shared" si="3512"/>
        <v>0.02</v>
      </c>
      <c r="OU709">
        <v>283</v>
      </c>
      <c r="OV709" s="591">
        <f t="shared" si="3513"/>
        <v>0.02</v>
      </c>
      <c r="OW709" s="591">
        <f t="shared" si="3514"/>
        <v>0</v>
      </c>
    </row>
    <row r="710" spans="2:413" hidden="1" x14ac:dyDescent="0.3">
      <c r="B710">
        <v>284</v>
      </c>
      <c r="C710" s="109" t="str">
        <f t="shared" si="3470"/>
        <v/>
      </c>
      <c r="D710" s="109" t="str">
        <f t="shared" si="3486"/>
        <v/>
      </c>
      <c r="E710" s="109" t="str">
        <f t="shared" si="3471"/>
        <v/>
      </c>
      <c r="F710" s="109" t="str">
        <f t="shared" si="3487"/>
        <v/>
      </c>
      <c r="G710" s="109" t="str">
        <f t="shared" si="3472"/>
        <v/>
      </c>
      <c r="H710" s="109" t="str">
        <f t="shared" si="3488"/>
        <v/>
      </c>
      <c r="I710" s="109" t="str">
        <f t="shared" si="3473"/>
        <v/>
      </c>
      <c r="J710" s="109" t="str">
        <f t="shared" si="3489"/>
        <v/>
      </c>
      <c r="K710" s="109" t="str">
        <f t="shared" si="3474"/>
        <v/>
      </c>
      <c r="L710" s="109" t="str">
        <f t="shared" si="3490"/>
        <v/>
      </c>
      <c r="M710" s="109" t="str">
        <f t="shared" si="3475"/>
        <v/>
      </c>
      <c r="N710" s="109" t="str">
        <f t="shared" si="3491"/>
        <v/>
      </c>
      <c r="O710" s="109" t="str">
        <f t="shared" si="3476"/>
        <v/>
      </c>
      <c r="P710" s="109" t="str">
        <f t="shared" si="3492"/>
        <v/>
      </c>
      <c r="Q710" s="109" t="str">
        <f t="shared" si="3477"/>
        <v/>
      </c>
      <c r="R710" s="109" t="str">
        <f t="shared" si="3493"/>
        <v/>
      </c>
      <c r="S710" s="109" t="str">
        <f t="shared" si="3478"/>
        <v/>
      </c>
      <c r="T710" s="109" t="str">
        <f t="shared" si="3494"/>
        <v/>
      </c>
      <c r="U710" s="109" t="str">
        <f t="shared" si="3479"/>
        <v/>
      </c>
      <c r="V710" s="109" t="str">
        <f t="shared" si="3480"/>
        <v/>
      </c>
      <c r="W710" s="109" t="str">
        <f t="shared" si="3481"/>
        <v/>
      </c>
      <c r="X710" s="109" t="str">
        <f t="shared" si="3462"/>
        <v/>
      </c>
      <c r="Y710" s="109" t="str">
        <f t="shared" si="3482"/>
        <v/>
      </c>
      <c r="Z710" s="109" t="str">
        <f t="shared" si="3495"/>
        <v/>
      </c>
      <c r="AA710" s="109" t="str">
        <f t="shared" si="3483"/>
        <v/>
      </c>
      <c r="AB710" s="109" t="str">
        <f t="shared" si="3496"/>
        <v/>
      </c>
      <c r="AC710" s="109" t="str">
        <f t="shared" si="3484"/>
        <v/>
      </c>
      <c r="AD710" s="109" t="str">
        <f t="shared" si="3497"/>
        <v/>
      </c>
      <c r="AE710" s="109" t="str">
        <f t="shared" si="3485"/>
        <v/>
      </c>
      <c r="AF710" s="109" t="str">
        <f t="shared" si="3498"/>
        <v/>
      </c>
      <c r="AG710" s="109" t="str">
        <f t="shared" si="3499"/>
        <v/>
      </c>
      <c r="AH710" s="109" t="str">
        <f t="shared" si="3500"/>
        <v/>
      </c>
      <c r="AI710" s="35" t="str">
        <f t="shared" si="3501"/>
        <v/>
      </c>
      <c r="AJ710" s="109" t="str">
        <f t="shared" si="3502"/>
        <v/>
      </c>
      <c r="AK710" s="35" t="str">
        <f t="shared" si="3503"/>
        <v/>
      </c>
      <c r="AL710" s="109" t="str">
        <f t="shared" si="3504"/>
        <v/>
      </c>
      <c r="AM710" s="35" t="str">
        <f t="shared" si="3505"/>
        <v/>
      </c>
      <c r="AN710" s="109" t="str">
        <f t="shared" si="3506"/>
        <v/>
      </c>
      <c r="AO710" s="35" t="str">
        <f t="shared" si="3507"/>
        <v/>
      </c>
      <c r="AP710" s="109" t="str">
        <f t="shared" si="3508"/>
        <v/>
      </c>
      <c r="BB710">
        <v>285</v>
      </c>
      <c r="BE710" s="327">
        <f t="shared" si="3469"/>
        <v>10000</v>
      </c>
      <c r="JE710" s="327"/>
      <c r="JF710" s="327"/>
      <c r="MZ710">
        <v>284</v>
      </c>
      <c r="NA710" s="591">
        <f t="shared" si="3512"/>
        <v>0.02</v>
      </c>
      <c r="OU710">
        <v>284</v>
      </c>
      <c r="OV710" s="591">
        <f t="shared" si="3513"/>
        <v>0.02</v>
      </c>
      <c r="OW710" s="591">
        <f t="shared" si="3514"/>
        <v>0</v>
      </c>
    </row>
    <row r="711" spans="2:413" hidden="1" x14ac:dyDescent="0.3">
      <c r="B711">
        <v>285</v>
      </c>
      <c r="C711" s="109" t="str">
        <f t="shared" si="3470"/>
        <v/>
      </c>
      <c r="D711" s="109" t="str">
        <f t="shared" si="3486"/>
        <v/>
      </c>
      <c r="E711" s="109" t="str">
        <f t="shared" si="3471"/>
        <v/>
      </c>
      <c r="F711" s="109" t="str">
        <f t="shared" si="3487"/>
        <v/>
      </c>
      <c r="G711" s="109" t="str">
        <f t="shared" si="3472"/>
        <v/>
      </c>
      <c r="H711" s="109" t="str">
        <f t="shared" si="3488"/>
        <v/>
      </c>
      <c r="I711" s="109" t="str">
        <f t="shared" si="3473"/>
        <v/>
      </c>
      <c r="J711" s="109" t="str">
        <f t="shared" si="3489"/>
        <v/>
      </c>
      <c r="K711" s="109" t="str">
        <f t="shared" si="3474"/>
        <v/>
      </c>
      <c r="L711" s="109" t="str">
        <f t="shared" si="3490"/>
        <v/>
      </c>
      <c r="M711" s="109" t="str">
        <f t="shared" si="3475"/>
        <v/>
      </c>
      <c r="N711" s="109" t="str">
        <f t="shared" si="3491"/>
        <v/>
      </c>
      <c r="O711" s="109" t="str">
        <f t="shared" si="3476"/>
        <v/>
      </c>
      <c r="P711" s="109" t="str">
        <f t="shared" si="3492"/>
        <v/>
      </c>
      <c r="Q711" s="109" t="str">
        <f t="shared" si="3477"/>
        <v/>
      </c>
      <c r="R711" s="109" t="str">
        <f t="shared" si="3493"/>
        <v/>
      </c>
      <c r="S711" s="109" t="str">
        <f t="shared" si="3478"/>
        <v/>
      </c>
      <c r="T711" s="109" t="str">
        <f t="shared" si="3494"/>
        <v/>
      </c>
      <c r="U711" s="109" t="str">
        <f t="shared" si="3479"/>
        <v/>
      </c>
      <c r="V711" s="109" t="str">
        <f t="shared" si="3480"/>
        <v/>
      </c>
      <c r="W711" s="109" t="str">
        <f t="shared" si="3481"/>
        <v/>
      </c>
      <c r="X711" s="109" t="str">
        <f t="shared" si="3462"/>
        <v/>
      </c>
      <c r="Y711" s="109" t="str">
        <f t="shared" si="3482"/>
        <v/>
      </c>
      <c r="Z711" s="109" t="str">
        <f t="shared" si="3495"/>
        <v/>
      </c>
      <c r="AA711" s="109" t="str">
        <f t="shared" si="3483"/>
        <v/>
      </c>
      <c r="AB711" s="109" t="str">
        <f t="shared" si="3496"/>
        <v/>
      </c>
      <c r="AC711" s="109" t="str">
        <f t="shared" si="3484"/>
        <v/>
      </c>
      <c r="AD711" s="109" t="str">
        <f t="shared" si="3497"/>
        <v/>
      </c>
      <c r="AE711" s="109" t="str">
        <f t="shared" si="3485"/>
        <v/>
      </c>
      <c r="AF711" s="109" t="str">
        <f t="shared" si="3498"/>
        <v/>
      </c>
      <c r="AG711" s="109" t="str">
        <f t="shared" si="3499"/>
        <v/>
      </c>
      <c r="AH711" s="109" t="str">
        <f t="shared" si="3500"/>
        <v/>
      </c>
      <c r="AI711" s="35" t="str">
        <f t="shared" si="3501"/>
        <v/>
      </c>
      <c r="AJ711" s="109" t="str">
        <f t="shared" si="3502"/>
        <v/>
      </c>
      <c r="AK711" s="35" t="str">
        <f t="shared" si="3503"/>
        <v/>
      </c>
      <c r="AL711" s="109" t="str">
        <f t="shared" si="3504"/>
        <v/>
      </c>
      <c r="AM711" s="35" t="str">
        <f t="shared" si="3505"/>
        <v/>
      </c>
      <c r="AN711" s="109" t="str">
        <f t="shared" si="3506"/>
        <v/>
      </c>
      <c r="AO711" s="35" t="str">
        <f t="shared" si="3507"/>
        <v/>
      </c>
      <c r="AP711" s="109" t="str">
        <f t="shared" si="3508"/>
        <v/>
      </c>
      <c r="BB711">
        <v>286</v>
      </c>
      <c r="BE711" s="327">
        <f t="shared" si="3469"/>
        <v>10000</v>
      </c>
      <c r="JE711" s="327"/>
      <c r="JF711" s="327"/>
      <c r="MZ711">
        <v>285</v>
      </c>
      <c r="NA711" s="591">
        <f t="shared" si="3512"/>
        <v>0.02</v>
      </c>
      <c r="OU711">
        <v>285</v>
      </c>
      <c r="OV711" s="591">
        <f t="shared" si="3513"/>
        <v>0.02</v>
      </c>
      <c r="OW711" s="591">
        <f t="shared" si="3514"/>
        <v>0</v>
      </c>
    </row>
    <row r="712" spans="2:413" hidden="1" x14ac:dyDescent="0.3">
      <c r="B712">
        <v>286</v>
      </c>
      <c r="C712" s="109" t="str">
        <f t="shared" si="3470"/>
        <v/>
      </c>
      <c r="D712" s="109" t="str">
        <f t="shared" si="3486"/>
        <v/>
      </c>
      <c r="E712" s="109" t="str">
        <f t="shared" si="3471"/>
        <v/>
      </c>
      <c r="F712" s="109" t="str">
        <f t="shared" si="3487"/>
        <v/>
      </c>
      <c r="G712" s="109" t="str">
        <f t="shared" si="3472"/>
        <v/>
      </c>
      <c r="H712" s="109" t="str">
        <f t="shared" si="3488"/>
        <v/>
      </c>
      <c r="I712" s="109" t="str">
        <f t="shared" si="3473"/>
        <v/>
      </c>
      <c r="J712" s="109" t="str">
        <f t="shared" si="3489"/>
        <v/>
      </c>
      <c r="K712" s="109" t="str">
        <f t="shared" si="3474"/>
        <v/>
      </c>
      <c r="L712" s="109" t="str">
        <f t="shared" si="3490"/>
        <v/>
      </c>
      <c r="M712" s="109" t="str">
        <f t="shared" si="3475"/>
        <v/>
      </c>
      <c r="N712" s="109" t="str">
        <f t="shared" si="3491"/>
        <v/>
      </c>
      <c r="O712" s="109" t="str">
        <f t="shared" si="3476"/>
        <v/>
      </c>
      <c r="P712" s="109" t="str">
        <f t="shared" si="3492"/>
        <v/>
      </c>
      <c r="Q712" s="109" t="str">
        <f t="shared" si="3477"/>
        <v/>
      </c>
      <c r="R712" s="109" t="str">
        <f t="shared" si="3493"/>
        <v/>
      </c>
      <c r="S712" s="109" t="str">
        <f t="shared" si="3478"/>
        <v/>
      </c>
      <c r="T712" s="109" t="str">
        <f t="shared" si="3494"/>
        <v/>
      </c>
      <c r="U712" s="109" t="str">
        <f t="shared" si="3479"/>
        <v/>
      </c>
      <c r="V712" s="109" t="str">
        <f t="shared" si="3480"/>
        <v/>
      </c>
      <c r="W712" s="109" t="str">
        <f t="shared" si="3481"/>
        <v/>
      </c>
      <c r="X712" s="109" t="str">
        <f t="shared" si="3462"/>
        <v/>
      </c>
      <c r="Y712" s="109" t="str">
        <f t="shared" si="3482"/>
        <v/>
      </c>
      <c r="Z712" s="109" t="str">
        <f t="shared" si="3495"/>
        <v/>
      </c>
      <c r="AA712" s="109" t="str">
        <f t="shared" si="3483"/>
        <v/>
      </c>
      <c r="AB712" s="109" t="str">
        <f t="shared" si="3496"/>
        <v/>
      </c>
      <c r="AC712" s="109" t="str">
        <f t="shared" si="3484"/>
        <v/>
      </c>
      <c r="AD712" s="109" t="str">
        <f t="shared" si="3497"/>
        <v/>
      </c>
      <c r="AE712" s="109" t="str">
        <f t="shared" si="3485"/>
        <v/>
      </c>
      <c r="AF712" s="109" t="str">
        <f t="shared" si="3498"/>
        <v/>
      </c>
      <c r="AG712" s="109" t="str">
        <f t="shared" si="3499"/>
        <v/>
      </c>
      <c r="AH712" s="109" t="str">
        <f t="shared" si="3500"/>
        <v/>
      </c>
      <c r="AI712" s="35" t="str">
        <f t="shared" si="3501"/>
        <v/>
      </c>
      <c r="AJ712" s="109" t="str">
        <f t="shared" si="3502"/>
        <v/>
      </c>
      <c r="AK712" s="35" t="str">
        <f t="shared" si="3503"/>
        <v/>
      </c>
      <c r="AL712" s="109" t="str">
        <f t="shared" si="3504"/>
        <v/>
      </c>
      <c r="AM712" s="35" t="str">
        <f t="shared" si="3505"/>
        <v/>
      </c>
      <c r="AN712" s="109" t="str">
        <f t="shared" si="3506"/>
        <v/>
      </c>
      <c r="AO712" s="35" t="str">
        <f t="shared" si="3507"/>
        <v/>
      </c>
      <c r="AP712" s="109" t="str">
        <f t="shared" si="3508"/>
        <v/>
      </c>
      <c r="BB712">
        <v>287</v>
      </c>
      <c r="BE712" s="327">
        <f t="shared" si="3469"/>
        <v>10000</v>
      </c>
      <c r="JE712" s="327"/>
      <c r="JF712" s="327"/>
      <c r="MZ712">
        <v>286</v>
      </c>
      <c r="NA712" s="591">
        <f t="shared" si="3512"/>
        <v>0.02</v>
      </c>
      <c r="OU712">
        <v>286</v>
      </c>
      <c r="OV712" s="591">
        <f t="shared" si="3513"/>
        <v>0.02</v>
      </c>
      <c r="OW712" s="591">
        <f t="shared" si="3514"/>
        <v>0</v>
      </c>
    </row>
    <row r="713" spans="2:413" hidden="1" x14ac:dyDescent="0.3">
      <c r="B713">
        <v>287</v>
      </c>
      <c r="C713" s="109" t="str">
        <f t="shared" si="3470"/>
        <v/>
      </c>
      <c r="D713" s="109" t="str">
        <f t="shared" si="3486"/>
        <v/>
      </c>
      <c r="E713" s="109" t="str">
        <f t="shared" si="3471"/>
        <v/>
      </c>
      <c r="F713" s="109" t="str">
        <f t="shared" si="3487"/>
        <v/>
      </c>
      <c r="G713" s="109" t="str">
        <f t="shared" si="3472"/>
        <v/>
      </c>
      <c r="H713" s="109" t="str">
        <f t="shared" si="3488"/>
        <v/>
      </c>
      <c r="I713" s="109" t="str">
        <f t="shared" si="3473"/>
        <v/>
      </c>
      <c r="J713" s="109" t="str">
        <f t="shared" si="3489"/>
        <v/>
      </c>
      <c r="K713" s="109" t="str">
        <f t="shared" si="3474"/>
        <v/>
      </c>
      <c r="L713" s="109" t="str">
        <f t="shared" si="3490"/>
        <v/>
      </c>
      <c r="M713" s="109" t="str">
        <f t="shared" si="3475"/>
        <v/>
      </c>
      <c r="N713" s="109" t="str">
        <f t="shared" si="3491"/>
        <v/>
      </c>
      <c r="O713" s="109" t="str">
        <f t="shared" si="3476"/>
        <v/>
      </c>
      <c r="P713" s="109" t="str">
        <f t="shared" si="3492"/>
        <v/>
      </c>
      <c r="Q713" s="109" t="str">
        <f t="shared" si="3477"/>
        <v/>
      </c>
      <c r="R713" s="109" t="str">
        <f t="shared" si="3493"/>
        <v/>
      </c>
      <c r="S713" s="109" t="str">
        <f t="shared" si="3478"/>
        <v/>
      </c>
      <c r="T713" s="109" t="str">
        <f t="shared" si="3494"/>
        <v/>
      </c>
      <c r="U713" s="109" t="str">
        <f t="shared" si="3479"/>
        <v/>
      </c>
      <c r="V713" s="109" t="str">
        <f t="shared" si="3480"/>
        <v/>
      </c>
      <c r="W713" s="109" t="str">
        <f t="shared" si="3481"/>
        <v/>
      </c>
      <c r="X713" s="109" t="str">
        <f t="shared" si="3462"/>
        <v/>
      </c>
      <c r="Y713" s="109" t="str">
        <f t="shared" si="3482"/>
        <v/>
      </c>
      <c r="Z713" s="109" t="str">
        <f t="shared" si="3495"/>
        <v/>
      </c>
      <c r="AA713" s="109" t="str">
        <f t="shared" si="3483"/>
        <v/>
      </c>
      <c r="AB713" s="109" t="str">
        <f t="shared" si="3496"/>
        <v/>
      </c>
      <c r="AC713" s="109" t="str">
        <f t="shared" si="3484"/>
        <v/>
      </c>
      <c r="AD713" s="109" t="str">
        <f t="shared" si="3497"/>
        <v/>
      </c>
      <c r="AE713" s="109" t="str">
        <f t="shared" si="3485"/>
        <v/>
      </c>
      <c r="AF713" s="109" t="str">
        <f t="shared" si="3498"/>
        <v/>
      </c>
      <c r="AG713" s="109" t="str">
        <f t="shared" si="3499"/>
        <v/>
      </c>
      <c r="AH713" s="109" t="str">
        <f t="shared" si="3500"/>
        <v/>
      </c>
      <c r="AI713" s="35" t="str">
        <f t="shared" si="3501"/>
        <v/>
      </c>
      <c r="AJ713" s="109" t="str">
        <f t="shared" si="3502"/>
        <v/>
      </c>
      <c r="AK713" s="35" t="str">
        <f t="shared" si="3503"/>
        <v/>
      </c>
      <c r="AL713" s="109" t="str">
        <f t="shared" si="3504"/>
        <v/>
      </c>
      <c r="AM713" s="35" t="str">
        <f t="shared" si="3505"/>
        <v/>
      </c>
      <c r="AN713" s="109" t="str">
        <f t="shared" si="3506"/>
        <v/>
      </c>
      <c r="AO713" s="35" t="str">
        <f t="shared" si="3507"/>
        <v/>
      </c>
      <c r="AP713" s="109" t="str">
        <f t="shared" si="3508"/>
        <v/>
      </c>
      <c r="BB713">
        <v>288</v>
      </c>
      <c r="BE713" s="327">
        <f t="shared" si="3469"/>
        <v>10000</v>
      </c>
      <c r="JE713" s="327"/>
      <c r="JF713" s="327"/>
      <c r="MZ713">
        <v>287</v>
      </c>
      <c r="NA713" s="591">
        <f t="shared" si="3512"/>
        <v>0.02</v>
      </c>
      <c r="OU713">
        <v>287</v>
      </c>
      <c r="OV713" s="591">
        <f t="shared" si="3513"/>
        <v>0.02</v>
      </c>
      <c r="OW713" s="591">
        <f t="shared" si="3514"/>
        <v>0</v>
      </c>
    </row>
    <row r="714" spans="2:413" hidden="1" x14ac:dyDescent="0.3">
      <c r="B714">
        <v>288</v>
      </c>
      <c r="C714" s="109" t="str">
        <f t="shared" si="3470"/>
        <v/>
      </c>
      <c r="D714" s="109" t="str">
        <f t="shared" si="3486"/>
        <v/>
      </c>
      <c r="E714" s="109" t="str">
        <f t="shared" si="3471"/>
        <v/>
      </c>
      <c r="F714" s="109" t="str">
        <f t="shared" si="3487"/>
        <v/>
      </c>
      <c r="G714" s="109" t="str">
        <f t="shared" si="3472"/>
        <v/>
      </c>
      <c r="H714" s="109" t="str">
        <f t="shared" si="3488"/>
        <v/>
      </c>
      <c r="I714" s="109" t="str">
        <f t="shared" si="3473"/>
        <v/>
      </c>
      <c r="J714" s="109" t="str">
        <f t="shared" si="3489"/>
        <v/>
      </c>
      <c r="K714" s="109" t="str">
        <f t="shared" si="3474"/>
        <v/>
      </c>
      <c r="L714" s="109" t="str">
        <f t="shared" si="3490"/>
        <v/>
      </c>
      <c r="M714" s="109" t="str">
        <f t="shared" si="3475"/>
        <v/>
      </c>
      <c r="N714" s="109" t="str">
        <f t="shared" si="3491"/>
        <v/>
      </c>
      <c r="O714" s="109" t="str">
        <f t="shared" si="3476"/>
        <v/>
      </c>
      <c r="P714" s="109" t="str">
        <f t="shared" si="3492"/>
        <v/>
      </c>
      <c r="Q714" s="109" t="str">
        <f t="shared" si="3477"/>
        <v/>
      </c>
      <c r="R714" s="109" t="str">
        <f t="shared" si="3493"/>
        <v/>
      </c>
      <c r="S714" s="109" t="str">
        <f t="shared" si="3478"/>
        <v/>
      </c>
      <c r="T714" s="109" t="str">
        <f t="shared" si="3494"/>
        <v/>
      </c>
      <c r="U714" s="109" t="str">
        <f t="shared" si="3479"/>
        <v/>
      </c>
      <c r="V714" s="109" t="str">
        <f t="shared" si="3480"/>
        <v/>
      </c>
      <c r="W714" s="109" t="str">
        <f t="shared" si="3481"/>
        <v/>
      </c>
      <c r="X714" s="109" t="str">
        <f t="shared" si="3462"/>
        <v/>
      </c>
      <c r="Y714" s="109" t="str">
        <f t="shared" si="3482"/>
        <v/>
      </c>
      <c r="Z714" s="109" t="str">
        <f t="shared" si="3495"/>
        <v/>
      </c>
      <c r="AA714" s="109" t="str">
        <f t="shared" si="3483"/>
        <v/>
      </c>
      <c r="AB714" s="109" t="str">
        <f t="shared" si="3496"/>
        <v/>
      </c>
      <c r="AC714" s="109" t="str">
        <f t="shared" si="3484"/>
        <v/>
      </c>
      <c r="AD714" s="109" t="str">
        <f t="shared" si="3497"/>
        <v/>
      </c>
      <c r="AE714" s="109" t="str">
        <f t="shared" si="3485"/>
        <v/>
      </c>
      <c r="AF714" s="109" t="str">
        <f t="shared" si="3498"/>
        <v/>
      </c>
      <c r="AG714" s="109" t="str">
        <f t="shared" si="3499"/>
        <v/>
      </c>
      <c r="AH714" s="109" t="str">
        <f t="shared" si="3500"/>
        <v/>
      </c>
      <c r="AI714" s="35" t="str">
        <f t="shared" si="3501"/>
        <v/>
      </c>
      <c r="AJ714" s="109" t="str">
        <f t="shared" si="3502"/>
        <v/>
      </c>
      <c r="AK714" s="35" t="str">
        <f t="shared" si="3503"/>
        <v/>
      </c>
      <c r="AL714" s="109" t="str">
        <f t="shared" si="3504"/>
        <v/>
      </c>
      <c r="AM714" s="35" t="str">
        <f t="shared" si="3505"/>
        <v/>
      </c>
      <c r="AN714" s="109" t="str">
        <f t="shared" si="3506"/>
        <v/>
      </c>
      <c r="AO714" s="35" t="str">
        <f t="shared" si="3507"/>
        <v/>
      </c>
      <c r="AP714" s="109" t="str">
        <f t="shared" si="3508"/>
        <v/>
      </c>
      <c r="BB714">
        <v>289</v>
      </c>
      <c r="BE714" s="327">
        <f t="shared" si="3469"/>
        <v>10000</v>
      </c>
      <c r="JE714" s="327"/>
      <c r="JF714" s="327"/>
      <c r="MZ714" s="616">
        <v>288</v>
      </c>
      <c r="NA714" s="617">
        <f t="shared" si="3512"/>
        <v>0.02</v>
      </c>
      <c r="OU714" s="616">
        <v>288</v>
      </c>
      <c r="OV714" s="617">
        <f t="shared" si="3513"/>
        <v>0.02</v>
      </c>
      <c r="OW714" s="617">
        <f t="shared" si="3514"/>
        <v>0</v>
      </c>
    </row>
    <row r="715" spans="2:413" hidden="1" x14ac:dyDescent="0.3">
      <c r="B715">
        <v>289</v>
      </c>
      <c r="C715" s="109" t="str">
        <f t="shared" si="3470"/>
        <v/>
      </c>
      <c r="D715" s="109" t="str">
        <f t="shared" si="3486"/>
        <v/>
      </c>
      <c r="E715" s="109" t="str">
        <f t="shared" si="3471"/>
        <v/>
      </c>
      <c r="F715" s="109" t="str">
        <f t="shared" si="3487"/>
        <v/>
      </c>
      <c r="G715" s="109" t="str">
        <f t="shared" si="3472"/>
        <v/>
      </c>
      <c r="H715" s="109" t="str">
        <f t="shared" si="3488"/>
        <v/>
      </c>
      <c r="I715" s="109" t="str">
        <f t="shared" si="3473"/>
        <v/>
      </c>
      <c r="J715" s="109" t="str">
        <f t="shared" si="3489"/>
        <v/>
      </c>
      <c r="K715" s="109" t="str">
        <f t="shared" si="3474"/>
        <v/>
      </c>
      <c r="L715" s="109" t="str">
        <f t="shared" si="3490"/>
        <v/>
      </c>
      <c r="M715" s="109" t="str">
        <f t="shared" si="3475"/>
        <v/>
      </c>
      <c r="N715" s="109" t="str">
        <f t="shared" si="3491"/>
        <v/>
      </c>
      <c r="O715" s="109" t="str">
        <f t="shared" si="3476"/>
        <v/>
      </c>
      <c r="P715" s="109" t="str">
        <f t="shared" si="3492"/>
        <v/>
      </c>
      <c r="Q715" s="109" t="str">
        <f t="shared" si="3477"/>
        <v/>
      </c>
      <c r="R715" s="109" t="str">
        <f t="shared" si="3493"/>
        <v/>
      </c>
      <c r="S715" s="109" t="str">
        <f t="shared" si="3478"/>
        <v/>
      </c>
      <c r="T715" s="109" t="str">
        <f t="shared" si="3494"/>
        <v/>
      </c>
      <c r="U715" s="109" t="str">
        <f t="shared" si="3479"/>
        <v/>
      </c>
      <c r="V715" s="109" t="str">
        <f t="shared" si="3480"/>
        <v/>
      </c>
      <c r="W715" s="109" t="str">
        <f t="shared" si="3481"/>
        <v/>
      </c>
      <c r="X715" s="109" t="str">
        <f t="shared" si="3462"/>
        <v/>
      </c>
      <c r="Y715" s="109" t="str">
        <f t="shared" si="3482"/>
        <v/>
      </c>
      <c r="Z715" s="109" t="str">
        <f t="shared" si="3495"/>
        <v/>
      </c>
      <c r="AA715" s="109" t="str">
        <f t="shared" si="3483"/>
        <v/>
      </c>
      <c r="AB715" s="109" t="str">
        <f t="shared" si="3496"/>
        <v/>
      </c>
      <c r="AC715" s="109" t="str">
        <f t="shared" si="3484"/>
        <v/>
      </c>
      <c r="AD715" s="109" t="str">
        <f t="shared" si="3497"/>
        <v/>
      </c>
      <c r="AE715" s="109" t="str">
        <f t="shared" si="3485"/>
        <v/>
      </c>
      <c r="AF715" s="109" t="str">
        <f t="shared" si="3498"/>
        <v/>
      </c>
      <c r="AG715" s="109" t="str">
        <f t="shared" si="3499"/>
        <v/>
      </c>
      <c r="AH715" s="109" t="str">
        <f t="shared" si="3500"/>
        <v/>
      </c>
      <c r="AI715" s="35" t="str">
        <f t="shared" si="3501"/>
        <v/>
      </c>
      <c r="AJ715" s="109" t="str">
        <f t="shared" si="3502"/>
        <v/>
      </c>
      <c r="AK715" s="35" t="str">
        <f t="shared" si="3503"/>
        <v/>
      </c>
      <c r="AL715" s="109" t="str">
        <f t="shared" si="3504"/>
        <v/>
      </c>
      <c r="AM715" s="35" t="str">
        <f t="shared" si="3505"/>
        <v/>
      </c>
      <c r="AN715" s="109" t="str">
        <f t="shared" si="3506"/>
        <v/>
      </c>
      <c r="AO715" s="35" t="str">
        <f t="shared" si="3507"/>
        <v/>
      </c>
      <c r="AP715" s="109" t="str">
        <f t="shared" si="3508"/>
        <v/>
      </c>
      <c r="BB715">
        <v>290</v>
      </c>
      <c r="BE715" s="327">
        <f t="shared" si="3469"/>
        <v>10000</v>
      </c>
      <c r="JE715" s="327"/>
      <c r="JF715" s="327"/>
      <c r="MZ715">
        <v>289</v>
      </c>
      <c r="NA715" s="591">
        <f>$D$7+($AT$51*$L$7)+($AV$51*$M$7)</f>
        <v>0.02</v>
      </c>
      <c r="OU715">
        <v>289</v>
      </c>
      <c r="OV715" s="591">
        <f>$D$7+($BB$51*$L$7)+($BD$51*$M$7)</f>
        <v>0.02</v>
      </c>
      <c r="OW715" s="591">
        <f>($BB$51)+($BD$51)</f>
        <v>0</v>
      </c>
    </row>
    <row r="716" spans="2:413" hidden="1" x14ac:dyDescent="0.3">
      <c r="B716">
        <v>290</v>
      </c>
      <c r="C716" s="109" t="str">
        <f t="shared" si="3470"/>
        <v/>
      </c>
      <c r="D716" s="109" t="str">
        <f t="shared" si="3486"/>
        <v/>
      </c>
      <c r="E716" s="109" t="str">
        <f t="shared" si="3471"/>
        <v/>
      </c>
      <c r="F716" s="109" t="str">
        <f t="shared" si="3487"/>
        <v/>
      </c>
      <c r="G716" s="109" t="str">
        <f t="shared" si="3472"/>
        <v/>
      </c>
      <c r="H716" s="109" t="str">
        <f t="shared" si="3488"/>
        <v/>
      </c>
      <c r="I716" s="109" t="str">
        <f t="shared" si="3473"/>
        <v/>
      </c>
      <c r="J716" s="109" t="str">
        <f t="shared" si="3489"/>
        <v/>
      </c>
      <c r="K716" s="109" t="str">
        <f t="shared" si="3474"/>
        <v/>
      </c>
      <c r="L716" s="109" t="str">
        <f t="shared" si="3490"/>
        <v/>
      </c>
      <c r="M716" s="109" t="str">
        <f t="shared" si="3475"/>
        <v/>
      </c>
      <c r="N716" s="109" t="str">
        <f t="shared" si="3491"/>
        <v/>
      </c>
      <c r="O716" s="109" t="str">
        <f t="shared" si="3476"/>
        <v/>
      </c>
      <c r="P716" s="109" t="str">
        <f t="shared" si="3492"/>
        <v/>
      </c>
      <c r="Q716" s="109" t="str">
        <f t="shared" si="3477"/>
        <v/>
      </c>
      <c r="R716" s="109" t="str">
        <f t="shared" si="3493"/>
        <v/>
      </c>
      <c r="S716" s="109" t="str">
        <f t="shared" si="3478"/>
        <v/>
      </c>
      <c r="T716" s="109" t="str">
        <f t="shared" si="3494"/>
        <v/>
      </c>
      <c r="U716" s="109" t="str">
        <f t="shared" si="3479"/>
        <v/>
      </c>
      <c r="V716" s="109" t="str">
        <f t="shared" si="3480"/>
        <v/>
      </c>
      <c r="W716" s="109" t="str">
        <f t="shared" si="3481"/>
        <v/>
      </c>
      <c r="X716" s="109" t="str">
        <f t="shared" si="3462"/>
        <v/>
      </c>
      <c r="Y716" s="109" t="str">
        <f t="shared" si="3482"/>
        <v/>
      </c>
      <c r="Z716" s="109" t="str">
        <f t="shared" si="3495"/>
        <v/>
      </c>
      <c r="AA716" s="109" t="str">
        <f t="shared" si="3483"/>
        <v/>
      </c>
      <c r="AB716" s="109" t="str">
        <f t="shared" si="3496"/>
        <v/>
      </c>
      <c r="AC716" s="109" t="str">
        <f t="shared" si="3484"/>
        <v/>
      </c>
      <c r="AD716" s="109" t="str">
        <f t="shared" si="3497"/>
        <v/>
      </c>
      <c r="AE716" s="109" t="str">
        <f t="shared" si="3485"/>
        <v/>
      </c>
      <c r="AF716" s="109" t="str">
        <f t="shared" si="3498"/>
        <v/>
      </c>
      <c r="AG716" s="109" t="str">
        <f t="shared" si="3499"/>
        <v/>
      </c>
      <c r="AH716" s="109" t="str">
        <f t="shared" si="3500"/>
        <v/>
      </c>
      <c r="AI716" s="35" t="str">
        <f t="shared" si="3501"/>
        <v/>
      </c>
      <c r="AJ716" s="109" t="str">
        <f t="shared" si="3502"/>
        <v/>
      </c>
      <c r="AK716" s="35" t="str">
        <f t="shared" si="3503"/>
        <v/>
      </c>
      <c r="AL716" s="109" t="str">
        <f t="shared" si="3504"/>
        <v/>
      </c>
      <c r="AM716" s="35" t="str">
        <f t="shared" si="3505"/>
        <v/>
      </c>
      <c r="AN716" s="109" t="str">
        <f t="shared" si="3506"/>
        <v/>
      </c>
      <c r="AO716" s="35" t="str">
        <f t="shared" si="3507"/>
        <v/>
      </c>
      <c r="AP716" s="109" t="str">
        <f t="shared" si="3508"/>
        <v/>
      </c>
      <c r="BB716">
        <v>291</v>
      </c>
      <c r="BE716" s="327">
        <f t="shared" si="3469"/>
        <v>10000</v>
      </c>
      <c r="JE716" s="327"/>
      <c r="JF716" s="327"/>
      <c r="MZ716">
        <v>290</v>
      </c>
      <c r="NA716" s="591">
        <f t="shared" ref="NA716:NA726" si="3515">$D$7+($AT$51*$L$7)+($AV$51*$M$7)</f>
        <v>0.02</v>
      </c>
      <c r="OU716">
        <v>290</v>
      </c>
      <c r="OV716" s="591">
        <f t="shared" ref="OV716:OV726" si="3516">$D$7+($BB$51*$L$7)+($BD$51*$M$7)</f>
        <v>0.02</v>
      </c>
      <c r="OW716" s="591">
        <f t="shared" ref="OW716:OW726" si="3517">($BB$51)+($BD$51)</f>
        <v>0</v>
      </c>
    </row>
    <row r="717" spans="2:413" hidden="1" x14ac:dyDescent="0.3">
      <c r="B717">
        <v>291</v>
      </c>
      <c r="C717" s="109" t="str">
        <f t="shared" si="3470"/>
        <v/>
      </c>
      <c r="D717" s="109" t="str">
        <f t="shared" si="3486"/>
        <v/>
      </c>
      <c r="E717" s="109" t="str">
        <f t="shared" si="3471"/>
        <v/>
      </c>
      <c r="F717" s="109" t="str">
        <f t="shared" si="3487"/>
        <v/>
      </c>
      <c r="G717" s="109" t="str">
        <f t="shared" si="3472"/>
        <v/>
      </c>
      <c r="H717" s="109" t="str">
        <f t="shared" si="3488"/>
        <v/>
      </c>
      <c r="I717" s="109" t="str">
        <f t="shared" si="3473"/>
        <v/>
      </c>
      <c r="J717" s="109" t="str">
        <f t="shared" si="3489"/>
        <v/>
      </c>
      <c r="K717" s="109" t="str">
        <f t="shared" si="3474"/>
        <v/>
      </c>
      <c r="L717" s="109" t="str">
        <f t="shared" si="3490"/>
        <v/>
      </c>
      <c r="M717" s="109" t="str">
        <f t="shared" si="3475"/>
        <v/>
      </c>
      <c r="N717" s="109" t="str">
        <f t="shared" si="3491"/>
        <v/>
      </c>
      <c r="O717" s="109" t="str">
        <f t="shared" si="3476"/>
        <v/>
      </c>
      <c r="P717" s="109" t="str">
        <f t="shared" si="3492"/>
        <v/>
      </c>
      <c r="Q717" s="109" t="str">
        <f t="shared" si="3477"/>
        <v/>
      </c>
      <c r="R717" s="109" t="str">
        <f t="shared" si="3493"/>
        <v/>
      </c>
      <c r="S717" s="109" t="str">
        <f t="shared" si="3478"/>
        <v/>
      </c>
      <c r="T717" s="109" t="str">
        <f t="shared" si="3494"/>
        <v/>
      </c>
      <c r="U717" s="109" t="str">
        <f t="shared" si="3479"/>
        <v/>
      </c>
      <c r="V717" s="109" t="str">
        <f t="shared" si="3480"/>
        <v/>
      </c>
      <c r="W717" s="109" t="str">
        <f t="shared" si="3481"/>
        <v/>
      </c>
      <c r="X717" s="109" t="str">
        <f t="shared" si="3462"/>
        <v/>
      </c>
      <c r="Y717" s="109" t="str">
        <f t="shared" si="3482"/>
        <v/>
      </c>
      <c r="Z717" s="109" t="str">
        <f t="shared" si="3495"/>
        <v/>
      </c>
      <c r="AA717" s="109" t="str">
        <f t="shared" si="3483"/>
        <v/>
      </c>
      <c r="AB717" s="109" t="str">
        <f t="shared" si="3496"/>
        <v/>
      </c>
      <c r="AC717" s="109" t="str">
        <f t="shared" si="3484"/>
        <v/>
      </c>
      <c r="AD717" s="109" t="str">
        <f t="shared" si="3497"/>
        <v/>
      </c>
      <c r="AE717" s="109" t="str">
        <f t="shared" si="3485"/>
        <v/>
      </c>
      <c r="AF717" s="109" t="str">
        <f t="shared" si="3498"/>
        <v/>
      </c>
      <c r="AG717" s="109" t="str">
        <f t="shared" si="3499"/>
        <v/>
      </c>
      <c r="AH717" s="109" t="str">
        <f t="shared" si="3500"/>
        <v/>
      </c>
      <c r="AI717" s="35" t="str">
        <f t="shared" si="3501"/>
        <v/>
      </c>
      <c r="AJ717" s="109" t="str">
        <f t="shared" si="3502"/>
        <v/>
      </c>
      <c r="AK717" s="35" t="str">
        <f t="shared" si="3503"/>
        <v/>
      </c>
      <c r="AL717" s="109" t="str">
        <f t="shared" si="3504"/>
        <v/>
      </c>
      <c r="AM717" s="35" t="str">
        <f t="shared" si="3505"/>
        <v/>
      </c>
      <c r="AN717" s="109" t="str">
        <f t="shared" si="3506"/>
        <v/>
      </c>
      <c r="AO717" s="35" t="str">
        <f t="shared" si="3507"/>
        <v/>
      </c>
      <c r="AP717" s="109" t="str">
        <f t="shared" si="3508"/>
        <v/>
      </c>
      <c r="BB717">
        <v>292</v>
      </c>
      <c r="BE717" s="327">
        <f t="shared" si="3469"/>
        <v>10000</v>
      </c>
      <c r="JE717" s="327"/>
      <c r="JF717" s="327"/>
      <c r="MZ717">
        <v>291</v>
      </c>
      <c r="NA717" s="591">
        <f t="shared" si="3515"/>
        <v>0.02</v>
      </c>
      <c r="OU717">
        <v>291</v>
      </c>
      <c r="OV717" s="591">
        <f t="shared" si="3516"/>
        <v>0.02</v>
      </c>
      <c r="OW717" s="591">
        <f t="shared" si="3517"/>
        <v>0</v>
      </c>
    </row>
    <row r="718" spans="2:413" hidden="1" x14ac:dyDescent="0.3">
      <c r="B718">
        <v>292</v>
      </c>
      <c r="C718" s="109" t="str">
        <f t="shared" si="3470"/>
        <v/>
      </c>
      <c r="D718" s="109" t="str">
        <f t="shared" si="3486"/>
        <v/>
      </c>
      <c r="E718" s="109" t="str">
        <f t="shared" si="3471"/>
        <v/>
      </c>
      <c r="F718" s="109" t="str">
        <f t="shared" si="3487"/>
        <v/>
      </c>
      <c r="G718" s="109" t="str">
        <f t="shared" si="3472"/>
        <v/>
      </c>
      <c r="H718" s="109" t="str">
        <f t="shared" si="3488"/>
        <v/>
      </c>
      <c r="I718" s="109" t="str">
        <f t="shared" si="3473"/>
        <v/>
      </c>
      <c r="J718" s="109" t="str">
        <f t="shared" si="3489"/>
        <v/>
      </c>
      <c r="K718" s="109" t="str">
        <f t="shared" si="3474"/>
        <v/>
      </c>
      <c r="L718" s="109" t="str">
        <f t="shared" si="3490"/>
        <v/>
      </c>
      <c r="M718" s="109" t="str">
        <f t="shared" si="3475"/>
        <v/>
      </c>
      <c r="N718" s="109" t="str">
        <f t="shared" si="3491"/>
        <v/>
      </c>
      <c r="O718" s="109" t="str">
        <f t="shared" si="3476"/>
        <v/>
      </c>
      <c r="P718" s="109" t="str">
        <f t="shared" si="3492"/>
        <v/>
      </c>
      <c r="Q718" s="109" t="str">
        <f t="shared" si="3477"/>
        <v/>
      </c>
      <c r="R718" s="109" t="str">
        <f t="shared" si="3493"/>
        <v/>
      </c>
      <c r="S718" s="109" t="str">
        <f t="shared" si="3478"/>
        <v/>
      </c>
      <c r="T718" s="109" t="str">
        <f t="shared" si="3494"/>
        <v/>
      </c>
      <c r="U718" s="109" t="str">
        <f t="shared" si="3479"/>
        <v/>
      </c>
      <c r="V718" s="109" t="str">
        <f t="shared" si="3480"/>
        <v/>
      </c>
      <c r="W718" s="109" t="str">
        <f t="shared" si="3481"/>
        <v/>
      </c>
      <c r="X718" s="109" t="str">
        <f t="shared" si="3462"/>
        <v/>
      </c>
      <c r="Y718" s="109" t="str">
        <f t="shared" si="3482"/>
        <v/>
      </c>
      <c r="Z718" s="109" t="str">
        <f t="shared" si="3495"/>
        <v/>
      </c>
      <c r="AA718" s="109" t="str">
        <f t="shared" si="3483"/>
        <v/>
      </c>
      <c r="AB718" s="109" t="str">
        <f t="shared" si="3496"/>
        <v/>
      </c>
      <c r="AC718" s="109" t="str">
        <f t="shared" si="3484"/>
        <v/>
      </c>
      <c r="AD718" s="109" t="str">
        <f t="shared" si="3497"/>
        <v/>
      </c>
      <c r="AE718" s="109" t="str">
        <f t="shared" si="3485"/>
        <v/>
      </c>
      <c r="AF718" s="109" t="str">
        <f t="shared" si="3498"/>
        <v/>
      </c>
      <c r="AG718" s="109" t="str">
        <f t="shared" si="3499"/>
        <v/>
      </c>
      <c r="AH718" s="109" t="str">
        <f t="shared" si="3500"/>
        <v/>
      </c>
      <c r="AI718" s="35" t="str">
        <f t="shared" si="3501"/>
        <v/>
      </c>
      <c r="AJ718" s="109" t="str">
        <f t="shared" si="3502"/>
        <v/>
      </c>
      <c r="AK718" s="35" t="str">
        <f t="shared" si="3503"/>
        <v/>
      </c>
      <c r="AL718" s="109" t="str">
        <f t="shared" si="3504"/>
        <v/>
      </c>
      <c r="AM718" s="35" t="str">
        <f t="shared" si="3505"/>
        <v/>
      </c>
      <c r="AN718" s="109" t="str">
        <f t="shared" si="3506"/>
        <v/>
      </c>
      <c r="AO718" s="35" t="str">
        <f t="shared" si="3507"/>
        <v/>
      </c>
      <c r="AP718" s="109" t="str">
        <f t="shared" si="3508"/>
        <v/>
      </c>
      <c r="BB718">
        <v>293</v>
      </c>
      <c r="BE718" s="327">
        <f t="shared" si="3469"/>
        <v>10000</v>
      </c>
      <c r="JE718" s="327"/>
      <c r="JF718" s="327"/>
      <c r="MZ718">
        <v>292</v>
      </c>
      <c r="NA718" s="591">
        <f t="shared" si="3515"/>
        <v>0.02</v>
      </c>
      <c r="OU718">
        <v>292</v>
      </c>
      <c r="OV718" s="591">
        <f t="shared" si="3516"/>
        <v>0.02</v>
      </c>
      <c r="OW718" s="591">
        <f t="shared" si="3517"/>
        <v>0</v>
      </c>
    </row>
    <row r="719" spans="2:413" hidden="1" x14ac:dyDescent="0.3">
      <c r="B719">
        <v>293</v>
      </c>
      <c r="C719" s="109" t="str">
        <f t="shared" si="3470"/>
        <v/>
      </c>
      <c r="D719" s="109" t="str">
        <f t="shared" si="3486"/>
        <v/>
      </c>
      <c r="E719" s="109" t="str">
        <f t="shared" si="3471"/>
        <v/>
      </c>
      <c r="F719" s="109" t="str">
        <f t="shared" si="3487"/>
        <v/>
      </c>
      <c r="G719" s="109" t="str">
        <f t="shared" si="3472"/>
        <v/>
      </c>
      <c r="H719" s="109" t="str">
        <f t="shared" si="3488"/>
        <v/>
      </c>
      <c r="I719" s="109" t="str">
        <f t="shared" si="3473"/>
        <v/>
      </c>
      <c r="J719" s="109" t="str">
        <f t="shared" si="3489"/>
        <v/>
      </c>
      <c r="K719" s="109" t="str">
        <f t="shared" si="3474"/>
        <v/>
      </c>
      <c r="L719" s="109" t="str">
        <f t="shared" si="3490"/>
        <v/>
      </c>
      <c r="M719" s="109" t="str">
        <f t="shared" si="3475"/>
        <v/>
      </c>
      <c r="N719" s="109" t="str">
        <f t="shared" si="3491"/>
        <v/>
      </c>
      <c r="O719" s="109" t="str">
        <f t="shared" si="3476"/>
        <v/>
      </c>
      <c r="P719" s="109" t="str">
        <f t="shared" si="3492"/>
        <v/>
      </c>
      <c r="Q719" s="109" t="str">
        <f t="shared" si="3477"/>
        <v/>
      </c>
      <c r="R719" s="109" t="str">
        <f t="shared" si="3493"/>
        <v/>
      </c>
      <c r="S719" s="109" t="str">
        <f t="shared" si="3478"/>
        <v/>
      </c>
      <c r="T719" s="109" t="str">
        <f t="shared" si="3494"/>
        <v/>
      </c>
      <c r="U719" s="109" t="str">
        <f t="shared" si="3479"/>
        <v/>
      </c>
      <c r="V719" s="109" t="str">
        <f t="shared" si="3480"/>
        <v/>
      </c>
      <c r="W719" s="109" t="str">
        <f t="shared" si="3481"/>
        <v/>
      </c>
      <c r="X719" s="109" t="str">
        <f t="shared" si="3462"/>
        <v/>
      </c>
      <c r="Y719" s="109" t="str">
        <f t="shared" si="3482"/>
        <v/>
      </c>
      <c r="Z719" s="109" t="str">
        <f t="shared" si="3495"/>
        <v/>
      </c>
      <c r="AA719" s="109" t="str">
        <f t="shared" si="3483"/>
        <v/>
      </c>
      <c r="AB719" s="109" t="str">
        <f t="shared" si="3496"/>
        <v/>
      </c>
      <c r="AC719" s="109" t="str">
        <f t="shared" si="3484"/>
        <v/>
      </c>
      <c r="AD719" s="109" t="str">
        <f t="shared" si="3497"/>
        <v/>
      </c>
      <c r="AE719" s="109" t="str">
        <f t="shared" si="3485"/>
        <v/>
      </c>
      <c r="AF719" s="109" t="str">
        <f t="shared" si="3498"/>
        <v/>
      </c>
      <c r="AG719" s="109" t="str">
        <f t="shared" si="3499"/>
        <v/>
      </c>
      <c r="AH719" s="109" t="str">
        <f t="shared" si="3500"/>
        <v/>
      </c>
      <c r="AI719" s="35" t="str">
        <f t="shared" si="3501"/>
        <v/>
      </c>
      <c r="AJ719" s="109" t="str">
        <f t="shared" si="3502"/>
        <v/>
      </c>
      <c r="AK719" s="35" t="str">
        <f t="shared" si="3503"/>
        <v/>
      </c>
      <c r="AL719" s="109" t="str">
        <f t="shared" si="3504"/>
        <v/>
      </c>
      <c r="AM719" s="35" t="str">
        <f t="shared" si="3505"/>
        <v/>
      </c>
      <c r="AN719" s="109" t="str">
        <f t="shared" si="3506"/>
        <v/>
      </c>
      <c r="AO719" s="35" t="str">
        <f t="shared" si="3507"/>
        <v/>
      </c>
      <c r="AP719" s="109" t="str">
        <f t="shared" si="3508"/>
        <v/>
      </c>
      <c r="BB719">
        <v>294</v>
      </c>
      <c r="BE719" s="327">
        <f t="shared" si="3469"/>
        <v>10000</v>
      </c>
      <c r="JE719" s="327"/>
      <c r="JF719" s="327"/>
      <c r="MZ719">
        <v>293</v>
      </c>
      <c r="NA719" s="591">
        <f t="shared" si="3515"/>
        <v>0.02</v>
      </c>
      <c r="OU719">
        <v>293</v>
      </c>
      <c r="OV719" s="591">
        <f t="shared" si="3516"/>
        <v>0.02</v>
      </c>
      <c r="OW719" s="591">
        <f t="shared" si="3517"/>
        <v>0</v>
      </c>
    </row>
    <row r="720" spans="2:413" hidden="1" x14ac:dyDescent="0.3">
      <c r="B720">
        <v>294</v>
      </c>
      <c r="C720" s="109" t="str">
        <f t="shared" si="3470"/>
        <v/>
      </c>
      <c r="D720" s="109" t="str">
        <f t="shared" si="3486"/>
        <v/>
      </c>
      <c r="E720" s="109" t="str">
        <f t="shared" si="3471"/>
        <v/>
      </c>
      <c r="F720" s="109" t="str">
        <f t="shared" si="3487"/>
        <v/>
      </c>
      <c r="G720" s="109" t="str">
        <f t="shared" si="3472"/>
        <v/>
      </c>
      <c r="H720" s="109" t="str">
        <f t="shared" si="3488"/>
        <v/>
      </c>
      <c r="I720" s="109" t="str">
        <f t="shared" si="3473"/>
        <v/>
      </c>
      <c r="J720" s="109" t="str">
        <f t="shared" si="3489"/>
        <v/>
      </c>
      <c r="K720" s="109" t="str">
        <f t="shared" si="3474"/>
        <v/>
      </c>
      <c r="L720" s="109" t="str">
        <f t="shared" si="3490"/>
        <v/>
      </c>
      <c r="M720" s="109" t="str">
        <f t="shared" si="3475"/>
        <v/>
      </c>
      <c r="N720" s="109" t="str">
        <f t="shared" si="3491"/>
        <v/>
      </c>
      <c r="O720" s="109" t="str">
        <f t="shared" si="3476"/>
        <v/>
      </c>
      <c r="P720" s="109" t="str">
        <f t="shared" si="3492"/>
        <v/>
      </c>
      <c r="Q720" s="109" t="str">
        <f t="shared" si="3477"/>
        <v/>
      </c>
      <c r="R720" s="109" t="str">
        <f t="shared" si="3493"/>
        <v/>
      </c>
      <c r="S720" s="109" t="str">
        <f t="shared" si="3478"/>
        <v/>
      </c>
      <c r="T720" s="109" t="str">
        <f t="shared" si="3494"/>
        <v/>
      </c>
      <c r="U720" s="109" t="str">
        <f t="shared" si="3479"/>
        <v/>
      </c>
      <c r="V720" s="109" t="str">
        <f t="shared" si="3480"/>
        <v/>
      </c>
      <c r="W720" s="109" t="str">
        <f t="shared" si="3481"/>
        <v/>
      </c>
      <c r="X720" s="109" t="str">
        <f t="shared" si="3462"/>
        <v/>
      </c>
      <c r="Y720" s="109" t="str">
        <f t="shared" si="3482"/>
        <v/>
      </c>
      <c r="Z720" s="109" t="str">
        <f t="shared" si="3495"/>
        <v/>
      </c>
      <c r="AA720" s="109" t="str">
        <f t="shared" si="3483"/>
        <v/>
      </c>
      <c r="AB720" s="109" t="str">
        <f t="shared" si="3496"/>
        <v/>
      </c>
      <c r="AC720" s="109" t="str">
        <f t="shared" si="3484"/>
        <v/>
      </c>
      <c r="AD720" s="109" t="str">
        <f t="shared" si="3497"/>
        <v/>
      </c>
      <c r="AE720" s="109" t="str">
        <f t="shared" si="3485"/>
        <v/>
      </c>
      <c r="AF720" s="109" t="str">
        <f t="shared" si="3498"/>
        <v/>
      </c>
      <c r="AG720" s="109" t="str">
        <f t="shared" si="3499"/>
        <v/>
      </c>
      <c r="AH720" s="109" t="str">
        <f t="shared" si="3500"/>
        <v/>
      </c>
      <c r="AI720" s="35" t="str">
        <f t="shared" si="3501"/>
        <v/>
      </c>
      <c r="AJ720" s="109" t="str">
        <f t="shared" si="3502"/>
        <v/>
      </c>
      <c r="AK720" s="35" t="str">
        <f t="shared" si="3503"/>
        <v/>
      </c>
      <c r="AL720" s="109" t="str">
        <f t="shared" si="3504"/>
        <v/>
      </c>
      <c r="AM720" s="35" t="str">
        <f t="shared" si="3505"/>
        <v/>
      </c>
      <c r="AN720" s="109" t="str">
        <f t="shared" si="3506"/>
        <v/>
      </c>
      <c r="AO720" s="35" t="str">
        <f t="shared" si="3507"/>
        <v/>
      </c>
      <c r="AP720" s="109" t="str">
        <f t="shared" si="3508"/>
        <v/>
      </c>
      <c r="BB720">
        <v>295</v>
      </c>
      <c r="BE720" s="327">
        <f t="shared" si="3469"/>
        <v>10000</v>
      </c>
      <c r="JE720" s="327"/>
      <c r="JF720" s="327"/>
      <c r="MZ720">
        <v>294</v>
      </c>
      <c r="NA720" s="591">
        <f t="shared" si="3515"/>
        <v>0.02</v>
      </c>
      <c r="OU720">
        <v>294</v>
      </c>
      <c r="OV720" s="591">
        <f t="shared" si="3516"/>
        <v>0.02</v>
      </c>
      <c r="OW720" s="591">
        <f t="shared" si="3517"/>
        <v>0</v>
      </c>
    </row>
    <row r="721" spans="2:413" hidden="1" x14ac:dyDescent="0.3">
      <c r="B721">
        <v>295</v>
      </c>
      <c r="C721" s="109" t="str">
        <f t="shared" si="3470"/>
        <v/>
      </c>
      <c r="D721" s="109" t="str">
        <f t="shared" si="3486"/>
        <v/>
      </c>
      <c r="E721" s="109" t="str">
        <f t="shared" si="3471"/>
        <v/>
      </c>
      <c r="F721" s="109" t="str">
        <f t="shared" si="3487"/>
        <v/>
      </c>
      <c r="G721" s="109" t="str">
        <f t="shared" si="3472"/>
        <v/>
      </c>
      <c r="H721" s="109" t="str">
        <f t="shared" si="3488"/>
        <v/>
      </c>
      <c r="I721" s="109" t="str">
        <f t="shared" si="3473"/>
        <v/>
      </c>
      <c r="J721" s="109" t="str">
        <f t="shared" si="3489"/>
        <v/>
      </c>
      <c r="K721" s="109" t="str">
        <f t="shared" si="3474"/>
        <v/>
      </c>
      <c r="L721" s="109" t="str">
        <f t="shared" si="3490"/>
        <v/>
      </c>
      <c r="M721" s="109" t="str">
        <f t="shared" si="3475"/>
        <v/>
      </c>
      <c r="N721" s="109" t="str">
        <f t="shared" si="3491"/>
        <v/>
      </c>
      <c r="O721" s="109" t="str">
        <f t="shared" si="3476"/>
        <v/>
      </c>
      <c r="P721" s="109" t="str">
        <f t="shared" si="3492"/>
        <v/>
      </c>
      <c r="Q721" s="109" t="str">
        <f t="shared" si="3477"/>
        <v/>
      </c>
      <c r="R721" s="109" t="str">
        <f t="shared" si="3493"/>
        <v/>
      </c>
      <c r="S721" s="109" t="str">
        <f t="shared" si="3478"/>
        <v/>
      </c>
      <c r="T721" s="109" t="str">
        <f t="shared" si="3494"/>
        <v/>
      </c>
      <c r="U721" s="109" t="str">
        <f t="shared" si="3479"/>
        <v/>
      </c>
      <c r="V721" s="109" t="str">
        <f t="shared" si="3480"/>
        <v/>
      </c>
      <c r="W721" s="109" t="str">
        <f t="shared" si="3481"/>
        <v/>
      </c>
      <c r="X721" s="109" t="str">
        <f t="shared" si="3462"/>
        <v/>
      </c>
      <c r="Y721" s="109" t="str">
        <f t="shared" si="3482"/>
        <v/>
      </c>
      <c r="Z721" s="109" t="str">
        <f t="shared" si="3495"/>
        <v/>
      </c>
      <c r="AA721" s="109" t="str">
        <f t="shared" si="3483"/>
        <v/>
      </c>
      <c r="AB721" s="109" t="str">
        <f t="shared" si="3496"/>
        <v/>
      </c>
      <c r="AC721" s="109" t="str">
        <f t="shared" si="3484"/>
        <v/>
      </c>
      <c r="AD721" s="109" t="str">
        <f t="shared" si="3497"/>
        <v/>
      </c>
      <c r="AE721" s="109" t="str">
        <f t="shared" si="3485"/>
        <v/>
      </c>
      <c r="AF721" s="109" t="str">
        <f t="shared" si="3498"/>
        <v/>
      </c>
      <c r="AG721" s="109" t="str">
        <f t="shared" si="3499"/>
        <v/>
      </c>
      <c r="AH721" s="109" t="str">
        <f t="shared" si="3500"/>
        <v/>
      </c>
      <c r="AI721" s="35" t="str">
        <f t="shared" si="3501"/>
        <v/>
      </c>
      <c r="AJ721" s="109" t="str">
        <f t="shared" si="3502"/>
        <v/>
      </c>
      <c r="AK721" s="35" t="str">
        <f t="shared" si="3503"/>
        <v/>
      </c>
      <c r="AL721" s="109" t="str">
        <f t="shared" si="3504"/>
        <v/>
      </c>
      <c r="AM721" s="35" t="str">
        <f t="shared" si="3505"/>
        <v/>
      </c>
      <c r="AN721" s="109" t="str">
        <f t="shared" si="3506"/>
        <v/>
      </c>
      <c r="AO721" s="35" t="str">
        <f t="shared" si="3507"/>
        <v/>
      </c>
      <c r="AP721" s="109" t="str">
        <f t="shared" si="3508"/>
        <v/>
      </c>
      <c r="BB721">
        <v>296</v>
      </c>
      <c r="BE721" s="327">
        <f t="shared" si="3469"/>
        <v>10000</v>
      </c>
      <c r="JE721" s="327"/>
      <c r="JF721" s="327"/>
      <c r="MZ721">
        <v>295</v>
      </c>
      <c r="NA721" s="591">
        <f t="shared" si="3515"/>
        <v>0.02</v>
      </c>
      <c r="OU721">
        <v>295</v>
      </c>
      <c r="OV721" s="591">
        <f t="shared" si="3516"/>
        <v>0.02</v>
      </c>
      <c r="OW721" s="591">
        <f t="shared" si="3517"/>
        <v>0</v>
      </c>
    </row>
    <row r="722" spans="2:413" hidden="1" x14ac:dyDescent="0.3">
      <c r="B722">
        <v>296</v>
      </c>
      <c r="C722" s="109" t="str">
        <f t="shared" si="3470"/>
        <v/>
      </c>
      <c r="D722" s="109" t="str">
        <f t="shared" si="3486"/>
        <v/>
      </c>
      <c r="E722" s="109" t="str">
        <f t="shared" si="3471"/>
        <v/>
      </c>
      <c r="F722" s="109" t="str">
        <f t="shared" si="3487"/>
        <v/>
      </c>
      <c r="G722" s="109" t="str">
        <f t="shared" si="3472"/>
        <v/>
      </c>
      <c r="H722" s="109" t="str">
        <f t="shared" si="3488"/>
        <v/>
      </c>
      <c r="I722" s="109" t="str">
        <f t="shared" si="3473"/>
        <v/>
      </c>
      <c r="J722" s="109" t="str">
        <f t="shared" si="3489"/>
        <v/>
      </c>
      <c r="K722" s="109" t="str">
        <f t="shared" si="3474"/>
        <v/>
      </c>
      <c r="L722" s="109" t="str">
        <f t="shared" si="3490"/>
        <v/>
      </c>
      <c r="M722" s="109" t="str">
        <f t="shared" si="3475"/>
        <v/>
      </c>
      <c r="N722" s="109" t="str">
        <f t="shared" si="3491"/>
        <v/>
      </c>
      <c r="O722" s="109" t="str">
        <f t="shared" si="3476"/>
        <v/>
      </c>
      <c r="P722" s="109" t="str">
        <f t="shared" si="3492"/>
        <v/>
      </c>
      <c r="Q722" s="109" t="str">
        <f t="shared" si="3477"/>
        <v/>
      </c>
      <c r="R722" s="109" t="str">
        <f t="shared" si="3493"/>
        <v/>
      </c>
      <c r="S722" s="109" t="str">
        <f t="shared" si="3478"/>
        <v/>
      </c>
      <c r="T722" s="109" t="str">
        <f t="shared" si="3494"/>
        <v/>
      </c>
      <c r="U722" s="109" t="str">
        <f t="shared" si="3479"/>
        <v/>
      </c>
      <c r="V722" s="109" t="str">
        <f t="shared" si="3480"/>
        <v/>
      </c>
      <c r="W722" s="109" t="str">
        <f t="shared" si="3481"/>
        <v/>
      </c>
      <c r="X722" s="109" t="str">
        <f t="shared" si="3462"/>
        <v/>
      </c>
      <c r="Y722" s="109" t="str">
        <f t="shared" si="3482"/>
        <v/>
      </c>
      <c r="Z722" s="109" t="str">
        <f t="shared" si="3495"/>
        <v/>
      </c>
      <c r="AA722" s="109" t="str">
        <f t="shared" si="3483"/>
        <v/>
      </c>
      <c r="AB722" s="109" t="str">
        <f t="shared" si="3496"/>
        <v/>
      </c>
      <c r="AC722" s="109" t="str">
        <f t="shared" si="3484"/>
        <v/>
      </c>
      <c r="AD722" s="109" t="str">
        <f t="shared" si="3497"/>
        <v/>
      </c>
      <c r="AE722" s="109" t="str">
        <f t="shared" si="3485"/>
        <v/>
      </c>
      <c r="AF722" s="109" t="str">
        <f t="shared" si="3498"/>
        <v/>
      </c>
      <c r="AG722" s="109" t="str">
        <f t="shared" si="3499"/>
        <v/>
      </c>
      <c r="AH722" s="109" t="str">
        <f t="shared" si="3500"/>
        <v/>
      </c>
      <c r="AI722" s="35" t="str">
        <f t="shared" si="3501"/>
        <v/>
      </c>
      <c r="AJ722" s="109" t="str">
        <f t="shared" si="3502"/>
        <v/>
      </c>
      <c r="AK722" s="35" t="str">
        <f t="shared" si="3503"/>
        <v/>
      </c>
      <c r="AL722" s="109" t="str">
        <f t="shared" si="3504"/>
        <v/>
      </c>
      <c r="AM722" s="35" t="str">
        <f t="shared" si="3505"/>
        <v/>
      </c>
      <c r="AN722" s="109" t="str">
        <f t="shared" si="3506"/>
        <v/>
      </c>
      <c r="AO722" s="35" t="str">
        <f t="shared" si="3507"/>
        <v/>
      </c>
      <c r="AP722" s="109" t="str">
        <f t="shared" si="3508"/>
        <v/>
      </c>
      <c r="BB722">
        <v>297</v>
      </c>
      <c r="BE722" s="327">
        <f t="shared" si="3469"/>
        <v>10000</v>
      </c>
      <c r="JE722" s="327"/>
      <c r="JF722" s="327"/>
      <c r="MZ722">
        <v>296</v>
      </c>
      <c r="NA722" s="591">
        <f t="shared" si="3515"/>
        <v>0.02</v>
      </c>
      <c r="OU722">
        <v>296</v>
      </c>
      <c r="OV722" s="591">
        <f t="shared" si="3516"/>
        <v>0.02</v>
      </c>
      <c r="OW722" s="591">
        <f t="shared" si="3517"/>
        <v>0</v>
      </c>
    </row>
    <row r="723" spans="2:413" hidden="1" x14ac:dyDescent="0.3">
      <c r="B723">
        <v>297</v>
      </c>
      <c r="C723" s="109" t="str">
        <f t="shared" si="3470"/>
        <v/>
      </c>
      <c r="D723" s="109" t="str">
        <f t="shared" si="3486"/>
        <v/>
      </c>
      <c r="E723" s="109" t="str">
        <f t="shared" si="3471"/>
        <v/>
      </c>
      <c r="F723" s="109" t="str">
        <f t="shared" si="3487"/>
        <v/>
      </c>
      <c r="G723" s="109" t="str">
        <f t="shared" si="3472"/>
        <v/>
      </c>
      <c r="H723" s="109" t="str">
        <f t="shared" si="3488"/>
        <v/>
      </c>
      <c r="I723" s="109" t="str">
        <f t="shared" si="3473"/>
        <v/>
      </c>
      <c r="J723" s="109" t="str">
        <f t="shared" si="3489"/>
        <v/>
      </c>
      <c r="K723" s="109" t="str">
        <f t="shared" si="3474"/>
        <v/>
      </c>
      <c r="L723" s="109" t="str">
        <f t="shared" si="3490"/>
        <v/>
      </c>
      <c r="M723" s="109" t="str">
        <f t="shared" si="3475"/>
        <v/>
      </c>
      <c r="N723" s="109" t="str">
        <f t="shared" si="3491"/>
        <v/>
      </c>
      <c r="O723" s="109" t="str">
        <f t="shared" si="3476"/>
        <v/>
      </c>
      <c r="P723" s="109" t="str">
        <f t="shared" si="3492"/>
        <v/>
      </c>
      <c r="Q723" s="109" t="str">
        <f t="shared" si="3477"/>
        <v/>
      </c>
      <c r="R723" s="109" t="str">
        <f t="shared" si="3493"/>
        <v/>
      </c>
      <c r="S723" s="109" t="str">
        <f t="shared" si="3478"/>
        <v/>
      </c>
      <c r="T723" s="109" t="str">
        <f t="shared" si="3494"/>
        <v/>
      </c>
      <c r="U723" s="109" t="str">
        <f t="shared" si="3479"/>
        <v/>
      </c>
      <c r="V723" s="109" t="str">
        <f t="shared" si="3480"/>
        <v/>
      </c>
      <c r="W723" s="109" t="str">
        <f t="shared" si="3481"/>
        <v/>
      </c>
      <c r="X723" s="109" t="str">
        <f t="shared" si="3462"/>
        <v/>
      </c>
      <c r="Y723" s="109" t="str">
        <f t="shared" si="3482"/>
        <v/>
      </c>
      <c r="Z723" s="109" t="str">
        <f t="shared" si="3495"/>
        <v/>
      </c>
      <c r="AA723" s="109" t="str">
        <f t="shared" si="3483"/>
        <v/>
      </c>
      <c r="AB723" s="109" t="str">
        <f t="shared" si="3496"/>
        <v/>
      </c>
      <c r="AC723" s="109" t="str">
        <f t="shared" si="3484"/>
        <v/>
      </c>
      <c r="AD723" s="109" t="str">
        <f t="shared" si="3497"/>
        <v/>
      </c>
      <c r="AE723" s="109" t="str">
        <f t="shared" si="3485"/>
        <v/>
      </c>
      <c r="AF723" s="109" t="str">
        <f t="shared" si="3498"/>
        <v/>
      </c>
      <c r="AG723" s="109" t="str">
        <f t="shared" si="3499"/>
        <v/>
      </c>
      <c r="AH723" s="109" t="str">
        <f t="shared" si="3500"/>
        <v/>
      </c>
      <c r="AI723" s="35" t="str">
        <f t="shared" si="3501"/>
        <v/>
      </c>
      <c r="AJ723" s="109" t="str">
        <f t="shared" si="3502"/>
        <v/>
      </c>
      <c r="AK723" s="35" t="str">
        <f t="shared" si="3503"/>
        <v/>
      </c>
      <c r="AL723" s="109" t="str">
        <f t="shared" si="3504"/>
        <v/>
      </c>
      <c r="AM723" s="35" t="str">
        <f t="shared" si="3505"/>
        <v/>
      </c>
      <c r="AN723" s="109" t="str">
        <f t="shared" si="3506"/>
        <v/>
      </c>
      <c r="AO723" s="35" t="str">
        <f t="shared" si="3507"/>
        <v/>
      </c>
      <c r="AP723" s="109" t="str">
        <f t="shared" si="3508"/>
        <v/>
      </c>
      <c r="BB723">
        <v>298</v>
      </c>
      <c r="BE723" s="327">
        <f t="shared" si="3469"/>
        <v>10000</v>
      </c>
      <c r="JE723" s="327"/>
      <c r="JF723" s="327"/>
      <c r="MZ723">
        <v>297</v>
      </c>
      <c r="NA723" s="591">
        <f t="shared" si="3515"/>
        <v>0.02</v>
      </c>
      <c r="OU723">
        <v>297</v>
      </c>
      <c r="OV723" s="591">
        <f t="shared" si="3516"/>
        <v>0.02</v>
      </c>
      <c r="OW723" s="591">
        <f t="shared" si="3517"/>
        <v>0</v>
      </c>
    </row>
    <row r="724" spans="2:413" hidden="1" x14ac:dyDescent="0.3">
      <c r="B724">
        <v>298</v>
      </c>
      <c r="C724" s="109" t="str">
        <f t="shared" si="3470"/>
        <v/>
      </c>
      <c r="D724" s="109" t="str">
        <f t="shared" si="3486"/>
        <v/>
      </c>
      <c r="E724" s="109" t="str">
        <f t="shared" si="3471"/>
        <v/>
      </c>
      <c r="F724" s="109" t="str">
        <f t="shared" si="3487"/>
        <v/>
      </c>
      <c r="G724" s="109" t="str">
        <f t="shared" si="3472"/>
        <v/>
      </c>
      <c r="H724" s="109" t="str">
        <f t="shared" si="3488"/>
        <v/>
      </c>
      <c r="I724" s="109" t="str">
        <f t="shared" si="3473"/>
        <v/>
      </c>
      <c r="J724" s="109" t="str">
        <f t="shared" si="3489"/>
        <v/>
      </c>
      <c r="K724" s="109" t="str">
        <f t="shared" si="3474"/>
        <v/>
      </c>
      <c r="L724" s="109" t="str">
        <f t="shared" si="3490"/>
        <v/>
      </c>
      <c r="M724" s="109" t="str">
        <f t="shared" si="3475"/>
        <v/>
      </c>
      <c r="N724" s="109" t="str">
        <f t="shared" si="3491"/>
        <v/>
      </c>
      <c r="O724" s="109" t="str">
        <f t="shared" si="3476"/>
        <v/>
      </c>
      <c r="P724" s="109" t="str">
        <f t="shared" si="3492"/>
        <v/>
      </c>
      <c r="Q724" s="109" t="str">
        <f t="shared" si="3477"/>
        <v/>
      </c>
      <c r="R724" s="109" t="str">
        <f t="shared" si="3493"/>
        <v/>
      </c>
      <c r="S724" s="109" t="str">
        <f t="shared" si="3478"/>
        <v/>
      </c>
      <c r="T724" s="109" t="str">
        <f t="shared" si="3494"/>
        <v/>
      </c>
      <c r="U724" s="109" t="str">
        <f t="shared" si="3479"/>
        <v/>
      </c>
      <c r="V724" s="109" t="str">
        <f t="shared" si="3480"/>
        <v/>
      </c>
      <c r="W724" s="109" t="str">
        <f t="shared" si="3481"/>
        <v/>
      </c>
      <c r="X724" s="109" t="str">
        <f t="shared" si="3462"/>
        <v/>
      </c>
      <c r="Y724" s="109" t="str">
        <f t="shared" si="3482"/>
        <v/>
      </c>
      <c r="Z724" s="109" t="str">
        <f t="shared" si="3495"/>
        <v/>
      </c>
      <c r="AA724" s="109" t="str">
        <f t="shared" si="3483"/>
        <v/>
      </c>
      <c r="AB724" s="109" t="str">
        <f t="shared" si="3496"/>
        <v/>
      </c>
      <c r="AC724" s="109" t="str">
        <f t="shared" si="3484"/>
        <v/>
      </c>
      <c r="AD724" s="109" t="str">
        <f t="shared" si="3497"/>
        <v/>
      </c>
      <c r="AE724" s="109" t="str">
        <f t="shared" si="3485"/>
        <v/>
      </c>
      <c r="AF724" s="109" t="str">
        <f t="shared" si="3498"/>
        <v/>
      </c>
      <c r="AG724" s="109" t="str">
        <f t="shared" si="3499"/>
        <v/>
      </c>
      <c r="AH724" s="109" t="str">
        <f t="shared" si="3500"/>
        <v/>
      </c>
      <c r="AI724" s="35" t="str">
        <f t="shared" si="3501"/>
        <v/>
      </c>
      <c r="AJ724" s="109" t="str">
        <f t="shared" si="3502"/>
        <v/>
      </c>
      <c r="AK724" s="35" t="str">
        <f t="shared" si="3503"/>
        <v/>
      </c>
      <c r="AL724" s="109" t="str">
        <f t="shared" si="3504"/>
        <v/>
      </c>
      <c r="AM724" s="35" t="str">
        <f t="shared" si="3505"/>
        <v/>
      </c>
      <c r="AN724" s="109" t="str">
        <f t="shared" si="3506"/>
        <v/>
      </c>
      <c r="AO724" s="35" t="str">
        <f t="shared" si="3507"/>
        <v/>
      </c>
      <c r="AP724" s="109" t="str">
        <f t="shared" si="3508"/>
        <v/>
      </c>
      <c r="BB724">
        <v>299</v>
      </c>
      <c r="BE724" s="327">
        <f t="shared" si="3469"/>
        <v>10000</v>
      </c>
      <c r="JE724" s="327"/>
      <c r="JF724" s="327"/>
      <c r="MZ724">
        <v>298</v>
      </c>
      <c r="NA724" s="591">
        <f t="shared" si="3515"/>
        <v>0.02</v>
      </c>
      <c r="OU724">
        <v>298</v>
      </c>
      <c r="OV724" s="591">
        <f t="shared" si="3516"/>
        <v>0.02</v>
      </c>
      <c r="OW724" s="591">
        <f t="shared" si="3517"/>
        <v>0</v>
      </c>
    </row>
    <row r="725" spans="2:413" hidden="1" x14ac:dyDescent="0.3">
      <c r="B725">
        <v>299</v>
      </c>
      <c r="C725" s="109" t="str">
        <f t="shared" si="3470"/>
        <v/>
      </c>
      <c r="D725" s="109" t="str">
        <f t="shared" si="3486"/>
        <v/>
      </c>
      <c r="E725" s="109" t="str">
        <f t="shared" si="3471"/>
        <v/>
      </c>
      <c r="F725" s="109" t="str">
        <f t="shared" si="3487"/>
        <v/>
      </c>
      <c r="G725" s="109" t="str">
        <f t="shared" si="3472"/>
        <v/>
      </c>
      <c r="H725" s="109" t="str">
        <f t="shared" si="3488"/>
        <v/>
      </c>
      <c r="I725" s="109" t="str">
        <f t="shared" si="3473"/>
        <v/>
      </c>
      <c r="J725" s="109" t="str">
        <f t="shared" si="3489"/>
        <v/>
      </c>
      <c r="K725" s="109" t="str">
        <f t="shared" si="3474"/>
        <v/>
      </c>
      <c r="L725" s="109" t="str">
        <f t="shared" si="3490"/>
        <v/>
      </c>
      <c r="M725" s="109" t="str">
        <f t="shared" si="3475"/>
        <v/>
      </c>
      <c r="N725" s="109" t="str">
        <f t="shared" si="3491"/>
        <v/>
      </c>
      <c r="O725" s="109" t="str">
        <f t="shared" si="3476"/>
        <v/>
      </c>
      <c r="P725" s="109" t="str">
        <f t="shared" si="3492"/>
        <v/>
      </c>
      <c r="Q725" s="109" t="str">
        <f t="shared" si="3477"/>
        <v/>
      </c>
      <c r="R725" s="109" t="str">
        <f t="shared" si="3493"/>
        <v/>
      </c>
      <c r="S725" s="109" t="str">
        <f t="shared" si="3478"/>
        <v/>
      </c>
      <c r="T725" s="109" t="str">
        <f t="shared" si="3494"/>
        <v/>
      </c>
      <c r="U725" s="109" t="str">
        <f t="shared" si="3479"/>
        <v/>
      </c>
      <c r="V725" s="109" t="str">
        <f t="shared" si="3480"/>
        <v/>
      </c>
      <c r="W725" s="109" t="str">
        <f t="shared" si="3481"/>
        <v/>
      </c>
      <c r="X725" s="109" t="str">
        <f t="shared" si="3462"/>
        <v/>
      </c>
      <c r="Y725" s="109" t="str">
        <f t="shared" si="3482"/>
        <v/>
      </c>
      <c r="Z725" s="109" t="str">
        <f t="shared" si="3495"/>
        <v/>
      </c>
      <c r="AA725" s="109" t="str">
        <f t="shared" si="3483"/>
        <v/>
      </c>
      <c r="AB725" s="109" t="str">
        <f t="shared" si="3496"/>
        <v/>
      </c>
      <c r="AC725" s="109" t="str">
        <f t="shared" si="3484"/>
        <v/>
      </c>
      <c r="AD725" s="109" t="str">
        <f t="shared" si="3497"/>
        <v/>
      </c>
      <c r="AE725" s="109" t="str">
        <f t="shared" si="3485"/>
        <v/>
      </c>
      <c r="AF725" s="109" t="str">
        <f t="shared" si="3498"/>
        <v/>
      </c>
      <c r="AG725" s="109" t="str">
        <f t="shared" si="3499"/>
        <v/>
      </c>
      <c r="AH725" s="109" t="str">
        <f t="shared" si="3500"/>
        <v/>
      </c>
      <c r="AI725" s="35" t="str">
        <f t="shared" si="3501"/>
        <v/>
      </c>
      <c r="AJ725" s="109" t="str">
        <f t="shared" si="3502"/>
        <v/>
      </c>
      <c r="AK725" s="35" t="str">
        <f t="shared" si="3503"/>
        <v/>
      </c>
      <c r="AL725" s="109" t="str">
        <f t="shared" si="3504"/>
        <v/>
      </c>
      <c r="AM725" s="35" t="str">
        <f t="shared" si="3505"/>
        <v/>
      </c>
      <c r="AN725" s="109" t="str">
        <f t="shared" si="3506"/>
        <v/>
      </c>
      <c r="AO725" s="35" t="str">
        <f t="shared" si="3507"/>
        <v/>
      </c>
      <c r="AP725" s="109" t="str">
        <f t="shared" si="3508"/>
        <v/>
      </c>
      <c r="BB725">
        <v>300</v>
      </c>
      <c r="BE725" s="327">
        <f t="shared" si="3469"/>
        <v>10000</v>
      </c>
      <c r="JE725" s="327"/>
      <c r="JF725" s="327"/>
      <c r="MZ725">
        <v>299</v>
      </c>
      <c r="NA725" s="591">
        <f t="shared" si="3515"/>
        <v>0.02</v>
      </c>
      <c r="OU725">
        <v>299</v>
      </c>
      <c r="OV725" s="591">
        <f t="shared" si="3516"/>
        <v>0.02</v>
      </c>
      <c r="OW725" s="591">
        <f t="shared" si="3517"/>
        <v>0</v>
      </c>
    </row>
    <row r="726" spans="2:413" hidden="1" x14ac:dyDescent="0.3">
      <c r="B726">
        <v>300</v>
      </c>
      <c r="C726" s="109" t="str">
        <f t="shared" si="3470"/>
        <v/>
      </c>
      <c r="D726" s="109" t="str">
        <f t="shared" si="3486"/>
        <v/>
      </c>
      <c r="E726" s="109" t="str">
        <f t="shared" si="3471"/>
        <v/>
      </c>
      <c r="F726" s="109" t="str">
        <f t="shared" si="3487"/>
        <v/>
      </c>
      <c r="G726" s="109" t="str">
        <f t="shared" si="3472"/>
        <v/>
      </c>
      <c r="H726" s="109" t="str">
        <f t="shared" si="3488"/>
        <v/>
      </c>
      <c r="I726" s="109" t="str">
        <f t="shared" si="3473"/>
        <v/>
      </c>
      <c r="J726" s="109" t="str">
        <f t="shared" si="3489"/>
        <v/>
      </c>
      <c r="K726" s="109" t="str">
        <f t="shared" si="3474"/>
        <v/>
      </c>
      <c r="L726" s="109" t="str">
        <f t="shared" si="3490"/>
        <v/>
      </c>
      <c r="M726" s="109" t="str">
        <f t="shared" si="3475"/>
        <v/>
      </c>
      <c r="N726" s="109" t="str">
        <f t="shared" si="3491"/>
        <v/>
      </c>
      <c r="O726" s="109" t="str">
        <f t="shared" si="3476"/>
        <v/>
      </c>
      <c r="P726" s="109" t="str">
        <f t="shared" si="3492"/>
        <v/>
      </c>
      <c r="Q726" s="109" t="str">
        <f t="shared" si="3477"/>
        <v/>
      </c>
      <c r="R726" s="109" t="str">
        <f t="shared" si="3493"/>
        <v/>
      </c>
      <c r="S726" s="109" t="str">
        <f t="shared" si="3478"/>
        <v/>
      </c>
      <c r="T726" s="109" t="str">
        <f t="shared" si="3494"/>
        <v/>
      </c>
      <c r="U726" s="109" t="str">
        <f t="shared" si="3479"/>
        <v/>
      </c>
      <c r="V726" s="109" t="str">
        <f t="shared" si="3480"/>
        <v/>
      </c>
      <c r="W726" s="109" t="str">
        <f t="shared" si="3481"/>
        <v/>
      </c>
      <c r="X726" s="109" t="str">
        <f t="shared" si="3462"/>
        <v/>
      </c>
      <c r="Y726" s="109" t="str">
        <f t="shared" si="3482"/>
        <v/>
      </c>
      <c r="Z726" s="109" t="str">
        <f t="shared" si="3495"/>
        <v/>
      </c>
      <c r="AA726" s="109" t="str">
        <f t="shared" si="3483"/>
        <v/>
      </c>
      <c r="AB726" s="109" t="str">
        <f t="shared" si="3496"/>
        <v/>
      </c>
      <c r="AC726" s="109" t="str">
        <f t="shared" si="3484"/>
        <v/>
      </c>
      <c r="AD726" s="109" t="str">
        <f t="shared" si="3497"/>
        <v/>
      </c>
      <c r="AE726" s="109" t="str">
        <f t="shared" si="3485"/>
        <v/>
      </c>
      <c r="AF726" s="109" t="str">
        <f t="shared" si="3498"/>
        <v/>
      </c>
      <c r="AG726" s="109" t="str">
        <f t="shared" si="3499"/>
        <v/>
      </c>
      <c r="AH726" s="109" t="str">
        <f t="shared" si="3500"/>
        <v/>
      </c>
      <c r="AI726" s="35" t="str">
        <f t="shared" si="3501"/>
        <v/>
      </c>
      <c r="AJ726" s="109" t="str">
        <f t="shared" si="3502"/>
        <v/>
      </c>
      <c r="AK726" s="35" t="str">
        <f t="shared" si="3503"/>
        <v/>
      </c>
      <c r="AL726" s="109" t="str">
        <f t="shared" si="3504"/>
        <v/>
      </c>
      <c r="AM726" s="35" t="str">
        <f t="shared" si="3505"/>
        <v/>
      </c>
      <c r="AN726" s="109" t="str">
        <f t="shared" si="3506"/>
        <v/>
      </c>
      <c r="AO726" s="35" t="str">
        <f t="shared" si="3507"/>
        <v/>
      </c>
      <c r="AP726" s="109" t="str">
        <f t="shared" si="3508"/>
        <v/>
      </c>
      <c r="BB726">
        <v>301</v>
      </c>
      <c r="BE726" s="327">
        <f t="shared" si="3469"/>
        <v>10000</v>
      </c>
      <c r="JE726" s="327"/>
      <c r="JF726" s="327"/>
      <c r="MZ726" s="616">
        <v>300</v>
      </c>
      <c r="NA726" s="617">
        <f t="shared" si="3515"/>
        <v>0.02</v>
      </c>
      <c r="OU726" s="616">
        <v>300</v>
      </c>
      <c r="OV726" s="617">
        <f t="shared" si="3516"/>
        <v>0.02</v>
      </c>
      <c r="OW726" s="617">
        <f t="shared" si="3517"/>
        <v>0</v>
      </c>
    </row>
    <row r="727" spans="2:413" hidden="1" x14ac:dyDescent="0.3">
      <c r="B727">
        <v>301</v>
      </c>
      <c r="C727" s="109" t="str">
        <f t="shared" si="3470"/>
        <v/>
      </c>
      <c r="D727" s="109" t="str">
        <f t="shared" si="3486"/>
        <v/>
      </c>
      <c r="E727" s="109" t="str">
        <f t="shared" si="3471"/>
        <v/>
      </c>
      <c r="F727" s="109" t="str">
        <f t="shared" si="3487"/>
        <v/>
      </c>
      <c r="G727" s="109" t="str">
        <f t="shared" si="3472"/>
        <v/>
      </c>
      <c r="H727" s="109" t="str">
        <f t="shared" si="3488"/>
        <v/>
      </c>
      <c r="I727" s="109" t="str">
        <f t="shared" si="3473"/>
        <v/>
      </c>
      <c r="J727" s="109" t="str">
        <f t="shared" si="3489"/>
        <v/>
      </c>
      <c r="K727" s="109" t="str">
        <f t="shared" si="3474"/>
        <v/>
      </c>
      <c r="L727" s="109" t="str">
        <f t="shared" si="3490"/>
        <v/>
      </c>
      <c r="M727" s="109" t="str">
        <f t="shared" si="3475"/>
        <v/>
      </c>
      <c r="N727" s="109" t="str">
        <f t="shared" si="3491"/>
        <v/>
      </c>
      <c r="O727" s="109" t="str">
        <f t="shared" si="3476"/>
        <v/>
      </c>
      <c r="P727" s="109" t="str">
        <f t="shared" si="3492"/>
        <v/>
      </c>
      <c r="Q727" s="109" t="str">
        <f t="shared" si="3477"/>
        <v/>
      </c>
      <c r="R727" s="109" t="str">
        <f t="shared" si="3493"/>
        <v/>
      </c>
      <c r="S727" s="109" t="str">
        <f t="shared" si="3478"/>
        <v/>
      </c>
      <c r="T727" s="109" t="str">
        <f t="shared" si="3494"/>
        <v/>
      </c>
      <c r="U727" s="109" t="str">
        <f t="shared" si="3479"/>
        <v/>
      </c>
      <c r="V727" s="109" t="str">
        <f t="shared" si="3480"/>
        <v/>
      </c>
      <c r="W727" s="109" t="str">
        <f t="shared" si="3481"/>
        <v/>
      </c>
      <c r="X727" s="109" t="str">
        <f t="shared" si="3462"/>
        <v/>
      </c>
      <c r="Y727" s="109" t="str">
        <f t="shared" si="3482"/>
        <v/>
      </c>
      <c r="Z727" s="109" t="str">
        <f t="shared" si="3495"/>
        <v/>
      </c>
      <c r="AA727" s="109" t="str">
        <f t="shared" si="3483"/>
        <v/>
      </c>
      <c r="AB727" s="109" t="str">
        <f t="shared" si="3496"/>
        <v/>
      </c>
      <c r="AC727" s="109" t="str">
        <f t="shared" si="3484"/>
        <v/>
      </c>
      <c r="AD727" s="109" t="str">
        <f t="shared" si="3497"/>
        <v/>
      </c>
      <c r="AE727" s="109" t="str">
        <f t="shared" si="3485"/>
        <v/>
      </c>
      <c r="AF727" s="109" t="str">
        <f t="shared" si="3498"/>
        <v/>
      </c>
      <c r="AG727" s="109" t="str">
        <f t="shared" si="3499"/>
        <v/>
      </c>
      <c r="AH727" s="109" t="str">
        <f t="shared" si="3500"/>
        <v/>
      </c>
      <c r="AI727" s="35" t="str">
        <f t="shared" si="3501"/>
        <v/>
      </c>
      <c r="AJ727" s="109" t="str">
        <f t="shared" si="3502"/>
        <v/>
      </c>
      <c r="AK727" s="35" t="str">
        <f t="shared" si="3503"/>
        <v/>
      </c>
      <c r="AL727" s="109" t="str">
        <f t="shared" si="3504"/>
        <v/>
      </c>
      <c r="AM727" s="35" t="str">
        <f t="shared" si="3505"/>
        <v/>
      </c>
      <c r="AN727" s="109" t="str">
        <f t="shared" si="3506"/>
        <v/>
      </c>
      <c r="AO727" s="35" t="str">
        <f t="shared" si="3507"/>
        <v/>
      </c>
      <c r="AP727" s="109" t="str">
        <f t="shared" si="3508"/>
        <v/>
      </c>
      <c r="BB727">
        <v>302</v>
      </c>
      <c r="BE727" s="327">
        <f t="shared" si="3469"/>
        <v>10000</v>
      </c>
      <c r="JE727" s="327"/>
      <c r="JF727" s="327"/>
      <c r="MZ727">
        <v>301</v>
      </c>
      <c r="NA727" s="591">
        <f>$D$7+($AT$52*$L$7)+($AV$52*$M$7)</f>
        <v>0.02</v>
      </c>
      <c r="OU727">
        <v>301</v>
      </c>
      <c r="OV727" s="591">
        <f>$D$7+($BB$52*$L$7)+($BD$52*$M$7)</f>
        <v>0.02</v>
      </c>
      <c r="OW727" s="591">
        <f>($BB$52)+($BD$52)</f>
        <v>0</v>
      </c>
    </row>
    <row r="728" spans="2:413" hidden="1" x14ac:dyDescent="0.3">
      <c r="B728">
        <v>302</v>
      </c>
      <c r="C728" s="109" t="str">
        <f t="shared" si="3470"/>
        <v/>
      </c>
      <c r="D728" s="109" t="str">
        <f t="shared" si="3486"/>
        <v/>
      </c>
      <c r="E728" s="109" t="str">
        <f t="shared" si="3471"/>
        <v/>
      </c>
      <c r="F728" s="109" t="str">
        <f t="shared" si="3487"/>
        <v/>
      </c>
      <c r="G728" s="109" t="str">
        <f t="shared" si="3472"/>
        <v/>
      </c>
      <c r="H728" s="109" t="str">
        <f t="shared" si="3488"/>
        <v/>
      </c>
      <c r="I728" s="109" t="str">
        <f t="shared" si="3473"/>
        <v/>
      </c>
      <c r="J728" s="109" t="str">
        <f t="shared" si="3489"/>
        <v/>
      </c>
      <c r="K728" s="109" t="str">
        <f t="shared" si="3474"/>
        <v/>
      </c>
      <c r="L728" s="109" t="str">
        <f t="shared" si="3490"/>
        <v/>
      </c>
      <c r="M728" s="109" t="str">
        <f t="shared" si="3475"/>
        <v/>
      </c>
      <c r="N728" s="109" t="str">
        <f t="shared" si="3491"/>
        <v/>
      </c>
      <c r="O728" s="109" t="str">
        <f t="shared" si="3476"/>
        <v/>
      </c>
      <c r="P728" s="109" t="str">
        <f t="shared" si="3492"/>
        <v/>
      </c>
      <c r="Q728" s="109" t="str">
        <f t="shared" si="3477"/>
        <v/>
      </c>
      <c r="R728" s="109" t="str">
        <f t="shared" si="3493"/>
        <v/>
      </c>
      <c r="S728" s="109" t="str">
        <f t="shared" si="3478"/>
        <v/>
      </c>
      <c r="T728" s="109" t="str">
        <f t="shared" si="3494"/>
        <v/>
      </c>
      <c r="U728" s="109" t="str">
        <f t="shared" si="3479"/>
        <v/>
      </c>
      <c r="V728" s="109" t="str">
        <f t="shared" si="3480"/>
        <v/>
      </c>
      <c r="W728" s="109" t="str">
        <f t="shared" si="3481"/>
        <v/>
      </c>
      <c r="X728" s="109" t="str">
        <f t="shared" si="3462"/>
        <v/>
      </c>
      <c r="Y728" s="109" t="str">
        <f t="shared" si="3482"/>
        <v/>
      </c>
      <c r="Z728" s="109" t="str">
        <f t="shared" si="3495"/>
        <v/>
      </c>
      <c r="AA728" s="109" t="str">
        <f t="shared" si="3483"/>
        <v/>
      </c>
      <c r="AB728" s="109" t="str">
        <f t="shared" si="3496"/>
        <v/>
      </c>
      <c r="AC728" s="109" t="str">
        <f t="shared" si="3484"/>
        <v/>
      </c>
      <c r="AD728" s="109" t="str">
        <f t="shared" si="3497"/>
        <v/>
      </c>
      <c r="AE728" s="109" t="str">
        <f t="shared" si="3485"/>
        <v/>
      </c>
      <c r="AF728" s="109" t="str">
        <f t="shared" si="3498"/>
        <v/>
      </c>
      <c r="AG728" s="109" t="str">
        <f t="shared" si="3499"/>
        <v/>
      </c>
      <c r="AH728" s="109" t="str">
        <f t="shared" si="3500"/>
        <v/>
      </c>
      <c r="AI728" s="35" t="str">
        <f t="shared" si="3501"/>
        <v/>
      </c>
      <c r="AJ728" s="109" t="str">
        <f t="shared" si="3502"/>
        <v/>
      </c>
      <c r="AK728" s="35" t="str">
        <f t="shared" si="3503"/>
        <v/>
      </c>
      <c r="AL728" s="109" t="str">
        <f t="shared" si="3504"/>
        <v/>
      </c>
      <c r="AM728" s="35" t="str">
        <f t="shared" si="3505"/>
        <v/>
      </c>
      <c r="AN728" s="109" t="str">
        <f t="shared" si="3506"/>
        <v/>
      </c>
      <c r="AO728" s="35" t="str">
        <f t="shared" si="3507"/>
        <v/>
      </c>
      <c r="AP728" s="109" t="str">
        <f t="shared" si="3508"/>
        <v/>
      </c>
      <c r="BB728">
        <v>303</v>
      </c>
      <c r="BE728" s="327">
        <f t="shared" si="3469"/>
        <v>10000</v>
      </c>
      <c r="JE728" s="327"/>
      <c r="JF728" s="327"/>
      <c r="MZ728">
        <v>302</v>
      </c>
      <c r="NA728" s="591">
        <f t="shared" ref="NA728:NA738" si="3518">$D$7+($AT$52*$L$7)+($AV$52*$M$7)</f>
        <v>0.02</v>
      </c>
      <c r="OU728">
        <v>302</v>
      </c>
      <c r="OV728" s="591">
        <f t="shared" ref="OV728:OV738" si="3519">$D$7+($BB$52*$L$7)+($BD$52*$M$7)</f>
        <v>0.02</v>
      </c>
      <c r="OW728" s="591">
        <f t="shared" ref="OW728:OW738" si="3520">($BB$52)+($BD$52)</f>
        <v>0</v>
      </c>
    </row>
    <row r="729" spans="2:413" hidden="1" x14ac:dyDescent="0.3">
      <c r="B729">
        <v>303</v>
      </c>
      <c r="C729" s="109" t="str">
        <f t="shared" si="3470"/>
        <v/>
      </c>
      <c r="D729" s="109" t="str">
        <f t="shared" si="3486"/>
        <v/>
      </c>
      <c r="E729" s="109" t="str">
        <f t="shared" si="3471"/>
        <v/>
      </c>
      <c r="F729" s="109" t="str">
        <f t="shared" si="3487"/>
        <v/>
      </c>
      <c r="G729" s="109" t="str">
        <f t="shared" si="3472"/>
        <v/>
      </c>
      <c r="H729" s="109" t="str">
        <f t="shared" si="3488"/>
        <v/>
      </c>
      <c r="I729" s="109" t="str">
        <f t="shared" si="3473"/>
        <v/>
      </c>
      <c r="J729" s="109" t="str">
        <f t="shared" si="3489"/>
        <v/>
      </c>
      <c r="K729" s="109" t="str">
        <f t="shared" si="3474"/>
        <v/>
      </c>
      <c r="L729" s="109" t="str">
        <f t="shared" si="3490"/>
        <v/>
      </c>
      <c r="M729" s="109" t="str">
        <f t="shared" si="3475"/>
        <v/>
      </c>
      <c r="N729" s="109" t="str">
        <f t="shared" si="3491"/>
        <v/>
      </c>
      <c r="O729" s="109" t="str">
        <f t="shared" si="3476"/>
        <v/>
      </c>
      <c r="P729" s="109" t="str">
        <f t="shared" si="3492"/>
        <v/>
      </c>
      <c r="Q729" s="109" t="str">
        <f t="shared" si="3477"/>
        <v/>
      </c>
      <c r="R729" s="109" t="str">
        <f t="shared" si="3493"/>
        <v/>
      </c>
      <c r="S729" s="109" t="str">
        <f t="shared" si="3478"/>
        <v/>
      </c>
      <c r="T729" s="109" t="str">
        <f t="shared" si="3494"/>
        <v/>
      </c>
      <c r="U729" s="109" t="str">
        <f t="shared" si="3479"/>
        <v/>
      </c>
      <c r="V729" s="109" t="str">
        <f t="shared" si="3480"/>
        <v/>
      </c>
      <c r="W729" s="109" t="str">
        <f t="shared" si="3481"/>
        <v/>
      </c>
      <c r="X729" s="109" t="str">
        <f t="shared" si="3462"/>
        <v/>
      </c>
      <c r="Y729" s="109" t="str">
        <f t="shared" si="3482"/>
        <v/>
      </c>
      <c r="Z729" s="109" t="str">
        <f t="shared" si="3495"/>
        <v/>
      </c>
      <c r="AA729" s="109" t="str">
        <f t="shared" si="3483"/>
        <v/>
      </c>
      <c r="AB729" s="109" t="str">
        <f t="shared" si="3496"/>
        <v/>
      </c>
      <c r="AC729" s="109" t="str">
        <f t="shared" si="3484"/>
        <v/>
      </c>
      <c r="AD729" s="109" t="str">
        <f t="shared" si="3497"/>
        <v/>
      </c>
      <c r="AE729" s="109" t="str">
        <f t="shared" si="3485"/>
        <v/>
      </c>
      <c r="AF729" s="109" t="str">
        <f t="shared" si="3498"/>
        <v/>
      </c>
      <c r="AG729" s="109" t="str">
        <f t="shared" si="3499"/>
        <v/>
      </c>
      <c r="AH729" s="109" t="str">
        <f t="shared" si="3500"/>
        <v/>
      </c>
      <c r="AI729" s="35" t="str">
        <f t="shared" si="3501"/>
        <v/>
      </c>
      <c r="AJ729" s="109" t="str">
        <f t="shared" si="3502"/>
        <v/>
      </c>
      <c r="AK729" s="35" t="str">
        <f t="shared" si="3503"/>
        <v/>
      </c>
      <c r="AL729" s="109" t="str">
        <f t="shared" si="3504"/>
        <v/>
      </c>
      <c r="AM729" s="35" t="str">
        <f t="shared" si="3505"/>
        <v/>
      </c>
      <c r="AN729" s="109" t="str">
        <f t="shared" si="3506"/>
        <v/>
      </c>
      <c r="AO729" s="35" t="str">
        <f t="shared" si="3507"/>
        <v/>
      </c>
      <c r="AP729" s="109" t="str">
        <f t="shared" si="3508"/>
        <v/>
      </c>
      <c r="BB729">
        <v>304</v>
      </c>
      <c r="BE729" s="327">
        <f t="shared" si="3469"/>
        <v>10000</v>
      </c>
      <c r="JE729" s="327"/>
      <c r="JF729" s="327"/>
      <c r="MZ729">
        <v>303</v>
      </c>
      <c r="NA729" s="591">
        <f t="shared" si="3518"/>
        <v>0.02</v>
      </c>
      <c r="OU729">
        <v>303</v>
      </c>
      <c r="OV729" s="591">
        <f t="shared" si="3519"/>
        <v>0.02</v>
      </c>
      <c r="OW729" s="591">
        <f t="shared" si="3520"/>
        <v>0</v>
      </c>
    </row>
    <row r="730" spans="2:413" hidden="1" x14ac:dyDescent="0.3">
      <c r="B730">
        <v>304</v>
      </c>
      <c r="C730" s="109" t="str">
        <f t="shared" si="3470"/>
        <v/>
      </c>
      <c r="D730" s="109" t="str">
        <f t="shared" si="3486"/>
        <v/>
      </c>
      <c r="E730" s="109" t="str">
        <f t="shared" si="3471"/>
        <v/>
      </c>
      <c r="F730" s="109" t="str">
        <f t="shared" si="3487"/>
        <v/>
      </c>
      <c r="G730" s="109" t="str">
        <f t="shared" si="3472"/>
        <v/>
      </c>
      <c r="H730" s="109" t="str">
        <f t="shared" si="3488"/>
        <v/>
      </c>
      <c r="I730" s="109" t="str">
        <f t="shared" si="3473"/>
        <v/>
      </c>
      <c r="J730" s="109" t="str">
        <f t="shared" si="3489"/>
        <v/>
      </c>
      <c r="K730" s="109" t="str">
        <f t="shared" si="3474"/>
        <v/>
      </c>
      <c r="L730" s="109" t="str">
        <f t="shared" si="3490"/>
        <v/>
      </c>
      <c r="M730" s="109" t="str">
        <f t="shared" si="3475"/>
        <v/>
      </c>
      <c r="N730" s="109" t="str">
        <f t="shared" si="3491"/>
        <v/>
      </c>
      <c r="O730" s="109" t="str">
        <f t="shared" si="3476"/>
        <v/>
      </c>
      <c r="P730" s="109" t="str">
        <f t="shared" si="3492"/>
        <v/>
      </c>
      <c r="Q730" s="109" t="str">
        <f t="shared" si="3477"/>
        <v/>
      </c>
      <c r="R730" s="109" t="str">
        <f t="shared" si="3493"/>
        <v/>
      </c>
      <c r="S730" s="109" t="str">
        <f t="shared" si="3478"/>
        <v/>
      </c>
      <c r="T730" s="109" t="str">
        <f t="shared" si="3494"/>
        <v/>
      </c>
      <c r="U730" s="109" t="str">
        <f t="shared" si="3479"/>
        <v/>
      </c>
      <c r="V730" s="109" t="str">
        <f t="shared" si="3480"/>
        <v/>
      </c>
      <c r="W730" s="109" t="str">
        <f t="shared" si="3481"/>
        <v/>
      </c>
      <c r="X730" s="109" t="str">
        <f t="shared" si="3462"/>
        <v/>
      </c>
      <c r="Y730" s="109" t="str">
        <f t="shared" si="3482"/>
        <v/>
      </c>
      <c r="Z730" s="109" t="str">
        <f t="shared" si="3495"/>
        <v/>
      </c>
      <c r="AA730" s="109" t="str">
        <f t="shared" si="3483"/>
        <v/>
      </c>
      <c r="AB730" s="109" t="str">
        <f t="shared" si="3496"/>
        <v/>
      </c>
      <c r="AC730" s="109" t="str">
        <f t="shared" si="3484"/>
        <v/>
      </c>
      <c r="AD730" s="109" t="str">
        <f t="shared" si="3497"/>
        <v/>
      </c>
      <c r="AE730" s="109" t="str">
        <f t="shared" si="3485"/>
        <v/>
      </c>
      <c r="AF730" s="109" t="str">
        <f t="shared" si="3498"/>
        <v/>
      </c>
      <c r="AG730" s="109" t="str">
        <f t="shared" si="3499"/>
        <v/>
      </c>
      <c r="AH730" s="109" t="str">
        <f t="shared" si="3500"/>
        <v/>
      </c>
      <c r="AI730" s="35" t="str">
        <f t="shared" si="3501"/>
        <v/>
      </c>
      <c r="AJ730" s="109" t="str">
        <f t="shared" si="3502"/>
        <v/>
      </c>
      <c r="AK730" s="35" t="str">
        <f t="shared" si="3503"/>
        <v/>
      </c>
      <c r="AL730" s="109" t="str">
        <f t="shared" si="3504"/>
        <v/>
      </c>
      <c r="AM730" s="35" t="str">
        <f t="shared" si="3505"/>
        <v/>
      </c>
      <c r="AN730" s="109" t="str">
        <f t="shared" si="3506"/>
        <v/>
      </c>
      <c r="AO730" s="35" t="str">
        <f t="shared" si="3507"/>
        <v/>
      </c>
      <c r="AP730" s="109" t="str">
        <f t="shared" si="3508"/>
        <v/>
      </c>
      <c r="BB730">
        <v>305</v>
      </c>
      <c r="BE730" s="327">
        <f t="shared" si="3469"/>
        <v>10000</v>
      </c>
      <c r="JE730" s="327"/>
      <c r="JF730" s="327"/>
      <c r="MZ730">
        <v>304</v>
      </c>
      <c r="NA730" s="591">
        <f t="shared" si="3518"/>
        <v>0.02</v>
      </c>
      <c r="OU730">
        <v>304</v>
      </c>
      <c r="OV730" s="591">
        <f t="shared" si="3519"/>
        <v>0.02</v>
      </c>
      <c r="OW730" s="591">
        <f t="shared" si="3520"/>
        <v>0</v>
      </c>
    </row>
    <row r="731" spans="2:413" hidden="1" x14ac:dyDescent="0.3">
      <c r="B731">
        <v>305</v>
      </c>
      <c r="C731" s="109" t="str">
        <f t="shared" si="3470"/>
        <v/>
      </c>
      <c r="D731" s="109" t="str">
        <f t="shared" si="3486"/>
        <v/>
      </c>
      <c r="E731" s="109" t="str">
        <f t="shared" si="3471"/>
        <v/>
      </c>
      <c r="F731" s="109" t="str">
        <f t="shared" si="3487"/>
        <v/>
      </c>
      <c r="G731" s="109" t="str">
        <f t="shared" si="3472"/>
        <v/>
      </c>
      <c r="H731" s="109" t="str">
        <f t="shared" si="3488"/>
        <v/>
      </c>
      <c r="I731" s="109" t="str">
        <f t="shared" si="3473"/>
        <v/>
      </c>
      <c r="J731" s="109" t="str">
        <f t="shared" si="3489"/>
        <v/>
      </c>
      <c r="K731" s="109" t="str">
        <f t="shared" si="3474"/>
        <v/>
      </c>
      <c r="L731" s="109" t="str">
        <f t="shared" si="3490"/>
        <v/>
      </c>
      <c r="M731" s="109" t="str">
        <f t="shared" si="3475"/>
        <v/>
      </c>
      <c r="N731" s="109" t="str">
        <f t="shared" si="3491"/>
        <v/>
      </c>
      <c r="O731" s="109" t="str">
        <f t="shared" si="3476"/>
        <v/>
      </c>
      <c r="P731" s="109" t="str">
        <f t="shared" si="3492"/>
        <v/>
      </c>
      <c r="Q731" s="109" t="str">
        <f t="shared" si="3477"/>
        <v/>
      </c>
      <c r="R731" s="109" t="str">
        <f t="shared" si="3493"/>
        <v/>
      </c>
      <c r="S731" s="109" t="str">
        <f t="shared" si="3478"/>
        <v/>
      </c>
      <c r="T731" s="109" t="str">
        <f t="shared" si="3494"/>
        <v/>
      </c>
      <c r="U731" s="109" t="str">
        <f t="shared" si="3479"/>
        <v/>
      </c>
      <c r="V731" s="109" t="str">
        <f t="shared" si="3480"/>
        <v/>
      </c>
      <c r="W731" s="109" t="str">
        <f t="shared" si="3481"/>
        <v/>
      </c>
      <c r="X731" s="109" t="str">
        <f t="shared" ref="X731:X785" si="3521">IF($B731=$I$7,0,W731)</f>
        <v/>
      </c>
      <c r="Y731" s="109" t="str">
        <f t="shared" si="3482"/>
        <v/>
      </c>
      <c r="Z731" s="109" t="str">
        <f t="shared" si="3495"/>
        <v/>
      </c>
      <c r="AA731" s="109" t="str">
        <f t="shared" si="3483"/>
        <v/>
      </c>
      <c r="AB731" s="109" t="str">
        <f t="shared" si="3496"/>
        <v/>
      </c>
      <c r="AC731" s="109" t="str">
        <f t="shared" si="3484"/>
        <v/>
      </c>
      <c r="AD731" s="109" t="str">
        <f t="shared" si="3497"/>
        <v/>
      </c>
      <c r="AE731" s="109" t="str">
        <f t="shared" si="3485"/>
        <v/>
      </c>
      <c r="AF731" s="109" t="str">
        <f t="shared" si="3498"/>
        <v/>
      </c>
      <c r="AG731" s="109" t="str">
        <f t="shared" si="3499"/>
        <v/>
      </c>
      <c r="AH731" s="109" t="str">
        <f t="shared" si="3500"/>
        <v/>
      </c>
      <c r="AI731" s="35" t="str">
        <f t="shared" si="3501"/>
        <v/>
      </c>
      <c r="AJ731" s="109" t="str">
        <f t="shared" si="3502"/>
        <v/>
      </c>
      <c r="AK731" s="35" t="str">
        <f t="shared" si="3503"/>
        <v/>
      </c>
      <c r="AL731" s="109" t="str">
        <f t="shared" si="3504"/>
        <v/>
      </c>
      <c r="AM731" s="35" t="str">
        <f t="shared" si="3505"/>
        <v/>
      </c>
      <c r="AN731" s="109" t="str">
        <f t="shared" si="3506"/>
        <v/>
      </c>
      <c r="AO731" s="35" t="str">
        <f t="shared" si="3507"/>
        <v/>
      </c>
      <c r="AP731" s="109" t="str">
        <f t="shared" si="3508"/>
        <v/>
      </c>
      <c r="BB731">
        <v>306</v>
      </c>
      <c r="BE731" s="327">
        <f t="shared" si="3469"/>
        <v>10000</v>
      </c>
      <c r="JE731" s="327"/>
      <c r="JF731" s="327"/>
      <c r="MZ731">
        <v>305</v>
      </c>
      <c r="NA731" s="591">
        <f t="shared" si="3518"/>
        <v>0.02</v>
      </c>
      <c r="OU731">
        <v>305</v>
      </c>
      <c r="OV731" s="591">
        <f t="shared" si="3519"/>
        <v>0.02</v>
      </c>
      <c r="OW731" s="591">
        <f t="shared" si="3520"/>
        <v>0</v>
      </c>
    </row>
    <row r="732" spans="2:413" hidden="1" x14ac:dyDescent="0.3">
      <c r="B732">
        <v>306</v>
      </c>
      <c r="C732" s="109" t="str">
        <f t="shared" si="3470"/>
        <v/>
      </c>
      <c r="D732" s="109" t="str">
        <f t="shared" si="3486"/>
        <v/>
      </c>
      <c r="E732" s="109" t="str">
        <f t="shared" si="3471"/>
        <v/>
      </c>
      <c r="F732" s="109" t="str">
        <f t="shared" si="3487"/>
        <v/>
      </c>
      <c r="G732" s="109" t="str">
        <f t="shared" si="3472"/>
        <v/>
      </c>
      <c r="H732" s="109" t="str">
        <f t="shared" si="3488"/>
        <v/>
      </c>
      <c r="I732" s="109" t="str">
        <f t="shared" si="3473"/>
        <v/>
      </c>
      <c r="J732" s="109" t="str">
        <f t="shared" si="3489"/>
        <v/>
      </c>
      <c r="K732" s="109" t="str">
        <f t="shared" si="3474"/>
        <v/>
      </c>
      <c r="L732" s="109" t="str">
        <f t="shared" si="3490"/>
        <v/>
      </c>
      <c r="M732" s="109" t="str">
        <f t="shared" si="3475"/>
        <v/>
      </c>
      <c r="N732" s="109" t="str">
        <f t="shared" si="3491"/>
        <v/>
      </c>
      <c r="O732" s="109" t="str">
        <f t="shared" si="3476"/>
        <v/>
      </c>
      <c r="P732" s="109" t="str">
        <f t="shared" si="3492"/>
        <v/>
      </c>
      <c r="Q732" s="109" t="str">
        <f t="shared" si="3477"/>
        <v/>
      </c>
      <c r="R732" s="109" t="str">
        <f t="shared" si="3493"/>
        <v/>
      </c>
      <c r="S732" s="109" t="str">
        <f t="shared" si="3478"/>
        <v/>
      </c>
      <c r="T732" s="109" t="str">
        <f t="shared" si="3494"/>
        <v/>
      </c>
      <c r="U732" s="109" t="str">
        <f t="shared" si="3479"/>
        <v/>
      </c>
      <c r="V732" s="109" t="str">
        <f t="shared" si="3480"/>
        <v/>
      </c>
      <c r="W732" s="109" t="str">
        <f t="shared" si="3481"/>
        <v/>
      </c>
      <c r="X732" s="109" t="str">
        <f t="shared" si="3521"/>
        <v/>
      </c>
      <c r="Y732" s="109" t="str">
        <f t="shared" si="3482"/>
        <v/>
      </c>
      <c r="Z732" s="109" t="str">
        <f t="shared" si="3495"/>
        <v/>
      </c>
      <c r="AA732" s="109" t="str">
        <f t="shared" si="3483"/>
        <v/>
      </c>
      <c r="AB732" s="109" t="str">
        <f t="shared" si="3496"/>
        <v/>
      </c>
      <c r="AC732" s="109" t="str">
        <f t="shared" si="3484"/>
        <v/>
      </c>
      <c r="AD732" s="109" t="str">
        <f t="shared" si="3497"/>
        <v/>
      </c>
      <c r="AE732" s="109" t="str">
        <f t="shared" si="3485"/>
        <v/>
      </c>
      <c r="AF732" s="109" t="str">
        <f t="shared" si="3498"/>
        <v/>
      </c>
      <c r="AG732" s="109" t="str">
        <f t="shared" si="3499"/>
        <v/>
      </c>
      <c r="AH732" s="109" t="str">
        <f t="shared" si="3500"/>
        <v/>
      </c>
      <c r="AI732" s="35" t="str">
        <f t="shared" si="3501"/>
        <v/>
      </c>
      <c r="AJ732" s="109" t="str">
        <f t="shared" si="3502"/>
        <v/>
      </c>
      <c r="AK732" s="35" t="str">
        <f t="shared" si="3503"/>
        <v/>
      </c>
      <c r="AL732" s="109" t="str">
        <f t="shared" si="3504"/>
        <v/>
      </c>
      <c r="AM732" s="35" t="str">
        <f t="shared" si="3505"/>
        <v/>
      </c>
      <c r="AN732" s="109" t="str">
        <f t="shared" si="3506"/>
        <v/>
      </c>
      <c r="AO732" s="35" t="str">
        <f t="shared" si="3507"/>
        <v/>
      </c>
      <c r="AP732" s="109" t="str">
        <f t="shared" si="3508"/>
        <v/>
      </c>
      <c r="BB732">
        <v>307</v>
      </c>
      <c r="BE732" s="327">
        <f t="shared" si="3469"/>
        <v>10000</v>
      </c>
      <c r="JE732" s="327"/>
      <c r="JF732" s="327"/>
      <c r="MZ732">
        <v>306</v>
      </c>
      <c r="NA732" s="591">
        <f t="shared" si="3518"/>
        <v>0.02</v>
      </c>
      <c r="OU732">
        <v>306</v>
      </c>
      <c r="OV732" s="591">
        <f t="shared" si="3519"/>
        <v>0.02</v>
      </c>
      <c r="OW732" s="591">
        <f t="shared" si="3520"/>
        <v>0</v>
      </c>
    </row>
    <row r="733" spans="2:413" hidden="1" x14ac:dyDescent="0.3">
      <c r="B733">
        <v>307</v>
      </c>
      <c r="C733" s="109" t="str">
        <f t="shared" si="3470"/>
        <v/>
      </c>
      <c r="D733" s="109" t="str">
        <f t="shared" si="3486"/>
        <v/>
      </c>
      <c r="E733" s="109" t="str">
        <f t="shared" si="3471"/>
        <v/>
      </c>
      <c r="F733" s="109" t="str">
        <f t="shared" si="3487"/>
        <v/>
      </c>
      <c r="G733" s="109" t="str">
        <f t="shared" si="3472"/>
        <v/>
      </c>
      <c r="H733" s="109" t="str">
        <f t="shared" si="3488"/>
        <v/>
      </c>
      <c r="I733" s="109" t="str">
        <f t="shared" si="3473"/>
        <v/>
      </c>
      <c r="J733" s="109" t="str">
        <f t="shared" si="3489"/>
        <v/>
      </c>
      <c r="K733" s="109" t="str">
        <f t="shared" si="3474"/>
        <v/>
      </c>
      <c r="L733" s="109" t="str">
        <f t="shared" si="3490"/>
        <v/>
      </c>
      <c r="M733" s="109" t="str">
        <f t="shared" si="3475"/>
        <v/>
      </c>
      <c r="N733" s="109" t="str">
        <f t="shared" si="3491"/>
        <v/>
      </c>
      <c r="O733" s="109" t="str">
        <f t="shared" si="3476"/>
        <v/>
      </c>
      <c r="P733" s="109" t="str">
        <f t="shared" si="3492"/>
        <v/>
      </c>
      <c r="Q733" s="109" t="str">
        <f t="shared" si="3477"/>
        <v/>
      </c>
      <c r="R733" s="109" t="str">
        <f t="shared" si="3493"/>
        <v/>
      </c>
      <c r="S733" s="109" t="str">
        <f t="shared" si="3478"/>
        <v/>
      </c>
      <c r="T733" s="109" t="str">
        <f t="shared" si="3494"/>
        <v/>
      </c>
      <c r="U733" s="109" t="str">
        <f t="shared" si="3479"/>
        <v/>
      </c>
      <c r="V733" s="109" t="str">
        <f t="shared" si="3480"/>
        <v/>
      </c>
      <c r="W733" s="109" t="str">
        <f t="shared" si="3481"/>
        <v/>
      </c>
      <c r="X733" s="109" t="str">
        <f t="shared" si="3521"/>
        <v/>
      </c>
      <c r="Y733" s="109" t="str">
        <f t="shared" si="3482"/>
        <v/>
      </c>
      <c r="Z733" s="109" t="str">
        <f t="shared" si="3495"/>
        <v/>
      </c>
      <c r="AA733" s="109" t="str">
        <f t="shared" si="3483"/>
        <v/>
      </c>
      <c r="AB733" s="109" t="str">
        <f t="shared" si="3496"/>
        <v/>
      </c>
      <c r="AC733" s="109" t="str">
        <f t="shared" si="3484"/>
        <v/>
      </c>
      <c r="AD733" s="109" t="str">
        <f t="shared" si="3497"/>
        <v/>
      </c>
      <c r="AE733" s="109" t="str">
        <f t="shared" si="3485"/>
        <v/>
      </c>
      <c r="AF733" s="109" t="str">
        <f t="shared" si="3498"/>
        <v/>
      </c>
      <c r="AG733" s="109" t="str">
        <f t="shared" si="3499"/>
        <v/>
      </c>
      <c r="AH733" s="109" t="str">
        <f t="shared" si="3500"/>
        <v/>
      </c>
      <c r="AI733" s="35" t="str">
        <f t="shared" si="3501"/>
        <v/>
      </c>
      <c r="AJ733" s="109" t="str">
        <f t="shared" si="3502"/>
        <v/>
      </c>
      <c r="AK733" s="35" t="str">
        <f t="shared" si="3503"/>
        <v/>
      </c>
      <c r="AL733" s="109" t="str">
        <f t="shared" si="3504"/>
        <v/>
      </c>
      <c r="AM733" s="35" t="str">
        <f t="shared" si="3505"/>
        <v/>
      </c>
      <c r="AN733" s="109" t="str">
        <f t="shared" si="3506"/>
        <v/>
      </c>
      <c r="AO733" s="35" t="str">
        <f t="shared" si="3507"/>
        <v/>
      </c>
      <c r="AP733" s="109" t="str">
        <f t="shared" si="3508"/>
        <v/>
      </c>
      <c r="BB733">
        <v>308</v>
      </c>
      <c r="BE733" s="327">
        <f t="shared" si="3469"/>
        <v>10000</v>
      </c>
      <c r="JE733" s="327"/>
      <c r="JF733" s="327"/>
      <c r="MZ733">
        <v>307</v>
      </c>
      <c r="NA733" s="591">
        <f t="shared" si="3518"/>
        <v>0.02</v>
      </c>
      <c r="OU733">
        <v>307</v>
      </c>
      <c r="OV733" s="591">
        <f t="shared" si="3519"/>
        <v>0.02</v>
      </c>
      <c r="OW733" s="591">
        <f t="shared" si="3520"/>
        <v>0</v>
      </c>
    </row>
    <row r="734" spans="2:413" hidden="1" x14ac:dyDescent="0.3">
      <c r="B734">
        <v>308</v>
      </c>
      <c r="C734" s="109" t="str">
        <f t="shared" si="3470"/>
        <v/>
      </c>
      <c r="D734" s="109" t="str">
        <f t="shared" si="3486"/>
        <v/>
      </c>
      <c r="E734" s="109" t="str">
        <f t="shared" si="3471"/>
        <v/>
      </c>
      <c r="F734" s="109" t="str">
        <f t="shared" si="3487"/>
        <v/>
      </c>
      <c r="G734" s="109" t="str">
        <f t="shared" si="3472"/>
        <v/>
      </c>
      <c r="H734" s="109" t="str">
        <f t="shared" si="3488"/>
        <v/>
      </c>
      <c r="I734" s="109" t="str">
        <f t="shared" si="3473"/>
        <v/>
      </c>
      <c r="J734" s="109" t="str">
        <f t="shared" si="3489"/>
        <v/>
      </c>
      <c r="K734" s="109" t="str">
        <f t="shared" si="3474"/>
        <v/>
      </c>
      <c r="L734" s="109" t="str">
        <f t="shared" si="3490"/>
        <v/>
      </c>
      <c r="M734" s="109" t="str">
        <f t="shared" si="3475"/>
        <v/>
      </c>
      <c r="N734" s="109" t="str">
        <f t="shared" si="3491"/>
        <v/>
      </c>
      <c r="O734" s="109" t="str">
        <f t="shared" si="3476"/>
        <v/>
      </c>
      <c r="P734" s="109" t="str">
        <f t="shared" si="3492"/>
        <v/>
      </c>
      <c r="Q734" s="109" t="str">
        <f t="shared" si="3477"/>
        <v/>
      </c>
      <c r="R734" s="109" t="str">
        <f t="shared" si="3493"/>
        <v/>
      </c>
      <c r="S734" s="109" t="str">
        <f t="shared" si="3478"/>
        <v/>
      </c>
      <c r="T734" s="109" t="str">
        <f t="shared" si="3494"/>
        <v/>
      </c>
      <c r="U734" s="109" t="str">
        <f t="shared" si="3479"/>
        <v/>
      </c>
      <c r="V734" s="109" t="str">
        <f t="shared" si="3480"/>
        <v/>
      </c>
      <c r="W734" s="109" t="str">
        <f t="shared" si="3481"/>
        <v/>
      </c>
      <c r="X734" s="109" t="str">
        <f t="shared" si="3521"/>
        <v/>
      </c>
      <c r="Y734" s="109" t="str">
        <f t="shared" si="3482"/>
        <v/>
      </c>
      <c r="Z734" s="109" t="str">
        <f t="shared" si="3495"/>
        <v/>
      </c>
      <c r="AA734" s="109" t="str">
        <f t="shared" si="3483"/>
        <v/>
      </c>
      <c r="AB734" s="109" t="str">
        <f t="shared" si="3496"/>
        <v/>
      </c>
      <c r="AC734" s="109" t="str">
        <f t="shared" si="3484"/>
        <v/>
      </c>
      <c r="AD734" s="109" t="str">
        <f t="shared" si="3497"/>
        <v/>
      </c>
      <c r="AE734" s="109" t="str">
        <f t="shared" si="3485"/>
        <v/>
      </c>
      <c r="AF734" s="109" t="str">
        <f t="shared" si="3498"/>
        <v/>
      </c>
      <c r="AG734" s="109" t="str">
        <f t="shared" si="3499"/>
        <v/>
      </c>
      <c r="AH734" s="109" t="str">
        <f t="shared" si="3500"/>
        <v/>
      </c>
      <c r="AI734" s="35" t="str">
        <f t="shared" si="3501"/>
        <v/>
      </c>
      <c r="AJ734" s="109" t="str">
        <f t="shared" si="3502"/>
        <v/>
      </c>
      <c r="AK734" s="35" t="str">
        <f t="shared" si="3503"/>
        <v/>
      </c>
      <c r="AL734" s="109" t="str">
        <f t="shared" si="3504"/>
        <v/>
      </c>
      <c r="AM734" s="35" t="str">
        <f t="shared" si="3505"/>
        <v/>
      </c>
      <c r="AN734" s="109" t="str">
        <f t="shared" si="3506"/>
        <v/>
      </c>
      <c r="AO734" s="35" t="str">
        <f t="shared" si="3507"/>
        <v/>
      </c>
      <c r="AP734" s="109" t="str">
        <f t="shared" si="3508"/>
        <v/>
      </c>
      <c r="BB734">
        <v>309</v>
      </c>
      <c r="BE734" s="327">
        <f t="shared" si="3469"/>
        <v>10000</v>
      </c>
      <c r="JE734" s="327"/>
      <c r="JF734" s="327"/>
      <c r="MZ734">
        <v>308</v>
      </c>
      <c r="NA734" s="591">
        <f t="shared" si="3518"/>
        <v>0.02</v>
      </c>
      <c r="OU734">
        <v>308</v>
      </c>
      <c r="OV734" s="591">
        <f t="shared" si="3519"/>
        <v>0.02</v>
      </c>
      <c r="OW734" s="591">
        <f t="shared" si="3520"/>
        <v>0</v>
      </c>
    </row>
    <row r="735" spans="2:413" hidden="1" x14ac:dyDescent="0.3">
      <c r="B735">
        <v>309</v>
      </c>
      <c r="C735" s="109" t="str">
        <f t="shared" si="3470"/>
        <v/>
      </c>
      <c r="D735" s="109" t="str">
        <f t="shared" si="3486"/>
        <v/>
      </c>
      <c r="E735" s="109" t="str">
        <f t="shared" si="3471"/>
        <v/>
      </c>
      <c r="F735" s="109" t="str">
        <f t="shared" si="3487"/>
        <v/>
      </c>
      <c r="G735" s="109" t="str">
        <f t="shared" si="3472"/>
        <v/>
      </c>
      <c r="H735" s="109" t="str">
        <f t="shared" si="3488"/>
        <v/>
      </c>
      <c r="I735" s="109" t="str">
        <f t="shared" si="3473"/>
        <v/>
      </c>
      <c r="J735" s="109" t="str">
        <f t="shared" si="3489"/>
        <v/>
      </c>
      <c r="K735" s="109" t="str">
        <f t="shared" si="3474"/>
        <v/>
      </c>
      <c r="L735" s="109" t="str">
        <f t="shared" si="3490"/>
        <v/>
      </c>
      <c r="M735" s="109" t="str">
        <f t="shared" si="3475"/>
        <v/>
      </c>
      <c r="N735" s="109" t="str">
        <f t="shared" si="3491"/>
        <v/>
      </c>
      <c r="O735" s="109" t="str">
        <f t="shared" si="3476"/>
        <v/>
      </c>
      <c r="P735" s="109" t="str">
        <f t="shared" si="3492"/>
        <v/>
      </c>
      <c r="Q735" s="109" t="str">
        <f t="shared" si="3477"/>
        <v/>
      </c>
      <c r="R735" s="109" t="str">
        <f t="shared" si="3493"/>
        <v/>
      </c>
      <c r="S735" s="109" t="str">
        <f t="shared" si="3478"/>
        <v/>
      </c>
      <c r="T735" s="109" t="str">
        <f t="shared" si="3494"/>
        <v/>
      </c>
      <c r="U735" s="109" t="str">
        <f t="shared" si="3479"/>
        <v/>
      </c>
      <c r="V735" s="109" t="str">
        <f t="shared" si="3480"/>
        <v/>
      </c>
      <c r="W735" s="109" t="str">
        <f t="shared" si="3481"/>
        <v/>
      </c>
      <c r="X735" s="109" t="str">
        <f t="shared" si="3521"/>
        <v/>
      </c>
      <c r="Y735" s="109" t="str">
        <f t="shared" si="3482"/>
        <v/>
      </c>
      <c r="Z735" s="109" t="str">
        <f t="shared" si="3495"/>
        <v/>
      </c>
      <c r="AA735" s="109" t="str">
        <f t="shared" si="3483"/>
        <v/>
      </c>
      <c r="AB735" s="109" t="str">
        <f t="shared" si="3496"/>
        <v/>
      </c>
      <c r="AC735" s="109" t="str">
        <f t="shared" si="3484"/>
        <v/>
      </c>
      <c r="AD735" s="109" t="str">
        <f t="shared" si="3497"/>
        <v/>
      </c>
      <c r="AE735" s="109" t="str">
        <f t="shared" si="3485"/>
        <v/>
      </c>
      <c r="AF735" s="109" t="str">
        <f t="shared" si="3498"/>
        <v/>
      </c>
      <c r="AG735" s="109" t="str">
        <f t="shared" si="3499"/>
        <v/>
      </c>
      <c r="AH735" s="109" t="str">
        <f t="shared" si="3500"/>
        <v/>
      </c>
      <c r="AI735" s="35" t="str">
        <f t="shared" si="3501"/>
        <v/>
      </c>
      <c r="AJ735" s="109" t="str">
        <f t="shared" si="3502"/>
        <v/>
      </c>
      <c r="AK735" s="35" t="str">
        <f t="shared" si="3503"/>
        <v/>
      </c>
      <c r="AL735" s="109" t="str">
        <f t="shared" si="3504"/>
        <v/>
      </c>
      <c r="AM735" s="35" t="str">
        <f t="shared" si="3505"/>
        <v/>
      </c>
      <c r="AN735" s="109" t="str">
        <f t="shared" si="3506"/>
        <v/>
      </c>
      <c r="AO735" s="35" t="str">
        <f t="shared" si="3507"/>
        <v/>
      </c>
      <c r="AP735" s="109" t="str">
        <f t="shared" si="3508"/>
        <v/>
      </c>
      <c r="BB735">
        <v>310</v>
      </c>
      <c r="BE735" s="327">
        <f t="shared" si="3469"/>
        <v>10000</v>
      </c>
      <c r="JE735" s="327"/>
      <c r="JF735" s="327"/>
      <c r="MZ735">
        <v>309</v>
      </c>
      <c r="NA735" s="591">
        <f t="shared" si="3518"/>
        <v>0.02</v>
      </c>
      <c r="OU735">
        <v>309</v>
      </c>
      <c r="OV735" s="591">
        <f t="shared" si="3519"/>
        <v>0.02</v>
      </c>
      <c r="OW735" s="591">
        <f t="shared" si="3520"/>
        <v>0</v>
      </c>
    </row>
    <row r="736" spans="2:413" hidden="1" x14ac:dyDescent="0.3">
      <c r="B736">
        <v>310</v>
      </c>
      <c r="C736" s="109" t="str">
        <f t="shared" si="3470"/>
        <v/>
      </c>
      <c r="D736" s="109" t="str">
        <f t="shared" si="3486"/>
        <v/>
      </c>
      <c r="E736" s="109" t="str">
        <f t="shared" si="3471"/>
        <v/>
      </c>
      <c r="F736" s="109" t="str">
        <f t="shared" si="3487"/>
        <v/>
      </c>
      <c r="G736" s="109" t="str">
        <f t="shared" si="3472"/>
        <v/>
      </c>
      <c r="H736" s="109" t="str">
        <f t="shared" si="3488"/>
        <v/>
      </c>
      <c r="I736" s="109" t="str">
        <f t="shared" si="3473"/>
        <v/>
      </c>
      <c r="J736" s="109" t="str">
        <f t="shared" si="3489"/>
        <v/>
      </c>
      <c r="K736" s="109" t="str">
        <f t="shared" si="3474"/>
        <v/>
      </c>
      <c r="L736" s="109" t="str">
        <f t="shared" si="3490"/>
        <v/>
      </c>
      <c r="M736" s="109" t="str">
        <f t="shared" si="3475"/>
        <v/>
      </c>
      <c r="N736" s="109" t="str">
        <f t="shared" si="3491"/>
        <v/>
      </c>
      <c r="O736" s="109" t="str">
        <f t="shared" si="3476"/>
        <v/>
      </c>
      <c r="P736" s="109" t="str">
        <f t="shared" si="3492"/>
        <v/>
      </c>
      <c r="Q736" s="109" t="str">
        <f t="shared" si="3477"/>
        <v/>
      </c>
      <c r="R736" s="109" t="str">
        <f t="shared" si="3493"/>
        <v/>
      </c>
      <c r="S736" s="109" t="str">
        <f t="shared" si="3478"/>
        <v/>
      </c>
      <c r="T736" s="109" t="str">
        <f t="shared" si="3494"/>
        <v/>
      </c>
      <c r="U736" s="109" t="str">
        <f t="shared" si="3479"/>
        <v/>
      </c>
      <c r="V736" s="109" t="str">
        <f t="shared" si="3480"/>
        <v/>
      </c>
      <c r="W736" s="109" t="str">
        <f t="shared" si="3481"/>
        <v/>
      </c>
      <c r="X736" s="109" t="str">
        <f t="shared" si="3521"/>
        <v/>
      </c>
      <c r="Y736" s="109" t="str">
        <f t="shared" si="3482"/>
        <v/>
      </c>
      <c r="Z736" s="109" t="str">
        <f t="shared" si="3495"/>
        <v/>
      </c>
      <c r="AA736" s="109" t="str">
        <f t="shared" si="3483"/>
        <v/>
      </c>
      <c r="AB736" s="109" t="str">
        <f t="shared" si="3496"/>
        <v/>
      </c>
      <c r="AC736" s="109" t="str">
        <f t="shared" si="3484"/>
        <v/>
      </c>
      <c r="AD736" s="109" t="str">
        <f t="shared" si="3497"/>
        <v/>
      </c>
      <c r="AE736" s="109" t="str">
        <f t="shared" si="3485"/>
        <v/>
      </c>
      <c r="AF736" s="109" t="str">
        <f t="shared" si="3498"/>
        <v/>
      </c>
      <c r="AG736" s="109" t="str">
        <f t="shared" si="3499"/>
        <v/>
      </c>
      <c r="AH736" s="109" t="str">
        <f t="shared" si="3500"/>
        <v/>
      </c>
      <c r="AI736" s="35" t="str">
        <f t="shared" si="3501"/>
        <v/>
      </c>
      <c r="AJ736" s="109" t="str">
        <f t="shared" si="3502"/>
        <v/>
      </c>
      <c r="AK736" s="35" t="str">
        <f t="shared" si="3503"/>
        <v/>
      </c>
      <c r="AL736" s="109" t="str">
        <f t="shared" si="3504"/>
        <v/>
      </c>
      <c r="AM736" s="35" t="str">
        <f t="shared" si="3505"/>
        <v/>
      </c>
      <c r="AN736" s="109" t="str">
        <f t="shared" si="3506"/>
        <v/>
      </c>
      <c r="AO736" s="35" t="str">
        <f t="shared" si="3507"/>
        <v/>
      </c>
      <c r="AP736" s="109" t="str">
        <f t="shared" si="3508"/>
        <v/>
      </c>
      <c r="BB736">
        <v>311</v>
      </c>
      <c r="BE736" s="327">
        <f t="shared" si="3469"/>
        <v>10000</v>
      </c>
      <c r="JE736" s="327"/>
      <c r="JF736" s="327"/>
      <c r="MZ736">
        <v>310</v>
      </c>
      <c r="NA736" s="591">
        <f t="shared" si="3518"/>
        <v>0.02</v>
      </c>
      <c r="OU736">
        <v>310</v>
      </c>
      <c r="OV736" s="591">
        <f t="shared" si="3519"/>
        <v>0.02</v>
      </c>
      <c r="OW736" s="591">
        <f t="shared" si="3520"/>
        <v>0</v>
      </c>
    </row>
    <row r="737" spans="2:413" hidden="1" x14ac:dyDescent="0.3">
      <c r="B737">
        <v>311</v>
      </c>
      <c r="C737" s="109" t="str">
        <f t="shared" si="3470"/>
        <v/>
      </c>
      <c r="D737" s="109" t="str">
        <f t="shared" si="3486"/>
        <v/>
      </c>
      <c r="E737" s="109" t="str">
        <f t="shared" si="3471"/>
        <v/>
      </c>
      <c r="F737" s="109" t="str">
        <f t="shared" si="3487"/>
        <v/>
      </c>
      <c r="G737" s="109" t="str">
        <f t="shared" si="3472"/>
        <v/>
      </c>
      <c r="H737" s="109" t="str">
        <f t="shared" si="3488"/>
        <v/>
      </c>
      <c r="I737" s="109" t="str">
        <f t="shared" si="3473"/>
        <v/>
      </c>
      <c r="J737" s="109" t="str">
        <f t="shared" si="3489"/>
        <v/>
      </c>
      <c r="K737" s="109" t="str">
        <f t="shared" si="3474"/>
        <v/>
      </c>
      <c r="L737" s="109" t="str">
        <f t="shared" si="3490"/>
        <v/>
      </c>
      <c r="M737" s="109" t="str">
        <f t="shared" si="3475"/>
        <v/>
      </c>
      <c r="N737" s="109" t="str">
        <f t="shared" si="3491"/>
        <v/>
      </c>
      <c r="O737" s="109" t="str">
        <f t="shared" si="3476"/>
        <v/>
      </c>
      <c r="P737" s="109" t="str">
        <f t="shared" si="3492"/>
        <v/>
      </c>
      <c r="Q737" s="109" t="str">
        <f t="shared" si="3477"/>
        <v/>
      </c>
      <c r="R737" s="109" t="str">
        <f t="shared" si="3493"/>
        <v/>
      </c>
      <c r="S737" s="109" t="str">
        <f t="shared" si="3478"/>
        <v/>
      </c>
      <c r="T737" s="109" t="str">
        <f t="shared" si="3494"/>
        <v/>
      </c>
      <c r="U737" s="109" t="str">
        <f t="shared" si="3479"/>
        <v/>
      </c>
      <c r="V737" s="109" t="str">
        <f t="shared" si="3480"/>
        <v/>
      </c>
      <c r="W737" s="109" t="str">
        <f t="shared" si="3481"/>
        <v/>
      </c>
      <c r="X737" s="109" t="str">
        <f t="shared" si="3521"/>
        <v/>
      </c>
      <c r="Y737" s="109" t="str">
        <f t="shared" si="3482"/>
        <v/>
      </c>
      <c r="Z737" s="109" t="str">
        <f t="shared" si="3495"/>
        <v/>
      </c>
      <c r="AA737" s="109" t="str">
        <f t="shared" si="3483"/>
        <v/>
      </c>
      <c r="AB737" s="109" t="str">
        <f t="shared" si="3496"/>
        <v/>
      </c>
      <c r="AC737" s="109" t="str">
        <f t="shared" si="3484"/>
        <v/>
      </c>
      <c r="AD737" s="109" t="str">
        <f t="shared" si="3497"/>
        <v/>
      </c>
      <c r="AE737" s="109" t="str">
        <f t="shared" si="3485"/>
        <v/>
      </c>
      <c r="AF737" s="109" t="str">
        <f t="shared" si="3498"/>
        <v/>
      </c>
      <c r="AG737" s="109" t="str">
        <f t="shared" si="3499"/>
        <v/>
      </c>
      <c r="AH737" s="109" t="str">
        <f t="shared" si="3500"/>
        <v/>
      </c>
      <c r="AI737" s="35" t="str">
        <f t="shared" si="3501"/>
        <v/>
      </c>
      <c r="AJ737" s="109" t="str">
        <f t="shared" si="3502"/>
        <v/>
      </c>
      <c r="AK737" s="35" t="str">
        <f t="shared" si="3503"/>
        <v/>
      </c>
      <c r="AL737" s="109" t="str">
        <f t="shared" si="3504"/>
        <v/>
      </c>
      <c r="AM737" s="35" t="str">
        <f t="shared" si="3505"/>
        <v/>
      </c>
      <c r="AN737" s="109" t="str">
        <f t="shared" si="3506"/>
        <v/>
      </c>
      <c r="AO737" s="35" t="str">
        <f t="shared" si="3507"/>
        <v/>
      </c>
      <c r="AP737" s="109" t="str">
        <f t="shared" si="3508"/>
        <v/>
      </c>
      <c r="BB737">
        <v>312</v>
      </c>
      <c r="BE737" s="327">
        <f t="shared" si="3469"/>
        <v>10000</v>
      </c>
      <c r="JE737" s="327"/>
      <c r="JF737" s="327"/>
      <c r="MZ737">
        <v>311</v>
      </c>
      <c r="NA737" s="591">
        <f t="shared" si="3518"/>
        <v>0.02</v>
      </c>
      <c r="OU737">
        <v>311</v>
      </c>
      <c r="OV737" s="591">
        <f t="shared" si="3519"/>
        <v>0.02</v>
      </c>
      <c r="OW737" s="591">
        <f t="shared" si="3520"/>
        <v>0</v>
      </c>
    </row>
    <row r="738" spans="2:413" hidden="1" x14ac:dyDescent="0.3">
      <c r="B738">
        <v>312</v>
      </c>
      <c r="C738" s="109" t="str">
        <f t="shared" si="3470"/>
        <v/>
      </c>
      <c r="D738" s="109" t="str">
        <f t="shared" si="3486"/>
        <v/>
      </c>
      <c r="E738" s="109" t="str">
        <f t="shared" si="3471"/>
        <v/>
      </c>
      <c r="F738" s="109" t="str">
        <f t="shared" si="3487"/>
        <v/>
      </c>
      <c r="G738" s="109" t="str">
        <f t="shared" si="3472"/>
        <v/>
      </c>
      <c r="H738" s="109" t="str">
        <f t="shared" si="3488"/>
        <v/>
      </c>
      <c r="I738" s="109" t="str">
        <f t="shared" si="3473"/>
        <v/>
      </c>
      <c r="J738" s="109" t="str">
        <f t="shared" si="3489"/>
        <v/>
      </c>
      <c r="K738" s="109" t="str">
        <f t="shared" si="3474"/>
        <v/>
      </c>
      <c r="L738" s="109" t="str">
        <f t="shared" si="3490"/>
        <v/>
      </c>
      <c r="M738" s="109" t="str">
        <f t="shared" si="3475"/>
        <v/>
      </c>
      <c r="N738" s="109" t="str">
        <f t="shared" si="3491"/>
        <v/>
      </c>
      <c r="O738" s="109" t="str">
        <f t="shared" si="3476"/>
        <v/>
      </c>
      <c r="P738" s="109" t="str">
        <f t="shared" si="3492"/>
        <v/>
      </c>
      <c r="Q738" s="109" t="str">
        <f t="shared" si="3477"/>
        <v/>
      </c>
      <c r="R738" s="109" t="str">
        <f t="shared" si="3493"/>
        <v/>
      </c>
      <c r="S738" s="109" t="str">
        <f t="shared" si="3478"/>
        <v/>
      </c>
      <c r="T738" s="109" t="str">
        <f t="shared" si="3494"/>
        <v/>
      </c>
      <c r="U738" s="109" t="str">
        <f t="shared" si="3479"/>
        <v/>
      </c>
      <c r="V738" s="109" t="str">
        <f t="shared" si="3480"/>
        <v/>
      </c>
      <c r="W738" s="109" t="str">
        <f t="shared" si="3481"/>
        <v/>
      </c>
      <c r="X738" s="109" t="str">
        <f t="shared" si="3521"/>
        <v/>
      </c>
      <c r="Y738" s="109" t="str">
        <f t="shared" si="3482"/>
        <v/>
      </c>
      <c r="Z738" s="109" t="str">
        <f t="shared" si="3495"/>
        <v/>
      </c>
      <c r="AA738" s="109" t="str">
        <f t="shared" si="3483"/>
        <v/>
      </c>
      <c r="AB738" s="109" t="str">
        <f t="shared" si="3496"/>
        <v/>
      </c>
      <c r="AC738" s="109" t="str">
        <f t="shared" si="3484"/>
        <v/>
      </c>
      <c r="AD738" s="109" t="str">
        <f t="shared" si="3497"/>
        <v/>
      </c>
      <c r="AE738" s="109" t="str">
        <f t="shared" si="3485"/>
        <v/>
      </c>
      <c r="AF738" s="109" t="str">
        <f t="shared" si="3498"/>
        <v/>
      </c>
      <c r="AG738" s="109" t="str">
        <f t="shared" si="3499"/>
        <v/>
      </c>
      <c r="AH738" s="109" t="str">
        <f t="shared" si="3500"/>
        <v/>
      </c>
      <c r="AI738" s="35" t="str">
        <f t="shared" si="3501"/>
        <v/>
      </c>
      <c r="AJ738" s="109" t="str">
        <f t="shared" si="3502"/>
        <v/>
      </c>
      <c r="AK738" s="35" t="str">
        <f t="shared" si="3503"/>
        <v/>
      </c>
      <c r="AL738" s="109" t="str">
        <f t="shared" si="3504"/>
        <v/>
      </c>
      <c r="AM738" s="35" t="str">
        <f t="shared" si="3505"/>
        <v/>
      </c>
      <c r="AN738" s="109" t="str">
        <f t="shared" si="3506"/>
        <v/>
      </c>
      <c r="AO738" s="35" t="str">
        <f t="shared" si="3507"/>
        <v/>
      </c>
      <c r="AP738" s="109" t="str">
        <f t="shared" si="3508"/>
        <v/>
      </c>
      <c r="BB738">
        <v>313</v>
      </c>
      <c r="BE738" s="327">
        <f t="shared" si="3469"/>
        <v>10000</v>
      </c>
      <c r="JE738" s="327"/>
      <c r="JF738" s="327"/>
      <c r="MZ738" s="616">
        <v>312</v>
      </c>
      <c r="NA738" s="617">
        <f t="shared" si="3518"/>
        <v>0.02</v>
      </c>
      <c r="OU738" s="616">
        <v>312</v>
      </c>
      <c r="OV738" s="617">
        <f t="shared" si="3519"/>
        <v>0.02</v>
      </c>
      <c r="OW738" s="617">
        <f t="shared" si="3520"/>
        <v>0</v>
      </c>
    </row>
    <row r="739" spans="2:413" hidden="1" x14ac:dyDescent="0.3">
      <c r="B739">
        <v>313</v>
      </c>
      <c r="C739" s="109" t="str">
        <f t="shared" si="3470"/>
        <v/>
      </c>
      <c r="D739" s="109" t="str">
        <f t="shared" si="3486"/>
        <v/>
      </c>
      <c r="E739" s="109" t="str">
        <f t="shared" si="3471"/>
        <v/>
      </c>
      <c r="F739" s="109" t="str">
        <f t="shared" si="3487"/>
        <v/>
      </c>
      <c r="G739" s="109" t="str">
        <f t="shared" si="3472"/>
        <v/>
      </c>
      <c r="H739" s="109" t="str">
        <f t="shared" si="3488"/>
        <v/>
      </c>
      <c r="I739" s="109" t="str">
        <f t="shared" si="3473"/>
        <v/>
      </c>
      <c r="J739" s="109" t="str">
        <f t="shared" si="3489"/>
        <v/>
      </c>
      <c r="K739" s="109" t="str">
        <f t="shared" si="3474"/>
        <v/>
      </c>
      <c r="L739" s="109" t="str">
        <f t="shared" si="3490"/>
        <v/>
      </c>
      <c r="M739" s="109" t="str">
        <f t="shared" si="3475"/>
        <v/>
      </c>
      <c r="N739" s="109" t="str">
        <f t="shared" si="3491"/>
        <v/>
      </c>
      <c r="O739" s="109" t="str">
        <f t="shared" si="3476"/>
        <v/>
      </c>
      <c r="P739" s="109" t="str">
        <f t="shared" si="3492"/>
        <v/>
      </c>
      <c r="Q739" s="109" t="str">
        <f t="shared" si="3477"/>
        <v/>
      </c>
      <c r="R739" s="109" t="str">
        <f t="shared" si="3493"/>
        <v/>
      </c>
      <c r="S739" s="109" t="str">
        <f t="shared" si="3478"/>
        <v/>
      </c>
      <c r="T739" s="109" t="str">
        <f t="shared" si="3494"/>
        <v/>
      </c>
      <c r="U739" s="109" t="str">
        <f t="shared" si="3479"/>
        <v/>
      </c>
      <c r="V739" s="109" t="str">
        <f t="shared" si="3480"/>
        <v/>
      </c>
      <c r="W739" s="109" t="str">
        <f t="shared" si="3481"/>
        <v/>
      </c>
      <c r="X739" s="109" t="str">
        <f t="shared" si="3521"/>
        <v/>
      </c>
      <c r="Y739" s="109" t="str">
        <f t="shared" si="3482"/>
        <v/>
      </c>
      <c r="Z739" s="109" t="str">
        <f t="shared" si="3495"/>
        <v/>
      </c>
      <c r="AA739" s="109" t="str">
        <f t="shared" si="3483"/>
        <v/>
      </c>
      <c r="AB739" s="109" t="str">
        <f t="shared" si="3496"/>
        <v/>
      </c>
      <c r="AC739" s="109" t="str">
        <f t="shared" si="3484"/>
        <v/>
      </c>
      <c r="AD739" s="109" t="str">
        <f t="shared" si="3497"/>
        <v/>
      </c>
      <c r="AE739" s="109" t="str">
        <f t="shared" si="3485"/>
        <v/>
      </c>
      <c r="AF739" s="109" t="str">
        <f t="shared" si="3498"/>
        <v/>
      </c>
      <c r="AG739" s="109" t="str">
        <f t="shared" si="3499"/>
        <v/>
      </c>
      <c r="AH739" s="109" t="str">
        <f t="shared" si="3500"/>
        <v/>
      </c>
      <c r="AI739" s="35" t="str">
        <f t="shared" si="3501"/>
        <v/>
      </c>
      <c r="AJ739" s="109" t="str">
        <f t="shared" si="3502"/>
        <v/>
      </c>
      <c r="AK739" s="35" t="str">
        <f t="shared" si="3503"/>
        <v/>
      </c>
      <c r="AL739" s="109" t="str">
        <f t="shared" si="3504"/>
        <v/>
      </c>
      <c r="AM739" s="35" t="str">
        <f t="shared" si="3505"/>
        <v/>
      </c>
      <c r="AN739" s="109" t="str">
        <f t="shared" si="3506"/>
        <v/>
      </c>
      <c r="AO739" s="35" t="str">
        <f t="shared" si="3507"/>
        <v/>
      </c>
      <c r="AP739" s="109" t="str">
        <f t="shared" si="3508"/>
        <v/>
      </c>
      <c r="BB739">
        <v>314</v>
      </c>
      <c r="BE739" s="327">
        <f t="shared" si="3469"/>
        <v>10000</v>
      </c>
      <c r="JE739" s="327"/>
      <c r="JF739" s="327"/>
      <c r="MZ739">
        <v>313</v>
      </c>
      <c r="NA739" s="591">
        <f>$D$7+($AT$53*$L$7)+($AV$53*$M$7)</f>
        <v>0.02</v>
      </c>
      <c r="OU739">
        <v>313</v>
      </c>
      <c r="OV739" s="591">
        <f>$D$7+($BB$53*$L$7)+($BD$53*$M$7)</f>
        <v>0.02</v>
      </c>
      <c r="OW739" s="591">
        <f>($BB$53)+($BD$53)</f>
        <v>0</v>
      </c>
    </row>
    <row r="740" spans="2:413" hidden="1" x14ac:dyDescent="0.3">
      <c r="B740">
        <v>314</v>
      </c>
      <c r="C740" s="109" t="str">
        <f t="shared" si="3470"/>
        <v/>
      </c>
      <c r="D740" s="109" t="str">
        <f t="shared" si="3486"/>
        <v/>
      </c>
      <c r="E740" s="109" t="str">
        <f t="shared" si="3471"/>
        <v/>
      </c>
      <c r="F740" s="109" t="str">
        <f t="shared" si="3487"/>
        <v/>
      </c>
      <c r="G740" s="109" t="str">
        <f t="shared" si="3472"/>
        <v/>
      </c>
      <c r="H740" s="109" t="str">
        <f t="shared" si="3488"/>
        <v/>
      </c>
      <c r="I740" s="109" t="str">
        <f t="shared" si="3473"/>
        <v/>
      </c>
      <c r="J740" s="109" t="str">
        <f t="shared" si="3489"/>
        <v/>
      </c>
      <c r="K740" s="109" t="str">
        <f t="shared" si="3474"/>
        <v/>
      </c>
      <c r="L740" s="109" t="str">
        <f t="shared" si="3490"/>
        <v/>
      </c>
      <c r="M740" s="109" t="str">
        <f t="shared" si="3475"/>
        <v/>
      </c>
      <c r="N740" s="109" t="str">
        <f t="shared" si="3491"/>
        <v/>
      </c>
      <c r="O740" s="109" t="str">
        <f t="shared" si="3476"/>
        <v/>
      </c>
      <c r="P740" s="109" t="str">
        <f t="shared" si="3492"/>
        <v/>
      </c>
      <c r="Q740" s="109" t="str">
        <f t="shared" si="3477"/>
        <v/>
      </c>
      <c r="R740" s="109" t="str">
        <f t="shared" si="3493"/>
        <v/>
      </c>
      <c r="S740" s="109" t="str">
        <f t="shared" si="3478"/>
        <v/>
      </c>
      <c r="T740" s="109" t="str">
        <f t="shared" si="3494"/>
        <v/>
      </c>
      <c r="U740" s="109" t="str">
        <f t="shared" si="3479"/>
        <v/>
      </c>
      <c r="V740" s="109" t="str">
        <f t="shared" si="3480"/>
        <v/>
      </c>
      <c r="W740" s="109" t="str">
        <f t="shared" si="3481"/>
        <v/>
      </c>
      <c r="X740" s="109" t="str">
        <f t="shared" si="3521"/>
        <v/>
      </c>
      <c r="Y740" s="109" t="str">
        <f t="shared" si="3482"/>
        <v/>
      </c>
      <c r="Z740" s="109" t="str">
        <f t="shared" si="3495"/>
        <v/>
      </c>
      <c r="AA740" s="109" t="str">
        <f t="shared" si="3483"/>
        <v/>
      </c>
      <c r="AB740" s="109" t="str">
        <f t="shared" si="3496"/>
        <v/>
      </c>
      <c r="AC740" s="109" t="str">
        <f t="shared" si="3484"/>
        <v/>
      </c>
      <c r="AD740" s="109" t="str">
        <f t="shared" si="3497"/>
        <v/>
      </c>
      <c r="AE740" s="109" t="str">
        <f t="shared" si="3485"/>
        <v/>
      </c>
      <c r="AF740" s="109" t="str">
        <f t="shared" si="3498"/>
        <v/>
      </c>
      <c r="AG740" s="109" t="str">
        <f t="shared" si="3499"/>
        <v/>
      </c>
      <c r="AH740" s="109" t="str">
        <f t="shared" si="3500"/>
        <v/>
      </c>
      <c r="AI740" s="35" t="str">
        <f t="shared" si="3501"/>
        <v/>
      </c>
      <c r="AJ740" s="109" t="str">
        <f t="shared" si="3502"/>
        <v/>
      </c>
      <c r="AK740" s="35" t="str">
        <f t="shared" si="3503"/>
        <v/>
      </c>
      <c r="AL740" s="109" t="str">
        <f t="shared" si="3504"/>
        <v/>
      </c>
      <c r="AM740" s="35" t="str">
        <f t="shared" si="3505"/>
        <v/>
      </c>
      <c r="AN740" s="109" t="str">
        <f t="shared" si="3506"/>
        <v/>
      </c>
      <c r="AO740" s="35" t="str">
        <f t="shared" si="3507"/>
        <v/>
      </c>
      <c r="AP740" s="109" t="str">
        <f t="shared" si="3508"/>
        <v/>
      </c>
      <c r="BB740">
        <v>315</v>
      </c>
      <c r="BE740" s="327">
        <f t="shared" si="3469"/>
        <v>10000</v>
      </c>
      <c r="JE740" s="327"/>
      <c r="JF740" s="327"/>
      <c r="MZ740">
        <v>314</v>
      </c>
      <c r="NA740" s="591">
        <f t="shared" ref="NA740:NA750" si="3522">$D$7+($AT$53*$L$7)+($AV$53*$M$7)</f>
        <v>0.02</v>
      </c>
      <c r="OU740">
        <v>314</v>
      </c>
      <c r="OV740" s="591">
        <f t="shared" ref="OV740:OV750" si="3523">$D$7+($BB$53*$L$7)+($BD$53*$M$7)</f>
        <v>0.02</v>
      </c>
      <c r="OW740" s="591">
        <f t="shared" ref="OW740:OW750" si="3524">($BB$53)+($BD$53)</f>
        <v>0</v>
      </c>
    </row>
    <row r="741" spans="2:413" hidden="1" x14ac:dyDescent="0.3">
      <c r="B741">
        <v>315</v>
      </c>
      <c r="C741" s="109" t="str">
        <f t="shared" si="3470"/>
        <v/>
      </c>
      <c r="D741" s="109" t="str">
        <f t="shared" si="3486"/>
        <v/>
      </c>
      <c r="E741" s="109" t="str">
        <f t="shared" si="3471"/>
        <v/>
      </c>
      <c r="F741" s="109" t="str">
        <f t="shared" si="3487"/>
        <v/>
      </c>
      <c r="G741" s="109" t="str">
        <f t="shared" si="3472"/>
        <v/>
      </c>
      <c r="H741" s="109" t="str">
        <f t="shared" si="3488"/>
        <v/>
      </c>
      <c r="I741" s="109" t="str">
        <f t="shared" si="3473"/>
        <v/>
      </c>
      <c r="J741" s="109" t="str">
        <f t="shared" si="3489"/>
        <v/>
      </c>
      <c r="K741" s="109" t="str">
        <f t="shared" si="3474"/>
        <v/>
      </c>
      <c r="L741" s="109" t="str">
        <f t="shared" si="3490"/>
        <v/>
      </c>
      <c r="M741" s="109" t="str">
        <f t="shared" si="3475"/>
        <v/>
      </c>
      <c r="N741" s="109" t="str">
        <f t="shared" si="3491"/>
        <v/>
      </c>
      <c r="O741" s="109" t="str">
        <f t="shared" si="3476"/>
        <v/>
      </c>
      <c r="P741" s="109" t="str">
        <f t="shared" si="3492"/>
        <v/>
      </c>
      <c r="Q741" s="109" t="str">
        <f t="shared" si="3477"/>
        <v/>
      </c>
      <c r="R741" s="109" t="str">
        <f t="shared" si="3493"/>
        <v/>
      </c>
      <c r="S741" s="109" t="str">
        <f t="shared" si="3478"/>
        <v/>
      </c>
      <c r="T741" s="109" t="str">
        <f t="shared" si="3494"/>
        <v/>
      </c>
      <c r="U741" s="109" t="str">
        <f t="shared" si="3479"/>
        <v/>
      </c>
      <c r="V741" s="109" t="str">
        <f t="shared" si="3480"/>
        <v/>
      </c>
      <c r="W741" s="109" t="str">
        <f t="shared" si="3481"/>
        <v/>
      </c>
      <c r="X741" s="109" t="str">
        <f t="shared" si="3521"/>
        <v/>
      </c>
      <c r="Y741" s="109" t="str">
        <f t="shared" si="3482"/>
        <v/>
      </c>
      <c r="Z741" s="109" t="str">
        <f t="shared" si="3495"/>
        <v/>
      </c>
      <c r="AA741" s="109" t="str">
        <f t="shared" si="3483"/>
        <v/>
      </c>
      <c r="AB741" s="109" t="str">
        <f t="shared" si="3496"/>
        <v/>
      </c>
      <c r="AC741" s="109" t="str">
        <f t="shared" si="3484"/>
        <v/>
      </c>
      <c r="AD741" s="109" t="str">
        <f t="shared" si="3497"/>
        <v/>
      </c>
      <c r="AE741" s="109" t="str">
        <f t="shared" si="3485"/>
        <v/>
      </c>
      <c r="AF741" s="109" t="str">
        <f t="shared" si="3498"/>
        <v/>
      </c>
      <c r="AG741" s="109" t="str">
        <f t="shared" si="3499"/>
        <v/>
      </c>
      <c r="AH741" s="109" t="str">
        <f t="shared" si="3500"/>
        <v/>
      </c>
      <c r="AI741" s="35" t="str">
        <f t="shared" si="3501"/>
        <v/>
      </c>
      <c r="AJ741" s="109" t="str">
        <f t="shared" si="3502"/>
        <v/>
      </c>
      <c r="AK741" s="35" t="str">
        <f t="shared" si="3503"/>
        <v/>
      </c>
      <c r="AL741" s="109" t="str">
        <f t="shared" si="3504"/>
        <v/>
      </c>
      <c r="AM741" s="35" t="str">
        <f t="shared" si="3505"/>
        <v/>
      </c>
      <c r="AN741" s="109" t="str">
        <f t="shared" si="3506"/>
        <v/>
      </c>
      <c r="AO741" s="35" t="str">
        <f t="shared" si="3507"/>
        <v/>
      </c>
      <c r="AP741" s="109" t="str">
        <f t="shared" si="3508"/>
        <v/>
      </c>
      <c r="BB741">
        <v>316</v>
      </c>
      <c r="BE741" s="327">
        <f t="shared" si="3469"/>
        <v>10000</v>
      </c>
      <c r="JE741" s="327"/>
      <c r="JF741" s="327"/>
      <c r="MZ741">
        <v>315</v>
      </c>
      <c r="NA741" s="591">
        <f t="shared" si="3522"/>
        <v>0.02</v>
      </c>
      <c r="OU741">
        <v>315</v>
      </c>
      <c r="OV741" s="591">
        <f t="shared" si="3523"/>
        <v>0.02</v>
      </c>
      <c r="OW741" s="591">
        <f t="shared" si="3524"/>
        <v>0</v>
      </c>
    </row>
    <row r="742" spans="2:413" hidden="1" x14ac:dyDescent="0.3">
      <c r="B742">
        <v>316</v>
      </c>
      <c r="C742" s="109" t="str">
        <f t="shared" si="3470"/>
        <v/>
      </c>
      <c r="D742" s="109" t="str">
        <f t="shared" si="3486"/>
        <v/>
      </c>
      <c r="E742" s="109" t="str">
        <f t="shared" si="3471"/>
        <v/>
      </c>
      <c r="F742" s="109" t="str">
        <f t="shared" si="3487"/>
        <v/>
      </c>
      <c r="G742" s="109" t="str">
        <f t="shared" si="3472"/>
        <v/>
      </c>
      <c r="H742" s="109" t="str">
        <f t="shared" si="3488"/>
        <v/>
      </c>
      <c r="I742" s="109" t="str">
        <f t="shared" si="3473"/>
        <v/>
      </c>
      <c r="J742" s="109" t="str">
        <f t="shared" si="3489"/>
        <v/>
      </c>
      <c r="K742" s="109" t="str">
        <f t="shared" si="3474"/>
        <v/>
      </c>
      <c r="L742" s="109" t="str">
        <f t="shared" si="3490"/>
        <v/>
      </c>
      <c r="M742" s="109" t="str">
        <f t="shared" si="3475"/>
        <v/>
      </c>
      <c r="N742" s="109" t="str">
        <f t="shared" si="3491"/>
        <v/>
      </c>
      <c r="O742" s="109" t="str">
        <f t="shared" si="3476"/>
        <v/>
      </c>
      <c r="P742" s="109" t="str">
        <f t="shared" si="3492"/>
        <v/>
      </c>
      <c r="Q742" s="109" t="str">
        <f t="shared" si="3477"/>
        <v/>
      </c>
      <c r="R742" s="109" t="str">
        <f t="shared" si="3493"/>
        <v/>
      </c>
      <c r="S742" s="109" t="str">
        <f t="shared" si="3478"/>
        <v/>
      </c>
      <c r="T742" s="109" t="str">
        <f t="shared" si="3494"/>
        <v/>
      </c>
      <c r="U742" s="109" t="str">
        <f t="shared" si="3479"/>
        <v/>
      </c>
      <c r="V742" s="109" t="str">
        <f t="shared" si="3480"/>
        <v/>
      </c>
      <c r="W742" s="109" t="str">
        <f t="shared" si="3481"/>
        <v/>
      </c>
      <c r="X742" s="109" t="str">
        <f t="shared" si="3521"/>
        <v/>
      </c>
      <c r="Y742" s="109" t="str">
        <f t="shared" si="3482"/>
        <v/>
      </c>
      <c r="Z742" s="109" t="str">
        <f t="shared" si="3495"/>
        <v/>
      </c>
      <c r="AA742" s="109" t="str">
        <f t="shared" si="3483"/>
        <v/>
      </c>
      <c r="AB742" s="109" t="str">
        <f t="shared" si="3496"/>
        <v/>
      </c>
      <c r="AC742" s="109" t="str">
        <f t="shared" si="3484"/>
        <v/>
      </c>
      <c r="AD742" s="109" t="str">
        <f t="shared" si="3497"/>
        <v/>
      </c>
      <c r="AE742" s="109" t="str">
        <f t="shared" si="3485"/>
        <v/>
      </c>
      <c r="AF742" s="109" t="str">
        <f t="shared" si="3498"/>
        <v/>
      </c>
      <c r="AG742" s="109" t="str">
        <f t="shared" si="3499"/>
        <v/>
      </c>
      <c r="AH742" s="109" t="str">
        <f t="shared" si="3500"/>
        <v/>
      </c>
      <c r="AI742" s="35" t="str">
        <f t="shared" si="3501"/>
        <v/>
      </c>
      <c r="AJ742" s="109" t="str">
        <f t="shared" si="3502"/>
        <v/>
      </c>
      <c r="AK742" s="35" t="str">
        <f t="shared" si="3503"/>
        <v/>
      </c>
      <c r="AL742" s="109" t="str">
        <f t="shared" si="3504"/>
        <v/>
      </c>
      <c r="AM742" s="35" t="str">
        <f t="shared" si="3505"/>
        <v/>
      </c>
      <c r="AN742" s="109" t="str">
        <f t="shared" si="3506"/>
        <v/>
      </c>
      <c r="AO742" s="35" t="str">
        <f t="shared" si="3507"/>
        <v/>
      </c>
      <c r="AP742" s="109" t="str">
        <f t="shared" si="3508"/>
        <v/>
      </c>
      <c r="BB742">
        <v>317</v>
      </c>
      <c r="BE742" s="327">
        <f t="shared" si="3469"/>
        <v>10000</v>
      </c>
      <c r="JE742" s="327"/>
      <c r="JF742" s="327"/>
      <c r="MZ742">
        <v>316</v>
      </c>
      <c r="NA742" s="591">
        <f t="shared" si="3522"/>
        <v>0.02</v>
      </c>
      <c r="OU742">
        <v>316</v>
      </c>
      <c r="OV742" s="591">
        <f t="shared" si="3523"/>
        <v>0.02</v>
      </c>
      <c r="OW742" s="591">
        <f t="shared" si="3524"/>
        <v>0</v>
      </c>
    </row>
    <row r="743" spans="2:413" hidden="1" x14ac:dyDescent="0.3">
      <c r="B743">
        <v>317</v>
      </c>
      <c r="C743" s="109" t="str">
        <f t="shared" si="3470"/>
        <v/>
      </c>
      <c r="D743" s="109" t="str">
        <f t="shared" si="3486"/>
        <v/>
      </c>
      <c r="E743" s="109" t="str">
        <f t="shared" si="3471"/>
        <v/>
      </c>
      <c r="F743" s="109" t="str">
        <f t="shared" si="3487"/>
        <v/>
      </c>
      <c r="G743" s="109" t="str">
        <f t="shared" si="3472"/>
        <v/>
      </c>
      <c r="H743" s="109" t="str">
        <f t="shared" si="3488"/>
        <v/>
      </c>
      <c r="I743" s="109" t="str">
        <f t="shared" si="3473"/>
        <v/>
      </c>
      <c r="J743" s="109" t="str">
        <f t="shared" si="3489"/>
        <v/>
      </c>
      <c r="K743" s="109" t="str">
        <f t="shared" si="3474"/>
        <v/>
      </c>
      <c r="L743" s="109" t="str">
        <f t="shared" si="3490"/>
        <v/>
      </c>
      <c r="M743" s="109" t="str">
        <f t="shared" si="3475"/>
        <v/>
      </c>
      <c r="N743" s="109" t="str">
        <f t="shared" si="3491"/>
        <v/>
      </c>
      <c r="O743" s="109" t="str">
        <f t="shared" si="3476"/>
        <v/>
      </c>
      <c r="P743" s="109" t="str">
        <f t="shared" si="3492"/>
        <v/>
      </c>
      <c r="Q743" s="109" t="str">
        <f t="shared" si="3477"/>
        <v/>
      </c>
      <c r="R743" s="109" t="str">
        <f t="shared" si="3493"/>
        <v/>
      </c>
      <c r="S743" s="109" t="str">
        <f t="shared" si="3478"/>
        <v/>
      </c>
      <c r="T743" s="109" t="str">
        <f t="shared" si="3494"/>
        <v/>
      </c>
      <c r="U743" s="109" t="str">
        <f t="shared" si="3479"/>
        <v/>
      </c>
      <c r="V743" s="109" t="str">
        <f t="shared" si="3480"/>
        <v/>
      </c>
      <c r="W743" s="109" t="str">
        <f t="shared" si="3481"/>
        <v/>
      </c>
      <c r="X743" s="109" t="str">
        <f t="shared" si="3521"/>
        <v/>
      </c>
      <c r="Y743" s="109" t="str">
        <f t="shared" si="3482"/>
        <v/>
      </c>
      <c r="Z743" s="109" t="str">
        <f t="shared" si="3495"/>
        <v/>
      </c>
      <c r="AA743" s="109" t="str">
        <f t="shared" si="3483"/>
        <v/>
      </c>
      <c r="AB743" s="109" t="str">
        <f t="shared" si="3496"/>
        <v/>
      </c>
      <c r="AC743" s="109" t="str">
        <f t="shared" si="3484"/>
        <v/>
      </c>
      <c r="AD743" s="109" t="str">
        <f t="shared" si="3497"/>
        <v/>
      </c>
      <c r="AE743" s="109" t="str">
        <f t="shared" si="3485"/>
        <v/>
      </c>
      <c r="AF743" s="109" t="str">
        <f t="shared" si="3498"/>
        <v/>
      </c>
      <c r="AG743" s="109" t="str">
        <f t="shared" si="3499"/>
        <v/>
      </c>
      <c r="AH743" s="109" t="str">
        <f t="shared" si="3500"/>
        <v/>
      </c>
      <c r="AI743" s="35" t="str">
        <f t="shared" si="3501"/>
        <v/>
      </c>
      <c r="AJ743" s="109" t="str">
        <f t="shared" si="3502"/>
        <v/>
      </c>
      <c r="AK743" s="35" t="str">
        <f t="shared" si="3503"/>
        <v/>
      </c>
      <c r="AL743" s="109" t="str">
        <f t="shared" si="3504"/>
        <v/>
      </c>
      <c r="AM743" s="35" t="str">
        <f t="shared" si="3505"/>
        <v/>
      </c>
      <c r="AN743" s="109" t="str">
        <f t="shared" si="3506"/>
        <v/>
      </c>
      <c r="AO743" s="35" t="str">
        <f t="shared" si="3507"/>
        <v/>
      </c>
      <c r="AP743" s="109" t="str">
        <f t="shared" si="3508"/>
        <v/>
      </c>
      <c r="BB743">
        <v>318</v>
      </c>
      <c r="BE743" s="327">
        <f t="shared" si="3469"/>
        <v>10000</v>
      </c>
      <c r="JE743" s="327"/>
      <c r="JF743" s="327"/>
      <c r="MZ743">
        <v>317</v>
      </c>
      <c r="NA743" s="591">
        <f t="shared" si="3522"/>
        <v>0.02</v>
      </c>
      <c r="OU743">
        <v>317</v>
      </c>
      <c r="OV743" s="591">
        <f t="shared" si="3523"/>
        <v>0.02</v>
      </c>
      <c r="OW743" s="591">
        <f t="shared" si="3524"/>
        <v>0</v>
      </c>
    </row>
    <row r="744" spans="2:413" hidden="1" x14ac:dyDescent="0.3">
      <c r="B744">
        <v>318</v>
      </c>
      <c r="C744" s="109" t="str">
        <f t="shared" si="3470"/>
        <v/>
      </c>
      <c r="D744" s="109" t="str">
        <f t="shared" si="3486"/>
        <v/>
      </c>
      <c r="E744" s="109" t="str">
        <f t="shared" si="3471"/>
        <v/>
      </c>
      <c r="F744" s="109" t="str">
        <f t="shared" si="3487"/>
        <v/>
      </c>
      <c r="G744" s="109" t="str">
        <f t="shared" si="3472"/>
        <v/>
      </c>
      <c r="H744" s="109" t="str">
        <f t="shared" si="3488"/>
        <v/>
      </c>
      <c r="I744" s="109" t="str">
        <f t="shared" si="3473"/>
        <v/>
      </c>
      <c r="J744" s="109" t="str">
        <f t="shared" si="3489"/>
        <v/>
      </c>
      <c r="K744" s="109" t="str">
        <f t="shared" si="3474"/>
        <v/>
      </c>
      <c r="L744" s="109" t="str">
        <f t="shared" si="3490"/>
        <v/>
      </c>
      <c r="M744" s="109" t="str">
        <f t="shared" si="3475"/>
        <v/>
      </c>
      <c r="N744" s="109" t="str">
        <f t="shared" si="3491"/>
        <v/>
      </c>
      <c r="O744" s="109" t="str">
        <f t="shared" si="3476"/>
        <v/>
      </c>
      <c r="P744" s="109" t="str">
        <f t="shared" si="3492"/>
        <v/>
      </c>
      <c r="Q744" s="109" t="str">
        <f t="shared" si="3477"/>
        <v/>
      </c>
      <c r="R744" s="109" t="str">
        <f t="shared" si="3493"/>
        <v/>
      </c>
      <c r="S744" s="109" t="str">
        <f t="shared" si="3478"/>
        <v/>
      </c>
      <c r="T744" s="109" t="str">
        <f t="shared" si="3494"/>
        <v/>
      </c>
      <c r="U744" s="109" t="str">
        <f t="shared" si="3479"/>
        <v/>
      </c>
      <c r="V744" s="109" t="str">
        <f t="shared" si="3480"/>
        <v/>
      </c>
      <c r="W744" s="109" t="str">
        <f t="shared" si="3481"/>
        <v/>
      </c>
      <c r="X744" s="109" t="str">
        <f t="shared" si="3521"/>
        <v/>
      </c>
      <c r="Y744" s="109" t="str">
        <f t="shared" si="3482"/>
        <v/>
      </c>
      <c r="Z744" s="109" t="str">
        <f t="shared" si="3495"/>
        <v/>
      </c>
      <c r="AA744" s="109" t="str">
        <f t="shared" si="3483"/>
        <v/>
      </c>
      <c r="AB744" s="109" t="str">
        <f t="shared" si="3496"/>
        <v/>
      </c>
      <c r="AC744" s="109" t="str">
        <f t="shared" si="3484"/>
        <v/>
      </c>
      <c r="AD744" s="109" t="str">
        <f t="shared" si="3497"/>
        <v/>
      </c>
      <c r="AE744" s="109" t="str">
        <f t="shared" si="3485"/>
        <v/>
      </c>
      <c r="AF744" s="109" t="str">
        <f t="shared" si="3498"/>
        <v/>
      </c>
      <c r="AG744" s="109" t="str">
        <f t="shared" si="3499"/>
        <v/>
      </c>
      <c r="AH744" s="109" t="str">
        <f t="shared" si="3500"/>
        <v/>
      </c>
      <c r="AI744" s="35" t="str">
        <f t="shared" si="3501"/>
        <v/>
      </c>
      <c r="AJ744" s="109" t="str">
        <f t="shared" si="3502"/>
        <v/>
      </c>
      <c r="AK744" s="35" t="str">
        <f t="shared" si="3503"/>
        <v/>
      </c>
      <c r="AL744" s="109" t="str">
        <f t="shared" si="3504"/>
        <v/>
      </c>
      <c r="AM744" s="35" t="str">
        <f t="shared" si="3505"/>
        <v/>
      </c>
      <c r="AN744" s="109" t="str">
        <f t="shared" si="3506"/>
        <v/>
      </c>
      <c r="AO744" s="35" t="str">
        <f t="shared" si="3507"/>
        <v/>
      </c>
      <c r="AP744" s="109" t="str">
        <f t="shared" si="3508"/>
        <v/>
      </c>
      <c r="BB744">
        <v>319</v>
      </c>
      <c r="BE744" s="327">
        <f t="shared" si="3469"/>
        <v>10000</v>
      </c>
      <c r="JE744" s="327"/>
      <c r="JF744" s="327"/>
      <c r="MZ744">
        <v>318</v>
      </c>
      <c r="NA744" s="591">
        <f t="shared" si="3522"/>
        <v>0.02</v>
      </c>
      <c r="OU744">
        <v>318</v>
      </c>
      <c r="OV744" s="591">
        <f t="shared" si="3523"/>
        <v>0.02</v>
      </c>
      <c r="OW744" s="591">
        <f t="shared" si="3524"/>
        <v>0</v>
      </c>
    </row>
    <row r="745" spans="2:413" hidden="1" x14ac:dyDescent="0.3">
      <c r="B745">
        <v>319</v>
      </c>
      <c r="C745" s="109" t="str">
        <f t="shared" si="3470"/>
        <v/>
      </c>
      <c r="D745" s="109" t="str">
        <f t="shared" si="3486"/>
        <v/>
      </c>
      <c r="E745" s="109" t="str">
        <f t="shared" si="3471"/>
        <v/>
      </c>
      <c r="F745" s="109" t="str">
        <f t="shared" si="3487"/>
        <v/>
      </c>
      <c r="G745" s="109" t="str">
        <f t="shared" si="3472"/>
        <v/>
      </c>
      <c r="H745" s="109" t="str">
        <f t="shared" si="3488"/>
        <v/>
      </c>
      <c r="I745" s="109" t="str">
        <f t="shared" si="3473"/>
        <v/>
      </c>
      <c r="J745" s="109" t="str">
        <f t="shared" si="3489"/>
        <v/>
      </c>
      <c r="K745" s="109" t="str">
        <f t="shared" si="3474"/>
        <v/>
      </c>
      <c r="L745" s="109" t="str">
        <f t="shared" si="3490"/>
        <v/>
      </c>
      <c r="M745" s="109" t="str">
        <f t="shared" si="3475"/>
        <v/>
      </c>
      <c r="N745" s="109" t="str">
        <f t="shared" si="3491"/>
        <v/>
      </c>
      <c r="O745" s="109" t="str">
        <f t="shared" si="3476"/>
        <v/>
      </c>
      <c r="P745" s="109" t="str">
        <f t="shared" si="3492"/>
        <v/>
      </c>
      <c r="Q745" s="109" t="str">
        <f t="shared" si="3477"/>
        <v/>
      </c>
      <c r="R745" s="109" t="str">
        <f t="shared" si="3493"/>
        <v/>
      </c>
      <c r="S745" s="109" t="str">
        <f t="shared" si="3478"/>
        <v/>
      </c>
      <c r="T745" s="109" t="str">
        <f t="shared" si="3494"/>
        <v/>
      </c>
      <c r="U745" s="109" t="str">
        <f t="shared" si="3479"/>
        <v/>
      </c>
      <c r="V745" s="109" t="str">
        <f t="shared" si="3480"/>
        <v/>
      </c>
      <c r="W745" s="109" t="str">
        <f t="shared" si="3481"/>
        <v/>
      </c>
      <c r="X745" s="109" t="str">
        <f t="shared" si="3521"/>
        <v/>
      </c>
      <c r="Y745" s="109" t="str">
        <f t="shared" si="3482"/>
        <v/>
      </c>
      <c r="Z745" s="109" t="str">
        <f t="shared" si="3495"/>
        <v/>
      </c>
      <c r="AA745" s="109" t="str">
        <f t="shared" si="3483"/>
        <v/>
      </c>
      <c r="AB745" s="109" t="str">
        <f t="shared" si="3496"/>
        <v/>
      </c>
      <c r="AC745" s="109" t="str">
        <f t="shared" si="3484"/>
        <v/>
      </c>
      <c r="AD745" s="109" t="str">
        <f t="shared" si="3497"/>
        <v/>
      </c>
      <c r="AE745" s="109" t="str">
        <f t="shared" si="3485"/>
        <v/>
      </c>
      <c r="AF745" s="109" t="str">
        <f t="shared" si="3498"/>
        <v/>
      </c>
      <c r="AG745" s="109" t="str">
        <f t="shared" si="3499"/>
        <v/>
      </c>
      <c r="AH745" s="109" t="str">
        <f t="shared" si="3500"/>
        <v/>
      </c>
      <c r="AI745" s="35" t="str">
        <f t="shared" si="3501"/>
        <v/>
      </c>
      <c r="AJ745" s="109" t="str">
        <f t="shared" si="3502"/>
        <v/>
      </c>
      <c r="AK745" s="35" t="str">
        <f t="shared" si="3503"/>
        <v/>
      </c>
      <c r="AL745" s="109" t="str">
        <f t="shared" si="3504"/>
        <v/>
      </c>
      <c r="AM745" s="35" t="str">
        <f t="shared" si="3505"/>
        <v/>
      </c>
      <c r="AN745" s="109" t="str">
        <f t="shared" si="3506"/>
        <v/>
      </c>
      <c r="AO745" s="35" t="str">
        <f t="shared" si="3507"/>
        <v/>
      </c>
      <c r="AP745" s="109" t="str">
        <f t="shared" si="3508"/>
        <v/>
      </c>
      <c r="BB745">
        <v>320</v>
      </c>
      <c r="BE745" s="327">
        <f t="shared" si="3469"/>
        <v>10000</v>
      </c>
      <c r="JE745" s="327"/>
      <c r="JF745" s="327"/>
      <c r="MZ745">
        <v>319</v>
      </c>
      <c r="NA745" s="591">
        <f t="shared" si="3522"/>
        <v>0.02</v>
      </c>
      <c r="OU745">
        <v>319</v>
      </c>
      <c r="OV745" s="591">
        <f t="shared" si="3523"/>
        <v>0.02</v>
      </c>
      <c r="OW745" s="591">
        <f t="shared" si="3524"/>
        <v>0</v>
      </c>
    </row>
    <row r="746" spans="2:413" hidden="1" x14ac:dyDescent="0.3">
      <c r="B746">
        <v>320</v>
      </c>
      <c r="C746" s="109" t="str">
        <f t="shared" si="3470"/>
        <v/>
      </c>
      <c r="D746" s="109" t="str">
        <f t="shared" si="3486"/>
        <v/>
      </c>
      <c r="E746" s="109" t="str">
        <f t="shared" si="3471"/>
        <v/>
      </c>
      <c r="F746" s="109" t="str">
        <f t="shared" si="3487"/>
        <v/>
      </c>
      <c r="G746" s="109" t="str">
        <f t="shared" si="3472"/>
        <v/>
      </c>
      <c r="H746" s="109" t="str">
        <f t="shared" si="3488"/>
        <v/>
      </c>
      <c r="I746" s="109" t="str">
        <f t="shared" si="3473"/>
        <v/>
      </c>
      <c r="J746" s="109" t="str">
        <f t="shared" si="3489"/>
        <v/>
      </c>
      <c r="K746" s="109" t="str">
        <f t="shared" si="3474"/>
        <v/>
      </c>
      <c r="L746" s="109" t="str">
        <f t="shared" si="3490"/>
        <v/>
      </c>
      <c r="M746" s="109" t="str">
        <f t="shared" si="3475"/>
        <v/>
      </c>
      <c r="N746" s="109" t="str">
        <f t="shared" si="3491"/>
        <v/>
      </c>
      <c r="O746" s="109" t="str">
        <f t="shared" si="3476"/>
        <v/>
      </c>
      <c r="P746" s="109" t="str">
        <f t="shared" si="3492"/>
        <v/>
      </c>
      <c r="Q746" s="109" t="str">
        <f t="shared" si="3477"/>
        <v/>
      </c>
      <c r="R746" s="109" t="str">
        <f t="shared" si="3493"/>
        <v/>
      </c>
      <c r="S746" s="109" t="str">
        <f t="shared" si="3478"/>
        <v/>
      </c>
      <c r="T746" s="109" t="str">
        <f t="shared" si="3494"/>
        <v/>
      </c>
      <c r="U746" s="109" t="str">
        <f t="shared" si="3479"/>
        <v/>
      </c>
      <c r="V746" s="109" t="str">
        <f t="shared" si="3480"/>
        <v/>
      </c>
      <c r="W746" s="109" t="str">
        <f t="shared" si="3481"/>
        <v/>
      </c>
      <c r="X746" s="109" t="str">
        <f t="shared" si="3521"/>
        <v/>
      </c>
      <c r="Y746" s="109" t="str">
        <f t="shared" si="3482"/>
        <v/>
      </c>
      <c r="Z746" s="109" t="str">
        <f t="shared" si="3495"/>
        <v/>
      </c>
      <c r="AA746" s="109" t="str">
        <f t="shared" si="3483"/>
        <v/>
      </c>
      <c r="AB746" s="109" t="str">
        <f t="shared" si="3496"/>
        <v/>
      </c>
      <c r="AC746" s="109" t="str">
        <f t="shared" si="3484"/>
        <v/>
      </c>
      <c r="AD746" s="109" t="str">
        <f t="shared" si="3497"/>
        <v/>
      </c>
      <c r="AE746" s="109" t="str">
        <f t="shared" si="3485"/>
        <v/>
      </c>
      <c r="AF746" s="109" t="str">
        <f t="shared" si="3498"/>
        <v/>
      </c>
      <c r="AG746" s="109" t="str">
        <f t="shared" si="3499"/>
        <v/>
      </c>
      <c r="AH746" s="109" t="str">
        <f t="shared" si="3500"/>
        <v/>
      </c>
      <c r="AI746" s="35" t="str">
        <f t="shared" si="3501"/>
        <v/>
      </c>
      <c r="AJ746" s="109" t="str">
        <f t="shared" si="3502"/>
        <v/>
      </c>
      <c r="AK746" s="35" t="str">
        <f t="shared" si="3503"/>
        <v/>
      </c>
      <c r="AL746" s="109" t="str">
        <f t="shared" si="3504"/>
        <v/>
      </c>
      <c r="AM746" s="35" t="str">
        <f t="shared" si="3505"/>
        <v/>
      </c>
      <c r="AN746" s="109" t="str">
        <f t="shared" si="3506"/>
        <v/>
      </c>
      <c r="AO746" s="35" t="str">
        <f t="shared" si="3507"/>
        <v/>
      </c>
      <c r="AP746" s="109" t="str">
        <f t="shared" si="3508"/>
        <v/>
      </c>
      <c r="BB746">
        <v>321</v>
      </c>
      <c r="BE746" s="327">
        <f t="shared" ref="BE746:BE785" si="3525">IF(AK382=$B$7,BE382,10000)</f>
        <v>10000</v>
      </c>
      <c r="JE746" s="327"/>
      <c r="JF746" s="327"/>
      <c r="MZ746">
        <v>320</v>
      </c>
      <c r="NA746" s="591">
        <f t="shared" si="3522"/>
        <v>0.02</v>
      </c>
      <c r="OU746">
        <v>320</v>
      </c>
      <c r="OV746" s="591">
        <f t="shared" si="3523"/>
        <v>0.02</v>
      </c>
      <c r="OW746" s="591">
        <f t="shared" si="3524"/>
        <v>0</v>
      </c>
    </row>
    <row r="747" spans="2:413" hidden="1" x14ac:dyDescent="0.3">
      <c r="B747">
        <v>321</v>
      </c>
      <c r="C747" s="109" t="str">
        <f t="shared" ref="C747:C786" si="3526">IF(C382&gt;0,C382,"")</f>
        <v/>
      </c>
      <c r="D747" s="109" t="str">
        <f t="shared" si="3486"/>
        <v/>
      </c>
      <c r="E747" s="109" t="str">
        <f t="shared" ref="E747:E786" si="3527">IF(U382&gt;0,U382,"")</f>
        <v/>
      </c>
      <c r="F747" s="109" t="str">
        <f t="shared" si="3487"/>
        <v/>
      </c>
      <c r="G747" s="109" t="str">
        <f t="shared" ref="G747:G786" si="3528">IF(AL382&gt;0,AL382,"")</f>
        <v/>
      </c>
      <c r="H747" s="109" t="str">
        <f t="shared" si="3488"/>
        <v/>
      </c>
      <c r="I747" s="109" t="str">
        <f t="shared" ref="I747:I786" si="3529">IF(BL382&gt;0,BL382,"")</f>
        <v/>
      </c>
      <c r="J747" s="109" t="str">
        <f t="shared" si="3489"/>
        <v/>
      </c>
      <c r="K747" s="109" t="str">
        <f t="shared" ref="K747:K786" si="3530">IF(CM382&gt;0,CM382,"")</f>
        <v/>
      </c>
      <c r="L747" s="109" t="str">
        <f t="shared" si="3490"/>
        <v/>
      </c>
      <c r="M747" s="109" t="str">
        <f t="shared" ref="M747:M786" si="3531">IF(DF382&gt;0,DF382,"")</f>
        <v/>
      </c>
      <c r="N747" s="109" t="str">
        <f t="shared" si="3491"/>
        <v/>
      </c>
      <c r="O747" s="109" t="str">
        <f t="shared" ref="O747:O786" si="3532">IF(DW382&gt;0,DW382,"")</f>
        <v/>
      </c>
      <c r="P747" s="109" t="str">
        <f t="shared" si="3492"/>
        <v/>
      </c>
      <c r="Q747" s="109" t="str">
        <f t="shared" ref="Q747:Q786" si="3533">IF(EV382&gt;0,EV382,"")</f>
        <v/>
      </c>
      <c r="R747" s="109" t="str">
        <f t="shared" si="3493"/>
        <v/>
      </c>
      <c r="S747" s="109" t="str">
        <f t="shared" ref="S747:S786" si="3534">IF(FM382&gt;0,FM382,"")</f>
        <v/>
      </c>
      <c r="T747" s="109" t="str">
        <f t="shared" si="3494"/>
        <v/>
      </c>
      <c r="U747" s="109" t="str">
        <f t="shared" ref="U747:U786" si="3535">IF(GN382&gt;0,GN382,"")</f>
        <v/>
      </c>
      <c r="V747" s="109" t="str">
        <f t="shared" ref="V747:V786" si="3536">IF($B747=$I$7,0,U747)</f>
        <v/>
      </c>
      <c r="W747" s="109" t="str">
        <f t="shared" ref="W747:W786" si="3537">IF(HG382&gt;0,HG382,"")</f>
        <v/>
      </c>
      <c r="X747" s="109" t="str">
        <f t="shared" si="3521"/>
        <v/>
      </c>
      <c r="Y747" s="109" t="str">
        <f t="shared" ref="Y747:Y786" si="3538">IF(HY382&gt;0,HY382,"")</f>
        <v/>
      </c>
      <c r="Z747" s="109" t="str">
        <f t="shared" si="3495"/>
        <v/>
      </c>
      <c r="AA747" s="109" t="str">
        <f t="shared" ref="AA747:AA786" si="3539">IF(IR382&gt;0,IR382,"")</f>
        <v/>
      </c>
      <c r="AB747" s="109" t="str">
        <f t="shared" si="3496"/>
        <v/>
      </c>
      <c r="AC747" s="109" t="str">
        <f t="shared" ref="AC747:AC786" si="3540">IF(JM382&gt;0,JM382,"")</f>
        <v/>
      </c>
      <c r="AD747" s="109" t="str">
        <f t="shared" si="3497"/>
        <v/>
      </c>
      <c r="AE747" s="109" t="str">
        <f t="shared" ref="AE747:AE786" si="3541">IF(KJ382&gt;0,KJ382,"")</f>
        <v/>
      </c>
      <c r="AF747" s="109" t="str">
        <f t="shared" si="3498"/>
        <v/>
      </c>
      <c r="AG747" s="109" t="str">
        <f t="shared" si="3499"/>
        <v/>
      </c>
      <c r="AH747" s="109" t="str">
        <f t="shared" si="3500"/>
        <v/>
      </c>
      <c r="AI747" s="35" t="str">
        <f t="shared" si="3501"/>
        <v/>
      </c>
      <c r="AJ747" s="109" t="str">
        <f t="shared" si="3502"/>
        <v/>
      </c>
      <c r="AK747" s="35" t="str">
        <f t="shared" si="3503"/>
        <v/>
      </c>
      <c r="AL747" s="109" t="str">
        <f t="shared" si="3504"/>
        <v/>
      </c>
      <c r="AM747" s="35" t="str">
        <f t="shared" si="3505"/>
        <v/>
      </c>
      <c r="AN747" s="109" t="str">
        <f t="shared" si="3506"/>
        <v/>
      </c>
      <c r="AO747" s="35" t="str">
        <f t="shared" si="3507"/>
        <v/>
      </c>
      <c r="AP747" s="109" t="str">
        <f t="shared" si="3508"/>
        <v/>
      </c>
      <c r="BB747">
        <v>322</v>
      </c>
      <c r="BE747" s="327">
        <f t="shared" si="3525"/>
        <v>10000</v>
      </c>
      <c r="JE747" s="327"/>
      <c r="JF747" s="327"/>
      <c r="MZ747">
        <v>321</v>
      </c>
      <c r="NA747" s="591">
        <f t="shared" si="3522"/>
        <v>0.02</v>
      </c>
      <c r="OU747">
        <v>321</v>
      </c>
      <c r="OV747" s="591">
        <f t="shared" si="3523"/>
        <v>0.02</v>
      </c>
      <c r="OW747" s="591">
        <f t="shared" si="3524"/>
        <v>0</v>
      </c>
    </row>
    <row r="748" spans="2:413" hidden="1" x14ac:dyDescent="0.3">
      <c r="B748">
        <v>322</v>
      </c>
      <c r="C748" s="109" t="str">
        <f t="shared" si="3526"/>
        <v/>
      </c>
      <c r="D748" s="109" t="str">
        <f t="shared" ref="D748:D786" si="3542">IF(B748=$I$7,0,C748)</f>
        <v/>
      </c>
      <c r="E748" s="109" t="str">
        <f t="shared" si="3527"/>
        <v/>
      </c>
      <c r="F748" s="109" t="str">
        <f t="shared" ref="F748:F786" si="3543">IF($B748=$I$7,0,E748)</f>
        <v/>
      </c>
      <c r="G748" s="109" t="str">
        <f t="shared" si="3528"/>
        <v/>
      </c>
      <c r="H748" s="109" t="str">
        <f t="shared" ref="H748:H786" si="3544">IF($B748=$I$7,0,G748)</f>
        <v/>
      </c>
      <c r="I748" s="109" t="str">
        <f t="shared" si="3529"/>
        <v/>
      </c>
      <c r="J748" s="109" t="str">
        <f t="shared" ref="J748:J786" si="3545">IF($B748=$I$7,0,I748)</f>
        <v/>
      </c>
      <c r="K748" s="109" t="str">
        <f t="shared" si="3530"/>
        <v/>
      </c>
      <c r="L748" s="109" t="str">
        <f t="shared" ref="L748:L785" si="3546">IF($B748=$I$7,0,K748)</f>
        <v/>
      </c>
      <c r="M748" s="109" t="str">
        <f t="shared" si="3531"/>
        <v/>
      </c>
      <c r="N748" s="109" t="str">
        <f t="shared" ref="N748:N786" si="3547">IF($B748=$I$7,0,M748)</f>
        <v/>
      </c>
      <c r="O748" s="109" t="str">
        <f t="shared" si="3532"/>
        <v/>
      </c>
      <c r="P748" s="109" t="str">
        <f t="shared" ref="P748:P786" si="3548">IF($B748=$I$7,0,O748)</f>
        <v/>
      </c>
      <c r="Q748" s="109" t="str">
        <f t="shared" si="3533"/>
        <v/>
      </c>
      <c r="R748" s="109" t="str">
        <f t="shared" ref="R748:R786" si="3549">IF($B748=$I$7,0,Q748)</f>
        <v/>
      </c>
      <c r="S748" s="109" t="str">
        <f t="shared" si="3534"/>
        <v/>
      </c>
      <c r="T748" s="109" t="str">
        <f t="shared" ref="T748:T786" si="3550">IF($B748=$I$7,0,S748)</f>
        <v/>
      </c>
      <c r="U748" s="109" t="str">
        <f t="shared" si="3535"/>
        <v/>
      </c>
      <c r="V748" s="109" t="str">
        <f t="shared" si="3536"/>
        <v/>
      </c>
      <c r="W748" s="109" t="str">
        <f t="shared" si="3537"/>
        <v/>
      </c>
      <c r="X748" s="109" t="str">
        <f t="shared" si="3521"/>
        <v/>
      </c>
      <c r="Y748" s="109" t="str">
        <f t="shared" si="3538"/>
        <v/>
      </c>
      <c r="Z748" s="109" t="str">
        <f t="shared" ref="Z748:Z786" si="3551">IF($B748=$I$7,0,Y748)</f>
        <v/>
      </c>
      <c r="AA748" s="109" t="str">
        <f t="shared" si="3539"/>
        <v/>
      </c>
      <c r="AB748" s="109" t="str">
        <f t="shared" ref="AB748:AB786" si="3552">IF($B748=$I$7,0,AA748)</f>
        <v/>
      </c>
      <c r="AC748" s="109" t="str">
        <f t="shared" si="3540"/>
        <v/>
      </c>
      <c r="AD748" s="109" t="str">
        <f t="shared" ref="AD748:AD786" si="3553">IF($B748=$I$7,0,AC748)</f>
        <v/>
      </c>
      <c r="AE748" s="109" t="str">
        <f t="shared" si="3541"/>
        <v/>
      </c>
      <c r="AF748" s="109" t="str">
        <f t="shared" ref="AF748:AF786" si="3554">IF($B748=$I$7,0,AE748)</f>
        <v/>
      </c>
      <c r="AG748" s="109" t="str">
        <f t="shared" ref="AG748:AG786" si="3555">IF(LO383&gt;0,LO383,"")</f>
        <v/>
      </c>
      <c r="AH748" s="109" t="str">
        <f t="shared" ref="AH748:AH786" si="3556">IF($B748=$I$7,0,AG748)</f>
        <v/>
      </c>
      <c r="AI748" s="35" t="str">
        <f t="shared" ref="AI748:AI786" si="3557">IF(MH383&gt;0,MH383,"")</f>
        <v/>
      </c>
      <c r="AJ748" s="109" t="str">
        <f t="shared" ref="AJ748:AJ786" si="3558">IF($B748=$I$7,0,AI748)</f>
        <v/>
      </c>
      <c r="AK748" s="35" t="str">
        <f t="shared" ref="AK748:AK786" si="3559">IF(MZ383&gt;0,MZ383,"")</f>
        <v/>
      </c>
      <c r="AL748" s="109" t="str">
        <f t="shared" ref="AL748:AL786" si="3560">IF($B748=$I$7,0,AK748)</f>
        <v/>
      </c>
      <c r="AM748" s="35" t="str">
        <f t="shared" ref="AM748:AM786" si="3561">IF(NY383&gt;0,NY383,"")</f>
        <v/>
      </c>
      <c r="AN748" s="109" t="str">
        <f t="shared" ref="AN748:AN786" si="3562">IF($B748=$I$7,0,AM748)</f>
        <v/>
      </c>
      <c r="AO748" s="35" t="str">
        <f t="shared" ref="AO748:AO786" si="3563">IF(OS383&gt;0,OS383,"")</f>
        <v/>
      </c>
      <c r="AP748" s="109" t="str">
        <f t="shared" ref="AP748:AP786" si="3564">IF($B748=$I$7,0,AO748)</f>
        <v/>
      </c>
      <c r="BB748">
        <v>323</v>
      </c>
      <c r="BE748" s="327">
        <f t="shared" si="3525"/>
        <v>10000</v>
      </c>
      <c r="JE748" s="327"/>
      <c r="JF748" s="327"/>
      <c r="MZ748">
        <v>322</v>
      </c>
      <c r="NA748" s="591">
        <f t="shared" si="3522"/>
        <v>0.02</v>
      </c>
      <c r="OU748">
        <v>322</v>
      </c>
      <c r="OV748" s="591">
        <f t="shared" si="3523"/>
        <v>0.02</v>
      </c>
      <c r="OW748" s="591">
        <f t="shared" si="3524"/>
        <v>0</v>
      </c>
    </row>
    <row r="749" spans="2:413" hidden="1" x14ac:dyDescent="0.3">
      <c r="B749">
        <v>323</v>
      </c>
      <c r="C749" s="109" t="str">
        <f t="shared" si="3526"/>
        <v/>
      </c>
      <c r="D749" s="109" t="str">
        <f t="shared" si="3542"/>
        <v/>
      </c>
      <c r="E749" s="109" t="str">
        <f t="shared" si="3527"/>
        <v/>
      </c>
      <c r="F749" s="109" t="str">
        <f t="shared" si="3543"/>
        <v/>
      </c>
      <c r="G749" s="109" t="str">
        <f t="shared" si="3528"/>
        <v/>
      </c>
      <c r="H749" s="109" t="str">
        <f t="shared" si="3544"/>
        <v/>
      </c>
      <c r="I749" s="109" t="str">
        <f t="shared" si="3529"/>
        <v/>
      </c>
      <c r="J749" s="109" t="str">
        <f t="shared" si="3545"/>
        <v/>
      </c>
      <c r="K749" s="109" t="str">
        <f t="shared" si="3530"/>
        <v/>
      </c>
      <c r="L749" s="109" t="str">
        <f t="shared" si="3546"/>
        <v/>
      </c>
      <c r="M749" s="109" t="str">
        <f t="shared" si="3531"/>
        <v/>
      </c>
      <c r="N749" s="109" t="str">
        <f t="shared" si="3547"/>
        <v/>
      </c>
      <c r="O749" s="109" t="str">
        <f t="shared" si="3532"/>
        <v/>
      </c>
      <c r="P749" s="109" t="str">
        <f t="shared" si="3548"/>
        <v/>
      </c>
      <c r="Q749" s="109" t="str">
        <f t="shared" si="3533"/>
        <v/>
      </c>
      <c r="R749" s="109" t="str">
        <f t="shared" si="3549"/>
        <v/>
      </c>
      <c r="S749" s="109" t="str">
        <f t="shared" si="3534"/>
        <v/>
      </c>
      <c r="T749" s="109" t="str">
        <f t="shared" si="3550"/>
        <v/>
      </c>
      <c r="U749" s="109" t="str">
        <f t="shared" si="3535"/>
        <v/>
      </c>
      <c r="V749" s="109" t="str">
        <f t="shared" si="3536"/>
        <v/>
      </c>
      <c r="W749" s="109" t="str">
        <f t="shared" si="3537"/>
        <v/>
      </c>
      <c r="X749" s="109" t="str">
        <f t="shared" si="3521"/>
        <v/>
      </c>
      <c r="Y749" s="109" t="str">
        <f t="shared" si="3538"/>
        <v/>
      </c>
      <c r="Z749" s="109" t="str">
        <f t="shared" si="3551"/>
        <v/>
      </c>
      <c r="AA749" s="109" t="str">
        <f t="shared" si="3539"/>
        <v/>
      </c>
      <c r="AB749" s="109" t="str">
        <f t="shared" si="3552"/>
        <v/>
      </c>
      <c r="AC749" s="109" t="str">
        <f t="shared" si="3540"/>
        <v/>
      </c>
      <c r="AD749" s="109" t="str">
        <f t="shared" si="3553"/>
        <v/>
      </c>
      <c r="AE749" s="109" t="str">
        <f t="shared" si="3541"/>
        <v/>
      </c>
      <c r="AF749" s="109" t="str">
        <f t="shared" si="3554"/>
        <v/>
      </c>
      <c r="AG749" s="109" t="str">
        <f t="shared" si="3555"/>
        <v/>
      </c>
      <c r="AH749" s="109" t="str">
        <f t="shared" si="3556"/>
        <v/>
      </c>
      <c r="AI749" s="35" t="str">
        <f t="shared" si="3557"/>
        <v/>
      </c>
      <c r="AJ749" s="109" t="str">
        <f t="shared" si="3558"/>
        <v/>
      </c>
      <c r="AK749" s="35" t="str">
        <f t="shared" si="3559"/>
        <v/>
      </c>
      <c r="AL749" s="109" t="str">
        <f t="shared" si="3560"/>
        <v/>
      </c>
      <c r="AM749" s="35" t="str">
        <f t="shared" si="3561"/>
        <v/>
      </c>
      <c r="AN749" s="109" t="str">
        <f t="shared" si="3562"/>
        <v/>
      </c>
      <c r="AO749" s="35" t="str">
        <f t="shared" si="3563"/>
        <v/>
      </c>
      <c r="AP749" s="109" t="str">
        <f t="shared" si="3564"/>
        <v/>
      </c>
      <c r="BB749">
        <v>324</v>
      </c>
      <c r="BE749" s="327">
        <f t="shared" si="3525"/>
        <v>10000</v>
      </c>
      <c r="JE749" s="327"/>
      <c r="JF749" s="327"/>
      <c r="MZ749">
        <v>323</v>
      </c>
      <c r="NA749" s="591">
        <f t="shared" si="3522"/>
        <v>0.02</v>
      </c>
      <c r="OU749">
        <v>323</v>
      </c>
      <c r="OV749" s="591">
        <f t="shared" si="3523"/>
        <v>0.02</v>
      </c>
      <c r="OW749" s="591">
        <f t="shared" si="3524"/>
        <v>0</v>
      </c>
    </row>
    <row r="750" spans="2:413" hidden="1" x14ac:dyDescent="0.3">
      <c r="B750">
        <v>324</v>
      </c>
      <c r="C750" s="109" t="str">
        <f t="shared" si="3526"/>
        <v/>
      </c>
      <c r="D750" s="109" t="str">
        <f t="shared" si="3542"/>
        <v/>
      </c>
      <c r="E750" s="109" t="str">
        <f t="shared" si="3527"/>
        <v/>
      </c>
      <c r="F750" s="109" t="str">
        <f t="shared" si="3543"/>
        <v/>
      </c>
      <c r="G750" s="109" t="str">
        <f t="shared" si="3528"/>
        <v/>
      </c>
      <c r="H750" s="109" t="str">
        <f t="shared" si="3544"/>
        <v/>
      </c>
      <c r="I750" s="109" t="str">
        <f t="shared" si="3529"/>
        <v/>
      </c>
      <c r="J750" s="109" t="str">
        <f t="shared" si="3545"/>
        <v/>
      </c>
      <c r="K750" s="109" t="str">
        <f t="shared" si="3530"/>
        <v/>
      </c>
      <c r="L750" s="109" t="str">
        <f t="shared" si="3546"/>
        <v/>
      </c>
      <c r="M750" s="109" t="str">
        <f t="shared" si="3531"/>
        <v/>
      </c>
      <c r="N750" s="109" t="str">
        <f t="shared" si="3547"/>
        <v/>
      </c>
      <c r="O750" s="109" t="str">
        <f t="shared" si="3532"/>
        <v/>
      </c>
      <c r="P750" s="109" t="str">
        <f t="shared" si="3548"/>
        <v/>
      </c>
      <c r="Q750" s="109" t="str">
        <f t="shared" si="3533"/>
        <v/>
      </c>
      <c r="R750" s="109" t="str">
        <f t="shared" si="3549"/>
        <v/>
      </c>
      <c r="S750" s="109" t="str">
        <f t="shared" si="3534"/>
        <v/>
      </c>
      <c r="T750" s="109" t="str">
        <f t="shared" si="3550"/>
        <v/>
      </c>
      <c r="U750" s="109" t="str">
        <f t="shared" si="3535"/>
        <v/>
      </c>
      <c r="V750" s="109" t="str">
        <f t="shared" si="3536"/>
        <v/>
      </c>
      <c r="W750" s="109" t="str">
        <f t="shared" si="3537"/>
        <v/>
      </c>
      <c r="X750" s="109" t="str">
        <f t="shared" si="3521"/>
        <v/>
      </c>
      <c r="Y750" s="109" t="str">
        <f t="shared" si="3538"/>
        <v/>
      </c>
      <c r="Z750" s="109" t="str">
        <f t="shared" si="3551"/>
        <v/>
      </c>
      <c r="AA750" s="109" t="str">
        <f t="shared" si="3539"/>
        <v/>
      </c>
      <c r="AB750" s="109" t="str">
        <f t="shared" si="3552"/>
        <v/>
      </c>
      <c r="AC750" s="109" t="str">
        <f t="shared" si="3540"/>
        <v/>
      </c>
      <c r="AD750" s="109" t="str">
        <f t="shared" si="3553"/>
        <v/>
      </c>
      <c r="AE750" s="109" t="str">
        <f t="shared" si="3541"/>
        <v/>
      </c>
      <c r="AF750" s="109" t="str">
        <f t="shared" si="3554"/>
        <v/>
      </c>
      <c r="AG750" s="109" t="str">
        <f t="shared" si="3555"/>
        <v/>
      </c>
      <c r="AH750" s="109" t="str">
        <f t="shared" si="3556"/>
        <v/>
      </c>
      <c r="AI750" s="35" t="str">
        <f t="shared" si="3557"/>
        <v/>
      </c>
      <c r="AJ750" s="109" t="str">
        <f t="shared" si="3558"/>
        <v/>
      </c>
      <c r="AK750" s="35" t="str">
        <f t="shared" si="3559"/>
        <v/>
      </c>
      <c r="AL750" s="109" t="str">
        <f t="shared" si="3560"/>
        <v/>
      </c>
      <c r="AM750" s="35" t="str">
        <f t="shared" si="3561"/>
        <v/>
      </c>
      <c r="AN750" s="109" t="str">
        <f t="shared" si="3562"/>
        <v/>
      </c>
      <c r="AO750" s="35" t="str">
        <f t="shared" si="3563"/>
        <v/>
      </c>
      <c r="AP750" s="109" t="str">
        <f t="shared" si="3564"/>
        <v/>
      </c>
      <c r="BB750">
        <v>325</v>
      </c>
      <c r="BE750" s="327">
        <f t="shared" si="3525"/>
        <v>10000</v>
      </c>
      <c r="JE750" s="327"/>
      <c r="JF750" s="327"/>
      <c r="MZ750" s="616">
        <v>324</v>
      </c>
      <c r="NA750" s="617">
        <f t="shared" si="3522"/>
        <v>0.02</v>
      </c>
      <c r="OU750" s="616">
        <v>324</v>
      </c>
      <c r="OV750" s="617">
        <f t="shared" si="3523"/>
        <v>0.02</v>
      </c>
      <c r="OW750" s="617">
        <f t="shared" si="3524"/>
        <v>0</v>
      </c>
    </row>
    <row r="751" spans="2:413" hidden="1" x14ac:dyDescent="0.3">
      <c r="B751">
        <v>325</v>
      </c>
      <c r="C751" s="109" t="str">
        <f t="shared" si="3526"/>
        <v/>
      </c>
      <c r="D751" s="109" t="str">
        <f t="shared" si="3542"/>
        <v/>
      </c>
      <c r="E751" s="109" t="str">
        <f t="shared" si="3527"/>
        <v/>
      </c>
      <c r="F751" s="109" t="str">
        <f t="shared" si="3543"/>
        <v/>
      </c>
      <c r="G751" s="109" t="str">
        <f t="shared" si="3528"/>
        <v/>
      </c>
      <c r="H751" s="109" t="str">
        <f t="shared" si="3544"/>
        <v/>
      </c>
      <c r="I751" s="109" t="str">
        <f t="shared" si="3529"/>
        <v/>
      </c>
      <c r="J751" s="109" t="str">
        <f t="shared" si="3545"/>
        <v/>
      </c>
      <c r="K751" s="109" t="str">
        <f t="shared" si="3530"/>
        <v/>
      </c>
      <c r="L751" s="109" t="str">
        <f t="shared" si="3546"/>
        <v/>
      </c>
      <c r="M751" s="109" t="str">
        <f t="shared" si="3531"/>
        <v/>
      </c>
      <c r="N751" s="109" t="str">
        <f t="shared" si="3547"/>
        <v/>
      </c>
      <c r="O751" s="109" t="str">
        <f t="shared" si="3532"/>
        <v/>
      </c>
      <c r="P751" s="109" t="str">
        <f t="shared" si="3548"/>
        <v/>
      </c>
      <c r="Q751" s="109" t="str">
        <f t="shared" si="3533"/>
        <v/>
      </c>
      <c r="R751" s="109" t="str">
        <f t="shared" si="3549"/>
        <v/>
      </c>
      <c r="S751" s="109" t="str">
        <f t="shared" si="3534"/>
        <v/>
      </c>
      <c r="T751" s="109" t="str">
        <f t="shared" si="3550"/>
        <v/>
      </c>
      <c r="U751" s="109" t="str">
        <f t="shared" si="3535"/>
        <v/>
      </c>
      <c r="V751" s="109" t="str">
        <f t="shared" si="3536"/>
        <v/>
      </c>
      <c r="W751" s="109" t="str">
        <f t="shared" si="3537"/>
        <v/>
      </c>
      <c r="X751" s="109" t="str">
        <f t="shared" si="3521"/>
        <v/>
      </c>
      <c r="Y751" s="109" t="str">
        <f t="shared" si="3538"/>
        <v/>
      </c>
      <c r="Z751" s="109" t="str">
        <f t="shared" si="3551"/>
        <v/>
      </c>
      <c r="AA751" s="109" t="str">
        <f t="shared" si="3539"/>
        <v/>
      </c>
      <c r="AB751" s="109" t="str">
        <f t="shared" si="3552"/>
        <v/>
      </c>
      <c r="AC751" s="109" t="str">
        <f t="shared" si="3540"/>
        <v/>
      </c>
      <c r="AD751" s="109" t="str">
        <f t="shared" si="3553"/>
        <v/>
      </c>
      <c r="AE751" s="109" t="str">
        <f t="shared" si="3541"/>
        <v/>
      </c>
      <c r="AF751" s="109" t="str">
        <f t="shared" si="3554"/>
        <v/>
      </c>
      <c r="AG751" s="109" t="str">
        <f t="shared" si="3555"/>
        <v/>
      </c>
      <c r="AH751" s="109" t="str">
        <f t="shared" si="3556"/>
        <v/>
      </c>
      <c r="AI751" s="35" t="str">
        <f t="shared" si="3557"/>
        <v/>
      </c>
      <c r="AJ751" s="109" t="str">
        <f t="shared" si="3558"/>
        <v/>
      </c>
      <c r="AK751" s="35" t="str">
        <f t="shared" si="3559"/>
        <v/>
      </c>
      <c r="AL751" s="109" t="str">
        <f t="shared" si="3560"/>
        <v/>
      </c>
      <c r="AM751" s="35" t="str">
        <f t="shared" si="3561"/>
        <v/>
      </c>
      <c r="AN751" s="109" t="str">
        <f t="shared" si="3562"/>
        <v/>
      </c>
      <c r="AO751" s="35" t="str">
        <f t="shared" si="3563"/>
        <v/>
      </c>
      <c r="AP751" s="109" t="str">
        <f t="shared" si="3564"/>
        <v/>
      </c>
      <c r="BB751">
        <v>326</v>
      </c>
      <c r="BE751" s="327">
        <f t="shared" si="3525"/>
        <v>10000</v>
      </c>
      <c r="JE751" s="327"/>
      <c r="JF751" s="327"/>
      <c r="MZ751">
        <v>325</v>
      </c>
      <c r="NA751" s="591">
        <f>$D$7+($AT$54*$L$7)+($AV$54*$M$7)</f>
        <v>0.02</v>
      </c>
      <c r="OU751">
        <v>325</v>
      </c>
      <c r="OV751" s="591">
        <f>$D$7+($BB$54*$L$7)+($BD$54*$M$7)</f>
        <v>0.02</v>
      </c>
      <c r="OW751" s="591">
        <f>($BB$54)+($BD$54)</f>
        <v>0</v>
      </c>
    </row>
    <row r="752" spans="2:413" hidden="1" x14ac:dyDescent="0.3">
      <c r="B752">
        <v>326</v>
      </c>
      <c r="C752" s="109" t="str">
        <f t="shared" si="3526"/>
        <v/>
      </c>
      <c r="D752" s="109" t="str">
        <f t="shared" si="3542"/>
        <v/>
      </c>
      <c r="E752" s="109" t="str">
        <f t="shared" si="3527"/>
        <v/>
      </c>
      <c r="F752" s="109" t="str">
        <f t="shared" si="3543"/>
        <v/>
      </c>
      <c r="G752" s="109" t="str">
        <f t="shared" si="3528"/>
        <v/>
      </c>
      <c r="H752" s="109" t="str">
        <f t="shared" si="3544"/>
        <v/>
      </c>
      <c r="I752" s="109" t="str">
        <f t="shared" si="3529"/>
        <v/>
      </c>
      <c r="J752" s="109" t="str">
        <f t="shared" si="3545"/>
        <v/>
      </c>
      <c r="K752" s="109" t="str">
        <f t="shared" si="3530"/>
        <v/>
      </c>
      <c r="L752" s="109" t="str">
        <f t="shared" si="3546"/>
        <v/>
      </c>
      <c r="M752" s="109" t="str">
        <f t="shared" si="3531"/>
        <v/>
      </c>
      <c r="N752" s="109" t="str">
        <f t="shared" si="3547"/>
        <v/>
      </c>
      <c r="O752" s="109" t="str">
        <f t="shared" si="3532"/>
        <v/>
      </c>
      <c r="P752" s="109" t="str">
        <f t="shared" si="3548"/>
        <v/>
      </c>
      <c r="Q752" s="109" t="str">
        <f t="shared" si="3533"/>
        <v/>
      </c>
      <c r="R752" s="109" t="str">
        <f t="shared" si="3549"/>
        <v/>
      </c>
      <c r="S752" s="109" t="str">
        <f t="shared" si="3534"/>
        <v/>
      </c>
      <c r="T752" s="109" t="str">
        <f t="shared" si="3550"/>
        <v/>
      </c>
      <c r="U752" s="109" t="str">
        <f t="shared" si="3535"/>
        <v/>
      </c>
      <c r="V752" s="109" t="str">
        <f t="shared" si="3536"/>
        <v/>
      </c>
      <c r="W752" s="109" t="str">
        <f t="shared" si="3537"/>
        <v/>
      </c>
      <c r="X752" s="109" t="str">
        <f t="shared" si="3521"/>
        <v/>
      </c>
      <c r="Y752" s="109" t="str">
        <f t="shared" si="3538"/>
        <v/>
      </c>
      <c r="Z752" s="109" t="str">
        <f t="shared" si="3551"/>
        <v/>
      </c>
      <c r="AA752" s="109" t="str">
        <f t="shared" si="3539"/>
        <v/>
      </c>
      <c r="AB752" s="109" t="str">
        <f t="shared" si="3552"/>
        <v/>
      </c>
      <c r="AC752" s="109" t="str">
        <f t="shared" si="3540"/>
        <v/>
      </c>
      <c r="AD752" s="109" t="str">
        <f t="shared" si="3553"/>
        <v/>
      </c>
      <c r="AE752" s="109" t="str">
        <f t="shared" si="3541"/>
        <v/>
      </c>
      <c r="AF752" s="109" t="str">
        <f t="shared" si="3554"/>
        <v/>
      </c>
      <c r="AG752" s="109" t="str">
        <f t="shared" si="3555"/>
        <v/>
      </c>
      <c r="AH752" s="109" t="str">
        <f t="shared" si="3556"/>
        <v/>
      </c>
      <c r="AI752" s="35" t="str">
        <f t="shared" si="3557"/>
        <v/>
      </c>
      <c r="AJ752" s="109" t="str">
        <f t="shared" si="3558"/>
        <v/>
      </c>
      <c r="AK752" s="35" t="str">
        <f t="shared" si="3559"/>
        <v/>
      </c>
      <c r="AL752" s="109" t="str">
        <f t="shared" si="3560"/>
        <v/>
      </c>
      <c r="AM752" s="35" t="str">
        <f t="shared" si="3561"/>
        <v/>
      </c>
      <c r="AN752" s="109" t="str">
        <f t="shared" si="3562"/>
        <v/>
      </c>
      <c r="AO752" s="35" t="str">
        <f t="shared" si="3563"/>
        <v/>
      </c>
      <c r="AP752" s="109" t="str">
        <f t="shared" si="3564"/>
        <v/>
      </c>
      <c r="BB752">
        <v>327</v>
      </c>
      <c r="BE752" s="327">
        <f t="shared" si="3525"/>
        <v>10000</v>
      </c>
      <c r="JE752" s="327"/>
      <c r="JF752" s="327"/>
      <c r="MZ752">
        <v>326</v>
      </c>
      <c r="NA752" s="591">
        <f t="shared" ref="NA752:NA762" si="3565">$D$7+($AT$54*$L$7)+($AV$54*$M$7)</f>
        <v>0.02</v>
      </c>
      <c r="OU752">
        <v>326</v>
      </c>
      <c r="OV752" s="591">
        <f t="shared" ref="OV752:OV762" si="3566">$D$7+($BB$54*$L$7)+($BD$54*$M$7)</f>
        <v>0.02</v>
      </c>
      <c r="OW752" s="591">
        <f t="shared" ref="OW752:OW762" si="3567">($BB$54)+($BD$54)</f>
        <v>0</v>
      </c>
    </row>
    <row r="753" spans="2:413" hidden="1" x14ac:dyDescent="0.3">
      <c r="B753">
        <v>327</v>
      </c>
      <c r="C753" s="109" t="str">
        <f t="shared" si="3526"/>
        <v/>
      </c>
      <c r="D753" s="109" t="str">
        <f t="shared" si="3542"/>
        <v/>
      </c>
      <c r="E753" s="109" t="str">
        <f t="shared" si="3527"/>
        <v/>
      </c>
      <c r="F753" s="109" t="str">
        <f t="shared" si="3543"/>
        <v/>
      </c>
      <c r="G753" s="109" t="str">
        <f t="shared" si="3528"/>
        <v/>
      </c>
      <c r="H753" s="109" t="str">
        <f t="shared" si="3544"/>
        <v/>
      </c>
      <c r="I753" s="109" t="str">
        <f t="shared" si="3529"/>
        <v/>
      </c>
      <c r="J753" s="109" t="str">
        <f t="shared" si="3545"/>
        <v/>
      </c>
      <c r="K753" s="109" t="str">
        <f t="shared" si="3530"/>
        <v/>
      </c>
      <c r="L753" s="109" t="str">
        <f t="shared" si="3546"/>
        <v/>
      </c>
      <c r="M753" s="109" t="str">
        <f t="shared" si="3531"/>
        <v/>
      </c>
      <c r="N753" s="109" t="str">
        <f t="shared" si="3547"/>
        <v/>
      </c>
      <c r="O753" s="109" t="str">
        <f t="shared" si="3532"/>
        <v/>
      </c>
      <c r="P753" s="109" t="str">
        <f t="shared" si="3548"/>
        <v/>
      </c>
      <c r="Q753" s="109" t="str">
        <f t="shared" si="3533"/>
        <v/>
      </c>
      <c r="R753" s="109" t="str">
        <f t="shared" si="3549"/>
        <v/>
      </c>
      <c r="S753" s="109" t="str">
        <f t="shared" si="3534"/>
        <v/>
      </c>
      <c r="T753" s="109" t="str">
        <f t="shared" si="3550"/>
        <v/>
      </c>
      <c r="U753" s="109" t="str">
        <f t="shared" si="3535"/>
        <v/>
      </c>
      <c r="V753" s="109" t="str">
        <f t="shared" si="3536"/>
        <v/>
      </c>
      <c r="W753" s="109" t="str">
        <f t="shared" si="3537"/>
        <v/>
      </c>
      <c r="X753" s="109" t="str">
        <f t="shared" si="3521"/>
        <v/>
      </c>
      <c r="Y753" s="109" t="str">
        <f t="shared" si="3538"/>
        <v/>
      </c>
      <c r="Z753" s="109" t="str">
        <f t="shared" si="3551"/>
        <v/>
      </c>
      <c r="AA753" s="109" t="str">
        <f t="shared" si="3539"/>
        <v/>
      </c>
      <c r="AB753" s="109" t="str">
        <f t="shared" si="3552"/>
        <v/>
      </c>
      <c r="AC753" s="109" t="str">
        <f t="shared" si="3540"/>
        <v/>
      </c>
      <c r="AD753" s="109" t="str">
        <f t="shared" si="3553"/>
        <v/>
      </c>
      <c r="AE753" s="109" t="str">
        <f t="shared" si="3541"/>
        <v/>
      </c>
      <c r="AF753" s="109" t="str">
        <f t="shared" si="3554"/>
        <v/>
      </c>
      <c r="AG753" s="109" t="str">
        <f t="shared" si="3555"/>
        <v/>
      </c>
      <c r="AH753" s="109" t="str">
        <f t="shared" si="3556"/>
        <v/>
      </c>
      <c r="AI753" s="35" t="str">
        <f t="shared" si="3557"/>
        <v/>
      </c>
      <c r="AJ753" s="109" t="str">
        <f t="shared" si="3558"/>
        <v/>
      </c>
      <c r="AK753" s="35" t="str">
        <f t="shared" si="3559"/>
        <v/>
      </c>
      <c r="AL753" s="109" t="str">
        <f t="shared" si="3560"/>
        <v/>
      </c>
      <c r="AM753" s="35" t="str">
        <f t="shared" si="3561"/>
        <v/>
      </c>
      <c r="AN753" s="109" t="str">
        <f t="shared" si="3562"/>
        <v/>
      </c>
      <c r="AO753" s="35" t="str">
        <f t="shared" si="3563"/>
        <v/>
      </c>
      <c r="AP753" s="109" t="str">
        <f t="shared" si="3564"/>
        <v/>
      </c>
      <c r="BB753">
        <v>328</v>
      </c>
      <c r="BE753" s="327">
        <f t="shared" si="3525"/>
        <v>10000</v>
      </c>
      <c r="JE753" s="327"/>
      <c r="JF753" s="327"/>
      <c r="MZ753">
        <v>327</v>
      </c>
      <c r="NA753" s="591">
        <f t="shared" si="3565"/>
        <v>0.02</v>
      </c>
      <c r="OU753">
        <v>327</v>
      </c>
      <c r="OV753" s="591">
        <f t="shared" si="3566"/>
        <v>0.02</v>
      </c>
      <c r="OW753" s="591">
        <f t="shared" si="3567"/>
        <v>0</v>
      </c>
    </row>
    <row r="754" spans="2:413" hidden="1" x14ac:dyDescent="0.3">
      <c r="B754">
        <v>328</v>
      </c>
      <c r="C754" s="109" t="str">
        <f t="shared" si="3526"/>
        <v/>
      </c>
      <c r="D754" s="109" t="str">
        <f t="shared" si="3542"/>
        <v/>
      </c>
      <c r="E754" s="109" t="str">
        <f t="shared" si="3527"/>
        <v/>
      </c>
      <c r="F754" s="109" t="str">
        <f t="shared" si="3543"/>
        <v/>
      </c>
      <c r="G754" s="109" t="str">
        <f t="shared" si="3528"/>
        <v/>
      </c>
      <c r="H754" s="109" t="str">
        <f t="shared" si="3544"/>
        <v/>
      </c>
      <c r="I754" s="109" t="str">
        <f t="shared" si="3529"/>
        <v/>
      </c>
      <c r="J754" s="109" t="str">
        <f t="shared" si="3545"/>
        <v/>
      </c>
      <c r="K754" s="109" t="str">
        <f t="shared" si="3530"/>
        <v/>
      </c>
      <c r="L754" s="109" t="str">
        <f t="shared" si="3546"/>
        <v/>
      </c>
      <c r="M754" s="109" t="str">
        <f t="shared" si="3531"/>
        <v/>
      </c>
      <c r="N754" s="109" t="str">
        <f t="shared" si="3547"/>
        <v/>
      </c>
      <c r="O754" s="109" t="str">
        <f t="shared" si="3532"/>
        <v/>
      </c>
      <c r="P754" s="109" t="str">
        <f t="shared" si="3548"/>
        <v/>
      </c>
      <c r="Q754" s="109" t="str">
        <f t="shared" si="3533"/>
        <v/>
      </c>
      <c r="R754" s="109" t="str">
        <f t="shared" si="3549"/>
        <v/>
      </c>
      <c r="S754" s="109" t="str">
        <f t="shared" si="3534"/>
        <v/>
      </c>
      <c r="T754" s="109" t="str">
        <f t="shared" si="3550"/>
        <v/>
      </c>
      <c r="U754" s="109" t="str">
        <f t="shared" si="3535"/>
        <v/>
      </c>
      <c r="V754" s="109" t="str">
        <f t="shared" si="3536"/>
        <v/>
      </c>
      <c r="W754" s="109" t="str">
        <f t="shared" si="3537"/>
        <v/>
      </c>
      <c r="X754" s="109" t="str">
        <f t="shared" si="3521"/>
        <v/>
      </c>
      <c r="Y754" s="109" t="str">
        <f t="shared" si="3538"/>
        <v/>
      </c>
      <c r="Z754" s="109" t="str">
        <f t="shared" si="3551"/>
        <v/>
      </c>
      <c r="AA754" s="109" t="str">
        <f t="shared" si="3539"/>
        <v/>
      </c>
      <c r="AB754" s="109" t="str">
        <f t="shared" si="3552"/>
        <v/>
      </c>
      <c r="AC754" s="109" t="str">
        <f t="shared" si="3540"/>
        <v/>
      </c>
      <c r="AD754" s="109" t="str">
        <f t="shared" si="3553"/>
        <v/>
      </c>
      <c r="AE754" s="109" t="str">
        <f t="shared" si="3541"/>
        <v/>
      </c>
      <c r="AF754" s="109" t="str">
        <f t="shared" si="3554"/>
        <v/>
      </c>
      <c r="AG754" s="109" t="str">
        <f t="shared" si="3555"/>
        <v/>
      </c>
      <c r="AH754" s="109" t="str">
        <f t="shared" si="3556"/>
        <v/>
      </c>
      <c r="AI754" s="35" t="str">
        <f t="shared" si="3557"/>
        <v/>
      </c>
      <c r="AJ754" s="109" t="str">
        <f t="shared" si="3558"/>
        <v/>
      </c>
      <c r="AK754" s="35" t="str">
        <f t="shared" si="3559"/>
        <v/>
      </c>
      <c r="AL754" s="109" t="str">
        <f t="shared" si="3560"/>
        <v/>
      </c>
      <c r="AM754" s="35" t="str">
        <f t="shared" si="3561"/>
        <v/>
      </c>
      <c r="AN754" s="109" t="str">
        <f t="shared" si="3562"/>
        <v/>
      </c>
      <c r="AO754" s="35" t="str">
        <f t="shared" si="3563"/>
        <v/>
      </c>
      <c r="AP754" s="109" t="str">
        <f t="shared" si="3564"/>
        <v/>
      </c>
      <c r="BB754">
        <v>329</v>
      </c>
      <c r="BE754" s="327">
        <f t="shared" si="3525"/>
        <v>10000</v>
      </c>
      <c r="JE754" s="327"/>
      <c r="JF754" s="327"/>
      <c r="MZ754">
        <v>328</v>
      </c>
      <c r="NA754" s="591">
        <f t="shared" si="3565"/>
        <v>0.02</v>
      </c>
      <c r="OU754">
        <v>328</v>
      </c>
      <c r="OV754" s="591">
        <f t="shared" si="3566"/>
        <v>0.02</v>
      </c>
      <c r="OW754" s="591">
        <f t="shared" si="3567"/>
        <v>0</v>
      </c>
    </row>
    <row r="755" spans="2:413" hidden="1" x14ac:dyDescent="0.3">
      <c r="B755">
        <v>329</v>
      </c>
      <c r="C755" s="109" t="str">
        <f t="shared" si="3526"/>
        <v/>
      </c>
      <c r="D755" s="109" t="str">
        <f t="shared" si="3542"/>
        <v/>
      </c>
      <c r="E755" s="109" t="str">
        <f t="shared" si="3527"/>
        <v/>
      </c>
      <c r="F755" s="109" t="str">
        <f t="shared" si="3543"/>
        <v/>
      </c>
      <c r="G755" s="109" t="str">
        <f t="shared" si="3528"/>
        <v/>
      </c>
      <c r="H755" s="109" t="str">
        <f t="shared" si="3544"/>
        <v/>
      </c>
      <c r="I755" s="109" t="str">
        <f t="shared" si="3529"/>
        <v/>
      </c>
      <c r="J755" s="109" t="str">
        <f t="shared" si="3545"/>
        <v/>
      </c>
      <c r="K755" s="109" t="str">
        <f t="shared" si="3530"/>
        <v/>
      </c>
      <c r="L755" s="109" t="str">
        <f t="shared" si="3546"/>
        <v/>
      </c>
      <c r="M755" s="109" t="str">
        <f t="shared" si="3531"/>
        <v/>
      </c>
      <c r="N755" s="109" t="str">
        <f t="shared" si="3547"/>
        <v/>
      </c>
      <c r="O755" s="109" t="str">
        <f t="shared" si="3532"/>
        <v/>
      </c>
      <c r="P755" s="109" t="str">
        <f t="shared" si="3548"/>
        <v/>
      </c>
      <c r="Q755" s="109" t="str">
        <f t="shared" si="3533"/>
        <v/>
      </c>
      <c r="R755" s="109" t="str">
        <f t="shared" si="3549"/>
        <v/>
      </c>
      <c r="S755" s="109" t="str">
        <f t="shared" si="3534"/>
        <v/>
      </c>
      <c r="T755" s="109" t="str">
        <f t="shared" si="3550"/>
        <v/>
      </c>
      <c r="U755" s="109" t="str">
        <f t="shared" si="3535"/>
        <v/>
      </c>
      <c r="V755" s="109" t="str">
        <f t="shared" si="3536"/>
        <v/>
      </c>
      <c r="W755" s="109" t="str">
        <f t="shared" si="3537"/>
        <v/>
      </c>
      <c r="X755" s="109" t="str">
        <f t="shared" si="3521"/>
        <v/>
      </c>
      <c r="Y755" s="109" t="str">
        <f t="shared" si="3538"/>
        <v/>
      </c>
      <c r="Z755" s="109" t="str">
        <f t="shared" si="3551"/>
        <v/>
      </c>
      <c r="AA755" s="109" t="str">
        <f t="shared" si="3539"/>
        <v/>
      </c>
      <c r="AB755" s="109" t="str">
        <f t="shared" si="3552"/>
        <v/>
      </c>
      <c r="AC755" s="109" t="str">
        <f t="shared" si="3540"/>
        <v/>
      </c>
      <c r="AD755" s="109" t="str">
        <f t="shared" si="3553"/>
        <v/>
      </c>
      <c r="AE755" s="109" t="str">
        <f t="shared" si="3541"/>
        <v/>
      </c>
      <c r="AF755" s="109" t="str">
        <f t="shared" si="3554"/>
        <v/>
      </c>
      <c r="AG755" s="109" t="str">
        <f t="shared" si="3555"/>
        <v/>
      </c>
      <c r="AH755" s="109" t="str">
        <f t="shared" si="3556"/>
        <v/>
      </c>
      <c r="AI755" s="35" t="str">
        <f t="shared" si="3557"/>
        <v/>
      </c>
      <c r="AJ755" s="109" t="str">
        <f t="shared" si="3558"/>
        <v/>
      </c>
      <c r="AK755" s="35" t="str">
        <f t="shared" si="3559"/>
        <v/>
      </c>
      <c r="AL755" s="109" t="str">
        <f t="shared" si="3560"/>
        <v/>
      </c>
      <c r="AM755" s="35" t="str">
        <f t="shared" si="3561"/>
        <v/>
      </c>
      <c r="AN755" s="109" t="str">
        <f t="shared" si="3562"/>
        <v/>
      </c>
      <c r="AO755" s="35" t="str">
        <f t="shared" si="3563"/>
        <v/>
      </c>
      <c r="AP755" s="109" t="str">
        <f t="shared" si="3564"/>
        <v/>
      </c>
      <c r="BB755">
        <v>330</v>
      </c>
      <c r="BE755" s="327">
        <f t="shared" si="3525"/>
        <v>10000</v>
      </c>
      <c r="JE755" s="327"/>
      <c r="JF755" s="327"/>
      <c r="MZ755">
        <v>329</v>
      </c>
      <c r="NA755" s="591">
        <f t="shared" si="3565"/>
        <v>0.02</v>
      </c>
      <c r="OU755">
        <v>329</v>
      </c>
      <c r="OV755" s="591">
        <f t="shared" si="3566"/>
        <v>0.02</v>
      </c>
      <c r="OW755" s="591">
        <f t="shared" si="3567"/>
        <v>0</v>
      </c>
    </row>
    <row r="756" spans="2:413" hidden="1" x14ac:dyDescent="0.3">
      <c r="B756">
        <v>330</v>
      </c>
      <c r="C756" s="109" t="str">
        <f t="shared" si="3526"/>
        <v/>
      </c>
      <c r="D756" s="109" t="str">
        <f t="shared" si="3542"/>
        <v/>
      </c>
      <c r="E756" s="109" t="str">
        <f t="shared" si="3527"/>
        <v/>
      </c>
      <c r="F756" s="109" t="str">
        <f t="shared" si="3543"/>
        <v/>
      </c>
      <c r="G756" s="109" t="str">
        <f t="shared" si="3528"/>
        <v/>
      </c>
      <c r="H756" s="109" t="str">
        <f t="shared" si="3544"/>
        <v/>
      </c>
      <c r="I756" s="109" t="str">
        <f t="shared" si="3529"/>
        <v/>
      </c>
      <c r="J756" s="109" t="str">
        <f t="shared" si="3545"/>
        <v/>
      </c>
      <c r="K756" s="109" t="str">
        <f t="shared" si="3530"/>
        <v/>
      </c>
      <c r="L756" s="109" t="str">
        <f t="shared" si="3546"/>
        <v/>
      </c>
      <c r="M756" s="109" t="str">
        <f t="shared" si="3531"/>
        <v/>
      </c>
      <c r="N756" s="109" t="str">
        <f t="shared" si="3547"/>
        <v/>
      </c>
      <c r="O756" s="109" t="str">
        <f t="shared" si="3532"/>
        <v/>
      </c>
      <c r="P756" s="109" t="str">
        <f t="shared" si="3548"/>
        <v/>
      </c>
      <c r="Q756" s="109" t="str">
        <f t="shared" si="3533"/>
        <v/>
      </c>
      <c r="R756" s="109" t="str">
        <f t="shared" si="3549"/>
        <v/>
      </c>
      <c r="S756" s="109" t="str">
        <f t="shared" si="3534"/>
        <v/>
      </c>
      <c r="T756" s="109" t="str">
        <f t="shared" si="3550"/>
        <v/>
      </c>
      <c r="U756" s="109" t="str">
        <f t="shared" si="3535"/>
        <v/>
      </c>
      <c r="V756" s="109" t="str">
        <f t="shared" si="3536"/>
        <v/>
      </c>
      <c r="W756" s="109" t="str">
        <f t="shared" si="3537"/>
        <v/>
      </c>
      <c r="X756" s="109" t="str">
        <f t="shared" si="3521"/>
        <v/>
      </c>
      <c r="Y756" s="109" t="str">
        <f t="shared" si="3538"/>
        <v/>
      </c>
      <c r="Z756" s="109" t="str">
        <f t="shared" si="3551"/>
        <v/>
      </c>
      <c r="AA756" s="109" t="str">
        <f t="shared" si="3539"/>
        <v/>
      </c>
      <c r="AB756" s="109" t="str">
        <f t="shared" si="3552"/>
        <v/>
      </c>
      <c r="AC756" s="109" t="str">
        <f t="shared" si="3540"/>
        <v/>
      </c>
      <c r="AD756" s="109" t="str">
        <f t="shared" si="3553"/>
        <v/>
      </c>
      <c r="AE756" s="109" t="str">
        <f t="shared" si="3541"/>
        <v/>
      </c>
      <c r="AF756" s="109" t="str">
        <f t="shared" si="3554"/>
        <v/>
      </c>
      <c r="AG756" s="109" t="str">
        <f t="shared" si="3555"/>
        <v/>
      </c>
      <c r="AH756" s="109" t="str">
        <f t="shared" si="3556"/>
        <v/>
      </c>
      <c r="AI756" s="35" t="str">
        <f t="shared" si="3557"/>
        <v/>
      </c>
      <c r="AJ756" s="109" t="str">
        <f t="shared" si="3558"/>
        <v/>
      </c>
      <c r="AK756" s="35" t="str">
        <f t="shared" si="3559"/>
        <v/>
      </c>
      <c r="AL756" s="109" t="str">
        <f t="shared" si="3560"/>
        <v/>
      </c>
      <c r="AM756" s="35" t="str">
        <f t="shared" si="3561"/>
        <v/>
      </c>
      <c r="AN756" s="109" t="str">
        <f t="shared" si="3562"/>
        <v/>
      </c>
      <c r="AO756" s="35" t="str">
        <f t="shared" si="3563"/>
        <v/>
      </c>
      <c r="AP756" s="109" t="str">
        <f t="shared" si="3564"/>
        <v/>
      </c>
      <c r="BB756">
        <v>331</v>
      </c>
      <c r="BE756" s="327">
        <f t="shared" si="3525"/>
        <v>10000</v>
      </c>
      <c r="JE756" s="327"/>
      <c r="JF756" s="327"/>
      <c r="MZ756">
        <v>330</v>
      </c>
      <c r="NA756" s="591">
        <f t="shared" si="3565"/>
        <v>0.02</v>
      </c>
      <c r="OU756">
        <v>330</v>
      </c>
      <c r="OV756" s="591">
        <f t="shared" si="3566"/>
        <v>0.02</v>
      </c>
      <c r="OW756" s="591">
        <f t="shared" si="3567"/>
        <v>0</v>
      </c>
    </row>
    <row r="757" spans="2:413" hidden="1" x14ac:dyDescent="0.3">
      <c r="B757">
        <v>331</v>
      </c>
      <c r="C757" s="109" t="str">
        <f t="shared" si="3526"/>
        <v/>
      </c>
      <c r="D757" s="109" t="str">
        <f t="shared" si="3542"/>
        <v/>
      </c>
      <c r="E757" s="109" t="str">
        <f t="shared" si="3527"/>
        <v/>
      </c>
      <c r="F757" s="109" t="str">
        <f t="shared" si="3543"/>
        <v/>
      </c>
      <c r="G757" s="109" t="str">
        <f t="shared" si="3528"/>
        <v/>
      </c>
      <c r="H757" s="109" t="str">
        <f t="shared" si="3544"/>
        <v/>
      </c>
      <c r="I757" s="109" t="str">
        <f t="shared" si="3529"/>
        <v/>
      </c>
      <c r="J757" s="109" t="str">
        <f t="shared" si="3545"/>
        <v/>
      </c>
      <c r="K757" s="109" t="str">
        <f t="shared" si="3530"/>
        <v/>
      </c>
      <c r="L757" s="109" t="str">
        <f t="shared" si="3546"/>
        <v/>
      </c>
      <c r="M757" s="109" t="str">
        <f t="shared" si="3531"/>
        <v/>
      </c>
      <c r="N757" s="109" t="str">
        <f t="shared" si="3547"/>
        <v/>
      </c>
      <c r="O757" s="109" t="str">
        <f t="shared" si="3532"/>
        <v/>
      </c>
      <c r="P757" s="109" t="str">
        <f t="shared" si="3548"/>
        <v/>
      </c>
      <c r="Q757" s="109" t="str">
        <f t="shared" si="3533"/>
        <v/>
      </c>
      <c r="R757" s="109" t="str">
        <f t="shared" si="3549"/>
        <v/>
      </c>
      <c r="S757" s="109" t="str">
        <f t="shared" si="3534"/>
        <v/>
      </c>
      <c r="T757" s="109" t="str">
        <f t="shared" si="3550"/>
        <v/>
      </c>
      <c r="U757" s="109" t="str">
        <f t="shared" si="3535"/>
        <v/>
      </c>
      <c r="V757" s="109" t="str">
        <f t="shared" si="3536"/>
        <v/>
      </c>
      <c r="W757" s="109" t="str">
        <f t="shared" si="3537"/>
        <v/>
      </c>
      <c r="X757" s="109" t="str">
        <f t="shared" si="3521"/>
        <v/>
      </c>
      <c r="Y757" s="109" t="str">
        <f t="shared" si="3538"/>
        <v/>
      </c>
      <c r="Z757" s="109" t="str">
        <f t="shared" si="3551"/>
        <v/>
      </c>
      <c r="AA757" s="109" t="str">
        <f t="shared" si="3539"/>
        <v/>
      </c>
      <c r="AB757" s="109" t="str">
        <f t="shared" si="3552"/>
        <v/>
      </c>
      <c r="AC757" s="109" t="str">
        <f t="shared" si="3540"/>
        <v/>
      </c>
      <c r="AD757" s="109" t="str">
        <f t="shared" si="3553"/>
        <v/>
      </c>
      <c r="AE757" s="109" t="str">
        <f t="shared" si="3541"/>
        <v/>
      </c>
      <c r="AF757" s="109" t="str">
        <f t="shared" si="3554"/>
        <v/>
      </c>
      <c r="AG757" s="109" t="str">
        <f t="shared" si="3555"/>
        <v/>
      </c>
      <c r="AH757" s="109" t="str">
        <f t="shared" si="3556"/>
        <v/>
      </c>
      <c r="AI757" s="35" t="str">
        <f t="shared" si="3557"/>
        <v/>
      </c>
      <c r="AJ757" s="109" t="str">
        <f t="shared" si="3558"/>
        <v/>
      </c>
      <c r="AK757" s="35" t="str">
        <f t="shared" si="3559"/>
        <v/>
      </c>
      <c r="AL757" s="109" t="str">
        <f t="shared" si="3560"/>
        <v/>
      </c>
      <c r="AM757" s="35" t="str">
        <f t="shared" si="3561"/>
        <v/>
      </c>
      <c r="AN757" s="109" t="str">
        <f t="shared" si="3562"/>
        <v/>
      </c>
      <c r="AO757" s="35" t="str">
        <f t="shared" si="3563"/>
        <v/>
      </c>
      <c r="AP757" s="109" t="str">
        <f t="shared" si="3564"/>
        <v/>
      </c>
      <c r="BB757">
        <v>332</v>
      </c>
      <c r="BE757" s="327">
        <f t="shared" si="3525"/>
        <v>10000</v>
      </c>
      <c r="JE757" s="327"/>
      <c r="JF757" s="327"/>
      <c r="MZ757">
        <v>331</v>
      </c>
      <c r="NA757" s="591">
        <f t="shared" si="3565"/>
        <v>0.02</v>
      </c>
      <c r="OU757">
        <v>331</v>
      </c>
      <c r="OV757" s="591">
        <f t="shared" si="3566"/>
        <v>0.02</v>
      </c>
      <c r="OW757" s="591">
        <f t="shared" si="3567"/>
        <v>0</v>
      </c>
    </row>
    <row r="758" spans="2:413" hidden="1" x14ac:dyDescent="0.3">
      <c r="B758">
        <v>332</v>
      </c>
      <c r="C758" s="109" t="str">
        <f t="shared" si="3526"/>
        <v/>
      </c>
      <c r="D758" s="109" t="str">
        <f t="shared" si="3542"/>
        <v/>
      </c>
      <c r="E758" s="109" t="str">
        <f t="shared" si="3527"/>
        <v/>
      </c>
      <c r="F758" s="109" t="str">
        <f t="shared" si="3543"/>
        <v/>
      </c>
      <c r="G758" s="109" t="str">
        <f t="shared" si="3528"/>
        <v/>
      </c>
      <c r="H758" s="109" t="str">
        <f t="shared" si="3544"/>
        <v/>
      </c>
      <c r="I758" s="109" t="str">
        <f t="shared" si="3529"/>
        <v/>
      </c>
      <c r="J758" s="109" t="str">
        <f t="shared" si="3545"/>
        <v/>
      </c>
      <c r="K758" s="109" t="str">
        <f t="shared" si="3530"/>
        <v/>
      </c>
      <c r="L758" s="109" t="str">
        <f t="shared" si="3546"/>
        <v/>
      </c>
      <c r="M758" s="109" t="str">
        <f t="shared" si="3531"/>
        <v/>
      </c>
      <c r="N758" s="109" t="str">
        <f t="shared" si="3547"/>
        <v/>
      </c>
      <c r="O758" s="109" t="str">
        <f t="shared" si="3532"/>
        <v/>
      </c>
      <c r="P758" s="109" t="str">
        <f t="shared" si="3548"/>
        <v/>
      </c>
      <c r="Q758" s="109" t="str">
        <f t="shared" si="3533"/>
        <v/>
      </c>
      <c r="R758" s="109" t="str">
        <f t="shared" si="3549"/>
        <v/>
      </c>
      <c r="S758" s="109" t="str">
        <f t="shared" si="3534"/>
        <v/>
      </c>
      <c r="T758" s="109" t="str">
        <f t="shared" si="3550"/>
        <v/>
      </c>
      <c r="U758" s="109" t="str">
        <f t="shared" si="3535"/>
        <v/>
      </c>
      <c r="V758" s="109" t="str">
        <f t="shared" si="3536"/>
        <v/>
      </c>
      <c r="W758" s="109" t="str">
        <f t="shared" si="3537"/>
        <v/>
      </c>
      <c r="X758" s="109" t="str">
        <f t="shared" si="3521"/>
        <v/>
      </c>
      <c r="Y758" s="109" t="str">
        <f t="shared" si="3538"/>
        <v/>
      </c>
      <c r="Z758" s="109" t="str">
        <f t="shared" si="3551"/>
        <v/>
      </c>
      <c r="AA758" s="109" t="str">
        <f t="shared" si="3539"/>
        <v/>
      </c>
      <c r="AB758" s="109" t="str">
        <f t="shared" si="3552"/>
        <v/>
      </c>
      <c r="AC758" s="109" t="str">
        <f t="shared" si="3540"/>
        <v/>
      </c>
      <c r="AD758" s="109" t="str">
        <f t="shared" si="3553"/>
        <v/>
      </c>
      <c r="AE758" s="109" t="str">
        <f t="shared" si="3541"/>
        <v/>
      </c>
      <c r="AF758" s="109" t="str">
        <f t="shared" si="3554"/>
        <v/>
      </c>
      <c r="AG758" s="109" t="str">
        <f t="shared" si="3555"/>
        <v/>
      </c>
      <c r="AH758" s="109" t="str">
        <f t="shared" si="3556"/>
        <v/>
      </c>
      <c r="AI758" s="35" t="str">
        <f t="shared" si="3557"/>
        <v/>
      </c>
      <c r="AJ758" s="109" t="str">
        <f t="shared" si="3558"/>
        <v/>
      </c>
      <c r="AK758" s="35" t="str">
        <f t="shared" si="3559"/>
        <v/>
      </c>
      <c r="AL758" s="109" t="str">
        <f t="shared" si="3560"/>
        <v/>
      </c>
      <c r="AM758" s="35" t="str">
        <f t="shared" si="3561"/>
        <v/>
      </c>
      <c r="AN758" s="109" t="str">
        <f t="shared" si="3562"/>
        <v/>
      </c>
      <c r="AO758" s="35" t="str">
        <f t="shared" si="3563"/>
        <v/>
      </c>
      <c r="AP758" s="109" t="str">
        <f t="shared" si="3564"/>
        <v/>
      </c>
      <c r="BB758">
        <v>333</v>
      </c>
      <c r="BE758" s="327">
        <f t="shared" si="3525"/>
        <v>10000</v>
      </c>
      <c r="JE758" s="327"/>
      <c r="JF758" s="327"/>
      <c r="MZ758">
        <v>332</v>
      </c>
      <c r="NA758" s="591">
        <f t="shared" si="3565"/>
        <v>0.02</v>
      </c>
      <c r="OU758">
        <v>332</v>
      </c>
      <c r="OV758" s="591">
        <f t="shared" si="3566"/>
        <v>0.02</v>
      </c>
      <c r="OW758" s="591">
        <f t="shared" si="3567"/>
        <v>0</v>
      </c>
    </row>
    <row r="759" spans="2:413" hidden="1" x14ac:dyDescent="0.3">
      <c r="B759">
        <v>333</v>
      </c>
      <c r="C759" s="109" t="str">
        <f t="shared" si="3526"/>
        <v/>
      </c>
      <c r="D759" s="109" t="str">
        <f t="shared" si="3542"/>
        <v/>
      </c>
      <c r="E759" s="109" t="str">
        <f t="shared" si="3527"/>
        <v/>
      </c>
      <c r="F759" s="109" t="str">
        <f t="shared" si="3543"/>
        <v/>
      </c>
      <c r="G759" s="109" t="str">
        <f t="shared" si="3528"/>
        <v/>
      </c>
      <c r="H759" s="109" t="str">
        <f t="shared" si="3544"/>
        <v/>
      </c>
      <c r="I759" s="109" t="str">
        <f t="shared" si="3529"/>
        <v/>
      </c>
      <c r="J759" s="109" t="str">
        <f t="shared" si="3545"/>
        <v/>
      </c>
      <c r="K759" s="109" t="str">
        <f t="shared" si="3530"/>
        <v/>
      </c>
      <c r="L759" s="109" t="str">
        <f t="shared" si="3546"/>
        <v/>
      </c>
      <c r="M759" s="109" t="str">
        <f t="shared" si="3531"/>
        <v/>
      </c>
      <c r="N759" s="109" t="str">
        <f t="shared" si="3547"/>
        <v/>
      </c>
      <c r="O759" s="109" t="str">
        <f t="shared" si="3532"/>
        <v/>
      </c>
      <c r="P759" s="109" t="str">
        <f t="shared" si="3548"/>
        <v/>
      </c>
      <c r="Q759" s="109" t="str">
        <f t="shared" si="3533"/>
        <v/>
      </c>
      <c r="R759" s="109" t="str">
        <f t="shared" si="3549"/>
        <v/>
      </c>
      <c r="S759" s="109" t="str">
        <f t="shared" si="3534"/>
        <v/>
      </c>
      <c r="T759" s="109" t="str">
        <f t="shared" si="3550"/>
        <v/>
      </c>
      <c r="U759" s="109" t="str">
        <f t="shared" si="3535"/>
        <v/>
      </c>
      <c r="V759" s="109" t="str">
        <f t="shared" si="3536"/>
        <v/>
      </c>
      <c r="W759" s="109" t="str">
        <f t="shared" si="3537"/>
        <v/>
      </c>
      <c r="X759" s="109" t="str">
        <f t="shared" si="3521"/>
        <v/>
      </c>
      <c r="Y759" s="109" t="str">
        <f t="shared" si="3538"/>
        <v/>
      </c>
      <c r="Z759" s="109" t="str">
        <f t="shared" si="3551"/>
        <v/>
      </c>
      <c r="AA759" s="109" t="str">
        <f t="shared" si="3539"/>
        <v/>
      </c>
      <c r="AB759" s="109" t="str">
        <f t="shared" si="3552"/>
        <v/>
      </c>
      <c r="AC759" s="109" t="str">
        <f t="shared" si="3540"/>
        <v/>
      </c>
      <c r="AD759" s="109" t="str">
        <f t="shared" si="3553"/>
        <v/>
      </c>
      <c r="AE759" s="109" t="str">
        <f t="shared" si="3541"/>
        <v/>
      </c>
      <c r="AF759" s="109" t="str">
        <f t="shared" si="3554"/>
        <v/>
      </c>
      <c r="AG759" s="109" t="str">
        <f t="shared" si="3555"/>
        <v/>
      </c>
      <c r="AH759" s="109" t="str">
        <f t="shared" si="3556"/>
        <v/>
      </c>
      <c r="AI759" s="35" t="str">
        <f t="shared" si="3557"/>
        <v/>
      </c>
      <c r="AJ759" s="109" t="str">
        <f t="shared" si="3558"/>
        <v/>
      </c>
      <c r="AK759" s="35" t="str">
        <f t="shared" si="3559"/>
        <v/>
      </c>
      <c r="AL759" s="109" t="str">
        <f t="shared" si="3560"/>
        <v/>
      </c>
      <c r="AM759" s="35" t="str">
        <f t="shared" si="3561"/>
        <v/>
      </c>
      <c r="AN759" s="109" t="str">
        <f t="shared" si="3562"/>
        <v/>
      </c>
      <c r="AO759" s="35" t="str">
        <f t="shared" si="3563"/>
        <v/>
      </c>
      <c r="AP759" s="109" t="str">
        <f t="shared" si="3564"/>
        <v/>
      </c>
      <c r="BB759">
        <v>334</v>
      </c>
      <c r="BE759" s="327">
        <f t="shared" si="3525"/>
        <v>10000</v>
      </c>
      <c r="JE759" s="327"/>
      <c r="JF759" s="327"/>
      <c r="MZ759">
        <v>333</v>
      </c>
      <c r="NA759" s="591">
        <f t="shared" si="3565"/>
        <v>0.02</v>
      </c>
      <c r="OU759">
        <v>333</v>
      </c>
      <c r="OV759" s="591">
        <f t="shared" si="3566"/>
        <v>0.02</v>
      </c>
      <c r="OW759" s="591">
        <f t="shared" si="3567"/>
        <v>0</v>
      </c>
    </row>
    <row r="760" spans="2:413" hidden="1" x14ac:dyDescent="0.3">
      <c r="B760">
        <v>334</v>
      </c>
      <c r="C760" s="109" t="str">
        <f t="shared" si="3526"/>
        <v/>
      </c>
      <c r="D760" s="109" t="str">
        <f t="shared" si="3542"/>
        <v/>
      </c>
      <c r="E760" s="109" t="str">
        <f t="shared" si="3527"/>
        <v/>
      </c>
      <c r="F760" s="109" t="str">
        <f t="shared" si="3543"/>
        <v/>
      </c>
      <c r="G760" s="109" t="str">
        <f t="shared" si="3528"/>
        <v/>
      </c>
      <c r="H760" s="109" t="str">
        <f t="shared" si="3544"/>
        <v/>
      </c>
      <c r="I760" s="109" t="str">
        <f t="shared" si="3529"/>
        <v/>
      </c>
      <c r="J760" s="109" t="str">
        <f t="shared" si="3545"/>
        <v/>
      </c>
      <c r="K760" s="109" t="str">
        <f t="shared" si="3530"/>
        <v/>
      </c>
      <c r="L760" s="109" t="str">
        <f t="shared" si="3546"/>
        <v/>
      </c>
      <c r="M760" s="109" t="str">
        <f t="shared" si="3531"/>
        <v/>
      </c>
      <c r="N760" s="109" t="str">
        <f t="shared" si="3547"/>
        <v/>
      </c>
      <c r="O760" s="109" t="str">
        <f t="shared" si="3532"/>
        <v/>
      </c>
      <c r="P760" s="109" t="str">
        <f t="shared" si="3548"/>
        <v/>
      </c>
      <c r="Q760" s="109" t="str">
        <f t="shared" si="3533"/>
        <v/>
      </c>
      <c r="R760" s="109" t="str">
        <f t="shared" si="3549"/>
        <v/>
      </c>
      <c r="S760" s="109" t="str">
        <f t="shared" si="3534"/>
        <v/>
      </c>
      <c r="T760" s="109" t="str">
        <f t="shared" si="3550"/>
        <v/>
      </c>
      <c r="U760" s="109" t="str">
        <f t="shared" si="3535"/>
        <v/>
      </c>
      <c r="V760" s="109" t="str">
        <f t="shared" si="3536"/>
        <v/>
      </c>
      <c r="W760" s="109" t="str">
        <f t="shared" si="3537"/>
        <v/>
      </c>
      <c r="X760" s="109" t="str">
        <f t="shared" si="3521"/>
        <v/>
      </c>
      <c r="Y760" s="109" t="str">
        <f t="shared" si="3538"/>
        <v/>
      </c>
      <c r="Z760" s="109" t="str">
        <f t="shared" si="3551"/>
        <v/>
      </c>
      <c r="AA760" s="109" t="str">
        <f t="shared" si="3539"/>
        <v/>
      </c>
      <c r="AB760" s="109" t="str">
        <f t="shared" si="3552"/>
        <v/>
      </c>
      <c r="AC760" s="109" t="str">
        <f t="shared" si="3540"/>
        <v/>
      </c>
      <c r="AD760" s="109" t="str">
        <f t="shared" si="3553"/>
        <v/>
      </c>
      <c r="AE760" s="109" t="str">
        <f t="shared" si="3541"/>
        <v/>
      </c>
      <c r="AF760" s="109" t="str">
        <f t="shared" si="3554"/>
        <v/>
      </c>
      <c r="AG760" s="109" t="str">
        <f t="shared" si="3555"/>
        <v/>
      </c>
      <c r="AH760" s="109" t="str">
        <f t="shared" si="3556"/>
        <v/>
      </c>
      <c r="AI760" s="35" t="str">
        <f t="shared" si="3557"/>
        <v/>
      </c>
      <c r="AJ760" s="109" t="str">
        <f t="shared" si="3558"/>
        <v/>
      </c>
      <c r="AK760" s="35" t="str">
        <f t="shared" si="3559"/>
        <v/>
      </c>
      <c r="AL760" s="109" t="str">
        <f t="shared" si="3560"/>
        <v/>
      </c>
      <c r="AM760" s="35" t="str">
        <f t="shared" si="3561"/>
        <v/>
      </c>
      <c r="AN760" s="109" t="str">
        <f t="shared" si="3562"/>
        <v/>
      </c>
      <c r="AO760" s="35" t="str">
        <f t="shared" si="3563"/>
        <v/>
      </c>
      <c r="AP760" s="109" t="str">
        <f t="shared" si="3564"/>
        <v/>
      </c>
      <c r="BB760">
        <v>335</v>
      </c>
      <c r="BE760" s="327">
        <f t="shared" si="3525"/>
        <v>10000</v>
      </c>
      <c r="JE760" s="327"/>
      <c r="JF760" s="327"/>
      <c r="MZ760">
        <v>334</v>
      </c>
      <c r="NA760" s="591">
        <f t="shared" si="3565"/>
        <v>0.02</v>
      </c>
      <c r="OU760">
        <v>334</v>
      </c>
      <c r="OV760" s="591">
        <f t="shared" si="3566"/>
        <v>0.02</v>
      </c>
      <c r="OW760" s="591">
        <f t="shared" si="3567"/>
        <v>0</v>
      </c>
    </row>
    <row r="761" spans="2:413" hidden="1" x14ac:dyDescent="0.3">
      <c r="B761">
        <v>335</v>
      </c>
      <c r="C761" s="109" t="str">
        <f t="shared" si="3526"/>
        <v/>
      </c>
      <c r="D761" s="109" t="str">
        <f t="shared" si="3542"/>
        <v/>
      </c>
      <c r="E761" s="109" t="str">
        <f t="shared" si="3527"/>
        <v/>
      </c>
      <c r="F761" s="109" t="str">
        <f t="shared" si="3543"/>
        <v/>
      </c>
      <c r="G761" s="109" t="str">
        <f t="shared" si="3528"/>
        <v/>
      </c>
      <c r="H761" s="109" t="str">
        <f t="shared" si="3544"/>
        <v/>
      </c>
      <c r="I761" s="109" t="str">
        <f t="shared" si="3529"/>
        <v/>
      </c>
      <c r="J761" s="109" t="str">
        <f t="shared" si="3545"/>
        <v/>
      </c>
      <c r="K761" s="109" t="str">
        <f t="shared" si="3530"/>
        <v/>
      </c>
      <c r="L761" s="109" t="str">
        <f t="shared" si="3546"/>
        <v/>
      </c>
      <c r="M761" s="109" t="str">
        <f t="shared" si="3531"/>
        <v/>
      </c>
      <c r="N761" s="109" t="str">
        <f t="shared" si="3547"/>
        <v/>
      </c>
      <c r="O761" s="109" t="str">
        <f t="shared" si="3532"/>
        <v/>
      </c>
      <c r="P761" s="109" t="str">
        <f t="shared" si="3548"/>
        <v/>
      </c>
      <c r="Q761" s="109" t="str">
        <f t="shared" si="3533"/>
        <v/>
      </c>
      <c r="R761" s="109" t="str">
        <f t="shared" si="3549"/>
        <v/>
      </c>
      <c r="S761" s="109" t="str">
        <f t="shared" si="3534"/>
        <v/>
      </c>
      <c r="T761" s="109" t="str">
        <f t="shared" si="3550"/>
        <v/>
      </c>
      <c r="U761" s="109" t="str">
        <f t="shared" si="3535"/>
        <v/>
      </c>
      <c r="V761" s="109" t="str">
        <f t="shared" si="3536"/>
        <v/>
      </c>
      <c r="W761" s="109" t="str">
        <f t="shared" si="3537"/>
        <v/>
      </c>
      <c r="X761" s="109" t="str">
        <f t="shared" si="3521"/>
        <v/>
      </c>
      <c r="Y761" s="109" t="str">
        <f t="shared" si="3538"/>
        <v/>
      </c>
      <c r="Z761" s="109" t="str">
        <f t="shared" si="3551"/>
        <v/>
      </c>
      <c r="AA761" s="109" t="str">
        <f t="shared" si="3539"/>
        <v/>
      </c>
      <c r="AB761" s="109" t="str">
        <f t="shared" si="3552"/>
        <v/>
      </c>
      <c r="AC761" s="109" t="str">
        <f t="shared" si="3540"/>
        <v/>
      </c>
      <c r="AD761" s="109" t="str">
        <f t="shared" si="3553"/>
        <v/>
      </c>
      <c r="AE761" s="109" t="str">
        <f t="shared" si="3541"/>
        <v/>
      </c>
      <c r="AF761" s="109" t="str">
        <f t="shared" si="3554"/>
        <v/>
      </c>
      <c r="AG761" s="109" t="str">
        <f t="shared" si="3555"/>
        <v/>
      </c>
      <c r="AH761" s="109" t="str">
        <f t="shared" si="3556"/>
        <v/>
      </c>
      <c r="AI761" s="35" t="str">
        <f t="shared" si="3557"/>
        <v/>
      </c>
      <c r="AJ761" s="109" t="str">
        <f t="shared" si="3558"/>
        <v/>
      </c>
      <c r="AK761" s="35" t="str">
        <f t="shared" si="3559"/>
        <v/>
      </c>
      <c r="AL761" s="109" t="str">
        <f t="shared" si="3560"/>
        <v/>
      </c>
      <c r="AM761" s="35" t="str">
        <f t="shared" si="3561"/>
        <v/>
      </c>
      <c r="AN761" s="109" t="str">
        <f t="shared" si="3562"/>
        <v/>
      </c>
      <c r="AO761" s="35" t="str">
        <f t="shared" si="3563"/>
        <v/>
      </c>
      <c r="AP761" s="109" t="str">
        <f t="shared" si="3564"/>
        <v/>
      </c>
      <c r="BB761">
        <v>336</v>
      </c>
      <c r="BE761" s="327">
        <f t="shared" si="3525"/>
        <v>10000</v>
      </c>
      <c r="JE761" s="327"/>
      <c r="JF761" s="327"/>
      <c r="MZ761">
        <v>335</v>
      </c>
      <c r="NA761" s="591">
        <f t="shared" si="3565"/>
        <v>0.02</v>
      </c>
      <c r="OU761">
        <v>335</v>
      </c>
      <c r="OV761" s="591">
        <f t="shared" si="3566"/>
        <v>0.02</v>
      </c>
      <c r="OW761" s="591">
        <f t="shared" si="3567"/>
        <v>0</v>
      </c>
    </row>
    <row r="762" spans="2:413" hidden="1" x14ac:dyDescent="0.3">
      <c r="B762">
        <v>336</v>
      </c>
      <c r="C762" s="109" t="str">
        <f t="shared" si="3526"/>
        <v/>
      </c>
      <c r="D762" s="109" t="str">
        <f t="shared" si="3542"/>
        <v/>
      </c>
      <c r="E762" s="109" t="str">
        <f t="shared" si="3527"/>
        <v/>
      </c>
      <c r="F762" s="109" t="str">
        <f t="shared" si="3543"/>
        <v/>
      </c>
      <c r="G762" s="109" t="str">
        <f t="shared" si="3528"/>
        <v/>
      </c>
      <c r="H762" s="109" t="str">
        <f t="shared" si="3544"/>
        <v/>
      </c>
      <c r="I762" s="109" t="str">
        <f t="shared" si="3529"/>
        <v/>
      </c>
      <c r="J762" s="109" t="str">
        <f t="shared" si="3545"/>
        <v/>
      </c>
      <c r="K762" s="109" t="str">
        <f t="shared" si="3530"/>
        <v/>
      </c>
      <c r="L762" s="109" t="str">
        <f t="shared" si="3546"/>
        <v/>
      </c>
      <c r="M762" s="109" t="str">
        <f t="shared" si="3531"/>
        <v/>
      </c>
      <c r="N762" s="109" t="str">
        <f t="shared" si="3547"/>
        <v/>
      </c>
      <c r="O762" s="109" t="str">
        <f t="shared" si="3532"/>
        <v/>
      </c>
      <c r="P762" s="109" t="str">
        <f t="shared" si="3548"/>
        <v/>
      </c>
      <c r="Q762" s="109" t="str">
        <f t="shared" si="3533"/>
        <v/>
      </c>
      <c r="R762" s="109" t="str">
        <f t="shared" si="3549"/>
        <v/>
      </c>
      <c r="S762" s="109" t="str">
        <f t="shared" si="3534"/>
        <v/>
      </c>
      <c r="T762" s="109" t="str">
        <f t="shared" si="3550"/>
        <v/>
      </c>
      <c r="U762" s="109" t="str">
        <f t="shared" si="3535"/>
        <v/>
      </c>
      <c r="V762" s="109" t="str">
        <f t="shared" si="3536"/>
        <v/>
      </c>
      <c r="W762" s="109" t="str">
        <f t="shared" si="3537"/>
        <v/>
      </c>
      <c r="X762" s="109" t="str">
        <f t="shared" si="3521"/>
        <v/>
      </c>
      <c r="Y762" s="109" t="str">
        <f t="shared" si="3538"/>
        <v/>
      </c>
      <c r="Z762" s="109" t="str">
        <f t="shared" si="3551"/>
        <v/>
      </c>
      <c r="AA762" s="109" t="str">
        <f t="shared" si="3539"/>
        <v/>
      </c>
      <c r="AB762" s="109" t="str">
        <f t="shared" si="3552"/>
        <v/>
      </c>
      <c r="AC762" s="109" t="str">
        <f t="shared" si="3540"/>
        <v/>
      </c>
      <c r="AD762" s="109" t="str">
        <f t="shared" si="3553"/>
        <v/>
      </c>
      <c r="AE762" s="109" t="str">
        <f t="shared" si="3541"/>
        <v/>
      </c>
      <c r="AF762" s="109" t="str">
        <f t="shared" si="3554"/>
        <v/>
      </c>
      <c r="AG762" s="109" t="str">
        <f t="shared" si="3555"/>
        <v/>
      </c>
      <c r="AH762" s="109" t="str">
        <f t="shared" si="3556"/>
        <v/>
      </c>
      <c r="AI762" s="35" t="str">
        <f t="shared" si="3557"/>
        <v/>
      </c>
      <c r="AJ762" s="109" t="str">
        <f t="shared" si="3558"/>
        <v/>
      </c>
      <c r="AK762" s="35" t="str">
        <f t="shared" si="3559"/>
        <v/>
      </c>
      <c r="AL762" s="109" t="str">
        <f t="shared" si="3560"/>
        <v/>
      </c>
      <c r="AM762" s="35" t="str">
        <f t="shared" si="3561"/>
        <v/>
      </c>
      <c r="AN762" s="109" t="str">
        <f t="shared" si="3562"/>
        <v/>
      </c>
      <c r="AO762" s="35" t="str">
        <f t="shared" si="3563"/>
        <v/>
      </c>
      <c r="AP762" s="109" t="str">
        <f t="shared" si="3564"/>
        <v/>
      </c>
      <c r="BB762">
        <v>337</v>
      </c>
      <c r="BE762" s="327">
        <f t="shared" si="3525"/>
        <v>10000</v>
      </c>
      <c r="JE762" s="327"/>
      <c r="JF762" s="327"/>
      <c r="MZ762" s="616">
        <v>336</v>
      </c>
      <c r="NA762" s="617">
        <f t="shared" si="3565"/>
        <v>0.02</v>
      </c>
      <c r="OU762" s="616">
        <v>336</v>
      </c>
      <c r="OV762" s="617">
        <f t="shared" si="3566"/>
        <v>0.02</v>
      </c>
      <c r="OW762" s="617">
        <f t="shared" si="3567"/>
        <v>0</v>
      </c>
    </row>
    <row r="763" spans="2:413" hidden="1" x14ac:dyDescent="0.3">
      <c r="B763">
        <v>337</v>
      </c>
      <c r="C763" s="109" t="str">
        <f t="shared" si="3526"/>
        <v/>
      </c>
      <c r="D763" s="109" t="str">
        <f t="shared" si="3542"/>
        <v/>
      </c>
      <c r="E763" s="109" t="str">
        <f t="shared" si="3527"/>
        <v/>
      </c>
      <c r="F763" s="109" t="str">
        <f t="shared" si="3543"/>
        <v/>
      </c>
      <c r="G763" s="109" t="str">
        <f t="shared" si="3528"/>
        <v/>
      </c>
      <c r="H763" s="109" t="str">
        <f t="shared" si="3544"/>
        <v/>
      </c>
      <c r="I763" s="109" t="str">
        <f t="shared" si="3529"/>
        <v/>
      </c>
      <c r="J763" s="109" t="str">
        <f t="shared" si="3545"/>
        <v/>
      </c>
      <c r="K763" s="109" t="str">
        <f t="shared" si="3530"/>
        <v/>
      </c>
      <c r="L763" s="109" t="str">
        <f t="shared" si="3546"/>
        <v/>
      </c>
      <c r="M763" s="109" t="str">
        <f t="shared" si="3531"/>
        <v/>
      </c>
      <c r="N763" s="109" t="str">
        <f t="shared" si="3547"/>
        <v/>
      </c>
      <c r="O763" s="109" t="str">
        <f t="shared" si="3532"/>
        <v/>
      </c>
      <c r="P763" s="109" t="str">
        <f t="shared" si="3548"/>
        <v/>
      </c>
      <c r="Q763" s="109" t="str">
        <f t="shared" si="3533"/>
        <v/>
      </c>
      <c r="R763" s="109" t="str">
        <f t="shared" si="3549"/>
        <v/>
      </c>
      <c r="S763" s="109" t="str">
        <f t="shared" si="3534"/>
        <v/>
      </c>
      <c r="T763" s="109" t="str">
        <f t="shared" si="3550"/>
        <v/>
      </c>
      <c r="U763" s="109" t="str">
        <f t="shared" si="3535"/>
        <v/>
      </c>
      <c r="V763" s="109" t="str">
        <f t="shared" si="3536"/>
        <v/>
      </c>
      <c r="W763" s="109" t="str">
        <f t="shared" si="3537"/>
        <v/>
      </c>
      <c r="X763" s="109" t="str">
        <f t="shared" si="3521"/>
        <v/>
      </c>
      <c r="Y763" s="109" t="str">
        <f t="shared" si="3538"/>
        <v/>
      </c>
      <c r="Z763" s="109" t="str">
        <f t="shared" si="3551"/>
        <v/>
      </c>
      <c r="AA763" s="109" t="str">
        <f t="shared" si="3539"/>
        <v/>
      </c>
      <c r="AB763" s="109" t="str">
        <f t="shared" si="3552"/>
        <v/>
      </c>
      <c r="AC763" s="109" t="str">
        <f t="shared" si="3540"/>
        <v/>
      </c>
      <c r="AD763" s="109" t="str">
        <f t="shared" si="3553"/>
        <v/>
      </c>
      <c r="AE763" s="109" t="str">
        <f t="shared" si="3541"/>
        <v/>
      </c>
      <c r="AF763" s="109" t="str">
        <f t="shared" si="3554"/>
        <v/>
      </c>
      <c r="AG763" s="109" t="str">
        <f t="shared" si="3555"/>
        <v/>
      </c>
      <c r="AH763" s="109" t="str">
        <f t="shared" si="3556"/>
        <v/>
      </c>
      <c r="AI763" s="35" t="str">
        <f t="shared" si="3557"/>
        <v/>
      </c>
      <c r="AJ763" s="109" t="str">
        <f t="shared" si="3558"/>
        <v/>
      </c>
      <c r="AK763" s="35" t="str">
        <f t="shared" si="3559"/>
        <v/>
      </c>
      <c r="AL763" s="109" t="str">
        <f t="shared" si="3560"/>
        <v/>
      </c>
      <c r="AM763" s="35" t="str">
        <f t="shared" si="3561"/>
        <v/>
      </c>
      <c r="AN763" s="109" t="str">
        <f t="shared" si="3562"/>
        <v/>
      </c>
      <c r="AO763" s="35" t="str">
        <f t="shared" si="3563"/>
        <v/>
      </c>
      <c r="AP763" s="109" t="str">
        <f t="shared" si="3564"/>
        <v/>
      </c>
      <c r="BB763">
        <v>338</v>
      </c>
      <c r="BE763" s="327">
        <f t="shared" si="3525"/>
        <v>10000</v>
      </c>
      <c r="JE763" s="327"/>
      <c r="JF763" s="327"/>
      <c r="MZ763">
        <v>337</v>
      </c>
      <c r="NA763" s="591">
        <f>$D$7+($AT$55*$L$7)+($AV$55*$M$7)</f>
        <v>0.02</v>
      </c>
      <c r="OU763">
        <v>337</v>
      </c>
      <c r="OV763" s="591">
        <f>$D$7+($BB$55*$L$7)+($BD$55*$M$7)</f>
        <v>0.02</v>
      </c>
      <c r="OW763" s="591">
        <f>($BB$55)+($BD$55)</f>
        <v>0</v>
      </c>
    </row>
    <row r="764" spans="2:413" hidden="1" x14ac:dyDescent="0.3">
      <c r="B764">
        <v>338</v>
      </c>
      <c r="C764" s="109" t="str">
        <f t="shared" si="3526"/>
        <v/>
      </c>
      <c r="D764" s="109" t="str">
        <f t="shared" si="3542"/>
        <v/>
      </c>
      <c r="E764" s="109" t="str">
        <f t="shared" si="3527"/>
        <v/>
      </c>
      <c r="F764" s="109" t="str">
        <f t="shared" si="3543"/>
        <v/>
      </c>
      <c r="G764" s="109" t="str">
        <f t="shared" si="3528"/>
        <v/>
      </c>
      <c r="H764" s="109" t="str">
        <f t="shared" si="3544"/>
        <v/>
      </c>
      <c r="I764" s="109" t="str">
        <f t="shared" si="3529"/>
        <v/>
      </c>
      <c r="J764" s="109" t="str">
        <f t="shared" si="3545"/>
        <v/>
      </c>
      <c r="K764" s="109" t="str">
        <f t="shared" si="3530"/>
        <v/>
      </c>
      <c r="L764" s="109" t="str">
        <f t="shared" si="3546"/>
        <v/>
      </c>
      <c r="M764" s="109" t="str">
        <f t="shared" si="3531"/>
        <v/>
      </c>
      <c r="N764" s="109" t="str">
        <f t="shared" si="3547"/>
        <v/>
      </c>
      <c r="O764" s="109" t="str">
        <f t="shared" si="3532"/>
        <v/>
      </c>
      <c r="P764" s="109" t="str">
        <f t="shared" si="3548"/>
        <v/>
      </c>
      <c r="Q764" s="109" t="str">
        <f t="shared" si="3533"/>
        <v/>
      </c>
      <c r="R764" s="109" t="str">
        <f t="shared" si="3549"/>
        <v/>
      </c>
      <c r="S764" s="109" t="str">
        <f t="shared" si="3534"/>
        <v/>
      </c>
      <c r="T764" s="109" t="str">
        <f t="shared" si="3550"/>
        <v/>
      </c>
      <c r="U764" s="109" t="str">
        <f t="shared" si="3535"/>
        <v/>
      </c>
      <c r="V764" s="109" t="str">
        <f t="shared" si="3536"/>
        <v/>
      </c>
      <c r="W764" s="109" t="str">
        <f t="shared" si="3537"/>
        <v/>
      </c>
      <c r="X764" s="109" t="str">
        <f t="shared" si="3521"/>
        <v/>
      </c>
      <c r="Y764" s="109" t="str">
        <f t="shared" si="3538"/>
        <v/>
      </c>
      <c r="Z764" s="109" t="str">
        <f t="shared" si="3551"/>
        <v/>
      </c>
      <c r="AA764" s="109" t="str">
        <f t="shared" si="3539"/>
        <v/>
      </c>
      <c r="AB764" s="109" t="str">
        <f t="shared" si="3552"/>
        <v/>
      </c>
      <c r="AC764" s="109" t="str">
        <f t="shared" si="3540"/>
        <v/>
      </c>
      <c r="AD764" s="109" t="str">
        <f t="shared" si="3553"/>
        <v/>
      </c>
      <c r="AE764" s="109" t="str">
        <f t="shared" si="3541"/>
        <v/>
      </c>
      <c r="AF764" s="109" t="str">
        <f t="shared" si="3554"/>
        <v/>
      </c>
      <c r="AG764" s="109" t="str">
        <f t="shared" si="3555"/>
        <v/>
      </c>
      <c r="AH764" s="109" t="str">
        <f t="shared" si="3556"/>
        <v/>
      </c>
      <c r="AI764" s="35" t="str">
        <f t="shared" si="3557"/>
        <v/>
      </c>
      <c r="AJ764" s="109" t="str">
        <f t="shared" si="3558"/>
        <v/>
      </c>
      <c r="AK764" s="35" t="str">
        <f t="shared" si="3559"/>
        <v/>
      </c>
      <c r="AL764" s="109" t="str">
        <f t="shared" si="3560"/>
        <v/>
      </c>
      <c r="AM764" s="35" t="str">
        <f t="shared" si="3561"/>
        <v/>
      </c>
      <c r="AN764" s="109" t="str">
        <f t="shared" si="3562"/>
        <v/>
      </c>
      <c r="AO764" s="35" t="str">
        <f t="shared" si="3563"/>
        <v/>
      </c>
      <c r="AP764" s="109" t="str">
        <f t="shared" si="3564"/>
        <v/>
      </c>
      <c r="BB764">
        <v>339</v>
      </c>
      <c r="BE764" s="327">
        <f t="shared" si="3525"/>
        <v>10000</v>
      </c>
      <c r="JE764" s="327"/>
      <c r="JF764" s="327"/>
      <c r="MZ764">
        <v>338</v>
      </c>
      <c r="NA764" s="591">
        <f t="shared" ref="NA764:NA774" si="3568">$D$7+($AT$55*$L$7)+($AV$55*$M$7)</f>
        <v>0.02</v>
      </c>
      <c r="OU764">
        <v>338</v>
      </c>
      <c r="OV764" s="591">
        <f t="shared" ref="OV764:OV774" si="3569">$D$7+($BB$55*$L$7)+($BD$55*$M$7)</f>
        <v>0.02</v>
      </c>
      <c r="OW764" s="591">
        <f t="shared" ref="OW764:OW774" si="3570">($BB$55)+($BD$55)</f>
        <v>0</v>
      </c>
    </row>
    <row r="765" spans="2:413" hidden="1" x14ac:dyDescent="0.3">
      <c r="B765">
        <v>339</v>
      </c>
      <c r="C765" s="109" t="str">
        <f t="shared" si="3526"/>
        <v/>
      </c>
      <c r="D765" s="109" t="str">
        <f t="shared" si="3542"/>
        <v/>
      </c>
      <c r="E765" s="109" t="str">
        <f t="shared" si="3527"/>
        <v/>
      </c>
      <c r="F765" s="109" t="str">
        <f t="shared" si="3543"/>
        <v/>
      </c>
      <c r="G765" s="109" t="str">
        <f t="shared" si="3528"/>
        <v/>
      </c>
      <c r="H765" s="109" t="str">
        <f t="shared" si="3544"/>
        <v/>
      </c>
      <c r="I765" s="109" t="str">
        <f t="shared" si="3529"/>
        <v/>
      </c>
      <c r="J765" s="109" t="str">
        <f t="shared" si="3545"/>
        <v/>
      </c>
      <c r="K765" s="109" t="str">
        <f t="shared" si="3530"/>
        <v/>
      </c>
      <c r="L765" s="109" t="str">
        <f t="shared" si="3546"/>
        <v/>
      </c>
      <c r="M765" s="109" t="str">
        <f t="shared" si="3531"/>
        <v/>
      </c>
      <c r="N765" s="109" t="str">
        <f t="shared" si="3547"/>
        <v/>
      </c>
      <c r="O765" s="109" t="str">
        <f t="shared" si="3532"/>
        <v/>
      </c>
      <c r="P765" s="109" t="str">
        <f t="shared" si="3548"/>
        <v/>
      </c>
      <c r="Q765" s="109" t="str">
        <f t="shared" si="3533"/>
        <v/>
      </c>
      <c r="R765" s="109" t="str">
        <f t="shared" si="3549"/>
        <v/>
      </c>
      <c r="S765" s="109" t="str">
        <f t="shared" si="3534"/>
        <v/>
      </c>
      <c r="T765" s="109" t="str">
        <f t="shared" si="3550"/>
        <v/>
      </c>
      <c r="U765" s="109" t="str">
        <f t="shared" si="3535"/>
        <v/>
      </c>
      <c r="V765" s="109" t="str">
        <f t="shared" si="3536"/>
        <v/>
      </c>
      <c r="W765" s="109" t="str">
        <f t="shared" si="3537"/>
        <v/>
      </c>
      <c r="X765" s="109" t="str">
        <f t="shared" si="3521"/>
        <v/>
      </c>
      <c r="Y765" s="109" t="str">
        <f t="shared" si="3538"/>
        <v/>
      </c>
      <c r="Z765" s="109" t="str">
        <f t="shared" si="3551"/>
        <v/>
      </c>
      <c r="AA765" s="109" t="str">
        <f t="shared" si="3539"/>
        <v/>
      </c>
      <c r="AB765" s="109" t="str">
        <f t="shared" si="3552"/>
        <v/>
      </c>
      <c r="AC765" s="109" t="str">
        <f t="shared" si="3540"/>
        <v/>
      </c>
      <c r="AD765" s="109" t="str">
        <f t="shared" si="3553"/>
        <v/>
      </c>
      <c r="AE765" s="109" t="str">
        <f t="shared" si="3541"/>
        <v/>
      </c>
      <c r="AF765" s="109" t="str">
        <f t="shared" si="3554"/>
        <v/>
      </c>
      <c r="AG765" s="109" t="str">
        <f t="shared" si="3555"/>
        <v/>
      </c>
      <c r="AH765" s="109" t="str">
        <f t="shared" si="3556"/>
        <v/>
      </c>
      <c r="AI765" s="35" t="str">
        <f t="shared" si="3557"/>
        <v/>
      </c>
      <c r="AJ765" s="109" t="str">
        <f t="shared" si="3558"/>
        <v/>
      </c>
      <c r="AK765" s="35" t="str">
        <f t="shared" si="3559"/>
        <v/>
      </c>
      <c r="AL765" s="109" t="str">
        <f t="shared" si="3560"/>
        <v/>
      </c>
      <c r="AM765" s="35" t="str">
        <f t="shared" si="3561"/>
        <v/>
      </c>
      <c r="AN765" s="109" t="str">
        <f t="shared" si="3562"/>
        <v/>
      </c>
      <c r="AO765" s="35" t="str">
        <f t="shared" si="3563"/>
        <v/>
      </c>
      <c r="AP765" s="109" t="str">
        <f t="shared" si="3564"/>
        <v/>
      </c>
      <c r="BB765">
        <v>340</v>
      </c>
      <c r="BE765" s="327">
        <f t="shared" si="3525"/>
        <v>10000</v>
      </c>
      <c r="JE765" s="327"/>
      <c r="JF765" s="327"/>
      <c r="MZ765">
        <v>339</v>
      </c>
      <c r="NA765" s="591">
        <f t="shared" si="3568"/>
        <v>0.02</v>
      </c>
      <c r="OU765">
        <v>339</v>
      </c>
      <c r="OV765" s="591">
        <f t="shared" si="3569"/>
        <v>0.02</v>
      </c>
      <c r="OW765" s="591">
        <f t="shared" si="3570"/>
        <v>0</v>
      </c>
    </row>
    <row r="766" spans="2:413" hidden="1" x14ac:dyDescent="0.3">
      <c r="B766">
        <v>340</v>
      </c>
      <c r="C766" s="109" t="str">
        <f t="shared" si="3526"/>
        <v/>
      </c>
      <c r="D766" s="109" t="str">
        <f t="shared" si="3542"/>
        <v/>
      </c>
      <c r="E766" s="109" t="str">
        <f t="shared" si="3527"/>
        <v/>
      </c>
      <c r="F766" s="109" t="str">
        <f t="shared" si="3543"/>
        <v/>
      </c>
      <c r="G766" s="109" t="str">
        <f t="shared" si="3528"/>
        <v/>
      </c>
      <c r="H766" s="109" t="str">
        <f t="shared" si="3544"/>
        <v/>
      </c>
      <c r="I766" s="109" t="str">
        <f t="shared" si="3529"/>
        <v/>
      </c>
      <c r="J766" s="109" t="str">
        <f t="shared" si="3545"/>
        <v/>
      </c>
      <c r="K766" s="109" t="str">
        <f t="shared" si="3530"/>
        <v/>
      </c>
      <c r="L766" s="109" t="str">
        <f t="shared" si="3546"/>
        <v/>
      </c>
      <c r="M766" s="109" t="str">
        <f t="shared" si="3531"/>
        <v/>
      </c>
      <c r="N766" s="109" t="str">
        <f t="shared" si="3547"/>
        <v/>
      </c>
      <c r="O766" s="109" t="str">
        <f t="shared" si="3532"/>
        <v/>
      </c>
      <c r="P766" s="109" t="str">
        <f t="shared" si="3548"/>
        <v/>
      </c>
      <c r="Q766" s="109" t="str">
        <f t="shared" si="3533"/>
        <v/>
      </c>
      <c r="R766" s="109" t="str">
        <f t="shared" si="3549"/>
        <v/>
      </c>
      <c r="S766" s="109" t="str">
        <f t="shared" si="3534"/>
        <v/>
      </c>
      <c r="T766" s="109" t="str">
        <f t="shared" si="3550"/>
        <v/>
      </c>
      <c r="U766" s="109" t="str">
        <f t="shared" si="3535"/>
        <v/>
      </c>
      <c r="V766" s="109" t="str">
        <f t="shared" si="3536"/>
        <v/>
      </c>
      <c r="W766" s="109" t="str">
        <f t="shared" si="3537"/>
        <v/>
      </c>
      <c r="X766" s="109" t="str">
        <f t="shared" si="3521"/>
        <v/>
      </c>
      <c r="Y766" s="109" t="str">
        <f t="shared" si="3538"/>
        <v/>
      </c>
      <c r="Z766" s="109" t="str">
        <f t="shared" si="3551"/>
        <v/>
      </c>
      <c r="AA766" s="109" t="str">
        <f t="shared" si="3539"/>
        <v/>
      </c>
      <c r="AB766" s="109" t="str">
        <f t="shared" si="3552"/>
        <v/>
      </c>
      <c r="AC766" s="109" t="str">
        <f t="shared" si="3540"/>
        <v/>
      </c>
      <c r="AD766" s="109" t="str">
        <f t="shared" si="3553"/>
        <v/>
      </c>
      <c r="AE766" s="109" t="str">
        <f t="shared" si="3541"/>
        <v/>
      </c>
      <c r="AF766" s="109" t="str">
        <f t="shared" si="3554"/>
        <v/>
      </c>
      <c r="AG766" s="109" t="str">
        <f t="shared" si="3555"/>
        <v/>
      </c>
      <c r="AH766" s="109" t="str">
        <f t="shared" si="3556"/>
        <v/>
      </c>
      <c r="AI766" s="35" t="str">
        <f t="shared" si="3557"/>
        <v/>
      </c>
      <c r="AJ766" s="109" t="str">
        <f t="shared" si="3558"/>
        <v/>
      </c>
      <c r="AK766" s="35" t="str">
        <f t="shared" si="3559"/>
        <v/>
      </c>
      <c r="AL766" s="109" t="str">
        <f t="shared" si="3560"/>
        <v/>
      </c>
      <c r="AM766" s="35" t="str">
        <f t="shared" si="3561"/>
        <v/>
      </c>
      <c r="AN766" s="109" t="str">
        <f t="shared" si="3562"/>
        <v/>
      </c>
      <c r="AO766" s="35" t="str">
        <f t="shared" si="3563"/>
        <v/>
      </c>
      <c r="AP766" s="109" t="str">
        <f t="shared" si="3564"/>
        <v/>
      </c>
      <c r="BB766">
        <v>341</v>
      </c>
      <c r="BE766" s="327">
        <f t="shared" si="3525"/>
        <v>10000</v>
      </c>
      <c r="JE766" s="327"/>
      <c r="JF766" s="327"/>
      <c r="MZ766">
        <v>340</v>
      </c>
      <c r="NA766" s="591">
        <f t="shared" si="3568"/>
        <v>0.02</v>
      </c>
      <c r="OU766">
        <v>340</v>
      </c>
      <c r="OV766" s="591">
        <f t="shared" si="3569"/>
        <v>0.02</v>
      </c>
      <c r="OW766" s="591">
        <f t="shared" si="3570"/>
        <v>0</v>
      </c>
    </row>
    <row r="767" spans="2:413" hidden="1" x14ac:dyDescent="0.3">
      <c r="B767">
        <v>341</v>
      </c>
      <c r="C767" s="109" t="str">
        <f t="shared" si="3526"/>
        <v/>
      </c>
      <c r="D767" s="109" t="str">
        <f t="shared" si="3542"/>
        <v/>
      </c>
      <c r="E767" s="109" t="str">
        <f t="shared" si="3527"/>
        <v/>
      </c>
      <c r="F767" s="109" t="str">
        <f t="shared" si="3543"/>
        <v/>
      </c>
      <c r="G767" s="109" t="str">
        <f t="shared" si="3528"/>
        <v/>
      </c>
      <c r="H767" s="109" t="str">
        <f t="shared" si="3544"/>
        <v/>
      </c>
      <c r="I767" s="109" t="str">
        <f t="shared" si="3529"/>
        <v/>
      </c>
      <c r="J767" s="109" t="str">
        <f t="shared" si="3545"/>
        <v/>
      </c>
      <c r="K767" s="109" t="str">
        <f t="shared" si="3530"/>
        <v/>
      </c>
      <c r="L767" s="109" t="str">
        <f t="shared" si="3546"/>
        <v/>
      </c>
      <c r="M767" s="109" t="str">
        <f t="shared" si="3531"/>
        <v/>
      </c>
      <c r="N767" s="109" t="str">
        <f t="shared" si="3547"/>
        <v/>
      </c>
      <c r="O767" s="109" t="str">
        <f t="shared" si="3532"/>
        <v/>
      </c>
      <c r="P767" s="109" t="str">
        <f t="shared" si="3548"/>
        <v/>
      </c>
      <c r="Q767" s="109" t="str">
        <f t="shared" si="3533"/>
        <v/>
      </c>
      <c r="R767" s="109" t="str">
        <f t="shared" si="3549"/>
        <v/>
      </c>
      <c r="S767" s="109" t="str">
        <f t="shared" si="3534"/>
        <v/>
      </c>
      <c r="T767" s="109" t="str">
        <f t="shared" si="3550"/>
        <v/>
      </c>
      <c r="U767" s="109" t="str">
        <f t="shared" si="3535"/>
        <v/>
      </c>
      <c r="V767" s="109" t="str">
        <f t="shared" si="3536"/>
        <v/>
      </c>
      <c r="W767" s="109" t="str">
        <f t="shared" si="3537"/>
        <v/>
      </c>
      <c r="X767" s="109" t="str">
        <f t="shared" si="3521"/>
        <v/>
      </c>
      <c r="Y767" s="109" t="str">
        <f t="shared" si="3538"/>
        <v/>
      </c>
      <c r="Z767" s="109" t="str">
        <f t="shared" si="3551"/>
        <v/>
      </c>
      <c r="AA767" s="109" t="str">
        <f t="shared" si="3539"/>
        <v/>
      </c>
      <c r="AB767" s="109" t="str">
        <f t="shared" si="3552"/>
        <v/>
      </c>
      <c r="AC767" s="109" t="str">
        <f t="shared" si="3540"/>
        <v/>
      </c>
      <c r="AD767" s="109" t="str">
        <f t="shared" si="3553"/>
        <v/>
      </c>
      <c r="AE767" s="109" t="str">
        <f t="shared" si="3541"/>
        <v/>
      </c>
      <c r="AF767" s="109" t="str">
        <f t="shared" si="3554"/>
        <v/>
      </c>
      <c r="AG767" s="109" t="str">
        <f t="shared" si="3555"/>
        <v/>
      </c>
      <c r="AH767" s="109" t="str">
        <f t="shared" si="3556"/>
        <v/>
      </c>
      <c r="AI767" s="35" t="str">
        <f t="shared" si="3557"/>
        <v/>
      </c>
      <c r="AJ767" s="109" t="str">
        <f t="shared" si="3558"/>
        <v/>
      </c>
      <c r="AK767" s="35" t="str">
        <f t="shared" si="3559"/>
        <v/>
      </c>
      <c r="AL767" s="109" t="str">
        <f t="shared" si="3560"/>
        <v/>
      </c>
      <c r="AM767" s="35" t="str">
        <f t="shared" si="3561"/>
        <v/>
      </c>
      <c r="AN767" s="109" t="str">
        <f t="shared" si="3562"/>
        <v/>
      </c>
      <c r="AO767" s="35" t="str">
        <f t="shared" si="3563"/>
        <v/>
      </c>
      <c r="AP767" s="109" t="str">
        <f t="shared" si="3564"/>
        <v/>
      </c>
      <c r="BB767">
        <v>342</v>
      </c>
      <c r="BE767" s="327">
        <f t="shared" si="3525"/>
        <v>10000</v>
      </c>
      <c r="JE767" s="327"/>
      <c r="JF767" s="327"/>
      <c r="MZ767">
        <v>341</v>
      </c>
      <c r="NA767" s="591">
        <f t="shared" si="3568"/>
        <v>0.02</v>
      </c>
      <c r="OU767">
        <v>341</v>
      </c>
      <c r="OV767" s="591">
        <f t="shared" si="3569"/>
        <v>0.02</v>
      </c>
      <c r="OW767" s="591">
        <f t="shared" si="3570"/>
        <v>0</v>
      </c>
    </row>
    <row r="768" spans="2:413" hidden="1" x14ac:dyDescent="0.3">
      <c r="B768">
        <v>342</v>
      </c>
      <c r="C768" s="109" t="str">
        <f t="shared" si="3526"/>
        <v/>
      </c>
      <c r="D768" s="109" t="str">
        <f t="shared" si="3542"/>
        <v/>
      </c>
      <c r="E768" s="109" t="str">
        <f t="shared" si="3527"/>
        <v/>
      </c>
      <c r="F768" s="109" t="str">
        <f t="shared" si="3543"/>
        <v/>
      </c>
      <c r="G768" s="109" t="str">
        <f t="shared" si="3528"/>
        <v/>
      </c>
      <c r="H768" s="109" t="str">
        <f t="shared" si="3544"/>
        <v/>
      </c>
      <c r="I768" s="109" t="str">
        <f t="shared" si="3529"/>
        <v/>
      </c>
      <c r="J768" s="109" t="str">
        <f t="shared" si="3545"/>
        <v/>
      </c>
      <c r="K768" s="109" t="str">
        <f t="shared" si="3530"/>
        <v/>
      </c>
      <c r="L768" s="109" t="str">
        <f t="shared" si="3546"/>
        <v/>
      </c>
      <c r="M768" s="109" t="str">
        <f t="shared" si="3531"/>
        <v/>
      </c>
      <c r="N768" s="109" t="str">
        <f t="shared" si="3547"/>
        <v/>
      </c>
      <c r="O768" s="109" t="str">
        <f t="shared" si="3532"/>
        <v/>
      </c>
      <c r="P768" s="109" t="str">
        <f t="shared" si="3548"/>
        <v/>
      </c>
      <c r="Q768" s="109" t="str">
        <f t="shared" si="3533"/>
        <v/>
      </c>
      <c r="R768" s="109" t="str">
        <f t="shared" si="3549"/>
        <v/>
      </c>
      <c r="S768" s="109" t="str">
        <f t="shared" si="3534"/>
        <v/>
      </c>
      <c r="T768" s="109" t="str">
        <f t="shared" si="3550"/>
        <v/>
      </c>
      <c r="U768" s="109" t="str">
        <f t="shared" si="3535"/>
        <v/>
      </c>
      <c r="V768" s="109" t="str">
        <f t="shared" si="3536"/>
        <v/>
      </c>
      <c r="W768" s="109" t="str">
        <f t="shared" si="3537"/>
        <v/>
      </c>
      <c r="X768" s="109" t="str">
        <f t="shared" si="3521"/>
        <v/>
      </c>
      <c r="Y768" s="109" t="str">
        <f t="shared" si="3538"/>
        <v/>
      </c>
      <c r="Z768" s="109" t="str">
        <f t="shared" si="3551"/>
        <v/>
      </c>
      <c r="AA768" s="109" t="str">
        <f t="shared" si="3539"/>
        <v/>
      </c>
      <c r="AB768" s="109" t="str">
        <f t="shared" si="3552"/>
        <v/>
      </c>
      <c r="AC768" s="109" t="str">
        <f t="shared" si="3540"/>
        <v/>
      </c>
      <c r="AD768" s="109" t="str">
        <f t="shared" si="3553"/>
        <v/>
      </c>
      <c r="AE768" s="109" t="str">
        <f t="shared" si="3541"/>
        <v/>
      </c>
      <c r="AF768" s="109" t="str">
        <f t="shared" si="3554"/>
        <v/>
      </c>
      <c r="AG768" s="109" t="str">
        <f t="shared" si="3555"/>
        <v/>
      </c>
      <c r="AH768" s="109" t="str">
        <f t="shared" si="3556"/>
        <v/>
      </c>
      <c r="AI768" s="35" t="str">
        <f t="shared" si="3557"/>
        <v/>
      </c>
      <c r="AJ768" s="109" t="str">
        <f t="shared" si="3558"/>
        <v/>
      </c>
      <c r="AK768" s="35" t="str">
        <f t="shared" si="3559"/>
        <v/>
      </c>
      <c r="AL768" s="109" t="str">
        <f t="shared" si="3560"/>
        <v/>
      </c>
      <c r="AM768" s="35" t="str">
        <f t="shared" si="3561"/>
        <v/>
      </c>
      <c r="AN768" s="109" t="str">
        <f t="shared" si="3562"/>
        <v/>
      </c>
      <c r="AO768" s="35" t="str">
        <f t="shared" si="3563"/>
        <v/>
      </c>
      <c r="AP768" s="109" t="str">
        <f t="shared" si="3564"/>
        <v/>
      </c>
      <c r="BB768">
        <v>343</v>
      </c>
      <c r="BE768" s="327">
        <f t="shared" si="3525"/>
        <v>10000</v>
      </c>
      <c r="JE768" s="327"/>
      <c r="JF768" s="327"/>
      <c r="MZ768">
        <v>342</v>
      </c>
      <c r="NA768" s="591">
        <f t="shared" si="3568"/>
        <v>0.02</v>
      </c>
      <c r="OU768">
        <v>342</v>
      </c>
      <c r="OV768" s="591">
        <f t="shared" si="3569"/>
        <v>0.02</v>
      </c>
      <c r="OW768" s="591">
        <f t="shared" si="3570"/>
        <v>0</v>
      </c>
    </row>
    <row r="769" spans="2:413" hidden="1" x14ac:dyDescent="0.3">
      <c r="B769">
        <v>343</v>
      </c>
      <c r="C769" s="109" t="str">
        <f t="shared" si="3526"/>
        <v/>
      </c>
      <c r="D769" s="109" t="str">
        <f t="shared" si="3542"/>
        <v/>
      </c>
      <c r="E769" s="109" t="str">
        <f t="shared" si="3527"/>
        <v/>
      </c>
      <c r="F769" s="109" t="str">
        <f t="shared" si="3543"/>
        <v/>
      </c>
      <c r="G769" s="109" t="str">
        <f t="shared" si="3528"/>
        <v/>
      </c>
      <c r="H769" s="109" t="str">
        <f t="shared" si="3544"/>
        <v/>
      </c>
      <c r="I769" s="109" t="str">
        <f t="shared" si="3529"/>
        <v/>
      </c>
      <c r="J769" s="109" t="str">
        <f t="shared" si="3545"/>
        <v/>
      </c>
      <c r="K769" s="109" t="str">
        <f t="shared" si="3530"/>
        <v/>
      </c>
      <c r="L769" s="109" t="str">
        <f t="shared" si="3546"/>
        <v/>
      </c>
      <c r="M769" s="109" t="str">
        <f t="shared" si="3531"/>
        <v/>
      </c>
      <c r="N769" s="109" t="str">
        <f t="shared" si="3547"/>
        <v/>
      </c>
      <c r="O769" s="109" t="str">
        <f t="shared" si="3532"/>
        <v/>
      </c>
      <c r="P769" s="109" t="str">
        <f t="shared" si="3548"/>
        <v/>
      </c>
      <c r="Q769" s="109" t="str">
        <f t="shared" si="3533"/>
        <v/>
      </c>
      <c r="R769" s="109" t="str">
        <f t="shared" si="3549"/>
        <v/>
      </c>
      <c r="S769" s="109" t="str">
        <f t="shared" si="3534"/>
        <v/>
      </c>
      <c r="T769" s="109" t="str">
        <f t="shared" si="3550"/>
        <v/>
      </c>
      <c r="U769" s="109" t="str">
        <f t="shared" si="3535"/>
        <v/>
      </c>
      <c r="V769" s="109" t="str">
        <f t="shared" si="3536"/>
        <v/>
      </c>
      <c r="W769" s="109" t="str">
        <f t="shared" si="3537"/>
        <v/>
      </c>
      <c r="X769" s="109" t="str">
        <f t="shared" si="3521"/>
        <v/>
      </c>
      <c r="Y769" s="109" t="str">
        <f t="shared" si="3538"/>
        <v/>
      </c>
      <c r="Z769" s="109" t="str">
        <f t="shared" si="3551"/>
        <v/>
      </c>
      <c r="AA769" s="109" t="str">
        <f t="shared" si="3539"/>
        <v/>
      </c>
      <c r="AB769" s="109" t="str">
        <f t="shared" si="3552"/>
        <v/>
      </c>
      <c r="AC769" s="109" t="str">
        <f t="shared" si="3540"/>
        <v/>
      </c>
      <c r="AD769" s="109" t="str">
        <f t="shared" si="3553"/>
        <v/>
      </c>
      <c r="AE769" s="109" t="str">
        <f t="shared" si="3541"/>
        <v/>
      </c>
      <c r="AF769" s="109" t="str">
        <f t="shared" si="3554"/>
        <v/>
      </c>
      <c r="AG769" s="109" t="str">
        <f t="shared" si="3555"/>
        <v/>
      </c>
      <c r="AH769" s="109" t="str">
        <f t="shared" si="3556"/>
        <v/>
      </c>
      <c r="AI769" s="35" t="str">
        <f t="shared" si="3557"/>
        <v/>
      </c>
      <c r="AJ769" s="109" t="str">
        <f t="shared" si="3558"/>
        <v/>
      </c>
      <c r="AK769" s="35" t="str">
        <f t="shared" si="3559"/>
        <v/>
      </c>
      <c r="AL769" s="109" t="str">
        <f t="shared" si="3560"/>
        <v/>
      </c>
      <c r="AM769" s="35" t="str">
        <f t="shared" si="3561"/>
        <v/>
      </c>
      <c r="AN769" s="109" t="str">
        <f t="shared" si="3562"/>
        <v/>
      </c>
      <c r="AO769" s="35" t="str">
        <f t="shared" si="3563"/>
        <v/>
      </c>
      <c r="AP769" s="109" t="str">
        <f t="shared" si="3564"/>
        <v/>
      </c>
      <c r="BB769">
        <v>344</v>
      </c>
      <c r="BE769" s="327">
        <f t="shared" si="3525"/>
        <v>10000</v>
      </c>
      <c r="JE769" s="327"/>
      <c r="JF769" s="327"/>
      <c r="MZ769">
        <v>343</v>
      </c>
      <c r="NA769" s="591">
        <f t="shared" si="3568"/>
        <v>0.02</v>
      </c>
      <c r="OU769">
        <v>343</v>
      </c>
      <c r="OV769" s="591">
        <f t="shared" si="3569"/>
        <v>0.02</v>
      </c>
      <c r="OW769" s="591">
        <f t="shared" si="3570"/>
        <v>0</v>
      </c>
    </row>
    <row r="770" spans="2:413" hidden="1" x14ac:dyDescent="0.3">
      <c r="B770">
        <v>344</v>
      </c>
      <c r="C770" s="109" t="str">
        <f t="shared" si="3526"/>
        <v/>
      </c>
      <c r="D770" s="109" t="str">
        <f t="shared" si="3542"/>
        <v/>
      </c>
      <c r="E770" s="109" t="str">
        <f t="shared" si="3527"/>
        <v/>
      </c>
      <c r="F770" s="109" t="str">
        <f t="shared" si="3543"/>
        <v/>
      </c>
      <c r="G770" s="109" t="str">
        <f t="shared" si="3528"/>
        <v/>
      </c>
      <c r="H770" s="109" t="str">
        <f t="shared" si="3544"/>
        <v/>
      </c>
      <c r="I770" s="109" t="str">
        <f t="shared" si="3529"/>
        <v/>
      </c>
      <c r="J770" s="109" t="str">
        <f t="shared" si="3545"/>
        <v/>
      </c>
      <c r="K770" s="109" t="str">
        <f t="shared" si="3530"/>
        <v/>
      </c>
      <c r="L770" s="109" t="str">
        <f t="shared" si="3546"/>
        <v/>
      </c>
      <c r="M770" s="109" t="str">
        <f t="shared" si="3531"/>
        <v/>
      </c>
      <c r="N770" s="109" t="str">
        <f t="shared" si="3547"/>
        <v/>
      </c>
      <c r="O770" s="109" t="str">
        <f t="shared" si="3532"/>
        <v/>
      </c>
      <c r="P770" s="109" t="str">
        <f t="shared" si="3548"/>
        <v/>
      </c>
      <c r="Q770" s="109" t="str">
        <f t="shared" si="3533"/>
        <v/>
      </c>
      <c r="R770" s="109" t="str">
        <f t="shared" si="3549"/>
        <v/>
      </c>
      <c r="S770" s="109" t="str">
        <f t="shared" si="3534"/>
        <v/>
      </c>
      <c r="T770" s="109" t="str">
        <f t="shared" si="3550"/>
        <v/>
      </c>
      <c r="U770" s="109" t="str">
        <f t="shared" si="3535"/>
        <v/>
      </c>
      <c r="V770" s="109" t="str">
        <f t="shared" si="3536"/>
        <v/>
      </c>
      <c r="W770" s="109" t="str">
        <f t="shared" si="3537"/>
        <v/>
      </c>
      <c r="X770" s="109" t="str">
        <f t="shared" si="3521"/>
        <v/>
      </c>
      <c r="Y770" s="109" t="str">
        <f t="shared" si="3538"/>
        <v/>
      </c>
      <c r="Z770" s="109" t="str">
        <f t="shared" si="3551"/>
        <v/>
      </c>
      <c r="AA770" s="109" t="str">
        <f t="shared" si="3539"/>
        <v/>
      </c>
      <c r="AB770" s="109" t="str">
        <f t="shared" si="3552"/>
        <v/>
      </c>
      <c r="AC770" s="109" t="str">
        <f t="shared" si="3540"/>
        <v/>
      </c>
      <c r="AD770" s="109" t="str">
        <f t="shared" si="3553"/>
        <v/>
      </c>
      <c r="AE770" s="109" t="str">
        <f t="shared" si="3541"/>
        <v/>
      </c>
      <c r="AF770" s="109" t="str">
        <f t="shared" si="3554"/>
        <v/>
      </c>
      <c r="AG770" s="109" t="str">
        <f t="shared" si="3555"/>
        <v/>
      </c>
      <c r="AH770" s="109" t="str">
        <f t="shared" si="3556"/>
        <v/>
      </c>
      <c r="AI770" s="35" t="str">
        <f t="shared" si="3557"/>
        <v/>
      </c>
      <c r="AJ770" s="109" t="str">
        <f t="shared" si="3558"/>
        <v/>
      </c>
      <c r="AK770" s="35" t="str">
        <f t="shared" si="3559"/>
        <v/>
      </c>
      <c r="AL770" s="109" t="str">
        <f t="shared" si="3560"/>
        <v/>
      </c>
      <c r="AM770" s="35" t="str">
        <f t="shared" si="3561"/>
        <v/>
      </c>
      <c r="AN770" s="109" t="str">
        <f t="shared" si="3562"/>
        <v/>
      </c>
      <c r="AO770" s="35" t="str">
        <f t="shared" si="3563"/>
        <v/>
      </c>
      <c r="AP770" s="109" t="str">
        <f t="shared" si="3564"/>
        <v/>
      </c>
      <c r="BB770">
        <v>345</v>
      </c>
      <c r="BE770" s="327">
        <f t="shared" si="3525"/>
        <v>10000</v>
      </c>
      <c r="JE770" s="327"/>
      <c r="JF770" s="327"/>
      <c r="MZ770">
        <v>344</v>
      </c>
      <c r="NA770" s="591">
        <f t="shared" si="3568"/>
        <v>0.02</v>
      </c>
      <c r="OU770">
        <v>344</v>
      </c>
      <c r="OV770" s="591">
        <f t="shared" si="3569"/>
        <v>0.02</v>
      </c>
      <c r="OW770" s="591">
        <f t="shared" si="3570"/>
        <v>0</v>
      </c>
    </row>
    <row r="771" spans="2:413" hidden="1" x14ac:dyDescent="0.3">
      <c r="B771">
        <v>345</v>
      </c>
      <c r="C771" s="109" t="str">
        <f t="shared" si="3526"/>
        <v/>
      </c>
      <c r="D771" s="109" t="str">
        <f t="shared" si="3542"/>
        <v/>
      </c>
      <c r="E771" s="109" t="str">
        <f t="shared" si="3527"/>
        <v/>
      </c>
      <c r="F771" s="109" t="str">
        <f t="shared" si="3543"/>
        <v/>
      </c>
      <c r="G771" s="109" t="str">
        <f t="shared" si="3528"/>
        <v/>
      </c>
      <c r="H771" s="109" t="str">
        <f t="shared" si="3544"/>
        <v/>
      </c>
      <c r="I771" s="109" t="str">
        <f t="shared" si="3529"/>
        <v/>
      </c>
      <c r="J771" s="109" t="str">
        <f t="shared" si="3545"/>
        <v/>
      </c>
      <c r="K771" s="109" t="str">
        <f t="shared" si="3530"/>
        <v/>
      </c>
      <c r="L771" s="109" t="str">
        <f t="shared" si="3546"/>
        <v/>
      </c>
      <c r="M771" s="109" t="str">
        <f t="shared" si="3531"/>
        <v/>
      </c>
      <c r="N771" s="109" t="str">
        <f t="shared" si="3547"/>
        <v/>
      </c>
      <c r="O771" s="109" t="str">
        <f t="shared" si="3532"/>
        <v/>
      </c>
      <c r="P771" s="109" t="str">
        <f t="shared" si="3548"/>
        <v/>
      </c>
      <c r="Q771" s="109" t="str">
        <f t="shared" si="3533"/>
        <v/>
      </c>
      <c r="R771" s="109" t="str">
        <f t="shared" si="3549"/>
        <v/>
      </c>
      <c r="S771" s="109" t="str">
        <f t="shared" si="3534"/>
        <v/>
      </c>
      <c r="T771" s="109" t="str">
        <f t="shared" si="3550"/>
        <v/>
      </c>
      <c r="U771" s="109" t="str">
        <f t="shared" si="3535"/>
        <v/>
      </c>
      <c r="V771" s="109" t="str">
        <f t="shared" si="3536"/>
        <v/>
      </c>
      <c r="W771" s="109" t="str">
        <f t="shared" si="3537"/>
        <v/>
      </c>
      <c r="X771" s="109" t="str">
        <f t="shared" si="3521"/>
        <v/>
      </c>
      <c r="Y771" s="109" t="str">
        <f t="shared" si="3538"/>
        <v/>
      </c>
      <c r="Z771" s="109" t="str">
        <f t="shared" si="3551"/>
        <v/>
      </c>
      <c r="AA771" s="109" t="str">
        <f t="shared" si="3539"/>
        <v/>
      </c>
      <c r="AB771" s="109" t="str">
        <f t="shared" si="3552"/>
        <v/>
      </c>
      <c r="AC771" s="109" t="str">
        <f t="shared" si="3540"/>
        <v/>
      </c>
      <c r="AD771" s="109" t="str">
        <f t="shared" si="3553"/>
        <v/>
      </c>
      <c r="AE771" s="109" t="str">
        <f t="shared" si="3541"/>
        <v/>
      </c>
      <c r="AF771" s="109" t="str">
        <f t="shared" si="3554"/>
        <v/>
      </c>
      <c r="AG771" s="109" t="str">
        <f t="shared" si="3555"/>
        <v/>
      </c>
      <c r="AH771" s="109" t="str">
        <f t="shared" si="3556"/>
        <v/>
      </c>
      <c r="AI771" s="35" t="str">
        <f t="shared" si="3557"/>
        <v/>
      </c>
      <c r="AJ771" s="109" t="str">
        <f t="shared" si="3558"/>
        <v/>
      </c>
      <c r="AK771" s="35" t="str">
        <f t="shared" si="3559"/>
        <v/>
      </c>
      <c r="AL771" s="109" t="str">
        <f t="shared" si="3560"/>
        <v/>
      </c>
      <c r="AM771" s="35" t="str">
        <f t="shared" si="3561"/>
        <v/>
      </c>
      <c r="AN771" s="109" t="str">
        <f t="shared" si="3562"/>
        <v/>
      </c>
      <c r="AO771" s="35" t="str">
        <f t="shared" si="3563"/>
        <v/>
      </c>
      <c r="AP771" s="109" t="str">
        <f t="shared" si="3564"/>
        <v/>
      </c>
      <c r="BB771">
        <v>346</v>
      </c>
      <c r="BE771" s="327">
        <f t="shared" si="3525"/>
        <v>10000</v>
      </c>
      <c r="JE771" s="327"/>
      <c r="JF771" s="327"/>
      <c r="MZ771">
        <v>345</v>
      </c>
      <c r="NA771" s="591">
        <f t="shared" si="3568"/>
        <v>0.02</v>
      </c>
      <c r="OU771">
        <v>345</v>
      </c>
      <c r="OV771" s="591">
        <f t="shared" si="3569"/>
        <v>0.02</v>
      </c>
      <c r="OW771" s="591">
        <f t="shared" si="3570"/>
        <v>0</v>
      </c>
    </row>
    <row r="772" spans="2:413" hidden="1" x14ac:dyDescent="0.3">
      <c r="B772">
        <v>346</v>
      </c>
      <c r="C772" s="109" t="str">
        <f t="shared" si="3526"/>
        <v/>
      </c>
      <c r="D772" s="109" t="str">
        <f t="shared" si="3542"/>
        <v/>
      </c>
      <c r="E772" s="109" t="str">
        <f t="shared" si="3527"/>
        <v/>
      </c>
      <c r="F772" s="109" t="str">
        <f t="shared" si="3543"/>
        <v/>
      </c>
      <c r="G772" s="109" t="str">
        <f t="shared" si="3528"/>
        <v/>
      </c>
      <c r="H772" s="109" t="str">
        <f t="shared" si="3544"/>
        <v/>
      </c>
      <c r="I772" s="109" t="str">
        <f t="shared" si="3529"/>
        <v/>
      </c>
      <c r="J772" s="109" t="str">
        <f t="shared" si="3545"/>
        <v/>
      </c>
      <c r="K772" s="109" t="str">
        <f t="shared" si="3530"/>
        <v/>
      </c>
      <c r="L772" s="109" t="str">
        <f t="shared" si="3546"/>
        <v/>
      </c>
      <c r="M772" s="109" t="str">
        <f t="shared" si="3531"/>
        <v/>
      </c>
      <c r="N772" s="109" t="str">
        <f t="shared" si="3547"/>
        <v/>
      </c>
      <c r="O772" s="109" t="str">
        <f t="shared" si="3532"/>
        <v/>
      </c>
      <c r="P772" s="109" t="str">
        <f t="shared" si="3548"/>
        <v/>
      </c>
      <c r="Q772" s="109" t="str">
        <f t="shared" si="3533"/>
        <v/>
      </c>
      <c r="R772" s="109" t="str">
        <f t="shared" si="3549"/>
        <v/>
      </c>
      <c r="S772" s="109" t="str">
        <f t="shared" si="3534"/>
        <v/>
      </c>
      <c r="T772" s="109" t="str">
        <f t="shared" si="3550"/>
        <v/>
      </c>
      <c r="U772" s="109" t="str">
        <f t="shared" si="3535"/>
        <v/>
      </c>
      <c r="V772" s="109" t="str">
        <f t="shared" si="3536"/>
        <v/>
      </c>
      <c r="W772" s="109" t="str">
        <f t="shared" si="3537"/>
        <v/>
      </c>
      <c r="X772" s="109" t="str">
        <f t="shared" si="3521"/>
        <v/>
      </c>
      <c r="Y772" s="109" t="str">
        <f t="shared" si="3538"/>
        <v/>
      </c>
      <c r="Z772" s="109" t="str">
        <f t="shared" si="3551"/>
        <v/>
      </c>
      <c r="AA772" s="109" t="str">
        <f t="shared" si="3539"/>
        <v/>
      </c>
      <c r="AB772" s="109" t="str">
        <f t="shared" si="3552"/>
        <v/>
      </c>
      <c r="AC772" s="109" t="str">
        <f t="shared" si="3540"/>
        <v/>
      </c>
      <c r="AD772" s="109" t="str">
        <f t="shared" si="3553"/>
        <v/>
      </c>
      <c r="AE772" s="109" t="str">
        <f t="shared" si="3541"/>
        <v/>
      </c>
      <c r="AF772" s="109" t="str">
        <f t="shared" si="3554"/>
        <v/>
      </c>
      <c r="AG772" s="109" t="str">
        <f t="shared" si="3555"/>
        <v/>
      </c>
      <c r="AH772" s="109" t="str">
        <f t="shared" si="3556"/>
        <v/>
      </c>
      <c r="AI772" s="35" t="str">
        <f t="shared" si="3557"/>
        <v/>
      </c>
      <c r="AJ772" s="109" t="str">
        <f t="shared" si="3558"/>
        <v/>
      </c>
      <c r="AK772" s="35" t="str">
        <f t="shared" si="3559"/>
        <v/>
      </c>
      <c r="AL772" s="109" t="str">
        <f t="shared" si="3560"/>
        <v/>
      </c>
      <c r="AM772" s="35" t="str">
        <f t="shared" si="3561"/>
        <v/>
      </c>
      <c r="AN772" s="109" t="str">
        <f t="shared" si="3562"/>
        <v/>
      </c>
      <c r="AO772" s="35" t="str">
        <f t="shared" si="3563"/>
        <v/>
      </c>
      <c r="AP772" s="109" t="str">
        <f t="shared" si="3564"/>
        <v/>
      </c>
      <c r="BB772">
        <v>347</v>
      </c>
      <c r="BE772" s="327">
        <f t="shared" si="3525"/>
        <v>10000</v>
      </c>
      <c r="JE772" s="327"/>
      <c r="JF772" s="327"/>
      <c r="MZ772">
        <v>346</v>
      </c>
      <c r="NA772" s="591">
        <f t="shared" si="3568"/>
        <v>0.02</v>
      </c>
      <c r="OU772">
        <v>346</v>
      </c>
      <c r="OV772" s="591">
        <f t="shared" si="3569"/>
        <v>0.02</v>
      </c>
      <c r="OW772" s="591">
        <f t="shared" si="3570"/>
        <v>0</v>
      </c>
    </row>
    <row r="773" spans="2:413" hidden="1" x14ac:dyDescent="0.3">
      <c r="B773">
        <v>347</v>
      </c>
      <c r="C773" s="109" t="str">
        <f t="shared" si="3526"/>
        <v/>
      </c>
      <c r="D773" s="109" t="str">
        <f t="shared" si="3542"/>
        <v/>
      </c>
      <c r="E773" s="109" t="str">
        <f t="shared" si="3527"/>
        <v/>
      </c>
      <c r="F773" s="109" t="str">
        <f t="shared" si="3543"/>
        <v/>
      </c>
      <c r="G773" s="109" t="str">
        <f t="shared" si="3528"/>
        <v/>
      </c>
      <c r="H773" s="109" t="str">
        <f t="shared" si="3544"/>
        <v/>
      </c>
      <c r="I773" s="109" t="str">
        <f t="shared" si="3529"/>
        <v/>
      </c>
      <c r="J773" s="109" t="str">
        <f t="shared" si="3545"/>
        <v/>
      </c>
      <c r="K773" s="109" t="str">
        <f t="shared" si="3530"/>
        <v/>
      </c>
      <c r="L773" s="109" t="str">
        <f t="shared" si="3546"/>
        <v/>
      </c>
      <c r="M773" s="109" t="str">
        <f t="shared" si="3531"/>
        <v/>
      </c>
      <c r="N773" s="109" t="str">
        <f t="shared" si="3547"/>
        <v/>
      </c>
      <c r="O773" s="109" t="str">
        <f t="shared" si="3532"/>
        <v/>
      </c>
      <c r="P773" s="109" t="str">
        <f t="shared" si="3548"/>
        <v/>
      </c>
      <c r="Q773" s="109" t="str">
        <f t="shared" si="3533"/>
        <v/>
      </c>
      <c r="R773" s="109" t="str">
        <f t="shared" si="3549"/>
        <v/>
      </c>
      <c r="S773" s="109" t="str">
        <f t="shared" si="3534"/>
        <v/>
      </c>
      <c r="T773" s="109" t="str">
        <f t="shared" si="3550"/>
        <v/>
      </c>
      <c r="U773" s="109" t="str">
        <f t="shared" si="3535"/>
        <v/>
      </c>
      <c r="V773" s="109" t="str">
        <f t="shared" si="3536"/>
        <v/>
      </c>
      <c r="W773" s="109" t="str">
        <f t="shared" si="3537"/>
        <v/>
      </c>
      <c r="X773" s="109" t="str">
        <f t="shared" si="3521"/>
        <v/>
      </c>
      <c r="Y773" s="109" t="str">
        <f t="shared" si="3538"/>
        <v/>
      </c>
      <c r="Z773" s="109" t="str">
        <f t="shared" si="3551"/>
        <v/>
      </c>
      <c r="AA773" s="109" t="str">
        <f t="shared" si="3539"/>
        <v/>
      </c>
      <c r="AB773" s="109" t="str">
        <f t="shared" si="3552"/>
        <v/>
      </c>
      <c r="AC773" s="109" t="str">
        <f t="shared" si="3540"/>
        <v/>
      </c>
      <c r="AD773" s="109" t="str">
        <f t="shared" si="3553"/>
        <v/>
      </c>
      <c r="AE773" s="109" t="str">
        <f t="shared" si="3541"/>
        <v/>
      </c>
      <c r="AF773" s="109" t="str">
        <f t="shared" si="3554"/>
        <v/>
      </c>
      <c r="AG773" s="109" t="str">
        <f t="shared" si="3555"/>
        <v/>
      </c>
      <c r="AH773" s="109" t="str">
        <f t="shared" si="3556"/>
        <v/>
      </c>
      <c r="AI773" s="35" t="str">
        <f t="shared" si="3557"/>
        <v/>
      </c>
      <c r="AJ773" s="109" t="str">
        <f t="shared" si="3558"/>
        <v/>
      </c>
      <c r="AK773" s="35" t="str">
        <f t="shared" si="3559"/>
        <v/>
      </c>
      <c r="AL773" s="109" t="str">
        <f t="shared" si="3560"/>
        <v/>
      </c>
      <c r="AM773" s="35" t="str">
        <f t="shared" si="3561"/>
        <v/>
      </c>
      <c r="AN773" s="109" t="str">
        <f t="shared" si="3562"/>
        <v/>
      </c>
      <c r="AO773" s="35" t="str">
        <f t="shared" si="3563"/>
        <v/>
      </c>
      <c r="AP773" s="109" t="str">
        <f t="shared" si="3564"/>
        <v/>
      </c>
      <c r="BB773">
        <v>348</v>
      </c>
      <c r="BE773" s="327">
        <f t="shared" si="3525"/>
        <v>10000</v>
      </c>
      <c r="JE773" s="327"/>
      <c r="JF773" s="327"/>
      <c r="MZ773">
        <v>347</v>
      </c>
      <c r="NA773" s="591">
        <f t="shared" si="3568"/>
        <v>0.02</v>
      </c>
      <c r="OU773">
        <v>347</v>
      </c>
      <c r="OV773" s="591">
        <f t="shared" si="3569"/>
        <v>0.02</v>
      </c>
      <c r="OW773" s="591">
        <f t="shared" si="3570"/>
        <v>0</v>
      </c>
    </row>
    <row r="774" spans="2:413" hidden="1" x14ac:dyDescent="0.3">
      <c r="B774">
        <v>348</v>
      </c>
      <c r="C774" s="109" t="str">
        <f t="shared" si="3526"/>
        <v/>
      </c>
      <c r="D774" s="109" t="str">
        <f t="shared" si="3542"/>
        <v/>
      </c>
      <c r="E774" s="109" t="str">
        <f t="shared" si="3527"/>
        <v/>
      </c>
      <c r="F774" s="109" t="str">
        <f t="shared" si="3543"/>
        <v/>
      </c>
      <c r="G774" s="109" t="str">
        <f t="shared" si="3528"/>
        <v/>
      </c>
      <c r="H774" s="109" t="str">
        <f t="shared" si="3544"/>
        <v/>
      </c>
      <c r="I774" s="109" t="str">
        <f t="shared" si="3529"/>
        <v/>
      </c>
      <c r="J774" s="109" t="str">
        <f t="shared" si="3545"/>
        <v/>
      </c>
      <c r="K774" s="109" t="str">
        <f t="shared" si="3530"/>
        <v/>
      </c>
      <c r="L774" s="109" t="str">
        <f t="shared" si="3546"/>
        <v/>
      </c>
      <c r="M774" s="109" t="str">
        <f t="shared" si="3531"/>
        <v/>
      </c>
      <c r="N774" s="109" t="str">
        <f t="shared" si="3547"/>
        <v/>
      </c>
      <c r="O774" s="109" t="str">
        <f t="shared" si="3532"/>
        <v/>
      </c>
      <c r="P774" s="109" t="str">
        <f t="shared" si="3548"/>
        <v/>
      </c>
      <c r="Q774" s="109" t="str">
        <f t="shared" si="3533"/>
        <v/>
      </c>
      <c r="R774" s="109" t="str">
        <f t="shared" si="3549"/>
        <v/>
      </c>
      <c r="S774" s="109" t="str">
        <f t="shared" si="3534"/>
        <v/>
      </c>
      <c r="T774" s="109" t="str">
        <f t="shared" si="3550"/>
        <v/>
      </c>
      <c r="U774" s="109" t="str">
        <f t="shared" si="3535"/>
        <v/>
      </c>
      <c r="V774" s="109" t="str">
        <f t="shared" si="3536"/>
        <v/>
      </c>
      <c r="W774" s="109" t="str">
        <f t="shared" si="3537"/>
        <v/>
      </c>
      <c r="X774" s="109" t="str">
        <f t="shared" si="3521"/>
        <v/>
      </c>
      <c r="Y774" s="109" t="str">
        <f t="shared" si="3538"/>
        <v/>
      </c>
      <c r="Z774" s="109" t="str">
        <f t="shared" si="3551"/>
        <v/>
      </c>
      <c r="AA774" s="109" t="str">
        <f t="shared" si="3539"/>
        <v/>
      </c>
      <c r="AB774" s="109" t="str">
        <f t="shared" si="3552"/>
        <v/>
      </c>
      <c r="AC774" s="109" t="str">
        <f t="shared" si="3540"/>
        <v/>
      </c>
      <c r="AD774" s="109" t="str">
        <f t="shared" si="3553"/>
        <v/>
      </c>
      <c r="AE774" s="109" t="str">
        <f t="shared" si="3541"/>
        <v/>
      </c>
      <c r="AF774" s="109" t="str">
        <f t="shared" si="3554"/>
        <v/>
      </c>
      <c r="AG774" s="109" t="str">
        <f t="shared" si="3555"/>
        <v/>
      </c>
      <c r="AH774" s="109" t="str">
        <f t="shared" si="3556"/>
        <v/>
      </c>
      <c r="AI774" s="35" t="str">
        <f t="shared" si="3557"/>
        <v/>
      </c>
      <c r="AJ774" s="109" t="str">
        <f t="shared" si="3558"/>
        <v/>
      </c>
      <c r="AK774" s="35" t="str">
        <f t="shared" si="3559"/>
        <v/>
      </c>
      <c r="AL774" s="109" t="str">
        <f t="shared" si="3560"/>
        <v/>
      </c>
      <c r="AM774" s="35" t="str">
        <f t="shared" si="3561"/>
        <v/>
      </c>
      <c r="AN774" s="109" t="str">
        <f t="shared" si="3562"/>
        <v/>
      </c>
      <c r="AO774" s="35" t="str">
        <f t="shared" si="3563"/>
        <v/>
      </c>
      <c r="AP774" s="109" t="str">
        <f t="shared" si="3564"/>
        <v/>
      </c>
      <c r="BB774">
        <v>349</v>
      </c>
      <c r="BE774" s="327">
        <f t="shared" si="3525"/>
        <v>10000</v>
      </c>
      <c r="JE774" s="327"/>
      <c r="JF774" s="327"/>
      <c r="MZ774" s="616">
        <v>348</v>
      </c>
      <c r="NA774" s="617">
        <f t="shared" si="3568"/>
        <v>0.02</v>
      </c>
      <c r="OU774" s="616">
        <v>348</v>
      </c>
      <c r="OV774" s="617">
        <f t="shared" si="3569"/>
        <v>0.02</v>
      </c>
      <c r="OW774" s="617">
        <f t="shared" si="3570"/>
        <v>0</v>
      </c>
    </row>
    <row r="775" spans="2:413" hidden="1" x14ac:dyDescent="0.3">
      <c r="B775">
        <v>349</v>
      </c>
      <c r="C775" s="109" t="str">
        <f t="shared" si="3526"/>
        <v/>
      </c>
      <c r="D775" s="109" t="str">
        <f t="shared" si="3542"/>
        <v/>
      </c>
      <c r="E775" s="109" t="str">
        <f t="shared" si="3527"/>
        <v/>
      </c>
      <c r="F775" s="109" t="str">
        <f t="shared" si="3543"/>
        <v/>
      </c>
      <c r="G775" s="109" t="str">
        <f t="shared" si="3528"/>
        <v/>
      </c>
      <c r="H775" s="109" t="str">
        <f t="shared" si="3544"/>
        <v/>
      </c>
      <c r="I775" s="109" t="str">
        <f t="shared" si="3529"/>
        <v/>
      </c>
      <c r="J775" s="109" t="str">
        <f t="shared" si="3545"/>
        <v/>
      </c>
      <c r="K775" s="109" t="str">
        <f t="shared" si="3530"/>
        <v/>
      </c>
      <c r="L775" s="109" t="str">
        <f t="shared" si="3546"/>
        <v/>
      </c>
      <c r="M775" s="109" t="str">
        <f t="shared" si="3531"/>
        <v/>
      </c>
      <c r="N775" s="109" t="str">
        <f t="shared" si="3547"/>
        <v/>
      </c>
      <c r="O775" s="109" t="str">
        <f t="shared" si="3532"/>
        <v/>
      </c>
      <c r="P775" s="109" t="str">
        <f t="shared" si="3548"/>
        <v/>
      </c>
      <c r="Q775" s="109" t="str">
        <f t="shared" si="3533"/>
        <v/>
      </c>
      <c r="R775" s="109" t="str">
        <f t="shared" si="3549"/>
        <v/>
      </c>
      <c r="S775" s="109" t="str">
        <f t="shared" si="3534"/>
        <v/>
      </c>
      <c r="T775" s="109" t="str">
        <f t="shared" si="3550"/>
        <v/>
      </c>
      <c r="U775" s="109" t="str">
        <f t="shared" si="3535"/>
        <v/>
      </c>
      <c r="V775" s="109" t="str">
        <f t="shared" si="3536"/>
        <v/>
      </c>
      <c r="W775" s="109" t="str">
        <f t="shared" si="3537"/>
        <v/>
      </c>
      <c r="X775" s="109" t="str">
        <f t="shared" si="3521"/>
        <v/>
      </c>
      <c r="Y775" s="109" t="str">
        <f t="shared" si="3538"/>
        <v/>
      </c>
      <c r="Z775" s="109" t="str">
        <f t="shared" si="3551"/>
        <v/>
      </c>
      <c r="AA775" s="109" t="str">
        <f t="shared" si="3539"/>
        <v/>
      </c>
      <c r="AB775" s="109" t="str">
        <f t="shared" si="3552"/>
        <v/>
      </c>
      <c r="AC775" s="109" t="str">
        <f t="shared" si="3540"/>
        <v/>
      </c>
      <c r="AD775" s="109" t="str">
        <f t="shared" si="3553"/>
        <v/>
      </c>
      <c r="AE775" s="109" t="str">
        <f t="shared" si="3541"/>
        <v/>
      </c>
      <c r="AF775" s="109" t="str">
        <f t="shared" si="3554"/>
        <v/>
      </c>
      <c r="AG775" s="109" t="str">
        <f t="shared" si="3555"/>
        <v/>
      </c>
      <c r="AH775" s="109" t="str">
        <f t="shared" si="3556"/>
        <v/>
      </c>
      <c r="AI775" s="35" t="str">
        <f t="shared" si="3557"/>
        <v/>
      </c>
      <c r="AJ775" s="109" t="str">
        <f t="shared" si="3558"/>
        <v/>
      </c>
      <c r="AK775" s="35" t="str">
        <f t="shared" si="3559"/>
        <v/>
      </c>
      <c r="AL775" s="109" t="str">
        <f t="shared" si="3560"/>
        <v/>
      </c>
      <c r="AM775" s="35" t="str">
        <f t="shared" si="3561"/>
        <v/>
      </c>
      <c r="AN775" s="109" t="str">
        <f t="shared" si="3562"/>
        <v/>
      </c>
      <c r="AO775" s="35" t="str">
        <f t="shared" si="3563"/>
        <v/>
      </c>
      <c r="AP775" s="109" t="str">
        <f t="shared" si="3564"/>
        <v/>
      </c>
      <c r="BB775">
        <v>350</v>
      </c>
      <c r="BE775" s="327">
        <f t="shared" si="3525"/>
        <v>10000</v>
      </c>
      <c r="JE775" s="327"/>
      <c r="JF775" s="327"/>
      <c r="MZ775">
        <v>349</v>
      </c>
      <c r="NA775" s="591">
        <f>$D$7+($AT$56*$L$7)+($AV$56*$M$7)</f>
        <v>0.02</v>
      </c>
      <c r="OU775">
        <v>349</v>
      </c>
      <c r="OV775" s="591">
        <f>$D$7+($BB$56*$L$7)+($BD$56*$M$7)</f>
        <v>0.02</v>
      </c>
      <c r="OW775" s="591">
        <f>($BB$56)+($BD$56)</f>
        <v>0</v>
      </c>
    </row>
    <row r="776" spans="2:413" hidden="1" x14ac:dyDescent="0.3">
      <c r="B776">
        <v>350</v>
      </c>
      <c r="C776" s="109" t="str">
        <f t="shared" si="3526"/>
        <v/>
      </c>
      <c r="D776" s="109" t="str">
        <f t="shared" si="3542"/>
        <v/>
      </c>
      <c r="E776" s="109" t="str">
        <f t="shared" si="3527"/>
        <v/>
      </c>
      <c r="F776" s="109" t="str">
        <f t="shared" si="3543"/>
        <v/>
      </c>
      <c r="G776" s="109" t="str">
        <f t="shared" si="3528"/>
        <v/>
      </c>
      <c r="H776" s="109" t="str">
        <f t="shared" si="3544"/>
        <v/>
      </c>
      <c r="I776" s="109" t="str">
        <f t="shared" si="3529"/>
        <v/>
      </c>
      <c r="J776" s="109" t="str">
        <f t="shared" si="3545"/>
        <v/>
      </c>
      <c r="K776" s="109" t="str">
        <f t="shared" si="3530"/>
        <v/>
      </c>
      <c r="L776" s="109" t="str">
        <f t="shared" si="3546"/>
        <v/>
      </c>
      <c r="M776" s="109" t="str">
        <f t="shared" si="3531"/>
        <v/>
      </c>
      <c r="N776" s="109" t="str">
        <f t="shared" si="3547"/>
        <v/>
      </c>
      <c r="O776" s="109" t="str">
        <f t="shared" si="3532"/>
        <v/>
      </c>
      <c r="P776" s="109" t="str">
        <f t="shared" si="3548"/>
        <v/>
      </c>
      <c r="Q776" s="109" t="str">
        <f t="shared" si="3533"/>
        <v/>
      </c>
      <c r="R776" s="109" t="str">
        <f t="shared" si="3549"/>
        <v/>
      </c>
      <c r="S776" s="109" t="str">
        <f t="shared" si="3534"/>
        <v/>
      </c>
      <c r="T776" s="109" t="str">
        <f t="shared" si="3550"/>
        <v/>
      </c>
      <c r="U776" s="109" t="str">
        <f t="shared" si="3535"/>
        <v/>
      </c>
      <c r="V776" s="109" t="str">
        <f t="shared" si="3536"/>
        <v/>
      </c>
      <c r="W776" s="109" t="str">
        <f t="shared" si="3537"/>
        <v/>
      </c>
      <c r="X776" s="109" t="str">
        <f t="shared" si="3521"/>
        <v/>
      </c>
      <c r="Y776" s="109" t="str">
        <f t="shared" si="3538"/>
        <v/>
      </c>
      <c r="Z776" s="109" t="str">
        <f t="shared" si="3551"/>
        <v/>
      </c>
      <c r="AA776" s="109" t="str">
        <f t="shared" si="3539"/>
        <v/>
      </c>
      <c r="AB776" s="109" t="str">
        <f t="shared" si="3552"/>
        <v/>
      </c>
      <c r="AC776" s="109" t="str">
        <f t="shared" si="3540"/>
        <v/>
      </c>
      <c r="AD776" s="109" t="str">
        <f t="shared" si="3553"/>
        <v/>
      </c>
      <c r="AE776" s="109" t="str">
        <f t="shared" si="3541"/>
        <v/>
      </c>
      <c r="AF776" s="109" t="str">
        <f t="shared" si="3554"/>
        <v/>
      </c>
      <c r="AG776" s="109" t="str">
        <f t="shared" si="3555"/>
        <v/>
      </c>
      <c r="AH776" s="109" t="str">
        <f t="shared" si="3556"/>
        <v/>
      </c>
      <c r="AI776" s="35" t="str">
        <f t="shared" si="3557"/>
        <v/>
      </c>
      <c r="AJ776" s="109" t="str">
        <f t="shared" si="3558"/>
        <v/>
      </c>
      <c r="AK776" s="35" t="str">
        <f t="shared" si="3559"/>
        <v/>
      </c>
      <c r="AL776" s="109" t="str">
        <f t="shared" si="3560"/>
        <v/>
      </c>
      <c r="AM776" s="35" t="str">
        <f t="shared" si="3561"/>
        <v/>
      </c>
      <c r="AN776" s="109" t="str">
        <f t="shared" si="3562"/>
        <v/>
      </c>
      <c r="AO776" s="35" t="str">
        <f t="shared" si="3563"/>
        <v/>
      </c>
      <c r="AP776" s="109" t="str">
        <f t="shared" si="3564"/>
        <v/>
      </c>
      <c r="BB776">
        <v>351</v>
      </c>
      <c r="BE776" s="327">
        <f t="shared" si="3525"/>
        <v>10000</v>
      </c>
      <c r="JE776" s="327"/>
      <c r="JF776" s="327"/>
      <c r="MZ776">
        <v>350</v>
      </c>
      <c r="NA776" s="591">
        <f t="shared" ref="NA776:NA786" si="3571">$D$7+($AT$56*$L$7)+($AV$56*$M$7)</f>
        <v>0.02</v>
      </c>
      <c r="OU776">
        <v>350</v>
      </c>
      <c r="OV776" s="591">
        <f t="shared" ref="OV776:OV786" si="3572">$D$7+($BB$56*$L$7)+($BD$56*$M$7)</f>
        <v>0.02</v>
      </c>
      <c r="OW776" s="591">
        <f t="shared" ref="OW776:OW786" si="3573">($BB$56)+($BD$56)</f>
        <v>0</v>
      </c>
    </row>
    <row r="777" spans="2:413" hidden="1" x14ac:dyDescent="0.3">
      <c r="B777">
        <v>351</v>
      </c>
      <c r="C777" s="109" t="str">
        <f t="shared" si="3526"/>
        <v/>
      </c>
      <c r="D777" s="109" t="str">
        <f t="shared" si="3542"/>
        <v/>
      </c>
      <c r="E777" s="109" t="str">
        <f t="shared" si="3527"/>
        <v/>
      </c>
      <c r="F777" s="109" t="str">
        <f t="shared" si="3543"/>
        <v/>
      </c>
      <c r="G777" s="109" t="str">
        <f t="shared" si="3528"/>
        <v/>
      </c>
      <c r="H777" s="109" t="str">
        <f t="shared" si="3544"/>
        <v/>
      </c>
      <c r="I777" s="109" t="str">
        <f t="shared" si="3529"/>
        <v/>
      </c>
      <c r="J777" s="109" t="str">
        <f t="shared" si="3545"/>
        <v/>
      </c>
      <c r="K777" s="109" t="str">
        <f t="shared" si="3530"/>
        <v/>
      </c>
      <c r="L777" s="109" t="str">
        <f t="shared" si="3546"/>
        <v/>
      </c>
      <c r="M777" s="109" t="str">
        <f t="shared" si="3531"/>
        <v/>
      </c>
      <c r="N777" s="109" t="str">
        <f t="shared" si="3547"/>
        <v/>
      </c>
      <c r="O777" s="109" t="str">
        <f t="shared" si="3532"/>
        <v/>
      </c>
      <c r="P777" s="109" t="str">
        <f t="shared" si="3548"/>
        <v/>
      </c>
      <c r="Q777" s="109" t="str">
        <f t="shared" si="3533"/>
        <v/>
      </c>
      <c r="R777" s="109" t="str">
        <f t="shared" si="3549"/>
        <v/>
      </c>
      <c r="S777" s="109" t="str">
        <f t="shared" si="3534"/>
        <v/>
      </c>
      <c r="T777" s="109" t="str">
        <f t="shared" si="3550"/>
        <v/>
      </c>
      <c r="U777" s="109" t="str">
        <f t="shared" si="3535"/>
        <v/>
      </c>
      <c r="V777" s="109" t="str">
        <f t="shared" si="3536"/>
        <v/>
      </c>
      <c r="W777" s="109" t="str">
        <f t="shared" si="3537"/>
        <v/>
      </c>
      <c r="X777" s="109" t="str">
        <f t="shared" si="3521"/>
        <v/>
      </c>
      <c r="Y777" s="109" t="str">
        <f t="shared" si="3538"/>
        <v/>
      </c>
      <c r="Z777" s="109" t="str">
        <f t="shared" si="3551"/>
        <v/>
      </c>
      <c r="AA777" s="109" t="str">
        <f t="shared" si="3539"/>
        <v/>
      </c>
      <c r="AB777" s="109" t="str">
        <f t="shared" si="3552"/>
        <v/>
      </c>
      <c r="AC777" s="109" t="str">
        <f t="shared" si="3540"/>
        <v/>
      </c>
      <c r="AD777" s="109" t="str">
        <f t="shared" si="3553"/>
        <v/>
      </c>
      <c r="AE777" s="109" t="str">
        <f t="shared" si="3541"/>
        <v/>
      </c>
      <c r="AF777" s="109" t="str">
        <f t="shared" si="3554"/>
        <v/>
      </c>
      <c r="AG777" s="109" t="str">
        <f t="shared" si="3555"/>
        <v/>
      </c>
      <c r="AH777" s="109" t="str">
        <f t="shared" si="3556"/>
        <v/>
      </c>
      <c r="AI777" s="35" t="str">
        <f t="shared" si="3557"/>
        <v/>
      </c>
      <c r="AJ777" s="109" t="str">
        <f t="shared" si="3558"/>
        <v/>
      </c>
      <c r="AK777" s="35" t="str">
        <f t="shared" si="3559"/>
        <v/>
      </c>
      <c r="AL777" s="109" t="str">
        <f t="shared" si="3560"/>
        <v/>
      </c>
      <c r="AM777" s="35" t="str">
        <f t="shared" si="3561"/>
        <v/>
      </c>
      <c r="AN777" s="109" t="str">
        <f t="shared" si="3562"/>
        <v/>
      </c>
      <c r="AO777" s="35" t="str">
        <f t="shared" si="3563"/>
        <v/>
      </c>
      <c r="AP777" s="109" t="str">
        <f t="shared" si="3564"/>
        <v/>
      </c>
      <c r="BB777">
        <v>352</v>
      </c>
      <c r="BE777" s="327">
        <f t="shared" si="3525"/>
        <v>10000</v>
      </c>
      <c r="JE777" s="327"/>
      <c r="JF777" s="327"/>
      <c r="MZ777">
        <v>351</v>
      </c>
      <c r="NA777" s="591">
        <f t="shared" si="3571"/>
        <v>0.02</v>
      </c>
      <c r="OU777">
        <v>351</v>
      </c>
      <c r="OV777" s="591">
        <f t="shared" si="3572"/>
        <v>0.02</v>
      </c>
      <c r="OW777" s="591">
        <f t="shared" si="3573"/>
        <v>0</v>
      </c>
    </row>
    <row r="778" spans="2:413" hidden="1" x14ac:dyDescent="0.3">
      <c r="B778">
        <v>352</v>
      </c>
      <c r="C778" s="109" t="str">
        <f t="shared" si="3526"/>
        <v/>
      </c>
      <c r="D778" s="109" t="str">
        <f t="shared" si="3542"/>
        <v/>
      </c>
      <c r="E778" s="109" t="str">
        <f t="shared" si="3527"/>
        <v/>
      </c>
      <c r="F778" s="109" t="str">
        <f t="shared" si="3543"/>
        <v/>
      </c>
      <c r="G778" s="109" t="str">
        <f t="shared" si="3528"/>
        <v/>
      </c>
      <c r="H778" s="109" t="str">
        <f t="shared" si="3544"/>
        <v/>
      </c>
      <c r="I778" s="109" t="str">
        <f t="shared" si="3529"/>
        <v/>
      </c>
      <c r="J778" s="109" t="str">
        <f t="shared" si="3545"/>
        <v/>
      </c>
      <c r="K778" s="109" t="str">
        <f t="shared" si="3530"/>
        <v/>
      </c>
      <c r="L778" s="109" t="str">
        <f t="shared" si="3546"/>
        <v/>
      </c>
      <c r="M778" s="109" t="str">
        <f t="shared" si="3531"/>
        <v/>
      </c>
      <c r="N778" s="109" t="str">
        <f t="shared" si="3547"/>
        <v/>
      </c>
      <c r="O778" s="109" t="str">
        <f t="shared" si="3532"/>
        <v/>
      </c>
      <c r="P778" s="109" t="str">
        <f t="shared" si="3548"/>
        <v/>
      </c>
      <c r="Q778" s="109" t="str">
        <f t="shared" si="3533"/>
        <v/>
      </c>
      <c r="R778" s="109" t="str">
        <f t="shared" si="3549"/>
        <v/>
      </c>
      <c r="S778" s="109" t="str">
        <f t="shared" si="3534"/>
        <v/>
      </c>
      <c r="T778" s="109" t="str">
        <f t="shared" si="3550"/>
        <v/>
      </c>
      <c r="U778" s="109" t="str">
        <f t="shared" si="3535"/>
        <v/>
      </c>
      <c r="V778" s="109" t="str">
        <f t="shared" si="3536"/>
        <v/>
      </c>
      <c r="W778" s="109" t="str">
        <f t="shared" si="3537"/>
        <v/>
      </c>
      <c r="X778" s="109" t="str">
        <f t="shared" si="3521"/>
        <v/>
      </c>
      <c r="Y778" s="109" t="str">
        <f t="shared" si="3538"/>
        <v/>
      </c>
      <c r="Z778" s="109" t="str">
        <f t="shared" si="3551"/>
        <v/>
      </c>
      <c r="AA778" s="109" t="str">
        <f t="shared" si="3539"/>
        <v/>
      </c>
      <c r="AB778" s="109" t="str">
        <f t="shared" si="3552"/>
        <v/>
      </c>
      <c r="AC778" s="109" t="str">
        <f t="shared" si="3540"/>
        <v/>
      </c>
      <c r="AD778" s="109" t="str">
        <f t="shared" si="3553"/>
        <v/>
      </c>
      <c r="AE778" s="109" t="str">
        <f t="shared" si="3541"/>
        <v/>
      </c>
      <c r="AF778" s="109" t="str">
        <f t="shared" si="3554"/>
        <v/>
      </c>
      <c r="AG778" s="109" t="str">
        <f t="shared" si="3555"/>
        <v/>
      </c>
      <c r="AH778" s="109" t="str">
        <f t="shared" si="3556"/>
        <v/>
      </c>
      <c r="AI778" s="35" t="str">
        <f t="shared" si="3557"/>
        <v/>
      </c>
      <c r="AJ778" s="109" t="str">
        <f t="shared" si="3558"/>
        <v/>
      </c>
      <c r="AK778" s="35" t="str">
        <f t="shared" si="3559"/>
        <v/>
      </c>
      <c r="AL778" s="109" t="str">
        <f t="shared" si="3560"/>
        <v/>
      </c>
      <c r="AM778" s="35" t="str">
        <f t="shared" si="3561"/>
        <v/>
      </c>
      <c r="AN778" s="109" t="str">
        <f t="shared" si="3562"/>
        <v/>
      </c>
      <c r="AO778" s="35" t="str">
        <f t="shared" si="3563"/>
        <v/>
      </c>
      <c r="AP778" s="109" t="str">
        <f t="shared" si="3564"/>
        <v/>
      </c>
      <c r="BB778">
        <v>353</v>
      </c>
      <c r="BE778" s="327">
        <f t="shared" si="3525"/>
        <v>10000</v>
      </c>
      <c r="JE778" s="327"/>
      <c r="JF778" s="327"/>
      <c r="MZ778">
        <v>352</v>
      </c>
      <c r="NA778" s="591">
        <f t="shared" si="3571"/>
        <v>0.02</v>
      </c>
      <c r="OU778">
        <v>352</v>
      </c>
      <c r="OV778" s="591">
        <f t="shared" si="3572"/>
        <v>0.02</v>
      </c>
      <c r="OW778" s="591">
        <f t="shared" si="3573"/>
        <v>0</v>
      </c>
    </row>
    <row r="779" spans="2:413" hidden="1" x14ac:dyDescent="0.3">
      <c r="B779">
        <v>353</v>
      </c>
      <c r="C779" s="109" t="str">
        <f t="shared" si="3526"/>
        <v/>
      </c>
      <c r="D779" s="109" t="str">
        <f t="shared" si="3542"/>
        <v/>
      </c>
      <c r="E779" s="109" t="str">
        <f t="shared" si="3527"/>
        <v/>
      </c>
      <c r="F779" s="109" t="str">
        <f t="shared" si="3543"/>
        <v/>
      </c>
      <c r="G779" s="109" t="str">
        <f t="shared" si="3528"/>
        <v/>
      </c>
      <c r="H779" s="109" t="str">
        <f t="shared" si="3544"/>
        <v/>
      </c>
      <c r="I779" s="109" t="str">
        <f t="shared" si="3529"/>
        <v/>
      </c>
      <c r="J779" s="109" t="str">
        <f t="shared" si="3545"/>
        <v/>
      </c>
      <c r="K779" s="109" t="str">
        <f t="shared" si="3530"/>
        <v/>
      </c>
      <c r="L779" s="109" t="str">
        <f t="shared" si="3546"/>
        <v/>
      </c>
      <c r="M779" s="109" t="str">
        <f t="shared" si="3531"/>
        <v/>
      </c>
      <c r="N779" s="109" t="str">
        <f t="shared" si="3547"/>
        <v/>
      </c>
      <c r="O779" s="109" t="str">
        <f t="shared" si="3532"/>
        <v/>
      </c>
      <c r="P779" s="109" t="str">
        <f t="shared" si="3548"/>
        <v/>
      </c>
      <c r="Q779" s="109" t="str">
        <f t="shared" si="3533"/>
        <v/>
      </c>
      <c r="R779" s="109" t="str">
        <f t="shared" si="3549"/>
        <v/>
      </c>
      <c r="S779" s="109" t="str">
        <f t="shared" si="3534"/>
        <v/>
      </c>
      <c r="T779" s="109" t="str">
        <f t="shared" si="3550"/>
        <v/>
      </c>
      <c r="U779" s="109" t="str">
        <f t="shared" si="3535"/>
        <v/>
      </c>
      <c r="V779" s="109" t="str">
        <f t="shared" si="3536"/>
        <v/>
      </c>
      <c r="W779" s="109" t="str">
        <f t="shared" si="3537"/>
        <v/>
      </c>
      <c r="X779" s="109" t="str">
        <f t="shared" si="3521"/>
        <v/>
      </c>
      <c r="Y779" s="109" t="str">
        <f t="shared" si="3538"/>
        <v/>
      </c>
      <c r="Z779" s="109" t="str">
        <f t="shared" si="3551"/>
        <v/>
      </c>
      <c r="AA779" s="109" t="str">
        <f t="shared" si="3539"/>
        <v/>
      </c>
      <c r="AB779" s="109" t="str">
        <f t="shared" si="3552"/>
        <v/>
      </c>
      <c r="AC779" s="109" t="str">
        <f t="shared" si="3540"/>
        <v/>
      </c>
      <c r="AD779" s="109" t="str">
        <f t="shared" si="3553"/>
        <v/>
      </c>
      <c r="AE779" s="109" t="str">
        <f t="shared" si="3541"/>
        <v/>
      </c>
      <c r="AF779" s="109" t="str">
        <f t="shared" si="3554"/>
        <v/>
      </c>
      <c r="AG779" s="109" t="str">
        <f t="shared" si="3555"/>
        <v/>
      </c>
      <c r="AH779" s="109" t="str">
        <f t="shared" si="3556"/>
        <v/>
      </c>
      <c r="AI779" s="35" t="str">
        <f t="shared" si="3557"/>
        <v/>
      </c>
      <c r="AJ779" s="109" t="str">
        <f t="shared" si="3558"/>
        <v/>
      </c>
      <c r="AK779" s="35" t="str">
        <f t="shared" si="3559"/>
        <v/>
      </c>
      <c r="AL779" s="109" t="str">
        <f t="shared" si="3560"/>
        <v/>
      </c>
      <c r="AM779" s="35" t="str">
        <f t="shared" si="3561"/>
        <v/>
      </c>
      <c r="AN779" s="109" t="str">
        <f t="shared" si="3562"/>
        <v/>
      </c>
      <c r="AO779" s="35" t="str">
        <f t="shared" si="3563"/>
        <v/>
      </c>
      <c r="AP779" s="109" t="str">
        <f t="shared" si="3564"/>
        <v/>
      </c>
      <c r="BB779">
        <v>354</v>
      </c>
      <c r="BE779" s="327">
        <f t="shared" si="3525"/>
        <v>10000</v>
      </c>
      <c r="JE779" s="327"/>
      <c r="JF779" s="327"/>
      <c r="MZ779">
        <v>353</v>
      </c>
      <c r="NA779" s="591">
        <f t="shared" si="3571"/>
        <v>0.02</v>
      </c>
      <c r="OU779">
        <v>353</v>
      </c>
      <c r="OV779" s="591">
        <f t="shared" si="3572"/>
        <v>0.02</v>
      </c>
      <c r="OW779" s="591">
        <f t="shared" si="3573"/>
        <v>0</v>
      </c>
    </row>
    <row r="780" spans="2:413" hidden="1" x14ac:dyDescent="0.3">
      <c r="B780">
        <v>354</v>
      </c>
      <c r="C780" s="109" t="str">
        <f t="shared" si="3526"/>
        <v/>
      </c>
      <c r="D780" s="109" t="str">
        <f t="shared" si="3542"/>
        <v/>
      </c>
      <c r="E780" s="109" t="str">
        <f t="shared" si="3527"/>
        <v/>
      </c>
      <c r="F780" s="109" t="str">
        <f t="shared" si="3543"/>
        <v/>
      </c>
      <c r="G780" s="109" t="str">
        <f t="shared" si="3528"/>
        <v/>
      </c>
      <c r="H780" s="109" t="str">
        <f t="shared" si="3544"/>
        <v/>
      </c>
      <c r="I780" s="109" t="str">
        <f t="shared" si="3529"/>
        <v/>
      </c>
      <c r="J780" s="109" t="str">
        <f t="shared" si="3545"/>
        <v/>
      </c>
      <c r="K780" s="109" t="str">
        <f t="shared" si="3530"/>
        <v/>
      </c>
      <c r="L780" s="109" t="str">
        <f t="shared" si="3546"/>
        <v/>
      </c>
      <c r="M780" s="109" t="str">
        <f t="shared" si="3531"/>
        <v/>
      </c>
      <c r="N780" s="109" t="str">
        <f t="shared" si="3547"/>
        <v/>
      </c>
      <c r="O780" s="109" t="str">
        <f t="shared" si="3532"/>
        <v/>
      </c>
      <c r="P780" s="109" t="str">
        <f t="shared" si="3548"/>
        <v/>
      </c>
      <c r="Q780" s="109" t="str">
        <f t="shared" si="3533"/>
        <v/>
      </c>
      <c r="R780" s="109" t="str">
        <f t="shared" si="3549"/>
        <v/>
      </c>
      <c r="S780" s="109" t="str">
        <f t="shared" si="3534"/>
        <v/>
      </c>
      <c r="T780" s="109" t="str">
        <f t="shared" si="3550"/>
        <v/>
      </c>
      <c r="U780" s="109" t="str">
        <f t="shared" si="3535"/>
        <v/>
      </c>
      <c r="V780" s="109" t="str">
        <f t="shared" si="3536"/>
        <v/>
      </c>
      <c r="W780" s="109" t="str">
        <f t="shared" si="3537"/>
        <v/>
      </c>
      <c r="X780" s="109" t="str">
        <f t="shared" si="3521"/>
        <v/>
      </c>
      <c r="Y780" s="109" t="str">
        <f t="shared" si="3538"/>
        <v/>
      </c>
      <c r="Z780" s="109" t="str">
        <f t="shared" si="3551"/>
        <v/>
      </c>
      <c r="AA780" s="109" t="str">
        <f t="shared" si="3539"/>
        <v/>
      </c>
      <c r="AB780" s="109" t="str">
        <f t="shared" si="3552"/>
        <v/>
      </c>
      <c r="AC780" s="109" t="str">
        <f t="shared" si="3540"/>
        <v/>
      </c>
      <c r="AD780" s="109" t="str">
        <f t="shared" si="3553"/>
        <v/>
      </c>
      <c r="AE780" s="109" t="str">
        <f t="shared" si="3541"/>
        <v/>
      </c>
      <c r="AF780" s="109" t="str">
        <f t="shared" si="3554"/>
        <v/>
      </c>
      <c r="AG780" s="109" t="str">
        <f t="shared" si="3555"/>
        <v/>
      </c>
      <c r="AH780" s="109" t="str">
        <f t="shared" si="3556"/>
        <v/>
      </c>
      <c r="AI780" s="35" t="str">
        <f t="shared" si="3557"/>
        <v/>
      </c>
      <c r="AJ780" s="109" t="str">
        <f t="shared" si="3558"/>
        <v/>
      </c>
      <c r="AK780" s="35" t="str">
        <f t="shared" si="3559"/>
        <v/>
      </c>
      <c r="AL780" s="109" t="str">
        <f t="shared" si="3560"/>
        <v/>
      </c>
      <c r="AM780" s="35" t="str">
        <f t="shared" si="3561"/>
        <v/>
      </c>
      <c r="AN780" s="109" t="str">
        <f t="shared" si="3562"/>
        <v/>
      </c>
      <c r="AO780" s="35" t="str">
        <f t="shared" si="3563"/>
        <v/>
      </c>
      <c r="AP780" s="109" t="str">
        <f t="shared" si="3564"/>
        <v/>
      </c>
      <c r="BB780">
        <v>355</v>
      </c>
      <c r="BE780" s="327">
        <f t="shared" si="3525"/>
        <v>10000</v>
      </c>
      <c r="JE780" s="327"/>
      <c r="JF780" s="327"/>
      <c r="MZ780">
        <v>354</v>
      </c>
      <c r="NA780" s="591">
        <f t="shared" si="3571"/>
        <v>0.02</v>
      </c>
      <c r="OU780">
        <v>354</v>
      </c>
      <c r="OV780" s="591">
        <f t="shared" si="3572"/>
        <v>0.02</v>
      </c>
      <c r="OW780" s="591">
        <f t="shared" si="3573"/>
        <v>0</v>
      </c>
    </row>
    <row r="781" spans="2:413" hidden="1" x14ac:dyDescent="0.3">
      <c r="B781">
        <v>355</v>
      </c>
      <c r="C781" s="109" t="str">
        <f t="shared" si="3526"/>
        <v/>
      </c>
      <c r="D781" s="109" t="str">
        <f t="shared" si="3542"/>
        <v/>
      </c>
      <c r="E781" s="109" t="str">
        <f t="shared" si="3527"/>
        <v/>
      </c>
      <c r="F781" s="109" t="str">
        <f t="shared" si="3543"/>
        <v/>
      </c>
      <c r="G781" s="109" t="str">
        <f t="shared" si="3528"/>
        <v/>
      </c>
      <c r="H781" s="109" t="str">
        <f t="shared" si="3544"/>
        <v/>
      </c>
      <c r="I781" s="109" t="str">
        <f t="shared" si="3529"/>
        <v/>
      </c>
      <c r="J781" s="109" t="str">
        <f t="shared" si="3545"/>
        <v/>
      </c>
      <c r="K781" s="109" t="str">
        <f t="shared" si="3530"/>
        <v/>
      </c>
      <c r="L781" s="109" t="str">
        <f t="shared" si="3546"/>
        <v/>
      </c>
      <c r="M781" s="109" t="str">
        <f t="shared" si="3531"/>
        <v/>
      </c>
      <c r="N781" s="109" t="str">
        <f t="shared" si="3547"/>
        <v/>
      </c>
      <c r="O781" s="109" t="str">
        <f t="shared" si="3532"/>
        <v/>
      </c>
      <c r="P781" s="109" t="str">
        <f t="shared" si="3548"/>
        <v/>
      </c>
      <c r="Q781" s="109" t="str">
        <f t="shared" si="3533"/>
        <v/>
      </c>
      <c r="R781" s="109" t="str">
        <f t="shared" si="3549"/>
        <v/>
      </c>
      <c r="S781" s="109" t="str">
        <f t="shared" si="3534"/>
        <v/>
      </c>
      <c r="T781" s="109" t="str">
        <f t="shared" si="3550"/>
        <v/>
      </c>
      <c r="U781" s="109" t="str">
        <f t="shared" si="3535"/>
        <v/>
      </c>
      <c r="V781" s="109" t="str">
        <f t="shared" si="3536"/>
        <v/>
      </c>
      <c r="W781" s="109" t="str">
        <f t="shared" si="3537"/>
        <v/>
      </c>
      <c r="X781" s="109" t="str">
        <f t="shared" si="3521"/>
        <v/>
      </c>
      <c r="Y781" s="109" t="str">
        <f t="shared" si="3538"/>
        <v/>
      </c>
      <c r="Z781" s="109" t="str">
        <f t="shared" si="3551"/>
        <v/>
      </c>
      <c r="AA781" s="109" t="str">
        <f t="shared" si="3539"/>
        <v/>
      </c>
      <c r="AB781" s="109" t="str">
        <f t="shared" si="3552"/>
        <v/>
      </c>
      <c r="AC781" s="109" t="str">
        <f t="shared" si="3540"/>
        <v/>
      </c>
      <c r="AD781" s="109" t="str">
        <f t="shared" si="3553"/>
        <v/>
      </c>
      <c r="AE781" s="109" t="str">
        <f t="shared" si="3541"/>
        <v/>
      </c>
      <c r="AF781" s="109" t="str">
        <f t="shared" si="3554"/>
        <v/>
      </c>
      <c r="AG781" s="109" t="str">
        <f t="shared" si="3555"/>
        <v/>
      </c>
      <c r="AH781" s="109" t="str">
        <f t="shared" si="3556"/>
        <v/>
      </c>
      <c r="AI781" s="35" t="str">
        <f t="shared" si="3557"/>
        <v/>
      </c>
      <c r="AJ781" s="109" t="str">
        <f t="shared" si="3558"/>
        <v/>
      </c>
      <c r="AK781" s="35" t="str">
        <f t="shared" si="3559"/>
        <v/>
      </c>
      <c r="AL781" s="109" t="str">
        <f t="shared" si="3560"/>
        <v/>
      </c>
      <c r="AM781" s="35" t="str">
        <f t="shared" si="3561"/>
        <v/>
      </c>
      <c r="AN781" s="109" t="str">
        <f t="shared" si="3562"/>
        <v/>
      </c>
      <c r="AO781" s="35" t="str">
        <f t="shared" si="3563"/>
        <v/>
      </c>
      <c r="AP781" s="109" t="str">
        <f t="shared" si="3564"/>
        <v/>
      </c>
      <c r="BB781">
        <v>356</v>
      </c>
      <c r="BE781" s="327">
        <f t="shared" si="3525"/>
        <v>10000</v>
      </c>
      <c r="JE781" s="327"/>
      <c r="JF781" s="327"/>
      <c r="MZ781">
        <v>355</v>
      </c>
      <c r="NA781" s="591">
        <f t="shared" si="3571"/>
        <v>0.02</v>
      </c>
      <c r="OU781">
        <v>355</v>
      </c>
      <c r="OV781" s="591">
        <f t="shared" si="3572"/>
        <v>0.02</v>
      </c>
      <c r="OW781" s="591">
        <f t="shared" si="3573"/>
        <v>0</v>
      </c>
    </row>
    <row r="782" spans="2:413" hidden="1" x14ac:dyDescent="0.3">
      <c r="B782">
        <v>356</v>
      </c>
      <c r="C782" s="109" t="str">
        <f t="shared" si="3526"/>
        <v/>
      </c>
      <c r="D782" s="109" t="str">
        <f t="shared" si="3542"/>
        <v/>
      </c>
      <c r="E782" s="109" t="str">
        <f t="shared" si="3527"/>
        <v/>
      </c>
      <c r="F782" s="109" t="str">
        <f t="shared" si="3543"/>
        <v/>
      </c>
      <c r="G782" s="109" t="str">
        <f t="shared" si="3528"/>
        <v/>
      </c>
      <c r="H782" s="109" t="str">
        <f t="shared" si="3544"/>
        <v/>
      </c>
      <c r="I782" s="109" t="str">
        <f t="shared" si="3529"/>
        <v/>
      </c>
      <c r="J782" s="109" t="str">
        <f t="shared" si="3545"/>
        <v/>
      </c>
      <c r="K782" s="109" t="str">
        <f t="shared" si="3530"/>
        <v/>
      </c>
      <c r="L782" s="109" t="str">
        <f t="shared" si="3546"/>
        <v/>
      </c>
      <c r="M782" s="109" t="str">
        <f t="shared" si="3531"/>
        <v/>
      </c>
      <c r="N782" s="109" t="str">
        <f t="shared" si="3547"/>
        <v/>
      </c>
      <c r="O782" s="109" t="str">
        <f t="shared" si="3532"/>
        <v/>
      </c>
      <c r="P782" s="109" t="str">
        <f t="shared" si="3548"/>
        <v/>
      </c>
      <c r="Q782" s="109" t="str">
        <f t="shared" si="3533"/>
        <v/>
      </c>
      <c r="R782" s="109" t="str">
        <f t="shared" si="3549"/>
        <v/>
      </c>
      <c r="S782" s="109" t="str">
        <f t="shared" si="3534"/>
        <v/>
      </c>
      <c r="T782" s="109" t="str">
        <f t="shared" si="3550"/>
        <v/>
      </c>
      <c r="U782" s="109" t="str">
        <f t="shared" si="3535"/>
        <v/>
      </c>
      <c r="V782" s="109" t="str">
        <f t="shared" si="3536"/>
        <v/>
      </c>
      <c r="W782" s="109" t="str">
        <f t="shared" si="3537"/>
        <v/>
      </c>
      <c r="X782" s="109" t="str">
        <f t="shared" si="3521"/>
        <v/>
      </c>
      <c r="Y782" s="109" t="str">
        <f t="shared" si="3538"/>
        <v/>
      </c>
      <c r="Z782" s="109" t="str">
        <f t="shared" si="3551"/>
        <v/>
      </c>
      <c r="AA782" s="109" t="str">
        <f t="shared" si="3539"/>
        <v/>
      </c>
      <c r="AB782" s="109" t="str">
        <f t="shared" si="3552"/>
        <v/>
      </c>
      <c r="AC782" s="109" t="str">
        <f t="shared" si="3540"/>
        <v/>
      </c>
      <c r="AD782" s="109" t="str">
        <f t="shared" si="3553"/>
        <v/>
      </c>
      <c r="AE782" s="109" t="str">
        <f t="shared" si="3541"/>
        <v/>
      </c>
      <c r="AF782" s="109" t="str">
        <f t="shared" si="3554"/>
        <v/>
      </c>
      <c r="AG782" s="109" t="str">
        <f t="shared" si="3555"/>
        <v/>
      </c>
      <c r="AH782" s="109" t="str">
        <f t="shared" si="3556"/>
        <v/>
      </c>
      <c r="AI782" s="35" t="str">
        <f t="shared" si="3557"/>
        <v/>
      </c>
      <c r="AJ782" s="109" t="str">
        <f t="shared" si="3558"/>
        <v/>
      </c>
      <c r="AK782" s="35" t="str">
        <f t="shared" si="3559"/>
        <v/>
      </c>
      <c r="AL782" s="109" t="str">
        <f t="shared" si="3560"/>
        <v/>
      </c>
      <c r="AM782" s="35" t="str">
        <f t="shared" si="3561"/>
        <v/>
      </c>
      <c r="AN782" s="109" t="str">
        <f t="shared" si="3562"/>
        <v/>
      </c>
      <c r="AO782" s="35" t="str">
        <f t="shared" si="3563"/>
        <v/>
      </c>
      <c r="AP782" s="109" t="str">
        <f t="shared" si="3564"/>
        <v/>
      </c>
      <c r="BB782">
        <v>357</v>
      </c>
      <c r="BE782" s="327">
        <f t="shared" si="3525"/>
        <v>10000</v>
      </c>
      <c r="JE782" s="327"/>
      <c r="JF782" s="327"/>
      <c r="MZ782">
        <v>356</v>
      </c>
      <c r="NA782" s="591">
        <f t="shared" si="3571"/>
        <v>0.02</v>
      </c>
      <c r="OU782">
        <v>356</v>
      </c>
      <c r="OV782" s="591">
        <f t="shared" si="3572"/>
        <v>0.02</v>
      </c>
      <c r="OW782" s="591">
        <f t="shared" si="3573"/>
        <v>0</v>
      </c>
    </row>
    <row r="783" spans="2:413" hidden="1" x14ac:dyDescent="0.3">
      <c r="B783">
        <v>357</v>
      </c>
      <c r="C783" s="109" t="str">
        <f t="shared" si="3526"/>
        <v/>
      </c>
      <c r="D783" s="109" t="str">
        <f t="shared" si="3542"/>
        <v/>
      </c>
      <c r="E783" s="109" t="str">
        <f t="shared" si="3527"/>
        <v/>
      </c>
      <c r="F783" s="109" t="str">
        <f t="shared" si="3543"/>
        <v/>
      </c>
      <c r="G783" s="109" t="str">
        <f t="shared" si="3528"/>
        <v/>
      </c>
      <c r="H783" s="109" t="str">
        <f t="shared" si="3544"/>
        <v/>
      </c>
      <c r="I783" s="109" t="str">
        <f t="shared" si="3529"/>
        <v/>
      </c>
      <c r="J783" s="109" t="str">
        <f t="shared" si="3545"/>
        <v/>
      </c>
      <c r="K783" s="109" t="str">
        <f t="shared" si="3530"/>
        <v/>
      </c>
      <c r="L783" s="109" t="str">
        <f t="shared" si="3546"/>
        <v/>
      </c>
      <c r="M783" s="109" t="str">
        <f t="shared" si="3531"/>
        <v/>
      </c>
      <c r="N783" s="109" t="str">
        <f t="shared" si="3547"/>
        <v/>
      </c>
      <c r="O783" s="109" t="str">
        <f t="shared" si="3532"/>
        <v/>
      </c>
      <c r="P783" s="109" t="str">
        <f t="shared" si="3548"/>
        <v/>
      </c>
      <c r="Q783" s="109" t="str">
        <f t="shared" si="3533"/>
        <v/>
      </c>
      <c r="R783" s="109" t="str">
        <f t="shared" si="3549"/>
        <v/>
      </c>
      <c r="S783" s="109" t="str">
        <f t="shared" si="3534"/>
        <v/>
      </c>
      <c r="T783" s="109" t="str">
        <f t="shared" si="3550"/>
        <v/>
      </c>
      <c r="U783" s="109" t="str">
        <f t="shared" si="3535"/>
        <v/>
      </c>
      <c r="V783" s="109" t="str">
        <f t="shared" si="3536"/>
        <v/>
      </c>
      <c r="W783" s="109" t="str">
        <f t="shared" si="3537"/>
        <v/>
      </c>
      <c r="X783" s="109" t="str">
        <f t="shared" si="3521"/>
        <v/>
      </c>
      <c r="Y783" s="109" t="str">
        <f t="shared" si="3538"/>
        <v/>
      </c>
      <c r="Z783" s="109" t="str">
        <f t="shared" si="3551"/>
        <v/>
      </c>
      <c r="AA783" s="109" t="str">
        <f t="shared" si="3539"/>
        <v/>
      </c>
      <c r="AB783" s="109" t="str">
        <f t="shared" si="3552"/>
        <v/>
      </c>
      <c r="AC783" s="109" t="str">
        <f t="shared" si="3540"/>
        <v/>
      </c>
      <c r="AD783" s="109" t="str">
        <f t="shared" si="3553"/>
        <v/>
      </c>
      <c r="AE783" s="109" t="str">
        <f t="shared" si="3541"/>
        <v/>
      </c>
      <c r="AF783" s="109" t="str">
        <f t="shared" si="3554"/>
        <v/>
      </c>
      <c r="AG783" s="109" t="str">
        <f t="shared" si="3555"/>
        <v/>
      </c>
      <c r="AH783" s="109" t="str">
        <f t="shared" si="3556"/>
        <v/>
      </c>
      <c r="AI783" s="35" t="str">
        <f t="shared" si="3557"/>
        <v/>
      </c>
      <c r="AJ783" s="109" t="str">
        <f t="shared" si="3558"/>
        <v/>
      </c>
      <c r="AK783" s="35" t="str">
        <f t="shared" si="3559"/>
        <v/>
      </c>
      <c r="AL783" s="109" t="str">
        <f t="shared" si="3560"/>
        <v/>
      </c>
      <c r="AM783" s="35" t="str">
        <f t="shared" si="3561"/>
        <v/>
      </c>
      <c r="AN783" s="109" t="str">
        <f t="shared" si="3562"/>
        <v/>
      </c>
      <c r="AO783" s="35" t="str">
        <f t="shared" si="3563"/>
        <v/>
      </c>
      <c r="AP783" s="109" t="str">
        <f t="shared" si="3564"/>
        <v/>
      </c>
      <c r="BB783">
        <v>358</v>
      </c>
      <c r="BE783" s="327">
        <f t="shared" si="3525"/>
        <v>10000</v>
      </c>
      <c r="JE783" s="327"/>
      <c r="JF783" s="327"/>
      <c r="MZ783">
        <v>357</v>
      </c>
      <c r="NA783" s="591">
        <f t="shared" si="3571"/>
        <v>0.02</v>
      </c>
      <c r="OU783">
        <v>357</v>
      </c>
      <c r="OV783" s="591">
        <f t="shared" si="3572"/>
        <v>0.02</v>
      </c>
      <c r="OW783" s="591">
        <f t="shared" si="3573"/>
        <v>0</v>
      </c>
    </row>
    <row r="784" spans="2:413" hidden="1" x14ac:dyDescent="0.3">
      <c r="B784">
        <v>358</v>
      </c>
      <c r="C784" s="109" t="str">
        <f t="shared" si="3526"/>
        <v/>
      </c>
      <c r="D784" s="109" t="str">
        <f t="shared" si="3542"/>
        <v/>
      </c>
      <c r="E784" s="109" t="str">
        <f t="shared" si="3527"/>
        <v/>
      </c>
      <c r="F784" s="109" t="str">
        <f t="shared" si="3543"/>
        <v/>
      </c>
      <c r="G784" s="109" t="str">
        <f t="shared" si="3528"/>
        <v/>
      </c>
      <c r="H784" s="109" t="str">
        <f t="shared" si="3544"/>
        <v/>
      </c>
      <c r="I784" s="109" t="str">
        <f t="shared" si="3529"/>
        <v/>
      </c>
      <c r="J784" s="109" t="str">
        <f t="shared" si="3545"/>
        <v/>
      </c>
      <c r="K784" s="109" t="str">
        <f t="shared" si="3530"/>
        <v/>
      </c>
      <c r="L784" s="109" t="str">
        <f t="shared" si="3546"/>
        <v/>
      </c>
      <c r="M784" s="109" t="str">
        <f t="shared" si="3531"/>
        <v/>
      </c>
      <c r="N784" s="109" t="str">
        <f t="shared" si="3547"/>
        <v/>
      </c>
      <c r="O784" s="109" t="str">
        <f t="shared" si="3532"/>
        <v/>
      </c>
      <c r="P784" s="109" t="str">
        <f t="shared" si="3548"/>
        <v/>
      </c>
      <c r="Q784" s="109" t="str">
        <f t="shared" si="3533"/>
        <v/>
      </c>
      <c r="R784" s="109" t="str">
        <f t="shared" si="3549"/>
        <v/>
      </c>
      <c r="S784" s="109" t="str">
        <f t="shared" si="3534"/>
        <v/>
      </c>
      <c r="T784" s="109" t="str">
        <f t="shared" si="3550"/>
        <v/>
      </c>
      <c r="U784" s="109" t="str">
        <f t="shared" si="3535"/>
        <v/>
      </c>
      <c r="V784" s="109" t="str">
        <f t="shared" si="3536"/>
        <v/>
      </c>
      <c r="W784" s="109" t="str">
        <f t="shared" si="3537"/>
        <v/>
      </c>
      <c r="X784" s="109" t="str">
        <f t="shared" si="3521"/>
        <v/>
      </c>
      <c r="Y784" s="109" t="str">
        <f t="shared" si="3538"/>
        <v/>
      </c>
      <c r="Z784" s="109" t="str">
        <f t="shared" si="3551"/>
        <v/>
      </c>
      <c r="AA784" s="109" t="str">
        <f t="shared" si="3539"/>
        <v/>
      </c>
      <c r="AB784" s="109" t="str">
        <f t="shared" si="3552"/>
        <v/>
      </c>
      <c r="AC784" s="109" t="str">
        <f t="shared" si="3540"/>
        <v/>
      </c>
      <c r="AD784" s="109" t="str">
        <f t="shared" si="3553"/>
        <v/>
      </c>
      <c r="AE784" s="109" t="str">
        <f t="shared" si="3541"/>
        <v/>
      </c>
      <c r="AF784" s="109" t="str">
        <f t="shared" si="3554"/>
        <v/>
      </c>
      <c r="AG784" s="109" t="str">
        <f t="shared" si="3555"/>
        <v/>
      </c>
      <c r="AH784" s="109" t="str">
        <f t="shared" si="3556"/>
        <v/>
      </c>
      <c r="AI784" s="35" t="str">
        <f t="shared" si="3557"/>
        <v/>
      </c>
      <c r="AJ784" s="109" t="str">
        <f t="shared" si="3558"/>
        <v/>
      </c>
      <c r="AK784" s="35" t="str">
        <f t="shared" si="3559"/>
        <v/>
      </c>
      <c r="AL784" s="109" t="str">
        <f t="shared" si="3560"/>
        <v/>
      </c>
      <c r="AM784" s="35" t="str">
        <f t="shared" si="3561"/>
        <v/>
      </c>
      <c r="AN784" s="109" t="str">
        <f t="shared" si="3562"/>
        <v/>
      </c>
      <c r="AO784" s="35" t="str">
        <f t="shared" si="3563"/>
        <v/>
      </c>
      <c r="AP784" s="109" t="str">
        <f t="shared" si="3564"/>
        <v/>
      </c>
      <c r="BB784">
        <v>359</v>
      </c>
      <c r="BE784" s="327">
        <f t="shared" si="3525"/>
        <v>10000</v>
      </c>
      <c r="JE784" s="327"/>
      <c r="JF784" s="327"/>
      <c r="MZ784">
        <v>358</v>
      </c>
      <c r="NA784" s="591">
        <f t="shared" si="3571"/>
        <v>0.02</v>
      </c>
      <c r="OU784">
        <v>358</v>
      </c>
      <c r="OV784" s="591">
        <f t="shared" si="3572"/>
        <v>0.02</v>
      </c>
      <c r="OW784" s="591">
        <f t="shared" si="3573"/>
        <v>0</v>
      </c>
    </row>
    <row r="785" spans="2:413" ht="16.2" hidden="1" thickBot="1" x14ac:dyDescent="0.35">
      <c r="B785">
        <v>359</v>
      </c>
      <c r="C785" s="109" t="str">
        <f t="shared" si="3526"/>
        <v/>
      </c>
      <c r="D785" s="109" t="str">
        <f t="shared" si="3542"/>
        <v/>
      </c>
      <c r="E785" s="109" t="str">
        <f t="shared" si="3527"/>
        <v/>
      </c>
      <c r="F785" s="109" t="str">
        <f t="shared" si="3543"/>
        <v/>
      </c>
      <c r="G785" s="109" t="str">
        <f t="shared" si="3528"/>
        <v/>
      </c>
      <c r="H785" s="109" t="str">
        <f t="shared" si="3544"/>
        <v/>
      </c>
      <c r="I785" s="109" t="str">
        <f t="shared" si="3529"/>
        <v/>
      </c>
      <c r="J785" s="109" t="str">
        <f t="shared" si="3545"/>
        <v/>
      </c>
      <c r="K785" s="109" t="str">
        <f t="shared" si="3530"/>
        <v/>
      </c>
      <c r="L785" s="109" t="str">
        <f t="shared" si="3546"/>
        <v/>
      </c>
      <c r="M785" s="109" t="str">
        <f t="shared" si="3531"/>
        <v/>
      </c>
      <c r="N785" s="109" t="str">
        <f t="shared" si="3547"/>
        <v/>
      </c>
      <c r="O785" s="109" t="str">
        <f t="shared" si="3532"/>
        <v/>
      </c>
      <c r="P785" s="109" t="str">
        <f t="shared" si="3548"/>
        <v/>
      </c>
      <c r="Q785" s="109" t="str">
        <f t="shared" si="3533"/>
        <v/>
      </c>
      <c r="R785" s="109" t="str">
        <f t="shared" si="3549"/>
        <v/>
      </c>
      <c r="S785" s="109" t="str">
        <f t="shared" si="3534"/>
        <v/>
      </c>
      <c r="T785" s="109" t="str">
        <f t="shared" si="3550"/>
        <v/>
      </c>
      <c r="U785" s="109" t="str">
        <f t="shared" si="3535"/>
        <v/>
      </c>
      <c r="V785" s="109" t="str">
        <f t="shared" si="3536"/>
        <v/>
      </c>
      <c r="W785" s="109" t="str">
        <f t="shared" si="3537"/>
        <v/>
      </c>
      <c r="X785" s="109" t="str">
        <f t="shared" si="3521"/>
        <v/>
      </c>
      <c r="Y785" s="109" t="str">
        <f t="shared" si="3538"/>
        <v/>
      </c>
      <c r="Z785" s="109" t="str">
        <f t="shared" si="3551"/>
        <v/>
      </c>
      <c r="AA785" s="109" t="str">
        <f t="shared" si="3539"/>
        <v/>
      </c>
      <c r="AB785" s="109" t="str">
        <f t="shared" si="3552"/>
        <v/>
      </c>
      <c r="AC785" s="109" t="str">
        <f t="shared" si="3540"/>
        <v/>
      </c>
      <c r="AD785" s="109" t="str">
        <f t="shared" si="3553"/>
        <v/>
      </c>
      <c r="AE785" s="109" t="str">
        <f t="shared" si="3541"/>
        <v/>
      </c>
      <c r="AF785" s="109" t="str">
        <f t="shared" si="3554"/>
        <v/>
      </c>
      <c r="AG785" s="109" t="str">
        <f t="shared" si="3555"/>
        <v/>
      </c>
      <c r="AH785" s="109" t="str">
        <f t="shared" si="3556"/>
        <v/>
      </c>
      <c r="AI785" s="35" t="str">
        <f t="shared" si="3557"/>
        <v/>
      </c>
      <c r="AJ785" s="109" t="str">
        <f t="shared" si="3558"/>
        <v/>
      </c>
      <c r="AK785" s="35" t="str">
        <f t="shared" si="3559"/>
        <v/>
      </c>
      <c r="AL785" s="109" t="str">
        <f t="shared" si="3560"/>
        <v/>
      </c>
      <c r="AM785" s="35" t="str">
        <f t="shared" si="3561"/>
        <v/>
      </c>
      <c r="AN785" s="109" t="str">
        <f t="shared" si="3562"/>
        <v/>
      </c>
      <c r="AO785" s="35" t="str">
        <f t="shared" si="3563"/>
        <v/>
      </c>
      <c r="AP785" s="109" t="str">
        <f t="shared" si="3564"/>
        <v/>
      </c>
      <c r="BB785">
        <v>360</v>
      </c>
      <c r="BE785" s="327">
        <f t="shared" si="3525"/>
        <v>10000</v>
      </c>
      <c r="JE785" s="327"/>
      <c r="JF785" s="327"/>
      <c r="MZ785">
        <v>359</v>
      </c>
      <c r="NA785" s="591">
        <f t="shared" si="3571"/>
        <v>0.02</v>
      </c>
      <c r="OU785">
        <v>359</v>
      </c>
      <c r="OV785" s="591">
        <f t="shared" si="3572"/>
        <v>0.02</v>
      </c>
      <c r="OW785" s="591">
        <f t="shared" si="3573"/>
        <v>0</v>
      </c>
    </row>
    <row r="786" spans="2:413" ht="16.2" hidden="1" thickTop="1" x14ac:dyDescent="0.3">
      <c r="B786">
        <v>360</v>
      </c>
      <c r="C786" s="109" t="str">
        <f t="shared" si="3526"/>
        <v/>
      </c>
      <c r="D786" s="109" t="str">
        <f t="shared" si="3542"/>
        <v/>
      </c>
      <c r="E786" s="109" t="str">
        <f t="shared" si="3527"/>
        <v/>
      </c>
      <c r="F786" s="109" t="str">
        <f t="shared" si="3543"/>
        <v/>
      </c>
      <c r="G786" s="109" t="str">
        <f t="shared" si="3528"/>
        <v/>
      </c>
      <c r="H786" s="109" t="str">
        <f t="shared" si="3544"/>
        <v/>
      </c>
      <c r="I786" s="537" t="str">
        <f t="shared" si="3529"/>
        <v/>
      </c>
      <c r="J786" s="109" t="str">
        <f t="shared" si="3545"/>
        <v/>
      </c>
      <c r="K786" s="109" t="str">
        <f t="shared" si="3530"/>
        <v/>
      </c>
      <c r="L786" s="537" t="str">
        <f>IF($B786=$I$7,0,K786)</f>
        <v/>
      </c>
      <c r="M786" s="109" t="str">
        <f t="shared" si="3531"/>
        <v/>
      </c>
      <c r="N786" s="109" t="str">
        <f t="shared" si="3547"/>
        <v/>
      </c>
      <c r="O786" s="109" t="str">
        <f t="shared" si="3532"/>
        <v/>
      </c>
      <c r="P786" s="109" t="str">
        <f t="shared" si="3548"/>
        <v/>
      </c>
      <c r="Q786" s="537" t="str">
        <f t="shared" si="3533"/>
        <v/>
      </c>
      <c r="R786" s="537" t="str">
        <f t="shared" si="3549"/>
        <v/>
      </c>
      <c r="S786" s="109" t="str">
        <f t="shared" si="3534"/>
        <v/>
      </c>
      <c r="T786" s="109" t="str">
        <f t="shared" si="3550"/>
        <v/>
      </c>
      <c r="U786" s="537" t="str">
        <f t="shared" si="3535"/>
        <v/>
      </c>
      <c r="V786" s="537" t="str">
        <f t="shared" si="3536"/>
        <v/>
      </c>
      <c r="W786" s="109" t="str">
        <f t="shared" si="3537"/>
        <v/>
      </c>
      <c r="X786" s="109" t="str">
        <f>IF($B786=$I$7,0,W786)</f>
        <v/>
      </c>
      <c r="Y786" s="109" t="str">
        <f t="shared" si="3538"/>
        <v/>
      </c>
      <c r="Z786" s="109" t="str">
        <f t="shared" si="3551"/>
        <v/>
      </c>
      <c r="AA786" s="109" t="str">
        <f t="shared" si="3539"/>
        <v/>
      </c>
      <c r="AB786" s="109" t="str">
        <f t="shared" si="3552"/>
        <v/>
      </c>
      <c r="AC786" s="109" t="str">
        <f t="shared" si="3540"/>
        <v/>
      </c>
      <c r="AD786" s="109" t="str">
        <f t="shared" si="3553"/>
        <v/>
      </c>
      <c r="AE786" s="109" t="str">
        <f t="shared" si="3541"/>
        <v/>
      </c>
      <c r="AF786" s="109" t="str">
        <f t="shared" si="3554"/>
        <v/>
      </c>
      <c r="AG786" s="109" t="str">
        <f t="shared" si="3555"/>
        <v/>
      </c>
      <c r="AH786" s="109" t="str">
        <f t="shared" si="3556"/>
        <v/>
      </c>
      <c r="AI786" s="35" t="str">
        <f t="shared" si="3557"/>
        <v/>
      </c>
      <c r="AJ786" s="109" t="str">
        <f t="shared" si="3558"/>
        <v/>
      </c>
      <c r="AK786" s="35" t="str">
        <f t="shared" si="3559"/>
        <v/>
      </c>
      <c r="AL786" s="109" t="str">
        <f t="shared" si="3560"/>
        <v/>
      </c>
      <c r="AM786" s="35" t="str">
        <f t="shared" si="3561"/>
        <v/>
      </c>
      <c r="AN786" s="109" t="str">
        <f t="shared" si="3562"/>
        <v/>
      </c>
      <c r="AO786" s="35" t="str">
        <f t="shared" si="3563"/>
        <v/>
      </c>
      <c r="AP786" s="109" t="str">
        <f t="shared" si="3564"/>
        <v/>
      </c>
      <c r="BE786" s="191">
        <f>MIN(BE426:BE785)</f>
        <v>-1.766695742662705E-2</v>
      </c>
      <c r="JE786" s="392"/>
      <c r="JF786" s="392"/>
      <c r="MZ786" s="616">
        <v>360</v>
      </c>
      <c r="NA786" s="617">
        <f t="shared" si="3571"/>
        <v>0.02</v>
      </c>
      <c r="OU786" s="616">
        <v>360</v>
      </c>
      <c r="OV786" s="617">
        <f t="shared" si="3572"/>
        <v>0.02</v>
      </c>
      <c r="OW786" s="617">
        <f t="shared" si="3573"/>
        <v>0</v>
      </c>
    </row>
    <row r="787" spans="2:413" hidden="1" x14ac:dyDescent="0.3">
      <c r="B787" t="s">
        <v>55</v>
      </c>
      <c r="C787" s="109">
        <f>MIN(C427:C786)</f>
        <v>1110.79</v>
      </c>
      <c r="D787" s="109">
        <f>MIN(D427:D786)</f>
        <v>0</v>
      </c>
      <c r="E787" s="109">
        <f t="shared" ref="E787:P787" si="3574">MIN(E427:E786)</f>
        <v>1011.73</v>
      </c>
      <c r="F787" s="109">
        <f t="shared" si="3574"/>
        <v>0</v>
      </c>
      <c r="G787" s="109">
        <f t="shared" si="3574"/>
        <v>1116.0055283223674</v>
      </c>
      <c r="H787" s="109">
        <f t="shared" si="3574"/>
        <v>0</v>
      </c>
      <c r="I787" s="109">
        <f t="shared" si="3574"/>
        <v>1021.55</v>
      </c>
      <c r="J787" s="109">
        <f t="shared" si="3574"/>
        <v>0</v>
      </c>
      <c r="K787" s="109">
        <f t="shared" si="3574"/>
        <v>1117.6300000000001</v>
      </c>
      <c r="L787" s="109">
        <f t="shared" si="3574"/>
        <v>0</v>
      </c>
      <c r="M787" s="109">
        <f t="shared" si="3574"/>
        <v>1058.43</v>
      </c>
      <c r="N787" s="109">
        <f t="shared" si="3574"/>
        <v>0</v>
      </c>
      <c r="O787" s="109">
        <f t="shared" si="3574"/>
        <v>1011.2</v>
      </c>
      <c r="P787" s="109">
        <f t="shared" si="3574"/>
        <v>0</v>
      </c>
      <c r="Q787" s="109">
        <f t="shared" ref="Q787:Z787" si="3575">MIN(Q427:Q786)</f>
        <v>1057.1300000000001</v>
      </c>
      <c r="R787" s="109">
        <f t="shared" si="3575"/>
        <v>0</v>
      </c>
      <c r="S787" s="109">
        <f t="shared" si="3575"/>
        <v>1015.79</v>
      </c>
      <c r="T787" s="109">
        <f t="shared" si="3575"/>
        <v>0</v>
      </c>
      <c r="U787" s="109">
        <f t="shared" si="3575"/>
        <v>1059.3800000000001</v>
      </c>
      <c r="V787" s="109">
        <f t="shared" si="3575"/>
        <v>0</v>
      </c>
      <c r="W787" s="109">
        <f t="shared" si="3575"/>
        <v>1123.8775326810628</v>
      </c>
      <c r="X787" s="109">
        <f t="shared" si="3575"/>
        <v>0</v>
      </c>
      <c r="Y787" s="109">
        <f t="shared" si="3575"/>
        <v>1124.3399999999999</v>
      </c>
      <c r="Z787" s="109">
        <f t="shared" si="3575"/>
        <v>0</v>
      </c>
      <c r="AA787" s="109">
        <f t="shared" ref="AA787:AP787" si="3576">MIN(AA427:AA786)</f>
        <v>1126.4568749999989</v>
      </c>
      <c r="AB787" s="109">
        <f t="shared" si="3576"/>
        <v>0</v>
      </c>
      <c r="AC787" s="109">
        <f t="shared" si="3576"/>
        <v>1124.4930833333331</v>
      </c>
      <c r="AD787" s="109">
        <f t="shared" si="3576"/>
        <v>0</v>
      </c>
      <c r="AE787" s="109">
        <f t="shared" si="3576"/>
        <v>1124.4890404061762</v>
      </c>
      <c r="AF787" s="109">
        <f t="shared" si="3576"/>
        <v>0</v>
      </c>
      <c r="AG787" s="109">
        <f t="shared" si="3576"/>
        <v>1123.1238136873469</v>
      </c>
      <c r="AH787" s="109">
        <f t="shared" si="3576"/>
        <v>0</v>
      </c>
      <c r="AI787" s="109">
        <f t="shared" si="3576"/>
        <v>1076.608661999408</v>
      </c>
      <c r="AJ787" s="109">
        <f t="shared" si="3576"/>
        <v>0</v>
      </c>
      <c r="AK787" s="109">
        <f t="shared" si="3576"/>
        <v>1076.608661999408</v>
      </c>
      <c r="AL787" s="109">
        <f t="shared" si="3576"/>
        <v>0</v>
      </c>
      <c r="AM787" s="109">
        <f t="shared" si="3576"/>
        <v>1076.6456011701148</v>
      </c>
      <c r="AN787" s="109">
        <f t="shared" si="3576"/>
        <v>0</v>
      </c>
      <c r="AO787" s="109">
        <f t="shared" si="3576"/>
        <v>1076.765700416463</v>
      </c>
      <c r="AP787" s="109">
        <f t="shared" si="3576"/>
        <v>0</v>
      </c>
    </row>
    <row r="788" spans="2:413" hidden="1" x14ac:dyDescent="0.3">
      <c r="B788" t="s">
        <v>56</v>
      </c>
      <c r="C788" s="109">
        <f>MAX(C427:C786)</f>
        <v>1111.77</v>
      </c>
      <c r="D788" s="109">
        <f>MAX(D427:D786)</f>
        <v>1111.77</v>
      </c>
      <c r="E788" s="109">
        <f t="shared" ref="E788:P788" si="3577">MAX(E427:E786)</f>
        <v>1198.5899999999999</v>
      </c>
      <c r="F788" s="109">
        <f t="shared" si="3577"/>
        <v>1198.5899999999999</v>
      </c>
      <c r="G788" s="109">
        <f t="shared" si="3577"/>
        <v>1117.72</v>
      </c>
      <c r="H788" s="109">
        <f t="shared" si="3577"/>
        <v>1117.72</v>
      </c>
      <c r="I788" s="109">
        <f t="shared" si="3577"/>
        <v>1190.97</v>
      </c>
      <c r="J788" s="109">
        <f t="shared" si="3577"/>
        <v>1190.97</v>
      </c>
      <c r="K788" s="109">
        <f t="shared" si="3577"/>
        <v>1119.6351166270294</v>
      </c>
      <c r="L788" s="109">
        <f t="shared" si="3577"/>
        <v>1119.6351166270294</v>
      </c>
      <c r="M788" s="109">
        <f t="shared" si="3577"/>
        <v>1126.76</v>
      </c>
      <c r="N788" s="109">
        <f t="shared" si="3577"/>
        <v>1126.76</v>
      </c>
      <c r="O788" s="109">
        <f t="shared" si="3577"/>
        <v>1076.58</v>
      </c>
      <c r="P788" s="109">
        <f t="shared" si="3577"/>
        <v>1076.58</v>
      </c>
      <c r="Q788" s="109">
        <f t="shared" ref="Q788:Z788" si="3578">MAX(Q427:Q786)</f>
        <v>1058.0899999999999</v>
      </c>
      <c r="R788" s="109">
        <f t="shared" si="3578"/>
        <v>1058.0899999999999</v>
      </c>
      <c r="S788" s="109">
        <f t="shared" si="3578"/>
        <v>1076.58</v>
      </c>
      <c r="T788" s="109">
        <f t="shared" si="3578"/>
        <v>1076.58</v>
      </c>
      <c r="U788" s="109">
        <f t="shared" si="3578"/>
        <v>1060.0899999999999</v>
      </c>
      <c r="V788" s="109">
        <f t="shared" si="3578"/>
        <v>1060.0899999999999</v>
      </c>
      <c r="W788" s="109">
        <f t="shared" si="3578"/>
        <v>1123.8775326810628</v>
      </c>
      <c r="X788" s="109">
        <f t="shared" si="3578"/>
        <v>1123.8775326810628</v>
      </c>
      <c r="Y788" s="109">
        <f t="shared" si="3578"/>
        <v>1124.3399999999999</v>
      </c>
      <c r="Z788" s="109">
        <f t="shared" si="3578"/>
        <v>1124.3399999999999</v>
      </c>
      <c r="AA788" s="109">
        <f t="shared" ref="AA788:AP788" si="3579">MAX(AA427:AA786)</f>
        <v>1126.4568749999989</v>
      </c>
      <c r="AB788" s="109">
        <f t="shared" si="3579"/>
        <v>1126.4568749999989</v>
      </c>
      <c r="AC788" s="109">
        <f t="shared" si="3579"/>
        <v>1124.4930833333331</v>
      </c>
      <c r="AD788" s="109">
        <f t="shared" si="3579"/>
        <v>1124.4930833333331</v>
      </c>
      <c r="AE788" s="109">
        <f t="shared" si="3579"/>
        <v>1124.4890404061762</v>
      </c>
      <c r="AF788" s="109">
        <f t="shared" si="3579"/>
        <v>1124.4890404061762</v>
      </c>
      <c r="AG788" s="109">
        <f t="shared" si="3579"/>
        <v>1123.1238136873469</v>
      </c>
      <c r="AH788" s="109">
        <f t="shared" si="3579"/>
        <v>1123.1238136873469</v>
      </c>
      <c r="AI788" s="109">
        <f t="shared" si="3579"/>
        <v>1076.608661999408</v>
      </c>
      <c r="AJ788" s="109">
        <f t="shared" si="3579"/>
        <v>1076.608661999408</v>
      </c>
      <c r="AK788" s="109">
        <f t="shared" si="3579"/>
        <v>1076.608661999408</v>
      </c>
      <c r="AL788" s="109">
        <f t="shared" si="3579"/>
        <v>1076.608661999408</v>
      </c>
      <c r="AM788" s="109">
        <f t="shared" si="3579"/>
        <v>1076.6456011701148</v>
      </c>
      <c r="AN788" s="109">
        <f t="shared" si="3579"/>
        <v>1076.6456011701148</v>
      </c>
      <c r="AO788" s="109">
        <f t="shared" si="3579"/>
        <v>1076.765700416463</v>
      </c>
      <c r="AP788" s="109">
        <f t="shared" si="3579"/>
        <v>1076.765700416463</v>
      </c>
    </row>
    <row r="789" spans="2:413" hidden="1" x14ac:dyDescent="0.3">
      <c r="C789" s="765">
        <v>1</v>
      </c>
      <c r="D789" s="766"/>
      <c r="E789" s="765">
        <v>2</v>
      </c>
      <c r="F789" s="766"/>
      <c r="G789" s="765">
        <v>3</v>
      </c>
      <c r="H789" s="766"/>
      <c r="I789" s="765">
        <v>4</v>
      </c>
      <c r="J789" s="766"/>
      <c r="K789" s="765">
        <v>5</v>
      </c>
      <c r="L789" s="766"/>
      <c r="M789" s="765">
        <v>6</v>
      </c>
      <c r="N789" s="766"/>
      <c r="O789" s="765">
        <v>7</v>
      </c>
      <c r="P789" s="766"/>
      <c r="Q789" s="765">
        <v>8</v>
      </c>
      <c r="R789" s="766"/>
      <c r="S789" s="765">
        <v>9</v>
      </c>
      <c r="T789" s="766"/>
      <c r="U789" s="765">
        <v>10</v>
      </c>
      <c r="V789" s="766"/>
      <c r="W789" s="765">
        <v>11</v>
      </c>
      <c r="X789" s="766"/>
      <c r="Y789" s="765">
        <v>12</v>
      </c>
      <c r="Z789" s="766"/>
      <c r="AA789" s="765">
        <v>13</v>
      </c>
      <c r="AB789" s="766"/>
      <c r="AC789" s="765">
        <v>14</v>
      </c>
      <c r="AD789" s="766"/>
      <c r="AE789" s="765">
        <v>15</v>
      </c>
      <c r="AF789" s="766"/>
      <c r="AG789" s="765">
        <v>16</v>
      </c>
      <c r="AH789" s="766"/>
      <c r="AI789" s="765">
        <v>17</v>
      </c>
      <c r="AJ789" s="766"/>
      <c r="AK789" s="765">
        <v>18</v>
      </c>
      <c r="AL789" s="766"/>
      <c r="AM789" s="765">
        <v>19</v>
      </c>
      <c r="AN789" s="766"/>
      <c r="AO789" s="765">
        <v>20</v>
      </c>
      <c r="AP789" s="766"/>
    </row>
    <row r="790" spans="2:413" hidden="1" x14ac:dyDescent="0.3">
      <c r="C790" s="355"/>
      <c r="D790" s="584"/>
      <c r="E790" s="11"/>
      <c r="M790" s="580"/>
      <c r="N790" s="580"/>
      <c r="O790" s="580"/>
      <c r="P790" s="580"/>
      <c r="Q790" s="580"/>
      <c r="R790" s="580"/>
      <c r="S790" s="580"/>
      <c r="T790" s="580"/>
      <c r="U790" s="580"/>
      <c r="V790" s="580"/>
      <c r="W790" s="580"/>
      <c r="X790" s="580"/>
      <c r="Y790" s="580"/>
      <c r="Z790" s="580"/>
    </row>
    <row r="791" spans="2:413" x14ac:dyDescent="0.3">
      <c r="C791" s="355"/>
      <c r="D791" s="355"/>
      <c r="E791" s="355"/>
      <c r="F791" s="355"/>
      <c r="G791" s="355"/>
      <c r="H791" s="355"/>
      <c r="I791" s="355"/>
      <c r="J791" s="355"/>
      <c r="M791" s="580"/>
      <c r="N791" s="580"/>
      <c r="O791" s="580"/>
      <c r="P791" s="580"/>
      <c r="Q791" s="580"/>
      <c r="R791" s="580"/>
      <c r="S791" s="580"/>
      <c r="T791" s="580"/>
      <c r="U791" s="580"/>
      <c r="V791" s="580"/>
      <c r="W791" s="580"/>
      <c r="X791" s="580"/>
      <c r="Y791" s="580"/>
      <c r="Z791" s="580"/>
    </row>
    <row r="792" spans="2:413" ht="15.6" customHeight="1" x14ac:dyDescent="0.3">
      <c r="C792" s="11"/>
      <c r="D792" s="11"/>
      <c r="E792" s="11"/>
      <c r="F792" s="11"/>
      <c r="G792" s="11"/>
      <c r="H792" s="11"/>
      <c r="I792" s="11"/>
      <c r="J792" s="11"/>
      <c r="K792" s="11"/>
      <c r="L792" s="11"/>
      <c r="M792" s="580"/>
      <c r="N792" s="580"/>
      <c r="O792" s="580"/>
      <c r="P792" s="580"/>
      <c r="Q792" s="580"/>
      <c r="R792" s="580"/>
      <c r="S792" s="580"/>
      <c r="T792" s="580"/>
      <c r="U792" s="580"/>
      <c r="V792" s="580"/>
      <c r="W792" s="580"/>
      <c r="X792" s="580"/>
      <c r="Y792" s="580"/>
      <c r="Z792" s="580"/>
    </row>
    <row r="793" spans="2:413" x14ac:dyDescent="0.3">
      <c r="C793" s="11"/>
      <c r="D793" s="11"/>
      <c r="E793" s="11"/>
      <c r="F793" s="11"/>
      <c r="G793" s="11"/>
      <c r="H793" s="11"/>
      <c r="I793" s="11"/>
      <c r="J793" s="11"/>
      <c r="K793" s="11"/>
      <c r="L793" s="11"/>
      <c r="M793" s="580"/>
      <c r="N793" s="580"/>
      <c r="O793" s="580"/>
      <c r="P793" s="580"/>
      <c r="Q793" s="580"/>
      <c r="R793" s="580"/>
      <c r="S793" s="580"/>
      <c r="T793" s="580"/>
      <c r="U793" s="580"/>
      <c r="V793" s="580"/>
      <c r="W793" s="580"/>
      <c r="X793" s="580"/>
      <c r="Y793" s="580"/>
      <c r="Z793" s="580"/>
    </row>
    <row r="794" spans="2:413" x14ac:dyDescent="0.3">
      <c r="C794" s="11"/>
      <c r="D794" s="11"/>
      <c r="E794" s="11"/>
      <c r="F794" s="11"/>
      <c r="G794" s="11"/>
      <c r="H794" s="11"/>
      <c r="I794" s="11"/>
      <c r="J794" s="11"/>
      <c r="K794" s="11"/>
      <c r="L794" s="11"/>
      <c r="M794" s="580"/>
      <c r="N794" s="580"/>
      <c r="O794" s="580"/>
      <c r="P794" s="580"/>
      <c r="Q794" s="580"/>
      <c r="R794" s="580"/>
      <c r="S794" s="580"/>
      <c r="T794" s="580"/>
      <c r="U794" s="580"/>
      <c r="V794" s="580"/>
      <c r="W794" s="580"/>
      <c r="X794" s="580"/>
      <c r="Y794" s="580"/>
      <c r="Z794" s="580"/>
    </row>
    <row r="795" spans="2:413" x14ac:dyDescent="0.3">
      <c r="C795" s="11"/>
      <c r="D795" s="11"/>
      <c r="E795" s="11"/>
      <c r="F795" s="11"/>
      <c r="G795" s="11"/>
      <c r="H795" s="11"/>
      <c r="I795" s="11"/>
      <c r="J795" s="11"/>
      <c r="K795" s="11"/>
      <c r="L795" s="11"/>
      <c r="M795" s="580"/>
      <c r="N795" s="580"/>
      <c r="O795" s="580"/>
      <c r="P795" s="580"/>
      <c r="Q795" s="580"/>
      <c r="R795" s="580"/>
      <c r="S795" s="580"/>
      <c r="T795" s="580"/>
      <c r="U795" s="580"/>
      <c r="V795" s="580"/>
      <c r="W795" s="580"/>
      <c r="X795" s="580"/>
      <c r="Y795" s="580"/>
      <c r="Z795" s="580"/>
    </row>
    <row r="796" spans="2:413" x14ac:dyDescent="0.3">
      <c r="C796" s="11"/>
      <c r="D796" s="11"/>
      <c r="E796" s="11"/>
      <c r="F796" s="11"/>
      <c r="G796" s="11"/>
      <c r="H796" s="11"/>
      <c r="I796" s="11"/>
      <c r="J796" s="11"/>
      <c r="K796" s="11"/>
      <c r="L796" s="11"/>
      <c r="M796" s="580"/>
      <c r="N796" s="580"/>
      <c r="O796" s="580"/>
      <c r="P796" s="580"/>
      <c r="Q796" s="580"/>
      <c r="R796" s="580"/>
      <c r="S796" s="580"/>
      <c r="T796" s="580"/>
      <c r="U796" s="580"/>
      <c r="V796" s="580"/>
      <c r="W796" s="580"/>
      <c r="X796" s="580"/>
      <c r="Y796" s="580"/>
      <c r="Z796" s="580"/>
    </row>
    <row r="797" spans="2:413" x14ac:dyDescent="0.3">
      <c r="C797" s="11"/>
      <c r="D797" s="11"/>
      <c r="E797" s="11"/>
      <c r="F797" s="11"/>
      <c r="G797" s="11"/>
      <c r="H797" s="11"/>
      <c r="I797" s="11"/>
      <c r="J797" s="11"/>
      <c r="K797" s="11"/>
      <c r="L797" s="11"/>
      <c r="M797" s="580"/>
      <c r="N797" s="580"/>
      <c r="O797" s="580"/>
      <c r="P797" s="580"/>
      <c r="Q797" s="580"/>
      <c r="R797" s="580"/>
      <c r="S797" s="580"/>
      <c r="T797" s="580"/>
      <c r="U797" s="580"/>
      <c r="V797" s="580"/>
      <c r="W797" s="580"/>
      <c r="X797" s="580"/>
      <c r="Y797" s="580"/>
      <c r="Z797" s="580"/>
    </row>
    <row r="798" spans="2:413" x14ac:dyDescent="0.3">
      <c r="C798" s="11"/>
      <c r="D798" s="11"/>
      <c r="E798" s="11"/>
      <c r="F798" s="11"/>
      <c r="G798" s="11"/>
      <c r="H798" s="11"/>
      <c r="I798" s="11"/>
      <c r="J798" s="11"/>
      <c r="K798" s="11"/>
      <c r="L798" s="11"/>
      <c r="M798" s="585"/>
      <c r="N798" s="585"/>
      <c r="O798" s="580"/>
      <c r="P798" s="580"/>
      <c r="Q798" s="580"/>
      <c r="R798" s="580"/>
      <c r="S798" s="580"/>
      <c r="T798" s="580"/>
      <c r="U798" s="580"/>
      <c r="V798" s="580"/>
      <c r="W798" s="580"/>
      <c r="X798" s="580"/>
      <c r="Y798" s="580"/>
      <c r="Z798" s="580"/>
    </row>
    <row r="799" spans="2:413" x14ac:dyDescent="0.3">
      <c r="C799" s="11"/>
      <c r="D799" s="11"/>
      <c r="E799" s="11"/>
      <c r="F799" s="11"/>
      <c r="G799" s="11"/>
      <c r="H799" s="11"/>
      <c r="I799" s="11"/>
      <c r="J799" s="11"/>
      <c r="K799" s="11"/>
      <c r="L799" s="11"/>
      <c r="M799" s="580"/>
      <c r="N799" s="580"/>
      <c r="O799" s="580"/>
      <c r="P799" s="580"/>
      <c r="Q799" s="580"/>
      <c r="R799" s="580"/>
      <c r="S799" s="580"/>
      <c r="T799" s="580"/>
      <c r="U799" s="580"/>
      <c r="V799" s="580"/>
      <c r="W799" s="580"/>
      <c r="X799" s="580"/>
      <c r="Y799" s="580"/>
      <c r="Z799" s="580"/>
    </row>
    <row r="800" spans="2:413" x14ac:dyDescent="0.3">
      <c r="C800" s="11"/>
      <c r="D800" s="11"/>
      <c r="E800" s="11"/>
      <c r="F800" s="11"/>
      <c r="G800" s="11"/>
      <c r="H800" s="11"/>
      <c r="I800" s="11"/>
      <c r="J800" s="11"/>
      <c r="K800" s="11"/>
      <c r="L800" s="11"/>
      <c r="M800" s="580"/>
      <c r="N800" s="580"/>
      <c r="O800" s="580"/>
      <c r="P800" s="580"/>
      <c r="Q800" s="580"/>
      <c r="R800" s="580"/>
      <c r="S800" s="580"/>
      <c r="T800" s="580"/>
      <c r="U800" s="580"/>
      <c r="V800" s="580"/>
      <c r="W800" s="580"/>
      <c r="X800" s="580"/>
      <c r="Y800" s="580"/>
      <c r="Z800" s="580"/>
    </row>
    <row r="801" spans="3:26" x14ac:dyDescent="0.3">
      <c r="C801" s="11"/>
      <c r="D801" s="11"/>
      <c r="E801" s="11"/>
      <c r="F801" s="11"/>
      <c r="G801" s="11"/>
      <c r="H801" s="11"/>
      <c r="I801" s="11"/>
      <c r="J801" s="11"/>
      <c r="K801" s="11"/>
      <c r="L801" s="11"/>
      <c r="M801" s="580"/>
      <c r="N801" s="580"/>
      <c r="O801" s="580"/>
      <c r="P801" s="580"/>
      <c r="Q801" s="580"/>
      <c r="R801" s="580"/>
      <c r="S801" s="580"/>
      <c r="T801" s="580"/>
      <c r="U801" s="580"/>
      <c r="V801" s="580"/>
      <c r="W801" s="580"/>
      <c r="X801" s="580"/>
      <c r="Y801" s="580"/>
      <c r="Z801" s="580"/>
    </row>
    <row r="802" spans="3:26" x14ac:dyDescent="0.3">
      <c r="C802" s="11"/>
      <c r="D802" s="11"/>
      <c r="E802" s="11"/>
      <c r="F802" s="11"/>
      <c r="G802" s="11"/>
      <c r="H802" s="11"/>
      <c r="I802" s="11"/>
      <c r="J802" s="11"/>
      <c r="K802" s="11"/>
      <c r="L802" s="11"/>
      <c r="M802" s="580"/>
      <c r="N802" s="580"/>
      <c r="O802" s="580"/>
      <c r="P802" s="580"/>
      <c r="Q802" s="580"/>
      <c r="R802" s="580"/>
      <c r="S802" s="580"/>
      <c r="T802" s="580"/>
      <c r="U802" s="580"/>
      <c r="V802" s="580"/>
      <c r="W802" s="580"/>
      <c r="X802" s="580"/>
      <c r="Y802" s="580"/>
      <c r="Z802" s="580"/>
    </row>
    <row r="803" spans="3:26" x14ac:dyDescent="0.3">
      <c r="C803" s="11"/>
      <c r="D803" s="11"/>
      <c r="E803" s="11"/>
      <c r="F803" s="11"/>
      <c r="G803" s="11"/>
      <c r="H803" s="11"/>
      <c r="I803" s="11"/>
      <c r="J803" s="11"/>
      <c r="K803" s="11"/>
      <c r="L803" s="11"/>
      <c r="M803" s="580"/>
      <c r="N803" s="580"/>
      <c r="O803" s="580"/>
      <c r="P803" s="580"/>
      <c r="Q803" s="580"/>
      <c r="R803" s="580"/>
      <c r="S803" s="580"/>
      <c r="T803" s="580"/>
      <c r="U803" s="580"/>
      <c r="V803" s="580"/>
      <c r="W803" s="580"/>
      <c r="X803" s="580"/>
      <c r="Y803" s="580"/>
      <c r="Z803" s="580"/>
    </row>
    <row r="804" spans="3:26" x14ac:dyDescent="0.3">
      <c r="C804" s="11"/>
      <c r="D804" s="11"/>
      <c r="E804" s="11"/>
      <c r="F804" s="11"/>
      <c r="G804" s="11"/>
      <c r="H804" s="11"/>
      <c r="I804" s="11"/>
      <c r="J804" s="11"/>
      <c r="K804" s="11"/>
      <c r="L804" s="11"/>
      <c r="M804" s="580"/>
      <c r="N804" s="580"/>
      <c r="O804" s="580"/>
      <c r="P804" s="580"/>
      <c r="Q804" s="580"/>
      <c r="R804" s="580"/>
      <c r="S804" s="580"/>
      <c r="T804" s="580"/>
      <c r="U804" s="580"/>
      <c r="V804" s="580"/>
      <c r="W804" s="580"/>
      <c r="X804" s="580"/>
      <c r="Y804" s="580"/>
      <c r="Z804" s="580"/>
    </row>
    <row r="805" spans="3:26" x14ac:dyDescent="0.3">
      <c r="C805" s="11"/>
      <c r="D805" s="11"/>
      <c r="E805" s="11"/>
      <c r="F805" s="11"/>
      <c r="G805" s="11"/>
      <c r="H805" s="11"/>
      <c r="I805" s="11"/>
      <c r="J805" s="11"/>
      <c r="K805" s="11"/>
      <c r="L805" s="11"/>
      <c r="M805" s="580"/>
      <c r="N805" s="580"/>
      <c r="O805" s="580"/>
      <c r="P805" s="580"/>
      <c r="Q805" s="580"/>
      <c r="R805" s="580"/>
      <c r="S805" s="580"/>
      <c r="T805" s="580"/>
      <c r="U805" s="580"/>
      <c r="V805" s="580"/>
      <c r="W805" s="580"/>
      <c r="X805" s="580"/>
      <c r="Y805" s="580"/>
      <c r="Z805" s="580"/>
    </row>
    <row r="806" spans="3:26" x14ac:dyDescent="0.3">
      <c r="C806" s="11"/>
      <c r="D806" s="11"/>
      <c r="E806" s="11"/>
      <c r="F806" s="11"/>
      <c r="G806" s="11"/>
      <c r="H806" s="11"/>
      <c r="I806" s="11"/>
      <c r="J806" s="11"/>
      <c r="K806" s="11"/>
      <c r="L806" s="11"/>
      <c r="M806" s="580"/>
      <c r="N806" s="580"/>
      <c r="O806" s="580"/>
      <c r="P806" s="580"/>
      <c r="Q806" s="580"/>
      <c r="R806" s="580"/>
      <c r="S806" s="580"/>
      <c r="T806" s="580"/>
      <c r="U806" s="580"/>
      <c r="V806" s="580"/>
      <c r="W806" s="580"/>
      <c r="X806" s="580"/>
      <c r="Y806" s="580"/>
      <c r="Z806" s="580"/>
    </row>
    <row r="807" spans="3:26" x14ac:dyDescent="0.3">
      <c r="C807" s="11"/>
      <c r="D807" s="11"/>
      <c r="E807" s="11"/>
      <c r="F807" s="11"/>
      <c r="G807" s="11"/>
      <c r="H807" s="11"/>
      <c r="I807" s="11"/>
      <c r="J807" s="11"/>
      <c r="K807" s="11"/>
      <c r="L807" s="11"/>
      <c r="M807" s="580"/>
      <c r="N807" s="580"/>
      <c r="O807" s="580"/>
      <c r="P807" s="580"/>
      <c r="Q807" s="580"/>
      <c r="R807" s="580"/>
      <c r="S807" s="580"/>
      <c r="T807" s="580"/>
      <c r="U807" s="580"/>
      <c r="V807" s="580"/>
      <c r="W807" s="580"/>
      <c r="X807" s="580"/>
      <c r="Y807" s="580"/>
      <c r="Z807" s="580"/>
    </row>
    <row r="808" spans="3:26" x14ac:dyDescent="0.3">
      <c r="C808" s="11"/>
      <c r="D808" s="11"/>
      <c r="E808" s="11"/>
      <c r="F808" s="11"/>
      <c r="G808" s="11"/>
      <c r="H808" s="11"/>
      <c r="I808" s="11"/>
      <c r="J808" s="11"/>
      <c r="K808" s="11"/>
      <c r="L808" s="11"/>
      <c r="M808" s="580"/>
      <c r="N808" s="580"/>
      <c r="O808" s="580"/>
      <c r="P808" s="580"/>
      <c r="Q808" s="580"/>
      <c r="R808" s="580"/>
      <c r="S808" s="580"/>
      <c r="T808" s="580"/>
      <c r="U808" s="580"/>
      <c r="V808" s="580"/>
      <c r="W808" s="580"/>
      <c r="X808" s="580"/>
      <c r="Y808" s="580"/>
      <c r="Z808" s="580"/>
    </row>
    <row r="809" spans="3:26" x14ac:dyDescent="0.3">
      <c r="C809" s="11"/>
      <c r="D809" s="11"/>
      <c r="E809" s="11"/>
      <c r="F809" s="11"/>
      <c r="G809" s="11"/>
      <c r="H809" s="11"/>
      <c r="I809" s="11"/>
      <c r="J809" s="11"/>
      <c r="K809" s="11"/>
      <c r="L809" s="11"/>
      <c r="M809" s="580"/>
      <c r="N809" s="580"/>
      <c r="O809" s="580"/>
      <c r="P809" s="580"/>
      <c r="Q809" s="580"/>
      <c r="R809" s="580"/>
      <c r="S809" s="580"/>
      <c r="T809" s="580"/>
      <c r="U809" s="580"/>
      <c r="V809" s="580"/>
      <c r="W809" s="580"/>
      <c r="X809" s="580"/>
      <c r="Y809" s="580"/>
      <c r="Z809" s="580"/>
    </row>
    <row r="810" spans="3:26" x14ac:dyDescent="0.3">
      <c r="C810" s="11"/>
      <c r="D810" s="11"/>
      <c r="E810" s="11"/>
      <c r="F810" s="11"/>
      <c r="G810" s="11"/>
      <c r="H810" s="11"/>
      <c r="I810" s="11"/>
      <c r="J810" s="11"/>
      <c r="K810" s="11"/>
      <c r="L810" s="11"/>
      <c r="M810" s="580"/>
      <c r="N810" s="580"/>
      <c r="O810" s="580"/>
      <c r="P810" s="580"/>
      <c r="Q810" s="580"/>
      <c r="R810" s="580"/>
      <c r="S810" s="580"/>
      <c r="T810" s="580"/>
      <c r="U810" s="580"/>
      <c r="V810" s="580"/>
      <c r="W810" s="580"/>
      <c r="X810" s="580"/>
      <c r="Y810" s="580"/>
      <c r="Z810" s="580"/>
    </row>
    <row r="811" spans="3:26" x14ac:dyDescent="0.3">
      <c r="C811" s="11"/>
      <c r="D811" s="11"/>
      <c r="E811" s="11"/>
      <c r="F811" s="11"/>
      <c r="G811" s="11"/>
      <c r="H811" s="11"/>
      <c r="I811" s="11"/>
      <c r="J811" s="11"/>
      <c r="K811" s="11"/>
      <c r="L811" s="11"/>
      <c r="M811" s="580"/>
      <c r="N811" s="580"/>
      <c r="O811" s="580"/>
      <c r="P811" s="580"/>
      <c r="Q811" s="580"/>
      <c r="R811" s="580"/>
      <c r="S811" s="580"/>
      <c r="T811" s="580"/>
      <c r="U811" s="580"/>
      <c r="V811" s="580"/>
      <c r="W811" s="580"/>
      <c r="X811" s="580"/>
      <c r="Y811" s="580"/>
      <c r="Z811" s="580"/>
    </row>
    <row r="812" spans="3:26" x14ac:dyDescent="0.3">
      <c r="C812" s="11"/>
      <c r="D812" s="11"/>
      <c r="E812" s="11"/>
      <c r="F812" s="11"/>
      <c r="G812" s="11"/>
      <c r="H812" s="11"/>
      <c r="I812" s="11"/>
      <c r="J812" s="11"/>
      <c r="K812" s="11"/>
      <c r="L812" s="11"/>
      <c r="M812" s="580"/>
      <c r="N812" s="580"/>
      <c r="O812" s="580"/>
      <c r="P812" s="580"/>
      <c r="Q812" s="580"/>
      <c r="R812" s="580"/>
      <c r="S812" s="580"/>
      <c r="T812" s="580"/>
      <c r="U812" s="580"/>
      <c r="V812" s="580"/>
      <c r="W812" s="580"/>
      <c r="X812" s="580"/>
      <c r="Y812" s="580"/>
      <c r="Z812" s="580"/>
    </row>
    <row r="813" spans="3:26" x14ac:dyDescent="0.3">
      <c r="C813" s="11"/>
      <c r="D813" s="11"/>
      <c r="E813" s="11"/>
      <c r="F813" s="11"/>
      <c r="G813" s="11"/>
      <c r="H813" s="11"/>
      <c r="I813" s="11"/>
      <c r="J813" s="11"/>
      <c r="K813" s="11"/>
      <c r="L813" s="11"/>
      <c r="M813" s="580"/>
      <c r="N813" s="580"/>
      <c r="O813" s="580"/>
      <c r="P813" s="580"/>
      <c r="Q813" s="580"/>
      <c r="R813" s="580"/>
      <c r="S813" s="580"/>
      <c r="T813" s="580"/>
      <c r="U813" s="580"/>
      <c r="V813" s="580"/>
      <c r="W813" s="580"/>
      <c r="X813" s="580"/>
      <c r="Y813" s="580"/>
      <c r="Z813" s="580"/>
    </row>
    <row r="814" spans="3:26" x14ac:dyDescent="0.3">
      <c r="C814" s="11"/>
      <c r="D814" s="11"/>
      <c r="E814" s="11"/>
      <c r="F814" s="11"/>
      <c r="G814" s="11"/>
      <c r="H814" s="11"/>
      <c r="I814" s="11"/>
      <c r="J814" s="11"/>
      <c r="K814" s="11"/>
      <c r="L814" s="11"/>
      <c r="M814" s="580"/>
      <c r="N814" s="580"/>
      <c r="O814" s="580"/>
      <c r="P814" s="580"/>
      <c r="Q814" s="580"/>
      <c r="R814" s="580"/>
      <c r="S814" s="580"/>
      <c r="T814" s="580"/>
      <c r="U814" s="580"/>
      <c r="V814" s="580"/>
      <c r="W814" s="580"/>
      <c r="X814" s="580"/>
      <c r="Y814" s="580"/>
      <c r="Z814" s="580"/>
    </row>
    <row r="815" spans="3:26" x14ac:dyDescent="0.3">
      <c r="C815" s="11"/>
      <c r="D815" s="11"/>
      <c r="E815" s="11"/>
      <c r="F815" s="11"/>
      <c r="G815" s="11"/>
      <c r="H815" s="11"/>
      <c r="I815" s="11"/>
      <c r="J815" s="11"/>
      <c r="K815" s="11"/>
      <c r="L815" s="11"/>
      <c r="M815" s="580"/>
      <c r="N815" s="580"/>
      <c r="O815" s="580"/>
      <c r="P815" s="580"/>
      <c r="Q815" s="580"/>
      <c r="R815" s="580"/>
      <c r="S815" s="580"/>
      <c r="T815" s="580"/>
      <c r="U815" s="580"/>
      <c r="V815" s="580"/>
      <c r="W815" s="580"/>
      <c r="X815" s="580"/>
      <c r="Y815" s="580"/>
      <c r="Z815" s="580"/>
    </row>
    <row r="816" spans="3:26" x14ac:dyDescent="0.3">
      <c r="C816" s="11"/>
      <c r="D816" s="11"/>
      <c r="E816" s="11"/>
      <c r="F816" s="11"/>
      <c r="G816" s="11"/>
      <c r="H816" s="11"/>
      <c r="I816" s="11"/>
      <c r="J816" s="11"/>
      <c r="K816" s="11"/>
      <c r="L816" s="11"/>
      <c r="M816" s="580"/>
      <c r="N816" s="580"/>
      <c r="O816" s="580"/>
      <c r="P816" s="580"/>
      <c r="Q816" s="580"/>
      <c r="R816" s="580"/>
      <c r="S816" s="580"/>
      <c r="T816" s="580"/>
      <c r="U816" s="580"/>
      <c r="V816" s="580"/>
      <c r="W816" s="580"/>
      <c r="X816" s="580"/>
      <c r="Y816" s="580"/>
      <c r="Z816" s="580"/>
    </row>
    <row r="817" spans="3:26" x14ac:dyDescent="0.3">
      <c r="C817" s="11"/>
      <c r="D817" s="11"/>
      <c r="E817" s="11"/>
      <c r="F817" s="11"/>
      <c r="G817" s="11"/>
      <c r="H817" s="11"/>
      <c r="I817" s="11"/>
      <c r="J817" s="11"/>
      <c r="K817" s="11"/>
      <c r="L817" s="11"/>
      <c r="M817" s="580"/>
      <c r="N817" s="580"/>
      <c r="O817" s="580"/>
      <c r="P817" s="580"/>
      <c r="Q817" s="580"/>
      <c r="R817" s="580"/>
      <c r="S817" s="580"/>
      <c r="T817" s="580"/>
      <c r="U817" s="580"/>
      <c r="V817" s="580"/>
      <c r="W817" s="580"/>
      <c r="X817" s="580"/>
      <c r="Y817" s="580"/>
      <c r="Z817" s="580"/>
    </row>
    <row r="818" spans="3:26" x14ac:dyDescent="0.3">
      <c r="C818" s="11"/>
      <c r="D818" s="11"/>
      <c r="E818" s="11"/>
      <c r="F818" s="11"/>
      <c r="G818" s="11"/>
      <c r="H818" s="11"/>
      <c r="I818" s="11"/>
      <c r="J818" s="11"/>
      <c r="K818" s="11"/>
      <c r="L818" s="11"/>
      <c r="M818" s="580"/>
      <c r="N818" s="580"/>
      <c r="O818" s="580"/>
      <c r="P818" s="580"/>
      <c r="Q818" s="580"/>
      <c r="R818" s="580"/>
      <c r="S818" s="580"/>
      <c r="T818" s="580"/>
      <c r="U818" s="580"/>
      <c r="V818" s="580"/>
      <c r="W818" s="580"/>
      <c r="X818" s="580"/>
      <c r="Y818" s="580"/>
      <c r="Z818" s="580"/>
    </row>
    <row r="819" spans="3:26" x14ac:dyDescent="0.3">
      <c r="C819" s="11"/>
      <c r="D819" s="11"/>
      <c r="E819" s="11"/>
      <c r="F819" s="11"/>
      <c r="G819" s="11"/>
      <c r="H819" s="11"/>
      <c r="I819" s="11"/>
      <c r="J819" s="11"/>
      <c r="K819" s="11"/>
      <c r="L819" s="11"/>
      <c r="M819" s="580"/>
      <c r="N819" s="580"/>
      <c r="O819" s="580"/>
      <c r="P819" s="580"/>
      <c r="Q819" s="580"/>
      <c r="R819" s="580"/>
      <c r="S819" s="580"/>
      <c r="T819" s="580"/>
      <c r="U819" s="580"/>
      <c r="V819" s="580"/>
      <c r="W819" s="580"/>
      <c r="X819" s="580"/>
      <c r="Y819" s="580"/>
      <c r="Z819" s="580"/>
    </row>
    <row r="820" spans="3:26" x14ac:dyDescent="0.3">
      <c r="C820" s="11"/>
      <c r="D820" s="11"/>
      <c r="E820" s="11"/>
      <c r="F820" s="11"/>
      <c r="G820" s="11"/>
      <c r="H820" s="11"/>
      <c r="I820" s="11"/>
      <c r="J820" s="11"/>
      <c r="K820" s="11"/>
      <c r="L820" s="11"/>
      <c r="M820" s="580"/>
      <c r="N820" s="580"/>
      <c r="O820" s="580"/>
      <c r="P820" s="580"/>
      <c r="Q820" s="580"/>
      <c r="R820" s="580"/>
      <c r="S820" s="580"/>
      <c r="T820" s="580"/>
      <c r="U820" s="580"/>
      <c r="V820" s="580"/>
      <c r="W820" s="580"/>
      <c r="X820" s="580"/>
      <c r="Y820" s="580"/>
      <c r="Z820" s="580"/>
    </row>
    <row r="821" spans="3:26" x14ac:dyDescent="0.3">
      <c r="C821" s="11"/>
      <c r="D821" s="11"/>
      <c r="E821" s="11"/>
      <c r="F821" s="11"/>
      <c r="G821" s="11"/>
      <c r="H821" s="11"/>
      <c r="I821" s="11"/>
      <c r="J821" s="11"/>
      <c r="K821" s="11"/>
      <c r="L821" s="11"/>
      <c r="M821" s="580"/>
      <c r="N821" s="580"/>
      <c r="O821" s="580"/>
      <c r="P821" s="580"/>
      <c r="Q821" s="580"/>
      <c r="R821" s="580"/>
      <c r="S821" s="580"/>
      <c r="T821" s="580"/>
      <c r="U821" s="580"/>
      <c r="V821" s="580"/>
      <c r="W821" s="580"/>
      <c r="X821" s="580"/>
      <c r="Y821" s="580"/>
      <c r="Z821" s="580"/>
    </row>
    <row r="822" spans="3:26" x14ac:dyDescent="0.3">
      <c r="G822" s="11"/>
      <c r="H822" s="11"/>
      <c r="M822" s="580"/>
      <c r="N822" s="580"/>
      <c r="O822" s="580"/>
      <c r="P822" s="580"/>
      <c r="Q822" s="580"/>
      <c r="R822" s="580"/>
      <c r="S822" s="580"/>
      <c r="T822" s="580"/>
      <c r="U822" s="580"/>
      <c r="V822" s="580"/>
      <c r="W822" s="580"/>
      <c r="X822" s="580"/>
      <c r="Y822" s="580"/>
      <c r="Z822" s="580"/>
    </row>
    <row r="823" spans="3:26" x14ac:dyDescent="0.3">
      <c r="M823" s="580"/>
      <c r="N823" s="580"/>
      <c r="O823" s="580"/>
      <c r="P823" s="580"/>
      <c r="Q823" s="580"/>
      <c r="R823" s="580"/>
      <c r="S823" s="580"/>
      <c r="T823" s="580"/>
      <c r="U823" s="580"/>
      <c r="V823" s="580"/>
      <c r="W823" s="580"/>
      <c r="X823" s="580"/>
      <c r="Y823" s="580"/>
      <c r="Z823" s="580"/>
    </row>
    <row r="824" spans="3:26" x14ac:dyDescent="0.3">
      <c r="M824" s="580"/>
      <c r="N824" s="580"/>
      <c r="O824" s="580"/>
      <c r="P824" s="580"/>
      <c r="Q824" s="580"/>
      <c r="R824" s="580"/>
      <c r="S824" s="580"/>
      <c r="T824" s="580"/>
      <c r="U824" s="580"/>
      <c r="V824" s="580"/>
      <c r="W824" s="580"/>
      <c r="X824" s="580"/>
      <c r="Y824" s="580"/>
      <c r="Z824" s="580"/>
    </row>
    <row r="825" spans="3:26" x14ac:dyDescent="0.3">
      <c r="M825" s="580"/>
      <c r="N825" s="580"/>
      <c r="O825" s="580"/>
      <c r="P825" s="580"/>
      <c r="Q825" s="580"/>
      <c r="R825" s="580"/>
      <c r="S825" s="580"/>
      <c r="T825" s="580"/>
      <c r="U825" s="580"/>
      <c r="V825" s="580"/>
      <c r="W825" s="580"/>
      <c r="X825" s="580"/>
      <c r="Y825" s="580"/>
      <c r="Z825" s="580"/>
    </row>
    <row r="826" spans="3:26" x14ac:dyDescent="0.3">
      <c r="M826" s="580"/>
      <c r="N826" s="580"/>
      <c r="O826" s="580"/>
      <c r="P826" s="580"/>
      <c r="Q826" s="580"/>
      <c r="R826" s="580"/>
      <c r="S826" s="580"/>
      <c r="T826" s="580"/>
      <c r="U826" s="580"/>
      <c r="V826" s="580"/>
      <c r="W826" s="580"/>
      <c r="X826" s="580"/>
      <c r="Y826" s="580"/>
      <c r="Z826" s="580"/>
    </row>
  </sheetData>
  <sheetProtection password="FD21" sheet="1" objects="1" scenarios="1" selectLockedCells="1"/>
  <mergeCells count="390">
    <mergeCell ref="V25:W25"/>
    <mergeCell ref="C789:D789"/>
    <mergeCell ref="E789:F789"/>
    <mergeCell ref="G789:H789"/>
    <mergeCell ref="I789:J789"/>
    <mergeCell ref="K789:L789"/>
    <mergeCell ref="M789:N789"/>
    <mergeCell ref="O789:P789"/>
    <mergeCell ref="Q789:R789"/>
    <mergeCell ref="S789:T789"/>
    <mergeCell ref="U789:V789"/>
    <mergeCell ref="W789:X789"/>
    <mergeCell ref="X25:Y25"/>
    <mergeCell ref="U426:V426"/>
    <mergeCell ref="B424:Q424"/>
    <mergeCell ref="T424:AI424"/>
    <mergeCell ref="W426:X426"/>
    <mergeCell ref="Y426:Z426"/>
    <mergeCell ref="C426:D426"/>
    <mergeCell ref="E426:F426"/>
    <mergeCell ref="G426:H426"/>
    <mergeCell ref="I426:J426"/>
    <mergeCell ref="K426:L426"/>
    <mergeCell ref="AA426:AB426"/>
    <mergeCell ref="AM789:AN789"/>
    <mergeCell ref="AO789:AP789"/>
    <mergeCell ref="BB25:BE25"/>
    <mergeCell ref="BK58:CA58"/>
    <mergeCell ref="CA62:CA63"/>
    <mergeCell ref="CA65:CA66"/>
    <mergeCell ref="BD26:BE26"/>
    <mergeCell ref="BB26:BC26"/>
    <mergeCell ref="CC58:DC58"/>
    <mergeCell ref="Y789:Z789"/>
    <mergeCell ref="AA789:AB789"/>
    <mergeCell ref="AC789:AD789"/>
    <mergeCell ref="AE789:AF789"/>
    <mergeCell ref="AG789:AH789"/>
    <mergeCell ref="AI789:AJ789"/>
    <mergeCell ref="AK789:AL789"/>
    <mergeCell ref="OR424:PR424"/>
    <mergeCell ref="LN424:ME424"/>
    <mergeCell ref="AK424:BI424"/>
    <mergeCell ref="BK424:CA424"/>
    <mergeCell ref="CC424:DC424"/>
    <mergeCell ref="DE424:DT424"/>
    <mergeCell ref="DV424:EK424"/>
    <mergeCell ref="EM424:FJ424"/>
    <mergeCell ref="FL424:GB424"/>
    <mergeCell ref="GD424:HD424"/>
    <mergeCell ref="HF424:HV424"/>
    <mergeCell ref="HX424:IO424"/>
    <mergeCell ref="IQ424:JJ424"/>
    <mergeCell ref="JL424:KG424"/>
    <mergeCell ref="KI424:LL424"/>
    <mergeCell ref="MY424:NV424"/>
    <mergeCell ref="NX424:OP424"/>
    <mergeCell ref="OR58:PR58"/>
    <mergeCell ref="PR62:PR63"/>
    <mergeCell ref="PR65:PR66"/>
    <mergeCell ref="AT16:AU16"/>
    <mergeCell ref="AX16:AY16"/>
    <mergeCell ref="BB16:BC16"/>
    <mergeCell ref="MY58:NV58"/>
    <mergeCell ref="NV62:NV63"/>
    <mergeCell ref="NV65:NV66"/>
    <mergeCell ref="BB18:BE18"/>
    <mergeCell ref="AX17:BA17"/>
    <mergeCell ref="AX18:BA18"/>
    <mergeCell ref="AX19:BA19"/>
    <mergeCell ref="NX58:OP58"/>
    <mergeCell ref="OP62:OP63"/>
    <mergeCell ref="OP65:OP66"/>
    <mergeCell ref="AV16:AW16"/>
    <mergeCell ref="BD16:BE16"/>
    <mergeCell ref="AZ16:BA16"/>
    <mergeCell ref="AX21:BA21"/>
    <mergeCell ref="AX22:BA22"/>
    <mergeCell ref="AX23:BA23"/>
    <mergeCell ref="BB20:BE20"/>
    <mergeCell ref="BB24:BE24"/>
    <mergeCell ref="MG58:MW58"/>
    <mergeCell ref="MW62:MW63"/>
    <mergeCell ref="MW65:MW66"/>
    <mergeCell ref="MG424:MW424"/>
    <mergeCell ref="LN58:ME58"/>
    <mergeCell ref="ME62:ME63"/>
    <mergeCell ref="ME65:ME66"/>
    <mergeCell ref="IN65:IN66"/>
    <mergeCell ref="HV65:HV66"/>
    <mergeCell ref="KG65:KG66"/>
    <mergeCell ref="HV62:HV63"/>
    <mergeCell ref="IN62:IN63"/>
    <mergeCell ref="HX58:IO58"/>
    <mergeCell ref="KI58:LL58"/>
    <mergeCell ref="LL62:LL63"/>
    <mergeCell ref="LL65:LL66"/>
    <mergeCell ref="KG62:KG63"/>
    <mergeCell ref="JL58:KG58"/>
    <mergeCell ref="AC18:AD18"/>
    <mergeCell ref="AC17:AD17"/>
    <mergeCell ref="AG17:AH17"/>
    <mergeCell ref="DT65:DT66"/>
    <mergeCell ref="DC62:DC63"/>
    <mergeCell ref="DC65:DC66"/>
    <mergeCell ref="AX24:BA24"/>
    <mergeCell ref="BB21:BE21"/>
    <mergeCell ref="AI20:AJ20"/>
    <mergeCell ref="AP25:AS25"/>
    <mergeCell ref="AL20:AO20"/>
    <mergeCell ref="AC25:AD25"/>
    <mergeCell ref="AI25:AJ25"/>
    <mergeCell ref="AX25:BA25"/>
    <mergeCell ref="AZ26:BA26"/>
    <mergeCell ref="AE22:AF22"/>
    <mergeCell ref="AE21:AF21"/>
    <mergeCell ref="AL18:AO18"/>
    <mergeCell ref="AI17:AJ17"/>
    <mergeCell ref="AT19:AW19"/>
    <mergeCell ref="AT17:AW17"/>
    <mergeCell ref="AT18:AW18"/>
    <mergeCell ref="AI19:AJ19"/>
    <mergeCell ref="AG18:AH18"/>
    <mergeCell ref="AA24:AB24"/>
    <mergeCell ref="AG24:AH24"/>
    <mergeCell ref="AI24:AJ24"/>
    <mergeCell ref="AE24:AF24"/>
    <mergeCell ref="AT23:AW23"/>
    <mergeCell ref="AT24:AW24"/>
    <mergeCell ref="AT25:AW25"/>
    <mergeCell ref="AT26:AU26"/>
    <mergeCell ref="AV26:AW26"/>
    <mergeCell ref="AL26:AM26"/>
    <mergeCell ref="AN26:AO26"/>
    <mergeCell ref="AP26:AQ26"/>
    <mergeCell ref="AL25:AO25"/>
    <mergeCell ref="AG23:AH23"/>
    <mergeCell ref="AE25:AF25"/>
    <mergeCell ref="AG25:AH25"/>
    <mergeCell ref="AE23:AF23"/>
    <mergeCell ref="AA25:AB25"/>
    <mergeCell ref="AR16:AS16"/>
    <mergeCell ref="AI15:AJ15"/>
    <mergeCell ref="AC15:AD15"/>
    <mergeCell ref="X20:Y20"/>
    <mergeCell ref="V20:W20"/>
    <mergeCell ref="X24:Y24"/>
    <mergeCell ref="X21:Y21"/>
    <mergeCell ref="X22:Y22"/>
    <mergeCell ref="AA20:AB20"/>
    <mergeCell ref="AG20:AH20"/>
    <mergeCell ref="AE20:AF20"/>
    <mergeCell ref="AC20:AD20"/>
    <mergeCell ref="AL23:AO23"/>
    <mergeCell ref="AP21:AS21"/>
    <mergeCell ref="AP22:AS22"/>
    <mergeCell ref="AP23:AS23"/>
    <mergeCell ref="AP24:AS24"/>
    <mergeCell ref="AC23:AD23"/>
    <mergeCell ref="AC24:AD24"/>
    <mergeCell ref="AC21:AD21"/>
    <mergeCell ref="AK13:AK26"/>
    <mergeCell ref="AC19:AD19"/>
    <mergeCell ref="AP20:AS20"/>
    <mergeCell ref="AL16:AM16"/>
    <mergeCell ref="Z6:AJ8"/>
    <mergeCell ref="AC14:AF14"/>
    <mergeCell ref="AG14:AJ14"/>
    <mergeCell ref="AP14:AW14"/>
    <mergeCell ref="O6:Y6"/>
    <mergeCell ref="AL13:BE13"/>
    <mergeCell ref="AZ10:BC10"/>
    <mergeCell ref="AI18:AJ18"/>
    <mergeCell ref="O7:Y8"/>
    <mergeCell ref="AA13:AJ13"/>
    <mergeCell ref="X17:Y17"/>
    <mergeCell ref="V15:W15"/>
    <mergeCell ref="AA17:AB17"/>
    <mergeCell ref="AA12:AJ12"/>
    <mergeCell ref="AA14:AB15"/>
    <mergeCell ref="AG15:AH15"/>
    <mergeCell ref="AK6:BE8"/>
    <mergeCell ref="X18:Y18"/>
    <mergeCell ref="BB17:BE17"/>
    <mergeCell ref="AX15:BA15"/>
    <mergeCell ref="AN16:AO16"/>
    <mergeCell ref="AP16:AQ16"/>
    <mergeCell ref="AP17:AS17"/>
    <mergeCell ref="AP18:AS18"/>
    <mergeCell ref="R17:S17"/>
    <mergeCell ref="R18:S18"/>
    <mergeCell ref="T17:U17"/>
    <mergeCell ref="V17:W17"/>
    <mergeCell ref="G17:H17"/>
    <mergeCell ref="M17:N17"/>
    <mergeCell ref="K17:L17"/>
    <mergeCell ref="I17:J17"/>
    <mergeCell ref="T18:U18"/>
    <mergeCell ref="O12:O26"/>
    <mergeCell ref="R14:U14"/>
    <mergeCell ref="T24:U24"/>
    <mergeCell ref="T23:U23"/>
    <mergeCell ref="G20:H20"/>
    <mergeCell ref="K20:L20"/>
    <mergeCell ref="I20:J20"/>
    <mergeCell ref="V23:W23"/>
    <mergeCell ref="V24:W24"/>
    <mergeCell ref="V22:W22"/>
    <mergeCell ref="R20:S20"/>
    <mergeCell ref="G14:J14"/>
    <mergeCell ref="T15:U15"/>
    <mergeCell ref="P12:Y12"/>
    <mergeCell ref="V21:W21"/>
    <mergeCell ref="BB15:BE15"/>
    <mergeCell ref="B12:D12"/>
    <mergeCell ref="AE15:AF15"/>
    <mergeCell ref="P13:Y13"/>
    <mergeCell ref="E13:N13"/>
    <mergeCell ref="E14:F15"/>
    <mergeCell ref="K15:L15"/>
    <mergeCell ref="X15:Y15"/>
    <mergeCell ref="BD10:BE10"/>
    <mergeCell ref="M15:N15"/>
    <mergeCell ref="F6:G7"/>
    <mergeCell ref="N6:N8"/>
    <mergeCell ref="I15:J15"/>
    <mergeCell ref="G15:H15"/>
    <mergeCell ref="B13:D13"/>
    <mergeCell ref="V14:Y14"/>
    <mergeCell ref="AI21:AJ21"/>
    <mergeCell ref="AI22:AJ22"/>
    <mergeCell ref="AI23:AJ23"/>
    <mergeCell ref="AC22:AD22"/>
    <mergeCell ref="AA21:AB21"/>
    <mergeCell ref="AA22:AB22"/>
    <mergeCell ref="AA23:AB23"/>
    <mergeCell ref="AG21:AH21"/>
    <mergeCell ref="AG22:AH22"/>
    <mergeCell ref="I22:J22"/>
    <mergeCell ref="M20:N20"/>
    <mergeCell ref="B22:C22"/>
    <mergeCell ref="B19:C19"/>
    <mergeCell ref="K23:L23"/>
    <mergeCell ref="P22:Q22"/>
    <mergeCell ref="K21:L21"/>
    <mergeCell ref="G21:H21"/>
    <mergeCell ref="G23:H23"/>
    <mergeCell ref="AC426:AD426"/>
    <mergeCell ref="AE426:AF426"/>
    <mergeCell ref="AG426:AH426"/>
    <mergeCell ref="AI426:AJ426"/>
    <mergeCell ref="M426:N426"/>
    <mergeCell ref="O426:P426"/>
    <mergeCell ref="Q426:R426"/>
    <mergeCell ref="S426:T426"/>
    <mergeCell ref="AA28:AJ28"/>
    <mergeCell ref="Q62:Q63"/>
    <mergeCell ref="AI65:AI66"/>
    <mergeCell ref="T58:AI58"/>
    <mergeCell ref="AI62:AI63"/>
    <mergeCell ref="X23:Y23"/>
    <mergeCell ref="B25:D27"/>
    <mergeCell ref="T21:U21"/>
    <mergeCell ref="T22:U22"/>
    <mergeCell ref="E25:F25"/>
    <mergeCell ref="M25:N25"/>
    <mergeCell ref="G25:H25"/>
    <mergeCell ref="I25:J25"/>
    <mergeCell ref="K25:L25"/>
    <mergeCell ref="P25:Q25"/>
    <mergeCell ref="R25:S25"/>
    <mergeCell ref="T25:U25"/>
    <mergeCell ref="M21:N21"/>
    <mergeCell ref="R23:S23"/>
    <mergeCell ref="M22:N22"/>
    <mergeCell ref="B23:C23"/>
    <mergeCell ref="D18:D24"/>
    <mergeCell ref="G18:H18"/>
    <mergeCell ref="I19:J19"/>
    <mergeCell ref="K19:L19"/>
    <mergeCell ref="T20:U20"/>
    <mergeCell ref="T19:U19"/>
    <mergeCell ref="R19:S19"/>
    <mergeCell ref="M19:N19"/>
    <mergeCell ref="J6:K7"/>
    <mergeCell ref="P17:Q17"/>
    <mergeCell ref="P18:Q18"/>
    <mergeCell ref="E17:F17"/>
    <mergeCell ref="E18:F18"/>
    <mergeCell ref="H10:Y10"/>
    <mergeCell ref="B24:C24"/>
    <mergeCell ref="E23:F23"/>
    <mergeCell ref="G24:H24"/>
    <mergeCell ref="M24:N24"/>
    <mergeCell ref="I24:J24"/>
    <mergeCell ref="R21:S21"/>
    <mergeCell ref="R22:S22"/>
    <mergeCell ref="P24:Q24"/>
    <mergeCell ref="X19:Y19"/>
    <mergeCell ref="V19:W19"/>
    <mergeCell ref="R24:S24"/>
    <mergeCell ref="P21:Q21"/>
    <mergeCell ref="E21:F21"/>
    <mergeCell ref="E22:F22"/>
    <mergeCell ref="E24:F24"/>
    <mergeCell ref="G22:H22"/>
    <mergeCell ref="I23:J23"/>
    <mergeCell ref="K22:L22"/>
    <mergeCell ref="G19:H19"/>
    <mergeCell ref="I21:J21"/>
    <mergeCell ref="E19:F19"/>
    <mergeCell ref="I18:J18"/>
    <mergeCell ref="P19:Q19"/>
    <mergeCell ref="B8:M8"/>
    <mergeCell ref="B18:C18"/>
    <mergeCell ref="B20:C20"/>
    <mergeCell ref="E12:N12"/>
    <mergeCell ref="K14:N14"/>
    <mergeCell ref="K18:L18"/>
    <mergeCell ref="P14:Q15"/>
    <mergeCell ref="E20:F20"/>
    <mergeCell ref="B10:E10"/>
    <mergeCell ref="F10:G10"/>
    <mergeCell ref="P20:Q20"/>
    <mergeCell ref="K24:L24"/>
    <mergeCell ref="M23:N23"/>
    <mergeCell ref="P23:Q23"/>
    <mergeCell ref="B4:M4"/>
    <mergeCell ref="AT20:AW20"/>
    <mergeCell ref="AL22:AO22"/>
    <mergeCell ref="AP15:AS15"/>
    <mergeCell ref="AT15:AW15"/>
    <mergeCell ref="AL21:AO21"/>
    <mergeCell ref="AL24:AO24"/>
    <mergeCell ref="AL19:AO19"/>
    <mergeCell ref="AE19:AF19"/>
    <mergeCell ref="B14:D16"/>
    <mergeCell ref="R15:S15"/>
    <mergeCell ref="B21:C21"/>
    <mergeCell ref="B17:D17"/>
    <mergeCell ref="AA18:AB18"/>
    <mergeCell ref="AE17:AF17"/>
    <mergeCell ref="AE18:AF18"/>
    <mergeCell ref="AA19:AB19"/>
    <mergeCell ref="M18:N18"/>
    <mergeCell ref="V18:W18"/>
    <mergeCell ref="Z10:Z29"/>
    <mergeCell ref="AR26:AS26"/>
    <mergeCell ref="AP19:AS19"/>
    <mergeCell ref="AG19:AH19"/>
    <mergeCell ref="FJ62:FJ63"/>
    <mergeCell ref="FJ65:FJ66"/>
    <mergeCell ref="IQ58:JJ58"/>
    <mergeCell ref="JJ62:JJ63"/>
    <mergeCell ref="JJ65:JJ66"/>
    <mergeCell ref="AK58:BI58"/>
    <mergeCell ref="BI62:BI63"/>
    <mergeCell ref="BI65:BI66"/>
    <mergeCell ref="GB65:GB66"/>
    <mergeCell ref="HD65:HD66"/>
    <mergeCell ref="FL58:GB58"/>
    <mergeCell ref="GB62:GB63"/>
    <mergeCell ref="GD58:HD58"/>
    <mergeCell ref="HD62:HD63"/>
    <mergeCell ref="HF58:HV58"/>
    <mergeCell ref="EM58:FJ58"/>
    <mergeCell ref="B2:BE2"/>
    <mergeCell ref="O4:BE4"/>
    <mergeCell ref="DV58:EK58"/>
    <mergeCell ref="EK62:EK63"/>
    <mergeCell ref="EK65:EK66"/>
    <mergeCell ref="AO426:AP426"/>
    <mergeCell ref="DT62:DT63"/>
    <mergeCell ref="BB22:BE22"/>
    <mergeCell ref="AX20:BA20"/>
    <mergeCell ref="BB23:BE23"/>
    <mergeCell ref="AX26:AY26"/>
    <mergeCell ref="AL17:AO17"/>
    <mergeCell ref="AK426:AL426"/>
    <mergeCell ref="AM426:AN426"/>
    <mergeCell ref="BB19:BE19"/>
    <mergeCell ref="DE58:DT58"/>
    <mergeCell ref="AT21:AW21"/>
    <mergeCell ref="AT22:AW22"/>
    <mergeCell ref="AL12:BE12"/>
    <mergeCell ref="AX14:BE14"/>
    <mergeCell ref="AL14:AO15"/>
    <mergeCell ref="Q65:Q66"/>
    <mergeCell ref="B58:Q58"/>
    <mergeCell ref="AA10:AY10"/>
  </mergeCells>
  <conditionalFormatting sqref="B8:K8">
    <cfRule type="cellIs" dxfId="162" priority="418" operator="notEqual">
      <formula>""</formula>
    </cfRule>
    <cfRule type="expression" dxfId="161" priority="421">
      <formula>$B$7&gt;360</formula>
    </cfRule>
  </conditionalFormatting>
  <conditionalFormatting sqref="I6:I7">
    <cfRule type="expression" dxfId="160" priority="419">
      <formula>$H$7="Non"</formula>
    </cfRule>
  </conditionalFormatting>
  <conditionalFormatting sqref="I6">
    <cfRule type="expression" dxfId="159" priority="417">
      <formula>AND($I$7&gt;$B$7,$H$7="Oui")</formula>
    </cfRule>
  </conditionalFormatting>
  <conditionalFormatting sqref="B6">
    <cfRule type="expression" dxfId="158" priority="416">
      <formula>$B$7&gt;360</formula>
    </cfRule>
  </conditionalFormatting>
  <conditionalFormatting sqref="DD61:DD424 CL423:DC423 CT61:DC61 FK61:FK424 CZ62:DC422 GC61:GC424 HN62:HQ62 HG62:HI421 HK62:HK421 HP62:HP422 HN62:HN421 JG62:JK422 JE426:JF786 HS62:HW62 HS62:HU421 JA423:JK423 IJ423:IW423 IE61 KH61:KH424 A424:B424 R424:T424 AJ424:AK424 BJ424:BK424 HE424:HF424 IP424:IQ424 LM424:LN424 MX61:MX424 NW61:NW424 OQ61:OQ424 PS61:XFD424 IK61:IW422 JA62:JD422 CT62:CX421 CL61:CS421 CB424:CC424 A61:CK423 DE424 DE61:EL423 DU424:DV424 EU62:FE62 FG62:FJ62 EU63:FJ421 FG62:FG421 EM61:FJ61 EM423:FJ423 EL424:EM424 CL422:CY422 ET422:FJ422 FL61:GB423 FL424 GM62:GY62 HA62:HL62 GT62:GT145 GO62:GO182 GY62:GY421 GM63:HW421 GU62:GV421 HA62:HA421 GD61:HW61 GD423:HW423 GD424 GD62:GK422 BE786 EM62:ES422 GL422:HW422 IE63:IE423 IJ61 IJ63:IJ422 IX61:JK61 IX63:IZ423 IY62:IY421 HX425:ID425 IF61:II423 HX61:ID423 HW424:HX424 KD61:KG423 JL61:JS423 JK424:JL424 JW61:KA423 JT61:JV61 JT63:JV423 JU62:JU421 KB61:KC61 KB423:KC423 KT422:LF422 LB62:LF421 KT61:LA421 KI424 KI61:KQ423 KR61:KS422 LB61:LH61 KR423:LH423 LI61:MW423 MF424:MG424 NG62:NQ62 NS62:NV62 NG63:NV421 NP62:NP421 NN62:NN421 MY61:NV61 MY423:NV423 MY424 NF422:NV422 MY62:NE422 MZ54 NX424 NX423:OP423 NX61:OE422 OM61:OP422 OG61:OK422 OF61 OF63:OF422 OL61 OL63:OL422 PA62:PM62 PO62:PR62 PA63:PR421 PK62:PK421 PF62:PF421 PD62:PD421 PB62:PB421 PI62:PI421 OR61:PR61 OR423:PR423 OR424 OR62:OY422 OZ422:PR422">
    <cfRule type="expression" dxfId="157" priority="412">
      <formula>AND($H$7="Oui",$B54=$I$7)</formula>
    </cfRule>
  </conditionalFormatting>
  <conditionalFormatting sqref="B24:C24 E24:N24 P24:Y24 AA24 AL24:AM24 AC24:AJ24">
    <cfRule type="expression" dxfId="156" priority="409">
      <formula>$H$7="Non"</formula>
    </cfRule>
  </conditionalFormatting>
  <conditionalFormatting sqref="N6:N8">
    <cfRule type="expression" dxfId="155" priority="401">
      <formula>$N$9=0</formula>
    </cfRule>
  </conditionalFormatting>
  <conditionalFormatting sqref="H7">
    <cfRule type="expression" dxfId="154" priority="396">
      <formula>$H$9=1</formula>
    </cfRule>
  </conditionalFormatting>
  <conditionalFormatting sqref="BE426:BE785">
    <cfRule type="expression" dxfId="153" priority="431">
      <formula>AND($H$7="Oui",$BB426=$I$7)</formula>
    </cfRule>
  </conditionalFormatting>
  <conditionalFormatting sqref="JE62:JF422 KB62:KC422 LG62:LH422">
    <cfRule type="expression" dxfId="152" priority="432">
      <formula>AND($H$7="Oui",$IQ62=$I$7)</formula>
    </cfRule>
  </conditionalFormatting>
  <conditionalFormatting sqref="E17:F27">
    <cfRule type="expression" dxfId="151" priority="303">
      <formula>$E$11=TRUE</formula>
    </cfRule>
  </conditionalFormatting>
  <conditionalFormatting sqref="G17:H27">
    <cfRule type="expression" dxfId="150" priority="301">
      <formula>$G$11=TRUE</formula>
    </cfRule>
  </conditionalFormatting>
  <conditionalFormatting sqref="I17:J27">
    <cfRule type="expression" dxfId="149" priority="300">
      <formula>$I$11=TRUE</formula>
    </cfRule>
  </conditionalFormatting>
  <conditionalFormatting sqref="K17:L27">
    <cfRule type="expression" dxfId="148" priority="299">
      <formula>$K$11=TRUE</formula>
    </cfRule>
  </conditionalFormatting>
  <conditionalFormatting sqref="M17:N27">
    <cfRule type="expression" dxfId="147" priority="298">
      <formula>$M$11=TRUE</formula>
    </cfRule>
  </conditionalFormatting>
  <conditionalFormatting sqref="P17:Q56">
    <cfRule type="expression" dxfId="146" priority="297">
      <formula>$P$11=TRUE</formula>
    </cfRule>
  </conditionalFormatting>
  <conditionalFormatting sqref="R17:S26 R28:S56">
    <cfRule type="expression" dxfId="145" priority="296">
      <formula>$R$11=TRUE</formula>
    </cfRule>
  </conditionalFormatting>
  <conditionalFormatting sqref="T17:U26 T28:U56">
    <cfRule type="expression" dxfId="144" priority="295">
      <formula>$T$11=TRUE</formula>
    </cfRule>
  </conditionalFormatting>
  <conditionalFormatting sqref="V17:W26 V28:W56">
    <cfRule type="expression" dxfId="143" priority="294">
      <formula>$V$11=TRUE</formula>
    </cfRule>
  </conditionalFormatting>
  <conditionalFormatting sqref="X17:Y26 X28:Y56">
    <cfRule type="expression" dxfId="142" priority="293">
      <formula>$X$11=TRUE</formula>
    </cfRule>
  </conditionalFormatting>
  <conditionalFormatting sqref="AA17:AB27 AA29 AB29">
    <cfRule type="expression" dxfId="141" priority="292">
      <formula>$AA$11=TRUE</formula>
    </cfRule>
  </conditionalFormatting>
  <conditionalFormatting sqref="AC17:AD27 AC29 AD29">
    <cfRule type="expression" dxfId="140" priority="291">
      <formula>$AC$11=TRUE</formula>
    </cfRule>
  </conditionalFormatting>
  <conditionalFormatting sqref="AE17:AF27 AE29 AF29">
    <cfRule type="expression" dxfId="139" priority="290">
      <formula>$AE$11=TRUE</formula>
    </cfRule>
  </conditionalFormatting>
  <conditionalFormatting sqref="AG17:AH27 AG29 AH29">
    <cfRule type="expression" dxfId="138" priority="289">
      <formula>$AG$11=TRUE</formula>
    </cfRule>
  </conditionalFormatting>
  <conditionalFormatting sqref="AI17:AJ27 AI29 AJ29">
    <cfRule type="expression" dxfId="137" priority="288">
      <formula>$AI$11=TRUE</formula>
    </cfRule>
  </conditionalFormatting>
  <conditionalFormatting sqref="AL17:AO56">
    <cfRule type="expression" dxfId="136" priority="287">
      <formula>$AL$11=TRUE</formula>
    </cfRule>
  </conditionalFormatting>
  <conditionalFormatting sqref="AT25:AW56">
    <cfRule type="expression" dxfId="135" priority="285">
      <formula>$AT$11=TRUE</formula>
    </cfRule>
  </conditionalFormatting>
  <conditionalFormatting sqref="AX25:BA56 AX17:AX24">
    <cfRule type="expression" dxfId="134" priority="70">
      <formula>$AX$11=TRUE</formula>
    </cfRule>
  </conditionalFormatting>
  <conditionalFormatting sqref="BB25:BE56 BB17:BB24">
    <cfRule type="expression" dxfId="133" priority="45">
      <formula>$BB$11=TRUE</formula>
    </cfRule>
  </conditionalFormatting>
  <conditionalFormatting sqref="E16">
    <cfRule type="expression" dxfId="132" priority="282">
      <formula>E$11=TRUE</formula>
    </cfRule>
  </conditionalFormatting>
  <conditionalFormatting sqref="G16">
    <cfRule type="expression" dxfId="131" priority="281">
      <formula>G$11=TRUE</formula>
    </cfRule>
  </conditionalFormatting>
  <conditionalFormatting sqref="I16">
    <cfRule type="expression" dxfId="130" priority="280">
      <formula>I$11=TRUE</formula>
    </cfRule>
  </conditionalFormatting>
  <conditionalFormatting sqref="K16">
    <cfRule type="expression" dxfId="129" priority="279">
      <formula>K$11=TRUE</formula>
    </cfRule>
  </conditionalFormatting>
  <conditionalFormatting sqref="M16">
    <cfRule type="expression" dxfId="128" priority="278">
      <formula>M$11=TRUE</formula>
    </cfRule>
  </conditionalFormatting>
  <conditionalFormatting sqref="P16">
    <cfRule type="expression" dxfId="127" priority="277">
      <formula>P$11=TRUE</formula>
    </cfRule>
  </conditionalFormatting>
  <conditionalFormatting sqref="R16">
    <cfRule type="expression" dxfId="126" priority="276">
      <formula>R$11=TRUE</formula>
    </cfRule>
  </conditionalFormatting>
  <conditionalFormatting sqref="T16">
    <cfRule type="expression" dxfId="125" priority="275">
      <formula>T$11=TRUE</formula>
    </cfRule>
  </conditionalFormatting>
  <conditionalFormatting sqref="V16">
    <cfRule type="expression" dxfId="124" priority="274">
      <formula>V$11=TRUE</formula>
    </cfRule>
  </conditionalFormatting>
  <conditionalFormatting sqref="X16">
    <cfRule type="expression" dxfId="123" priority="273">
      <formula>X$11=TRUE</formula>
    </cfRule>
  </conditionalFormatting>
  <conditionalFormatting sqref="AA16">
    <cfRule type="expression" dxfId="122" priority="272">
      <formula>AA$11=TRUE</formula>
    </cfRule>
  </conditionalFormatting>
  <conditionalFormatting sqref="AC16">
    <cfRule type="expression" dxfId="121" priority="271">
      <formula>AC$11=TRUE</formula>
    </cfRule>
  </conditionalFormatting>
  <conditionalFormatting sqref="AE16">
    <cfRule type="expression" dxfId="120" priority="270">
      <formula>AE$11=TRUE</formula>
    </cfRule>
  </conditionalFormatting>
  <conditionalFormatting sqref="AG16">
    <cfRule type="expression" dxfId="119" priority="269">
      <formula>AG$11=TRUE</formula>
    </cfRule>
  </conditionalFormatting>
  <conditionalFormatting sqref="AI16">
    <cfRule type="expression" dxfId="118" priority="268">
      <formula>AI$11=TRUE</formula>
    </cfRule>
  </conditionalFormatting>
  <conditionalFormatting sqref="AL16">
    <cfRule type="expression" dxfId="117" priority="267">
      <formula>AL$11=TRUE</formula>
    </cfRule>
  </conditionalFormatting>
  <conditionalFormatting sqref="AP16">
    <cfRule type="expression" dxfId="116" priority="266">
      <formula>AP$11=TRUE</formula>
    </cfRule>
  </conditionalFormatting>
  <conditionalFormatting sqref="AT16">
    <cfRule type="expression" dxfId="115" priority="265">
      <formula>AT$11=TRUE</formula>
    </cfRule>
  </conditionalFormatting>
  <conditionalFormatting sqref="AX16">
    <cfRule type="expression" dxfId="114" priority="264">
      <formula>AX$11=TRUE</formula>
    </cfRule>
  </conditionalFormatting>
  <conditionalFormatting sqref="BB16">
    <cfRule type="expression" dxfId="113" priority="263">
      <formula>BB$11=TRUE</formula>
    </cfRule>
  </conditionalFormatting>
  <conditionalFormatting sqref="AA17:AA24">
    <cfRule type="expression" dxfId="112" priority="260">
      <formula>AND($AA$11=FALSE,$HK$426&lt;-0.01)</formula>
    </cfRule>
  </conditionalFormatting>
  <conditionalFormatting sqref="AC18:AD23">
    <cfRule type="expression" dxfId="111" priority="241">
      <formula>AND($AC$11=FALSE,$IC$426&lt;-0.01)</formula>
    </cfRule>
  </conditionalFormatting>
  <conditionalFormatting sqref="AC17:AD24">
    <cfRule type="expression" dxfId="110" priority="238">
      <formula>AND($AC$11=FALSE,$IC$426&lt;-0.01)</formula>
    </cfRule>
  </conditionalFormatting>
  <conditionalFormatting sqref="AE17:AF24">
    <cfRule type="expression" dxfId="109" priority="228">
      <formula>AND($AE$11=FALSE,$IV$426&lt;-0.01)</formula>
    </cfRule>
  </conditionalFormatting>
  <conditionalFormatting sqref="AE18:AF23">
    <cfRule type="expression" dxfId="108" priority="212">
      <formula>AND($AE$11=FALSE,$IV$426&lt;-0.01)</formula>
    </cfRule>
  </conditionalFormatting>
  <conditionalFormatting sqref="AG17:AH24">
    <cfRule type="expression" dxfId="107" priority="190">
      <formula>AND($AG$11=FALSE,$JQ$426&lt;-0.01)</formula>
    </cfRule>
  </conditionalFormatting>
  <conditionalFormatting sqref="AG18:AH23">
    <cfRule type="expression" dxfId="106" priority="189">
      <formula>AND($AG$11=FALSE,$JQ$426&lt;-0.01)</formula>
    </cfRule>
  </conditionalFormatting>
  <conditionalFormatting sqref="AI18:AJ23">
    <cfRule type="expression" dxfId="105" priority="169">
      <formula>AND($AI$11=FALSE,$KN$426&lt;-0.01)</formula>
    </cfRule>
  </conditionalFormatting>
  <conditionalFormatting sqref="AI17:AJ24">
    <cfRule type="expression" dxfId="104" priority="167">
      <formula>AND($AI$11=FALSE,$KN$426&lt;-0.01)</formula>
    </cfRule>
  </conditionalFormatting>
  <conditionalFormatting sqref="AL17:AO24">
    <cfRule type="expression" dxfId="103" priority="143">
      <formula>AND($AL$11=FALSE,$LS$426&lt;-0.01)</formula>
    </cfRule>
  </conditionalFormatting>
  <conditionalFormatting sqref="AL18:AO23">
    <cfRule type="expression" dxfId="102" priority="142">
      <formula>AND($AL$11=FALSE,$LS$426&lt;-0.01)</formula>
    </cfRule>
  </conditionalFormatting>
  <conditionalFormatting sqref="AT25:AW56 AT17:AT24">
    <cfRule type="expression" dxfId="101" priority="94">
      <formula>$AT$11=TRUE</formula>
    </cfRule>
  </conditionalFormatting>
  <conditionalFormatting sqref="AT24">
    <cfRule type="expression" dxfId="100" priority="95">
      <formula>$H$7="Non"</formula>
    </cfRule>
  </conditionalFormatting>
  <conditionalFormatting sqref="AT17:AT24">
    <cfRule type="expression" dxfId="99" priority="93">
      <formula>AND($AT$11=FALSE,$ND$426&lt;-0.01)</formula>
    </cfRule>
  </conditionalFormatting>
  <conditionalFormatting sqref="AX24">
    <cfRule type="expression" dxfId="98" priority="284">
      <formula>$H$7="Non"</formula>
    </cfRule>
  </conditionalFormatting>
  <conditionalFormatting sqref="AX17:AX24">
    <cfRule type="expression" dxfId="97" priority="69">
      <formula>AND($AX$11=FALSE,$OC$426&lt;-0.01)</formula>
    </cfRule>
  </conditionalFormatting>
  <conditionalFormatting sqref="BB17:BB24">
    <cfRule type="expression" dxfId="96" priority="43">
      <formula>AND($BB$11=FALSE,$PF$426&lt;-0.01)</formula>
    </cfRule>
  </conditionalFormatting>
  <conditionalFormatting sqref="BB24">
    <cfRule type="expression" dxfId="95" priority="42">
      <formula>H+A$24="Non"</formula>
    </cfRule>
    <cfRule type="expression" dxfId="94" priority="283">
      <formula>$H$7="Non"</formula>
    </cfRule>
  </conditionalFormatting>
  <conditionalFormatting sqref="R27:Y27">
    <cfRule type="expression" dxfId="93" priority="41">
      <formula>$P$11=TRUE</formula>
    </cfRule>
  </conditionalFormatting>
  <conditionalFormatting sqref="AP24:AS24">
    <cfRule type="expression" dxfId="92" priority="14">
      <formula>$H$7="Non"</formula>
    </cfRule>
  </conditionalFormatting>
  <conditionalFormatting sqref="AP17:AS56">
    <cfRule type="expression" dxfId="91" priority="13">
      <formula>$AP$11=TRUE</formula>
    </cfRule>
  </conditionalFormatting>
  <conditionalFormatting sqref="AP17:AS24">
    <cfRule type="expression" dxfId="90" priority="12">
      <formula>AND($AP$11=FALSE,$ML$426&lt;-0.01)</formula>
    </cfRule>
  </conditionalFormatting>
  <conditionalFormatting sqref="AP18:AS23">
    <cfRule type="expression" dxfId="89" priority="11">
      <formula>AND($AP$11=FALSE,$ML$426&lt;-0.01)</formula>
    </cfRule>
  </conditionalFormatting>
  <conditionalFormatting sqref="AA18:AB23">
    <cfRule type="expression" dxfId="88" priority="10">
      <formula>AND($AA$11=FALSE,$HK$426&lt;-0.01)</formula>
    </cfRule>
  </conditionalFormatting>
  <conditionalFormatting sqref="AT18:AW23">
    <cfRule type="expression" dxfId="87" priority="9">
      <formula>AND($AT$11=FALSE,$ND$426&lt;-0.01)</formula>
    </cfRule>
  </conditionalFormatting>
  <conditionalFormatting sqref="AX18:BA23">
    <cfRule type="expression" dxfId="86" priority="8">
      <formula>AND($AX$11=FALSE,$OC$426&lt;-0.01)</formula>
    </cfRule>
  </conditionalFormatting>
  <conditionalFormatting sqref="BB18:BE23">
    <cfRule type="expression" dxfId="85" priority="7">
      <formula>AND($BB$11=FALSE,$PF$426&lt;-0.01)</formula>
    </cfRule>
  </conditionalFormatting>
  <conditionalFormatting sqref="B30:BE56 B10:G10 B11:Y29 AA11:BE29">
    <cfRule type="expression" dxfId="84" priority="6">
      <formula>$B$8&lt;&gt;""</formula>
    </cfRule>
  </conditionalFormatting>
  <conditionalFormatting sqref="BG10:BY10">
    <cfRule type="expression" dxfId="83" priority="4">
      <formula>$B$8&lt;&gt;""</formula>
    </cfRule>
  </conditionalFormatting>
  <conditionalFormatting sqref="AA10">
    <cfRule type="expression" dxfId="82" priority="3">
      <formula>$B$8&lt;&gt;""</formula>
    </cfRule>
  </conditionalFormatting>
  <conditionalFormatting sqref="AZ10:BC10">
    <cfRule type="expression" dxfId="81" priority="437">
      <formula>AND($H$7="Oui",(OR($BD$10&gt;=$B$7,$BD$10&gt;=$I$7)))</formula>
    </cfRule>
  </conditionalFormatting>
  <conditionalFormatting sqref="H10">
    <cfRule type="expression" dxfId="80" priority="1">
      <formula>$B$8&lt;&gt;""</formula>
    </cfRule>
  </conditionalFormatting>
  <dataValidations count="3">
    <dataValidation errorStyle="information" allowBlank="1" showInputMessage="1" showErrorMessage="1" sqref="B8:M8"/>
    <dataValidation type="list" allowBlank="1" showInputMessage="1" showErrorMessage="1" errorTitle="Option Remboursement anticipé" error="Sélectionner l'option qui convient" promptTitle="Option Remboursement anticipé" prompt="Sélectionner l'option qui convient" sqref="H7">
      <formula1>$A$7:$A$8</formula1>
    </dataValidation>
    <dataValidation type="list" allowBlank="1" showInputMessage="1" showErrorMessage="1" errorTitle="Profil échéances" error="Sélectionner l'option qui convient" promptTitle="Profil échéances" prompt="Sélectionner l'option qui convient" sqref="F10">
      <formula1>$AK$11:$AK$12</formula1>
    </dataValidation>
  </dataValidations>
  <pageMargins left="0.7" right="0.7" top="0.75" bottom="0.75" header="0.3" footer="0.3"/>
  <pageSetup paperSize="9" orientation="portrait" horizontalDpi="4294967293" verticalDpi="0" r:id="rId1"/>
  <ignoredErrors>
    <ignoredError sqref="G427:H786 I427:I786 J427:K785 M427:M786 O427:O786 EQ421 Q427:R786 J786:K786 S427:U788 HT61 W427:Y665 AA427:AB786 JV422 BG61 IZ422 AC427:AC786 AE427:AE786 Y666:Y766 W666:X785 AG427:AH786 AI427:AI786 W786 Y767:Y786 AK427:AK786 AM427:AM786" formula="1"/>
    <ignoredError sqref="LB147:LB421 MI410 MI411:MI420 AL57:BD57 AT27 AL27 AL28:AL56 AN28:AN56 AT28:AT56 AX27 AV28:AV56 AZ27 AX28:AX56 BB27 AZ28:AZ56 BD27 BB28:BB56 BD28:BD56 AB27 AD27:AF27 AG27:AH27 AI27:AJ27 AN27 BF11 AV27" emptyCellReference="1"/>
    <ignoredError sqref="AP27" unlockedFormula="1"/>
    <ignoredError sqref="AR27:AR56 AP28:AP56" unlockedFormula="1"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1032" r:id="rId4" name="Button 8">
              <controlPr defaultSize="0" print="0" autoFill="0" autoPict="0" macro="[0]!Calculs">
                <anchor moveWithCells="1">
                  <from>
                    <xdr:col>13</xdr:col>
                    <xdr:colOff>45720</xdr:colOff>
                    <xdr:row>3</xdr:row>
                    <xdr:rowOff>53340</xdr:rowOff>
                  </from>
                  <to>
                    <xdr:col>13</xdr:col>
                    <xdr:colOff>716280</xdr:colOff>
                    <xdr:row>3</xdr:row>
                    <xdr:rowOff>274320</xdr:rowOff>
                  </to>
                </anchor>
              </controlPr>
            </control>
          </mc:Choice>
        </mc:AlternateContent>
        <mc:AlternateContent xmlns:mc="http://schemas.openxmlformats.org/markup-compatibility/2006">
          <mc:Choice Requires="x14">
            <control shapeId="1033" r:id="rId5" name="Check Box 9">
              <controlPr defaultSize="0" print="0" autoFill="0" autoLine="0" autoPict="0" altText="">
                <anchor moveWithCells="1">
                  <from>
                    <xdr:col>5</xdr:col>
                    <xdr:colOff>205740</xdr:colOff>
                    <xdr:row>15</xdr:row>
                    <xdr:rowOff>15240</xdr:rowOff>
                  </from>
                  <to>
                    <xdr:col>5</xdr:col>
                    <xdr:colOff>586740</xdr:colOff>
                    <xdr:row>15</xdr:row>
                    <xdr:rowOff>350520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7</xdr:col>
                    <xdr:colOff>220980</xdr:colOff>
                    <xdr:row>15</xdr:row>
                    <xdr:rowOff>38100</xdr:rowOff>
                  </from>
                  <to>
                    <xdr:col>7</xdr:col>
                    <xdr:colOff>571500</xdr:colOff>
                    <xdr:row>15</xdr:row>
                    <xdr:rowOff>320040</xdr:rowOff>
                  </to>
                </anchor>
              </controlPr>
            </control>
          </mc:Choice>
        </mc:AlternateContent>
        <mc:AlternateContent xmlns:mc="http://schemas.openxmlformats.org/markup-compatibility/2006">
          <mc:Choice Requires="x14">
            <control shapeId="1036" r:id="rId7" name="Check Box 12">
              <controlPr defaultSize="0" autoFill="0" autoLine="0" autoPict="0">
                <anchor moveWithCells="1">
                  <from>
                    <xdr:col>9</xdr:col>
                    <xdr:colOff>220980</xdr:colOff>
                    <xdr:row>15</xdr:row>
                    <xdr:rowOff>22860</xdr:rowOff>
                  </from>
                  <to>
                    <xdr:col>9</xdr:col>
                    <xdr:colOff>586740</xdr:colOff>
                    <xdr:row>15</xdr:row>
                    <xdr:rowOff>327660</xdr:rowOff>
                  </to>
                </anchor>
              </controlPr>
            </control>
          </mc:Choice>
        </mc:AlternateContent>
        <mc:AlternateContent xmlns:mc="http://schemas.openxmlformats.org/markup-compatibility/2006">
          <mc:Choice Requires="x14">
            <control shapeId="1037" r:id="rId8" name="Check Box 13">
              <controlPr defaultSize="0" autoFill="0" autoLine="0" autoPict="0">
                <anchor moveWithCells="1">
                  <from>
                    <xdr:col>11</xdr:col>
                    <xdr:colOff>251460</xdr:colOff>
                    <xdr:row>15</xdr:row>
                    <xdr:rowOff>38100</xdr:rowOff>
                  </from>
                  <to>
                    <xdr:col>11</xdr:col>
                    <xdr:colOff>670560</xdr:colOff>
                    <xdr:row>15</xdr:row>
                    <xdr:rowOff>350520</xdr:rowOff>
                  </to>
                </anchor>
              </controlPr>
            </control>
          </mc:Choice>
        </mc:AlternateContent>
        <mc:AlternateContent xmlns:mc="http://schemas.openxmlformats.org/markup-compatibility/2006">
          <mc:Choice Requires="x14">
            <control shapeId="1039" r:id="rId9" name="Check Box 15">
              <controlPr defaultSize="0" autoFill="0" autoLine="0" autoPict="0">
                <anchor moveWithCells="1">
                  <from>
                    <xdr:col>13</xdr:col>
                    <xdr:colOff>289560</xdr:colOff>
                    <xdr:row>15</xdr:row>
                    <xdr:rowOff>68580</xdr:rowOff>
                  </from>
                  <to>
                    <xdr:col>13</xdr:col>
                    <xdr:colOff>617220</xdr:colOff>
                    <xdr:row>15</xdr:row>
                    <xdr:rowOff>289560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16</xdr:col>
                    <xdr:colOff>182880</xdr:colOff>
                    <xdr:row>15</xdr:row>
                    <xdr:rowOff>38100</xdr:rowOff>
                  </from>
                  <to>
                    <xdr:col>16</xdr:col>
                    <xdr:colOff>502920</xdr:colOff>
                    <xdr:row>15</xdr:row>
                    <xdr:rowOff>342900</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18</xdr:col>
                    <xdr:colOff>182880</xdr:colOff>
                    <xdr:row>15</xdr:row>
                    <xdr:rowOff>45720</xdr:rowOff>
                  </from>
                  <to>
                    <xdr:col>18</xdr:col>
                    <xdr:colOff>510540</xdr:colOff>
                    <xdr:row>15</xdr:row>
                    <xdr:rowOff>342900</xdr:rowOff>
                  </to>
                </anchor>
              </controlPr>
            </control>
          </mc:Choice>
        </mc:AlternateContent>
        <mc:AlternateContent xmlns:mc="http://schemas.openxmlformats.org/markup-compatibility/2006">
          <mc:Choice Requires="x14">
            <control shapeId="1042" r:id="rId12" name="Check Box 18">
              <controlPr defaultSize="0" autoFill="0" autoLine="0" autoPict="0">
                <anchor moveWithCells="1">
                  <from>
                    <xdr:col>20</xdr:col>
                    <xdr:colOff>182880</xdr:colOff>
                    <xdr:row>15</xdr:row>
                    <xdr:rowOff>45720</xdr:rowOff>
                  </from>
                  <to>
                    <xdr:col>20</xdr:col>
                    <xdr:colOff>487680</xdr:colOff>
                    <xdr:row>15</xdr:row>
                    <xdr:rowOff>335280</xdr:rowOff>
                  </to>
                </anchor>
              </controlPr>
            </control>
          </mc:Choice>
        </mc:AlternateContent>
        <mc:AlternateContent xmlns:mc="http://schemas.openxmlformats.org/markup-compatibility/2006">
          <mc:Choice Requires="x14">
            <control shapeId="1043" r:id="rId13" name="Check Box 19">
              <controlPr defaultSize="0" autoFill="0" autoLine="0" autoPict="0">
                <anchor moveWithCells="1">
                  <from>
                    <xdr:col>22</xdr:col>
                    <xdr:colOff>160020</xdr:colOff>
                    <xdr:row>15</xdr:row>
                    <xdr:rowOff>22860</xdr:rowOff>
                  </from>
                  <to>
                    <xdr:col>22</xdr:col>
                    <xdr:colOff>495300</xdr:colOff>
                    <xdr:row>15</xdr:row>
                    <xdr:rowOff>335280</xdr:rowOff>
                  </to>
                </anchor>
              </controlPr>
            </control>
          </mc:Choice>
        </mc:AlternateContent>
        <mc:AlternateContent xmlns:mc="http://schemas.openxmlformats.org/markup-compatibility/2006">
          <mc:Choice Requires="x14">
            <control shapeId="1044" r:id="rId14" name="Check Box 20">
              <controlPr defaultSize="0" autoFill="0" autoLine="0" autoPict="0">
                <anchor moveWithCells="1">
                  <from>
                    <xdr:col>24</xdr:col>
                    <xdr:colOff>182880</xdr:colOff>
                    <xdr:row>15</xdr:row>
                    <xdr:rowOff>38100</xdr:rowOff>
                  </from>
                  <to>
                    <xdr:col>24</xdr:col>
                    <xdr:colOff>495300</xdr:colOff>
                    <xdr:row>15</xdr:row>
                    <xdr:rowOff>342900</xdr:rowOff>
                  </to>
                </anchor>
              </controlPr>
            </control>
          </mc:Choice>
        </mc:AlternateContent>
        <mc:AlternateContent xmlns:mc="http://schemas.openxmlformats.org/markup-compatibility/2006">
          <mc:Choice Requires="x14">
            <control shapeId="1045" r:id="rId15" name="Check Box 21">
              <controlPr defaultSize="0" autoFill="0" autoLine="0" autoPict="0">
                <anchor moveWithCells="1">
                  <from>
                    <xdr:col>27</xdr:col>
                    <xdr:colOff>320040</xdr:colOff>
                    <xdr:row>15</xdr:row>
                    <xdr:rowOff>53340</xdr:rowOff>
                  </from>
                  <to>
                    <xdr:col>27</xdr:col>
                    <xdr:colOff>632460</xdr:colOff>
                    <xdr:row>15</xdr:row>
                    <xdr:rowOff>335280</xdr:rowOff>
                  </to>
                </anchor>
              </controlPr>
            </control>
          </mc:Choice>
        </mc:AlternateContent>
        <mc:AlternateContent xmlns:mc="http://schemas.openxmlformats.org/markup-compatibility/2006">
          <mc:Choice Requires="x14">
            <control shapeId="1046" r:id="rId16" name="Check Box 22">
              <controlPr defaultSize="0" autoFill="0" autoLine="0" autoPict="0">
                <anchor moveWithCells="1">
                  <from>
                    <xdr:col>29</xdr:col>
                    <xdr:colOff>358140</xdr:colOff>
                    <xdr:row>15</xdr:row>
                    <xdr:rowOff>53340</xdr:rowOff>
                  </from>
                  <to>
                    <xdr:col>29</xdr:col>
                    <xdr:colOff>678180</xdr:colOff>
                    <xdr:row>15</xdr:row>
                    <xdr:rowOff>350520</xdr:rowOff>
                  </to>
                </anchor>
              </controlPr>
            </control>
          </mc:Choice>
        </mc:AlternateContent>
        <mc:AlternateContent xmlns:mc="http://schemas.openxmlformats.org/markup-compatibility/2006">
          <mc:Choice Requires="x14">
            <control shapeId="1047" r:id="rId17" name="Check Box 23">
              <controlPr defaultSize="0" autoFill="0" autoLine="0" autoPict="0">
                <anchor moveWithCells="1">
                  <from>
                    <xdr:col>31</xdr:col>
                    <xdr:colOff>342900</xdr:colOff>
                    <xdr:row>15</xdr:row>
                    <xdr:rowOff>30480</xdr:rowOff>
                  </from>
                  <to>
                    <xdr:col>31</xdr:col>
                    <xdr:colOff>701040</xdr:colOff>
                    <xdr:row>16</xdr:row>
                    <xdr:rowOff>0</xdr:rowOff>
                  </to>
                </anchor>
              </controlPr>
            </control>
          </mc:Choice>
        </mc:AlternateContent>
        <mc:AlternateContent xmlns:mc="http://schemas.openxmlformats.org/markup-compatibility/2006">
          <mc:Choice Requires="x14">
            <control shapeId="1048" r:id="rId18" name="Check Box 24">
              <controlPr defaultSize="0" autoFill="0" autoLine="0" autoPict="0">
                <anchor moveWithCells="1">
                  <from>
                    <xdr:col>33</xdr:col>
                    <xdr:colOff>373380</xdr:colOff>
                    <xdr:row>15</xdr:row>
                    <xdr:rowOff>83820</xdr:rowOff>
                  </from>
                  <to>
                    <xdr:col>33</xdr:col>
                    <xdr:colOff>601980</xdr:colOff>
                    <xdr:row>15</xdr:row>
                    <xdr:rowOff>297180</xdr:rowOff>
                  </to>
                </anchor>
              </controlPr>
            </control>
          </mc:Choice>
        </mc:AlternateContent>
        <mc:AlternateContent xmlns:mc="http://schemas.openxmlformats.org/markup-compatibility/2006">
          <mc:Choice Requires="x14">
            <control shapeId="1049" r:id="rId19" name="Check Box 25">
              <controlPr defaultSize="0" autoFill="0" autoLine="0" autoPict="0">
                <anchor moveWithCells="1">
                  <from>
                    <xdr:col>35</xdr:col>
                    <xdr:colOff>358140</xdr:colOff>
                    <xdr:row>15</xdr:row>
                    <xdr:rowOff>22860</xdr:rowOff>
                  </from>
                  <to>
                    <xdr:col>35</xdr:col>
                    <xdr:colOff>678180</xdr:colOff>
                    <xdr:row>15</xdr:row>
                    <xdr:rowOff>342900</xdr:rowOff>
                  </to>
                </anchor>
              </controlPr>
            </control>
          </mc:Choice>
        </mc:AlternateContent>
        <mc:AlternateContent xmlns:mc="http://schemas.openxmlformats.org/markup-compatibility/2006">
          <mc:Choice Requires="x14">
            <control shapeId="1050" r:id="rId20" name="Check Box 26">
              <controlPr defaultSize="0" autoFill="0" autoLine="0" autoPict="0">
                <anchor moveWithCells="1">
                  <from>
                    <xdr:col>39</xdr:col>
                    <xdr:colOff>495300</xdr:colOff>
                    <xdr:row>15</xdr:row>
                    <xdr:rowOff>38100</xdr:rowOff>
                  </from>
                  <to>
                    <xdr:col>40</xdr:col>
                    <xdr:colOff>274320</xdr:colOff>
                    <xdr:row>15</xdr:row>
                    <xdr:rowOff>342900</xdr:rowOff>
                  </to>
                </anchor>
              </controlPr>
            </control>
          </mc:Choice>
        </mc:AlternateContent>
        <mc:AlternateContent xmlns:mc="http://schemas.openxmlformats.org/markup-compatibility/2006">
          <mc:Choice Requires="x14">
            <control shapeId="1051" r:id="rId21" name="Check Box 27">
              <controlPr defaultSize="0" autoFill="0" autoLine="0" autoPict="0">
                <anchor moveWithCells="1">
                  <from>
                    <xdr:col>43</xdr:col>
                    <xdr:colOff>495300</xdr:colOff>
                    <xdr:row>15</xdr:row>
                    <xdr:rowOff>30480</xdr:rowOff>
                  </from>
                  <to>
                    <xdr:col>44</xdr:col>
                    <xdr:colOff>297180</xdr:colOff>
                    <xdr:row>15</xdr:row>
                    <xdr:rowOff>342900</xdr:rowOff>
                  </to>
                </anchor>
              </controlPr>
            </control>
          </mc:Choice>
        </mc:AlternateContent>
        <mc:AlternateContent xmlns:mc="http://schemas.openxmlformats.org/markup-compatibility/2006">
          <mc:Choice Requires="x14">
            <control shapeId="1052" r:id="rId22" name="Check Box 28">
              <controlPr defaultSize="0" autoFill="0" autoLine="0" autoPict="0">
                <anchor moveWithCells="1">
                  <from>
                    <xdr:col>47</xdr:col>
                    <xdr:colOff>518160</xdr:colOff>
                    <xdr:row>15</xdr:row>
                    <xdr:rowOff>45720</xdr:rowOff>
                  </from>
                  <to>
                    <xdr:col>48</xdr:col>
                    <xdr:colOff>289560</xdr:colOff>
                    <xdr:row>15</xdr:row>
                    <xdr:rowOff>335280</xdr:rowOff>
                  </to>
                </anchor>
              </controlPr>
            </control>
          </mc:Choice>
        </mc:AlternateContent>
        <mc:AlternateContent xmlns:mc="http://schemas.openxmlformats.org/markup-compatibility/2006">
          <mc:Choice Requires="x14">
            <control shapeId="1053" r:id="rId23" name="Check Box 29">
              <controlPr defaultSize="0" autoFill="0" autoLine="0" autoPict="0">
                <anchor moveWithCells="1">
                  <from>
                    <xdr:col>51</xdr:col>
                    <xdr:colOff>548640</xdr:colOff>
                    <xdr:row>15</xdr:row>
                    <xdr:rowOff>30480</xdr:rowOff>
                  </from>
                  <to>
                    <xdr:col>52</xdr:col>
                    <xdr:colOff>266700</xdr:colOff>
                    <xdr:row>15</xdr:row>
                    <xdr:rowOff>335280</xdr:rowOff>
                  </to>
                </anchor>
              </controlPr>
            </control>
          </mc:Choice>
        </mc:AlternateContent>
        <mc:AlternateContent xmlns:mc="http://schemas.openxmlformats.org/markup-compatibility/2006">
          <mc:Choice Requires="x14">
            <control shapeId="1054" r:id="rId24" name="Check Box 30">
              <controlPr defaultSize="0" autoFill="0" autoLine="0" autoPict="0">
                <anchor moveWithCells="1">
                  <from>
                    <xdr:col>55</xdr:col>
                    <xdr:colOff>502920</xdr:colOff>
                    <xdr:row>15</xdr:row>
                    <xdr:rowOff>45720</xdr:rowOff>
                  </from>
                  <to>
                    <xdr:col>56</xdr:col>
                    <xdr:colOff>297180</xdr:colOff>
                    <xdr:row>15</xdr:row>
                    <xdr:rowOff>335280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I35"/>
  <sheetViews>
    <sheetView topLeftCell="A17" workbookViewId="0"/>
  </sheetViews>
  <sheetFormatPr baseColWidth="10" defaultRowHeight="15.6" x14ac:dyDescent="0.3"/>
  <cols>
    <col min="1" max="1" width="2.09765625" bestFit="1" customWidth="1"/>
    <col min="5" max="14" width="7.19921875" customWidth="1"/>
    <col min="15" max="15" width="2.09765625" bestFit="1" customWidth="1"/>
    <col min="16" max="25" width="7.19921875" customWidth="1"/>
  </cols>
  <sheetData>
    <row r="1" spans="1:35" ht="4.95" customHeight="1" thickBot="1" x14ac:dyDescent="0.35">
      <c r="A1" s="711"/>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row>
    <row r="2" spans="1:35" ht="25.05" customHeight="1" thickTop="1" thickBot="1" x14ac:dyDescent="0.35">
      <c r="B2" s="1003" t="s">
        <v>92</v>
      </c>
      <c r="C2" s="1004"/>
      <c r="D2" s="1004"/>
      <c r="E2" s="1004"/>
      <c r="F2" s="1004"/>
      <c r="G2" s="1004"/>
      <c r="H2" s="1004"/>
      <c r="I2" s="1004"/>
      <c r="J2" s="1004"/>
      <c r="K2" s="1004"/>
      <c r="L2" s="1004"/>
      <c r="M2" s="1004"/>
      <c r="N2" s="1004"/>
      <c r="O2" s="1004"/>
      <c r="P2" s="1004"/>
      <c r="Q2" s="1004"/>
      <c r="R2" s="1004"/>
      <c r="S2" s="1004"/>
      <c r="T2" s="1004"/>
      <c r="U2" s="1004"/>
      <c r="V2" s="1004"/>
      <c r="W2" s="1004"/>
      <c r="X2" s="1004"/>
      <c r="Y2" s="1005"/>
    </row>
    <row r="3" spans="1:35" ht="4.95" customHeight="1" thickTop="1" thickBot="1" x14ac:dyDescent="0.35">
      <c r="A3" s="215"/>
      <c r="B3" s="701" t="str">
        <f>'Assurances décès-invalidité'!$H$7</f>
        <v>Non</v>
      </c>
      <c r="C3" s="4" t="str">
        <f>'Assurances décès-invalidité'!$B$8</f>
        <v/>
      </c>
      <c r="D3" s="4"/>
      <c r="E3" s="21" t="b">
        <f>'Assurances décès-invalidité'!E11</f>
        <v>0</v>
      </c>
      <c r="F3" s="4"/>
      <c r="G3" s="21" t="b">
        <f>'Assurances décès-invalidité'!G11</f>
        <v>0</v>
      </c>
      <c r="H3" s="4"/>
      <c r="I3" s="21" t="b">
        <f>'Assurances décès-invalidité'!I11</f>
        <v>0</v>
      </c>
      <c r="J3" s="4"/>
      <c r="K3" s="21" t="b">
        <f>'Assurances décès-invalidité'!K11</f>
        <v>0</v>
      </c>
      <c r="L3" s="4"/>
      <c r="M3" s="21" t="b">
        <f>'Assurances décès-invalidité'!M11</f>
        <v>0</v>
      </c>
      <c r="N3" s="4"/>
      <c r="O3" s="4"/>
      <c r="P3" s="21" t="b">
        <f>'Assurances décès-invalidité'!P11</f>
        <v>0</v>
      </c>
      <c r="Q3" s="4"/>
      <c r="R3" s="21" t="b">
        <f>'Assurances décès-invalidité'!R11</f>
        <v>0</v>
      </c>
      <c r="S3" s="4"/>
      <c r="T3" s="21" t="b">
        <f>'Assurances décès-invalidité'!T11</f>
        <v>0</v>
      </c>
      <c r="U3" s="4"/>
      <c r="V3" s="21" t="b">
        <f>'Assurances décès-invalidité'!V11</f>
        <v>0</v>
      </c>
      <c r="W3" s="4"/>
      <c r="X3" s="21" t="b">
        <f>'Assurances décès-invalidité'!X11</f>
        <v>0</v>
      </c>
      <c r="Y3" s="22"/>
    </row>
    <row r="4" spans="1:35" ht="30" customHeight="1" thickTop="1" thickBot="1" x14ac:dyDescent="0.35">
      <c r="B4" s="1011" t="str">
        <f>'Assurances décès-invalidité'!B10</f>
        <v>Paliers échéances ou échéances lissées</v>
      </c>
      <c r="C4" s="1012"/>
      <c r="D4" s="1012"/>
      <c r="E4" s="1013"/>
      <c r="F4" s="1009" t="str">
        <f>'Assurances décès-invalidité'!F10</f>
        <v>Lissage</v>
      </c>
      <c r="G4" s="1010"/>
      <c r="H4" s="848" t="s">
        <v>60</v>
      </c>
      <c r="I4" s="768"/>
      <c r="J4" s="768"/>
      <c r="K4" s="768"/>
      <c r="L4" s="768"/>
      <c r="M4" s="768"/>
      <c r="N4" s="768"/>
      <c r="O4" s="768"/>
      <c r="P4" s="768"/>
      <c r="Q4" s="768"/>
      <c r="R4" s="768"/>
      <c r="S4" s="768"/>
      <c r="T4" s="768"/>
      <c r="U4" s="768"/>
      <c r="V4" s="768"/>
      <c r="W4" s="768"/>
      <c r="X4" s="768"/>
      <c r="Y4" s="769"/>
    </row>
    <row r="5" spans="1:35" ht="24.6" customHeight="1" thickTop="1" thickBot="1" x14ac:dyDescent="0.35">
      <c r="B5" s="874" t="s">
        <v>38</v>
      </c>
      <c r="C5" s="875"/>
      <c r="D5" s="875"/>
      <c r="E5" s="838" t="s">
        <v>3</v>
      </c>
      <c r="F5" s="839"/>
      <c r="G5" s="839"/>
      <c r="H5" s="839"/>
      <c r="I5" s="839"/>
      <c r="J5" s="839"/>
      <c r="K5" s="840"/>
      <c r="L5" s="840"/>
      <c r="M5" s="840"/>
      <c r="N5" s="841"/>
      <c r="O5" s="18"/>
      <c r="P5" s="775" t="s">
        <v>4</v>
      </c>
      <c r="Q5" s="776"/>
      <c r="R5" s="776"/>
      <c r="S5" s="776"/>
      <c r="T5" s="776"/>
      <c r="U5" s="776"/>
      <c r="V5" s="777"/>
      <c r="W5" s="777"/>
      <c r="X5" s="777"/>
      <c r="Y5" s="778"/>
    </row>
    <row r="6" spans="1:35" ht="24.6" customHeight="1" thickTop="1" thickBot="1" x14ac:dyDescent="0.35">
      <c r="B6" s="874" t="s">
        <v>39</v>
      </c>
      <c r="C6" s="875"/>
      <c r="D6" s="876"/>
      <c r="E6" s="879" t="s">
        <v>7</v>
      </c>
      <c r="F6" s="877"/>
      <c r="G6" s="878"/>
      <c r="H6" s="878"/>
      <c r="I6" s="878"/>
      <c r="J6" s="878"/>
      <c r="K6" s="878"/>
      <c r="L6" s="878"/>
      <c r="M6" s="878"/>
      <c r="N6" s="880"/>
      <c r="O6" s="18"/>
      <c r="P6" s="879" t="s">
        <v>7</v>
      </c>
      <c r="Q6" s="877"/>
      <c r="R6" s="878"/>
      <c r="S6" s="878"/>
      <c r="T6" s="878"/>
      <c r="U6" s="878"/>
      <c r="V6" s="878"/>
      <c r="W6" s="878"/>
      <c r="X6" s="878"/>
      <c r="Y6" s="880"/>
    </row>
    <row r="7" spans="1:35" ht="30" customHeight="1" thickTop="1" thickBot="1" x14ac:dyDescent="0.35">
      <c r="B7" s="814" t="s">
        <v>37</v>
      </c>
      <c r="C7" s="815"/>
      <c r="D7" s="816"/>
      <c r="E7" s="780" t="s">
        <v>8</v>
      </c>
      <c r="F7" s="881"/>
      <c r="G7" s="812" t="s">
        <v>58</v>
      </c>
      <c r="H7" s="889"/>
      <c r="I7" s="889"/>
      <c r="J7" s="890"/>
      <c r="K7" s="779" t="s">
        <v>59</v>
      </c>
      <c r="L7" s="779"/>
      <c r="M7" s="779"/>
      <c r="N7" s="779"/>
      <c r="O7" s="18"/>
      <c r="P7" s="780" t="s">
        <v>8</v>
      </c>
      <c r="Q7" s="782"/>
      <c r="R7" s="812" t="s">
        <v>58</v>
      </c>
      <c r="S7" s="889"/>
      <c r="T7" s="889"/>
      <c r="U7" s="890"/>
      <c r="V7" s="779" t="s">
        <v>59</v>
      </c>
      <c r="W7" s="779"/>
      <c r="X7" s="779"/>
      <c r="Y7" s="779"/>
    </row>
    <row r="8" spans="1:35" ht="16.8" customHeight="1" thickTop="1" thickBot="1" x14ac:dyDescent="0.35">
      <c r="B8" s="817"/>
      <c r="C8" s="998"/>
      <c r="D8" s="819"/>
      <c r="E8" s="882"/>
      <c r="F8" s="883"/>
      <c r="G8" s="812" t="s">
        <v>9</v>
      </c>
      <c r="H8" s="769"/>
      <c r="I8" s="812" t="s">
        <v>10</v>
      </c>
      <c r="J8" s="769"/>
      <c r="K8" s="812" t="s">
        <v>9</v>
      </c>
      <c r="L8" s="769"/>
      <c r="M8" s="812" t="s">
        <v>10</v>
      </c>
      <c r="N8" s="769"/>
      <c r="O8" s="18"/>
      <c r="P8" s="783"/>
      <c r="Q8" s="785"/>
      <c r="R8" s="812" t="s">
        <v>9</v>
      </c>
      <c r="S8" s="769"/>
      <c r="T8" s="812" t="s">
        <v>10</v>
      </c>
      <c r="U8" s="769"/>
      <c r="V8" s="812" t="s">
        <v>9</v>
      </c>
      <c r="W8" s="769"/>
      <c r="X8" s="812" t="s">
        <v>10</v>
      </c>
      <c r="Y8" s="769"/>
    </row>
    <row r="9" spans="1:35" ht="16.8" customHeight="1" thickTop="1" thickBot="1" x14ac:dyDescent="0.35">
      <c r="B9" s="820"/>
      <c r="C9" s="821"/>
      <c r="D9" s="822"/>
      <c r="E9" s="1006" t="str">
        <f>IF(E3=TRUE,"Cas N°1 Désactivé","Cas N°1 Activé")</f>
        <v>Cas N°1 Activé</v>
      </c>
      <c r="F9" s="1007"/>
      <c r="G9" s="1006" t="str">
        <f>IF(G3=TRUE,"Cas N°2 Désactivé","Cas N°2 Activé")</f>
        <v>Cas N°2 Activé</v>
      </c>
      <c r="H9" s="1007"/>
      <c r="I9" s="1006" t="str">
        <f>IF(I3=TRUE,"Cas N°3 Désactivé","Cas N°3 Activé")</f>
        <v>Cas N°3 Activé</v>
      </c>
      <c r="J9" s="1007"/>
      <c r="K9" s="1006" t="str">
        <f>IF(K3=TRUE,"Cas N°4 Désactivé","Cas N°4 Activé")</f>
        <v>Cas N°4 Activé</v>
      </c>
      <c r="L9" s="1007"/>
      <c r="M9" s="1006" t="str">
        <f>IF(M3=TRUE,"Cas N°5 Désactivé","Cas N°5 Activé")</f>
        <v>Cas N°5 Activé</v>
      </c>
      <c r="N9" s="1007"/>
      <c r="O9" s="18"/>
      <c r="P9" s="1006" t="str">
        <f>IF(P3=TRUE,"Cas N°6 Désactivé","Cas N°6 Activé")</f>
        <v>Cas N°6 Activé</v>
      </c>
      <c r="Q9" s="1007"/>
      <c r="R9" s="1006" t="str">
        <f>IF(R3=TRUE,"Cas N°7 Désactivé","Cas N°7 Activé")</f>
        <v>Cas N°7 Activé</v>
      </c>
      <c r="S9" s="1007"/>
      <c r="T9" s="1006" t="str">
        <f>IF(T3=TRUE,"Cas N°8 Désactivé","Cas N°8 Activé")</f>
        <v>Cas N°8 Activé</v>
      </c>
      <c r="U9" s="1007"/>
      <c r="V9" s="1006" t="str">
        <f>IF(V3=TRUE,"Cas N°9 Désactivé","Cas N°9 Activé")</f>
        <v>Cas N°9 Activé</v>
      </c>
      <c r="W9" s="1007"/>
      <c r="X9" s="1006" t="str">
        <f>IF(X3=TRUE,"Cas N°10 Désactivé","Cas N°10 Activé")</f>
        <v>Cas N°10 Activé</v>
      </c>
      <c r="Y9" s="1007"/>
    </row>
    <row r="10" spans="1:35" ht="19.05" customHeight="1" thickTop="1" thickBot="1" x14ac:dyDescent="0.35">
      <c r="B10" s="823" t="s">
        <v>53</v>
      </c>
      <c r="C10" s="996"/>
      <c r="D10" s="997"/>
      <c r="E10" s="770">
        <f>'Assurances décès-invalidité'!E17:F17</f>
        <v>1.1510971226743827E-2</v>
      </c>
      <c r="F10" s="769"/>
      <c r="G10" s="770">
        <f>'Assurances décès-invalidité'!G17:H17</f>
        <v>1.1208839571388296E-2</v>
      </c>
      <c r="H10" s="769"/>
      <c r="I10" s="770">
        <f>'Assurances décès-invalidité'!I17:J17</f>
        <v>1.0848815946268076E-2</v>
      </c>
      <c r="J10" s="769"/>
      <c r="K10" s="770">
        <f>'Assurances décès-invalidité'!K17:L17</f>
        <v>1.1222018166182401E-2</v>
      </c>
      <c r="L10" s="769"/>
      <c r="M10" s="770">
        <f>'Assurances décès-invalidité'!M17:N17</f>
        <v>1.0902126484835684E-2</v>
      </c>
      <c r="N10" s="769"/>
      <c r="O10" s="18"/>
      <c r="P10" s="770">
        <f>'Assurances décès-invalidité'!P17:Q17</f>
        <v>1.0314318229232455E-2</v>
      </c>
      <c r="Q10" s="769"/>
      <c r="R10" s="770">
        <f>'Assurances décès-invalidité'!R17:S17</f>
        <v>4.8722318475720172E-3</v>
      </c>
      <c r="S10" s="769"/>
      <c r="T10" s="770">
        <f>'Assurances décès-invalidité'!T17:U17</f>
        <v>4.8844568983863468E-3</v>
      </c>
      <c r="U10" s="769"/>
      <c r="V10" s="770">
        <f>'Assurances décès-invalidité'!V17:W17</f>
        <v>5.1118672862084935E-3</v>
      </c>
      <c r="W10" s="769"/>
      <c r="X10" s="770">
        <f>'Assurances décès-invalidité'!X17:Y17</f>
        <v>5.1223892714009622E-3</v>
      </c>
      <c r="Y10" s="769"/>
    </row>
    <row r="11" spans="1:35" ht="19.05" customHeight="1" thickTop="1" thickBot="1" x14ac:dyDescent="0.35">
      <c r="B11" s="836" t="s">
        <v>54</v>
      </c>
      <c r="C11" s="837"/>
      <c r="D11" s="999" t="s">
        <v>93</v>
      </c>
      <c r="E11" s="994">
        <f>'Assurances décès-invalidité'!E18:F18</f>
        <v>24000</v>
      </c>
      <c r="F11" s="995"/>
      <c r="G11" s="994">
        <f>'Assurances décès-invalidité'!G18:H18</f>
        <v>24000.36</v>
      </c>
      <c r="H11" s="995"/>
      <c r="I11" s="994">
        <f>'Assurances décès-invalidité'!I18:J18</f>
        <v>24002.51999999999</v>
      </c>
      <c r="J11" s="995"/>
      <c r="K11" s="994">
        <f>'Assurances décès-invalidité'!K18:L18</f>
        <v>24001.679999999946</v>
      </c>
      <c r="L11" s="995"/>
      <c r="M11" s="994">
        <f>'Assurances décès-invalidité'!M18:N18</f>
        <v>24057.11999999997</v>
      </c>
      <c r="N11" s="995"/>
      <c r="O11" s="367"/>
      <c r="P11" s="994">
        <f>'Assurances décès-invalidité'!P18:Q18</f>
        <v>21638.400000000049</v>
      </c>
      <c r="Q11" s="995"/>
      <c r="R11" s="994">
        <f>'Assurances décès-invalidité'!R18:S18</f>
        <v>10611.52</v>
      </c>
      <c r="S11" s="995"/>
      <c r="T11" s="994">
        <f>'Assurances décès-invalidité'!T18:U18</f>
        <v>10730.860000000002</v>
      </c>
      <c r="U11" s="995"/>
      <c r="V11" s="994">
        <f>'Assurances décès-invalidité'!V18:W18</f>
        <v>11114.64000000001</v>
      </c>
      <c r="W11" s="995"/>
      <c r="X11" s="994">
        <f>'Assurances décès-invalidité'!X18:Y18</f>
        <v>11228.999999999987</v>
      </c>
      <c r="Y11" s="995"/>
      <c r="AI11" t="b">
        <v>1</v>
      </c>
    </row>
    <row r="12" spans="1:35" ht="19.05" customHeight="1" thickTop="1" thickBot="1" x14ac:dyDescent="0.35">
      <c r="B12" s="823" t="s">
        <v>44</v>
      </c>
      <c r="C12" s="825"/>
      <c r="D12" s="1000"/>
      <c r="E12" s="770">
        <f>'Assurances décès-invalidité'!E19:F19</f>
        <v>3.2409599764487096E-2</v>
      </c>
      <c r="F12" s="769"/>
      <c r="G12" s="770">
        <f>'Assurances décès-invalidité'!G19:H19</f>
        <v>3.3450514339982584E-2</v>
      </c>
      <c r="H12" s="769"/>
      <c r="I12" s="770">
        <f>'Assurances décès-invalidité'!I19:J19</f>
        <v>3.3023485968572297E-2</v>
      </c>
      <c r="J12" s="769"/>
      <c r="K12" s="770">
        <f>'Assurances décès-invalidité'!K19:L19</f>
        <v>3.3395543990364818E-2</v>
      </c>
      <c r="L12" s="769"/>
      <c r="M12" s="770">
        <f>'Assurances décès-invalidité'!M19:N19</f>
        <v>3.3015344656648349E-2</v>
      </c>
      <c r="N12" s="769"/>
      <c r="O12" s="18"/>
      <c r="P12" s="770">
        <f>'Assurances décès-invalidité'!P19:Q19</f>
        <v>3.1102678454888233E-2</v>
      </c>
      <c r="Q12" s="769"/>
      <c r="R12" s="770">
        <f>'Assurances décès-invalidité'!R19:S19</f>
        <v>2.6797444949224536E-2</v>
      </c>
      <c r="S12" s="769"/>
      <c r="T12" s="770">
        <f>'Assurances décès-invalidité'!T19:U19</f>
        <v>2.679488387878215E-2</v>
      </c>
      <c r="U12" s="769"/>
      <c r="V12" s="770">
        <f>'Assurances décès-invalidité'!V19:W19</f>
        <v>2.7010847131515803E-2</v>
      </c>
      <c r="W12" s="769"/>
      <c r="X12" s="770">
        <f>'Assurances décès-invalidité'!X19:Y19</f>
        <v>2.7006650902605012E-2</v>
      </c>
      <c r="Y12" s="769"/>
    </row>
    <row r="13" spans="1:35" ht="19.05" customHeight="1" thickTop="1" thickBot="1" x14ac:dyDescent="0.35">
      <c r="B13" s="823" t="s">
        <v>45</v>
      </c>
      <c r="C13" s="825"/>
      <c r="D13" s="1000"/>
      <c r="E13" s="770">
        <f>'Assurances décès-invalidité'!E20:F20</f>
        <v>1.0574954909234657E-2</v>
      </c>
      <c r="F13" s="769"/>
      <c r="G13" s="770">
        <f>'Assurances décès-invalidité'!G20:H20</f>
        <v>1.1615869484730146E-2</v>
      </c>
      <c r="H13" s="769"/>
      <c r="I13" s="770">
        <f>'Assurances décès-invalidité'!I20:J20</f>
        <v>1.1238765135430206E-2</v>
      </c>
      <c r="J13" s="769"/>
      <c r="K13" s="770">
        <f>'Assurances décès-invalidité'!K20:L20</f>
        <v>1.1560899135112379E-2</v>
      </c>
      <c r="L13" s="769"/>
      <c r="M13" s="770">
        <f>'Assurances décès-invalidité'!M20:N20</f>
        <v>1.1228159914389968E-2</v>
      </c>
      <c r="N13" s="769"/>
      <c r="O13" s="18"/>
      <c r="P13" s="770">
        <f>'Assurances décès-invalidité'!P20:Q20</f>
        <v>9.2680335996357943E-3</v>
      </c>
      <c r="Q13" s="769"/>
      <c r="R13" s="770">
        <f>'Assurances décès-invalidité'!R20:S20</f>
        <v>4.9628000939720973E-3</v>
      </c>
      <c r="S13" s="769"/>
      <c r="T13" s="770">
        <f>'Assurances décès-invalidité'!T20:U20</f>
        <v>4.9734890340353832E-3</v>
      </c>
      <c r="U13" s="769"/>
      <c r="V13" s="770">
        <f>'Assurances décès-invalidité'!V20:W20</f>
        <v>5.1762022762633642E-3</v>
      </c>
      <c r="W13" s="769"/>
      <c r="X13" s="770">
        <f>'Assurances décès-invalidité'!X20:Y20</f>
        <v>5.184606988263063E-3</v>
      </c>
      <c r="Y13" s="769"/>
    </row>
    <row r="14" spans="1:35" ht="19.05" customHeight="1" thickTop="1" thickBot="1" x14ac:dyDescent="0.35">
      <c r="B14" s="823" t="s">
        <v>49</v>
      </c>
      <c r="C14" s="824"/>
      <c r="D14" s="1001"/>
      <c r="E14" s="994">
        <f>'Assurances décès-invalidité'!E21:F21</f>
        <v>69823.818353142327</v>
      </c>
      <c r="F14" s="995"/>
      <c r="G14" s="994">
        <f>'Assurances décès-invalidité'!G21:H21</f>
        <v>69824.178353142313</v>
      </c>
      <c r="H14" s="995"/>
      <c r="I14" s="994">
        <f>'Assurances décès-invalidité'!I21:J21</f>
        <v>71251.08552832251</v>
      </c>
      <c r="J14" s="995"/>
      <c r="K14" s="994">
        <f>'Assurances décès-invalidité'!K21:L21</f>
        <v>69825.498353142262</v>
      </c>
      <c r="L14" s="995"/>
      <c r="M14" s="994">
        <f>'Assurances décès-invalidité'!M21:N21</f>
        <v>71233.205116627054</v>
      </c>
      <c r="N14" s="995"/>
      <c r="O14" s="367"/>
      <c r="P14" s="994">
        <f>'Assurances décès-invalidité'!P21:Q21</f>
        <v>67462.218353142365</v>
      </c>
      <c r="Q14" s="995"/>
      <c r="R14" s="994">
        <f>'Assurances décès-invalidité'!R21:S21</f>
        <v>56435.338353142317</v>
      </c>
      <c r="S14" s="995"/>
      <c r="T14" s="994">
        <f>'Assurances décès-invalidité'!T21:U21</f>
        <v>56940.640803038928</v>
      </c>
      <c r="U14" s="995"/>
      <c r="V14" s="994">
        <f>'Assurances décès-invalidité'!V21:W21</f>
        <v>56938.458353142327</v>
      </c>
      <c r="W14" s="995"/>
      <c r="X14" s="994">
        <f>'Assurances décès-invalidité'!X21:Y21</f>
        <v>57420.89069480863</v>
      </c>
      <c r="Y14" s="995"/>
    </row>
    <row r="15" spans="1:35" ht="19.05" customHeight="1" thickTop="1" thickBot="1" x14ac:dyDescent="0.35">
      <c r="B15" s="823" t="s">
        <v>51</v>
      </c>
      <c r="C15" s="824"/>
      <c r="D15" s="1001"/>
      <c r="E15" s="994">
        <f>'Assurances décès-invalidité'!E22:F22</f>
        <v>1111.77</v>
      </c>
      <c r="F15" s="995"/>
      <c r="G15" s="994">
        <f>'Assurances décès-invalidité'!G22:H22</f>
        <v>1198.5899999999999</v>
      </c>
      <c r="H15" s="995"/>
      <c r="I15" s="994">
        <f>'Assurances décès-invalidité'!I22:J22</f>
        <v>1117.72</v>
      </c>
      <c r="J15" s="995"/>
      <c r="K15" s="994">
        <f>'Assurances décès-invalidité'!K22:L22</f>
        <v>1190.97</v>
      </c>
      <c r="L15" s="995"/>
      <c r="M15" s="994">
        <f>'Assurances décès-invalidité'!M22:N22</f>
        <v>1119.6351166270294</v>
      </c>
      <c r="N15" s="995"/>
      <c r="O15" s="367"/>
      <c r="P15" s="994">
        <f>'Assurances décès-invalidité'!P22:Q22</f>
        <v>1126.76</v>
      </c>
      <c r="Q15" s="995"/>
      <c r="R15" s="994">
        <f>'Assurances décès-invalidité'!R22:S22</f>
        <v>1076.58</v>
      </c>
      <c r="S15" s="995"/>
      <c r="T15" s="994">
        <f>'Assurances décès-invalidité'!T22:U22</f>
        <v>1058.0899999999999</v>
      </c>
      <c r="U15" s="995"/>
      <c r="V15" s="994">
        <f>'Assurances décès-invalidité'!V22:W22</f>
        <v>1076.58</v>
      </c>
      <c r="W15" s="995"/>
      <c r="X15" s="994">
        <f>'Assurances décès-invalidité'!X22:Y22</f>
        <v>1060.0899999999999</v>
      </c>
      <c r="Y15" s="995"/>
    </row>
    <row r="16" spans="1:35" ht="19.05" customHeight="1" thickTop="1" thickBot="1" x14ac:dyDescent="0.35">
      <c r="B16" s="823" t="s">
        <v>50</v>
      </c>
      <c r="C16" s="824"/>
      <c r="D16" s="1001"/>
      <c r="E16" s="994">
        <f>'Assurances décès-invalidité'!E23:F23</f>
        <v>1110.79</v>
      </c>
      <c r="F16" s="995"/>
      <c r="G16" s="994">
        <f>'Assurances décès-invalidité'!G23:H23</f>
        <v>1011.73</v>
      </c>
      <c r="H16" s="995"/>
      <c r="I16" s="994">
        <f>'Assurances décès-invalidité'!I23:J23</f>
        <v>1116.0055283223674</v>
      </c>
      <c r="J16" s="995"/>
      <c r="K16" s="994">
        <f>'Assurances décès-invalidité'!K23:L23</f>
        <v>1021.55</v>
      </c>
      <c r="L16" s="995"/>
      <c r="M16" s="994">
        <f>'Assurances décès-invalidité'!M23:N23</f>
        <v>1117.6300000000001</v>
      </c>
      <c r="N16" s="995"/>
      <c r="O16" s="367"/>
      <c r="P16" s="994">
        <f>'Assurances décès-invalidité'!P23:Q23</f>
        <v>1058.43</v>
      </c>
      <c r="Q16" s="995"/>
      <c r="R16" s="994">
        <f>'Assurances décès-invalidité'!R23:S23</f>
        <v>1011.2</v>
      </c>
      <c r="S16" s="995"/>
      <c r="T16" s="994">
        <f>'Assurances décès-invalidité'!T23:U23</f>
        <v>1057.1300000000001</v>
      </c>
      <c r="U16" s="995"/>
      <c r="V16" s="994">
        <f>'Assurances décès-invalidité'!V23:W23</f>
        <v>1015.79</v>
      </c>
      <c r="W16" s="995"/>
      <c r="X16" s="994">
        <f>'Assurances décès-invalidité'!X23:Y23</f>
        <v>1059.3800000000001</v>
      </c>
      <c r="Y16" s="995"/>
    </row>
    <row r="17" spans="2:35" ht="19.05" customHeight="1" thickTop="1" thickBot="1" x14ac:dyDescent="0.35">
      <c r="B17" s="823" t="s">
        <v>52</v>
      </c>
      <c r="C17" s="824"/>
      <c r="D17" s="1002"/>
      <c r="E17" s="994">
        <f>'Assurances décès-invalidité'!E24:F24</f>
        <v>1111.77</v>
      </c>
      <c r="F17" s="995"/>
      <c r="G17" s="994">
        <f>'Assurances décès-invalidité'!G24:H24</f>
        <v>1198.5899999999999</v>
      </c>
      <c r="H17" s="995"/>
      <c r="I17" s="994">
        <f>'Assurances décès-invalidité'!I24:J24</f>
        <v>1117.72</v>
      </c>
      <c r="J17" s="995"/>
      <c r="K17" s="994">
        <f>'Assurances décès-invalidité'!K24:L24</f>
        <v>1190.97</v>
      </c>
      <c r="L17" s="995"/>
      <c r="M17" s="994">
        <f>'Assurances décès-invalidité'!M24:N24</f>
        <v>1119.6351166270294</v>
      </c>
      <c r="N17" s="995"/>
      <c r="O17" s="715"/>
      <c r="P17" s="994">
        <f>'Assurances décès-invalidité'!P24:Q24</f>
        <v>1126.76</v>
      </c>
      <c r="Q17" s="995"/>
      <c r="R17" s="994">
        <f>'Assurances décès-invalidité'!R24:S24</f>
        <v>1076.58</v>
      </c>
      <c r="S17" s="995"/>
      <c r="T17" s="994">
        <f>'Assurances décès-invalidité'!T24:U24</f>
        <v>1058.0899999999999</v>
      </c>
      <c r="U17" s="995"/>
      <c r="V17" s="994">
        <f>'Assurances décès-invalidité'!V24:W24</f>
        <v>1076.58</v>
      </c>
      <c r="W17" s="995"/>
      <c r="X17" s="994">
        <f>'Assurances décès-invalidité'!X24:Y24</f>
        <v>1060.0899999999999</v>
      </c>
      <c r="Y17" s="995"/>
    </row>
    <row r="18" spans="2:35" ht="4.95" customHeight="1" thickTop="1" thickBot="1" x14ac:dyDescent="0.35">
      <c r="B18" s="217"/>
      <c r="C18" s="217"/>
      <c r="D18" s="217"/>
      <c r="E18" s="217" t="b">
        <f>'Assurances décès-invalidité'!AA11</f>
        <v>0</v>
      </c>
      <c r="F18" s="217">
        <f>'Assurances décès-invalidité'!HK426</f>
        <v>0</v>
      </c>
      <c r="G18" s="217" t="b">
        <f>'Assurances décès-invalidité'!AC11</f>
        <v>0</v>
      </c>
      <c r="H18" s="217">
        <f>'Assurances décès-invalidité'!IC426</f>
        <v>0</v>
      </c>
      <c r="I18" s="217" t="b">
        <f>'Assurances décès-invalidité'!AE11</f>
        <v>0</v>
      </c>
      <c r="J18" s="217">
        <f>'Assurances décès-invalidité'!IV426</f>
        <v>0</v>
      </c>
      <c r="K18" s="217" t="b">
        <f>'Assurances décès-invalidité'!AG11</f>
        <v>0</v>
      </c>
      <c r="L18" s="217">
        <f>'Assurances décès-invalidité'!JQ426</f>
        <v>0</v>
      </c>
      <c r="M18" s="217" t="b">
        <f>'Assurances décès-invalidité'!AI11</f>
        <v>0</v>
      </c>
      <c r="N18" s="217">
        <f>'Assurances décès-invalidité'!KN426</f>
        <v>0</v>
      </c>
      <c r="O18" s="217"/>
      <c r="P18" s="217" t="b">
        <f>'Assurances décès-invalidité'!AL11</f>
        <v>0</v>
      </c>
      <c r="Q18" s="217">
        <f>'Assurances décès-invalidité'!LS426</f>
        <v>0</v>
      </c>
      <c r="R18" s="217" t="b">
        <f>'Assurances décès-invalidité'!AP11</f>
        <v>0</v>
      </c>
      <c r="S18" s="217">
        <f>'Assurances décès-invalidité'!ML426</f>
        <v>-3.069544618483633E-14</v>
      </c>
      <c r="T18" s="217" t="b">
        <f>'Assurances décès-invalidité'!AT11</f>
        <v>0</v>
      </c>
      <c r="U18" s="217">
        <f>'Assurances décès-invalidité'!ND426</f>
        <v>0</v>
      </c>
      <c r="V18" s="217" t="b">
        <f>'Assurances décès-invalidité'!AX11</f>
        <v>0</v>
      </c>
      <c r="W18" s="217">
        <f>'Assurances décès-invalidité'!OC426</f>
        <v>0</v>
      </c>
      <c r="X18" s="217" t="b">
        <f>'Assurances décès-invalidité'!BB11</f>
        <v>0</v>
      </c>
      <c r="Y18" s="217">
        <f>'Assurances décès-invalidité'!PF426</f>
        <v>0</v>
      </c>
    </row>
    <row r="19" spans="2:35" ht="30" customHeight="1" thickTop="1" thickBot="1" x14ac:dyDescent="0.35">
      <c r="B19" s="993" t="s">
        <v>61</v>
      </c>
      <c r="C19" s="768"/>
      <c r="D19" s="768"/>
      <c r="E19" s="768"/>
      <c r="F19" s="768"/>
      <c r="G19" s="768"/>
      <c r="H19" s="768"/>
      <c r="I19" s="768"/>
      <c r="J19" s="768"/>
      <c r="K19" s="768"/>
      <c r="L19" s="768"/>
      <c r="M19" s="768"/>
      <c r="N19" s="768"/>
      <c r="O19" s="768"/>
      <c r="P19" s="768"/>
      <c r="Q19" s="768"/>
      <c r="R19" s="768"/>
      <c r="S19" s="768"/>
      <c r="T19" s="769"/>
      <c r="U19" s="1016" t="str">
        <f>'Assurances décès-invalidité'!AZ10</f>
        <v>Combien de mois ?</v>
      </c>
      <c r="V19" s="1017"/>
      <c r="W19" s="1018"/>
      <c r="X19" s="1014">
        <f>'Assurances décès-invalidité'!BD10</f>
        <v>96</v>
      </c>
      <c r="Y19" s="1015"/>
      <c r="Z19" s="706"/>
      <c r="AA19" s="707"/>
      <c r="AB19" s="708"/>
      <c r="AC19" s="708"/>
      <c r="AD19" s="708"/>
      <c r="AE19" s="709"/>
      <c r="AF19" s="710"/>
    </row>
    <row r="20" spans="2:35" ht="24.6" thickTop="1" thickBot="1" x14ac:dyDescent="0.35">
      <c r="B20" s="1019" t="s">
        <v>38</v>
      </c>
      <c r="C20" s="821"/>
      <c r="D20" s="821"/>
      <c r="E20" s="1020" t="s">
        <v>3</v>
      </c>
      <c r="F20" s="1021"/>
      <c r="G20" s="1021"/>
      <c r="H20" s="1021"/>
      <c r="I20" s="1021"/>
      <c r="J20" s="1021"/>
      <c r="K20" s="1022"/>
      <c r="L20" s="1022"/>
      <c r="M20" s="1022"/>
      <c r="N20" s="1023"/>
      <c r="P20" s="1008" t="s">
        <v>4</v>
      </c>
      <c r="Q20" s="784"/>
      <c r="R20" s="784"/>
      <c r="S20" s="784"/>
      <c r="T20" s="784"/>
      <c r="U20" s="784"/>
      <c r="V20" s="784"/>
      <c r="W20" s="784"/>
      <c r="X20" s="784"/>
      <c r="Y20" s="785"/>
      <c r="Z20" s="702"/>
      <c r="AA20" s="702"/>
      <c r="AB20" s="647"/>
      <c r="AC20" s="647"/>
      <c r="AD20" s="647"/>
      <c r="AE20" s="647"/>
      <c r="AF20" s="647"/>
      <c r="AG20" s="647"/>
      <c r="AH20" s="647"/>
      <c r="AI20" s="647"/>
    </row>
    <row r="21" spans="2:35" ht="24.6" thickTop="1" thickBot="1" x14ac:dyDescent="0.35">
      <c r="B21" s="874" t="s">
        <v>39</v>
      </c>
      <c r="C21" s="875"/>
      <c r="D21" s="876"/>
      <c r="E21" s="879" t="s">
        <v>7</v>
      </c>
      <c r="F21" s="877"/>
      <c r="G21" s="878"/>
      <c r="H21" s="878"/>
      <c r="I21" s="878"/>
      <c r="J21" s="878"/>
      <c r="K21" s="878"/>
      <c r="L21" s="878"/>
      <c r="M21" s="878"/>
      <c r="N21" s="880"/>
      <c r="P21" s="879" t="s">
        <v>7</v>
      </c>
      <c r="Q21" s="768"/>
      <c r="R21" s="768"/>
      <c r="S21" s="768"/>
      <c r="T21" s="768"/>
      <c r="U21" s="768"/>
      <c r="V21" s="768"/>
      <c r="W21" s="768"/>
      <c r="X21" s="768"/>
      <c r="Y21" s="769"/>
      <c r="Z21" s="703"/>
      <c r="AA21" s="703"/>
      <c r="AB21" s="703"/>
      <c r="AC21" s="703"/>
      <c r="AD21" s="703"/>
      <c r="AE21" s="703"/>
      <c r="AF21" s="703"/>
      <c r="AG21" s="703"/>
      <c r="AH21" s="703"/>
      <c r="AI21" s="703"/>
    </row>
    <row r="22" spans="2:35" ht="30" customHeight="1" thickTop="1" thickBot="1" x14ac:dyDescent="0.35">
      <c r="B22" s="814" t="s">
        <v>37</v>
      </c>
      <c r="C22" s="815"/>
      <c r="D22" s="816"/>
      <c r="E22" s="780" t="s">
        <v>12</v>
      </c>
      <c r="F22" s="782"/>
      <c r="G22" s="812" t="s">
        <v>58</v>
      </c>
      <c r="H22" s="889"/>
      <c r="I22" s="889"/>
      <c r="J22" s="890"/>
      <c r="K22" s="779" t="s">
        <v>59</v>
      </c>
      <c r="L22" s="779"/>
      <c r="M22" s="779"/>
      <c r="N22" s="779"/>
      <c r="P22" s="780" t="s">
        <v>8</v>
      </c>
      <c r="Q22" s="782"/>
      <c r="R22" s="812" t="s">
        <v>58</v>
      </c>
      <c r="S22" s="768"/>
      <c r="T22" s="768"/>
      <c r="U22" s="769"/>
      <c r="V22" s="812" t="s">
        <v>59</v>
      </c>
      <c r="W22" s="768"/>
      <c r="X22" s="768"/>
      <c r="Y22" s="769"/>
      <c r="Z22" s="647"/>
      <c r="AA22" s="647"/>
      <c r="AB22" s="74"/>
      <c r="AC22" s="354"/>
      <c r="AD22" s="354"/>
      <c r="AE22" s="354"/>
      <c r="AF22" s="354"/>
      <c r="AG22" s="354"/>
      <c r="AH22" s="354"/>
      <c r="AI22" s="354"/>
    </row>
    <row r="23" spans="2:35" ht="16.8" thickTop="1" thickBot="1" x14ac:dyDescent="0.35">
      <c r="B23" s="817"/>
      <c r="C23" s="998"/>
      <c r="D23" s="819"/>
      <c r="E23" s="783"/>
      <c r="F23" s="785"/>
      <c r="G23" s="812" t="s">
        <v>9</v>
      </c>
      <c r="H23" s="769"/>
      <c r="I23" s="812" t="s">
        <v>10</v>
      </c>
      <c r="J23" s="769"/>
      <c r="K23" s="812" t="s">
        <v>9</v>
      </c>
      <c r="L23" s="769"/>
      <c r="M23" s="812" t="s">
        <v>10</v>
      </c>
      <c r="N23" s="769"/>
      <c r="P23" s="783"/>
      <c r="Q23" s="785"/>
      <c r="R23" s="813" t="s">
        <v>9</v>
      </c>
      <c r="S23" s="769"/>
      <c r="T23" s="812" t="s">
        <v>10</v>
      </c>
      <c r="U23" s="769"/>
      <c r="V23" s="812" t="s">
        <v>9</v>
      </c>
      <c r="W23" s="769"/>
      <c r="X23" s="812" t="s">
        <v>10</v>
      </c>
      <c r="Y23" s="769"/>
      <c r="Z23" s="354"/>
      <c r="AA23" s="647"/>
      <c r="AB23" s="74"/>
      <c r="AC23" s="354"/>
      <c r="AD23" s="354"/>
      <c r="AE23" s="647"/>
      <c r="AF23" s="74"/>
      <c r="AG23" s="354"/>
      <c r="AH23" s="354"/>
      <c r="AI23" s="647"/>
    </row>
    <row r="24" spans="2:35" ht="16.8" customHeight="1" thickTop="1" thickBot="1" x14ac:dyDescent="0.35">
      <c r="B24" s="820"/>
      <c r="C24" s="821"/>
      <c r="D24" s="822"/>
      <c r="E24" s="1006" t="str">
        <f>IF(E18=TRUE,"Cas N°11 Désactivé","Cas N°11 Activé")</f>
        <v>Cas N°11 Activé</v>
      </c>
      <c r="F24" s="1007"/>
      <c r="G24" s="1006" t="str">
        <f>IF(G18=TRUE,"Cas N°12 Désactivé","Cas N°12 Activé")</f>
        <v>Cas N°12 Activé</v>
      </c>
      <c r="H24" s="1007"/>
      <c r="I24" s="1006" t="str">
        <f>IF(I18=TRUE,"Cas N°13 Désactivé","Cas N°13 Activé")</f>
        <v>Cas N°13 Activé</v>
      </c>
      <c r="J24" s="1007"/>
      <c r="K24" s="1006" t="str">
        <f>IF(K18=TRUE,"Cas N°14 Désactivé","Cas N°14 Activé")</f>
        <v>Cas N°14 Activé</v>
      </c>
      <c r="L24" s="1007"/>
      <c r="M24" s="1006" t="str">
        <f>IF(M18=TRUE,"Cas N°15 Désactivé","Cas N°15 Activé")</f>
        <v>Cas N°15 Activé</v>
      </c>
      <c r="N24" s="1007"/>
      <c r="P24" s="1006" t="str">
        <f>IF(P18=TRUE,"Cas N°16 Désactivé","Cas N°16 Activé")</f>
        <v>Cas N°16 Activé</v>
      </c>
      <c r="Q24" s="1007"/>
      <c r="R24" s="1006" t="str">
        <f>IF(R18=TRUE,"Cas N°17 Désactivé","Cas N°17 Activé")</f>
        <v>Cas N°17 Activé</v>
      </c>
      <c r="S24" s="1007"/>
      <c r="T24" s="1006" t="str">
        <f>IF(T18=TRUE,"Cas N°18 Désactivé","Cas N°18 Activé")</f>
        <v>Cas N°18 Activé</v>
      </c>
      <c r="U24" s="1007"/>
      <c r="V24" s="1006" t="str">
        <f>IF(V18=TRUE,"Cas N°19 Désactivé","Cas N°19 Activé")</f>
        <v>Cas N°19 Activé</v>
      </c>
      <c r="W24" s="1007"/>
      <c r="X24" s="1006" t="str">
        <f>IF(X18=TRUE,"Cas N°20 Désactivé","Cas N°20 Activé")</f>
        <v>Cas N°20 Activé</v>
      </c>
      <c r="Y24" s="1007"/>
      <c r="Z24" s="354"/>
      <c r="AA24" s="647"/>
      <c r="AB24" s="74"/>
      <c r="AC24" s="647"/>
      <c r="AD24" s="354"/>
      <c r="AE24" s="647"/>
      <c r="AF24" s="74"/>
      <c r="AG24" s="647"/>
      <c r="AH24" s="354"/>
      <c r="AI24" s="647"/>
    </row>
    <row r="25" spans="2:35" ht="19.05" customHeight="1" thickTop="1" thickBot="1" x14ac:dyDescent="0.35">
      <c r="B25" s="823" t="s">
        <v>53</v>
      </c>
      <c r="C25" s="996"/>
      <c r="D25" s="997"/>
      <c r="E25" s="770">
        <f>IF(AND(E18=FALSE,F18&lt;-0.01),"Amortissements",'Assurances décès-invalidité'!AA17)</f>
        <v>1.1510971226743827E-2</v>
      </c>
      <c r="F25" s="769"/>
      <c r="G25" s="770">
        <f>IF(AND(G18=FALSE,H18&lt;-0.01),"Amortissements",'Assurances décès-invalidité'!AC17)</f>
        <v>1.1156700556080423E-2</v>
      </c>
      <c r="H25" s="769"/>
      <c r="I25" s="770">
        <f>IF(AND(I18=FALSE,J18&lt;-0.01),"Amortissements",'Assurances décès-invalidité'!AE17)</f>
        <v>1.135831564648182E-2</v>
      </c>
      <c r="J25" s="769"/>
      <c r="K25" s="770">
        <f>IF(AND(K18=FALSE,L18&lt;-0.01),"Amortissements",'Assurances décès-invalidité'!AG17)</f>
        <v>1.1181856984599392E-2</v>
      </c>
      <c r="L25" s="769"/>
      <c r="M25" s="770">
        <f>IF(AND(M18=FALSE,N18&lt;-0.01),"Amortissements",'Assurances décès-invalidité'!AI17)</f>
        <v>1.1206777769059428E-2</v>
      </c>
      <c r="N25" s="769"/>
      <c r="P25" s="770">
        <f>IF(AND(P18=FALSE,Q18&lt;-0.01),"Amortissements",'Assurances décès-invalidité'!AL17)</f>
        <v>1.1510638113574778E-2</v>
      </c>
      <c r="Q25" s="769"/>
      <c r="R25" s="770">
        <f>IF(AND(R18=FALSE,S18&lt;-0.01),"Amortissements",'Assurances décès-invalidité'!AP17)</f>
        <v>6.5493483404219788E-3</v>
      </c>
      <c r="S25" s="769"/>
      <c r="T25" s="770">
        <f>IF(AND(T18=FALSE,U18&lt;-0.01),"Amortissements",'Assurances décès-invalidité'!AT17)</f>
        <v>6.5464868308167112E-3</v>
      </c>
      <c r="U25" s="769"/>
      <c r="V25" s="770">
        <f>IF(AND(V18=FALSE,W18&lt;-0.01),"Amortissements",'Assurances décès-invalidité'!AX17)</f>
        <v>6.567027638929801E-3</v>
      </c>
      <c r="W25" s="769"/>
      <c r="X25" s="770">
        <f>IF(AND(X18=FALSE,Y18&lt;-0.01),"Amortissements",'Assurances décès-invalidité'!BB17)</f>
        <v>6.5864366372423433E-3</v>
      </c>
      <c r="Y25" s="769"/>
      <c r="Z25" s="647"/>
      <c r="AA25" s="647"/>
      <c r="AB25" s="74"/>
      <c r="AC25" s="647"/>
      <c r="AD25" s="647"/>
      <c r="AE25" s="647"/>
      <c r="AF25" s="74"/>
      <c r="AG25" s="647"/>
      <c r="AH25" s="647"/>
      <c r="AI25" s="647"/>
    </row>
    <row r="26" spans="2:35" ht="19.05" customHeight="1" thickTop="1" thickBot="1" x14ac:dyDescent="0.35">
      <c r="B26" s="836" t="s">
        <v>54</v>
      </c>
      <c r="C26" s="837"/>
      <c r="D26" s="999" t="s">
        <v>93</v>
      </c>
      <c r="E26" s="994">
        <f>IF(AND(E18=FALSE,F18&lt;-0.01),"négatifs",'Assurances décès-invalidité'!AA18)</f>
        <v>24000</v>
      </c>
      <c r="F26" s="995"/>
      <c r="G26" s="994">
        <f>IF(AND(G18=FALSE,H18&lt;-0.01),"négatifs",'Assurances décès-invalidité'!AC18)</f>
        <v>23999.359999999993</v>
      </c>
      <c r="H26" s="995"/>
      <c r="I26" s="994">
        <f>IF(AND(I18=FALSE,J18&lt;-0.01),"négatifs",'Assurances décès-invalidité'!AE18)</f>
        <v>24447.84</v>
      </c>
      <c r="J26" s="995"/>
      <c r="K26" s="994">
        <f>IF(AND(K18=FALSE,L18&lt;-0.01),"négatifs",'Assurances décès-invalidité'!AG18)</f>
        <v>24002.639999999999</v>
      </c>
      <c r="L26" s="995"/>
      <c r="M26" s="994">
        <f>IF(AND(M18=FALSE,N18&lt;-0.01),"négatifs",'Assurances décès-invalidité'!AI18)</f>
        <v>24012.719999999965</v>
      </c>
      <c r="N26" s="995"/>
      <c r="P26" s="994">
        <f>IF(AND(P18=FALSE,Q18&lt;-0.01),"négatifs",'Assurances décès-invalidité'!AL18)</f>
        <v>23999.279999999988</v>
      </c>
      <c r="Q26" s="995"/>
      <c r="R26" s="994">
        <f>IF(AND(R18=FALSE,S18&lt;-0.01),"négatifs",'Assurances décès-invalidité'!AP18)</f>
        <v>13955.149999999998</v>
      </c>
      <c r="S26" s="995"/>
      <c r="T26" s="994">
        <f>IF(AND(T18=FALSE,U18&lt;-0.01),"négatifs",'Assurances décès-invalidité'!AT18)</f>
        <v>13955.149999999998</v>
      </c>
      <c r="U26" s="995"/>
      <c r="V26" s="994">
        <f>IF(AND(V18=FALSE,W18&lt;-0.01),"négatifs",'Assurances décès-invalidité'!AX18)</f>
        <v>13955.879999999997</v>
      </c>
      <c r="W26" s="995"/>
      <c r="X26" s="994">
        <f>IF(AND(X18=FALSE,Y18&lt;-0.01),"négatifs",'Assurances décès-invalidité'!BB18)</f>
        <v>13982.879999999997</v>
      </c>
      <c r="Y26" s="995"/>
      <c r="Z26" s="647"/>
      <c r="AA26" s="647"/>
      <c r="AB26" s="74"/>
      <c r="AC26" s="647"/>
      <c r="AD26" s="647"/>
      <c r="AE26" s="647"/>
      <c r="AF26" s="74"/>
      <c r="AG26" s="647"/>
      <c r="AH26" s="647"/>
      <c r="AI26" s="647"/>
    </row>
    <row r="27" spans="2:35" ht="19.05" customHeight="1" thickTop="1" thickBot="1" x14ac:dyDescent="0.35">
      <c r="B27" s="823" t="s">
        <v>44</v>
      </c>
      <c r="C27" s="825"/>
      <c r="D27" s="1000"/>
      <c r="E27" s="770">
        <f>IF(AND(E18=FALSE,F18&lt;-0.01),"Réduire taux",'Assurances décès-invalidité'!AA19)</f>
        <v>3.3657878655383389E-2</v>
      </c>
      <c r="F27" s="769"/>
      <c r="G27" s="770">
        <f>IF(AND(G18=FALSE,H18&lt;-0.01),"Réduire taux",'Assurances décès-invalidité'!AC19)</f>
        <v>3.3706810109244811E-2</v>
      </c>
      <c r="H27" s="769"/>
      <c r="I27" s="770">
        <f>IF(AND(I18=FALSE,J18&lt;-0.01),"Réduire taux",'Assurances décès-invalidité'!AE19)</f>
        <v>3.3922904875647308E-2</v>
      </c>
      <c r="J27" s="769"/>
      <c r="K27" s="770">
        <f>IF(AND(K18=FALSE,L18&lt;-0.01),"Réduire taux",'Assurances décès-invalidité'!AG19)</f>
        <v>3.3721152721512659E-2</v>
      </c>
      <c r="L27" s="769"/>
      <c r="M27" s="770">
        <f>IF(AND(M18=FALSE,N18&lt;-0.01),"Réduire taux",'Assurances décès-invalidité'!AI19)</f>
        <v>3.3720750324203852E-2</v>
      </c>
      <c r="N27" s="769"/>
      <c r="P27" s="770">
        <f>IF(AND(P18=FALSE,Q18&lt;-0.01),"Réduire taux",'Assurances décès-invalidité'!AL19)</f>
        <v>3.3580379209985578E-2</v>
      </c>
      <c r="Q27" s="769"/>
      <c r="R27" s="770">
        <f>IF(AND(R18=FALSE,S18&lt;-0.01),"Réduire taux",'Assurances décès-invalidité'!AP19)</f>
        <v>2.8747701090044986E-2</v>
      </c>
      <c r="S27" s="769"/>
      <c r="T27" s="770">
        <f>IF(AND(T18=FALSE,U18&lt;-0.01),"Réduire taux",'Assurances décès-invalidité'!AT19)</f>
        <v>2.8747708107828895E-2</v>
      </c>
      <c r="U27" s="769"/>
      <c r="V27" s="770">
        <f>IF(AND(V18=FALSE,W18&lt;-0.01),"Réduire taux",'Assurances décès-invalidité'!AX19)</f>
        <v>2.8751579015145357E-2</v>
      </c>
      <c r="W27" s="769"/>
      <c r="X27" s="770">
        <f>IF(AND(X18=FALSE,Y18&lt;-0.01),"Réduire taux",'Assurances décès-invalidité'!BB19)</f>
        <v>2.8764186745355635E-2</v>
      </c>
      <c r="Y27" s="769"/>
      <c r="Z27" s="647"/>
      <c r="AA27" s="647"/>
      <c r="AB27" s="74"/>
      <c r="AC27" s="647"/>
      <c r="AD27" s="647"/>
      <c r="AE27" s="647"/>
      <c r="AF27" s="74"/>
      <c r="AG27" s="647"/>
      <c r="AH27" s="647"/>
      <c r="AI27" s="647"/>
    </row>
    <row r="28" spans="2:35" ht="19.05" customHeight="1" thickTop="1" thickBot="1" x14ac:dyDescent="0.35">
      <c r="B28" s="823" t="s">
        <v>45</v>
      </c>
      <c r="C28" s="825"/>
      <c r="D28" s="1000"/>
      <c r="E28" s="770">
        <f>(IF(AND(E18=FALSE,F18&lt;-0.01),"des primes",'Assurances décès-invalidité'!AA20))</f>
        <v>1.1923616032805562E-2</v>
      </c>
      <c r="F28" s="769"/>
      <c r="G28" s="770">
        <f>(IF(AND(G18=FALSE,H18&lt;-0.01),"des primes",'Assurances décès-invalidité'!AC20))</f>
        <v>1.1976707469368408E-2</v>
      </c>
      <c r="H28" s="769"/>
      <c r="I28" s="770">
        <f>(IF(AND(I18=FALSE,J18&lt;-0.01),"des primes",'Assurances décès-invalidité'!AE20))</f>
        <v>1.2194575750787306E-2</v>
      </c>
      <c r="J28" s="769"/>
      <c r="K28" s="770">
        <f>(IF(AND(K18=FALSE,L18&lt;-0.01),"des primes",'Assurances décès-invalidité'!AG20))</f>
        <v>1.1992100918728932E-2</v>
      </c>
      <c r="L28" s="769"/>
      <c r="M28" s="770">
        <f>(IF(AND(M18=FALSE,N18&lt;-0.01),"des primes",'Assurances décès-invalidité'!AI20))</f>
        <v>1.1991282600063657E-2</v>
      </c>
      <c r="N28" s="769"/>
      <c r="P28" s="770">
        <f>(IF(AND(P18=FALSE,Q18&lt;-0.01),"des primes",'Assurances décès-invalidité'!AL20))</f>
        <v>1.1839610050220495E-2</v>
      </c>
      <c r="Q28" s="769"/>
      <c r="R28" s="770">
        <f>(IF(AND(R18=FALSE,S18&lt;-0.01),"des primes",'Assurances décès-invalidité'!AP20))</f>
        <v>6.9697788230305147E-3</v>
      </c>
      <c r="S28" s="769"/>
      <c r="T28" s="770">
        <f>(IF(AND(T18=FALSE,U18&lt;-0.01),"des primes",'Assurances décès-invalidité'!AT20))</f>
        <v>6.9697834297737238E-3</v>
      </c>
      <c r="U28" s="769"/>
      <c r="V28" s="770">
        <f>(IF(AND(V18=FALSE,W18&lt;-0.01),"des primes",'Assurances décès-invalidité'!AX20))</f>
        <v>6.9739639057282421E-3</v>
      </c>
      <c r="W28" s="769"/>
      <c r="X28" s="770">
        <f>(IF(AND(X18=FALSE,Y18&lt;-0.01),"des primes",'Assurances décès-invalidité'!BB20))</f>
        <v>6.9866291970142047E-3</v>
      </c>
      <c r="Y28" s="769"/>
      <c r="Z28" s="647"/>
      <c r="AA28" s="647"/>
      <c r="AB28" s="74"/>
      <c r="AC28" s="647"/>
      <c r="AD28" s="647"/>
      <c r="AE28" s="647"/>
      <c r="AF28" s="74"/>
      <c r="AG28" s="647"/>
      <c r="AH28" s="647"/>
      <c r="AI28" s="647"/>
    </row>
    <row r="29" spans="2:35" ht="19.05" customHeight="1" thickTop="1" thickBot="1" x14ac:dyDescent="0.35">
      <c r="B29" s="823" t="s">
        <v>49</v>
      </c>
      <c r="C29" s="824"/>
      <c r="D29" s="1001"/>
      <c r="E29" s="994">
        <f>IF(AND(E18=FALSE,F18&lt;-0.01),"ou bien",'Assurances décès-invalidité'!AA21)</f>
        <v>72730.607843454956</v>
      </c>
      <c r="F29" s="995"/>
      <c r="G29" s="994">
        <f>IF(AND(G18=FALSE,H18&lt;-0.01),"ou bien",'Assurances décès-invalidité'!AC21)</f>
        <v>72846.211458264122</v>
      </c>
      <c r="H29" s="995"/>
      <c r="I29" s="994">
        <f>IF(AND(I18=FALSE,J18&lt;-0.01),"ou bien",'Assurances décès-invalidité'!AE21)</f>
        <v>73349.650000000009</v>
      </c>
      <c r="J29" s="995"/>
      <c r="K29" s="994">
        <f>IF(AND(K18=FALSE,L18&lt;-0.01),"ou bien",'Assurances décès-invalidité'!AG21)</f>
        <v>72878.34000000004</v>
      </c>
      <c r="L29" s="995"/>
      <c r="M29" s="994">
        <f>IF(AND(M18=FALSE,N18&lt;-0.01),"ou bien",'Assurances décès-invalidité'!AI21)</f>
        <v>72877.317114778649</v>
      </c>
      <c r="N29" s="995"/>
      <c r="P29" s="994">
        <f>IF(AND(P18=FALSE,Q18&lt;-0.01),"ou bien",'Assurances décès-invalidité'!AL21)</f>
        <v>72549.715284962644</v>
      </c>
      <c r="Q29" s="995"/>
      <c r="R29" s="994">
        <f>IF(AND(R18=FALSE,S18&lt;-0.01),"ou bien",'Assurances décès-invalidité'!AP21)</f>
        <v>61386.0788798578</v>
      </c>
      <c r="S29" s="995"/>
      <c r="T29" s="994">
        <f>IF(AND(T18=FALSE,U18&lt;-0.01),"ou bien",'Assurances décès-invalidité'!AT21)</f>
        <v>61386.0788798578</v>
      </c>
      <c r="U29" s="995"/>
      <c r="V29" s="994">
        <f>IF(AND(V18=FALSE,W18&lt;-0.01),"ou bien",'Assurances décès-invalidité'!AX21)</f>
        <v>61394.94428082752</v>
      </c>
      <c r="W29" s="995"/>
      <c r="X29" s="994">
        <f>IF(AND(X18=FALSE,Y18&lt;-0.01),"ou bien",'Assurances décès-invalidité'!BB21)</f>
        <v>61423.768099951267</v>
      </c>
      <c r="Y29" s="995"/>
      <c r="Z29" s="647"/>
      <c r="AA29" s="647"/>
      <c r="AB29" s="74"/>
      <c r="AC29" s="704"/>
      <c r="AD29" s="647"/>
      <c r="AE29" s="647"/>
      <c r="AF29" s="74"/>
      <c r="AG29" s="704"/>
      <c r="AH29" s="647"/>
      <c r="AI29" s="647"/>
    </row>
    <row r="30" spans="2:35" ht="19.05" customHeight="1" thickTop="1" thickBot="1" x14ac:dyDescent="0.35">
      <c r="B30" s="823" t="s">
        <v>51</v>
      </c>
      <c r="C30" s="824"/>
      <c r="D30" s="1001"/>
      <c r="E30" s="994">
        <f>IF(AND(E18=FALSE,F18&lt;-0.01),"désactiver",'Assurances décès-invalidité'!AA22)</f>
        <v>1123.8775326810628</v>
      </c>
      <c r="F30" s="995"/>
      <c r="G30" s="994">
        <f>IF(AND(G18=FALSE,H18&lt;-0.01),"désactiver",'Assurances décès-invalidité'!AC22)</f>
        <v>1124.3399999999999</v>
      </c>
      <c r="H30" s="995"/>
      <c r="I30" s="994">
        <f>IF(AND(I18=FALSE,J18&lt;-0.01),"désactiver",'Assurances décès-invalidité'!AE22)</f>
        <v>1126.4568749999989</v>
      </c>
      <c r="J30" s="995"/>
      <c r="K30" s="994">
        <f>IF(AND(K18=FALSE,L18&lt;-0.01),"désactiver",'Assurances décès-invalidité'!AG22)</f>
        <v>1124.4930833333331</v>
      </c>
      <c r="L30" s="995"/>
      <c r="M30" s="994">
        <f>IF(AND(M18=FALSE,N18&lt;-0.01),"désactiver",'Assurances décès-invalidité'!AI22)</f>
        <v>1124.4890404061762</v>
      </c>
      <c r="N30" s="995"/>
      <c r="P30" s="994">
        <f>IF(AND(P18=FALSE,Q18&lt;-0.01),"désactiver",'Assurances décès-invalidité'!AL22)</f>
        <v>1123.1238136873469</v>
      </c>
      <c r="Q30" s="995"/>
      <c r="R30" s="994">
        <f>IF(AND(R18=FALSE,S18&lt;-0.01),"désactiver",'Assurances décès-invalidité'!AP22)</f>
        <v>1076.608661999408</v>
      </c>
      <c r="S30" s="995"/>
      <c r="T30" s="994">
        <f>IF(AND(T18=FALSE,U18&lt;-0.01),"désactiver",'Assurances décès-invalidité'!AT22)</f>
        <v>1076.608661999408</v>
      </c>
      <c r="U30" s="995"/>
      <c r="V30" s="994">
        <f>IF(AND(V18=FALSE,W18&lt;-0.01),"désactiver",'Assurances décès-invalidité'!AX22)</f>
        <v>1076.6456011701148</v>
      </c>
      <c r="W30" s="995"/>
      <c r="X30" s="994">
        <f>IF(AND(X18=FALSE,Y18&lt;-0.01),"désactiver",'Assurances décès-invalidité'!BB22)</f>
        <v>1076.765700416463</v>
      </c>
      <c r="Y30" s="995"/>
      <c r="Z30" s="647"/>
      <c r="AA30" s="647"/>
      <c r="AB30" s="74"/>
      <c r="AC30" s="704"/>
      <c r="AD30" s="647"/>
      <c r="AE30" s="647"/>
      <c r="AF30" s="74"/>
      <c r="AG30" s="704"/>
      <c r="AH30" s="647"/>
      <c r="AI30" s="647"/>
    </row>
    <row r="31" spans="2:35" ht="19.05" customHeight="1" thickTop="1" thickBot="1" x14ac:dyDescent="0.35">
      <c r="B31" s="823" t="s">
        <v>50</v>
      </c>
      <c r="C31" s="824"/>
      <c r="D31" s="1001"/>
      <c r="E31" s="994">
        <f>IF(AND(E18=FALSE,F18&lt;-0.01),"ce cas",'Assurances décès-invalidité'!AA23)</f>
        <v>1123.8775326810628</v>
      </c>
      <c r="F31" s="769"/>
      <c r="G31" s="994">
        <f>IF(AND(G18=FALSE,H18&lt;-0.01),"ce cas",'Assurances décès-invalidité'!AC23)</f>
        <v>1124.3399999999999</v>
      </c>
      <c r="H31" s="769"/>
      <c r="I31" s="994">
        <f>IF(AND(I18=FALSE,J18&lt;-0.01),"ce cas",'Assurances décès-invalidité'!AE23)</f>
        <v>1126.4568749999989</v>
      </c>
      <c r="J31" s="769"/>
      <c r="K31" s="994">
        <f>IF(AND(K18=FALSE,L18&lt;-0.01),"ce cas",'Assurances décès-invalidité'!AG23)</f>
        <v>1124.4930833333331</v>
      </c>
      <c r="L31" s="769"/>
      <c r="M31" s="994">
        <f>IF(AND(M18=FALSE,N18&lt;-0.01),"ce cas",'Assurances décès-invalidité'!AI23)</f>
        <v>1124.4890404061762</v>
      </c>
      <c r="N31" s="769"/>
      <c r="P31" s="994">
        <f>IF(AND(P18=FALSE,Q18&lt;-0.01),"ce cas",'Assurances décès-invalidité'!AL23)</f>
        <v>1123.1238136873469</v>
      </c>
      <c r="Q31" s="769"/>
      <c r="R31" s="994">
        <f>IF(AND(R18=FALSE,S18&lt;-0.01),"ce cas",'Assurances décès-invalidité'!AP23)</f>
        <v>1076.608661999408</v>
      </c>
      <c r="S31" s="769"/>
      <c r="T31" s="994">
        <f>IF(AND(T18=FALSE,U18&lt;-0.01),"ce cas",'Assurances décès-invalidité'!AT23)</f>
        <v>1076.608661999408</v>
      </c>
      <c r="U31" s="769"/>
      <c r="V31" s="994">
        <f>IF(AND(V18=FALSE,W18&lt;-0.01),"ce cas",'Assurances décès-invalidité'!AX23)</f>
        <v>1076.6456011701148</v>
      </c>
      <c r="W31" s="769"/>
      <c r="X31" s="994">
        <f>IF(AND(X18=FALSE,Y18&lt;-0.01),"ce cas",'Assurances décès-invalidité'!BB23)</f>
        <v>1076.765700416463</v>
      </c>
      <c r="Y31" s="769"/>
      <c r="Z31" s="705"/>
      <c r="AA31" s="705"/>
      <c r="AB31" s="74"/>
      <c r="AC31" s="705"/>
      <c r="AD31" s="705"/>
      <c r="AE31" s="705"/>
      <c r="AF31" s="74"/>
      <c r="AG31" s="705"/>
      <c r="AH31" s="705"/>
      <c r="AI31" s="705"/>
    </row>
    <row r="32" spans="2:35" ht="19.05" customHeight="1" thickTop="1" thickBot="1" x14ac:dyDescent="0.35">
      <c r="B32" s="823" t="s">
        <v>52</v>
      </c>
      <c r="C32" s="824"/>
      <c r="D32" s="1002"/>
      <c r="E32" s="994">
        <f>'Assurances décès-invalidité'!AA24</f>
        <v>1123.8775326810628</v>
      </c>
      <c r="F32" s="769"/>
      <c r="G32" s="994">
        <f>'Assurances décès-invalidité'!AC24</f>
        <v>1124.3399999999999</v>
      </c>
      <c r="H32" s="769"/>
      <c r="I32" s="994">
        <f>'Assurances décès-invalidité'!AE24</f>
        <v>1126.4568749999989</v>
      </c>
      <c r="J32" s="769"/>
      <c r="K32" s="994">
        <f>'Assurances décès-invalidité'!AG24</f>
        <v>1124.4930833333331</v>
      </c>
      <c r="L32" s="769"/>
      <c r="M32" s="994">
        <f>'Assurances décès-invalidité'!AI24</f>
        <v>1124.4890404061762</v>
      </c>
      <c r="N32" s="769"/>
      <c r="P32" s="994">
        <f>'Assurances décès-invalidité'!AL24</f>
        <v>1123.1238136873469</v>
      </c>
      <c r="Q32" s="769"/>
      <c r="R32" s="994">
        <f>'Assurances décès-invalidité'!AP24</f>
        <v>1076.608661999408</v>
      </c>
      <c r="S32" s="769"/>
      <c r="T32" s="994">
        <f>'Assurances décès-invalidité'!AT24</f>
        <v>1076.608661999408</v>
      </c>
      <c r="U32" s="769"/>
      <c r="V32" s="994">
        <f>'Assurances décès-invalidité'!AX24</f>
        <v>1076.6456011701148</v>
      </c>
      <c r="W32" s="769"/>
      <c r="X32" s="994">
        <f>'Assurances décès-invalidité'!BB24</f>
        <v>1076.765700416463</v>
      </c>
      <c r="Y32" s="769"/>
      <c r="Z32" s="647"/>
      <c r="AA32" s="647"/>
      <c r="AB32" s="74"/>
      <c r="AC32" s="704"/>
      <c r="AD32" s="647"/>
      <c r="AE32" s="647"/>
      <c r="AF32" s="74"/>
      <c r="AG32" s="704"/>
      <c r="AH32" s="647"/>
      <c r="AI32" s="647"/>
    </row>
    <row r="33" spans="5:35" ht="16.2" thickTop="1" x14ac:dyDescent="0.3">
      <c r="E33" s="188"/>
      <c r="F33" s="188"/>
      <c r="G33" s="188"/>
      <c r="H33" s="188"/>
      <c r="I33" s="188"/>
      <c r="J33" s="188"/>
      <c r="K33" s="188"/>
      <c r="L33" s="188"/>
      <c r="M33" s="188"/>
      <c r="N33" s="188"/>
      <c r="O33" s="188"/>
      <c r="P33" s="188"/>
      <c r="Q33" s="188"/>
      <c r="R33" s="188"/>
      <c r="S33" s="188"/>
      <c r="T33" s="188"/>
      <c r="U33" s="188"/>
      <c r="V33" s="188"/>
      <c r="W33" s="188"/>
      <c r="X33" s="188"/>
      <c r="Y33" s="188"/>
      <c r="Z33" s="74"/>
      <c r="AA33" s="74"/>
      <c r="AB33" s="74"/>
      <c r="AC33" s="74"/>
      <c r="AD33" s="74"/>
      <c r="AE33" s="74"/>
      <c r="AF33" s="74"/>
      <c r="AG33" s="74"/>
      <c r="AH33" s="74"/>
      <c r="AI33" s="74"/>
    </row>
    <row r="34" spans="5:35" x14ac:dyDescent="0.3">
      <c r="Z34" s="74"/>
      <c r="AA34" s="74"/>
      <c r="AB34" s="74"/>
      <c r="AC34" s="74"/>
      <c r="AD34" s="74"/>
      <c r="AE34" s="74"/>
      <c r="AF34" s="74"/>
      <c r="AG34" s="74"/>
      <c r="AH34" s="74"/>
      <c r="AI34" s="74"/>
    </row>
    <row r="35" spans="5:35" x14ac:dyDescent="0.3">
      <c r="Z35" s="74"/>
      <c r="AA35" s="74"/>
      <c r="AB35" s="74"/>
      <c r="AC35" s="74"/>
      <c r="AD35" s="74"/>
      <c r="AE35" s="74"/>
      <c r="AF35" s="74"/>
      <c r="AG35" s="74"/>
      <c r="AH35" s="74"/>
      <c r="AI35" s="74"/>
    </row>
  </sheetData>
  <sheetProtection password="FD21" sheet="1" objects="1" scenarios="1" selectLockedCells="1"/>
  <mergeCells count="247">
    <mergeCell ref="I23:J23"/>
    <mergeCell ref="T28:U28"/>
    <mergeCell ref="P21:Y21"/>
    <mergeCell ref="F4:G4"/>
    <mergeCell ref="B4:E4"/>
    <mergeCell ref="X19:Y19"/>
    <mergeCell ref="U19:W19"/>
    <mergeCell ref="E24:F24"/>
    <mergeCell ref="G24:H24"/>
    <mergeCell ref="K24:L24"/>
    <mergeCell ref="M24:N24"/>
    <mergeCell ref="I24:J24"/>
    <mergeCell ref="R23:S23"/>
    <mergeCell ref="T23:U23"/>
    <mergeCell ref="V23:W23"/>
    <mergeCell ref="B20:D20"/>
    <mergeCell ref="B21:D21"/>
    <mergeCell ref="B22:D24"/>
    <mergeCell ref="E20:N20"/>
    <mergeCell ref="E21:N21"/>
    <mergeCell ref="E22:F23"/>
    <mergeCell ref="G22:J22"/>
    <mergeCell ref="K22:N22"/>
    <mergeCell ref="G23:H23"/>
    <mergeCell ref="V32:W32"/>
    <mergeCell ref="V31:W31"/>
    <mergeCell ref="X31:Y31"/>
    <mergeCell ref="X32:Y32"/>
    <mergeCell ref="P29:Q29"/>
    <mergeCell ref="P30:Q30"/>
    <mergeCell ref="R29:S29"/>
    <mergeCell ref="R30:S30"/>
    <mergeCell ref="T29:U29"/>
    <mergeCell ref="T30:U30"/>
    <mergeCell ref="V29:W29"/>
    <mergeCell ref="V30:W30"/>
    <mergeCell ref="X29:Y29"/>
    <mergeCell ref="X30:Y30"/>
    <mergeCell ref="P31:Q31"/>
    <mergeCell ref="P32:Q32"/>
    <mergeCell ref="R31:S31"/>
    <mergeCell ref="R32:S32"/>
    <mergeCell ref="T31:U31"/>
    <mergeCell ref="T32:U32"/>
    <mergeCell ref="V27:W27"/>
    <mergeCell ref="V28:W28"/>
    <mergeCell ref="X27:Y27"/>
    <mergeCell ref="X28:Y28"/>
    <mergeCell ref="P25:Q25"/>
    <mergeCell ref="P26:Q26"/>
    <mergeCell ref="T24:U24"/>
    <mergeCell ref="T25:U25"/>
    <mergeCell ref="T26:U26"/>
    <mergeCell ref="V25:W25"/>
    <mergeCell ref="V26:W26"/>
    <mergeCell ref="X24:Y24"/>
    <mergeCell ref="X25:Y25"/>
    <mergeCell ref="X26:Y26"/>
    <mergeCell ref="P24:Q24"/>
    <mergeCell ref="R24:S24"/>
    <mergeCell ref="V24:W24"/>
    <mergeCell ref="R25:S25"/>
    <mergeCell ref="R26:S26"/>
    <mergeCell ref="R27:S27"/>
    <mergeCell ref="P27:Q27"/>
    <mergeCell ref="P28:Q28"/>
    <mergeCell ref="R28:S28"/>
    <mergeCell ref="T27:U27"/>
    <mergeCell ref="B25:D25"/>
    <mergeCell ref="B26:C26"/>
    <mergeCell ref="D26:D32"/>
    <mergeCell ref="B27:C27"/>
    <mergeCell ref="B28:C28"/>
    <mergeCell ref="B29:C29"/>
    <mergeCell ref="B30:C30"/>
    <mergeCell ref="B31:C31"/>
    <mergeCell ref="B32:C32"/>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K23:L23"/>
    <mergeCell ref="M23:N23"/>
    <mergeCell ref="P22:Q23"/>
    <mergeCell ref="R22:U22"/>
    <mergeCell ref="V22:Y22"/>
    <mergeCell ref="X23:Y23"/>
    <mergeCell ref="P20:Y20"/>
    <mergeCell ref="R9:S9"/>
    <mergeCell ref="T9:U9"/>
    <mergeCell ref="V9:W9"/>
    <mergeCell ref="X9:Y9"/>
    <mergeCell ref="M11:N11"/>
    <mergeCell ref="V12:W12"/>
    <mergeCell ref="X12:Y12"/>
    <mergeCell ref="P13:Q13"/>
    <mergeCell ref="R13:S13"/>
    <mergeCell ref="T13:U13"/>
    <mergeCell ref="V13:W13"/>
    <mergeCell ref="X13:Y13"/>
    <mergeCell ref="P10:Q10"/>
    <mergeCell ref="R10:S10"/>
    <mergeCell ref="T10:U10"/>
    <mergeCell ref="V10:W10"/>
    <mergeCell ref="X10:Y10"/>
    <mergeCell ref="B2:Y2"/>
    <mergeCell ref="K7:N7"/>
    <mergeCell ref="G8:H8"/>
    <mergeCell ref="I8:J8"/>
    <mergeCell ref="E9:F9"/>
    <mergeCell ref="G9:H9"/>
    <mergeCell ref="I9:J9"/>
    <mergeCell ref="K9:L9"/>
    <mergeCell ref="M9:N9"/>
    <mergeCell ref="P9:Q9"/>
    <mergeCell ref="K8:L8"/>
    <mergeCell ref="M8:N8"/>
    <mergeCell ref="H4:Y4"/>
    <mergeCell ref="B12:C12"/>
    <mergeCell ref="E12:F12"/>
    <mergeCell ref="G12:H12"/>
    <mergeCell ref="I12:J12"/>
    <mergeCell ref="K12:L12"/>
    <mergeCell ref="M12:N12"/>
    <mergeCell ref="B11:C11"/>
    <mergeCell ref="D11:D17"/>
    <mergeCell ref="E11:F11"/>
    <mergeCell ref="G11:H11"/>
    <mergeCell ref="I11:J11"/>
    <mergeCell ref="K11:L11"/>
    <mergeCell ref="B13:C13"/>
    <mergeCell ref="E13:F13"/>
    <mergeCell ref="G13:H13"/>
    <mergeCell ref="I13:J13"/>
    <mergeCell ref="B15:C15"/>
    <mergeCell ref="E15:F15"/>
    <mergeCell ref="G15:H15"/>
    <mergeCell ref="I15:J15"/>
    <mergeCell ref="K15:L15"/>
    <mergeCell ref="M15:N15"/>
    <mergeCell ref="K13:L13"/>
    <mergeCell ref="M13:N13"/>
    <mergeCell ref="G17:H17"/>
    <mergeCell ref="I17:J17"/>
    <mergeCell ref="K17:L17"/>
    <mergeCell ref="M17:N17"/>
    <mergeCell ref="B16:C16"/>
    <mergeCell ref="E16:F16"/>
    <mergeCell ref="G16:H16"/>
    <mergeCell ref="I16:J16"/>
    <mergeCell ref="K16:L16"/>
    <mergeCell ref="M16:N16"/>
    <mergeCell ref="B10:D10"/>
    <mergeCell ref="P5:Y5"/>
    <mergeCell ref="P6:Y6"/>
    <mergeCell ref="P7:Q8"/>
    <mergeCell ref="R7:U7"/>
    <mergeCell ref="V7:Y7"/>
    <mergeCell ref="R8:S8"/>
    <mergeCell ref="T8:U8"/>
    <mergeCell ref="V8:W8"/>
    <mergeCell ref="X8:Y8"/>
    <mergeCell ref="E10:F10"/>
    <mergeCell ref="G10:H10"/>
    <mergeCell ref="I10:J10"/>
    <mergeCell ref="K10:L10"/>
    <mergeCell ref="M10:N10"/>
    <mergeCell ref="B5:D5"/>
    <mergeCell ref="E5:N5"/>
    <mergeCell ref="B6:D6"/>
    <mergeCell ref="E6:N6"/>
    <mergeCell ref="B7:D9"/>
    <mergeCell ref="E7:F8"/>
    <mergeCell ref="G7:J7"/>
    <mergeCell ref="P11:Q11"/>
    <mergeCell ref="R11:S11"/>
    <mergeCell ref="T11:U11"/>
    <mergeCell ref="V11:W11"/>
    <mergeCell ref="X11:Y11"/>
    <mergeCell ref="P16:Q16"/>
    <mergeCell ref="R16:S16"/>
    <mergeCell ref="T16:U16"/>
    <mergeCell ref="V16:W16"/>
    <mergeCell ref="X16:Y16"/>
    <mergeCell ref="P12:Q12"/>
    <mergeCell ref="R12:S12"/>
    <mergeCell ref="T12:U12"/>
    <mergeCell ref="B19:T19"/>
    <mergeCell ref="P17:Q17"/>
    <mergeCell ref="R17:S17"/>
    <mergeCell ref="T17:U17"/>
    <mergeCell ref="V17:W17"/>
    <mergeCell ref="X17:Y17"/>
    <mergeCell ref="P14:Q14"/>
    <mergeCell ref="R14:S14"/>
    <mergeCell ref="T14:U14"/>
    <mergeCell ref="V14:W14"/>
    <mergeCell ref="X14:Y14"/>
    <mergeCell ref="P15:Q15"/>
    <mergeCell ref="R15:S15"/>
    <mergeCell ref="T15:U15"/>
    <mergeCell ref="V15:W15"/>
    <mergeCell ref="X15:Y15"/>
    <mergeCell ref="B14:C14"/>
    <mergeCell ref="E14:F14"/>
    <mergeCell ref="G14:H14"/>
    <mergeCell ref="I14:J14"/>
    <mergeCell ref="K14:L14"/>
    <mergeCell ref="M14:N14"/>
    <mergeCell ref="B17:C17"/>
    <mergeCell ref="E17:F17"/>
  </mergeCells>
  <conditionalFormatting sqref="B17:C17">
    <cfRule type="expression" dxfId="79" priority="385">
      <formula>#REF!="Non"</formula>
    </cfRule>
  </conditionalFormatting>
  <conditionalFormatting sqref="E10:F17">
    <cfRule type="expression" dxfId="78" priority="343">
      <formula>$E$3=TRUE</formula>
    </cfRule>
  </conditionalFormatting>
  <conditionalFormatting sqref="E9:F9">
    <cfRule type="expression" dxfId="77" priority="342">
      <formula>$E$3=TRUE</formula>
    </cfRule>
  </conditionalFormatting>
  <conditionalFormatting sqref="G10:H17">
    <cfRule type="expression" dxfId="76" priority="340">
      <formula>$G$3=TRUE</formula>
    </cfRule>
  </conditionalFormatting>
  <conditionalFormatting sqref="G9:H9">
    <cfRule type="expression" dxfId="75" priority="339">
      <formula>$G$3=TRUE</formula>
    </cfRule>
  </conditionalFormatting>
  <conditionalFormatting sqref="I10:J17">
    <cfRule type="expression" dxfId="74" priority="338">
      <formula>$I$3=TRUE</formula>
    </cfRule>
  </conditionalFormatting>
  <conditionalFormatting sqref="I9:J9">
    <cfRule type="expression" dxfId="73" priority="337">
      <formula>$I$3=TRUE</formula>
    </cfRule>
  </conditionalFormatting>
  <conditionalFormatting sqref="K10:L17">
    <cfRule type="expression" dxfId="72" priority="336">
      <formula>$K$3=TRUE</formula>
    </cfRule>
  </conditionalFormatting>
  <conditionalFormatting sqref="K9:L9">
    <cfRule type="expression" dxfId="71" priority="335">
      <formula>$K$3=TRUE</formula>
    </cfRule>
  </conditionalFormatting>
  <conditionalFormatting sqref="M10:N17">
    <cfRule type="expression" dxfId="70" priority="334">
      <formula>$M$3=TRUE</formula>
    </cfRule>
  </conditionalFormatting>
  <conditionalFormatting sqref="M9:N9">
    <cfRule type="expression" dxfId="69" priority="333">
      <formula>$M$3=TRUE</formula>
    </cfRule>
  </conditionalFormatting>
  <conditionalFormatting sqref="E17:O17">
    <cfRule type="expression" dxfId="68" priority="332">
      <formula>$B$3="Non"</formula>
    </cfRule>
  </conditionalFormatting>
  <conditionalFormatting sqref="P10:Q17">
    <cfRule type="expression" dxfId="67" priority="331">
      <formula>$P$3=TRUE</formula>
    </cfRule>
  </conditionalFormatting>
  <conditionalFormatting sqref="P9:Q9">
    <cfRule type="expression" dxfId="66" priority="330">
      <formula>$P$3=TRUE</formula>
    </cfRule>
  </conditionalFormatting>
  <conditionalFormatting sqref="P17:Q17">
    <cfRule type="expression" dxfId="65" priority="329">
      <formula>$B$3="Non"</formula>
    </cfRule>
  </conditionalFormatting>
  <conditionalFormatting sqref="R10:S17">
    <cfRule type="expression" dxfId="64" priority="328">
      <formula>$R$3=TRUE</formula>
    </cfRule>
  </conditionalFormatting>
  <conditionalFormatting sqref="R9:S9">
    <cfRule type="expression" dxfId="63" priority="327">
      <formula>$R$3=TRUE</formula>
    </cfRule>
  </conditionalFormatting>
  <conditionalFormatting sqref="R17:S17">
    <cfRule type="expression" dxfId="62" priority="326">
      <formula>$B$3="Non"</formula>
    </cfRule>
  </conditionalFormatting>
  <conditionalFormatting sqref="T10:U17">
    <cfRule type="expression" dxfId="61" priority="325">
      <formula>$T$3=TRUE</formula>
    </cfRule>
  </conditionalFormatting>
  <conditionalFormatting sqref="T9:U9">
    <cfRule type="expression" dxfId="60" priority="324">
      <formula>$T$3=TRUE</formula>
    </cfRule>
  </conditionalFormatting>
  <conditionalFormatting sqref="T17:U17">
    <cfRule type="expression" dxfId="59" priority="323">
      <formula>$B$3="Non"</formula>
    </cfRule>
  </conditionalFormatting>
  <conditionalFormatting sqref="V10:W17">
    <cfRule type="expression" dxfId="58" priority="322">
      <formula>$V$3=TRUE</formula>
    </cfRule>
  </conditionalFormatting>
  <conditionalFormatting sqref="V9:W9">
    <cfRule type="expression" dxfId="57" priority="321">
      <formula>$V$3=TRUE</formula>
    </cfRule>
  </conditionalFormatting>
  <conditionalFormatting sqref="V17:W17">
    <cfRule type="expression" dxfId="56" priority="320">
      <formula>$B$3="Non"</formula>
    </cfRule>
  </conditionalFormatting>
  <conditionalFormatting sqref="X10:Y17">
    <cfRule type="expression" dxfId="55" priority="319">
      <formula>$X$3=TRUE</formula>
    </cfRule>
  </conditionalFormatting>
  <conditionalFormatting sqref="X9:Y9">
    <cfRule type="expression" dxfId="54" priority="318">
      <formula>$X$3=TRUE</formula>
    </cfRule>
  </conditionalFormatting>
  <conditionalFormatting sqref="X17:Y17">
    <cfRule type="expression" dxfId="53" priority="317">
      <formula>$B$3="Non"</formula>
    </cfRule>
  </conditionalFormatting>
  <conditionalFormatting sqref="F4">
    <cfRule type="expression" dxfId="52" priority="316">
      <formula>OR($AX$10&gt;$B$7,$AX$10&gt;$I$9)</formula>
    </cfRule>
  </conditionalFormatting>
  <conditionalFormatting sqref="B32:C32">
    <cfRule type="expression" dxfId="51" priority="294">
      <formula>#REF!="Non"</formula>
    </cfRule>
  </conditionalFormatting>
  <conditionalFormatting sqref="E24:F24">
    <cfRule type="expression" dxfId="50" priority="267">
      <formula>$E$18=TRUE</formula>
    </cfRule>
  </conditionalFormatting>
  <conditionalFormatting sqref="G24:H24">
    <cfRule type="expression" dxfId="49" priority="266">
      <formula>$G$18=TRUE</formula>
    </cfRule>
  </conditionalFormatting>
  <conditionalFormatting sqref="I24:J24">
    <cfRule type="expression" dxfId="48" priority="265">
      <formula>$I$18=TRUE</formula>
    </cfRule>
  </conditionalFormatting>
  <conditionalFormatting sqref="K24:L24">
    <cfRule type="expression" dxfId="47" priority="264">
      <formula>$K$18=TRUE</formula>
    </cfRule>
  </conditionalFormatting>
  <conditionalFormatting sqref="M24:N24">
    <cfRule type="expression" dxfId="46" priority="263">
      <formula>$M$18=TRUE</formula>
    </cfRule>
  </conditionalFormatting>
  <conditionalFormatting sqref="P24:Q24">
    <cfRule type="expression" dxfId="45" priority="262">
      <formula>$P$18=TRUE</formula>
    </cfRule>
  </conditionalFormatting>
  <conditionalFormatting sqref="R24:S24">
    <cfRule type="expression" dxfId="44" priority="261">
      <formula>$R$18=TRUE</formula>
    </cfRule>
  </conditionalFormatting>
  <conditionalFormatting sqref="T24:U24">
    <cfRule type="expression" dxfId="43" priority="260">
      <formula>$T$18=TRUE</formula>
    </cfRule>
  </conditionalFormatting>
  <conditionalFormatting sqref="V24:W24">
    <cfRule type="expression" dxfId="42" priority="259">
      <formula>$V$18=TRUE</formula>
    </cfRule>
  </conditionalFormatting>
  <conditionalFormatting sqref="X24:Y24">
    <cfRule type="expression" dxfId="41" priority="15">
      <formula>$X$18=TRUE</formula>
    </cfRule>
  </conditionalFormatting>
  <conditionalFormatting sqref="K32:L32">
    <cfRule type="expression" dxfId="40" priority="110">
      <formula>$B$3="Non"</formula>
    </cfRule>
  </conditionalFormatting>
  <conditionalFormatting sqref="P32:Q32">
    <cfRule type="expression" dxfId="39" priority="224">
      <formula>$B$3="Non"</formula>
    </cfRule>
  </conditionalFormatting>
  <conditionalFormatting sqref="R25:S32">
    <cfRule type="expression" dxfId="38" priority="244">
      <formula>AND($R$18=FALSE,$S$18&lt;-0.01)</formula>
    </cfRule>
    <cfRule type="expression" dxfId="37" priority="247">
      <formula>$R$18=TRUE</formula>
    </cfRule>
  </conditionalFormatting>
  <conditionalFormatting sqref="T32">
    <cfRule type="expression" dxfId="36" priority="250">
      <formula>$B$3="Non"</formula>
    </cfRule>
  </conditionalFormatting>
  <conditionalFormatting sqref="V32">
    <cfRule type="expression" dxfId="35" priority="249">
      <formula>$B$3="Non"</formula>
    </cfRule>
  </conditionalFormatting>
  <conditionalFormatting sqref="X32">
    <cfRule type="expression" dxfId="34" priority="258">
      <formula>$B$3="Non"</formula>
    </cfRule>
  </conditionalFormatting>
  <conditionalFormatting sqref="R32">
    <cfRule type="expression" dxfId="33" priority="251">
      <formula>$B$3="Non"</formula>
    </cfRule>
  </conditionalFormatting>
  <conditionalFormatting sqref="R26:S31">
    <cfRule type="expression" dxfId="32" priority="246">
      <formula>AND($R$18=FALSE,$S$18&lt;-0.01)</formula>
    </cfRule>
  </conditionalFormatting>
  <conditionalFormatting sqref="P26:Q31">
    <cfRule type="expression" dxfId="31" priority="222">
      <formula>AND($P$18=FALSE,$Q$18&lt;-0.01)</formula>
    </cfRule>
  </conditionalFormatting>
  <conditionalFormatting sqref="M26:N31">
    <cfRule type="expression" dxfId="30" priority="27">
      <formula>AND($M$18=FALSE,$N$18&lt;-0.01)</formula>
    </cfRule>
  </conditionalFormatting>
  <conditionalFormatting sqref="K26:L31">
    <cfRule type="expression" dxfId="29" priority="106">
      <formula>AND($K$18=FALSE,$L$18&lt;-0.01)</formula>
    </cfRule>
  </conditionalFormatting>
  <conditionalFormatting sqref="G32:H32">
    <cfRule type="expression" dxfId="28" priority="58">
      <formula>$B$3="Non"</formula>
    </cfRule>
  </conditionalFormatting>
  <conditionalFormatting sqref="G26:H31">
    <cfRule type="expression" dxfId="27" priority="55">
      <formula>AND($G$18=FALSE,$H$18&lt;-0.01)</formula>
    </cfRule>
  </conditionalFormatting>
  <conditionalFormatting sqref="E32:F32">
    <cfRule type="expression" dxfId="26" priority="50">
      <formula>$B$3="Non"</formula>
    </cfRule>
  </conditionalFormatting>
  <conditionalFormatting sqref="E25:F32">
    <cfRule type="expression" dxfId="25" priority="14">
      <formula>AND($E$18=FALSE,$F$18&lt;-0.01)</formula>
    </cfRule>
    <cfRule type="expression" dxfId="24" priority="49">
      <formula>$E$18=TRUE</formula>
    </cfRule>
  </conditionalFormatting>
  <conditionalFormatting sqref="M25:N32">
    <cfRule type="expression" dxfId="23" priority="26">
      <formula>AND($M$18=FALSE,$N$18&lt;-0.01)</formula>
    </cfRule>
    <cfRule type="expression" dxfId="22" priority="28">
      <formula>$M$18=TRUE</formula>
    </cfRule>
  </conditionalFormatting>
  <conditionalFormatting sqref="M32">
    <cfRule type="expression" dxfId="21" priority="133">
      <formula>$B$3="Non"</formula>
    </cfRule>
  </conditionalFormatting>
  <conditionalFormatting sqref="I32">
    <cfRule type="expression" dxfId="20" priority="84">
      <formula>$B$3="Non"</formula>
    </cfRule>
  </conditionalFormatting>
  <conditionalFormatting sqref="E26:F31">
    <cfRule type="expression" dxfId="19" priority="13">
      <formula>AND($E$18=FALSE,$F$18&lt;-0.01)</formula>
    </cfRule>
  </conditionalFormatting>
  <conditionalFormatting sqref="G25:H32">
    <cfRule type="expression" dxfId="18" priority="54">
      <formula>AND($G$18=FALSE,$H$18&lt;-0.01)</formula>
    </cfRule>
    <cfRule type="expression" dxfId="17" priority="56">
      <formula>$G$18=TRUE</formula>
    </cfRule>
  </conditionalFormatting>
  <conditionalFormatting sqref="I25:J32">
    <cfRule type="expression" dxfId="16" priority="12">
      <formula>AND($I$18=FALSE,$J$18&lt;-0.01)</formula>
    </cfRule>
  </conditionalFormatting>
  <conditionalFormatting sqref="I26:J31">
    <cfRule type="expression" dxfId="15" priority="11">
      <formula>AND($I$18=FALSE,$J$18&lt;-0.01)</formula>
    </cfRule>
  </conditionalFormatting>
  <conditionalFormatting sqref="I25:J31">
    <cfRule type="expression" dxfId="14" priority="10">
      <formula>$I$18=TRUE</formula>
    </cfRule>
  </conditionalFormatting>
  <conditionalFormatting sqref="K25:L32">
    <cfRule type="expression" dxfId="13" priority="19">
      <formula>AND($K$18=FALSE,$L$18&lt;-0.01)</formula>
    </cfRule>
    <cfRule type="expression" dxfId="12" priority="107">
      <formula>$K$18=TRUE</formula>
    </cfRule>
  </conditionalFormatting>
  <conditionalFormatting sqref="P25:Q32">
    <cfRule type="expression" dxfId="11" priority="18">
      <formula>AND($P$18=FALSE,$Q$18&lt;-0.01)</formula>
    </cfRule>
    <cfRule type="expression" dxfId="10" priority="223">
      <formula>$P$18=TRUE</formula>
    </cfRule>
  </conditionalFormatting>
  <conditionalFormatting sqref="T25:U32">
    <cfRule type="expression" dxfId="9" priority="8">
      <formula>AND($T$18=FALSE,$U$18&lt;-0.01)</formula>
    </cfRule>
    <cfRule type="expression" dxfId="8" priority="17">
      <formula>$T$18=TRUE</formula>
    </cfRule>
  </conditionalFormatting>
  <conditionalFormatting sqref="T26:U31">
    <cfRule type="expression" dxfId="7" priority="9">
      <formula>AND($T$18=FALSE,$U$18&lt;-0.01)</formula>
    </cfRule>
  </conditionalFormatting>
  <conditionalFormatting sqref="V26:W31">
    <cfRule type="expression" dxfId="6" priority="6">
      <formula>AND($V$18=FALSE,$W$18&lt;-0.01)</formula>
    </cfRule>
  </conditionalFormatting>
  <conditionalFormatting sqref="V25:W32">
    <cfRule type="expression" dxfId="5" priority="4">
      <formula>AND($V$18=FALSE,$W$18&lt;-0.01)</formula>
    </cfRule>
    <cfRule type="expression" dxfId="4" priority="178">
      <formula>$V$18=TRUE</formula>
    </cfRule>
  </conditionalFormatting>
  <conditionalFormatting sqref="X25:Y32">
    <cfRule type="expression" dxfId="3" priority="2">
      <formula>AND($X$18=FALSE,$Y$18&lt;-0.01)</formula>
    </cfRule>
    <cfRule type="expression" dxfId="2" priority="248">
      <formula>$X$18=TRUE</formula>
    </cfRule>
  </conditionalFormatting>
  <conditionalFormatting sqref="X26:Y31">
    <cfRule type="expression" dxfId="1" priority="3">
      <formula>AND($X$18=FALSE,$Y$18&lt;-0.01)</formula>
    </cfRule>
  </conditionalFormatting>
  <conditionalFormatting sqref="B20:Y32 B5:Y18 B4:H4 B19:N19 U19:Y19">
    <cfRule type="expression" dxfId="0" priority="1">
      <formula>$C$3&lt;&gt;""</formula>
    </cfRule>
  </conditionalFormatting>
  <dataValidations disablePrompts="1" count="1">
    <dataValidation type="list" allowBlank="1" showInputMessage="1" showErrorMessage="1" errorTitle="Profil échéances" error="Sélectionner l'option qui convient" promptTitle="Profil échéances" prompt="Sélectionner l'option qui convient" sqref="AE19">
      <formula1>$AK$11:$AK$12</formula1>
    </dataValidation>
  </dataValidations>
  <pageMargins left="0.7" right="0.7" top="0.75" bottom="0.75" header="0.3" footer="0.3"/>
  <pageSetup paperSize="9" orientation="portrait" horizontalDpi="4294967293" verticalDpi="0" r:id="rId1"/>
  <ignoredErrors>
    <ignoredError sqref="O9"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
  <sheetViews>
    <sheetView workbookViewId="0"/>
  </sheetViews>
  <sheetFormatPr baseColWidth="10" defaultRowHeight="15.6" x14ac:dyDescent="0.3"/>
  <sheetData/>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
  <sheetViews>
    <sheetView workbookViewId="0"/>
  </sheetViews>
  <sheetFormatPr baseColWidth="10" defaultRowHeight="15.6"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
  <sheetViews>
    <sheetView workbookViewId="0"/>
  </sheetViews>
  <sheetFormatPr baseColWidth="10" defaultRowHeight="15.6"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Assurances décès-invalidité</vt:lpstr>
      <vt:lpstr>Synthèse comparative</vt:lpstr>
      <vt:lpstr>Feuil3</vt:lpstr>
      <vt:lpstr>Feuil1</vt:lpstr>
      <vt:lpstr>Feuil2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2020-03-28T14:57:02Z</dcterms:created>
  <dcterms:modified xsi:type="dcterms:W3CDTF">2020-07-21T14:09:06Z</dcterms:modified>
</cp:coreProperties>
</file>